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aveExternalLinkValues="0" codeName="ThisWorkbook" hidePivotFieldList="1" defaultThemeVersion="124226"/>
  <bookViews>
    <workbookView xWindow="28680" yWindow="-120" windowWidth="29040" windowHeight="15840" tabRatio="697" activeTab="1"/>
  </bookViews>
  <sheets>
    <sheet name="09-2022" sheetId="5" r:id="rId1"/>
    <sheet name="09-22 Hourly Purch Alloc" sheetId="12" r:id="rId2"/>
    <sheet name="09-22 KP Int Load &amp; Marg Loss" sheetId="11" r:id="rId3"/>
    <sheet name="09-22 GADS Forced Outages" sheetId="9" r:id="rId4"/>
    <sheet name="Gen less Load" sheetId="4" state="hidden" r:id="rId5"/>
    <sheet name="Generation (EcoMax)" sheetId="3" state="hidden" r:id="rId6"/>
    <sheet name="KP Internal Load" sheetId="2" state="hidden" r:id="rId7"/>
    <sheet name="Gen Data by plant" sheetId="1" state="hidden" r:id="rId8"/>
    <sheet name="09-22 Gen Pivot" sheetId="10" r:id="rId9"/>
    <sheet name="09-22 KPCo Gen Data" sheetId="8" r:id="rId10"/>
    <sheet name="Net Gen" sheetId="13" r:id="rId11"/>
  </sheets>
  <definedNames>
    <definedName name="_xlnm._FilterDatabase" localSheetId="0" hidden="1">'09-2022'!$A$5:$AS$734</definedName>
    <definedName name="_xlnm._FilterDatabase" localSheetId="1" hidden="1">'09-22 Hourly Purch Alloc'!$B$5:$G$732</definedName>
    <definedName name="_xlnm._FilterDatabase" localSheetId="9" hidden="1">'09-22 KPCo Gen Data'!$A$3:$M$3603</definedName>
    <definedName name="_xlnm._FilterDatabase" localSheetId="10" hidden="1">'Net Gen'!$A$3:$S$3723</definedName>
    <definedName name="_xlnm.Print_Area" localSheetId="0">'09-2022'!$A$1:$AB$736</definedName>
    <definedName name="solver_typ" localSheetId="0" hidden="1">2</definedName>
    <definedName name="solver_ver" localSheetId="0" hidden="1">17</definedName>
  </definedNames>
  <calcPr calcId="145621"/>
  <pivotCaches>
    <pivotCache cacheId="276"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725" i="12" l="1"/>
  <c r="T724" i="12"/>
  <c r="T723" i="12"/>
  <c r="T722" i="12"/>
  <c r="T721" i="12"/>
  <c r="T720" i="12"/>
  <c r="T719" i="12"/>
  <c r="T718" i="12"/>
  <c r="T717" i="12"/>
  <c r="T716" i="12"/>
  <c r="T715" i="12"/>
  <c r="T714" i="12"/>
  <c r="T713" i="12"/>
  <c r="T712" i="12"/>
  <c r="T711" i="12"/>
  <c r="T710" i="12"/>
  <c r="T709" i="12"/>
  <c r="T708" i="12"/>
  <c r="T707" i="12"/>
  <c r="T706" i="12"/>
  <c r="T705" i="12"/>
  <c r="T704" i="12"/>
  <c r="T703" i="12"/>
  <c r="T702" i="12"/>
  <c r="T701" i="12"/>
  <c r="T700" i="12"/>
  <c r="T699" i="12"/>
  <c r="T698" i="12"/>
  <c r="T697" i="12"/>
  <c r="T696" i="12"/>
  <c r="T695" i="12"/>
  <c r="T694" i="12"/>
  <c r="T693" i="12"/>
  <c r="T692" i="12"/>
  <c r="T691" i="12"/>
  <c r="T690" i="12"/>
  <c r="T689" i="12"/>
  <c r="T688" i="12"/>
  <c r="T687" i="12"/>
  <c r="T686" i="12"/>
  <c r="T685" i="12"/>
  <c r="T684" i="12"/>
  <c r="T683" i="12"/>
  <c r="T682" i="12"/>
  <c r="T681" i="12"/>
  <c r="T680" i="12"/>
  <c r="T679" i="12"/>
  <c r="T678" i="12"/>
  <c r="T677" i="12"/>
  <c r="T676" i="12"/>
  <c r="T675" i="12"/>
  <c r="T674" i="12"/>
  <c r="T673" i="12"/>
  <c r="T672" i="12"/>
  <c r="T671" i="12"/>
  <c r="T670" i="12"/>
  <c r="T669" i="12"/>
  <c r="T668" i="12"/>
  <c r="T667" i="12"/>
  <c r="T666" i="12"/>
  <c r="T665" i="12"/>
  <c r="T664" i="12"/>
  <c r="T663" i="12"/>
  <c r="T662" i="12"/>
  <c r="T661" i="12"/>
  <c r="T660" i="12"/>
  <c r="T659" i="12"/>
  <c r="T658" i="12"/>
  <c r="T657" i="12"/>
  <c r="T656" i="12"/>
  <c r="T655" i="12"/>
  <c r="T654" i="12"/>
  <c r="T653" i="12"/>
  <c r="T652" i="12"/>
  <c r="T651" i="12"/>
  <c r="T650" i="12"/>
  <c r="T649" i="12"/>
  <c r="T648" i="12"/>
  <c r="T647" i="12"/>
  <c r="T646" i="12"/>
  <c r="T645" i="12"/>
  <c r="T644" i="12"/>
  <c r="T643" i="12"/>
  <c r="T642" i="12"/>
  <c r="T641" i="12"/>
  <c r="T640" i="12"/>
  <c r="T639" i="12"/>
  <c r="T638" i="12"/>
  <c r="T637" i="12"/>
  <c r="T636" i="12"/>
  <c r="T635" i="12"/>
  <c r="T634" i="12"/>
  <c r="T633" i="12"/>
  <c r="T632" i="12"/>
  <c r="T631" i="12"/>
  <c r="T630" i="12"/>
  <c r="T629" i="12"/>
  <c r="T628" i="12"/>
  <c r="T627" i="12"/>
  <c r="T626" i="12"/>
  <c r="T625" i="12"/>
  <c r="T624" i="12"/>
  <c r="T623" i="12"/>
  <c r="T622" i="12"/>
  <c r="T621" i="12"/>
  <c r="T620" i="12"/>
  <c r="T619" i="12"/>
  <c r="T618" i="12"/>
  <c r="T617" i="12"/>
  <c r="T616" i="12"/>
  <c r="T615" i="12"/>
  <c r="T614" i="12"/>
  <c r="T613" i="12"/>
  <c r="T612" i="12"/>
  <c r="T611" i="12"/>
  <c r="T610" i="12"/>
  <c r="T609" i="12"/>
  <c r="T608" i="12"/>
  <c r="T607" i="12"/>
  <c r="T606" i="12"/>
  <c r="T605" i="12"/>
  <c r="T604" i="12"/>
  <c r="T603" i="12"/>
  <c r="T602" i="12"/>
  <c r="T601" i="12"/>
  <c r="T600" i="12"/>
  <c r="T599" i="12"/>
  <c r="T598" i="12"/>
  <c r="T597" i="12"/>
  <c r="T596" i="12"/>
  <c r="T595" i="12"/>
  <c r="T594" i="12"/>
  <c r="T593" i="12"/>
  <c r="T592" i="12"/>
  <c r="T591" i="12"/>
  <c r="T590" i="12"/>
  <c r="T589" i="12"/>
  <c r="T588" i="12"/>
  <c r="T587" i="12"/>
  <c r="T586" i="12"/>
  <c r="T585" i="12"/>
  <c r="T584" i="12"/>
  <c r="T583" i="12"/>
  <c r="T582" i="12"/>
  <c r="T581" i="12"/>
  <c r="T580" i="12"/>
  <c r="T579" i="12"/>
  <c r="T578" i="12"/>
  <c r="T577" i="12"/>
  <c r="T576" i="12"/>
  <c r="T575" i="12"/>
  <c r="T574" i="12"/>
  <c r="T573" i="12"/>
  <c r="T572" i="12"/>
  <c r="T571" i="12"/>
  <c r="T570" i="12"/>
  <c r="T569" i="12"/>
  <c r="T568" i="12"/>
  <c r="T567" i="12"/>
  <c r="T566" i="12"/>
  <c r="T565" i="12"/>
  <c r="T564" i="12"/>
  <c r="T563" i="12"/>
  <c r="T562" i="12"/>
  <c r="T561" i="12"/>
  <c r="T560" i="12"/>
  <c r="T559" i="12"/>
  <c r="T558" i="12"/>
  <c r="T557" i="12"/>
  <c r="T556" i="12"/>
  <c r="T555" i="12"/>
  <c r="T554" i="12"/>
  <c r="T553" i="12"/>
  <c r="T552" i="12"/>
  <c r="T551" i="12"/>
  <c r="T550" i="12"/>
  <c r="T549" i="12"/>
  <c r="T548" i="12"/>
  <c r="T547" i="12"/>
  <c r="T546" i="12"/>
  <c r="T545" i="12"/>
  <c r="T544" i="12"/>
  <c r="T543" i="12"/>
  <c r="T542" i="12"/>
  <c r="T541" i="12"/>
  <c r="T540" i="12"/>
  <c r="T539" i="12"/>
  <c r="T538" i="12"/>
  <c r="T537" i="12"/>
  <c r="T536" i="12"/>
  <c r="T535" i="12"/>
  <c r="T534" i="12"/>
  <c r="T533" i="12"/>
  <c r="T532" i="12"/>
  <c r="T531" i="12"/>
  <c r="T530" i="12"/>
  <c r="T529" i="12"/>
  <c r="T528" i="12"/>
  <c r="T527" i="12"/>
  <c r="T526" i="12"/>
  <c r="T525" i="12"/>
  <c r="T524" i="12"/>
  <c r="T523" i="12"/>
  <c r="T522" i="12"/>
  <c r="T521" i="12"/>
  <c r="T520" i="12"/>
  <c r="T519" i="12"/>
  <c r="T518" i="12"/>
  <c r="T517" i="12"/>
  <c r="T516" i="12"/>
  <c r="T515" i="12"/>
  <c r="T514" i="12"/>
  <c r="T513" i="12"/>
  <c r="T512" i="12"/>
  <c r="T511" i="12"/>
  <c r="T510" i="12"/>
  <c r="T509" i="12"/>
  <c r="T508" i="12"/>
  <c r="T507" i="12"/>
  <c r="T506" i="12"/>
  <c r="T505" i="12"/>
  <c r="T504" i="12"/>
  <c r="T503" i="12"/>
  <c r="T502" i="12"/>
  <c r="T501" i="12"/>
  <c r="T500" i="12"/>
  <c r="T499" i="12"/>
  <c r="T498" i="12"/>
  <c r="T497" i="12"/>
  <c r="T496" i="12"/>
  <c r="T495" i="12"/>
  <c r="T494" i="12"/>
  <c r="T493" i="12"/>
  <c r="T492" i="12"/>
  <c r="T491" i="12"/>
  <c r="T490" i="12"/>
  <c r="T489" i="12"/>
  <c r="T488" i="12"/>
  <c r="T487" i="12"/>
  <c r="T486" i="12"/>
  <c r="T485" i="12"/>
  <c r="T484" i="12"/>
  <c r="T483" i="12"/>
  <c r="T482" i="12"/>
  <c r="T481" i="12"/>
  <c r="T480" i="12"/>
  <c r="T479" i="12"/>
  <c r="T478" i="12"/>
  <c r="T477" i="12"/>
  <c r="T476" i="12"/>
  <c r="T475" i="12"/>
  <c r="T474" i="12"/>
  <c r="T473" i="12"/>
  <c r="T472" i="12"/>
  <c r="T471" i="12"/>
  <c r="T470" i="12"/>
  <c r="T469" i="12"/>
  <c r="T468" i="12"/>
  <c r="T467" i="12"/>
  <c r="T466" i="12"/>
  <c r="T465" i="12"/>
  <c r="T464" i="12"/>
  <c r="T463" i="12"/>
  <c r="T462" i="12"/>
  <c r="T461" i="12"/>
  <c r="T460" i="12"/>
  <c r="T459" i="12"/>
  <c r="T458" i="12"/>
  <c r="T457" i="12"/>
  <c r="T456" i="12"/>
  <c r="T455" i="12"/>
  <c r="T454" i="12"/>
  <c r="T453" i="12"/>
  <c r="T452" i="12"/>
  <c r="T451" i="12"/>
  <c r="T450" i="12"/>
  <c r="T449" i="12"/>
  <c r="T448" i="12"/>
  <c r="T447" i="12"/>
  <c r="T446" i="12"/>
  <c r="T445" i="12"/>
  <c r="T444" i="12"/>
  <c r="T443" i="12"/>
  <c r="T442" i="12"/>
  <c r="T441" i="12"/>
  <c r="T440" i="12"/>
  <c r="T439" i="12"/>
  <c r="T438" i="12"/>
  <c r="T437" i="12"/>
  <c r="T436" i="12"/>
  <c r="T435" i="12"/>
  <c r="T434" i="12"/>
  <c r="T433" i="12"/>
  <c r="T432" i="12"/>
  <c r="T431" i="12"/>
  <c r="T430" i="12"/>
  <c r="T429" i="12"/>
  <c r="T428" i="12"/>
  <c r="T427" i="12"/>
  <c r="T426" i="12"/>
  <c r="T425" i="12"/>
  <c r="T424" i="12"/>
  <c r="T423" i="12"/>
  <c r="T422" i="12"/>
  <c r="T421" i="12"/>
  <c r="T420" i="12"/>
  <c r="T419" i="12"/>
  <c r="T418" i="12"/>
  <c r="T417" i="12"/>
  <c r="T416" i="12"/>
  <c r="T415" i="12"/>
  <c r="T414" i="12"/>
  <c r="T413" i="12"/>
  <c r="T412" i="12"/>
  <c r="T411" i="12"/>
  <c r="T410" i="12"/>
  <c r="T409" i="12"/>
  <c r="T408" i="12"/>
  <c r="T407" i="12"/>
  <c r="T406" i="12"/>
  <c r="T405" i="12"/>
  <c r="T404" i="12"/>
  <c r="T403" i="12"/>
  <c r="T402" i="12"/>
  <c r="T401" i="12"/>
  <c r="T400" i="12"/>
  <c r="T399" i="12"/>
  <c r="T398" i="12"/>
  <c r="T397" i="12"/>
  <c r="T396" i="12"/>
  <c r="T395" i="12"/>
  <c r="T394" i="12"/>
  <c r="T393" i="12"/>
  <c r="T392" i="12"/>
  <c r="T391" i="12"/>
  <c r="T390" i="12"/>
  <c r="T389" i="12"/>
  <c r="T388" i="12"/>
  <c r="T387" i="12"/>
  <c r="T386" i="12"/>
  <c r="T385" i="12"/>
  <c r="T384" i="12"/>
  <c r="T383" i="12"/>
  <c r="T382" i="12"/>
  <c r="T381" i="12"/>
  <c r="T380" i="12"/>
  <c r="T379" i="12"/>
  <c r="T378" i="12"/>
  <c r="T377" i="12"/>
  <c r="T376" i="12"/>
  <c r="T375" i="12"/>
  <c r="T374" i="12"/>
  <c r="T373" i="12"/>
  <c r="T372" i="12"/>
  <c r="T371" i="12"/>
  <c r="T370" i="12"/>
  <c r="T369" i="12"/>
  <c r="T368" i="12"/>
  <c r="T367" i="12"/>
  <c r="T366" i="12"/>
  <c r="T365" i="12"/>
  <c r="T364" i="12"/>
  <c r="T363" i="12"/>
  <c r="T362" i="12"/>
  <c r="T361" i="12"/>
  <c r="T360" i="12"/>
  <c r="T359" i="12"/>
  <c r="T358" i="12"/>
  <c r="T357" i="12"/>
  <c r="T356" i="12"/>
  <c r="T355" i="12"/>
  <c r="T354" i="12"/>
  <c r="T353" i="12"/>
  <c r="T352" i="12"/>
  <c r="T351" i="12"/>
  <c r="T350" i="12"/>
  <c r="T349" i="12"/>
  <c r="T348" i="12"/>
  <c r="T347" i="12"/>
  <c r="T346" i="12"/>
  <c r="T345" i="12"/>
  <c r="T344" i="12"/>
  <c r="T343" i="12"/>
  <c r="T342" i="12"/>
  <c r="T341" i="12"/>
  <c r="T340" i="12"/>
  <c r="T339" i="12"/>
  <c r="T338" i="12"/>
  <c r="T337" i="12"/>
  <c r="T336" i="12"/>
  <c r="T335" i="12"/>
  <c r="T334" i="12"/>
  <c r="T333" i="12"/>
  <c r="T332" i="12"/>
  <c r="T331" i="12"/>
  <c r="T330" i="12"/>
  <c r="T329" i="12"/>
  <c r="T328" i="12"/>
  <c r="T327" i="12"/>
  <c r="T326" i="12"/>
  <c r="T325" i="12"/>
  <c r="T324" i="12"/>
  <c r="T323" i="12"/>
  <c r="T322" i="12"/>
  <c r="T321" i="12"/>
  <c r="T320" i="12"/>
  <c r="T319" i="12"/>
  <c r="T318" i="12"/>
  <c r="T317" i="12"/>
  <c r="T316" i="12"/>
  <c r="T315" i="12"/>
  <c r="T314" i="12"/>
  <c r="T313" i="12"/>
  <c r="T312" i="12"/>
  <c r="T311" i="12"/>
  <c r="T310" i="12"/>
  <c r="T309" i="12"/>
  <c r="T308" i="12"/>
  <c r="T307" i="12"/>
  <c r="T306" i="12"/>
  <c r="T305" i="12"/>
  <c r="T304" i="12"/>
  <c r="T303" i="12"/>
  <c r="T302" i="12"/>
  <c r="T301" i="12"/>
  <c r="T300" i="12"/>
  <c r="T299" i="12"/>
  <c r="T298" i="12"/>
  <c r="T297" i="12"/>
  <c r="T296" i="12"/>
  <c r="T295" i="12"/>
  <c r="T294" i="12"/>
  <c r="T293" i="12"/>
  <c r="T292" i="12"/>
  <c r="T291" i="12"/>
  <c r="T290" i="12"/>
  <c r="T289" i="12"/>
  <c r="T288" i="12"/>
  <c r="T287" i="12"/>
  <c r="T286" i="12"/>
  <c r="T285" i="12"/>
  <c r="T284" i="12"/>
  <c r="T283" i="12"/>
  <c r="T282" i="12"/>
  <c r="T281" i="12"/>
  <c r="T280" i="12"/>
  <c r="T279" i="12"/>
  <c r="T278" i="12"/>
  <c r="T277" i="12"/>
  <c r="T276" i="12"/>
  <c r="T275" i="12"/>
  <c r="T274" i="12"/>
  <c r="T273" i="12"/>
  <c r="T272" i="12"/>
  <c r="T271" i="12"/>
  <c r="T270" i="12"/>
  <c r="T269" i="12"/>
  <c r="T268" i="12"/>
  <c r="T267" i="12"/>
  <c r="T266" i="12"/>
  <c r="T265" i="12"/>
  <c r="T264" i="12"/>
  <c r="T263" i="12"/>
  <c r="T262" i="12"/>
  <c r="T261" i="12"/>
  <c r="T260" i="12"/>
  <c r="T259" i="12"/>
  <c r="T258" i="12"/>
  <c r="T257" i="12"/>
  <c r="T256" i="12"/>
  <c r="T255" i="12"/>
  <c r="T254" i="12"/>
  <c r="T253" i="12"/>
  <c r="T252" i="12"/>
  <c r="T251" i="12"/>
  <c r="T250" i="12"/>
  <c r="T249" i="12"/>
  <c r="T248" i="12"/>
  <c r="T247" i="12"/>
  <c r="T246" i="12"/>
  <c r="T245" i="12"/>
  <c r="T244" i="12"/>
  <c r="T243" i="12"/>
  <c r="T242" i="12"/>
  <c r="T241" i="12"/>
  <c r="T240" i="12"/>
  <c r="T239" i="12"/>
  <c r="T238" i="12"/>
  <c r="T237" i="12"/>
  <c r="T236" i="12"/>
  <c r="T235" i="12"/>
  <c r="T234" i="12"/>
  <c r="T233" i="12"/>
  <c r="T232" i="12"/>
  <c r="T231" i="12"/>
  <c r="T230" i="12"/>
  <c r="T229" i="12"/>
  <c r="T228" i="12"/>
  <c r="T227" i="12"/>
  <c r="T226" i="12"/>
  <c r="T225" i="12"/>
  <c r="T224" i="12"/>
  <c r="T223" i="12"/>
  <c r="T222" i="12"/>
  <c r="T221" i="12"/>
  <c r="T220" i="12"/>
  <c r="T219" i="12"/>
  <c r="T218" i="12"/>
  <c r="T217" i="12"/>
  <c r="T216" i="12"/>
  <c r="T215" i="12"/>
  <c r="T214" i="12"/>
  <c r="T213" i="12"/>
  <c r="T212" i="12"/>
  <c r="T211" i="12"/>
  <c r="T210" i="12"/>
  <c r="T209" i="12"/>
  <c r="T208" i="12"/>
  <c r="T207" i="12"/>
  <c r="T206" i="12"/>
  <c r="T205" i="12"/>
  <c r="T204" i="12"/>
  <c r="T203" i="12"/>
  <c r="T202" i="12"/>
  <c r="T201" i="12"/>
  <c r="T200" i="12"/>
  <c r="T199" i="12"/>
  <c r="T198" i="12"/>
  <c r="T197" i="12"/>
  <c r="T196" i="12"/>
  <c r="T195" i="12"/>
  <c r="T194" i="12"/>
  <c r="T193" i="12"/>
  <c r="T192" i="12"/>
  <c r="T191" i="12"/>
  <c r="T190" i="12"/>
  <c r="T189" i="12"/>
  <c r="T188" i="12"/>
  <c r="T187" i="12"/>
  <c r="T186" i="12"/>
  <c r="T185" i="12"/>
  <c r="T184" i="12"/>
  <c r="T183" i="12"/>
  <c r="T182" i="12"/>
  <c r="T181" i="12"/>
  <c r="T180" i="12"/>
  <c r="T179" i="12"/>
  <c r="T178" i="12"/>
  <c r="T177" i="12"/>
  <c r="T176" i="12"/>
  <c r="T175" i="12"/>
  <c r="T174" i="12"/>
  <c r="T173" i="12"/>
  <c r="T172" i="12"/>
  <c r="T171" i="12"/>
  <c r="T170" i="12"/>
  <c r="T169" i="12"/>
  <c r="T168" i="12"/>
  <c r="T167" i="12"/>
  <c r="T166" i="12"/>
  <c r="T165" i="12"/>
  <c r="T164" i="12"/>
  <c r="T163" i="12"/>
  <c r="T162" i="12"/>
  <c r="T161" i="12"/>
  <c r="T160" i="12"/>
  <c r="T159" i="12"/>
  <c r="T158" i="12"/>
  <c r="T157" i="12"/>
  <c r="T156" i="12"/>
  <c r="T155" i="12"/>
  <c r="T154" i="12"/>
  <c r="T153" i="12"/>
  <c r="T152" i="12"/>
  <c r="T151" i="12"/>
  <c r="T150" i="12"/>
  <c r="T149" i="12"/>
  <c r="T148" i="12"/>
  <c r="T147" i="12"/>
  <c r="T146" i="12"/>
  <c r="T145" i="12"/>
  <c r="T144" i="12"/>
  <c r="T143" i="12"/>
  <c r="T142" i="12"/>
  <c r="T141" i="12"/>
  <c r="T140" i="12"/>
  <c r="T139" i="12"/>
  <c r="T138" i="12"/>
  <c r="T137" i="12"/>
  <c r="T136" i="12"/>
  <c r="T135" i="12"/>
  <c r="T134" i="12"/>
  <c r="T133" i="12"/>
  <c r="T132" i="12"/>
  <c r="T131" i="12"/>
  <c r="T130" i="12"/>
  <c r="T129" i="12"/>
  <c r="T128" i="12"/>
  <c r="T127" i="12"/>
  <c r="T126" i="12"/>
  <c r="T125" i="12"/>
  <c r="T124" i="12"/>
  <c r="T123" i="12"/>
  <c r="T122" i="12"/>
  <c r="T121" i="12"/>
  <c r="T120" i="12"/>
  <c r="T119" i="12"/>
  <c r="T118" i="12"/>
  <c r="T117" i="12"/>
  <c r="T116" i="12"/>
  <c r="T115" i="12"/>
  <c r="T114" i="12"/>
  <c r="T113" i="12"/>
  <c r="T112" i="12"/>
  <c r="T111" i="12"/>
  <c r="T110" i="12"/>
  <c r="T109" i="12"/>
  <c r="T108" i="12"/>
  <c r="T107" i="12"/>
  <c r="T106" i="12"/>
  <c r="T105" i="12"/>
  <c r="T104" i="12"/>
  <c r="T103" i="12"/>
  <c r="T102" i="12"/>
  <c r="T101" i="12"/>
  <c r="T100" i="12"/>
  <c r="T99" i="12"/>
  <c r="T98" i="12"/>
  <c r="T97" i="12"/>
  <c r="T96" i="12"/>
  <c r="T95" i="12"/>
  <c r="T94" i="12"/>
  <c r="T93" i="12"/>
  <c r="T92" i="12"/>
  <c r="T91" i="12"/>
  <c r="T90" i="12"/>
  <c r="T89" i="12"/>
  <c r="T88" i="12"/>
  <c r="T87" i="12"/>
  <c r="T86" i="12"/>
  <c r="T85" i="12"/>
  <c r="T84" i="12"/>
  <c r="T83" i="12"/>
  <c r="T82" i="12"/>
  <c r="T81" i="12"/>
  <c r="T80" i="12"/>
  <c r="T79" i="12"/>
  <c r="T78" i="12"/>
  <c r="T77" i="12"/>
  <c r="T76" i="12"/>
  <c r="T75" i="12"/>
  <c r="T74" i="12"/>
  <c r="T73" i="12"/>
  <c r="T72" i="12"/>
  <c r="T71" i="12"/>
  <c r="T70" i="12"/>
  <c r="T69" i="12"/>
  <c r="T68" i="12"/>
  <c r="T67" i="12"/>
  <c r="T66" i="12"/>
  <c r="T65" i="12"/>
  <c r="T64" i="12"/>
  <c r="T63" i="12"/>
  <c r="T62" i="12"/>
  <c r="T61" i="12"/>
  <c r="T60" i="12"/>
  <c r="T59" i="12"/>
  <c r="T58" i="12"/>
  <c r="T57" i="12"/>
  <c r="T56" i="12"/>
  <c r="T55" i="12"/>
  <c r="T54" i="12"/>
  <c r="T53" i="12"/>
  <c r="T52" i="12"/>
  <c r="T51" i="12"/>
  <c r="T50" i="12"/>
  <c r="T49" i="12"/>
  <c r="T48" i="12"/>
  <c r="T47" i="12"/>
  <c r="T46" i="12"/>
  <c r="T45" i="12"/>
  <c r="T44" i="12"/>
  <c r="T43" i="12"/>
  <c r="T42" i="12"/>
  <c r="T41" i="12"/>
  <c r="T40" i="12"/>
  <c r="T39" i="12"/>
  <c r="T38" i="12"/>
  <c r="T37" i="12"/>
  <c r="T36" i="12"/>
  <c r="T35" i="12"/>
  <c r="T34" i="12"/>
  <c r="T33" i="12"/>
  <c r="T32" i="12"/>
  <c r="T31" i="12"/>
  <c r="T30" i="12"/>
  <c r="T29" i="12"/>
  <c r="T28" i="12"/>
  <c r="T27" i="12"/>
  <c r="T26" i="12"/>
  <c r="T25" i="12"/>
  <c r="T24" i="12"/>
  <c r="T23" i="12"/>
  <c r="T22" i="12"/>
  <c r="T21" i="12"/>
  <c r="T20" i="12"/>
  <c r="T19" i="12"/>
  <c r="T18" i="12"/>
  <c r="T17" i="12"/>
  <c r="T16" i="12"/>
  <c r="T15" i="12"/>
  <c r="T14" i="12"/>
  <c r="T13" i="12"/>
  <c r="T12" i="12"/>
  <c r="T11" i="12"/>
  <c r="T10" i="12"/>
  <c r="T9" i="12"/>
  <c r="T8" i="12"/>
  <c r="T7" i="12"/>
  <c r="T6" i="12"/>
  <c r="W725" i="12" l="1"/>
  <c r="V725" i="12"/>
  <c r="U725" i="12"/>
  <c r="X725" i="12" s="1"/>
  <c r="V724" i="12"/>
  <c r="W724" i="12" s="1"/>
  <c r="U724" i="12"/>
  <c r="X724" i="12" s="1"/>
  <c r="W723" i="12"/>
  <c r="Y723" i="12" s="1"/>
  <c r="V723" i="12"/>
  <c r="U723" i="12"/>
  <c r="X723" i="12" s="1"/>
  <c r="V722" i="12"/>
  <c r="W722" i="12" s="1"/>
  <c r="U722" i="12"/>
  <c r="X722" i="12" s="1"/>
  <c r="W721" i="12"/>
  <c r="V721" i="12"/>
  <c r="U721" i="12"/>
  <c r="X721" i="12" s="1"/>
  <c r="V720" i="12"/>
  <c r="W720" i="12" s="1"/>
  <c r="U720" i="12"/>
  <c r="X720" i="12" s="1"/>
  <c r="W719" i="12"/>
  <c r="V719" i="12"/>
  <c r="U719" i="12"/>
  <c r="X719" i="12" s="1"/>
  <c r="V718" i="12"/>
  <c r="W718" i="12" s="1"/>
  <c r="U718" i="12"/>
  <c r="X718" i="12" s="1"/>
  <c r="W717" i="12"/>
  <c r="V717" i="12"/>
  <c r="U717" i="12"/>
  <c r="X717" i="12" s="1"/>
  <c r="V716" i="12"/>
  <c r="W716" i="12" s="1"/>
  <c r="U716" i="12"/>
  <c r="X716" i="12" s="1"/>
  <c r="W715" i="12"/>
  <c r="Y715" i="12" s="1"/>
  <c r="V715" i="12"/>
  <c r="U715" i="12"/>
  <c r="X715" i="12" s="1"/>
  <c r="V714" i="12"/>
  <c r="W714" i="12" s="1"/>
  <c r="U714" i="12"/>
  <c r="X714" i="12" s="1"/>
  <c r="W713" i="12"/>
  <c r="V713" i="12"/>
  <c r="U713" i="12"/>
  <c r="X713" i="12" s="1"/>
  <c r="V712" i="12"/>
  <c r="W712" i="12" s="1"/>
  <c r="U712" i="12"/>
  <c r="X712" i="12" s="1"/>
  <c r="W711" i="12"/>
  <c r="V711" i="12"/>
  <c r="U711" i="12"/>
  <c r="X711" i="12" s="1"/>
  <c r="V710" i="12"/>
  <c r="W710" i="12" s="1"/>
  <c r="Y710" i="12" s="1"/>
  <c r="U710" i="12"/>
  <c r="X710" i="12" s="1"/>
  <c r="X709" i="12"/>
  <c r="W709" i="12"/>
  <c r="Y709" i="12" s="1"/>
  <c r="V709" i="12"/>
  <c r="U709" i="12"/>
  <c r="V708" i="12"/>
  <c r="W708" i="12" s="1"/>
  <c r="U708" i="12"/>
  <c r="X708" i="12" s="1"/>
  <c r="W707" i="12"/>
  <c r="V707" i="12"/>
  <c r="U707" i="12"/>
  <c r="X707" i="12" s="1"/>
  <c r="V706" i="12"/>
  <c r="W706" i="12" s="1"/>
  <c r="Y706" i="12" s="1"/>
  <c r="U706" i="12"/>
  <c r="X706" i="12" s="1"/>
  <c r="X705" i="12"/>
  <c r="W705" i="12"/>
  <c r="Y705" i="12" s="1"/>
  <c r="V705" i="12"/>
  <c r="U705" i="12"/>
  <c r="V704" i="12"/>
  <c r="W704" i="12" s="1"/>
  <c r="U704" i="12"/>
  <c r="X704" i="12" s="1"/>
  <c r="W703" i="12"/>
  <c r="V703" i="12"/>
  <c r="U703" i="12"/>
  <c r="X703" i="12" s="1"/>
  <c r="V702" i="12"/>
  <c r="W702" i="12" s="1"/>
  <c r="Y702" i="12" s="1"/>
  <c r="U702" i="12"/>
  <c r="X702" i="12" s="1"/>
  <c r="X701" i="12"/>
  <c r="W701" i="12"/>
  <c r="Y701" i="12" s="1"/>
  <c r="V701" i="12"/>
  <c r="U701" i="12"/>
  <c r="V700" i="12"/>
  <c r="W700" i="12" s="1"/>
  <c r="U700" i="12"/>
  <c r="X700" i="12" s="1"/>
  <c r="W699" i="12"/>
  <c r="V699" i="12"/>
  <c r="U699" i="12"/>
  <c r="X699" i="12" s="1"/>
  <c r="V698" i="12"/>
  <c r="W698" i="12" s="1"/>
  <c r="Y698" i="12" s="1"/>
  <c r="U698" i="12"/>
  <c r="X698" i="12" s="1"/>
  <c r="X697" i="12"/>
  <c r="W697" i="12"/>
  <c r="Y697" i="12" s="1"/>
  <c r="V697" i="12"/>
  <c r="U697" i="12"/>
  <c r="V696" i="12"/>
  <c r="W696" i="12" s="1"/>
  <c r="U696" i="12"/>
  <c r="X696" i="12" s="1"/>
  <c r="W695" i="12"/>
  <c r="V695" i="12"/>
  <c r="U695" i="12"/>
  <c r="X695" i="12" s="1"/>
  <c r="V694" i="12"/>
  <c r="W694" i="12" s="1"/>
  <c r="Y694" i="12" s="1"/>
  <c r="U694" i="12"/>
  <c r="X694" i="12" s="1"/>
  <c r="X693" i="12"/>
  <c r="W693" i="12"/>
  <c r="Y693" i="12" s="1"/>
  <c r="V693" i="12"/>
  <c r="U693" i="12"/>
  <c r="V692" i="12"/>
  <c r="W692" i="12" s="1"/>
  <c r="U692" i="12"/>
  <c r="X692" i="12" s="1"/>
  <c r="W691" i="12"/>
  <c r="V691" i="12"/>
  <c r="U691" i="12"/>
  <c r="X691" i="12" s="1"/>
  <c r="V690" i="12"/>
  <c r="W690" i="12" s="1"/>
  <c r="Y690" i="12" s="1"/>
  <c r="U690" i="12"/>
  <c r="X690" i="12" s="1"/>
  <c r="X689" i="12"/>
  <c r="W689" i="12"/>
  <c r="Y689" i="12" s="1"/>
  <c r="V689" i="12"/>
  <c r="U689" i="12"/>
  <c r="V688" i="12"/>
  <c r="W688" i="12" s="1"/>
  <c r="U688" i="12"/>
  <c r="X688" i="12" s="1"/>
  <c r="W687" i="12"/>
  <c r="V687" i="12"/>
  <c r="U687" i="12"/>
  <c r="X687" i="12" s="1"/>
  <c r="V686" i="12"/>
  <c r="W686" i="12" s="1"/>
  <c r="Y686" i="12" s="1"/>
  <c r="U686" i="12"/>
  <c r="X686" i="12" s="1"/>
  <c r="X685" i="12"/>
  <c r="W685" i="12"/>
  <c r="Y685" i="12" s="1"/>
  <c r="V685" i="12"/>
  <c r="U685" i="12"/>
  <c r="V684" i="12"/>
  <c r="W684" i="12" s="1"/>
  <c r="U684" i="12"/>
  <c r="X684" i="12" s="1"/>
  <c r="W683" i="12"/>
  <c r="V683" i="12"/>
  <c r="U683" i="12"/>
  <c r="X683" i="12" s="1"/>
  <c r="V682" i="12"/>
  <c r="W682" i="12" s="1"/>
  <c r="Y682" i="12" s="1"/>
  <c r="U682" i="12"/>
  <c r="X682" i="12" s="1"/>
  <c r="X681" i="12"/>
  <c r="W681" i="12"/>
  <c r="Y681" i="12" s="1"/>
  <c r="V681" i="12"/>
  <c r="U681" i="12"/>
  <c r="V680" i="12"/>
  <c r="W680" i="12" s="1"/>
  <c r="U680" i="12"/>
  <c r="X680" i="12" s="1"/>
  <c r="W679" i="12"/>
  <c r="V679" i="12"/>
  <c r="U679" i="12"/>
  <c r="X679" i="12" s="1"/>
  <c r="V678" i="12"/>
  <c r="W678" i="12" s="1"/>
  <c r="Y678" i="12" s="1"/>
  <c r="U678" i="12"/>
  <c r="X678" i="12" s="1"/>
  <c r="X677" i="12"/>
  <c r="W677" i="12"/>
  <c r="Y677" i="12" s="1"/>
  <c r="V677" i="12"/>
  <c r="U677" i="12"/>
  <c r="V676" i="12"/>
  <c r="W676" i="12" s="1"/>
  <c r="U676" i="12"/>
  <c r="X676" i="12" s="1"/>
  <c r="W675" i="12"/>
  <c r="V675" i="12"/>
  <c r="U675" i="12"/>
  <c r="X675" i="12" s="1"/>
  <c r="V674" i="12"/>
  <c r="W674" i="12" s="1"/>
  <c r="Y674" i="12" s="1"/>
  <c r="U674" i="12"/>
  <c r="X674" i="12" s="1"/>
  <c r="X673" i="12"/>
  <c r="W673" i="12"/>
  <c r="Y673" i="12" s="1"/>
  <c r="V673" i="12"/>
  <c r="U673" i="12"/>
  <c r="V672" i="12"/>
  <c r="W672" i="12" s="1"/>
  <c r="U672" i="12"/>
  <c r="X672" i="12" s="1"/>
  <c r="W671" i="12"/>
  <c r="V671" i="12"/>
  <c r="U671" i="12"/>
  <c r="X671" i="12" s="1"/>
  <c r="V670" i="12"/>
  <c r="W670" i="12" s="1"/>
  <c r="Y670" i="12" s="1"/>
  <c r="U670" i="12"/>
  <c r="X670" i="12" s="1"/>
  <c r="W669" i="12"/>
  <c r="V669" i="12"/>
  <c r="U669" i="12"/>
  <c r="X669" i="12" s="1"/>
  <c r="V668" i="12"/>
  <c r="W668" i="12" s="1"/>
  <c r="U668" i="12"/>
  <c r="X668" i="12" s="1"/>
  <c r="W667" i="12"/>
  <c r="Y667" i="12" s="1"/>
  <c r="V667" i="12"/>
  <c r="U667" i="12"/>
  <c r="X667" i="12" s="1"/>
  <c r="V666" i="12"/>
  <c r="W666" i="12" s="1"/>
  <c r="U666" i="12"/>
  <c r="X666" i="12" s="1"/>
  <c r="W665" i="12"/>
  <c r="V665" i="12"/>
  <c r="U665" i="12"/>
  <c r="X665" i="12" s="1"/>
  <c r="V664" i="12"/>
  <c r="W664" i="12" s="1"/>
  <c r="U664" i="12"/>
  <c r="X664" i="12" s="1"/>
  <c r="W663" i="12"/>
  <c r="V663" i="12"/>
  <c r="U663" i="12"/>
  <c r="X663" i="12" s="1"/>
  <c r="V662" i="12"/>
  <c r="W662" i="12" s="1"/>
  <c r="U662" i="12"/>
  <c r="X662" i="12" s="1"/>
  <c r="W661" i="12"/>
  <c r="V661" i="12"/>
  <c r="U661" i="12"/>
  <c r="X661" i="12" s="1"/>
  <c r="V660" i="12"/>
  <c r="W660" i="12" s="1"/>
  <c r="U660" i="12"/>
  <c r="X660" i="12" s="1"/>
  <c r="W659" i="12"/>
  <c r="Y659" i="12" s="1"/>
  <c r="V659" i="12"/>
  <c r="U659" i="12"/>
  <c r="X659" i="12" s="1"/>
  <c r="V658" i="12"/>
  <c r="W658" i="12" s="1"/>
  <c r="U658" i="12"/>
  <c r="X658" i="12" s="1"/>
  <c r="W657" i="12"/>
  <c r="V657" i="12"/>
  <c r="U657" i="12"/>
  <c r="X657" i="12" s="1"/>
  <c r="V656" i="12"/>
  <c r="W656" i="12" s="1"/>
  <c r="U656" i="12"/>
  <c r="X656" i="12" s="1"/>
  <c r="W655" i="12"/>
  <c r="V655" i="12"/>
  <c r="U655" i="12"/>
  <c r="X655" i="12" s="1"/>
  <c r="Y654" i="12"/>
  <c r="V654" i="12"/>
  <c r="W654" i="12" s="1"/>
  <c r="U654" i="12"/>
  <c r="X654" i="12" s="1"/>
  <c r="W653" i="12"/>
  <c r="Y653" i="12" s="1"/>
  <c r="V653" i="12"/>
  <c r="U653" i="12"/>
  <c r="X653" i="12" s="1"/>
  <c r="V652" i="12"/>
  <c r="W652" i="12" s="1"/>
  <c r="U652" i="12"/>
  <c r="X652" i="12" s="1"/>
  <c r="Y652" i="12" s="1"/>
  <c r="W651" i="12"/>
  <c r="V651" i="12"/>
  <c r="U651" i="12"/>
  <c r="X651" i="12" s="1"/>
  <c r="V650" i="12"/>
  <c r="W650" i="12" s="1"/>
  <c r="Y650" i="12" s="1"/>
  <c r="U650" i="12"/>
  <c r="X650" i="12" s="1"/>
  <c r="W649" i="12"/>
  <c r="V649" i="12"/>
  <c r="U649" i="12"/>
  <c r="X649" i="12" s="1"/>
  <c r="V648" i="12"/>
  <c r="W648" i="12" s="1"/>
  <c r="U648" i="12"/>
  <c r="X648" i="12" s="1"/>
  <c r="W647" i="12"/>
  <c r="V647" i="12"/>
  <c r="U647" i="12"/>
  <c r="X647" i="12" s="1"/>
  <c r="V646" i="12"/>
  <c r="W646" i="12" s="1"/>
  <c r="U646" i="12"/>
  <c r="X646" i="12" s="1"/>
  <c r="Y646" i="12" s="1"/>
  <c r="W645" i="12"/>
  <c r="V645" i="12"/>
  <c r="U645" i="12"/>
  <c r="X645" i="12" s="1"/>
  <c r="V644" i="12"/>
  <c r="W644" i="12" s="1"/>
  <c r="Y644" i="12" s="1"/>
  <c r="U644" i="12"/>
  <c r="X644" i="12" s="1"/>
  <c r="W643" i="12"/>
  <c r="V643" i="12"/>
  <c r="U643" i="12"/>
  <c r="X643" i="12" s="1"/>
  <c r="Y642" i="12"/>
  <c r="V642" i="12"/>
  <c r="W642" i="12" s="1"/>
  <c r="U642" i="12"/>
  <c r="X642" i="12" s="1"/>
  <c r="W641" i="12"/>
  <c r="Y641" i="12" s="1"/>
  <c r="V641" i="12"/>
  <c r="U641" i="12"/>
  <c r="X641" i="12" s="1"/>
  <c r="V640" i="12"/>
  <c r="W640" i="12" s="1"/>
  <c r="U640" i="12"/>
  <c r="X640" i="12" s="1"/>
  <c r="W639" i="12"/>
  <c r="V639" i="12"/>
  <c r="U639" i="12"/>
  <c r="X639" i="12" s="1"/>
  <c r="V638" i="12"/>
  <c r="W638" i="12" s="1"/>
  <c r="U638" i="12"/>
  <c r="X638" i="12" s="1"/>
  <c r="Y638" i="12" s="1"/>
  <c r="W637" i="12"/>
  <c r="V637" i="12"/>
  <c r="U637" i="12"/>
  <c r="X637" i="12" s="1"/>
  <c r="Y636" i="12"/>
  <c r="V636" i="12"/>
  <c r="W636" i="12" s="1"/>
  <c r="U636" i="12"/>
  <c r="X636" i="12" s="1"/>
  <c r="W635" i="12"/>
  <c r="Y635" i="12" s="1"/>
  <c r="V635" i="12"/>
  <c r="U635" i="12"/>
  <c r="X635" i="12" s="1"/>
  <c r="V634" i="12"/>
  <c r="W634" i="12" s="1"/>
  <c r="U634" i="12"/>
  <c r="X634" i="12" s="1"/>
  <c r="W633" i="12"/>
  <c r="Y633" i="12" s="1"/>
  <c r="V633" i="12"/>
  <c r="U633" i="12"/>
  <c r="X633" i="12" s="1"/>
  <c r="V632" i="12"/>
  <c r="W632" i="12" s="1"/>
  <c r="Y632" i="12" s="1"/>
  <c r="U632" i="12"/>
  <c r="X632" i="12" s="1"/>
  <c r="W631" i="12"/>
  <c r="V631" i="12"/>
  <c r="U631" i="12"/>
  <c r="X631" i="12" s="1"/>
  <c r="Y630" i="12"/>
  <c r="V630" i="12"/>
  <c r="W630" i="12" s="1"/>
  <c r="U630" i="12"/>
  <c r="X630" i="12" s="1"/>
  <c r="W629" i="12"/>
  <c r="Y629" i="12" s="1"/>
  <c r="V629" i="12"/>
  <c r="U629" i="12"/>
  <c r="X629" i="12" s="1"/>
  <c r="V628" i="12"/>
  <c r="W628" i="12" s="1"/>
  <c r="U628" i="12"/>
  <c r="X628" i="12" s="1"/>
  <c r="W627" i="12"/>
  <c r="Y627" i="12" s="1"/>
  <c r="V627" i="12"/>
  <c r="U627" i="12"/>
  <c r="X627" i="12" s="1"/>
  <c r="V626" i="12"/>
  <c r="W626" i="12" s="1"/>
  <c r="U626" i="12"/>
  <c r="X626" i="12" s="1"/>
  <c r="Y626" i="12" s="1"/>
  <c r="W625" i="12"/>
  <c r="V625" i="12"/>
  <c r="U625" i="12"/>
  <c r="X625" i="12" s="1"/>
  <c r="V624" i="12"/>
  <c r="W624" i="12" s="1"/>
  <c r="U624" i="12"/>
  <c r="X624" i="12" s="1"/>
  <c r="W623" i="12"/>
  <c r="V623" i="12"/>
  <c r="U623" i="12"/>
  <c r="X623" i="12" s="1"/>
  <c r="V622" i="12"/>
  <c r="W622" i="12" s="1"/>
  <c r="U622" i="12"/>
  <c r="X622" i="12" s="1"/>
  <c r="Y622" i="12" s="1"/>
  <c r="W621" i="12"/>
  <c r="Y621" i="12" s="1"/>
  <c r="V621" i="12"/>
  <c r="U621" i="12"/>
  <c r="X621" i="12" s="1"/>
  <c r="Y620" i="12"/>
  <c r="V620" i="12"/>
  <c r="W620" i="12" s="1"/>
  <c r="U620" i="12"/>
  <c r="X620" i="12" s="1"/>
  <c r="W619" i="12"/>
  <c r="V619" i="12"/>
  <c r="U619" i="12"/>
  <c r="X619" i="12" s="1"/>
  <c r="V618" i="12"/>
  <c r="W618" i="12" s="1"/>
  <c r="U618" i="12"/>
  <c r="X618" i="12" s="1"/>
  <c r="W617" i="12"/>
  <c r="V617" i="12"/>
  <c r="U617" i="12"/>
  <c r="X617" i="12" s="1"/>
  <c r="V616" i="12"/>
  <c r="W616" i="12" s="1"/>
  <c r="U616" i="12"/>
  <c r="X616" i="12" s="1"/>
  <c r="W615" i="12"/>
  <c r="V615" i="12"/>
  <c r="U615" i="12"/>
  <c r="X615" i="12" s="1"/>
  <c r="V614" i="12"/>
  <c r="W614" i="12" s="1"/>
  <c r="U614" i="12"/>
  <c r="X614" i="12" s="1"/>
  <c r="Y614" i="12" s="1"/>
  <c r="W613" i="12"/>
  <c r="V613" i="12"/>
  <c r="U613" i="12"/>
  <c r="X613" i="12" s="1"/>
  <c r="V612" i="12"/>
  <c r="W612" i="12" s="1"/>
  <c r="Y612" i="12" s="1"/>
  <c r="U612" i="12"/>
  <c r="X612" i="12" s="1"/>
  <c r="W611" i="12"/>
  <c r="V611" i="12"/>
  <c r="U611" i="12"/>
  <c r="X611" i="12" s="1"/>
  <c r="V610" i="12"/>
  <c r="W610" i="12" s="1"/>
  <c r="U610" i="12"/>
  <c r="X610" i="12" s="1"/>
  <c r="Y610" i="12" s="1"/>
  <c r="W609" i="12"/>
  <c r="V609" i="12"/>
  <c r="U609" i="12"/>
  <c r="X609" i="12" s="1"/>
  <c r="Y608" i="12"/>
  <c r="V608" i="12"/>
  <c r="W608" i="12" s="1"/>
  <c r="U608" i="12"/>
  <c r="X608" i="12" s="1"/>
  <c r="X607" i="12"/>
  <c r="W607" i="12"/>
  <c r="V607" i="12"/>
  <c r="U607" i="12"/>
  <c r="Y606" i="12"/>
  <c r="V606" i="12"/>
  <c r="W606" i="12" s="1"/>
  <c r="U606" i="12"/>
  <c r="X606" i="12" s="1"/>
  <c r="X605" i="12"/>
  <c r="W605" i="12"/>
  <c r="V605" i="12"/>
  <c r="U605" i="12"/>
  <c r="V604" i="12"/>
  <c r="W604" i="12" s="1"/>
  <c r="U604" i="12"/>
  <c r="X604" i="12" s="1"/>
  <c r="Y604" i="12" s="1"/>
  <c r="W603" i="12"/>
  <c r="V603" i="12"/>
  <c r="U603" i="12"/>
  <c r="X603" i="12" s="1"/>
  <c r="V602" i="12"/>
  <c r="W602" i="12" s="1"/>
  <c r="U602" i="12"/>
  <c r="X602" i="12" s="1"/>
  <c r="Y602" i="12" s="1"/>
  <c r="W601" i="12"/>
  <c r="V601" i="12"/>
  <c r="U601" i="12"/>
  <c r="X601" i="12" s="1"/>
  <c r="Y600" i="12"/>
  <c r="V600" i="12"/>
  <c r="W600" i="12" s="1"/>
  <c r="U600" i="12"/>
  <c r="X600" i="12" s="1"/>
  <c r="X599" i="12"/>
  <c r="W599" i="12"/>
  <c r="V599" i="12"/>
  <c r="U599" i="12"/>
  <c r="Y598" i="12"/>
  <c r="V598" i="12"/>
  <c r="W598" i="12" s="1"/>
  <c r="U598" i="12"/>
  <c r="X598" i="12" s="1"/>
  <c r="X597" i="12"/>
  <c r="W597" i="12"/>
  <c r="V597" i="12"/>
  <c r="U597" i="12"/>
  <c r="V596" i="12"/>
  <c r="W596" i="12" s="1"/>
  <c r="U596" i="12"/>
  <c r="X596" i="12" s="1"/>
  <c r="Y596" i="12" s="1"/>
  <c r="W595" i="12"/>
  <c r="V595" i="12"/>
  <c r="U595" i="12"/>
  <c r="X595" i="12" s="1"/>
  <c r="V594" i="12"/>
  <c r="W594" i="12" s="1"/>
  <c r="U594" i="12"/>
  <c r="X594" i="12" s="1"/>
  <c r="Y594" i="12" s="1"/>
  <c r="W593" i="12"/>
  <c r="V593" i="12"/>
  <c r="U593" i="12"/>
  <c r="X593" i="12" s="1"/>
  <c r="Y592" i="12"/>
  <c r="V592" i="12"/>
  <c r="W592" i="12" s="1"/>
  <c r="U592" i="12"/>
  <c r="X592" i="12" s="1"/>
  <c r="X591" i="12"/>
  <c r="W591" i="12"/>
  <c r="V591" i="12"/>
  <c r="U591" i="12"/>
  <c r="Y590" i="12"/>
  <c r="V590" i="12"/>
  <c r="W590" i="12" s="1"/>
  <c r="U590" i="12"/>
  <c r="X590" i="12" s="1"/>
  <c r="X589" i="12"/>
  <c r="W589" i="12"/>
  <c r="V589" i="12"/>
  <c r="U589" i="12"/>
  <c r="V588" i="12"/>
  <c r="W588" i="12" s="1"/>
  <c r="U588" i="12"/>
  <c r="X588" i="12" s="1"/>
  <c r="Y588" i="12" s="1"/>
  <c r="W587" i="12"/>
  <c r="V587" i="12"/>
  <c r="U587" i="12"/>
  <c r="X587" i="12" s="1"/>
  <c r="V586" i="12"/>
  <c r="W586" i="12" s="1"/>
  <c r="U586" i="12"/>
  <c r="X586" i="12" s="1"/>
  <c r="Y586" i="12" s="1"/>
  <c r="W585" i="12"/>
  <c r="V585" i="12"/>
  <c r="U585" i="12"/>
  <c r="X585" i="12" s="1"/>
  <c r="Y584" i="12"/>
  <c r="V584" i="12"/>
  <c r="W584" i="12" s="1"/>
  <c r="U584" i="12"/>
  <c r="X584" i="12" s="1"/>
  <c r="X583" i="12"/>
  <c r="W583" i="12"/>
  <c r="V583" i="12"/>
  <c r="U583" i="12"/>
  <c r="Y582" i="12"/>
  <c r="V582" i="12"/>
  <c r="W582" i="12" s="1"/>
  <c r="U582" i="12"/>
  <c r="X582" i="12" s="1"/>
  <c r="X581" i="12"/>
  <c r="W581" i="12"/>
  <c r="V581" i="12"/>
  <c r="U581" i="12"/>
  <c r="V580" i="12"/>
  <c r="W580" i="12" s="1"/>
  <c r="U580" i="12"/>
  <c r="X580" i="12" s="1"/>
  <c r="Y580" i="12" s="1"/>
  <c r="W579" i="12"/>
  <c r="V579" i="12"/>
  <c r="U579" i="12"/>
  <c r="X579" i="12" s="1"/>
  <c r="V578" i="12"/>
  <c r="W578" i="12" s="1"/>
  <c r="U578" i="12"/>
  <c r="X578" i="12" s="1"/>
  <c r="Y578" i="12" s="1"/>
  <c r="W577" i="12"/>
  <c r="V577" i="12"/>
  <c r="U577" i="12"/>
  <c r="X577" i="12" s="1"/>
  <c r="Y576" i="12"/>
  <c r="V576" i="12"/>
  <c r="W576" i="12" s="1"/>
  <c r="U576" i="12"/>
  <c r="X576" i="12" s="1"/>
  <c r="X575" i="12"/>
  <c r="W575" i="12"/>
  <c r="V575" i="12"/>
  <c r="U575" i="12"/>
  <c r="Y574" i="12"/>
  <c r="V574" i="12"/>
  <c r="W574" i="12" s="1"/>
  <c r="U574" i="12"/>
  <c r="X574" i="12" s="1"/>
  <c r="X573" i="12"/>
  <c r="W573" i="12"/>
  <c r="V573" i="12"/>
  <c r="U573" i="12"/>
  <c r="V572" i="12"/>
  <c r="W572" i="12" s="1"/>
  <c r="U572" i="12"/>
  <c r="X572" i="12" s="1"/>
  <c r="Y572" i="12" s="1"/>
  <c r="W571" i="12"/>
  <c r="V571" i="12"/>
  <c r="U571" i="12"/>
  <c r="X571" i="12" s="1"/>
  <c r="V570" i="12"/>
  <c r="W570" i="12" s="1"/>
  <c r="U570" i="12"/>
  <c r="X570" i="12" s="1"/>
  <c r="Y570" i="12" s="1"/>
  <c r="W569" i="12"/>
  <c r="V569" i="12"/>
  <c r="U569" i="12"/>
  <c r="X569" i="12" s="1"/>
  <c r="Y568" i="12"/>
  <c r="V568" i="12"/>
  <c r="W568" i="12" s="1"/>
  <c r="U568" i="12"/>
  <c r="X568" i="12" s="1"/>
  <c r="X567" i="12"/>
  <c r="W567" i="12"/>
  <c r="V567" i="12"/>
  <c r="U567" i="12"/>
  <c r="Y566" i="12"/>
  <c r="V566" i="12"/>
  <c r="W566" i="12" s="1"/>
  <c r="U566" i="12"/>
  <c r="X566" i="12" s="1"/>
  <c r="X565" i="12"/>
  <c r="W565" i="12"/>
  <c r="V565" i="12"/>
  <c r="U565" i="12"/>
  <c r="V564" i="12"/>
  <c r="W564" i="12" s="1"/>
  <c r="U564" i="12"/>
  <c r="X564" i="12" s="1"/>
  <c r="Y564" i="12" s="1"/>
  <c r="W563" i="12"/>
  <c r="V563" i="12"/>
  <c r="U563" i="12"/>
  <c r="X563" i="12" s="1"/>
  <c r="V562" i="12"/>
  <c r="W562" i="12" s="1"/>
  <c r="U562" i="12"/>
  <c r="X562" i="12" s="1"/>
  <c r="Y562" i="12" s="1"/>
  <c r="W561" i="12"/>
  <c r="V561" i="12"/>
  <c r="U561" i="12"/>
  <c r="X561" i="12" s="1"/>
  <c r="Y560" i="12"/>
  <c r="V560" i="12"/>
  <c r="W560" i="12" s="1"/>
  <c r="U560" i="12"/>
  <c r="X560" i="12" s="1"/>
  <c r="X559" i="12"/>
  <c r="W559" i="12"/>
  <c r="V559" i="12"/>
  <c r="U559" i="12"/>
  <c r="V558" i="12"/>
  <c r="W558" i="12" s="1"/>
  <c r="Y558" i="12" s="1"/>
  <c r="U558" i="12"/>
  <c r="X558" i="12" s="1"/>
  <c r="V557" i="12"/>
  <c r="W557" i="12" s="1"/>
  <c r="U557" i="12"/>
  <c r="X557" i="12" s="1"/>
  <c r="Y557" i="12" s="1"/>
  <c r="X556" i="12"/>
  <c r="V556" i="12"/>
  <c r="W556" i="12" s="1"/>
  <c r="U556" i="12"/>
  <c r="V555" i="12"/>
  <c r="W555" i="12" s="1"/>
  <c r="U555" i="12"/>
  <c r="X555" i="12" s="1"/>
  <c r="W554" i="12"/>
  <c r="V554" i="12"/>
  <c r="U554" i="12"/>
  <c r="X554" i="12" s="1"/>
  <c r="X553" i="12"/>
  <c r="V553" i="12"/>
  <c r="W553" i="12" s="1"/>
  <c r="U553" i="12"/>
  <c r="V552" i="12"/>
  <c r="W552" i="12" s="1"/>
  <c r="U552" i="12"/>
  <c r="X552" i="12" s="1"/>
  <c r="V551" i="12"/>
  <c r="W551" i="12" s="1"/>
  <c r="U551" i="12"/>
  <c r="X551" i="12" s="1"/>
  <c r="Y551" i="12" s="1"/>
  <c r="W550" i="12"/>
  <c r="V550" i="12"/>
  <c r="U550" i="12"/>
  <c r="X550" i="12" s="1"/>
  <c r="V549" i="12"/>
  <c r="W549" i="12" s="1"/>
  <c r="U549" i="12"/>
  <c r="X549" i="12" s="1"/>
  <c r="Y549" i="12" s="1"/>
  <c r="X548" i="12"/>
  <c r="V548" i="12"/>
  <c r="W548" i="12" s="1"/>
  <c r="U548" i="12"/>
  <c r="V547" i="12"/>
  <c r="W547" i="12" s="1"/>
  <c r="U547" i="12"/>
  <c r="X547" i="12" s="1"/>
  <c r="W546" i="12"/>
  <c r="V546" i="12"/>
  <c r="U546" i="12"/>
  <c r="X546" i="12" s="1"/>
  <c r="X545" i="12"/>
  <c r="V545" i="12"/>
  <c r="W545" i="12" s="1"/>
  <c r="U545" i="12"/>
  <c r="X544" i="12"/>
  <c r="V544" i="12"/>
  <c r="W544" i="12" s="1"/>
  <c r="U544" i="12"/>
  <c r="V543" i="12"/>
  <c r="W543" i="12" s="1"/>
  <c r="U543" i="12"/>
  <c r="X543" i="12" s="1"/>
  <c r="Y543" i="12" s="1"/>
  <c r="W542" i="12"/>
  <c r="V542" i="12"/>
  <c r="U542" i="12"/>
  <c r="X542" i="12" s="1"/>
  <c r="V541" i="12"/>
  <c r="W541" i="12" s="1"/>
  <c r="U541" i="12"/>
  <c r="X541" i="12" s="1"/>
  <c r="Y541" i="12" s="1"/>
  <c r="V540" i="12"/>
  <c r="W540" i="12" s="1"/>
  <c r="U540" i="12"/>
  <c r="X540" i="12" s="1"/>
  <c r="V539" i="12"/>
  <c r="W539" i="12" s="1"/>
  <c r="U539" i="12"/>
  <c r="X539" i="12" s="1"/>
  <c r="W538" i="12"/>
  <c r="V538" i="12"/>
  <c r="U538" i="12"/>
  <c r="X538" i="12" s="1"/>
  <c r="V537" i="12"/>
  <c r="W537" i="12" s="1"/>
  <c r="U537" i="12"/>
  <c r="X537" i="12" s="1"/>
  <c r="X536" i="12"/>
  <c r="V536" i="12"/>
  <c r="W536" i="12" s="1"/>
  <c r="U536" i="12"/>
  <c r="V535" i="12"/>
  <c r="W535" i="12" s="1"/>
  <c r="U535" i="12"/>
  <c r="X535" i="12" s="1"/>
  <c r="Y535" i="12" s="1"/>
  <c r="W534" i="12"/>
  <c r="V534" i="12"/>
  <c r="U534" i="12"/>
  <c r="X534" i="12" s="1"/>
  <c r="V533" i="12"/>
  <c r="W533" i="12" s="1"/>
  <c r="U533" i="12"/>
  <c r="X533" i="12" s="1"/>
  <c r="Y533" i="12" s="1"/>
  <c r="V532" i="12"/>
  <c r="W532" i="12" s="1"/>
  <c r="U532" i="12"/>
  <c r="X532" i="12" s="1"/>
  <c r="V531" i="12"/>
  <c r="W531" i="12" s="1"/>
  <c r="U531" i="12"/>
  <c r="X531" i="12" s="1"/>
  <c r="W530" i="12"/>
  <c r="Y530" i="12" s="1"/>
  <c r="V530" i="12"/>
  <c r="U530" i="12"/>
  <c r="X530" i="12" s="1"/>
  <c r="V529" i="12"/>
  <c r="W529" i="12" s="1"/>
  <c r="U529" i="12"/>
  <c r="X529" i="12" s="1"/>
  <c r="V528" i="12"/>
  <c r="W528" i="12" s="1"/>
  <c r="U528" i="12"/>
  <c r="X528" i="12" s="1"/>
  <c r="V527" i="12"/>
  <c r="W527" i="12" s="1"/>
  <c r="U527" i="12"/>
  <c r="X527" i="12" s="1"/>
  <c r="Y527" i="12" s="1"/>
  <c r="W526" i="12"/>
  <c r="V526" i="12"/>
  <c r="U526" i="12"/>
  <c r="X526" i="12" s="1"/>
  <c r="V525" i="12"/>
  <c r="W525" i="12" s="1"/>
  <c r="U525" i="12"/>
  <c r="X525" i="12" s="1"/>
  <c r="Y525" i="12" s="1"/>
  <c r="X524" i="12"/>
  <c r="V524" i="12"/>
  <c r="W524" i="12" s="1"/>
  <c r="U524" i="12"/>
  <c r="V523" i="12"/>
  <c r="W523" i="12" s="1"/>
  <c r="U523" i="12"/>
  <c r="X523" i="12" s="1"/>
  <c r="W522" i="12"/>
  <c r="Y522" i="12" s="1"/>
  <c r="V522" i="12"/>
  <c r="U522" i="12"/>
  <c r="X522" i="12" s="1"/>
  <c r="X521" i="12"/>
  <c r="V521" i="12"/>
  <c r="W521" i="12" s="1"/>
  <c r="U521" i="12"/>
  <c r="V520" i="12"/>
  <c r="W520" i="12" s="1"/>
  <c r="U520" i="12"/>
  <c r="X520" i="12" s="1"/>
  <c r="V519" i="12"/>
  <c r="W519" i="12" s="1"/>
  <c r="U519" i="12"/>
  <c r="X519" i="12" s="1"/>
  <c r="Y519" i="12" s="1"/>
  <c r="W518" i="12"/>
  <c r="V518" i="12"/>
  <c r="U518" i="12"/>
  <c r="X518" i="12" s="1"/>
  <c r="V517" i="12"/>
  <c r="W517" i="12" s="1"/>
  <c r="U517" i="12"/>
  <c r="X517" i="12" s="1"/>
  <c r="Y517" i="12" s="1"/>
  <c r="X516" i="12"/>
  <c r="V516" i="12"/>
  <c r="W516" i="12" s="1"/>
  <c r="U516" i="12"/>
  <c r="V515" i="12"/>
  <c r="W515" i="12" s="1"/>
  <c r="U515" i="12"/>
  <c r="X515" i="12" s="1"/>
  <c r="W514" i="12"/>
  <c r="V514" i="12"/>
  <c r="U514" i="12"/>
  <c r="X514" i="12" s="1"/>
  <c r="X513" i="12"/>
  <c r="V513" i="12"/>
  <c r="W513" i="12" s="1"/>
  <c r="U513" i="12"/>
  <c r="X512" i="12"/>
  <c r="V512" i="12"/>
  <c r="W512" i="12" s="1"/>
  <c r="U512" i="12"/>
  <c r="V511" i="12"/>
  <c r="W511" i="12" s="1"/>
  <c r="U511" i="12"/>
  <c r="X511" i="12" s="1"/>
  <c r="Y511" i="12" s="1"/>
  <c r="V510" i="12"/>
  <c r="W510" i="12" s="1"/>
  <c r="Y510" i="12" s="1"/>
  <c r="U510" i="12"/>
  <c r="X510" i="12" s="1"/>
  <c r="V509" i="12"/>
  <c r="W509" i="12" s="1"/>
  <c r="U509" i="12"/>
  <c r="X509" i="12" s="1"/>
  <c r="V508" i="12"/>
  <c r="W508" i="12" s="1"/>
  <c r="U508" i="12"/>
  <c r="X508" i="12" s="1"/>
  <c r="V507" i="12"/>
  <c r="W507" i="12" s="1"/>
  <c r="U507" i="12"/>
  <c r="X507" i="12" s="1"/>
  <c r="V506" i="12"/>
  <c r="W506" i="12" s="1"/>
  <c r="U506" i="12"/>
  <c r="X506" i="12" s="1"/>
  <c r="V505" i="12"/>
  <c r="W505" i="12" s="1"/>
  <c r="U505" i="12"/>
  <c r="X505" i="12" s="1"/>
  <c r="V504" i="12"/>
  <c r="W504" i="12" s="1"/>
  <c r="Y504" i="12" s="1"/>
  <c r="U504" i="12"/>
  <c r="X504" i="12" s="1"/>
  <c r="V503" i="12"/>
  <c r="W503" i="12" s="1"/>
  <c r="U503" i="12"/>
  <c r="X503" i="12" s="1"/>
  <c r="V502" i="12"/>
  <c r="W502" i="12" s="1"/>
  <c r="U502" i="12"/>
  <c r="X502" i="12" s="1"/>
  <c r="X501" i="12"/>
  <c r="V501" i="12"/>
  <c r="W501" i="12" s="1"/>
  <c r="U501" i="12"/>
  <c r="V500" i="12"/>
  <c r="W500" i="12" s="1"/>
  <c r="U500" i="12"/>
  <c r="X500" i="12" s="1"/>
  <c r="X499" i="12"/>
  <c r="V499" i="12"/>
  <c r="W499" i="12" s="1"/>
  <c r="U499" i="12"/>
  <c r="V498" i="12"/>
  <c r="W498" i="12" s="1"/>
  <c r="U498" i="12"/>
  <c r="X498" i="12" s="1"/>
  <c r="V497" i="12"/>
  <c r="W497" i="12" s="1"/>
  <c r="U497" i="12"/>
  <c r="X497" i="12" s="1"/>
  <c r="X496" i="12"/>
  <c r="V496" i="12"/>
  <c r="W496" i="12" s="1"/>
  <c r="U496" i="12"/>
  <c r="V495" i="12"/>
  <c r="W495" i="12" s="1"/>
  <c r="U495" i="12"/>
  <c r="X495" i="12" s="1"/>
  <c r="V494" i="12"/>
  <c r="W494" i="12" s="1"/>
  <c r="U494" i="12"/>
  <c r="X494" i="12" s="1"/>
  <c r="V493" i="12"/>
  <c r="W493" i="12" s="1"/>
  <c r="U493" i="12"/>
  <c r="X493" i="12" s="1"/>
  <c r="V492" i="12"/>
  <c r="W492" i="12" s="1"/>
  <c r="U492" i="12"/>
  <c r="X492" i="12" s="1"/>
  <c r="V491" i="12"/>
  <c r="W491" i="12" s="1"/>
  <c r="U491" i="12"/>
  <c r="X491" i="12" s="1"/>
  <c r="V490" i="12"/>
  <c r="W490" i="12" s="1"/>
  <c r="U490" i="12"/>
  <c r="X490" i="12" s="1"/>
  <c r="V489" i="12"/>
  <c r="W489" i="12" s="1"/>
  <c r="U489" i="12"/>
  <c r="X489" i="12" s="1"/>
  <c r="V488" i="12"/>
  <c r="W488" i="12" s="1"/>
  <c r="U488" i="12"/>
  <c r="X488" i="12" s="1"/>
  <c r="V487" i="12"/>
  <c r="W487" i="12" s="1"/>
  <c r="U487" i="12"/>
  <c r="X487" i="12" s="1"/>
  <c r="V486" i="12"/>
  <c r="W486" i="12" s="1"/>
  <c r="U486" i="12"/>
  <c r="X486" i="12" s="1"/>
  <c r="V485" i="12"/>
  <c r="W485" i="12" s="1"/>
  <c r="U485" i="12"/>
  <c r="X485" i="12" s="1"/>
  <c r="X484" i="12"/>
  <c r="V484" i="12"/>
  <c r="W484" i="12" s="1"/>
  <c r="U484" i="12"/>
  <c r="V483" i="12"/>
  <c r="W483" i="12" s="1"/>
  <c r="U483" i="12"/>
  <c r="X483" i="12" s="1"/>
  <c r="V482" i="12"/>
  <c r="W482" i="12" s="1"/>
  <c r="U482" i="12"/>
  <c r="X482" i="12" s="1"/>
  <c r="V481" i="12"/>
  <c r="W481" i="12" s="1"/>
  <c r="U481" i="12"/>
  <c r="X481" i="12" s="1"/>
  <c r="V480" i="12"/>
  <c r="W480" i="12" s="1"/>
  <c r="Y480" i="12" s="1"/>
  <c r="U480" i="12"/>
  <c r="X480" i="12" s="1"/>
  <c r="V479" i="12"/>
  <c r="W479" i="12" s="1"/>
  <c r="U479" i="12"/>
  <c r="X479" i="12" s="1"/>
  <c r="V478" i="12"/>
  <c r="W478" i="12" s="1"/>
  <c r="U478" i="12"/>
  <c r="X478" i="12" s="1"/>
  <c r="W477" i="12"/>
  <c r="V477" i="12"/>
  <c r="U477" i="12"/>
  <c r="X477" i="12" s="1"/>
  <c r="V476" i="12"/>
  <c r="W476" i="12" s="1"/>
  <c r="Y476" i="12" s="1"/>
  <c r="U476" i="12"/>
  <c r="X476" i="12" s="1"/>
  <c r="W475" i="12"/>
  <c r="V475" i="12"/>
  <c r="U475" i="12"/>
  <c r="X475" i="12" s="1"/>
  <c r="V474" i="12"/>
  <c r="W474" i="12" s="1"/>
  <c r="U474" i="12"/>
  <c r="X474" i="12" s="1"/>
  <c r="W473" i="12"/>
  <c r="Y473" i="12" s="1"/>
  <c r="V473" i="12"/>
  <c r="U473" i="12"/>
  <c r="X473" i="12" s="1"/>
  <c r="V472" i="12"/>
  <c r="W472" i="12" s="1"/>
  <c r="U472" i="12"/>
  <c r="X472" i="12" s="1"/>
  <c r="W471" i="12"/>
  <c r="V471" i="12"/>
  <c r="U471" i="12"/>
  <c r="X471" i="12" s="1"/>
  <c r="V470" i="12"/>
  <c r="W470" i="12" s="1"/>
  <c r="U470" i="12"/>
  <c r="X470" i="12" s="1"/>
  <c r="W469" i="12"/>
  <c r="V469" i="12"/>
  <c r="U469" i="12"/>
  <c r="X469" i="12" s="1"/>
  <c r="V468" i="12"/>
  <c r="W468" i="12" s="1"/>
  <c r="U468" i="12"/>
  <c r="X468" i="12" s="1"/>
  <c r="W467" i="12"/>
  <c r="V467" i="12"/>
  <c r="U467" i="12"/>
  <c r="X467" i="12" s="1"/>
  <c r="V466" i="12"/>
  <c r="W466" i="12" s="1"/>
  <c r="U466" i="12"/>
  <c r="X466" i="12" s="1"/>
  <c r="W465" i="12"/>
  <c r="Y465" i="12" s="1"/>
  <c r="V465" i="12"/>
  <c r="U465" i="12"/>
  <c r="X465" i="12" s="1"/>
  <c r="V464" i="12"/>
  <c r="W464" i="12" s="1"/>
  <c r="U464" i="12"/>
  <c r="X464" i="12" s="1"/>
  <c r="W463" i="12"/>
  <c r="V463" i="12"/>
  <c r="U463" i="12"/>
  <c r="X463" i="12" s="1"/>
  <c r="V462" i="12"/>
  <c r="W462" i="12" s="1"/>
  <c r="U462" i="12"/>
  <c r="X462" i="12" s="1"/>
  <c r="W461" i="12"/>
  <c r="V461" i="12"/>
  <c r="U461" i="12"/>
  <c r="X461" i="12" s="1"/>
  <c r="V460" i="12"/>
  <c r="W460" i="12" s="1"/>
  <c r="U460" i="12"/>
  <c r="X460" i="12" s="1"/>
  <c r="W459" i="12"/>
  <c r="V459" i="12"/>
  <c r="U459" i="12"/>
  <c r="X459" i="12" s="1"/>
  <c r="V458" i="12"/>
  <c r="W458" i="12" s="1"/>
  <c r="U458" i="12"/>
  <c r="X458" i="12" s="1"/>
  <c r="W457" i="12"/>
  <c r="Y457" i="12" s="1"/>
  <c r="V457" i="12"/>
  <c r="U457" i="12"/>
  <c r="X457" i="12" s="1"/>
  <c r="V456" i="12"/>
  <c r="W456" i="12" s="1"/>
  <c r="U456" i="12"/>
  <c r="X456" i="12" s="1"/>
  <c r="W455" i="12"/>
  <c r="V455" i="12"/>
  <c r="U455" i="12"/>
  <c r="X455" i="12" s="1"/>
  <c r="V454" i="12"/>
  <c r="W454" i="12" s="1"/>
  <c r="U454" i="12"/>
  <c r="X454" i="12" s="1"/>
  <c r="W453" i="12"/>
  <c r="V453" i="12"/>
  <c r="U453" i="12"/>
  <c r="X453" i="12" s="1"/>
  <c r="V452" i="12"/>
  <c r="W452" i="12" s="1"/>
  <c r="U452" i="12"/>
  <c r="X452" i="12" s="1"/>
  <c r="W451" i="12"/>
  <c r="V451" i="12"/>
  <c r="U451" i="12"/>
  <c r="X451" i="12" s="1"/>
  <c r="V450" i="12"/>
  <c r="W450" i="12" s="1"/>
  <c r="U450" i="12"/>
  <c r="X450" i="12" s="1"/>
  <c r="W449" i="12"/>
  <c r="Y449" i="12" s="1"/>
  <c r="V449" i="12"/>
  <c r="U449" i="12"/>
  <c r="X449" i="12" s="1"/>
  <c r="V448" i="12"/>
  <c r="W448" i="12" s="1"/>
  <c r="U448" i="12"/>
  <c r="X448" i="12" s="1"/>
  <c r="W447" i="12"/>
  <c r="V447" i="12"/>
  <c r="U447" i="12"/>
  <c r="X447" i="12" s="1"/>
  <c r="V446" i="12"/>
  <c r="W446" i="12" s="1"/>
  <c r="U446" i="12"/>
  <c r="X446" i="12" s="1"/>
  <c r="W445" i="12"/>
  <c r="V445" i="12"/>
  <c r="U445" i="12"/>
  <c r="X445" i="12" s="1"/>
  <c r="V444" i="12"/>
  <c r="W444" i="12" s="1"/>
  <c r="U444" i="12"/>
  <c r="X444" i="12" s="1"/>
  <c r="W443" i="12"/>
  <c r="V443" i="12"/>
  <c r="U443" i="12"/>
  <c r="X443" i="12" s="1"/>
  <c r="V442" i="12"/>
  <c r="W442" i="12" s="1"/>
  <c r="U442" i="12"/>
  <c r="X442" i="12" s="1"/>
  <c r="W441" i="12"/>
  <c r="Y441" i="12" s="1"/>
  <c r="V441" i="12"/>
  <c r="U441" i="12"/>
  <c r="X441" i="12" s="1"/>
  <c r="V440" i="12"/>
  <c r="W440" i="12" s="1"/>
  <c r="U440" i="12"/>
  <c r="X440" i="12" s="1"/>
  <c r="W439" i="12"/>
  <c r="V439" i="12"/>
  <c r="U439" i="12"/>
  <c r="X439" i="12" s="1"/>
  <c r="V438" i="12"/>
  <c r="W438" i="12" s="1"/>
  <c r="U438" i="12"/>
  <c r="X438" i="12" s="1"/>
  <c r="W437" i="12"/>
  <c r="V437" i="12"/>
  <c r="U437" i="12"/>
  <c r="X437" i="12" s="1"/>
  <c r="V436" i="12"/>
  <c r="W436" i="12" s="1"/>
  <c r="U436" i="12"/>
  <c r="X436" i="12" s="1"/>
  <c r="W435" i="12"/>
  <c r="V435" i="12"/>
  <c r="U435" i="12"/>
  <c r="X435" i="12" s="1"/>
  <c r="V434" i="12"/>
  <c r="W434" i="12" s="1"/>
  <c r="U434" i="12"/>
  <c r="X434" i="12" s="1"/>
  <c r="W433" i="12"/>
  <c r="Y433" i="12" s="1"/>
  <c r="V433" i="12"/>
  <c r="U433" i="12"/>
  <c r="X433" i="12" s="1"/>
  <c r="V432" i="12"/>
  <c r="W432" i="12" s="1"/>
  <c r="U432" i="12"/>
  <c r="X432" i="12" s="1"/>
  <c r="W431" i="12"/>
  <c r="V431" i="12"/>
  <c r="U431" i="12"/>
  <c r="X431" i="12" s="1"/>
  <c r="V430" i="12"/>
  <c r="W430" i="12" s="1"/>
  <c r="U430" i="12"/>
  <c r="X430" i="12" s="1"/>
  <c r="W429" i="12"/>
  <c r="V429" i="12"/>
  <c r="U429" i="12"/>
  <c r="X429" i="12" s="1"/>
  <c r="V428" i="12"/>
  <c r="W428" i="12" s="1"/>
  <c r="U428" i="12"/>
  <c r="X428" i="12" s="1"/>
  <c r="W427" i="12"/>
  <c r="V427" i="12"/>
  <c r="U427" i="12"/>
  <c r="X427" i="12" s="1"/>
  <c r="V426" i="12"/>
  <c r="W426" i="12" s="1"/>
  <c r="U426" i="12"/>
  <c r="X426" i="12" s="1"/>
  <c r="W425" i="12"/>
  <c r="Y425" i="12" s="1"/>
  <c r="V425" i="12"/>
  <c r="U425" i="12"/>
  <c r="X425" i="12" s="1"/>
  <c r="V424" i="12"/>
  <c r="W424" i="12" s="1"/>
  <c r="U424" i="12"/>
  <c r="X424" i="12" s="1"/>
  <c r="W423" i="12"/>
  <c r="V423" i="12"/>
  <c r="U423" i="12"/>
  <c r="X423" i="12" s="1"/>
  <c r="V422" i="12"/>
  <c r="W422" i="12" s="1"/>
  <c r="U422" i="12"/>
  <c r="X422" i="12" s="1"/>
  <c r="W421" i="12"/>
  <c r="V421" i="12"/>
  <c r="U421" i="12"/>
  <c r="X421" i="12" s="1"/>
  <c r="V420" i="12"/>
  <c r="W420" i="12" s="1"/>
  <c r="U420" i="12"/>
  <c r="X420" i="12" s="1"/>
  <c r="W419" i="12"/>
  <c r="V419" i="12"/>
  <c r="U419" i="12"/>
  <c r="X419" i="12" s="1"/>
  <c r="V418" i="12"/>
  <c r="W418" i="12" s="1"/>
  <c r="U418" i="12"/>
  <c r="X418" i="12" s="1"/>
  <c r="W417" i="12"/>
  <c r="Y417" i="12" s="1"/>
  <c r="V417" i="12"/>
  <c r="U417" i="12"/>
  <c r="X417" i="12" s="1"/>
  <c r="V416" i="12"/>
  <c r="W416" i="12" s="1"/>
  <c r="U416" i="12"/>
  <c r="X416" i="12" s="1"/>
  <c r="W415" i="12"/>
  <c r="V415" i="12"/>
  <c r="U415" i="12"/>
  <c r="X415" i="12" s="1"/>
  <c r="V414" i="12"/>
  <c r="W414" i="12" s="1"/>
  <c r="U414" i="12"/>
  <c r="X414" i="12" s="1"/>
  <c r="W413" i="12"/>
  <c r="V413" i="12"/>
  <c r="U413" i="12"/>
  <c r="X413" i="12" s="1"/>
  <c r="V412" i="12"/>
  <c r="W412" i="12" s="1"/>
  <c r="U412" i="12"/>
  <c r="X412" i="12" s="1"/>
  <c r="W411" i="12"/>
  <c r="V411" i="12"/>
  <c r="U411" i="12"/>
  <c r="X411" i="12" s="1"/>
  <c r="V410" i="12"/>
  <c r="W410" i="12" s="1"/>
  <c r="U410" i="12"/>
  <c r="X410" i="12" s="1"/>
  <c r="W409" i="12"/>
  <c r="Y409" i="12" s="1"/>
  <c r="V409" i="12"/>
  <c r="U409" i="12"/>
  <c r="X409" i="12" s="1"/>
  <c r="V408" i="12"/>
  <c r="W408" i="12" s="1"/>
  <c r="U408" i="12"/>
  <c r="X408" i="12" s="1"/>
  <c r="W407" i="12"/>
  <c r="V407" i="12"/>
  <c r="U407" i="12"/>
  <c r="X407" i="12" s="1"/>
  <c r="V406" i="12"/>
  <c r="W406" i="12" s="1"/>
  <c r="U406" i="12"/>
  <c r="X406" i="12" s="1"/>
  <c r="W405" i="12"/>
  <c r="V405" i="12"/>
  <c r="U405" i="12"/>
  <c r="X405" i="12" s="1"/>
  <c r="V404" i="12"/>
  <c r="W404" i="12" s="1"/>
  <c r="U404" i="12"/>
  <c r="X404" i="12" s="1"/>
  <c r="W403" i="12"/>
  <c r="V403" i="12"/>
  <c r="U403" i="12"/>
  <c r="X403" i="12" s="1"/>
  <c r="V402" i="12"/>
  <c r="W402" i="12" s="1"/>
  <c r="U402" i="12"/>
  <c r="X402" i="12" s="1"/>
  <c r="W401" i="12"/>
  <c r="Y401" i="12" s="1"/>
  <c r="V401" i="12"/>
  <c r="U401" i="12"/>
  <c r="X401" i="12" s="1"/>
  <c r="V400" i="12"/>
  <c r="W400" i="12" s="1"/>
  <c r="U400" i="12"/>
  <c r="X400" i="12" s="1"/>
  <c r="W399" i="12"/>
  <c r="V399" i="12"/>
  <c r="U399" i="12"/>
  <c r="X399" i="12" s="1"/>
  <c r="V398" i="12"/>
  <c r="W398" i="12" s="1"/>
  <c r="U398" i="12"/>
  <c r="X398" i="12" s="1"/>
  <c r="W397" i="12"/>
  <c r="V397" i="12"/>
  <c r="U397" i="12"/>
  <c r="X397" i="12" s="1"/>
  <c r="V396" i="12"/>
  <c r="W396" i="12" s="1"/>
  <c r="U396" i="12"/>
  <c r="X396" i="12" s="1"/>
  <c r="W395" i="12"/>
  <c r="V395" i="12"/>
  <c r="U395" i="12"/>
  <c r="X395" i="12" s="1"/>
  <c r="V394" i="12"/>
  <c r="W394" i="12" s="1"/>
  <c r="U394" i="12"/>
  <c r="X394" i="12" s="1"/>
  <c r="W393" i="12"/>
  <c r="Y393" i="12" s="1"/>
  <c r="V393" i="12"/>
  <c r="U393" i="12"/>
  <c r="X393" i="12" s="1"/>
  <c r="V392" i="12"/>
  <c r="W392" i="12" s="1"/>
  <c r="U392" i="12"/>
  <c r="X392" i="12" s="1"/>
  <c r="W391" i="12"/>
  <c r="V391" i="12"/>
  <c r="U391" i="12"/>
  <c r="X391" i="12" s="1"/>
  <c r="V390" i="12"/>
  <c r="W390" i="12" s="1"/>
  <c r="U390" i="12"/>
  <c r="X390" i="12" s="1"/>
  <c r="W389" i="12"/>
  <c r="V389" i="12"/>
  <c r="U389" i="12"/>
  <c r="X389" i="12" s="1"/>
  <c r="V388" i="12"/>
  <c r="W388" i="12" s="1"/>
  <c r="U388" i="12"/>
  <c r="X388" i="12" s="1"/>
  <c r="W387" i="12"/>
  <c r="V387" i="12"/>
  <c r="U387" i="12"/>
  <c r="X387" i="12" s="1"/>
  <c r="V386" i="12"/>
  <c r="W386" i="12" s="1"/>
  <c r="U386" i="12"/>
  <c r="X386" i="12" s="1"/>
  <c r="W385" i="12"/>
  <c r="Y385" i="12" s="1"/>
  <c r="V385" i="12"/>
  <c r="U385" i="12"/>
  <c r="X385" i="12" s="1"/>
  <c r="V384" i="12"/>
  <c r="W384" i="12" s="1"/>
  <c r="U384" i="12"/>
  <c r="X384" i="12" s="1"/>
  <c r="W383" i="12"/>
  <c r="V383" i="12"/>
  <c r="U383" i="12"/>
  <c r="X383" i="12" s="1"/>
  <c r="V382" i="12"/>
  <c r="W382" i="12" s="1"/>
  <c r="U382" i="12"/>
  <c r="X382" i="12" s="1"/>
  <c r="W381" i="12"/>
  <c r="V381" i="12"/>
  <c r="U381" i="12"/>
  <c r="X381" i="12" s="1"/>
  <c r="V380" i="12"/>
  <c r="W380" i="12" s="1"/>
  <c r="U380" i="12"/>
  <c r="X380" i="12" s="1"/>
  <c r="W379" i="12"/>
  <c r="V379" i="12"/>
  <c r="U379" i="12"/>
  <c r="X379" i="12" s="1"/>
  <c r="V378" i="12"/>
  <c r="W378" i="12" s="1"/>
  <c r="U378" i="12"/>
  <c r="X378" i="12" s="1"/>
  <c r="W377" i="12"/>
  <c r="Y377" i="12" s="1"/>
  <c r="V377" i="12"/>
  <c r="U377" i="12"/>
  <c r="X377" i="12" s="1"/>
  <c r="V376" i="12"/>
  <c r="W376" i="12" s="1"/>
  <c r="U376" i="12"/>
  <c r="X376" i="12" s="1"/>
  <c r="W375" i="12"/>
  <c r="V375" i="12"/>
  <c r="U375" i="12"/>
  <c r="X375" i="12" s="1"/>
  <c r="V374" i="12"/>
  <c r="W374" i="12" s="1"/>
  <c r="U374" i="12"/>
  <c r="X374" i="12" s="1"/>
  <c r="W373" i="12"/>
  <c r="V373" i="12"/>
  <c r="U373" i="12"/>
  <c r="X373" i="12" s="1"/>
  <c r="V372" i="12"/>
  <c r="W372" i="12" s="1"/>
  <c r="U372" i="12"/>
  <c r="X372" i="12" s="1"/>
  <c r="W371" i="12"/>
  <c r="V371" i="12"/>
  <c r="U371" i="12"/>
  <c r="X371" i="12" s="1"/>
  <c r="V370" i="12"/>
  <c r="W370" i="12" s="1"/>
  <c r="U370" i="12"/>
  <c r="X370" i="12" s="1"/>
  <c r="W369" i="12"/>
  <c r="V369" i="12"/>
  <c r="U369" i="12"/>
  <c r="X369" i="12" s="1"/>
  <c r="V368" i="12"/>
  <c r="W368" i="12" s="1"/>
  <c r="U368" i="12"/>
  <c r="X368" i="12" s="1"/>
  <c r="W367" i="12"/>
  <c r="V367" i="12"/>
  <c r="U367" i="12"/>
  <c r="X367" i="12" s="1"/>
  <c r="V366" i="12"/>
  <c r="W366" i="12" s="1"/>
  <c r="U366" i="12"/>
  <c r="X366" i="12" s="1"/>
  <c r="W365" i="12"/>
  <c r="V365" i="12"/>
  <c r="U365" i="12"/>
  <c r="X365" i="12" s="1"/>
  <c r="V364" i="12"/>
  <c r="W364" i="12" s="1"/>
  <c r="U364" i="12"/>
  <c r="X364" i="12" s="1"/>
  <c r="W363" i="12"/>
  <c r="V363" i="12"/>
  <c r="U363" i="12"/>
  <c r="X363" i="12" s="1"/>
  <c r="V362" i="12"/>
  <c r="W362" i="12" s="1"/>
  <c r="U362" i="12"/>
  <c r="X362" i="12" s="1"/>
  <c r="W361" i="12"/>
  <c r="V361" i="12"/>
  <c r="U361" i="12"/>
  <c r="X361" i="12" s="1"/>
  <c r="V360" i="12"/>
  <c r="W360" i="12" s="1"/>
  <c r="U360" i="12"/>
  <c r="X360" i="12" s="1"/>
  <c r="W359" i="12"/>
  <c r="V359" i="12"/>
  <c r="U359" i="12"/>
  <c r="X359" i="12" s="1"/>
  <c r="V358" i="12"/>
  <c r="W358" i="12" s="1"/>
  <c r="U358" i="12"/>
  <c r="X358" i="12" s="1"/>
  <c r="W357" i="12"/>
  <c r="V357" i="12"/>
  <c r="U357" i="12"/>
  <c r="X357" i="12" s="1"/>
  <c r="V356" i="12"/>
  <c r="W356" i="12" s="1"/>
  <c r="U356" i="12"/>
  <c r="X356" i="12" s="1"/>
  <c r="W355" i="12"/>
  <c r="V355" i="12"/>
  <c r="U355" i="12"/>
  <c r="X355" i="12" s="1"/>
  <c r="V354" i="12"/>
  <c r="W354" i="12" s="1"/>
  <c r="U354" i="12"/>
  <c r="X354" i="12" s="1"/>
  <c r="W353" i="12"/>
  <c r="Y353" i="12" s="1"/>
  <c r="V353" i="12"/>
  <c r="U353" i="12"/>
  <c r="X353" i="12" s="1"/>
  <c r="V352" i="12"/>
  <c r="W352" i="12" s="1"/>
  <c r="U352" i="12"/>
  <c r="X352" i="12" s="1"/>
  <c r="W351" i="12"/>
  <c r="V351" i="12"/>
  <c r="U351" i="12"/>
  <c r="X351" i="12" s="1"/>
  <c r="V350" i="12"/>
  <c r="W350" i="12" s="1"/>
  <c r="U350" i="12"/>
  <c r="X350" i="12" s="1"/>
  <c r="W349" i="12"/>
  <c r="V349" i="12"/>
  <c r="U349" i="12"/>
  <c r="X349" i="12" s="1"/>
  <c r="V348" i="12"/>
  <c r="W348" i="12" s="1"/>
  <c r="U348" i="12"/>
  <c r="X348" i="12" s="1"/>
  <c r="W347" i="12"/>
  <c r="V347" i="12"/>
  <c r="U347" i="12"/>
  <c r="X347" i="12" s="1"/>
  <c r="V346" i="12"/>
  <c r="W346" i="12" s="1"/>
  <c r="U346" i="12"/>
  <c r="X346" i="12" s="1"/>
  <c r="W345" i="12"/>
  <c r="V345" i="12"/>
  <c r="U345" i="12"/>
  <c r="X345" i="12" s="1"/>
  <c r="V344" i="12"/>
  <c r="W344" i="12" s="1"/>
  <c r="U344" i="12"/>
  <c r="X344" i="12" s="1"/>
  <c r="W343" i="12"/>
  <c r="V343" i="12"/>
  <c r="U343" i="12"/>
  <c r="X343" i="12" s="1"/>
  <c r="V342" i="12"/>
  <c r="W342" i="12" s="1"/>
  <c r="U342" i="12"/>
  <c r="X342" i="12" s="1"/>
  <c r="W341" i="12"/>
  <c r="V341" i="12"/>
  <c r="U341" i="12"/>
  <c r="X341" i="12" s="1"/>
  <c r="V340" i="12"/>
  <c r="W340" i="12" s="1"/>
  <c r="U340" i="12"/>
  <c r="X340" i="12" s="1"/>
  <c r="W339" i="12"/>
  <c r="V339" i="12"/>
  <c r="U339" i="12"/>
  <c r="X339" i="12" s="1"/>
  <c r="V338" i="12"/>
  <c r="W338" i="12" s="1"/>
  <c r="U338" i="12"/>
  <c r="X338" i="12" s="1"/>
  <c r="W337" i="12"/>
  <c r="V337" i="12"/>
  <c r="U337" i="12"/>
  <c r="X337" i="12" s="1"/>
  <c r="V336" i="12"/>
  <c r="W336" i="12" s="1"/>
  <c r="U336" i="12"/>
  <c r="X336" i="12" s="1"/>
  <c r="W335" i="12"/>
  <c r="V335" i="12"/>
  <c r="U335" i="12"/>
  <c r="X335" i="12" s="1"/>
  <c r="V334" i="12"/>
  <c r="W334" i="12" s="1"/>
  <c r="U334" i="12"/>
  <c r="X334" i="12" s="1"/>
  <c r="W333" i="12"/>
  <c r="V333" i="12"/>
  <c r="U333" i="12"/>
  <c r="X333" i="12" s="1"/>
  <c r="V332" i="12"/>
  <c r="W332" i="12" s="1"/>
  <c r="U332" i="12"/>
  <c r="X332" i="12" s="1"/>
  <c r="W331" i="12"/>
  <c r="V331" i="12"/>
  <c r="U331" i="12"/>
  <c r="X331" i="12" s="1"/>
  <c r="V330" i="12"/>
  <c r="W330" i="12" s="1"/>
  <c r="U330" i="12"/>
  <c r="X330" i="12" s="1"/>
  <c r="W329" i="12"/>
  <c r="V329" i="12"/>
  <c r="U329" i="12"/>
  <c r="X329" i="12" s="1"/>
  <c r="V328" i="12"/>
  <c r="W328" i="12" s="1"/>
  <c r="U328" i="12"/>
  <c r="X328" i="12" s="1"/>
  <c r="W327" i="12"/>
  <c r="V327" i="12"/>
  <c r="U327" i="12"/>
  <c r="X327" i="12" s="1"/>
  <c r="V326" i="12"/>
  <c r="W326" i="12" s="1"/>
  <c r="U326" i="12"/>
  <c r="X326" i="12" s="1"/>
  <c r="W325" i="12"/>
  <c r="V325" i="12"/>
  <c r="U325" i="12"/>
  <c r="X325" i="12" s="1"/>
  <c r="V324" i="12"/>
  <c r="W324" i="12" s="1"/>
  <c r="U324" i="12"/>
  <c r="X324" i="12" s="1"/>
  <c r="W323" i="12"/>
  <c r="V323" i="12"/>
  <c r="U323" i="12"/>
  <c r="X323" i="12" s="1"/>
  <c r="V322" i="12"/>
  <c r="W322" i="12" s="1"/>
  <c r="U322" i="12"/>
  <c r="X322" i="12" s="1"/>
  <c r="W321" i="12"/>
  <c r="V321" i="12"/>
  <c r="U321" i="12"/>
  <c r="X321" i="12" s="1"/>
  <c r="V320" i="12"/>
  <c r="W320" i="12" s="1"/>
  <c r="U320" i="12"/>
  <c r="X320" i="12" s="1"/>
  <c r="W319" i="12"/>
  <c r="V319" i="12"/>
  <c r="U319" i="12"/>
  <c r="X319" i="12" s="1"/>
  <c r="V318" i="12"/>
  <c r="W318" i="12" s="1"/>
  <c r="U318" i="12"/>
  <c r="X318" i="12" s="1"/>
  <c r="W317" i="12"/>
  <c r="V317" i="12"/>
  <c r="U317" i="12"/>
  <c r="X317" i="12" s="1"/>
  <c r="V316" i="12"/>
  <c r="W316" i="12" s="1"/>
  <c r="U316" i="12"/>
  <c r="X316" i="12" s="1"/>
  <c r="W315" i="12"/>
  <c r="V315" i="12"/>
  <c r="U315" i="12"/>
  <c r="X315" i="12" s="1"/>
  <c r="V314" i="12"/>
  <c r="W314" i="12" s="1"/>
  <c r="U314" i="12"/>
  <c r="X314" i="12" s="1"/>
  <c r="W313" i="12"/>
  <c r="V313" i="12"/>
  <c r="U313" i="12"/>
  <c r="X313" i="12" s="1"/>
  <c r="V312" i="12"/>
  <c r="W312" i="12" s="1"/>
  <c r="U312" i="12"/>
  <c r="X312" i="12" s="1"/>
  <c r="W311" i="12"/>
  <c r="V311" i="12"/>
  <c r="U311" i="12"/>
  <c r="X311" i="12" s="1"/>
  <c r="V310" i="12"/>
  <c r="W310" i="12" s="1"/>
  <c r="U310" i="12"/>
  <c r="X310" i="12" s="1"/>
  <c r="W309" i="12"/>
  <c r="V309" i="12"/>
  <c r="U309" i="12"/>
  <c r="X309" i="12" s="1"/>
  <c r="V308" i="12"/>
  <c r="W308" i="12" s="1"/>
  <c r="U308" i="12"/>
  <c r="X308" i="12" s="1"/>
  <c r="W307" i="12"/>
  <c r="V307" i="12"/>
  <c r="U307" i="12"/>
  <c r="X307" i="12" s="1"/>
  <c r="V306" i="12"/>
  <c r="W306" i="12" s="1"/>
  <c r="U306" i="12"/>
  <c r="X306" i="12" s="1"/>
  <c r="W305" i="12"/>
  <c r="V305" i="12"/>
  <c r="U305" i="12"/>
  <c r="X305" i="12" s="1"/>
  <c r="V304" i="12"/>
  <c r="W304" i="12" s="1"/>
  <c r="U304" i="12"/>
  <c r="X304" i="12" s="1"/>
  <c r="W303" i="12"/>
  <c r="V303" i="12"/>
  <c r="U303" i="12"/>
  <c r="X303" i="12" s="1"/>
  <c r="V302" i="12"/>
  <c r="W302" i="12" s="1"/>
  <c r="U302" i="12"/>
  <c r="X302" i="12" s="1"/>
  <c r="W301" i="12"/>
  <c r="V301" i="12"/>
  <c r="U301" i="12"/>
  <c r="X301" i="12" s="1"/>
  <c r="V300" i="12"/>
  <c r="W300" i="12" s="1"/>
  <c r="U300" i="12"/>
  <c r="X300" i="12" s="1"/>
  <c r="W299" i="12"/>
  <c r="V299" i="12"/>
  <c r="U299" i="12"/>
  <c r="X299" i="12" s="1"/>
  <c r="V298" i="12"/>
  <c r="W298" i="12" s="1"/>
  <c r="U298" i="12"/>
  <c r="X298" i="12" s="1"/>
  <c r="W297" i="12"/>
  <c r="V297" i="12"/>
  <c r="U297" i="12"/>
  <c r="X297" i="12" s="1"/>
  <c r="V296" i="12"/>
  <c r="W296" i="12" s="1"/>
  <c r="U296" i="12"/>
  <c r="X296" i="12" s="1"/>
  <c r="W295" i="12"/>
  <c r="V295" i="12"/>
  <c r="U295" i="12"/>
  <c r="X295" i="12" s="1"/>
  <c r="V294" i="12"/>
  <c r="W294" i="12" s="1"/>
  <c r="U294" i="12"/>
  <c r="X294" i="12" s="1"/>
  <c r="W293" i="12"/>
  <c r="V293" i="12"/>
  <c r="U293" i="12"/>
  <c r="X293" i="12" s="1"/>
  <c r="V292" i="12"/>
  <c r="W292" i="12" s="1"/>
  <c r="U292" i="12"/>
  <c r="X292" i="12" s="1"/>
  <c r="W291" i="12"/>
  <c r="V291" i="12"/>
  <c r="U291" i="12"/>
  <c r="X291" i="12" s="1"/>
  <c r="V290" i="12"/>
  <c r="W290" i="12" s="1"/>
  <c r="U290" i="12"/>
  <c r="X290" i="12" s="1"/>
  <c r="W289" i="12"/>
  <c r="V289" i="12"/>
  <c r="U289" i="12"/>
  <c r="X289" i="12" s="1"/>
  <c r="V288" i="12"/>
  <c r="W288" i="12" s="1"/>
  <c r="U288" i="12"/>
  <c r="X288" i="12" s="1"/>
  <c r="W287" i="12"/>
  <c r="V287" i="12"/>
  <c r="U287" i="12"/>
  <c r="X287" i="12" s="1"/>
  <c r="V286" i="12"/>
  <c r="W286" i="12" s="1"/>
  <c r="U286" i="12"/>
  <c r="X286" i="12" s="1"/>
  <c r="W285" i="12"/>
  <c r="V285" i="12"/>
  <c r="U285" i="12"/>
  <c r="X285" i="12" s="1"/>
  <c r="V284" i="12"/>
  <c r="W284" i="12" s="1"/>
  <c r="U284" i="12"/>
  <c r="X284" i="12" s="1"/>
  <c r="W283" i="12"/>
  <c r="V283" i="12"/>
  <c r="U283" i="12"/>
  <c r="X283" i="12" s="1"/>
  <c r="V282" i="12"/>
  <c r="W282" i="12" s="1"/>
  <c r="U282" i="12"/>
  <c r="X282" i="12" s="1"/>
  <c r="W281" i="12"/>
  <c r="V281" i="12"/>
  <c r="U281" i="12"/>
  <c r="X281" i="12" s="1"/>
  <c r="V280" i="12"/>
  <c r="W280" i="12" s="1"/>
  <c r="U280" i="12"/>
  <c r="X280" i="12" s="1"/>
  <c r="W279" i="12"/>
  <c r="V279" i="12"/>
  <c r="U279" i="12"/>
  <c r="X279" i="12" s="1"/>
  <c r="V278" i="12"/>
  <c r="W278" i="12" s="1"/>
  <c r="U278" i="12"/>
  <c r="X278" i="12" s="1"/>
  <c r="W277" i="12"/>
  <c r="V277" i="12"/>
  <c r="U277" i="12"/>
  <c r="X277" i="12" s="1"/>
  <c r="V276" i="12"/>
  <c r="W276" i="12" s="1"/>
  <c r="U276" i="12"/>
  <c r="X276" i="12" s="1"/>
  <c r="W275" i="12"/>
  <c r="V275" i="12"/>
  <c r="U275" i="12"/>
  <c r="X275" i="12" s="1"/>
  <c r="V274" i="12"/>
  <c r="W274" i="12" s="1"/>
  <c r="U274" i="12"/>
  <c r="X274" i="12" s="1"/>
  <c r="W273" i="12"/>
  <c r="V273" i="12"/>
  <c r="U273" i="12"/>
  <c r="X273" i="12" s="1"/>
  <c r="V272" i="12"/>
  <c r="W272" i="12" s="1"/>
  <c r="U272" i="12"/>
  <c r="X272" i="12" s="1"/>
  <c r="W271" i="12"/>
  <c r="V271" i="12"/>
  <c r="U271" i="12"/>
  <c r="X271" i="12" s="1"/>
  <c r="V270" i="12"/>
  <c r="W270" i="12" s="1"/>
  <c r="U270" i="12"/>
  <c r="X270" i="12" s="1"/>
  <c r="W269" i="12"/>
  <c r="V269" i="12"/>
  <c r="U269" i="12"/>
  <c r="X269" i="12" s="1"/>
  <c r="V268" i="12"/>
  <c r="W268" i="12" s="1"/>
  <c r="U268" i="12"/>
  <c r="X268" i="12" s="1"/>
  <c r="W267" i="12"/>
  <c r="V267" i="12"/>
  <c r="U267" i="12"/>
  <c r="X267" i="12" s="1"/>
  <c r="V266" i="12"/>
  <c r="W266" i="12" s="1"/>
  <c r="U266" i="12"/>
  <c r="X266" i="12" s="1"/>
  <c r="W265" i="12"/>
  <c r="V265" i="12"/>
  <c r="U265" i="12"/>
  <c r="X265" i="12" s="1"/>
  <c r="W264" i="12"/>
  <c r="V264" i="12"/>
  <c r="U264" i="12"/>
  <c r="X264" i="12" s="1"/>
  <c r="Y264" i="12" s="1"/>
  <c r="W263" i="12"/>
  <c r="Y263" i="12" s="1"/>
  <c r="V263" i="12"/>
  <c r="U263" i="12"/>
  <c r="X263" i="12" s="1"/>
  <c r="V262" i="12"/>
  <c r="W262" i="12" s="1"/>
  <c r="U262" i="12"/>
  <c r="X262" i="12" s="1"/>
  <c r="W261" i="12"/>
  <c r="V261" i="12"/>
  <c r="U261" i="12"/>
  <c r="X261" i="12" s="1"/>
  <c r="Y261" i="12" s="1"/>
  <c r="V260" i="12"/>
  <c r="W260" i="12" s="1"/>
  <c r="Y260" i="12" s="1"/>
  <c r="U260" i="12"/>
  <c r="X260" i="12" s="1"/>
  <c r="W259" i="12"/>
  <c r="V259" i="12"/>
  <c r="U259" i="12"/>
  <c r="X259" i="12" s="1"/>
  <c r="V258" i="12"/>
  <c r="W258" i="12" s="1"/>
  <c r="U258" i="12"/>
  <c r="X258" i="12" s="1"/>
  <c r="X257" i="12"/>
  <c r="W257" i="12"/>
  <c r="Y257" i="12" s="1"/>
  <c r="V257" i="12"/>
  <c r="U257" i="12"/>
  <c r="W256" i="12"/>
  <c r="Y256" i="12" s="1"/>
  <c r="V256" i="12"/>
  <c r="U256" i="12"/>
  <c r="X256" i="12" s="1"/>
  <c r="W255" i="12"/>
  <c r="V255" i="12"/>
  <c r="U255" i="12"/>
  <c r="X255" i="12" s="1"/>
  <c r="Y255" i="12" s="1"/>
  <c r="V254" i="12"/>
  <c r="W254" i="12" s="1"/>
  <c r="U254" i="12"/>
  <c r="X254" i="12" s="1"/>
  <c r="W253" i="12"/>
  <c r="V253" i="12"/>
  <c r="U253" i="12"/>
  <c r="X253" i="12" s="1"/>
  <c r="Y253" i="12" s="1"/>
  <c r="W252" i="12"/>
  <c r="V252" i="12"/>
  <c r="U252" i="12"/>
  <c r="X252" i="12" s="1"/>
  <c r="W251" i="12"/>
  <c r="V251" i="12"/>
  <c r="U251" i="12"/>
  <c r="X251" i="12" s="1"/>
  <c r="Y251" i="12" s="1"/>
  <c r="V250" i="12"/>
  <c r="W250" i="12" s="1"/>
  <c r="U250" i="12"/>
  <c r="X250" i="12" s="1"/>
  <c r="W249" i="12"/>
  <c r="V249" i="12"/>
  <c r="U249" i="12"/>
  <c r="X249" i="12" s="1"/>
  <c r="W248" i="12"/>
  <c r="V248" i="12"/>
  <c r="U248" i="12"/>
  <c r="X248" i="12" s="1"/>
  <c r="W247" i="12"/>
  <c r="V247" i="12"/>
  <c r="U247" i="12"/>
  <c r="X247" i="12" s="1"/>
  <c r="V246" i="12"/>
  <c r="W246" i="12" s="1"/>
  <c r="U246" i="12"/>
  <c r="X246" i="12" s="1"/>
  <c r="W245" i="12"/>
  <c r="V245" i="12"/>
  <c r="U245" i="12"/>
  <c r="X245" i="12" s="1"/>
  <c r="Y245" i="12" s="1"/>
  <c r="V244" i="12"/>
  <c r="W244" i="12" s="1"/>
  <c r="Y244" i="12" s="1"/>
  <c r="U244" i="12"/>
  <c r="X244" i="12" s="1"/>
  <c r="W243" i="12"/>
  <c r="V243" i="12"/>
  <c r="U243" i="12"/>
  <c r="X243" i="12" s="1"/>
  <c r="Y243" i="12" s="1"/>
  <c r="V242" i="12"/>
  <c r="W242" i="12" s="1"/>
  <c r="U242" i="12"/>
  <c r="X242" i="12" s="1"/>
  <c r="W241" i="12"/>
  <c r="V241" i="12"/>
  <c r="U241" i="12"/>
  <c r="X241" i="12" s="1"/>
  <c r="W240" i="12"/>
  <c r="V240" i="12"/>
  <c r="U240" i="12"/>
  <c r="X240" i="12" s="1"/>
  <c r="W239" i="12"/>
  <c r="V239" i="12"/>
  <c r="U239" i="12"/>
  <c r="X239" i="12" s="1"/>
  <c r="W238" i="12"/>
  <c r="V238" i="12"/>
  <c r="U238" i="12"/>
  <c r="X238" i="12" s="1"/>
  <c r="W237" i="12"/>
  <c r="V237" i="12"/>
  <c r="U237" i="12"/>
  <c r="X237" i="12" s="1"/>
  <c r="Y237" i="12" s="1"/>
  <c r="V236" i="12"/>
  <c r="W236" i="12" s="1"/>
  <c r="U236" i="12"/>
  <c r="X236" i="12" s="1"/>
  <c r="W235" i="12"/>
  <c r="V235" i="12"/>
  <c r="U235" i="12"/>
  <c r="X235" i="12" s="1"/>
  <c r="V234" i="12"/>
  <c r="W234" i="12" s="1"/>
  <c r="U234" i="12"/>
  <c r="X234" i="12" s="1"/>
  <c r="Y234" i="12" s="1"/>
  <c r="X233" i="12"/>
  <c r="V233" i="12"/>
  <c r="W233" i="12" s="1"/>
  <c r="U233" i="12"/>
  <c r="V232" i="12"/>
  <c r="W232" i="12" s="1"/>
  <c r="U232" i="12"/>
  <c r="X232" i="12" s="1"/>
  <c r="Y232" i="12" s="1"/>
  <c r="V231" i="12"/>
  <c r="W231" i="12" s="1"/>
  <c r="Y231" i="12" s="1"/>
  <c r="U231" i="12"/>
  <c r="X231" i="12" s="1"/>
  <c r="V230" i="12"/>
  <c r="W230" i="12" s="1"/>
  <c r="U230" i="12"/>
  <c r="X230" i="12" s="1"/>
  <c r="V229" i="12"/>
  <c r="W229" i="12" s="1"/>
  <c r="U229" i="12"/>
  <c r="X229" i="12" s="1"/>
  <c r="V228" i="12"/>
  <c r="W228" i="12" s="1"/>
  <c r="Y228" i="12" s="1"/>
  <c r="U228" i="12"/>
  <c r="X228" i="12" s="1"/>
  <c r="W227" i="12"/>
  <c r="V227" i="12"/>
  <c r="U227" i="12"/>
  <c r="X227" i="12" s="1"/>
  <c r="V226" i="12"/>
  <c r="W226" i="12" s="1"/>
  <c r="U226" i="12"/>
  <c r="X226" i="12" s="1"/>
  <c r="Y226" i="12" s="1"/>
  <c r="X225" i="12"/>
  <c r="V225" i="12"/>
  <c r="W225" i="12" s="1"/>
  <c r="U225" i="12"/>
  <c r="V224" i="12"/>
  <c r="W224" i="12" s="1"/>
  <c r="U224" i="12"/>
  <c r="X224" i="12" s="1"/>
  <c r="Y224" i="12" s="1"/>
  <c r="V223" i="12"/>
  <c r="W223" i="12" s="1"/>
  <c r="U223" i="12"/>
  <c r="X223" i="12" s="1"/>
  <c r="V222" i="12"/>
  <c r="W222" i="12" s="1"/>
  <c r="U222" i="12"/>
  <c r="X222" i="12" s="1"/>
  <c r="V221" i="12"/>
  <c r="W221" i="12" s="1"/>
  <c r="U221" i="12"/>
  <c r="X221" i="12" s="1"/>
  <c r="V220" i="12"/>
  <c r="W220" i="12" s="1"/>
  <c r="U220" i="12"/>
  <c r="X220" i="12" s="1"/>
  <c r="W219" i="12"/>
  <c r="V219" i="12"/>
  <c r="U219" i="12"/>
  <c r="X219" i="12" s="1"/>
  <c r="V218" i="12"/>
  <c r="W218" i="12" s="1"/>
  <c r="U218" i="12"/>
  <c r="X218" i="12" s="1"/>
  <c r="Y218" i="12" s="1"/>
  <c r="V217" i="12"/>
  <c r="W217" i="12" s="1"/>
  <c r="U217" i="12"/>
  <c r="X217" i="12" s="1"/>
  <c r="V216" i="12"/>
  <c r="W216" i="12" s="1"/>
  <c r="U216" i="12"/>
  <c r="X216" i="12" s="1"/>
  <c r="Y216" i="12" s="1"/>
  <c r="V215" i="12"/>
  <c r="W215" i="12" s="1"/>
  <c r="U215" i="12"/>
  <c r="X215" i="12" s="1"/>
  <c r="V214" i="12"/>
  <c r="W214" i="12" s="1"/>
  <c r="U214" i="12"/>
  <c r="X214" i="12" s="1"/>
  <c r="V213" i="12"/>
  <c r="W213" i="12" s="1"/>
  <c r="U213" i="12"/>
  <c r="X213" i="12" s="1"/>
  <c r="V212" i="12"/>
  <c r="W212" i="12" s="1"/>
  <c r="U212" i="12"/>
  <c r="X212" i="12" s="1"/>
  <c r="W211" i="12"/>
  <c r="V211" i="12"/>
  <c r="U211" i="12"/>
  <c r="X211" i="12" s="1"/>
  <c r="V210" i="12"/>
  <c r="W210" i="12" s="1"/>
  <c r="U210" i="12"/>
  <c r="X210" i="12" s="1"/>
  <c r="Y210" i="12" s="1"/>
  <c r="V209" i="12"/>
  <c r="W209" i="12" s="1"/>
  <c r="U209" i="12"/>
  <c r="X209" i="12" s="1"/>
  <c r="V208" i="12"/>
  <c r="W208" i="12" s="1"/>
  <c r="U208" i="12"/>
  <c r="X208" i="12" s="1"/>
  <c r="Y208" i="12" s="1"/>
  <c r="V207" i="12"/>
  <c r="W207" i="12" s="1"/>
  <c r="U207" i="12"/>
  <c r="X207" i="12" s="1"/>
  <c r="V206" i="12"/>
  <c r="W206" i="12" s="1"/>
  <c r="U206" i="12"/>
  <c r="X206" i="12" s="1"/>
  <c r="V205" i="12"/>
  <c r="W205" i="12" s="1"/>
  <c r="U205" i="12"/>
  <c r="X205" i="12" s="1"/>
  <c r="V204" i="12"/>
  <c r="W204" i="12" s="1"/>
  <c r="U204" i="12"/>
  <c r="X204" i="12" s="1"/>
  <c r="V203" i="12"/>
  <c r="W203" i="12" s="1"/>
  <c r="U203" i="12"/>
  <c r="X203" i="12" s="1"/>
  <c r="V202" i="12"/>
  <c r="W202" i="12" s="1"/>
  <c r="U202" i="12"/>
  <c r="X202" i="12" s="1"/>
  <c r="V201" i="12"/>
  <c r="W201" i="12" s="1"/>
  <c r="U201" i="12"/>
  <c r="X201" i="12" s="1"/>
  <c r="V200" i="12"/>
  <c r="W200" i="12" s="1"/>
  <c r="U200" i="12"/>
  <c r="X200" i="12" s="1"/>
  <c r="V199" i="12"/>
  <c r="W199" i="12" s="1"/>
  <c r="U199" i="12"/>
  <c r="X199" i="12" s="1"/>
  <c r="V198" i="12"/>
  <c r="W198" i="12" s="1"/>
  <c r="U198" i="12"/>
  <c r="X198" i="12" s="1"/>
  <c r="V197" i="12"/>
  <c r="W197" i="12" s="1"/>
  <c r="U197" i="12"/>
  <c r="X197" i="12" s="1"/>
  <c r="V196" i="12"/>
  <c r="W196" i="12" s="1"/>
  <c r="U196" i="12"/>
  <c r="X196" i="12" s="1"/>
  <c r="V195" i="12"/>
  <c r="W195" i="12" s="1"/>
  <c r="U195" i="12"/>
  <c r="X195" i="12" s="1"/>
  <c r="V194" i="12"/>
  <c r="W194" i="12" s="1"/>
  <c r="Y194" i="12" s="1"/>
  <c r="U194" i="12"/>
  <c r="X194" i="12" s="1"/>
  <c r="V193" i="12"/>
  <c r="W193" i="12" s="1"/>
  <c r="U193" i="12"/>
  <c r="X193" i="12" s="1"/>
  <c r="V192" i="12"/>
  <c r="W192" i="12" s="1"/>
  <c r="U192" i="12"/>
  <c r="X192" i="12" s="1"/>
  <c r="V191" i="12"/>
  <c r="W191" i="12" s="1"/>
  <c r="U191" i="12"/>
  <c r="X191" i="12" s="1"/>
  <c r="V190" i="12"/>
  <c r="W190" i="12" s="1"/>
  <c r="Y190" i="12" s="1"/>
  <c r="U190" i="12"/>
  <c r="X190" i="12" s="1"/>
  <c r="V189" i="12"/>
  <c r="W189" i="12" s="1"/>
  <c r="U189" i="12"/>
  <c r="X189" i="12" s="1"/>
  <c r="V188" i="12"/>
  <c r="W188" i="12" s="1"/>
  <c r="U188" i="12"/>
  <c r="X188" i="12" s="1"/>
  <c r="V187" i="12"/>
  <c r="W187" i="12" s="1"/>
  <c r="U187" i="12"/>
  <c r="X187" i="12" s="1"/>
  <c r="V186" i="12"/>
  <c r="W186" i="12" s="1"/>
  <c r="Y186" i="12" s="1"/>
  <c r="U186" i="12"/>
  <c r="X186" i="12" s="1"/>
  <c r="V185" i="12"/>
  <c r="W185" i="12" s="1"/>
  <c r="U185" i="12"/>
  <c r="X185" i="12" s="1"/>
  <c r="V184" i="12"/>
  <c r="W184" i="12" s="1"/>
  <c r="U184" i="12"/>
  <c r="X184" i="12" s="1"/>
  <c r="V183" i="12"/>
  <c r="W183" i="12" s="1"/>
  <c r="U183" i="12"/>
  <c r="X183" i="12" s="1"/>
  <c r="V182" i="12"/>
  <c r="W182" i="12" s="1"/>
  <c r="U182" i="12"/>
  <c r="X182" i="12" s="1"/>
  <c r="V181" i="12"/>
  <c r="W181" i="12" s="1"/>
  <c r="U181" i="12"/>
  <c r="X181" i="12" s="1"/>
  <c r="V180" i="12"/>
  <c r="W180" i="12" s="1"/>
  <c r="U180" i="12"/>
  <c r="X180" i="12" s="1"/>
  <c r="V179" i="12"/>
  <c r="W179" i="12" s="1"/>
  <c r="U179" i="12"/>
  <c r="X179" i="12" s="1"/>
  <c r="V178" i="12"/>
  <c r="W178" i="12" s="1"/>
  <c r="U178" i="12"/>
  <c r="X178" i="12" s="1"/>
  <c r="V177" i="12"/>
  <c r="W177" i="12" s="1"/>
  <c r="U177" i="12"/>
  <c r="X177" i="12" s="1"/>
  <c r="V176" i="12"/>
  <c r="W176" i="12" s="1"/>
  <c r="U176" i="12"/>
  <c r="X176" i="12" s="1"/>
  <c r="V175" i="12"/>
  <c r="W175" i="12" s="1"/>
  <c r="U175" i="12"/>
  <c r="X175" i="12" s="1"/>
  <c r="V174" i="12"/>
  <c r="W174" i="12" s="1"/>
  <c r="U174" i="12"/>
  <c r="X174" i="12" s="1"/>
  <c r="V173" i="12"/>
  <c r="W173" i="12" s="1"/>
  <c r="U173" i="12"/>
  <c r="X173" i="12" s="1"/>
  <c r="V172" i="12"/>
  <c r="W172" i="12" s="1"/>
  <c r="U172" i="12"/>
  <c r="X172" i="12" s="1"/>
  <c r="V171" i="12"/>
  <c r="W171" i="12" s="1"/>
  <c r="U171" i="12"/>
  <c r="X171" i="12" s="1"/>
  <c r="V170" i="12"/>
  <c r="W170" i="12" s="1"/>
  <c r="U170" i="12"/>
  <c r="X170" i="12" s="1"/>
  <c r="V169" i="12"/>
  <c r="W169" i="12" s="1"/>
  <c r="U169" i="12"/>
  <c r="X169" i="12" s="1"/>
  <c r="V168" i="12"/>
  <c r="W168" i="12" s="1"/>
  <c r="U168" i="12"/>
  <c r="X168" i="12" s="1"/>
  <c r="V167" i="12"/>
  <c r="W167" i="12" s="1"/>
  <c r="U167" i="12"/>
  <c r="X167" i="12" s="1"/>
  <c r="V166" i="12"/>
  <c r="W166" i="12" s="1"/>
  <c r="U166" i="12"/>
  <c r="X166" i="12" s="1"/>
  <c r="V165" i="12"/>
  <c r="W165" i="12" s="1"/>
  <c r="U165" i="12"/>
  <c r="X165" i="12" s="1"/>
  <c r="V164" i="12"/>
  <c r="W164" i="12" s="1"/>
  <c r="U164" i="12"/>
  <c r="X164" i="12" s="1"/>
  <c r="V163" i="12"/>
  <c r="W163" i="12" s="1"/>
  <c r="U163" i="12"/>
  <c r="X163" i="12" s="1"/>
  <c r="V162" i="12"/>
  <c r="W162" i="12" s="1"/>
  <c r="U162" i="12"/>
  <c r="X162" i="12" s="1"/>
  <c r="V161" i="12"/>
  <c r="W161" i="12" s="1"/>
  <c r="U161" i="12"/>
  <c r="X161" i="12" s="1"/>
  <c r="V160" i="12"/>
  <c r="W160" i="12" s="1"/>
  <c r="U160" i="12"/>
  <c r="X160" i="12" s="1"/>
  <c r="V159" i="12"/>
  <c r="W159" i="12" s="1"/>
  <c r="U159" i="12"/>
  <c r="X159" i="12" s="1"/>
  <c r="V158" i="12"/>
  <c r="W158" i="12" s="1"/>
  <c r="U158" i="12"/>
  <c r="X158" i="12" s="1"/>
  <c r="V157" i="12"/>
  <c r="W157" i="12" s="1"/>
  <c r="U157" i="12"/>
  <c r="X157" i="12" s="1"/>
  <c r="V156" i="12"/>
  <c r="W156" i="12" s="1"/>
  <c r="U156" i="12"/>
  <c r="X156" i="12" s="1"/>
  <c r="V155" i="12"/>
  <c r="W155" i="12" s="1"/>
  <c r="U155" i="12"/>
  <c r="X155" i="12" s="1"/>
  <c r="V154" i="12"/>
  <c r="W154" i="12" s="1"/>
  <c r="U154" i="12"/>
  <c r="X154" i="12" s="1"/>
  <c r="V153" i="12"/>
  <c r="W153" i="12" s="1"/>
  <c r="U153" i="12"/>
  <c r="X153" i="12" s="1"/>
  <c r="V152" i="12"/>
  <c r="W152" i="12" s="1"/>
  <c r="U152" i="12"/>
  <c r="X152" i="12" s="1"/>
  <c r="V151" i="12"/>
  <c r="W151" i="12" s="1"/>
  <c r="U151" i="12"/>
  <c r="X151" i="12" s="1"/>
  <c r="V150" i="12"/>
  <c r="W150" i="12" s="1"/>
  <c r="U150" i="12"/>
  <c r="X150" i="12" s="1"/>
  <c r="V149" i="12"/>
  <c r="W149" i="12" s="1"/>
  <c r="U149" i="12"/>
  <c r="X149" i="12" s="1"/>
  <c r="V148" i="12"/>
  <c r="W148" i="12" s="1"/>
  <c r="U148" i="12"/>
  <c r="X148" i="12" s="1"/>
  <c r="V147" i="12"/>
  <c r="W147" i="12" s="1"/>
  <c r="U147" i="12"/>
  <c r="X147" i="12" s="1"/>
  <c r="V146" i="12"/>
  <c r="W146" i="12" s="1"/>
  <c r="U146" i="12"/>
  <c r="X146" i="12" s="1"/>
  <c r="V145" i="12"/>
  <c r="W145" i="12" s="1"/>
  <c r="U145" i="12"/>
  <c r="X145" i="12" s="1"/>
  <c r="V144" i="12"/>
  <c r="W144" i="12" s="1"/>
  <c r="U144" i="12"/>
  <c r="X144" i="12" s="1"/>
  <c r="V143" i="12"/>
  <c r="W143" i="12" s="1"/>
  <c r="U143" i="12"/>
  <c r="X143" i="12" s="1"/>
  <c r="V142" i="12"/>
  <c r="W142" i="12" s="1"/>
  <c r="U142" i="12"/>
  <c r="X142" i="12" s="1"/>
  <c r="V141" i="12"/>
  <c r="W141" i="12" s="1"/>
  <c r="U141" i="12"/>
  <c r="X141" i="12" s="1"/>
  <c r="V140" i="12"/>
  <c r="W140" i="12" s="1"/>
  <c r="U140" i="12"/>
  <c r="X140" i="12" s="1"/>
  <c r="V139" i="12"/>
  <c r="W139" i="12" s="1"/>
  <c r="U139" i="12"/>
  <c r="X139" i="12" s="1"/>
  <c r="V138" i="12"/>
  <c r="W138" i="12" s="1"/>
  <c r="U138" i="12"/>
  <c r="X138" i="12" s="1"/>
  <c r="V137" i="12"/>
  <c r="W137" i="12" s="1"/>
  <c r="U137" i="12"/>
  <c r="X137" i="12" s="1"/>
  <c r="V136" i="12"/>
  <c r="W136" i="12" s="1"/>
  <c r="U136" i="12"/>
  <c r="X136" i="12" s="1"/>
  <c r="V135" i="12"/>
  <c r="W135" i="12" s="1"/>
  <c r="U135" i="12"/>
  <c r="X135" i="12" s="1"/>
  <c r="V134" i="12"/>
  <c r="W134" i="12" s="1"/>
  <c r="U134" i="12"/>
  <c r="X134" i="12" s="1"/>
  <c r="V133" i="12"/>
  <c r="W133" i="12" s="1"/>
  <c r="U133" i="12"/>
  <c r="X133" i="12" s="1"/>
  <c r="V132" i="12"/>
  <c r="W132" i="12" s="1"/>
  <c r="U132" i="12"/>
  <c r="X132" i="12" s="1"/>
  <c r="V131" i="12"/>
  <c r="W131" i="12" s="1"/>
  <c r="U131" i="12"/>
  <c r="X131" i="12" s="1"/>
  <c r="W130" i="12"/>
  <c r="V130" i="12"/>
  <c r="U130" i="12"/>
  <c r="X130" i="12" s="1"/>
  <c r="V129" i="12"/>
  <c r="W129" i="12" s="1"/>
  <c r="U129" i="12"/>
  <c r="X129" i="12" s="1"/>
  <c r="Y129" i="12" s="1"/>
  <c r="V128" i="12"/>
  <c r="W128" i="12" s="1"/>
  <c r="U128" i="12"/>
  <c r="X128" i="12" s="1"/>
  <c r="V127" i="12"/>
  <c r="W127" i="12" s="1"/>
  <c r="U127" i="12"/>
  <c r="X127" i="12" s="1"/>
  <c r="Y127" i="12" s="1"/>
  <c r="V126" i="12"/>
  <c r="W126" i="12" s="1"/>
  <c r="Y126" i="12" s="1"/>
  <c r="U126" i="12"/>
  <c r="X126" i="12" s="1"/>
  <c r="V125" i="12"/>
  <c r="W125" i="12" s="1"/>
  <c r="U125" i="12"/>
  <c r="X125" i="12" s="1"/>
  <c r="V124" i="12"/>
  <c r="W124" i="12" s="1"/>
  <c r="U124" i="12"/>
  <c r="X124" i="12" s="1"/>
  <c r="V123" i="12"/>
  <c r="W123" i="12" s="1"/>
  <c r="U123" i="12"/>
  <c r="X123" i="12" s="1"/>
  <c r="W122" i="12"/>
  <c r="Y122" i="12" s="1"/>
  <c r="V122" i="12"/>
  <c r="U122" i="12"/>
  <c r="X122" i="12" s="1"/>
  <c r="V121" i="12"/>
  <c r="W121" i="12" s="1"/>
  <c r="U121" i="12"/>
  <c r="X121" i="12" s="1"/>
  <c r="Y121" i="12" s="1"/>
  <c r="V120" i="12"/>
  <c r="W120" i="12" s="1"/>
  <c r="Y120" i="12" s="1"/>
  <c r="U120" i="12"/>
  <c r="X120" i="12" s="1"/>
  <c r="V119" i="12"/>
  <c r="W119" i="12" s="1"/>
  <c r="U119" i="12"/>
  <c r="X119" i="12" s="1"/>
  <c r="Y119" i="12" s="1"/>
  <c r="V118" i="12"/>
  <c r="W118" i="12" s="1"/>
  <c r="U118" i="12"/>
  <c r="X118" i="12" s="1"/>
  <c r="V117" i="12"/>
  <c r="W117" i="12" s="1"/>
  <c r="U117" i="12"/>
  <c r="X117" i="12" s="1"/>
  <c r="X116" i="12"/>
  <c r="V116" i="12"/>
  <c r="W116" i="12" s="1"/>
  <c r="U116" i="12"/>
  <c r="V115" i="12"/>
  <c r="W115" i="12" s="1"/>
  <c r="U115" i="12"/>
  <c r="X115" i="12" s="1"/>
  <c r="W114" i="12"/>
  <c r="V114" i="12"/>
  <c r="U114" i="12"/>
  <c r="X114" i="12" s="1"/>
  <c r="V113" i="12"/>
  <c r="W113" i="12" s="1"/>
  <c r="U113" i="12"/>
  <c r="X113" i="12" s="1"/>
  <c r="Y113" i="12" s="1"/>
  <c r="V112" i="12"/>
  <c r="W112" i="12" s="1"/>
  <c r="U112" i="12"/>
  <c r="X112" i="12" s="1"/>
  <c r="V111" i="12"/>
  <c r="W111" i="12" s="1"/>
  <c r="U111" i="12"/>
  <c r="X111" i="12" s="1"/>
  <c r="Y111" i="12" s="1"/>
  <c r="V110" i="12"/>
  <c r="W110" i="12" s="1"/>
  <c r="U110" i="12"/>
  <c r="X110" i="12" s="1"/>
  <c r="V109" i="12"/>
  <c r="W109" i="12" s="1"/>
  <c r="U109" i="12"/>
  <c r="X109" i="12" s="1"/>
  <c r="X108" i="12"/>
  <c r="V108" i="12"/>
  <c r="W108" i="12" s="1"/>
  <c r="Y108" i="12" s="1"/>
  <c r="U108" i="12"/>
  <c r="V107" i="12"/>
  <c r="W107" i="12" s="1"/>
  <c r="U107" i="12"/>
  <c r="X107" i="12" s="1"/>
  <c r="X106" i="12"/>
  <c r="W106" i="12"/>
  <c r="V106" i="12"/>
  <c r="U106" i="12"/>
  <c r="V105" i="12"/>
  <c r="W105" i="12" s="1"/>
  <c r="U105" i="12"/>
  <c r="X105" i="12" s="1"/>
  <c r="Y105" i="12" s="1"/>
  <c r="V104" i="12"/>
  <c r="W104" i="12" s="1"/>
  <c r="U104" i="12"/>
  <c r="X104" i="12" s="1"/>
  <c r="V103" i="12"/>
  <c r="W103" i="12" s="1"/>
  <c r="U103" i="12"/>
  <c r="X103" i="12" s="1"/>
  <c r="Y103" i="12" s="1"/>
  <c r="V102" i="12"/>
  <c r="W102" i="12" s="1"/>
  <c r="U102" i="12"/>
  <c r="X102" i="12" s="1"/>
  <c r="V101" i="12"/>
  <c r="W101" i="12" s="1"/>
  <c r="U101" i="12"/>
  <c r="X101" i="12" s="1"/>
  <c r="X100" i="12"/>
  <c r="V100" i="12"/>
  <c r="W100" i="12" s="1"/>
  <c r="Y100" i="12" s="1"/>
  <c r="U100" i="12"/>
  <c r="V99" i="12"/>
  <c r="W99" i="12" s="1"/>
  <c r="U99" i="12"/>
  <c r="X99" i="12" s="1"/>
  <c r="X98" i="12"/>
  <c r="W98" i="12"/>
  <c r="V98" i="12"/>
  <c r="U98" i="12"/>
  <c r="V97" i="12"/>
  <c r="W97" i="12" s="1"/>
  <c r="U97" i="12"/>
  <c r="X97" i="12" s="1"/>
  <c r="Y97" i="12" s="1"/>
  <c r="V96" i="12"/>
  <c r="W96" i="12" s="1"/>
  <c r="U96" i="12"/>
  <c r="X96" i="12" s="1"/>
  <c r="V95" i="12"/>
  <c r="W95" i="12" s="1"/>
  <c r="U95" i="12"/>
  <c r="X95" i="12" s="1"/>
  <c r="Y95" i="12" s="1"/>
  <c r="V94" i="12"/>
  <c r="W94" i="12" s="1"/>
  <c r="U94" i="12"/>
  <c r="X94" i="12" s="1"/>
  <c r="V93" i="12"/>
  <c r="W93" i="12" s="1"/>
  <c r="U93" i="12"/>
  <c r="X93" i="12" s="1"/>
  <c r="X92" i="12"/>
  <c r="V92" i="12"/>
  <c r="W92" i="12" s="1"/>
  <c r="Y92" i="12" s="1"/>
  <c r="U92" i="12"/>
  <c r="V91" i="12"/>
  <c r="W91" i="12" s="1"/>
  <c r="U91" i="12"/>
  <c r="X91" i="12" s="1"/>
  <c r="X90" i="12"/>
  <c r="W90" i="12"/>
  <c r="V90" i="12"/>
  <c r="U90" i="12"/>
  <c r="V89" i="12"/>
  <c r="W89" i="12" s="1"/>
  <c r="U89" i="12"/>
  <c r="X89" i="12" s="1"/>
  <c r="Y89" i="12" s="1"/>
  <c r="V88" i="12"/>
  <c r="W88" i="12" s="1"/>
  <c r="U88" i="12"/>
  <c r="X88" i="12" s="1"/>
  <c r="V87" i="12"/>
  <c r="W87" i="12" s="1"/>
  <c r="U87" i="12"/>
  <c r="X87" i="12" s="1"/>
  <c r="Y87" i="12" s="1"/>
  <c r="V86" i="12"/>
  <c r="W86" i="12" s="1"/>
  <c r="U86" i="12"/>
  <c r="X86" i="12" s="1"/>
  <c r="V85" i="12"/>
  <c r="W85" i="12" s="1"/>
  <c r="U85" i="12"/>
  <c r="X85" i="12" s="1"/>
  <c r="X84" i="12"/>
  <c r="V84" i="12"/>
  <c r="W84" i="12" s="1"/>
  <c r="Y84" i="12" s="1"/>
  <c r="U84" i="12"/>
  <c r="V83" i="12"/>
  <c r="W83" i="12" s="1"/>
  <c r="U83" i="12"/>
  <c r="X83" i="12" s="1"/>
  <c r="X82" i="12"/>
  <c r="W82" i="12"/>
  <c r="V82" i="12"/>
  <c r="U82" i="12"/>
  <c r="V81" i="12"/>
  <c r="W81" i="12" s="1"/>
  <c r="U81" i="12"/>
  <c r="X81" i="12" s="1"/>
  <c r="Y81" i="12" s="1"/>
  <c r="V80" i="12"/>
  <c r="W80" i="12" s="1"/>
  <c r="U80" i="12"/>
  <c r="X80" i="12" s="1"/>
  <c r="V79" i="12"/>
  <c r="W79" i="12" s="1"/>
  <c r="U79" i="12"/>
  <c r="X79" i="12" s="1"/>
  <c r="Y79" i="12" s="1"/>
  <c r="V78" i="12"/>
  <c r="W78" i="12" s="1"/>
  <c r="U78" i="12"/>
  <c r="X78" i="12" s="1"/>
  <c r="V77" i="12"/>
  <c r="W77" i="12" s="1"/>
  <c r="U77" i="12"/>
  <c r="X77" i="12" s="1"/>
  <c r="X76" i="12"/>
  <c r="V76" i="12"/>
  <c r="W76" i="12" s="1"/>
  <c r="Y76" i="12" s="1"/>
  <c r="U76" i="12"/>
  <c r="V75" i="12"/>
  <c r="W75" i="12" s="1"/>
  <c r="U75" i="12"/>
  <c r="X75" i="12" s="1"/>
  <c r="X74" i="12"/>
  <c r="W74" i="12"/>
  <c r="V74" i="12"/>
  <c r="U74" i="12"/>
  <c r="V73" i="12"/>
  <c r="W73" i="12" s="1"/>
  <c r="Y73" i="12" s="1"/>
  <c r="U73" i="12"/>
  <c r="X73" i="12" s="1"/>
  <c r="V72" i="12"/>
  <c r="W72" i="12" s="1"/>
  <c r="U72" i="12"/>
  <c r="X72" i="12" s="1"/>
  <c r="V71" i="12"/>
  <c r="W71" i="12" s="1"/>
  <c r="Y71" i="12" s="1"/>
  <c r="U71" i="12"/>
  <c r="X71" i="12" s="1"/>
  <c r="V70" i="12"/>
  <c r="W70" i="12" s="1"/>
  <c r="U70" i="12"/>
  <c r="X70" i="12" s="1"/>
  <c r="V69" i="12"/>
  <c r="W69" i="12" s="1"/>
  <c r="Y69" i="12" s="1"/>
  <c r="U69" i="12"/>
  <c r="X69" i="12" s="1"/>
  <c r="V68" i="12"/>
  <c r="W68" i="12" s="1"/>
  <c r="U68" i="12"/>
  <c r="X68" i="12" s="1"/>
  <c r="V67" i="12"/>
  <c r="W67" i="12" s="1"/>
  <c r="Y67" i="12" s="1"/>
  <c r="U67" i="12"/>
  <c r="X67" i="12" s="1"/>
  <c r="V66" i="12"/>
  <c r="W66" i="12" s="1"/>
  <c r="U66" i="12"/>
  <c r="X66" i="12" s="1"/>
  <c r="V65" i="12"/>
  <c r="W65" i="12" s="1"/>
  <c r="Y65" i="12" s="1"/>
  <c r="U65" i="12"/>
  <c r="X65" i="12" s="1"/>
  <c r="V64" i="12"/>
  <c r="W64" i="12" s="1"/>
  <c r="U64" i="12"/>
  <c r="X64" i="12" s="1"/>
  <c r="V63" i="12"/>
  <c r="W63" i="12" s="1"/>
  <c r="Y63" i="12" s="1"/>
  <c r="U63" i="12"/>
  <c r="X63" i="12" s="1"/>
  <c r="V62" i="12"/>
  <c r="W62" i="12" s="1"/>
  <c r="U62" i="12"/>
  <c r="X62" i="12" s="1"/>
  <c r="V61" i="12"/>
  <c r="W61" i="12" s="1"/>
  <c r="Y61" i="12" s="1"/>
  <c r="U61" i="12"/>
  <c r="X61" i="12" s="1"/>
  <c r="V60" i="12"/>
  <c r="W60" i="12" s="1"/>
  <c r="U60" i="12"/>
  <c r="X60" i="12" s="1"/>
  <c r="V59" i="12"/>
  <c r="W59" i="12" s="1"/>
  <c r="Y59" i="12" s="1"/>
  <c r="U59" i="12"/>
  <c r="X59" i="12" s="1"/>
  <c r="V58" i="12"/>
  <c r="W58" i="12" s="1"/>
  <c r="U58" i="12"/>
  <c r="X58" i="12" s="1"/>
  <c r="V57" i="12"/>
  <c r="W57" i="12" s="1"/>
  <c r="Y57" i="12" s="1"/>
  <c r="U57" i="12"/>
  <c r="X57" i="12" s="1"/>
  <c r="V56" i="12"/>
  <c r="W56" i="12" s="1"/>
  <c r="U56" i="12"/>
  <c r="X56" i="12" s="1"/>
  <c r="V55" i="12"/>
  <c r="W55" i="12" s="1"/>
  <c r="Y55" i="12" s="1"/>
  <c r="U55" i="12"/>
  <c r="X55" i="12" s="1"/>
  <c r="V54" i="12"/>
  <c r="W54" i="12" s="1"/>
  <c r="U54" i="12"/>
  <c r="X54" i="12" s="1"/>
  <c r="V53" i="12"/>
  <c r="W53" i="12" s="1"/>
  <c r="Y53" i="12" s="1"/>
  <c r="U53" i="12"/>
  <c r="X53" i="12" s="1"/>
  <c r="V52" i="12"/>
  <c r="W52" i="12" s="1"/>
  <c r="U52" i="12"/>
  <c r="X52" i="12" s="1"/>
  <c r="V51" i="12"/>
  <c r="W51" i="12" s="1"/>
  <c r="Y51" i="12" s="1"/>
  <c r="U51" i="12"/>
  <c r="X51" i="12" s="1"/>
  <c r="V50" i="12"/>
  <c r="W50" i="12" s="1"/>
  <c r="U50" i="12"/>
  <c r="X50" i="12" s="1"/>
  <c r="V49" i="12"/>
  <c r="W49" i="12" s="1"/>
  <c r="Y49" i="12" s="1"/>
  <c r="U49" i="12"/>
  <c r="X49" i="12" s="1"/>
  <c r="V48" i="12"/>
  <c r="W48" i="12" s="1"/>
  <c r="U48" i="12"/>
  <c r="X48" i="12" s="1"/>
  <c r="V47" i="12"/>
  <c r="W47" i="12" s="1"/>
  <c r="Y47" i="12" s="1"/>
  <c r="U47" i="12"/>
  <c r="X47" i="12" s="1"/>
  <c r="V46" i="12"/>
  <c r="W46" i="12" s="1"/>
  <c r="U46" i="12"/>
  <c r="X46" i="12" s="1"/>
  <c r="V45" i="12"/>
  <c r="W45" i="12" s="1"/>
  <c r="Y45" i="12" s="1"/>
  <c r="U45" i="12"/>
  <c r="X45" i="12" s="1"/>
  <c r="V44" i="12"/>
  <c r="W44" i="12" s="1"/>
  <c r="U44" i="12"/>
  <c r="X44" i="12" s="1"/>
  <c r="V43" i="12"/>
  <c r="W43" i="12" s="1"/>
  <c r="Y43" i="12" s="1"/>
  <c r="U43" i="12"/>
  <c r="X43" i="12" s="1"/>
  <c r="V42" i="12"/>
  <c r="W42" i="12" s="1"/>
  <c r="U42" i="12"/>
  <c r="X42" i="12" s="1"/>
  <c r="V41" i="12"/>
  <c r="W41" i="12" s="1"/>
  <c r="Y41" i="12" s="1"/>
  <c r="U41" i="12"/>
  <c r="X41" i="12" s="1"/>
  <c r="V40" i="12"/>
  <c r="W40" i="12" s="1"/>
  <c r="U40" i="12"/>
  <c r="X40" i="12" s="1"/>
  <c r="V39" i="12"/>
  <c r="W39" i="12" s="1"/>
  <c r="Y39" i="12" s="1"/>
  <c r="U39" i="12"/>
  <c r="X39" i="12" s="1"/>
  <c r="V38" i="12"/>
  <c r="W38" i="12" s="1"/>
  <c r="U38" i="12"/>
  <c r="X38" i="12" s="1"/>
  <c r="V37" i="12"/>
  <c r="W37" i="12" s="1"/>
  <c r="Y37" i="12" s="1"/>
  <c r="U37" i="12"/>
  <c r="X37" i="12" s="1"/>
  <c r="V36" i="12"/>
  <c r="W36" i="12" s="1"/>
  <c r="U36" i="12"/>
  <c r="X36" i="12" s="1"/>
  <c r="V35" i="12"/>
  <c r="W35" i="12" s="1"/>
  <c r="Y35" i="12" s="1"/>
  <c r="U35" i="12"/>
  <c r="X35" i="12" s="1"/>
  <c r="V34" i="12"/>
  <c r="W34" i="12" s="1"/>
  <c r="U34" i="12"/>
  <c r="X34" i="12" s="1"/>
  <c r="V33" i="12"/>
  <c r="W33" i="12" s="1"/>
  <c r="Y33" i="12" s="1"/>
  <c r="U33" i="12"/>
  <c r="X33" i="12" s="1"/>
  <c r="V32" i="12"/>
  <c r="W32" i="12" s="1"/>
  <c r="U32" i="12"/>
  <c r="X32" i="12" s="1"/>
  <c r="V31" i="12"/>
  <c r="W31" i="12" s="1"/>
  <c r="Y31" i="12" s="1"/>
  <c r="U31" i="12"/>
  <c r="X31" i="12" s="1"/>
  <c r="V30" i="12"/>
  <c r="W30" i="12" s="1"/>
  <c r="U30" i="12"/>
  <c r="X30" i="12" s="1"/>
  <c r="V29" i="12"/>
  <c r="W29" i="12" s="1"/>
  <c r="Y29" i="12" s="1"/>
  <c r="U29" i="12"/>
  <c r="X29" i="12" s="1"/>
  <c r="V28" i="12"/>
  <c r="W28" i="12" s="1"/>
  <c r="U28" i="12"/>
  <c r="X28" i="12" s="1"/>
  <c r="V27" i="12"/>
  <c r="W27" i="12" s="1"/>
  <c r="Y27" i="12" s="1"/>
  <c r="U27" i="12"/>
  <c r="X27" i="12" s="1"/>
  <c r="V26" i="12"/>
  <c r="W26" i="12" s="1"/>
  <c r="U26" i="12"/>
  <c r="X26" i="12" s="1"/>
  <c r="V25" i="12"/>
  <c r="W25" i="12" s="1"/>
  <c r="Y25" i="12" s="1"/>
  <c r="U25" i="12"/>
  <c r="X25" i="12" s="1"/>
  <c r="V24" i="12"/>
  <c r="W24" i="12" s="1"/>
  <c r="U24" i="12"/>
  <c r="X24" i="12" s="1"/>
  <c r="V23" i="12"/>
  <c r="W23" i="12" s="1"/>
  <c r="Y23" i="12" s="1"/>
  <c r="U23" i="12"/>
  <c r="X23" i="12" s="1"/>
  <c r="V22" i="12"/>
  <c r="W22" i="12" s="1"/>
  <c r="U22" i="12"/>
  <c r="X22" i="12" s="1"/>
  <c r="V21" i="12"/>
  <c r="W21" i="12" s="1"/>
  <c r="Y21" i="12" s="1"/>
  <c r="U21" i="12"/>
  <c r="X21" i="12" s="1"/>
  <c r="V20" i="12"/>
  <c r="W20" i="12" s="1"/>
  <c r="U20" i="12"/>
  <c r="X20" i="12" s="1"/>
  <c r="V19" i="12"/>
  <c r="W19" i="12" s="1"/>
  <c r="Y19" i="12" s="1"/>
  <c r="U19" i="12"/>
  <c r="X19" i="12" s="1"/>
  <c r="V18" i="12"/>
  <c r="W18" i="12" s="1"/>
  <c r="U18" i="12"/>
  <c r="X18" i="12" s="1"/>
  <c r="V17" i="12"/>
  <c r="W17" i="12" s="1"/>
  <c r="Y17" i="12" s="1"/>
  <c r="U17" i="12"/>
  <c r="X17" i="12" s="1"/>
  <c r="V16" i="12"/>
  <c r="W16" i="12" s="1"/>
  <c r="U16" i="12"/>
  <c r="X16" i="12" s="1"/>
  <c r="V15" i="12"/>
  <c r="W15" i="12" s="1"/>
  <c r="Y15" i="12" s="1"/>
  <c r="U15" i="12"/>
  <c r="X15" i="12" s="1"/>
  <c r="V14" i="12"/>
  <c r="W14" i="12" s="1"/>
  <c r="U14" i="12"/>
  <c r="X14" i="12" s="1"/>
  <c r="V13" i="12"/>
  <c r="W13" i="12" s="1"/>
  <c r="Y13" i="12" s="1"/>
  <c r="U13" i="12"/>
  <c r="X13" i="12" s="1"/>
  <c r="V12" i="12"/>
  <c r="W12" i="12" s="1"/>
  <c r="U12" i="12"/>
  <c r="X12" i="12" s="1"/>
  <c r="V11" i="12"/>
  <c r="W11" i="12" s="1"/>
  <c r="Y11" i="12" s="1"/>
  <c r="U11" i="12"/>
  <c r="X11" i="12" s="1"/>
  <c r="W10" i="12"/>
  <c r="V10" i="12"/>
  <c r="U10" i="12"/>
  <c r="X10" i="12" s="1"/>
  <c r="V9" i="12"/>
  <c r="W9" i="12" s="1"/>
  <c r="U9" i="12"/>
  <c r="X9" i="12" s="1"/>
  <c r="W8" i="12"/>
  <c r="Y8" i="12" s="1"/>
  <c r="V8" i="12"/>
  <c r="U8" i="12"/>
  <c r="X8" i="12" s="1"/>
  <c r="V7" i="12"/>
  <c r="W7" i="12" s="1"/>
  <c r="U7" i="12"/>
  <c r="X7" i="12" s="1"/>
  <c r="W6" i="12"/>
  <c r="V6" i="12"/>
  <c r="U6" i="12"/>
  <c r="X6" i="12" s="1"/>
  <c r="Y88" i="12" l="1"/>
  <c r="Y91" i="12"/>
  <c r="Y114" i="12"/>
  <c r="Y128" i="12"/>
  <c r="Y74" i="12"/>
  <c r="Y77" i="12"/>
  <c r="Y82" i="12"/>
  <c r="Y90" i="12"/>
  <c r="Y98" i="12"/>
  <c r="Y106" i="12"/>
  <c r="Y109" i="12"/>
  <c r="Y130" i="12"/>
  <c r="Y80" i="12"/>
  <c r="Y94" i="12"/>
  <c r="Y96" i="12"/>
  <c r="Y104" i="12"/>
  <c r="Y112" i="12"/>
  <c r="Y147" i="12"/>
  <c r="Y163" i="12"/>
  <c r="Y179" i="12"/>
  <c r="Y203" i="12"/>
  <c r="Y211" i="12"/>
  <c r="Y214" i="12"/>
  <c r="Y246" i="12"/>
  <c r="Y250" i="12"/>
  <c r="Y258" i="12"/>
  <c r="Y335" i="12"/>
  <c r="Y502" i="12"/>
  <c r="Y513" i="12"/>
  <c r="Y514" i="12"/>
  <c r="Y516" i="12"/>
  <c r="Y536" i="12"/>
  <c r="Y545" i="12"/>
  <c r="Y548" i="12"/>
  <c r="Y618" i="12"/>
  <c r="Y643" i="12"/>
  <c r="Y648" i="12"/>
  <c r="Y651" i="12"/>
  <c r="Y663" i="12"/>
  <c r="Y671" i="12"/>
  <c r="Y675" i="12"/>
  <c r="Y679" i="12"/>
  <c r="Y683" i="12"/>
  <c r="Y687" i="12"/>
  <c r="Y691" i="12"/>
  <c r="Y695" i="12"/>
  <c r="Y699" i="12"/>
  <c r="Y703" i="12"/>
  <c r="Y707" i="12"/>
  <c r="Y711" i="12"/>
  <c r="Y719" i="12"/>
  <c r="Y116" i="12"/>
  <c r="Y124" i="12"/>
  <c r="Y132" i="12"/>
  <c r="Y134" i="12"/>
  <c r="Y136" i="12"/>
  <c r="Y138" i="12"/>
  <c r="Y140" i="12"/>
  <c r="Y142" i="12"/>
  <c r="Y158" i="12"/>
  <c r="Y174" i="12"/>
  <c r="Y205" i="12"/>
  <c r="Y213" i="12"/>
  <c r="Y219" i="12"/>
  <c r="Y249" i="12"/>
  <c r="Y273" i="12"/>
  <c r="Y281" i="12"/>
  <c r="Y289" i="12"/>
  <c r="Y297" i="12"/>
  <c r="Y305" i="12"/>
  <c r="Y313" i="12"/>
  <c r="Y321" i="12"/>
  <c r="Y329" i="12"/>
  <c r="Y338" i="12"/>
  <c r="Y345" i="12"/>
  <c r="Y361" i="12"/>
  <c r="Y369" i="12"/>
  <c r="Y501" i="12"/>
  <c r="Y512" i="12"/>
  <c r="Y521" i="12"/>
  <c r="Y524" i="12"/>
  <c r="Y544" i="12"/>
  <c r="Y553" i="12"/>
  <c r="Y556" i="12"/>
  <c r="Y155" i="12"/>
  <c r="Y171" i="12"/>
  <c r="Y187" i="12"/>
  <c r="Y198" i="12"/>
  <c r="Y202" i="12"/>
  <c r="Y209" i="12"/>
  <c r="Y221" i="12"/>
  <c r="Y227" i="12"/>
  <c r="Y239" i="12"/>
  <c r="Y242" i="12"/>
  <c r="Y248" i="12"/>
  <c r="Y252" i="12"/>
  <c r="Y262" i="12"/>
  <c r="Y337" i="12"/>
  <c r="Y495" i="12"/>
  <c r="Y520" i="12"/>
  <c r="Y529" i="12"/>
  <c r="Y532" i="12"/>
  <c r="Y552" i="12"/>
  <c r="Y123" i="12"/>
  <c r="Y150" i="12"/>
  <c r="Y166" i="12"/>
  <c r="Y182" i="12"/>
  <c r="Y195" i="12"/>
  <c r="Y212" i="12"/>
  <c r="Y225" i="12"/>
  <c r="Y229" i="12"/>
  <c r="Y238" i="12"/>
  <c r="Y247" i="12"/>
  <c r="Y254" i="12"/>
  <c r="Y259" i="12"/>
  <c r="Y269" i="12"/>
  <c r="Y277" i="12"/>
  <c r="Y285" i="12"/>
  <c r="Y293" i="12"/>
  <c r="Y301" i="12"/>
  <c r="Y309" i="12"/>
  <c r="Y317" i="12"/>
  <c r="Y325" i="12"/>
  <c r="Y333" i="12"/>
  <c r="Y343" i="12"/>
  <c r="Y349" i="12"/>
  <c r="Y357" i="12"/>
  <c r="Y365" i="12"/>
  <c r="Y373" i="12"/>
  <c r="Y381" i="12"/>
  <c r="Y389" i="12"/>
  <c r="Y397" i="12"/>
  <c r="Y405" i="12"/>
  <c r="Y413" i="12"/>
  <c r="Y421" i="12"/>
  <c r="Y429" i="12"/>
  <c r="Y437" i="12"/>
  <c r="Y445" i="12"/>
  <c r="Y453" i="12"/>
  <c r="Y461" i="12"/>
  <c r="Y469" i="12"/>
  <c r="Y477" i="12"/>
  <c r="Y479" i="12"/>
  <c r="Y528" i="12"/>
  <c r="Y537" i="12"/>
  <c r="Y538" i="12"/>
  <c r="Y540" i="12"/>
  <c r="Y611" i="12"/>
  <c r="Y616" i="12"/>
  <c r="Y619" i="12"/>
  <c r="Y628" i="12"/>
  <c r="Y634" i="12"/>
  <c r="Y672" i="12"/>
  <c r="Y676" i="12"/>
  <c r="Y680" i="12"/>
  <c r="Y684" i="12"/>
  <c r="Y688" i="12"/>
  <c r="Y692" i="12"/>
  <c r="Y696" i="12"/>
  <c r="Y700" i="12"/>
  <c r="Y704" i="12"/>
  <c r="Y708" i="12"/>
  <c r="U726" i="12"/>
  <c r="Y83" i="12"/>
  <c r="Y86" i="12"/>
  <c r="Y101" i="12"/>
  <c r="Y115" i="12"/>
  <c r="Y118" i="12"/>
  <c r="Y85" i="12"/>
  <c r="Y99" i="12"/>
  <c r="Y102" i="12"/>
  <c r="Y117" i="12"/>
  <c r="Y131" i="12"/>
  <c r="Y133" i="12"/>
  <c r="Y135" i="12"/>
  <c r="Y137" i="12"/>
  <c r="Y139" i="12"/>
  <c r="Y141" i="12"/>
  <c r="Y12" i="12"/>
  <c r="Y14" i="12"/>
  <c r="Y16" i="12"/>
  <c r="Y18" i="12"/>
  <c r="Y20" i="12"/>
  <c r="Y22" i="12"/>
  <c r="Y24" i="12"/>
  <c r="Y26" i="12"/>
  <c r="Y28" i="12"/>
  <c r="Y30" i="12"/>
  <c r="Y32" i="12"/>
  <c r="Y34" i="12"/>
  <c r="Y36" i="12"/>
  <c r="Y38" i="12"/>
  <c r="Y40" i="12"/>
  <c r="Y42" i="12"/>
  <c r="Y44" i="12"/>
  <c r="Y46" i="12"/>
  <c r="Y48" i="12"/>
  <c r="Y50" i="12"/>
  <c r="Y52" i="12"/>
  <c r="Y54" i="12"/>
  <c r="Y56" i="12"/>
  <c r="Y58" i="12"/>
  <c r="Y60" i="12"/>
  <c r="Y62" i="12"/>
  <c r="Y64" i="12"/>
  <c r="Y66" i="12"/>
  <c r="Y68" i="12"/>
  <c r="Y70" i="12"/>
  <c r="Y72" i="12"/>
  <c r="Y75" i="12"/>
  <c r="Y78" i="12"/>
  <c r="Y93" i="12"/>
  <c r="Y107" i="12"/>
  <c r="Y110" i="12"/>
  <c r="Y125" i="12"/>
  <c r="Y145" i="12"/>
  <c r="Y148" i="12"/>
  <c r="Y153" i="12"/>
  <c r="Y156" i="12"/>
  <c r="Y161" i="12"/>
  <c r="Y164" i="12"/>
  <c r="Y169" i="12"/>
  <c r="Y172" i="12"/>
  <c r="Y177" i="12"/>
  <c r="Y180" i="12"/>
  <c r="Y185" i="12"/>
  <c r="Y188" i="12"/>
  <c r="Y193" i="12"/>
  <c r="Y196" i="12"/>
  <c r="Y201" i="12"/>
  <c r="Y204" i="12"/>
  <c r="Y207" i="12"/>
  <c r="Y217" i="12"/>
  <c r="Y222" i="12"/>
  <c r="Y236" i="12"/>
  <c r="Y235" i="12"/>
  <c r="Y240" i="12"/>
  <c r="Y144" i="12"/>
  <c r="Y149" i="12"/>
  <c r="Y152" i="12"/>
  <c r="Y157" i="12"/>
  <c r="Y160" i="12"/>
  <c r="Y165" i="12"/>
  <c r="Y168" i="12"/>
  <c r="Y173" i="12"/>
  <c r="Y176" i="12"/>
  <c r="Y181" i="12"/>
  <c r="Y184" i="12"/>
  <c r="Y189" i="12"/>
  <c r="Y192" i="12"/>
  <c r="Y197" i="12"/>
  <c r="Y200" i="12"/>
  <c r="Y206" i="12"/>
  <c r="Y220" i="12"/>
  <c r="Y223" i="12"/>
  <c r="Y233" i="12"/>
  <c r="Y143" i="12"/>
  <c r="Y146" i="12"/>
  <c r="Y151" i="12"/>
  <c r="Y154" i="12"/>
  <c r="Y159" i="12"/>
  <c r="Y162" i="12"/>
  <c r="Y167" i="12"/>
  <c r="Y170" i="12"/>
  <c r="Y175" i="12"/>
  <c r="Y178" i="12"/>
  <c r="Y183" i="12"/>
  <c r="Y191" i="12"/>
  <c r="Y199" i="12"/>
  <c r="Y215" i="12"/>
  <c r="Y230" i="12"/>
  <c r="Y265" i="12"/>
  <c r="Y266" i="12"/>
  <c r="Y270" i="12"/>
  <c r="Y274" i="12"/>
  <c r="Y278" i="12"/>
  <c r="Y282" i="12"/>
  <c r="Y286" i="12"/>
  <c r="Y290" i="12"/>
  <c r="Y294" i="12"/>
  <c r="Y298" i="12"/>
  <c r="Y302" i="12"/>
  <c r="Y306" i="12"/>
  <c r="Y310" i="12"/>
  <c r="Y314" i="12"/>
  <c r="Y318" i="12"/>
  <c r="Y322" i="12"/>
  <c r="Y326" i="12"/>
  <c r="Y330" i="12"/>
  <c r="Y334" i="12"/>
  <c r="Y341" i="12"/>
  <c r="Y268" i="12"/>
  <c r="Y272" i="12"/>
  <c r="Y276" i="12"/>
  <c r="Y280" i="12"/>
  <c r="Y284" i="12"/>
  <c r="Y288" i="12"/>
  <c r="Y292" i="12"/>
  <c r="Y296" i="12"/>
  <c r="Y300" i="12"/>
  <c r="Y304" i="12"/>
  <c r="Y308" i="12"/>
  <c r="Y312" i="12"/>
  <c r="Y316" i="12"/>
  <c r="Y320" i="12"/>
  <c r="Y324" i="12"/>
  <c r="Y328" i="12"/>
  <c r="Y332" i="12"/>
  <c r="Y344" i="12"/>
  <c r="Y348" i="12"/>
  <c r="Y352" i="12"/>
  <c r="Y356" i="12"/>
  <c r="Y360" i="12"/>
  <c r="Y364" i="12"/>
  <c r="Y368" i="12"/>
  <c r="Y372" i="12"/>
  <c r="Y376" i="12"/>
  <c r="Y380" i="12"/>
  <c r="Y384" i="12"/>
  <c r="Y388" i="12"/>
  <c r="Y392" i="12"/>
  <c r="Y396" i="12"/>
  <c r="Y400" i="12"/>
  <c r="Y404" i="12"/>
  <c r="Y408" i="12"/>
  <c r="Y412" i="12"/>
  <c r="Y416" i="12"/>
  <c r="Y420" i="12"/>
  <c r="Y424" i="12"/>
  <c r="Y428" i="12"/>
  <c r="Y432" i="12"/>
  <c r="Y436" i="12"/>
  <c r="Y440" i="12"/>
  <c r="Y444" i="12"/>
  <c r="Y448" i="12"/>
  <c r="Y452" i="12"/>
  <c r="Y456" i="12"/>
  <c r="Y460" i="12"/>
  <c r="Y464" i="12"/>
  <c r="Y468" i="12"/>
  <c r="Y472" i="12"/>
  <c r="Y241" i="12"/>
  <c r="Y267" i="12"/>
  <c r="Y271" i="12"/>
  <c r="Y275" i="12"/>
  <c r="Y279" i="12"/>
  <c r="Y283" i="12"/>
  <c r="Y287" i="12"/>
  <c r="Y291" i="12"/>
  <c r="Y295" i="12"/>
  <c r="Y299" i="12"/>
  <c r="Y303" i="12"/>
  <c r="Y307" i="12"/>
  <c r="Y311" i="12"/>
  <c r="Y315" i="12"/>
  <c r="Y319" i="12"/>
  <c r="Y323" i="12"/>
  <c r="Y327" i="12"/>
  <c r="Y331" i="12"/>
  <c r="Y336" i="12"/>
  <c r="Y342" i="12"/>
  <c r="Y347" i="12"/>
  <c r="Y351" i="12"/>
  <c r="Y355" i="12"/>
  <c r="Y359" i="12"/>
  <c r="Y363" i="12"/>
  <c r="Y367" i="12"/>
  <c r="Y371" i="12"/>
  <c r="Y375" i="12"/>
  <c r="Y379" i="12"/>
  <c r="Y383" i="12"/>
  <c r="Y387" i="12"/>
  <c r="Y391" i="12"/>
  <c r="Y395" i="12"/>
  <c r="Y399" i="12"/>
  <c r="Y403" i="12"/>
  <c r="Y407" i="12"/>
  <c r="Y411" i="12"/>
  <c r="Y415" i="12"/>
  <c r="Y419" i="12"/>
  <c r="Y423" i="12"/>
  <c r="Y427" i="12"/>
  <c r="Y431" i="12"/>
  <c r="Y435" i="12"/>
  <c r="Y439" i="12"/>
  <c r="Y443" i="12"/>
  <c r="Y447" i="12"/>
  <c r="Y339" i="12"/>
  <c r="Y340" i="12"/>
  <c r="Y346" i="12"/>
  <c r="Y350" i="12"/>
  <c r="Y354" i="12"/>
  <c r="Y358" i="12"/>
  <c r="Y362" i="12"/>
  <c r="Y366" i="12"/>
  <c r="Y370" i="12"/>
  <c r="Y374" i="12"/>
  <c r="Y378" i="12"/>
  <c r="Y382" i="12"/>
  <c r="Y386" i="12"/>
  <c r="Y390" i="12"/>
  <c r="Y394" i="12"/>
  <c r="Y398" i="12"/>
  <c r="Y402" i="12"/>
  <c r="Y406" i="12"/>
  <c r="Y410" i="12"/>
  <c r="Y414" i="12"/>
  <c r="Y418" i="12"/>
  <c r="Y422" i="12"/>
  <c r="Y426" i="12"/>
  <c r="Y430" i="12"/>
  <c r="Y434" i="12"/>
  <c r="Y438" i="12"/>
  <c r="Y442" i="12"/>
  <c r="Y446" i="12"/>
  <c r="Y450" i="12"/>
  <c r="Y454" i="12"/>
  <c r="Y458" i="12"/>
  <c r="Y462" i="12"/>
  <c r="Y466" i="12"/>
  <c r="Y470" i="12"/>
  <c r="Y474" i="12"/>
  <c r="Y478" i="12"/>
  <c r="Y451" i="12"/>
  <c r="Y455" i="12"/>
  <c r="Y459" i="12"/>
  <c r="Y463" i="12"/>
  <c r="Y467" i="12"/>
  <c r="Y471" i="12"/>
  <c r="Y475" i="12"/>
  <c r="Y481" i="12"/>
  <c r="Y485" i="12"/>
  <c r="Y489" i="12"/>
  <c r="Y493" i="12"/>
  <c r="Y497" i="12"/>
  <c r="Y500" i="12"/>
  <c r="Y505" i="12"/>
  <c r="Y508" i="12"/>
  <c r="Y515" i="12"/>
  <c r="Y523" i="12"/>
  <c r="Y531" i="12"/>
  <c r="Y539" i="12"/>
  <c r="Y484" i="12"/>
  <c r="Y488" i="12"/>
  <c r="Y492" i="12"/>
  <c r="Y496" i="12"/>
  <c r="Y499" i="12"/>
  <c r="Y507" i="12"/>
  <c r="Y483" i="12"/>
  <c r="Y487" i="12"/>
  <c r="Y491" i="12"/>
  <c r="Y509" i="12"/>
  <c r="Y555" i="12"/>
  <c r="Y482" i="12"/>
  <c r="Y486" i="12"/>
  <c r="Y490" i="12"/>
  <c r="Y494" i="12"/>
  <c r="Y498" i="12"/>
  <c r="Y503" i="12"/>
  <c r="Y506" i="12"/>
  <c r="Y547" i="12"/>
  <c r="Y559" i="12"/>
  <c r="Y561" i="12"/>
  <c r="Y563" i="12"/>
  <c r="Y565" i="12"/>
  <c r="Y567" i="12"/>
  <c r="Y569" i="12"/>
  <c r="Y571" i="12"/>
  <c r="Y573" i="12"/>
  <c r="Y575" i="12"/>
  <c r="Y577" i="12"/>
  <c r="Y579" i="12"/>
  <c r="Y581" i="12"/>
  <c r="Y583" i="12"/>
  <c r="Y585" i="12"/>
  <c r="Y587" i="12"/>
  <c r="Y589" i="12"/>
  <c r="Y591" i="12"/>
  <c r="Y593" i="12"/>
  <c r="Y595" i="12"/>
  <c r="Y597" i="12"/>
  <c r="Y599" i="12"/>
  <c r="Y601" i="12"/>
  <c r="Y603" i="12"/>
  <c r="Y605" i="12"/>
  <c r="Y607" i="12"/>
  <c r="Y609" i="12"/>
  <c r="Y617" i="12"/>
  <c r="Y624" i="12"/>
  <c r="Y637" i="12"/>
  <c r="Y649" i="12"/>
  <c r="Y656" i="12"/>
  <c r="Y546" i="12"/>
  <c r="Y554" i="12"/>
  <c r="Y640" i="12"/>
  <c r="Y658" i="12"/>
  <c r="Y662" i="12"/>
  <c r="Y666" i="12"/>
  <c r="Y518" i="12"/>
  <c r="Y526" i="12"/>
  <c r="Y534" i="12"/>
  <c r="Y542" i="12"/>
  <c r="Y550" i="12"/>
  <c r="Y613" i="12"/>
  <c r="Y625" i="12"/>
  <c r="Y645" i="12"/>
  <c r="Y657" i="12"/>
  <c r="Y661" i="12"/>
  <c r="Y665" i="12"/>
  <c r="Y615" i="12"/>
  <c r="Y623" i="12"/>
  <c r="Y631" i="12"/>
  <c r="Y639" i="12"/>
  <c r="Y647" i="12"/>
  <c r="Y655" i="12"/>
  <c r="Y660" i="12"/>
  <c r="Y664" i="12"/>
  <c r="Y668" i="12"/>
  <c r="Y712" i="12"/>
  <c r="Y716" i="12"/>
  <c r="Y720" i="12"/>
  <c r="Y724" i="12"/>
  <c r="Y669" i="12"/>
  <c r="Y714" i="12"/>
  <c r="Y718" i="12"/>
  <c r="Y722" i="12"/>
  <c r="Y713" i="12"/>
  <c r="Y717" i="12"/>
  <c r="Y721" i="12"/>
  <c r="Y725" i="12"/>
  <c r="Y7" i="12"/>
  <c r="Y6" i="12"/>
  <c r="Y10" i="12"/>
  <c r="Y9" i="12"/>
  <c r="Y726" i="12" l="1"/>
  <c r="L725" i="12"/>
  <c r="L724" i="12"/>
  <c r="L723" i="12"/>
  <c r="L722" i="12"/>
  <c r="L721" i="12"/>
  <c r="L720" i="12"/>
  <c r="L719" i="12"/>
  <c r="L718" i="12"/>
  <c r="L717" i="12"/>
  <c r="L716" i="12"/>
  <c r="L715" i="12"/>
  <c r="L714" i="12"/>
  <c r="L713" i="12"/>
  <c r="L712" i="12"/>
  <c r="L711" i="12"/>
  <c r="L710" i="12"/>
  <c r="L709" i="12"/>
  <c r="L708" i="12"/>
  <c r="L707" i="12"/>
  <c r="L706" i="12"/>
  <c r="L705" i="12"/>
  <c r="L704" i="12"/>
  <c r="L703" i="12"/>
  <c r="L702" i="12"/>
  <c r="L701" i="12"/>
  <c r="L700" i="12"/>
  <c r="L699" i="12"/>
  <c r="L698" i="12"/>
  <c r="L697" i="12"/>
  <c r="L696" i="12"/>
  <c r="L695" i="12"/>
  <c r="L694" i="12"/>
  <c r="L693" i="12"/>
  <c r="L692" i="12"/>
  <c r="L691" i="12"/>
  <c r="L690" i="12"/>
  <c r="L689" i="12"/>
  <c r="L688" i="12"/>
  <c r="L687" i="12"/>
  <c r="L686" i="12"/>
  <c r="L685" i="12"/>
  <c r="L684" i="12"/>
  <c r="L683" i="12"/>
  <c r="L682" i="12"/>
  <c r="L681" i="12"/>
  <c r="L680" i="12"/>
  <c r="L679" i="12"/>
  <c r="L678" i="12"/>
  <c r="L677" i="12"/>
  <c r="L676" i="12"/>
  <c r="L675" i="12"/>
  <c r="L674" i="12"/>
  <c r="L673" i="12"/>
  <c r="L672" i="12"/>
  <c r="L671" i="12"/>
  <c r="L670" i="12"/>
  <c r="L669" i="12"/>
  <c r="L668" i="12"/>
  <c r="L667" i="12"/>
  <c r="L666" i="12"/>
  <c r="L665" i="12"/>
  <c r="L664" i="12"/>
  <c r="L663" i="12"/>
  <c r="L662" i="12"/>
  <c r="L661" i="12"/>
  <c r="L660" i="12"/>
  <c r="L659" i="12"/>
  <c r="L658" i="12"/>
  <c r="L657" i="12"/>
  <c r="L656" i="12"/>
  <c r="L655" i="12"/>
  <c r="L654" i="12"/>
  <c r="L653" i="12"/>
  <c r="L652" i="12"/>
  <c r="L651" i="12"/>
  <c r="L650" i="12"/>
  <c r="L649" i="12"/>
  <c r="L648" i="12"/>
  <c r="L647" i="12"/>
  <c r="L646" i="12"/>
  <c r="L645" i="12"/>
  <c r="L644" i="12"/>
  <c r="L643" i="12"/>
  <c r="L642" i="12"/>
  <c r="L641" i="12"/>
  <c r="L640" i="12"/>
  <c r="L639" i="12"/>
  <c r="L638" i="12"/>
  <c r="L637" i="12"/>
  <c r="L636" i="12"/>
  <c r="L635" i="12"/>
  <c r="L634" i="12"/>
  <c r="L633" i="12"/>
  <c r="L632" i="12"/>
  <c r="L631" i="12"/>
  <c r="L630" i="12"/>
  <c r="L629" i="12"/>
  <c r="L628" i="12"/>
  <c r="L627" i="12"/>
  <c r="L626" i="12"/>
  <c r="L625" i="12"/>
  <c r="L624" i="12"/>
  <c r="L623" i="12"/>
  <c r="L622" i="12"/>
  <c r="L621" i="12"/>
  <c r="L620" i="12"/>
  <c r="L619" i="12"/>
  <c r="L618" i="12"/>
  <c r="L617" i="12"/>
  <c r="L616" i="12"/>
  <c r="L615" i="12"/>
  <c r="L614" i="12"/>
  <c r="L613" i="12"/>
  <c r="L612" i="12"/>
  <c r="L611" i="12"/>
  <c r="L610" i="12"/>
  <c r="L609" i="12"/>
  <c r="L608" i="12"/>
  <c r="L607" i="12"/>
  <c r="L606" i="12"/>
  <c r="L605" i="12"/>
  <c r="L604" i="12"/>
  <c r="L603" i="12"/>
  <c r="L602" i="12"/>
  <c r="L601" i="12"/>
  <c r="L600" i="12"/>
  <c r="L599" i="12"/>
  <c r="L598" i="12"/>
  <c r="L597" i="12"/>
  <c r="L596" i="12"/>
  <c r="L595" i="12"/>
  <c r="L594" i="12"/>
  <c r="L593" i="12"/>
  <c r="L592" i="12"/>
  <c r="L591" i="12"/>
  <c r="L590" i="12"/>
  <c r="L589" i="12"/>
  <c r="L588" i="12"/>
  <c r="L587" i="12"/>
  <c r="L586" i="12"/>
  <c r="L585" i="12"/>
  <c r="L584" i="12"/>
  <c r="L583" i="12"/>
  <c r="L582" i="12"/>
  <c r="L581" i="12"/>
  <c r="L580" i="12"/>
  <c r="L579" i="12"/>
  <c r="L578" i="12"/>
  <c r="L577" i="12"/>
  <c r="L576" i="12"/>
  <c r="L575" i="12"/>
  <c r="L574" i="12"/>
  <c r="L573" i="12"/>
  <c r="L572" i="12"/>
  <c r="L571" i="12"/>
  <c r="L570" i="12"/>
  <c r="L569" i="12"/>
  <c r="L568" i="12"/>
  <c r="L567" i="12"/>
  <c r="L566" i="12"/>
  <c r="L565" i="12"/>
  <c r="L564" i="12"/>
  <c r="L563" i="12"/>
  <c r="L562" i="12"/>
  <c r="L561" i="12"/>
  <c r="L560" i="12"/>
  <c r="L559" i="12"/>
  <c r="L558" i="12"/>
  <c r="L557" i="12"/>
  <c r="L556" i="12"/>
  <c r="L555" i="12"/>
  <c r="L554" i="12"/>
  <c r="L553" i="12"/>
  <c r="L552" i="12"/>
  <c r="L551" i="12"/>
  <c r="L550" i="12"/>
  <c r="L549" i="12"/>
  <c r="L548" i="12"/>
  <c r="L547" i="12"/>
  <c r="L546" i="12"/>
  <c r="L545" i="12"/>
  <c r="L544" i="12"/>
  <c r="L543" i="12"/>
  <c r="L542" i="12"/>
  <c r="L541" i="12"/>
  <c r="L540" i="12"/>
  <c r="L539" i="12"/>
  <c r="L538" i="12"/>
  <c r="L537" i="12"/>
  <c r="L536" i="12"/>
  <c r="L535" i="12"/>
  <c r="L534" i="12"/>
  <c r="L533" i="12"/>
  <c r="L532" i="12"/>
  <c r="L531" i="12"/>
  <c r="L530" i="12"/>
  <c r="L529" i="12"/>
  <c r="L528" i="12"/>
  <c r="L527" i="12"/>
  <c r="L526" i="12"/>
  <c r="L525" i="12"/>
  <c r="L524" i="12"/>
  <c r="L523" i="12"/>
  <c r="L522" i="12"/>
  <c r="L521" i="12"/>
  <c r="L520" i="12"/>
  <c r="L519" i="12"/>
  <c r="L518" i="12"/>
  <c r="L517" i="12"/>
  <c r="L516" i="12"/>
  <c r="L515" i="12"/>
  <c r="L514" i="12"/>
  <c r="L513" i="12"/>
  <c r="L512" i="12"/>
  <c r="L511" i="12"/>
  <c r="L510" i="12"/>
  <c r="L509" i="12"/>
  <c r="L508" i="12"/>
  <c r="L507" i="12"/>
  <c r="L506" i="12"/>
  <c r="L505" i="12"/>
  <c r="L504" i="12"/>
  <c r="L503" i="12"/>
  <c r="L502" i="12"/>
  <c r="L501" i="12"/>
  <c r="L500" i="12"/>
  <c r="L499" i="12"/>
  <c r="L498" i="12"/>
  <c r="L497" i="12"/>
  <c r="L496" i="12"/>
  <c r="L495" i="12"/>
  <c r="L494" i="12"/>
  <c r="L493" i="12"/>
  <c r="L492" i="12"/>
  <c r="L491" i="12"/>
  <c r="L490" i="12"/>
  <c r="L489" i="12"/>
  <c r="L488" i="12"/>
  <c r="L487" i="12"/>
  <c r="L486" i="12"/>
  <c r="L485" i="12"/>
  <c r="L484" i="12"/>
  <c r="L483" i="12"/>
  <c r="L482" i="12"/>
  <c r="L481" i="12"/>
  <c r="L480" i="12"/>
  <c r="L479" i="12"/>
  <c r="L478" i="12"/>
  <c r="L477" i="12"/>
  <c r="L476" i="12"/>
  <c r="L475" i="12"/>
  <c r="L474" i="12"/>
  <c r="L473" i="12"/>
  <c r="L472" i="12"/>
  <c r="L471" i="12"/>
  <c r="L470" i="12"/>
  <c r="L469" i="12"/>
  <c r="L468" i="12"/>
  <c r="L467" i="12"/>
  <c r="L466" i="12"/>
  <c r="L465" i="12"/>
  <c r="L464" i="12"/>
  <c r="L463" i="12"/>
  <c r="L462" i="12"/>
  <c r="L461" i="12"/>
  <c r="L460" i="12"/>
  <c r="L459" i="12"/>
  <c r="L458" i="12"/>
  <c r="L457" i="12"/>
  <c r="L456" i="12"/>
  <c r="L455" i="12"/>
  <c r="L454" i="12"/>
  <c r="L453" i="12"/>
  <c r="L452" i="12"/>
  <c r="L451" i="12"/>
  <c r="L450" i="12"/>
  <c r="L449" i="12"/>
  <c r="L448" i="12"/>
  <c r="L447" i="12"/>
  <c r="L446" i="12"/>
  <c r="L445" i="12"/>
  <c r="L444" i="12"/>
  <c r="L443" i="12"/>
  <c r="L442" i="12"/>
  <c r="L441" i="12"/>
  <c r="L440" i="12"/>
  <c r="L439" i="12"/>
  <c r="L438" i="12"/>
  <c r="L437" i="12"/>
  <c r="L436" i="12"/>
  <c r="L435" i="12"/>
  <c r="L434" i="12"/>
  <c r="L433" i="12"/>
  <c r="L432" i="12"/>
  <c r="L431" i="12"/>
  <c r="L430" i="12"/>
  <c r="L429" i="12"/>
  <c r="L428" i="12"/>
  <c r="L427" i="12"/>
  <c r="L426" i="12"/>
  <c r="L425" i="12"/>
  <c r="L424" i="12"/>
  <c r="L423" i="12"/>
  <c r="L422" i="12"/>
  <c r="L421" i="12"/>
  <c r="L420" i="12"/>
  <c r="L419" i="12"/>
  <c r="L418" i="12"/>
  <c r="L417" i="12"/>
  <c r="L416" i="12"/>
  <c r="L415" i="12"/>
  <c r="L414" i="12"/>
  <c r="L413" i="12"/>
  <c r="L412" i="12"/>
  <c r="L411" i="12"/>
  <c r="L410" i="12"/>
  <c r="L409" i="12"/>
  <c r="L408" i="12"/>
  <c r="L407" i="12"/>
  <c r="L406" i="12"/>
  <c r="L405" i="12"/>
  <c r="L404" i="12"/>
  <c r="L403" i="12"/>
  <c r="L402" i="12"/>
  <c r="L401" i="12"/>
  <c r="L400" i="12"/>
  <c r="L399" i="12"/>
  <c r="L398" i="12"/>
  <c r="L397" i="12"/>
  <c r="L396" i="12"/>
  <c r="L395" i="12"/>
  <c r="L394" i="12"/>
  <c r="L393" i="12"/>
  <c r="L392" i="12"/>
  <c r="L391" i="12"/>
  <c r="L390" i="12"/>
  <c r="L389" i="12"/>
  <c r="L388" i="12"/>
  <c r="L387" i="12"/>
  <c r="L386" i="12"/>
  <c r="L385" i="12"/>
  <c r="L384" i="12"/>
  <c r="L383" i="12"/>
  <c r="L382" i="12"/>
  <c r="L381" i="12"/>
  <c r="L380" i="12"/>
  <c r="L379" i="12"/>
  <c r="L378" i="12"/>
  <c r="L377" i="12"/>
  <c r="L376" i="12"/>
  <c r="L375" i="12"/>
  <c r="L374" i="12"/>
  <c r="L373" i="12"/>
  <c r="L372" i="12"/>
  <c r="L371" i="12"/>
  <c r="L370" i="12"/>
  <c r="L369" i="12"/>
  <c r="L368" i="12"/>
  <c r="L367" i="12"/>
  <c r="L366" i="12"/>
  <c r="L365" i="12"/>
  <c r="L364" i="12"/>
  <c r="L363" i="12"/>
  <c r="L362" i="12"/>
  <c r="L361" i="12"/>
  <c r="L360" i="12"/>
  <c r="L359" i="12"/>
  <c r="L358" i="12"/>
  <c r="L357" i="12"/>
  <c r="L356" i="12"/>
  <c r="L355" i="12"/>
  <c r="L354" i="12"/>
  <c r="L353" i="12"/>
  <c r="L352" i="12"/>
  <c r="L351" i="12"/>
  <c r="L350" i="12"/>
  <c r="L349" i="12"/>
  <c r="L348" i="12"/>
  <c r="L347" i="12"/>
  <c r="L346" i="12"/>
  <c r="L345" i="12"/>
  <c r="L344" i="12"/>
  <c r="L343" i="12"/>
  <c r="L342" i="12"/>
  <c r="L341" i="12"/>
  <c r="L340" i="12"/>
  <c r="L339" i="12"/>
  <c r="L338" i="12"/>
  <c r="L337" i="12"/>
  <c r="L336" i="12"/>
  <c r="L335" i="12"/>
  <c r="L334" i="12"/>
  <c r="L333" i="12"/>
  <c r="L332" i="12"/>
  <c r="L331" i="12"/>
  <c r="L330" i="12"/>
  <c r="L329" i="12"/>
  <c r="L328" i="12"/>
  <c r="L327" i="12"/>
  <c r="L326" i="12"/>
  <c r="L325" i="12"/>
  <c r="L324" i="12"/>
  <c r="L323" i="12"/>
  <c r="L322" i="12"/>
  <c r="L321" i="12"/>
  <c r="L320" i="12"/>
  <c r="L319" i="12"/>
  <c r="L318" i="12"/>
  <c r="L317" i="12"/>
  <c r="L316" i="12"/>
  <c r="L315" i="12"/>
  <c r="L314" i="12"/>
  <c r="L313" i="12"/>
  <c r="L312" i="12"/>
  <c r="L311" i="12"/>
  <c r="L310" i="12"/>
  <c r="L309" i="12"/>
  <c r="L308" i="12"/>
  <c r="L307" i="12"/>
  <c r="L306" i="12"/>
  <c r="L305" i="12"/>
  <c r="L304" i="12"/>
  <c r="L303" i="12"/>
  <c r="L302" i="12"/>
  <c r="L301" i="12"/>
  <c r="L300" i="12"/>
  <c r="L299" i="12"/>
  <c r="L298" i="12"/>
  <c r="L297" i="12"/>
  <c r="L296" i="12"/>
  <c r="L295" i="12"/>
  <c r="L294" i="12"/>
  <c r="L293" i="12"/>
  <c r="L292" i="12"/>
  <c r="L291" i="12"/>
  <c r="L290" i="12"/>
  <c r="L289" i="12"/>
  <c r="L288" i="12"/>
  <c r="L287" i="12"/>
  <c r="L286" i="12"/>
  <c r="L285" i="12"/>
  <c r="L284" i="12"/>
  <c r="L283" i="12"/>
  <c r="L282" i="12"/>
  <c r="L281" i="12"/>
  <c r="L280" i="12"/>
  <c r="L279" i="12"/>
  <c r="L278" i="12"/>
  <c r="L277" i="12"/>
  <c r="L276" i="12"/>
  <c r="L275" i="12"/>
  <c r="L274" i="12"/>
  <c r="L273" i="12"/>
  <c r="L272" i="12"/>
  <c r="L271" i="12"/>
  <c r="L270" i="12"/>
  <c r="L269" i="12"/>
  <c r="L268" i="12"/>
  <c r="L267" i="12"/>
  <c r="L266" i="12"/>
  <c r="L265" i="12"/>
  <c r="L264" i="12"/>
  <c r="L263" i="12"/>
  <c r="L262" i="12"/>
  <c r="L261" i="12"/>
  <c r="L260" i="12"/>
  <c r="L259" i="12"/>
  <c r="L258" i="12"/>
  <c r="L257" i="12"/>
  <c r="L256" i="12"/>
  <c r="L255" i="12"/>
  <c r="L254" i="12"/>
  <c r="L253" i="12"/>
  <c r="L252" i="12"/>
  <c r="L251" i="12"/>
  <c r="L250" i="12"/>
  <c r="L249" i="12"/>
  <c r="L248" i="12"/>
  <c r="L247" i="12"/>
  <c r="L246" i="12"/>
  <c r="L245" i="12"/>
  <c r="L244" i="12"/>
  <c r="L243" i="12"/>
  <c r="L242" i="12"/>
  <c r="L241" i="12"/>
  <c r="L240" i="12"/>
  <c r="L239" i="12"/>
  <c r="L238" i="12"/>
  <c r="L237" i="12"/>
  <c r="L236" i="12"/>
  <c r="L235" i="12"/>
  <c r="L234" i="12"/>
  <c r="L233" i="12"/>
  <c r="L232" i="12"/>
  <c r="L231" i="12"/>
  <c r="L230" i="12"/>
  <c r="L229" i="12"/>
  <c r="L228" i="12"/>
  <c r="L227" i="12"/>
  <c r="L226" i="12"/>
  <c r="L225" i="12"/>
  <c r="L224" i="12"/>
  <c r="L223" i="12"/>
  <c r="L222" i="12"/>
  <c r="L221" i="12"/>
  <c r="L220" i="12"/>
  <c r="L219" i="12"/>
  <c r="L218" i="12"/>
  <c r="L217" i="12"/>
  <c r="L216" i="12"/>
  <c r="L215" i="12"/>
  <c r="L214" i="12"/>
  <c r="L213" i="12"/>
  <c r="L212" i="12"/>
  <c r="L211" i="12"/>
  <c r="L210" i="12"/>
  <c r="L209" i="12"/>
  <c r="L208" i="12"/>
  <c r="L207" i="12"/>
  <c r="L206" i="12"/>
  <c r="L205" i="12"/>
  <c r="L204" i="12"/>
  <c r="L203" i="12"/>
  <c r="L202" i="12"/>
  <c r="L201" i="12"/>
  <c r="L200" i="12"/>
  <c r="L199" i="12"/>
  <c r="L198" i="12"/>
  <c r="L197" i="12"/>
  <c r="L196" i="12"/>
  <c r="L195" i="12"/>
  <c r="L194" i="12"/>
  <c r="L193" i="12"/>
  <c r="L192" i="12"/>
  <c r="L191" i="12"/>
  <c r="L190" i="12"/>
  <c r="L189" i="12"/>
  <c r="L188" i="12"/>
  <c r="L187" i="12"/>
  <c r="L186" i="12"/>
  <c r="L185" i="12"/>
  <c r="L184" i="12"/>
  <c r="L183" i="12"/>
  <c r="L182" i="12"/>
  <c r="L181" i="12"/>
  <c r="L180" i="12"/>
  <c r="L179" i="12"/>
  <c r="L178" i="12"/>
  <c r="L177" i="12"/>
  <c r="L176" i="12"/>
  <c r="L175" i="12"/>
  <c r="L174" i="12"/>
  <c r="L173" i="12"/>
  <c r="L172" i="12"/>
  <c r="L171" i="12"/>
  <c r="L170" i="12"/>
  <c r="L169" i="12"/>
  <c r="L168" i="12"/>
  <c r="L167" i="12"/>
  <c r="L166" i="12"/>
  <c r="L165" i="12"/>
  <c r="L164" i="12"/>
  <c r="L163" i="12"/>
  <c r="L162" i="12"/>
  <c r="L161" i="12"/>
  <c r="L160" i="12"/>
  <c r="L159" i="12"/>
  <c r="L158" i="12"/>
  <c r="L157" i="12"/>
  <c r="L156" i="12"/>
  <c r="L155" i="12"/>
  <c r="L154" i="12"/>
  <c r="L153" i="12"/>
  <c r="L152" i="12"/>
  <c r="L151" i="12"/>
  <c r="L150" i="12"/>
  <c r="L149" i="12"/>
  <c r="L148" i="12"/>
  <c r="L147" i="12"/>
  <c r="L146" i="12"/>
  <c r="L145" i="12"/>
  <c r="L144" i="12"/>
  <c r="L143" i="12"/>
  <c r="L142" i="12"/>
  <c r="L141" i="12"/>
  <c r="L140" i="12"/>
  <c r="L139" i="12"/>
  <c r="L138" i="12"/>
  <c r="L137" i="12"/>
  <c r="L136" i="12"/>
  <c r="L135" i="12"/>
  <c r="L134" i="12"/>
  <c r="L133" i="12"/>
  <c r="L132" i="12"/>
  <c r="L131" i="12"/>
  <c r="L130" i="12"/>
  <c r="L129" i="12"/>
  <c r="L128" i="12"/>
  <c r="L127" i="12"/>
  <c r="L126" i="12"/>
  <c r="L125" i="12"/>
  <c r="L124" i="12"/>
  <c r="L123" i="12"/>
  <c r="L122" i="12"/>
  <c r="L121" i="12"/>
  <c r="L120" i="12"/>
  <c r="L119" i="12"/>
  <c r="L118" i="12"/>
  <c r="L117" i="12"/>
  <c r="L116" i="12"/>
  <c r="L115" i="12"/>
  <c r="L114" i="12"/>
  <c r="L113" i="12"/>
  <c r="L112" i="12"/>
  <c r="L111" i="12"/>
  <c r="L110" i="12"/>
  <c r="L109" i="12"/>
  <c r="L108" i="12"/>
  <c r="L107" i="12"/>
  <c r="L106" i="12"/>
  <c r="L105" i="12"/>
  <c r="L104" i="12"/>
  <c r="L103" i="12"/>
  <c r="L102" i="12"/>
  <c r="L101" i="12"/>
  <c r="L100" i="12"/>
  <c r="L99" i="12"/>
  <c r="L98" i="12"/>
  <c r="L97" i="12"/>
  <c r="L96" i="12"/>
  <c r="L95" i="12"/>
  <c r="L94" i="12"/>
  <c r="L93" i="12"/>
  <c r="L92" i="12"/>
  <c r="L91" i="12"/>
  <c r="L90" i="12"/>
  <c r="L89" i="12"/>
  <c r="L88" i="12"/>
  <c r="L87" i="12"/>
  <c r="L86" i="12"/>
  <c r="L85" i="12"/>
  <c r="L84" i="12"/>
  <c r="L83" i="12"/>
  <c r="L82" i="12"/>
  <c r="L81" i="12"/>
  <c r="L80" i="12"/>
  <c r="L79" i="12"/>
  <c r="L78" i="12"/>
  <c r="L77" i="12"/>
  <c r="L76" i="12"/>
  <c r="L75" i="12"/>
  <c r="L74" i="12"/>
  <c r="L73" i="12"/>
  <c r="L72" i="12"/>
  <c r="L71" i="12"/>
  <c r="L70" i="12"/>
  <c r="L69" i="12"/>
  <c r="L68" i="12"/>
  <c r="L67" i="12"/>
  <c r="L66" i="12"/>
  <c r="L65" i="12"/>
  <c r="L64" i="12"/>
  <c r="L63" i="12"/>
  <c r="L62" i="12"/>
  <c r="L61" i="12"/>
  <c r="L60" i="12"/>
  <c r="L59" i="12"/>
  <c r="L58" i="12"/>
  <c r="L57" i="12"/>
  <c r="L56" i="12"/>
  <c r="L55" i="12"/>
  <c r="L54" i="12"/>
  <c r="L53" i="12"/>
  <c r="L52" i="12"/>
  <c r="L51" i="12"/>
  <c r="L50" i="12"/>
  <c r="L49" i="12"/>
  <c r="L48" i="12"/>
  <c r="L47" i="12"/>
  <c r="L46" i="12"/>
  <c r="L45" i="12"/>
  <c r="L44" i="12"/>
  <c r="L43" i="12"/>
  <c r="L42" i="12"/>
  <c r="L41" i="12"/>
  <c r="L40" i="12"/>
  <c r="L39" i="12"/>
  <c r="L38" i="12"/>
  <c r="L37" i="12"/>
  <c r="L36" i="12"/>
  <c r="L35" i="12"/>
  <c r="L34" i="12"/>
  <c r="L33" i="12"/>
  <c r="L32" i="12"/>
  <c r="L31" i="12"/>
  <c r="L30" i="12"/>
  <c r="L29" i="12"/>
  <c r="L28" i="12"/>
  <c r="L27" i="12"/>
  <c r="L26" i="12"/>
  <c r="L25" i="12"/>
  <c r="L24" i="12"/>
  <c r="L23" i="12"/>
  <c r="L22" i="12"/>
  <c r="L21" i="12"/>
  <c r="L20" i="12"/>
  <c r="L19" i="12"/>
  <c r="L18" i="12"/>
  <c r="L17" i="12"/>
  <c r="L16" i="12"/>
  <c r="L15" i="12"/>
  <c r="L14" i="12"/>
  <c r="L13" i="12"/>
  <c r="L12" i="12"/>
  <c r="L11" i="12"/>
  <c r="L10" i="12"/>
  <c r="L9" i="12"/>
  <c r="L8" i="12"/>
  <c r="L7" i="12"/>
  <c r="L6" i="12"/>
  <c r="W13" i="5" l="1"/>
  <c r="AA13" i="5" s="1"/>
  <c r="AB13" i="5" s="1"/>
  <c r="X13" i="5"/>
  <c r="Y13" i="5"/>
  <c r="W14" i="5"/>
  <c r="X14" i="5"/>
  <c r="Y14" i="5"/>
  <c r="AA14" i="5" s="1"/>
  <c r="AB14" i="5" s="1"/>
  <c r="W15" i="5"/>
  <c r="X15" i="5"/>
  <c r="Y15" i="5"/>
  <c r="AA15" i="5"/>
  <c r="AB15" i="5" s="1"/>
  <c r="W16" i="5"/>
  <c r="AA16" i="5" s="1"/>
  <c r="AB16" i="5" s="1"/>
  <c r="X16" i="5"/>
  <c r="Y16" i="5"/>
  <c r="W17" i="5"/>
  <c r="X17" i="5"/>
  <c r="Y17" i="5"/>
  <c r="AA17" i="5"/>
  <c r="AB17" i="5" s="1"/>
  <c r="W18" i="5"/>
  <c r="X18" i="5"/>
  <c r="Y18" i="5"/>
  <c r="AA18" i="5"/>
  <c r="AB18" i="5"/>
  <c r="W19" i="5"/>
  <c r="X19" i="5"/>
  <c r="AA19" i="5" s="1"/>
  <c r="AB19" i="5" s="1"/>
  <c r="Y19" i="5"/>
  <c r="W20" i="5"/>
  <c r="AA20" i="5" s="1"/>
  <c r="AB20" i="5" s="1"/>
  <c r="X20" i="5"/>
  <c r="Y20" i="5"/>
  <c r="W21" i="5"/>
  <c r="AA21" i="5" s="1"/>
  <c r="AB21" i="5" s="1"/>
  <c r="X21" i="5"/>
  <c r="Y21" i="5"/>
  <c r="W22" i="5"/>
  <c r="X22" i="5"/>
  <c r="Y22" i="5"/>
  <c r="AA22" i="5" s="1"/>
  <c r="AB22" i="5" s="1"/>
  <c r="W23" i="5"/>
  <c r="X23" i="5"/>
  <c r="Y23" i="5"/>
  <c r="AA23" i="5"/>
  <c r="AB23" i="5" s="1"/>
  <c r="W24" i="5"/>
  <c r="AA24" i="5" s="1"/>
  <c r="AB24" i="5" s="1"/>
  <c r="X24" i="5"/>
  <c r="Y24" i="5"/>
  <c r="W25" i="5"/>
  <c r="X25" i="5"/>
  <c r="Y25" i="5"/>
  <c r="AA25" i="5"/>
  <c r="AB25" i="5" s="1"/>
  <c r="W26" i="5"/>
  <c r="X26" i="5"/>
  <c r="Y26" i="5"/>
  <c r="AA26" i="5"/>
  <c r="AB26" i="5"/>
  <c r="W27" i="5"/>
  <c r="X27" i="5"/>
  <c r="AA27" i="5" s="1"/>
  <c r="AB27" i="5" s="1"/>
  <c r="Y27" i="5"/>
  <c r="W28" i="5"/>
  <c r="AA28" i="5" s="1"/>
  <c r="AB28" i="5" s="1"/>
  <c r="X28" i="5"/>
  <c r="Y28" i="5"/>
  <c r="W29" i="5"/>
  <c r="AA29" i="5" s="1"/>
  <c r="AB29" i="5" s="1"/>
  <c r="X29" i="5"/>
  <c r="Y29" i="5"/>
  <c r="W30" i="5"/>
  <c r="X30" i="5"/>
  <c r="Y30" i="5"/>
  <c r="AA30" i="5" s="1"/>
  <c r="AB30" i="5" s="1"/>
  <c r="W31" i="5"/>
  <c r="X31" i="5"/>
  <c r="Y31" i="5"/>
  <c r="AA31" i="5"/>
  <c r="AB31" i="5" s="1"/>
  <c r="W32" i="5"/>
  <c r="AA32" i="5" s="1"/>
  <c r="AB32" i="5" s="1"/>
  <c r="X32" i="5"/>
  <c r="Y32" i="5"/>
  <c r="W33" i="5"/>
  <c r="X33" i="5"/>
  <c r="Y33" i="5"/>
  <c r="AA33" i="5"/>
  <c r="AB33" i="5" s="1"/>
  <c r="W34" i="5"/>
  <c r="X34" i="5"/>
  <c r="Y34" i="5"/>
  <c r="AA34" i="5"/>
  <c r="AB34" i="5"/>
  <c r="W35" i="5"/>
  <c r="X35" i="5"/>
  <c r="AA35" i="5" s="1"/>
  <c r="AB35" i="5" s="1"/>
  <c r="Y35" i="5"/>
  <c r="W36" i="5"/>
  <c r="X36" i="5"/>
  <c r="AA36" i="5" s="1"/>
  <c r="AB36" i="5" s="1"/>
  <c r="Y36" i="5"/>
  <c r="W37" i="5"/>
  <c r="AA37" i="5" s="1"/>
  <c r="AB37" i="5" s="1"/>
  <c r="X37" i="5"/>
  <c r="Y37" i="5"/>
  <c r="W38" i="5"/>
  <c r="X38" i="5"/>
  <c r="Y38" i="5"/>
  <c r="AA38" i="5" s="1"/>
  <c r="AB38" i="5" s="1"/>
  <c r="W39" i="5"/>
  <c r="X39" i="5"/>
  <c r="Y39" i="5"/>
  <c r="AA39" i="5"/>
  <c r="AB39" i="5" s="1"/>
  <c r="W40" i="5"/>
  <c r="AA40" i="5" s="1"/>
  <c r="AB40" i="5" s="1"/>
  <c r="X40" i="5"/>
  <c r="Y40" i="5"/>
  <c r="W41" i="5"/>
  <c r="X41" i="5"/>
  <c r="Y41" i="5"/>
  <c r="AA41" i="5"/>
  <c r="AB41" i="5" s="1"/>
  <c r="W42" i="5"/>
  <c r="X42" i="5"/>
  <c r="Y42" i="5"/>
  <c r="AA42" i="5"/>
  <c r="AB42" i="5"/>
  <c r="W43" i="5"/>
  <c r="X43" i="5"/>
  <c r="AA43" i="5" s="1"/>
  <c r="AB43" i="5" s="1"/>
  <c r="Y43" i="5"/>
  <c r="W44" i="5"/>
  <c r="X44" i="5"/>
  <c r="AA44" i="5" s="1"/>
  <c r="AB44" i="5" s="1"/>
  <c r="Y44" i="5"/>
  <c r="W45" i="5"/>
  <c r="AA45" i="5" s="1"/>
  <c r="AB45" i="5" s="1"/>
  <c r="X45" i="5"/>
  <c r="Y45" i="5"/>
  <c r="W46" i="5"/>
  <c r="X46" i="5"/>
  <c r="Y46" i="5"/>
  <c r="AA46" i="5" s="1"/>
  <c r="AB46" i="5" s="1"/>
  <c r="W47" i="5"/>
  <c r="X47" i="5"/>
  <c r="Y47" i="5"/>
  <c r="AA47" i="5"/>
  <c r="AB47" i="5" s="1"/>
  <c r="W48" i="5"/>
  <c r="AA48" i="5" s="1"/>
  <c r="AB48" i="5" s="1"/>
  <c r="X48" i="5"/>
  <c r="Y48" i="5"/>
  <c r="W49" i="5"/>
  <c r="X49" i="5"/>
  <c r="Y49" i="5"/>
  <c r="AA49" i="5"/>
  <c r="AB49" i="5" s="1"/>
  <c r="W50" i="5"/>
  <c r="X50" i="5"/>
  <c r="Y50" i="5"/>
  <c r="AA50" i="5"/>
  <c r="AB50" i="5"/>
  <c r="W51" i="5"/>
  <c r="X51" i="5"/>
  <c r="AA51" i="5" s="1"/>
  <c r="AB51" i="5" s="1"/>
  <c r="Y51" i="5"/>
  <c r="W52" i="5"/>
  <c r="X52" i="5"/>
  <c r="AA52" i="5" s="1"/>
  <c r="AB52" i="5" s="1"/>
  <c r="Y52" i="5"/>
  <c r="W53" i="5"/>
  <c r="AA53" i="5" s="1"/>
  <c r="AB53" i="5" s="1"/>
  <c r="X53" i="5"/>
  <c r="Y53" i="5"/>
  <c r="W54" i="5"/>
  <c r="AA54" i="5" s="1"/>
  <c r="AB54" i="5" s="1"/>
  <c r="X54" i="5"/>
  <c r="Y54" i="5"/>
  <c r="W55" i="5"/>
  <c r="X55" i="5"/>
  <c r="Y55" i="5"/>
  <c r="AA55" i="5"/>
  <c r="AB55" i="5" s="1"/>
  <c r="W56" i="5"/>
  <c r="AA56" i="5" s="1"/>
  <c r="AB56" i="5" s="1"/>
  <c r="X56" i="5"/>
  <c r="Y56" i="5"/>
  <c r="W57" i="5"/>
  <c r="X57" i="5"/>
  <c r="Y57" i="5"/>
  <c r="AA57" i="5"/>
  <c r="AB57" i="5" s="1"/>
  <c r="W58" i="5"/>
  <c r="X58" i="5"/>
  <c r="Y58" i="5"/>
  <c r="AA58" i="5"/>
  <c r="AB58" i="5"/>
  <c r="W59" i="5"/>
  <c r="X59" i="5"/>
  <c r="AA59" i="5" s="1"/>
  <c r="AB59" i="5" s="1"/>
  <c r="Y59" i="5"/>
  <c r="W60" i="5"/>
  <c r="X60" i="5"/>
  <c r="AA60" i="5" s="1"/>
  <c r="Y60" i="5"/>
  <c r="AB60" i="5"/>
  <c r="W61" i="5"/>
  <c r="AA61" i="5" s="1"/>
  <c r="AB61" i="5" s="1"/>
  <c r="X61" i="5"/>
  <c r="Y61" i="5"/>
  <c r="W62" i="5"/>
  <c r="AA62" i="5" s="1"/>
  <c r="AB62" i="5" s="1"/>
  <c r="X62" i="5"/>
  <c r="Y62" i="5"/>
  <c r="W63" i="5"/>
  <c r="X63" i="5"/>
  <c r="Y63" i="5"/>
  <c r="AA63" i="5"/>
  <c r="AB63" i="5" s="1"/>
  <c r="W64" i="5"/>
  <c r="AA64" i="5" s="1"/>
  <c r="AB64" i="5" s="1"/>
  <c r="X64" i="5"/>
  <c r="Y64" i="5"/>
  <c r="W65" i="5"/>
  <c r="X65" i="5"/>
  <c r="Y65" i="5"/>
  <c r="AA65" i="5"/>
  <c r="AB65" i="5" s="1"/>
  <c r="W66" i="5"/>
  <c r="X66" i="5"/>
  <c r="Y66" i="5"/>
  <c r="AA66" i="5"/>
  <c r="AB66" i="5"/>
  <c r="W67" i="5"/>
  <c r="X67" i="5"/>
  <c r="AA67" i="5" s="1"/>
  <c r="AB67" i="5" s="1"/>
  <c r="Y67" i="5"/>
  <c r="W68" i="5"/>
  <c r="X68" i="5"/>
  <c r="AA68" i="5" s="1"/>
  <c r="Y68" i="5"/>
  <c r="AB68" i="5"/>
  <c r="W69" i="5"/>
  <c r="AA69" i="5" s="1"/>
  <c r="AB69" i="5" s="1"/>
  <c r="X69" i="5"/>
  <c r="Y69" i="5"/>
  <c r="W70" i="5"/>
  <c r="X70" i="5"/>
  <c r="Y70" i="5"/>
  <c r="AA70" i="5" s="1"/>
  <c r="AB70" i="5" s="1"/>
  <c r="W71" i="5"/>
  <c r="X71" i="5"/>
  <c r="Y71" i="5"/>
  <c r="AA71" i="5"/>
  <c r="AB71" i="5" s="1"/>
  <c r="W72" i="5"/>
  <c r="AA72" i="5" s="1"/>
  <c r="AB72" i="5" s="1"/>
  <c r="X72" i="5"/>
  <c r="Y72" i="5"/>
  <c r="W73" i="5"/>
  <c r="X73" i="5"/>
  <c r="Y73" i="5"/>
  <c r="AA73" i="5"/>
  <c r="AB73" i="5" s="1"/>
  <c r="W74" i="5"/>
  <c r="X74" i="5"/>
  <c r="Y74" i="5"/>
  <c r="AA74" i="5"/>
  <c r="AB74" i="5"/>
  <c r="W75" i="5"/>
  <c r="X75" i="5"/>
  <c r="AA75" i="5" s="1"/>
  <c r="AB75" i="5" s="1"/>
  <c r="Y75" i="5"/>
  <c r="W76" i="5"/>
  <c r="X76" i="5"/>
  <c r="Y76" i="5"/>
  <c r="AA76" i="5" s="1"/>
  <c r="AB76" i="5"/>
  <c r="W77" i="5"/>
  <c r="AA77" i="5" s="1"/>
  <c r="AB77" i="5" s="1"/>
  <c r="X77" i="5"/>
  <c r="Y77" i="5"/>
  <c r="W78" i="5"/>
  <c r="X78" i="5"/>
  <c r="Y78" i="5"/>
  <c r="AA78" i="5" s="1"/>
  <c r="AB78" i="5" s="1"/>
  <c r="W79" i="5"/>
  <c r="X79" i="5"/>
  <c r="Y79" i="5"/>
  <c r="AA79" i="5"/>
  <c r="AB79" i="5" s="1"/>
  <c r="W80" i="5"/>
  <c r="AA80" i="5" s="1"/>
  <c r="AB80" i="5" s="1"/>
  <c r="X80" i="5"/>
  <c r="Y80" i="5"/>
  <c r="W81" i="5"/>
  <c r="X81" i="5"/>
  <c r="Y81" i="5"/>
  <c r="AA81" i="5"/>
  <c r="AB81" i="5" s="1"/>
  <c r="W82" i="5"/>
  <c r="X82" i="5"/>
  <c r="Y82" i="5"/>
  <c r="AA82" i="5"/>
  <c r="AB82" i="5"/>
  <c r="W83" i="5"/>
  <c r="X83" i="5"/>
  <c r="AA83" i="5" s="1"/>
  <c r="AB83" i="5" s="1"/>
  <c r="Y83" i="5"/>
  <c r="W84" i="5"/>
  <c r="X84" i="5"/>
  <c r="AA84" i="5" s="1"/>
  <c r="AB84" i="5" s="1"/>
  <c r="Y84" i="5"/>
  <c r="W85" i="5"/>
  <c r="AA85" i="5" s="1"/>
  <c r="AB85" i="5" s="1"/>
  <c r="X85" i="5"/>
  <c r="Y85" i="5"/>
  <c r="W86" i="5"/>
  <c r="AA86" i="5" s="1"/>
  <c r="AB86" i="5" s="1"/>
  <c r="X86" i="5"/>
  <c r="Y86" i="5"/>
  <c r="W87" i="5"/>
  <c r="X87" i="5"/>
  <c r="Y87" i="5"/>
  <c r="AA87" i="5"/>
  <c r="AB87" i="5" s="1"/>
  <c r="W88" i="5"/>
  <c r="AA88" i="5" s="1"/>
  <c r="AB88" i="5" s="1"/>
  <c r="X88" i="5"/>
  <c r="Y88" i="5"/>
  <c r="W89" i="5"/>
  <c r="X89" i="5"/>
  <c r="Y89" i="5"/>
  <c r="AA89" i="5"/>
  <c r="AB89" i="5" s="1"/>
  <c r="W90" i="5"/>
  <c r="X90" i="5"/>
  <c r="Y90" i="5"/>
  <c r="AA90" i="5"/>
  <c r="AB90" i="5"/>
  <c r="W91" i="5"/>
  <c r="X91" i="5"/>
  <c r="AA91" i="5" s="1"/>
  <c r="AB91" i="5" s="1"/>
  <c r="Y91" i="5"/>
  <c r="W92" i="5"/>
  <c r="X92" i="5"/>
  <c r="AA92" i="5" s="1"/>
  <c r="AB92" i="5" s="1"/>
  <c r="Y92" i="5"/>
  <c r="W93" i="5"/>
  <c r="AA93" i="5" s="1"/>
  <c r="AB93" i="5" s="1"/>
  <c r="X93" i="5"/>
  <c r="Y93" i="5"/>
  <c r="W94" i="5"/>
  <c r="X94" i="5"/>
  <c r="Y94" i="5"/>
  <c r="W95" i="5"/>
  <c r="X95" i="5"/>
  <c r="Y95" i="5"/>
  <c r="AA95" i="5"/>
  <c r="AB95" i="5" s="1"/>
  <c r="W96" i="5"/>
  <c r="AA96" i="5" s="1"/>
  <c r="AB96" i="5" s="1"/>
  <c r="X96" i="5"/>
  <c r="Y96" i="5"/>
  <c r="W97" i="5"/>
  <c r="X97" i="5"/>
  <c r="Y97" i="5"/>
  <c r="AA97" i="5"/>
  <c r="AB97" i="5" s="1"/>
  <c r="W98" i="5"/>
  <c r="X98" i="5"/>
  <c r="Y98" i="5"/>
  <c r="AA98" i="5"/>
  <c r="AB98" i="5"/>
  <c r="W99" i="5"/>
  <c r="X99" i="5"/>
  <c r="AA99" i="5" s="1"/>
  <c r="AB99" i="5" s="1"/>
  <c r="Y99" i="5"/>
  <c r="W100" i="5"/>
  <c r="X100" i="5"/>
  <c r="AA100" i="5" s="1"/>
  <c r="AB100" i="5" s="1"/>
  <c r="Y100" i="5"/>
  <c r="W101" i="5"/>
  <c r="AA101" i="5" s="1"/>
  <c r="AB101" i="5" s="1"/>
  <c r="X101" i="5"/>
  <c r="Y101" i="5"/>
  <c r="W102" i="5"/>
  <c r="AA102" i="5" s="1"/>
  <c r="AB102" i="5" s="1"/>
  <c r="X102" i="5"/>
  <c r="Y102" i="5"/>
  <c r="W103" i="5"/>
  <c r="X103" i="5"/>
  <c r="Y103" i="5"/>
  <c r="AA103" i="5"/>
  <c r="AB103" i="5" s="1"/>
  <c r="W104" i="5"/>
  <c r="AA104" i="5" s="1"/>
  <c r="AB104" i="5" s="1"/>
  <c r="X104" i="5"/>
  <c r="Y104" i="5"/>
  <c r="W105" i="5"/>
  <c r="X105" i="5"/>
  <c r="Y105" i="5"/>
  <c r="AA105" i="5"/>
  <c r="AB105" i="5" s="1"/>
  <c r="W106" i="5"/>
  <c r="X106" i="5"/>
  <c r="Y106" i="5"/>
  <c r="AA106" i="5"/>
  <c r="AB106" i="5"/>
  <c r="W107" i="5"/>
  <c r="AA107" i="5" s="1"/>
  <c r="AB107" i="5" s="1"/>
  <c r="X107" i="5"/>
  <c r="Y107" i="5"/>
  <c r="W108" i="5"/>
  <c r="X108" i="5"/>
  <c r="AA108" i="5" s="1"/>
  <c r="AB108" i="5" s="1"/>
  <c r="Y108" i="5"/>
  <c r="W109" i="5"/>
  <c r="AA109" i="5" s="1"/>
  <c r="AB109" i="5" s="1"/>
  <c r="X109" i="5"/>
  <c r="Y109" i="5"/>
  <c r="W110" i="5"/>
  <c r="AA110" i="5" s="1"/>
  <c r="AB110" i="5" s="1"/>
  <c r="X110" i="5"/>
  <c r="Y110" i="5"/>
  <c r="W111" i="5"/>
  <c r="X111" i="5"/>
  <c r="Y111" i="5"/>
  <c r="AA111" i="5"/>
  <c r="AB111" i="5" s="1"/>
  <c r="W112" i="5"/>
  <c r="AA112" i="5" s="1"/>
  <c r="AB112" i="5" s="1"/>
  <c r="X112" i="5"/>
  <c r="Y112" i="5"/>
  <c r="W113" i="5"/>
  <c r="X113" i="5"/>
  <c r="Y113" i="5"/>
  <c r="AA113" i="5"/>
  <c r="AB113" i="5" s="1"/>
  <c r="W114" i="5"/>
  <c r="X114" i="5"/>
  <c r="Y114" i="5"/>
  <c r="AA114" i="5"/>
  <c r="AB114" i="5"/>
  <c r="W115" i="5"/>
  <c r="AA115" i="5" s="1"/>
  <c r="AB115" i="5" s="1"/>
  <c r="X115" i="5"/>
  <c r="Y115" i="5"/>
  <c r="W116" i="5"/>
  <c r="X116" i="5"/>
  <c r="AA116" i="5" s="1"/>
  <c r="AB116" i="5" s="1"/>
  <c r="Y116" i="5"/>
  <c r="W117" i="5"/>
  <c r="AA117" i="5" s="1"/>
  <c r="AB117" i="5" s="1"/>
  <c r="X117" i="5"/>
  <c r="Y117" i="5"/>
  <c r="W118" i="5"/>
  <c r="AA118" i="5" s="1"/>
  <c r="AB118" i="5" s="1"/>
  <c r="X118" i="5"/>
  <c r="Y118" i="5"/>
  <c r="W119" i="5"/>
  <c r="X119" i="5"/>
  <c r="Y119" i="5"/>
  <c r="AA119" i="5"/>
  <c r="AB119" i="5" s="1"/>
  <c r="W120" i="5"/>
  <c r="AA120" i="5" s="1"/>
  <c r="AB120" i="5" s="1"/>
  <c r="X120" i="5"/>
  <c r="Y120" i="5"/>
  <c r="W121" i="5"/>
  <c r="X121" i="5"/>
  <c r="Y121" i="5"/>
  <c r="AA121" i="5"/>
  <c r="AB121" i="5" s="1"/>
  <c r="W122" i="5"/>
  <c r="X122" i="5"/>
  <c r="Y122" i="5"/>
  <c r="AA122" i="5"/>
  <c r="AB122" i="5"/>
  <c r="W123" i="5"/>
  <c r="AA123" i="5" s="1"/>
  <c r="AB123" i="5" s="1"/>
  <c r="X123" i="5"/>
  <c r="Y123" i="5"/>
  <c r="W124" i="5"/>
  <c r="X124" i="5"/>
  <c r="Y124" i="5"/>
  <c r="AA124" i="5" s="1"/>
  <c r="AB124" i="5" s="1"/>
  <c r="W125" i="5"/>
  <c r="AA125" i="5" s="1"/>
  <c r="AB125" i="5" s="1"/>
  <c r="X125" i="5"/>
  <c r="Y125" i="5"/>
  <c r="W126" i="5"/>
  <c r="AA126" i="5" s="1"/>
  <c r="AB126" i="5" s="1"/>
  <c r="X126" i="5"/>
  <c r="Y126" i="5"/>
  <c r="W127" i="5"/>
  <c r="X127" i="5"/>
  <c r="Y127" i="5"/>
  <c r="AA127" i="5"/>
  <c r="AB127" i="5" s="1"/>
  <c r="W128" i="5"/>
  <c r="AA128" i="5" s="1"/>
  <c r="AB128" i="5" s="1"/>
  <c r="X128" i="5"/>
  <c r="Y128" i="5"/>
  <c r="W129" i="5"/>
  <c r="X129" i="5"/>
  <c r="Y129" i="5"/>
  <c r="AA129" i="5"/>
  <c r="AB129" i="5" s="1"/>
  <c r="W130" i="5"/>
  <c r="X130" i="5"/>
  <c r="Y130" i="5"/>
  <c r="AA130" i="5"/>
  <c r="AB130" i="5"/>
  <c r="W131" i="5"/>
  <c r="AA131" i="5" s="1"/>
  <c r="AB131" i="5" s="1"/>
  <c r="X131" i="5"/>
  <c r="Y131" i="5"/>
  <c r="W132" i="5"/>
  <c r="X132" i="5"/>
  <c r="Y132" i="5"/>
  <c r="AA132" i="5" s="1"/>
  <c r="AB132" i="5" s="1"/>
  <c r="W133" i="5"/>
  <c r="AA133" i="5" s="1"/>
  <c r="AB133" i="5" s="1"/>
  <c r="X133" i="5"/>
  <c r="Y133" i="5"/>
  <c r="W134" i="5"/>
  <c r="AA134" i="5" s="1"/>
  <c r="AB134" i="5" s="1"/>
  <c r="X134" i="5"/>
  <c r="Y134" i="5"/>
  <c r="W135" i="5"/>
  <c r="X135" i="5"/>
  <c r="Y135" i="5"/>
  <c r="AA135" i="5"/>
  <c r="AB135" i="5" s="1"/>
  <c r="W136" i="5"/>
  <c r="AA136" i="5" s="1"/>
  <c r="AB136" i="5" s="1"/>
  <c r="X136" i="5"/>
  <c r="Y136" i="5"/>
  <c r="W137" i="5"/>
  <c r="X137" i="5"/>
  <c r="Y137" i="5"/>
  <c r="AA137" i="5"/>
  <c r="AB137" i="5" s="1"/>
  <c r="W138" i="5"/>
  <c r="X138" i="5"/>
  <c r="Y138" i="5"/>
  <c r="AA138" i="5"/>
  <c r="AB138" i="5"/>
  <c r="W139" i="5"/>
  <c r="AA139" i="5" s="1"/>
  <c r="AB139" i="5" s="1"/>
  <c r="X139" i="5"/>
  <c r="Y139" i="5"/>
  <c r="W140" i="5"/>
  <c r="X140" i="5"/>
  <c r="AA140" i="5" s="1"/>
  <c r="Y140" i="5"/>
  <c r="AB140" i="5"/>
  <c r="W141" i="5"/>
  <c r="AA141" i="5" s="1"/>
  <c r="AB141" i="5" s="1"/>
  <c r="X141" i="5"/>
  <c r="Y141" i="5"/>
  <c r="W142" i="5"/>
  <c r="X142" i="5"/>
  <c r="Y142" i="5"/>
  <c r="W143" i="5"/>
  <c r="X143" i="5"/>
  <c r="Y143" i="5"/>
  <c r="AA143" i="5"/>
  <c r="AB143" i="5" s="1"/>
  <c r="W144" i="5"/>
  <c r="AA144" i="5" s="1"/>
  <c r="AB144" i="5" s="1"/>
  <c r="X144" i="5"/>
  <c r="Y144" i="5"/>
  <c r="W145" i="5"/>
  <c r="X145" i="5"/>
  <c r="Y145" i="5"/>
  <c r="AA145" i="5"/>
  <c r="AB145" i="5" s="1"/>
  <c r="W146" i="5"/>
  <c r="X146" i="5"/>
  <c r="Y146" i="5"/>
  <c r="AA146" i="5"/>
  <c r="AB146" i="5"/>
  <c r="W147" i="5"/>
  <c r="X147" i="5"/>
  <c r="Y147" i="5"/>
  <c r="W148" i="5"/>
  <c r="X148" i="5"/>
  <c r="AA148" i="5" s="1"/>
  <c r="Y148" i="5"/>
  <c r="AB148" i="5"/>
  <c r="W149" i="5"/>
  <c r="AA149" i="5" s="1"/>
  <c r="AB149" i="5" s="1"/>
  <c r="X149" i="5"/>
  <c r="Y149" i="5"/>
  <c r="W150" i="5"/>
  <c r="X150" i="5"/>
  <c r="Y150" i="5"/>
  <c r="W151" i="5"/>
  <c r="X151" i="5"/>
  <c r="Y151" i="5"/>
  <c r="AA151" i="5"/>
  <c r="AB151" i="5" s="1"/>
  <c r="W152" i="5"/>
  <c r="AA152" i="5" s="1"/>
  <c r="AB152" i="5" s="1"/>
  <c r="X152" i="5"/>
  <c r="Y152" i="5"/>
  <c r="W153" i="5"/>
  <c r="X153" i="5"/>
  <c r="Y153" i="5"/>
  <c r="AA153" i="5"/>
  <c r="AB153" i="5" s="1"/>
  <c r="W154" i="5"/>
  <c r="X154" i="5"/>
  <c r="Y154" i="5"/>
  <c r="AA154" i="5"/>
  <c r="AB154" i="5"/>
  <c r="W155" i="5"/>
  <c r="X155" i="5"/>
  <c r="Y155" i="5"/>
  <c r="W156" i="5"/>
  <c r="X156" i="5"/>
  <c r="AA156" i="5" s="1"/>
  <c r="AB156" i="5" s="1"/>
  <c r="Y156" i="5"/>
  <c r="W157" i="5"/>
  <c r="AA157" i="5" s="1"/>
  <c r="AB157" i="5" s="1"/>
  <c r="X157" i="5"/>
  <c r="Y157" i="5"/>
  <c r="W158" i="5"/>
  <c r="X158" i="5"/>
  <c r="Y158" i="5"/>
  <c r="W159" i="5"/>
  <c r="X159" i="5"/>
  <c r="Y159" i="5"/>
  <c r="AA159" i="5"/>
  <c r="AB159" i="5" s="1"/>
  <c r="W160" i="5"/>
  <c r="AA160" i="5" s="1"/>
  <c r="AB160" i="5" s="1"/>
  <c r="X160" i="5"/>
  <c r="Y160" i="5"/>
  <c r="W161" i="5"/>
  <c r="X161" i="5"/>
  <c r="Y161" i="5"/>
  <c r="AA161" i="5"/>
  <c r="AB161" i="5" s="1"/>
  <c r="W162" i="5"/>
  <c r="X162" i="5"/>
  <c r="Y162" i="5"/>
  <c r="AA162" i="5"/>
  <c r="AB162" i="5"/>
  <c r="W163" i="5"/>
  <c r="X163" i="5"/>
  <c r="AA163" i="5" s="1"/>
  <c r="AB163" i="5" s="1"/>
  <c r="Y163" i="5"/>
  <c r="W164" i="5"/>
  <c r="X164" i="5"/>
  <c r="AA164" i="5" s="1"/>
  <c r="AB164" i="5" s="1"/>
  <c r="Y164" i="5"/>
  <c r="W165" i="5"/>
  <c r="AA165" i="5" s="1"/>
  <c r="AB165" i="5" s="1"/>
  <c r="X165" i="5"/>
  <c r="Y165" i="5"/>
  <c r="W166" i="5"/>
  <c r="X166" i="5"/>
  <c r="Y166" i="5"/>
  <c r="W167" i="5"/>
  <c r="X167" i="5"/>
  <c r="Y167" i="5"/>
  <c r="AA167" i="5"/>
  <c r="AB167" i="5" s="1"/>
  <c r="W168" i="5"/>
  <c r="AA168" i="5" s="1"/>
  <c r="AB168" i="5" s="1"/>
  <c r="X168" i="5"/>
  <c r="Y168" i="5"/>
  <c r="W169" i="5"/>
  <c r="X169" i="5"/>
  <c r="Y169" i="5"/>
  <c r="AA169" i="5"/>
  <c r="AB169" i="5" s="1"/>
  <c r="W170" i="5"/>
  <c r="X170" i="5"/>
  <c r="Y170" i="5"/>
  <c r="AA170" i="5"/>
  <c r="AB170" i="5"/>
  <c r="W171" i="5"/>
  <c r="X171" i="5"/>
  <c r="AA171" i="5" s="1"/>
  <c r="AB171" i="5" s="1"/>
  <c r="Y171" i="5"/>
  <c r="W172" i="5"/>
  <c r="X172" i="5"/>
  <c r="AA172" i="5" s="1"/>
  <c r="AB172" i="5" s="1"/>
  <c r="Y172" i="5"/>
  <c r="W173" i="5"/>
  <c r="AA173" i="5" s="1"/>
  <c r="AB173" i="5" s="1"/>
  <c r="X173" i="5"/>
  <c r="Y173" i="5"/>
  <c r="W174" i="5"/>
  <c r="AA174" i="5" s="1"/>
  <c r="AB174" i="5" s="1"/>
  <c r="X174" i="5"/>
  <c r="Y174" i="5"/>
  <c r="W175" i="5"/>
  <c r="X175" i="5"/>
  <c r="Y175" i="5"/>
  <c r="AA175" i="5"/>
  <c r="AB175" i="5" s="1"/>
  <c r="W176" i="5"/>
  <c r="AA176" i="5" s="1"/>
  <c r="AB176" i="5" s="1"/>
  <c r="X176" i="5"/>
  <c r="Y176" i="5"/>
  <c r="W177" i="5"/>
  <c r="X177" i="5"/>
  <c r="Y177" i="5"/>
  <c r="AA177" i="5"/>
  <c r="AB177" i="5" s="1"/>
  <c r="W178" i="5"/>
  <c r="X178" i="5"/>
  <c r="Y178" i="5"/>
  <c r="AA178" i="5"/>
  <c r="AB178" i="5"/>
  <c r="W179" i="5"/>
  <c r="X179" i="5"/>
  <c r="AA179" i="5" s="1"/>
  <c r="AB179" i="5" s="1"/>
  <c r="Y179" i="5"/>
  <c r="W180" i="5"/>
  <c r="X180" i="5"/>
  <c r="AA180" i="5" s="1"/>
  <c r="AB180" i="5" s="1"/>
  <c r="Y180" i="5"/>
  <c r="W181" i="5"/>
  <c r="AA181" i="5" s="1"/>
  <c r="AB181" i="5" s="1"/>
  <c r="X181" i="5"/>
  <c r="Y181" i="5"/>
  <c r="W182" i="5"/>
  <c r="AA182" i="5" s="1"/>
  <c r="AB182" i="5" s="1"/>
  <c r="X182" i="5"/>
  <c r="Y182" i="5"/>
  <c r="W183" i="5"/>
  <c r="X183" i="5"/>
  <c r="Y183" i="5"/>
  <c r="AA183" i="5"/>
  <c r="AB183" i="5" s="1"/>
  <c r="W184" i="5"/>
  <c r="AA184" i="5" s="1"/>
  <c r="AB184" i="5" s="1"/>
  <c r="X184" i="5"/>
  <c r="Y184" i="5"/>
  <c r="W185" i="5"/>
  <c r="X185" i="5"/>
  <c r="Y185" i="5"/>
  <c r="AA185" i="5"/>
  <c r="AB185" i="5" s="1"/>
  <c r="W186" i="5"/>
  <c r="X186" i="5"/>
  <c r="Y186" i="5"/>
  <c r="AA186" i="5"/>
  <c r="AB186" i="5"/>
  <c r="W187" i="5"/>
  <c r="X187" i="5"/>
  <c r="AA187" i="5" s="1"/>
  <c r="AB187" i="5" s="1"/>
  <c r="Y187" i="5"/>
  <c r="W188" i="5"/>
  <c r="X188" i="5"/>
  <c r="AA188" i="5" s="1"/>
  <c r="Y188" i="5"/>
  <c r="AB188" i="5"/>
  <c r="W189" i="5"/>
  <c r="AA189" i="5" s="1"/>
  <c r="AB189" i="5" s="1"/>
  <c r="X189" i="5"/>
  <c r="Y189" i="5"/>
  <c r="W190" i="5"/>
  <c r="AA190" i="5" s="1"/>
  <c r="AB190" i="5" s="1"/>
  <c r="X190" i="5"/>
  <c r="Y190" i="5"/>
  <c r="W191" i="5"/>
  <c r="X191" i="5"/>
  <c r="Y191" i="5"/>
  <c r="AA191" i="5"/>
  <c r="AB191" i="5" s="1"/>
  <c r="W192" i="5"/>
  <c r="AA192" i="5" s="1"/>
  <c r="AB192" i="5" s="1"/>
  <c r="X192" i="5"/>
  <c r="Y192" i="5"/>
  <c r="W193" i="5"/>
  <c r="X193" i="5"/>
  <c r="Y193" i="5"/>
  <c r="AA193" i="5"/>
  <c r="AB193" i="5" s="1"/>
  <c r="W194" i="5"/>
  <c r="X194" i="5"/>
  <c r="Y194" i="5"/>
  <c r="AA194" i="5"/>
  <c r="AB194" i="5"/>
  <c r="W195" i="5"/>
  <c r="AA195" i="5" s="1"/>
  <c r="AB195" i="5" s="1"/>
  <c r="X195" i="5"/>
  <c r="Y195" i="5"/>
  <c r="W196" i="5"/>
  <c r="X196" i="5"/>
  <c r="AA196" i="5" s="1"/>
  <c r="AB196" i="5" s="1"/>
  <c r="Y196" i="5"/>
  <c r="W197" i="5"/>
  <c r="AA197" i="5" s="1"/>
  <c r="AB197" i="5" s="1"/>
  <c r="X197" i="5"/>
  <c r="Y197" i="5"/>
  <c r="W198" i="5"/>
  <c r="AA198" i="5" s="1"/>
  <c r="AB198" i="5" s="1"/>
  <c r="X198" i="5"/>
  <c r="Y198" i="5"/>
  <c r="W199" i="5"/>
  <c r="X199" i="5"/>
  <c r="Y199" i="5"/>
  <c r="AA199" i="5"/>
  <c r="AB199" i="5" s="1"/>
  <c r="W200" i="5"/>
  <c r="AA200" i="5" s="1"/>
  <c r="AB200" i="5" s="1"/>
  <c r="X200" i="5"/>
  <c r="Y200" i="5"/>
  <c r="W201" i="5"/>
  <c r="X201" i="5"/>
  <c r="Y201" i="5"/>
  <c r="AA201" i="5"/>
  <c r="AB201" i="5" s="1"/>
  <c r="W202" i="5"/>
  <c r="X202" i="5"/>
  <c r="Y202" i="5"/>
  <c r="AA202" i="5"/>
  <c r="AB202" i="5"/>
  <c r="W203" i="5"/>
  <c r="AA203" i="5" s="1"/>
  <c r="AB203" i="5" s="1"/>
  <c r="X203" i="5"/>
  <c r="Y203" i="5"/>
  <c r="W204" i="5"/>
  <c r="X204" i="5"/>
  <c r="AA204" i="5" s="1"/>
  <c r="Y204" i="5"/>
  <c r="AB204" i="5"/>
  <c r="W205" i="5"/>
  <c r="AA205" i="5" s="1"/>
  <c r="AB205" i="5" s="1"/>
  <c r="X205" i="5"/>
  <c r="Y205" i="5"/>
  <c r="W206" i="5"/>
  <c r="X206" i="5"/>
  <c r="Y206" i="5"/>
  <c r="W207" i="5"/>
  <c r="X207" i="5"/>
  <c r="Y207" i="5"/>
  <c r="AA207" i="5"/>
  <c r="AB207" i="5" s="1"/>
  <c r="W208" i="5"/>
  <c r="AA208" i="5" s="1"/>
  <c r="AB208" i="5" s="1"/>
  <c r="X208" i="5"/>
  <c r="Y208" i="5"/>
  <c r="W209" i="5"/>
  <c r="X209" i="5"/>
  <c r="Y209" i="5"/>
  <c r="AA209" i="5"/>
  <c r="AB209" i="5" s="1"/>
  <c r="W210" i="5"/>
  <c r="X210" i="5"/>
  <c r="Y210" i="5"/>
  <c r="AA210" i="5"/>
  <c r="AB210" i="5"/>
  <c r="W211" i="5"/>
  <c r="X211" i="5"/>
  <c r="Y211" i="5"/>
  <c r="W212" i="5"/>
  <c r="X212" i="5"/>
  <c r="AA212" i="5" s="1"/>
  <c r="Y212" i="5"/>
  <c r="AB212" i="5"/>
  <c r="W213" i="5"/>
  <c r="AA213" i="5" s="1"/>
  <c r="AB213" i="5" s="1"/>
  <c r="X213" i="5"/>
  <c r="Y213" i="5"/>
  <c r="W214" i="5"/>
  <c r="AA214" i="5" s="1"/>
  <c r="AB214" i="5" s="1"/>
  <c r="X214" i="5"/>
  <c r="Y214" i="5"/>
  <c r="W215" i="5"/>
  <c r="X215" i="5"/>
  <c r="Y215" i="5"/>
  <c r="AA215" i="5"/>
  <c r="AB215" i="5" s="1"/>
  <c r="W216" i="5"/>
  <c r="AA216" i="5" s="1"/>
  <c r="AB216" i="5" s="1"/>
  <c r="X216" i="5"/>
  <c r="Y216" i="5"/>
  <c r="W217" i="5"/>
  <c r="X217" i="5"/>
  <c r="Y217" i="5"/>
  <c r="AA217" i="5"/>
  <c r="AB217" i="5" s="1"/>
  <c r="W218" i="5"/>
  <c r="X218" i="5"/>
  <c r="Y218" i="5"/>
  <c r="AA218" i="5"/>
  <c r="AB218" i="5"/>
  <c r="W219" i="5"/>
  <c r="X219" i="5"/>
  <c r="Y219" i="5"/>
  <c r="W220" i="5"/>
  <c r="X220" i="5"/>
  <c r="AA220" i="5" s="1"/>
  <c r="AB220" i="5" s="1"/>
  <c r="Y220" i="5"/>
  <c r="W221" i="5"/>
  <c r="AA221" i="5" s="1"/>
  <c r="AB221" i="5" s="1"/>
  <c r="X221" i="5"/>
  <c r="Y221" i="5"/>
  <c r="W222" i="5"/>
  <c r="X222" i="5"/>
  <c r="Y222" i="5"/>
  <c r="W223" i="5"/>
  <c r="X223" i="5"/>
  <c r="Y223" i="5"/>
  <c r="AA223" i="5"/>
  <c r="AB223" i="5" s="1"/>
  <c r="W224" i="5"/>
  <c r="AA224" i="5" s="1"/>
  <c r="AB224" i="5" s="1"/>
  <c r="X224" i="5"/>
  <c r="Y224" i="5"/>
  <c r="W225" i="5"/>
  <c r="X225" i="5"/>
  <c r="Y225" i="5"/>
  <c r="AA225" i="5"/>
  <c r="AB225" i="5" s="1"/>
  <c r="W226" i="5"/>
  <c r="X226" i="5"/>
  <c r="Y226" i="5"/>
  <c r="AA226" i="5"/>
  <c r="AB226" i="5"/>
  <c r="W227" i="5"/>
  <c r="AA227" i="5" s="1"/>
  <c r="AB227" i="5" s="1"/>
  <c r="X227" i="5"/>
  <c r="Y227" i="5"/>
  <c r="W228" i="5"/>
  <c r="X228" i="5"/>
  <c r="AA228" i="5" s="1"/>
  <c r="AB228" i="5" s="1"/>
  <c r="Y228" i="5"/>
  <c r="W229" i="5"/>
  <c r="AA229" i="5" s="1"/>
  <c r="AB229" i="5" s="1"/>
  <c r="X229" i="5"/>
  <c r="Y229" i="5"/>
  <c r="W230" i="5"/>
  <c r="X230" i="5"/>
  <c r="Y230" i="5"/>
  <c r="W231" i="5"/>
  <c r="X231" i="5"/>
  <c r="Y231" i="5"/>
  <c r="AA231" i="5"/>
  <c r="AB231" i="5" s="1"/>
  <c r="W232" i="5"/>
  <c r="AA232" i="5" s="1"/>
  <c r="AB232" i="5" s="1"/>
  <c r="X232" i="5"/>
  <c r="Y232" i="5"/>
  <c r="W233" i="5"/>
  <c r="X233" i="5"/>
  <c r="Y233" i="5"/>
  <c r="AA233" i="5"/>
  <c r="AB233" i="5" s="1"/>
  <c r="W234" i="5"/>
  <c r="X234" i="5"/>
  <c r="Y234" i="5"/>
  <c r="AA234" i="5"/>
  <c r="AB234" i="5"/>
  <c r="W235" i="5"/>
  <c r="X235" i="5"/>
  <c r="AA235" i="5" s="1"/>
  <c r="AB235" i="5" s="1"/>
  <c r="Y235" i="5"/>
  <c r="W236" i="5"/>
  <c r="X236" i="5"/>
  <c r="AA236" i="5" s="1"/>
  <c r="AB236" i="5" s="1"/>
  <c r="Y236" i="5"/>
  <c r="W237" i="5"/>
  <c r="AA237" i="5" s="1"/>
  <c r="AB237" i="5" s="1"/>
  <c r="X237" i="5"/>
  <c r="Y237" i="5"/>
  <c r="W238" i="5"/>
  <c r="AA238" i="5" s="1"/>
  <c r="AB238" i="5" s="1"/>
  <c r="X238" i="5"/>
  <c r="Y238" i="5"/>
  <c r="W239" i="5"/>
  <c r="X239" i="5"/>
  <c r="Y239" i="5"/>
  <c r="AA239" i="5"/>
  <c r="AB239" i="5" s="1"/>
  <c r="W240" i="5"/>
  <c r="AA240" i="5" s="1"/>
  <c r="AB240" i="5" s="1"/>
  <c r="X240" i="5"/>
  <c r="Y240" i="5"/>
  <c r="W241" i="5"/>
  <c r="X241" i="5"/>
  <c r="Y241" i="5"/>
  <c r="AA241" i="5"/>
  <c r="AB241" i="5" s="1"/>
  <c r="W242" i="5"/>
  <c r="X242" i="5"/>
  <c r="Y242" i="5"/>
  <c r="AA242" i="5"/>
  <c r="AB242" i="5"/>
  <c r="W243" i="5"/>
  <c r="AA243" i="5" s="1"/>
  <c r="AB243" i="5" s="1"/>
  <c r="X243" i="5"/>
  <c r="Y243" i="5"/>
  <c r="W244" i="5"/>
  <c r="X244" i="5"/>
  <c r="AA244" i="5" s="1"/>
  <c r="AB244" i="5" s="1"/>
  <c r="Y244" i="5"/>
  <c r="W245" i="5"/>
  <c r="AA245" i="5" s="1"/>
  <c r="AB245" i="5" s="1"/>
  <c r="X245" i="5"/>
  <c r="Y245" i="5"/>
  <c r="W246" i="5"/>
  <c r="AA246" i="5" s="1"/>
  <c r="AB246" i="5" s="1"/>
  <c r="X246" i="5"/>
  <c r="Y246" i="5"/>
  <c r="W247" i="5"/>
  <c r="X247" i="5"/>
  <c r="Y247" i="5"/>
  <c r="AA247" i="5"/>
  <c r="AB247" i="5" s="1"/>
  <c r="W248" i="5"/>
  <c r="AA248" i="5" s="1"/>
  <c r="AB248" i="5" s="1"/>
  <c r="X248" i="5"/>
  <c r="Y248" i="5"/>
  <c r="W249" i="5"/>
  <c r="X249" i="5"/>
  <c r="Y249" i="5"/>
  <c r="AA249" i="5"/>
  <c r="AB249" i="5" s="1"/>
  <c r="W250" i="5"/>
  <c r="X250" i="5"/>
  <c r="Y250" i="5"/>
  <c r="AA250" i="5"/>
  <c r="AB250" i="5"/>
  <c r="W251" i="5"/>
  <c r="AA251" i="5" s="1"/>
  <c r="AB251" i="5" s="1"/>
  <c r="X251" i="5"/>
  <c r="Y251" i="5"/>
  <c r="W252" i="5"/>
  <c r="X252" i="5"/>
  <c r="AA252" i="5" s="1"/>
  <c r="Y252" i="5"/>
  <c r="AB252" i="5"/>
  <c r="W253" i="5"/>
  <c r="AA253" i="5" s="1"/>
  <c r="AB253" i="5" s="1"/>
  <c r="X253" i="5"/>
  <c r="Y253" i="5"/>
  <c r="W254" i="5"/>
  <c r="AA254" i="5" s="1"/>
  <c r="AB254" i="5" s="1"/>
  <c r="X254" i="5"/>
  <c r="Y254" i="5"/>
  <c r="W255" i="5"/>
  <c r="X255" i="5"/>
  <c r="Y255" i="5"/>
  <c r="AA255" i="5"/>
  <c r="AB255" i="5" s="1"/>
  <c r="W256" i="5"/>
  <c r="AA256" i="5" s="1"/>
  <c r="AB256" i="5" s="1"/>
  <c r="X256" i="5"/>
  <c r="Y256" i="5"/>
  <c r="W257" i="5"/>
  <c r="X257" i="5"/>
  <c r="Y257" i="5"/>
  <c r="AA257" i="5"/>
  <c r="AB257" i="5" s="1"/>
  <c r="W258" i="5"/>
  <c r="X258" i="5"/>
  <c r="Y258" i="5"/>
  <c r="AA258" i="5"/>
  <c r="AB258" i="5"/>
  <c r="W259" i="5"/>
  <c r="AA259" i="5" s="1"/>
  <c r="AB259" i="5" s="1"/>
  <c r="X259" i="5"/>
  <c r="Y259" i="5"/>
  <c r="W260" i="5"/>
  <c r="X260" i="5"/>
  <c r="Y260" i="5"/>
  <c r="AA260" i="5" s="1"/>
  <c r="AB260" i="5" s="1"/>
  <c r="W261" i="5"/>
  <c r="AA261" i="5" s="1"/>
  <c r="AB261" i="5" s="1"/>
  <c r="X261" i="5"/>
  <c r="Y261" i="5"/>
  <c r="W262" i="5"/>
  <c r="AA262" i="5" s="1"/>
  <c r="AB262" i="5" s="1"/>
  <c r="X262" i="5"/>
  <c r="Y262" i="5"/>
  <c r="W263" i="5"/>
  <c r="X263" i="5"/>
  <c r="Y263" i="5"/>
  <c r="AA263" i="5"/>
  <c r="AB263" i="5" s="1"/>
  <c r="W264" i="5"/>
  <c r="AA264" i="5" s="1"/>
  <c r="AB264" i="5" s="1"/>
  <c r="X264" i="5"/>
  <c r="Y264" i="5"/>
  <c r="W265" i="5"/>
  <c r="X265" i="5"/>
  <c r="Y265" i="5"/>
  <c r="AA265" i="5"/>
  <c r="AB265" i="5" s="1"/>
  <c r="W266" i="5"/>
  <c r="X266" i="5"/>
  <c r="Y266" i="5"/>
  <c r="AA266" i="5"/>
  <c r="AB266" i="5"/>
  <c r="W267" i="5"/>
  <c r="AA267" i="5" s="1"/>
  <c r="AB267" i="5" s="1"/>
  <c r="X267" i="5"/>
  <c r="Y267" i="5"/>
  <c r="W268" i="5"/>
  <c r="X268" i="5"/>
  <c r="Y268" i="5"/>
  <c r="AA268" i="5" s="1"/>
  <c r="AB268" i="5"/>
  <c r="W269" i="5"/>
  <c r="AA269" i="5" s="1"/>
  <c r="AB269" i="5" s="1"/>
  <c r="X269" i="5"/>
  <c r="Y269" i="5"/>
  <c r="W270" i="5"/>
  <c r="X270" i="5"/>
  <c r="Y270" i="5"/>
  <c r="W271" i="5"/>
  <c r="X271" i="5"/>
  <c r="Y271" i="5"/>
  <c r="AA271" i="5"/>
  <c r="AB271" i="5" s="1"/>
  <c r="W272" i="5"/>
  <c r="AA272" i="5" s="1"/>
  <c r="AB272" i="5" s="1"/>
  <c r="X272" i="5"/>
  <c r="Y272" i="5"/>
  <c r="W273" i="5"/>
  <c r="X273" i="5"/>
  <c r="AA273" i="5" s="1"/>
  <c r="AB273" i="5" s="1"/>
  <c r="Y273" i="5"/>
  <c r="W274" i="5"/>
  <c r="X274" i="5"/>
  <c r="Y274" i="5"/>
  <c r="AA274" i="5"/>
  <c r="AB274" i="5"/>
  <c r="W275" i="5"/>
  <c r="X275" i="5"/>
  <c r="Y275" i="5"/>
  <c r="W276" i="5"/>
  <c r="X276" i="5"/>
  <c r="Y276" i="5"/>
  <c r="AA276" i="5" s="1"/>
  <c r="AB276" i="5"/>
  <c r="W277" i="5"/>
  <c r="AA277" i="5" s="1"/>
  <c r="AB277" i="5" s="1"/>
  <c r="X277" i="5"/>
  <c r="Y277" i="5"/>
  <c r="W278" i="5"/>
  <c r="AA278" i="5" s="1"/>
  <c r="AB278" i="5" s="1"/>
  <c r="X278" i="5"/>
  <c r="Y278" i="5"/>
  <c r="W279" i="5"/>
  <c r="X279" i="5"/>
  <c r="Y279" i="5"/>
  <c r="AA279" i="5"/>
  <c r="AB279" i="5" s="1"/>
  <c r="W280" i="5"/>
  <c r="AA280" i="5" s="1"/>
  <c r="AB280" i="5" s="1"/>
  <c r="X280" i="5"/>
  <c r="Y280" i="5"/>
  <c r="W281" i="5"/>
  <c r="X281" i="5"/>
  <c r="Y281" i="5"/>
  <c r="AA281" i="5"/>
  <c r="AB281" i="5" s="1"/>
  <c r="W282" i="5"/>
  <c r="X282" i="5"/>
  <c r="Y282" i="5"/>
  <c r="AA282" i="5"/>
  <c r="AB282" i="5"/>
  <c r="W283" i="5"/>
  <c r="X283" i="5"/>
  <c r="Y283" i="5"/>
  <c r="W284" i="5"/>
  <c r="X284" i="5"/>
  <c r="Y284" i="5"/>
  <c r="AA284" i="5" s="1"/>
  <c r="AB284" i="5"/>
  <c r="W285" i="5"/>
  <c r="AA285" i="5" s="1"/>
  <c r="AB285" i="5" s="1"/>
  <c r="X285" i="5"/>
  <c r="Y285" i="5"/>
  <c r="W286" i="5"/>
  <c r="X286" i="5"/>
  <c r="Y286" i="5"/>
  <c r="W287" i="5"/>
  <c r="X287" i="5"/>
  <c r="Y287" i="5"/>
  <c r="AA287" i="5"/>
  <c r="AB287" i="5" s="1"/>
  <c r="W288" i="5"/>
  <c r="AA288" i="5" s="1"/>
  <c r="AB288" i="5" s="1"/>
  <c r="X288" i="5"/>
  <c r="Y288" i="5"/>
  <c r="W289" i="5"/>
  <c r="X289" i="5"/>
  <c r="AA289" i="5" s="1"/>
  <c r="AB289" i="5" s="1"/>
  <c r="Y289" i="5"/>
  <c r="W290" i="5"/>
  <c r="X290" i="5"/>
  <c r="Y290" i="5"/>
  <c r="AA290" i="5"/>
  <c r="AB290" i="5"/>
  <c r="W291" i="5"/>
  <c r="X291" i="5"/>
  <c r="Y291" i="5"/>
  <c r="W292" i="5"/>
  <c r="X292" i="5"/>
  <c r="Y292" i="5"/>
  <c r="AA292" i="5" s="1"/>
  <c r="AB292" i="5"/>
  <c r="W293" i="5"/>
  <c r="AA293" i="5" s="1"/>
  <c r="AB293" i="5" s="1"/>
  <c r="X293" i="5"/>
  <c r="Y293" i="5"/>
  <c r="W294" i="5"/>
  <c r="X294" i="5"/>
  <c r="Y294" i="5"/>
  <c r="W295" i="5"/>
  <c r="X295" i="5"/>
  <c r="Y295" i="5"/>
  <c r="AA295" i="5"/>
  <c r="AB295" i="5" s="1"/>
  <c r="W296" i="5"/>
  <c r="AA296" i="5" s="1"/>
  <c r="AB296" i="5" s="1"/>
  <c r="X296" i="5"/>
  <c r="Y296" i="5"/>
  <c r="W297" i="5"/>
  <c r="X297" i="5"/>
  <c r="Y297" i="5"/>
  <c r="AA297" i="5"/>
  <c r="AB297" i="5" s="1"/>
  <c r="W298" i="5"/>
  <c r="X298" i="5"/>
  <c r="Y298" i="5"/>
  <c r="AA298" i="5"/>
  <c r="AB298" i="5"/>
  <c r="W299" i="5"/>
  <c r="X299" i="5"/>
  <c r="Y299" i="5"/>
  <c r="W300" i="5"/>
  <c r="X300" i="5"/>
  <c r="Y300" i="5"/>
  <c r="AA300" i="5" s="1"/>
  <c r="AB300" i="5" s="1"/>
  <c r="W301" i="5"/>
  <c r="AA301" i="5" s="1"/>
  <c r="AB301" i="5" s="1"/>
  <c r="X301" i="5"/>
  <c r="Y301" i="5"/>
  <c r="W302" i="5"/>
  <c r="AA302" i="5" s="1"/>
  <c r="AB302" i="5" s="1"/>
  <c r="X302" i="5"/>
  <c r="Y302" i="5"/>
  <c r="W303" i="5"/>
  <c r="X303" i="5"/>
  <c r="Y303" i="5"/>
  <c r="AA303" i="5"/>
  <c r="AB303" i="5" s="1"/>
  <c r="W304" i="5"/>
  <c r="AA304" i="5" s="1"/>
  <c r="AB304" i="5" s="1"/>
  <c r="X304" i="5"/>
  <c r="Y304" i="5"/>
  <c r="W305" i="5"/>
  <c r="X305" i="5"/>
  <c r="Y305" i="5"/>
  <c r="AA305" i="5"/>
  <c r="AB305" i="5" s="1"/>
  <c r="W306" i="5"/>
  <c r="X306" i="5"/>
  <c r="Y306" i="5"/>
  <c r="AA306" i="5"/>
  <c r="AB306" i="5"/>
  <c r="W307" i="5"/>
  <c r="AA307" i="5" s="1"/>
  <c r="AB307" i="5" s="1"/>
  <c r="X307" i="5"/>
  <c r="Y307" i="5"/>
  <c r="W308" i="5"/>
  <c r="X308" i="5"/>
  <c r="Y308" i="5"/>
  <c r="AA308" i="5" s="1"/>
  <c r="AB308" i="5" s="1"/>
  <c r="W309" i="5"/>
  <c r="AA309" i="5" s="1"/>
  <c r="AB309" i="5" s="1"/>
  <c r="X309" i="5"/>
  <c r="Y309" i="5"/>
  <c r="W310" i="5"/>
  <c r="AA310" i="5" s="1"/>
  <c r="AB310" i="5" s="1"/>
  <c r="X310" i="5"/>
  <c r="Y310" i="5"/>
  <c r="W311" i="5"/>
  <c r="X311" i="5"/>
  <c r="Y311" i="5"/>
  <c r="AA311" i="5"/>
  <c r="AB311" i="5" s="1"/>
  <c r="W312" i="5"/>
  <c r="AA312" i="5" s="1"/>
  <c r="AB312" i="5" s="1"/>
  <c r="X312" i="5"/>
  <c r="Y312" i="5"/>
  <c r="W313" i="5"/>
  <c r="X313" i="5"/>
  <c r="AA313" i="5" s="1"/>
  <c r="AB313" i="5" s="1"/>
  <c r="Y313" i="5"/>
  <c r="W314" i="5"/>
  <c r="X314" i="5"/>
  <c r="Y314" i="5"/>
  <c r="AA314" i="5"/>
  <c r="AB314" i="5"/>
  <c r="W315" i="5"/>
  <c r="AA315" i="5" s="1"/>
  <c r="AB315" i="5" s="1"/>
  <c r="X315" i="5"/>
  <c r="Y315" i="5"/>
  <c r="W316" i="5"/>
  <c r="X316" i="5"/>
  <c r="Y316" i="5"/>
  <c r="AA316" i="5" s="1"/>
  <c r="AB316" i="5" s="1"/>
  <c r="W317" i="5"/>
  <c r="AA317" i="5" s="1"/>
  <c r="AB317" i="5" s="1"/>
  <c r="X317" i="5"/>
  <c r="Y317" i="5"/>
  <c r="W318" i="5"/>
  <c r="AA318" i="5" s="1"/>
  <c r="AB318" i="5" s="1"/>
  <c r="X318" i="5"/>
  <c r="Y318" i="5"/>
  <c r="W319" i="5"/>
  <c r="X319" i="5"/>
  <c r="Y319" i="5"/>
  <c r="AA319" i="5"/>
  <c r="AB319" i="5" s="1"/>
  <c r="W320" i="5"/>
  <c r="X320" i="5"/>
  <c r="Y320" i="5"/>
  <c r="W321" i="5"/>
  <c r="X321" i="5"/>
  <c r="AA321" i="5" s="1"/>
  <c r="Y321" i="5"/>
  <c r="AB321" i="5"/>
  <c r="W322" i="5"/>
  <c r="X322" i="5"/>
  <c r="Y322" i="5"/>
  <c r="AA322" i="5"/>
  <c r="AB322" i="5"/>
  <c r="W323" i="5"/>
  <c r="X323" i="5"/>
  <c r="Y323" i="5"/>
  <c r="W324" i="5"/>
  <c r="X324" i="5"/>
  <c r="Y324" i="5"/>
  <c r="AA324" i="5" s="1"/>
  <c r="AB324" i="5" s="1"/>
  <c r="W325" i="5"/>
  <c r="AA325" i="5" s="1"/>
  <c r="AB325" i="5" s="1"/>
  <c r="X325" i="5"/>
  <c r="Y325" i="5"/>
  <c r="W326" i="5"/>
  <c r="AA326" i="5" s="1"/>
  <c r="AB326" i="5" s="1"/>
  <c r="X326" i="5"/>
  <c r="Y326" i="5"/>
  <c r="W327" i="5"/>
  <c r="X327" i="5"/>
  <c r="Y327" i="5"/>
  <c r="AA327" i="5"/>
  <c r="AB327" i="5" s="1"/>
  <c r="W328" i="5"/>
  <c r="AA328" i="5" s="1"/>
  <c r="AB328" i="5" s="1"/>
  <c r="X328" i="5"/>
  <c r="Y328" i="5"/>
  <c r="W329" i="5"/>
  <c r="X329" i="5"/>
  <c r="Y329" i="5"/>
  <c r="AA329" i="5"/>
  <c r="AB329" i="5"/>
  <c r="W330" i="5"/>
  <c r="X330" i="5"/>
  <c r="Y330" i="5"/>
  <c r="AA330" i="5"/>
  <c r="AB330" i="5"/>
  <c r="W331" i="5"/>
  <c r="AA331" i="5" s="1"/>
  <c r="AB331" i="5" s="1"/>
  <c r="X331" i="5"/>
  <c r="Y331" i="5"/>
  <c r="W332" i="5"/>
  <c r="X332" i="5"/>
  <c r="Y332" i="5"/>
  <c r="AA332" i="5" s="1"/>
  <c r="AB332" i="5" s="1"/>
  <c r="W333" i="5"/>
  <c r="AA333" i="5" s="1"/>
  <c r="AB333" i="5" s="1"/>
  <c r="X333" i="5"/>
  <c r="Y333" i="5"/>
  <c r="W334" i="5"/>
  <c r="AA334" i="5" s="1"/>
  <c r="AB334" i="5" s="1"/>
  <c r="X334" i="5"/>
  <c r="Y334" i="5"/>
  <c r="W335" i="5"/>
  <c r="X335" i="5"/>
  <c r="Y335" i="5"/>
  <c r="AA335" i="5"/>
  <c r="AB335" i="5" s="1"/>
  <c r="W336" i="5"/>
  <c r="X336" i="5"/>
  <c r="Y336" i="5"/>
  <c r="W337" i="5"/>
  <c r="X337" i="5"/>
  <c r="Y337" i="5"/>
  <c r="AA337" i="5"/>
  <c r="AB337" i="5" s="1"/>
  <c r="W338" i="5"/>
  <c r="X338" i="5"/>
  <c r="Y338" i="5"/>
  <c r="AA338" i="5"/>
  <c r="AB338" i="5"/>
  <c r="W339" i="5"/>
  <c r="X339" i="5"/>
  <c r="Y339" i="5"/>
  <c r="W340" i="5"/>
  <c r="X340" i="5"/>
  <c r="Y340" i="5"/>
  <c r="AA340" i="5"/>
  <c r="AB340" i="5" s="1"/>
  <c r="W341" i="5"/>
  <c r="AA341" i="5" s="1"/>
  <c r="AB341" i="5" s="1"/>
  <c r="X341" i="5"/>
  <c r="Y341" i="5"/>
  <c r="W342" i="5"/>
  <c r="X342" i="5"/>
  <c r="AA342" i="5" s="1"/>
  <c r="AB342" i="5" s="1"/>
  <c r="Y342" i="5"/>
  <c r="W343" i="5"/>
  <c r="X343" i="5"/>
  <c r="Y343" i="5"/>
  <c r="AA343" i="5"/>
  <c r="AB343" i="5"/>
  <c r="W344" i="5"/>
  <c r="AA344" i="5" s="1"/>
  <c r="AB344" i="5" s="1"/>
  <c r="X344" i="5"/>
  <c r="Y344" i="5"/>
  <c r="W345" i="5"/>
  <c r="X345" i="5"/>
  <c r="Y345" i="5"/>
  <c r="AA345" i="5" s="1"/>
  <c r="AB345" i="5" s="1"/>
  <c r="W346" i="5"/>
  <c r="X346" i="5"/>
  <c r="Y346" i="5"/>
  <c r="AA346" i="5"/>
  <c r="AB346" i="5" s="1"/>
  <c r="W347" i="5"/>
  <c r="AA347" i="5" s="1"/>
  <c r="AB347" i="5" s="1"/>
  <c r="X347" i="5"/>
  <c r="Y347" i="5"/>
  <c r="W348" i="5"/>
  <c r="X348" i="5"/>
  <c r="Y348" i="5"/>
  <c r="AA348" i="5" s="1"/>
  <c r="AB348" i="5" s="1"/>
  <c r="W349" i="5"/>
  <c r="AA349" i="5" s="1"/>
  <c r="X349" i="5"/>
  <c r="Y349" i="5"/>
  <c r="AB349" i="5"/>
  <c r="W350" i="5"/>
  <c r="AA350" i="5" s="1"/>
  <c r="AB350" i="5" s="1"/>
  <c r="X350" i="5"/>
  <c r="Y350" i="5"/>
  <c r="W351" i="5"/>
  <c r="X351" i="5"/>
  <c r="Y351" i="5"/>
  <c r="AA351" i="5"/>
  <c r="AB351" i="5" s="1"/>
  <c r="W352" i="5"/>
  <c r="X352" i="5"/>
  <c r="Y352" i="5"/>
  <c r="AA352" i="5"/>
  <c r="AB352" i="5" s="1"/>
  <c r="W353" i="5"/>
  <c r="X353" i="5"/>
  <c r="AA353" i="5" s="1"/>
  <c r="AB353" i="5" s="1"/>
  <c r="Y353" i="5"/>
  <c r="W354" i="5"/>
  <c r="X354" i="5"/>
  <c r="AA354" i="5" s="1"/>
  <c r="AB354" i="5" s="1"/>
  <c r="Y354" i="5"/>
  <c r="W355" i="5"/>
  <c r="AA355" i="5" s="1"/>
  <c r="AB355" i="5" s="1"/>
  <c r="X355" i="5"/>
  <c r="Y355" i="5"/>
  <c r="W356" i="5"/>
  <c r="X356" i="5"/>
  <c r="Y356" i="5"/>
  <c r="W357" i="5"/>
  <c r="AA357" i="5" s="1"/>
  <c r="AB357" i="5" s="1"/>
  <c r="X357" i="5"/>
  <c r="Y357" i="5"/>
  <c r="W358" i="5"/>
  <c r="AA358" i="5" s="1"/>
  <c r="AB358" i="5" s="1"/>
  <c r="X358" i="5"/>
  <c r="Y358" i="5"/>
  <c r="W359" i="5"/>
  <c r="X359" i="5"/>
  <c r="Y359" i="5"/>
  <c r="AA359" i="5"/>
  <c r="AB359" i="5" s="1"/>
  <c r="W360" i="5"/>
  <c r="X360" i="5"/>
  <c r="Y360" i="5"/>
  <c r="AA360" i="5"/>
  <c r="AB360" i="5" s="1"/>
  <c r="W361" i="5"/>
  <c r="X361" i="5"/>
  <c r="AA361" i="5" s="1"/>
  <c r="AB361" i="5" s="1"/>
  <c r="Y361" i="5"/>
  <c r="W362" i="5"/>
  <c r="X362" i="5"/>
  <c r="AA362" i="5" s="1"/>
  <c r="AB362" i="5" s="1"/>
  <c r="Y362" i="5"/>
  <c r="W363" i="5"/>
  <c r="AA363" i="5" s="1"/>
  <c r="AB363" i="5" s="1"/>
  <c r="X363" i="5"/>
  <c r="Y363" i="5"/>
  <c r="W364" i="5"/>
  <c r="AA364" i="5" s="1"/>
  <c r="AB364" i="5" s="1"/>
  <c r="X364" i="5"/>
  <c r="Y364" i="5"/>
  <c r="W365" i="5"/>
  <c r="AA365" i="5" s="1"/>
  <c r="AB365" i="5" s="1"/>
  <c r="X365" i="5"/>
  <c r="Y365" i="5"/>
  <c r="W366" i="5"/>
  <c r="AA366" i="5" s="1"/>
  <c r="AB366" i="5" s="1"/>
  <c r="X366" i="5"/>
  <c r="Y366" i="5"/>
  <c r="W367" i="5"/>
  <c r="X367" i="5"/>
  <c r="Y367" i="5"/>
  <c r="AA367" i="5"/>
  <c r="AB367" i="5" s="1"/>
  <c r="W368" i="5"/>
  <c r="X368" i="5"/>
  <c r="Y368" i="5"/>
  <c r="AA368" i="5"/>
  <c r="AB368" i="5" s="1"/>
  <c r="W369" i="5"/>
  <c r="X369" i="5"/>
  <c r="AA369" i="5" s="1"/>
  <c r="AB369" i="5" s="1"/>
  <c r="Y369" i="5"/>
  <c r="W370" i="5"/>
  <c r="X370" i="5"/>
  <c r="AA370" i="5" s="1"/>
  <c r="Y370" i="5"/>
  <c r="AB370" i="5"/>
  <c r="W371" i="5"/>
  <c r="AA371" i="5" s="1"/>
  <c r="AB371" i="5" s="1"/>
  <c r="X371" i="5"/>
  <c r="Y371" i="5"/>
  <c r="W372" i="5"/>
  <c r="X372" i="5"/>
  <c r="Y372" i="5"/>
  <c r="W373" i="5"/>
  <c r="AA373" i="5" s="1"/>
  <c r="AB373" i="5" s="1"/>
  <c r="X373" i="5"/>
  <c r="Y373" i="5"/>
  <c r="W374" i="5"/>
  <c r="AA374" i="5" s="1"/>
  <c r="AB374" i="5" s="1"/>
  <c r="X374" i="5"/>
  <c r="Y374" i="5"/>
  <c r="W375" i="5"/>
  <c r="X375" i="5"/>
  <c r="Y375" i="5"/>
  <c r="AA375" i="5"/>
  <c r="AB375" i="5" s="1"/>
  <c r="W376" i="5"/>
  <c r="X376" i="5"/>
  <c r="Y376" i="5"/>
  <c r="AA376" i="5"/>
  <c r="AB376" i="5" s="1"/>
  <c r="W377" i="5"/>
  <c r="X377" i="5"/>
  <c r="AA377" i="5" s="1"/>
  <c r="AB377" i="5" s="1"/>
  <c r="Y377" i="5"/>
  <c r="W378" i="5"/>
  <c r="X378" i="5"/>
  <c r="AA378" i="5" s="1"/>
  <c r="AB378" i="5" s="1"/>
  <c r="Y378" i="5"/>
  <c r="W379" i="5"/>
  <c r="AA379" i="5" s="1"/>
  <c r="AB379" i="5" s="1"/>
  <c r="X379" i="5"/>
  <c r="Y379" i="5"/>
  <c r="W380" i="5"/>
  <c r="X380" i="5"/>
  <c r="Y380" i="5"/>
  <c r="W381" i="5"/>
  <c r="AA381" i="5" s="1"/>
  <c r="AB381" i="5" s="1"/>
  <c r="X381" i="5"/>
  <c r="Y381" i="5"/>
  <c r="W382" i="5"/>
  <c r="AA382" i="5" s="1"/>
  <c r="AB382" i="5" s="1"/>
  <c r="X382" i="5"/>
  <c r="Y382" i="5"/>
  <c r="W383" i="5"/>
  <c r="X383" i="5"/>
  <c r="Y383" i="5"/>
  <c r="AA383" i="5"/>
  <c r="AB383" i="5" s="1"/>
  <c r="W384" i="5"/>
  <c r="X384" i="5"/>
  <c r="Y384" i="5"/>
  <c r="AA384" i="5"/>
  <c r="AB384" i="5" s="1"/>
  <c r="W385" i="5"/>
  <c r="X385" i="5"/>
  <c r="AA385" i="5" s="1"/>
  <c r="AB385" i="5" s="1"/>
  <c r="Y385" i="5"/>
  <c r="W386" i="5"/>
  <c r="X386" i="5"/>
  <c r="AA386" i="5" s="1"/>
  <c r="Y386" i="5"/>
  <c r="AB386" i="5"/>
  <c r="W387" i="5"/>
  <c r="AA387" i="5" s="1"/>
  <c r="AB387" i="5" s="1"/>
  <c r="X387" i="5"/>
  <c r="Y387" i="5"/>
  <c r="W388" i="5"/>
  <c r="X388" i="5"/>
  <c r="Y388" i="5"/>
  <c r="W389" i="5"/>
  <c r="AA389" i="5" s="1"/>
  <c r="AB389" i="5" s="1"/>
  <c r="X389" i="5"/>
  <c r="Y389" i="5"/>
  <c r="W390" i="5"/>
  <c r="AA390" i="5" s="1"/>
  <c r="AB390" i="5" s="1"/>
  <c r="X390" i="5"/>
  <c r="Y390" i="5"/>
  <c r="W391" i="5"/>
  <c r="X391" i="5"/>
  <c r="Y391" i="5"/>
  <c r="AA391" i="5"/>
  <c r="AB391" i="5" s="1"/>
  <c r="W392" i="5"/>
  <c r="X392" i="5"/>
  <c r="Y392" i="5"/>
  <c r="AA392" i="5"/>
  <c r="AB392" i="5" s="1"/>
  <c r="W393" i="5"/>
  <c r="X393" i="5"/>
  <c r="AA393" i="5" s="1"/>
  <c r="AB393" i="5" s="1"/>
  <c r="Y393" i="5"/>
  <c r="W394" i="5"/>
  <c r="X394" i="5"/>
  <c r="AA394" i="5" s="1"/>
  <c r="Y394" i="5"/>
  <c r="AB394" i="5"/>
  <c r="W395" i="5"/>
  <c r="AA395" i="5" s="1"/>
  <c r="AB395" i="5" s="1"/>
  <c r="X395" i="5"/>
  <c r="Y395" i="5"/>
  <c r="W396" i="5"/>
  <c r="AA396" i="5" s="1"/>
  <c r="AB396" i="5" s="1"/>
  <c r="X396" i="5"/>
  <c r="Y396" i="5"/>
  <c r="W397" i="5"/>
  <c r="AA397" i="5" s="1"/>
  <c r="AB397" i="5" s="1"/>
  <c r="X397" i="5"/>
  <c r="Y397" i="5"/>
  <c r="W398" i="5"/>
  <c r="AA398" i="5" s="1"/>
  <c r="AB398" i="5" s="1"/>
  <c r="X398" i="5"/>
  <c r="Y398" i="5"/>
  <c r="W399" i="5"/>
  <c r="X399" i="5"/>
  <c r="Y399" i="5"/>
  <c r="AA399" i="5"/>
  <c r="AB399" i="5" s="1"/>
  <c r="W400" i="5"/>
  <c r="X400" i="5"/>
  <c r="Y400" i="5"/>
  <c r="AA400" i="5"/>
  <c r="AB400" i="5" s="1"/>
  <c r="W401" i="5"/>
  <c r="X401" i="5"/>
  <c r="AA401" i="5" s="1"/>
  <c r="AB401" i="5" s="1"/>
  <c r="Y401" i="5"/>
  <c r="W402" i="5"/>
  <c r="X402" i="5"/>
  <c r="AA402" i="5" s="1"/>
  <c r="AB402" i="5" s="1"/>
  <c r="Y402" i="5"/>
  <c r="W403" i="5"/>
  <c r="AA403" i="5" s="1"/>
  <c r="AB403" i="5" s="1"/>
  <c r="X403" i="5"/>
  <c r="Y403" i="5"/>
  <c r="W404" i="5"/>
  <c r="AA404" i="5" s="1"/>
  <c r="AB404" i="5" s="1"/>
  <c r="X404" i="5"/>
  <c r="Y404" i="5"/>
  <c r="W405" i="5"/>
  <c r="AA405" i="5" s="1"/>
  <c r="AB405" i="5" s="1"/>
  <c r="X405" i="5"/>
  <c r="Y405" i="5"/>
  <c r="W406" i="5"/>
  <c r="AA406" i="5" s="1"/>
  <c r="AB406" i="5" s="1"/>
  <c r="X406" i="5"/>
  <c r="Y406" i="5"/>
  <c r="W407" i="5"/>
  <c r="X407" i="5"/>
  <c r="Y407" i="5"/>
  <c r="AA407" i="5"/>
  <c r="AB407" i="5" s="1"/>
  <c r="W408" i="5"/>
  <c r="X408" i="5"/>
  <c r="Y408" i="5"/>
  <c r="AA408" i="5"/>
  <c r="AB408" i="5" s="1"/>
  <c r="W409" i="5"/>
  <c r="X409" i="5"/>
  <c r="AA409" i="5" s="1"/>
  <c r="AB409" i="5" s="1"/>
  <c r="Y409" i="5"/>
  <c r="W410" i="5"/>
  <c r="X410" i="5"/>
  <c r="AA410" i="5" s="1"/>
  <c r="AB410" i="5" s="1"/>
  <c r="Y410" i="5"/>
  <c r="W411" i="5"/>
  <c r="AA411" i="5" s="1"/>
  <c r="AB411" i="5" s="1"/>
  <c r="X411" i="5"/>
  <c r="Y411" i="5"/>
  <c r="W412" i="5"/>
  <c r="AA412" i="5" s="1"/>
  <c r="AB412" i="5" s="1"/>
  <c r="X412" i="5"/>
  <c r="Y412" i="5"/>
  <c r="W413" i="5"/>
  <c r="AA413" i="5" s="1"/>
  <c r="AB413" i="5" s="1"/>
  <c r="X413" i="5"/>
  <c r="Y413" i="5"/>
  <c r="W414" i="5"/>
  <c r="AA414" i="5" s="1"/>
  <c r="AB414" i="5" s="1"/>
  <c r="X414" i="5"/>
  <c r="Y414" i="5"/>
  <c r="W415" i="5"/>
  <c r="X415" i="5"/>
  <c r="Y415" i="5"/>
  <c r="AA415" i="5"/>
  <c r="AB415" i="5" s="1"/>
  <c r="W416" i="5"/>
  <c r="X416" i="5"/>
  <c r="Y416" i="5"/>
  <c r="AA416" i="5"/>
  <c r="AB416" i="5" s="1"/>
  <c r="W417" i="5"/>
  <c r="X417" i="5"/>
  <c r="AA417" i="5" s="1"/>
  <c r="AB417" i="5" s="1"/>
  <c r="Y417" i="5"/>
  <c r="W418" i="5"/>
  <c r="X418" i="5"/>
  <c r="AA418" i="5" s="1"/>
  <c r="AB418" i="5" s="1"/>
  <c r="Y418" i="5"/>
  <c r="W419" i="5"/>
  <c r="AA419" i="5" s="1"/>
  <c r="AB419" i="5" s="1"/>
  <c r="X419" i="5"/>
  <c r="Y419" i="5"/>
  <c r="W420" i="5"/>
  <c r="X420" i="5"/>
  <c r="Y420" i="5"/>
  <c r="W421" i="5"/>
  <c r="X421" i="5"/>
  <c r="Y421" i="5"/>
  <c r="AA421" i="5" s="1"/>
  <c r="AB421" i="5" s="1"/>
  <c r="W422" i="5"/>
  <c r="AA422" i="5" s="1"/>
  <c r="AB422" i="5" s="1"/>
  <c r="X422" i="5"/>
  <c r="Y422" i="5"/>
  <c r="W423" i="5"/>
  <c r="X423" i="5"/>
  <c r="Y423" i="5"/>
  <c r="AA423" i="5"/>
  <c r="AB423" i="5" s="1"/>
  <c r="W424" i="5"/>
  <c r="X424" i="5"/>
  <c r="Y424" i="5"/>
  <c r="AA424" i="5"/>
  <c r="AB424" i="5" s="1"/>
  <c r="W425" i="5"/>
  <c r="X425" i="5"/>
  <c r="AA425" i="5" s="1"/>
  <c r="AB425" i="5" s="1"/>
  <c r="Y425" i="5"/>
  <c r="W426" i="5"/>
  <c r="X426" i="5"/>
  <c r="AA426" i="5" s="1"/>
  <c r="AB426" i="5" s="1"/>
  <c r="Y426" i="5"/>
  <c r="W427" i="5"/>
  <c r="AA427" i="5" s="1"/>
  <c r="AB427" i="5" s="1"/>
  <c r="X427" i="5"/>
  <c r="Y427" i="5"/>
  <c r="W428" i="5"/>
  <c r="AA428" i="5" s="1"/>
  <c r="AB428" i="5" s="1"/>
  <c r="X428" i="5"/>
  <c r="Y428" i="5"/>
  <c r="W429" i="5"/>
  <c r="X429" i="5"/>
  <c r="Y429" i="5"/>
  <c r="AA429" i="5" s="1"/>
  <c r="AB429" i="5" s="1"/>
  <c r="W430" i="5"/>
  <c r="AA430" i="5" s="1"/>
  <c r="AB430" i="5" s="1"/>
  <c r="X430" i="5"/>
  <c r="Y430" i="5"/>
  <c r="W431" i="5"/>
  <c r="X431" i="5"/>
  <c r="Y431" i="5"/>
  <c r="AA431" i="5"/>
  <c r="AB431" i="5" s="1"/>
  <c r="W432" i="5"/>
  <c r="X432" i="5"/>
  <c r="Y432" i="5"/>
  <c r="AA432" i="5"/>
  <c r="AB432" i="5" s="1"/>
  <c r="W433" i="5"/>
  <c r="X433" i="5"/>
  <c r="AA433" i="5" s="1"/>
  <c r="AB433" i="5" s="1"/>
  <c r="Y433" i="5"/>
  <c r="W434" i="5"/>
  <c r="X434" i="5"/>
  <c r="AA434" i="5" s="1"/>
  <c r="Y434" i="5"/>
  <c r="AB434" i="5"/>
  <c r="W435" i="5"/>
  <c r="AA435" i="5" s="1"/>
  <c r="AB435" i="5" s="1"/>
  <c r="X435" i="5"/>
  <c r="Y435" i="5"/>
  <c r="W436" i="5"/>
  <c r="X436" i="5"/>
  <c r="Y436" i="5"/>
  <c r="W437" i="5"/>
  <c r="X437" i="5"/>
  <c r="Y437" i="5"/>
  <c r="AA437" i="5" s="1"/>
  <c r="AB437" i="5" s="1"/>
  <c r="W438" i="5"/>
  <c r="AA438" i="5" s="1"/>
  <c r="AB438" i="5" s="1"/>
  <c r="X438" i="5"/>
  <c r="Y438" i="5"/>
  <c r="W439" i="5"/>
  <c r="X439" i="5"/>
  <c r="Y439" i="5"/>
  <c r="AA439" i="5"/>
  <c r="AB439" i="5" s="1"/>
  <c r="W440" i="5"/>
  <c r="X440" i="5"/>
  <c r="Y440" i="5"/>
  <c r="AA440" i="5"/>
  <c r="AB440" i="5" s="1"/>
  <c r="W441" i="5"/>
  <c r="X441" i="5"/>
  <c r="AA441" i="5" s="1"/>
  <c r="AB441" i="5" s="1"/>
  <c r="Y441" i="5"/>
  <c r="W442" i="5"/>
  <c r="X442" i="5"/>
  <c r="AA442" i="5" s="1"/>
  <c r="AB442" i="5" s="1"/>
  <c r="Y442" i="5"/>
  <c r="W443" i="5"/>
  <c r="AA443" i="5" s="1"/>
  <c r="AB443" i="5" s="1"/>
  <c r="X443" i="5"/>
  <c r="Y443" i="5"/>
  <c r="W444" i="5"/>
  <c r="X444" i="5"/>
  <c r="Y444" i="5"/>
  <c r="W445" i="5"/>
  <c r="X445" i="5"/>
  <c r="Y445" i="5"/>
  <c r="AA445" i="5" s="1"/>
  <c r="AB445" i="5" s="1"/>
  <c r="W446" i="5"/>
  <c r="AA446" i="5" s="1"/>
  <c r="AB446" i="5" s="1"/>
  <c r="X446" i="5"/>
  <c r="Y446" i="5"/>
  <c r="W447" i="5"/>
  <c r="X447" i="5"/>
  <c r="Y447" i="5"/>
  <c r="AA447" i="5"/>
  <c r="AB447" i="5" s="1"/>
  <c r="W448" i="5"/>
  <c r="X448" i="5"/>
  <c r="Y448" i="5"/>
  <c r="AA448" i="5"/>
  <c r="AB448" i="5" s="1"/>
  <c r="W449" i="5"/>
  <c r="X449" i="5"/>
  <c r="AA449" i="5" s="1"/>
  <c r="AB449" i="5" s="1"/>
  <c r="Y449" i="5"/>
  <c r="W450" i="5"/>
  <c r="X450" i="5"/>
  <c r="AA450" i="5" s="1"/>
  <c r="Y450" i="5"/>
  <c r="AB450" i="5"/>
  <c r="W451" i="5"/>
  <c r="AA451" i="5" s="1"/>
  <c r="AB451" i="5" s="1"/>
  <c r="X451" i="5"/>
  <c r="Y451" i="5"/>
  <c r="W452" i="5"/>
  <c r="X452" i="5"/>
  <c r="Y452" i="5"/>
  <c r="W453" i="5"/>
  <c r="X453" i="5"/>
  <c r="Y453" i="5"/>
  <c r="AA453" i="5" s="1"/>
  <c r="AB453" i="5" s="1"/>
  <c r="W454" i="5"/>
  <c r="AA454" i="5" s="1"/>
  <c r="AB454" i="5" s="1"/>
  <c r="X454" i="5"/>
  <c r="Y454" i="5"/>
  <c r="W455" i="5"/>
  <c r="X455" i="5"/>
  <c r="Y455" i="5"/>
  <c r="AA455" i="5"/>
  <c r="AB455" i="5" s="1"/>
  <c r="W456" i="5"/>
  <c r="X456" i="5"/>
  <c r="Y456" i="5"/>
  <c r="AA456" i="5"/>
  <c r="AB456" i="5" s="1"/>
  <c r="W457" i="5"/>
  <c r="X457" i="5"/>
  <c r="AA457" i="5" s="1"/>
  <c r="AB457" i="5" s="1"/>
  <c r="Y457" i="5"/>
  <c r="W458" i="5"/>
  <c r="X458" i="5"/>
  <c r="AA458" i="5" s="1"/>
  <c r="Y458" i="5"/>
  <c r="AB458" i="5"/>
  <c r="W459" i="5"/>
  <c r="AA459" i="5" s="1"/>
  <c r="AB459" i="5" s="1"/>
  <c r="X459" i="5"/>
  <c r="Y459" i="5"/>
  <c r="W460" i="5"/>
  <c r="AA460" i="5" s="1"/>
  <c r="AB460" i="5" s="1"/>
  <c r="X460" i="5"/>
  <c r="Y460" i="5"/>
  <c r="W461" i="5"/>
  <c r="X461" i="5"/>
  <c r="Y461" i="5"/>
  <c r="AA461" i="5" s="1"/>
  <c r="AB461" i="5" s="1"/>
  <c r="W462" i="5"/>
  <c r="AA462" i="5" s="1"/>
  <c r="AB462" i="5" s="1"/>
  <c r="X462" i="5"/>
  <c r="Y462" i="5"/>
  <c r="W463" i="5"/>
  <c r="X463" i="5"/>
  <c r="Y463" i="5"/>
  <c r="AA463" i="5"/>
  <c r="AB463" i="5" s="1"/>
  <c r="W464" i="5"/>
  <c r="X464" i="5"/>
  <c r="Y464" i="5"/>
  <c r="AA464" i="5"/>
  <c r="AB464" i="5" s="1"/>
  <c r="W465" i="5"/>
  <c r="AA465" i="5" s="1"/>
  <c r="AB465" i="5" s="1"/>
  <c r="X465" i="5"/>
  <c r="Y465" i="5"/>
  <c r="W466" i="5"/>
  <c r="X466" i="5"/>
  <c r="AA466" i="5" s="1"/>
  <c r="Y466" i="5"/>
  <c r="AB466" i="5"/>
  <c r="W467" i="5"/>
  <c r="AA467" i="5" s="1"/>
  <c r="AB467" i="5" s="1"/>
  <c r="X467" i="5"/>
  <c r="Y467" i="5"/>
  <c r="W468" i="5"/>
  <c r="AA468" i="5" s="1"/>
  <c r="AB468" i="5" s="1"/>
  <c r="X468" i="5"/>
  <c r="Y468" i="5"/>
  <c r="W469" i="5"/>
  <c r="X469" i="5"/>
  <c r="Y469" i="5"/>
  <c r="AA469" i="5" s="1"/>
  <c r="AB469" i="5" s="1"/>
  <c r="W470" i="5"/>
  <c r="AA470" i="5" s="1"/>
  <c r="AB470" i="5" s="1"/>
  <c r="X470" i="5"/>
  <c r="Y470" i="5"/>
  <c r="W471" i="5"/>
  <c r="X471" i="5"/>
  <c r="Y471" i="5"/>
  <c r="AA471" i="5"/>
  <c r="AB471" i="5" s="1"/>
  <c r="W472" i="5"/>
  <c r="X472" i="5"/>
  <c r="Y472" i="5"/>
  <c r="AA472" i="5"/>
  <c r="AB472" i="5" s="1"/>
  <c r="W473" i="5"/>
  <c r="AA473" i="5" s="1"/>
  <c r="AB473" i="5" s="1"/>
  <c r="X473" i="5"/>
  <c r="Y473" i="5"/>
  <c r="W474" i="5"/>
  <c r="X474" i="5"/>
  <c r="AA474" i="5" s="1"/>
  <c r="AB474" i="5" s="1"/>
  <c r="Y474" i="5"/>
  <c r="W475" i="5"/>
  <c r="AA475" i="5" s="1"/>
  <c r="AB475" i="5" s="1"/>
  <c r="X475" i="5"/>
  <c r="Y475" i="5"/>
  <c r="W476" i="5"/>
  <c r="AA476" i="5" s="1"/>
  <c r="AB476" i="5" s="1"/>
  <c r="X476" i="5"/>
  <c r="Y476" i="5"/>
  <c r="W477" i="5"/>
  <c r="X477" i="5"/>
  <c r="Y477" i="5"/>
  <c r="AA477" i="5" s="1"/>
  <c r="AB477" i="5" s="1"/>
  <c r="W478" i="5"/>
  <c r="AA478" i="5" s="1"/>
  <c r="AB478" i="5" s="1"/>
  <c r="X478" i="5"/>
  <c r="Y478" i="5"/>
  <c r="W479" i="5"/>
  <c r="X479" i="5"/>
  <c r="Y479" i="5"/>
  <c r="AA479" i="5"/>
  <c r="AB479" i="5" s="1"/>
  <c r="W480" i="5"/>
  <c r="X480" i="5"/>
  <c r="Y480" i="5"/>
  <c r="AA480" i="5"/>
  <c r="AB480" i="5" s="1"/>
  <c r="W481" i="5"/>
  <c r="X481" i="5"/>
  <c r="Y481" i="5"/>
  <c r="W482" i="5"/>
  <c r="X482" i="5"/>
  <c r="AA482" i="5" s="1"/>
  <c r="AB482" i="5" s="1"/>
  <c r="Y482" i="5"/>
  <c r="W483" i="5"/>
  <c r="AA483" i="5" s="1"/>
  <c r="AB483" i="5" s="1"/>
  <c r="X483" i="5"/>
  <c r="Y483" i="5"/>
  <c r="W484" i="5"/>
  <c r="X484" i="5"/>
  <c r="Y484" i="5"/>
  <c r="W485" i="5"/>
  <c r="X485" i="5"/>
  <c r="Y485" i="5"/>
  <c r="AA485" i="5" s="1"/>
  <c r="AB485" i="5" s="1"/>
  <c r="W486" i="5"/>
  <c r="AA486" i="5" s="1"/>
  <c r="AB486" i="5" s="1"/>
  <c r="X486" i="5"/>
  <c r="Y486" i="5"/>
  <c r="W487" i="5"/>
  <c r="X487" i="5"/>
  <c r="Y487" i="5"/>
  <c r="AA487" i="5"/>
  <c r="AB487" i="5" s="1"/>
  <c r="W488" i="5"/>
  <c r="X488" i="5"/>
  <c r="Y488" i="5"/>
  <c r="AA488" i="5"/>
  <c r="AB488" i="5" s="1"/>
  <c r="W489" i="5"/>
  <c r="X489" i="5"/>
  <c r="Y489" i="5"/>
  <c r="W490" i="5"/>
  <c r="X490" i="5"/>
  <c r="AA490" i="5" s="1"/>
  <c r="AB490" i="5" s="1"/>
  <c r="Y490" i="5"/>
  <c r="W491" i="5"/>
  <c r="AA491" i="5" s="1"/>
  <c r="AB491" i="5" s="1"/>
  <c r="X491" i="5"/>
  <c r="Y491" i="5"/>
  <c r="W492" i="5"/>
  <c r="AA492" i="5" s="1"/>
  <c r="AB492" i="5" s="1"/>
  <c r="X492" i="5"/>
  <c r="Y492" i="5"/>
  <c r="W493" i="5"/>
  <c r="X493" i="5"/>
  <c r="Y493" i="5"/>
  <c r="AA493" i="5" s="1"/>
  <c r="AB493" i="5" s="1"/>
  <c r="W494" i="5"/>
  <c r="AA494" i="5" s="1"/>
  <c r="AB494" i="5" s="1"/>
  <c r="X494" i="5"/>
  <c r="Y494" i="5"/>
  <c r="W495" i="5"/>
  <c r="X495" i="5"/>
  <c r="Y495" i="5"/>
  <c r="AA495" i="5"/>
  <c r="AB495" i="5" s="1"/>
  <c r="W496" i="5"/>
  <c r="X496" i="5"/>
  <c r="Y496" i="5"/>
  <c r="AA496" i="5"/>
  <c r="AB496" i="5" s="1"/>
  <c r="W497" i="5"/>
  <c r="X497" i="5"/>
  <c r="Y497" i="5"/>
  <c r="W498" i="5"/>
  <c r="X498" i="5"/>
  <c r="AA498" i="5" s="1"/>
  <c r="AB498" i="5" s="1"/>
  <c r="Y498" i="5"/>
  <c r="W499" i="5"/>
  <c r="AA499" i="5" s="1"/>
  <c r="AB499" i="5" s="1"/>
  <c r="X499" i="5"/>
  <c r="Y499" i="5"/>
  <c r="W500" i="5"/>
  <c r="X500" i="5"/>
  <c r="Y500" i="5"/>
  <c r="W501" i="5"/>
  <c r="X501" i="5"/>
  <c r="Y501" i="5"/>
  <c r="AA501" i="5" s="1"/>
  <c r="AB501" i="5" s="1"/>
  <c r="W502" i="5"/>
  <c r="AA502" i="5" s="1"/>
  <c r="AB502" i="5" s="1"/>
  <c r="X502" i="5"/>
  <c r="Y502" i="5"/>
  <c r="W503" i="5"/>
  <c r="X503" i="5"/>
  <c r="Y503" i="5"/>
  <c r="AA503" i="5"/>
  <c r="AB503" i="5" s="1"/>
  <c r="W504" i="5"/>
  <c r="X504" i="5"/>
  <c r="Y504" i="5"/>
  <c r="AA504" i="5"/>
  <c r="AB504" i="5" s="1"/>
  <c r="W505" i="5"/>
  <c r="AA505" i="5" s="1"/>
  <c r="AB505" i="5" s="1"/>
  <c r="X505" i="5"/>
  <c r="Y505" i="5"/>
  <c r="W506" i="5"/>
  <c r="X506" i="5"/>
  <c r="AA506" i="5" s="1"/>
  <c r="AB506" i="5" s="1"/>
  <c r="Y506" i="5"/>
  <c r="W507" i="5"/>
  <c r="AA507" i="5" s="1"/>
  <c r="AB507" i="5" s="1"/>
  <c r="X507" i="5"/>
  <c r="Y507" i="5"/>
  <c r="W508" i="5"/>
  <c r="X508" i="5"/>
  <c r="Y508" i="5"/>
  <c r="W509" i="5"/>
  <c r="X509" i="5"/>
  <c r="Y509" i="5"/>
  <c r="AA509" i="5" s="1"/>
  <c r="AB509" i="5" s="1"/>
  <c r="W510" i="5"/>
  <c r="AA510" i="5" s="1"/>
  <c r="AB510" i="5" s="1"/>
  <c r="X510" i="5"/>
  <c r="Y510" i="5"/>
  <c r="W511" i="5"/>
  <c r="X511" i="5"/>
  <c r="Y511" i="5"/>
  <c r="AA511" i="5"/>
  <c r="AB511" i="5" s="1"/>
  <c r="W512" i="5"/>
  <c r="X512" i="5"/>
  <c r="Y512" i="5"/>
  <c r="AA512" i="5"/>
  <c r="AB512" i="5" s="1"/>
  <c r="W513" i="5"/>
  <c r="X513" i="5"/>
  <c r="Y513" i="5"/>
  <c r="W514" i="5"/>
  <c r="X514" i="5"/>
  <c r="AA514" i="5" s="1"/>
  <c r="Y514" i="5"/>
  <c r="AB514" i="5"/>
  <c r="W515" i="5"/>
  <c r="AA515" i="5" s="1"/>
  <c r="AB515" i="5" s="1"/>
  <c r="X515" i="5"/>
  <c r="Y515" i="5"/>
  <c r="W516" i="5"/>
  <c r="X516" i="5"/>
  <c r="Y516" i="5"/>
  <c r="W517" i="5"/>
  <c r="X517" i="5"/>
  <c r="Y517" i="5"/>
  <c r="AA517" i="5" s="1"/>
  <c r="AB517" i="5" s="1"/>
  <c r="W518" i="5"/>
  <c r="AA518" i="5" s="1"/>
  <c r="AB518" i="5" s="1"/>
  <c r="X518" i="5"/>
  <c r="Y518" i="5"/>
  <c r="W519" i="5"/>
  <c r="X519" i="5"/>
  <c r="Y519" i="5"/>
  <c r="AA519" i="5"/>
  <c r="AB519" i="5" s="1"/>
  <c r="W520" i="5"/>
  <c r="X520" i="5"/>
  <c r="Y520" i="5"/>
  <c r="AA520" i="5"/>
  <c r="AB520" i="5" s="1"/>
  <c r="W521" i="5"/>
  <c r="AA521" i="5" s="1"/>
  <c r="AB521" i="5" s="1"/>
  <c r="X521" i="5"/>
  <c r="Y521" i="5"/>
  <c r="W522" i="5"/>
  <c r="X522" i="5"/>
  <c r="AA522" i="5" s="1"/>
  <c r="Y522" i="5"/>
  <c r="AB522" i="5"/>
  <c r="W523" i="5"/>
  <c r="AA523" i="5" s="1"/>
  <c r="AB523" i="5" s="1"/>
  <c r="X523" i="5"/>
  <c r="Y523" i="5"/>
  <c r="W524" i="5"/>
  <c r="AA524" i="5" s="1"/>
  <c r="AB524" i="5" s="1"/>
  <c r="X524" i="5"/>
  <c r="Y524" i="5"/>
  <c r="W525" i="5"/>
  <c r="X525" i="5"/>
  <c r="Y525" i="5"/>
  <c r="AA525" i="5" s="1"/>
  <c r="AB525" i="5" s="1"/>
  <c r="W526" i="5"/>
  <c r="AA526" i="5" s="1"/>
  <c r="AB526" i="5" s="1"/>
  <c r="X526" i="5"/>
  <c r="Y526" i="5"/>
  <c r="W527" i="5"/>
  <c r="X527" i="5"/>
  <c r="Y527" i="5"/>
  <c r="AA527" i="5"/>
  <c r="AB527" i="5" s="1"/>
  <c r="W528" i="5"/>
  <c r="X528" i="5"/>
  <c r="Y528" i="5"/>
  <c r="AA528" i="5"/>
  <c r="AB528" i="5" s="1"/>
  <c r="W529" i="5"/>
  <c r="AA529" i="5" s="1"/>
  <c r="AB529" i="5" s="1"/>
  <c r="X529" i="5"/>
  <c r="Y529" i="5"/>
  <c r="W530" i="5"/>
  <c r="X530" i="5"/>
  <c r="AA530" i="5" s="1"/>
  <c r="Y530" i="5"/>
  <c r="AB530" i="5"/>
  <c r="W531" i="5"/>
  <c r="AA531" i="5" s="1"/>
  <c r="AB531" i="5" s="1"/>
  <c r="X531" i="5"/>
  <c r="Y531" i="5"/>
  <c r="W532" i="5"/>
  <c r="AA532" i="5" s="1"/>
  <c r="AB532" i="5" s="1"/>
  <c r="X532" i="5"/>
  <c r="Y532" i="5"/>
  <c r="W533" i="5"/>
  <c r="X533" i="5"/>
  <c r="Y533" i="5"/>
  <c r="AA533" i="5" s="1"/>
  <c r="AB533" i="5" s="1"/>
  <c r="W534" i="5"/>
  <c r="AA534" i="5" s="1"/>
  <c r="AB534" i="5" s="1"/>
  <c r="X534" i="5"/>
  <c r="Y534" i="5"/>
  <c r="W535" i="5"/>
  <c r="X535" i="5"/>
  <c r="Y535" i="5"/>
  <c r="AA535" i="5"/>
  <c r="AB535" i="5" s="1"/>
  <c r="W536" i="5"/>
  <c r="X536" i="5"/>
  <c r="Y536" i="5"/>
  <c r="AA536" i="5"/>
  <c r="AB536" i="5" s="1"/>
  <c r="W537" i="5"/>
  <c r="AA537" i="5" s="1"/>
  <c r="AB537" i="5" s="1"/>
  <c r="X537" i="5"/>
  <c r="Y537" i="5"/>
  <c r="W538" i="5"/>
  <c r="X538" i="5"/>
  <c r="AA538" i="5" s="1"/>
  <c r="AB538" i="5" s="1"/>
  <c r="Y538" i="5"/>
  <c r="W539" i="5"/>
  <c r="AA539" i="5" s="1"/>
  <c r="AB539" i="5" s="1"/>
  <c r="X539" i="5"/>
  <c r="Y539" i="5"/>
  <c r="W540" i="5"/>
  <c r="X540" i="5"/>
  <c r="Y540" i="5"/>
  <c r="W541" i="5"/>
  <c r="X541" i="5"/>
  <c r="Y541" i="5"/>
  <c r="AA541" i="5" s="1"/>
  <c r="AB541" i="5" s="1"/>
  <c r="W542" i="5"/>
  <c r="AA542" i="5" s="1"/>
  <c r="AB542" i="5" s="1"/>
  <c r="X542" i="5"/>
  <c r="Y542" i="5"/>
  <c r="W543" i="5"/>
  <c r="X543" i="5"/>
  <c r="Y543" i="5"/>
  <c r="AA543" i="5"/>
  <c r="AB543" i="5" s="1"/>
  <c r="W544" i="5"/>
  <c r="X544" i="5"/>
  <c r="Y544" i="5"/>
  <c r="AA544" i="5"/>
  <c r="AB544" i="5" s="1"/>
  <c r="W545" i="5"/>
  <c r="X545" i="5"/>
  <c r="Y545" i="5"/>
  <c r="W546" i="5"/>
  <c r="X546" i="5"/>
  <c r="AA546" i="5" s="1"/>
  <c r="AB546" i="5" s="1"/>
  <c r="Y546" i="5"/>
  <c r="W547" i="5"/>
  <c r="AA547" i="5" s="1"/>
  <c r="AB547" i="5" s="1"/>
  <c r="X547" i="5"/>
  <c r="Y547" i="5"/>
  <c r="W548" i="5"/>
  <c r="X548" i="5"/>
  <c r="Y548" i="5"/>
  <c r="W549" i="5"/>
  <c r="X549" i="5"/>
  <c r="Y549" i="5"/>
  <c r="AA549" i="5" s="1"/>
  <c r="AB549" i="5" s="1"/>
  <c r="W550" i="5"/>
  <c r="AA550" i="5" s="1"/>
  <c r="AB550" i="5" s="1"/>
  <c r="X550" i="5"/>
  <c r="Y550" i="5"/>
  <c r="W551" i="5"/>
  <c r="X551" i="5"/>
  <c r="Y551" i="5"/>
  <c r="AA551" i="5"/>
  <c r="AB551" i="5" s="1"/>
  <c r="W552" i="5"/>
  <c r="X552" i="5"/>
  <c r="Y552" i="5"/>
  <c r="AA552" i="5"/>
  <c r="AB552" i="5" s="1"/>
  <c r="W553" i="5"/>
  <c r="X553" i="5"/>
  <c r="Y553" i="5"/>
  <c r="W554" i="5"/>
  <c r="X554" i="5"/>
  <c r="AA554" i="5" s="1"/>
  <c r="AB554" i="5" s="1"/>
  <c r="Y554" i="5"/>
  <c r="W555" i="5"/>
  <c r="AA555" i="5" s="1"/>
  <c r="AB555" i="5" s="1"/>
  <c r="X555" i="5"/>
  <c r="Y555" i="5"/>
  <c r="W556" i="5"/>
  <c r="AA556" i="5" s="1"/>
  <c r="AB556" i="5" s="1"/>
  <c r="X556" i="5"/>
  <c r="Y556" i="5"/>
  <c r="W557" i="5"/>
  <c r="X557" i="5"/>
  <c r="Y557" i="5"/>
  <c r="AA557" i="5"/>
  <c r="AB557" i="5" s="1"/>
  <c r="W558" i="5"/>
  <c r="AA558" i="5" s="1"/>
  <c r="AB558" i="5" s="1"/>
  <c r="X558" i="5"/>
  <c r="Y558" i="5"/>
  <c r="W559" i="5"/>
  <c r="X559" i="5"/>
  <c r="Y559" i="5"/>
  <c r="AA559" i="5"/>
  <c r="AB559" i="5" s="1"/>
  <c r="W560" i="5"/>
  <c r="X560" i="5"/>
  <c r="Y560" i="5"/>
  <c r="AA560" i="5"/>
  <c r="AB560" i="5" s="1"/>
  <c r="W561" i="5"/>
  <c r="AA561" i="5" s="1"/>
  <c r="AB561" i="5" s="1"/>
  <c r="X561" i="5"/>
  <c r="Y561" i="5"/>
  <c r="W562" i="5"/>
  <c r="X562" i="5"/>
  <c r="AA562" i="5" s="1"/>
  <c r="Y562" i="5"/>
  <c r="AB562" i="5"/>
  <c r="W563" i="5"/>
  <c r="AA563" i="5" s="1"/>
  <c r="AB563" i="5" s="1"/>
  <c r="X563" i="5"/>
  <c r="Y563" i="5"/>
  <c r="W564" i="5"/>
  <c r="AA564" i="5" s="1"/>
  <c r="AB564" i="5" s="1"/>
  <c r="X564" i="5"/>
  <c r="Y564" i="5"/>
  <c r="W565" i="5"/>
  <c r="X565" i="5"/>
  <c r="Y565" i="5"/>
  <c r="AA565" i="5"/>
  <c r="AB565" i="5" s="1"/>
  <c r="W566" i="5"/>
  <c r="AA566" i="5" s="1"/>
  <c r="AB566" i="5" s="1"/>
  <c r="X566" i="5"/>
  <c r="Y566" i="5"/>
  <c r="W567" i="5"/>
  <c r="X567" i="5"/>
  <c r="Y567" i="5"/>
  <c r="AA567" i="5"/>
  <c r="AB567" i="5" s="1"/>
  <c r="W568" i="5"/>
  <c r="X568" i="5"/>
  <c r="Y568" i="5"/>
  <c r="AA568" i="5"/>
  <c r="AB568" i="5" s="1"/>
  <c r="W569" i="5"/>
  <c r="X569" i="5"/>
  <c r="Y569" i="5"/>
  <c r="W570" i="5"/>
  <c r="X570" i="5"/>
  <c r="AA570" i="5" s="1"/>
  <c r="AB570" i="5" s="1"/>
  <c r="Y570" i="5"/>
  <c r="W571" i="5"/>
  <c r="AA571" i="5" s="1"/>
  <c r="AB571" i="5" s="1"/>
  <c r="X571" i="5"/>
  <c r="Y571" i="5"/>
  <c r="W572" i="5"/>
  <c r="AA572" i="5" s="1"/>
  <c r="AB572" i="5" s="1"/>
  <c r="X572" i="5"/>
  <c r="Y572" i="5"/>
  <c r="W573" i="5"/>
  <c r="X573" i="5"/>
  <c r="Y573" i="5"/>
  <c r="AA573" i="5"/>
  <c r="AB573" i="5" s="1"/>
  <c r="W574" i="5"/>
  <c r="AA574" i="5" s="1"/>
  <c r="AB574" i="5" s="1"/>
  <c r="X574" i="5"/>
  <c r="Y574" i="5"/>
  <c r="W575" i="5"/>
  <c r="X575" i="5"/>
  <c r="Y575" i="5"/>
  <c r="AA575" i="5"/>
  <c r="AB575" i="5" s="1"/>
  <c r="W576" i="5"/>
  <c r="X576" i="5"/>
  <c r="Y576" i="5"/>
  <c r="AA576" i="5"/>
  <c r="AB576" i="5" s="1"/>
  <c r="W577" i="5"/>
  <c r="AA577" i="5" s="1"/>
  <c r="AB577" i="5" s="1"/>
  <c r="X577" i="5"/>
  <c r="Y577" i="5"/>
  <c r="W578" i="5"/>
  <c r="X578" i="5"/>
  <c r="AA578" i="5" s="1"/>
  <c r="Y578" i="5"/>
  <c r="AB578" i="5"/>
  <c r="W579" i="5"/>
  <c r="AA579" i="5" s="1"/>
  <c r="AB579" i="5" s="1"/>
  <c r="X579" i="5"/>
  <c r="Y579" i="5"/>
  <c r="W580" i="5"/>
  <c r="AA580" i="5" s="1"/>
  <c r="AB580" i="5" s="1"/>
  <c r="X580" i="5"/>
  <c r="Y580" i="5"/>
  <c r="W581" i="5"/>
  <c r="X581" i="5"/>
  <c r="Y581" i="5"/>
  <c r="AA581" i="5"/>
  <c r="AB581" i="5" s="1"/>
  <c r="W582" i="5"/>
  <c r="AA582" i="5" s="1"/>
  <c r="AB582" i="5" s="1"/>
  <c r="X582" i="5"/>
  <c r="Y582" i="5"/>
  <c r="W583" i="5"/>
  <c r="X583" i="5"/>
  <c r="Y583" i="5"/>
  <c r="AA583" i="5"/>
  <c r="AB583" i="5" s="1"/>
  <c r="W584" i="5"/>
  <c r="X584" i="5"/>
  <c r="Y584" i="5"/>
  <c r="AA584" i="5"/>
  <c r="AB584" i="5" s="1"/>
  <c r="W585" i="5"/>
  <c r="X585" i="5"/>
  <c r="Y585" i="5"/>
  <c r="W586" i="5"/>
  <c r="X586" i="5"/>
  <c r="AA586" i="5" s="1"/>
  <c r="AB586" i="5" s="1"/>
  <c r="Y586" i="5"/>
  <c r="W587" i="5"/>
  <c r="AA587" i="5" s="1"/>
  <c r="AB587" i="5" s="1"/>
  <c r="X587" i="5"/>
  <c r="Y587" i="5"/>
  <c r="W588" i="5"/>
  <c r="AA588" i="5" s="1"/>
  <c r="AB588" i="5" s="1"/>
  <c r="X588" i="5"/>
  <c r="Y588" i="5"/>
  <c r="W589" i="5"/>
  <c r="X589" i="5"/>
  <c r="Y589" i="5"/>
  <c r="AA589" i="5"/>
  <c r="AB589" i="5" s="1"/>
  <c r="W590" i="5"/>
  <c r="AA590" i="5" s="1"/>
  <c r="AB590" i="5" s="1"/>
  <c r="X590" i="5"/>
  <c r="Y590" i="5"/>
  <c r="W591" i="5"/>
  <c r="X591" i="5"/>
  <c r="Y591" i="5"/>
  <c r="AA591" i="5"/>
  <c r="AB591" i="5" s="1"/>
  <c r="W592" i="5"/>
  <c r="X592" i="5"/>
  <c r="Y592" i="5"/>
  <c r="AA592" i="5"/>
  <c r="AB592" i="5" s="1"/>
  <c r="W593" i="5"/>
  <c r="AA593" i="5" s="1"/>
  <c r="AB593" i="5" s="1"/>
  <c r="X593" i="5"/>
  <c r="Y593" i="5"/>
  <c r="W594" i="5"/>
  <c r="X594" i="5"/>
  <c r="AA594" i="5" s="1"/>
  <c r="Y594" i="5"/>
  <c r="AB594" i="5"/>
  <c r="W595" i="5"/>
  <c r="AA595" i="5" s="1"/>
  <c r="AB595" i="5" s="1"/>
  <c r="X595" i="5"/>
  <c r="Y595" i="5"/>
  <c r="W596" i="5"/>
  <c r="AA596" i="5" s="1"/>
  <c r="AB596" i="5" s="1"/>
  <c r="X596" i="5"/>
  <c r="Y596" i="5"/>
  <c r="W597" i="5"/>
  <c r="X597" i="5"/>
  <c r="Y597" i="5"/>
  <c r="AA597" i="5"/>
  <c r="AB597" i="5" s="1"/>
  <c r="W598" i="5"/>
  <c r="AA598" i="5" s="1"/>
  <c r="AB598" i="5" s="1"/>
  <c r="X598" i="5"/>
  <c r="Y598" i="5"/>
  <c r="W599" i="5"/>
  <c r="X599" i="5"/>
  <c r="Y599" i="5"/>
  <c r="AA599" i="5"/>
  <c r="AB599" i="5" s="1"/>
  <c r="W600" i="5"/>
  <c r="X600" i="5"/>
  <c r="Y600" i="5"/>
  <c r="AA600" i="5"/>
  <c r="AB600" i="5" s="1"/>
  <c r="W601" i="5"/>
  <c r="X601" i="5"/>
  <c r="Y601" i="5"/>
  <c r="W602" i="5"/>
  <c r="X602" i="5"/>
  <c r="AA602" i="5" s="1"/>
  <c r="AB602" i="5" s="1"/>
  <c r="Y602" i="5"/>
  <c r="W603" i="5"/>
  <c r="AA603" i="5" s="1"/>
  <c r="AB603" i="5" s="1"/>
  <c r="X603" i="5"/>
  <c r="Y603" i="5"/>
  <c r="W604" i="5"/>
  <c r="AA604" i="5" s="1"/>
  <c r="AB604" i="5" s="1"/>
  <c r="X604" i="5"/>
  <c r="Y604" i="5"/>
  <c r="W605" i="5"/>
  <c r="X605" i="5"/>
  <c r="Y605" i="5"/>
  <c r="AA605" i="5"/>
  <c r="AB605" i="5" s="1"/>
  <c r="W606" i="5"/>
  <c r="AA606" i="5" s="1"/>
  <c r="AB606" i="5" s="1"/>
  <c r="X606" i="5"/>
  <c r="Y606" i="5"/>
  <c r="W607" i="5"/>
  <c r="X607" i="5"/>
  <c r="Y607" i="5"/>
  <c r="AA607" i="5"/>
  <c r="AB607" i="5" s="1"/>
  <c r="W608" i="5"/>
  <c r="X608" i="5"/>
  <c r="Y608" i="5"/>
  <c r="AA608" i="5"/>
  <c r="AB608" i="5" s="1"/>
  <c r="W609" i="5"/>
  <c r="AA609" i="5" s="1"/>
  <c r="AB609" i="5" s="1"/>
  <c r="X609" i="5"/>
  <c r="Y609" i="5"/>
  <c r="W610" i="5"/>
  <c r="X610" i="5"/>
  <c r="AA610" i="5" s="1"/>
  <c r="Y610" i="5"/>
  <c r="AB610" i="5"/>
  <c r="W611" i="5"/>
  <c r="AA611" i="5" s="1"/>
  <c r="AB611" i="5" s="1"/>
  <c r="X611" i="5"/>
  <c r="Y611" i="5"/>
  <c r="W612" i="5"/>
  <c r="AA612" i="5" s="1"/>
  <c r="AB612" i="5" s="1"/>
  <c r="X612" i="5"/>
  <c r="Y612" i="5"/>
  <c r="W613" i="5"/>
  <c r="X613" i="5"/>
  <c r="Y613" i="5"/>
  <c r="AA613" i="5"/>
  <c r="AB613" i="5" s="1"/>
  <c r="W614" i="5"/>
  <c r="AA614" i="5" s="1"/>
  <c r="AB614" i="5" s="1"/>
  <c r="X614" i="5"/>
  <c r="Y614" i="5"/>
  <c r="W615" i="5"/>
  <c r="X615" i="5"/>
  <c r="Y615" i="5"/>
  <c r="AA615" i="5"/>
  <c r="AB615" i="5" s="1"/>
  <c r="W616" i="5"/>
  <c r="X616" i="5"/>
  <c r="Y616" i="5"/>
  <c r="AA616" i="5"/>
  <c r="AB616" i="5"/>
  <c r="W617" i="5"/>
  <c r="X617" i="5"/>
  <c r="Y617" i="5"/>
  <c r="W618" i="5"/>
  <c r="X618" i="5"/>
  <c r="AA618" i="5" s="1"/>
  <c r="Y618" i="5"/>
  <c r="AB618" i="5"/>
  <c r="W619" i="5"/>
  <c r="AA619" i="5" s="1"/>
  <c r="AB619" i="5" s="1"/>
  <c r="X619" i="5"/>
  <c r="Y619" i="5"/>
  <c r="W620" i="5"/>
  <c r="AA620" i="5" s="1"/>
  <c r="AB620" i="5" s="1"/>
  <c r="X620" i="5"/>
  <c r="Y620" i="5"/>
  <c r="W621" i="5"/>
  <c r="X621" i="5"/>
  <c r="Y621" i="5"/>
  <c r="AA621" i="5"/>
  <c r="AB621" i="5" s="1"/>
  <c r="W622" i="5"/>
  <c r="AA622" i="5" s="1"/>
  <c r="AB622" i="5" s="1"/>
  <c r="X622" i="5"/>
  <c r="Y622" i="5"/>
  <c r="W623" i="5"/>
  <c r="X623" i="5"/>
  <c r="AA623" i="5" s="1"/>
  <c r="AB623" i="5" s="1"/>
  <c r="Y623" i="5"/>
  <c r="W624" i="5"/>
  <c r="X624" i="5"/>
  <c r="Y624" i="5"/>
  <c r="AA624" i="5"/>
  <c r="AB624" i="5"/>
  <c r="W625" i="5"/>
  <c r="AA625" i="5" s="1"/>
  <c r="AB625" i="5" s="1"/>
  <c r="X625" i="5"/>
  <c r="Y625" i="5"/>
  <c r="W626" i="5"/>
  <c r="X626" i="5"/>
  <c r="AA626" i="5" s="1"/>
  <c r="AB626" i="5" s="1"/>
  <c r="Y626" i="5"/>
  <c r="W627" i="5"/>
  <c r="AA627" i="5" s="1"/>
  <c r="X627" i="5"/>
  <c r="Y627" i="5"/>
  <c r="AB627" i="5"/>
  <c r="W628" i="5"/>
  <c r="AA628" i="5" s="1"/>
  <c r="AB628" i="5" s="1"/>
  <c r="X628" i="5"/>
  <c r="Y628" i="5"/>
  <c r="W629" i="5"/>
  <c r="X629" i="5"/>
  <c r="Y629" i="5"/>
  <c r="AA629" i="5" s="1"/>
  <c r="AB629" i="5" s="1"/>
  <c r="W630" i="5"/>
  <c r="AA630" i="5" s="1"/>
  <c r="AB630" i="5" s="1"/>
  <c r="X630" i="5"/>
  <c r="Y630" i="5"/>
  <c r="W631" i="5"/>
  <c r="X631" i="5"/>
  <c r="AA631" i="5" s="1"/>
  <c r="AB631" i="5" s="1"/>
  <c r="Y631" i="5"/>
  <c r="W632" i="5"/>
  <c r="X632" i="5"/>
  <c r="Y632" i="5"/>
  <c r="AA632" i="5"/>
  <c r="AB632" i="5" s="1"/>
  <c r="W633" i="5"/>
  <c r="AA633" i="5" s="1"/>
  <c r="AB633" i="5" s="1"/>
  <c r="X633" i="5"/>
  <c r="Y633" i="5"/>
  <c r="W634" i="5"/>
  <c r="X634" i="5"/>
  <c r="Y634" i="5"/>
  <c r="W635" i="5"/>
  <c r="AA635" i="5" s="1"/>
  <c r="X635" i="5"/>
  <c r="Y635" i="5"/>
  <c r="AB635" i="5"/>
  <c r="W636" i="5"/>
  <c r="AA636" i="5" s="1"/>
  <c r="AB636" i="5" s="1"/>
  <c r="X636" i="5"/>
  <c r="Y636" i="5"/>
  <c r="W637" i="5"/>
  <c r="X637" i="5"/>
  <c r="Y637" i="5"/>
  <c r="AA637" i="5" s="1"/>
  <c r="AB637" i="5" s="1"/>
  <c r="W638" i="5"/>
  <c r="AA638" i="5" s="1"/>
  <c r="AB638" i="5" s="1"/>
  <c r="X638" i="5"/>
  <c r="Y638" i="5"/>
  <c r="W639" i="5"/>
  <c r="AA639" i="5" s="1"/>
  <c r="AB639" i="5" s="1"/>
  <c r="X639" i="5"/>
  <c r="Y639" i="5"/>
  <c r="W640" i="5"/>
  <c r="X640" i="5"/>
  <c r="Y640" i="5"/>
  <c r="AA640" i="5"/>
  <c r="AB640" i="5"/>
  <c r="W641" i="5"/>
  <c r="X641" i="5"/>
  <c r="Y641" i="5"/>
  <c r="W642" i="5"/>
  <c r="X642" i="5"/>
  <c r="AA642" i="5" s="1"/>
  <c r="AB642" i="5" s="1"/>
  <c r="Y642" i="5"/>
  <c r="W643" i="5"/>
  <c r="AA643" i="5" s="1"/>
  <c r="X643" i="5"/>
  <c r="Y643" i="5"/>
  <c r="AB643" i="5"/>
  <c r="W644" i="5"/>
  <c r="AA644" i="5" s="1"/>
  <c r="AB644" i="5" s="1"/>
  <c r="X644" i="5"/>
  <c r="Y644" i="5"/>
  <c r="W645" i="5"/>
  <c r="X645" i="5"/>
  <c r="Y645" i="5"/>
  <c r="AA645" i="5" s="1"/>
  <c r="AB645" i="5" s="1"/>
  <c r="W646" i="5"/>
  <c r="AA646" i="5" s="1"/>
  <c r="AB646" i="5" s="1"/>
  <c r="X646" i="5"/>
  <c r="Y646" i="5"/>
  <c r="W647" i="5"/>
  <c r="AA647" i="5" s="1"/>
  <c r="AB647" i="5" s="1"/>
  <c r="X647" i="5"/>
  <c r="Y647" i="5"/>
  <c r="W648" i="5"/>
  <c r="X648" i="5"/>
  <c r="AA648" i="5" s="1"/>
  <c r="AB648" i="5" s="1"/>
  <c r="Y648" i="5"/>
  <c r="W649" i="5"/>
  <c r="X649" i="5"/>
  <c r="AA649" i="5" s="1"/>
  <c r="AB649" i="5" s="1"/>
  <c r="Y649" i="5"/>
  <c r="W650" i="5"/>
  <c r="X650" i="5"/>
  <c r="AA650" i="5" s="1"/>
  <c r="AB650" i="5" s="1"/>
  <c r="Y650" i="5"/>
  <c r="W651" i="5"/>
  <c r="X651" i="5"/>
  <c r="Y651" i="5"/>
  <c r="W652" i="5"/>
  <c r="X652" i="5"/>
  <c r="AA652" i="5" s="1"/>
  <c r="AB652" i="5" s="1"/>
  <c r="Y652" i="5"/>
  <c r="W653" i="5"/>
  <c r="AA653" i="5" s="1"/>
  <c r="AB653" i="5" s="1"/>
  <c r="X653" i="5"/>
  <c r="Y653" i="5"/>
  <c r="W654" i="5"/>
  <c r="X654" i="5"/>
  <c r="AA654" i="5" s="1"/>
  <c r="AB654" i="5" s="1"/>
  <c r="Y654" i="5"/>
  <c r="W655" i="5"/>
  <c r="X655" i="5"/>
  <c r="Y655" i="5"/>
  <c r="AA655" i="5"/>
  <c r="AB655" i="5" s="1"/>
  <c r="W656" i="5"/>
  <c r="AA656" i="5" s="1"/>
  <c r="AB656" i="5" s="1"/>
  <c r="X656" i="5"/>
  <c r="Y656" i="5"/>
  <c r="W657" i="5"/>
  <c r="X657" i="5"/>
  <c r="AA657" i="5" s="1"/>
  <c r="AB657" i="5" s="1"/>
  <c r="Y657" i="5"/>
  <c r="W658" i="5"/>
  <c r="X658" i="5"/>
  <c r="AA658" i="5" s="1"/>
  <c r="AB658" i="5" s="1"/>
  <c r="Y658" i="5"/>
  <c r="W659" i="5"/>
  <c r="X659" i="5"/>
  <c r="Y659" i="5"/>
  <c r="W660" i="5"/>
  <c r="X660" i="5"/>
  <c r="Y660" i="5"/>
  <c r="AA660" i="5"/>
  <c r="AB660" i="5" s="1"/>
  <c r="W661" i="5"/>
  <c r="AA661" i="5" s="1"/>
  <c r="AB661" i="5" s="1"/>
  <c r="X661" i="5"/>
  <c r="Y661" i="5"/>
  <c r="W662" i="5"/>
  <c r="X662" i="5"/>
  <c r="AA662" i="5" s="1"/>
  <c r="AB662" i="5" s="1"/>
  <c r="Y662" i="5"/>
  <c r="W663" i="5"/>
  <c r="AA663" i="5" s="1"/>
  <c r="AB663" i="5" s="1"/>
  <c r="X663" i="5"/>
  <c r="Y663" i="5"/>
  <c r="W664" i="5"/>
  <c r="X664" i="5"/>
  <c r="AA664" i="5" s="1"/>
  <c r="AB664" i="5" s="1"/>
  <c r="Y664" i="5"/>
  <c r="W665" i="5"/>
  <c r="X665" i="5"/>
  <c r="AA665" i="5" s="1"/>
  <c r="AB665" i="5" s="1"/>
  <c r="Y665" i="5"/>
  <c r="W666" i="5"/>
  <c r="AA666" i="5" s="1"/>
  <c r="AB666" i="5" s="1"/>
  <c r="X666" i="5"/>
  <c r="Y666" i="5"/>
  <c r="W667" i="5"/>
  <c r="AA667" i="5" s="1"/>
  <c r="AB667" i="5" s="1"/>
  <c r="X667" i="5"/>
  <c r="Y667" i="5"/>
  <c r="W668" i="5"/>
  <c r="X668" i="5"/>
  <c r="Y668" i="5"/>
  <c r="AA668" i="5"/>
  <c r="AB668" i="5" s="1"/>
  <c r="W669" i="5"/>
  <c r="AA669" i="5" s="1"/>
  <c r="AB669" i="5" s="1"/>
  <c r="X669" i="5"/>
  <c r="Y669" i="5"/>
  <c r="W670" i="5"/>
  <c r="X670" i="5"/>
  <c r="AA670" i="5" s="1"/>
  <c r="AB670" i="5" s="1"/>
  <c r="Y670" i="5"/>
  <c r="W671" i="5"/>
  <c r="AA671" i="5" s="1"/>
  <c r="AB671" i="5" s="1"/>
  <c r="X671" i="5"/>
  <c r="Y671" i="5"/>
  <c r="W672" i="5"/>
  <c r="X672" i="5"/>
  <c r="AA672" i="5" s="1"/>
  <c r="AB672" i="5" s="1"/>
  <c r="Y672" i="5"/>
  <c r="W673" i="5"/>
  <c r="X673" i="5"/>
  <c r="AA673" i="5" s="1"/>
  <c r="AB673" i="5" s="1"/>
  <c r="Y673" i="5"/>
  <c r="W674" i="5"/>
  <c r="AA674" i="5" s="1"/>
  <c r="AB674" i="5" s="1"/>
  <c r="X674" i="5"/>
  <c r="Y674" i="5"/>
  <c r="W675" i="5"/>
  <c r="AA675" i="5" s="1"/>
  <c r="AB675" i="5" s="1"/>
  <c r="X675" i="5"/>
  <c r="Y675" i="5"/>
  <c r="W676" i="5"/>
  <c r="X676" i="5"/>
  <c r="Y676" i="5"/>
  <c r="AA676" i="5"/>
  <c r="AB676" i="5" s="1"/>
  <c r="W677" i="5"/>
  <c r="AA677" i="5" s="1"/>
  <c r="AB677" i="5" s="1"/>
  <c r="X677" i="5"/>
  <c r="Y677" i="5"/>
  <c r="W678" i="5"/>
  <c r="X678" i="5"/>
  <c r="AA678" i="5" s="1"/>
  <c r="AB678" i="5" s="1"/>
  <c r="Y678" i="5"/>
  <c r="W679" i="5"/>
  <c r="AA679" i="5" s="1"/>
  <c r="AB679" i="5" s="1"/>
  <c r="X679" i="5"/>
  <c r="Y679" i="5"/>
  <c r="W680" i="5"/>
  <c r="X680" i="5"/>
  <c r="AA680" i="5" s="1"/>
  <c r="AB680" i="5" s="1"/>
  <c r="Y680" i="5"/>
  <c r="W681" i="5"/>
  <c r="X681" i="5"/>
  <c r="AA681" i="5" s="1"/>
  <c r="AB681" i="5" s="1"/>
  <c r="Y681" i="5"/>
  <c r="W682" i="5"/>
  <c r="AA682" i="5" s="1"/>
  <c r="AB682" i="5" s="1"/>
  <c r="X682" i="5"/>
  <c r="Y682" i="5"/>
  <c r="W683" i="5"/>
  <c r="AA683" i="5" s="1"/>
  <c r="AB683" i="5" s="1"/>
  <c r="X683" i="5"/>
  <c r="Y683" i="5"/>
  <c r="W684" i="5"/>
  <c r="X684" i="5"/>
  <c r="Y684" i="5"/>
  <c r="AA684" i="5"/>
  <c r="AB684" i="5" s="1"/>
  <c r="W685" i="5"/>
  <c r="AA685" i="5" s="1"/>
  <c r="AB685" i="5" s="1"/>
  <c r="X685" i="5"/>
  <c r="Y685" i="5"/>
  <c r="W686" i="5"/>
  <c r="X686" i="5"/>
  <c r="AA686" i="5" s="1"/>
  <c r="AB686" i="5" s="1"/>
  <c r="Y686" i="5"/>
  <c r="W687" i="5"/>
  <c r="AA687" i="5" s="1"/>
  <c r="AB687" i="5" s="1"/>
  <c r="X687" i="5"/>
  <c r="Y687" i="5"/>
  <c r="W688" i="5"/>
  <c r="X688" i="5"/>
  <c r="AA688" i="5" s="1"/>
  <c r="AB688" i="5" s="1"/>
  <c r="Y688" i="5"/>
  <c r="W689" i="5"/>
  <c r="X689" i="5"/>
  <c r="AA689" i="5" s="1"/>
  <c r="AB689" i="5" s="1"/>
  <c r="Y689" i="5"/>
  <c r="W690" i="5"/>
  <c r="AA690" i="5" s="1"/>
  <c r="AB690" i="5" s="1"/>
  <c r="X690" i="5"/>
  <c r="Y690" i="5"/>
  <c r="W691" i="5"/>
  <c r="AA691" i="5" s="1"/>
  <c r="AB691" i="5" s="1"/>
  <c r="X691" i="5"/>
  <c r="Y691" i="5"/>
  <c r="W692" i="5"/>
  <c r="X692" i="5"/>
  <c r="Y692" i="5"/>
  <c r="AA692" i="5"/>
  <c r="AB692" i="5" s="1"/>
  <c r="W693" i="5"/>
  <c r="AA693" i="5" s="1"/>
  <c r="AB693" i="5" s="1"/>
  <c r="X693" i="5"/>
  <c r="Y693" i="5"/>
  <c r="W694" i="5"/>
  <c r="X694" i="5"/>
  <c r="AA694" i="5" s="1"/>
  <c r="AB694" i="5" s="1"/>
  <c r="Y694" i="5"/>
  <c r="W695" i="5"/>
  <c r="AA695" i="5" s="1"/>
  <c r="AB695" i="5" s="1"/>
  <c r="X695" i="5"/>
  <c r="Y695" i="5"/>
  <c r="W696" i="5"/>
  <c r="X696" i="5"/>
  <c r="AA696" i="5" s="1"/>
  <c r="AB696" i="5" s="1"/>
  <c r="Y696" i="5"/>
  <c r="W697" i="5"/>
  <c r="X697" i="5"/>
  <c r="AA697" i="5" s="1"/>
  <c r="AB697" i="5" s="1"/>
  <c r="Y697" i="5"/>
  <c r="W698" i="5"/>
  <c r="AA698" i="5" s="1"/>
  <c r="AB698" i="5" s="1"/>
  <c r="X698" i="5"/>
  <c r="Y698" i="5"/>
  <c r="W699" i="5"/>
  <c r="AA699" i="5" s="1"/>
  <c r="AB699" i="5" s="1"/>
  <c r="X699" i="5"/>
  <c r="Y699" i="5"/>
  <c r="W700" i="5"/>
  <c r="X700" i="5"/>
  <c r="Y700" i="5"/>
  <c r="AA700" i="5"/>
  <c r="AB700" i="5" s="1"/>
  <c r="W701" i="5"/>
  <c r="AA701" i="5" s="1"/>
  <c r="AB701" i="5" s="1"/>
  <c r="X701" i="5"/>
  <c r="Y701" i="5"/>
  <c r="W702" i="5"/>
  <c r="X702" i="5"/>
  <c r="AA702" i="5" s="1"/>
  <c r="AB702" i="5" s="1"/>
  <c r="Y702" i="5"/>
  <c r="W703" i="5"/>
  <c r="AA703" i="5" s="1"/>
  <c r="AB703" i="5" s="1"/>
  <c r="X703" i="5"/>
  <c r="Y703" i="5"/>
  <c r="W704" i="5"/>
  <c r="X704" i="5"/>
  <c r="AA704" i="5" s="1"/>
  <c r="AB704" i="5" s="1"/>
  <c r="Y704" i="5"/>
  <c r="W705" i="5"/>
  <c r="X705" i="5"/>
  <c r="Y705" i="5"/>
  <c r="AA705" i="5" s="1"/>
  <c r="AB705" i="5" s="1"/>
  <c r="W706" i="5"/>
  <c r="AA706" i="5" s="1"/>
  <c r="AB706" i="5" s="1"/>
  <c r="X706" i="5"/>
  <c r="Y706" i="5"/>
  <c r="W707" i="5"/>
  <c r="AA707" i="5" s="1"/>
  <c r="AB707" i="5" s="1"/>
  <c r="X707" i="5"/>
  <c r="Y707" i="5"/>
  <c r="W708" i="5"/>
  <c r="X708" i="5"/>
  <c r="Y708" i="5"/>
  <c r="AA708" i="5"/>
  <c r="AB708" i="5" s="1"/>
  <c r="W709" i="5"/>
  <c r="AA709" i="5" s="1"/>
  <c r="AB709" i="5" s="1"/>
  <c r="X709" i="5"/>
  <c r="Y709" i="5"/>
  <c r="W710" i="5"/>
  <c r="X710" i="5"/>
  <c r="AA710" i="5" s="1"/>
  <c r="AB710" i="5" s="1"/>
  <c r="Y710" i="5"/>
  <c r="W711" i="5"/>
  <c r="AA711" i="5" s="1"/>
  <c r="AB711" i="5" s="1"/>
  <c r="X711" i="5"/>
  <c r="Y711" i="5"/>
  <c r="W712" i="5"/>
  <c r="X712" i="5"/>
  <c r="AA712" i="5" s="1"/>
  <c r="AB712" i="5" s="1"/>
  <c r="Y712" i="5"/>
  <c r="W713" i="5"/>
  <c r="X713" i="5"/>
  <c r="Y713" i="5"/>
  <c r="AA713" i="5" s="1"/>
  <c r="AB713" i="5" s="1"/>
  <c r="W714" i="5"/>
  <c r="AA714" i="5" s="1"/>
  <c r="AB714" i="5" s="1"/>
  <c r="X714" i="5"/>
  <c r="Y714" i="5"/>
  <c r="W715" i="5"/>
  <c r="AA715" i="5" s="1"/>
  <c r="AB715" i="5" s="1"/>
  <c r="X715" i="5"/>
  <c r="Y715" i="5"/>
  <c r="W716" i="5"/>
  <c r="X716" i="5"/>
  <c r="Y716" i="5"/>
  <c r="AA716" i="5"/>
  <c r="AB716" i="5" s="1"/>
  <c r="W717" i="5"/>
  <c r="AA717" i="5" s="1"/>
  <c r="AB717" i="5" s="1"/>
  <c r="X717" i="5"/>
  <c r="Y717" i="5"/>
  <c r="W718" i="5"/>
  <c r="X718" i="5"/>
  <c r="AA718" i="5" s="1"/>
  <c r="AB718" i="5" s="1"/>
  <c r="Y718" i="5"/>
  <c r="W719" i="5"/>
  <c r="AA719" i="5" s="1"/>
  <c r="AB719" i="5" s="1"/>
  <c r="X719" i="5"/>
  <c r="Y719" i="5"/>
  <c r="W720" i="5"/>
  <c r="X720" i="5"/>
  <c r="AA720" i="5" s="1"/>
  <c r="AB720" i="5" s="1"/>
  <c r="Y720" i="5"/>
  <c r="W721" i="5"/>
  <c r="X721" i="5"/>
  <c r="Y721" i="5"/>
  <c r="AA721" i="5" s="1"/>
  <c r="AB721" i="5" s="1"/>
  <c r="W722" i="5"/>
  <c r="AA722" i="5" s="1"/>
  <c r="AB722" i="5" s="1"/>
  <c r="X722" i="5"/>
  <c r="Y722" i="5"/>
  <c r="W723" i="5"/>
  <c r="AA723" i="5" s="1"/>
  <c r="AB723" i="5" s="1"/>
  <c r="X723" i="5"/>
  <c r="Y723" i="5"/>
  <c r="W724" i="5"/>
  <c r="X724" i="5"/>
  <c r="Y724" i="5"/>
  <c r="AA724" i="5"/>
  <c r="AB724" i="5" s="1"/>
  <c r="W725" i="5"/>
  <c r="AA725" i="5" s="1"/>
  <c r="AB725" i="5" s="1"/>
  <c r="X725" i="5"/>
  <c r="Y725" i="5"/>
  <c r="W726" i="5"/>
  <c r="X726" i="5"/>
  <c r="AA726" i="5" s="1"/>
  <c r="AB726" i="5" s="1"/>
  <c r="Y726" i="5"/>
  <c r="W727" i="5"/>
  <c r="AA727" i="5" s="1"/>
  <c r="AB727" i="5" s="1"/>
  <c r="X727" i="5"/>
  <c r="Y727" i="5"/>
  <c r="W728" i="5"/>
  <c r="X728" i="5"/>
  <c r="AA728" i="5" s="1"/>
  <c r="AB728" i="5" s="1"/>
  <c r="Y728" i="5"/>
  <c r="W729" i="5"/>
  <c r="X729" i="5"/>
  <c r="Y729" i="5"/>
  <c r="AA729" i="5" s="1"/>
  <c r="AB729" i="5" s="1"/>
  <c r="W730" i="5"/>
  <c r="AA730" i="5" s="1"/>
  <c r="AB730" i="5" s="1"/>
  <c r="X730" i="5"/>
  <c r="Y730" i="5"/>
  <c r="W731" i="5"/>
  <c r="AA731" i="5" s="1"/>
  <c r="AB731" i="5" s="1"/>
  <c r="X731" i="5"/>
  <c r="Y731" i="5"/>
  <c r="E13" i="5"/>
  <c r="F13" i="5" s="1"/>
  <c r="H13" i="5"/>
  <c r="I13" i="5"/>
  <c r="L13" i="5"/>
  <c r="M13" i="5"/>
  <c r="N13" i="5"/>
  <c r="O13" i="5" s="1"/>
  <c r="U13" i="5"/>
  <c r="E14" i="5"/>
  <c r="F14" i="5"/>
  <c r="H14" i="5"/>
  <c r="I14" i="5"/>
  <c r="J14" i="5"/>
  <c r="K14" i="5" s="1"/>
  <c r="P14" i="5" s="1"/>
  <c r="L14" i="5"/>
  <c r="M14" i="5"/>
  <c r="N14" i="5"/>
  <c r="O14" i="5"/>
  <c r="R14" i="5"/>
  <c r="U14" i="5"/>
  <c r="E15" i="5"/>
  <c r="H15" i="5"/>
  <c r="I15" i="5"/>
  <c r="L15" i="5"/>
  <c r="M15" i="5"/>
  <c r="N15" i="5"/>
  <c r="U15" i="5"/>
  <c r="E16" i="5"/>
  <c r="F16" i="5"/>
  <c r="H16" i="5"/>
  <c r="J16" i="5" s="1"/>
  <c r="I16" i="5"/>
  <c r="K16" i="5"/>
  <c r="P16" i="5" s="1"/>
  <c r="L16" i="5"/>
  <c r="M16" i="5"/>
  <c r="N16" i="5"/>
  <c r="O16" i="5" s="1"/>
  <c r="U16" i="5"/>
  <c r="E17" i="5"/>
  <c r="H17" i="5"/>
  <c r="I17" i="5"/>
  <c r="L17" i="5"/>
  <c r="M17" i="5"/>
  <c r="N17" i="5"/>
  <c r="O17" i="5" s="1"/>
  <c r="U17" i="5"/>
  <c r="E18" i="5"/>
  <c r="F18" i="5"/>
  <c r="H18" i="5"/>
  <c r="I18" i="5"/>
  <c r="J18" i="5"/>
  <c r="K18" i="5" s="1"/>
  <c r="P18" i="5" s="1"/>
  <c r="L18" i="5"/>
  <c r="M18" i="5"/>
  <c r="N18" i="5"/>
  <c r="O18" i="5"/>
  <c r="U18" i="5"/>
  <c r="E19" i="5"/>
  <c r="H19" i="5"/>
  <c r="I19" i="5"/>
  <c r="L19" i="5"/>
  <c r="M19" i="5"/>
  <c r="N19" i="5"/>
  <c r="U19" i="5"/>
  <c r="E20" i="5"/>
  <c r="F20" i="5"/>
  <c r="H20" i="5"/>
  <c r="J20" i="5" s="1"/>
  <c r="K20" i="5" s="1"/>
  <c r="I20" i="5"/>
  <c r="L20" i="5"/>
  <c r="M20" i="5"/>
  <c r="N20" i="5"/>
  <c r="O20" i="5" s="1"/>
  <c r="U20" i="5"/>
  <c r="E21" i="5"/>
  <c r="H21" i="5"/>
  <c r="I21" i="5"/>
  <c r="L21" i="5"/>
  <c r="M21" i="5"/>
  <c r="N21" i="5"/>
  <c r="O21" i="5" s="1"/>
  <c r="U21" i="5"/>
  <c r="E22" i="5"/>
  <c r="F22" i="5"/>
  <c r="H22" i="5"/>
  <c r="I22" i="5"/>
  <c r="J22" i="5"/>
  <c r="K22" i="5" s="1"/>
  <c r="L22" i="5"/>
  <c r="M22" i="5"/>
  <c r="N22" i="5"/>
  <c r="O22" i="5"/>
  <c r="U22" i="5"/>
  <c r="E23" i="5"/>
  <c r="H23" i="5"/>
  <c r="I23" i="5"/>
  <c r="L23" i="5"/>
  <c r="M23" i="5"/>
  <c r="N23" i="5"/>
  <c r="U23" i="5"/>
  <c r="E24" i="5"/>
  <c r="F24" i="5"/>
  <c r="H24" i="5"/>
  <c r="J24" i="5" s="1"/>
  <c r="K24" i="5" s="1"/>
  <c r="P24" i="5" s="1"/>
  <c r="I24" i="5"/>
  <c r="L24" i="5"/>
  <c r="M24" i="5"/>
  <c r="N24" i="5"/>
  <c r="O24" i="5" s="1"/>
  <c r="U24" i="5"/>
  <c r="E25" i="5"/>
  <c r="H25" i="5"/>
  <c r="I25" i="5"/>
  <c r="L25" i="5"/>
  <c r="M25" i="5"/>
  <c r="N25" i="5"/>
  <c r="U25" i="5"/>
  <c r="E26" i="5"/>
  <c r="F26" i="5"/>
  <c r="H26" i="5"/>
  <c r="I26" i="5"/>
  <c r="J26" i="5"/>
  <c r="K26" i="5" s="1"/>
  <c r="P26" i="5" s="1"/>
  <c r="L26" i="5"/>
  <c r="M26" i="5"/>
  <c r="N26" i="5"/>
  <c r="O26" i="5"/>
  <c r="U26" i="5"/>
  <c r="E27" i="5"/>
  <c r="H27" i="5"/>
  <c r="I27" i="5"/>
  <c r="L27" i="5"/>
  <c r="M27" i="5"/>
  <c r="N27" i="5"/>
  <c r="U27" i="5"/>
  <c r="E28" i="5"/>
  <c r="F28" i="5"/>
  <c r="H28" i="5"/>
  <c r="J28" i="5" s="1"/>
  <c r="K28" i="5" s="1"/>
  <c r="P28" i="5" s="1"/>
  <c r="I28" i="5"/>
  <c r="L28" i="5"/>
  <c r="M28" i="5"/>
  <c r="N28" i="5"/>
  <c r="O28" i="5" s="1"/>
  <c r="U28" i="5"/>
  <c r="E29" i="5"/>
  <c r="H29" i="5"/>
  <c r="I29" i="5"/>
  <c r="L29" i="5"/>
  <c r="M29" i="5"/>
  <c r="N29" i="5"/>
  <c r="U29" i="5"/>
  <c r="E30" i="5"/>
  <c r="F30" i="5"/>
  <c r="H30" i="5"/>
  <c r="J30" i="5" s="1"/>
  <c r="K30" i="5" s="1"/>
  <c r="P30" i="5" s="1"/>
  <c r="I30" i="5"/>
  <c r="L30" i="5"/>
  <c r="M30" i="5"/>
  <c r="N30" i="5"/>
  <c r="O30" i="5"/>
  <c r="U30" i="5"/>
  <c r="E31" i="5"/>
  <c r="F31" i="5"/>
  <c r="H31" i="5"/>
  <c r="I31" i="5"/>
  <c r="J31" i="5"/>
  <c r="K31" i="5" s="1"/>
  <c r="L31" i="5"/>
  <c r="M31" i="5"/>
  <c r="N31" i="5"/>
  <c r="U31" i="5"/>
  <c r="E32" i="5"/>
  <c r="F32" i="5"/>
  <c r="H32" i="5"/>
  <c r="J32" i="5" s="1"/>
  <c r="I32" i="5"/>
  <c r="K32" i="5"/>
  <c r="L32" i="5"/>
  <c r="M32" i="5"/>
  <c r="N32" i="5"/>
  <c r="O32" i="5"/>
  <c r="P32" i="5" s="1"/>
  <c r="U32" i="5"/>
  <c r="E33" i="5"/>
  <c r="H33" i="5"/>
  <c r="I33" i="5"/>
  <c r="L33" i="5"/>
  <c r="M33" i="5"/>
  <c r="N33" i="5"/>
  <c r="O33" i="5" s="1"/>
  <c r="U33" i="5"/>
  <c r="E34" i="5"/>
  <c r="F34" i="5"/>
  <c r="H34" i="5"/>
  <c r="J34" i="5" s="1"/>
  <c r="K34" i="5" s="1"/>
  <c r="P34" i="5" s="1"/>
  <c r="I34" i="5"/>
  <c r="L34" i="5"/>
  <c r="M34" i="5"/>
  <c r="N34" i="5"/>
  <c r="O34" i="5"/>
  <c r="U34" i="5"/>
  <c r="E35" i="5"/>
  <c r="J35" i="5" s="1"/>
  <c r="K35" i="5" s="1"/>
  <c r="H35" i="5"/>
  <c r="I35" i="5"/>
  <c r="L35" i="5"/>
  <c r="M35" i="5"/>
  <c r="N35" i="5"/>
  <c r="U35" i="5"/>
  <c r="E36" i="5"/>
  <c r="F36" i="5"/>
  <c r="G36" i="5" s="1"/>
  <c r="H36" i="5"/>
  <c r="J36" i="5" s="1"/>
  <c r="K36" i="5" s="1"/>
  <c r="I36" i="5"/>
  <c r="L36" i="5"/>
  <c r="M36" i="5"/>
  <c r="N36" i="5"/>
  <c r="O36" i="5" s="1"/>
  <c r="U36" i="5"/>
  <c r="E37" i="5"/>
  <c r="F37" i="5"/>
  <c r="H37" i="5"/>
  <c r="I37" i="5"/>
  <c r="J37" i="5"/>
  <c r="K37" i="5" s="1"/>
  <c r="L37" i="5"/>
  <c r="M37" i="5"/>
  <c r="N37" i="5"/>
  <c r="O37" i="5" s="1"/>
  <c r="U37" i="5"/>
  <c r="E38" i="5"/>
  <c r="F38" i="5"/>
  <c r="G38" i="5"/>
  <c r="H38" i="5"/>
  <c r="I38" i="5"/>
  <c r="J38" i="5"/>
  <c r="K38" i="5" s="1"/>
  <c r="L38" i="5"/>
  <c r="M38" i="5"/>
  <c r="N38" i="5"/>
  <c r="O38" i="5"/>
  <c r="U38" i="5"/>
  <c r="E39" i="5"/>
  <c r="F39" i="5"/>
  <c r="H39" i="5"/>
  <c r="J39" i="5" s="1"/>
  <c r="K39" i="5" s="1"/>
  <c r="P39" i="5" s="1"/>
  <c r="I39" i="5"/>
  <c r="L39" i="5"/>
  <c r="M39" i="5"/>
  <c r="N39" i="5"/>
  <c r="O39" i="5" s="1"/>
  <c r="R39" i="5"/>
  <c r="U39" i="5"/>
  <c r="E40" i="5"/>
  <c r="F40" i="5"/>
  <c r="H40" i="5"/>
  <c r="J40" i="5" s="1"/>
  <c r="I40" i="5"/>
  <c r="K40" i="5"/>
  <c r="L40" i="5"/>
  <c r="M40" i="5"/>
  <c r="N40" i="5"/>
  <c r="O40" i="5" s="1"/>
  <c r="U40" i="5"/>
  <c r="E41" i="5"/>
  <c r="F41" i="5" s="1"/>
  <c r="H41" i="5"/>
  <c r="I41" i="5"/>
  <c r="L41" i="5"/>
  <c r="M41" i="5"/>
  <c r="N41" i="5"/>
  <c r="U41" i="5"/>
  <c r="E42" i="5"/>
  <c r="F42" i="5"/>
  <c r="H42" i="5"/>
  <c r="J42" i="5" s="1"/>
  <c r="K42" i="5" s="1"/>
  <c r="P42" i="5" s="1"/>
  <c r="I42" i="5"/>
  <c r="L42" i="5"/>
  <c r="M42" i="5"/>
  <c r="N42" i="5"/>
  <c r="O42" i="5"/>
  <c r="U42" i="5"/>
  <c r="E43" i="5"/>
  <c r="F43" i="5"/>
  <c r="H43" i="5"/>
  <c r="I43" i="5"/>
  <c r="J43" i="5"/>
  <c r="K43" i="5" s="1"/>
  <c r="L43" i="5"/>
  <c r="M43" i="5"/>
  <c r="N43" i="5"/>
  <c r="U43" i="5"/>
  <c r="E44" i="5"/>
  <c r="F44" i="5"/>
  <c r="H44" i="5"/>
  <c r="J44" i="5" s="1"/>
  <c r="K44" i="5" s="1"/>
  <c r="P44" i="5" s="1"/>
  <c r="I44" i="5"/>
  <c r="L44" i="5"/>
  <c r="M44" i="5"/>
  <c r="N44" i="5"/>
  <c r="O44" i="5"/>
  <c r="U44" i="5"/>
  <c r="E45" i="5"/>
  <c r="F45" i="5" s="1"/>
  <c r="H45" i="5"/>
  <c r="I45" i="5"/>
  <c r="L45" i="5"/>
  <c r="M45" i="5"/>
  <c r="N45" i="5"/>
  <c r="O45" i="5" s="1"/>
  <c r="U45" i="5"/>
  <c r="E46" i="5"/>
  <c r="F46" i="5"/>
  <c r="H46" i="5"/>
  <c r="J46" i="5" s="1"/>
  <c r="K46" i="5" s="1"/>
  <c r="I46" i="5"/>
  <c r="L46" i="5"/>
  <c r="M46" i="5"/>
  <c r="N46" i="5"/>
  <c r="O46" i="5"/>
  <c r="P46" i="5" s="1"/>
  <c r="U46" i="5"/>
  <c r="E47" i="5"/>
  <c r="H47" i="5"/>
  <c r="I47" i="5"/>
  <c r="L47" i="5"/>
  <c r="M47" i="5"/>
  <c r="N47" i="5"/>
  <c r="O47" i="5" s="1"/>
  <c r="U47" i="5"/>
  <c r="E48" i="5"/>
  <c r="F48" i="5"/>
  <c r="H48" i="5"/>
  <c r="J48" i="5" s="1"/>
  <c r="I48" i="5"/>
  <c r="K48" i="5"/>
  <c r="P48" i="5" s="1"/>
  <c r="L48" i="5"/>
  <c r="M48" i="5"/>
  <c r="N48" i="5"/>
  <c r="O48" i="5" s="1"/>
  <c r="U48" i="5"/>
  <c r="E49" i="5"/>
  <c r="F49" i="5"/>
  <c r="H49" i="5"/>
  <c r="I49" i="5"/>
  <c r="J49" i="5"/>
  <c r="K49" i="5" s="1"/>
  <c r="L49" i="5"/>
  <c r="M49" i="5"/>
  <c r="N49" i="5"/>
  <c r="O49" i="5" s="1"/>
  <c r="U49" i="5"/>
  <c r="E50" i="5"/>
  <c r="F50" i="5"/>
  <c r="H50" i="5"/>
  <c r="I50" i="5"/>
  <c r="J50" i="5"/>
  <c r="K50" i="5"/>
  <c r="L50" i="5"/>
  <c r="M50" i="5"/>
  <c r="N50" i="5"/>
  <c r="O50" i="5"/>
  <c r="U50" i="5"/>
  <c r="E51" i="5"/>
  <c r="F51" i="5"/>
  <c r="H51" i="5"/>
  <c r="J51" i="5" s="1"/>
  <c r="K51" i="5" s="1"/>
  <c r="I51" i="5"/>
  <c r="L51" i="5"/>
  <c r="M51" i="5"/>
  <c r="N51" i="5"/>
  <c r="O51" i="5" s="1"/>
  <c r="U51" i="5"/>
  <c r="E52" i="5"/>
  <c r="F52" i="5"/>
  <c r="H52" i="5"/>
  <c r="J52" i="5" s="1"/>
  <c r="I52" i="5"/>
  <c r="K52" i="5"/>
  <c r="L52" i="5"/>
  <c r="M52" i="5"/>
  <c r="N52" i="5"/>
  <c r="O52" i="5"/>
  <c r="P52" i="5"/>
  <c r="T52" i="5" s="1"/>
  <c r="U52" i="5"/>
  <c r="E53" i="5"/>
  <c r="J53" i="5" s="1"/>
  <c r="K53" i="5" s="1"/>
  <c r="H53" i="5"/>
  <c r="I53" i="5"/>
  <c r="L53" i="5"/>
  <c r="M53" i="5"/>
  <c r="N53" i="5"/>
  <c r="U53" i="5"/>
  <c r="E54" i="5"/>
  <c r="F54" i="5"/>
  <c r="H54" i="5"/>
  <c r="J54" i="5" s="1"/>
  <c r="I54" i="5"/>
  <c r="K54" i="5"/>
  <c r="P54" i="5" s="1"/>
  <c r="L54" i="5"/>
  <c r="M54" i="5"/>
  <c r="N54" i="5"/>
  <c r="O54" i="5"/>
  <c r="T54" i="5"/>
  <c r="U54" i="5"/>
  <c r="E55" i="5"/>
  <c r="J55" i="5" s="1"/>
  <c r="K55" i="5" s="1"/>
  <c r="H55" i="5"/>
  <c r="I55" i="5"/>
  <c r="L55" i="5"/>
  <c r="M55" i="5"/>
  <c r="N55" i="5"/>
  <c r="U55" i="5"/>
  <c r="E56" i="5"/>
  <c r="F56" i="5"/>
  <c r="H56" i="5"/>
  <c r="J56" i="5" s="1"/>
  <c r="K56" i="5" s="1"/>
  <c r="P56" i="5" s="1"/>
  <c r="I56" i="5"/>
  <c r="L56" i="5"/>
  <c r="M56" i="5"/>
  <c r="N56" i="5"/>
  <c r="O56" i="5"/>
  <c r="S56" i="5"/>
  <c r="T56" i="5"/>
  <c r="U56" i="5"/>
  <c r="E57" i="5"/>
  <c r="F57" i="5"/>
  <c r="H57" i="5"/>
  <c r="I57" i="5"/>
  <c r="J57" i="5"/>
  <c r="K57" i="5" s="1"/>
  <c r="P57" i="5" s="1"/>
  <c r="L57" i="5"/>
  <c r="M57" i="5"/>
  <c r="N57" i="5"/>
  <c r="O57" i="5" s="1"/>
  <c r="T57" i="5"/>
  <c r="U57" i="5"/>
  <c r="E58" i="5"/>
  <c r="F58" i="5"/>
  <c r="H58" i="5"/>
  <c r="I58" i="5"/>
  <c r="J58" i="5"/>
  <c r="K58" i="5" s="1"/>
  <c r="P58" i="5" s="1"/>
  <c r="S58" i="5" s="1"/>
  <c r="L58" i="5"/>
  <c r="M58" i="5"/>
  <c r="N58" i="5"/>
  <c r="O58" i="5"/>
  <c r="U58" i="5"/>
  <c r="E59" i="5"/>
  <c r="H59" i="5"/>
  <c r="I59" i="5"/>
  <c r="L59" i="5"/>
  <c r="M59" i="5"/>
  <c r="N59" i="5"/>
  <c r="O59" i="5" s="1"/>
  <c r="U59" i="5"/>
  <c r="E60" i="5"/>
  <c r="F60" i="5"/>
  <c r="H60" i="5"/>
  <c r="J60" i="5" s="1"/>
  <c r="K60" i="5" s="1"/>
  <c r="I60" i="5"/>
  <c r="L60" i="5"/>
  <c r="M60" i="5"/>
  <c r="N60" i="5"/>
  <c r="O60" i="5" s="1"/>
  <c r="P60" i="5" s="1"/>
  <c r="U60" i="5"/>
  <c r="E61" i="5"/>
  <c r="F61" i="5"/>
  <c r="H61" i="5"/>
  <c r="I61" i="5"/>
  <c r="J61" i="5"/>
  <c r="K61" i="5" s="1"/>
  <c r="L61" i="5"/>
  <c r="M61" i="5"/>
  <c r="N61" i="5"/>
  <c r="U61" i="5"/>
  <c r="E62" i="5"/>
  <c r="F62" i="5"/>
  <c r="H62" i="5"/>
  <c r="J62" i="5" s="1"/>
  <c r="K62" i="5" s="1"/>
  <c r="P62" i="5" s="1"/>
  <c r="I62" i="5"/>
  <c r="L62" i="5"/>
  <c r="M62" i="5"/>
  <c r="N62" i="5"/>
  <c r="O62" i="5"/>
  <c r="U62" i="5"/>
  <c r="E63" i="5"/>
  <c r="F63" i="5"/>
  <c r="H63" i="5"/>
  <c r="I63" i="5"/>
  <c r="J63" i="5"/>
  <c r="K63" i="5" s="1"/>
  <c r="L63" i="5"/>
  <c r="M63" i="5"/>
  <c r="N63" i="5"/>
  <c r="U63" i="5"/>
  <c r="E64" i="5"/>
  <c r="F64" i="5"/>
  <c r="H64" i="5"/>
  <c r="J64" i="5" s="1"/>
  <c r="K64" i="5" s="1"/>
  <c r="P64" i="5" s="1"/>
  <c r="I64" i="5"/>
  <c r="L64" i="5"/>
  <c r="M64" i="5"/>
  <c r="N64" i="5"/>
  <c r="O64" i="5"/>
  <c r="U64" i="5"/>
  <c r="E65" i="5"/>
  <c r="H65" i="5"/>
  <c r="I65" i="5"/>
  <c r="L65" i="5"/>
  <c r="M65" i="5"/>
  <c r="N65" i="5"/>
  <c r="O65" i="5" s="1"/>
  <c r="U65" i="5"/>
  <c r="E66" i="5"/>
  <c r="F66" i="5"/>
  <c r="H66" i="5"/>
  <c r="J66" i="5" s="1"/>
  <c r="K66" i="5" s="1"/>
  <c r="P66" i="5" s="1"/>
  <c r="I66" i="5"/>
  <c r="L66" i="5"/>
  <c r="M66" i="5"/>
  <c r="N66" i="5"/>
  <c r="O66" i="5"/>
  <c r="U66" i="5"/>
  <c r="E67" i="5"/>
  <c r="F67" i="5"/>
  <c r="H67" i="5"/>
  <c r="J67" i="5" s="1"/>
  <c r="K67" i="5" s="1"/>
  <c r="P67" i="5" s="1"/>
  <c r="I67" i="5"/>
  <c r="L67" i="5"/>
  <c r="M67" i="5"/>
  <c r="N67" i="5"/>
  <c r="O67" i="5" s="1"/>
  <c r="U67" i="5"/>
  <c r="E68" i="5"/>
  <c r="F68" i="5"/>
  <c r="H68" i="5"/>
  <c r="J68" i="5" s="1"/>
  <c r="I68" i="5"/>
  <c r="K68" i="5"/>
  <c r="P68" i="5" s="1"/>
  <c r="L68" i="5"/>
  <c r="M68" i="5"/>
  <c r="N68" i="5"/>
  <c r="O68" i="5" s="1"/>
  <c r="U68" i="5"/>
  <c r="E69" i="5"/>
  <c r="J69" i="5" s="1"/>
  <c r="K69" i="5" s="1"/>
  <c r="H69" i="5"/>
  <c r="I69" i="5"/>
  <c r="L69" i="5"/>
  <c r="M69" i="5"/>
  <c r="N69" i="5"/>
  <c r="U69" i="5"/>
  <c r="E70" i="5"/>
  <c r="F70" i="5"/>
  <c r="H70" i="5"/>
  <c r="I70" i="5"/>
  <c r="J70" i="5"/>
  <c r="K70" i="5" s="1"/>
  <c r="P70" i="5" s="1"/>
  <c r="S70" i="5" s="1"/>
  <c r="L70" i="5"/>
  <c r="M70" i="5"/>
  <c r="N70" i="5"/>
  <c r="O70" i="5"/>
  <c r="U70" i="5"/>
  <c r="E71" i="5"/>
  <c r="F71" i="5"/>
  <c r="H71" i="5"/>
  <c r="I71" i="5"/>
  <c r="J71" i="5"/>
  <c r="K71" i="5" s="1"/>
  <c r="L71" i="5"/>
  <c r="M71" i="5"/>
  <c r="N71" i="5"/>
  <c r="U71" i="5"/>
  <c r="E72" i="5"/>
  <c r="F72" i="5"/>
  <c r="H72" i="5"/>
  <c r="J72" i="5" s="1"/>
  <c r="I72" i="5"/>
  <c r="K72" i="5"/>
  <c r="L72" i="5"/>
  <c r="M72" i="5"/>
  <c r="N72" i="5"/>
  <c r="O72" i="5" s="1"/>
  <c r="U72" i="5"/>
  <c r="E73" i="5"/>
  <c r="H73" i="5"/>
  <c r="I73" i="5"/>
  <c r="L73" i="5"/>
  <c r="M73" i="5"/>
  <c r="N73" i="5"/>
  <c r="O73" i="5" s="1"/>
  <c r="U73" i="5"/>
  <c r="E74" i="5"/>
  <c r="F74" i="5"/>
  <c r="H74" i="5"/>
  <c r="J74" i="5" s="1"/>
  <c r="K74" i="5" s="1"/>
  <c r="I74" i="5"/>
  <c r="L74" i="5"/>
  <c r="M74" i="5"/>
  <c r="N74" i="5"/>
  <c r="O74" i="5" s="1"/>
  <c r="U74" i="5"/>
  <c r="E75" i="5"/>
  <c r="J75" i="5" s="1"/>
  <c r="K75" i="5" s="1"/>
  <c r="H75" i="5"/>
  <c r="I75" i="5"/>
  <c r="L75" i="5"/>
  <c r="M75" i="5"/>
  <c r="N75" i="5"/>
  <c r="U75" i="5"/>
  <c r="E76" i="5"/>
  <c r="F76" i="5"/>
  <c r="H76" i="5"/>
  <c r="J76" i="5" s="1"/>
  <c r="K76" i="5" s="1"/>
  <c r="P76" i="5" s="1"/>
  <c r="I76" i="5"/>
  <c r="L76" i="5"/>
  <c r="M76" i="5"/>
  <c r="N76" i="5"/>
  <c r="O76" i="5"/>
  <c r="U76" i="5"/>
  <c r="E77" i="5"/>
  <c r="F77" i="5"/>
  <c r="H77" i="5"/>
  <c r="J77" i="5" s="1"/>
  <c r="K77" i="5" s="1"/>
  <c r="P77" i="5" s="1"/>
  <c r="Q77" i="5" s="1"/>
  <c r="I77" i="5"/>
  <c r="L77" i="5"/>
  <c r="M77" i="5"/>
  <c r="N77" i="5"/>
  <c r="O77" i="5" s="1"/>
  <c r="U77" i="5"/>
  <c r="E78" i="5"/>
  <c r="F78" i="5"/>
  <c r="H78" i="5"/>
  <c r="J78" i="5" s="1"/>
  <c r="K78" i="5" s="1"/>
  <c r="I78" i="5"/>
  <c r="L78" i="5"/>
  <c r="M78" i="5"/>
  <c r="N78" i="5"/>
  <c r="O78" i="5" s="1"/>
  <c r="P78" i="5"/>
  <c r="R78" i="5"/>
  <c r="U78" i="5"/>
  <c r="E79" i="5"/>
  <c r="H79" i="5"/>
  <c r="I79" i="5"/>
  <c r="L79" i="5"/>
  <c r="M79" i="5"/>
  <c r="N79" i="5"/>
  <c r="O79" i="5" s="1"/>
  <c r="U79" i="5"/>
  <c r="E80" i="5"/>
  <c r="F80" i="5"/>
  <c r="H80" i="5"/>
  <c r="I80" i="5"/>
  <c r="J80" i="5"/>
  <c r="K80" i="5" s="1"/>
  <c r="L80" i="5"/>
  <c r="M80" i="5"/>
  <c r="N80" i="5"/>
  <c r="O80" i="5"/>
  <c r="U80" i="5"/>
  <c r="E81" i="5"/>
  <c r="H81" i="5"/>
  <c r="I81" i="5"/>
  <c r="L81" i="5"/>
  <c r="M81" i="5"/>
  <c r="N81" i="5"/>
  <c r="O81" i="5"/>
  <c r="U81" i="5"/>
  <c r="E82" i="5"/>
  <c r="J82" i="5" s="1"/>
  <c r="H82" i="5"/>
  <c r="I82" i="5"/>
  <c r="K82" i="5"/>
  <c r="P82" i="5" s="1"/>
  <c r="L82" i="5"/>
  <c r="M82" i="5"/>
  <c r="N82" i="5"/>
  <c r="O82" i="5" s="1"/>
  <c r="U82" i="5"/>
  <c r="E83" i="5"/>
  <c r="J83" i="5" s="1"/>
  <c r="F83" i="5"/>
  <c r="H83" i="5"/>
  <c r="I83" i="5"/>
  <c r="K83" i="5"/>
  <c r="L83" i="5"/>
  <c r="M83" i="5"/>
  <c r="N83" i="5"/>
  <c r="O83" i="5" s="1"/>
  <c r="U83" i="5"/>
  <c r="E84" i="5"/>
  <c r="F84" i="5"/>
  <c r="H84" i="5"/>
  <c r="I84" i="5"/>
  <c r="J84" i="5"/>
  <c r="K84" i="5" s="1"/>
  <c r="P84" i="5" s="1"/>
  <c r="L84" i="5"/>
  <c r="M84" i="5"/>
  <c r="N84" i="5"/>
  <c r="O84" i="5"/>
  <c r="R84" i="5"/>
  <c r="U84" i="5"/>
  <c r="E85" i="5"/>
  <c r="H85" i="5"/>
  <c r="I85" i="5"/>
  <c r="L85" i="5"/>
  <c r="M85" i="5"/>
  <c r="N85" i="5"/>
  <c r="O85" i="5"/>
  <c r="U85" i="5"/>
  <c r="E86" i="5"/>
  <c r="J86" i="5" s="1"/>
  <c r="F86" i="5"/>
  <c r="H86" i="5"/>
  <c r="I86" i="5"/>
  <c r="K86" i="5"/>
  <c r="P86" i="5" s="1"/>
  <c r="L86" i="5"/>
  <c r="M86" i="5"/>
  <c r="N86" i="5"/>
  <c r="O86" i="5" s="1"/>
  <c r="U86" i="5"/>
  <c r="E87" i="5"/>
  <c r="J87" i="5" s="1"/>
  <c r="F87" i="5"/>
  <c r="H87" i="5"/>
  <c r="I87" i="5"/>
  <c r="K87" i="5"/>
  <c r="P87" i="5" s="1"/>
  <c r="L87" i="5"/>
  <c r="M87" i="5"/>
  <c r="N87" i="5"/>
  <c r="O87" i="5" s="1"/>
  <c r="S87" i="5"/>
  <c r="U87" i="5"/>
  <c r="E88" i="5"/>
  <c r="F88" i="5"/>
  <c r="H88" i="5"/>
  <c r="I88" i="5"/>
  <c r="J88" i="5"/>
  <c r="K88" i="5" s="1"/>
  <c r="P88" i="5" s="1"/>
  <c r="L88" i="5"/>
  <c r="M88" i="5"/>
  <c r="N88" i="5"/>
  <c r="O88" i="5"/>
  <c r="U88" i="5"/>
  <c r="E89" i="5"/>
  <c r="H89" i="5"/>
  <c r="I89" i="5"/>
  <c r="L89" i="5"/>
  <c r="M89" i="5"/>
  <c r="O89" i="5" s="1"/>
  <c r="N89" i="5"/>
  <c r="U89" i="5"/>
  <c r="E90" i="5"/>
  <c r="J90" i="5" s="1"/>
  <c r="K90" i="5" s="1"/>
  <c r="H90" i="5"/>
  <c r="I90" i="5"/>
  <c r="L90" i="5"/>
  <c r="M90" i="5"/>
  <c r="N90" i="5"/>
  <c r="U90" i="5"/>
  <c r="E91" i="5"/>
  <c r="J91" i="5" s="1"/>
  <c r="F91" i="5"/>
  <c r="H91" i="5"/>
  <c r="I91" i="5"/>
  <c r="K91" i="5"/>
  <c r="L91" i="5"/>
  <c r="M91" i="5"/>
  <c r="N91" i="5"/>
  <c r="O91" i="5" s="1"/>
  <c r="U91" i="5"/>
  <c r="E92" i="5"/>
  <c r="F92" i="5"/>
  <c r="H92" i="5"/>
  <c r="I92" i="5"/>
  <c r="J92" i="5"/>
  <c r="K92" i="5" s="1"/>
  <c r="P92" i="5" s="1"/>
  <c r="L92" i="5"/>
  <c r="M92" i="5"/>
  <c r="N92" i="5"/>
  <c r="O92" i="5"/>
  <c r="Q92" i="5"/>
  <c r="U92" i="5"/>
  <c r="E93" i="5"/>
  <c r="F93" i="5" s="1"/>
  <c r="H93" i="5"/>
  <c r="J93" i="5" s="1"/>
  <c r="K93" i="5" s="1"/>
  <c r="P93" i="5" s="1"/>
  <c r="I93" i="5"/>
  <c r="L93" i="5"/>
  <c r="M93" i="5"/>
  <c r="N93" i="5"/>
  <c r="O93" i="5"/>
  <c r="T93" i="5"/>
  <c r="U93" i="5"/>
  <c r="E94" i="5"/>
  <c r="F94" i="5" s="1"/>
  <c r="H94" i="5"/>
  <c r="J94" i="5" s="1"/>
  <c r="K94" i="5" s="1"/>
  <c r="I94" i="5"/>
  <c r="L94" i="5"/>
  <c r="M94" i="5"/>
  <c r="N94" i="5"/>
  <c r="U94" i="5"/>
  <c r="E95" i="5"/>
  <c r="J95" i="5" s="1"/>
  <c r="K95" i="5" s="1"/>
  <c r="P95" i="5" s="1"/>
  <c r="F95" i="5"/>
  <c r="H95" i="5"/>
  <c r="I95" i="5"/>
  <c r="L95" i="5"/>
  <c r="M95" i="5"/>
  <c r="N95" i="5"/>
  <c r="O95" i="5" s="1"/>
  <c r="U95" i="5"/>
  <c r="E96" i="5"/>
  <c r="F96" i="5"/>
  <c r="H96" i="5"/>
  <c r="I96" i="5"/>
  <c r="J96" i="5"/>
  <c r="K96" i="5"/>
  <c r="L96" i="5"/>
  <c r="M96" i="5"/>
  <c r="O96" i="5" s="1"/>
  <c r="N96" i="5"/>
  <c r="U96" i="5"/>
  <c r="E97" i="5"/>
  <c r="H97" i="5"/>
  <c r="I97" i="5"/>
  <c r="L97" i="5"/>
  <c r="M97" i="5"/>
  <c r="O97" i="5" s="1"/>
  <c r="N97" i="5"/>
  <c r="U97" i="5"/>
  <c r="E98" i="5"/>
  <c r="F98" i="5" s="1"/>
  <c r="H98" i="5"/>
  <c r="I98" i="5"/>
  <c r="J98" i="5"/>
  <c r="K98" i="5" s="1"/>
  <c r="L98" i="5"/>
  <c r="M98" i="5"/>
  <c r="N98" i="5"/>
  <c r="O98" i="5" s="1"/>
  <c r="U98" i="5"/>
  <c r="E99" i="5"/>
  <c r="H99" i="5"/>
  <c r="I99" i="5"/>
  <c r="L99" i="5"/>
  <c r="M99" i="5"/>
  <c r="N99" i="5"/>
  <c r="O99" i="5" s="1"/>
  <c r="U99" i="5"/>
  <c r="E100" i="5"/>
  <c r="F100" i="5" s="1"/>
  <c r="H100" i="5"/>
  <c r="J100" i="5" s="1"/>
  <c r="I100" i="5"/>
  <c r="K100" i="5"/>
  <c r="P100" i="5" s="1"/>
  <c r="L100" i="5"/>
  <c r="M100" i="5"/>
  <c r="N100" i="5"/>
  <c r="O100" i="5" s="1"/>
  <c r="U100" i="5"/>
  <c r="E101" i="5"/>
  <c r="F101" i="5"/>
  <c r="H101" i="5"/>
  <c r="J101" i="5" s="1"/>
  <c r="K101" i="5" s="1"/>
  <c r="P101" i="5" s="1"/>
  <c r="I101" i="5"/>
  <c r="L101" i="5"/>
  <c r="M101" i="5"/>
  <c r="N101" i="5"/>
  <c r="O101" i="5" s="1"/>
  <c r="U101" i="5"/>
  <c r="E102" i="5"/>
  <c r="F102" i="5"/>
  <c r="H102" i="5"/>
  <c r="J102" i="5" s="1"/>
  <c r="K102" i="5" s="1"/>
  <c r="I102" i="5"/>
  <c r="L102" i="5"/>
  <c r="M102" i="5"/>
  <c r="N102" i="5"/>
  <c r="O102" i="5"/>
  <c r="U102" i="5"/>
  <c r="E103" i="5"/>
  <c r="F103" i="5" s="1"/>
  <c r="H103" i="5"/>
  <c r="I103" i="5"/>
  <c r="J103" i="5"/>
  <c r="K103" i="5" s="1"/>
  <c r="L103" i="5"/>
  <c r="M103" i="5"/>
  <c r="N103" i="5"/>
  <c r="O103" i="5" s="1"/>
  <c r="U103" i="5"/>
  <c r="E104" i="5"/>
  <c r="F104" i="5" s="1"/>
  <c r="H104" i="5"/>
  <c r="J104" i="5" s="1"/>
  <c r="I104" i="5"/>
  <c r="K104" i="5"/>
  <c r="P104" i="5" s="1"/>
  <c r="L104" i="5"/>
  <c r="M104" i="5"/>
  <c r="N104" i="5"/>
  <c r="O104" i="5" s="1"/>
  <c r="U104" i="5"/>
  <c r="E105" i="5"/>
  <c r="F105" i="5"/>
  <c r="H105" i="5"/>
  <c r="J105" i="5" s="1"/>
  <c r="K105" i="5" s="1"/>
  <c r="P105" i="5" s="1"/>
  <c r="Q105" i="5" s="1"/>
  <c r="I105" i="5"/>
  <c r="L105" i="5"/>
  <c r="M105" i="5"/>
  <c r="N105" i="5"/>
  <c r="O105" i="5" s="1"/>
  <c r="U105" i="5"/>
  <c r="E106" i="5"/>
  <c r="F106" i="5"/>
  <c r="H106" i="5"/>
  <c r="J106" i="5" s="1"/>
  <c r="K106" i="5" s="1"/>
  <c r="I106" i="5"/>
  <c r="L106" i="5"/>
  <c r="M106" i="5"/>
  <c r="N106" i="5"/>
  <c r="O106" i="5"/>
  <c r="U106" i="5"/>
  <c r="E107" i="5"/>
  <c r="F107" i="5" s="1"/>
  <c r="G106" i="5" s="1"/>
  <c r="H107" i="5"/>
  <c r="I107" i="5"/>
  <c r="J107" i="5"/>
  <c r="K107" i="5" s="1"/>
  <c r="L107" i="5"/>
  <c r="M107" i="5"/>
  <c r="N107" i="5"/>
  <c r="O107" i="5" s="1"/>
  <c r="U107" i="5"/>
  <c r="E108" i="5"/>
  <c r="F108" i="5" s="1"/>
  <c r="H108" i="5"/>
  <c r="J108" i="5" s="1"/>
  <c r="K108" i="5" s="1"/>
  <c r="P108" i="5" s="1"/>
  <c r="I108" i="5"/>
  <c r="L108" i="5"/>
  <c r="M108" i="5"/>
  <c r="N108" i="5"/>
  <c r="O108" i="5" s="1"/>
  <c r="U108" i="5"/>
  <c r="E109" i="5"/>
  <c r="F109" i="5"/>
  <c r="H109" i="5"/>
  <c r="J109" i="5" s="1"/>
  <c r="K109" i="5" s="1"/>
  <c r="P109" i="5" s="1"/>
  <c r="I109" i="5"/>
  <c r="L109" i="5"/>
  <c r="M109" i="5"/>
  <c r="N109" i="5"/>
  <c r="O109" i="5" s="1"/>
  <c r="U109" i="5"/>
  <c r="E110" i="5"/>
  <c r="F110" i="5"/>
  <c r="H110" i="5"/>
  <c r="J110" i="5" s="1"/>
  <c r="K110" i="5" s="1"/>
  <c r="I110" i="5"/>
  <c r="L110" i="5"/>
  <c r="M110" i="5"/>
  <c r="N110" i="5"/>
  <c r="O110" i="5"/>
  <c r="U110" i="5"/>
  <c r="E111" i="5"/>
  <c r="F111" i="5" s="1"/>
  <c r="H111" i="5"/>
  <c r="I111" i="5"/>
  <c r="J111" i="5"/>
  <c r="K111" i="5" s="1"/>
  <c r="L111" i="5"/>
  <c r="M111" i="5"/>
  <c r="N111" i="5"/>
  <c r="O111" i="5" s="1"/>
  <c r="U111" i="5"/>
  <c r="E112" i="5"/>
  <c r="F112" i="5" s="1"/>
  <c r="H112" i="5"/>
  <c r="J112" i="5" s="1"/>
  <c r="I112" i="5"/>
  <c r="K112" i="5"/>
  <c r="L112" i="5"/>
  <c r="M112" i="5"/>
  <c r="N112" i="5"/>
  <c r="O112" i="5" s="1"/>
  <c r="U112" i="5"/>
  <c r="E113" i="5"/>
  <c r="F113" i="5"/>
  <c r="H113" i="5"/>
  <c r="J113" i="5" s="1"/>
  <c r="K113" i="5" s="1"/>
  <c r="P113" i="5" s="1"/>
  <c r="I113" i="5"/>
  <c r="L113" i="5"/>
  <c r="M113" i="5"/>
  <c r="N113" i="5"/>
  <c r="O113" i="5" s="1"/>
  <c r="Q113" i="5"/>
  <c r="U113" i="5"/>
  <c r="E114" i="5"/>
  <c r="F114" i="5"/>
  <c r="H114" i="5"/>
  <c r="J114" i="5" s="1"/>
  <c r="K114" i="5" s="1"/>
  <c r="P114" i="5" s="1"/>
  <c r="I114" i="5"/>
  <c r="L114" i="5"/>
  <c r="M114" i="5"/>
  <c r="N114" i="5"/>
  <c r="O114" i="5"/>
  <c r="U114" i="5"/>
  <c r="E115" i="5"/>
  <c r="F115" i="5" s="1"/>
  <c r="H115" i="5"/>
  <c r="I115" i="5"/>
  <c r="J115" i="5"/>
  <c r="K115" i="5" s="1"/>
  <c r="L115" i="5"/>
  <c r="M115" i="5"/>
  <c r="N115" i="5"/>
  <c r="O115" i="5" s="1"/>
  <c r="U115" i="5"/>
  <c r="E116" i="5"/>
  <c r="F116" i="5" s="1"/>
  <c r="H116" i="5"/>
  <c r="J116" i="5" s="1"/>
  <c r="I116" i="5"/>
  <c r="K116" i="5"/>
  <c r="L116" i="5"/>
  <c r="M116" i="5"/>
  <c r="N116" i="5"/>
  <c r="U116" i="5"/>
  <c r="E117" i="5"/>
  <c r="F117" i="5"/>
  <c r="H117" i="5"/>
  <c r="J117" i="5" s="1"/>
  <c r="I117" i="5"/>
  <c r="K117" i="5"/>
  <c r="P117" i="5" s="1"/>
  <c r="L117" i="5"/>
  <c r="M117" i="5"/>
  <c r="N117" i="5"/>
  <c r="O117" i="5" s="1"/>
  <c r="U117" i="5"/>
  <c r="E118" i="5"/>
  <c r="F118" i="5"/>
  <c r="H118" i="5"/>
  <c r="J118" i="5" s="1"/>
  <c r="K118" i="5" s="1"/>
  <c r="P118" i="5" s="1"/>
  <c r="I118" i="5"/>
  <c r="L118" i="5"/>
  <c r="M118" i="5"/>
  <c r="N118" i="5"/>
  <c r="O118" i="5"/>
  <c r="Q118" i="5"/>
  <c r="U118" i="5"/>
  <c r="E119" i="5"/>
  <c r="F119" i="5" s="1"/>
  <c r="G118" i="5" s="1"/>
  <c r="H119" i="5"/>
  <c r="I119" i="5"/>
  <c r="L119" i="5"/>
  <c r="M119" i="5"/>
  <c r="N119" i="5"/>
  <c r="O119" i="5" s="1"/>
  <c r="U119" i="5"/>
  <c r="E120" i="5"/>
  <c r="F120" i="5" s="1"/>
  <c r="H120" i="5"/>
  <c r="J120" i="5" s="1"/>
  <c r="K120" i="5" s="1"/>
  <c r="I120" i="5"/>
  <c r="L120" i="5"/>
  <c r="M120" i="5"/>
  <c r="N120" i="5"/>
  <c r="U120" i="5"/>
  <c r="E121" i="5"/>
  <c r="F121" i="5"/>
  <c r="H121" i="5"/>
  <c r="J121" i="5" s="1"/>
  <c r="K121" i="5" s="1"/>
  <c r="P121" i="5" s="1"/>
  <c r="I121" i="5"/>
  <c r="L121" i="5"/>
  <c r="M121" i="5"/>
  <c r="N121" i="5"/>
  <c r="O121" i="5" s="1"/>
  <c r="U121" i="5"/>
  <c r="E122" i="5"/>
  <c r="F122" i="5"/>
  <c r="H122" i="5"/>
  <c r="J122" i="5" s="1"/>
  <c r="K122" i="5" s="1"/>
  <c r="P122" i="5" s="1"/>
  <c r="I122" i="5"/>
  <c r="L122" i="5"/>
  <c r="M122" i="5"/>
  <c r="N122" i="5"/>
  <c r="O122" i="5"/>
  <c r="U122" i="5"/>
  <c r="E123" i="5"/>
  <c r="F123" i="5" s="1"/>
  <c r="H123" i="5"/>
  <c r="I123" i="5"/>
  <c r="L123" i="5"/>
  <c r="M123" i="5"/>
  <c r="N123" i="5"/>
  <c r="U123" i="5"/>
  <c r="E124" i="5"/>
  <c r="F124" i="5" s="1"/>
  <c r="H124" i="5"/>
  <c r="J124" i="5" s="1"/>
  <c r="I124" i="5"/>
  <c r="K124" i="5"/>
  <c r="L124" i="5"/>
  <c r="M124" i="5"/>
  <c r="N124" i="5"/>
  <c r="U124" i="5"/>
  <c r="E125" i="5"/>
  <c r="F125" i="5"/>
  <c r="H125" i="5"/>
  <c r="I125" i="5"/>
  <c r="J125" i="5"/>
  <c r="K125" i="5" s="1"/>
  <c r="L125" i="5"/>
  <c r="M125" i="5"/>
  <c r="N125" i="5"/>
  <c r="O125" i="5" s="1"/>
  <c r="P125" i="5"/>
  <c r="U125" i="5"/>
  <c r="E126" i="5"/>
  <c r="F126" i="5"/>
  <c r="H126" i="5"/>
  <c r="J126" i="5" s="1"/>
  <c r="K126" i="5" s="1"/>
  <c r="P126" i="5" s="1"/>
  <c r="I126" i="5"/>
  <c r="L126" i="5"/>
  <c r="M126" i="5"/>
  <c r="N126" i="5"/>
  <c r="O126" i="5"/>
  <c r="U126" i="5"/>
  <c r="E127" i="5"/>
  <c r="F127" i="5" s="1"/>
  <c r="H127" i="5"/>
  <c r="I127" i="5"/>
  <c r="L127" i="5"/>
  <c r="M127" i="5"/>
  <c r="N127" i="5"/>
  <c r="O127" i="5" s="1"/>
  <c r="U127" i="5"/>
  <c r="E128" i="5"/>
  <c r="F128" i="5" s="1"/>
  <c r="H128" i="5"/>
  <c r="J128" i="5" s="1"/>
  <c r="I128" i="5"/>
  <c r="K128" i="5"/>
  <c r="L128" i="5"/>
  <c r="M128" i="5"/>
  <c r="N128" i="5"/>
  <c r="O128" i="5" s="1"/>
  <c r="U128" i="5"/>
  <c r="E129" i="5"/>
  <c r="F129" i="5"/>
  <c r="H129" i="5"/>
  <c r="J129" i="5" s="1"/>
  <c r="K129" i="5" s="1"/>
  <c r="P129" i="5" s="1"/>
  <c r="I129" i="5"/>
  <c r="L129" i="5"/>
  <c r="M129" i="5"/>
  <c r="N129" i="5"/>
  <c r="O129" i="5" s="1"/>
  <c r="Q129" i="5"/>
  <c r="U129" i="5"/>
  <c r="E130" i="5"/>
  <c r="F130" i="5"/>
  <c r="H130" i="5"/>
  <c r="J130" i="5" s="1"/>
  <c r="K130" i="5" s="1"/>
  <c r="I130" i="5"/>
  <c r="L130" i="5"/>
  <c r="M130" i="5"/>
  <c r="N130" i="5"/>
  <c r="O130" i="5"/>
  <c r="U130" i="5"/>
  <c r="E131" i="5"/>
  <c r="H131" i="5"/>
  <c r="I131" i="5"/>
  <c r="L131" i="5"/>
  <c r="M131" i="5"/>
  <c r="N131" i="5"/>
  <c r="O131" i="5" s="1"/>
  <c r="U131" i="5"/>
  <c r="E132" i="5"/>
  <c r="F132" i="5" s="1"/>
  <c r="H132" i="5"/>
  <c r="I132" i="5"/>
  <c r="L132" i="5"/>
  <c r="M132" i="5"/>
  <c r="N132" i="5"/>
  <c r="U132" i="5"/>
  <c r="E133" i="5"/>
  <c r="F133" i="5"/>
  <c r="H133" i="5"/>
  <c r="J133" i="5" s="1"/>
  <c r="K133" i="5" s="1"/>
  <c r="P133" i="5" s="1"/>
  <c r="I133" i="5"/>
  <c r="L133" i="5"/>
  <c r="M133" i="5"/>
  <c r="N133" i="5"/>
  <c r="O133" i="5" s="1"/>
  <c r="S133" i="5"/>
  <c r="U133" i="5"/>
  <c r="E134" i="5"/>
  <c r="F134" i="5"/>
  <c r="H134" i="5"/>
  <c r="I134" i="5"/>
  <c r="J134" i="5"/>
  <c r="K134" i="5" s="1"/>
  <c r="L134" i="5"/>
  <c r="M134" i="5"/>
  <c r="N134" i="5"/>
  <c r="O134" i="5"/>
  <c r="P134" i="5"/>
  <c r="R134" i="5"/>
  <c r="T134" i="5"/>
  <c r="U134" i="5"/>
  <c r="E135" i="5"/>
  <c r="F135" i="5"/>
  <c r="H135" i="5"/>
  <c r="I135" i="5"/>
  <c r="J135" i="5"/>
  <c r="K135" i="5" s="1"/>
  <c r="L135" i="5"/>
  <c r="M135" i="5"/>
  <c r="O135" i="5" s="1"/>
  <c r="N135" i="5"/>
  <c r="U135" i="5"/>
  <c r="E136" i="5"/>
  <c r="H136" i="5"/>
  <c r="I136" i="5"/>
  <c r="L136" i="5"/>
  <c r="M136" i="5"/>
  <c r="N136" i="5"/>
  <c r="O136" i="5" s="1"/>
  <c r="U136" i="5"/>
  <c r="E137" i="5"/>
  <c r="F137" i="5"/>
  <c r="H137" i="5"/>
  <c r="I137" i="5"/>
  <c r="J137" i="5"/>
  <c r="K137" i="5" s="1"/>
  <c r="L137" i="5"/>
  <c r="M137" i="5"/>
  <c r="N137" i="5"/>
  <c r="O137" i="5" s="1"/>
  <c r="P137" i="5"/>
  <c r="R137" i="5" s="1"/>
  <c r="U137" i="5"/>
  <c r="E138" i="5"/>
  <c r="F138" i="5"/>
  <c r="H138" i="5"/>
  <c r="J138" i="5" s="1"/>
  <c r="K138" i="5" s="1"/>
  <c r="P138" i="5" s="1"/>
  <c r="I138" i="5"/>
  <c r="L138" i="5"/>
  <c r="M138" i="5"/>
  <c r="N138" i="5"/>
  <c r="O138" i="5"/>
  <c r="Q138" i="5"/>
  <c r="U138" i="5"/>
  <c r="E139" i="5"/>
  <c r="F139" i="5"/>
  <c r="H139" i="5"/>
  <c r="J139" i="5" s="1"/>
  <c r="K139" i="5" s="1"/>
  <c r="I139" i="5"/>
  <c r="L139" i="5"/>
  <c r="M139" i="5"/>
  <c r="N139" i="5"/>
  <c r="O139" i="5"/>
  <c r="U139" i="5"/>
  <c r="E140" i="5"/>
  <c r="H140" i="5"/>
  <c r="I140" i="5"/>
  <c r="L140" i="5"/>
  <c r="M140" i="5"/>
  <c r="N140" i="5"/>
  <c r="O140" i="5" s="1"/>
  <c r="U140" i="5"/>
  <c r="E141" i="5"/>
  <c r="F141" i="5"/>
  <c r="H141" i="5"/>
  <c r="J141" i="5" s="1"/>
  <c r="I141" i="5"/>
  <c r="K141" i="5"/>
  <c r="L141" i="5"/>
  <c r="M141" i="5"/>
  <c r="N141" i="5"/>
  <c r="O141" i="5" s="1"/>
  <c r="P141" i="5" s="1"/>
  <c r="U141" i="5"/>
  <c r="E142" i="5"/>
  <c r="F142" i="5"/>
  <c r="G142" i="5" s="1"/>
  <c r="H142" i="5"/>
  <c r="I142" i="5"/>
  <c r="J142" i="5"/>
  <c r="K142" i="5" s="1"/>
  <c r="P142" i="5" s="1"/>
  <c r="L142" i="5"/>
  <c r="M142" i="5"/>
  <c r="N142" i="5"/>
  <c r="O142" i="5"/>
  <c r="Q142" i="5"/>
  <c r="U142" i="5"/>
  <c r="E143" i="5"/>
  <c r="F143" i="5" s="1"/>
  <c r="H143" i="5"/>
  <c r="I143" i="5"/>
  <c r="L143" i="5"/>
  <c r="M143" i="5"/>
  <c r="N143" i="5"/>
  <c r="O143" i="5" s="1"/>
  <c r="U143" i="5"/>
  <c r="E144" i="5"/>
  <c r="J144" i="5" s="1"/>
  <c r="K144" i="5" s="1"/>
  <c r="F144" i="5"/>
  <c r="H144" i="5"/>
  <c r="I144" i="5"/>
  <c r="L144" i="5"/>
  <c r="M144" i="5"/>
  <c r="N144" i="5"/>
  <c r="O144" i="5"/>
  <c r="U144" i="5"/>
  <c r="E145" i="5"/>
  <c r="F145" i="5" s="1"/>
  <c r="H145" i="5"/>
  <c r="I145" i="5"/>
  <c r="J145" i="5"/>
  <c r="K145" i="5" s="1"/>
  <c r="L145" i="5"/>
  <c r="M145" i="5"/>
  <c r="N145" i="5"/>
  <c r="U145" i="5"/>
  <c r="E146" i="5"/>
  <c r="J146" i="5" s="1"/>
  <c r="K146" i="5" s="1"/>
  <c r="P146" i="5" s="1"/>
  <c r="F146" i="5"/>
  <c r="H146" i="5"/>
  <c r="I146" i="5"/>
  <c r="L146" i="5"/>
  <c r="M146" i="5"/>
  <c r="N146" i="5"/>
  <c r="O146" i="5" s="1"/>
  <c r="U146" i="5"/>
  <c r="E147" i="5"/>
  <c r="F147" i="5"/>
  <c r="H147" i="5"/>
  <c r="I147" i="5"/>
  <c r="J147" i="5"/>
  <c r="K147" i="5" s="1"/>
  <c r="L147" i="5"/>
  <c r="M147" i="5"/>
  <c r="N147" i="5"/>
  <c r="O147" i="5" s="1"/>
  <c r="U147" i="5"/>
  <c r="E148" i="5"/>
  <c r="F148" i="5" s="1"/>
  <c r="H148" i="5"/>
  <c r="I148" i="5"/>
  <c r="J148" i="5"/>
  <c r="K148" i="5" s="1"/>
  <c r="L148" i="5"/>
  <c r="M148" i="5"/>
  <c r="N148" i="5"/>
  <c r="O148" i="5"/>
  <c r="P148" i="5"/>
  <c r="U148" i="5"/>
  <c r="E149" i="5"/>
  <c r="F149" i="5" s="1"/>
  <c r="H149" i="5"/>
  <c r="I149" i="5"/>
  <c r="J149" i="5"/>
  <c r="K149" i="5" s="1"/>
  <c r="L149" i="5"/>
  <c r="M149" i="5"/>
  <c r="N149" i="5"/>
  <c r="U149" i="5"/>
  <c r="E150" i="5"/>
  <c r="J150" i="5" s="1"/>
  <c r="K150" i="5" s="1"/>
  <c r="P150" i="5" s="1"/>
  <c r="F150" i="5"/>
  <c r="H150" i="5"/>
  <c r="I150" i="5"/>
  <c r="L150" i="5"/>
  <c r="M150" i="5"/>
  <c r="N150" i="5"/>
  <c r="O150" i="5" s="1"/>
  <c r="U150" i="5"/>
  <c r="E151" i="5"/>
  <c r="F151" i="5"/>
  <c r="H151" i="5"/>
  <c r="I151" i="5"/>
  <c r="J151" i="5"/>
  <c r="K151" i="5" s="1"/>
  <c r="L151" i="5"/>
  <c r="M151" i="5"/>
  <c r="N151" i="5"/>
  <c r="O151" i="5" s="1"/>
  <c r="U151" i="5"/>
  <c r="E152" i="5"/>
  <c r="F152" i="5" s="1"/>
  <c r="G152" i="5"/>
  <c r="H152" i="5"/>
  <c r="I152" i="5"/>
  <c r="J152" i="5"/>
  <c r="K152" i="5" s="1"/>
  <c r="L152" i="5"/>
  <c r="M152" i="5"/>
  <c r="N152" i="5"/>
  <c r="O152" i="5"/>
  <c r="P152" i="5"/>
  <c r="U152" i="5"/>
  <c r="E153" i="5"/>
  <c r="F153" i="5" s="1"/>
  <c r="H153" i="5"/>
  <c r="I153" i="5"/>
  <c r="J153" i="5"/>
  <c r="K153" i="5" s="1"/>
  <c r="L153" i="5"/>
  <c r="M153" i="5"/>
  <c r="N153" i="5"/>
  <c r="U153" i="5"/>
  <c r="E154" i="5"/>
  <c r="J154" i="5" s="1"/>
  <c r="K154" i="5" s="1"/>
  <c r="P154" i="5" s="1"/>
  <c r="F154" i="5"/>
  <c r="H154" i="5"/>
  <c r="I154" i="5"/>
  <c r="L154" i="5"/>
  <c r="M154" i="5"/>
  <c r="N154" i="5"/>
  <c r="O154" i="5" s="1"/>
  <c r="U154" i="5"/>
  <c r="E155" i="5"/>
  <c r="F155" i="5"/>
  <c r="H155" i="5"/>
  <c r="I155" i="5"/>
  <c r="J155" i="5"/>
  <c r="K155" i="5" s="1"/>
  <c r="L155" i="5"/>
  <c r="M155" i="5"/>
  <c r="N155" i="5"/>
  <c r="O155" i="5" s="1"/>
  <c r="U155" i="5"/>
  <c r="E156" i="5"/>
  <c r="F156" i="5" s="1"/>
  <c r="H156" i="5"/>
  <c r="I156" i="5"/>
  <c r="J156" i="5"/>
  <c r="K156" i="5" s="1"/>
  <c r="L156" i="5"/>
  <c r="M156" i="5"/>
  <c r="N156" i="5"/>
  <c r="O156" i="5"/>
  <c r="P156" i="5"/>
  <c r="U156" i="5"/>
  <c r="E157" i="5"/>
  <c r="F157" i="5" s="1"/>
  <c r="H157" i="5"/>
  <c r="I157" i="5"/>
  <c r="J157" i="5"/>
  <c r="K157" i="5" s="1"/>
  <c r="L157" i="5"/>
  <c r="M157" i="5"/>
  <c r="N157" i="5"/>
  <c r="U157" i="5"/>
  <c r="E158" i="5"/>
  <c r="J158" i="5" s="1"/>
  <c r="K158" i="5" s="1"/>
  <c r="P158" i="5" s="1"/>
  <c r="F158" i="5"/>
  <c r="H158" i="5"/>
  <c r="I158" i="5"/>
  <c r="L158" i="5"/>
  <c r="M158" i="5"/>
  <c r="N158" i="5"/>
  <c r="O158" i="5" s="1"/>
  <c r="U158" i="5"/>
  <c r="E159" i="5"/>
  <c r="F159" i="5"/>
  <c r="H159" i="5"/>
  <c r="I159" i="5"/>
  <c r="J159" i="5"/>
  <c r="K159" i="5" s="1"/>
  <c r="L159" i="5"/>
  <c r="M159" i="5"/>
  <c r="N159" i="5"/>
  <c r="O159" i="5" s="1"/>
  <c r="U159" i="5"/>
  <c r="E160" i="5"/>
  <c r="F160" i="5" s="1"/>
  <c r="H160" i="5"/>
  <c r="I160" i="5"/>
  <c r="J160" i="5"/>
  <c r="K160" i="5" s="1"/>
  <c r="L160" i="5"/>
  <c r="M160" i="5"/>
  <c r="N160" i="5"/>
  <c r="O160" i="5"/>
  <c r="P160" i="5"/>
  <c r="U160" i="5"/>
  <c r="E161" i="5"/>
  <c r="F161" i="5" s="1"/>
  <c r="H161" i="5"/>
  <c r="I161" i="5"/>
  <c r="J161" i="5"/>
  <c r="K161" i="5" s="1"/>
  <c r="L161" i="5"/>
  <c r="M161" i="5"/>
  <c r="N161" i="5"/>
  <c r="U161" i="5"/>
  <c r="E162" i="5"/>
  <c r="J162" i="5" s="1"/>
  <c r="K162" i="5" s="1"/>
  <c r="F162" i="5"/>
  <c r="H162" i="5"/>
  <c r="I162" i="5"/>
  <c r="L162" i="5"/>
  <c r="M162" i="5"/>
  <c r="N162" i="5"/>
  <c r="O162" i="5" s="1"/>
  <c r="P162" i="5"/>
  <c r="Q162" i="5" s="1"/>
  <c r="U162" i="5"/>
  <c r="E163" i="5"/>
  <c r="F163" i="5"/>
  <c r="G163" i="5"/>
  <c r="H163" i="5"/>
  <c r="I163" i="5"/>
  <c r="J163" i="5"/>
  <c r="K163" i="5" s="1"/>
  <c r="L163" i="5"/>
  <c r="M163" i="5"/>
  <c r="N163" i="5"/>
  <c r="O163" i="5" s="1"/>
  <c r="U163" i="5"/>
  <c r="E164" i="5"/>
  <c r="F164" i="5" s="1"/>
  <c r="H164" i="5"/>
  <c r="I164" i="5"/>
  <c r="J164" i="5"/>
  <c r="K164" i="5" s="1"/>
  <c r="L164" i="5"/>
  <c r="M164" i="5"/>
  <c r="N164" i="5"/>
  <c r="O164" i="5"/>
  <c r="P164" i="5"/>
  <c r="T164" i="5" s="1"/>
  <c r="U164" i="5"/>
  <c r="E165" i="5"/>
  <c r="F165" i="5" s="1"/>
  <c r="H165" i="5"/>
  <c r="I165" i="5"/>
  <c r="J165" i="5"/>
  <c r="K165" i="5" s="1"/>
  <c r="L165" i="5"/>
  <c r="M165" i="5"/>
  <c r="N165" i="5"/>
  <c r="U165" i="5"/>
  <c r="E166" i="5"/>
  <c r="J166" i="5" s="1"/>
  <c r="K166" i="5" s="1"/>
  <c r="P166" i="5" s="1"/>
  <c r="F166" i="5"/>
  <c r="H166" i="5"/>
  <c r="I166" i="5"/>
  <c r="L166" i="5"/>
  <c r="M166" i="5"/>
  <c r="N166" i="5"/>
  <c r="O166" i="5" s="1"/>
  <c r="U166" i="5"/>
  <c r="E167" i="5"/>
  <c r="F167" i="5"/>
  <c r="H167" i="5"/>
  <c r="I167" i="5"/>
  <c r="J167" i="5"/>
  <c r="K167" i="5"/>
  <c r="L167" i="5"/>
  <c r="M167" i="5"/>
  <c r="N167" i="5"/>
  <c r="O167" i="5"/>
  <c r="U167" i="5"/>
  <c r="E168" i="5"/>
  <c r="F168" i="5" s="1"/>
  <c r="H168" i="5"/>
  <c r="I168" i="5"/>
  <c r="L168" i="5"/>
  <c r="M168" i="5"/>
  <c r="O168" i="5" s="1"/>
  <c r="N168" i="5"/>
  <c r="U168" i="5"/>
  <c r="E169" i="5"/>
  <c r="J169" i="5" s="1"/>
  <c r="K169" i="5" s="1"/>
  <c r="P169" i="5" s="1"/>
  <c r="F169" i="5"/>
  <c r="H169" i="5"/>
  <c r="I169" i="5"/>
  <c r="L169" i="5"/>
  <c r="M169" i="5"/>
  <c r="N169" i="5"/>
  <c r="O169" i="5" s="1"/>
  <c r="U169" i="5"/>
  <c r="E170" i="5"/>
  <c r="J170" i="5" s="1"/>
  <c r="F170" i="5"/>
  <c r="H170" i="5"/>
  <c r="I170" i="5"/>
  <c r="K170" i="5"/>
  <c r="P170" i="5" s="1"/>
  <c r="R170" i="5" s="1"/>
  <c r="L170" i="5"/>
  <c r="M170" i="5"/>
  <c r="N170" i="5"/>
  <c r="O170" i="5" s="1"/>
  <c r="U170" i="5"/>
  <c r="E171" i="5"/>
  <c r="F171" i="5"/>
  <c r="H171" i="5"/>
  <c r="I171" i="5"/>
  <c r="J171" i="5"/>
  <c r="K171" i="5" s="1"/>
  <c r="P171" i="5" s="1"/>
  <c r="L171" i="5"/>
  <c r="M171" i="5"/>
  <c r="N171" i="5"/>
  <c r="O171" i="5"/>
  <c r="Q171" i="5"/>
  <c r="U171" i="5"/>
  <c r="E172" i="5"/>
  <c r="H172" i="5"/>
  <c r="I172" i="5"/>
  <c r="L172" i="5"/>
  <c r="M172" i="5"/>
  <c r="O172" i="5" s="1"/>
  <c r="N172" i="5"/>
  <c r="U172" i="5"/>
  <c r="E173" i="5"/>
  <c r="J173" i="5" s="1"/>
  <c r="F173" i="5"/>
  <c r="H173" i="5"/>
  <c r="I173" i="5"/>
  <c r="K173" i="5"/>
  <c r="L173" i="5"/>
  <c r="M173" i="5"/>
  <c r="N173" i="5"/>
  <c r="U173" i="5"/>
  <c r="E174" i="5"/>
  <c r="J174" i="5" s="1"/>
  <c r="K174" i="5" s="1"/>
  <c r="P174" i="5" s="1"/>
  <c r="H174" i="5"/>
  <c r="I174" i="5"/>
  <c r="L174" i="5"/>
  <c r="M174" i="5"/>
  <c r="N174" i="5"/>
  <c r="O174" i="5"/>
  <c r="U174" i="5"/>
  <c r="E175" i="5"/>
  <c r="F175" i="5"/>
  <c r="H175" i="5"/>
  <c r="I175" i="5"/>
  <c r="J175" i="5"/>
  <c r="K175" i="5" s="1"/>
  <c r="P175" i="5" s="1"/>
  <c r="R175" i="5" s="1"/>
  <c r="L175" i="5"/>
  <c r="M175" i="5"/>
  <c r="N175" i="5"/>
  <c r="O175" i="5"/>
  <c r="Q175" i="5"/>
  <c r="U175" i="5"/>
  <c r="E176" i="5"/>
  <c r="H176" i="5"/>
  <c r="I176" i="5"/>
  <c r="L176" i="5"/>
  <c r="M176" i="5"/>
  <c r="N176" i="5"/>
  <c r="O176" i="5"/>
  <c r="U176" i="5"/>
  <c r="E177" i="5"/>
  <c r="J177" i="5" s="1"/>
  <c r="K177" i="5" s="1"/>
  <c r="H177" i="5"/>
  <c r="I177" i="5"/>
  <c r="L177" i="5"/>
  <c r="M177" i="5"/>
  <c r="N177" i="5"/>
  <c r="U177" i="5"/>
  <c r="E178" i="5"/>
  <c r="J178" i="5" s="1"/>
  <c r="K178" i="5" s="1"/>
  <c r="P178" i="5" s="1"/>
  <c r="H178" i="5"/>
  <c r="I178" i="5"/>
  <c r="L178" i="5"/>
  <c r="M178" i="5"/>
  <c r="N178" i="5"/>
  <c r="O178" i="5"/>
  <c r="T178" i="5"/>
  <c r="U178" i="5"/>
  <c r="E179" i="5"/>
  <c r="F179" i="5"/>
  <c r="H179" i="5"/>
  <c r="I179" i="5"/>
  <c r="J179" i="5"/>
  <c r="K179" i="5" s="1"/>
  <c r="L179" i="5"/>
  <c r="M179" i="5"/>
  <c r="N179" i="5"/>
  <c r="O179" i="5"/>
  <c r="U179" i="5"/>
  <c r="E180" i="5"/>
  <c r="H180" i="5"/>
  <c r="I180" i="5"/>
  <c r="L180" i="5"/>
  <c r="M180" i="5"/>
  <c r="N180" i="5"/>
  <c r="O180" i="5"/>
  <c r="U180" i="5"/>
  <c r="E181" i="5"/>
  <c r="J181" i="5" s="1"/>
  <c r="K181" i="5" s="1"/>
  <c r="P181" i="5" s="1"/>
  <c r="H181" i="5"/>
  <c r="I181" i="5"/>
  <c r="L181" i="5"/>
  <c r="M181" i="5"/>
  <c r="N181" i="5"/>
  <c r="O181" i="5" s="1"/>
  <c r="U181" i="5"/>
  <c r="E182" i="5"/>
  <c r="J182" i="5" s="1"/>
  <c r="K182" i="5" s="1"/>
  <c r="P182" i="5" s="1"/>
  <c r="H182" i="5"/>
  <c r="I182" i="5"/>
  <c r="L182" i="5"/>
  <c r="M182" i="5"/>
  <c r="N182" i="5"/>
  <c r="O182" i="5"/>
  <c r="U182" i="5"/>
  <c r="E183" i="5"/>
  <c r="F183" i="5"/>
  <c r="H183" i="5"/>
  <c r="I183" i="5"/>
  <c r="J183" i="5"/>
  <c r="K183" i="5" s="1"/>
  <c r="L183" i="5"/>
  <c r="M183" i="5"/>
  <c r="N183" i="5"/>
  <c r="O183" i="5"/>
  <c r="U183" i="5"/>
  <c r="E184" i="5"/>
  <c r="H184" i="5"/>
  <c r="I184" i="5"/>
  <c r="L184" i="5"/>
  <c r="M184" i="5"/>
  <c r="O184" i="5" s="1"/>
  <c r="N184" i="5"/>
  <c r="U184" i="5"/>
  <c r="E185" i="5"/>
  <c r="J185" i="5" s="1"/>
  <c r="F185" i="5"/>
  <c r="H185" i="5"/>
  <c r="I185" i="5"/>
  <c r="K185" i="5"/>
  <c r="L185" i="5"/>
  <c r="M185" i="5"/>
  <c r="N185" i="5"/>
  <c r="O185" i="5" s="1"/>
  <c r="U185" i="5"/>
  <c r="E186" i="5"/>
  <c r="J186" i="5" s="1"/>
  <c r="K186" i="5" s="1"/>
  <c r="P186" i="5" s="1"/>
  <c r="H186" i="5"/>
  <c r="I186" i="5"/>
  <c r="L186" i="5"/>
  <c r="M186" i="5"/>
  <c r="N186" i="5"/>
  <c r="O186" i="5"/>
  <c r="U186" i="5"/>
  <c r="E187" i="5"/>
  <c r="F187" i="5"/>
  <c r="H187" i="5"/>
  <c r="I187" i="5"/>
  <c r="J187" i="5"/>
  <c r="K187" i="5" s="1"/>
  <c r="P187" i="5" s="1"/>
  <c r="L187" i="5"/>
  <c r="M187" i="5"/>
  <c r="N187" i="5"/>
  <c r="O187" i="5"/>
  <c r="Q187" i="5"/>
  <c r="R187" i="5"/>
  <c r="U187" i="5"/>
  <c r="E188" i="5"/>
  <c r="H188" i="5"/>
  <c r="I188" i="5"/>
  <c r="L188" i="5"/>
  <c r="M188" i="5"/>
  <c r="O188" i="5" s="1"/>
  <c r="N188" i="5"/>
  <c r="U188" i="5"/>
  <c r="E189" i="5"/>
  <c r="J189" i="5" s="1"/>
  <c r="F189" i="5"/>
  <c r="H189" i="5"/>
  <c r="I189" i="5"/>
  <c r="K189" i="5"/>
  <c r="L189" i="5"/>
  <c r="M189" i="5"/>
  <c r="N189" i="5"/>
  <c r="U189" i="5"/>
  <c r="E190" i="5"/>
  <c r="J190" i="5" s="1"/>
  <c r="K190" i="5" s="1"/>
  <c r="P190" i="5" s="1"/>
  <c r="H190" i="5"/>
  <c r="I190" i="5"/>
  <c r="L190" i="5"/>
  <c r="M190" i="5"/>
  <c r="N190" i="5"/>
  <c r="O190" i="5"/>
  <c r="U190" i="5"/>
  <c r="E191" i="5"/>
  <c r="F191" i="5"/>
  <c r="H191" i="5"/>
  <c r="I191" i="5"/>
  <c r="J191" i="5"/>
  <c r="K191" i="5" s="1"/>
  <c r="P191" i="5" s="1"/>
  <c r="R191" i="5" s="1"/>
  <c r="L191" i="5"/>
  <c r="M191" i="5"/>
  <c r="N191" i="5"/>
  <c r="O191" i="5"/>
  <c r="Q191" i="5"/>
  <c r="U191" i="5"/>
  <c r="E192" i="5"/>
  <c r="H192" i="5"/>
  <c r="I192" i="5"/>
  <c r="L192" i="5"/>
  <c r="M192" i="5"/>
  <c r="N192" i="5"/>
  <c r="O192" i="5"/>
  <c r="U192" i="5"/>
  <c r="E193" i="5"/>
  <c r="J193" i="5" s="1"/>
  <c r="K193" i="5" s="1"/>
  <c r="H193" i="5"/>
  <c r="I193" i="5"/>
  <c r="L193" i="5"/>
  <c r="M193" i="5"/>
  <c r="N193" i="5"/>
  <c r="U193" i="5"/>
  <c r="E194" i="5"/>
  <c r="J194" i="5" s="1"/>
  <c r="H194" i="5"/>
  <c r="I194" i="5"/>
  <c r="K194" i="5"/>
  <c r="P194" i="5" s="1"/>
  <c r="R194" i="5" s="1"/>
  <c r="L194" i="5"/>
  <c r="M194" i="5"/>
  <c r="N194" i="5"/>
  <c r="O194" i="5"/>
  <c r="T194" i="5"/>
  <c r="U194" i="5"/>
  <c r="E195" i="5"/>
  <c r="F195" i="5"/>
  <c r="H195" i="5"/>
  <c r="I195" i="5"/>
  <c r="J195" i="5"/>
  <c r="K195" i="5" s="1"/>
  <c r="L195" i="5"/>
  <c r="M195" i="5"/>
  <c r="N195" i="5"/>
  <c r="O195" i="5"/>
  <c r="U195" i="5"/>
  <c r="E196" i="5"/>
  <c r="H196" i="5"/>
  <c r="I196" i="5"/>
  <c r="L196" i="5"/>
  <c r="M196" i="5"/>
  <c r="N196" i="5"/>
  <c r="O196" i="5"/>
  <c r="U196" i="5"/>
  <c r="E197" i="5"/>
  <c r="J197" i="5" s="1"/>
  <c r="K197" i="5" s="1"/>
  <c r="H197" i="5"/>
  <c r="I197" i="5"/>
  <c r="L197" i="5"/>
  <c r="M197" i="5"/>
  <c r="N197" i="5"/>
  <c r="O197" i="5" s="1"/>
  <c r="U197" i="5"/>
  <c r="E198" i="5"/>
  <c r="J198" i="5" s="1"/>
  <c r="K198" i="5" s="1"/>
  <c r="P198" i="5" s="1"/>
  <c r="H198" i="5"/>
  <c r="I198" i="5"/>
  <c r="L198" i="5"/>
  <c r="M198" i="5"/>
  <c r="N198" i="5"/>
  <c r="O198" i="5"/>
  <c r="U198" i="5"/>
  <c r="E199" i="5"/>
  <c r="F199" i="5"/>
  <c r="H199" i="5"/>
  <c r="I199" i="5"/>
  <c r="J199" i="5"/>
  <c r="K199" i="5" s="1"/>
  <c r="L199" i="5"/>
  <c r="M199" i="5"/>
  <c r="N199" i="5"/>
  <c r="O199" i="5"/>
  <c r="U199" i="5"/>
  <c r="E200" i="5"/>
  <c r="H200" i="5"/>
  <c r="I200" i="5"/>
  <c r="L200" i="5"/>
  <c r="M200" i="5"/>
  <c r="O200" i="5" s="1"/>
  <c r="N200" i="5"/>
  <c r="U200" i="5"/>
  <c r="E201" i="5"/>
  <c r="J201" i="5" s="1"/>
  <c r="F201" i="5"/>
  <c r="H201" i="5"/>
  <c r="I201" i="5"/>
  <c r="K201" i="5"/>
  <c r="L201" i="5"/>
  <c r="M201" i="5"/>
  <c r="N201" i="5"/>
  <c r="O201" i="5" s="1"/>
  <c r="U201" i="5"/>
  <c r="E202" i="5"/>
  <c r="J202" i="5" s="1"/>
  <c r="K202" i="5" s="1"/>
  <c r="P202" i="5" s="1"/>
  <c r="H202" i="5"/>
  <c r="I202" i="5"/>
  <c r="L202" i="5"/>
  <c r="M202" i="5"/>
  <c r="N202" i="5"/>
  <c r="O202" i="5"/>
  <c r="U202" i="5"/>
  <c r="E203" i="5"/>
  <c r="F203" i="5"/>
  <c r="H203" i="5"/>
  <c r="I203" i="5"/>
  <c r="J203" i="5"/>
  <c r="K203" i="5" s="1"/>
  <c r="P203" i="5" s="1"/>
  <c r="L203" i="5"/>
  <c r="M203" i="5"/>
  <c r="N203" i="5"/>
  <c r="O203" i="5"/>
  <c r="Q203" i="5"/>
  <c r="R203" i="5"/>
  <c r="U203" i="5"/>
  <c r="E204" i="5"/>
  <c r="H204" i="5"/>
  <c r="I204" i="5"/>
  <c r="L204" i="5"/>
  <c r="M204" i="5"/>
  <c r="O204" i="5" s="1"/>
  <c r="N204" i="5"/>
  <c r="U204" i="5"/>
  <c r="E205" i="5"/>
  <c r="J205" i="5" s="1"/>
  <c r="F205" i="5"/>
  <c r="H205" i="5"/>
  <c r="I205" i="5"/>
  <c r="K205" i="5"/>
  <c r="L205" i="5"/>
  <c r="M205" i="5"/>
  <c r="N205" i="5"/>
  <c r="U205" i="5"/>
  <c r="E206" i="5"/>
  <c r="J206" i="5" s="1"/>
  <c r="K206" i="5" s="1"/>
  <c r="P206" i="5" s="1"/>
  <c r="H206" i="5"/>
  <c r="I206" i="5"/>
  <c r="L206" i="5"/>
  <c r="M206" i="5"/>
  <c r="N206" i="5"/>
  <c r="O206" i="5"/>
  <c r="Q206" i="5"/>
  <c r="U206" i="5"/>
  <c r="E207" i="5"/>
  <c r="F207" i="5"/>
  <c r="H207" i="5"/>
  <c r="I207" i="5"/>
  <c r="J207" i="5"/>
  <c r="K207" i="5" s="1"/>
  <c r="P207" i="5" s="1"/>
  <c r="Q207" i="5" s="1"/>
  <c r="L207" i="5"/>
  <c r="M207" i="5"/>
  <c r="N207" i="5"/>
  <c r="O207" i="5"/>
  <c r="U207" i="5"/>
  <c r="E208" i="5"/>
  <c r="H208" i="5"/>
  <c r="I208" i="5"/>
  <c r="L208" i="5"/>
  <c r="M208" i="5"/>
  <c r="N208" i="5"/>
  <c r="O208" i="5"/>
  <c r="U208" i="5"/>
  <c r="E209" i="5"/>
  <c r="J209" i="5" s="1"/>
  <c r="K209" i="5" s="1"/>
  <c r="H209" i="5"/>
  <c r="I209" i="5"/>
  <c r="L209" i="5"/>
  <c r="M209" i="5"/>
  <c r="N209" i="5"/>
  <c r="U209" i="5"/>
  <c r="E210" i="5"/>
  <c r="J210" i="5" s="1"/>
  <c r="H210" i="5"/>
  <c r="I210" i="5"/>
  <c r="K210" i="5"/>
  <c r="P210" i="5" s="1"/>
  <c r="R210" i="5" s="1"/>
  <c r="L210" i="5"/>
  <c r="M210" i="5"/>
  <c r="N210" i="5"/>
  <c r="O210" i="5"/>
  <c r="T210" i="5"/>
  <c r="U210" i="5"/>
  <c r="E211" i="5"/>
  <c r="F211" i="5"/>
  <c r="H211" i="5"/>
  <c r="I211" i="5"/>
  <c r="J211" i="5"/>
  <c r="K211" i="5" s="1"/>
  <c r="L211" i="5"/>
  <c r="M211" i="5"/>
  <c r="N211" i="5"/>
  <c r="O211" i="5"/>
  <c r="U211" i="5"/>
  <c r="E212" i="5"/>
  <c r="H212" i="5"/>
  <c r="I212" i="5"/>
  <c r="L212" i="5"/>
  <c r="M212" i="5"/>
  <c r="N212" i="5"/>
  <c r="O212" i="5"/>
  <c r="U212" i="5"/>
  <c r="E213" i="5"/>
  <c r="J213" i="5" s="1"/>
  <c r="K213" i="5" s="1"/>
  <c r="P213" i="5" s="1"/>
  <c r="H213" i="5"/>
  <c r="I213" i="5"/>
  <c r="L213" i="5"/>
  <c r="M213" i="5"/>
  <c r="N213" i="5"/>
  <c r="O213" i="5" s="1"/>
  <c r="S213" i="5"/>
  <c r="U213" i="5"/>
  <c r="E214" i="5"/>
  <c r="J214" i="5" s="1"/>
  <c r="K214" i="5" s="1"/>
  <c r="P214" i="5" s="1"/>
  <c r="H214" i="5"/>
  <c r="I214" i="5"/>
  <c r="L214" i="5"/>
  <c r="M214" i="5"/>
  <c r="N214" i="5"/>
  <c r="O214" i="5"/>
  <c r="U214" i="5"/>
  <c r="E215" i="5"/>
  <c r="F215" i="5"/>
  <c r="H215" i="5"/>
  <c r="I215" i="5"/>
  <c r="J215" i="5"/>
  <c r="K215" i="5" s="1"/>
  <c r="L215" i="5"/>
  <c r="M215" i="5"/>
  <c r="N215" i="5"/>
  <c r="O215" i="5" s="1"/>
  <c r="U215" i="5"/>
  <c r="E216" i="5"/>
  <c r="H216" i="5"/>
  <c r="I216" i="5"/>
  <c r="L216" i="5"/>
  <c r="M216" i="5"/>
  <c r="N216" i="5"/>
  <c r="O216" i="5"/>
  <c r="U216" i="5"/>
  <c r="E217" i="5"/>
  <c r="F217" i="5"/>
  <c r="H217" i="5"/>
  <c r="I217" i="5"/>
  <c r="J217" i="5"/>
  <c r="K217" i="5" s="1"/>
  <c r="L217" i="5"/>
  <c r="M217" i="5"/>
  <c r="N217" i="5"/>
  <c r="U217" i="5"/>
  <c r="E218" i="5"/>
  <c r="H218" i="5"/>
  <c r="I218" i="5"/>
  <c r="L218" i="5"/>
  <c r="M218" i="5"/>
  <c r="N218" i="5"/>
  <c r="O218" i="5"/>
  <c r="U218" i="5"/>
  <c r="E219" i="5"/>
  <c r="H219" i="5"/>
  <c r="I219" i="5"/>
  <c r="L219" i="5"/>
  <c r="M219" i="5"/>
  <c r="N219" i="5"/>
  <c r="O219" i="5"/>
  <c r="U219" i="5"/>
  <c r="E220" i="5"/>
  <c r="H220" i="5"/>
  <c r="I220" i="5"/>
  <c r="L220" i="5"/>
  <c r="M220" i="5"/>
  <c r="O220" i="5" s="1"/>
  <c r="N220" i="5"/>
  <c r="U220" i="5"/>
  <c r="E221" i="5"/>
  <c r="J221" i="5" s="1"/>
  <c r="K221" i="5" s="1"/>
  <c r="H221" i="5"/>
  <c r="I221" i="5"/>
  <c r="L221" i="5"/>
  <c r="M221" i="5"/>
  <c r="N221" i="5"/>
  <c r="U221" i="5"/>
  <c r="E222" i="5"/>
  <c r="J222" i="5" s="1"/>
  <c r="F222" i="5"/>
  <c r="H222" i="5"/>
  <c r="I222" i="5"/>
  <c r="K222" i="5"/>
  <c r="L222" i="5"/>
  <c r="M222" i="5"/>
  <c r="N222" i="5"/>
  <c r="O222" i="5" s="1"/>
  <c r="U222" i="5"/>
  <c r="E223" i="5"/>
  <c r="F223" i="5" s="1"/>
  <c r="H223" i="5"/>
  <c r="I223" i="5"/>
  <c r="J223" i="5"/>
  <c r="K223" i="5" s="1"/>
  <c r="P223" i="5" s="1"/>
  <c r="S223" i="5" s="1"/>
  <c r="L223" i="5"/>
  <c r="M223" i="5"/>
  <c r="N223" i="5"/>
  <c r="O223" i="5"/>
  <c r="R223" i="5"/>
  <c r="U223" i="5"/>
  <c r="E224" i="5"/>
  <c r="F224" i="5" s="1"/>
  <c r="H224" i="5"/>
  <c r="I224" i="5"/>
  <c r="L224" i="5"/>
  <c r="M224" i="5"/>
  <c r="N224" i="5"/>
  <c r="O224" i="5"/>
  <c r="U224" i="5"/>
  <c r="E225" i="5"/>
  <c r="J225" i="5" s="1"/>
  <c r="F225" i="5"/>
  <c r="H225" i="5"/>
  <c r="I225" i="5"/>
  <c r="K225" i="5"/>
  <c r="L225" i="5"/>
  <c r="M225" i="5"/>
  <c r="N225" i="5"/>
  <c r="U225" i="5"/>
  <c r="E226" i="5"/>
  <c r="J226" i="5" s="1"/>
  <c r="K226" i="5" s="1"/>
  <c r="P226" i="5" s="1"/>
  <c r="F226" i="5"/>
  <c r="H226" i="5"/>
  <c r="I226" i="5"/>
  <c r="L226" i="5"/>
  <c r="M226" i="5"/>
  <c r="N226" i="5"/>
  <c r="O226" i="5" s="1"/>
  <c r="U226" i="5"/>
  <c r="E227" i="5"/>
  <c r="F227" i="5" s="1"/>
  <c r="H227" i="5"/>
  <c r="I227" i="5"/>
  <c r="J227" i="5"/>
  <c r="K227" i="5"/>
  <c r="P227" i="5" s="1"/>
  <c r="R227" i="5" s="1"/>
  <c r="L227" i="5"/>
  <c r="M227" i="5"/>
  <c r="N227" i="5"/>
  <c r="O227" i="5"/>
  <c r="Q227" i="5"/>
  <c r="T227" i="5"/>
  <c r="U227" i="5"/>
  <c r="E228" i="5"/>
  <c r="F228" i="5" s="1"/>
  <c r="H228" i="5"/>
  <c r="I228" i="5"/>
  <c r="J228" i="5"/>
  <c r="K228" i="5" s="1"/>
  <c r="L228" i="5"/>
  <c r="M228" i="5"/>
  <c r="O228" i="5" s="1"/>
  <c r="P228" i="5" s="1"/>
  <c r="N228" i="5"/>
  <c r="U228" i="5"/>
  <c r="E229" i="5"/>
  <c r="F229" i="5"/>
  <c r="H229" i="5"/>
  <c r="I229" i="5"/>
  <c r="L229" i="5"/>
  <c r="M229" i="5"/>
  <c r="N229" i="5"/>
  <c r="O229" i="5"/>
  <c r="U229" i="5"/>
  <c r="E230" i="5"/>
  <c r="J230" i="5" s="1"/>
  <c r="K230" i="5" s="1"/>
  <c r="H230" i="5"/>
  <c r="I230" i="5"/>
  <c r="L230" i="5"/>
  <c r="M230" i="5"/>
  <c r="N230" i="5"/>
  <c r="U230" i="5"/>
  <c r="E231" i="5"/>
  <c r="F231" i="5" s="1"/>
  <c r="H231" i="5"/>
  <c r="I231" i="5"/>
  <c r="J231" i="5"/>
  <c r="K231" i="5" s="1"/>
  <c r="P231" i="5" s="1"/>
  <c r="L231" i="5"/>
  <c r="M231" i="5"/>
  <c r="N231" i="5"/>
  <c r="O231" i="5"/>
  <c r="U231" i="5"/>
  <c r="E232" i="5"/>
  <c r="F232" i="5" s="1"/>
  <c r="H232" i="5"/>
  <c r="J232" i="5" s="1"/>
  <c r="K232" i="5" s="1"/>
  <c r="P232" i="5" s="1"/>
  <c r="Q232" i="5" s="1"/>
  <c r="I232" i="5"/>
  <c r="L232" i="5"/>
  <c r="M232" i="5"/>
  <c r="N232" i="5"/>
  <c r="O232" i="5"/>
  <c r="U232" i="5"/>
  <c r="E233" i="5"/>
  <c r="F233" i="5" s="1"/>
  <c r="H233" i="5"/>
  <c r="I233" i="5"/>
  <c r="L233" i="5"/>
  <c r="M233" i="5"/>
  <c r="N233" i="5"/>
  <c r="O233" i="5" s="1"/>
  <c r="U233" i="5"/>
  <c r="E234" i="5"/>
  <c r="J234" i="5" s="1"/>
  <c r="F234" i="5"/>
  <c r="H234" i="5"/>
  <c r="I234" i="5"/>
  <c r="K234" i="5"/>
  <c r="L234" i="5"/>
  <c r="M234" i="5"/>
  <c r="N234" i="5"/>
  <c r="O234" i="5" s="1"/>
  <c r="U234" i="5"/>
  <c r="E235" i="5"/>
  <c r="F235" i="5" s="1"/>
  <c r="H235" i="5"/>
  <c r="I235" i="5"/>
  <c r="J235" i="5"/>
  <c r="K235" i="5" s="1"/>
  <c r="P235" i="5" s="1"/>
  <c r="L235" i="5"/>
  <c r="M235" i="5"/>
  <c r="N235" i="5"/>
  <c r="O235" i="5"/>
  <c r="Q235" i="5"/>
  <c r="U235" i="5"/>
  <c r="E236" i="5"/>
  <c r="F236" i="5" s="1"/>
  <c r="H236" i="5"/>
  <c r="I236" i="5"/>
  <c r="L236" i="5"/>
  <c r="M236" i="5"/>
  <c r="N236" i="5"/>
  <c r="O236" i="5"/>
  <c r="U236" i="5"/>
  <c r="E237" i="5"/>
  <c r="J237" i="5" s="1"/>
  <c r="K237" i="5" s="1"/>
  <c r="H237" i="5"/>
  <c r="I237" i="5"/>
  <c r="L237" i="5"/>
  <c r="M237" i="5"/>
  <c r="N237" i="5"/>
  <c r="O237" i="5" s="1"/>
  <c r="U237" i="5"/>
  <c r="E238" i="5"/>
  <c r="H238" i="5"/>
  <c r="I238" i="5"/>
  <c r="L238" i="5"/>
  <c r="M238" i="5"/>
  <c r="N238" i="5"/>
  <c r="U238" i="5"/>
  <c r="E239" i="5"/>
  <c r="F239" i="5" s="1"/>
  <c r="H239" i="5"/>
  <c r="I239" i="5"/>
  <c r="J239" i="5"/>
  <c r="K239" i="5"/>
  <c r="P239" i="5" s="1"/>
  <c r="S239" i="5" s="1"/>
  <c r="L239" i="5"/>
  <c r="M239" i="5"/>
  <c r="N239" i="5"/>
  <c r="O239" i="5"/>
  <c r="R239" i="5"/>
  <c r="V239" i="5" s="1"/>
  <c r="T239" i="5"/>
  <c r="U239" i="5"/>
  <c r="E240" i="5"/>
  <c r="F240" i="5" s="1"/>
  <c r="H240" i="5"/>
  <c r="I240" i="5"/>
  <c r="J240" i="5"/>
  <c r="K240" i="5" s="1"/>
  <c r="L240" i="5"/>
  <c r="M240" i="5"/>
  <c r="O240" i="5" s="1"/>
  <c r="N240" i="5"/>
  <c r="U240" i="5"/>
  <c r="E241" i="5"/>
  <c r="F241" i="5"/>
  <c r="H241" i="5"/>
  <c r="I241" i="5"/>
  <c r="L241" i="5"/>
  <c r="M241" i="5"/>
  <c r="O241" i="5" s="1"/>
  <c r="N241" i="5"/>
  <c r="U241" i="5"/>
  <c r="E242" i="5"/>
  <c r="J242" i="5" s="1"/>
  <c r="F242" i="5"/>
  <c r="H242" i="5"/>
  <c r="I242" i="5"/>
  <c r="K242" i="5"/>
  <c r="L242" i="5"/>
  <c r="M242" i="5"/>
  <c r="N242" i="5"/>
  <c r="U242" i="5"/>
  <c r="E243" i="5"/>
  <c r="F243" i="5" s="1"/>
  <c r="H243" i="5"/>
  <c r="I243" i="5"/>
  <c r="J243" i="5"/>
  <c r="K243" i="5" s="1"/>
  <c r="P243" i="5" s="1"/>
  <c r="L243" i="5"/>
  <c r="M243" i="5"/>
  <c r="N243" i="5"/>
  <c r="O243" i="5"/>
  <c r="U243" i="5"/>
  <c r="E244" i="5"/>
  <c r="F244" i="5" s="1"/>
  <c r="H244" i="5"/>
  <c r="I244" i="5"/>
  <c r="L244" i="5"/>
  <c r="M244" i="5"/>
  <c r="N244" i="5"/>
  <c r="O244" i="5"/>
  <c r="U244" i="5"/>
  <c r="E245" i="5"/>
  <c r="H245" i="5"/>
  <c r="I245" i="5"/>
  <c r="L245" i="5"/>
  <c r="M245" i="5"/>
  <c r="N245" i="5"/>
  <c r="O245" i="5" s="1"/>
  <c r="U245" i="5"/>
  <c r="E246" i="5"/>
  <c r="J246" i="5" s="1"/>
  <c r="H246" i="5"/>
  <c r="I246" i="5"/>
  <c r="K246" i="5"/>
  <c r="L246" i="5"/>
  <c r="M246" i="5"/>
  <c r="N246" i="5"/>
  <c r="O246" i="5" s="1"/>
  <c r="U246" i="5"/>
  <c r="E247" i="5"/>
  <c r="F247" i="5" s="1"/>
  <c r="H247" i="5"/>
  <c r="I247" i="5"/>
  <c r="J247" i="5"/>
  <c r="K247" i="5"/>
  <c r="P247" i="5" s="1"/>
  <c r="L247" i="5"/>
  <c r="M247" i="5"/>
  <c r="N247" i="5"/>
  <c r="O247" i="5"/>
  <c r="T247" i="5"/>
  <c r="U247" i="5"/>
  <c r="E248" i="5"/>
  <c r="F248" i="5" s="1"/>
  <c r="H248" i="5"/>
  <c r="I248" i="5"/>
  <c r="L248" i="5"/>
  <c r="M248" i="5"/>
  <c r="O248" i="5" s="1"/>
  <c r="N248" i="5"/>
  <c r="U248" i="5"/>
  <c r="E249" i="5"/>
  <c r="F249" i="5"/>
  <c r="H249" i="5"/>
  <c r="I249" i="5"/>
  <c r="L249" i="5"/>
  <c r="M249" i="5"/>
  <c r="N249" i="5"/>
  <c r="O249" i="5"/>
  <c r="U249" i="5"/>
  <c r="E250" i="5"/>
  <c r="J250" i="5" s="1"/>
  <c r="K250" i="5" s="1"/>
  <c r="H250" i="5"/>
  <c r="I250" i="5"/>
  <c r="L250" i="5"/>
  <c r="M250" i="5"/>
  <c r="N250" i="5"/>
  <c r="U250" i="5"/>
  <c r="E251" i="5"/>
  <c r="F251" i="5" s="1"/>
  <c r="H251" i="5"/>
  <c r="I251" i="5"/>
  <c r="J251" i="5"/>
  <c r="K251" i="5" s="1"/>
  <c r="P251" i="5" s="1"/>
  <c r="L251" i="5"/>
  <c r="M251" i="5"/>
  <c r="N251" i="5"/>
  <c r="O251" i="5"/>
  <c r="U251" i="5"/>
  <c r="E252" i="5"/>
  <c r="F252" i="5" s="1"/>
  <c r="H252" i="5"/>
  <c r="I252" i="5"/>
  <c r="J252" i="5"/>
  <c r="K252" i="5" s="1"/>
  <c r="L252" i="5"/>
  <c r="M252" i="5"/>
  <c r="O252" i="5" s="1"/>
  <c r="P252" i="5" s="1"/>
  <c r="N252" i="5"/>
  <c r="U252" i="5"/>
  <c r="E253" i="5"/>
  <c r="J253" i="5" s="1"/>
  <c r="K253" i="5" s="1"/>
  <c r="P253" i="5" s="1"/>
  <c r="H253" i="5"/>
  <c r="I253" i="5"/>
  <c r="L253" i="5"/>
  <c r="M253" i="5"/>
  <c r="N253" i="5"/>
  <c r="O253" i="5" s="1"/>
  <c r="U253" i="5"/>
  <c r="E254" i="5"/>
  <c r="J254" i="5" s="1"/>
  <c r="F254" i="5"/>
  <c r="H254" i="5"/>
  <c r="I254" i="5"/>
  <c r="K254" i="5"/>
  <c r="L254" i="5"/>
  <c r="M254" i="5"/>
  <c r="N254" i="5"/>
  <c r="U254" i="5"/>
  <c r="E255" i="5"/>
  <c r="F255" i="5" s="1"/>
  <c r="H255" i="5"/>
  <c r="I255" i="5"/>
  <c r="J255" i="5"/>
  <c r="K255" i="5" s="1"/>
  <c r="P255" i="5" s="1"/>
  <c r="L255" i="5"/>
  <c r="M255" i="5"/>
  <c r="N255" i="5"/>
  <c r="O255" i="5"/>
  <c r="U255" i="5"/>
  <c r="E256" i="5"/>
  <c r="H256" i="5"/>
  <c r="I256" i="5"/>
  <c r="L256" i="5"/>
  <c r="M256" i="5"/>
  <c r="N256" i="5"/>
  <c r="O256" i="5"/>
  <c r="U256" i="5"/>
  <c r="E257" i="5"/>
  <c r="F257" i="5" s="1"/>
  <c r="H257" i="5"/>
  <c r="I257" i="5"/>
  <c r="L257" i="5"/>
  <c r="M257" i="5"/>
  <c r="N257" i="5"/>
  <c r="O257" i="5" s="1"/>
  <c r="U257" i="5"/>
  <c r="E258" i="5"/>
  <c r="J258" i="5" s="1"/>
  <c r="K258" i="5" s="1"/>
  <c r="P258" i="5" s="1"/>
  <c r="H258" i="5"/>
  <c r="I258" i="5"/>
  <c r="L258" i="5"/>
  <c r="M258" i="5"/>
  <c r="N258" i="5"/>
  <c r="O258" i="5" s="1"/>
  <c r="U258" i="5"/>
  <c r="E259" i="5"/>
  <c r="F259" i="5" s="1"/>
  <c r="H259" i="5"/>
  <c r="I259" i="5"/>
  <c r="J259" i="5"/>
  <c r="K259" i="5"/>
  <c r="P259" i="5" s="1"/>
  <c r="R259" i="5" s="1"/>
  <c r="L259" i="5"/>
  <c r="M259" i="5"/>
  <c r="N259" i="5"/>
  <c r="O259" i="5"/>
  <c r="Q259" i="5"/>
  <c r="T259" i="5"/>
  <c r="U259" i="5"/>
  <c r="E260" i="5"/>
  <c r="F260" i="5" s="1"/>
  <c r="H260" i="5"/>
  <c r="I260" i="5"/>
  <c r="J260" i="5"/>
  <c r="K260" i="5" s="1"/>
  <c r="L260" i="5"/>
  <c r="M260" i="5"/>
  <c r="O260" i="5" s="1"/>
  <c r="P260" i="5" s="1"/>
  <c r="N260" i="5"/>
  <c r="U260" i="5"/>
  <c r="E261" i="5"/>
  <c r="F261" i="5"/>
  <c r="H261" i="5"/>
  <c r="I261" i="5"/>
  <c r="L261" i="5"/>
  <c r="M261" i="5"/>
  <c r="N261" i="5"/>
  <c r="O261" i="5"/>
  <c r="U261" i="5"/>
  <c r="E262" i="5"/>
  <c r="J262" i="5" s="1"/>
  <c r="K262" i="5" s="1"/>
  <c r="H262" i="5"/>
  <c r="I262" i="5"/>
  <c r="L262" i="5"/>
  <c r="M262" i="5"/>
  <c r="N262" i="5"/>
  <c r="U262" i="5"/>
  <c r="E263" i="5"/>
  <c r="F263" i="5" s="1"/>
  <c r="H263" i="5"/>
  <c r="I263" i="5"/>
  <c r="J263" i="5"/>
  <c r="K263" i="5" s="1"/>
  <c r="L263" i="5"/>
  <c r="M263" i="5"/>
  <c r="N263" i="5"/>
  <c r="O263" i="5"/>
  <c r="U263" i="5"/>
  <c r="E264" i="5"/>
  <c r="F264" i="5" s="1"/>
  <c r="H264" i="5"/>
  <c r="J264" i="5" s="1"/>
  <c r="K264" i="5" s="1"/>
  <c r="P264" i="5" s="1"/>
  <c r="I264" i="5"/>
  <c r="L264" i="5"/>
  <c r="M264" i="5"/>
  <c r="N264" i="5"/>
  <c r="O264" i="5"/>
  <c r="Q264" i="5"/>
  <c r="U264" i="5"/>
  <c r="E265" i="5"/>
  <c r="F265" i="5" s="1"/>
  <c r="H265" i="5"/>
  <c r="I265" i="5"/>
  <c r="L265" i="5"/>
  <c r="M265" i="5"/>
  <c r="N265" i="5"/>
  <c r="O265" i="5" s="1"/>
  <c r="U265" i="5"/>
  <c r="E266" i="5"/>
  <c r="J266" i="5" s="1"/>
  <c r="F266" i="5"/>
  <c r="H266" i="5"/>
  <c r="I266" i="5"/>
  <c r="K266" i="5"/>
  <c r="L266" i="5"/>
  <c r="M266" i="5"/>
  <c r="N266" i="5"/>
  <c r="O266" i="5" s="1"/>
  <c r="U266" i="5"/>
  <c r="E267" i="5"/>
  <c r="F267" i="5" s="1"/>
  <c r="H267" i="5"/>
  <c r="I267" i="5"/>
  <c r="J267" i="5"/>
  <c r="K267" i="5" s="1"/>
  <c r="P267" i="5" s="1"/>
  <c r="L267" i="5"/>
  <c r="M267" i="5"/>
  <c r="N267" i="5"/>
  <c r="O267" i="5"/>
  <c r="Q267" i="5"/>
  <c r="U267" i="5"/>
  <c r="E268" i="5"/>
  <c r="F268" i="5" s="1"/>
  <c r="H268" i="5"/>
  <c r="I268" i="5"/>
  <c r="L268" i="5"/>
  <c r="M268" i="5"/>
  <c r="N268" i="5"/>
  <c r="O268" i="5"/>
  <c r="U268" i="5"/>
  <c r="E269" i="5"/>
  <c r="F269" i="5" s="1"/>
  <c r="G263" i="5" s="1"/>
  <c r="H269" i="5"/>
  <c r="I269" i="5"/>
  <c r="L269" i="5"/>
  <c r="M269" i="5"/>
  <c r="N269" i="5"/>
  <c r="O269" i="5" s="1"/>
  <c r="U269" i="5"/>
  <c r="E270" i="5"/>
  <c r="H270" i="5"/>
  <c r="I270" i="5"/>
  <c r="L270" i="5"/>
  <c r="M270" i="5"/>
  <c r="N270" i="5"/>
  <c r="U270" i="5"/>
  <c r="E271" i="5"/>
  <c r="F271" i="5" s="1"/>
  <c r="H271" i="5"/>
  <c r="I271" i="5"/>
  <c r="J271" i="5"/>
  <c r="K271" i="5"/>
  <c r="P271" i="5" s="1"/>
  <c r="S271" i="5" s="1"/>
  <c r="L271" i="5"/>
  <c r="M271" i="5"/>
  <c r="N271" i="5"/>
  <c r="O271" i="5"/>
  <c r="R271" i="5"/>
  <c r="V271" i="5" s="1"/>
  <c r="T271" i="5"/>
  <c r="U271" i="5"/>
  <c r="E272" i="5"/>
  <c r="F272" i="5" s="1"/>
  <c r="H272" i="5"/>
  <c r="I272" i="5"/>
  <c r="J272" i="5"/>
  <c r="K272" i="5" s="1"/>
  <c r="L272" i="5"/>
  <c r="M272" i="5"/>
  <c r="O272" i="5" s="1"/>
  <c r="N272" i="5"/>
  <c r="U272" i="5"/>
  <c r="E273" i="5"/>
  <c r="F273" i="5"/>
  <c r="H273" i="5"/>
  <c r="I273" i="5"/>
  <c r="L273" i="5"/>
  <c r="M273" i="5"/>
  <c r="O273" i="5" s="1"/>
  <c r="N273" i="5"/>
  <c r="U273" i="5"/>
  <c r="E274" i="5"/>
  <c r="J274" i="5" s="1"/>
  <c r="F274" i="5"/>
  <c r="H274" i="5"/>
  <c r="I274" i="5"/>
  <c r="K274" i="5"/>
  <c r="L274" i="5"/>
  <c r="M274" i="5"/>
  <c r="N274" i="5"/>
  <c r="U274" i="5"/>
  <c r="E275" i="5"/>
  <c r="F275" i="5" s="1"/>
  <c r="H275" i="5"/>
  <c r="I275" i="5"/>
  <c r="J275" i="5"/>
  <c r="K275" i="5" s="1"/>
  <c r="P275" i="5" s="1"/>
  <c r="S275" i="5" s="1"/>
  <c r="L275" i="5"/>
  <c r="M275" i="5"/>
  <c r="N275" i="5"/>
  <c r="O275" i="5"/>
  <c r="U275" i="5"/>
  <c r="E276" i="5"/>
  <c r="F276" i="5" s="1"/>
  <c r="H276" i="5"/>
  <c r="I276" i="5"/>
  <c r="L276" i="5"/>
  <c r="M276" i="5"/>
  <c r="N276" i="5"/>
  <c r="O276" i="5"/>
  <c r="U276" i="5"/>
  <c r="E277" i="5"/>
  <c r="H277" i="5"/>
  <c r="I277" i="5"/>
  <c r="L277" i="5"/>
  <c r="M277" i="5"/>
  <c r="N277" i="5"/>
  <c r="O277" i="5" s="1"/>
  <c r="U277" i="5"/>
  <c r="E278" i="5"/>
  <c r="J278" i="5" s="1"/>
  <c r="H278" i="5"/>
  <c r="I278" i="5"/>
  <c r="K278" i="5"/>
  <c r="L278" i="5"/>
  <c r="M278" i="5"/>
  <c r="N278" i="5"/>
  <c r="O278" i="5" s="1"/>
  <c r="U278" i="5"/>
  <c r="E279" i="5"/>
  <c r="F279" i="5" s="1"/>
  <c r="H279" i="5"/>
  <c r="I279" i="5"/>
  <c r="J279" i="5"/>
  <c r="K279" i="5"/>
  <c r="P279" i="5" s="1"/>
  <c r="L279" i="5"/>
  <c r="M279" i="5"/>
  <c r="N279" i="5"/>
  <c r="O279" i="5"/>
  <c r="Q279" i="5"/>
  <c r="T279" i="5"/>
  <c r="U279" i="5"/>
  <c r="E280" i="5"/>
  <c r="H280" i="5"/>
  <c r="I280" i="5"/>
  <c r="L280" i="5"/>
  <c r="M280" i="5"/>
  <c r="O280" i="5" s="1"/>
  <c r="N280" i="5"/>
  <c r="U280" i="5"/>
  <c r="E281" i="5"/>
  <c r="F281" i="5"/>
  <c r="H281" i="5"/>
  <c r="I281" i="5"/>
  <c r="L281" i="5"/>
  <c r="M281" i="5"/>
  <c r="N281" i="5"/>
  <c r="O281" i="5"/>
  <c r="U281" i="5"/>
  <c r="E282" i="5"/>
  <c r="H282" i="5"/>
  <c r="I282" i="5"/>
  <c r="L282" i="5"/>
  <c r="M282" i="5"/>
  <c r="N282" i="5"/>
  <c r="U282" i="5"/>
  <c r="E283" i="5"/>
  <c r="F283" i="5" s="1"/>
  <c r="H283" i="5"/>
  <c r="I283" i="5"/>
  <c r="J283" i="5"/>
  <c r="K283" i="5" s="1"/>
  <c r="P283" i="5" s="1"/>
  <c r="L283" i="5"/>
  <c r="M283" i="5"/>
  <c r="N283" i="5"/>
  <c r="O283" i="5"/>
  <c r="R283" i="5"/>
  <c r="U283" i="5"/>
  <c r="E284" i="5"/>
  <c r="F284" i="5" s="1"/>
  <c r="H284" i="5"/>
  <c r="I284" i="5"/>
  <c r="J284" i="5"/>
  <c r="K284" i="5" s="1"/>
  <c r="L284" i="5"/>
  <c r="M284" i="5"/>
  <c r="O284" i="5" s="1"/>
  <c r="N284" i="5"/>
  <c r="U284" i="5"/>
  <c r="E285" i="5"/>
  <c r="F285" i="5"/>
  <c r="H285" i="5"/>
  <c r="I285" i="5"/>
  <c r="L285" i="5"/>
  <c r="M285" i="5"/>
  <c r="N285" i="5"/>
  <c r="O285" i="5"/>
  <c r="U285" i="5"/>
  <c r="E286" i="5"/>
  <c r="J286" i="5" s="1"/>
  <c r="H286" i="5"/>
  <c r="I286" i="5"/>
  <c r="K286" i="5"/>
  <c r="L286" i="5"/>
  <c r="M286" i="5"/>
  <c r="N286" i="5"/>
  <c r="U286" i="5"/>
  <c r="E287" i="5"/>
  <c r="H287" i="5"/>
  <c r="I287" i="5"/>
  <c r="L287" i="5"/>
  <c r="M287" i="5"/>
  <c r="N287" i="5"/>
  <c r="O287" i="5"/>
  <c r="U287" i="5"/>
  <c r="E288" i="5"/>
  <c r="F288" i="5" s="1"/>
  <c r="H288" i="5"/>
  <c r="I288" i="5"/>
  <c r="J288" i="5"/>
  <c r="K288" i="5" s="1"/>
  <c r="L288" i="5"/>
  <c r="M288" i="5"/>
  <c r="N288" i="5"/>
  <c r="O288" i="5"/>
  <c r="U288" i="5"/>
  <c r="E289" i="5"/>
  <c r="J289" i="5" s="1"/>
  <c r="K289" i="5" s="1"/>
  <c r="H289" i="5"/>
  <c r="I289" i="5"/>
  <c r="L289" i="5"/>
  <c r="M289" i="5"/>
  <c r="N289" i="5"/>
  <c r="O289" i="5" s="1"/>
  <c r="U289" i="5"/>
  <c r="E290" i="5"/>
  <c r="J290" i="5" s="1"/>
  <c r="K290" i="5" s="1"/>
  <c r="H290" i="5"/>
  <c r="I290" i="5"/>
  <c r="L290" i="5"/>
  <c r="M290" i="5"/>
  <c r="N290" i="5"/>
  <c r="O290" i="5" s="1"/>
  <c r="U290" i="5"/>
  <c r="E291" i="5"/>
  <c r="F291" i="5" s="1"/>
  <c r="H291" i="5"/>
  <c r="I291" i="5"/>
  <c r="J291" i="5"/>
  <c r="K291" i="5" s="1"/>
  <c r="P291" i="5" s="1"/>
  <c r="L291" i="5"/>
  <c r="M291" i="5"/>
  <c r="N291" i="5"/>
  <c r="O291" i="5"/>
  <c r="U291" i="5"/>
  <c r="E292" i="5"/>
  <c r="H292" i="5"/>
  <c r="I292" i="5"/>
  <c r="L292" i="5"/>
  <c r="M292" i="5"/>
  <c r="O292" i="5" s="1"/>
  <c r="N292" i="5"/>
  <c r="U292" i="5"/>
  <c r="E293" i="5"/>
  <c r="F293" i="5"/>
  <c r="H293" i="5"/>
  <c r="I293" i="5"/>
  <c r="L293" i="5"/>
  <c r="M293" i="5"/>
  <c r="N293" i="5"/>
  <c r="O293" i="5"/>
  <c r="U293" i="5"/>
  <c r="E294" i="5"/>
  <c r="H294" i="5"/>
  <c r="I294" i="5"/>
  <c r="L294" i="5"/>
  <c r="M294" i="5"/>
  <c r="N294" i="5"/>
  <c r="U294" i="5"/>
  <c r="E295" i="5"/>
  <c r="H295" i="5"/>
  <c r="I295" i="5"/>
  <c r="L295" i="5"/>
  <c r="M295" i="5"/>
  <c r="N295" i="5"/>
  <c r="O295" i="5"/>
  <c r="U295" i="5"/>
  <c r="E296" i="5"/>
  <c r="F296" i="5" s="1"/>
  <c r="H296" i="5"/>
  <c r="I296" i="5"/>
  <c r="J296" i="5"/>
  <c r="K296" i="5" s="1"/>
  <c r="P296" i="5" s="1"/>
  <c r="L296" i="5"/>
  <c r="M296" i="5"/>
  <c r="O296" i="5" s="1"/>
  <c r="N296" i="5"/>
  <c r="U296" i="5"/>
  <c r="E297" i="5"/>
  <c r="H297" i="5"/>
  <c r="I297" i="5"/>
  <c r="L297" i="5"/>
  <c r="M297" i="5"/>
  <c r="N297" i="5"/>
  <c r="U297" i="5"/>
  <c r="E298" i="5"/>
  <c r="J298" i="5" s="1"/>
  <c r="K298" i="5" s="1"/>
  <c r="H298" i="5"/>
  <c r="I298" i="5"/>
  <c r="L298" i="5"/>
  <c r="M298" i="5"/>
  <c r="N298" i="5"/>
  <c r="O298" i="5" s="1"/>
  <c r="U298" i="5"/>
  <c r="E299" i="5"/>
  <c r="F299" i="5" s="1"/>
  <c r="H299" i="5"/>
  <c r="I299" i="5"/>
  <c r="J299" i="5"/>
  <c r="K299" i="5" s="1"/>
  <c r="P299" i="5" s="1"/>
  <c r="L299" i="5"/>
  <c r="M299" i="5"/>
  <c r="N299" i="5"/>
  <c r="O299" i="5"/>
  <c r="U299" i="5"/>
  <c r="E300" i="5"/>
  <c r="H300" i="5"/>
  <c r="I300" i="5"/>
  <c r="L300" i="5"/>
  <c r="M300" i="5"/>
  <c r="O300" i="5" s="1"/>
  <c r="N300" i="5"/>
  <c r="U300" i="5"/>
  <c r="E301" i="5"/>
  <c r="F301" i="5"/>
  <c r="H301" i="5"/>
  <c r="I301" i="5"/>
  <c r="L301" i="5"/>
  <c r="M301" i="5"/>
  <c r="N301" i="5"/>
  <c r="O301" i="5"/>
  <c r="U301" i="5"/>
  <c r="E302" i="5"/>
  <c r="H302" i="5"/>
  <c r="I302" i="5"/>
  <c r="L302" i="5"/>
  <c r="M302" i="5"/>
  <c r="N302" i="5"/>
  <c r="O302" i="5" s="1"/>
  <c r="U302" i="5"/>
  <c r="E303" i="5"/>
  <c r="H303" i="5"/>
  <c r="I303" i="5"/>
  <c r="L303" i="5"/>
  <c r="M303" i="5"/>
  <c r="N303" i="5"/>
  <c r="O303" i="5"/>
  <c r="U303" i="5"/>
  <c r="E304" i="5"/>
  <c r="F304" i="5" s="1"/>
  <c r="H304" i="5"/>
  <c r="I304" i="5"/>
  <c r="J304" i="5"/>
  <c r="K304" i="5" s="1"/>
  <c r="L304" i="5"/>
  <c r="M304" i="5"/>
  <c r="O304" i="5" s="1"/>
  <c r="P304" i="5" s="1"/>
  <c r="N304" i="5"/>
  <c r="U304" i="5"/>
  <c r="E305" i="5"/>
  <c r="H305" i="5"/>
  <c r="I305" i="5"/>
  <c r="L305" i="5"/>
  <c r="M305" i="5"/>
  <c r="N305" i="5"/>
  <c r="O305" i="5" s="1"/>
  <c r="U305" i="5"/>
  <c r="E306" i="5"/>
  <c r="J306" i="5" s="1"/>
  <c r="K306" i="5" s="1"/>
  <c r="F306" i="5"/>
  <c r="H306" i="5"/>
  <c r="I306" i="5"/>
  <c r="L306" i="5"/>
  <c r="M306" i="5"/>
  <c r="N306" i="5"/>
  <c r="O306" i="5" s="1"/>
  <c r="U306" i="5"/>
  <c r="E307" i="5"/>
  <c r="F307" i="5"/>
  <c r="H307" i="5"/>
  <c r="I307" i="5"/>
  <c r="L307" i="5"/>
  <c r="M307" i="5"/>
  <c r="N307" i="5"/>
  <c r="U307" i="5"/>
  <c r="E308" i="5"/>
  <c r="J308" i="5" s="1"/>
  <c r="K308" i="5" s="1"/>
  <c r="P308" i="5" s="1"/>
  <c r="F308" i="5"/>
  <c r="H308" i="5"/>
  <c r="I308" i="5"/>
  <c r="L308" i="5"/>
  <c r="M308" i="5"/>
  <c r="N308" i="5"/>
  <c r="O308" i="5"/>
  <c r="U308" i="5"/>
  <c r="E309" i="5"/>
  <c r="F309" i="5" s="1"/>
  <c r="H309" i="5"/>
  <c r="I309" i="5"/>
  <c r="L309" i="5"/>
  <c r="M309" i="5"/>
  <c r="N309" i="5"/>
  <c r="O309" i="5"/>
  <c r="U309" i="5"/>
  <c r="E310" i="5"/>
  <c r="F310" i="5" s="1"/>
  <c r="H310" i="5"/>
  <c r="I310" i="5"/>
  <c r="L310" i="5"/>
  <c r="M310" i="5"/>
  <c r="N310" i="5"/>
  <c r="O310" i="5"/>
  <c r="U310" i="5"/>
  <c r="E311" i="5"/>
  <c r="F311" i="5" s="1"/>
  <c r="H311" i="5"/>
  <c r="I311" i="5"/>
  <c r="L311" i="5"/>
  <c r="M311" i="5"/>
  <c r="N311" i="5"/>
  <c r="O311" i="5" s="1"/>
  <c r="U311" i="5"/>
  <c r="E312" i="5"/>
  <c r="J312" i="5" s="1"/>
  <c r="F312" i="5"/>
  <c r="H312" i="5"/>
  <c r="I312" i="5"/>
  <c r="K312" i="5"/>
  <c r="L312" i="5"/>
  <c r="M312" i="5"/>
  <c r="N312" i="5"/>
  <c r="O312" i="5" s="1"/>
  <c r="U312" i="5"/>
  <c r="E313" i="5"/>
  <c r="H313" i="5"/>
  <c r="I313" i="5"/>
  <c r="L313" i="5"/>
  <c r="M313" i="5"/>
  <c r="N313" i="5"/>
  <c r="O313" i="5"/>
  <c r="U313" i="5"/>
  <c r="E314" i="5"/>
  <c r="F314" i="5" s="1"/>
  <c r="H314" i="5"/>
  <c r="I314" i="5"/>
  <c r="J314" i="5"/>
  <c r="K314" i="5" s="1"/>
  <c r="P314" i="5" s="1"/>
  <c r="R314" i="5" s="1"/>
  <c r="L314" i="5"/>
  <c r="M314" i="5"/>
  <c r="N314" i="5"/>
  <c r="O314" i="5"/>
  <c r="U314" i="5"/>
  <c r="E315" i="5"/>
  <c r="J315" i="5" s="1"/>
  <c r="K315" i="5" s="1"/>
  <c r="H315" i="5"/>
  <c r="I315" i="5"/>
  <c r="L315" i="5"/>
  <c r="M315" i="5"/>
  <c r="N315" i="5"/>
  <c r="U315" i="5"/>
  <c r="E316" i="5"/>
  <c r="J316" i="5" s="1"/>
  <c r="K316" i="5" s="1"/>
  <c r="P316" i="5" s="1"/>
  <c r="F316" i="5"/>
  <c r="H316" i="5"/>
  <c r="I316" i="5"/>
  <c r="L316" i="5"/>
  <c r="M316" i="5"/>
  <c r="N316" i="5"/>
  <c r="O316" i="5" s="1"/>
  <c r="U316" i="5"/>
  <c r="E317" i="5"/>
  <c r="F317" i="5" s="1"/>
  <c r="H317" i="5"/>
  <c r="I317" i="5"/>
  <c r="J317" i="5"/>
  <c r="K317" i="5" s="1"/>
  <c r="P317" i="5" s="1"/>
  <c r="S317" i="5" s="1"/>
  <c r="L317" i="5"/>
  <c r="M317" i="5"/>
  <c r="N317" i="5"/>
  <c r="O317" i="5"/>
  <c r="Q317" i="5"/>
  <c r="U317" i="5"/>
  <c r="E318" i="5"/>
  <c r="F318" i="5" s="1"/>
  <c r="H318" i="5"/>
  <c r="I318" i="5"/>
  <c r="J318" i="5"/>
  <c r="K318" i="5" s="1"/>
  <c r="L318" i="5"/>
  <c r="M318" i="5"/>
  <c r="O318" i="5" s="1"/>
  <c r="N318" i="5"/>
  <c r="U318" i="5"/>
  <c r="E319" i="5"/>
  <c r="J319" i="5" s="1"/>
  <c r="F319" i="5"/>
  <c r="H319" i="5"/>
  <c r="I319" i="5"/>
  <c r="K319" i="5"/>
  <c r="L319" i="5"/>
  <c r="M319" i="5"/>
  <c r="N319" i="5"/>
  <c r="U319" i="5"/>
  <c r="E320" i="5"/>
  <c r="J320" i="5" s="1"/>
  <c r="F320" i="5"/>
  <c r="H320" i="5"/>
  <c r="I320" i="5"/>
  <c r="K320" i="5"/>
  <c r="L320" i="5"/>
  <c r="M320" i="5"/>
  <c r="N320" i="5"/>
  <c r="O320" i="5"/>
  <c r="U320" i="5"/>
  <c r="E321" i="5"/>
  <c r="F321" i="5" s="1"/>
  <c r="H321" i="5"/>
  <c r="I321" i="5"/>
  <c r="L321" i="5"/>
  <c r="M321" i="5"/>
  <c r="N321" i="5"/>
  <c r="O321" i="5"/>
  <c r="U321" i="5"/>
  <c r="E322" i="5"/>
  <c r="F322" i="5" s="1"/>
  <c r="H322" i="5"/>
  <c r="I322" i="5"/>
  <c r="L322" i="5"/>
  <c r="M322" i="5"/>
  <c r="O322" i="5" s="1"/>
  <c r="N322" i="5"/>
  <c r="U322" i="5"/>
  <c r="E323" i="5"/>
  <c r="F323" i="5" s="1"/>
  <c r="H323" i="5"/>
  <c r="I323" i="5"/>
  <c r="L323" i="5"/>
  <c r="M323" i="5"/>
  <c r="N323" i="5"/>
  <c r="O323" i="5" s="1"/>
  <c r="U323" i="5"/>
  <c r="E324" i="5"/>
  <c r="F324" i="5"/>
  <c r="H324" i="5"/>
  <c r="J324" i="5" s="1"/>
  <c r="I324" i="5"/>
  <c r="K324" i="5"/>
  <c r="L324" i="5"/>
  <c r="M324" i="5"/>
  <c r="N324" i="5"/>
  <c r="O324" i="5" s="1"/>
  <c r="U324" i="5"/>
  <c r="E325" i="5"/>
  <c r="F325" i="5" s="1"/>
  <c r="H325" i="5"/>
  <c r="I325" i="5"/>
  <c r="J325" i="5"/>
  <c r="K325" i="5" s="1"/>
  <c r="L325" i="5"/>
  <c r="M325" i="5"/>
  <c r="O325" i="5" s="1"/>
  <c r="N325" i="5"/>
  <c r="U325" i="5"/>
  <c r="E326" i="5"/>
  <c r="F326" i="5" s="1"/>
  <c r="H326" i="5"/>
  <c r="I326" i="5"/>
  <c r="J326" i="5"/>
  <c r="K326" i="5" s="1"/>
  <c r="P326" i="5" s="1"/>
  <c r="L326" i="5"/>
  <c r="M326" i="5"/>
  <c r="N326" i="5"/>
  <c r="O326" i="5"/>
  <c r="U326" i="5"/>
  <c r="E327" i="5"/>
  <c r="H327" i="5"/>
  <c r="I327" i="5"/>
  <c r="L327" i="5"/>
  <c r="M327" i="5"/>
  <c r="N327" i="5"/>
  <c r="U327" i="5"/>
  <c r="E328" i="5"/>
  <c r="F328" i="5"/>
  <c r="H328" i="5"/>
  <c r="J328" i="5" s="1"/>
  <c r="K328" i="5" s="1"/>
  <c r="P328" i="5" s="1"/>
  <c r="I328" i="5"/>
  <c r="L328" i="5"/>
  <c r="M328" i="5"/>
  <c r="N328" i="5"/>
  <c r="O328" i="5"/>
  <c r="U328" i="5"/>
  <c r="E329" i="5"/>
  <c r="F329" i="5" s="1"/>
  <c r="H329" i="5"/>
  <c r="I329" i="5"/>
  <c r="J329" i="5"/>
  <c r="K329" i="5" s="1"/>
  <c r="L329" i="5"/>
  <c r="M329" i="5"/>
  <c r="O329" i="5" s="1"/>
  <c r="N329" i="5"/>
  <c r="U329" i="5"/>
  <c r="E330" i="5"/>
  <c r="F330" i="5" s="1"/>
  <c r="H330" i="5"/>
  <c r="I330" i="5"/>
  <c r="L330" i="5"/>
  <c r="M330" i="5"/>
  <c r="O330" i="5" s="1"/>
  <c r="N330" i="5"/>
  <c r="U330" i="5"/>
  <c r="E331" i="5"/>
  <c r="F331" i="5"/>
  <c r="H331" i="5"/>
  <c r="I331" i="5"/>
  <c r="L331" i="5"/>
  <c r="M331" i="5"/>
  <c r="N331" i="5"/>
  <c r="O331" i="5" s="1"/>
  <c r="U331" i="5"/>
  <c r="E332" i="5"/>
  <c r="J332" i="5" s="1"/>
  <c r="F332" i="5"/>
  <c r="H332" i="5"/>
  <c r="I332" i="5"/>
  <c r="K332" i="5"/>
  <c r="L332" i="5"/>
  <c r="M332" i="5"/>
  <c r="N332" i="5"/>
  <c r="O332" i="5" s="1"/>
  <c r="U332" i="5"/>
  <c r="E333" i="5"/>
  <c r="F333" i="5" s="1"/>
  <c r="H333" i="5"/>
  <c r="I333" i="5"/>
  <c r="L333" i="5"/>
  <c r="M333" i="5"/>
  <c r="N333" i="5"/>
  <c r="O333" i="5"/>
  <c r="U333" i="5"/>
  <c r="E334" i="5"/>
  <c r="H334" i="5"/>
  <c r="I334" i="5"/>
  <c r="L334" i="5"/>
  <c r="M334" i="5"/>
  <c r="N334" i="5"/>
  <c r="O334" i="5"/>
  <c r="U334" i="5"/>
  <c r="E335" i="5"/>
  <c r="F335" i="5" s="1"/>
  <c r="H335" i="5"/>
  <c r="I335" i="5"/>
  <c r="L335" i="5"/>
  <c r="M335" i="5"/>
  <c r="N335" i="5"/>
  <c r="U335" i="5"/>
  <c r="E336" i="5"/>
  <c r="F336" i="5"/>
  <c r="H336" i="5"/>
  <c r="J336" i="5" s="1"/>
  <c r="I336" i="5"/>
  <c r="K336" i="5"/>
  <c r="L336" i="5"/>
  <c r="M336" i="5"/>
  <c r="N336" i="5"/>
  <c r="O336" i="5" s="1"/>
  <c r="U336" i="5"/>
  <c r="E337" i="5"/>
  <c r="F337" i="5" s="1"/>
  <c r="H337" i="5"/>
  <c r="I337" i="5"/>
  <c r="J337" i="5"/>
  <c r="K337" i="5" s="1"/>
  <c r="L337" i="5"/>
  <c r="M337" i="5"/>
  <c r="O337" i="5" s="1"/>
  <c r="N337" i="5"/>
  <c r="U337" i="5"/>
  <c r="E338" i="5"/>
  <c r="F338" i="5" s="1"/>
  <c r="H338" i="5"/>
  <c r="I338" i="5"/>
  <c r="J338" i="5"/>
  <c r="K338" i="5" s="1"/>
  <c r="P338" i="5" s="1"/>
  <c r="L338" i="5"/>
  <c r="M338" i="5"/>
  <c r="N338" i="5"/>
  <c r="O338" i="5"/>
  <c r="U338" i="5"/>
  <c r="E339" i="5"/>
  <c r="J339" i="5" s="1"/>
  <c r="K339" i="5" s="1"/>
  <c r="P339" i="5" s="1"/>
  <c r="H339" i="5"/>
  <c r="I339" i="5"/>
  <c r="L339" i="5"/>
  <c r="M339" i="5"/>
  <c r="N339" i="5"/>
  <c r="O339" i="5" s="1"/>
  <c r="U339" i="5"/>
  <c r="E340" i="5"/>
  <c r="F340" i="5"/>
  <c r="H340" i="5"/>
  <c r="J340" i="5" s="1"/>
  <c r="K340" i="5" s="1"/>
  <c r="P340" i="5" s="1"/>
  <c r="I340" i="5"/>
  <c r="L340" i="5"/>
  <c r="M340" i="5"/>
  <c r="N340" i="5"/>
  <c r="O340" i="5"/>
  <c r="U340" i="5"/>
  <c r="E341" i="5"/>
  <c r="F341" i="5"/>
  <c r="H341" i="5"/>
  <c r="I341" i="5"/>
  <c r="J341" i="5"/>
  <c r="K341" i="5" s="1"/>
  <c r="L341" i="5"/>
  <c r="M341" i="5"/>
  <c r="N341" i="5"/>
  <c r="O341" i="5"/>
  <c r="U341" i="5"/>
  <c r="E342" i="5"/>
  <c r="F342" i="5" s="1"/>
  <c r="H342" i="5"/>
  <c r="I342" i="5"/>
  <c r="J342" i="5"/>
  <c r="K342" i="5" s="1"/>
  <c r="L342" i="5"/>
  <c r="M342" i="5"/>
  <c r="O342" i="5" s="1"/>
  <c r="N342" i="5"/>
  <c r="U342" i="5"/>
  <c r="E343" i="5"/>
  <c r="F343" i="5" s="1"/>
  <c r="H343" i="5"/>
  <c r="I343" i="5"/>
  <c r="L343" i="5"/>
  <c r="M343" i="5"/>
  <c r="N343" i="5"/>
  <c r="O343" i="5" s="1"/>
  <c r="U343" i="5"/>
  <c r="E344" i="5"/>
  <c r="F344" i="5"/>
  <c r="H344" i="5"/>
  <c r="J344" i="5" s="1"/>
  <c r="K344" i="5" s="1"/>
  <c r="P344" i="5" s="1"/>
  <c r="I344" i="5"/>
  <c r="L344" i="5"/>
  <c r="M344" i="5"/>
  <c r="N344" i="5"/>
  <c r="O344" i="5"/>
  <c r="U344" i="5"/>
  <c r="E345" i="5"/>
  <c r="J345" i="5" s="1"/>
  <c r="K345" i="5" s="1"/>
  <c r="P345" i="5" s="1"/>
  <c r="F345" i="5"/>
  <c r="H345" i="5"/>
  <c r="I345" i="5"/>
  <c r="L345" i="5"/>
  <c r="M345" i="5"/>
  <c r="N345" i="5"/>
  <c r="O345" i="5"/>
  <c r="U345" i="5"/>
  <c r="E346" i="5"/>
  <c r="F346" i="5" s="1"/>
  <c r="H346" i="5"/>
  <c r="I346" i="5"/>
  <c r="L346" i="5"/>
  <c r="M346" i="5"/>
  <c r="O346" i="5" s="1"/>
  <c r="N346" i="5"/>
  <c r="U346" i="5"/>
  <c r="E347" i="5"/>
  <c r="H347" i="5"/>
  <c r="I347" i="5"/>
  <c r="L347" i="5"/>
  <c r="M347" i="5"/>
  <c r="N347" i="5"/>
  <c r="O347" i="5" s="1"/>
  <c r="U347" i="5"/>
  <c r="E348" i="5"/>
  <c r="F348" i="5"/>
  <c r="H348" i="5"/>
  <c r="J348" i="5" s="1"/>
  <c r="K348" i="5" s="1"/>
  <c r="I348" i="5"/>
  <c r="L348" i="5"/>
  <c r="M348" i="5"/>
  <c r="N348" i="5"/>
  <c r="O348" i="5"/>
  <c r="U348" i="5"/>
  <c r="E349" i="5"/>
  <c r="F349" i="5"/>
  <c r="H349" i="5"/>
  <c r="I349" i="5"/>
  <c r="J349" i="5"/>
  <c r="K349" i="5" s="1"/>
  <c r="L349" i="5"/>
  <c r="M349" i="5"/>
  <c r="N349" i="5"/>
  <c r="O349" i="5"/>
  <c r="U349" i="5"/>
  <c r="E350" i="5"/>
  <c r="F350" i="5" s="1"/>
  <c r="G350" i="5" s="1"/>
  <c r="H350" i="5"/>
  <c r="I350" i="5"/>
  <c r="L350" i="5"/>
  <c r="M350" i="5"/>
  <c r="N350" i="5"/>
  <c r="O350" i="5"/>
  <c r="U350" i="5"/>
  <c r="E351" i="5"/>
  <c r="F351" i="5"/>
  <c r="H351" i="5"/>
  <c r="I351" i="5"/>
  <c r="J351" i="5"/>
  <c r="K351" i="5" s="1"/>
  <c r="L351" i="5"/>
  <c r="M351" i="5"/>
  <c r="N351" i="5"/>
  <c r="U351" i="5"/>
  <c r="E352" i="5"/>
  <c r="F352" i="5"/>
  <c r="H352" i="5"/>
  <c r="J352" i="5" s="1"/>
  <c r="I352" i="5"/>
  <c r="K352" i="5"/>
  <c r="L352" i="5"/>
  <c r="M352" i="5"/>
  <c r="N352" i="5"/>
  <c r="O352" i="5" s="1"/>
  <c r="P352" i="5" s="1"/>
  <c r="S352" i="5"/>
  <c r="U352" i="5"/>
  <c r="E353" i="5"/>
  <c r="F353" i="5" s="1"/>
  <c r="H353" i="5"/>
  <c r="I353" i="5"/>
  <c r="J353" i="5"/>
  <c r="K353" i="5" s="1"/>
  <c r="L353" i="5"/>
  <c r="M353" i="5"/>
  <c r="N353" i="5"/>
  <c r="O353" i="5" s="1"/>
  <c r="U353" i="5"/>
  <c r="E354" i="5"/>
  <c r="F354" i="5" s="1"/>
  <c r="H354" i="5"/>
  <c r="I354" i="5"/>
  <c r="L354" i="5"/>
  <c r="M354" i="5"/>
  <c r="O354" i="5" s="1"/>
  <c r="N354" i="5"/>
  <c r="U354" i="5"/>
  <c r="E355" i="5"/>
  <c r="F355" i="5"/>
  <c r="H355" i="5"/>
  <c r="I355" i="5"/>
  <c r="J355" i="5"/>
  <c r="K355" i="5" s="1"/>
  <c r="L355" i="5"/>
  <c r="M355" i="5"/>
  <c r="N355" i="5"/>
  <c r="U355" i="5"/>
  <c r="E356" i="5"/>
  <c r="F356" i="5"/>
  <c r="H356" i="5"/>
  <c r="J356" i="5" s="1"/>
  <c r="I356" i="5"/>
  <c r="K356" i="5"/>
  <c r="L356" i="5"/>
  <c r="M356" i="5"/>
  <c r="N356" i="5"/>
  <c r="O356" i="5" s="1"/>
  <c r="P356" i="5" s="1"/>
  <c r="U356" i="5"/>
  <c r="E357" i="5"/>
  <c r="F357" i="5" s="1"/>
  <c r="H357" i="5"/>
  <c r="I357" i="5"/>
  <c r="J357" i="5"/>
  <c r="K357" i="5" s="1"/>
  <c r="L357" i="5"/>
  <c r="M357" i="5"/>
  <c r="N357" i="5"/>
  <c r="U357" i="5"/>
  <c r="E358" i="5"/>
  <c r="H358" i="5"/>
  <c r="I358" i="5"/>
  <c r="L358" i="5"/>
  <c r="M358" i="5"/>
  <c r="N358" i="5"/>
  <c r="O358" i="5"/>
  <c r="U358" i="5"/>
  <c r="E359" i="5"/>
  <c r="F359" i="5"/>
  <c r="H359" i="5"/>
  <c r="I359" i="5"/>
  <c r="J359" i="5"/>
  <c r="K359" i="5" s="1"/>
  <c r="L359" i="5"/>
  <c r="M359" i="5"/>
  <c r="N359" i="5"/>
  <c r="U359" i="5"/>
  <c r="E360" i="5"/>
  <c r="F360" i="5"/>
  <c r="H360" i="5"/>
  <c r="J360" i="5" s="1"/>
  <c r="K360" i="5" s="1"/>
  <c r="P360" i="5" s="1"/>
  <c r="I360" i="5"/>
  <c r="L360" i="5"/>
  <c r="M360" i="5"/>
  <c r="N360" i="5"/>
  <c r="O360" i="5" s="1"/>
  <c r="U360" i="5"/>
  <c r="E361" i="5"/>
  <c r="F361" i="5" s="1"/>
  <c r="H361" i="5"/>
  <c r="I361" i="5"/>
  <c r="J361" i="5"/>
  <c r="K361" i="5" s="1"/>
  <c r="L361" i="5"/>
  <c r="M361" i="5"/>
  <c r="N361" i="5"/>
  <c r="O361" i="5" s="1"/>
  <c r="U361" i="5"/>
  <c r="E362" i="5"/>
  <c r="F362" i="5" s="1"/>
  <c r="H362" i="5"/>
  <c r="I362" i="5"/>
  <c r="J362" i="5"/>
  <c r="K362" i="5" s="1"/>
  <c r="P362" i="5" s="1"/>
  <c r="L362" i="5"/>
  <c r="M362" i="5"/>
  <c r="N362" i="5"/>
  <c r="O362" i="5"/>
  <c r="U362" i="5"/>
  <c r="E363" i="5"/>
  <c r="F363" i="5" s="1"/>
  <c r="H363" i="5"/>
  <c r="I363" i="5"/>
  <c r="J363" i="5"/>
  <c r="K363" i="5" s="1"/>
  <c r="L363" i="5"/>
  <c r="M363" i="5"/>
  <c r="N363" i="5"/>
  <c r="U363" i="5"/>
  <c r="E364" i="5"/>
  <c r="F364" i="5" s="1"/>
  <c r="H364" i="5"/>
  <c r="I364" i="5"/>
  <c r="J364" i="5"/>
  <c r="K364" i="5"/>
  <c r="P364" i="5" s="1"/>
  <c r="S364" i="5" s="1"/>
  <c r="L364" i="5"/>
  <c r="M364" i="5"/>
  <c r="N364" i="5"/>
  <c r="O364" i="5"/>
  <c r="R364" i="5"/>
  <c r="T364" i="5"/>
  <c r="U364" i="5"/>
  <c r="E365" i="5"/>
  <c r="F365" i="5" s="1"/>
  <c r="H365" i="5"/>
  <c r="I365" i="5"/>
  <c r="J365" i="5"/>
  <c r="K365" i="5" s="1"/>
  <c r="L365" i="5"/>
  <c r="M365" i="5"/>
  <c r="O365" i="5" s="1"/>
  <c r="N365" i="5"/>
  <c r="U365" i="5"/>
  <c r="E366" i="5"/>
  <c r="J366" i="5" s="1"/>
  <c r="F366" i="5"/>
  <c r="H366" i="5"/>
  <c r="I366" i="5"/>
  <c r="K366" i="5"/>
  <c r="L366" i="5"/>
  <c r="M366" i="5"/>
  <c r="O366" i="5" s="1"/>
  <c r="N366" i="5"/>
  <c r="U366" i="5"/>
  <c r="E367" i="5"/>
  <c r="J367" i="5" s="1"/>
  <c r="K367" i="5" s="1"/>
  <c r="F367" i="5"/>
  <c r="H367" i="5"/>
  <c r="I367" i="5"/>
  <c r="L367" i="5"/>
  <c r="M367" i="5"/>
  <c r="N367" i="5"/>
  <c r="U367" i="5"/>
  <c r="E368" i="5"/>
  <c r="F368" i="5" s="1"/>
  <c r="H368" i="5"/>
  <c r="I368" i="5"/>
  <c r="J368" i="5"/>
  <c r="K368" i="5" s="1"/>
  <c r="P368" i="5" s="1"/>
  <c r="L368" i="5"/>
  <c r="M368" i="5"/>
  <c r="N368" i="5"/>
  <c r="O368" i="5"/>
  <c r="U368" i="5"/>
  <c r="E369" i="5"/>
  <c r="F369" i="5" s="1"/>
  <c r="H369" i="5"/>
  <c r="J369" i="5" s="1"/>
  <c r="K369" i="5" s="1"/>
  <c r="P369" i="5" s="1"/>
  <c r="I369" i="5"/>
  <c r="L369" i="5"/>
  <c r="M369" i="5"/>
  <c r="N369" i="5"/>
  <c r="O369" i="5"/>
  <c r="U369" i="5"/>
  <c r="E370" i="5"/>
  <c r="H370" i="5"/>
  <c r="I370" i="5"/>
  <c r="L370" i="5"/>
  <c r="M370" i="5"/>
  <c r="N370" i="5"/>
  <c r="O370" i="5" s="1"/>
  <c r="U370" i="5"/>
  <c r="E371" i="5"/>
  <c r="J371" i="5" s="1"/>
  <c r="F371" i="5"/>
  <c r="H371" i="5"/>
  <c r="I371" i="5"/>
  <c r="K371" i="5"/>
  <c r="L371" i="5"/>
  <c r="M371" i="5"/>
  <c r="N371" i="5"/>
  <c r="O371" i="5" s="1"/>
  <c r="U371" i="5"/>
  <c r="E372" i="5"/>
  <c r="F372" i="5" s="1"/>
  <c r="H372" i="5"/>
  <c r="I372" i="5"/>
  <c r="J372" i="5"/>
  <c r="K372" i="5"/>
  <c r="P372" i="5" s="1"/>
  <c r="L372" i="5"/>
  <c r="M372" i="5"/>
  <c r="N372" i="5"/>
  <c r="O372" i="5"/>
  <c r="U372" i="5"/>
  <c r="E373" i="5"/>
  <c r="F373" i="5" s="1"/>
  <c r="H373" i="5"/>
  <c r="I373" i="5"/>
  <c r="L373" i="5"/>
  <c r="M373" i="5"/>
  <c r="O373" i="5" s="1"/>
  <c r="N373" i="5"/>
  <c r="U373" i="5"/>
  <c r="E374" i="5"/>
  <c r="F374" i="5"/>
  <c r="H374" i="5"/>
  <c r="I374" i="5"/>
  <c r="L374" i="5"/>
  <c r="M374" i="5"/>
  <c r="N374" i="5"/>
  <c r="O374" i="5"/>
  <c r="U374" i="5"/>
  <c r="E375" i="5"/>
  <c r="H375" i="5"/>
  <c r="I375" i="5"/>
  <c r="L375" i="5"/>
  <c r="M375" i="5"/>
  <c r="N375" i="5"/>
  <c r="U375" i="5"/>
  <c r="E376" i="5"/>
  <c r="F376" i="5" s="1"/>
  <c r="H376" i="5"/>
  <c r="I376" i="5"/>
  <c r="J376" i="5"/>
  <c r="K376" i="5"/>
  <c r="P376" i="5" s="1"/>
  <c r="Q376" i="5" s="1"/>
  <c r="L376" i="5"/>
  <c r="M376" i="5"/>
  <c r="N376" i="5"/>
  <c r="O376" i="5"/>
  <c r="R376" i="5"/>
  <c r="T376" i="5"/>
  <c r="U376" i="5"/>
  <c r="E377" i="5"/>
  <c r="F377" i="5" s="1"/>
  <c r="H377" i="5"/>
  <c r="I377" i="5"/>
  <c r="J377" i="5"/>
  <c r="K377" i="5" s="1"/>
  <c r="P377" i="5" s="1"/>
  <c r="L377" i="5"/>
  <c r="M377" i="5"/>
  <c r="O377" i="5" s="1"/>
  <c r="N377" i="5"/>
  <c r="U377" i="5"/>
  <c r="E378" i="5"/>
  <c r="J378" i="5" s="1"/>
  <c r="K378" i="5" s="1"/>
  <c r="F378" i="5"/>
  <c r="H378" i="5"/>
  <c r="I378" i="5"/>
  <c r="L378" i="5"/>
  <c r="M378" i="5"/>
  <c r="O378" i="5" s="1"/>
  <c r="N378" i="5"/>
  <c r="P378" i="5"/>
  <c r="U378" i="5"/>
  <c r="E379" i="5"/>
  <c r="J379" i="5" s="1"/>
  <c r="F379" i="5"/>
  <c r="H379" i="5"/>
  <c r="I379" i="5"/>
  <c r="K379" i="5"/>
  <c r="L379" i="5"/>
  <c r="M379" i="5"/>
  <c r="N379" i="5"/>
  <c r="U379" i="5"/>
  <c r="E380" i="5"/>
  <c r="F380" i="5" s="1"/>
  <c r="H380" i="5"/>
  <c r="I380" i="5"/>
  <c r="J380" i="5"/>
  <c r="K380" i="5" s="1"/>
  <c r="P380" i="5" s="1"/>
  <c r="L380" i="5"/>
  <c r="M380" i="5"/>
  <c r="N380" i="5"/>
  <c r="O380" i="5"/>
  <c r="S380" i="5"/>
  <c r="U380" i="5"/>
  <c r="E381" i="5"/>
  <c r="H381" i="5"/>
  <c r="I381" i="5"/>
  <c r="L381" i="5"/>
  <c r="M381" i="5"/>
  <c r="N381" i="5"/>
  <c r="O381" i="5"/>
  <c r="U381" i="5"/>
  <c r="E382" i="5"/>
  <c r="H382" i="5"/>
  <c r="I382" i="5"/>
  <c r="L382" i="5"/>
  <c r="M382" i="5"/>
  <c r="N382" i="5"/>
  <c r="O382" i="5" s="1"/>
  <c r="U382" i="5"/>
  <c r="E383" i="5"/>
  <c r="J383" i="5" s="1"/>
  <c r="H383" i="5"/>
  <c r="I383" i="5"/>
  <c r="K383" i="5"/>
  <c r="L383" i="5"/>
  <c r="M383" i="5"/>
  <c r="N383" i="5"/>
  <c r="O383" i="5" s="1"/>
  <c r="U383" i="5"/>
  <c r="E384" i="5"/>
  <c r="F384" i="5" s="1"/>
  <c r="H384" i="5"/>
  <c r="I384" i="5"/>
  <c r="J384" i="5"/>
  <c r="K384" i="5"/>
  <c r="P384" i="5" s="1"/>
  <c r="L384" i="5"/>
  <c r="M384" i="5"/>
  <c r="N384" i="5"/>
  <c r="O384" i="5"/>
  <c r="U384" i="5"/>
  <c r="E385" i="5"/>
  <c r="F385" i="5" s="1"/>
  <c r="H385" i="5"/>
  <c r="I385" i="5"/>
  <c r="L385" i="5"/>
  <c r="M385" i="5"/>
  <c r="O385" i="5" s="1"/>
  <c r="N385" i="5"/>
  <c r="U385" i="5"/>
  <c r="E386" i="5"/>
  <c r="F386" i="5"/>
  <c r="H386" i="5"/>
  <c r="I386" i="5"/>
  <c r="L386" i="5"/>
  <c r="M386" i="5"/>
  <c r="N386" i="5"/>
  <c r="O386" i="5"/>
  <c r="U386" i="5"/>
  <c r="E387" i="5"/>
  <c r="H387" i="5"/>
  <c r="I387" i="5"/>
  <c r="L387" i="5"/>
  <c r="M387" i="5"/>
  <c r="N387" i="5"/>
  <c r="U387" i="5"/>
  <c r="E388" i="5"/>
  <c r="F388" i="5" s="1"/>
  <c r="H388" i="5"/>
  <c r="I388" i="5"/>
  <c r="J388" i="5"/>
  <c r="K388" i="5" s="1"/>
  <c r="P388" i="5" s="1"/>
  <c r="L388" i="5"/>
  <c r="M388" i="5"/>
  <c r="N388" i="5"/>
  <c r="O388" i="5"/>
  <c r="U388" i="5"/>
  <c r="E389" i="5"/>
  <c r="F389" i="5" s="1"/>
  <c r="H389" i="5"/>
  <c r="J389" i="5" s="1"/>
  <c r="K389" i="5" s="1"/>
  <c r="P389" i="5" s="1"/>
  <c r="I389" i="5"/>
  <c r="L389" i="5"/>
  <c r="M389" i="5"/>
  <c r="N389" i="5"/>
  <c r="O389" i="5"/>
  <c r="U389" i="5"/>
  <c r="E390" i="5"/>
  <c r="F390" i="5" s="1"/>
  <c r="H390" i="5"/>
  <c r="I390" i="5"/>
  <c r="L390" i="5"/>
  <c r="M390" i="5"/>
  <c r="N390" i="5"/>
  <c r="O390" i="5" s="1"/>
  <c r="U390" i="5"/>
  <c r="E391" i="5"/>
  <c r="J391" i="5" s="1"/>
  <c r="F391" i="5"/>
  <c r="H391" i="5"/>
  <c r="I391" i="5"/>
  <c r="K391" i="5"/>
  <c r="L391" i="5"/>
  <c r="M391" i="5"/>
  <c r="N391" i="5"/>
  <c r="O391" i="5" s="1"/>
  <c r="U391" i="5"/>
  <c r="E392" i="5"/>
  <c r="F392" i="5" s="1"/>
  <c r="H392" i="5"/>
  <c r="I392" i="5"/>
  <c r="J392" i="5"/>
  <c r="K392" i="5" s="1"/>
  <c r="P392" i="5" s="1"/>
  <c r="L392" i="5"/>
  <c r="M392" i="5"/>
  <c r="N392" i="5"/>
  <c r="O392" i="5"/>
  <c r="S392" i="5"/>
  <c r="U392" i="5"/>
  <c r="E393" i="5"/>
  <c r="H393" i="5"/>
  <c r="I393" i="5"/>
  <c r="L393" i="5"/>
  <c r="M393" i="5"/>
  <c r="N393" i="5"/>
  <c r="O393" i="5"/>
  <c r="U393" i="5"/>
  <c r="E394" i="5"/>
  <c r="H394" i="5"/>
  <c r="I394" i="5"/>
  <c r="L394" i="5"/>
  <c r="M394" i="5"/>
  <c r="N394" i="5"/>
  <c r="O394" i="5" s="1"/>
  <c r="U394" i="5"/>
  <c r="E395" i="5"/>
  <c r="H395" i="5"/>
  <c r="I395" i="5"/>
  <c r="L395" i="5"/>
  <c r="M395" i="5"/>
  <c r="N395" i="5"/>
  <c r="O395" i="5" s="1"/>
  <c r="U395" i="5"/>
  <c r="E396" i="5"/>
  <c r="F396" i="5" s="1"/>
  <c r="H396" i="5"/>
  <c r="I396" i="5"/>
  <c r="J396" i="5"/>
  <c r="K396" i="5"/>
  <c r="P396" i="5" s="1"/>
  <c r="L396" i="5"/>
  <c r="M396" i="5"/>
  <c r="N396" i="5"/>
  <c r="O396" i="5"/>
  <c r="U396" i="5"/>
  <c r="E397" i="5"/>
  <c r="F397" i="5" s="1"/>
  <c r="H397" i="5"/>
  <c r="I397" i="5"/>
  <c r="J397" i="5"/>
  <c r="K397" i="5" s="1"/>
  <c r="L397" i="5"/>
  <c r="M397" i="5"/>
  <c r="O397" i="5" s="1"/>
  <c r="N397" i="5"/>
  <c r="P397" i="5"/>
  <c r="U397" i="5"/>
  <c r="E398" i="5"/>
  <c r="F398" i="5"/>
  <c r="H398" i="5"/>
  <c r="I398" i="5"/>
  <c r="L398" i="5"/>
  <c r="M398" i="5"/>
  <c r="N398" i="5"/>
  <c r="O398" i="5"/>
  <c r="U398" i="5"/>
  <c r="E399" i="5"/>
  <c r="J399" i="5" s="1"/>
  <c r="K399" i="5" s="1"/>
  <c r="F399" i="5"/>
  <c r="H399" i="5"/>
  <c r="I399" i="5"/>
  <c r="L399" i="5"/>
  <c r="M399" i="5"/>
  <c r="N399" i="5"/>
  <c r="U399" i="5"/>
  <c r="E400" i="5"/>
  <c r="F400" i="5" s="1"/>
  <c r="H400" i="5"/>
  <c r="I400" i="5"/>
  <c r="J400" i="5"/>
  <c r="K400" i="5" s="1"/>
  <c r="P400" i="5" s="1"/>
  <c r="L400" i="5"/>
  <c r="M400" i="5"/>
  <c r="N400" i="5"/>
  <c r="O400" i="5"/>
  <c r="U400" i="5"/>
  <c r="E401" i="5"/>
  <c r="F401" i="5" s="1"/>
  <c r="H401" i="5"/>
  <c r="J401" i="5" s="1"/>
  <c r="K401" i="5" s="1"/>
  <c r="P401" i="5" s="1"/>
  <c r="I401" i="5"/>
  <c r="L401" i="5"/>
  <c r="M401" i="5"/>
  <c r="O401" i="5" s="1"/>
  <c r="N401" i="5"/>
  <c r="U401" i="5"/>
  <c r="E402" i="5"/>
  <c r="H402" i="5"/>
  <c r="I402" i="5"/>
  <c r="L402" i="5"/>
  <c r="M402" i="5"/>
  <c r="N402" i="5"/>
  <c r="O402" i="5" s="1"/>
  <c r="U402" i="5"/>
  <c r="E403" i="5"/>
  <c r="J403" i="5" s="1"/>
  <c r="F403" i="5"/>
  <c r="H403" i="5"/>
  <c r="I403" i="5"/>
  <c r="K403" i="5"/>
  <c r="L403" i="5"/>
  <c r="M403" i="5"/>
  <c r="O403" i="5" s="1"/>
  <c r="N403" i="5"/>
  <c r="U403" i="5"/>
  <c r="E404" i="5"/>
  <c r="H404" i="5"/>
  <c r="I404" i="5"/>
  <c r="L404" i="5"/>
  <c r="M404" i="5"/>
  <c r="O404" i="5" s="1"/>
  <c r="N404" i="5"/>
  <c r="U404" i="5"/>
  <c r="E405" i="5"/>
  <c r="F405" i="5" s="1"/>
  <c r="H405" i="5"/>
  <c r="I405" i="5"/>
  <c r="L405" i="5"/>
  <c r="M405" i="5"/>
  <c r="N405" i="5"/>
  <c r="O405" i="5"/>
  <c r="U405" i="5"/>
  <c r="E406" i="5"/>
  <c r="J406" i="5" s="1"/>
  <c r="K406" i="5" s="1"/>
  <c r="F406" i="5"/>
  <c r="H406" i="5"/>
  <c r="I406" i="5"/>
  <c r="L406" i="5"/>
  <c r="M406" i="5"/>
  <c r="O406" i="5" s="1"/>
  <c r="N406" i="5"/>
  <c r="P406" i="5"/>
  <c r="S406" i="5" s="1"/>
  <c r="U406" i="5"/>
  <c r="E407" i="5"/>
  <c r="H407" i="5"/>
  <c r="I407" i="5"/>
  <c r="L407" i="5"/>
  <c r="M407" i="5"/>
  <c r="N407" i="5"/>
  <c r="O407" i="5" s="1"/>
  <c r="U407" i="5"/>
  <c r="E408" i="5"/>
  <c r="F408" i="5" s="1"/>
  <c r="H408" i="5"/>
  <c r="I408" i="5"/>
  <c r="J408" i="5"/>
  <c r="K408" i="5" s="1"/>
  <c r="P408" i="5" s="1"/>
  <c r="L408" i="5"/>
  <c r="M408" i="5"/>
  <c r="N408" i="5"/>
  <c r="O408" i="5"/>
  <c r="U408" i="5"/>
  <c r="E409" i="5"/>
  <c r="F409" i="5" s="1"/>
  <c r="H409" i="5"/>
  <c r="J409" i="5" s="1"/>
  <c r="I409" i="5"/>
  <c r="K409" i="5"/>
  <c r="P409" i="5" s="1"/>
  <c r="L409" i="5"/>
  <c r="M409" i="5"/>
  <c r="O409" i="5" s="1"/>
  <c r="N409" i="5"/>
  <c r="U409" i="5"/>
  <c r="E410" i="5"/>
  <c r="H410" i="5"/>
  <c r="I410" i="5"/>
  <c r="L410" i="5"/>
  <c r="M410" i="5"/>
  <c r="N410" i="5"/>
  <c r="O410" i="5" s="1"/>
  <c r="U410" i="5"/>
  <c r="E411" i="5"/>
  <c r="J411" i="5" s="1"/>
  <c r="F411" i="5"/>
  <c r="H411" i="5"/>
  <c r="I411" i="5"/>
  <c r="K411" i="5"/>
  <c r="L411" i="5"/>
  <c r="M411" i="5"/>
  <c r="N411" i="5"/>
  <c r="O411" i="5"/>
  <c r="U411" i="5"/>
  <c r="E412" i="5"/>
  <c r="H412" i="5"/>
  <c r="I412" i="5"/>
  <c r="L412" i="5"/>
  <c r="M412" i="5"/>
  <c r="O412" i="5" s="1"/>
  <c r="N412" i="5"/>
  <c r="U412" i="5"/>
  <c r="E413" i="5"/>
  <c r="F413" i="5" s="1"/>
  <c r="H413" i="5"/>
  <c r="I413" i="5"/>
  <c r="L413" i="5"/>
  <c r="M413" i="5"/>
  <c r="N413" i="5"/>
  <c r="O413" i="5"/>
  <c r="U413" i="5"/>
  <c r="E414" i="5"/>
  <c r="J414" i="5" s="1"/>
  <c r="K414" i="5" s="1"/>
  <c r="F414" i="5"/>
  <c r="H414" i="5"/>
  <c r="I414" i="5"/>
  <c r="L414" i="5"/>
  <c r="M414" i="5"/>
  <c r="O414" i="5" s="1"/>
  <c r="P414" i="5" s="1"/>
  <c r="N414" i="5"/>
  <c r="U414" i="5"/>
  <c r="E415" i="5"/>
  <c r="H415" i="5"/>
  <c r="I415" i="5"/>
  <c r="L415" i="5"/>
  <c r="M415" i="5"/>
  <c r="N415" i="5"/>
  <c r="O415" i="5" s="1"/>
  <c r="U415" i="5"/>
  <c r="E416" i="5"/>
  <c r="F416" i="5" s="1"/>
  <c r="H416" i="5"/>
  <c r="I416" i="5"/>
  <c r="J416" i="5"/>
  <c r="K416" i="5" s="1"/>
  <c r="P416" i="5" s="1"/>
  <c r="L416" i="5"/>
  <c r="M416" i="5"/>
  <c r="N416" i="5"/>
  <c r="O416" i="5"/>
  <c r="U416" i="5"/>
  <c r="E417" i="5"/>
  <c r="F417" i="5" s="1"/>
  <c r="H417" i="5"/>
  <c r="J417" i="5" s="1"/>
  <c r="K417" i="5" s="1"/>
  <c r="P417" i="5" s="1"/>
  <c r="I417" i="5"/>
  <c r="L417" i="5"/>
  <c r="M417" i="5"/>
  <c r="O417" i="5" s="1"/>
  <c r="N417" i="5"/>
  <c r="U417" i="5"/>
  <c r="E418" i="5"/>
  <c r="H418" i="5"/>
  <c r="I418" i="5"/>
  <c r="L418" i="5"/>
  <c r="M418" i="5"/>
  <c r="N418" i="5"/>
  <c r="O418" i="5" s="1"/>
  <c r="U418" i="5"/>
  <c r="E419" i="5"/>
  <c r="J419" i="5" s="1"/>
  <c r="F419" i="5"/>
  <c r="H419" i="5"/>
  <c r="I419" i="5"/>
  <c r="K419" i="5"/>
  <c r="L419" i="5"/>
  <c r="M419" i="5"/>
  <c r="O419" i="5" s="1"/>
  <c r="N419" i="5"/>
  <c r="U419" i="5"/>
  <c r="E420" i="5"/>
  <c r="H420" i="5"/>
  <c r="I420" i="5"/>
  <c r="L420" i="5"/>
  <c r="M420" i="5"/>
  <c r="O420" i="5" s="1"/>
  <c r="N420" i="5"/>
  <c r="U420" i="5"/>
  <c r="E421" i="5"/>
  <c r="F421" i="5" s="1"/>
  <c r="H421" i="5"/>
  <c r="I421" i="5"/>
  <c r="L421" i="5"/>
  <c r="M421" i="5"/>
  <c r="N421" i="5"/>
  <c r="O421" i="5"/>
  <c r="U421" i="5"/>
  <c r="E422" i="5"/>
  <c r="J422" i="5" s="1"/>
  <c r="K422" i="5" s="1"/>
  <c r="F422" i="5"/>
  <c r="H422" i="5"/>
  <c r="I422" i="5"/>
  <c r="L422" i="5"/>
  <c r="M422" i="5"/>
  <c r="O422" i="5" s="1"/>
  <c r="N422" i="5"/>
  <c r="P422" i="5"/>
  <c r="U422" i="5"/>
  <c r="E423" i="5"/>
  <c r="H423" i="5"/>
  <c r="I423" i="5"/>
  <c r="L423" i="5"/>
  <c r="M423" i="5"/>
  <c r="N423" i="5"/>
  <c r="O423" i="5" s="1"/>
  <c r="U423" i="5"/>
  <c r="E424" i="5"/>
  <c r="F424" i="5" s="1"/>
  <c r="H424" i="5"/>
  <c r="I424" i="5"/>
  <c r="J424" i="5"/>
  <c r="K424" i="5" s="1"/>
  <c r="P424" i="5" s="1"/>
  <c r="L424" i="5"/>
  <c r="M424" i="5"/>
  <c r="N424" i="5"/>
  <c r="O424" i="5"/>
  <c r="U424" i="5"/>
  <c r="E425" i="5"/>
  <c r="F425" i="5" s="1"/>
  <c r="H425" i="5"/>
  <c r="J425" i="5" s="1"/>
  <c r="K425" i="5" s="1"/>
  <c r="P425" i="5" s="1"/>
  <c r="I425" i="5"/>
  <c r="L425" i="5"/>
  <c r="M425" i="5"/>
  <c r="O425" i="5" s="1"/>
  <c r="N425" i="5"/>
  <c r="U425" i="5"/>
  <c r="E426" i="5"/>
  <c r="H426" i="5"/>
  <c r="I426" i="5"/>
  <c r="L426" i="5"/>
  <c r="M426" i="5"/>
  <c r="N426" i="5"/>
  <c r="O426" i="5" s="1"/>
  <c r="U426" i="5"/>
  <c r="E427" i="5"/>
  <c r="J427" i="5" s="1"/>
  <c r="F427" i="5"/>
  <c r="H427" i="5"/>
  <c r="I427" i="5"/>
  <c r="K427" i="5"/>
  <c r="L427" i="5"/>
  <c r="M427" i="5"/>
  <c r="O427" i="5" s="1"/>
  <c r="N427" i="5"/>
  <c r="U427" i="5"/>
  <c r="E428" i="5"/>
  <c r="F428" i="5" s="1"/>
  <c r="H428" i="5"/>
  <c r="I428" i="5"/>
  <c r="L428" i="5"/>
  <c r="M428" i="5"/>
  <c r="N428" i="5"/>
  <c r="O428" i="5" s="1"/>
  <c r="U428" i="5"/>
  <c r="E429" i="5"/>
  <c r="F429" i="5"/>
  <c r="H429" i="5"/>
  <c r="J429" i="5" s="1"/>
  <c r="I429" i="5"/>
  <c r="K429" i="5"/>
  <c r="P429" i="5" s="1"/>
  <c r="L429" i="5"/>
  <c r="M429" i="5"/>
  <c r="N429" i="5"/>
  <c r="O429" i="5" s="1"/>
  <c r="U429" i="5"/>
  <c r="E430" i="5"/>
  <c r="J430" i="5" s="1"/>
  <c r="K430" i="5" s="1"/>
  <c r="F430" i="5"/>
  <c r="H430" i="5"/>
  <c r="I430" i="5"/>
  <c r="L430" i="5"/>
  <c r="M430" i="5"/>
  <c r="N430" i="5"/>
  <c r="O430" i="5" s="1"/>
  <c r="U430" i="5"/>
  <c r="E431" i="5"/>
  <c r="F431" i="5" s="1"/>
  <c r="H431" i="5"/>
  <c r="I431" i="5"/>
  <c r="J431" i="5"/>
  <c r="K431" i="5" s="1"/>
  <c r="P431" i="5" s="1"/>
  <c r="L431" i="5"/>
  <c r="M431" i="5"/>
  <c r="N431" i="5"/>
  <c r="O431" i="5"/>
  <c r="U431" i="5"/>
  <c r="E432" i="5"/>
  <c r="H432" i="5"/>
  <c r="I432" i="5"/>
  <c r="L432" i="5"/>
  <c r="M432" i="5"/>
  <c r="N432" i="5"/>
  <c r="U432" i="5"/>
  <c r="E433" i="5"/>
  <c r="F433" i="5"/>
  <c r="H433" i="5"/>
  <c r="J433" i="5" s="1"/>
  <c r="K433" i="5" s="1"/>
  <c r="P433" i="5" s="1"/>
  <c r="I433" i="5"/>
  <c r="L433" i="5"/>
  <c r="M433" i="5"/>
  <c r="N433" i="5"/>
  <c r="O433" i="5"/>
  <c r="U433" i="5"/>
  <c r="E434" i="5"/>
  <c r="J434" i="5" s="1"/>
  <c r="K434" i="5" s="1"/>
  <c r="F434" i="5"/>
  <c r="H434" i="5"/>
  <c r="I434" i="5"/>
  <c r="L434" i="5"/>
  <c r="M434" i="5"/>
  <c r="O434" i="5" s="1"/>
  <c r="N434" i="5"/>
  <c r="U434" i="5"/>
  <c r="E435" i="5"/>
  <c r="H435" i="5"/>
  <c r="I435" i="5"/>
  <c r="L435" i="5"/>
  <c r="M435" i="5"/>
  <c r="O435" i="5" s="1"/>
  <c r="N435" i="5"/>
  <c r="U435" i="5"/>
  <c r="E436" i="5"/>
  <c r="J436" i="5" s="1"/>
  <c r="K436" i="5" s="1"/>
  <c r="F436" i="5"/>
  <c r="H436" i="5"/>
  <c r="I436" i="5"/>
  <c r="L436" i="5"/>
  <c r="M436" i="5"/>
  <c r="N436" i="5"/>
  <c r="U436" i="5"/>
  <c r="E437" i="5"/>
  <c r="F437" i="5"/>
  <c r="H437" i="5"/>
  <c r="J437" i="5" s="1"/>
  <c r="K437" i="5" s="1"/>
  <c r="I437" i="5"/>
  <c r="L437" i="5"/>
  <c r="M437" i="5"/>
  <c r="N437" i="5"/>
  <c r="O437" i="5" s="1"/>
  <c r="P437" i="5"/>
  <c r="U437" i="5"/>
  <c r="E438" i="5"/>
  <c r="J438" i="5" s="1"/>
  <c r="K438" i="5" s="1"/>
  <c r="H438" i="5"/>
  <c r="I438" i="5"/>
  <c r="L438" i="5"/>
  <c r="M438" i="5"/>
  <c r="N438" i="5"/>
  <c r="O438" i="5" s="1"/>
  <c r="U438" i="5"/>
  <c r="E439" i="5"/>
  <c r="F439" i="5" s="1"/>
  <c r="H439" i="5"/>
  <c r="I439" i="5"/>
  <c r="L439" i="5"/>
  <c r="M439" i="5"/>
  <c r="N439" i="5"/>
  <c r="O439" i="5"/>
  <c r="U439" i="5"/>
  <c r="E440" i="5"/>
  <c r="F440" i="5"/>
  <c r="H440" i="5"/>
  <c r="I440" i="5"/>
  <c r="J440" i="5"/>
  <c r="K440" i="5" s="1"/>
  <c r="P440" i="5" s="1"/>
  <c r="L440" i="5"/>
  <c r="M440" i="5"/>
  <c r="N440" i="5"/>
  <c r="O440" i="5" s="1"/>
  <c r="U440" i="5"/>
  <c r="E441" i="5"/>
  <c r="F441" i="5"/>
  <c r="H441" i="5"/>
  <c r="J441" i="5" s="1"/>
  <c r="I441" i="5"/>
  <c r="K441" i="5"/>
  <c r="P441" i="5" s="1"/>
  <c r="S441" i="5" s="1"/>
  <c r="L441" i="5"/>
  <c r="M441" i="5"/>
  <c r="N441" i="5"/>
  <c r="O441" i="5"/>
  <c r="U441" i="5"/>
  <c r="E442" i="5"/>
  <c r="F442" i="5"/>
  <c r="H442" i="5"/>
  <c r="J442" i="5" s="1"/>
  <c r="K442" i="5" s="1"/>
  <c r="P442" i="5" s="1"/>
  <c r="I442" i="5"/>
  <c r="L442" i="5"/>
  <c r="M442" i="5"/>
  <c r="N442" i="5"/>
  <c r="O442" i="5"/>
  <c r="U442" i="5"/>
  <c r="E443" i="5"/>
  <c r="F443" i="5"/>
  <c r="H443" i="5"/>
  <c r="J443" i="5" s="1"/>
  <c r="K443" i="5" s="1"/>
  <c r="P443" i="5" s="1"/>
  <c r="I443" i="5"/>
  <c r="L443" i="5"/>
  <c r="M443" i="5"/>
  <c r="N443" i="5"/>
  <c r="O443" i="5"/>
  <c r="U443" i="5"/>
  <c r="E444" i="5"/>
  <c r="J444" i="5" s="1"/>
  <c r="K444" i="5" s="1"/>
  <c r="P444" i="5" s="1"/>
  <c r="F444" i="5"/>
  <c r="H444" i="5"/>
  <c r="I444" i="5"/>
  <c r="L444" i="5"/>
  <c r="M444" i="5"/>
  <c r="N444" i="5"/>
  <c r="O444" i="5" s="1"/>
  <c r="U444" i="5"/>
  <c r="E445" i="5"/>
  <c r="F445" i="5"/>
  <c r="H445" i="5"/>
  <c r="J445" i="5" s="1"/>
  <c r="K445" i="5" s="1"/>
  <c r="P445" i="5" s="1"/>
  <c r="I445" i="5"/>
  <c r="L445" i="5"/>
  <c r="M445" i="5"/>
  <c r="N445" i="5"/>
  <c r="O445" i="5" s="1"/>
  <c r="U445" i="5"/>
  <c r="E446" i="5"/>
  <c r="F446" i="5"/>
  <c r="G446" i="5" s="1"/>
  <c r="H446" i="5"/>
  <c r="I446" i="5"/>
  <c r="J446" i="5"/>
  <c r="K446" i="5"/>
  <c r="P446" i="5" s="1"/>
  <c r="L446" i="5"/>
  <c r="M446" i="5"/>
  <c r="N446" i="5"/>
  <c r="O446" i="5" s="1"/>
  <c r="U446" i="5"/>
  <c r="E447" i="5"/>
  <c r="F447" i="5" s="1"/>
  <c r="H447" i="5"/>
  <c r="I447" i="5"/>
  <c r="J447" i="5"/>
  <c r="K447" i="5" s="1"/>
  <c r="P447" i="5" s="1"/>
  <c r="L447" i="5"/>
  <c r="M447" i="5"/>
  <c r="O447" i="5" s="1"/>
  <c r="N447" i="5"/>
  <c r="U447" i="5"/>
  <c r="E448" i="5"/>
  <c r="F448" i="5"/>
  <c r="H448" i="5"/>
  <c r="I448" i="5"/>
  <c r="J448" i="5"/>
  <c r="K448" i="5" s="1"/>
  <c r="P448" i="5" s="1"/>
  <c r="L448" i="5"/>
  <c r="M448" i="5"/>
  <c r="N448" i="5"/>
  <c r="O448" i="5"/>
  <c r="R448" i="5"/>
  <c r="U448" i="5"/>
  <c r="E449" i="5"/>
  <c r="F449" i="5"/>
  <c r="H449" i="5"/>
  <c r="I449" i="5"/>
  <c r="L449" i="5"/>
  <c r="M449" i="5"/>
  <c r="N449" i="5"/>
  <c r="O449" i="5" s="1"/>
  <c r="U449" i="5"/>
  <c r="E450" i="5"/>
  <c r="F450" i="5"/>
  <c r="G450" i="5" s="1"/>
  <c r="H450" i="5"/>
  <c r="I450" i="5"/>
  <c r="J450" i="5"/>
  <c r="K450" i="5"/>
  <c r="P450" i="5" s="1"/>
  <c r="L450" i="5"/>
  <c r="M450" i="5"/>
  <c r="N450" i="5"/>
  <c r="O450" i="5" s="1"/>
  <c r="U450" i="5"/>
  <c r="E451" i="5"/>
  <c r="F451" i="5" s="1"/>
  <c r="H451" i="5"/>
  <c r="I451" i="5"/>
  <c r="J451" i="5"/>
  <c r="K451" i="5" s="1"/>
  <c r="P451" i="5" s="1"/>
  <c r="L451" i="5"/>
  <c r="M451" i="5"/>
  <c r="O451" i="5" s="1"/>
  <c r="N451" i="5"/>
  <c r="U451" i="5"/>
  <c r="E452" i="5"/>
  <c r="F452" i="5"/>
  <c r="H452" i="5"/>
  <c r="I452" i="5"/>
  <c r="J452" i="5"/>
  <c r="K452" i="5" s="1"/>
  <c r="P452" i="5" s="1"/>
  <c r="L452" i="5"/>
  <c r="M452" i="5"/>
  <c r="N452" i="5"/>
  <c r="O452" i="5"/>
  <c r="R452" i="5"/>
  <c r="U452" i="5"/>
  <c r="E453" i="5"/>
  <c r="F453" i="5"/>
  <c r="H453" i="5"/>
  <c r="I453" i="5"/>
  <c r="L453" i="5"/>
  <c r="M453" i="5"/>
  <c r="N453" i="5"/>
  <c r="O453" i="5" s="1"/>
  <c r="U453" i="5"/>
  <c r="E454" i="5"/>
  <c r="F454" i="5"/>
  <c r="H454" i="5"/>
  <c r="I454" i="5"/>
  <c r="J454" i="5"/>
  <c r="K454" i="5"/>
  <c r="P454" i="5" s="1"/>
  <c r="L454" i="5"/>
  <c r="M454" i="5"/>
  <c r="N454" i="5"/>
  <c r="O454" i="5" s="1"/>
  <c r="U454" i="5"/>
  <c r="E455" i="5"/>
  <c r="F455" i="5" s="1"/>
  <c r="H455" i="5"/>
  <c r="I455" i="5"/>
  <c r="J455" i="5"/>
  <c r="K455" i="5" s="1"/>
  <c r="P455" i="5" s="1"/>
  <c r="L455" i="5"/>
  <c r="M455" i="5"/>
  <c r="O455" i="5" s="1"/>
  <c r="N455" i="5"/>
  <c r="U455" i="5"/>
  <c r="E456" i="5"/>
  <c r="F456" i="5"/>
  <c r="H456" i="5"/>
  <c r="I456" i="5"/>
  <c r="J456" i="5"/>
  <c r="K456" i="5" s="1"/>
  <c r="P456" i="5" s="1"/>
  <c r="L456" i="5"/>
  <c r="M456" i="5"/>
  <c r="N456" i="5"/>
  <c r="O456" i="5"/>
  <c r="R456" i="5"/>
  <c r="U456" i="5"/>
  <c r="E457" i="5"/>
  <c r="F457" i="5"/>
  <c r="H457" i="5"/>
  <c r="I457" i="5"/>
  <c r="L457" i="5"/>
  <c r="M457" i="5"/>
  <c r="N457" i="5"/>
  <c r="O457" i="5" s="1"/>
  <c r="U457" i="5"/>
  <c r="E458" i="5"/>
  <c r="F458" i="5"/>
  <c r="G458" i="5" s="1"/>
  <c r="H458" i="5"/>
  <c r="I458" i="5"/>
  <c r="J458" i="5"/>
  <c r="K458" i="5"/>
  <c r="P458" i="5" s="1"/>
  <c r="L458" i="5"/>
  <c r="M458" i="5"/>
  <c r="N458" i="5"/>
  <c r="O458" i="5" s="1"/>
  <c r="U458" i="5"/>
  <c r="E459" i="5"/>
  <c r="F459" i="5" s="1"/>
  <c r="H459" i="5"/>
  <c r="I459" i="5"/>
  <c r="J459" i="5"/>
  <c r="K459" i="5" s="1"/>
  <c r="P459" i="5" s="1"/>
  <c r="L459" i="5"/>
  <c r="M459" i="5"/>
  <c r="O459" i="5" s="1"/>
  <c r="N459" i="5"/>
  <c r="U459" i="5"/>
  <c r="E460" i="5"/>
  <c r="F460" i="5"/>
  <c r="H460" i="5"/>
  <c r="I460" i="5"/>
  <c r="J460" i="5"/>
  <c r="K460" i="5" s="1"/>
  <c r="P460" i="5" s="1"/>
  <c r="L460" i="5"/>
  <c r="M460" i="5"/>
  <c r="N460" i="5"/>
  <c r="O460" i="5"/>
  <c r="R460" i="5"/>
  <c r="U460" i="5"/>
  <c r="E461" i="5"/>
  <c r="F461" i="5"/>
  <c r="H461" i="5"/>
  <c r="I461" i="5"/>
  <c r="L461" i="5"/>
  <c r="M461" i="5"/>
  <c r="N461" i="5"/>
  <c r="O461" i="5" s="1"/>
  <c r="U461" i="5"/>
  <c r="E462" i="5"/>
  <c r="F462" i="5"/>
  <c r="H462" i="5"/>
  <c r="I462" i="5"/>
  <c r="J462" i="5"/>
  <c r="K462" i="5"/>
  <c r="L462" i="5"/>
  <c r="M462" i="5"/>
  <c r="N462" i="5"/>
  <c r="O462" i="5" s="1"/>
  <c r="U462" i="5"/>
  <c r="E463" i="5"/>
  <c r="F463" i="5" s="1"/>
  <c r="H463" i="5"/>
  <c r="I463" i="5"/>
  <c r="J463" i="5"/>
  <c r="K463" i="5" s="1"/>
  <c r="P463" i="5" s="1"/>
  <c r="L463" i="5"/>
  <c r="M463" i="5"/>
  <c r="N463" i="5"/>
  <c r="O463" i="5" s="1"/>
  <c r="T463" i="5"/>
  <c r="U463" i="5"/>
  <c r="E464" i="5"/>
  <c r="F464" i="5"/>
  <c r="H464" i="5"/>
  <c r="J464" i="5" s="1"/>
  <c r="K464" i="5" s="1"/>
  <c r="P464" i="5" s="1"/>
  <c r="I464" i="5"/>
  <c r="L464" i="5"/>
  <c r="M464" i="5"/>
  <c r="N464" i="5"/>
  <c r="O464" i="5"/>
  <c r="U464" i="5"/>
  <c r="E465" i="5"/>
  <c r="F465" i="5"/>
  <c r="H465" i="5"/>
  <c r="I465" i="5"/>
  <c r="L465" i="5"/>
  <c r="M465" i="5"/>
  <c r="N465" i="5"/>
  <c r="O465" i="5" s="1"/>
  <c r="U465" i="5"/>
  <c r="E466" i="5"/>
  <c r="F466" i="5"/>
  <c r="H466" i="5"/>
  <c r="I466" i="5"/>
  <c r="J466" i="5"/>
  <c r="K466" i="5"/>
  <c r="L466" i="5"/>
  <c r="M466" i="5"/>
  <c r="N466" i="5"/>
  <c r="O466" i="5" s="1"/>
  <c r="U466" i="5"/>
  <c r="E467" i="5"/>
  <c r="F467" i="5" s="1"/>
  <c r="H467" i="5"/>
  <c r="I467" i="5"/>
  <c r="J467" i="5"/>
  <c r="K467" i="5" s="1"/>
  <c r="L467" i="5"/>
  <c r="M467" i="5"/>
  <c r="N467" i="5"/>
  <c r="O467" i="5" s="1"/>
  <c r="U467" i="5"/>
  <c r="E468" i="5"/>
  <c r="F468" i="5"/>
  <c r="H468" i="5"/>
  <c r="J468" i="5" s="1"/>
  <c r="K468" i="5" s="1"/>
  <c r="P468" i="5" s="1"/>
  <c r="I468" i="5"/>
  <c r="L468" i="5"/>
  <c r="M468" i="5"/>
  <c r="N468" i="5"/>
  <c r="O468" i="5"/>
  <c r="U468" i="5"/>
  <c r="E469" i="5"/>
  <c r="F469" i="5"/>
  <c r="H469" i="5"/>
  <c r="I469" i="5"/>
  <c r="L469" i="5"/>
  <c r="M469" i="5"/>
  <c r="N469" i="5"/>
  <c r="O469" i="5" s="1"/>
  <c r="U469" i="5"/>
  <c r="E470" i="5"/>
  <c r="F470" i="5"/>
  <c r="H470" i="5"/>
  <c r="I470" i="5"/>
  <c r="J470" i="5"/>
  <c r="K470" i="5" s="1"/>
  <c r="P470" i="5" s="1"/>
  <c r="L470" i="5"/>
  <c r="M470" i="5"/>
  <c r="N470" i="5"/>
  <c r="O470" i="5" s="1"/>
  <c r="T470" i="5"/>
  <c r="U470" i="5"/>
  <c r="E471" i="5"/>
  <c r="F471" i="5" s="1"/>
  <c r="H471" i="5"/>
  <c r="I471" i="5"/>
  <c r="L471" i="5"/>
  <c r="M471" i="5"/>
  <c r="N471" i="5"/>
  <c r="O471" i="5" s="1"/>
  <c r="U471" i="5"/>
  <c r="E472" i="5"/>
  <c r="F472" i="5"/>
  <c r="H472" i="5"/>
  <c r="J472" i="5" s="1"/>
  <c r="K472" i="5" s="1"/>
  <c r="P472" i="5" s="1"/>
  <c r="I472" i="5"/>
  <c r="L472" i="5"/>
  <c r="M472" i="5"/>
  <c r="N472" i="5"/>
  <c r="O472" i="5" s="1"/>
  <c r="U472" i="5"/>
  <c r="E473" i="5"/>
  <c r="F473" i="5" s="1"/>
  <c r="H473" i="5"/>
  <c r="I473" i="5"/>
  <c r="L473" i="5"/>
  <c r="M473" i="5"/>
  <c r="O473" i="5" s="1"/>
  <c r="N473" i="5"/>
  <c r="U473" i="5"/>
  <c r="E474" i="5"/>
  <c r="H474" i="5"/>
  <c r="I474" i="5"/>
  <c r="L474" i="5"/>
  <c r="M474" i="5"/>
  <c r="O474" i="5" s="1"/>
  <c r="N474" i="5"/>
  <c r="U474" i="5"/>
  <c r="E475" i="5"/>
  <c r="H475" i="5"/>
  <c r="I475" i="5"/>
  <c r="L475" i="5"/>
  <c r="M475" i="5"/>
  <c r="N475" i="5"/>
  <c r="O475" i="5" s="1"/>
  <c r="U475" i="5"/>
  <c r="E476" i="5"/>
  <c r="F476" i="5"/>
  <c r="H476" i="5"/>
  <c r="J476" i="5" s="1"/>
  <c r="K476" i="5" s="1"/>
  <c r="P476" i="5" s="1"/>
  <c r="I476" i="5"/>
  <c r="L476" i="5"/>
  <c r="M476" i="5"/>
  <c r="N476" i="5"/>
  <c r="O476" i="5"/>
  <c r="U476" i="5"/>
  <c r="E477" i="5"/>
  <c r="F477" i="5"/>
  <c r="H477" i="5"/>
  <c r="I477" i="5"/>
  <c r="J477" i="5"/>
  <c r="K477" i="5" s="1"/>
  <c r="L477" i="5"/>
  <c r="M477" i="5"/>
  <c r="N477" i="5"/>
  <c r="O477" i="5" s="1"/>
  <c r="U477" i="5"/>
  <c r="E478" i="5"/>
  <c r="J478" i="5" s="1"/>
  <c r="K478" i="5" s="1"/>
  <c r="P478" i="5" s="1"/>
  <c r="F478" i="5"/>
  <c r="H478" i="5"/>
  <c r="I478" i="5"/>
  <c r="L478" i="5"/>
  <c r="M478" i="5"/>
  <c r="N478" i="5"/>
  <c r="O478" i="5" s="1"/>
  <c r="U478" i="5"/>
  <c r="E479" i="5"/>
  <c r="F479" i="5"/>
  <c r="H479" i="5"/>
  <c r="I479" i="5"/>
  <c r="J479" i="5"/>
  <c r="K479" i="5" s="1"/>
  <c r="L479" i="5"/>
  <c r="M479" i="5"/>
  <c r="N479" i="5"/>
  <c r="O479" i="5" s="1"/>
  <c r="U479" i="5"/>
  <c r="E480" i="5"/>
  <c r="H480" i="5"/>
  <c r="I480" i="5"/>
  <c r="L480" i="5"/>
  <c r="M480" i="5"/>
  <c r="N480" i="5"/>
  <c r="O480" i="5"/>
  <c r="U480" i="5"/>
  <c r="E481" i="5"/>
  <c r="F481" i="5"/>
  <c r="H481" i="5"/>
  <c r="I481" i="5"/>
  <c r="J481" i="5"/>
  <c r="K481" i="5" s="1"/>
  <c r="P481" i="5" s="1"/>
  <c r="L481" i="5"/>
  <c r="M481" i="5"/>
  <c r="N481" i="5"/>
  <c r="O481" i="5" s="1"/>
  <c r="U481" i="5"/>
  <c r="E482" i="5"/>
  <c r="J482" i="5" s="1"/>
  <c r="K482" i="5" s="1"/>
  <c r="P482" i="5" s="1"/>
  <c r="F482" i="5"/>
  <c r="H482" i="5"/>
  <c r="I482" i="5"/>
  <c r="L482" i="5"/>
  <c r="M482" i="5"/>
  <c r="N482" i="5"/>
  <c r="O482" i="5" s="1"/>
  <c r="T482" i="5"/>
  <c r="U482" i="5"/>
  <c r="E483" i="5"/>
  <c r="F483" i="5"/>
  <c r="H483" i="5"/>
  <c r="I483" i="5"/>
  <c r="J483" i="5"/>
  <c r="K483" i="5" s="1"/>
  <c r="L483" i="5"/>
  <c r="M483" i="5"/>
  <c r="N483" i="5"/>
  <c r="O483" i="5" s="1"/>
  <c r="U483" i="5"/>
  <c r="E484" i="5"/>
  <c r="H484" i="5"/>
  <c r="I484" i="5"/>
  <c r="L484" i="5"/>
  <c r="M484" i="5"/>
  <c r="N484" i="5"/>
  <c r="O484" i="5"/>
  <c r="U484" i="5"/>
  <c r="E485" i="5"/>
  <c r="F485" i="5"/>
  <c r="H485" i="5"/>
  <c r="I485" i="5"/>
  <c r="J485" i="5"/>
  <c r="K485" i="5" s="1"/>
  <c r="P485" i="5" s="1"/>
  <c r="L485" i="5"/>
  <c r="M485" i="5"/>
  <c r="N485" i="5"/>
  <c r="O485" i="5" s="1"/>
  <c r="U485" i="5"/>
  <c r="E486" i="5"/>
  <c r="J486" i="5" s="1"/>
  <c r="K486" i="5" s="1"/>
  <c r="P486" i="5" s="1"/>
  <c r="F486" i="5"/>
  <c r="H486" i="5"/>
  <c r="I486" i="5"/>
  <c r="L486" i="5"/>
  <c r="M486" i="5"/>
  <c r="N486" i="5"/>
  <c r="O486" i="5" s="1"/>
  <c r="U486" i="5"/>
  <c r="E487" i="5"/>
  <c r="F487" i="5"/>
  <c r="H487" i="5"/>
  <c r="I487" i="5"/>
  <c r="J487" i="5"/>
  <c r="K487" i="5" s="1"/>
  <c r="L487" i="5"/>
  <c r="M487" i="5"/>
  <c r="N487" i="5"/>
  <c r="O487" i="5" s="1"/>
  <c r="U487" i="5"/>
  <c r="E488" i="5"/>
  <c r="H488" i="5"/>
  <c r="I488" i="5"/>
  <c r="L488" i="5"/>
  <c r="M488" i="5"/>
  <c r="N488" i="5"/>
  <c r="O488" i="5"/>
  <c r="U488" i="5"/>
  <c r="E489" i="5"/>
  <c r="F489" i="5"/>
  <c r="H489" i="5"/>
  <c r="I489" i="5"/>
  <c r="J489" i="5"/>
  <c r="K489" i="5" s="1"/>
  <c r="L489" i="5"/>
  <c r="M489" i="5"/>
  <c r="N489" i="5"/>
  <c r="O489" i="5" s="1"/>
  <c r="U489" i="5"/>
  <c r="E490" i="5"/>
  <c r="F490" i="5"/>
  <c r="H490" i="5"/>
  <c r="J490" i="5" s="1"/>
  <c r="K490" i="5" s="1"/>
  <c r="I490" i="5"/>
  <c r="L490" i="5"/>
  <c r="M490" i="5"/>
  <c r="N490" i="5"/>
  <c r="O490" i="5" s="1"/>
  <c r="U490" i="5"/>
  <c r="E491" i="5"/>
  <c r="F491" i="5"/>
  <c r="H491" i="5"/>
  <c r="I491" i="5"/>
  <c r="J491" i="5"/>
  <c r="K491" i="5" s="1"/>
  <c r="P491" i="5" s="1"/>
  <c r="L491" i="5"/>
  <c r="M491" i="5"/>
  <c r="N491" i="5"/>
  <c r="O491" i="5" s="1"/>
  <c r="U491" i="5"/>
  <c r="E492" i="5"/>
  <c r="F492" i="5" s="1"/>
  <c r="H492" i="5"/>
  <c r="J492" i="5" s="1"/>
  <c r="K492" i="5" s="1"/>
  <c r="P492" i="5" s="1"/>
  <c r="I492" i="5"/>
  <c r="L492" i="5"/>
  <c r="M492" i="5"/>
  <c r="N492" i="5"/>
  <c r="O492" i="5"/>
  <c r="U492" i="5"/>
  <c r="E493" i="5"/>
  <c r="F493" i="5"/>
  <c r="H493" i="5"/>
  <c r="I493" i="5"/>
  <c r="J493" i="5"/>
  <c r="K493" i="5" s="1"/>
  <c r="L493" i="5"/>
  <c r="M493" i="5"/>
  <c r="N493" i="5"/>
  <c r="O493" i="5" s="1"/>
  <c r="U493" i="5"/>
  <c r="E494" i="5"/>
  <c r="J494" i="5" s="1"/>
  <c r="K494" i="5" s="1"/>
  <c r="P494" i="5" s="1"/>
  <c r="F494" i="5"/>
  <c r="H494" i="5"/>
  <c r="I494" i="5"/>
  <c r="L494" i="5"/>
  <c r="M494" i="5"/>
  <c r="N494" i="5"/>
  <c r="O494" i="5" s="1"/>
  <c r="U494" i="5"/>
  <c r="E495" i="5"/>
  <c r="F495" i="5"/>
  <c r="H495" i="5"/>
  <c r="I495" i="5"/>
  <c r="J495" i="5"/>
  <c r="K495" i="5" s="1"/>
  <c r="L495" i="5"/>
  <c r="M495" i="5"/>
  <c r="N495" i="5"/>
  <c r="O495" i="5" s="1"/>
  <c r="U495" i="5"/>
  <c r="E496" i="5"/>
  <c r="F496" i="5" s="1"/>
  <c r="H496" i="5"/>
  <c r="J496" i="5" s="1"/>
  <c r="K496" i="5" s="1"/>
  <c r="P496" i="5" s="1"/>
  <c r="I496" i="5"/>
  <c r="L496" i="5"/>
  <c r="M496" i="5"/>
  <c r="N496" i="5"/>
  <c r="O496" i="5"/>
  <c r="U496" i="5"/>
  <c r="E497" i="5"/>
  <c r="F497" i="5"/>
  <c r="G497" i="5" s="1"/>
  <c r="H497" i="5"/>
  <c r="I497" i="5"/>
  <c r="J497" i="5"/>
  <c r="K497" i="5" s="1"/>
  <c r="P497" i="5" s="1"/>
  <c r="L497" i="5"/>
  <c r="M497" i="5"/>
  <c r="N497" i="5"/>
  <c r="O497" i="5" s="1"/>
  <c r="U497" i="5"/>
  <c r="E498" i="5"/>
  <c r="J498" i="5" s="1"/>
  <c r="K498" i="5" s="1"/>
  <c r="P498" i="5" s="1"/>
  <c r="F498" i="5"/>
  <c r="H498" i="5"/>
  <c r="I498" i="5"/>
  <c r="L498" i="5"/>
  <c r="M498" i="5"/>
  <c r="N498" i="5"/>
  <c r="O498" i="5" s="1"/>
  <c r="T498" i="5"/>
  <c r="U498" i="5"/>
  <c r="E499" i="5"/>
  <c r="F499" i="5"/>
  <c r="G499" i="5" s="1"/>
  <c r="H499" i="5"/>
  <c r="I499" i="5"/>
  <c r="J499" i="5"/>
  <c r="K499" i="5" s="1"/>
  <c r="L499" i="5"/>
  <c r="M499" i="5"/>
  <c r="N499" i="5"/>
  <c r="O499" i="5" s="1"/>
  <c r="U499" i="5"/>
  <c r="E500" i="5"/>
  <c r="F500" i="5" s="1"/>
  <c r="H500" i="5"/>
  <c r="J500" i="5" s="1"/>
  <c r="K500" i="5" s="1"/>
  <c r="I500" i="5"/>
  <c r="L500" i="5"/>
  <c r="M500" i="5"/>
  <c r="N500" i="5"/>
  <c r="O500" i="5"/>
  <c r="P500" i="5"/>
  <c r="U500" i="5"/>
  <c r="E501" i="5"/>
  <c r="F501" i="5"/>
  <c r="H501" i="5"/>
  <c r="I501" i="5"/>
  <c r="J501" i="5"/>
  <c r="K501" i="5" s="1"/>
  <c r="P501" i="5" s="1"/>
  <c r="L501" i="5"/>
  <c r="M501" i="5"/>
  <c r="N501" i="5"/>
  <c r="O501" i="5" s="1"/>
  <c r="U501" i="5"/>
  <c r="E502" i="5"/>
  <c r="F502" i="5"/>
  <c r="H502" i="5"/>
  <c r="J502" i="5" s="1"/>
  <c r="K502" i="5" s="1"/>
  <c r="P502" i="5" s="1"/>
  <c r="I502" i="5"/>
  <c r="L502" i="5"/>
  <c r="M502" i="5"/>
  <c r="N502" i="5"/>
  <c r="O502" i="5" s="1"/>
  <c r="U502" i="5"/>
  <c r="E503" i="5"/>
  <c r="F503" i="5"/>
  <c r="H503" i="5"/>
  <c r="I503" i="5"/>
  <c r="J503" i="5"/>
  <c r="K503" i="5" s="1"/>
  <c r="L503" i="5"/>
  <c r="M503" i="5"/>
  <c r="N503" i="5"/>
  <c r="O503" i="5" s="1"/>
  <c r="U503" i="5"/>
  <c r="E504" i="5"/>
  <c r="F504" i="5" s="1"/>
  <c r="H504" i="5"/>
  <c r="J504" i="5" s="1"/>
  <c r="K504" i="5" s="1"/>
  <c r="P504" i="5" s="1"/>
  <c r="I504" i="5"/>
  <c r="L504" i="5"/>
  <c r="M504" i="5"/>
  <c r="N504" i="5"/>
  <c r="O504" i="5"/>
  <c r="U504" i="5"/>
  <c r="E505" i="5"/>
  <c r="F505" i="5"/>
  <c r="H505" i="5"/>
  <c r="I505" i="5"/>
  <c r="J505" i="5"/>
  <c r="K505" i="5" s="1"/>
  <c r="L505" i="5"/>
  <c r="M505" i="5"/>
  <c r="N505" i="5"/>
  <c r="O505" i="5" s="1"/>
  <c r="U505" i="5"/>
  <c r="E506" i="5"/>
  <c r="F506" i="5"/>
  <c r="H506" i="5"/>
  <c r="J506" i="5" s="1"/>
  <c r="K506" i="5" s="1"/>
  <c r="I506" i="5"/>
  <c r="L506" i="5"/>
  <c r="M506" i="5"/>
  <c r="N506" i="5"/>
  <c r="O506" i="5" s="1"/>
  <c r="U506" i="5"/>
  <c r="E507" i="5"/>
  <c r="F507" i="5"/>
  <c r="H507" i="5"/>
  <c r="I507" i="5"/>
  <c r="J507" i="5"/>
  <c r="K507" i="5" s="1"/>
  <c r="P507" i="5" s="1"/>
  <c r="L507" i="5"/>
  <c r="M507" i="5"/>
  <c r="N507" i="5"/>
  <c r="O507" i="5" s="1"/>
  <c r="U507" i="5"/>
  <c r="E508" i="5"/>
  <c r="F508" i="5" s="1"/>
  <c r="H508" i="5"/>
  <c r="J508" i="5" s="1"/>
  <c r="K508" i="5" s="1"/>
  <c r="P508" i="5" s="1"/>
  <c r="I508" i="5"/>
  <c r="L508" i="5"/>
  <c r="M508" i="5"/>
  <c r="N508" i="5"/>
  <c r="O508" i="5"/>
  <c r="U508" i="5"/>
  <c r="E509" i="5"/>
  <c r="F509" i="5"/>
  <c r="H509" i="5"/>
  <c r="I509" i="5"/>
  <c r="J509" i="5"/>
  <c r="K509" i="5" s="1"/>
  <c r="L509" i="5"/>
  <c r="M509" i="5"/>
  <c r="N509" i="5"/>
  <c r="O509" i="5" s="1"/>
  <c r="U509" i="5"/>
  <c r="E510" i="5"/>
  <c r="F510" i="5"/>
  <c r="H510" i="5"/>
  <c r="J510" i="5" s="1"/>
  <c r="K510" i="5" s="1"/>
  <c r="I510" i="5"/>
  <c r="L510" i="5"/>
  <c r="M510" i="5"/>
  <c r="N510" i="5"/>
  <c r="O510" i="5" s="1"/>
  <c r="U510" i="5"/>
  <c r="E511" i="5"/>
  <c r="F511" i="5"/>
  <c r="H511" i="5"/>
  <c r="I511" i="5"/>
  <c r="J511" i="5"/>
  <c r="K511" i="5" s="1"/>
  <c r="L511" i="5"/>
  <c r="M511" i="5"/>
  <c r="N511" i="5"/>
  <c r="O511" i="5" s="1"/>
  <c r="U511" i="5"/>
  <c r="E512" i="5"/>
  <c r="H512" i="5"/>
  <c r="I512" i="5"/>
  <c r="L512" i="5"/>
  <c r="M512" i="5"/>
  <c r="N512" i="5"/>
  <c r="O512" i="5"/>
  <c r="U512" i="5"/>
  <c r="E513" i="5"/>
  <c r="F513" i="5"/>
  <c r="H513" i="5"/>
  <c r="I513" i="5"/>
  <c r="J513" i="5"/>
  <c r="K513" i="5" s="1"/>
  <c r="P513" i="5" s="1"/>
  <c r="L513" i="5"/>
  <c r="M513" i="5"/>
  <c r="N513" i="5"/>
  <c r="O513" i="5" s="1"/>
  <c r="U513" i="5"/>
  <c r="E514" i="5"/>
  <c r="F514" i="5"/>
  <c r="H514" i="5"/>
  <c r="J514" i="5" s="1"/>
  <c r="K514" i="5" s="1"/>
  <c r="P514" i="5" s="1"/>
  <c r="I514" i="5"/>
  <c r="L514" i="5"/>
  <c r="M514" i="5"/>
  <c r="N514" i="5"/>
  <c r="O514" i="5" s="1"/>
  <c r="U514" i="5"/>
  <c r="E515" i="5"/>
  <c r="F515" i="5"/>
  <c r="H515" i="5"/>
  <c r="I515" i="5"/>
  <c r="J515" i="5"/>
  <c r="K515" i="5" s="1"/>
  <c r="L515" i="5"/>
  <c r="M515" i="5"/>
  <c r="N515" i="5"/>
  <c r="O515" i="5" s="1"/>
  <c r="U515" i="5"/>
  <c r="E516" i="5"/>
  <c r="H516" i="5"/>
  <c r="I516" i="5"/>
  <c r="L516" i="5"/>
  <c r="M516" i="5"/>
  <c r="N516" i="5"/>
  <c r="O516" i="5"/>
  <c r="U516" i="5"/>
  <c r="E517" i="5"/>
  <c r="F517" i="5"/>
  <c r="H517" i="5"/>
  <c r="I517" i="5"/>
  <c r="J517" i="5"/>
  <c r="K517" i="5" s="1"/>
  <c r="P517" i="5" s="1"/>
  <c r="L517" i="5"/>
  <c r="M517" i="5"/>
  <c r="N517" i="5"/>
  <c r="O517" i="5" s="1"/>
  <c r="U517" i="5"/>
  <c r="E518" i="5"/>
  <c r="F518" i="5"/>
  <c r="H518" i="5"/>
  <c r="J518" i="5" s="1"/>
  <c r="K518" i="5" s="1"/>
  <c r="P518" i="5" s="1"/>
  <c r="I518" i="5"/>
  <c r="L518" i="5"/>
  <c r="M518" i="5"/>
  <c r="N518" i="5"/>
  <c r="O518" i="5" s="1"/>
  <c r="U518" i="5"/>
  <c r="E519" i="5"/>
  <c r="F519" i="5"/>
  <c r="H519" i="5"/>
  <c r="I519" i="5"/>
  <c r="J519" i="5"/>
  <c r="K519" i="5" s="1"/>
  <c r="L519" i="5"/>
  <c r="M519" i="5"/>
  <c r="N519" i="5"/>
  <c r="O519" i="5" s="1"/>
  <c r="U519" i="5"/>
  <c r="E520" i="5"/>
  <c r="H520" i="5"/>
  <c r="I520" i="5"/>
  <c r="L520" i="5"/>
  <c r="M520" i="5"/>
  <c r="N520" i="5"/>
  <c r="O520" i="5"/>
  <c r="U520" i="5"/>
  <c r="E521" i="5"/>
  <c r="F521" i="5"/>
  <c r="H521" i="5"/>
  <c r="I521" i="5"/>
  <c r="J521" i="5"/>
  <c r="K521" i="5" s="1"/>
  <c r="L521" i="5"/>
  <c r="M521" i="5"/>
  <c r="N521" i="5"/>
  <c r="O521" i="5" s="1"/>
  <c r="U521" i="5"/>
  <c r="E522" i="5"/>
  <c r="F522" i="5"/>
  <c r="H522" i="5"/>
  <c r="J522" i="5" s="1"/>
  <c r="K522" i="5" s="1"/>
  <c r="I522" i="5"/>
  <c r="L522" i="5"/>
  <c r="M522" i="5"/>
  <c r="N522" i="5"/>
  <c r="O522" i="5" s="1"/>
  <c r="U522" i="5"/>
  <c r="E523" i="5"/>
  <c r="F523" i="5"/>
  <c r="H523" i="5"/>
  <c r="I523" i="5"/>
  <c r="J523" i="5"/>
  <c r="K523" i="5" s="1"/>
  <c r="P523" i="5" s="1"/>
  <c r="L523" i="5"/>
  <c r="M523" i="5"/>
  <c r="N523" i="5"/>
  <c r="O523" i="5" s="1"/>
  <c r="U523" i="5"/>
  <c r="E524" i="5"/>
  <c r="J524" i="5" s="1"/>
  <c r="K524" i="5" s="1"/>
  <c r="P524" i="5" s="1"/>
  <c r="H524" i="5"/>
  <c r="I524" i="5"/>
  <c r="L524" i="5"/>
  <c r="M524" i="5"/>
  <c r="O524" i="5" s="1"/>
  <c r="N524" i="5"/>
  <c r="U524" i="5"/>
  <c r="E525" i="5"/>
  <c r="F525" i="5"/>
  <c r="G525" i="5" s="1"/>
  <c r="H525" i="5"/>
  <c r="I525" i="5"/>
  <c r="J525" i="5"/>
  <c r="K525" i="5" s="1"/>
  <c r="L525" i="5"/>
  <c r="M525" i="5"/>
  <c r="N525" i="5"/>
  <c r="O525" i="5" s="1"/>
  <c r="U525" i="5"/>
  <c r="E526" i="5"/>
  <c r="F526" i="5"/>
  <c r="G526" i="5" s="1"/>
  <c r="H526" i="5"/>
  <c r="J526" i="5" s="1"/>
  <c r="K526" i="5" s="1"/>
  <c r="I526" i="5"/>
  <c r="L526" i="5"/>
  <c r="M526" i="5"/>
  <c r="N526" i="5"/>
  <c r="O526" i="5" s="1"/>
  <c r="U526" i="5"/>
  <c r="E527" i="5"/>
  <c r="F527" i="5"/>
  <c r="H527" i="5"/>
  <c r="I527" i="5"/>
  <c r="J527" i="5"/>
  <c r="K527" i="5" s="1"/>
  <c r="L527" i="5"/>
  <c r="M527" i="5"/>
  <c r="N527" i="5"/>
  <c r="O527" i="5" s="1"/>
  <c r="U527" i="5"/>
  <c r="E528" i="5"/>
  <c r="F528" i="5" s="1"/>
  <c r="H528" i="5"/>
  <c r="J528" i="5" s="1"/>
  <c r="K528" i="5" s="1"/>
  <c r="I528" i="5"/>
  <c r="L528" i="5"/>
  <c r="M528" i="5"/>
  <c r="O528" i="5" s="1"/>
  <c r="N528" i="5"/>
  <c r="P528" i="5"/>
  <c r="U528" i="5"/>
  <c r="E529" i="5"/>
  <c r="F529" i="5"/>
  <c r="H529" i="5"/>
  <c r="I529" i="5"/>
  <c r="J529" i="5"/>
  <c r="K529" i="5" s="1"/>
  <c r="P529" i="5" s="1"/>
  <c r="L529" i="5"/>
  <c r="M529" i="5"/>
  <c r="N529" i="5"/>
  <c r="O529" i="5" s="1"/>
  <c r="U529" i="5"/>
  <c r="E530" i="5"/>
  <c r="F530" i="5"/>
  <c r="H530" i="5"/>
  <c r="J530" i="5" s="1"/>
  <c r="K530" i="5" s="1"/>
  <c r="P530" i="5" s="1"/>
  <c r="I530" i="5"/>
  <c r="L530" i="5"/>
  <c r="M530" i="5"/>
  <c r="N530" i="5"/>
  <c r="O530" i="5" s="1"/>
  <c r="U530" i="5"/>
  <c r="E531" i="5"/>
  <c r="F531" i="5"/>
  <c r="H531" i="5"/>
  <c r="I531" i="5"/>
  <c r="J531" i="5"/>
  <c r="K531" i="5" s="1"/>
  <c r="P531" i="5" s="1"/>
  <c r="L531" i="5"/>
  <c r="M531" i="5"/>
  <c r="N531" i="5"/>
  <c r="O531" i="5" s="1"/>
  <c r="R531" i="5"/>
  <c r="U531" i="5"/>
  <c r="E532" i="5"/>
  <c r="F532" i="5" s="1"/>
  <c r="H532" i="5"/>
  <c r="J532" i="5" s="1"/>
  <c r="K532" i="5" s="1"/>
  <c r="P532" i="5" s="1"/>
  <c r="I532" i="5"/>
  <c r="L532" i="5"/>
  <c r="M532" i="5"/>
  <c r="O532" i="5" s="1"/>
  <c r="N532" i="5"/>
  <c r="U532" i="5"/>
  <c r="E533" i="5"/>
  <c r="F533" i="5"/>
  <c r="G533" i="5" s="1"/>
  <c r="H533" i="5"/>
  <c r="I533" i="5"/>
  <c r="J533" i="5"/>
  <c r="K533" i="5" s="1"/>
  <c r="L533" i="5"/>
  <c r="M533" i="5"/>
  <c r="N533" i="5"/>
  <c r="O533" i="5" s="1"/>
  <c r="U533" i="5"/>
  <c r="E534" i="5"/>
  <c r="F534" i="5"/>
  <c r="H534" i="5"/>
  <c r="J534" i="5" s="1"/>
  <c r="K534" i="5" s="1"/>
  <c r="I534" i="5"/>
  <c r="L534" i="5"/>
  <c r="M534" i="5"/>
  <c r="N534" i="5"/>
  <c r="O534" i="5" s="1"/>
  <c r="U534" i="5"/>
  <c r="E535" i="5"/>
  <c r="F535" i="5"/>
  <c r="H535" i="5"/>
  <c r="I535" i="5"/>
  <c r="J535" i="5"/>
  <c r="K535" i="5" s="1"/>
  <c r="P535" i="5" s="1"/>
  <c r="L535" i="5"/>
  <c r="M535" i="5"/>
  <c r="N535" i="5"/>
  <c r="O535" i="5" s="1"/>
  <c r="U535" i="5"/>
  <c r="E536" i="5"/>
  <c r="F536" i="5" s="1"/>
  <c r="H536" i="5"/>
  <c r="J536" i="5" s="1"/>
  <c r="K536" i="5" s="1"/>
  <c r="I536" i="5"/>
  <c r="L536" i="5"/>
  <c r="M536" i="5"/>
  <c r="O536" i="5" s="1"/>
  <c r="N536" i="5"/>
  <c r="U536" i="5"/>
  <c r="E537" i="5"/>
  <c r="F537" i="5"/>
  <c r="G537" i="5" s="1"/>
  <c r="H537" i="5"/>
  <c r="I537" i="5"/>
  <c r="J537" i="5"/>
  <c r="K537" i="5" s="1"/>
  <c r="P537" i="5" s="1"/>
  <c r="L537" i="5"/>
  <c r="M537" i="5"/>
  <c r="N537" i="5"/>
  <c r="O537" i="5" s="1"/>
  <c r="U537" i="5"/>
  <c r="E538" i="5"/>
  <c r="F538" i="5"/>
  <c r="H538" i="5"/>
  <c r="J538" i="5" s="1"/>
  <c r="K538" i="5" s="1"/>
  <c r="P538" i="5" s="1"/>
  <c r="I538" i="5"/>
  <c r="L538" i="5"/>
  <c r="M538" i="5"/>
  <c r="N538" i="5"/>
  <c r="O538" i="5" s="1"/>
  <c r="U538" i="5"/>
  <c r="E539" i="5"/>
  <c r="F539" i="5"/>
  <c r="G539" i="5" s="1"/>
  <c r="H539" i="5"/>
  <c r="I539" i="5"/>
  <c r="J539" i="5"/>
  <c r="K539" i="5" s="1"/>
  <c r="L539" i="5"/>
  <c r="M539" i="5"/>
  <c r="N539" i="5"/>
  <c r="O539" i="5" s="1"/>
  <c r="U539" i="5"/>
  <c r="E540" i="5"/>
  <c r="F540" i="5" s="1"/>
  <c r="H540" i="5"/>
  <c r="J540" i="5" s="1"/>
  <c r="K540" i="5" s="1"/>
  <c r="I540" i="5"/>
  <c r="L540" i="5"/>
  <c r="M540" i="5"/>
  <c r="O540" i="5" s="1"/>
  <c r="P540" i="5" s="1"/>
  <c r="N540" i="5"/>
  <c r="U540" i="5"/>
  <c r="E541" i="5"/>
  <c r="F541" i="5"/>
  <c r="H541" i="5"/>
  <c r="I541" i="5"/>
  <c r="J541" i="5"/>
  <c r="K541" i="5" s="1"/>
  <c r="L541" i="5"/>
  <c r="M541" i="5"/>
  <c r="N541" i="5"/>
  <c r="O541" i="5" s="1"/>
  <c r="U541" i="5"/>
  <c r="E542" i="5"/>
  <c r="F542" i="5"/>
  <c r="H542" i="5"/>
  <c r="J542" i="5" s="1"/>
  <c r="K542" i="5" s="1"/>
  <c r="P542" i="5" s="1"/>
  <c r="I542" i="5"/>
  <c r="L542" i="5"/>
  <c r="M542" i="5"/>
  <c r="N542" i="5"/>
  <c r="O542" i="5" s="1"/>
  <c r="U542" i="5"/>
  <c r="E543" i="5"/>
  <c r="F543" i="5"/>
  <c r="G543" i="5" s="1"/>
  <c r="H543" i="5"/>
  <c r="I543" i="5"/>
  <c r="J543" i="5"/>
  <c r="K543" i="5" s="1"/>
  <c r="P543" i="5" s="1"/>
  <c r="L543" i="5"/>
  <c r="M543" i="5"/>
  <c r="N543" i="5"/>
  <c r="O543" i="5" s="1"/>
  <c r="U543" i="5"/>
  <c r="E544" i="5"/>
  <c r="F544" i="5" s="1"/>
  <c r="G544" i="5" s="1"/>
  <c r="H544" i="5"/>
  <c r="J544" i="5" s="1"/>
  <c r="K544" i="5" s="1"/>
  <c r="P544" i="5" s="1"/>
  <c r="I544" i="5"/>
  <c r="L544" i="5"/>
  <c r="M544" i="5"/>
  <c r="O544" i="5" s="1"/>
  <c r="N544" i="5"/>
  <c r="U544" i="5"/>
  <c r="E545" i="5"/>
  <c r="F545" i="5"/>
  <c r="G545" i="5" s="1"/>
  <c r="H545" i="5"/>
  <c r="I545" i="5"/>
  <c r="J545" i="5"/>
  <c r="K545" i="5" s="1"/>
  <c r="L545" i="5"/>
  <c r="M545" i="5"/>
  <c r="N545" i="5"/>
  <c r="O545" i="5" s="1"/>
  <c r="U545" i="5"/>
  <c r="E546" i="5"/>
  <c r="F546" i="5"/>
  <c r="H546" i="5"/>
  <c r="J546" i="5" s="1"/>
  <c r="K546" i="5" s="1"/>
  <c r="I546" i="5"/>
  <c r="L546" i="5"/>
  <c r="M546" i="5"/>
  <c r="N546" i="5"/>
  <c r="O546" i="5" s="1"/>
  <c r="U546" i="5"/>
  <c r="E547" i="5"/>
  <c r="F547" i="5"/>
  <c r="H547" i="5"/>
  <c r="I547" i="5"/>
  <c r="J547" i="5"/>
  <c r="K547" i="5" s="1"/>
  <c r="L547" i="5"/>
  <c r="M547" i="5"/>
  <c r="N547" i="5"/>
  <c r="O547" i="5" s="1"/>
  <c r="U547" i="5"/>
  <c r="E548" i="5"/>
  <c r="F548" i="5" s="1"/>
  <c r="H548" i="5"/>
  <c r="J548" i="5" s="1"/>
  <c r="K548" i="5" s="1"/>
  <c r="P548" i="5" s="1"/>
  <c r="I548" i="5"/>
  <c r="L548" i="5"/>
  <c r="M548" i="5"/>
  <c r="O548" i="5" s="1"/>
  <c r="N548" i="5"/>
  <c r="U548" i="5"/>
  <c r="E549" i="5"/>
  <c r="F549" i="5"/>
  <c r="H549" i="5"/>
  <c r="I549" i="5"/>
  <c r="J549" i="5"/>
  <c r="K549" i="5" s="1"/>
  <c r="P549" i="5" s="1"/>
  <c r="L549" i="5"/>
  <c r="M549" i="5"/>
  <c r="N549" i="5"/>
  <c r="O549" i="5" s="1"/>
  <c r="U549" i="5"/>
  <c r="E550" i="5"/>
  <c r="F550" i="5"/>
  <c r="H550" i="5"/>
  <c r="J550" i="5" s="1"/>
  <c r="K550" i="5" s="1"/>
  <c r="P550" i="5" s="1"/>
  <c r="I550" i="5"/>
  <c r="L550" i="5"/>
  <c r="M550" i="5"/>
  <c r="N550" i="5"/>
  <c r="O550" i="5" s="1"/>
  <c r="U550" i="5"/>
  <c r="E551" i="5"/>
  <c r="F551" i="5"/>
  <c r="H551" i="5"/>
  <c r="I551" i="5"/>
  <c r="J551" i="5"/>
  <c r="K551" i="5" s="1"/>
  <c r="L551" i="5"/>
  <c r="M551" i="5"/>
  <c r="N551" i="5"/>
  <c r="O551" i="5" s="1"/>
  <c r="U551" i="5"/>
  <c r="E552" i="5"/>
  <c r="J552" i="5" s="1"/>
  <c r="K552" i="5" s="1"/>
  <c r="P552" i="5" s="1"/>
  <c r="H552" i="5"/>
  <c r="I552" i="5"/>
  <c r="L552" i="5"/>
  <c r="M552" i="5"/>
  <c r="O552" i="5" s="1"/>
  <c r="N552" i="5"/>
  <c r="U552" i="5"/>
  <c r="E553" i="5"/>
  <c r="F553" i="5"/>
  <c r="H553" i="5"/>
  <c r="I553" i="5"/>
  <c r="J553" i="5"/>
  <c r="K553" i="5" s="1"/>
  <c r="L553" i="5"/>
  <c r="M553" i="5"/>
  <c r="N553" i="5"/>
  <c r="O553" i="5" s="1"/>
  <c r="U553" i="5"/>
  <c r="E554" i="5"/>
  <c r="F554" i="5"/>
  <c r="H554" i="5"/>
  <c r="J554" i="5" s="1"/>
  <c r="K554" i="5" s="1"/>
  <c r="I554" i="5"/>
  <c r="L554" i="5"/>
  <c r="M554" i="5"/>
  <c r="N554" i="5"/>
  <c r="O554" i="5" s="1"/>
  <c r="U554" i="5"/>
  <c r="E555" i="5"/>
  <c r="F555" i="5"/>
  <c r="H555" i="5"/>
  <c r="I555" i="5"/>
  <c r="J555" i="5"/>
  <c r="K555" i="5" s="1"/>
  <c r="P555" i="5" s="1"/>
  <c r="L555" i="5"/>
  <c r="M555" i="5"/>
  <c r="N555" i="5"/>
  <c r="O555" i="5" s="1"/>
  <c r="U555" i="5"/>
  <c r="E556" i="5"/>
  <c r="F556" i="5" s="1"/>
  <c r="G556" i="5" s="1"/>
  <c r="H556" i="5"/>
  <c r="J556" i="5" s="1"/>
  <c r="K556" i="5" s="1"/>
  <c r="P556" i="5" s="1"/>
  <c r="I556" i="5"/>
  <c r="L556" i="5"/>
  <c r="M556" i="5"/>
  <c r="O556" i="5" s="1"/>
  <c r="N556" i="5"/>
  <c r="U556" i="5"/>
  <c r="E557" i="5"/>
  <c r="F557" i="5"/>
  <c r="G557" i="5" s="1"/>
  <c r="H557" i="5"/>
  <c r="I557" i="5"/>
  <c r="J557" i="5"/>
  <c r="K557" i="5" s="1"/>
  <c r="L557" i="5"/>
  <c r="M557" i="5"/>
  <c r="N557" i="5"/>
  <c r="O557" i="5" s="1"/>
  <c r="U557" i="5"/>
  <c r="E558" i="5"/>
  <c r="F558" i="5"/>
  <c r="G558" i="5" s="1"/>
  <c r="H558" i="5"/>
  <c r="J558" i="5" s="1"/>
  <c r="K558" i="5" s="1"/>
  <c r="I558" i="5"/>
  <c r="L558" i="5"/>
  <c r="M558" i="5"/>
  <c r="N558" i="5"/>
  <c r="O558" i="5" s="1"/>
  <c r="U558" i="5"/>
  <c r="E559" i="5"/>
  <c r="F559" i="5"/>
  <c r="H559" i="5"/>
  <c r="I559" i="5"/>
  <c r="J559" i="5"/>
  <c r="K559" i="5" s="1"/>
  <c r="L559" i="5"/>
  <c r="M559" i="5"/>
  <c r="N559" i="5"/>
  <c r="O559" i="5" s="1"/>
  <c r="U559" i="5"/>
  <c r="E560" i="5"/>
  <c r="F560" i="5" s="1"/>
  <c r="H560" i="5"/>
  <c r="J560" i="5" s="1"/>
  <c r="K560" i="5" s="1"/>
  <c r="I560" i="5"/>
  <c r="L560" i="5"/>
  <c r="M560" i="5"/>
  <c r="O560" i="5" s="1"/>
  <c r="N560" i="5"/>
  <c r="P560" i="5"/>
  <c r="U560" i="5"/>
  <c r="E561" i="5"/>
  <c r="F561" i="5"/>
  <c r="H561" i="5"/>
  <c r="I561" i="5"/>
  <c r="J561" i="5"/>
  <c r="K561" i="5" s="1"/>
  <c r="P561" i="5" s="1"/>
  <c r="L561" i="5"/>
  <c r="M561" i="5"/>
  <c r="N561" i="5"/>
  <c r="O561" i="5" s="1"/>
  <c r="U561" i="5"/>
  <c r="E562" i="5"/>
  <c r="F562" i="5"/>
  <c r="H562" i="5"/>
  <c r="J562" i="5" s="1"/>
  <c r="K562" i="5" s="1"/>
  <c r="P562" i="5" s="1"/>
  <c r="I562" i="5"/>
  <c r="L562" i="5"/>
  <c r="M562" i="5"/>
  <c r="N562" i="5"/>
  <c r="O562" i="5" s="1"/>
  <c r="U562" i="5"/>
  <c r="E563" i="5"/>
  <c r="F563" i="5"/>
  <c r="H563" i="5"/>
  <c r="I563" i="5"/>
  <c r="J563" i="5"/>
  <c r="K563" i="5" s="1"/>
  <c r="L563" i="5"/>
  <c r="M563" i="5"/>
  <c r="N563" i="5"/>
  <c r="O563" i="5" s="1"/>
  <c r="U563" i="5"/>
  <c r="E564" i="5"/>
  <c r="F564" i="5" s="1"/>
  <c r="H564" i="5"/>
  <c r="J564" i="5" s="1"/>
  <c r="K564" i="5" s="1"/>
  <c r="P564" i="5" s="1"/>
  <c r="I564" i="5"/>
  <c r="L564" i="5"/>
  <c r="M564" i="5"/>
  <c r="O564" i="5" s="1"/>
  <c r="N564" i="5"/>
  <c r="U564" i="5"/>
  <c r="E565" i="5"/>
  <c r="F565" i="5"/>
  <c r="H565" i="5"/>
  <c r="I565" i="5"/>
  <c r="J565" i="5"/>
  <c r="K565" i="5" s="1"/>
  <c r="L565" i="5"/>
  <c r="M565" i="5"/>
  <c r="N565" i="5"/>
  <c r="O565" i="5" s="1"/>
  <c r="U565" i="5"/>
  <c r="E566" i="5"/>
  <c r="F566" i="5"/>
  <c r="H566" i="5"/>
  <c r="J566" i="5" s="1"/>
  <c r="K566" i="5" s="1"/>
  <c r="I566" i="5"/>
  <c r="L566" i="5"/>
  <c r="M566" i="5"/>
  <c r="N566" i="5"/>
  <c r="O566" i="5" s="1"/>
  <c r="U566" i="5"/>
  <c r="E567" i="5"/>
  <c r="F567" i="5"/>
  <c r="H567" i="5"/>
  <c r="I567" i="5"/>
  <c r="J567" i="5"/>
  <c r="K567" i="5" s="1"/>
  <c r="P567" i="5" s="1"/>
  <c r="L567" i="5"/>
  <c r="M567" i="5"/>
  <c r="N567" i="5"/>
  <c r="O567" i="5" s="1"/>
  <c r="U567" i="5"/>
  <c r="E568" i="5"/>
  <c r="F568" i="5" s="1"/>
  <c r="H568" i="5"/>
  <c r="J568" i="5" s="1"/>
  <c r="K568" i="5" s="1"/>
  <c r="P568" i="5" s="1"/>
  <c r="I568" i="5"/>
  <c r="L568" i="5"/>
  <c r="M568" i="5"/>
  <c r="O568" i="5" s="1"/>
  <c r="N568" i="5"/>
  <c r="U568" i="5"/>
  <c r="E569" i="5"/>
  <c r="F569" i="5"/>
  <c r="G569" i="5" s="1"/>
  <c r="H569" i="5"/>
  <c r="J569" i="5" s="1"/>
  <c r="K569" i="5" s="1"/>
  <c r="I569" i="5"/>
  <c r="L569" i="5"/>
  <c r="M569" i="5"/>
  <c r="N569" i="5"/>
  <c r="O569" i="5" s="1"/>
  <c r="P569" i="5"/>
  <c r="U569" i="5"/>
  <c r="E570" i="5"/>
  <c r="F570" i="5"/>
  <c r="H570" i="5"/>
  <c r="J570" i="5" s="1"/>
  <c r="K570" i="5" s="1"/>
  <c r="P570" i="5" s="1"/>
  <c r="I570" i="5"/>
  <c r="L570" i="5"/>
  <c r="M570" i="5"/>
  <c r="N570" i="5"/>
  <c r="O570" i="5" s="1"/>
  <c r="U570" i="5"/>
  <c r="E571" i="5"/>
  <c r="F571" i="5"/>
  <c r="H571" i="5"/>
  <c r="I571" i="5"/>
  <c r="J571" i="5"/>
  <c r="K571" i="5" s="1"/>
  <c r="L571" i="5"/>
  <c r="M571" i="5"/>
  <c r="N571" i="5"/>
  <c r="U571" i="5"/>
  <c r="E572" i="5"/>
  <c r="F572" i="5" s="1"/>
  <c r="H572" i="5"/>
  <c r="I572" i="5"/>
  <c r="L572" i="5"/>
  <c r="M572" i="5"/>
  <c r="O572" i="5" s="1"/>
  <c r="N572" i="5"/>
  <c r="U572" i="5"/>
  <c r="E573" i="5"/>
  <c r="J573" i="5" s="1"/>
  <c r="K573" i="5" s="1"/>
  <c r="P573" i="5" s="1"/>
  <c r="F573" i="5"/>
  <c r="H573" i="5"/>
  <c r="I573" i="5"/>
  <c r="L573" i="5"/>
  <c r="M573" i="5"/>
  <c r="N573" i="5"/>
  <c r="O573" i="5" s="1"/>
  <c r="U573" i="5"/>
  <c r="E574" i="5"/>
  <c r="F574" i="5"/>
  <c r="H574" i="5"/>
  <c r="J574" i="5" s="1"/>
  <c r="K574" i="5" s="1"/>
  <c r="P574" i="5" s="1"/>
  <c r="I574" i="5"/>
  <c r="L574" i="5"/>
  <c r="M574" i="5"/>
  <c r="N574" i="5"/>
  <c r="O574" i="5"/>
  <c r="S574" i="5"/>
  <c r="U574" i="5"/>
  <c r="E575" i="5"/>
  <c r="F575" i="5"/>
  <c r="G574" i="5" s="1"/>
  <c r="H575" i="5"/>
  <c r="I575" i="5"/>
  <c r="J575" i="5"/>
  <c r="K575" i="5" s="1"/>
  <c r="L575" i="5"/>
  <c r="M575" i="5"/>
  <c r="N575" i="5"/>
  <c r="O575" i="5"/>
  <c r="U575" i="5"/>
  <c r="E576" i="5"/>
  <c r="F576" i="5" s="1"/>
  <c r="H576" i="5"/>
  <c r="J576" i="5" s="1"/>
  <c r="I576" i="5"/>
  <c r="K576" i="5"/>
  <c r="P576" i="5" s="1"/>
  <c r="L576" i="5"/>
  <c r="M576" i="5"/>
  <c r="N576" i="5"/>
  <c r="O576" i="5"/>
  <c r="U576" i="5"/>
  <c r="E577" i="5"/>
  <c r="F577" i="5"/>
  <c r="H577" i="5"/>
  <c r="I577" i="5"/>
  <c r="J577" i="5"/>
  <c r="K577" i="5" s="1"/>
  <c r="L577" i="5"/>
  <c r="M577" i="5"/>
  <c r="N577" i="5"/>
  <c r="U577" i="5"/>
  <c r="E578" i="5"/>
  <c r="F578" i="5"/>
  <c r="H578" i="5"/>
  <c r="J578" i="5" s="1"/>
  <c r="I578" i="5"/>
  <c r="K578" i="5"/>
  <c r="L578" i="5"/>
  <c r="M578" i="5"/>
  <c r="N578" i="5"/>
  <c r="O578" i="5" s="1"/>
  <c r="U578" i="5"/>
  <c r="E579" i="5"/>
  <c r="F579" i="5"/>
  <c r="H579" i="5"/>
  <c r="J579" i="5" s="1"/>
  <c r="K579" i="5" s="1"/>
  <c r="P579" i="5" s="1"/>
  <c r="I579" i="5"/>
  <c r="L579" i="5"/>
  <c r="M579" i="5"/>
  <c r="N579" i="5"/>
  <c r="O579" i="5"/>
  <c r="U579" i="5"/>
  <c r="E580" i="5"/>
  <c r="J580" i="5" s="1"/>
  <c r="K580" i="5" s="1"/>
  <c r="F580" i="5"/>
  <c r="H580" i="5"/>
  <c r="I580" i="5"/>
  <c r="L580" i="5"/>
  <c r="M580" i="5"/>
  <c r="N580" i="5"/>
  <c r="O580" i="5" s="1"/>
  <c r="U580" i="5"/>
  <c r="E581" i="5"/>
  <c r="J581" i="5" s="1"/>
  <c r="K581" i="5" s="1"/>
  <c r="H581" i="5"/>
  <c r="I581" i="5"/>
  <c r="L581" i="5"/>
  <c r="M581" i="5"/>
  <c r="N581" i="5"/>
  <c r="O581" i="5"/>
  <c r="U581" i="5"/>
  <c r="E582" i="5"/>
  <c r="H582" i="5"/>
  <c r="I582" i="5"/>
  <c r="L582" i="5"/>
  <c r="M582" i="5"/>
  <c r="N582" i="5"/>
  <c r="O582" i="5" s="1"/>
  <c r="U582" i="5"/>
  <c r="E583" i="5"/>
  <c r="F583" i="5"/>
  <c r="H583" i="5"/>
  <c r="J583" i="5" s="1"/>
  <c r="K583" i="5" s="1"/>
  <c r="P583" i="5" s="1"/>
  <c r="I583" i="5"/>
  <c r="L583" i="5"/>
  <c r="M583" i="5"/>
  <c r="N583" i="5"/>
  <c r="O583" i="5"/>
  <c r="U583" i="5"/>
  <c r="E584" i="5"/>
  <c r="J584" i="5" s="1"/>
  <c r="K584" i="5" s="1"/>
  <c r="F584" i="5"/>
  <c r="H584" i="5"/>
  <c r="I584" i="5"/>
  <c r="L584" i="5"/>
  <c r="M584" i="5"/>
  <c r="N584" i="5"/>
  <c r="O584" i="5" s="1"/>
  <c r="U584" i="5"/>
  <c r="E585" i="5"/>
  <c r="J585" i="5" s="1"/>
  <c r="K585" i="5" s="1"/>
  <c r="P585" i="5" s="1"/>
  <c r="H585" i="5"/>
  <c r="I585" i="5"/>
  <c r="L585" i="5"/>
  <c r="M585" i="5"/>
  <c r="N585" i="5"/>
  <c r="O585" i="5"/>
  <c r="U585" i="5"/>
  <c r="E586" i="5"/>
  <c r="H586" i="5"/>
  <c r="I586" i="5"/>
  <c r="L586" i="5"/>
  <c r="M586" i="5"/>
  <c r="N586" i="5"/>
  <c r="O586" i="5" s="1"/>
  <c r="U586" i="5"/>
  <c r="E587" i="5"/>
  <c r="F587" i="5"/>
  <c r="H587" i="5"/>
  <c r="J587" i="5" s="1"/>
  <c r="K587" i="5" s="1"/>
  <c r="P587" i="5" s="1"/>
  <c r="I587" i="5"/>
  <c r="L587" i="5"/>
  <c r="M587" i="5"/>
  <c r="N587" i="5"/>
  <c r="O587" i="5"/>
  <c r="U587" i="5"/>
  <c r="E588" i="5"/>
  <c r="J588" i="5" s="1"/>
  <c r="K588" i="5" s="1"/>
  <c r="F588" i="5"/>
  <c r="H588" i="5"/>
  <c r="I588" i="5"/>
  <c r="L588" i="5"/>
  <c r="M588" i="5"/>
  <c r="N588" i="5"/>
  <c r="O588" i="5" s="1"/>
  <c r="U588" i="5"/>
  <c r="E589" i="5"/>
  <c r="J589" i="5" s="1"/>
  <c r="K589" i="5" s="1"/>
  <c r="H589" i="5"/>
  <c r="I589" i="5"/>
  <c r="L589" i="5"/>
  <c r="M589" i="5"/>
  <c r="N589" i="5"/>
  <c r="O589" i="5"/>
  <c r="U589" i="5"/>
  <c r="E590" i="5"/>
  <c r="H590" i="5"/>
  <c r="I590" i="5"/>
  <c r="L590" i="5"/>
  <c r="M590" i="5"/>
  <c r="N590" i="5"/>
  <c r="O590" i="5" s="1"/>
  <c r="U590" i="5"/>
  <c r="E591" i="5"/>
  <c r="F591" i="5"/>
  <c r="H591" i="5"/>
  <c r="J591" i="5" s="1"/>
  <c r="K591" i="5" s="1"/>
  <c r="P591" i="5" s="1"/>
  <c r="I591" i="5"/>
  <c r="L591" i="5"/>
  <c r="M591" i="5"/>
  <c r="N591" i="5"/>
  <c r="O591" i="5"/>
  <c r="U591" i="5"/>
  <c r="E592" i="5"/>
  <c r="J592" i="5" s="1"/>
  <c r="K592" i="5" s="1"/>
  <c r="F592" i="5"/>
  <c r="H592" i="5"/>
  <c r="I592" i="5"/>
  <c r="L592" i="5"/>
  <c r="M592" i="5"/>
  <c r="N592" i="5"/>
  <c r="O592" i="5" s="1"/>
  <c r="U592" i="5"/>
  <c r="E593" i="5"/>
  <c r="J593" i="5" s="1"/>
  <c r="K593" i="5" s="1"/>
  <c r="P593" i="5" s="1"/>
  <c r="H593" i="5"/>
  <c r="I593" i="5"/>
  <c r="L593" i="5"/>
  <c r="M593" i="5"/>
  <c r="N593" i="5"/>
  <c r="O593" i="5"/>
  <c r="U593" i="5"/>
  <c r="E594" i="5"/>
  <c r="H594" i="5"/>
  <c r="I594" i="5"/>
  <c r="L594" i="5"/>
  <c r="M594" i="5"/>
  <c r="N594" i="5"/>
  <c r="O594" i="5" s="1"/>
  <c r="U594" i="5"/>
  <c r="E595" i="5"/>
  <c r="F595" i="5"/>
  <c r="H595" i="5"/>
  <c r="J595" i="5" s="1"/>
  <c r="K595" i="5" s="1"/>
  <c r="P595" i="5" s="1"/>
  <c r="I595" i="5"/>
  <c r="L595" i="5"/>
  <c r="M595" i="5"/>
  <c r="N595" i="5"/>
  <c r="O595" i="5"/>
  <c r="U595" i="5"/>
  <c r="E596" i="5"/>
  <c r="J596" i="5" s="1"/>
  <c r="K596" i="5" s="1"/>
  <c r="F596" i="5"/>
  <c r="H596" i="5"/>
  <c r="I596" i="5"/>
  <c r="L596" i="5"/>
  <c r="M596" i="5"/>
  <c r="N596" i="5"/>
  <c r="O596" i="5" s="1"/>
  <c r="U596" i="5"/>
  <c r="E597" i="5"/>
  <c r="J597" i="5" s="1"/>
  <c r="K597" i="5" s="1"/>
  <c r="H597" i="5"/>
  <c r="I597" i="5"/>
  <c r="L597" i="5"/>
  <c r="M597" i="5"/>
  <c r="N597" i="5"/>
  <c r="O597" i="5"/>
  <c r="U597" i="5"/>
  <c r="E598" i="5"/>
  <c r="H598" i="5"/>
  <c r="I598" i="5"/>
  <c r="L598" i="5"/>
  <c r="M598" i="5"/>
  <c r="N598" i="5"/>
  <c r="O598" i="5" s="1"/>
  <c r="U598" i="5"/>
  <c r="E599" i="5"/>
  <c r="F599" i="5"/>
  <c r="H599" i="5"/>
  <c r="J599" i="5" s="1"/>
  <c r="K599" i="5" s="1"/>
  <c r="P599" i="5" s="1"/>
  <c r="I599" i="5"/>
  <c r="L599" i="5"/>
  <c r="M599" i="5"/>
  <c r="N599" i="5"/>
  <c r="O599" i="5"/>
  <c r="U599" i="5"/>
  <c r="E600" i="5"/>
  <c r="J600" i="5" s="1"/>
  <c r="K600" i="5" s="1"/>
  <c r="F600" i="5"/>
  <c r="H600" i="5"/>
  <c r="I600" i="5"/>
  <c r="L600" i="5"/>
  <c r="M600" i="5"/>
  <c r="N600" i="5"/>
  <c r="O600" i="5" s="1"/>
  <c r="U600" i="5"/>
  <c r="E601" i="5"/>
  <c r="J601" i="5" s="1"/>
  <c r="K601" i="5" s="1"/>
  <c r="F601" i="5"/>
  <c r="H601" i="5"/>
  <c r="I601" i="5"/>
  <c r="L601" i="5"/>
  <c r="M601" i="5"/>
  <c r="N601" i="5"/>
  <c r="O601" i="5"/>
  <c r="U601" i="5"/>
  <c r="E602" i="5"/>
  <c r="H602" i="5"/>
  <c r="I602" i="5"/>
  <c r="L602" i="5"/>
  <c r="M602" i="5"/>
  <c r="N602" i="5"/>
  <c r="U602" i="5"/>
  <c r="E603" i="5"/>
  <c r="F603" i="5"/>
  <c r="H603" i="5"/>
  <c r="J603" i="5" s="1"/>
  <c r="K603" i="5" s="1"/>
  <c r="P603" i="5" s="1"/>
  <c r="I603" i="5"/>
  <c r="L603" i="5"/>
  <c r="M603" i="5"/>
  <c r="N603" i="5"/>
  <c r="O603" i="5"/>
  <c r="U603" i="5"/>
  <c r="E604" i="5"/>
  <c r="J604" i="5" s="1"/>
  <c r="K604" i="5" s="1"/>
  <c r="F604" i="5"/>
  <c r="H604" i="5"/>
  <c r="I604" i="5"/>
  <c r="L604" i="5"/>
  <c r="M604" i="5"/>
  <c r="N604" i="5"/>
  <c r="O604" i="5" s="1"/>
  <c r="U604" i="5"/>
  <c r="E605" i="5"/>
  <c r="J605" i="5" s="1"/>
  <c r="K605" i="5" s="1"/>
  <c r="F605" i="5"/>
  <c r="H605" i="5"/>
  <c r="I605" i="5"/>
  <c r="L605" i="5"/>
  <c r="M605" i="5"/>
  <c r="N605" i="5"/>
  <c r="O605" i="5"/>
  <c r="U605" i="5"/>
  <c r="E606" i="5"/>
  <c r="H606" i="5"/>
  <c r="I606" i="5"/>
  <c r="L606" i="5"/>
  <c r="M606" i="5"/>
  <c r="N606" i="5"/>
  <c r="U606" i="5"/>
  <c r="E607" i="5"/>
  <c r="F607" i="5"/>
  <c r="H607" i="5"/>
  <c r="J607" i="5" s="1"/>
  <c r="I607" i="5"/>
  <c r="K607" i="5"/>
  <c r="P607" i="5" s="1"/>
  <c r="L607" i="5"/>
  <c r="M607" i="5"/>
  <c r="N607" i="5"/>
  <c r="O607" i="5"/>
  <c r="U607" i="5"/>
  <c r="E608" i="5"/>
  <c r="J608" i="5" s="1"/>
  <c r="K608" i="5" s="1"/>
  <c r="P608" i="5" s="1"/>
  <c r="F608" i="5"/>
  <c r="H608" i="5"/>
  <c r="I608" i="5"/>
  <c r="L608" i="5"/>
  <c r="M608" i="5"/>
  <c r="N608" i="5"/>
  <c r="O608" i="5" s="1"/>
  <c r="U608" i="5"/>
  <c r="E609" i="5"/>
  <c r="J609" i="5" s="1"/>
  <c r="K609" i="5" s="1"/>
  <c r="F609" i="5"/>
  <c r="H609" i="5"/>
  <c r="I609" i="5"/>
  <c r="L609" i="5"/>
  <c r="M609" i="5"/>
  <c r="N609" i="5"/>
  <c r="O609" i="5"/>
  <c r="U609" i="5"/>
  <c r="E610" i="5"/>
  <c r="H610" i="5"/>
  <c r="I610" i="5"/>
  <c r="L610" i="5"/>
  <c r="M610" i="5"/>
  <c r="N610" i="5"/>
  <c r="O610" i="5" s="1"/>
  <c r="U610" i="5"/>
  <c r="E611" i="5"/>
  <c r="F611" i="5"/>
  <c r="H611" i="5"/>
  <c r="J611" i="5" s="1"/>
  <c r="K611" i="5" s="1"/>
  <c r="P611" i="5" s="1"/>
  <c r="I611" i="5"/>
  <c r="L611" i="5"/>
  <c r="M611" i="5"/>
  <c r="N611" i="5"/>
  <c r="O611" i="5"/>
  <c r="U611" i="5"/>
  <c r="E612" i="5"/>
  <c r="J612" i="5" s="1"/>
  <c r="K612" i="5" s="1"/>
  <c r="P612" i="5" s="1"/>
  <c r="F612" i="5"/>
  <c r="H612" i="5"/>
  <c r="I612" i="5"/>
  <c r="L612" i="5"/>
  <c r="M612" i="5"/>
  <c r="N612" i="5"/>
  <c r="O612" i="5" s="1"/>
  <c r="U612" i="5"/>
  <c r="E613" i="5"/>
  <c r="J613" i="5" s="1"/>
  <c r="K613" i="5" s="1"/>
  <c r="F613" i="5"/>
  <c r="H613" i="5"/>
  <c r="I613" i="5"/>
  <c r="L613" i="5"/>
  <c r="M613" i="5"/>
  <c r="N613" i="5"/>
  <c r="O613" i="5"/>
  <c r="U613" i="5"/>
  <c r="E614" i="5"/>
  <c r="H614" i="5"/>
  <c r="I614" i="5"/>
  <c r="L614" i="5"/>
  <c r="M614" i="5"/>
  <c r="N614" i="5"/>
  <c r="O614" i="5" s="1"/>
  <c r="U614" i="5"/>
  <c r="E615" i="5"/>
  <c r="F615" i="5"/>
  <c r="H615" i="5"/>
  <c r="J615" i="5" s="1"/>
  <c r="K615" i="5" s="1"/>
  <c r="P615" i="5" s="1"/>
  <c r="I615" i="5"/>
  <c r="L615" i="5"/>
  <c r="M615" i="5"/>
  <c r="N615" i="5"/>
  <c r="O615" i="5"/>
  <c r="U615" i="5"/>
  <c r="E616" i="5"/>
  <c r="J616" i="5" s="1"/>
  <c r="K616" i="5" s="1"/>
  <c r="F616" i="5"/>
  <c r="H616" i="5"/>
  <c r="I616" i="5"/>
  <c r="L616" i="5"/>
  <c r="M616" i="5"/>
  <c r="N616" i="5"/>
  <c r="O616" i="5" s="1"/>
  <c r="U616" i="5"/>
  <c r="E617" i="5"/>
  <c r="J617" i="5" s="1"/>
  <c r="K617" i="5" s="1"/>
  <c r="F617" i="5"/>
  <c r="H617" i="5"/>
  <c r="I617" i="5"/>
  <c r="L617" i="5"/>
  <c r="M617" i="5"/>
  <c r="N617" i="5"/>
  <c r="O617" i="5"/>
  <c r="U617" i="5"/>
  <c r="E618" i="5"/>
  <c r="H618" i="5"/>
  <c r="I618" i="5"/>
  <c r="L618" i="5"/>
  <c r="M618" i="5"/>
  <c r="N618" i="5"/>
  <c r="U618" i="5"/>
  <c r="E619" i="5"/>
  <c r="F619" i="5"/>
  <c r="H619" i="5"/>
  <c r="J619" i="5" s="1"/>
  <c r="I619" i="5"/>
  <c r="K619" i="5"/>
  <c r="P619" i="5" s="1"/>
  <c r="L619" i="5"/>
  <c r="M619" i="5"/>
  <c r="N619" i="5"/>
  <c r="O619" i="5"/>
  <c r="S619" i="5"/>
  <c r="U619" i="5"/>
  <c r="E620" i="5"/>
  <c r="J620" i="5" s="1"/>
  <c r="K620" i="5" s="1"/>
  <c r="F620" i="5"/>
  <c r="H620" i="5"/>
  <c r="I620" i="5"/>
  <c r="L620" i="5"/>
  <c r="M620" i="5"/>
  <c r="N620" i="5"/>
  <c r="O620" i="5" s="1"/>
  <c r="U620" i="5"/>
  <c r="E621" i="5"/>
  <c r="J621" i="5" s="1"/>
  <c r="K621" i="5" s="1"/>
  <c r="F621" i="5"/>
  <c r="H621" i="5"/>
  <c r="I621" i="5"/>
  <c r="L621" i="5"/>
  <c r="M621" i="5"/>
  <c r="N621" i="5"/>
  <c r="O621" i="5"/>
  <c r="U621" i="5"/>
  <c r="E622" i="5"/>
  <c r="H622" i="5"/>
  <c r="I622" i="5"/>
  <c r="L622" i="5"/>
  <c r="M622" i="5"/>
  <c r="N622" i="5"/>
  <c r="O622" i="5" s="1"/>
  <c r="U622" i="5"/>
  <c r="E623" i="5"/>
  <c r="F623" i="5"/>
  <c r="H623" i="5"/>
  <c r="J623" i="5" s="1"/>
  <c r="I623" i="5"/>
  <c r="K623" i="5"/>
  <c r="P623" i="5" s="1"/>
  <c r="L623" i="5"/>
  <c r="M623" i="5"/>
  <c r="N623" i="5"/>
  <c r="O623" i="5"/>
  <c r="U623" i="5"/>
  <c r="E624" i="5"/>
  <c r="J624" i="5" s="1"/>
  <c r="K624" i="5" s="1"/>
  <c r="F624" i="5"/>
  <c r="H624" i="5"/>
  <c r="I624" i="5"/>
  <c r="L624" i="5"/>
  <c r="M624" i="5"/>
  <c r="N624" i="5"/>
  <c r="O624" i="5" s="1"/>
  <c r="U624" i="5"/>
  <c r="E625" i="5"/>
  <c r="J625" i="5" s="1"/>
  <c r="K625" i="5" s="1"/>
  <c r="F625" i="5"/>
  <c r="H625" i="5"/>
  <c r="I625" i="5"/>
  <c r="L625" i="5"/>
  <c r="M625" i="5"/>
  <c r="N625" i="5"/>
  <c r="O625" i="5"/>
  <c r="U625" i="5"/>
  <c r="E626" i="5"/>
  <c r="H626" i="5"/>
  <c r="I626" i="5"/>
  <c r="L626" i="5"/>
  <c r="M626" i="5"/>
  <c r="N626" i="5"/>
  <c r="U626" i="5"/>
  <c r="E627" i="5"/>
  <c r="F627" i="5"/>
  <c r="H627" i="5"/>
  <c r="J627" i="5" s="1"/>
  <c r="K627" i="5" s="1"/>
  <c r="P627" i="5" s="1"/>
  <c r="I627" i="5"/>
  <c r="L627" i="5"/>
  <c r="M627" i="5"/>
  <c r="N627" i="5"/>
  <c r="O627" i="5"/>
  <c r="U627" i="5"/>
  <c r="E628" i="5"/>
  <c r="J628" i="5" s="1"/>
  <c r="K628" i="5" s="1"/>
  <c r="P628" i="5" s="1"/>
  <c r="F628" i="5"/>
  <c r="H628" i="5"/>
  <c r="I628" i="5"/>
  <c r="L628" i="5"/>
  <c r="M628" i="5"/>
  <c r="N628" i="5"/>
  <c r="O628" i="5" s="1"/>
  <c r="U628" i="5"/>
  <c r="E629" i="5"/>
  <c r="J629" i="5" s="1"/>
  <c r="K629" i="5" s="1"/>
  <c r="F629" i="5"/>
  <c r="H629" i="5"/>
  <c r="I629" i="5"/>
  <c r="L629" i="5"/>
  <c r="M629" i="5"/>
  <c r="N629" i="5"/>
  <c r="O629" i="5"/>
  <c r="U629" i="5"/>
  <c r="E630" i="5"/>
  <c r="H630" i="5"/>
  <c r="I630" i="5"/>
  <c r="L630" i="5"/>
  <c r="M630" i="5"/>
  <c r="N630" i="5"/>
  <c r="O630" i="5" s="1"/>
  <c r="U630" i="5"/>
  <c r="E631" i="5"/>
  <c r="F631" i="5"/>
  <c r="H631" i="5"/>
  <c r="J631" i="5" s="1"/>
  <c r="K631" i="5" s="1"/>
  <c r="P631" i="5" s="1"/>
  <c r="I631" i="5"/>
  <c r="L631" i="5"/>
  <c r="M631" i="5"/>
  <c r="N631" i="5"/>
  <c r="O631" i="5"/>
  <c r="U631" i="5"/>
  <c r="E632" i="5"/>
  <c r="J632" i="5" s="1"/>
  <c r="K632" i="5" s="1"/>
  <c r="F632" i="5"/>
  <c r="H632" i="5"/>
  <c r="I632" i="5"/>
  <c r="L632" i="5"/>
  <c r="M632" i="5"/>
  <c r="N632" i="5"/>
  <c r="O632" i="5" s="1"/>
  <c r="U632" i="5"/>
  <c r="E633" i="5"/>
  <c r="J633" i="5" s="1"/>
  <c r="K633" i="5" s="1"/>
  <c r="F633" i="5"/>
  <c r="H633" i="5"/>
  <c r="I633" i="5"/>
  <c r="L633" i="5"/>
  <c r="M633" i="5"/>
  <c r="N633" i="5"/>
  <c r="O633" i="5"/>
  <c r="U633" i="5"/>
  <c r="E634" i="5"/>
  <c r="H634" i="5"/>
  <c r="I634" i="5"/>
  <c r="L634" i="5"/>
  <c r="M634" i="5"/>
  <c r="N634" i="5"/>
  <c r="U634" i="5"/>
  <c r="E635" i="5"/>
  <c r="F635" i="5"/>
  <c r="H635" i="5"/>
  <c r="J635" i="5" s="1"/>
  <c r="K635" i="5" s="1"/>
  <c r="P635" i="5" s="1"/>
  <c r="I635" i="5"/>
  <c r="L635" i="5"/>
  <c r="M635" i="5"/>
  <c r="N635" i="5"/>
  <c r="O635" i="5"/>
  <c r="S635" i="5"/>
  <c r="U635" i="5"/>
  <c r="E636" i="5"/>
  <c r="J636" i="5" s="1"/>
  <c r="K636" i="5" s="1"/>
  <c r="F636" i="5"/>
  <c r="H636" i="5"/>
  <c r="I636" i="5"/>
  <c r="L636" i="5"/>
  <c r="M636" i="5"/>
  <c r="N636" i="5"/>
  <c r="O636" i="5" s="1"/>
  <c r="U636" i="5"/>
  <c r="E637" i="5"/>
  <c r="J637" i="5" s="1"/>
  <c r="K637" i="5" s="1"/>
  <c r="F637" i="5"/>
  <c r="H637" i="5"/>
  <c r="I637" i="5"/>
  <c r="L637" i="5"/>
  <c r="M637" i="5"/>
  <c r="N637" i="5"/>
  <c r="O637" i="5"/>
  <c r="U637" i="5"/>
  <c r="E638" i="5"/>
  <c r="H638" i="5"/>
  <c r="I638" i="5"/>
  <c r="L638" i="5"/>
  <c r="M638" i="5"/>
  <c r="N638" i="5"/>
  <c r="U638" i="5"/>
  <c r="E639" i="5"/>
  <c r="F639" i="5"/>
  <c r="H639" i="5"/>
  <c r="I639" i="5"/>
  <c r="J639" i="5"/>
  <c r="K639" i="5"/>
  <c r="P639" i="5" s="1"/>
  <c r="S639" i="5" s="1"/>
  <c r="L639" i="5"/>
  <c r="M639" i="5"/>
  <c r="N639" i="5"/>
  <c r="O639" i="5"/>
  <c r="U639" i="5"/>
  <c r="E640" i="5"/>
  <c r="J640" i="5" s="1"/>
  <c r="K640" i="5" s="1"/>
  <c r="P640" i="5" s="1"/>
  <c r="F640" i="5"/>
  <c r="H640" i="5"/>
  <c r="I640" i="5"/>
  <c r="L640" i="5"/>
  <c r="M640" i="5"/>
  <c r="N640" i="5"/>
  <c r="O640" i="5" s="1"/>
  <c r="U640" i="5"/>
  <c r="E641" i="5"/>
  <c r="J641" i="5" s="1"/>
  <c r="K641" i="5" s="1"/>
  <c r="F641" i="5"/>
  <c r="H641" i="5"/>
  <c r="I641" i="5"/>
  <c r="L641" i="5"/>
  <c r="M641" i="5"/>
  <c r="N641" i="5"/>
  <c r="O641" i="5"/>
  <c r="U641" i="5"/>
  <c r="E642" i="5"/>
  <c r="H642" i="5"/>
  <c r="I642" i="5"/>
  <c r="L642" i="5"/>
  <c r="M642" i="5"/>
  <c r="N642" i="5"/>
  <c r="O642" i="5" s="1"/>
  <c r="U642" i="5"/>
  <c r="E643" i="5"/>
  <c r="F643" i="5"/>
  <c r="H643" i="5"/>
  <c r="I643" i="5"/>
  <c r="J643" i="5"/>
  <c r="K643" i="5"/>
  <c r="P643" i="5" s="1"/>
  <c r="L643" i="5"/>
  <c r="M643" i="5"/>
  <c r="N643" i="5"/>
  <c r="O643" i="5"/>
  <c r="S643" i="5"/>
  <c r="U643" i="5"/>
  <c r="E644" i="5"/>
  <c r="J644" i="5" s="1"/>
  <c r="K644" i="5" s="1"/>
  <c r="F644" i="5"/>
  <c r="H644" i="5"/>
  <c r="I644" i="5"/>
  <c r="L644" i="5"/>
  <c r="M644" i="5"/>
  <c r="N644" i="5"/>
  <c r="O644" i="5" s="1"/>
  <c r="U644" i="5"/>
  <c r="E645" i="5"/>
  <c r="J645" i="5" s="1"/>
  <c r="K645" i="5" s="1"/>
  <c r="F645" i="5"/>
  <c r="H645" i="5"/>
  <c r="I645" i="5"/>
  <c r="L645" i="5"/>
  <c r="M645" i="5"/>
  <c r="N645" i="5"/>
  <c r="O645" i="5"/>
  <c r="U645" i="5"/>
  <c r="E646" i="5"/>
  <c r="H646" i="5"/>
  <c r="I646" i="5"/>
  <c r="L646" i="5"/>
  <c r="M646" i="5"/>
  <c r="N646" i="5"/>
  <c r="O646" i="5" s="1"/>
  <c r="U646" i="5"/>
  <c r="E647" i="5"/>
  <c r="F647" i="5" s="1"/>
  <c r="H647" i="5"/>
  <c r="I647" i="5"/>
  <c r="J647" i="5"/>
  <c r="K647" i="5"/>
  <c r="P647" i="5" s="1"/>
  <c r="L647" i="5"/>
  <c r="M647" i="5"/>
  <c r="N647" i="5"/>
  <c r="O647" i="5"/>
  <c r="U647" i="5"/>
  <c r="E648" i="5"/>
  <c r="J648" i="5" s="1"/>
  <c r="K648" i="5" s="1"/>
  <c r="F648" i="5"/>
  <c r="H648" i="5"/>
  <c r="I648" i="5"/>
  <c r="L648" i="5"/>
  <c r="M648" i="5"/>
  <c r="N648" i="5"/>
  <c r="O648" i="5" s="1"/>
  <c r="U648" i="5"/>
  <c r="E649" i="5"/>
  <c r="J649" i="5" s="1"/>
  <c r="K649" i="5" s="1"/>
  <c r="F649" i="5"/>
  <c r="H649" i="5"/>
  <c r="I649" i="5"/>
  <c r="L649" i="5"/>
  <c r="M649" i="5"/>
  <c r="N649" i="5"/>
  <c r="O649" i="5"/>
  <c r="U649" i="5"/>
  <c r="E650" i="5"/>
  <c r="H650" i="5"/>
  <c r="I650" i="5"/>
  <c r="L650" i="5"/>
  <c r="M650" i="5"/>
  <c r="N650" i="5"/>
  <c r="O650" i="5" s="1"/>
  <c r="U650" i="5"/>
  <c r="E651" i="5"/>
  <c r="F651" i="5"/>
  <c r="H651" i="5"/>
  <c r="I651" i="5"/>
  <c r="J651" i="5"/>
  <c r="K651" i="5"/>
  <c r="P651" i="5" s="1"/>
  <c r="L651" i="5"/>
  <c r="M651" i="5"/>
  <c r="N651" i="5"/>
  <c r="O651" i="5"/>
  <c r="S651" i="5"/>
  <c r="U651" i="5"/>
  <c r="E652" i="5"/>
  <c r="J652" i="5" s="1"/>
  <c r="K652" i="5" s="1"/>
  <c r="P652" i="5" s="1"/>
  <c r="F652" i="5"/>
  <c r="H652" i="5"/>
  <c r="I652" i="5"/>
  <c r="L652" i="5"/>
  <c r="M652" i="5"/>
  <c r="N652" i="5"/>
  <c r="O652" i="5" s="1"/>
  <c r="Q652" i="5"/>
  <c r="U652" i="5"/>
  <c r="E653" i="5"/>
  <c r="J653" i="5" s="1"/>
  <c r="K653" i="5" s="1"/>
  <c r="F653" i="5"/>
  <c r="H653" i="5"/>
  <c r="I653" i="5"/>
  <c r="L653" i="5"/>
  <c r="M653" i="5"/>
  <c r="N653" i="5"/>
  <c r="O653" i="5"/>
  <c r="U653" i="5"/>
  <c r="E654" i="5"/>
  <c r="H654" i="5"/>
  <c r="I654" i="5"/>
  <c r="L654" i="5"/>
  <c r="M654" i="5"/>
  <c r="N654" i="5"/>
  <c r="U654" i="5"/>
  <c r="E655" i="5"/>
  <c r="F655" i="5" s="1"/>
  <c r="H655" i="5"/>
  <c r="I655" i="5"/>
  <c r="J655" i="5"/>
  <c r="K655" i="5"/>
  <c r="P655" i="5" s="1"/>
  <c r="L655" i="5"/>
  <c r="M655" i="5"/>
  <c r="N655" i="5"/>
  <c r="O655" i="5"/>
  <c r="U655" i="5"/>
  <c r="E656" i="5"/>
  <c r="J656" i="5" s="1"/>
  <c r="K656" i="5" s="1"/>
  <c r="P656" i="5" s="1"/>
  <c r="F656" i="5"/>
  <c r="H656" i="5"/>
  <c r="I656" i="5"/>
  <c r="L656" i="5"/>
  <c r="M656" i="5"/>
  <c r="N656" i="5"/>
  <c r="O656" i="5" s="1"/>
  <c r="U656" i="5"/>
  <c r="E657" i="5"/>
  <c r="J657" i="5" s="1"/>
  <c r="F657" i="5"/>
  <c r="G657" i="5" s="1"/>
  <c r="H657" i="5"/>
  <c r="I657" i="5"/>
  <c r="K657" i="5"/>
  <c r="P657" i="5" s="1"/>
  <c r="L657" i="5"/>
  <c r="M657" i="5"/>
  <c r="N657" i="5"/>
  <c r="O657" i="5"/>
  <c r="U657" i="5"/>
  <c r="E658" i="5"/>
  <c r="F658" i="5" s="1"/>
  <c r="H658" i="5"/>
  <c r="I658" i="5"/>
  <c r="J658" i="5"/>
  <c r="K658" i="5" s="1"/>
  <c r="P658" i="5" s="1"/>
  <c r="S658" i="5" s="1"/>
  <c r="L658" i="5"/>
  <c r="M658" i="5"/>
  <c r="N658" i="5"/>
  <c r="O658" i="5" s="1"/>
  <c r="Q658" i="5"/>
  <c r="U658" i="5"/>
  <c r="E659" i="5"/>
  <c r="F659" i="5" s="1"/>
  <c r="H659" i="5"/>
  <c r="I659" i="5"/>
  <c r="J659" i="5"/>
  <c r="K659" i="5" s="1"/>
  <c r="P659" i="5" s="1"/>
  <c r="L659" i="5"/>
  <c r="M659" i="5"/>
  <c r="N659" i="5"/>
  <c r="O659" i="5"/>
  <c r="U659" i="5"/>
  <c r="E660" i="5"/>
  <c r="F660" i="5"/>
  <c r="H660" i="5"/>
  <c r="I660" i="5"/>
  <c r="J660" i="5"/>
  <c r="K660" i="5" s="1"/>
  <c r="L660" i="5"/>
  <c r="M660" i="5"/>
  <c r="N660" i="5"/>
  <c r="U660" i="5"/>
  <c r="E661" i="5"/>
  <c r="J661" i="5" s="1"/>
  <c r="K661" i="5" s="1"/>
  <c r="P661" i="5" s="1"/>
  <c r="F661" i="5"/>
  <c r="H661" i="5"/>
  <c r="I661" i="5"/>
  <c r="L661" i="5"/>
  <c r="M661" i="5"/>
  <c r="N661" i="5"/>
  <c r="O661" i="5" s="1"/>
  <c r="U661" i="5"/>
  <c r="E662" i="5"/>
  <c r="J662" i="5" s="1"/>
  <c r="K662" i="5" s="1"/>
  <c r="P662" i="5" s="1"/>
  <c r="F662" i="5"/>
  <c r="H662" i="5"/>
  <c r="I662" i="5"/>
  <c r="L662" i="5"/>
  <c r="M662" i="5"/>
  <c r="N662" i="5"/>
  <c r="O662" i="5" s="1"/>
  <c r="U662" i="5"/>
  <c r="E663" i="5"/>
  <c r="F663" i="5"/>
  <c r="H663" i="5"/>
  <c r="J663" i="5" s="1"/>
  <c r="K663" i="5" s="1"/>
  <c r="I663" i="5"/>
  <c r="L663" i="5"/>
  <c r="M663" i="5"/>
  <c r="N663" i="5"/>
  <c r="O663" i="5"/>
  <c r="U663" i="5"/>
  <c r="E664" i="5"/>
  <c r="F664" i="5"/>
  <c r="H664" i="5"/>
  <c r="I664" i="5"/>
  <c r="J664" i="5"/>
  <c r="K664" i="5" s="1"/>
  <c r="P664" i="5" s="1"/>
  <c r="L664" i="5"/>
  <c r="M664" i="5"/>
  <c r="N664" i="5"/>
  <c r="O664" i="5"/>
  <c r="U664" i="5"/>
  <c r="E665" i="5"/>
  <c r="F665" i="5"/>
  <c r="H665" i="5"/>
  <c r="I665" i="5"/>
  <c r="L665" i="5"/>
  <c r="M665" i="5"/>
  <c r="N665" i="5"/>
  <c r="O665" i="5"/>
  <c r="U665" i="5"/>
  <c r="E666" i="5"/>
  <c r="F666" i="5"/>
  <c r="H666" i="5"/>
  <c r="I666" i="5"/>
  <c r="J666" i="5"/>
  <c r="K666" i="5" s="1"/>
  <c r="L666" i="5"/>
  <c r="M666" i="5"/>
  <c r="N666" i="5"/>
  <c r="U666" i="5"/>
  <c r="E667" i="5"/>
  <c r="F667" i="5" s="1"/>
  <c r="H667" i="5"/>
  <c r="I667" i="5"/>
  <c r="J667" i="5"/>
  <c r="K667" i="5" s="1"/>
  <c r="P667" i="5" s="1"/>
  <c r="L667" i="5"/>
  <c r="M667" i="5"/>
  <c r="N667" i="5"/>
  <c r="O667" i="5"/>
  <c r="R667" i="5"/>
  <c r="U667" i="5"/>
  <c r="E668" i="5"/>
  <c r="J668" i="5" s="1"/>
  <c r="K668" i="5" s="1"/>
  <c r="H668" i="5"/>
  <c r="I668" i="5"/>
  <c r="L668" i="5"/>
  <c r="M668" i="5"/>
  <c r="N668" i="5"/>
  <c r="O668" i="5" s="1"/>
  <c r="U668" i="5"/>
  <c r="E669" i="5"/>
  <c r="F669" i="5"/>
  <c r="H669" i="5"/>
  <c r="J669" i="5" s="1"/>
  <c r="K669" i="5" s="1"/>
  <c r="P669" i="5" s="1"/>
  <c r="I669" i="5"/>
  <c r="L669" i="5"/>
  <c r="M669" i="5"/>
  <c r="N669" i="5"/>
  <c r="O669" i="5"/>
  <c r="U669" i="5"/>
  <c r="E670" i="5"/>
  <c r="F670" i="5"/>
  <c r="H670" i="5"/>
  <c r="I670" i="5"/>
  <c r="J670" i="5"/>
  <c r="K670" i="5" s="1"/>
  <c r="P670" i="5" s="1"/>
  <c r="L670" i="5"/>
  <c r="M670" i="5"/>
  <c r="N670" i="5"/>
  <c r="O670" i="5" s="1"/>
  <c r="U670" i="5"/>
  <c r="E671" i="5"/>
  <c r="F671" i="5" s="1"/>
  <c r="H671" i="5"/>
  <c r="I671" i="5"/>
  <c r="L671" i="5"/>
  <c r="M671" i="5"/>
  <c r="O671" i="5" s="1"/>
  <c r="N671" i="5"/>
  <c r="U671" i="5"/>
  <c r="E672" i="5"/>
  <c r="F672" i="5"/>
  <c r="H672" i="5"/>
  <c r="I672" i="5"/>
  <c r="J672" i="5"/>
  <c r="K672" i="5" s="1"/>
  <c r="L672" i="5"/>
  <c r="M672" i="5"/>
  <c r="N672" i="5"/>
  <c r="O672" i="5" s="1"/>
  <c r="U672" i="5"/>
  <c r="E673" i="5"/>
  <c r="F673" i="5"/>
  <c r="H673" i="5"/>
  <c r="J673" i="5" s="1"/>
  <c r="K673" i="5" s="1"/>
  <c r="I673" i="5"/>
  <c r="L673" i="5"/>
  <c r="M673" i="5"/>
  <c r="N673" i="5"/>
  <c r="O673" i="5"/>
  <c r="P673" i="5"/>
  <c r="U673" i="5"/>
  <c r="E674" i="5"/>
  <c r="F674" i="5"/>
  <c r="H674" i="5"/>
  <c r="I674" i="5"/>
  <c r="J674" i="5"/>
  <c r="K674" i="5" s="1"/>
  <c r="P674" i="5" s="1"/>
  <c r="L674" i="5"/>
  <c r="M674" i="5"/>
  <c r="N674" i="5"/>
  <c r="O674" i="5" s="1"/>
  <c r="U674" i="5"/>
  <c r="E675" i="5"/>
  <c r="F675" i="5" s="1"/>
  <c r="G675" i="5" s="1"/>
  <c r="H675" i="5"/>
  <c r="I675" i="5"/>
  <c r="L675" i="5"/>
  <c r="M675" i="5"/>
  <c r="O675" i="5" s="1"/>
  <c r="N675" i="5"/>
  <c r="U675" i="5"/>
  <c r="E676" i="5"/>
  <c r="F676" i="5"/>
  <c r="H676" i="5"/>
  <c r="I676" i="5"/>
  <c r="J676" i="5"/>
  <c r="K676" i="5" s="1"/>
  <c r="P676" i="5" s="1"/>
  <c r="R676" i="5" s="1"/>
  <c r="L676" i="5"/>
  <c r="M676" i="5"/>
  <c r="N676" i="5"/>
  <c r="O676" i="5" s="1"/>
  <c r="U676" i="5"/>
  <c r="E677" i="5"/>
  <c r="F677" i="5"/>
  <c r="H677" i="5"/>
  <c r="J677" i="5" s="1"/>
  <c r="K677" i="5" s="1"/>
  <c r="P677" i="5" s="1"/>
  <c r="I677" i="5"/>
  <c r="L677" i="5"/>
  <c r="M677" i="5"/>
  <c r="N677" i="5"/>
  <c r="O677" i="5"/>
  <c r="U677" i="5"/>
  <c r="E678" i="5"/>
  <c r="F678" i="5"/>
  <c r="H678" i="5"/>
  <c r="I678" i="5"/>
  <c r="J678" i="5"/>
  <c r="K678" i="5" s="1"/>
  <c r="P678" i="5" s="1"/>
  <c r="L678" i="5"/>
  <c r="M678" i="5"/>
  <c r="N678" i="5"/>
  <c r="O678" i="5" s="1"/>
  <c r="U678" i="5"/>
  <c r="E679" i="5"/>
  <c r="F679" i="5" s="1"/>
  <c r="H679" i="5"/>
  <c r="I679" i="5"/>
  <c r="L679" i="5"/>
  <c r="M679" i="5"/>
  <c r="O679" i="5" s="1"/>
  <c r="N679" i="5"/>
  <c r="U679" i="5"/>
  <c r="E680" i="5"/>
  <c r="F680" i="5"/>
  <c r="H680" i="5"/>
  <c r="I680" i="5"/>
  <c r="J680" i="5"/>
  <c r="K680" i="5" s="1"/>
  <c r="P680" i="5" s="1"/>
  <c r="L680" i="5"/>
  <c r="M680" i="5"/>
  <c r="N680" i="5"/>
  <c r="O680" i="5" s="1"/>
  <c r="U680" i="5"/>
  <c r="E681" i="5"/>
  <c r="F681" i="5"/>
  <c r="H681" i="5"/>
  <c r="J681" i="5" s="1"/>
  <c r="K681" i="5" s="1"/>
  <c r="P681" i="5" s="1"/>
  <c r="I681" i="5"/>
  <c r="L681" i="5"/>
  <c r="M681" i="5"/>
  <c r="N681" i="5"/>
  <c r="O681" i="5" s="1"/>
  <c r="U681" i="5"/>
  <c r="E682" i="5"/>
  <c r="F682" i="5"/>
  <c r="G682" i="5" s="1"/>
  <c r="H682" i="5"/>
  <c r="I682" i="5"/>
  <c r="J682" i="5"/>
  <c r="K682" i="5" s="1"/>
  <c r="L682" i="5"/>
  <c r="M682" i="5"/>
  <c r="N682" i="5"/>
  <c r="O682" i="5" s="1"/>
  <c r="U682" i="5"/>
  <c r="E683" i="5"/>
  <c r="F683" i="5" s="1"/>
  <c r="H683" i="5"/>
  <c r="J683" i="5" s="1"/>
  <c r="K683" i="5" s="1"/>
  <c r="P683" i="5" s="1"/>
  <c r="T683" i="5" s="1"/>
  <c r="I683" i="5"/>
  <c r="L683" i="5"/>
  <c r="M683" i="5"/>
  <c r="O683" i="5" s="1"/>
  <c r="N683" i="5"/>
  <c r="U683" i="5"/>
  <c r="E684" i="5"/>
  <c r="F684" i="5"/>
  <c r="G684" i="5" s="1"/>
  <c r="H684" i="5"/>
  <c r="I684" i="5"/>
  <c r="J684" i="5"/>
  <c r="K684" i="5" s="1"/>
  <c r="L684" i="5"/>
  <c r="M684" i="5"/>
  <c r="N684" i="5"/>
  <c r="O684" i="5" s="1"/>
  <c r="U684" i="5"/>
  <c r="E685" i="5"/>
  <c r="F685" i="5"/>
  <c r="H685" i="5"/>
  <c r="J685" i="5" s="1"/>
  <c r="K685" i="5" s="1"/>
  <c r="P685" i="5" s="1"/>
  <c r="I685" i="5"/>
  <c r="L685" i="5"/>
  <c r="M685" i="5"/>
  <c r="N685" i="5"/>
  <c r="O685" i="5"/>
  <c r="U685" i="5"/>
  <c r="E686" i="5"/>
  <c r="F686" i="5"/>
  <c r="H686" i="5"/>
  <c r="I686" i="5"/>
  <c r="J686" i="5"/>
  <c r="K686" i="5" s="1"/>
  <c r="P686" i="5" s="1"/>
  <c r="L686" i="5"/>
  <c r="M686" i="5"/>
  <c r="N686" i="5"/>
  <c r="O686" i="5" s="1"/>
  <c r="U686" i="5"/>
  <c r="E687" i="5"/>
  <c r="F687" i="5" s="1"/>
  <c r="G687" i="5" s="1"/>
  <c r="H687" i="5"/>
  <c r="J687" i="5" s="1"/>
  <c r="K687" i="5" s="1"/>
  <c r="P687" i="5" s="1"/>
  <c r="I687" i="5"/>
  <c r="L687" i="5"/>
  <c r="M687" i="5"/>
  <c r="N687" i="5"/>
  <c r="O687" i="5" s="1"/>
  <c r="U687" i="5"/>
  <c r="E688" i="5"/>
  <c r="F688" i="5"/>
  <c r="H688" i="5"/>
  <c r="I688" i="5"/>
  <c r="J688" i="5"/>
  <c r="K688" i="5" s="1"/>
  <c r="L688" i="5"/>
  <c r="M688" i="5"/>
  <c r="N688" i="5"/>
  <c r="O688" i="5" s="1"/>
  <c r="U688" i="5"/>
  <c r="E689" i="5"/>
  <c r="F689" i="5"/>
  <c r="H689" i="5"/>
  <c r="J689" i="5" s="1"/>
  <c r="K689" i="5" s="1"/>
  <c r="I689" i="5"/>
  <c r="L689" i="5"/>
  <c r="M689" i="5"/>
  <c r="N689" i="5"/>
  <c r="O689" i="5" s="1"/>
  <c r="P689" i="5"/>
  <c r="U689" i="5"/>
  <c r="E690" i="5"/>
  <c r="F690" i="5"/>
  <c r="H690" i="5"/>
  <c r="I690" i="5"/>
  <c r="J690" i="5"/>
  <c r="K690" i="5" s="1"/>
  <c r="P690" i="5" s="1"/>
  <c r="L690" i="5"/>
  <c r="M690" i="5"/>
  <c r="N690" i="5"/>
  <c r="O690" i="5" s="1"/>
  <c r="U690" i="5"/>
  <c r="E691" i="5"/>
  <c r="F691" i="5" s="1"/>
  <c r="H691" i="5"/>
  <c r="J691" i="5" s="1"/>
  <c r="K691" i="5" s="1"/>
  <c r="I691" i="5"/>
  <c r="L691" i="5"/>
  <c r="M691" i="5"/>
  <c r="N691" i="5"/>
  <c r="O691" i="5" s="1"/>
  <c r="U691" i="5"/>
  <c r="E692" i="5"/>
  <c r="F692" i="5"/>
  <c r="H692" i="5"/>
  <c r="I692" i="5"/>
  <c r="J692" i="5"/>
  <c r="K692" i="5" s="1"/>
  <c r="P692" i="5" s="1"/>
  <c r="L692" i="5"/>
  <c r="M692" i="5"/>
  <c r="N692" i="5"/>
  <c r="O692" i="5" s="1"/>
  <c r="U692" i="5"/>
  <c r="E693" i="5"/>
  <c r="F693" i="5"/>
  <c r="H693" i="5"/>
  <c r="J693" i="5" s="1"/>
  <c r="K693" i="5" s="1"/>
  <c r="P693" i="5" s="1"/>
  <c r="I693" i="5"/>
  <c r="L693" i="5"/>
  <c r="M693" i="5"/>
  <c r="N693" i="5"/>
  <c r="O693" i="5" s="1"/>
  <c r="U693" i="5"/>
  <c r="E694" i="5"/>
  <c r="F694" i="5"/>
  <c r="H694" i="5"/>
  <c r="I694" i="5"/>
  <c r="J694" i="5"/>
  <c r="K694" i="5" s="1"/>
  <c r="L694" i="5"/>
  <c r="M694" i="5"/>
  <c r="N694" i="5"/>
  <c r="O694" i="5" s="1"/>
  <c r="U694" i="5"/>
  <c r="E695" i="5"/>
  <c r="F695" i="5" s="1"/>
  <c r="H695" i="5"/>
  <c r="J695" i="5" s="1"/>
  <c r="K695" i="5" s="1"/>
  <c r="P695" i="5" s="1"/>
  <c r="I695" i="5"/>
  <c r="L695" i="5"/>
  <c r="M695" i="5"/>
  <c r="N695" i="5"/>
  <c r="O695" i="5" s="1"/>
  <c r="U695" i="5"/>
  <c r="E696" i="5"/>
  <c r="F696" i="5"/>
  <c r="H696" i="5"/>
  <c r="I696" i="5"/>
  <c r="J696" i="5"/>
  <c r="K696" i="5" s="1"/>
  <c r="L696" i="5"/>
  <c r="M696" i="5"/>
  <c r="N696" i="5"/>
  <c r="O696" i="5" s="1"/>
  <c r="U696" i="5"/>
  <c r="E697" i="5"/>
  <c r="F697" i="5"/>
  <c r="H697" i="5"/>
  <c r="J697" i="5" s="1"/>
  <c r="K697" i="5" s="1"/>
  <c r="I697" i="5"/>
  <c r="L697" i="5"/>
  <c r="M697" i="5"/>
  <c r="N697" i="5"/>
  <c r="O697" i="5" s="1"/>
  <c r="P697" i="5"/>
  <c r="U697" i="5"/>
  <c r="E698" i="5"/>
  <c r="F698" i="5"/>
  <c r="H698" i="5"/>
  <c r="I698" i="5"/>
  <c r="J698" i="5"/>
  <c r="K698" i="5" s="1"/>
  <c r="P698" i="5" s="1"/>
  <c r="L698" i="5"/>
  <c r="M698" i="5"/>
  <c r="N698" i="5"/>
  <c r="O698" i="5" s="1"/>
  <c r="U698" i="5"/>
  <c r="E699" i="5"/>
  <c r="F699" i="5" s="1"/>
  <c r="H699" i="5"/>
  <c r="J699" i="5" s="1"/>
  <c r="K699" i="5" s="1"/>
  <c r="P699" i="5" s="1"/>
  <c r="I699" i="5"/>
  <c r="L699" i="5"/>
  <c r="M699" i="5"/>
  <c r="N699" i="5"/>
  <c r="O699" i="5" s="1"/>
  <c r="U699" i="5"/>
  <c r="E700" i="5"/>
  <c r="F700" i="5"/>
  <c r="H700" i="5"/>
  <c r="I700" i="5"/>
  <c r="J700" i="5"/>
  <c r="K700" i="5" s="1"/>
  <c r="P700" i="5" s="1"/>
  <c r="R700" i="5" s="1"/>
  <c r="L700" i="5"/>
  <c r="M700" i="5"/>
  <c r="N700" i="5"/>
  <c r="O700" i="5" s="1"/>
  <c r="U700" i="5"/>
  <c r="E701" i="5"/>
  <c r="F701" i="5"/>
  <c r="H701" i="5"/>
  <c r="J701" i="5" s="1"/>
  <c r="K701" i="5" s="1"/>
  <c r="P701" i="5" s="1"/>
  <c r="I701" i="5"/>
  <c r="L701" i="5"/>
  <c r="M701" i="5"/>
  <c r="N701" i="5"/>
  <c r="O701" i="5" s="1"/>
  <c r="U701" i="5"/>
  <c r="E702" i="5"/>
  <c r="F702" i="5"/>
  <c r="G702" i="5" s="1"/>
  <c r="H702" i="5"/>
  <c r="I702" i="5"/>
  <c r="J702" i="5"/>
  <c r="K702" i="5" s="1"/>
  <c r="L702" i="5"/>
  <c r="M702" i="5"/>
  <c r="N702" i="5"/>
  <c r="O702" i="5" s="1"/>
  <c r="U702" i="5"/>
  <c r="E703" i="5"/>
  <c r="F703" i="5" s="1"/>
  <c r="H703" i="5"/>
  <c r="J703" i="5" s="1"/>
  <c r="K703" i="5" s="1"/>
  <c r="I703" i="5"/>
  <c r="L703" i="5"/>
  <c r="M703" i="5"/>
  <c r="N703" i="5"/>
  <c r="O703" i="5" s="1"/>
  <c r="U703" i="5"/>
  <c r="E704" i="5"/>
  <c r="F704" i="5"/>
  <c r="H704" i="5"/>
  <c r="I704" i="5"/>
  <c r="J704" i="5"/>
  <c r="K704" i="5" s="1"/>
  <c r="L704" i="5"/>
  <c r="M704" i="5"/>
  <c r="N704" i="5"/>
  <c r="O704" i="5" s="1"/>
  <c r="U704" i="5"/>
  <c r="E705" i="5"/>
  <c r="F705" i="5"/>
  <c r="H705" i="5"/>
  <c r="J705" i="5" s="1"/>
  <c r="K705" i="5" s="1"/>
  <c r="P705" i="5" s="1"/>
  <c r="I705" i="5"/>
  <c r="L705" i="5"/>
  <c r="M705" i="5"/>
  <c r="N705" i="5"/>
  <c r="O705" i="5" s="1"/>
  <c r="U705" i="5"/>
  <c r="E706" i="5"/>
  <c r="F706" i="5"/>
  <c r="H706" i="5"/>
  <c r="I706" i="5"/>
  <c r="J706" i="5"/>
  <c r="K706" i="5" s="1"/>
  <c r="P706" i="5" s="1"/>
  <c r="L706" i="5"/>
  <c r="M706" i="5"/>
  <c r="N706" i="5"/>
  <c r="O706" i="5" s="1"/>
  <c r="U706" i="5"/>
  <c r="E707" i="5"/>
  <c r="F707" i="5" s="1"/>
  <c r="G707" i="5" s="1"/>
  <c r="H707" i="5"/>
  <c r="J707" i="5" s="1"/>
  <c r="K707" i="5" s="1"/>
  <c r="I707" i="5"/>
  <c r="L707" i="5"/>
  <c r="M707" i="5"/>
  <c r="N707" i="5"/>
  <c r="O707" i="5" s="1"/>
  <c r="U707" i="5"/>
  <c r="E708" i="5"/>
  <c r="F708" i="5"/>
  <c r="H708" i="5"/>
  <c r="I708" i="5"/>
  <c r="J708" i="5"/>
  <c r="K708" i="5" s="1"/>
  <c r="L708" i="5"/>
  <c r="M708" i="5"/>
  <c r="N708" i="5"/>
  <c r="O708" i="5" s="1"/>
  <c r="U708" i="5"/>
  <c r="E709" i="5"/>
  <c r="F709" i="5"/>
  <c r="H709" i="5"/>
  <c r="J709" i="5" s="1"/>
  <c r="K709" i="5" s="1"/>
  <c r="I709" i="5"/>
  <c r="L709" i="5"/>
  <c r="M709" i="5"/>
  <c r="N709" i="5"/>
  <c r="O709" i="5" s="1"/>
  <c r="P709" i="5" s="1"/>
  <c r="U709" i="5"/>
  <c r="E710" i="5"/>
  <c r="F710" i="5"/>
  <c r="H710" i="5"/>
  <c r="I710" i="5"/>
  <c r="J710" i="5"/>
  <c r="K710" i="5" s="1"/>
  <c r="L710" i="5"/>
  <c r="M710" i="5"/>
  <c r="N710" i="5"/>
  <c r="O710" i="5" s="1"/>
  <c r="U710" i="5"/>
  <c r="E711" i="5"/>
  <c r="F711" i="5" s="1"/>
  <c r="H711" i="5"/>
  <c r="J711" i="5" s="1"/>
  <c r="K711" i="5" s="1"/>
  <c r="I711" i="5"/>
  <c r="L711" i="5"/>
  <c r="M711" i="5"/>
  <c r="N711" i="5"/>
  <c r="O711" i="5" s="1"/>
  <c r="U711" i="5"/>
  <c r="E712" i="5"/>
  <c r="F712" i="5"/>
  <c r="H712" i="5"/>
  <c r="I712" i="5"/>
  <c r="J712" i="5"/>
  <c r="K712" i="5" s="1"/>
  <c r="P712" i="5" s="1"/>
  <c r="L712" i="5"/>
  <c r="M712" i="5"/>
  <c r="N712" i="5"/>
  <c r="O712" i="5" s="1"/>
  <c r="U712" i="5"/>
  <c r="E713" i="5"/>
  <c r="F713" i="5"/>
  <c r="H713" i="5"/>
  <c r="J713" i="5" s="1"/>
  <c r="K713" i="5" s="1"/>
  <c r="I713" i="5"/>
  <c r="L713" i="5"/>
  <c r="M713" i="5"/>
  <c r="N713" i="5"/>
  <c r="O713" i="5" s="1"/>
  <c r="P713" i="5"/>
  <c r="U713" i="5"/>
  <c r="E714" i="5"/>
  <c r="F714" i="5"/>
  <c r="H714" i="5"/>
  <c r="I714" i="5"/>
  <c r="J714" i="5"/>
  <c r="K714" i="5" s="1"/>
  <c r="L714" i="5"/>
  <c r="M714" i="5"/>
  <c r="N714" i="5"/>
  <c r="O714" i="5" s="1"/>
  <c r="U714" i="5"/>
  <c r="E715" i="5"/>
  <c r="F715" i="5" s="1"/>
  <c r="G715" i="5" s="1"/>
  <c r="H715" i="5"/>
  <c r="J715" i="5" s="1"/>
  <c r="K715" i="5" s="1"/>
  <c r="I715" i="5"/>
  <c r="L715" i="5"/>
  <c r="M715" i="5"/>
  <c r="N715" i="5"/>
  <c r="O715" i="5" s="1"/>
  <c r="U715" i="5"/>
  <c r="E716" i="5"/>
  <c r="F716" i="5"/>
  <c r="H716" i="5"/>
  <c r="I716" i="5"/>
  <c r="J716" i="5"/>
  <c r="K716" i="5" s="1"/>
  <c r="P716" i="5" s="1"/>
  <c r="L716" i="5"/>
  <c r="M716" i="5"/>
  <c r="N716" i="5"/>
  <c r="O716" i="5" s="1"/>
  <c r="R716" i="5"/>
  <c r="U716" i="5"/>
  <c r="E717" i="5"/>
  <c r="F717" i="5"/>
  <c r="H717" i="5"/>
  <c r="J717" i="5" s="1"/>
  <c r="K717" i="5" s="1"/>
  <c r="P717" i="5" s="1"/>
  <c r="I717" i="5"/>
  <c r="L717" i="5"/>
  <c r="M717" i="5"/>
  <c r="N717" i="5"/>
  <c r="O717" i="5" s="1"/>
  <c r="U717" i="5"/>
  <c r="E718" i="5"/>
  <c r="F718" i="5"/>
  <c r="G718" i="5" s="1"/>
  <c r="H718" i="5"/>
  <c r="I718" i="5"/>
  <c r="J718" i="5"/>
  <c r="K718" i="5" s="1"/>
  <c r="P718" i="5" s="1"/>
  <c r="L718" i="5"/>
  <c r="M718" i="5"/>
  <c r="N718" i="5"/>
  <c r="O718" i="5" s="1"/>
  <c r="U718" i="5"/>
  <c r="E719" i="5"/>
  <c r="F719" i="5" s="1"/>
  <c r="G719" i="5" s="1"/>
  <c r="H719" i="5"/>
  <c r="J719" i="5" s="1"/>
  <c r="K719" i="5" s="1"/>
  <c r="P719" i="5" s="1"/>
  <c r="I719" i="5"/>
  <c r="L719" i="5"/>
  <c r="M719" i="5"/>
  <c r="N719" i="5"/>
  <c r="O719" i="5" s="1"/>
  <c r="U719" i="5"/>
  <c r="E720" i="5"/>
  <c r="F720" i="5"/>
  <c r="H720" i="5"/>
  <c r="I720" i="5"/>
  <c r="J720" i="5"/>
  <c r="K720" i="5" s="1"/>
  <c r="L720" i="5"/>
  <c r="M720" i="5"/>
  <c r="N720" i="5"/>
  <c r="O720" i="5" s="1"/>
  <c r="U720" i="5"/>
  <c r="E721" i="5"/>
  <c r="F721" i="5"/>
  <c r="G721" i="5" s="1"/>
  <c r="H721" i="5"/>
  <c r="J721" i="5" s="1"/>
  <c r="K721" i="5" s="1"/>
  <c r="I721" i="5"/>
  <c r="L721" i="5"/>
  <c r="M721" i="5"/>
  <c r="N721" i="5"/>
  <c r="O721" i="5" s="1"/>
  <c r="P721" i="5"/>
  <c r="U721" i="5"/>
  <c r="E722" i="5"/>
  <c r="F722" i="5"/>
  <c r="H722" i="5"/>
  <c r="I722" i="5"/>
  <c r="J722" i="5"/>
  <c r="K722" i="5" s="1"/>
  <c r="P722" i="5" s="1"/>
  <c r="L722" i="5"/>
  <c r="M722" i="5"/>
  <c r="N722" i="5"/>
  <c r="O722" i="5" s="1"/>
  <c r="U722" i="5"/>
  <c r="E723" i="5"/>
  <c r="F723" i="5" s="1"/>
  <c r="H723" i="5"/>
  <c r="J723" i="5" s="1"/>
  <c r="K723" i="5" s="1"/>
  <c r="I723" i="5"/>
  <c r="L723" i="5"/>
  <c r="M723" i="5"/>
  <c r="O723" i="5" s="1"/>
  <c r="N723" i="5"/>
  <c r="U723" i="5"/>
  <c r="E724" i="5"/>
  <c r="F724" i="5"/>
  <c r="H724" i="5"/>
  <c r="I724" i="5"/>
  <c r="J724" i="5"/>
  <c r="K724" i="5" s="1"/>
  <c r="P724" i="5" s="1"/>
  <c r="L724" i="5"/>
  <c r="M724" i="5"/>
  <c r="N724" i="5"/>
  <c r="O724" i="5" s="1"/>
  <c r="U724" i="5"/>
  <c r="E725" i="5"/>
  <c r="F725" i="5"/>
  <c r="H725" i="5"/>
  <c r="J725" i="5" s="1"/>
  <c r="K725" i="5" s="1"/>
  <c r="P725" i="5" s="1"/>
  <c r="I725" i="5"/>
  <c r="L725" i="5"/>
  <c r="M725" i="5"/>
  <c r="N725" i="5"/>
  <c r="O725" i="5" s="1"/>
  <c r="U725" i="5"/>
  <c r="E726" i="5"/>
  <c r="F726" i="5"/>
  <c r="G726" i="5" s="1"/>
  <c r="H726" i="5"/>
  <c r="I726" i="5"/>
  <c r="J726" i="5"/>
  <c r="K726" i="5" s="1"/>
  <c r="L726" i="5"/>
  <c r="M726" i="5"/>
  <c r="N726" i="5"/>
  <c r="O726" i="5" s="1"/>
  <c r="U726" i="5"/>
  <c r="E727" i="5"/>
  <c r="F727" i="5" s="1"/>
  <c r="H727" i="5"/>
  <c r="J727" i="5" s="1"/>
  <c r="K727" i="5" s="1"/>
  <c r="P727" i="5" s="1"/>
  <c r="T727" i="5" s="1"/>
  <c r="I727" i="5"/>
  <c r="L727" i="5"/>
  <c r="M727" i="5"/>
  <c r="O727" i="5" s="1"/>
  <c r="N727" i="5"/>
  <c r="U727" i="5"/>
  <c r="E728" i="5"/>
  <c r="F728" i="5"/>
  <c r="G728" i="5" s="1"/>
  <c r="H728" i="5"/>
  <c r="I728" i="5"/>
  <c r="J728" i="5"/>
  <c r="K728" i="5" s="1"/>
  <c r="L728" i="5"/>
  <c r="M728" i="5"/>
  <c r="N728" i="5"/>
  <c r="O728" i="5" s="1"/>
  <c r="U728" i="5"/>
  <c r="E729" i="5"/>
  <c r="F729" i="5"/>
  <c r="H729" i="5"/>
  <c r="J729" i="5" s="1"/>
  <c r="K729" i="5" s="1"/>
  <c r="I729" i="5"/>
  <c r="L729" i="5"/>
  <c r="M729" i="5"/>
  <c r="N729" i="5"/>
  <c r="O729" i="5" s="1"/>
  <c r="P729" i="5"/>
  <c r="U729" i="5"/>
  <c r="E730" i="5"/>
  <c r="F730" i="5"/>
  <c r="H730" i="5"/>
  <c r="I730" i="5"/>
  <c r="J730" i="5"/>
  <c r="K730" i="5" s="1"/>
  <c r="P730" i="5" s="1"/>
  <c r="L730" i="5"/>
  <c r="M730" i="5"/>
  <c r="N730" i="5"/>
  <c r="O730" i="5" s="1"/>
  <c r="U730" i="5"/>
  <c r="E731" i="5"/>
  <c r="F731" i="5" s="1"/>
  <c r="G731" i="5" s="1"/>
  <c r="H731" i="5"/>
  <c r="J731" i="5" s="1"/>
  <c r="K731" i="5" s="1"/>
  <c r="I731" i="5"/>
  <c r="L731" i="5"/>
  <c r="M731" i="5"/>
  <c r="O731" i="5" s="1"/>
  <c r="N731" i="5"/>
  <c r="U731" i="5"/>
  <c r="R7" i="12"/>
  <c r="S7" i="12" s="1"/>
  <c r="R8" i="12"/>
  <c r="S8" i="12" s="1"/>
  <c r="R9" i="12"/>
  <c r="S9" i="12" s="1"/>
  <c r="R10" i="12"/>
  <c r="S10" i="12" s="1"/>
  <c r="R11" i="12"/>
  <c r="S11" i="12" s="1"/>
  <c r="R12" i="12"/>
  <c r="S12" i="12" s="1"/>
  <c r="R13" i="12"/>
  <c r="S13" i="12" s="1"/>
  <c r="R14" i="12"/>
  <c r="S14" i="12" s="1"/>
  <c r="R15" i="12"/>
  <c r="S15" i="12" s="1"/>
  <c r="R16" i="12"/>
  <c r="S16" i="12" s="1"/>
  <c r="R17" i="12"/>
  <c r="S17" i="12" s="1"/>
  <c r="R18" i="12"/>
  <c r="S18" i="12" s="1"/>
  <c r="R19" i="12"/>
  <c r="S19" i="12" s="1"/>
  <c r="R20" i="12"/>
  <c r="S20" i="12" s="1"/>
  <c r="R21" i="12"/>
  <c r="S21" i="12"/>
  <c r="R22" i="12"/>
  <c r="S22" i="12" s="1"/>
  <c r="R23" i="12"/>
  <c r="S23" i="12" s="1"/>
  <c r="R24" i="12"/>
  <c r="S24" i="12" s="1"/>
  <c r="R25" i="12"/>
  <c r="S25" i="12" s="1"/>
  <c r="R26" i="12"/>
  <c r="S26" i="12" s="1"/>
  <c r="R27" i="12"/>
  <c r="S27" i="12" s="1"/>
  <c r="R28" i="12"/>
  <c r="S28" i="12" s="1"/>
  <c r="R29" i="12"/>
  <c r="S29" i="12"/>
  <c r="R30" i="12"/>
  <c r="S30" i="12" s="1"/>
  <c r="R31" i="12"/>
  <c r="S31" i="12"/>
  <c r="R32" i="12"/>
  <c r="S32" i="12" s="1"/>
  <c r="R33" i="12"/>
  <c r="S33" i="12" s="1"/>
  <c r="R34" i="12"/>
  <c r="S34" i="12" s="1"/>
  <c r="R35" i="12"/>
  <c r="S35" i="12" s="1"/>
  <c r="R36" i="12"/>
  <c r="S36" i="12" s="1"/>
  <c r="R37" i="12"/>
  <c r="S37" i="12"/>
  <c r="R38" i="12"/>
  <c r="S38" i="12" s="1"/>
  <c r="R39" i="12"/>
  <c r="S39" i="12" s="1"/>
  <c r="R40" i="12"/>
  <c r="S40" i="12" s="1"/>
  <c r="R41" i="12"/>
  <c r="S41" i="12" s="1"/>
  <c r="R42" i="12"/>
  <c r="S42" i="12" s="1"/>
  <c r="R43" i="12"/>
  <c r="S43" i="12" s="1"/>
  <c r="R44" i="12"/>
  <c r="S44" i="12" s="1"/>
  <c r="R45" i="12"/>
  <c r="S45" i="12" s="1"/>
  <c r="R46" i="12"/>
  <c r="S46" i="12" s="1"/>
  <c r="R47" i="12"/>
  <c r="S47" i="12" s="1"/>
  <c r="R48" i="12"/>
  <c r="S48" i="12" s="1"/>
  <c r="R49" i="12"/>
  <c r="S49" i="12" s="1"/>
  <c r="R50" i="12"/>
  <c r="S50" i="12" s="1"/>
  <c r="R51" i="12"/>
  <c r="S51" i="12" s="1"/>
  <c r="R52" i="12"/>
  <c r="S52" i="12" s="1"/>
  <c r="R53" i="12"/>
  <c r="S53" i="12"/>
  <c r="R54" i="12"/>
  <c r="S54" i="12" s="1"/>
  <c r="R55" i="12"/>
  <c r="S55" i="12"/>
  <c r="R56" i="12"/>
  <c r="S56" i="12" s="1"/>
  <c r="R57" i="12"/>
  <c r="S57" i="12" s="1"/>
  <c r="R58" i="12"/>
  <c r="S58" i="12" s="1"/>
  <c r="R59" i="12"/>
  <c r="S59" i="12" s="1"/>
  <c r="R60" i="12"/>
  <c r="S60" i="12" s="1"/>
  <c r="R61" i="12"/>
  <c r="S61" i="12" s="1"/>
  <c r="R62" i="12"/>
  <c r="S62" i="12" s="1"/>
  <c r="R63" i="12"/>
  <c r="S63" i="12" s="1"/>
  <c r="R64" i="12"/>
  <c r="S64" i="12" s="1"/>
  <c r="R65" i="12"/>
  <c r="S65" i="12"/>
  <c r="R66" i="12"/>
  <c r="S66" i="12" s="1"/>
  <c r="R67" i="12"/>
  <c r="S67" i="12" s="1"/>
  <c r="R68" i="12"/>
  <c r="S68" i="12" s="1"/>
  <c r="R69" i="12"/>
  <c r="S69" i="12" s="1"/>
  <c r="R70" i="12"/>
  <c r="S70" i="12"/>
  <c r="R71" i="12"/>
  <c r="S71" i="12" s="1"/>
  <c r="R72" i="12"/>
  <c r="S72" i="12" s="1"/>
  <c r="R73" i="12"/>
  <c r="S73" i="12" s="1"/>
  <c r="R74" i="12"/>
  <c r="S74" i="12" s="1"/>
  <c r="R75" i="12"/>
  <c r="S75" i="12"/>
  <c r="R76" i="12"/>
  <c r="S76" i="12" s="1"/>
  <c r="R77" i="12"/>
  <c r="S77" i="12" s="1"/>
  <c r="R78" i="12"/>
  <c r="S78" i="12" s="1"/>
  <c r="R79" i="12"/>
  <c r="S79" i="12" s="1"/>
  <c r="R80" i="12"/>
  <c r="S80" i="12" s="1"/>
  <c r="R81" i="12"/>
  <c r="S81" i="12" s="1"/>
  <c r="R82" i="12"/>
  <c r="S82" i="12" s="1"/>
  <c r="R83" i="12"/>
  <c r="S83" i="12" s="1"/>
  <c r="R84" i="12"/>
  <c r="S84" i="12" s="1"/>
  <c r="R85" i="12"/>
  <c r="S85" i="12"/>
  <c r="R86" i="12"/>
  <c r="S86" i="12" s="1"/>
  <c r="R87" i="12"/>
  <c r="S87" i="12"/>
  <c r="R88" i="12"/>
  <c r="S88" i="12" s="1"/>
  <c r="R89" i="12"/>
  <c r="S89" i="12" s="1"/>
  <c r="R90" i="12"/>
  <c r="S90" i="12" s="1"/>
  <c r="R91" i="12"/>
  <c r="S91" i="12" s="1"/>
  <c r="R92" i="12"/>
  <c r="S92" i="12" s="1"/>
  <c r="R93" i="12"/>
  <c r="S93" i="12" s="1"/>
  <c r="R94" i="12"/>
  <c r="S94" i="12"/>
  <c r="R95" i="12"/>
  <c r="S95" i="12" s="1"/>
  <c r="R96" i="12"/>
  <c r="S96" i="12" s="1"/>
  <c r="R97" i="12"/>
  <c r="S97" i="12"/>
  <c r="R98" i="12"/>
  <c r="S98" i="12" s="1"/>
  <c r="R99" i="12"/>
  <c r="S99" i="12" s="1"/>
  <c r="R100" i="12"/>
  <c r="S100" i="12" s="1"/>
  <c r="R101" i="12"/>
  <c r="S101" i="12" s="1"/>
  <c r="R102" i="12"/>
  <c r="S102" i="12"/>
  <c r="R103" i="12"/>
  <c r="S103" i="12" s="1"/>
  <c r="R104" i="12"/>
  <c r="S104" i="12" s="1"/>
  <c r="R105" i="12"/>
  <c r="S105" i="12" s="1"/>
  <c r="R106" i="12"/>
  <c r="S106" i="12" s="1"/>
  <c r="R107" i="12"/>
  <c r="S107" i="12"/>
  <c r="R108" i="12"/>
  <c r="S108" i="12" s="1"/>
  <c r="R109" i="12"/>
  <c r="S109" i="12" s="1"/>
  <c r="R110" i="12"/>
  <c r="S110" i="12" s="1"/>
  <c r="R111" i="12"/>
  <c r="S111" i="12" s="1"/>
  <c r="R112" i="12"/>
  <c r="S112" i="12" s="1"/>
  <c r="R113" i="12"/>
  <c r="S113" i="12" s="1"/>
  <c r="R114" i="12"/>
  <c r="S114" i="12" s="1"/>
  <c r="R115" i="12"/>
  <c r="S115" i="12" s="1"/>
  <c r="R116" i="12"/>
  <c r="S116" i="12" s="1"/>
  <c r="R117" i="12"/>
  <c r="S117" i="12"/>
  <c r="R118" i="12"/>
  <c r="S118" i="12" s="1"/>
  <c r="R119" i="12"/>
  <c r="S119" i="12"/>
  <c r="R120" i="12"/>
  <c r="S120" i="12" s="1"/>
  <c r="R121" i="12"/>
  <c r="S121" i="12" s="1"/>
  <c r="R122" i="12"/>
  <c r="S122" i="12" s="1"/>
  <c r="R123" i="12"/>
  <c r="S123" i="12" s="1"/>
  <c r="R124" i="12"/>
  <c r="S124" i="12" s="1"/>
  <c r="R125" i="12"/>
  <c r="S125" i="12" s="1"/>
  <c r="R126" i="12"/>
  <c r="S126" i="12" s="1"/>
  <c r="R127" i="12"/>
  <c r="S127" i="12" s="1"/>
  <c r="R128" i="12"/>
  <c r="S128" i="12" s="1"/>
  <c r="R129" i="12"/>
  <c r="S129" i="12"/>
  <c r="R130" i="12"/>
  <c r="S130" i="12" s="1"/>
  <c r="R131" i="12"/>
  <c r="S131" i="12" s="1"/>
  <c r="R132" i="12"/>
  <c r="S132" i="12" s="1"/>
  <c r="R133" i="12"/>
  <c r="S133" i="12" s="1"/>
  <c r="R134" i="12"/>
  <c r="S134" i="12"/>
  <c r="R135" i="12"/>
  <c r="S135" i="12" s="1"/>
  <c r="R136" i="12"/>
  <c r="S136" i="12" s="1"/>
  <c r="R137" i="12"/>
  <c r="S137" i="12" s="1"/>
  <c r="R138" i="12"/>
  <c r="S138" i="12" s="1"/>
  <c r="R139" i="12"/>
  <c r="S139" i="12"/>
  <c r="R140" i="12"/>
  <c r="S140" i="12" s="1"/>
  <c r="R141" i="12"/>
  <c r="S141" i="12" s="1"/>
  <c r="R142" i="12"/>
  <c r="S142" i="12" s="1"/>
  <c r="R143" i="12"/>
  <c r="S143" i="12" s="1"/>
  <c r="R144" i="12"/>
  <c r="S144" i="12" s="1"/>
  <c r="R145" i="12"/>
  <c r="S145" i="12" s="1"/>
  <c r="R146" i="12"/>
  <c r="S146" i="12" s="1"/>
  <c r="R147" i="12"/>
  <c r="S147" i="12" s="1"/>
  <c r="R148" i="12"/>
  <c r="S148" i="12" s="1"/>
  <c r="R149" i="12"/>
  <c r="S149" i="12"/>
  <c r="R150" i="12"/>
  <c r="S150" i="12"/>
  <c r="R151" i="12"/>
  <c r="S151" i="12"/>
  <c r="R152" i="12"/>
  <c r="S152" i="12" s="1"/>
  <c r="R153" i="12"/>
  <c r="S153" i="12" s="1"/>
  <c r="R154" i="12"/>
  <c r="S154" i="12" s="1"/>
  <c r="R155" i="12"/>
  <c r="S155" i="12" s="1"/>
  <c r="R156" i="12"/>
  <c r="S156" i="12" s="1"/>
  <c r="R157" i="12"/>
  <c r="S157" i="12" s="1"/>
  <c r="R158" i="12"/>
  <c r="S158" i="12" s="1"/>
  <c r="R159" i="12"/>
  <c r="S159" i="12" s="1"/>
  <c r="R160" i="12"/>
  <c r="S160" i="12" s="1"/>
  <c r="R161" i="12"/>
  <c r="S161" i="12"/>
  <c r="R162" i="12"/>
  <c r="S162" i="12" s="1"/>
  <c r="R163" i="12"/>
  <c r="S163" i="12" s="1"/>
  <c r="R164" i="12"/>
  <c r="S164" i="12" s="1"/>
  <c r="R165" i="12"/>
  <c r="S165" i="12" s="1"/>
  <c r="R166" i="12"/>
  <c r="S166" i="12"/>
  <c r="R167" i="12"/>
  <c r="S167" i="12" s="1"/>
  <c r="R168" i="12"/>
  <c r="S168" i="12" s="1"/>
  <c r="R169" i="12"/>
  <c r="S169" i="12" s="1"/>
  <c r="R170" i="12"/>
  <c r="S170" i="12"/>
  <c r="R171" i="12"/>
  <c r="S171" i="12" s="1"/>
  <c r="R172" i="12"/>
  <c r="S172" i="12" s="1"/>
  <c r="R173" i="12"/>
  <c r="S173" i="12" s="1"/>
  <c r="R174" i="12"/>
  <c r="S174" i="12" s="1"/>
  <c r="R175" i="12"/>
  <c r="S175" i="12" s="1"/>
  <c r="R176" i="12"/>
  <c r="S176" i="12" s="1"/>
  <c r="R177" i="12"/>
  <c r="S177" i="12"/>
  <c r="R178" i="12"/>
  <c r="S178" i="12"/>
  <c r="R179" i="12"/>
  <c r="S179" i="12" s="1"/>
  <c r="R180" i="12"/>
  <c r="S180" i="12" s="1"/>
  <c r="R181" i="12"/>
  <c r="S181" i="12" s="1"/>
  <c r="R182" i="12"/>
  <c r="S182" i="12" s="1"/>
  <c r="R183" i="12"/>
  <c r="S183" i="12"/>
  <c r="R184" i="12"/>
  <c r="S184" i="12" s="1"/>
  <c r="R185" i="12"/>
  <c r="S185" i="12" s="1"/>
  <c r="R186" i="12"/>
  <c r="S186" i="12" s="1"/>
  <c r="R187" i="12"/>
  <c r="S187" i="12" s="1"/>
  <c r="R188" i="12"/>
  <c r="S188" i="12" s="1"/>
  <c r="R189" i="12"/>
  <c r="S189" i="12" s="1"/>
  <c r="R190" i="12"/>
  <c r="S190" i="12" s="1"/>
  <c r="R191" i="12"/>
  <c r="S191" i="12" s="1"/>
  <c r="R192" i="12"/>
  <c r="S192" i="12" s="1"/>
  <c r="R193" i="12"/>
  <c r="S193" i="12"/>
  <c r="R194" i="12"/>
  <c r="S194" i="12" s="1"/>
  <c r="R195" i="12"/>
  <c r="S195" i="12"/>
  <c r="R196" i="12"/>
  <c r="S196" i="12" s="1"/>
  <c r="R197" i="12"/>
  <c r="S197" i="12" s="1"/>
  <c r="R198" i="12"/>
  <c r="S198" i="12"/>
  <c r="R199" i="12"/>
  <c r="S199" i="12" s="1"/>
  <c r="R200" i="12"/>
  <c r="S200" i="12" s="1"/>
  <c r="R201" i="12"/>
  <c r="S201" i="12" s="1"/>
  <c r="R202" i="12"/>
  <c r="S202" i="12" s="1"/>
  <c r="R203" i="12"/>
  <c r="S203" i="12" s="1"/>
  <c r="R204" i="12"/>
  <c r="S204" i="12" s="1"/>
  <c r="R205" i="12"/>
  <c r="S205" i="12" s="1"/>
  <c r="R206" i="12"/>
  <c r="S206" i="12" s="1"/>
  <c r="R207" i="12"/>
  <c r="S207" i="12" s="1"/>
  <c r="R208" i="12"/>
  <c r="S208" i="12" s="1"/>
  <c r="R209" i="12"/>
  <c r="S209" i="12" s="1"/>
  <c r="R210" i="12"/>
  <c r="S210" i="12"/>
  <c r="R211" i="12"/>
  <c r="S211" i="12" s="1"/>
  <c r="R212" i="12"/>
  <c r="S212" i="12" s="1"/>
  <c r="R213" i="12"/>
  <c r="S213" i="12" s="1"/>
  <c r="R214" i="12"/>
  <c r="S214" i="12" s="1"/>
  <c r="R215" i="12"/>
  <c r="S215" i="12"/>
  <c r="R216" i="12"/>
  <c r="S216" i="12" s="1"/>
  <c r="R217" i="12"/>
  <c r="S217" i="12" s="1"/>
  <c r="R218" i="12"/>
  <c r="S218" i="12" s="1"/>
  <c r="R219" i="12"/>
  <c r="S219" i="12" s="1"/>
  <c r="R220" i="12"/>
  <c r="S220" i="12" s="1"/>
  <c r="R221" i="12"/>
  <c r="S221" i="12" s="1"/>
  <c r="R222" i="12"/>
  <c r="S222" i="12" s="1"/>
  <c r="R223" i="12"/>
  <c r="S223" i="12" s="1"/>
  <c r="R224" i="12"/>
  <c r="S224" i="12" s="1"/>
  <c r="R225" i="12"/>
  <c r="S225" i="12"/>
  <c r="R226" i="12"/>
  <c r="S226" i="12" s="1"/>
  <c r="R227" i="12"/>
  <c r="S227" i="12"/>
  <c r="R228" i="12"/>
  <c r="S228" i="12" s="1"/>
  <c r="R229" i="12"/>
  <c r="S229" i="12" s="1"/>
  <c r="R230" i="12"/>
  <c r="S230" i="12"/>
  <c r="R231" i="12"/>
  <c r="S231" i="12" s="1"/>
  <c r="R232" i="12"/>
  <c r="S232" i="12" s="1"/>
  <c r="R233" i="12"/>
  <c r="S233" i="12"/>
  <c r="R234" i="12"/>
  <c r="S234" i="12" s="1"/>
  <c r="R235" i="12"/>
  <c r="S235" i="12"/>
  <c r="R236" i="12"/>
  <c r="S236" i="12" s="1"/>
  <c r="R237" i="12"/>
  <c r="S237" i="12" s="1"/>
  <c r="R238" i="12"/>
  <c r="S238" i="12"/>
  <c r="R239" i="12"/>
  <c r="S239" i="12" s="1"/>
  <c r="R240" i="12"/>
  <c r="S240" i="12" s="1"/>
  <c r="R241" i="12"/>
  <c r="S241" i="12" s="1"/>
  <c r="R242" i="12"/>
  <c r="S242" i="12" s="1"/>
  <c r="R243" i="12"/>
  <c r="S243" i="12" s="1"/>
  <c r="R244" i="12"/>
  <c r="S244" i="12" s="1"/>
  <c r="R245" i="12"/>
  <c r="S245" i="12" s="1"/>
  <c r="R246" i="12"/>
  <c r="S246" i="12" s="1"/>
  <c r="R247" i="12"/>
  <c r="S247" i="12" s="1"/>
  <c r="R248" i="12"/>
  <c r="S248" i="12" s="1"/>
  <c r="R249" i="12"/>
  <c r="S249" i="12" s="1"/>
  <c r="R250" i="12"/>
  <c r="S250" i="12" s="1"/>
  <c r="R251" i="12"/>
  <c r="S251" i="12" s="1"/>
  <c r="R252" i="12"/>
  <c r="S252" i="12" s="1"/>
  <c r="R253" i="12"/>
  <c r="S253" i="12" s="1"/>
  <c r="R254" i="12"/>
  <c r="S254" i="12" s="1"/>
  <c r="R255" i="12"/>
  <c r="S255" i="12" s="1"/>
  <c r="R256" i="12"/>
  <c r="S256" i="12" s="1"/>
  <c r="R257" i="12"/>
  <c r="S257" i="12" s="1"/>
  <c r="R258" i="12"/>
  <c r="S258" i="12" s="1"/>
  <c r="R259" i="12"/>
  <c r="S259" i="12" s="1"/>
  <c r="R260" i="12"/>
  <c r="S260" i="12" s="1"/>
  <c r="R261" i="12"/>
  <c r="S261" i="12" s="1"/>
  <c r="R262" i="12"/>
  <c r="S262" i="12" s="1"/>
  <c r="R263" i="12"/>
  <c r="S263" i="12" s="1"/>
  <c r="R264" i="12"/>
  <c r="S264" i="12" s="1"/>
  <c r="R265" i="12"/>
  <c r="S265" i="12" s="1"/>
  <c r="R266" i="12"/>
  <c r="S266" i="12" s="1"/>
  <c r="R267" i="12"/>
  <c r="S267" i="12" s="1"/>
  <c r="R268" i="12"/>
  <c r="S268" i="12" s="1"/>
  <c r="R269" i="12"/>
  <c r="S269" i="12" s="1"/>
  <c r="R270" i="12"/>
  <c r="S270" i="12" s="1"/>
  <c r="R271" i="12"/>
  <c r="S271" i="12" s="1"/>
  <c r="R272" i="12"/>
  <c r="S272" i="12" s="1"/>
  <c r="R273" i="12"/>
  <c r="S273" i="12" s="1"/>
  <c r="R274" i="12"/>
  <c r="S274" i="12" s="1"/>
  <c r="R275" i="12"/>
  <c r="S275" i="12" s="1"/>
  <c r="R276" i="12"/>
  <c r="S276" i="12" s="1"/>
  <c r="R277" i="12"/>
  <c r="S277" i="12" s="1"/>
  <c r="R278" i="12"/>
  <c r="S278" i="12" s="1"/>
  <c r="R279" i="12"/>
  <c r="S279" i="12" s="1"/>
  <c r="R280" i="12"/>
  <c r="S280" i="12" s="1"/>
  <c r="R281" i="12"/>
  <c r="S281" i="12" s="1"/>
  <c r="R282" i="12"/>
  <c r="S282" i="12" s="1"/>
  <c r="R283" i="12"/>
  <c r="S283" i="12" s="1"/>
  <c r="R284" i="12"/>
  <c r="S284" i="12" s="1"/>
  <c r="R285" i="12"/>
  <c r="S285" i="12" s="1"/>
  <c r="R286" i="12"/>
  <c r="S286" i="12" s="1"/>
  <c r="R287" i="12"/>
  <c r="S287" i="12" s="1"/>
  <c r="R288" i="12"/>
  <c r="S288" i="12" s="1"/>
  <c r="R289" i="12"/>
  <c r="S289" i="12" s="1"/>
  <c r="R290" i="12"/>
  <c r="S290" i="12" s="1"/>
  <c r="R291" i="12"/>
  <c r="S291" i="12"/>
  <c r="R292" i="12"/>
  <c r="S292" i="12" s="1"/>
  <c r="R293" i="12"/>
  <c r="S293" i="12" s="1"/>
  <c r="R294" i="12"/>
  <c r="S294" i="12" s="1"/>
  <c r="R295" i="12"/>
  <c r="S295" i="12" s="1"/>
  <c r="R296" i="12"/>
  <c r="S296" i="12" s="1"/>
  <c r="R297" i="12"/>
  <c r="S297" i="12" s="1"/>
  <c r="R298" i="12"/>
  <c r="S298" i="12" s="1"/>
  <c r="R299" i="12"/>
  <c r="S299" i="12"/>
  <c r="R300" i="12"/>
  <c r="S300" i="12" s="1"/>
  <c r="R301" i="12"/>
  <c r="S301" i="12" s="1"/>
  <c r="R302" i="12"/>
  <c r="S302" i="12" s="1"/>
  <c r="R303" i="12"/>
  <c r="S303" i="12"/>
  <c r="R304" i="12"/>
  <c r="S304" i="12" s="1"/>
  <c r="R305" i="12"/>
  <c r="S305" i="12" s="1"/>
  <c r="R306" i="12"/>
  <c r="S306" i="12"/>
  <c r="R307" i="12"/>
  <c r="S307" i="12" s="1"/>
  <c r="R308" i="12"/>
  <c r="S308" i="12" s="1"/>
  <c r="R309" i="12"/>
  <c r="S309" i="12" s="1"/>
  <c r="R310" i="12"/>
  <c r="S310" i="12" s="1"/>
  <c r="R311" i="12"/>
  <c r="S311" i="12"/>
  <c r="R312" i="12"/>
  <c r="S312" i="12" s="1"/>
  <c r="R313" i="12"/>
  <c r="S313" i="12" s="1"/>
  <c r="R314" i="12"/>
  <c r="S314" i="12" s="1"/>
  <c r="R315" i="12"/>
  <c r="S315" i="12" s="1"/>
  <c r="R316" i="12"/>
  <c r="S316" i="12" s="1"/>
  <c r="R317" i="12"/>
  <c r="S317" i="12" s="1"/>
  <c r="R318" i="12"/>
  <c r="S318" i="12" s="1"/>
  <c r="R319" i="12"/>
  <c r="S319" i="12" s="1"/>
  <c r="R320" i="12"/>
  <c r="S320" i="12" s="1"/>
  <c r="R321" i="12"/>
  <c r="S321" i="12" s="1"/>
  <c r="R322" i="12"/>
  <c r="S322" i="12" s="1"/>
  <c r="R323" i="12"/>
  <c r="S323" i="12" s="1"/>
  <c r="R324" i="12"/>
  <c r="S324" i="12" s="1"/>
  <c r="R325" i="12"/>
  <c r="S325" i="12" s="1"/>
  <c r="R326" i="12"/>
  <c r="S326" i="12" s="1"/>
  <c r="R327" i="12"/>
  <c r="S327" i="12"/>
  <c r="R328" i="12"/>
  <c r="S328" i="12" s="1"/>
  <c r="R329" i="12"/>
  <c r="S329" i="12"/>
  <c r="R330" i="12"/>
  <c r="S330" i="12" s="1"/>
  <c r="R331" i="12"/>
  <c r="S331" i="12"/>
  <c r="R332" i="12"/>
  <c r="S332" i="12" s="1"/>
  <c r="R333" i="12"/>
  <c r="S333" i="12" s="1"/>
  <c r="R334" i="12"/>
  <c r="S334" i="12" s="1"/>
  <c r="R335" i="12"/>
  <c r="S335" i="12" s="1"/>
  <c r="R336" i="12"/>
  <c r="S336" i="12" s="1"/>
  <c r="R337" i="12"/>
  <c r="S337" i="12" s="1"/>
  <c r="R338" i="12"/>
  <c r="S338" i="12" s="1"/>
  <c r="R339" i="12"/>
  <c r="S339" i="12"/>
  <c r="R340" i="12"/>
  <c r="S340" i="12" s="1"/>
  <c r="R341" i="12"/>
  <c r="S341" i="12" s="1"/>
  <c r="R342" i="12"/>
  <c r="S342" i="12" s="1"/>
  <c r="R343" i="12"/>
  <c r="S343" i="12" s="1"/>
  <c r="R344" i="12"/>
  <c r="S344" i="12" s="1"/>
  <c r="R345" i="12"/>
  <c r="S345" i="12"/>
  <c r="R346" i="12"/>
  <c r="S346" i="12" s="1"/>
  <c r="R347" i="12"/>
  <c r="S347" i="12"/>
  <c r="R348" i="12"/>
  <c r="S348" i="12" s="1"/>
  <c r="R349" i="12"/>
  <c r="S349" i="12"/>
  <c r="R350" i="12"/>
  <c r="S350" i="12" s="1"/>
  <c r="R351" i="12"/>
  <c r="S351" i="12" s="1"/>
  <c r="R352" i="12"/>
  <c r="S352" i="12" s="1"/>
  <c r="R353" i="12"/>
  <c r="S353" i="12" s="1"/>
  <c r="R354" i="12"/>
  <c r="S354" i="12" s="1"/>
  <c r="R355" i="12"/>
  <c r="S355" i="12"/>
  <c r="R356" i="12"/>
  <c r="S356" i="12" s="1"/>
  <c r="R357" i="12"/>
  <c r="S357" i="12"/>
  <c r="R358" i="12"/>
  <c r="S358" i="12" s="1"/>
  <c r="R359" i="12"/>
  <c r="S359" i="12" s="1"/>
  <c r="R360" i="12"/>
  <c r="S360" i="12" s="1"/>
  <c r="R361" i="12"/>
  <c r="S361" i="12" s="1"/>
  <c r="R362" i="12"/>
  <c r="S362" i="12" s="1"/>
  <c r="R363" i="12"/>
  <c r="S363" i="12"/>
  <c r="R364" i="12"/>
  <c r="S364" i="12" s="1"/>
  <c r="R365" i="12"/>
  <c r="S365" i="12"/>
  <c r="R366" i="12"/>
  <c r="S366" i="12" s="1"/>
  <c r="R367" i="12"/>
  <c r="S367" i="12" s="1"/>
  <c r="R368" i="12"/>
  <c r="S368" i="12" s="1"/>
  <c r="R369" i="12"/>
  <c r="S369" i="12" s="1"/>
  <c r="R370" i="12"/>
  <c r="S370" i="12" s="1"/>
  <c r="R371" i="12"/>
  <c r="S371" i="12"/>
  <c r="R372" i="12"/>
  <c r="S372" i="12" s="1"/>
  <c r="R373" i="12"/>
  <c r="S373" i="12"/>
  <c r="R374" i="12"/>
  <c r="S374" i="12" s="1"/>
  <c r="R375" i="12"/>
  <c r="S375" i="12" s="1"/>
  <c r="R376" i="12"/>
  <c r="S376" i="12" s="1"/>
  <c r="R377" i="12"/>
  <c r="S377" i="12" s="1"/>
  <c r="R378" i="12"/>
  <c r="S378" i="12" s="1"/>
  <c r="R379" i="12"/>
  <c r="S379" i="12"/>
  <c r="R380" i="12"/>
  <c r="S380" i="12" s="1"/>
  <c r="R381" i="12"/>
  <c r="S381" i="12"/>
  <c r="R382" i="12"/>
  <c r="S382" i="12" s="1"/>
  <c r="R383" i="12"/>
  <c r="S383" i="12" s="1"/>
  <c r="R384" i="12"/>
  <c r="S384" i="12" s="1"/>
  <c r="R385" i="12"/>
  <c r="S385" i="12" s="1"/>
  <c r="R386" i="12"/>
  <c r="S386" i="12" s="1"/>
  <c r="R387" i="12"/>
  <c r="S387" i="12"/>
  <c r="R388" i="12"/>
  <c r="S388" i="12" s="1"/>
  <c r="R389" i="12"/>
  <c r="S389" i="12"/>
  <c r="R390" i="12"/>
  <c r="S390" i="12" s="1"/>
  <c r="R391" i="12"/>
  <c r="S391" i="12" s="1"/>
  <c r="R392" i="12"/>
  <c r="S392" i="12" s="1"/>
  <c r="R393" i="12"/>
  <c r="S393" i="12" s="1"/>
  <c r="R394" i="12"/>
  <c r="S394" i="12" s="1"/>
  <c r="R395" i="12"/>
  <c r="S395" i="12" s="1"/>
  <c r="R396" i="12"/>
  <c r="S396" i="12" s="1"/>
  <c r="R397" i="12"/>
  <c r="S397" i="12" s="1"/>
  <c r="R398" i="12"/>
  <c r="S398" i="12" s="1"/>
  <c r="R399" i="12"/>
  <c r="S399" i="12" s="1"/>
  <c r="R400" i="12"/>
  <c r="S400" i="12" s="1"/>
  <c r="R401" i="12"/>
  <c r="S401" i="12" s="1"/>
  <c r="R402" i="12"/>
  <c r="S402" i="12" s="1"/>
  <c r="R403" i="12"/>
  <c r="S403" i="12" s="1"/>
  <c r="R404" i="12"/>
  <c r="S404" i="12" s="1"/>
  <c r="R405" i="12"/>
  <c r="S405" i="12" s="1"/>
  <c r="R406" i="12"/>
  <c r="S406" i="12" s="1"/>
  <c r="R407" i="12"/>
  <c r="S407" i="12" s="1"/>
  <c r="R408" i="12"/>
  <c r="S408" i="12" s="1"/>
  <c r="R409" i="12"/>
  <c r="S409" i="12" s="1"/>
  <c r="R410" i="12"/>
  <c r="S410" i="12" s="1"/>
  <c r="R411" i="12"/>
  <c r="S411" i="12" s="1"/>
  <c r="R412" i="12"/>
  <c r="S412" i="12" s="1"/>
  <c r="R413" i="12"/>
  <c r="S413" i="12" s="1"/>
  <c r="R414" i="12"/>
  <c r="S414" i="12" s="1"/>
  <c r="R415" i="12"/>
  <c r="S415" i="12" s="1"/>
  <c r="R416" i="12"/>
  <c r="S416" i="12" s="1"/>
  <c r="R417" i="12"/>
  <c r="S417" i="12" s="1"/>
  <c r="R418" i="12"/>
  <c r="S418" i="12" s="1"/>
  <c r="R419" i="12"/>
  <c r="S419" i="12"/>
  <c r="R420" i="12"/>
  <c r="S420" i="12" s="1"/>
  <c r="R421" i="12"/>
  <c r="S421" i="12" s="1"/>
  <c r="R422" i="12"/>
  <c r="S422" i="12" s="1"/>
  <c r="R423" i="12"/>
  <c r="S423" i="12" s="1"/>
  <c r="R424" i="12"/>
  <c r="S424" i="12" s="1"/>
  <c r="R425" i="12"/>
  <c r="S425" i="12" s="1"/>
  <c r="R426" i="12"/>
  <c r="S426" i="12" s="1"/>
  <c r="R427" i="12"/>
  <c r="S427" i="12" s="1"/>
  <c r="R428" i="12"/>
  <c r="S428" i="12" s="1"/>
  <c r="R429" i="12"/>
  <c r="S429" i="12" s="1"/>
  <c r="R430" i="12"/>
  <c r="S430" i="12" s="1"/>
  <c r="R431" i="12"/>
  <c r="S431" i="12" s="1"/>
  <c r="R432" i="12"/>
  <c r="S432" i="12" s="1"/>
  <c r="R433" i="12"/>
  <c r="S433" i="12" s="1"/>
  <c r="R434" i="12"/>
  <c r="S434" i="12" s="1"/>
  <c r="R435" i="12"/>
  <c r="S435" i="12" s="1"/>
  <c r="R436" i="12"/>
  <c r="S436" i="12" s="1"/>
  <c r="R437" i="12"/>
  <c r="S437" i="12" s="1"/>
  <c r="R438" i="12"/>
  <c r="S438" i="12" s="1"/>
  <c r="R439" i="12"/>
  <c r="S439" i="12" s="1"/>
  <c r="R440" i="12"/>
  <c r="S440" i="12" s="1"/>
  <c r="R441" i="12"/>
  <c r="S441" i="12" s="1"/>
  <c r="R442" i="12"/>
  <c r="S442" i="12" s="1"/>
  <c r="R443" i="12"/>
  <c r="S443" i="12" s="1"/>
  <c r="R444" i="12"/>
  <c r="S444" i="12" s="1"/>
  <c r="R445" i="12"/>
  <c r="S445" i="12" s="1"/>
  <c r="R446" i="12"/>
  <c r="S446" i="12" s="1"/>
  <c r="R447" i="12"/>
  <c r="S447" i="12" s="1"/>
  <c r="R448" i="12"/>
  <c r="S448" i="12" s="1"/>
  <c r="R449" i="12"/>
  <c r="S449" i="12" s="1"/>
  <c r="R450" i="12"/>
  <c r="S450" i="12" s="1"/>
  <c r="R451" i="12"/>
  <c r="S451" i="12"/>
  <c r="R452" i="12"/>
  <c r="S452" i="12" s="1"/>
  <c r="R453" i="12"/>
  <c r="S453" i="12"/>
  <c r="R454" i="12"/>
  <c r="S454" i="12" s="1"/>
  <c r="R455" i="12"/>
  <c r="S455" i="12" s="1"/>
  <c r="R456" i="12"/>
  <c r="S456" i="12" s="1"/>
  <c r="R457" i="12"/>
  <c r="S457" i="12" s="1"/>
  <c r="R458" i="12"/>
  <c r="S458" i="12" s="1"/>
  <c r="R459" i="12"/>
  <c r="S459" i="12"/>
  <c r="R460" i="12"/>
  <c r="S460" i="12" s="1"/>
  <c r="R461" i="12"/>
  <c r="S461" i="12"/>
  <c r="R462" i="12"/>
  <c r="S462" i="12" s="1"/>
  <c r="R463" i="12"/>
  <c r="S463" i="12" s="1"/>
  <c r="R464" i="12"/>
  <c r="S464" i="12" s="1"/>
  <c r="R465" i="12"/>
  <c r="S465" i="12" s="1"/>
  <c r="R466" i="12"/>
  <c r="S466" i="12" s="1"/>
  <c r="R467" i="12"/>
  <c r="S467" i="12"/>
  <c r="R468" i="12"/>
  <c r="S468" i="12" s="1"/>
  <c r="R469" i="12"/>
  <c r="S469" i="12" s="1"/>
  <c r="R470" i="12"/>
  <c r="S470" i="12" s="1"/>
  <c r="R471" i="12"/>
  <c r="S471" i="12" s="1"/>
  <c r="R472" i="12"/>
  <c r="S472" i="12" s="1"/>
  <c r="R473" i="12"/>
  <c r="S473" i="12" s="1"/>
  <c r="R474" i="12"/>
  <c r="S474" i="12" s="1"/>
  <c r="R475" i="12"/>
  <c r="S475" i="12" s="1"/>
  <c r="R476" i="12"/>
  <c r="S476" i="12" s="1"/>
  <c r="R477" i="12"/>
  <c r="S477" i="12" s="1"/>
  <c r="R478" i="12"/>
  <c r="S478" i="12" s="1"/>
  <c r="R479" i="12"/>
  <c r="S479" i="12" s="1"/>
  <c r="R480" i="12"/>
  <c r="S480" i="12" s="1"/>
  <c r="R481" i="12"/>
  <c r="S481" i="12" s="1"/>
  <c r="R482" i="12"/>
  <c r="S482" i="12" s="1"/>
  <c r="R483" i="12"/>
  <c r="S483" i="12"/>
  <c r="R484" i="12"/>
  <c r="S484" i="12" s="1"/>
  <c r="R485" i="12"/>
  <c r="S485" i="12"/>
  <c r="R486" i="12"/>
  <c r="S486" i="12" s="1"/>
  <c r="R487" i="12"/>
  <c r="S487" i="12" s="1"/>
  <c r="R488" i="12"/>
  <c r="S488" i="12" s="1"/>
  <c r="R489" i="12"/>
  <c r="S489" i="12" s="1"/>
  <c r="R490" i="12"/>
  <c r="S490" i="12" s="1"/>
  <c r="R491" i="12"/>
  <c r="S491" i="12"/>
  <c r="R492" i="12"/>
  <c r="S492" i="12" s="1"/>
  <c r="R493" i="12"/>
  <c r="S493" i="12"/>
  <c r="R494" i="12"/>
  <c r="S494" i="12" s="1"/>
  <c r="R495" i="12"/>
  <c r="S495" i="12" s="1"/>
  <c r="R496" i="12"/>
  <c r="S496" i="12" s="1"/>
  <c r="R497" i="12"/>
  <c r="S497" i="12" s="1"/>
  <c r="R498" i="12"/>
  <c r="S498" i="12" s="1"/>
  <c r="R499" i="12"/>
  <c r="S499" i="12"/>
  <c r="R500" i="12"/>
  <c r="S500" i="12" s="1"/>
  <c r="R501" i="12"/>
  <c r="S501" i="12"/>
  <c r="R502" i="12"/>
  <c r="S502" i="12" s="1"/>
  <c r="R503" i="12"/>
  <c r="S503" i="12" s="1"/>
  <c r="R504" i="12"/>
  <c r="S504" i="12" s="1"/>
  <c r="R505" i="12"/>
  <c r="S505" i="12" s="1"/>
  <c r="R506" i="12"/>
  <c r="S506" i="12" s="1"/>
  <c r="R507" i="12"/>
  <c r="S507" i="12" s="1"/>
  <c r="R508" i="12"/>
  <c r="S508" i="12" s="1"/>
  <c r="R509" i="12"/>
  <c r="S509" i="12" s="1"/>
  <c r="R510" i="12"/>
  <c r="S510" i="12" s="1"/>
  <c r="R511" i="12"/>
  <c r="S511" i="12" s="1"/>
  <c r="R512" i="12"/>
  <c r="S512" i="12" s="1"/>
  <c r="R513" i="12"/>
  <c r="S513" i="12" s="1"/>
  <c r="R514" i="12"/>
  <c r="S514" i="12" s="1"/>
  <c r="R515" i="12"/>
  <c r="S515" i="12" s="1"/>
  <c r="R516" i="12"/>
  <c r="S516" i="12" s="1"/>
  <c r="R517" i="12"/>
  <c r="S517" i="12" s="1"/>
  <c r="R518" i="12"/>
  <c r="S518" i="12" s="1"/>
  <c r="R519" i="12"/>
  <c r="S519" i="12" s="1"/>
  <c r="R520" i="12"/>
  <c r="S520" i="12" s="1"/>
  <c r="R521" i="12"/>
  <c r="S521" i="12" s="1"/>
  <c r="R522" i="12"/>
  <c r="S522" i="12" s="1"/>
  <c r="R523" i="12"/>
  <c r="S523" i="12" s="1"/>
  <c r="R524" i="12"/>
  <c r="S524" i="12" s="1"/>
  <c r="R525" i="12"/>
  <c r="S525" i="12" s="1"/>
  <c r="R526" i="12"/>
  <c r="S526" i="12" s="1"/>
  <c r="R527" i="12"/>
  <c r="S527" i="12" s="1"/>
  <c r="R528" i="12"/>
  <c r="S528" i="12" s="1"/>
  <c r="R529" i="12"/>
  <c r="S529" i="12" s="1"/>
  <c r="R530" i="12"/>
  <c r="S530" i="12" s="1"/>
  <c r="R531" i="12"/>
  <c r="S531" i="12" s="1"/>
  <c r="R532" i="12"/>
  <c r="S532" i="12" s="1"/>
  <c r="R533" i="12"/>
  <c r="S533" i="12" s="1"/>
  <c r="R534" i="12"/>
  <c r="S534" i="12" s="1"/>
  <c r="R535" i="12"/>
  <c r="S535" i="12" s="1"/>
  <c r="R536" i="12"/>
  <c r="S536" i="12" s="1"/>
  <c r="R537" i="12"/>
  <c r="S537" i="12" s="1"/>
  <c r="R538" i="12"/>
  <c r="S538" i="12" s="1"/>
  <c r="R539" i="12"/>
  <c r="S539" i="12" s="1"/>
  <c r="R540" i="12"/>
  <c r="S540" i="12"/>
  <c r="R541" i="12"/>
  <c r="S541" i="12" s="1"/>
  <c r="R542" i="12"/>
  <c r="S542" i="12" s="1"/>
  <c r="R543" i="12"/>
  <c r="S543" i="12" s="1"/>
  <c r="R544" i="12"/>
  <c r="S544" i="12" s="1"/>
  <c r="R545" i="12"/>
  <c r="S545" i="12" s="1"/>
  <c r="R546" i="12"/>
  <c r="S546" i="12" s="1"/>
  <c r="R547" i="12"/>
  <c r="S547" i="12" s="1"/>
  <c r="R548" i="12"/>
  <c r="S548" i="12"/>
  <c r="R549" i="12"/>
  <c r="S549" i="12" s="1"/>
  <c r="R550" i="12"/>
  <c r="S550" i="12" s="1"/>
  <c r="R551" i="12"/>
  <c r="S551" i="12" s="1"/>
  <c r="R552" i="12"/>
  <c r="S552" i="12" s="1"/>
  <c r="R553" i="12"/>
  <c r="S553" i="12" s="1"/>
  <c r="R554" i="12"/>
  <c r="S554" i="12" s="1"/>
  <c r="R555" i="12"/>
  <c r="S555" i="12" s="1"/>
  <c r="R556" i="12"/>
  <c r="S556" i="12" s="1"/>
  <c r="R557" i="12"/>
  <c r="S557" i="12" s="1"/>
  <c r="R558" i="12"/>
  <c r="S558" i="12" s="1"/>
  <c r="R559" i="12"/>
  <c r="S559" i="12" s="1"/>
  <c r="R560" i="12"/>
  <c r="S560" i="12" s="1"/>
  <c r="R561" i="12"/>
  <c r="S561" i="12" s="1"/>
  <c r="R562" i="12"/>
  <c r="S562" i="12" s="1"/>
  <c r="R563" i="12"/>
  <c r="S563" i="12"/>
  <c r="R564" i="12"/>
  <c r="S564" i="12" s="1"/>
  <c r="R565" i="12"/>
  <c r="S565" i="12" s="1"/>
  <c r="R566" i="12"/>
  <c r="S566" i="12" s="1"/>
  <c r="R567" i="12"/>
  <c r="S567" i="12" s="1"/>
  <c r="R568" i="12"/>
  <c r="S568" i="12" s="1"/>
  <c r="R569" i="12"/>
  <c r="S569" i="12" s="1"/>
  <c r="R570" i="12"/>
  <c r="S570" i="12"/>
  <c r="R571" i="12"/>
  <c r="S571" i="12" s="1"/>
  <c r="R572" i="12"/>
  <c r="S572" i="12"/>
  <c r="R573" i="12"/>
  <c r="S573" i="12" s="1"/>
  <c r="R574" i="12"/>
  <c r="S574" i="12" s="1"/>
  <c r="R575" i="12"/>
  <c r="S575" i="12" s="1"/>
  <c r="R576" i="12"/>
  <c r="S576" i="12" s="1"/>
  <c r="R577" i="12"/>
  <c r="S577" i="12" s="1"/>
  <c r="R578" i="12"/>
  <c r="S578" i="12" s="1"/>
  <c r="R579" i="12"/>
  <c r="S579" i="12" s="1"/>
  <c r="R580" i="12"/>
  <c r="S580" i="12" s="1"/>
  <c r="R581" i="12"/>
  <c r="S581" i="12" s="1"/>
  <c r="R582" i="12"/>
  <c r="S582" i="12" s="1"/>
  <c r="R583" i="12"/>
  <c r="S583" i="12" s="1"/>
  <c r="R584" i="12"/>
  <c r="S584" i="12" s="1"/>
  <c r="R585" i="12"/>
  <c r="S585" i="12" s="1"/>
  <c r="R586" i="12"/>
  <c r="S586" i="12" s="1"/>
  <c r="R587" i="12"/>
  <c r="S587" i="12" s="1"/>
  <c r="R588" i="12"/>
  <c r="S588" i="12" s="1"/>
  <c r="R589" i="12"/>
  <c r="S589" i="12" s="1"/>
  <c r="R590" i="12"/>
  <c r="S590" i="12" s="1"/>
  <c r="R591" i="12"/>
  <c r="S591" i="12" s="1"/>
  <c r="R592" i="12"/>
  <c r="S592" i="12" s="1"/>
  <c r="R593" i="12"/>
  <c r="S593" i="12" s="1"/>
  <c r="R594" i="12"/>
  <c r="S594" i="12" s="1"/>
  <c r="R595" i="12"/>
  <c r="S595" i="12"/>
  <c r="R596" i="12"/>
  <c r="S596" i="12" s="1"/>
  <c r="R597" i="12"/>
  <c r="S597" i="12" s="1"/>
  <c r="R598" i="12"/>
  <c r="S598" i="12" s="1"/>
  <c r="R599" i="12"/>
  <c r="S599" i="12" s="1"/>
  <c r="R600" i="12"/>
  <c r="S600" i="12" s="1"/>
  <c r="R601" i="12"/>
  <c r="S601" i="12" s="1"/>
  <c r="R602" i="12"/>
  <c r="S602" i="12" s="1"/>
  <c r="R603" i="12"/>
  <c r="S603" i="12"/>
  <c r="R604" i="12"/>
  <c r="S604" i="12" s="1"/>
  <c r="R605" i="12"/>
  <c r="S605" i="12"/>
  <c r="R606" i="12"/>
  <c r="S606" i="12" s="1"/>
  <c r="R607" i="12"/>
  <c r="S607" i="12" s="1"/>
  <c r="R608" i="12"/>
  <c r="S608" i="12" s="1"/>
  <c r="R609" i="12"/>
  <c r="S609" i="12" s="1"/>
  <c r="R610" i="12"/>
  <c r="S610" i="12" s="1"/>
  <c r="R611" i="12"/>
  <c r="S611" i="12"/>
  <c r="R612" i="12"/>
  <c r="S612" i="12" s="1"/>
  <c r="R613" i="12"/>
  <c r="S613" i="12" s="1"/>
  <c r="R614" i="12"/>
  <c r="S614" i="12" s="1"/>
  <c r="R615" i="12"/>
  <c r="S615" i="12" s="1"/>
  <c r="R616" i="12"/>
  <c r="S616" i="12"/>
  <c r="R617" i="12"/>
  <c r="S617" i="12" s="1"/>
  <c r="R618" i="12"/>
  <c r="S618" i="12" s="1"/>
  <c r="R619" i="12"/>
  <c r="S619" i="12" s="1"/>
  <c r="R620" i="12"/>
  <c r="S620" i="12" s="1"/>
  <c r="R621" i="12"/>
  <c r="S621" i="12" s="1"/>
  <c r="R622" i="12"/>
  <c r="S622" i="12" s="1"/>
  <c r="R623" i="12"/>
  <c r="S623" i="12"/>
  <c r="R624" i="12"/>
  <c r="S624" i="12" s="1"/>
  <c r="R625" i="12"/>
  <c r="S625" i="12" s="1"/>
  <c r="R626" i="12"/>
  <c r="S626" i="12" s="1"/>
  <c r="R627" i="12"/>
  <c r="S627" i="12" s="1"/>
  <c r="R628" i="12"/>
  <c r="S628" i="12" s="1"/>
  <c r="R629" i="12"/>
  <c r="S629" i="12" s="1"/>
  <c r="R630" i="12"/>
  <c r="S630" i="12" s="1"/>
  <c r="R631" i="12"/>
  <c r="S631" i="12"/>
  <c r="R632" i="12"/>
  <c r="S632" i="12" s="1"/>
  <c r="R633" i="12"/>
  <c r="S633" i="12" s="1"/>
  <c r="R634" i="12"/>
  <c r="S634" i="12"/>
  <c r="R635" i="12"/>
  <c r="S635" i="12" s="1"/>
  <c r="R636" i="12"/>
  <c r="S636" i="12" s="1"/>
  <c r="R637" i="12"/>
  <c r="S637" i="12" s="1"/>
  <c r="R638" i="12"/>
  <c r="S638" i="12" s="1"/>
  <c r="R639" i="12"/>
  <c r="S639" i="12"/>
  <c r="R640" i="12"/>
  <c r="S640" i="12" s="1"/>
  <c r="R641" i="12"/>
  <c r="S641" i="12" s="1"/>
  <c r="R642" i="12"/>
  <c r="S642" i="12"/>
  <c r="R643" i="12"/>
  <c r="S643" i="12" s="1"/>
  <c r="R644" i="12"/>
  <c r="S644" i="12" s="1"/>
  <c r="R645" i="12"/>
  <c r="S645" i="12" s="1"/>
  <c r="R646" i="12"/>
  <c r="S646" i="12" s="1"/>
  <c r="R647" i="12"/>
  <c r="S647" i="12"/>
  <c r="R648" i="12"/>
  <c r="S648" i="12" s="1"/>
  <c r="R649" i="12"/>
  <c r="S649" i="12" s="1"/>
  <c r="R650" i="12"/>
  <c r="S650" i="12"/>
  <c r="R651" i="12"/>
  <c r="S651" i="12" s="1"/>
  <c r="R652" i="12"/>
  <c r="S652" i="12" s="1"/>
  <c r="R653" i="12"/>
  <c r="S653" i="12" s="1"/>
  <c r="R654" i="12"/>
  <c r="S654" i="12" s="1"/>
  <c r="R655" i="12"/>
  <c r="S655" i="12"/>
  <c r="R656" i="12"/>
  <c r="S656" i="12" s="1"/>
  <c r="R657" i="12"/>
  <c r="S657" i="12" s="1"/>
  <c r="R658" i="12"/>
  <c r="S658" i="12"/>
  <c r="R659" i="12"/>
  <c r="S659" i="12" s="1"/>
  <c r="R660" i="12"/>
  <c r="S660" i="12" s="1"/>
  <c r="R661" i="12"/>
  <c r="S661" i="12" s="1"/>
  <c r="R662" i="12"/>
  <c r="S662" i="12" s="1"/>
  <c r="R663" i="12"/>
  <c r="S663" i="12"/>
  <c r="R664" i="12"/>
  <c r="S664" i="12" s="1"/>
  <c r="R665" i="12"/>
  <c r="S665" i="12" s="1"/>
  <c r="R666" i="12"/>
  <c r="S666" i="12" s="1"/>
  <c r="R667" i="12"/>
  <c r="S667" i="12" s="1"/>
  <c r="R668" i="12"/>
  <c r="S668" i="12" s="1"/>
  <c r="R669" i="12"/>
  <c r="S669" i="12" s="1"/>
  <c r="R670" i="12"/>
  <c r="S670" i="12" s="1"/>
  <c r="R671" i="12"/>
  <c r="S671" i="12"/>
  <c r="R672" i="12"/>
  <c r="S672" i="12" s="1"/>
  <c r="R673" i="12"/>
  <c r="S673" i="12" s="1"/>
  <c r="R674" i="12"/>
  <c r="S674" i="12"/>
  <c r="R675" i="12"/>
  <c r="S675" i="12" s="1"/>
  <c r="R676" i="12"/>
  <c r="S676" i="12" s="1"/>
  <c r="R677" i="12"/>
  <c r="S677" i="12" s="1"/>
  <c r="R678" i="12"/>
  <c r="S678" i="12" s="1"/>
  <c r="R679" i="12"/>
  <c r="S679" i="12"/>
  <c r="R680" i="12"/>
  <c r="S680" i="12" s="1"/>
  <c r="R681" i="12"/>
  <c r="S681" i="12" s="1"/>
  <c r="R682" i="12"/>
  <c r="S682" i="12" s="1"/>
  <c r="R683" i="12"/>
  <c r="S683" i="12" s="1"/>
  <c r="R684" i="12"/>
  <c r="S684" i="12" s="1"/>
  <c r="R685" i="12"/>
  <c r="S685" i="12" s="1"/>
  <c r="R686" i="12"/>
  <c r="S686" i="12" s="1"/>
  <c r="R687" i="12"/>
  <c r="S687" i="12"/>
  <c r="R688" i="12"/>
  <c r="S688" i="12" s="1"/>
  <c r="R689" i="12"/>
  <c r="S689" i="12" s="1"/>
  <c r="R690" i="12"/>
  <c r="S690" i="12"/>
  <c r="R691" i="12"/>
  <c r="S691" i="12" s="1"/>
  <c r="R692" i="12"/>
  <c r="S692" i="12" s="1"/>
  <c r="R693" i="12"/>
  <c r="S693" i="12" s="1"/>
  <c r="R694" i="12"/>
  <c r="S694" i="12" s="1"/>
  <c r="R695" i="12"/>
  <c r="S695" i="12" s="1"/>
  <c r="R696" i="12"/>
  <c r="S696" i="12" s="1"/>
  <c r="R697" i="12"/>
  <c r="S697" i="12" s="1"/>
  <c r="R698" i="12"/>
  <c r="S698" i="12" s="1"/>
  <c r="R699" i="12"/>
  <c r="S699" i="12"/>
  <c r="R700" i="12"/>
  <c r="S700" i="12" s="1"/>
  <c r="R701" i="12"/>
  <c r="S701" i="12" s="1"/>
  <c r="R702" i="12"/>
  <c r="S702" i="12" s="1"/>
  <c r="R703" i="12"/>
  <c r="S703" i="12" s="1"/>
  <c r="R704" i="12"/>
  <c r="S704" i="12" s="1"/>
  <c r="R705" i="12"/>
  <c r="S705" i="12" s="1"/>
  <c r="R706" i="12"/>
  <c r="S706" i="12" s="1"/>
  <c r="R707" i="12"/>
  <c r="S707" i="12" s="1"/>
  <c r="R708" i="12"/>
  <c r="S708" i="12" s="1"/>
  <c r="R709" i="12"/>
  <c r="S709" i="12" s="1"/>
  <c r="R710" i="12"/>
  <c r="S710" i="12" s="1"/>
  <c r="R711" i="12"/>
  <c r="S711" i="12"/>
  <c r="R712" i="12"/>
  <c r="S712" i="12" s="1"/>
  <c r="R713" i="12"/>
  <c r="S713" i="12"/>
  <c r="R714" i="12"/>
  <c r="S714" i="12" s="1"/>
  <c r="R715" i="12"/>
  <c r="S715" i="12" s="1"/>
  <c r="R716" i="12"/>
  <c r="S716" i="12" s="1"/>
  <c r="R717" i="12"/>
  <c r="S717" i="12" s="1"/>
  <c r="R718" i="12"/>
  <c r="S718" i="12" s="1"/>
  <c r="R719" i="12"/>
  <c r="S719" i="12" s="1"/>
  <c r="R720" i="12"/>
  <c r="S720" i="12" s="1"/>
  <c r="R721" i="12"/>
  <c r="S721" i="12" s="1"/>
  <c r="R722" i="12"/>
  <c r="S722" i="12" s="1"/>
  <c r="R723" i="12"/>
  <c r="S723" i="12" s="1"/>
  <c r="R724" i="12"/>
  <c r="S724" i="12" s="1"/>
  <c r="R725" i="12"/>
  <c r="S725" i="12" s="1"/>
  <c r="F7" i="12"/>
  <c r="G7" i="12"/>
  <c r="F8" i="12"/>
  <c r="G8" i="12"/>
  <c r="F9" i="12"/>
  <c r="G9" i="12"/>
  <c r="J9" i="12"/>
  <c r="F10" i="12"/>
  <c r="G10" i="12"/>
  <c r="F11" i="12"/>
  <c r="J11" i="12" s="1"/>
  <c r="G11" i="12"/>
  <c r="F12" i="12"/>
  <c r="G12" i="12"/>
  <c r="J12" i="12"/>
  <c r="F13" i="12"/>
  <c r="G13" i="12"/>
  <c r="F14" i="12"/>
  <c r="G14" i="12"/>
  <c r="J14" i="12"/>
  <c r="F15" i="12"/>
  <c r="G15" i="12"/>
  <c r="J15" i="12"/>
  <c r="F16" i="12"/>
  <c r="G16" i="12"/>
  <c r="F17" i="12"/>
  <c r="G17" i="12"/>
  <c r="J17" i="12"/>
  <c r="F18" i="12"/>
  <c r="G18" i="12"/>
  <c r="F19" i="12"/>
  <c r="J19" i="12" s="1"/>
  <c r="G19" i="12"/>
  <c r="F20" i="12"/>
  <c r="G20" i="12"/>
  <c r="J20" i="12"/>
  <c r="F21" i="12"/>
  <c r="G21" i="12"/>
  <c r="F22" i="12"/>
  <c r="G22" i="12"/>
  <c r="J22" i="12"/>
  <c r="F23" i="12"/>
  <c r="G23" i="12"/>
  <c r="J23" i="12"/>
  <c r="F24" i="12"/>
  <c r="G24" i="12"/>
  <c r="F25" i="12"/>
  <c r="G25" i="12"/>
  <c r="J25" i="12"/>
  <c r="F26" i="12"/>
  <c r="G26" i="12"/>
  <c r="F27" i="12"/>
  <c r="J27" i="12" s="1"/>
  <c r="G27" i="12"/>
  <c r="F28" i="12"/>
  <c r="G28" i="12"/>
  <c r="J28" i="12"/>
  <c r="F29" i="12"/>
  <c r="G29" i="12"/>
  <c r="F30" i="12"/>
  <c r="G30" i="12"/>
  <c r="J30" i="12"/>
  <c r="F31" i="12"/>
  <c r="G31" i="12"/>
  <c r="J31" i="12"/>
  <c r="F32" i="12"/>
  <c r="G32" i="12"/>
  <c r="F33" i="12"/>
  <c r="G33" i="12"/>
  <c r="J33" i="12"/>
  <c r="F34" i="12"/>
  <c r="G34" i="12"/>
  <c r="F35" i="12"/>
  <c r="J35" i="12" s="1"/>
  <c r="G35" i="12"/>
  <c r="F36" i="12"/>
  <c r="G36" i="12"/>
  <c r="J36" i="12"/>
  <c r="F37" i="12"/>
  <c r="G37" i="12"/>
  <c r="F38" i="12"/>
  <c r="G38" i="12"/>
  <c r="J38" i="12"/>
  <c r="F39" i="12"/>
  <c r="G39" i="12"/>
  <c r="J39" i="12"/>
  <c r="F40" i="12"/>
  <c r="G40" i="12"/>
  <c r="F41" i="12"/>
  <c r="G41" i="12"/>
  <c r="J41" i="12"/>
  <c r="F42" i="12"/>
  <c r="G42" i="12"/>
  <c r="F43" i="12"/>
  <c r="J43" i="12" s="1"/>
  <c r="G43" i="12"/>
  <c r="F44" i="12"/>
  <c r="G44" i="12"/>
  <c r="J44" i="12"/>
  <c r="F45" i="12"/>
  <c r="G45" i="12"/>
  <c r="F46" i="12"/>
  <c r="G46" i="12"/>
  <c r="J46" i="12"/>
  <c r="F47" i="12"/>
  <c r="G47" i="12"/>
  <c r="J47" i="12"/>
  <c r="F48" i="12"/>
  <c r="G48" i="12"/>
  <c r="F49" i="12"/>
  <c r="G49" i="12"/>
  <c r="J49" i="12"/>
  <c r="F50" i="12"/>
  <c r="G50" i="12"/>
  <c r="F51" i="12"/>
  <c r="J51" i="12" s="1"/>
  <c r="G51" i="12"/>
  <c r="F52" i="12"/>
  <c r="G52" i="12"/>
  <c r="J52" i="12"/>
  <c r="F53" i="12"/>
  <c r="G53" i="12"/>
  <c r="F54" i="12"/>
  <c r="G54" i="12"/>
  <c r="J54" i="12"/>
  <c r="F55" i="12"/>
  <c r="G55" i="12"/>
  <c r="J55" i="12"/>
  <c r="F56" i="12"/>
  <c r="G56" i="12"/>
  <c r="F57" i="12"/>
  <c r="G57" i="12"/>
  <c r="J57" i="12"/>
  <c r="F58" i="12"/>
  <c r="G58" i="12"/>
  <c r="F59" i="12"/>
  <c r="J59" i="12" s="1"/>
  <c r="G59" i="12"/>
  <c r="F60" i="12"/>
  <c r="G60" i="12"/>
  <c r="J60" i="12"/>
  <c r="F61" i="12"/>
  <c r="G61" i="12"/>
  <c r="F62" i="12"/>
  <c r="G62" i="12"/>
  <c r="J62" i="12"/>
  <c r="F63" i="12"/>
  <c r="G63" i="12"/>
  <c r="J63" i="12"/>
  <c r="F64" i="12"/>
  <c r="G64" i="12"/>
  <c r="F65" i="12"/>
  <c r="G65" i="12"/>
  <c r="J65" i="12"/>
  <c r="F66" i="12"/>
  <c r="G66" i="12"/>
  <c r="F67" i="12"/>
  <c r="J67" i="12" s="1"/>
  <c r="G67" i="12"/>
  <c r="F68" i="12"/>
  <c r="G68" i="12"/>
  <c r="J68" i="12"/>
  <c r="F69" i="12"/>
  <c r="G69" i="12"/>
  <c r="F70" i="12"/>
  <c r="G70" i="12"/>
  <c r="J70" i="12"/>
  <c r="F71" i="12"/>
  <c r="G71" i="12"/>
  <c r="J71" i="12"/>
  <c r="F72" i="12"/>
  <c r="G72" i="12"/>
  <c r="F73" i="12"/>
  <c r="G73" i="12"/>
  <c r="J73" i="12" s="1"/>
  <c r="F74" i="12"/>
  <c r="G74" i="12"/>
  <c r="F75" i="12"/>
  <c r="J75" i="12" s="1"/>
  <c r="G75" i="12"/>
  <c r="F76" i="12"/>
  <c r="G76" i="12"/>
  <c r="J76" i="12"/>
  <c r="F77" i="12"/>
  <c r="G77" i="12"/>
  <c r="F78" i="12"/>
  <c r="G78" i="12"/>
  <c r="J78" i="12"/>
  <c r="F79" i="12"/>
  <c r="G79" i="12"/>
  <c r="J79" i="12"/>
  <c r="F80" i="12"/>
  <c r="G80" i="12"/>
  <c r="F81" i="12"/>
  <c r="G81" i="12"/>
  <c r="J81" i="12"/>
  <c r="F82" i="12"/>
  <c r="G82" i="12"/>
  <c r="F83" i="12"/>
  <c r="J83" i="12" s="1"/>
  <c r="G83" i="12"/>
  <c r="F84" i="12"/>
  <c r="G84" i="12"/>
  <c r="J84" i="12"/>
  <c r="F85" i="12"/>
  <c r="G85" i="12"/>
  <c r="F86" i="12"/>
  <c r="G86" i="12"/>
  <c r="J86" i="12"/>
  <c r="F87" i="12"/>
  <c r="G87" i="12"/>
  <c r="J87" i="12"/>
  <c r="F88" i="12"/>
  <c r="G88" i="12"/>
  <c r="F89" i="12"/>
  <c r="G89" i="12"/>
  <c r="J89" i="12"/>
  <c r="F90" i="12"/>
  <c r="G90" i="12"/>
  <c r="F91" i="12"/>
  <c r="J91" i="12" s="1"/>
  <c r="G91" i="12"/>
  <c r="F92" i="12"/>
  <c r="G92" i="12"/>
  <c r="J92" i="12"/>
  <c r="F93" i="12"/>
  <c r="G93" i="12"/>
  <c r="F94" i="12"/>
  <c r="G94" i="12"/>
  <c r="J94" i="12"/>
  <c r="F95" i="12"/>
  <c r="G95" i="12"/>
  <c r="J95" i="12"/>
  <c r="F96" i="12"/>
  <c r="G96" i="12"/>
  <c r="F97" i="12"/>
  <c r="G97" i="12"/>
  <c r="J97" i="12"/>
  <c r="F98" i="12"/>
  <c r="G98" i="12"/>
  <c r="F99" i="12"/>
  <c r="J99" i="12" s="1"/>
  <c r="G99" i="12"/>
  <c r="F100" i="12"/>
  <c r="G100" i="12"/>
  <c r="J100" i="12"/>
  <c r="F101" i="12"/>
  <c r="G101" i="12"/>
  <c r="F102" i="12"/>
  <c r="G102" i="12"/>
  <c r="J102" i="12"/>
  <c r="F103" i="12"/>
  <c r="G103" i="12"/>
  <c r="J103" i="12"/>
  <c r="F104" i="12"/>
  <c r="G104" i="12"/>
  <c r="F105" i="12"/>
  <c r="G105" i="12"/>
  <c r="J105" i="12"/>
  <c r="F106" i="12"/>
  <c r="G106" i="12"/>
  <c r="F107" i="12"/>
  <c r="J107" i="12" s="1"/>
  <c r="G107" i="12"/>
  <c r="F108" i="12"/>
  <c r="G108" i="12"/>
  <c r="J108" i="12"/>
  <c r="F109" i="12"/>
  <c r="G109" i="12"/>
  <c r="F110" i="12"/>
  <c r="G110" i="12"/>
  <c r="J110" i="12"/>
  <c r="F111" i="12"/>
  <c r="G111" i="12"/>
  <c r="J111" i="12"/>
  <c r="F112" i="12"/>
  <c r="G112" i="12"/>
  <c r="F113" i="12"/>
  <c r="G113" i="12"/>
  <c r="J113" i="12"/>
  <c r="F114" i="12"/>
  <c r="G114" i="12"/>
  <c r="F115" i="12"/>
  <c r="J115" i="12" s="1"/>
  <c r="G115" i="12"/>
  <c r="F116" i="12"/>
  <c r="G116" i="12"/>
  <c r="J116" i="12"/>
  <c r="F117" i="12"/>
  <c r="G117" i="12"/>
  <c r="F118" i="12"/>
  <c r="G118" i="12"/>
  <c r="J118" i="12"/>
  <c r="F119" i="12"/>
  <c r="G119" i="12"/>
  <c r="J119" i="12"/>
  <c r="F120" i="12"/>
  <c r="G120" i="12"/>
  <c r="F121" i="12"/>
  <c r="G121" i="12"/>
  <c r="J121" i="12"/>
  <c r="F122" i="12"/>
  <c r="G122" i="12"/>
  <c r="F123" i="12"/>
  <c r="J123" i="12" s="1"/>
  <c r="G123" i="12"/>
  <c r="F124" i="12"/>
  <c r="G124" i="12"/>
  <c r="J124" i="12"/>
  <c r="F125" i="12"/>
  <c r="G125" i="12"/>
  <c r="F126" i="12"/>
  <c r="G126" i="12"/>
  <c r="J126" i="12"/>
  <c r="F127" i="12"/>
  <c r="G127" i="12"/>
  <c r="J127" i="12"/>
  <c r="F128" i="12"/>
  <c r="G128" i="12"/>
  <c r="F129" i="12"/>
  <c r="G129" i="12"/>
  <c r="J129" i="12"/>
  <c r="F130" i="12"/>
  <c r="G130" i="12"/>
  <c r="F131" i="12"/>
  <c r="J131" i="12" s="1"/>
  <c r="G131" i="12"/>
  <c r="F132" i="12"/>
  <c r="G132" i="12"/>
  <c r="J132" i="12"/>
  <c r="F133" i="12"/>
  <c r="G133" i="12"/>
  <c r="F134" i="12"/>
  <c r="G134" i="12"/>
  <c r="J134" i="12"/>
  <c r="F135" i="12"/>
  <c r="G135" i="12"/>
  <c r="J135" i="12"/>
  <c r="F136" i="12"/>
  <c r="G136" i="12"/>
  <c r="F137" i="12"/>
  <c r="G137" i="12"/>
  <c r="J137" i="12"/>
  <c r="F138" i="12"/>
  <c r="G138" i="12"/>
  <c r="F139" i="12"/>
  <c r="J139" i="12" s="1"/>
  <c r="G139" i="12"/>
  <c r="F140" i="12"/>
  <c r="G140" i="12"/>
  <c r="J140" i="12"/>
  <c r="F141" i="12"/>
  <c r="G141" i="12"/>
  <c r="F142" i="12"/>
  <c r="G142" i="12"/>
  <c r="J142" i="12"/>
  <c r="F143" i="12"/>
  <c r="G143" i="12"/>
  <c r="J143" i="12"/>
  <c r="F144" i="12"/>
  <c r="G144" i="12"/>
  <c r="F145" i="12"/>
  <c r="G145" i="12"/>
  <c r="J145" i="12"/>
  <c r="F146" i="12"/>
  <c r="G146" i="12"/>
  <c r="F147" i="12"/>
  <c r="J147" i="12" s="1"/>
  <c r="G147" i="12"/>
  <c r="F148" i="12"/>
  <c r="G148" i="12"/>
  <c r="J148" i="12"/>
  <c r="F149" i="12"/>
  <c r="G149" i="12"/>
  <c r="F150" i="12"/>
  <c r="G150" i="12"/>
  <c r="J150" i="12"/>
  <c r="F151" i="12"/>
  <c r="G151" i="12"/>
  <c r="J151" i="12"/>
  <c r="F152" i="12"/>
  <c r="G152" i="12"/>
  <c r="F153" i="12"/>
  <c r="G153" i="12"/>
  <c r="J153" i="12"/>
  <c r="F154" i="12"/>
  <c r="G154" i="12"/>
  <c r="F155" i="12"/>
  <c r="J155" i="12" s="1"/>
  <c r="G155" i="12"/>
  <c r="F156" i="12"/>
  <c r="G156" i="12"/>
  <c r="J156" i="12"/>
  <c r="F157" i="12"/>
  <c r="G157" i="12"/>
  <c r="F158" i="12"/>
  <c r="G158" i="12"/>
  <c r="J158" i="12"/>
  <c r="F159" i="12"/>
  <c r="G159" i="12"/>
  <c r="F160" i="12"/>
  <c r="G160" i="12"/>
  <c r="F161" i="12"/>
  <c r="G161" i="12"/>
  <c r="J161" i="12"/>
  <c r="F162" i="12"/>
  <c r="G162" i="12"/>
  <c r="F163" i="12"/>
  <c r="J163" i="12" s="1"/>
  <c r="G163" i="12"/>
  <c r="F164" i="12"/>
  <c r="G164" i="12"/>
  <c r="J164" i="12"/>
  <c r="F165" i="12"/>
  <c r="G165" i="12"/>
  <c r="F166" i="12"/>
  <c r="G166" i="12"/>
  <c r="J166" i="12"/>
  <c r="F167" i="12"/>
  <c r="G167" i="12"/>
  <c r="F168" i="12"/>
  <c r="G168" i="12"/>
  <c r="F169" i="12"/>
  <c r="G169" i="12"/>
  <c r="J169" i="12"/>
  <c r="F170" i="12"/>
  <c r="G170" i="12"/>
  <c r="F171" i="12"/>
  <c r="J171" i="12" s="1"/>
  <c r="G171" i="12"/>
  <c r="F172" i="12"/>
  <c r="G172" i="12"/>
  <c r="J172" i="12"/>
  <c r="F173" i="12"/>
  <c r="G173" i="12"/>
  <c r="F174" i="12"/>
  <c r="G174" i="12"/>
  <c r="J174" i="12"/>
  <c r="F175" i="12"/>
  <c r="G175" i="12"/>
  <c r="F176" i="12"/>
  <c r="G176" i="12"/>
  <c r="F177" i="12"/>
  <c r="G177" i="12"/>
  <c r="J177" i="12"/>
  <c r="F178" i="12"/>
  <c r="G178" i="12"/>
  <c r="F179" i="12"/>
  <c r="J179" i="12" s="1"/>
  <c r="G179" i="12"/>
  <c r="F180" i="12"/>
  <c r="G180" i="12"/>
  <c r="J180" i="12"/>
  <c r="F181" i="12"/>
  <c r="G181" i="12"/>
  <c r="F182" i="12"/>
  <c r="G182" i="12"/>
  <c r="J182" i="12"/>
  <c r="F183" i="12"/>
  <c r="G183" i="12"/>
  <c r="F184" i="12"/>
  <c r="G184" i="12"/>
  <c r="F185" i="12"/>
  <c r="G185" i="12"/>
  <c r="J185" i="12"/>
  <c r="F186" i="12"/>
  <c r="G186" i="12"/>
  <c r="F187" i="12"/>
  <c r="J187" i="12" s="1"/>
  <c r="G187" i="12"/>
  <c r="F188" i="12"/>
  <c r="G188" i="12"/>
  <c r="J188" i="12"/>
  <c r="F189" i="12"/>
  <c r="G189" i="12"/>
  <c r="F190" i="12"/>
  <c r="G190" i="12"/>
  <c r="J190" i="12"/>
  <c r="F191" i="12"/>
  <c r="G191" i="12"/>
  <c r="F192" i="12"/>
  <c r="G192" i="12"/>
  <c r="F193" i="12"/>
  <c r="G193" i="12"/>
  <c r="J193" i="12"/>
  <c r="F194" i="12"/>
  <c r="G194" i="12"/>
  <c r="F195" i="12"/>
  <c r="J195" i="12" s="1"/>
  <c r="G195" i="12"/>
  <c r="F196" i="12"/>
  <c r="G196" i="12"/>
  <c r="J196" i="12"/>
  <c r="F197" i="12"/>
  <c r="G197" i="12"/>
  <c r="F198" i="12"/>
  <c r="G198" i="12"/>
  <c r="J198" i="12"/>
  <c r="F199" i="12"/>
  <c r="G199" i="12"/>
  <c r="F200" i="12"/>
  <c r="G200" i="12"/>
  <c r="F201" i="12"/>
  <c r="G201" i="12"/>
  <c r="J201" i="12"/>
  <c r="F202" i="12"/>
  <c r="G202" i="12"/>
  <c r="F203" i="12"/>
  <c r="J203" i="12" s="1"/>
  <c r="G203" i="12"/>
  <c r="F204" i="12"/>
  <c r="G204" i="12"/>
  <c r="J204" i="12"/>
  <c r="F205" i="12"/>
  <c r="G205" i="12"/>
  <c r="F206" i="12"/>
  <c r="G206" i="12"/>
  <c r="J206" i="12"/>
  <c r="F207" i="12"/>
  <c r="G207" i="12"/>
  <c r="J207" i="12"/>
  <c r="F208" i="12"/>
  <c r="G208" i="12"/>
  <c r="F209" i="12"/>
  <c r="G209" i="12"/>
  <c r="J209" i="12"/>
  <c r="F210" i="12"/>
  <c r="G210" i="12"/>
  <c r="F211" i="12"/>
  <c r="J211" i="12" s="1"/>
  <c r="G211" i="12"/>
  <c r="F212" i="12"/>
  <c r="G212" i="12"/>
  <c r="J212" i="12"/>
  <c r="F213" i="12"/>
  <c r="G213" i="12"/>
  <c r="F214" i="12"/>
  <c r="G214" i="12"/>
  <c r="J214" i="12"/>
  <c r="F215" i="12"/>
  <c r="G215" i="12"/>
  <c r="J215" i="12"/>
  <c r="F216" i="12"/>
  <c r="G216" i="12"/>
  <c r="F217" i="12"/>
  <c r="G217" i="12"/>
  <c r="J217" i="12"/>
  <c r="F218" i="12"/>
  <c r="G218" i="12"/>
  <c r="F219" i="12"/>
  <c r="G219" i="12"/>
  <c r="F220" i="12"/>
  <c r="G220" i="12"/>
  <c r="J220" i="12"/>
  <c r="F221" i="12"/>
  <c r="G221" i="12"/>
  <c r="F222" i="12"/>
  <c r="J222" i="12" s="1"/>
  <c r="G222" i="12"/>
  <c r="F223" i="12"/>
  <c r="G223" i="12"/>
  <c r="J223" i="12"/>
  <c r="F224" i="12"/>
  <c r="G224" i="12"/>
  <c r="F225" i="12"/>
  <c r="G225" i="12"/>
  <c r="J225" i="12" s="1"/>
  <c r="F226" i="12"/>
  <c r="G226" i="12"/>
  <c r="J226" i="12"/>
  <c r="F227" i="12"/>
  <c r="J227" i="12" s="1"/>
  <c r="G227" i="12"/>
  <c r="F228" i="12"/>
  <c r="G228" i="12"/>
  <c r="J228" i="12"/>
  <c r="F229" i="12"/>
  <c r="G229" i="12"/>
  <c r="F230" i="12"/>
  <c r="G230" i="12"/>
  <c r="J230" i="12"/>
  <c r="F231" i="12"/>
  <c r="G231" i="12"/>
  <c r="F232" i="12"/>
  <c r="G232" i="12"/>
  <c r="F233" i="12"/>
  <c r="G233" i="12"/>
  <c r="F234" i="12"/>
  <c r="G234" i="12"/>
  <c r="J234" i="12"/>
  <c r="F235" i="12"/>
  <c r="G235" i="12"/>
  <c r="J235" i="12"/>
  <c r="F236" i="12"/>
  <c r="G236" i="12"/>
  <c r="F237" i="12"/>
  <c r="G237" i="12"/>
  <c r="J237" i="12" s="1"/>
  <c r="F238" i="12"/>
  <c r="J238" i="12" s="1"/>
  <c r="G238" i="12"/>
  <c r="F239" i="12"/>
  <c r="G239" i="12"/>
  <c r="F240" i="12"/>
  <c r="G240" i="12"/>
  <c r="J240" i="12"/>
  <c r="F241" i="12"/>
  <c r="G241" i="12"/>
  <c r="F242" i="12"/>
  <c r="G242" i="12"/>
  <c r="F243" i="12"/>
  <c r="G243" i="12"/>
  <c r="J243" i="12"/>
  <c r="F244" i="12"/>
  <c r="G244" i="12"/>
  <c r="F245" i="12"/>
  <c r="G245" i="12"/>
  <c r="J245" i="12" s="1"/>
  <c r="F246" i="12"/>
  <c r="G246" i="12"/>
  <c r="J246" i="12"/>
  <c r="F247" i="12"/>
  <c r="G247" i="12"/>
  <c r="F248" i="12"/>
  <c r="G248" i="12"/>
  <c r="J248" i="12"/>
  <c r="F249" i="12"/>
  <c r="G249" i="12"/>
  <c r="F250" i="12"/>
  <c r="J250" i="12" s="1"/>
  <c r="G250" i="12"/>
  <c r="F251" i="12"/>
  <c r="G251" i="12"/>
  <c r="J251" i="12"/>
  <c r="F252" i="12"/>
  <c r="G252" i="12"/>
  <c r="F253" i="12"/>
  <c r="G253" i="12"/>
  <c r="J253" i="12" s="1"/>
  <c r="F254" i="12"/>
  <c r="G254" i="12"/>
  <c r="F255" i="12"/>
  <c r="G255" i="12"/>
  <c r="F256" i="12"/>
  <c r="G256" i="12"/>
  <c r="J256" i="12"/>
  <c r="F257" i="12"/>
  <c r="G257" i="12"/>
  <c r="F258" i="12"/>
  <c r="J258" i="12" s="1"/>
  <c r="G258" i="12"/>
  <c r="F259" i="12"/>
  <c r="G259" i="12"/>
  <c r="J259" i="12"/>
  <c r="F260" i="12"/>
  <c r="G260" i="12"/>
  <c r="F261" i="12"/>
  <c r="G261" i="12"/>
  <c r="J261" i="12" s="1"/>
  <c r="F262" i="12"/>
  <c r="G262" i="12"/>
  <c r="J262" i="12"/>
  <c r="F263" i="12"/>
  <c r="J263" i="12" s="1"/>
  <c r="G263" i="12"/>
  <c r="F264" i="12"/>
  <c r="G264" i="12"/>
  <c r="J264" i="12"/>
  <c r="F265" i="12"/>
  <c r="G265" i="12"/>
  <c r="F266" i="12"/>
  <c r="G266" i="12"/>
  <c r="F267" i="12"/>
  <c r="G267" i="12"/>
  <c r="J267" i="12"/>
  <c r="F268" i="12"/>
  <c r="G268" i="12"/>
  <c r="F269" i="12"/>
  <c r="G269" i="12"/>
  <c r="J269" i="12" s="1"/>
  <c r="F270" i="12"/>
  <c r="J270" i="12" s="1"/>
  <c r="G270" i="12"/>
  <c r="F271" i="12"/>
  <c r="G271" i="12"/>
  <c r="F272" i="12"/>
  <c r="G272" i="12"/>
  <c r="J272" i="12"/>
  <c r="F273" i="12"/>
  <c r="G273" i="12"/>
  <c r="F274" i="12"/>
  <c r="G274" i="12"/>
  <c r="F275" i="12"/>
  <c r="G275" i="12"/>
  <c r="J275" i="12"/>
  <c r="F276" i="12"/>
  <c r="G276" i="12"/>
  <c r="F277" i="12"/>
  <c r="G277" i="12"/>
  <c r="J277" i="12" s="1"/>
  <c r="F278" i="12"/>
  <c r="G278" i="12"/>
  <c r="J278" i="12"/>
  <c r="F279" i="12"/>
  <c r="G279" i="12"/>
  <c r="F280" i="12"/>
  <c r="G280" i="12"/>
  <c r="J280" i="12"/>
  <c r="F281" i="12"/>
  <c r="G281" i="12"/>
  <c r="F282" i="12"/>
  <c r="J282" i="12" s="1"/>
  <c r="G282" i="12"/>
  <c r="F283" i="12"/>
  <c r="G283" i="12"/>
  <c r="J283" i="12"/>
  <c r="F284" i="12"/>
  <c r="G284" i="12"/>
  <c r="F285" i="12"/>
  <c r="G285" i="12"/>
  <c r="J285" i="12" s="1"/>
  <c r="F286" i="12"/>
  <c r="G286" i="12"/>
  <c r="F287" i="12"/>
  <c r="G287" i="12"/>
  <c r="F288" i="12"/>
  <c r="G288" i="12"/>
  <c r="J288" i="12"/>
  <c r="F289" i="12"/>
  <c r="G289" i="12"/>
  <c r="F290" i="12"/>
  <c r="J290" i="12" s="1"/>
  <c r="G290" i="12"/>
  <c r="F291" i="12"/>
  <c r="G291" i="12"/>
  <c r="J291" i="12"/>
  <c r="F292" i="12"/>
  <c r="G292" i="12"/>
  <c r="F293" i="12"/>
  <c r="G293" i="12"/>
  <c r="J293" i="12" s="1"/>
  <c r="F294" i="12"/>
  <c r="G294" i="12"/>
  <c r="J294" i="12"/>
  <c r="F295" i="12"/>
  <c r="G295" i="12"/>
  <c r="F296" i="12"/>
  <c r="G296" i="12"/>
  <c r="J296" i="12"/>
  <c r="F297" i="12"/>
  <c r="G297" i="12"/>
  <c r="F298" i="12"/>
  <c r="G298" i="12"/>
  <c r="F299" i="12"/>
  <c r="G299" i="12"/>
  <c r="J299" i="12"/>
  <c r="F300" i="12"/>
  <c r="G300" i="12"/>
  <c r="F301" i="12"/>
  <c r="G301" i="12"/>
  <c r="J301" i="12" s="1"/>
  <c r="F302" i="12"/>
  <c r="J302" i="12" s="1"/>
  <c r="G302" i="12"/>
  <c r="F303" i="12"/>
  <c r="G303" i="12"/>
  <c r="F304" i="12"/>
  <c r="G304" i="12"/>
  <c r="J304" i="12"/>
  <c r="F305" i="12"/>
  <c r="G305" i="12"/>
  <c r="F306" i="12"/>
  <c r="G306" i="12"/>
  <c r="F307" i="12"/>
  <c r="G307" i="12"/>
  <c r="J307" i="12"/>
  <c r="F308" i="12"/>
  <c r="G308" i="12"/>
  <c r="F309" i="12"/>
  <c r="G309" i="12"/>
  <c r="J309" i="12" s="1"/>
  <c r="F310" i="12"/>
  <c r="G310" i="12"/>
  <c r="J310" i="12"/>
  <c r="F311" i="12"/>
  <c r="G311" i="12"/>
  <c r="F312" i="12"/>
  <c r="G312" i="12"/>
  <c r="J312" i="12"/>
  <c r="F313" i="12"/>
  <c r="G313" i="12"/>
  <c r="F314" i="12"/>
  <c r="J314" i="12" s="1"/>
  <c r="G314" i="12"/>
  <c r="F315" i="12"/>
  <c r="G315" i="12"/>
  <c r="J315" i="12"/>
  <c r="F316" i="12"/>
  <c r="G316" i="12"/>
  <c r="F317" i="12"/>
  <c r="G317" i="12"/>
  <c r="J317" i="12" s="1"/>
  <c r="F318" i="12"/>
  <c r="G318" i="12"/>
  <c r="F319" i="12"/>
  <c r="G319" i="12"/>
  <c r="F320" i="12"/>
  <c r="G320" i="12"/>
  <c r="J320" i="12"/>
  <c r="F321" i="12"/>
  <c r="G321" i="12"/>
  <c r="F322" i="12"/>
  <c r="J322" i="12" s="1"/>
  <c r="G322" i="12"/>
  <c r="F323" i="12"/>
  <c r="G323" i="12"/>
  <c r="J323" i="12"/>
  <c r="F324" i="12"/>
  <c r="G324" i="12"/>
  <c r="F325" i="12"/>
  <c r="G325" i="12"/>
  <c r="J325" i="12" s="1"/>
  <c r="F326" i="12"/>
  <c r="G326" i="12"/>
  <c r="J326" i="12"/>
  <c r="F327" i="12"/>
  <c r="G327" i="12"/>
  <c r="F328" i="12"/>
  <c r="G328" i="12"/>
  <c r="J328" i="12"/>
  <c r="F329" i="12"/>
  <c r="G329" i="12"/>
  <c r="F330" i="12"/>
  <c r="G330" i="12"/>
  <c r="F331" i="12"/>
  <c r="G331" i="12"/>
  <c r="J331" i="12"/>
  <c r="F332" i="12"/>
  <c r="G332" i="12"/>
  <c r="F333" i="12"/>
  <c r="G333" i="12"/>
  <c r="J333" i="12" s="1"/>
  <c r="F334" i="12"/>
  <c r="J334" i="12" s="1"/>
  <c r="G334" i="12"/>
  <c r="F335" i="12"/>
  <c r="G335" i="12"/>
  <c r="F336" i="12"/>
  <c r="G336" i="12"/>
  <c r="J336" i="12"/>
  <c r="F337" i="12"/>
  <c r="G337" i="12"/>
  <c r="F338" i="12"/>
  <c r="G338" i="12"/>
  <c r="F339" i="12"/>
  <c r="G339" i="12"/>
  <c r="J339" i="12"/>
  <c r="F340" i="12"/>
  <c r="G340" i="12"/>
  <c r="F341" i="12"/>
  <c r="G341" i="12"/>
  <c r="J341" i="12" s="1"/>
  <c r="F342" i="12"/>
  <c r="G342" i="12"/>
  <c r="J342" i="12"/>
  <c r="F343" i="12"/>
  <c r="G343" i="12"/>
  <c r="F344" i="12"/>
  <c r="G344" i="12"/>
  <c r="J344" i="12"/>
  <c r="F345" i="12"/>
  <c r="G345" i="12"/>
  <c r="F346" i="12"/>
  <c r="G346" i="12"/>
  <c r="F347" i="12"/>
  <c r="G347" i="12"/>
  <c r="J347" i="12"/>
  <c r="F348" i="12"/>
  <c r="G348" i="12"/>
  <c r="F349" i="12"/>
  <c r="G349" i="12"/>
  <c r="J349" i="12"/>
  <c r="F350" i="12"/>
  <c r="J350" i="12" s="1"/>
  <c r="G350" i="12"/>
  <c r="F351" i="12"/>
  <c r="J351" i="12" s="1"/>
  <c r="G351" i="12"/>
  <c r="F352" i="12"/>
  <c r="G352" i="12"/>
  <c r="J352" i="12"/>
  <c r="F353" i="12"/>
  <c r="G353" i="12"/>
  <c r="F354" i="12"/>
  <c r="G354" i="12"/>
  <c r="J354" i="12" s="1"/>
  <c r="F355" i="12"/>
  <c r="G355" i="12"/>
  <c r="J355" i="12"/>
  <c r="F356" i="12"/>
  <c r="G356" i="12"/>
  <c r="F357" i="12"/>
  <c r="G357" i="12"/>
  <c r="J357" i="12" s="1"/>
  <c r="F358" i="12"/>
  <c r="J358" i="12" s="1"/>
  <c r="G358" i="12"/>
  <c r="F359" i="12"/>
  <c r="G359" i="12"/>
  <c r="F360" i="12"/>
  <c r="G360" i="12"/>
  <c r="J360" i="12"/>
  <c r="F361" i="12"/>
  <c r="G361" i="12"/>
  <c r="F362" i="12"/>
  <c r="G362" i="12"/>
  <c r="F363" i="12"/>
  <c r="G363" i="12"/>
  <c r="J363" i="12"/>
  <c r="F364" i="12"/>
  <c r="G364" i="12"/>
  <c r="F365" i="12"/>
  <c r="G365" i="12"/>
  <c r="J365" i="12"/>
  <c r="F366" i="12"/>
  <c r="G366" i="12"/>
  <c r="J366" i="12"/>
  <c r="F367" i="12"/>
  <c r="G367" i="12"/>
  <c r="F368" i="12"/>
  <c r="G368" i="12"/>
  <c r="J368" i="12"/>
  <c r="F369" i="12"/>
  <c r="G369" i="12"/>
  <c r="F370" i="12"/>
  <c r="G370" i="12"/>
  <c r="J370" i="12" s="1"/>
  <c r="F371" i="12"/>
  <c r="G371" i="12"/>
  <c r="J371" i="12"/>
  <c r="F372" i="12"/>
  <c r="G372" i="12"/>
  <c r="F373" i="12"/>
  <c r="G373" i="12"/>
  <c r="J373" i="12" s="1"/>
  <c r="F374" i="12"/>
  <c r="G374" i="12"/>
  <c r="F375" i="12"/>
  <c r="G375" i="12"/>
  <c r="F376" i="12"/>
  <c r="G376" i="12"/>
  <c r="J376" i="12"/>
  <c r="F377" i="12"/>
  <c r="G377" i="12"/>
  <c r="F378" i="12"/>
  <c r="G378" i="12"/>
  <c r="J378" i="12"/>
  <c r="F379" i="12"/>
  <c r="G379" i="12"/>
  <c r="J379" i="12"/>
  <c r="F380" i="12"/>
  <c r="G380" i="12"/>
  <c r="F381" i="12"/>
  <c r="G381" i="12"/>
  <c r="J381" i="12"/>
  <c r="F382" i="12"/>
  <c r="G382" i="12"/>
  <c r="F383" i="12"/>
  <c r="G383" i="12"/>
  <c r="F384" i="12"/>
  <c r="G384" i="12"/>
  <c r="J384" i="12"/>
  <c r="F385" i="12"/>
  <c r="G385" i="12"/>
  <c r="F386" i="12"/>
  <c r="J386" i="12" s="1"/>
  <c r="G386" i="12"/>
  <c r="F387" i="12"/>
  <c r="G387" i="12"/>
  <c r="J387" i="12"/>
  <c r="F388" i="12"/>
  <c r="G388" i="12"/>
  <c r="F389" i="12"/>
  <c r="G389" i="12"/>
  <c r="J389" i="12" s="1"/>
  <c r="F390" i="12"/>
  <c r="G390" i="12"/>
  <c r="J390" i="12"/>
  <c r="F391" i="12"/>
  <c r="G391" i="12"/>
  <c r="F392" i="12"/>
  <c r="G392" i="12"/>
  <c r="J392" i="12"/>
  <c r="F393" i="12"/>
  <c r="G393" i="12"/>
  <c r="F394" i="12"/>
  <c r="J394" i="12" s="1"/>
  <c r="G394" i="12"/>
  <c r="F395" i="12"/>
  <c r="G395" i="12"/>
  <c r="J395" i="12"/>
  <c r="F396" i="12"/>
  <c r="G396" i="12"/>
  <c r="F397" i="12"/>
  <c r="G397" i="12"/>
  <c r="J397" i="12"/>
  <c r="F398" i="12"/>
  <c r="G398" i="12"/>
  <c r="J398" i="12"/>
  <c r="F399" i="12"/>
  <c r="G399" i="12"/>
  <c r="F400" i="12"/>
  <c r="G400" i="12"/>
  <c r="J400" i="12"/>
  <c r="F401" i="12"/>
  <c r="G401" i="12"/>
  <c r="J401" i="12" s="1"/>
  <c r="F402" i="12"/>
  <c r="G402" i="12"/>
  <c r="J402" i="12"/>
  <c r="F403" i="12"/>
  <c r="J403" i="12" s="1"/>
  <c r="G403" i="12"/>
  <c r="F404" i="12"/>
  <c r="J404" i="12" s="1"/>
  <c r="G404" i="12"/>
  <c r="F405" i="12"/>
  <c r="J405" i="12" s="1"/>
  <c r="G405" i="12"/>
  <c r="F406" i="12"/>
  <c r="G406" i="12"/>
  <c r="F407" i="12"/>
  <c r="G407" i="12"/>
  <c r="J407" i="12" s="1"/>
  <c r="F408" i="12"/>
  <c r="G408" i="12"/>
  <c r="J408" i="12"/>
  <c r="F409" i="12"/>
  <c r="G409" i="12"/>
  <c r="J409" i="12" s="1"/>
  <c r="F410" i="12"/>
  <c r="G410" i="12"/>
  <c r="J410" i="12"/>
  <c r="F411" i="12"/>
  <c r="G411" i="12"/>
  <c r="F412" i="12"/>
  <c r="G412" i="12"/>
  <c r="J412" i="12"/>
  <c r="F413" i="12"/>
  <c r="J413" i="12" s="1"/>
  <c r="G413" i="12"/>
  <c r="F414" i="12"/>
  <c r="G414" i="12"/>
  <c r="F415" i="12"/>
  <c r="G415" i="12"/>
  <c r="J415" i="12" s="1"/>
  <c r="F416" i="12"/>
  <c r="G416" i="12"/>
  <c r="F417" i="12"/>
  <c r="G417" i="12"/>
  <c r="J417" i="12" s="1"/>
  <c r="F418" i="12"/>
  <c r="G418" i="12"/>
  <c r="J418" i="12"/>
  <c r="F419" i="12"/>
  <c r="J419" i="12" s="1"/>
  <c r="G419" i="12"/>
  <c r="F420" i="12"/>
  <c r="J420" i="12" s="1"/>
  <c r="G420" i="12"/>
  <c r="F421" i="12"/>
  <c r="J421" i="12" s="1"/>
  <c r="G421" i="12"/>
  <c r="F422" i="12"/>
  <c r="G422" i="12"/>
  <c r="F423" i="12"/>
  <c r="G423" i="12"/>
  <c r="J423" i="12" s="1"/>
  <c r="F424" i="12"/>
  <c r="J424" i="12" s="1"/>
  <c r="G424" i="12"/>
  <c r="F425" i="12"/>
  <c r="G425" i="12"/>
  <c r="J425" i="12" s="1"/>
  <c r="F426" i="12"/>
  <c r="G426" i="12"/>
  <c r="J426" i="12"/>
  <c r="F427" i="12"/>
  <c r="G427" i="12"/>
  <c r="F428" i="12"/>
  <c r="G428" i="12"/>
  <c r="J428" i="12"/>
  <c r="F429" i="12"/>
  <c r="J429" i="12" s="1"/>
  <c r="G429" i="12"/>
  <c r="F430" i="12"/>
  <c r="G430" i="12"/>
  <c r="F431" i="12"/>
  <c r="G431" i="12"/>
  <c r="J431" i="12" s="1"/>
  <c r="F432" i="12"/>
  <c r="G432" i="12"/>
  <c r="J432" i="12"/>
  <c r="F433" i="12"/>
  <c r="G433" i="12"/>
  <c r="J433" i="12" s="1"/>
  <c r="F434" i="12"/>
  <c r="G434" i="12"/>
  <c r="J434" i="12"/>
  <c r="F435" i="12"/>
  <c r="J435" i="12" s="1"/>
  <c r="G435" i="12"/>
  <c r="F436" i="12"/>
  <c r="G436" i="12"/>
  <c r="F437" i="12"/>
  <c r="J437" i="12" s="1"/>
  <c r="G437" i="12"/>
  <c r="F438" i="12"/>
  <c r="G438" i="12"/>
  <c r="F439" i="12"/>
  <c r="G439" i="12"/>
  <c r="J439" i="12" s="1"/>
  <c r="F440" i="12"/>
  <c r="G440" i="12"/>
  <c r="J440" i="12"/>
  <c r="F441" i="12"/>
  <c r="G441" i="12"/>
  <c r="J441" i="12" s="1"/>
  <c r="F442" i="12"/>
  <c r="G442" i="12"/>
  <c r="J442" i="12"/>
  <c r="F443" i="12"/>
  <c r="G443" i="12"/>
  <c r="F444" i="12"/>
  <c r="G444" i="12"/>
  <c r="J444" i="12"/>
  <c r="F445" i="12"/>
  <c r="J445" i="12" s="1"/>
  <c r="G445" i="12"/>
  <c r="F446" i="12"/>
  <c r="G446" i="12"/>
  <c r="F447" i="12"/>
  <c r="G447" i="12"/>
  <c r="J447" i="12" s="1"/>
  <c r="F448" i="12"/>
  <c r="J448" i="12" s="1"/>
  <c r="G448" i="12"/>
  <c r="F449" i="12"/>
  <c r="G449" i="12"/>
  <c r="F450" i="12"/>
  <c r="G450" i="12"/>
  <c r="J450" i="12"/>
  <c r="F451" i="12"/>
  <c r="J451" i="12" s="1"/>
  <c r="G451" i="12"/>
  <c r="F452" i="12"/>
  <c r="G452" i="12"/>
  <c r="F453" i="12"/>
  <c r="J453" i="12" s="1"/>
  <c r="G453" i="12"/>
  <c r="F454" i="12"/>
  <c r="G454" i="12"/>
  <c r="F455" i="12"/>
  <c r="G455" i="12"/>
  <c r="J455" i="12" s="1"/>
  <c r="F456" i="12"/>
  <c r="J456" i="12" s="1"/>
  <c r="G456" i="12"/>
  <c r="F457" i="12"/>
  <c r="G457" i="12"/>
  <c r="J457" i="12" s="1"/>
  <c r="F458" i="12"/>
  <c r="G458" i="12"/>
  <c r="J458" i="12"/>
  <c r="F459" i="12"/>
  <c r="G459" i="12"/>
  <c r="F460" i="12"/>
  <c r="G460" i="12"/>
  <c r="J460" i="12"/>
  <c r="F461" i="12"/>
  <c r="J461" i="12" s="1"/>
  <c r="G461" i="12"/>
  <c r="F462" i="12"/>
  <c r="G462" i="12"/>
  <c r="F463" i="12"/>
  <c r="G463" i="12"/>
  <c r="J463" i="12" s="1"/>
  <c r="F464" i="12"/>
  <c r="G464" i="12"/>
  <c r="J464" i="12"/>
  <c r="F465" i="12"/>
  <c r="G465" i="12"/>
  <c r="J465" i="12" s="1"/>
  <c r="F466" i="12"/>
  <c r="G466" i="12"/>
  <c r="J466" i="12"/>
  <c r="F467" i="12"/>
  <c r="J467" i="12" s="1"/>
  <c r="G467" i="12"/>
  <c r="F468" i="12"/>
  <c r="J468" i="12" s="1"/>
  <c r="G468" i="12"/>
  <c r="F469" i="12"/>
  <c r="J469" i="12" s="1"/>
  <c r="G469" i="12"/>
  <c r="F470" i="12"/>
  <c r="G470" i="12"/>
  <c r="F471" i="12"/>
  <c r="G471" i="12"/>
  <c r="J471" i="12" s="1"/>
  <c r="F472" i="12"/>
  <c r="G472" i="12"/>
  <c r="J472" i="12"/>
  <c r="F473" i="12"/>
  <c r="J473" i="12" s="1"/>
  <c r="G473" i="12"/>
  <c r="F474" i="12"/>
  <c r="G474" i="12"/>
  <c r="J474" i="12"/>
  <c r="F475" i="12"/>
  <c r="G475" i="12"/>
  <c r="F476" i="12"/>
  <c r="G476" i="12"/>
  <c r="J476" i="12"/>
  <c r="F477" i="12"/>
  <c r="J477" i="12" s="1"/>
  <c r="G477" i="12"/>
  <c r="F478" i="12"/>
  <c r="G478" i="12"/>
  <c r="F479" i="12"/>
  <c r="G479" i="12"/>
  <c r="J479" i="12" s="1"/>
  <c r="F480" i="12"/>
  <c r="G480" i="12"/>
  <c r="F481" i="12"/>
  <c r="G481" i="12"/>
  <c r="J481" i="12" s="1"/>
  <c r="F482" i="12"/>
  <c r="G482" i="12"/>
  <c r="F483" i="12"/>
  <c r="J483" i="12" s="1"/>
  <c r="G483" i="12"/>
  <c r="F484" i="12"/>
  <c r="G484" i="12"/>
  <c r="J484" i="12"/>
  <c r="F485" i="12"/>
  <c r="G485" i="12"/>
  <c r="F486" i="12"/>
  <c r="J486" i="12" s="1"/>
  <c r="G486" i="12"/>
  <c r="F487" i="12"/>
  <c r="G487" i="12"/>
  <c r="J487" i="12" s="1"/>
  <c r="F488" i="12"/>
  <c r="G488" i="12"/>
  <c r="J488" i="12"/>
  <c r="F489" i="12"/>
  <c r="G489" i="12"/>
  <c r="F490" i="12"/>
  <c r="J490" i="12" s="1"/>
  <c r="G490" i="12"/>
  <c r="F491" i="12"/>
  <c r="J491" i="12" s="1"/>
  <c r="G491" i="12"/>
  <c r="F492" i="12"/>
  <c r="G492" i="12"/>
  <c r="J492" i="12"/>
  <c r="F493" i="12"/>
  <c r="G493" i="12"/>
  <c r="F494" i="12"/>
  <c r="G494" i="12"/>
  <c r="F495" i="12"/>
  <c r="G495" i="12"/>
  <c r="J495" i="12" s="1"/>
  <c r="F496" i="12"/>
  <c r="G496" i="12"/>
  <c r="J496" i="12"/>
  <c r="F497" i="12"/>
  <c r="G497" i="12"/>
  <c r="F498" i="12"/>
  <c r="G498" i="12"/>
  <c r="F499" i="12"/>
  <c r="J499" i="12" s="1"/>
  <c r="G499" i="12"/>
  <c r="F500" i="12"/>
  <c r="G500" i="12"/>
  <c r="J500" i="12"/>
  <c r="F501" i="12"/>
  <c r="G501" i="12"/>
  <c r="F502" i="12"/>
  <c r="J502" i="12" s="1"/>
  <c r="G502" i="12"/>
  <c r="F503" i="12"/>
  <c r="G503" i="12"/>
  <c r="J503" i="12" s="1"/>
  <c r="F504" i="12"/>
  <c r="G504" i="12"/>
  <c r="J504" i="12"/>
  <c r="F505" i="12"/>
  <c r="G505" i="12"/>
  <c r="F506" i="12"/>
  <c r="G506" i="12"/>
  <c r="F507" i="12"/>
  <c r="G507" i="12"/>
  <c r="F508" i="12"/>
  <c r="G508" i="12"/>
  <c r="J508" i="12" s="1"/>
  <c r="F509" i="12"/>
  <c r="G509" i="12"/>
  <c r="F510" i="12"/>
  <c r="J510" i="12" s="1"/>
  <c r="G510" i="12"/>
  <c r="F511" i="12"/>
  <c r="G511" i="12"/>
  <c r="F512" i="12"/>
  <c r="J512" i="12" s="1"/>
  <c r="G512" i="12"/>
  <c r="F513" i="12"/>
  <c r="G513" i="12"/>
  <c r="J513" i="12"/>
  <c r="F514" i="12"/>
  <c r="J514" i="12" s="1"/>
  <c r="G514" i="12"/>
  <c r="F515" i="12"/>
  <c r="G515" i="12"/>
  <c r="J515" i="12"/>
  <c r="F516" i="12"/>
  <c r="G516" i="12"/>
  <c r="J516" i="12" s="1"/>
  <c r="F517" i="12"/>
  <c r="G517" i="12"/>
  <c r="F518" i="12"/>
  <c r="J518" i="12" s="1"/>
  <c r="G518" i="12"/>
  <c r="F519" i="12"/>
  <c r="G519" i="12"/>
  <c r="F520" i="12"/>
  <c r="J520" i="12" s="1"/>
  <c r="G520" i="12"/>
  <c r="F521" i="12"/>
  <c r="G521" i="12"/>
  <c r="J521" i="12"/>
  <c r="F522" i="12"/>
  <c r="G522" i="12"/>
  <c r="J522" i="12" s="1"/>
  <c r="F523" i="12"/>
  <c r="G523" i="12"/>
  <c r="J523" i="12"/>
  <c r="F524" i="12"/>
  <c r="G524" i="12"/>
  <c r="J524" i="12" s="1"/>
  <c r="F525" i="12"/>
  <c r="G525" i="12"/>
  <c r="F526" i="12"/>
  <c r="J526" i="12" s="1"/>
  <c r="G526" i="12"/>
  <c r="F527" i="12"/>
  <c r="G527" i="12"/>
  <c r="F528" i="12"/>
  <c r="J528" i="12" s="1"/>
  <c r="G528" i="12"/>
  <c r="F529" i="12"/>
  <c r="G529" i="12"/>
  <c r="J529" i="12"/>
  <c r="F530" i="12"/>
  <c r="G530" i="12"/>
  <c r="J530" i="12" s="1"/>
  <c r="F531" i="12"/>
  <c r="G531" i="12"/>
  <c r="J531" i="12"/>
  <c r="F532" i="12"/>
  <c r="G532" i="12"/>
  <c r="J532" i="12" s="1"/>
  <c r="F533" i="12"/>
  <c r="G533" i="12"/>
  <c r="F534" i="12"/>
  <c r="J534" i="12" s="1"/>
  <c r="G534" i="12"/>
  <c r="F535" i="12"/>
  <c r="G535" i="12"/>
  <c r="F536" i="12"/>
  <c r="J536" i="12" s="1"/>
  <c r="G536" i="12"/>
  <c r="F537" i="12"/>
  <c r="G537" i="12"/>
  <c r="J537" i="12"/>
  <c r="F538" i="12"/>
  <c r="G538" i="12"/>
  <c r="J538" i="12" s="1"/>
  <c r="F539" i="12"/>
  <c r="G539" i="12"/>
  <c r="J539" i="12"/>
  <c r="F540" i="12"/>
  <c r="J540" i="12" s="1"/>
  <c r="G540" i="12"/>
  <c r="F541" i="12"/>
  <c r="G541" i="12"/>
  <c r="F542" i="12"/>
  <c r="J542" i="12" s="1"/>
  <c r="G542" i="12"/>
  <c r="F543" i="12"/>
  <c r="G543" i="12"/>
  <c r="F544" i="12"/>
  <c r="J544" i="12" s="1"/>
  <c r="G544" i="12"/>
  <c r="F545" i="12"/>
  <c r="G545" i="12"/>
  <c r="J545" i="12"/>
  <c r="F546" i="12"/>
  <c r="G546" i="12"/>
  <c r="J546" i="12" s="1"/>
  <c r="F547" i="12"/>
  <c r="G547" i="12"/>
  <c r="J547" i="12"/>
  <c r="F548" i="12"/>
  <c r="G548" i="12"/>
  <c r="J548" i="12" s="1"/>
  <c r="F549" i="12"/>
  <c r="G549" i="12"/>
  <c r="F550" i="12"/>
  <c r="J550" i="12" s="1"/>
  <c r="G550" i="12"/>
  <c r="F551" i="12"/>
  <c r="G551" i="12"/>
  <c r="F552" i="12"/>
  <c r="J552" i="12" s="1"/>
  <c r="G552" i="12"/>
  <c r="F553" i="12"/>
  <c r="G553" i="12"/>
  <c r="J553" i="12"/>
  <c r="F554" i="12"/>
  <c r="G554" i="12"/>
  <c r="J554" i="12" s="1"/>
  <c r="F555" i="12"/>
  <c r="G555" i="12"/>
  <c r="J555" i="12"/>
  <c r="F556" i="12"/>
  <c r="G556" i="12"/>
  <c r="J556" i="12" s="1"/>
  <c r="F557" i="12"/>
  <c r="G557" i="12"/>
  <c r="F558" i="12"/>
  <c r="J558" i="12" s="1"/>
  <c r="G558" i="12"/>
  <c r="F559" i="12"/>
  <c r="G559" i="12"/>
  <c r="F560" i="12"/>
  <c r="G560" i="12"/>
  <c r="F561" i="12"/>
  <c r="G561" i="12"/>
  <c r="J561" i="12"/>
  <c r="F562" i="12"/>
  <c r="G562" i="12"/>
  <c r="J562" i="12" s="1"/>
  <c r="F563" i="12"/>
  <c r="G563" i="12"/>
  <c r="J563" i="12"/>
  <c r="F564" i="12"/>
  <c r="G564" i="12"/>
  <c r="J564" i="12" s="1"/>
  <c r="F565" i="12"/>
  <c r="G565" i="12"/>
  <c r="F566" i="12"/>
  <c r="J566" i="12" s="1"/>
  <c r="G566" i="12"/>
  <c r="F567" i="12"/>
  <c r="G567" i="12"/>
  <c r="F568" i="12"/>
  <c r="J568" i="12" s="1"/>
  <c r="G568" i="12"/>
  <c r="F569" i="12"/>
  <c r="G569" i="12"/>
  <c r="J569" i="12"/>
  <c r="F570" i="12"/>
  <c r="G570" i="12"/>
  <c r="J570" i="12" s="1"/>
  <c r="F571" i="12"/>
  <c r="G571" i="12"/>
  <c r="J571" i="12"/>
  <c r="F572" i="12"/>
  <c r="J572" i="12" s="1"/>
  <c r="G572" i="12"/>
  <c r="F573" i="12"/>
  <c r="G573" i="12"/>
  <c r="F574" i="12"/>
  <c r="J574" i="12" s="1"/>
  <c r="G574" i="12"/>
  <c r="F575" i="12"/>
  <c r="G575" i="12"/>
  <c r="F576" i="12"/>
  <c r="J576" i="12" s="1"/>
  <c r="G576" i="12"/>
  <c r="F577" i="12"/>
  <c r="G577" i="12"/>
  <c r="J577" i="12"/>
  <c r="F578" i="12"/>
  <c r="J578" i="12" s="1"/>
  <c r="G578" i="12"/>
  <c r="F579" i="12"/>
  <c r="G579" i="12"/>
  <c r="J579" i="12"/>
  <c r="F580" i="12"/>
  <c r="G580" i="12"/>
  <c r="F581" i="12"/>
  <c r="G581" i="12"/>
  <c r="F582" i="12"/>
  <c r="J582" i="12" s="1"/>
  <c r="G582" i="12"/>
  <c r="F583" i="12"/>
  <c r="G583" i="12"/>
  <c r="F584" i="12"/>
  <c r="G584" i="12"/>
  <c r="J584" i="12" s="1"/>
  <c r="F585" i="12"/>
  <c r="G585" i="12"/>
  <c r="J585" i="12"/>
  <c r="F586" i="12"/>
  <c r="J586" i="12" s="1"/>
  <c r="G586" i="12"/>
  <c r="F587" i="12"/>
  <c r="G587" i="12"/>
  <c r="J587" i="12"/>
  <c r="F588" i="12"/>
  <c r="G588" i="12"/>
  <c r="F589" i="12"/>
  <c r="G589" i="12"/>
  <c r="F590" i="12"/>
  <c r="J590" i="12" s="1"/>
  <c r="G590" i="12"/>
  <c r="F591" i="12"/>
  <c r="G591" i="12"/>
  <c r="F592" i="12"/>
  <c r="G592" i="12"/>
  <c r="J592" i="12" s="1"/>
  <c r="F593" i="12"/>
  <c r="G593" i="12"/>
  <c r="J593" i="12"/>
  <c r="F594" i="12"/>
  <c r="J594" i="12" s="1"/>
  <c r="G594" i="12"/>
  <c r="F595" i="12"/>
  <c r="G595" i="12"/>
  <c r="J595" i="12"/>
  <c r="F596" i="12"/>
  <c r="G596" i="12"/>
  <c r="F597" i="12"/>
  <c r="G597" i="12"/>
  <c r="F598" i="12"/>
  <c r="J598" i="12" s="1"/>
  <c r="G598" i="12"/>
  <c r="F599" i="12"/>
  <c r="G599" i="12"/>
  <c r="F600" i="12"/>
  <c r="J600" i="12" s="1"/>
  <c r="G600" i="12"/>
  <c r="F601" i="12"/>
  <c r="G601" i="12"/>
  <c r="J601" i="12"/>
  <c r="F602" i="12"/>
  <c r="J602" i="12" s="1"/>
  <c r="G602" i="12"/>
  <c r="F603" i="12"/>
  <c r="G603" i="12"/>
  <c r="J603" i="12"/>
  <c r="F604" i="12"/>
  <c r="G604" i="12"/>
  <c r="J604" i="12" s="1"/>
  <c r="F605" i="12"/>
  <c r="G605" i="12"/>
  <c r="F606" i="12"/>
  <c r="J606" i="12" s="1"/>
  <c r="G606" i="12"/>
  <c r="F607" i="12"/>
  <c r="G607" i="12"/>
  <c r="F608" i="12"/>
  <c r="G608" i="12"/>
  <c r="F609" i="12"/>
  <c r="G609" i="12"/>
  <c r="J609" i="12"/>
  <c r="F610" i="12"/>
  <c r="J610" i="12" s="1"/>
  <c r="G610" i="12"/>
  <c r="F611" i="12"/>
  <c r="G611" i="12"/>
  <c r="J611" i="12"/>
  <c r="F612" i="12"/>
  <c r="J612" i="12" s="1"/>
  <c r="G612" i="12"/>
  <c r="F613" i="12"/>
  <c r="G613" i="12"/>
  <c r="F614" i="12"/>
  <c r="J614" i="12" s="1"/>
  <c r="G614" i="12"/>
  <c r="F615" i="12"/>
  <c r="G615" i="12"/>
  <c r="F616" i="12"/>
  <c r="G616" i="12"/>
  <c r="J616" i="12" s="1"/>
  <c r="F617" i="12"/>
  <c r="G617" i="12"/>
  <c r="J617" i="12"/>
  <c r="F618" i="12"/>
  <c r="G618" i="12"/>
  <c r="F619" i="12"/>
  <c r="G619" i="12"/>
  <c r="F620" i="12"/>
  <c r="J620" i="12" s="1"/>
  <c r="G620" i="12"/>
  <c r="F621" i="12"/>
  <c r="G621" i="12"/>
  <c r="F622" i="12"/>
  <c r="G622" i="12"/>
  <c r="J622" i="12"/>
  <c r="F623" i="12"/>
  <c r="G623" i="12"/>
  <c r="F624" i="12"/>
  <c r="G624" i="12"/>
  <c r="J624" i="12" s="1"/>
  <c r="F625" i="12"/>
  <c r="G625" i="12"/>
  <c r="J625" i="12"/>
  <c r="F626" i="12"/>
  <c r="G626" i="12"/>
  <c r="F627" i="12"/>
  <c r="J627" i="12" s="1"/>
  <c r="G627" i="12"/>
  <c r="F628" i="12"/>
  <c r="J628" i="12" s="1"/>
  <c r="G628" i="12"/>
  <c r="F629" i="12"/>
  <c r="G629" i="12"/>
  <c r="F630" i="12"/>
  <c r="J630" i="12" s="1"/>
  <c r="G630" i="12"/>
  <c r="F631" i="12"/>
  <c r="J631" i="12" s="1"/>
  <c r="G631" i="12"/>
  <c r="F632" i="12"/>
  <c r="G632" i="12"/>
  <c r="F633" i="12"/>
  <c r="G633" i="12"/>
  <c r="J633" i="12"/>
  <c r="F634" i="12"/>
  <c r="G634" i="12"/>
  <c r="F635" i="12"/>
  <c r="G635" i="12"/>
  <c r="F636" i="12"/>
  <c r="G636" i="12"/>
  <c r="F637" i="12"/>
  <c r="G637" i="12"/>
  <c r="F638" i="12"/>
  <c r="J638" i="12" s="1"/>
  <c r="G638" i="12"/>
  <c r="F639" i="12"/>
  <c r="G639" i="12"/>
  <c r="F640" i="12"/>
  <c r="J640" i="12" s="1"/>
  <c r="G640" i="12"/>
  <c r="F641" i="12"/>
  <c r="G641" i="12"/>
  <c r="J641" i="12"/>
  <c r="F642" i="12"/>
  <c r="G642" i="12"/>
  <c r="F643" i="12"/>
  <c r="G643" i="12"/>
  <c r="J643" i="12"/>
  <c r="F644" i="12"/>
  <c r="G644" i="12"/>
  <c r="F645" i="12"/>
  <c r="G645" i="12"/>
  <c r="F646" i="12"/>
  <c r="G646" i="12"/>
  <c r="J646" i="12"/>
  <c r="F647" i="12"/>
  <c r="G647" i="12"/>
  <c r="F648" i="12"/>
  <c r="G648" i="12"/>
  <c r="F649" i="12"/>
  <c r="G649" i="12"/>
  <c r="J649" i="12"/>
  <c r="F650" i="12"/>
  <c r="G650" i="12"/>
  <c r="F651" i="12"/>
  <c r="G651" i="12"/>
  <c r="F652" i="12"/>
  <c r="G652" i="12"/>
  <c r="J652" i="12" s="1"/>
  <c r="F653" i="12"/>
  <c r="G653" i="12"/>
  <c r="F654" i="12"/>
  <c r="J654" i="12" s="1"/>
  <c r="G654" i="12"/>
  <c r="F655" i="12"/>
  <c r="G655" i="12"/>
  <c r="J655" i="12"/>
  <c r="F656" i="12"/>
  <c r="G656" i="12"/>
  <c r="F657" i="12"/>
  <c r="G657" i="12"/>
  <c r="J657" i="12"/>
  <c r="F658" i="12"/>
  <c r="J658" i="12" s="1"/>
  <c r="G658" i="12"/>
  <c r="F659" i="12"/>
  <c r="G659" i="12"/>
  <c r="J659" i="12" s="1"/>
  <c r="F660" i="12"/>
  <c r="G660" i="12"/>
  <c r="J660" i="12"/>
  <c r="F661" i="12"/>
  <c r="G661" i="12"/>
  <c r="F662" i="12"/>
  <c r="G662" i="12"/>
  <c r="J662" i="12"/>
  <c r="F663" i="12"/>
  <c r="G663" i="12"/>
  <c r="F664" i="12"/>
  <c r="J664" i="12" s="1"/>
  <c r="G664" i="12"/>
  <c r="F665" i="12"/>
  <c r="G665" i="12"/>
  <c r="F666" i="12"/>
  <c r="J666" i="12" s="1"/>
  <c r="G666" i="12"/>
  <c r="F667" i="12"/>
  <c r="G667" i="12"/>
  <c r="J667" i="12"/>
  <c r="F668" i="12"/>
  <c r="G668" i="12"/>
  <c r="J668" i="12" s="1"/>
  <c r="F669" i="12"/>
  <c r="G669" i="12"/>
  <c r="J669" i="12"/>
  <c r="F670" i="12"/>
  <c r="G670" i="12"/>
  <c r="J670" i="12" s="1"/>
  <c r="F671" i="12"/>
  <c r="G671" i="12"/>
  <c r="F672" i="12"/>
  <c r="J672" i="12" s="1"/>
  <c r="G672" i="12"/>
  <c r="F673" i="12"/>
  <c r="G673" i="12"/>
  <c r="F674" i="12"/>
  <c r="J674" i="12" s="1"/>
  <c r="G674" i="12"/>
  <c r="F675" i="12"/>
  <c r="G675" i="12"/>
  <c r="J675" i="12"/>
  <c r="F676" i="12"/>
  <c r="G676" i="12"/>
  <c r="J676" i="12" s="1"/>
  <c r="F677" i="12"/>
  <c r="G677" i="12"/>
  <c r="J677" i="12"/>
  <c r="F678" i="12"/>
  <c r="G678" i="12"/>
  <c r="J678" i="12" s="1"/>
  <c r="F679" i="12"/>
  <c r="G679" i="12"/>
  <c r="F680" i="12"/>
  <c r="G680" i="12"/>
  <c r="J680" i="12" s="1"/>
  <c r="F681" i="12"/>
  <c r="G681" i="12"/>
  <c r="F682" i="12"/>
  <c r="J682" i="12" s="1"/>
  <c r="G682" i="12"/>
  <c r="F683" i="12"/>
  <c r="G683" i="12"/>
  <c r="J683" i="12"/>
  <c r="F684" i="12"/>
  <c r="J684" i="12" s="1"/>
  <c r="G684" i="12"/>
  <c r="F685" i="12"/>
  <c r="G685" i="12"/>
  <c r="J685" i="12"/>
  <c r="F686" i="12"/>
  <c r="G686" i="12"/>
  <c r="J686" i="12" s="1"/>
  <c r="F687" i="12"/>
  <c r="G687" i="12"/>
  <c r="F688" i="12"/>
  <c r="J688" i="12" s="1"/>
  <c r="G688" i="12"/>
  <c r="F689" i="12"/>
  <c r="G689" i="12"/>
  <c r="F690" i="12"/>
  <c r="J690" i="12" s="1"/>
  <c r="G690" i="12"/>
  <c r="F691" i="12"/>
  <c r="G691" i="12"/>
  <c r="J691" i="12"/>
  <c r="F692" i="12"/>
  <c r="J692" i="12" s="1"/>
  <c r="G692" i="12"/>
  <c r="F693" i="12"/>
  <c r="G693" i="12"/>
  <c r="J693" i="12"/>
  <c r="F694" i="12"/>
  <c r="G694" i="12"/>
  <c r="F695" i="12"/>
  <c r="G695" i="12"/>
  <c r="F696" i="12"/>
  <c r="J696" i="12" s="1"/>
  <c r="G696" i="12"/>
  <c r="F697" i="12"/>
  <c r="G697" i="12"/>
  <c r="F698" i="12"/>
  <c r="J698" i="12" s="1"/>
  <c r="G698" i="12"/>
  <c r="F699" i="12"/>
  <c r="G699" i="12"/>
  <c r="J699" i="12"/>
  <c r="F700" i="12"/>
  <c r="J700" i="12" s="1"/>
  <c r="G700" i="12"/>
  <c r="F701" i="12"/>
  <c r="G701" i="12"/>
  <c r="J701" i="12"/>
  <c r="F702" i="12"/>
  <c r="J702" i="12" s="1"/>
  <c r="G702" i="12"/>
  <c r="F703" i="12"/>
  <c r="G703" i="12"/>
  <c r="F704" i="12"/>
  <c r="J704" i="12" s="1"/>
  <c r="G704" i="12"/>
  <c r="F705" i="12"/>
  <c r="G705" i="12"/>
  <c r="F706" i="12"/>
  <c r="J706" i="12" s="1"/>
  <c r="G706" i="12"/>
  <c r="F707" i="12"/>
  <c r="G707" i="12"/>
  <c r="J707" i="12"/>
  <c r="F708" i="12"/>
  <c r="G708" i="12"/>
  <c r="J708" i="12" s="1"/>
  <c r="F709" i="12"/>
  <c r="G709" i="12"/>
  <c r="J709" i="12"/>
  <c r="F710" i="12"/>
  <c r="J710" i="12" s="1"/>
  <c r="G710" i="12"/>
  <c r="F711" i="12"/>
  <c r="G711" i="12"/>
  <c r="F712" i="12"/>
  <c r="J712" i="12" s="1"/>
  <c r="G712" i="12"/>
  <c r="F713" i="12"/>
  <c r="G713" i="12"/>
  <c r="F714" i="12"/>
  <c r="J714" i="12" s="1"/>
  <c r="G714" i="12"/>
  <c r="F715" i="12"/>
  <c r="G715" i="12"/>
  <c r="J715" i="12"/>
  <c r="F716" i="12"/>
  <c r="J716" i="12" s="1"/>
  <c r="G716" i="12"/>
  <c r="F717" i="12"/>
  <c r="G717" i="12"/>
  <c r="J717" i="12"/>
  <c r="F718" i="12"/>
  <c r="G718" i="12"/>
  <c r="J718" i="12" s="1"/>
  <c r="F719" i="12"/>
  <c r="G719" i="12"/>
  <c r="F720" i="12"/>
  <c r="G720" i="12"/>
  <c r="J720" i="12"/>
  <c r="F721" i="12"/>
  <c r="G721" i="12"/>
  <c r="F722" i="12"/>
  <c r="J722" i="12" s="1"/>
  <c r="G722" i="12"/>
  <c r="F723" i="12"/>
  <c r="G723" i="12"/>
  <c r="J723" i="12"/>
  <c r="F724" i="12"/>
  <c r="G724" i="12"/>
  <c r="J724" i="12" s="1"/>
  <c r="F725" i="12"/>
  <c r="G725" i="12"/>
  <c r="J725" i="12"/>
  <c r="AA617" i="5" l="1"/>
  <c r="AB617" i="5" s="1"/>
  <c r="AA513" i="5"/>
  <c r="AB513" i="5" s="1"/>
  <c r="AA634" i="5"/>
  <c r="AB634" i="5" s="1"/>
  <c r="AA601" i="5"/>
  <c r="AB601" i="5" s="1"/>
  <c r="AA585" i="5"/>
  <c r="AB585" i="5" s="1"/>
  <c r="AA569" i="5"/>
  <c r="AB569" i="5" s="1"/>
  <c r="AA553" i="5"/>
  <c r="AB553" i="5" s="1"/>
  <c r="AA508" i="5"/>
  <c r="AB508" i="5" s="1"/>
  <c r="AA489" i="5"/>
  <c r="AB489" i="5" s="1"/>
  <c r="AA444" i="5"/>
  <c r="AB444" i="5" s="1"/>
  <c r="AA420" i="5"/>
  <c r="AB420" i="5" s="1"/>
  <c r="AA380" i="5"/>
  <c r="AB380" i="5" s="1"/>
  <c r="AA548" i="5"/>
  <c r="AB548" i="5" s="1"/>
  <c r="AA484" i="5"/>
  <c r="AB484" i="5" s="1"/>
  <c r="AA356" i="5"/>
  <c r="AB356" i="5" s="1"/>
  <c r="AA651" i="5"/>
  <c r="AB651" i="5" s="1"/>
  <c r="AA545" i="5"/>
  <c r="AB545" i="5" s="1"/>
  <c r="AA500" i="5"/>
  <c r="AB500" i="5" s="1"/>
  <c r="AA481" i="5"/>
  <c r="AB481" i="5" s="1"/>
  <c r="AA436" i="5"/>
  <c r="AB436" i="5" s="1"/>
  <c r="AA372" i="5"/>
  <c r="AB372" i="5" s="1"/>
  <c r="AA540" i="5"/>
  <c r="AB540" i="5" s="1"/>
  <c r="AA659" i="5"/>
  <c r="AB659" i="5" s="1"/>
  <c r="AA641" i="5"/>
  <c r="AB641" i="5" s="1"/>
  <c r="AA516" i="5"/>
  <c r="AB516" i="5" s="1"/>
  <c r="AA497" i="5"/>
  <c r="AB497" i="5" s="1"/>
  <c r="AA452" i="5"/>
  <c r="AB452" i="5" s="1"/>
  <c r="AA388" i="5"/>
  <c r="AB388" i="5" s="1"/>
  <c r="AA336" i="5"/>
  <c r="AB336" i="5" s="1"/>
  <c r="AA275" i="5"/>
  <c r="AB275" i="5" s="1"/>
  <c r="AA211" i="5"/>
  <c r="AB211" i="5" s="1"/>
  <c r="AA147" i="5"/>
  <c r="AB147" i="5" s="1"/>
  <c r="AA323" i="5"/>
  <c r="AB323" i="5" s="1"/>
  <c r="AA299" i="5"/>
  <c r="AB299" i="5" s="1"/>
  <c r="AA286" i="5"/>
  <c r="AB286" i="5" s="1"/>
  <c r="AA222" i="5"/>
  <c r="AB222" i="5" s="1"/>
  <c r="AA158" i="5"/>
  <c r="AB158" i="5" s="1"/>
  <c r="AA94" i="5"/>
  <c r="AB94" i="5" s="1"/>
  <c r="AA339" i="5"/>
  <c r="AB339" i="5" s="1"/>
  <c r="AA283" i="5"/>
  <c r="AB283" i="5" s="1"/>
  <c r="AA270" i="5"/>
  <c r="AB270" i="5" s="1"/>
  <c r="AA219" i="5"/>
  <c r="AB219" i="5" s="1"/>
  <c r="AA206" i="5"/>
  <c r="AB206" i="5" s="1"/>
  <c r="AA155" i="5"/>
  <c r="AB155" i="5" s="1"/>
  <c r="AA142" i="5"/>
  <c r="AB142" i="5" s="1"/>
  <c r="AA294" i="5"/>
  <c r="AB294" i="5" s="1"/>
  <c r="AA230" i="5"/>
  <c r="AB230" i="5" s="1"/>
  <c r="AA166" i="5"/>
  <c r="AB166" i="5" s="1"/>
  <c r="AA320" i="5"/>
  <c r="AB320" i="5" s="1"/>
  <c r="AA291" i="5"/>
  <c r="AB291" i="5" s="1"/>
  <c r="AA150" i="5"/>
  <c r="AB150" i="5" s="1"/>
  <c r="Q717" i="5"/>
  <c r="R717" i="5"/>
  <c r="S717" i="5"/>
  <c r="T717" i="5"/>
  <c r="Q709" i="5"/>
  <c r="R709" i="5"/>
  <c r="S709" i="5"/>
  <c r="T709" i="5"/>
  <c r="Q693" i="5"/>
  <c r="R693" i="5"/>
  <c r="S693" i="5"/>
  <c r="T693" i="5"/>
  <c r="Q677" i="5"/>
  <c r="R677" i="5"/>
  <c r="S677" i="5"/>
  <c r="T677" i="5"/>
  <c r="Q725" i="5"/>
  <c r="R725" i="5"/>
  <c r="S725" i="5"/>
  <c r="T725" i="5"/>
  <c r="Q705" i="5"/>
  <c r="R705" i="5"/>
  <c r="S705" i="5"/>
  <c r="T705" i="5"/>
  <c r="Q685" i="5"/>
  <c r="R685" i="5"/>
  <c r="S685" i="5"/>
  <c r="T685" i="5"/>
  <c r="Q669" i="5"/>
  <c r="R669" i="5"/>
  <c r="S669" i="5"/>
  <c r="T669" i="5"/>
  <c r="Q701" i="5"/>
  <c r="R701" i="5"/>
  <c r="S701" i="5"/>
  <c r="T701" i="5"/>
  <c r="Q681" i="5"/>
  <c r="R681" i="5"/>
  <c r="S681" i="5"/>
  <c r="T681" i="5"/>
  <c r="Q695" i="5"/>
  <c r="R695" i="5"/>
  <c r="S695" i="5"/>
  <c r="Q673" i="5"/>
  <c r="R673" i="5"/>
  <c r="V673" i="5" s="1"/>
  <c r="S673" i="5"/>
  <c r="T673" i="5"/>
  <c r="G727" i="5"/>
  <c r="Q718" i="5"/>
  <c r="R718" i="5"/>
  <c r="S718" i="5"/>
  <c r="T718" i="5"/>
  <c r="G714" i="5"/>
  <c r="S712" i="5"/>
  <c r="T712" i="5"/>
  <c r="Q712" i="5"/>
  <c r="G708" i="5"/>
  <c r="P707" i="5"/>
  <c r="G701" i="5"/>
  <c r="G695" i="5"/>
  <c r="Q686" i="5"/>
  <c r="R686" i="5"/>
  <c r="S686" i="5"/>
  <c r="T686" i="5"/>
  <c r="G683" i="5"/>
  <c r="G672" i="5"/>
  <c r="G661" i="5"/>
  <c r="T603" i="5"/>
  <c r="Q603" i="5"/>
  <c r="R603" i="5"/>
  <c r="Q497" i="5"/>
  <c r="R497" i="5"/>
  <c r="S497" i="5"/>
  <c r="T497" i="5"/>
  <c r="Q706" i="5"/>
  <c r="R706" i="5"/>
  <c r="V706" i="5" s="1"/>
  <c r="S706" i="5"/>
  <c r="T706" i="5"/>
  <c r="Q697" i="5"/>
  <c r="R697" i="5"/>
  <c r="S697" i="5"/>
  <c r="T697" i="5"/>
  <c r="Q670" i="5"/>
  <c r="R670" i="5"/>
  <c r="V670" i="5" s="1"/>
  <c r="S670" i="5"/>
  <c r="T670" i="5"/>
  <c r="T655" i="5"/>
  <c r="Q655" i="5"/>
  <c r="R655" i="5"/>
  <c r="V655" i="5" s="1"/>
  <c r="S655" i="5"/>
  <c r="Q730" i="5"/>
  <c r="R730" i="5"/>
  <c r="S730" i="5"/>
  <c r="T730" i="5"/>
  <c r="S724" i="5"/>
  <c r="T724" i="5"/>
  <c r="Q724" i="5"/>
  <c r="Q721" i="5"/>
  <c r="R721" i="5"/>
  <c r="V721" i="5" s="1"/>
  <c r="S721" i="5"/>
  <c r="T721" i="5"/>
  <c r="G720" i="5"/>
  <c r="Q719" i="5"/>
  <c r="R719" i="5"/>
  <c r="S719" i="5"/>
  <c r="G713" i="5"/>
  <c r="Q698" i="5"/>
  <c r="R698" i="5"/>
  <c r="S698" i="5"/>
  <c r="T698" i="5"/>
  <c r="G694" i="5"/>
  <c r="G693" i="5"/>
  <c r="S692" i="5"/>
  <c r="T692" i="5"/>
  <c r="Q692" i="5"/>
  <c r="Q689" i="5"/>
  <c r="R689" i="5"/>
  <c r="S689" i="5"/>
  <c r="T689" i="5"/>
  <c r="G688" i="5"/>
  <c r="Q687" i="5"/>
  <c r="R687" i="5"/>
  <c r="S687" i="5"/>
  <c r="S680" i="5"/>
  <c r="T680" i="5"/>
  <c r="Q680" i="5"/>
  <c r="Q674" i="5"/>
  <c r="R674" i="5"/>
  <c r="V674" i="5" s="1"/>
  <c r="S674" i="5"/>
  <c r="T674" i="5"/>
  <c r="G671" i="5"/>
  <c r="R662" i="5"/>
  <c r="S662" i="5"/>
  <c r="T662" i="5"/>
  <c r="Q661" i="5"/>
  <c r="R661" i="5"/>
  <c r="V661" i="5" s="1"/>
  <c r="S661" i="5"/>
  <c r="T661" i="5"/>
  <c r="Q659" i="5"/>
  <c r="T659" i="5"/>
  <c r="R659" i="5"/>
  <c r="R656" i="5"/>
  <c r="S656" i="5"/>
  <c r="T656" i="5"/>
  <c r="T635" i="5"/>
  <c r="Q635" i="5"/>
  <c r="R635" i="5"/>
  <c r="V635" i="5" s="1"/>
  <c r="F602" i="5"/>
  <c r="J602" i="5"/>
  <c r="K602" i="5" s="1"/>
  <c r="G696" i="5"/>
  <c r="P731" i="5"/>
  <c r="G725" i="5"/>
  <c r="P710" i="5"/>
  <c r="G706" i="5"/>
  <c r="P704" i="5"/>
  <c r="G700" i="5"/>
  <c r="Q699" i="5"/>
  <c r="R699" i="5"/>
  <c r="S699" i="5"/>
  <c r="T695" i="5"/>
  <c r="G681" i="5"/>
  <c r="G676" i="5"/>
  <c r="G670" i="5"/>
  <c r="G669" i="5"/>
  <c r="S664" i="5"/>
  <c r="T664" i="5"/>
  <c r="Q664" i="5"/>
  <c r="R664" i="5"/>
  <c r="Q662" i="5"/>
  <c r="Q656" i="5"/>
  <c r="F634" i="5"/>
  <c r="J634" i="5"/>
  <c r="K634" i="5" s="1"/>
  <c r="S603" i="5"/>
  <c r="T599" i="5"/>
  <c r="Q599" i="5"/>
  <c r="R599" i="5"/>
  <c r="S599" i="5"/>
  <c r="Q722" i="5"/>
  <c r="R722" i="5"/>
  <c r="S722" i="5"/>
  <c r="T722" i="5"/>
  <c r="S716" i="5"/>
  <c r="V716" i="5" s="1"/>
  <c r="T716" i="5"/>
  <c r="Q716" i="5"/>
  <c r="Q713" i="5"/>
  <c r="R713" i="5"/>
  <c r="V713" i="5" s="1"/>
  <c r="S713" i="5"/>
  <c r="T713" i="5"/>
  <c r="G712" i="5"/>
  <c r="P711" i="5"/>
  <c r="G705" i="5"/>
  <c r="G699" i="5"/>
  <c r="Q690" i="5"/>
  <c r="R690" i="5"/>
  <c r="V690" i="5" s="1"/>
  <c r="S690" i="5"/>
  <c r="T690" i="5"/>
  <c r="G686" i="5"/>
  <c r="G685" i="5"/>
  <c r="Q678" i="5"/>
  <c r="R678" i="5"/>
  <c r="S678" i="5"/>
  <c r="T678" i="5"/>
  <c r="T631" i="5"/>
  <c r="Q631" i="5"/>
  <c r="R631" i="5"/>
  <c r="V631" i="5" s="1"/>
  <c r="S631" i="5"/>
  <c r="T615" i="5"/>
  <c r="Q615" i="5"/>
  <c r="R615" i="5"/>
  <c r="V615" i="5" s="1"/>
  <c r="S615" i="5"/>
  <c r="T595" i="5"/>
  <c r="Q595" i="5"/>
  <c r="R595" i="5"/>
  <c r="V595" i="5" s="1"/>
  <c r="S595" i="5"/>
  <c r="T591" i="5"/>
  <c r="Q591" i="5"/>
  <c r="R591" i="5"/>
  <c r="V591" i="5" s="1"/>
  <c r="S591" i="5"/>
  <c r="S700" i="5"/>
  <c r="V700" i="5" s="1"/>
  <c r="T700" i="5"/>
  <c r="Q700" i="5"/>
  <c r="G730" i="5"/>
  <c r="P728" i="5"/>
  <c r="G724" i="5"/>
  <c r="P723" i="5"/>
  <c r="T719" i="5"/>
  <c r="G717" i="5"/>
  <c r="R712" i="5"/>
  <c r="V712" i="5" s="1"/>
  <c r="G711" i="5"/>
  <c r="P702" i="5"/>
  <c r="G698" i="5"/>
  <c r="P696" i="5"/>
  <c r="G692" i="5"/>
  <c r="P691" i="5"/>
  <c r="T687" i="5"/>
  <c r="P684" i="5"/>
  <c r="G680" i="5"/>
  <c r="G674" i="5"/>
  <c r="G673" i="5"/>
  <c r="S667" i="5"/>
  <c r="V667" i="5" s="1"/>
  <c r="T667" i="5"/>
  <c r="Q667" i="5"/>
  <c r="S659" i="5"/>
  <c r="G659" i="5"/>
  <c r="Q657" i="5"/>
  <c r="R657" i="5"/>
  <c r="V657" i="5" s="1"/>
  <c r="S657" i="5"/>
  <c r="T657" i="5"/>
  <c r="T627" i="5"/>
  <c r="Q627" i="5"/>
  <c r="R627" i="5"/>
  <c r="S627" i="5"/>
  <c r="T611" i="5"/>
  <c r="Q611" i="5"/>
  <c r="R611" i="5"/>
  <c r="S611" i="5"/>
  <c r="T607" i="5"/>
  <c r="Q607" i="5"/>
  <c r="R607" i="5"/>
  <c r="S607" i="5"/>
  <c r="T587" i="5"/>
  <c r="Q587" i="5"/>
  <c r="R587" i="5"/>
  <c r="S587" i="5"/>
  <c r="T583" i="5"/>
  <c r="Q583" i="5"/>
  <c r="R583" i="5"/>
  <c r="S583" i="5"/>
  <c r="Q544" i="5"/>
  <c r="R544" i="5"/>
  <c r="V544" i="5" s="1"/>
  <c r="S544" i="5"/>
  <c r="T544" i="5"/>
  <c r="Q537" i="5"/>
  <c r="R537" i="5"/>
  <c r="S537" i="5"/>
  <c r="T537" i="5"/>
  <c r="Q729" i="5"/>
  <c r="R729" i="5"/>
  <c r="S729" i="5"/>
  <c r="T729" i="5"/>
  <c r="S676" i="5"/>
  <c r="V676" i="5" s="1"/>
  <c r="T676" i="5"/>
  <c r="Q676" i="5"/>
  <c r="G729" i="5"/>
  <c r="R724" i="5"/>
  <c r="G723" i="5"/>
  <c r="P714" i="5"/>
  <c r="G710" i="5"/>
  <c r="P708" i="5"/>
  <c r="G704" i="5"/>
  <c r="P703" i="5"/>
  <c r="T699" i="5"/>
  <c r="G697" i="5"/>
  <c r="R692" i="5"/>
  <c r="V692" i="5" s="1"/>
  <c r="G691" i="5"/>
  <c r="R680" i="5"/>
  <c r="V680" i="5" s="1"/>
  <c r="G679" i="5"/>
  <c r="P672" i="5"/>
  <c r="P668" i="5"/>
  <c r="P663" i="5"/>
  <c r="R628" i="5"/>
  <c r="V628" i="5" s="1"/>
  <c r="S628" i="5"/>
  <c r="T628" i="5"/>
  <c r="Q628" i="5"/>
  <c r="T579" i="5"/>
  <c r="Q579" i="5"/>
  <c r="R579" i="5"/>
  <c r="V579" i="5" s="1"/>
  <c r="S579" i="5"/>
  <c r="Q727" i="5"/>
  <c r="R727" i="5"/>
  <c r="V727" i="5" s="1"/>
  <c r="S727" i="5"/>
  <c r="Q683" i="5"/>
  <c r="R683" i="5"/>
  <c r="S683" i="5"/>
  <c r="P726" i="5"/>
  <c r="G722" i="5"/>
  <c r="P720" i="5"/>
  <c r="G716" i="5"/>
  <c r="P715" i="5"/>
  <c r="G709" i="5"/>
  <c r="G703" i="5"/>
  <c r="P694" i="5"/>
  <c r="G690" i="5"/>
  <c r="G689" i="5"/>
  <c r="P688" i="5"/>
  <c r="P682" i="5"/>
  <c r="G678" i="5"/>
  <c r="G677" i="5"/>
  <c r="R640" i="5"/>
  <c r="S640" i="5"/>
  <c r="T640" i="5"/>
  <c r="Q640" i="5"/>
  <c r="P609" i="5"/>
  <c r="P645" i="5"/>
  <c r="T643" i="5"/>
  <c r="Q643" i="5"/>
  <c r="R643" i="5"/>
  <c r="P621" i="5"/>
  <c r="G619" i="5"/>
  <c r="T619" i="5"/>
  <c r="Q619" i="5"/>
  <c r="R619" i="5"/>
  <c r="F614" i="5"/>
  <c r="J614" i="5"/>
  <c r="K614" i="5" s="1"/>
  <c r="P614" i="5" s="1"/>
  <c r="R608" i="5"/>
  <c r="S608" i="5"/>
  <c r="T608" i="5"/>
  <c r="F594" i="5"/>
  <c r="J594" i="5"/>
  <c r="K594" i="5" s="1"/>
  <c r="P594" i="5" s="1"/>
  <c r="F586" i="5"/>
  <c r="J586" i="5"/>
  <c r="K586" i="5" s="1"/>
  <c r="P586" i="5" s="1"/>
  <c r="Q569" i="5"/>
  <c r="T569" i="5"/>
  <c r="R569" i="5"/>
  <c r="S569" i="5"/>
  <c r="Q564" i="5"/>
  <c r="R564" i="5"/>
  <c r="V564" i="5" s="1"/>
  <c r="S564" i="5"/>
  <c r="T564" i="5"/>
  <c r="Q538" i="5"/>
  <c r="R538" i="5"/>
  <c r="V538" i="5" s="1"/>
  <c r="S538" i="5"/>
  <c r="T538" i="5"/>
  <c r="S464" i="5"/>
  <c r="T464" i="5"/>
  <c r="Q464" i="5"/>
  <c r="R464" i="5"/>
  <c r="J679" i="5"/>
  <c r="K679" i="5" s="1"/>
  <c r="P679" i="5" s="1"/>
  <c r="J675" i="5"/>
  <c r="K675" i="5" s="1"/>
  <c r="P675" i="5" s="1"/>
  <c r="J671" i="5"/>
  <c r="K671" i="5" s="1"/>
  <c r="P671" i="5" s="1"/>
  <c r="J665" i="5"/>
  <c r="K665" i="5" s="1"/>
  <c r="P665" i="5" s="1"/>
  <c r="F650" i="5"/>
  <c r="J650" i="5"/>
  <c r="K650" i="5" s="1"/>
  <c r="P650" i="5" s="1"/>
  <c r="P644" i="5"/>
  <c r="P633" i="5"/>
  <c r="G631" i="5"/>
  <c r="F626" i="5"/>
  <c r="J626" i="5"/>
  <c r="K626" i="5" s="1"/>
  <c r="P620" i="5"/>
  <c r="Q608" i="5"/>
  <c r="P601" i="5"/>
  <c r="G599" i="5"/>
  <c r="Q593" i="5"/>
  <c r="R593" i="5"/>
  <c r="V593" i="5" s="1"/>
  <c r="S593" i="5"/>
  <c r="T593" i="5"/>
  <c r="Q585" i="5"/>
  <c r="R585" i="5"/>
  <c r="S585" i="5"/>
  <c r="T585" i="5"/>
  <c r="G583" i="5"/>
  <c r="R574" i="5"/>
  <c r="V574" i="5" s="1"/>
  <c r="T574" i="5"/>
  <c r="Q574" i="5"/>
  <c r="G565" i="5"/>
  <c r="P536" i="5"/>
  <c r="Q500" i="5"/>
  <c r="R500" i="5"/>
  <c r="S500" i="5"/>
  <c r="T500" i="5"/>
  <c r="Q481" i="5"/>
  <c r="R481" i="5"/>
  <c r="S481" i="5"/>
  <c r="T481" i="5"/>
  <c r="F668" i="5"/>
  <c r="O666" i="5"/>
  <c r="P666" i="5" s="1"/>
  <c r="F638" i="5"/>
  <c r="J638" i="5"/>
  <c r="K638" i="5" s="1"/>
  <c r="O634" i="5"/>
  <c r="P632" i="5"/>
  <c r="P613" i="5"/>
  <c r="G611" i="5"/>
  <c r="F606" i="5"/>
  <c r="J606" i="5"/>
  <c r="K606" i="5" s="1"/>
  <c r="O602" i="5"/>
  <c r="P600" i="5"/>
  <c r="P592" i="5"/>
  <c r="P584" i="5"/>
  <c r="Q528" i="5"/>
  <c r="R528" i="5"/>
  <c r="S528" i="5"/>
  <c r="T528" i="5"/>
  <c r="Q524" i="5"/>
  <c r="R524" i="5"/>
  <c r="S524" i="5"/>
  <c r="T524" i="5"/>
  <c r="Q508" i="5"/>
  <c r="R508" i="5"/>
  <c r="S508" i="5"/>
  <c r="T508" i="5"/>
  <c r="Q496" i="5"/>
  <c r="R496" i="5"/>
  <c r="S496" i="5"/>
  <c r="T496" i="5"/>
  <c r="G660" i="5"/>
  <c r="G655" i="5"/>
  <c r="F654" i="5"/>
  <c r="J654" i="5"/>
  <c r="K654" i="5" s="1"/>
  <c r="P654" i="5" s="1"/>
  <c r="P649" i="5"/>
  <c r="G648" i="5"/>
  <c r="T647" i="5"/>
  <c r="Q647" i="5"/>
  <c r="R647" i="5"/>
  <c r="P625" i="5"/>
  <c r="G623" i="5"/>
  <c r="T623" i="5"/>
  <c r="Q623" i="5"/>
  <c r="R623" i="5"/>
  <c r="F618" i="5"/>
  <c r="J618" i="5"/>
  <c r="K618" i="5" s="1"/>
  <c r="P618" i="5" s="1"/>
  <c r="R612" i="5"/>
  <c r="V612" i="5" s="1"/>
  <c r="S612" i="5"/>
  <c r="T612" i="5"/>
  <c r="Q576" i="5"/>
  <c r="R576" i="5"/>
  <c r="S576" i="5"/>
  <c r="T472" i="5"/>
  <c r="Q472" i="5"/>
  <c r="R472" i="5"/>
  <c r="S472" i="5"/>
  <c r="P648" i="5"/>
  <c r="F642" i="5"/>
  <c r="J642" i="5"/>
  <c r="K642" i="5" s="1"/>
  <c r="P642" i="5" s="1"/>
  <c r="P637" i="5"/>
  <c r="G635" i="5"/>
  <c r="F630" i="5"/>
  <c r="J630" i="5"/>
  <c r="K630" i="5" s="1"/>
  <c r="P630" i="5" s="1"/>
  <c r="O626" i="5"/>
  <c r="P624" i="5"/>
  <c r="Q612" i="5"/>
  <c r="P605" i="5"/>
  <c r="G603" i="5"/>
  <c r="F598" i="5"/>
  <c r="G598" i="5" s="1"/>
  <c r="J598" i="5"/>
  <c r="K598" i="5" s="1"/>
  <c r="P598" i="5" s="1"/>
  <c r="F590" i="5"/>
  <c r="J590" i="5"/>
  <c r="K590" i="5" s="1"/>
  <c r="P590" i="5" s="1"/>
  <c r="F582" i="5"/>
  <c r="J582" i="5"/>
  <c r="K582" i="5" s="1"/>
  <c r="P582" i="5" s="1"/>
  <c r="T573" i="5"/>
  <c r="S573" i="5"/>
  <c r="Q573" i="5"/>
  <c r="R570" i="5"/>
  <c r="S570" i="5"/>
  <c r="Q570" i="5"/>
  <c r="T570" i="5"/>
  <c r="Q556" i="5"/>
  <c r="R556" i="5"/>
  <c r="S556" i="5"/>
  <c r="T556" i="5"/>
  <c r="Q532" i="5"/>
  <c r="R532" i="5"/>
  <c r="S532" i="5"/>
  <c r="T532" i="5"/>
  <c r="Q504" i="5"/>
  <c r="R504" i="5"/>
  <c r="S504" i="5"/>
  <c r="T504" i="5"/>
  <c r="Q494" i="5"/>
  <c r="R494" i="5"/>
  <c r="S494" i="5"/>
  <c r="T494" i="5"/>
  <c r="Q492" i="5"/>
  <c r="R492" i="5"/>
  <c r="S492" i="5"/>
  <c r="T492" i="5"/>
  <c r="O660" i="5"/>
  <c r="P660" i="5" s="1"/>
  <c r="T658" i="5"/>
  <c r="P653" i="5"/>
  <c r="G651" i="5"/>
  <c r="T651" i="5"/>
  <c r="Q651" i="5"/>
  <c r="R651" i="5"/>
  <c r="O638" i="5"/>
  <c r="P636" i="5"/>
  <c r="P617" i="5"/>
  <c r="G615" i="5"/>
  <c r="F610" i="5"/>
  <c r="J610" i="5"/>
  <c r="K610" i="5" s="1"/>
  <c r="P610" i="5" s="1"/>
  <c r="O606" i="5"/>
  <c r="P604" i="5"/>
  <c r="P597" i="5"/>
  <c r="P589" i="5"/>
  <c r="P581" i="5"/>
  <c r="R573" i="5"/>
  <c r="V573" i="5" s="1"/>
  <c r="Q568" i="5"/>
  <c r="S568" i="5"/>
  <c r="R568" i="5"/>
  <c r="T568" i="5"/>
  <c r="Q560" i="5"/>
  <c r="R560" i="5"/>
  <c r="S560" i="5"/>
  <c r="T560" i="5"/>
  <c r="S543" i="5"/>
  <c r="T543" i="5"/>
  <c r="Q543" i="5"/>
  <c r="R543" i="5"/>
  <c r="V543" i="5" s="1"/>
  <c r="Q540" i="5"/>
  <c r="R540" i="5"/>
  <c r="S540" i="5"/>
  <c r="T540" i="5"/>
  <c r="Q513" i="5"/>
  <c r="R513" i="5"/>
  <c r="S513" i="5"/>
  <c r="T513" i="5"/>
  <c r="R658" i="5"/>
  <c r="G658" i="5"/>
  <c r="G656" i="5"/>
  <c r="O654" i="5"/>
  <c r="R652" i="5"/>
  <c r="S652" i="5"/>
  <c r="T652" i="5"/>
  <c r="S647" i="5"/>
  <c r="F646" i="5"/>
  <c r="J646" i="5"/>
  <c r="K646" i="5" s="1"/>
  <c r="P646" i="5" s="1"/>
  <c r="P641" i="5"/>
  <c r="G639" i="5"/>
  <c r="T639" i="5"/>
  <c r="Q639" i="5"/>
  <c r="R639" i="5"/>
  <c r="V639" i="5" s="1"/>
  <c r="P629" i="5"/>
  <c r="G627" i="5"/>
  <c r="S623" i="5"/>
  <c r="F622" i="5"/>
  <c r="J622" i="5"/>
  <c r="K622" i="5" s="1"/>
  <c r="P622" i="5" s="1"/>
  <c r="O618" i="5"/>
  <c r="P616" i="5"/>
  <c r="P596" i="5"/>
  <c r="P588" i="5"/>
  <c r="P580" i="5"/>
  <c r="P578" i="5"/>
  <c r="T576" i="5"/>
  <c r="O571" i="5"/>
  <c r="Q552" i="5"/>
  <c r="R552" i="5"/>
  <c r="V552" i="5" s="1"/>
  <c r="S552" i="5"/>
  <c r="T552" i="5"/>
  <c r="Q548" i="5"/>
  <c r="R548" i="5"/>
  <c r="V548" i="5" s="1"/>
  <c r="S548" i="5"/>
  <c r="T548" i="5"/>
  <c r="Q514" i="5"/>
  <c r="R514" i="5"/>
  <c r="V514" i="5" s="1"/>
  <c r="S514" i="5"/>
  <c r="T514" i="5"/>
  <c r="Q478" i="5"/>
  <c r="R478" i="5"/>
  <c r="V478" i="5" s="1"/>
  <c r="S478" i="5"/>
  <c r="T478" i="5"/>
  <c r="F597" i="5"/>
  <c r="G597" i="5" s="1"/>
  <c r="F593" i="5"/>
  <c r="G593" i="5" s="1"/>
  <c r="F589" i="5"/>
  <c r="F585" i="5"/>
  <c r="G585" i="5" s="1"/>
  <c r="F581" i="5"/>
  <c r="G581" i="5" s="1"/>
  <c r="G572" i="5"/>
  <c r="G564" i="5"/>
  <c r="S555" i="5"/>
  <c r="T555" i="5"/>
  <c r="Q555" i="5"/>
  <c r="Q550" i="5"/>
  <c r="R550" i="5"/>
  <c r="S550" i="5"/>
  <c r="Q549" i="5"/>
  <c r="R549" i="5"/>
  <c r="S549" i="5"/>
  <c r="T549" i="5"/>
  <c r="G538" i="5"/>
  <c r="G532" i="5"/>
  <c r="S523" i="5"/>
  <c r="T523" i="5"/>
  <c r="Q523" i="5"/>
  <c r="J520" i="5"/>
  <c r="K520" i="5" s="1"/>
  <c r="P520" i="5" s="1"/>
  <c r="S507" i="5"/>
  <c r="T507" i="5"/>
  <c r="Q507" i="5"/>
  <c r="G504" i="5"/>
  <c r="G498" i="5"/>
  <c r="G493" i="5"/>
  <c r="S491" i="5"/>
  <c r="T491" i="5"/>
  <c r="Q491" i="5"/>
  <c r="J488" i="5"/>
  <c r="K488" i="5" s="1"/>
  <c r="P488" i="5" s="1"/>
  <c r="T476" i="5"/>
  <c r="Q476" i="5"/>
  <c r="R476" i="5"/>
  <c r="S476" i="5"/>
  <c r="G652" i="5"/>
  <c r="G644" i="5"/>
  <c r="G640" i="5"/>
  <c r="G636" i="5"/>
  <c r="G632" i="5"/>
  <c r="G628" i="5"/>
  <c r="G624" i="5"/>
  <c r="G620" i="5"/>
  <c r="G616" i="5"/>
  <c r="G612" i="5"/>
  <c r="G608" i="5"/>
  <c r="G596" i="5"/>
  <c r="G592" i="5"/>
  <c r="G584" i="5"/>
  <c r="G580" i="5"/>
  <c r="G575" i="5"/>
  <c r="G573" i="5"/>
  <c r="P571" i="5"/>
  <c r="G570" i="5"/>
  <c r="S567" i="5"/>
  <c r="T567" i="5"/>
  <c r="Q567" i="5"/>
  <c r="G563" i="5"/>
  <c r="Q562" i="5"/>
  <c r="R562" i="5"/>
  <c r="S562" i="5"/>
  <c r="Q561" i="5"/>
  <c r="R561" i="5"/>
  <c r="V561" i="5" s="1"/>
  <c r="S561" i="5"/>
  <c r="T561" i="5"/>
  <c r="S535" i="5"/>
  <c r="T535" i="5"/>
  <c r="Q535" i="5"/>
  <c r="G531" i="5"/>
  <c r="Q530" i="5"/>
  <c r="R530" i="5"/>
  <c r="S530" i="5"/>
  <c r="Q529" i="5"/>
  <c r="R529" i="5"/>
  <c r="V529" i="5" s="1"/>
  <c r="S529" i="5"/>
  <c r="T529" i="5"/>
  <c r="Q518" i="5"/>
  <c r="R518" i="5"/>
  <c r="S518" i="5"/>
  <c r="Q517" i="5"/>
  <c r="R517" i="5"/>
  <c r="V517" i="5" s="1"/>
  <c r="S517" i="5"/>
  <c r="T517" i="5"/>
  <c r="G503" i="5"/>
  <c r="Q502" i="5"/>
  <c r="R502" i="5"/>
  <c r="S502" i="5"/>
  <c r="Q501" i="5"/>
  <c r="R501" i="5"/>
  <c r="V501" i="5" s="1"/>
  <c r="S501" i="5"/>
  <c r="T501" i="5"/>
  <c r="Q498" i="5"/>
  <c r="R498" i="5"/>
  <c r="V498" i="5" s="1"/>
  <c r="S498" i="5"/>
  <c r="Q485" i="5"/>
  <c r="R485" i="5"/>
  <c r="V485" i="5" s="1"/>
  <c r="S485" i="5"/>
  <c r="T485" i="5"/>
  <c r="Q482" i="5"/>
  <c r="R482" i="5"/>
  <c r="V482" i="5" s="1"/>
  <c r="S482" i="5"/>
  <c r="T440" i="5"/>
  <c r="Q440" i="5"/>
  <c r="R440" i="5"/>
  <c r="S440" i="5"/>
  <c r="G568" i="5"/>
  <c r="G562" i="5"/>
  <c r="P547" i="5"/>
  <c r="Q542" i="5"/>
  <c r="R542" i="5"/>
  <c r="V542" i="5" s="1"/>
  <c r="S542" i="5"/>
  <c r="P541" i="5"/>
  <c r="G530" i="5"/>
  <c r="P511" i="5"/>
  <c r="G508" i="5"/>
  <c r="G502" i="5"/>
  <c r="P495" i="5"/>
  <c r="G492" i="5"/>
  <c r="P479" i="5"/>
  <c r="F474" i="5"/>
  <c r="J474" i="5"/>
  <c r="K474" i="5" s="1"/>
  <c r="P474" i="5" s="1"/>
  <c r="T468" i="5"/>
  <c r="Q468" i="5"/>
  <c r="R468" i="5"/>
  <c r="S468" i="5"/>
  <c r="P467" i="5"/>
  <c r="Q431" i="5"/>
  <c r="S431" i="5"/>
  <c r="R431" i="5"/>
  <c r="V431" i="5" s="1"/>
  <c r="T431" i="5"/>
  <c r="G579" i="5"/>
  <c r="P559" i="5"/>
  <c r="G555" i="5"/>
  <c r="P554" i="5"/>
  <c r="P553" i="5"/>
  <c r="T550" i="5"/>
  <c r="G549" i="5"/>
  <c r="G542" i="5"/>
  <c r="G536" i="5"/>
  <c r="P527" i="5"/>
  <c r="G523" i="5"/>
  <c r="P522" i="5"/>
  <c r="P521" i="5"/>
  <c r="P506" i="5"/>
  <c r="P505" i="5"/>
  <c r="G491" i="5"/>
  <c r="P490" i="5"/>
  <c r="P489" i="5"/>
  <c r="Q486" i="5"/>
  <c r="R486" i="5"/>
  <c r="V486" i="5" s="1"/>
  <c r="S486" i="5"/>
  <c r="F475" i="5"/>
  <c r="G469" i="5" s="1"/>
  <c r="J475" i="5"/>
  <c r="K475" i="5" s="1"/>
  <c r="P475" i="5" s="1"/>
  <c r="R433" i="5"/>
  <c r="T433" i="5"/>
  <c r="Q433" i="5"/>
  <c r="S433" i="5"/>
  <c r="G577" i="5"/>
  <c r="G571" i="5"/>
  <c r="G567" i="5"/>
  <c r="P566" i="5"/>
  <c r="P565" i="5"/>
  <c r="T562" i="5"/>
  <c r="G561" i="5"/>
  <c r="R555" i="5"/>
  <c r="V555" i="5" s="1"/>
  <c r="G554" i="5"/>
  <c r="G548" i="5"/>
  <c r="P539" i="5"/>
  <c r="G535" i="5"/>
  <c r="P534" i="5"/>
  <c r="P533" i="5"/>
  <c r="T530" i="5"/>
  <c r="G529" i="5"/>
  <c r="R523" i="5"/>
  <c r="G522" i="5"/>
  <c r="T518" i="5"/>
  <c r="P515" i="5"/>
  <c r="J512" i="5"/>
  <c r="K512" i="5" s="1"/>
  <c r="P512" i="5" s="1"/>
  <c r="R507" i="5"/>
  <c r="V507" i="5" s="1"/>
  <c r="T502" i="5"/>
  <c r="G501" i="5"/>
  <c r="P499" i="5"/>
  <c r="G496" i="5"/>
  <c r="R491" i="5"/>
  <c r="G490" i="5"/>
  <c r="T486" i="5"/>
  <c r="P483" i="5"/>
  <c r="J480" i="5"/>
  <c r="K480" i="5" s="1"/>
  <c r="P480" i="5" s="1"/>
  <c r="F435" i="5"/>
  <c r="J435" i="5"/>
  <c r="K435" i="5" s="1"/>
  <c r="P435" i="5" s="1"/>
  <c r="O577" i="5"/>
  <c r="P577" i="5" s="1"/>
  <c r="J572" i="5"/>
  <c r="K572" i="5" s="1"/>
  <c r="P572" i="5" s="1"/>
  <c r="R567" i="5"/>
  <c r="G566" i="5"/>
  <c r="G560" i="5"/>
  <c r="P551" i="5"/>
  <c r="P546" i="5"/>
  <c r="P545" i="5"/>
  <c r="T542" i="5"/>
  <c r="G541" i="5"/>
  <c r="R535" i="5"/>
  <c r="G534" i="5"/>
  <c r="G528" i="5"/>
  <c r="P510" i="5"/>
  <c r="P509" i="5"/>
  <c r="G495" i="5"/>
  <c r="P493" i="5"/>
  <c r="P477" i="5"/>
  <c r="G454" i="5"/>
  <c r="P575" i="5"/>
  <c r="P563" i="5"/>
  <c r="G559" i="5"/>
  <c r="P558" i="5"/>
  <c r="P557" i="5"/>
  <c r="G553" i="5"/>
  <c r="G546" i="5"/>
  <c r="G540" i="5"/>
  <c r="S531" i="5"/>
  <c r="V531" i="5" s="1"/>
  <c r="T531" i="5"/>
  <c r="Q531" i="5"/>
  <c r="G527" i="5"/>
  <c r="P526" i="5"/>
  <c r="P525" i="5"/>
  <c r="G521" i="5"/>
  <c r="P519" i="5"/>
  <c r="J516" i="5"/>
  <c r="K516" i="5" s="1"/>
  <c r="P516" i="5" s="1"/>
  <c r="G505" i="5"/>
  <c r="P503" i="5"/>
  <c r="G500" i="5"/>
  <c r="G494" i="5"/>
  <c r="G489" i="5"/>
  <c r="P487" i="5"/>
  <c r="J484" i="5"/>
  <c r="K484" i="5" s="1"/>
  <c r="P484" i="5" s="1"/>
  <c r="Q470" i="5"/>
  <c r="R470" i="5"/>
  <c r="V470" i="5" s="1"/>
  <c r="S470" i="5"/>
  <c r="Q445" i="5"/>
  <c r="R445" i="5"/>
  <c r="V445" i="5" s="1"/>
  <c r="S445" i="5"/>
  <c r="T445" i="5"/>
  <c r="R437" i="5"/>
  <c r="V437" i="5" s="1"/>
  <c r="Q437" i="5"/>
  <c r="S437" i="5"/>
  <c r="T437" i="5"/>
  <c r="R414" i="5"/>
  <c r="T414" i="5"/>
  <c r="Q414" i="5"/>
  <c r="S414" i="5"/>
  <c r="Q463" i="5"/>
  <c r="S463" i="5"/>
  <c r="G460" i="5"/>
  <c r="S460" i="5"/>
  <c r="T460" i="5"/>
  <c r="V460" i="5" s="1"/>
  <c r="Q460" i="5"/>
  <c r="G456" i="5"/>
  <c r="S456" i="5"/>
  <c r="T456" i="5"/>
  <c r="V456" i="5" s="1"/>
  <c r="Q456" i="5"/>
  <c r="G452" i="5"/>
  <c r="S452" i="5"/>
  <c r="T452" i="5"/>
  <c r="V452" i="5" s="1"/>
  <c r="Q452" i="5"/>
  <c r="G448" i="5"/>
  <c r="S448" i="5"/>
  <c r="T448" i="5"/>
  <c r="Q448" i="5"/>
  <c r="G445" i="5"/>
  <c r="R429" i="5"/>
  <c r="T429" i="5"/>
  <c r="Q429" i="5"/>
  <c r="S429" i="5"/>
  <c r="J375" i="5"/>
  <c r="K375" i="5" s="1"/>
  <c r="F375" i="5"/>
  <c r="G375" i="5" s="1"/>
  <c r="F552" i="5"/>
  <c r="G552" i="5" s="1"/>
  <c r="F524" i="5"/>
  <c r="G524" i="5" s="1"/>
  <c r="F520" i="5"/>
  <c r="G520" i="5" s="1"/>
  <c r="F516" i="5"/>
  <c r="G516" i="5" s="1"/>
  <c r="F512" i="5"/>
  <c r="G506" i="5" s="1"/>
  <c r="F488" i="5"/>
  <c r="G488" i="5" s="1"/>
  <c r="F484" i="5"/>
  <c r="G484" i="5" s="1"/>
  <c r="F480" i="5"/>
  <c r="G479" i="5" s="1"/>
  <c r="J471" i="5"/>
  <c r="K471" i="5" s="1"/>
  <c r="P471" i="5" s="1"/>
  <c r="J469" i="5"/>
  <c r="K469" i="5" s="1"/>
  <c r="P469" i="5" s="1"/>
  <c r="J461" i="5"/>
  <c r="K461" i="5" s="1"/>
  <c r="P461" i="5" s="1"/>
  <c r="J457" i="5"/>
  <c r="K457" i="5" s="1"/>
  <c r="P457" i="5" s="1"/>
  <c r="J453" i="5"/>
  <c r="K453" i="5" s="1"/>
  <c r="P453" i="5" s="1"/>
  <c r="J449" i="5"/>
  <c r="K449" i="5" s="1"/>
  <c r="P449" i="5" s="1"/>
  <c r="F432" i="5"/>
  <c r="J432" i="5"/>
  <c r="K432" i="5" s="1"/>
  <c r="P432" i="5" s="1"/>
  <c r="T424" i="5"/>
  <c r="Q424" i="5"/>
  <c r="R424" i="5"/>
  <c r="S424" i="5"/>
  <c r="T409" i="5"/>
  <c r="Q409" i="5"/>
  <c r="R409" i="5"/>
  <c r="S409" i="5"/>
  <c r="J394" i="5"/>
  <c r="K394" i="5" s="1"/>
  <c r="P394" i="5" s="1"/>
  <c r="F394" i="5"/>
  <c r="G466" i="5"/>
  <c r="P462" i="5"/>
  <c r="Q459" i="5"/>
  <c r="R459" i="5"/>
  <c r="S459" i="5"/>
  <c r="Q455" i="5"/>
  <c r="R455" i="5"/>
  <c r="S455" i="5"/>
  <c r="Q451" i="5"/>
  <c r="R451" i="5"/>
  <c r="S451" i="5"/>
  <c r="Q447" i="5"/>
  <c r="R447" i="5"/>
  <c r="V447" i="5" s="1"/>
  <c r="S447" i="5"/>
  <c r="S444" i="5"/>
  <c r="T444" i="5"/>
  <c r="Q444" i="5"/>
  <c r="Q443" i="5"/>
  <c r="S443" i="5"/>
  <c r="T443" i="5"/>
  <c r="G430" i="5"/>
  <c r="T425" i="5"/>
  <c r="Q425" i="5"/>
  <c r="R425" i="5"/>
  <c r="S425" i="5"/>
  <c r="T417" i="5"/>
  <c r="Q417" i="5"/>
  <c r="R417" i="5"/>
  <c r="S417" i="5"/>
  <c r="J395" i="5"/>
  <c r="K395" i="5" s="1"/>
  <c r="P395" i="5" s="1"/>
  <c r="F395" i="5"/>
  <c r="G395" i="5" s="1"/>
  <c r="S377" i="5"/>
  <c r="T377" i="5"/>
  <c r="Q377" i="5"/>
  <c r="R377" i="5"/>
  <c r="G463" i="5"/>
  <c r="Q458" i="5"/>
  <c r="R458" i="5"/>
  <c r="S458" i="5"/>
  <c r="T458" i="5"/>
  <c r="Q454" i="5"/>
  <c r="R454" i="5"/>
  <c r="V454" i="5" s="1"/>
  <c r="S454" i="5"/>
  <c r="T454" i="5"/>
  <c r="Q450" i="5"/>
  <c r="R450" i="5"/>
  <c r="S450" i="5"/>
  <c r="T450" i="5"/>
  <c r="V448" i="5"/>
  <c r="Q446" i="5"/>
  <c r="R446" i="5"/>
  <c r="S446" i="5"/>
  <c r="T446" i="5"/>
  <c r="R444" i="5"/>
  <c r="V444" i="5" s="1"/>
  <c r="S389" i="5"/>
  <c r="T389" i="5"/>
  <c r="R389" i="5"/>
  <c r="V389" i="5" s="1"/>
  <c r="Q389" i="5"/>
  <c r="G464" i="5"/>
  <c r="G465" i="5"/>
  <c r="R463" i="5"/>
  <c r="V463" i="5" s="1"/>
  <c r="R443" i="5"/>
  <c r="V443" i="5" s="1"/>
  <c r="S442" i="5"/>
  <c r="T442" i="5"/>
  <c r="Q442" i="5"/>
  <c r="J418" i="5"/>
  <c r="K418" i="5" s="1"/>
  <c r="P418" i="5" s="1"/>
  <c r="F418" i="5"/>
  <c r="J473" i="5"/>
  <c r="K473" i="5" s="1"/>
  <c r="P473" i="5" s="1"/>
  <c r="G467" i="5"/>
  <c r="J465" i="5"/>
  <c r="K465" i="5" s="1"/>
  <c r="P465" i="5" s="1"/>
  <c r="G459" i="5"/>
  <c r="G455" i="5"/>
  <c r="G451" i="5"/>
  <c r="G447" i="5"/>
  <c r="G441" i="5"/>
  <c r="T441" i="5"/>
  <c r="Q441" i="5"/>
  <c r="R441" i="5"/>
  <c r="V441" i="5" s="1"/>
  <c r="P438" i="5"/>
  <c r="R422" i="5"/>
  <c r="T422" i="5"/>
  <c r="Q422" i="5"/>
  <c r="S422" i="5"/>
  <c r="T401" i="5"/>
  <c r="Q401" i="5"/>
  <c r="R401" i="5"/>
  <c r="V401" i="5" s="1"/>
  <c r="S401" i="5"/>
  <c r="P466" i="5"/>
  <c r="G462" i="5"/>
  <c r="T459" i="5"/>
  <c r="T455" i="5"/>
  <c r="T451" i="5"/>
  <c r="T447" i="5"/>
  <c r="R442" i="5"/>
  <c r="V442" i="5" s="1"/>
  <c r="G461" i="5"/>
  <c r="G457" i="5"/>
  <c r="G453" i="5"/>
  <c r="G449" i="5"/>
  <c r="F438" i="5"/>
  <c r="O436" i="5"/>
  <c r="P436" i="5" s="1"/>
  <c r="O432" i="5"/>
  <c r="P430" i="5"/>
  <c r="T416" i="5"/>
  <c r="Q416" i="5"/>
  <c r="R416" i="5"/>
  <c r="V416" i="5" s="1"/>
  <c r="J410" i="5"/>
  <c r="K410" i="5" s="1"/>
  <c r="P410" i="5" s="1"/>
  <c r="F410" i="5"/>
  <c r="F393" i="5"/>
  <c r="J393" i="5"/>
  <c r="K393" i="5" s="1"/>
  <c r="P393" i="5" s="1"/>
  <c r="R392" i="5"/>
  <c r="V392" i="5" s="1"/>
  <c r="T392" i="5"/>
  <c r="J382" i="5"/>
  <c r="K382" i="5" s="1"/>
  <c r="P382" i="5" s="1"/>
  <c r="F382" i="5"/>
  <c r="Q380" i="5"/>
  <c r="R380" i="5"/>
  <c r="V380" i="5" s="1"/>
  <c r="T380" i="5"/>
  <c r="G374" i="5"/>
  <c r="G444" i="5"/>
  <c r="G443" i="5"/>
  <c r="G442" i="5"/>
  <c r="G439" i="5"/>
  <c r="G428" i="5"/>
  <c r="P427" i="5"/>
  <c r="T408" i="5"/>
  <c r="Q408" i="5"/>
  <c r="R408" i="5"/>
  <c r="V408" i="5" s="1"/>
  <c r="R406" i="5"/>
  <c r="V406" i="5" s="1"/>
  <c r="T406" i="5"/>
  <c r="Q406" i="5"/>
  <c r="J402" i="5"/>
  <c r="K402" i="5" s="1"/>
  <c r="P402" i="5" s="1"/>
  <c r="F402" i="5"/>
  <c r="G398" i="5" s="1"/>
  <c r="R384" i="5"/>
  <c r="V384" i="5" s="1"/>
  <c r="S384" i="5"/>
  <c r="F381" i="5"/>
  <c r="J381" i="5"/>
  <c r="K381" i="5" s="1"/>
  <c r="P381" i="5" s="1"/>
  <c r="Q378" i="5"/>
  <c r="R378" i="5"/>
  <c r="V378" i="5" s="1"/>
  <c r="T378" i="5"/>
  <c r="S378" i="5"/>
  <c r="J370" i="5"/>
  <c r="K370" i="5" s="1"/>
  <c r="P370" i="5" s="1"/>
  <c r="F370" i="5"/>
  <c r="S369" i="5"/>
  <c r="T369" i="5"/>
  <c r="R369" i="5"/>
  <c r="V369" i="5" s="1"/>
  <c r="T368" i="5"/>
  <c r="Q368" i="5"/>
  <c r="R368" i="5"/>
  <c r="V364" i="5"/>
  <c r="Q362" i="5"/>
  <c r="T362" i="5"/>
  <c r="R362" i="5"/>
  <c r="S362" i="5"/>
  <c r="G440" i="5"/>
  <c r="T400" i="5"/>
  <c r="Q400" i="5"/>
  <c r="R400" i="5"/>
  <c r="V400" i="5" s="1"/>
  <c r="S397" i="5"/>
  <c r="T397" i="5"/>
  <c r="Q397" i="5"/>
  <c r="R397" i="5"/>
  <c r="S396" i="5"/>
  <c r="Q396" i="5"/>
  <c r="P391" i="5"/>
  <c r="Q388" i="5"/>
  <c r="S388" i="5"/>
  <c r="T388" i="5"/>
  <c r="R372" i="5"/>
  <c r="S372" i="5"/>
  <c r="P366" i="5"/>
  <c r="G364" i="5"/>
  <c r="R360" i="5"/>
  <c r="V360" i="5" s="1"/>
  <c r="S360" i="5"/>
  <c r="Q360" i="5"/>
  <c r="T360" i="5"/>
  <c r="F420" i="5"/>
  <c r="G420" i="5" s="1"/>
  <c r="J420" i="5"/>
  <c r="K420" i="5" s="1"/>
  <c r="P420" i="5" s="1"/>
  <c r="S416" i="5"/>
  <c r="Q392" i="5"/>
  <c r="T384" i="5"/>
  <c r="Q369" i="5"/>
  <c r="P365" i="5"/>
  <c r="G363" i="5"/>
  <c r="G361" i="5"/>
  <c r="G362" i="5"/>
  <c r="G360" i="5"/>
  <c r="P434" i="5"/>
  <c r="G429" i="5"/>
  <c r="G427" i="5"/>
  <c r="J423" i="5"/>
  <c r="K423" i="5" s="1"/>
  <c r="P423" i="5" s="1"/>
  <c r="F423" i="5"/>
  <c r="F412" i="5"/>
  <c r="G412" i="5" s="1"/>
  <c r="J412" i="5"/>
  <c r="K412" i="5" s="1"/>
  <c r="P412" i="5" s="1"/>
  <c r="S408" i="5"/>
  <c r="T396" i="5"/>
  <c r="Q384" i="5"/>
  <c r="T372" i="5"/>
  <c r="S368" i="5"/>
  <c r="G367" i="5"/>
  <c r="G365" i="5"/>
  <c r="R316" i="5"/>
  <c r="Q316" i="5"/>
  <c r="S316" i="5"/>
  <c r="T316" i="5"/>
  <c r="J415" i="5"/>
  <c r="K415" i="5" s="1"/>
  <c r="P415" i="5" s="1"/>
  <c r="F415" i="5"/>
  <c r="F404" i="5"/>
  <c r="G404" i="5" s="1"/>
  <c r="J404" i="5"/>
  <c r="K404" i="5" s="1"/>
  <c r="P404" i="5" s="1"/>
  <c r="S400" i="5"/>
  <c r="R396" i="5"/>
  <c r="G391" i="5"/>
  <c r="R388" i="5"/>
  <c r="G388" i="5"/>
  <c r="G384" i="5"/>
  <c r="Q372" i="5"/>
  <c r="F358" i="5"/>
  <c r="G358" i="5" s="1"/>
  <c r="J358" i="5"/>
  <c r="K358" i="5" s="1"/>
  <c r="P358" i="5" s="1"/>
  <c r="G356" i="5"/>
  <c r="G357" i="5"/>
  <c r="J439" i="5"/>
  <c r="K439" i="5" s="1"/>
  <c r="P439" i="5" s="1"/>
  <c r="J428" i="5"/>
  <c r="K428" i="5" s="1"/>
  <c r="P428" i="5" s="1"/>
  <c r="J426" i="5"/>
  <c r="K426" i="5" s="1"/>
  <c r="P426" i="5" s="1"/>
  <c r="F426" i="5"/>
  <c r="J407" i="5"/>
  <c r="K407" i="5" s="1"/>
  <c r="P407" i="5" s="1"/>
  <c r="F407" i="5"/>
  <c r="G396" i="5"/>
  <c r="J387" i="5"/>
  <c r="K387" i="5" s="1"/>
  <c r="P387" i="5" s="1"/>
  <c r="F387" i="5"/>
  <c r="G386" i="5" s="1"/>
  <c r="V376" i="5"/>
  <c r="F334" i="5"/>
  <c r="J334" i="5"/>
  <c r="K334" i="5" s="1"/>
  <c r="P334" i="5" s="1"/>
  <c r="P383" i="5"/>
  <c r="J374" i="5"/>
  <c r="K374" i="5" s="1"/>
  <c r="P374" i="5" s="1"/>
  <c r="Q364" i="5"/>
  <c r="R352" i="5"/>
  <c r="T352" i="5"/>
  <c r="Q352" i="5"/>
  <c r="F313" i="5"/>
  <c r="J313" i="5"/>
  <c r="K313" i="5" s="1"/>
  <c r="P313" i="5" s="1"/>
  <c r="R299" i="5"/>
  <c r="Q299" i="5"/>
  <c r="S299" i="5"/>
  <c r="T299" i="5"/>
  <c r="T296" i="5"/>
  <c r="S296" i="5"/>
  <c r="Q296" i="5"/>
  <c r="R296" i="5"/>
  <c r="V296" i="5" s="1"/>
  <c r="R291" i="5"/>
  <c r="Q291" i="5"/>
  <c r="S291" i="5"/>
  <c r="T291" i="5"/>
  <c r="P419" i="5"/>
  <c r="P411" i="5"/>
  <c r="P403" i="5"/>
  <c r="O399" i="5"/>
  <c r="P399" i="5" s="1"/>
  <c r="S376" i="5"/>
  <c r="J373" i="5"/>
  <c r="K373" i="5" s="1"/>
  <c r="P373" i="5" s="1"/>
  <c r="O367" i="5"/>
  <c r="P367" i="5" s="1"/>
  <c r="O357" i="5"/>
  <c r="P357" i="5" s="1"/>
  <c r="G329" i="5"/>
  <c r="R328" i="5"/>
  <c r="T328" i="5"/>
  <c r="Q328" i="5"/>
  <c r="Q326" i="5"/>
  <c r="T326" i="5"/>
  <c r="R326" i="5"/>
  <c r="S326" i="5"/>
  <c r="G320" i="5"/>
  <c r="P318" i="5"/>
  <c r="T304" i="5"/>
  <c r="S304" i="5"/>
  <c r="Q304" i="5"/>
  <c r="R304" i="5"/>
  <c r="P289" i="5"/>
  <c r="P284" i="5"/>
  <c r="J277" i="5"/>
  <c r="K277" i="5" s="1"/>
  <c r="P277" i="5" s="1"/>
  <c r="F277" i="5"/>
  <c r="S228" i="5"/>
  <c r="T228" i="5"/>
  <c r="Q228" i="5"/>
  <c r="R228" i="5"/>
  <c r="P361" i="5"/>
  <c r="R356" i="5"/>
  <c r="V356" i="5" s="1"/>
  <c r="Q356" i="5"/>
  <c r="S356" i="5"/>
  <c r="T356" i="5"/>
  <c r="R340" i="5"/>
  <c r="V340" i="5" s="1"/>
  <c r="S340" i="5"/>
  <c r="T340" i="5"/>
  <c r="Q338" i="5"/>
  <c r="R338" i="5"/>
  <c r="V338" i="5" s="1"/>
  <c r="S338" i="5"/>
  <c r="T338" i="5"/>
  <c r="G328" i="5"/>
  <c r="G311" i="5"/>
  <c r="R226" i="5"/>
  <c r="Q226" i="5"/>
  <c r="S226" i="5"/>
  <c r="T226" i="5"/>
  <c r="J386" i="5"/>
  <c r="K386" i="5" s="1"/>
  <c r="P386" i="5" s="1"/>
  <c r="F383" i="5"/>
  <c r="G383" i="5" s="1"/>
  <c r="O375" i="5"/>
  <c r="G349" i="5"/>
  <c r="P348" i="5"/>
  <c r="G340" i="5"/>
  <c r="P336" i="5"/>
  <c r="S328" i="5"/>
  <c r="J327" i="5"/>
  <c r="K327" i="5" s="1"/>
  <c r="F327" i="5"/>
  <c r="J297" i="5"/>
  <c r="K297" i="5" s="1"/>
  <c r="F297" i="5"/>
  <c r="F295" i="5"/>
  <c r="J295" i="5"/>
  <c r="K295" i="5" s="1"/>
  <c r="P295" i="5" s="1"/>
  <c r="J421" i="5"/>
  <c r="K421" i="5" s="1"/>
  <c r="P421" i="5" s="1"/>
  <c r="J413" i="5"/>
  <c r="K413" i="5" s="1"/>
  <c r="P413" i="5" s="1"/>
  <c r="J405" i="5"/>
  <c r="K405" i="5" s="1"/>
  <c r="P405" i="5" s="1"/>
  <c r="J390" i="5"/>
  <c r="K390" i="5" s="1"/>
  <c r="P390" i="5" s="1"/>
  <c r="J385" i="5"/>
  <c r="K385" i="5" s="1"/>
  <c r="P385" i="5" s="1"/>
  <c r="O379" i="5"/>
  <c r="P379" i="5" s="1"/>
  <c r="G354" i="5"/>
  <c r="G348" i="5"/>
  <c r="F347" i="5"/>
  <c r="G347" i="5" s="1"/>
  <c r="J347" i="5"/>
  <c r="K347" i="5" s="1"/>
  <c r="P347" i="5" s="1"/>
  <c r="R344" i="5"/>
  <c r="Q344" i="5"/>
  <c r="S344" i="5"/>
  <c r="T344" i="5"/>
  <c r="P342" i="5"/>
  <c r="Q340" i="5"/>
  <c r="T339" i="5"/>
  <c r="R339" i="5"/>
  <c r="S339" i="5"/>
  <c r="G318" i="5"/>
  <c r="G308" i="5"/>
  <c r="S260" i="5"/>
  <c r="T260" i="5"/>
  <c r="Q260" i="5"/>
  <c r="R260" i="5"/>
  <c r="V260" i="5" s="1"/>
  <c r="P371" i="5"/>
  <c r="G359" i="5"/>
  <c r="G352" i="5"/>
  <c r="G353" i="5"/>
  <c r="S345" i="5"/>
  <c r="Q345" i="5"/>
  <c r="R345" i="5"/>
  <c r="V345" i="5" s="1"/>
  <c r="T345" i="5"/>
  <c r="Q314" i="5"/>
  <c r="T314" i="5"/>
  <c r="S314" i="5"/>
  <c r="V314" i="5" s="1"/>
  <c r="R308" i="5"/>
  <c r="Q308" i="5"/>
  <c r="S308" i="5"/>
  <c r="T308" i="5"/>
  <c r="J282" i="5"/>
  <c r="K282" i="5" s="1"/>
  <c r="F282" i="5"/>
  <c r="G268" i="5"/>
  <c r="Q253" i="5"/>
  <c r="R253" i="5"/>
  <c r="T253" i="5"/>
  <c r="S253" i="5"/>
  <c r="J398" i="5"/>
  <c r="K398" i="5" s="1"/>
  <c r="P398" i="5" s="1"/>
  <c r="O387" i="5"/>
  <c r="G343" i="5"/>
  <c r="Q339" i="5"/>
  <c r="P329" i="5"/>
  <c r="G317" i="5"/>
  <c r="G316" i="5"/>
  <c r="P315" i="5"/>
  <c r="G283" i="5"/>
  <c r="J270" i="5"/>
  <c r="K270" i="5" s="1"/>
  <c r="F270" i="5"/>
  <c r="G270" i="5" s="1"/>
  <c r="O359" i="5"/>
  <c r="P359" i="5" s="1"/>
  <c r="J354" i="5"/>
  <c r="K354" i="5" s="1"/>
  <c r="P354" i="5" s="1"/>
  <c r="J343" i="5"/>
  <c r="K343" i="5" s="1"/>
  <c r="P343" i="5" s="1"/>
  <c r="F339" i="5"/>
  <c r="J333" i="5"/>
  <c r="K333" i="5" s="1"/>
  <c r="P333" i="5" s="1"/>
  <c r="J331" i="5"/>
  <c r="K331" i="5" s="1"/>
  <c r="P331" i="5" s="1"/>
  <c r="O327" i="5"/>
  <c r="J322" i="5"/>
  <c r="K322" i="5" s="1"/>
  <c r="P322" i="5" s="1"/>
  <c r="J305" i="5"/>
  <c r="K305" i="5" s="1"/>
  <c r="P305" i="5" s="1"/>
  <c r="F305" i="5"/>
  <c r="F303" i="5"/>
  <c r="J303" i="5"/>
  <c r="K303" i="5" s="1"/>
  <c r="P303" i="5" s="1"/>
  <c r="O297" i="5"/>
  <c r="O286" i="5"/>
  <c r="P286" i="5" s="1"/>
  <c r="P272" i="5"/>
  <c r="G251" i="5"/>
  <c r="R166" i="5"/>
  <c r="V166" i="5" s="1"/>
  <c r="S166" i="5"/>
  <c r="T166" i="5"/>
  <c r="Q166" i="5"/>
  <c r="G351" i="5"/>
  <c r="P337" i="5"/>
  <c r="J335" i="5"/>
  <c r="K335" i="5" s="1"/>
  <c r="P335" i="5" s="1"/>
  <c r="G332" i="5"/>
  <c r="P312" i="5"/>
  <c r="G307" i="5"/>
  <c r="F292" i="5"/>
  <c r="J292" i="5"/>
  <c r="K292" i="5" s="1"/>
  <c r="P292" i="5" s="1"/>
  <c r="G267" i="5"/>
  <c r="Q255" i="5"/>
  <c r="R255" i="5"/>
  <c r="V255" i="5" s="1"/>
  <c r="S255" i="5"/>
  <c r="T255" i="5"/>
  <c r="T243" i="5"/>
  <c r="Q243" i="5"/>
  <c r="R243" i="5"/>
  <c r="P237" i="5"/>
  <c r="R235" i="5"/>
  <c r="S235" i="5"/>
  <c r="T235" i="5"/>
  <c r="O351" i="5"/>
  <c r="P351" i="5" s="1"/>
  <c r="J346" i="5"/>
  <c r="K346" i="5" s="1"/>
  <c r="P346" i="5" s="1"/>
  <c r="O335" i="5"/>
  <c r="J330" i="5"/>
  <c r="K330" i="5" s="1"/>
  <c r="P330" i="5" s="1"/>
  <c r="J309" i="5"/>
  <c r="K309" i="5" s="1"/>
  <c r="P309" i="5" s="1"/>
  <c r="J307" i="5"/>
  <c r="K307" i="5" s="1"/>
  <c r="P307" i="5" s="1"/>
  <c r="F300" i="5"/>
  <c r="J300" i="5"/>
  <c r="K300" i="5" s="1"/>
  <c r="P300" i="5" s="1"/>
  <c r="J294" i="5"/>
  <c r="K294" i="5" s="1"/>
  <c r="F294" i="5"/>
  <c r="G294" i="5" s="1"/>
  <c r="F290" i="5"/>
  <c r="F280" i="5"/>
  <c r="J280" i="5"/>
  <c r="K280" i="5" s="1"/>
  <c r="P280" i="5" s="1"/>
  <c r="R279" i="5"/>
  <c r="V279" i="5" s="1"/>
  <c r="S279" i="5"/>
  <c r="P263" i="5"/>
  <c r="S252" i="5"/>
  <c r="T252" i="5"/>
  <c r="Q252" i="5"/>
  <c r="R252" i="5"/>
  <c r="J245" i="5"/>
  <c r="K245" i="5" s="1"/>
  <c r="P245" i="5" s="1"/>
  <c r="F245" i="5"/>
  <c r="G244" i="5" s="1"/>
  <c r="J238" i="5"/>
  <c r="K238" i="5" s="1"/>
  <c r="F238" i="5"/>
  <c r="G238" i="5" s="1"/>
  <c r="R174" i="5"/>
  <c r="S174" i="5"/>
  <c r="T174" i="5"/>
  <c r="Q174" i="5"/>
  <c r="O363" i="5"/>
  <c r="P363" i="5" s="1"/>
  <c r="P349" i="5"/>
  <c r="P320" i="5"/>
  <c r="F315" i="5"/>
  <c r="G309" i="5" s="1"/>
  <c r="J311" i="5"/>
  <c r="K311" i="5" s="1"/>
  <c r="P311" i="5" s="1"/>
  <c r="O307" i="5"/>
  <c r="J302" i="5"/>
  <c r="K302" i="5" s="1"/>
  <c r="P302" i="5" s="1"/>
  <c r="F302" i="5"/>
  <c r="F298" i="5"/>
  <c r="G298" i="5" s="1"/>
  <c r="O294" i="5"/>
  <c r="P290" i="5"/>
  <c r="G265" i="5"/>
  <c r="S264" i="5"/>
  <c r="T264" i="5"/>
  <c r="R264" i="5"/>
  <c r="V264" i="5" s="1"/>
  <c r="R258" i="5"/>
  <c r="Q258" i="5"/>
  <c r="S258" i="5"/>
  <c r="T258" i="5"/>
  <c r="F256" i="5"/>
  <c r="J256" i="5"/>
  <c r="K256" i="5" s="1"/>
  <c r="P256" i="5" s="1"/>
  <c r="P240" i="5"/>
  <c r="G223" i="5"/>
  <c r="G355" i="5"/>
  <c r="P324" i="5"/>
  <c r="G319" i="5"/>
  <c r="G306" i="5"/>
  <c r="P298" i="5"/>
  <c r="F287" i="5"/>
  <c r="J287" i="5"/>
  <c r="K287" i="5" s="1"/>
  <c r="P287" i="5" s="1"/>
  <c r="Q283" i="5"/>
  <c r="S283" i="5"/>
  <c r="V283" i="5" s="1"/>
  <c r="T283" i="5"/>
  <c r="G264" i="5"/>
  <c r="G259" i="5"/>
  <c r="S243" i="5"/>
  <c r="R186" i="5"/>
  <c r="V186" i="5" s="1"/>
  <c r="Q186" i="5"/>
  <c r="S186" i="5"/>
  <c r="T186" i="5"/>
  <c r="O355" i="5"/>
  <c r="P355" i="5" s="1"/>
  <c r="J350" i="5"/>
  <c r="K350" i="5" s="1"/>
  <c r="P350" i="5" s="1"/>
  <c r="P341" i="5"/>
  <c r="J321" i="5"/>
  <c r="K321" i="5" s="1"/>
  <c r="P321" i="5" s="1"/>
  <c r="T317" i="5"/>
  <c r="O315" i="5"/>
  <c r="J310" i="5"/>
  <c r="K310" i="5" s="1"/>
  <c r="P310" i="5" s="1"/>
  <c r="P306" i="5"/>
  <c r="P288" i="5"/>
  <c r="G261" i="5"/>
  <c r="Q251" i="5"/>
  <c r="R251" i="5"/>
  <c r="S251" i="5"/>
  <c r="T251" i="5"/>
  <c r="Q231" i="5"/>
  <c r="R231" i="5"/>
  <c r="V231" i="5" s="1"/>
  <c r="S231" i="5"/>
  <c r="T231" i="5"/>
  <c r="P353" i="5"/>
  <c r="P332" i="5"/>
  <c r="P325" i="5"/>
  <c r="J323" i="5"/>
  <c r="K323" i="5" s="1"/>
  <c r="P323" i="5" s="1"/>
  <c r="O319" i="5"/>
  <c r="P319" i="5" s="1"/>
  <c r="R317" i="5"/>
  <c r="V317" i="5" s="1"/>
  <c r="T275" i="5"/>
  <c r="Q275" i="5"/>
  <c r="R275" i="5"/>
  <c r="G269" i="5"/>
  <c r="R267" i="5"/>
  <c r="V267" i="5" s="1"/>
  <c r="S267" i="5"/>
  <c r="T267" i="5"/>
  <c r="Q247" i="5"/>
  <c r="R247" i="5"/>
  <c r="V247" i="5" s="1"/>
  <c r="S247" i="5"/>
  <c r="S232" i="5"/>
  <c r="T232" i="5"/>
  <c r="R232" i="5"/>
  <c r="J301" i="5"/>
  <c r="K301" i="5" s="1"/>
  <c r="P301" i="5" s="1"/>
  <c r="J293" i="5"/>
  <c r="K293" i="5" s="1"/>
  <c r="P293" i="5" s="1"/>
  <c r="F286" i="5"/>
  <c r="G286" i="5" s="1"/>
  <c r="J285" i="5"/>
  <c r="K285" i="5" s="1"/>
  <c r="P285" i="5" s="1"/>
  <c r="J281" i="5"/>
  <c r="K281" i="5" s="1"/>
  <c r="P281" i="5" s="1"/>
  <c r="F278" i="5"/>
  <c r="G278" i="5" s="1"/>
  <c r="J276" i="5"/>
  <c r="K276" i="5" s="1"/>
  <c r="P276" i="5" s="1"/>
  <c r="Q271" i="5"/>
  <c r="O270" i="5"/>
  <c r="F253" i="5"/>
  <c r="J249" i="5"/>
  <c r="K249" i="5" s="1"/>
  <c r="P249" i="5" s="1"/>
  <c r="F246" i="5"/>
  <c r="G246" i="5" s="1"/>
  <c r="J244" i="5"/>
  <c r="K244" i="5" s="1"/>
  <c r="P244" i="5" s="1"/>
  <c r="Q239" i="5"/>
  <c r="O238" i="5"/>
  <c r="J224" i="5"/>
  <c r="K224" i="5" s="1"/>
  <c r="P224" i="5" s="1"/>
  <c r="Q223" i="5"/>
  <c r="J218" i="5"/>
  <c r="K218" i="5" s="1"/>
  <c r="P218" i="5" s="1"/>
  <c r="F218" i="5"/>
  <c r="G217" i="5" s="1"/>
  <c r="T181" i="5"/>
  <c r="Q181" i="5"/>
  <c r="R181" i="5"/>
  <c r="S181" i="5"/>
  <c r="R122" i="5"/>
  <c r="S122" i="5"/>
  <c r="Q122" i="5"/>
  <c r="T122" i="5"/>
  <c r="T121" i="5"/>
  <c r="R121" i="5"/>
  <c r="Q121" i="5"/>
  <c r="S121" i="5"/>
  <c r="O274" i="5"/>
  <c r="F250" i="5"/>
  <c r="G250" i="5" s="1"/>
  <c r="J248" i="5"/>
  <c r="K248" i="5" s="1"/>
  <c r="P248" i="5" s="1"/>
  <c r="O242" i="5"/>
  <c r="P242" i="5" s="1"/>
  <c r="O225" i="5"/>
  <c r="P225" i="5" s="1"/>
  <c r="F221" i="5"/>
  <c r="G221" i="5" s="1"/>
  <c r="P209" i="5"/>
  <c r="R202" i="5"/>
  <c r="Q202" i="5"/>
  <c r="S202" i="5"/>
  <c r="T202" i="5"/>
  <c r="R182" i="5"/>
  <c r="Q182" i="5"/>
  <c r="S182" i="5"/>
  <c r="T182" i="5"/>
  <c r="P266" i="5"/>
  <c r="J257" i="5"/>
  <c r="K257" i="5" s="1"/>
  <c r="P257" i="5" s="1"/>
  <c r="G254" i="5"/>
  <c r="P234" i="5"/>
  <c r="P222" i="5"/>
  <c r="P197" i="5"/>
  <c r="R190" i="5"/>
  <c r="S190" i="5"/>
  <c r="T190" i="5"/>
  <c r="F289" i="5"/>
  <c r="O282" i="5"/>
  <c r="J261" i="5"/>
  <c r="K261" i="5" s="1"/>
  <c r="P261" i="5" s="1"/>
  <c r="S259" i="5"/>
  <c r="V259" i="5" s="1"/>
  <c r="F258" i="5"/>
  <c r="O250" i="5"/>
  <c r="P250" i="5" s="1"/>
  <c r="J229" i="5"/>
  <c r="K229" i="5" s="1"/>
  <c r="P229" i="5" s="1"/>
  <c r="S227" i="5"/>
  <c r="V227" i="5" s="1"/>
  <c r="O221" i="5"/>
  <c r="P221" i="5" s="1"/>
  <c r="R198" i="5"/>
  <c r="V198" i="5" s="1"/>
  <c r="Q198" i="5"/>
  <c r="S198" i="5"/>
  <c r="T198" i="5"/>
  <c r="Q190" i="5"/>
  <c r="P274" i="5"/>
  <c r="J265" i="5"/>
  <c r="K265" i="5" s="1"/>
  <c r="P265" i="5" s="1"/>
  <c r="F262" i="5"/>
  <c r="O254" i="5"/>
  <c r="P254" i="5" s="1"/>
  <c r="F237" i="5"/>
  <c r="G232" i="5" s="1"/>
  <c r="J233" i="5"/>
  <c r="K233" i="5" s="1"/>
  <c r="P233" i="5" s="1"/>
  <c r="F230" i="5"/>
  <c r="G225" i="5" s="1"/>
  <c r="J220" i="5"/>
  <c r="K220" i="5" s="1"/>
  <c r="P220" i="5" s="1"/>
  <c r="F220" i="5"/>
  <c r="G220" i="5" s="1"/>
  <c r="R206" i="5"/>
  <c r="V206" i="5" s="1"/>
  <c r="S206" i="5"/>
  <c r="T206" i="5"/>
  <c r="R178" i="5"/>
  <c r="V178" i="5" s="1"/>
  <c r="Q178" i="5"/>
  <c r="S178" i="5"/>
  <c r="P278" i="5"/>
  <c r="J269" i="5"/>
  <c r="K269" i="5" s="1"/>
  <c r="P269" i="5" s="1"/>
  <c r="G266" i="5"/>
  <c r="P246" i="5"/>
  <c r="G222" i="5"/>
  <c r="P217" i="5"/>
  <c r="R214" i="5"/>
  <c r="V214" i="5" s="1"/>
  <c r="Q214" i="5"/>
  <c r="S214" i="5"/>
  <c r="T214" i="5"/>
  <c r="T213" i="5"/>
  <c r="Q213" i="5"/>
  <c r="R213" i="5"/>
  <c r="V213" i="5" s="1"/>
  <c r="Q169" i="5"/>
  <c r="T169" i="5"/>
  <c r="S169" i="5"/>
  <c r="S152" i="5"/>
  <c r="Q152" i="5"/>
  <c r="R152" i="5"/>
  <c r="V152" i="5" s="1"/>
  <c r="T152" i="5"/>
  <c r="J273" i="5"/>
  <c r="K273" i="5" s="1"/>
  <c r="P273" i="5" s="1"/>
  <c r="J268" i="5"/>
  <c r="K268" i="5" s="1"/>
  <c r="P268" i="5" s="1"/>
  <c r="O262" i="5"/>
  <c r="P262" i="5" s="1"/>
  <c r="J241" i="5"/>
  <c r="K241" i="5" s="1"/>
  <c r="P241" i="5" s="1"/>
  <c r="J236" i="5"/>
  <c r="K236" i="5" s="1"/>
  <c r="P236" i="5" s="1"/>
  <c r="O230" i="5"/>
  <c r="P230" i="5" s="1"/>
  <c r="T223" i="5"/>
  <c r="V223" i="5" s="1"/>
  <c r="J219" i="5"/>
  <c r="K219" i="5" s="1"/>
  <c r="P219" i="5" s="1"/>
  <c r="F219" i="5"/>
  <c r="R169" i="5"/>
  <c r="V169" i="5" s="1"/>
  <c r="F216" i="5"/>
  <c r="J216" i="5"/>
  <c r="K216" i="5" s="1"/>
  <c r="P216" i="5" s="1"/>
  <c r="F212" i="5"/>
  <c r="J212" i="5"/>
  <c r="K212" i="5" s="1"/>
  <c r="P212" i="5" s="1"/>
  <c r="P211" i="5"/>
  <c r="S210" i="5"/>
  <c r="R207" i="5"/>
  <c r="F196" i="5"/>
  <c r="J196" i="5"/>
  <c r="K196" i="5" s="1"/>
  <c r="P196" i="5" s="1"/>
  <c r="P195" i="5"/>
  <c r="S194" i="5"/>
  <c r="F180" i="5"/>
  <c r="J180" i="5"/>
  <c r="K180" i="5" s="1"/>
  <c r="P180" i="5" s="1"/>
  <c r="P179" i="5"/>
  <c r="G168" i="5"/>
  <c r="G166" i="5"/>
  <c r="G158" i="5"/>
  <c r="G123" i="5"/>
  <c r="P215" i="5"/>
  <c r="Q210" i="5"/>
  <c r="Q194" i="5"/>
  <c r="G165" i="5"/>
  <c r="R158" i="5"/>
  <c r="S158" i="5"/>
  <c r="T158" i="5"/>
  <c r="G157" i="5"/>
  <c r="G155" i="5"/>
  <c r="R150" i="5"/>
  <c r="Q150" i="5"/>
  <c r="S150" i="5"/>
  <c r="T150" i="5"/>
  <c r="G149" i="5"/>
  <c r="G147" i="5"/>
  <c r="F140" i="5"/>
  <c r="G140" i="5" s="1"/>
  <c r="J140" i="5"/>
  <c r="K140" i="5" s="1"/>
  <c r="P140" i="5" s="1"/>
  <c r="T125" i="5"/>
  <c r="R125" i="5"/>
  <c r="Q125" i="5"/>
  <c r="S125" i="5"/>
  <c r="F200" i="5"/>
  <c r="J200" i="5"/>
  <c r="K200" i="5" s="1"/>
  <c r="P200" i="5" s="1"/>
  <c r="P199" i="5"/>
  <c r="F184" i="5"/>
  <c r="J184" i="5"/>
  <c r="K184" i="5" s="1"/>
  <c r="P184" i="5" s="1"/>
  <c r="P183" i="5"/>
  <c r="G162" i="5"/>
  <c r="Q158" i="5"/>
  <c r="P153" i="5"/>
  <c r="S141" i="5"/>
  <c r="Q141" i="5"/>
  <c r="R141" i="5"/>
  <c r="T141" i="5"/>
  <c r="F209" i="5"/>
  <c r="O205" i="5"/>
  <c r="P205" i="5" s="1"/>
  <c r="F193" i="5"/>
  <c r="O189" i="5"/>
  <c r="P189" i="5" s="1"/>
  <c r="F177" i="5"/>
  <c r="O173" i="5"/>
  <c r="T170" i="5"/>
  <c r="G161" i="5"/>
  <c r="G159" i="5"/>
  <c r="S156" i="5"/>
  <c r="Q156" i="5"/>
  <c r="R156" i="5"/>
  <c r="T156" i="5"/>
  <c r="G156" i="5"/>
  <c r="S148" i="5"/>
  <c r="Q148" i="5"/>
  <c r="R148" i="5"/>
  <c r="V148" i="5" s="1"/>
  <c r="T148" i="5"/>
  <c r="G148" i="5"/>
  <c r="P135" i="5"/>
  <c r="R133" i="5"/>
  <c r="V133" i="5" s="1"/>
  <c r="T133" i="5"/>
  <c r="Q133" i="5"/>
  <c r="G114" i="5"/>
  <c r="G115" i="5"/>
  <c r="G111" i="5"/>
  <c r="F204" i="5"/>
  <c r="J204" i="5"/>
  <c r="K204" i="5" s="1"/>
  <c r="P204" i="5" s="1"/>
  <c r="S203" i="5"/>
  <c r="V203" i="5" s="1"/>
  <c r="T203" i="5"/>
  <c r="P201" i="5"/>
  <c r="F188" i="5"/>
  <c r="J188" i="5"/>
  <c r="K188" i="5" s="1"/>
  <c r="P188" i="5" s="1"/>
  <c r="S187" i="5"/>
  <c r="V187" i="5" s="1"/>
  <c r="T187" i="5"/>
  <c r="P185" i="5"/>
  <c r="F172" i="5"/>
  <c r="G167" i="5" s="1"/>
  <c r="J172" i="5"/>
  <c r="K172" i="5" s="1"/>
  <c r="P172" i="5" s="1"/>
  <c r="S171" i="5"/>
  <c r="T171" i="5"/>
  <c r="S170" i="5"/>
  <c r="V170" i="5" s="1"/>
  <c r="G170" i="5"/>
  <c r="S164" i="5"/>
  <c r="Q164" i="5"/>
  <c r="R164" i="5"/>
  <c r="G164" i="5"/>
  <c r="R162" i="5"/>
  <c r="S162" i="5"/>
  <c r="T162" i="5"/>
  <c r="F131" i="5"/>
  <c r="J131" i="5"/>
  <c r="K131" i="5" s="1"/>
  <c r="P131" i="5" s="1"/>
  <c r="T129" i="5"/>
  <c r="R129" i="5"/>
  <c r="S129" i="5"/>
  <c r="T109" i="5"/>
  <c r="R109" i="5"/>
  <c r="V109" i="5" s="1"/>
  <c r="S109" i="5"/>
  <c r="Q109" i="5"/>
  <c r="Q108" i="5"/>
  <c r="R108" i="5"/>
  <c r="V108" i="5" s="1"/>
  <c r="S108" i="5"/>
  <c r="T108" i="5"/>
  <c r="O217" i="5"/>
  <c r="F213" i="5"/>
  <c r="G213" i="5" s="1"/>
  <c r="O209" i="5"/>
  <c r="F197" i="5"/>
  <c r="O193" i="5"/>
  <c r="P193" i="5" s="1"/>
  <c r="F181" i="5"/>
  <c r="O177" i="5"/>
  <c r="P177" i="5" s="1"/>
  <c r="Q170" i="5"/>
  <c r="S160" i="5"/>
  <c r="Q160" i="5"/>
  <c r="R160" i="5"/>
  <c r="T160" i="5"/>
  <c r="G160" i="5"/>
  <c r="R154" i="5"/>
  <c r="V154" i="5" s="1"/>
  <c r="Q154" i="5"/>
  <c r="S154" i="5"/>
  <c r="T154" i="5"/>
  <c r="G153" i="5"/>
  <c r="G151" i="5"/>
  <c r="R146" i="5"/>
  <c r="Q146" i="5"/>
  <c r="S146" i="5"/>
  <c r="T146" i="5"/>
  <c r="G145" i="5"/>
  <c r="G144" i="5"/>
  <c r="G143" i="5"/>
  <c r="V210" i="5"/>
  <c r="F208" i="5"/>
  <c r="G205" i="5" s="1"/>
  <c r="J208" i="5"/>
  <c r="K208" i="5" s="1"/>
  <c r="P208" i="5" s="1"/>
  <c r="S207" i="5"/>
  <c r="T207" i="5"/>
  <c r="V194" i="5"/>
  <c r="F192" i="5"/>
  <c r="J192" i="5"/>
  <c r="K192" i="5" s="1"/>
  <c r="P192" i="5" s="1"/>
  <c r="S191" i="5"/>
  <c r="V191" i="5" s="1"/>
  <c r="T191" i="5"/>
  <c r="F176" i="5"/>
  <c r="J176" i="5"/>
  <c r="K176" i="5" s="1"/>
  <c r="P176" i="5" s="1"/>
  <c r="S175" i="5"/>
  <c r="V175" i="5" s="1"/>
  <c r="T175" i="5"/>
  <c r="P173" i="5"/>
  <c r="R171" i="5"/>
  <c r="V171" i="5" s="1"/>
  <c r="G169" i="5"/>
  <c r="P149" i="5"/>
  <c r="P144" i="5"/>
  <c r="F136" i="5"/>
  <c r="J136" i="5"/>
  <c r="K136" i="5" s="1"/>
  <c r="P136" i="5" s="1"/>
  <c r="T117" i="5"/>
  <c r="R117" i="5"/>
  <c r="V117" i="5" s="1"/>
  <c r="S117" i="5"/>
  <c r="Q117" i="5"/>
  <c r="J143" i="5"/>
  <c r="K143" i="5" s="1"/>
  <c r="P143" i="5" s="1"/>
  <c r="G129" i="5"/>
  <c r="P128" i="5"/>
  <c r="R126" i="5"/>
  <c r="S126" i="5"/>
  <c r="G122" i="5"/>
  <c r="J119" i="5"/>
  <c r="K119" i="5" s="1"/>
  <c r="P119" i="5" s="1"/>
  <c r="R114" i="5"/>
  <c r="S114" i="5"/>
  <c r="P112" i="5"/>
  <c r="P107" i="5"/>
  <c r="Q100" i="5"/>
  <c r="R100" i="5"/>
  <c r="S100" i="5"/>
  <c r="T100" i="5"/>
  <c r="P98" i="5"/>
  <c r="P167" i="5"/>
  <c r="P139" i="5"/>
  <c r="S134" i="5"/>
  <c r="V134" i="5" s="1"/>
  <c r="Q134" i="5"/>
  <c r="G133" i="5"/>
  <c r="P130" i="5"/>
  <c r="T126" i="5"/>
  <c r="G126" i="5"/>
  <c r="J123" i="5"/>
  <c r="K123" i="5" s="1"/>
  <c r="P123" i="5" s="1"/>
  <c r="T114" i="5"/>
  <c r="T113" i="5"/>
  <c r="R113" i="5"/>
  <c r="V113" i="5" s="1"/>
  <c r="S113" i="5"/>
  <c r="G103" i="5"/>
  <c r="P102" i="5"/>
  <c r="T101" i="5"/>
  <c r="Q101" i="5"/>
  <c r="R101" i="5"/>
  <c r="S101" i="5"/>
  <c r="Q62" i="5"/>
  <c r="S62" i="5"/>
  <c r="T62" i="5"/>
  <c r="R62" i="5"/>
  <c r="V62" i="5" s="1"/>
  <c r="P55" i="5"/>
  <c r="F214" i="5"/>
  <c r="F210" i="5"/>
  <c r="F206" i="5"/>
  <c r="F202" i="5"/>
  <c r="G202" i="5" s="1"/>
  <c r="F198" i="5"/>
  <c r="F194" i="5"/>
  <c r="F190" i="5"/>
  <c r="F186" i="5"/>
  <c r="G186" i="5" s="1"/>
  <c r="F182" i="5"/>
  <c r="F178" i="5"/>
  <c r="F174" i="5"/>
  <c r="J168" i="5"/>
  <c r="K168" i="5" s="1"/>
  <c r="P168" i="5" s="1"/>
  <c r="P163" i="5"/>
  <c r="P159" i="5"/>
  <c r="P155" i="5"/>
  <c r="P151" i="5"/>
  <c r="P147" i="5"/>
  <c r="S137" i="5"/>
  <c r="J127" i="5"/>
  <c r="K127" i="5" s="1"/>
  <c r="P127" i="5" s="1"/>
  <c r="Q126" i="5"/>
  <c r="G117" i="5"/>
  <c r="Q114" i="5"/>
  <c r="P111" i="5"/>
  <c r="G102" i="5"/>
  <c r="T86" i="5"/>
  <c r="Q86" i="5"/>
  <c r="R86" i="5"/>
  <c r="S86" i="5"/>
  <c r="O165" i="5"/>
  <c r="P165" i="5" s="1"/>
  <c r="O161" i="5"/>
  <c r="P161" i="5" s="1"/>
  <c r="O157" i="5"/>
  <c r="P157" i="5" s="1"/>
  <c r="O153" i="5"/>
  <c r="O149" i="5"/>
  <c r="O145" i="5"/>
  <c r="P145" i="5" s="1"/>
  <c r="G141" i="5"/>
  <c r="O120" i="5"/>
  <c r="P120" i="5" s="1"/>
  <c r="G119" i="5"/>
  <c r="P115" i="5"/>
  <c r="G107" i="5"/>
  <c r="J99" i="5"/>
  <c r="K99" i="5" s="1"/>
  <c r="P99" i="5" s="1"/>
  <c r="F99" i="5"/>
  <c r="G99" i="5" s="1"/>
  <c r="G154" i="5"/>
  <c r="G150" i="5"/>
  <c r="G146" i="5"/>
  <c r="S142" i="5"/>
  <c r="R142" i="5"/>
  <c r="Q137" i="5"/>
  <c r="T137" i="5"/>
  <c r="V137" i="5" s="1"/>
  <c r="O124" i="5"/>
  <c r="P124" i="5" s="1"/>
  <c r="P106" i="5"/>
  <c r="Q104" i="5"/>
  <c r="R104" i="5"/>
  <c r="V104" i="5" s="1"/>
  <c r="S104" i="5"/>
  <c r="T104" i="5"/>
  <c r="S138" i="5"/>
  <c r="T138" i="5"/>
  <c r="R118" i="5"/>
  <c r="S118" i="5"/>
  <c r="T105" i="5"/>
  <c r="R105" i="5"/>
  <c r="S105" i="5"/>
  <c r="Q93" i="5"/>
  <c r="S93" i="5"/>
  <c r="R93" i="5"/>
  <c r="T142" i="5"/>
  <c r="R138" i="5"/>
  <c r="G138" i="5"/>
  <c r="O132" i="5"/>
  <c r="O123" i="5"/>
  <c r="G121" i="5"/>
  <c r="T118" i="5"/>
  <c r="O116" i="5"/>
  <c r="P116" i="5" s="1"/>
  <c r="G110" i="5"/>
  <c r="P110" i="5"/>
  <c r="R95" i="5"/>
  <c r="V95" i="5" s="1"/>
  <c r="S95" i="5"/>
  <c r="T95" i="5"/>
  <c r="Q95" i="5"/>
  <c r="J132" i="5"/>
  <c r="K132" i="5" s="1"/>
  <c r="P132" i="5" s="1"/>
  <c r="F97" i="5"/>
  <c r="J97" i="5"/>
  <c r="K97" i="5" s="1"/>
  <c r="P97" i="5" s="1"/>
  <c r="Q76" i="5"/>
  <c r="R76" i="5"/>
  <c r="S76" i="5"/>
  <c r="T76" i="5"/>
  <c r="Q34" i="5"/>
  <c r="R34" i="5"/>
  <c r="V34" i="5" s="1"/>
  <c r="S34" i="5"/>
  <c r="T34" i="5"/>
  <c r="P96" i="5"/>
  <c r="G95" i="5"/>
  <c r="S92" i="5"/>
  <c r="R92" i="5"/>
  <c r="T92" i="5"/>
  <c r="T82" i="5"/>
  <c r="Q82" i="5"/>
  <c r="R82" i="5"/>
  <c r="V82" i="5" s="1"/>
  <c r="S82" i="5"/>
  <c r="V78" i="5"/>
  <c r="Q44" i="5"/>
  <c r="R44" i="5"/>
  <c r="V44" i="5" s="1"/>
  <c r="S44" i="5"/>
  <c r="T44" i="5"/>
  <c r="T26" i="5"/>
  <c r="Q26" i="5"/>
  <c r="R26" i="5"/>
  <c r="S26" i="5"/>
  <c r="G83" i="5"/>
  <c r="Q78" i="5"/>
  <c r="S78" i="5"/>
  <c r="T78" i="5"/>
  <c r="Q28" i="5"/>
  <c r="R28" i="5"/>
  <c r="S28" i="5"/>
  <c r="T28" i="5"/>
  <c r="G132" i="5"/>
  <c r="G128" i="5"/>
  <c r="G124" i="5"/>
  <c r="G120" i="5"/>
  <c r="G116" i="5"/>
  <c r="G112" i="5"/>
  <c r="G108" i="5"/>
  <c r="G104" i="5"/>
  <c r="G100" i="5"/>
  <c r="F90" i="5"/>
  <c r="G90" i="5" s="1"/>
  <c r="S88" i="5"/>
  <c r="T88" i="5"/>
  <c r="R88" i="5"/>
  <c r="V88" i="5" s="1"/>
  <c r="S67" i="5"/>
  <c r="T67" i="5"/>
  <c r="Q67" i="5"/>
  <c r="R67" i="5"/>
  <c r="V67" i="5" s="1"/>
  <c r="Q46" i="5"/>
  <c r="R46" i="5"/>
  <c r="S46" i="5"/>
  <c r="T46" i="5"/>
  <c r="Q30" i="5"/>
  <c r="S30" i="5"/>
  <c r="T30" i="5"/>
  <c r="R30" i="5"/>
  <c r="V30" i="5" s="1"/>
  <c r="P103" i="5"/>
  <c r="F89" i="5"/>
  <c r="J89" i="5"/>
  <c r="K89" i="5" s="1"/>
  <c r="P89" i="5" s="1"/>
  <c r="S84" i="5"/>
  <c r="V84" i="5" s="1"/>
  <c r="T84" i="5"/>
  <c r="Q84" i="5"/>
  <c r="Q66" i="5"/>
  <c r="R66" i="5"/>
  <c r="V66" i="5" s="1"/>
  <c r="S66" i="5"/>
  <c r="T66" i="5"/>
  <c r="Q64" i="5"/>
  <c r="R64" i="5"/>
  <c r="V64" i="5" s="1"/>
  <c r="S64" i="5"/>
  <c r="T64" i="5"/>
  <c r="Q60" i="5"/>
  <c r="R60" i="5"/>
  <c r="V60" i="5" s="1"/>
  <c r="T60" i="5"/>
  <c r="S60" i="5"/>
  <c r="G113" i="5"/>
  <c r="G109" i="5"/>
  <c r="G105" i="5"/>
  <c r="G101" i="5"/>
  <c r="P91" i="5"/>
  <c r="F85" i="5"/>
  <c r="J85" i="5"/>
  <c r="K85" i="5" s="1"/>
  <c r="P85" i="5" s="1"/>
  <c r="F65" i="5"/>
  <c r="J65" i="5"/>
  <c r="K65" i="5" s="1"/>
  <c r="P65" i="5" s="1"/>
  <c r="G60" i="5"/>
  <c r="Q88" i="5"/>
  <c r="R87" i="5"/>
  <c r="V87" i="5" s="1"/>
  <c r="Q87" i="5"/>
  <c r="T87" i="5"/>
  <c r="Q48" i="5"/>
  <c r="R48" i="5"/>
  <c r="V48" i="5" s="1"/>
  <c r="T48" i="5"/>
  <c r="S48" i="5"/>
  <c r="O90" i="5"/>
  <c r="P90" i="5" s="1"/>
  <c r="R77" i="5"/>
  <c r="V77" i="5" s="1"/>
  <c r="P72" i="5"/>
  <c r="S57" i="5"/>
  <c r="Q57" i="5"/>
  <c r="R57" i="5"/>
  <c r="F55" i="5"/>
  <c r="Q54" i="5"/>
  <c r="R54" i="5"/>
  <c r="V54" i="5" s="1"/>
  <c r="S54" i="5"/>
  <c r="P51" i="5"/>
  <c r="P50" i="5"/>
  <c r="P40" i="5"/>
  <c r="P36" i="5"/>
  <c r="G28" i="5"/>
  <c r="P22" i="5"/>
  <c r="F73" i="5"/>
  <c r="J73" i="5"/>
  <c r="K73" i="5" s="1"/>
  <c r="P73" i="5" s="1"/>
  <c r="P71" i="5"/>
  <c r="Q68" i="5"/>
  <c r="S68" i="5"/>
  <c r="P35" i="5"/>
  <c r="F29" i="5"/>
  <c r="J29" i="5"/>
  <c r="K29" i="5" s="1"/>
  <c r="Q24" i="5"/>
  <c r="R24" i="5"/>
  <c r="V24" i="5" s="1"/>
  <c r="T24" i="5"/>
  <c r="S24" i="5"/>
  <c r="T18" i="5"/>
  <c r="Q18" i="5"/>
  <c r="R18" i="5"/>
  <c r="S18" i="5"/>
  <c r="Q16" i="5"/>
  <c r="R16" i="5"/>
  <c r="V16" i="5" s="1"/>
  <c r="T16" i="5"/>
  <c r="S16" i="5"/>
  <c r="G91" i="5"/>
  <c r="F82" i="5"/>
  <c r="G82" i="5" s="1"/>
  <c r="G61" i="5"/>
  <c r="Q42" i="5"/>
  <c r="R42" i="5"/>
  <c r="S42" i="5"/>
  <c r="T42" i="5"/>
  <c r="G24" i="5"/>
  <c r="P20" i="5"/>
  <c r="O94" i="5"/>
  <c r="P94" i="5" s="1"/>
  <c r="G72" i="5"/>
  <c r="G62" i="5"/>
  <c r="P53" i="5"/>
  <c r="G40" i="5"/>
  <c r="S39" i="5"/>
  <c r="V39" i="5" s="1"/>
  <c r="T39" i="5"/>
  <c r="Q39" i="5"/>
  <c r="P38" i="5"/>
  <c r="F33" i="5"/>
  <c r="G33" i="5" s="1"/>
  <c r="J33" i="5"/>
  <c r="K33" i="5" s="1"/>
  <c r="P33" i="5" s="1"/>
  <c r="P31" i="5"/>
  <c r="G86" i="5"/>
  <c r="P83" i="5"/>
  <c r="F79" i="5"/>
  <c r="J79" i="5"/>
  <c r="K79" i="5" s="1"/>
  <c r="P79" i="5" s="1"/>
  <c r="T68" i="5"/>
  <c r="P49" i="5"/>
  <c r="F47" i="5"/>
  <c r="G41" i="5" s="1"/>
  <c r="J47" i="5"/>
  <c r="K47" i="5" s="1"/>
  <c r="P47" i="5" s="1"/>
  <c r="F17" i="5"/>
  <c r="J17" i="5"/>
  <c r="K17" i="5" s="1"/>
  <c r="P17" i="5" s="1"/>
  <c r="F81" i="5"/>
  <c r="G77" i="5" s="1"/>
  <c r="J81" i="5"/>
  <c r="K81" i="5" s="1"/>
  <c r="P81" i="5" s="1"/>
  <c r="P80" i="5"/>
  <c r="G78" i="5"/>
  <c r="F75" i="5"/>
  <c r="G75" i="5" s="1"/>
  <c r="P74" i="5"/>
  <c r="Q70" i="5"/>
  <c r="T70" i="5"/>
  <c r="R70" i="5"/>
  <c r="R68" i="5"/>
  <c r="O63" i="5"/>
  <c r="P63" i="5" s="1"/>
  <c r="Q58" i="5"/>
  <c r="T58" i="5"/>
  <c r="R58" i="5"/>
  <c r="Q56" i="5"/>
  <c r="R56" i="5"/>
  <c r="V56" i="5" s="1"/>
  <c r="Q32" i="5"/>
  <c r="R32" i="5"/>
  <c r="S32" i="5"/>
  <c r="T32" i="5"/>
  <c r="S77" i="5"/>
  <c r="T77" i="5"/>
  <c r="O71" i="5"/>
  <c r="F59" i="5"/>
  <c r="G56" i="5" s="1"/>
  <c r="J59" i="5"/>
  <c r="K59" i="5" s="1"/>
  <c r="P59" i="5" s="1"/>
  <c r="Q52" i="5"/>
  <c r="R52" i="5"/>
  <c r="V52" i="5" s="1"/>
  <c r="S52" i="5"/>
  <c r="G30" i="5"/>
  <c r="G66" i="5"/>
  <c r="J45" i="5"/>
  <c r="K45" i="5" s="1"/>
  <c r="P45" i="5" s="1"/>
  <c r="G39" i="5"/>
  <c r="O25" i="5"/>
  <c r="J19" i="5"/>
  <c r="K19" i="5" s="1"/>
  <c r="F19" i="5"/>
  <c r="G16" i="5" s="1"/>
  <c r="F69" i="5"/>
  <c r="G69" i="5" s="1"/>
  <c r="O61" i="5"/>
  <c r="P61" i="5" s="1"/>
  <c r="F53" i="5"/>
  <c r="O43" i="5"/>
  <c r="P43" i="5" s="1"/>
  <c r="J41" i="5"/>
  <c r="K41" i="5" s="1"/>
  <c r="F35" i="5"/>
  <c r="O29" i="5"/>
  <c r="O27" i="5"/>
  <c r="G71" i="5"/>
  <c r="G70" i="5"/>
  <c r="G63" i="5"/>
  <c r="G49" i="5"/>
  <c r="P37" i="5"/>
  <c r="F21" i="5"/>
  <c r="J21" i="5"/>
  <c r="K21" i="5" s="1"/>
  <c r="P21" i="5" s="1"/>
  <c r="S14" i="5"/>
  <c r="V14" i="5" s="1"/>
  <c r="T14" i="5"/>
  <c r="Q14" i="5"/>
  <c r="O69" i="5"/>
  <c r="P69" i="5" s="1"/>
  <c r="O53" i="5"/>
  <c r="O35" i="5"/>
  <c r="J23" i="5"/>
  <c r="K23" i="5" s="1"/>
  <c r="P23" i="5" s="1"/>
  <c r="F23" i="5"/>
  <c r="O19" i="5"/>
  <c r="J15" i="5"/>
  <c r="K15" i="5" s="1"/>
  <c r="F15" i="5"/>
  <c r="O31" i="5"/>
  <c r="G37" i="5"/>
  <c r="F25" i="5"/>
  <c r="J25" i="5"/>
  <c r="K25" i="5" s="1"/>
  <c r="P25" i="5" s="1"/>
  <c r="O75" i="5"/>
  <c r="P75" i="5" s="1"/>
  <c r="O55" i="5"/>
  <c r="O41" i="5"/>
  <c r="J27" i="5"/>
  <c r="K27" i="5" s="1"/>
  <c r="F27" i="5"/>
  <c r="O23" i="5"/>
  <c r="O15" i="5"/>
  <c r="J13" i="5"/>
  <c r="K13" i="5" s="1"/>
  <c r="P13" i="5" s="1"/>
  <c r="J694" i="12"/>
  <c r="J605" i="12"/>
  <c r="J589" i="12"/>
  <c r="J573" i="12"/>
  <c r="J557" i="12"/>
  <c r="J541" i="12"/>
  <c r="J525" i="12"/>
  <c r="J509" i="12"/>
  <c r="J374" i="12"/>
  <c r="J244" i="12"/>
  <c r="J721" i="12"/>
  <c r="J713" i="12"/>
  <c r="J705" i="12"/>
  <c r="J697" i="12"/>
  <c r="J689" i="12"/>
  <c r="J681" i="12"/>
  <c r="J673" i="12"/>
  <c r="J665" i="12"/>
  <c r="J621" i="12"/>
  <c r="J608" i="12"/>
  <c r="J560" i="12"/>
  <c r="J416" i="12"/>
  <c r="J254" i="12"/>
  <c r="J653" i="12"/>
  <c r="J637" i="12"/>
  <c r="J494" i="12"/>
  <c r="J719" i="12"/>
  <c r="J703" i="12"/>
  <c r="J695" i="12"/>
  <c r="J687" i="12"/>
  <c r="J679" i="12"/>
  <c r="J671" i="12"/>
  <c r="J663" i="12"/>
  <c r="J480" i="12"/>
  <c r="J452" i="12"/>
  <c r="J711" i="12"/>
  <c r="J613" i="12"/>
  <c r="J597" i="12"/>
  <c r="J581" i="12"/>
  <c r="J565" i="12"/>
  <c r="J549" i="12"/>
  <c r="J533" i="12"/>
  <c r="J517" i="12"/>
  <c r="J661" i="12"/>
  <c r="J629" i="12"/>
  <c r="J462" i="12"/>
  <c r="J648" i="12"/>
  <c r="J645" i="12"/>
  <c r="J644" i="12"/>
  <c r="J636" i="12"/>
  <c r="J596" i="12"/>
  <c r="J588" i="12"/>
  <c r="J580" i="12"/>
  <c r="J507" i="12"/>
  <c r="J505" i="12"/>
  <c r="J489" i="12"/>
  <c r="J459" i="12"/>
  <c r="J454" i="12"/>
  <c r="J449" i="12"/>
  <c r="J306" i="12"/>
  <c r="J647" i="12"/>
  <c r="J639" i="12"/>
  <c r="J623" i="12"/>
  <c r="J615" i="12"/>
  <c r="J607" i="12"/>
  <c r="J599" i="12"/>
  <c r="J591" i="12"/>
  <c r="J583" i="12"/>
  <c r="J575" i="12"/>
  <c r="J567" i="12"/>
  <c r="J559" i="12"/>
  <c r="J551" i="12"/>
  <c r="J543" i="12"/>
  <c r="J535" i="12"/>
  <c r="J527" i="12"/>
  <c r="J519" i="12"/>
  <c r="J511" i="12"/>
  <c r="J506" i="12"/>
  <c r="J446" i="12"/>
  <c r="J345" i="12"/>
  <c r="J286" i="12"/>
  <c r="J276" i="12"/>
  <c r="J650" i="12"/>
  <c r="J642" i="12"/>
  <c r="J634" i="12"/>
  <c r="J626" i="12"/>
  <c r="J618" i="12"/>
  <c r="J493" i="12"/>
  <c r="J443" i="12"/>
  <c r="J438" i="12"/>
  <c r="J367" i="12"/>
  <c r="J338" i="12"/>
  <c r="J430" i="12"/>
  <c r="J318" i="12"/>
  <c r="J308" i="12"/>
  <c r="J656" i="12"/>
  <c r="J632" i="12"/>
  <c r="J497" i="12"/>
  <c r="J427" i="12"/>
  <c r="J422" i="12"/>
  <c r="J399" i="12"/>
  <c r="J372" i="12"/>
  <c r="J242" i="12"/>
  <c r="J98" i="12"/>
  <c r="J651" i="12"/>
  <c r="J635" i="12"/>
  <c r="J619" i="12"/>
  <c r="J478" i="12"/>
  <c r="J414" i="12"/>
  <c r="J393" i="12"/>
  <c r="J383" i="12"/>
  <c r="J340" i="12"/>
  <c r="J501" i="12"/>
  <c r="J498" i="12"/>
  <c r="J485" i="12"/>
  <c r="J482" i="12"/>
  <c r="J475" i="12"/>
  <c r="J470" i="12"/>
  <c r="J436" i="12"/>
  <c r="J411" i="12"/>
  <c r="J406" i="12"/>
  <c r="J377" i="12"/>
  <c r="J362" i="12"/>
  <c r="J274" i="12"/>
  <c r="J380" i="12"/>
  <c r="J353" i="12"/>
  <c r="J335" i="12"/>
  <c r="J303" i="12"/>
  <c r="J271" i="12"/>
  <c r="J239" i="12"/>
  <c r="J186" i="12"/>
  <c r="J154" i="12"/>
  <c r="J74" i="12"/>
  <c r="J388" i="12"/>
  <c r="J361" i="12"/>
  <c r="J346" i="12"/>
  <c r="J332" i="12"/>
  <c r="J300" i="12"/>
  <c r="J268" i="12"/>
  <c r="J236" i="12"/>
  <c r="J202" i="12"/>
  <c r="J130" i="12"/>
  <c r="J396" i="12"/>
  <c r="J369" i="12"/>
  <c r="J359" i="12"/>
  <c r="J327" i="12"/>
  <c r="J295" i="12"/>
  <c r="J106" i="12"/>
  <c r="J324" i="12"/>
  <c r="J292" i="12"/>
  <c r="J260" i="12"/>
  <c r="J385" i="12"/>
  <c r="J375" i="12"/>
  <c r="J348" i="12"/>
  <c r="J319" i="12"/>
  <c r="J287" i="12"/>
  <c r="J255" i="12"/>
  <c r="J216" i="12"/>
  <c r="J210" i="12"/>
  <c r="J138" i="12"/>
  <c r="J90" i="12"/>
  <c r="J356" i="12"/>
  <c r="J316" i="12"/>
  <c r="J284" i="12"/>
  <c r="J252" i="12"/>
  <c r="J391" i="12"/>
  <c r="J382" i="12"/>
  <c r="J364" i="12"/>
  <c r="J343" i="12"/>
  <c r="J330" i="12"/>
  <c r="J311" i="12"/>
  <c r="J298" i="12"/>
  <c r="J279" i="12"/>
  <c r="J266" i="12"/>
  <c r="J247" i="12"/>
  <c r="J122" i="12"/>
  <c r="J337" i="12"/>
  <c r="J329" i="12"/>
  <c r="J321" i="12"/>
  <c r="J313" i="12"/>
  <c r="J305" i="12"/>
  <c r="J297" i="12"/>
  <c r="J289" i="12"/>
  <c r="J281" i="12"/>
  <c r="J273" i="12"/>
  <c r="J265" i="12"/>
  <c r="J257" i="12"/>
  <c r="J249" i="12"/>
  <c r="J241" i="12"/>
  <c r="J233" i="12"/>
  <c r="J232" i="12"/>
  <c r="J218" i="12"/>
  <c r="J50" i="12"/>
  <c r="J18" i="12"/>
  <c r="J231" i="12"/>
  <c r="J170" i="12"/>
  <c r="J146" i="12"/>
  <c r="J114" i="12"/>
  <c r="J82" i="12"/>
  <c r="J224" i="12"/>
  <c r="J194" i="12"/>
  <c r="J58" i="12"/>
  <c r="J26" i="12"/>
  <c r="J229" i="12"/>
  <c r="J178" i="12"/>
  <c r="J66" i="12"/>
  <c r="J34" i="12"/>
  <c r="J221" i="12"/>
  <c r="J219" i="12"/>
  <c r="J162" i="12"/>
  <c r="J42" i="12"/>
  <c r="J10" i="12"/>
  <c r="J199" i="12"/>
  <c r="J191" i="12"/>
  <c r="J183" i="12"/>
  <c r="J175" i="12"/>
  <c r="J167" i="12"/>
  <c r="J159" i="12"/>
  <c r="J7" i="12"/>
  <c r="J213" i="12"/>
  <c r="J205" i="12"/>
  <c r="J197" i="12"/>
  <c r="J189" i="12"/>
  <c r="J181" i="12"/>
  <c r="J173" i="12"/>
  <c r="J165" i="12"/>
  <c r="J157" i="12"/>
  <c r="J149" i="12"/>
  <c r="J141" i="12"/>
  <c r="J133" i="12"/>
  <c r="J125" i="12"/>
  <c r="J117" i="12"/>
  <c r="J109" i="12"/>
  <c r="J101" i="12"/>
  <c r="J93" i="12"/>
  <c r="J85" i="12"/>
  <c r="J77" i="12"/>
  <c r="J69" i="12"/>
  <c r="J61" i="12"/>
  <c r="J53" i="12"/>
  <c r="J45" i="12"/>
  <c r="J37" i="12"/>
  <c r="J29" i="12"/>
  <c r="J21" i="12"/>
  <c r="J13" i="12"/>
  <c r="J208" i="12"/>
  <c r="J200" i="12"/>
  <c r="J192" i="12"/>
  <c r="J184" i="12"/>
  <c r="J176" i="12"/>
  <c r="J168" i="12"/>
  <c r="J160" i="12"/>
  <c r="J152" i="12"/>
  <c r="J144" i="12"/>
  <c r="J136" i="12"/>
  <c r="J128" i="12"/>
  <c r="J120" i="12"/>
  <c r="J112" i="12"/>
  <c r="J104" i="12"/>
  <c r="J96" i="12"/>
  <c r="J88" i="12"/>
  <c r="J80" i="12"/>
  <c r="J72" i="12"/>
  <c r="J64" i="12"/>
  <c r="J56" i="12"/>
  <c r="J48" i="12"/>
  <c r="J40" i="12"/>
  <c r="J32" i="12"/>
  <c r="J24" i="12"/>
  <c r="J16" i="12"/>
  <c r="J8" i="12"/>
  <c r="Q165" i="5" l="1"/>
  <c r="T165" i="5"/>
  <c r="R165" i="5"/>
  <c r="S165" i="5"/>
  <c r="Q225" i="5"/>
  <c r="R225" i="5"/>
  <c r="T225" i="5"/>
  <c r="S225" i="5"/>
  <c r="T355" i="5"/>
  <c r="Q355" i="5"/>
  <c r="R355" i="5"/>
  <c r="S355" i="5"/>
  <c r="R363" i="5"/>
  <c r="S363" i="5"/>
  <c r="T363" i="5"/>
  <c r="Q363" i="5"/>
  <c r="Q120" i="5"/>
  <c r="T120" i="5"/>
  <c r="R120" i="5"/>
  <c r="S120" i="5"/>
  <c r="T177" i="5"/>
  <c r="Q177" i="5"/>
  <c r="R177" i="5"/>
  <c r="S177" i="5"/>
  <c r="R262" i="5"/>
  <c r="Q262" i="5"/>
  <c r="S262" i="5"/>
  <c r="T262" i="5"/>
  <c r="R242" i="5"/>
  <c r="T242" i="5"/>
  <c r="Q242" i="5"/>
  <c r="S242" i="5"/>
  <c r="R379" i="5"/>
  <c r="Q379" i="5"/>
  <c r="T379" i="5"/>
  <c r="S379" i="5"/>
  <c r="R399" i="5"/>
  <c r="T399" i="5"/>
  <c r="Q399" i="5"/>
  <c r="S399" i="5"/>
  <c r="T189" i="5"/>
  <c r="Q189" i="5"/>
  <c r="R189" i="5"/>
  <c r="S189" i="5"/>
  <c r="T319" i="5"/>
  <c r="R319" i="5"/>
  <c r="Q319" i="5"/>
  <c r="S319" i="5"/>
  <c r="T666" i="5"/>
  <c r="Q666" i="5"/>
  <c r="R666" i="5"/>
  <c r="S666" i="5"/>
  <c r="S43" i="5"/>
  <c r="T43" i="5"/>
  <c r="R43" i="5"/>
  <c r="Q43" i="5"/>
  <c r="Q145" i="5"/>
  <c r="T145" i="5"/>
  <c r="R145" i="5"/>
  <c r="S145" i="5"/>
  <c r="T193" i="5"/>
  <c r="Q193" i="5"/>
  <c r="R193" i="5"/>
  <c r="S193" i="5"/>
  <c r="R254" i="5"/>
  <c r="Q254" i="5"/>
  <c r="S254" i="5"/>
  <c r="T254" i="5"/>
  <c r="T577" i="5"/>
  <c r="Q577" i="5"/>
  <c r="R577" i="5"/>
  <c r="S577" i="5"/>
  <c r="S69" i="5"/>
  <c r="Q69" i="5"/>
  <c r="R69" i="5"/>
  <c r="T69" i="5"/>
  <c r="T90" i="5"/>
  <c r="Q90" i="5"/>
  <c r="R90" i="5"/>
  <c r="S90" i="5"/>
  <c r="Q124" i="5"/>
  <c r="T124" i="5"/>
  <c r="R124" i="5"/>
  <c r="S124" i="5"/>
  <c r="T205" i="5"/>
  <c r="Q205" i="5"/>
  <c r="R205" i="5"/>
  <c r="S205" i="5"/>
  <c r="Q221" i="5"/>
  <c r="R221" i="5"/>
  <c r="T221" i="5"/>
  <c r="S221" i="5"/>
  <c r="T351" i="5"/>
  <c r="S351" i="5"/>
  <c r="Q351" i="5"/>
  <c r="R351" i="5"/>
  <c r="V351" i="5" s="1"/>
  <c r="T359" i="5"/>
  <c r="Q359" i="5"/>
  <c r="R359" i="5"/>
  <c r="S359" i="5"/>
  <c r="S61" i="5"/>
  <c r="T61" i="5"/>
  <c r="Q61" i="5"/>
  <c r="R61" i="5"/>
  <c r="V61" i="5" s="1"/>
  <c r="Q116" i="5"/>
  <c r="R116" i="5"/>
  <c r="T116" i="5"/>
  <c r="S116" i="5"/>
  <c r="S357" i="5"/>
  <c r="Q357" i="5"/>
  <c r="R357" i="5"/>
  <c r="T357" i="5"/>
  <c r="Q157" i="5"/>
  <c r="T157" i="5"/>
  <c r="R157" i="5"/>
  <c r="S157" i="5"/>
  <c r="R230" i="5"/>
  <c r="Q230" i="5"/>
  <c r="S230" i="5"/>
  <c r="T230" i="5"/>
  <c r="R367" i="5"/>
  <c r="T367" i="5"/>
  <c r="Q367" i="5"/>
  <c r="S367" i="5"/>
  <c r="S660" i="5"/>
  <c r="T660" i="5"/>
  <c r="Q660" i="5"/>
  <c r="R660" i="5"/>
  <c r="V660" i="5" s="1"/>
  <c r="S63" i="5"/>
  <c r="T63" i="5"/>
  <c r="Q63" i="5"/>
  <c r="R63" i="5"/>
  <c r="V63" i="5" s="1"/>
  <c r="T94" i="5"/>
  <c r="Q94" i="5"/>
  <c r="S94" i="5"/>
  <c r="R94" i="5"/>
  <c r="V94" i="5" s="1"/>
  <c r="Q161" i="5"/>
  <c r="T161" i="5"/>
  <c r="R161" i="5"/>
  <c r="S161" i="5"/>
  <c r="R250" i="5"/>
  <c r="Q250" i="5"/>
  <c r="S250" i="5"/>
  <c r="T250" i="5"/>
  <c r="R286" i="5"/>
  <c r="V286" i="5" s="1"/>
  <c r="S286" i="5"/>
  <c r="T286" i="5"/>
  <c r="Q286" i="5"/>
  <c r="Q123" i="5"/>
  <c r="S123" i="5"/>
  <c r="T123" i="5"/>
  <c r="R123" i="5"/>
  <c r="V123" i="5" s="1"/>
  <c r="S199" i="5"/>
  <c r="T199" i="5"/>
  <c r="Q199" i="5"/>
  <c r="R199" i="5"/>
  <c r="V199" i="5" s="1"/>
  <c r="G195" i="5"/>
  <c r="G196" i="5"/>
  <c r="R222" i="5"/>
  <c r="V222" i="5" s="1"/>
  <c r="Q222" i="5"/>
  <c r="S222" i="5"/>
  <c r="T222" i="5"/>
  <c r="T413" i="5"/>
  <c r="R413" i="5"/>
  <c r="S413" i="5"/>
  <c r="Q413" i="5"/>
  <c r="S393" i="5"/>
  <c r="T393" i="5"/>
  <c r="Q393" i="5"/>
  <c r="R393" i="5"/>
  <c r="Q480" i="5"/>
  <c r="R480" i="5"/>
  <c r="V480" i="5" s="1"/>
  <c r="S480" i="5"/>
  <c r="T480" i="5"/>
  <c r="G477" i="5"/>
  <c r="G668" i="5"/>
  <c r="G663" i="5"/>
  <c r="G665" i="5"/>
  <c r="P15" i="5"/>
  <c r="G53" i="5"/>
  <c r="G52" i="5"/>
  <c r="G57" i="5"/>
  <c r="S80" i="5"/>
  <c r="T80" i="5"/>
  <c r="Q80" i="5"/>
  <c r="R80" i="5"/>
  <c r="S49" i="5"/>
  <c r="Q49" i="5"/>
  <c r="R49" i="5"/>
  <c r="T49" i="5"/>
  <c r="S31" i="5"/>
  <c r="T31" i="5"/>
  <c r="Q31" i="5"/>
  <c r="R31" i="5"/>
  <c r="G51" i="5"/>
  <c r="Q36" i="5"/>
  <c r="R36" i="5"/>
  <c r="S36" i="5"/>
  <c r="T36" i="5"/>
  <c r="G55" i="5"/>
  <c r="G54" i="5"/>
  <c r="G94" i="5"/>
  <c r="G74" i="5"/>
  <c r="V92" i="5"/>
  <c r="R110" i="5"/>
  <c r="S110" i="5"/>
  <c r="Q110" i="5"/>
  <c r="T110" i="5"/>
  <c r="V138" i="5"/>
  <c r="S155" i="5"/>
  <c r="Q155" i="5"/>
  <c r="R155" i="5"/>
  <c r="V155" i="5" s="1"/>
  <c r="T155" i="5"/>
  <c r="G190" i="5"/>
  <c r="R102" i="5"/>
  <c r="S102" i="5"/>
  <c r="Q102" i="5"/>
  <c r="T102" i="5"/>
  <c r="Q143" i="5"/>
  <c r="S143" i="5"/>
  <c r="T143" i="5"/>
  <c r="R143" i="5"/>
  <c r="G136" i="5"/>
  <c r="G134" i="5"/>
  <c r="T173" i="5"/>
  <c r="Q173" i="5"/>
  <c r="R173" i="5"/>
  <c r="S173" i="5"/>
  <c r="Q208" i="5"/>
  <c r="R208" i="5"/>
  <c r="S208" i="5"/>
  <c r="T208" i="5"/>
  <c r="Q131" i="5"/>
  <c r="S131" i="5"/>
  <c r="T131" i="5"/>
  <c r="R131" i="5"/>
  <c r="V131" i="5" s="1"/>
  <c r="G204" i="5"/>
  <c r="G203" i="5"/>
  <c r="Q135" i="5"/>
  <c r="S135" i="5"/>
  <c r="R135" i="5"/>
  <c r="T135" i="5"/>
  <c r="V156" i="5"/>
  <c r="Q200" i="5"/>
  <c r="R200" i="5"/>
  <c r="S200" i="5"/>
  <c r="T200" i="5"/>
  <c r="V207" i="5"/>
  <c r="S268" i="5"/>
  <c r="T268" i="5"/>
  <c r="Q268" i="5"/>
  <c r="R268" i="5"/>
  <c r="V268" i="5" s="1"/>
  <c r="Q220" i="5"/>
  <c r="R220" i="5"/>
  <c r="S220" i="5"/>
  <c r="T220" i="5"/>
  <c r="R274" i="5"/>
  <c r="T274" i="5"/>
  <c r="Q274" i="5"/>
  <c r="S274" i="5"/>
  <c r="R234" i="5"/>
  <c r="Q234" i="5"/>
  <c r="S234" i="5"/>
  <c r="T234" i="5"/>
  <c r="V181" i="5"/>
  <c r="T323" i="5"/>
  <c r="R323" i="5"/>
  <c r="Q323" i="5"/>
  <c r="S323" i="5"/>
  <c r="S341" i="5"/>
  <c r="T341" i="5"/>
  <c r="Q341" i="5"/>
  <c r="R341" i="5"/>
  <c r="G284" i="5"/>
  <c r="S349" i="5"/>
  <c r="Q349" i="5"/>
  <c r="R349" i="5"/>
  <c r="T349" i="5"/>
  <c r="P238" i="5"/>
  <c r="S280" i="5"/>
  <c r="T280" i="5"/>
  <c r="Q280" i="5"/>
  <c r="R280" i="5"/>
  <c r="S309" i="5"/>
  <c r="Q309" i="5"/>
  <c r="R309" i="5"/>
  <c r="T309" i="5"/>
  <c r="V235" i="5"/>
  <c r="T335" i="5"/>
  <c r="R335" i="5"/>
  <c r="Q335" i="5"/>
  <c r="S335" i="5"/>
  <c r="S333" i="5"/>
  <c r="Q333" i="5"/>
  <c r="R333" i="5"/>
  <c r="T333" i="5"/>
  <c r="T421" i="5"/>
  <c r="R421" i="5"/>
  <c r="S421" i="5"/>
  <c r="Q421" i="5"/>
  <c r="P327" i="5"/>
  <c r="V352" i="5"/>
  <c r="G334" i="5"/>
  <c r="Q439" i="5"/>
  <c r="S439" i="5"/>
  <c r="T439" i="5"/>
  <c r="R439" i="5"/>
  <c r="G415" i="5"/>
  <c r="G414" i="5"/>
  <c r="G413" i="5"/>
  <c r="G423" i="5"/>
  <c r="G422" i="5"/>
  <c r="G421" i="5"/>
  <c r="G401" i="5"/>
  <c r="V362" i="5"/>
  <c r="S381" i="5"/>
  <c r="T381" i="5"/>
  <c r="R381" i="5"/>
  <c r="V381" i="5" s="1"/>
  <c r="Q381" i="5"/>
  <c r="G393" i="5"/>
  <c r="G392" i="5"/>
  <c r="V377" i="5"/>
  <c r="V417" i="5"/>
  <c r="V459" i="5"/>
  <c r="V409" i="5"/>
  <c r="G432" i="5"/>
  <c r="G431" i="5"/>
  <c r="P375" i="5"/>
  <c r="G478" i="5"/>
  <c r="G510" i="5"/>
  <c r="S563" i="5"/>
  <c r="T563" i="5"/>
  <c r="Q563" i="5"/>
  <c r="R563" i="5"/>
  <c r="V563" i="5" s="1"/>
  <c r="Q510" i="5"/>
  <c r="R510" i="5"/>
  <c r="V510" i="5" s="1"/>
  <c r="S510" i="5"/>
  <c r="T510" i="5"/>
  <c r="Q546" i="5"/>
  <c r="R546" i="5"/>
  <c r="S546" i="5"/>
  <c r="T546" i="5"/>
  <c r="G397" i="5"/>
  <c r="S483" i="5"/>
  <c r="T483" i="5"/>
  <c r="Q483" i="5"/>
  <c r="R483" i="5"/>
  <c r="V523" i="5"/>
  <c r="G507" i="5"/>
  <c r="G474" i="5"/>
  <c r="S511" i="5"/>
  <c r="T511" i="5"/>
  <c r="Q511" i="5"/>
  <c r="R511" i="5"/>
  <c r="G470" i="5"/>
  <c r="G550" i="5"/>
  <c r="G482" i="5"/>
  <c r="V550" i="5"/>
  <c r="R580" i="5"/>
  <c r="S580" i="5"/>
  <c r="T580" i="5"/>
  <c r="Q580" i="5"/>
  <c r="G646" i="5"/>
  <c r="G645" i="5"/>
  <c r="V658" i="5"/>
  <c r="G576" i="5"/>
  <c r="Q610" i="5"/>
  <c r="R610" i="5"/>
  <c r="V610" i="5" s="1"/>
  <c r="S610" i="5"/>
  <c r="T610" i="5"/>
  <c r="V492" i="5"/>
  <c r="V504" i="5"/>
  <c r="V556" i="5"/>
  <c r="Q605" i="5"/>
  <c r="R605" i="5"/>
  <c r="S605" i="5"/>
  <c r="T605" i="5"/>
  <c r="Q642" i="5"/>
  <c r="R642" i="5"/>
  <c r="S642" i="5"/>
  <c r="T642" i="5"/>
  <c r="G618" i="5"/>
  <c r="G617" i="5"/>
  <c r="V508" i="5"/>
  <c r="V528" i="5"/>
  <c r="V500" i="5"/>
  <c r="Q633" i="5"/>
  <c r="R633" i="5"/>
  <c r="S633" i="5"/>
  <c r="T633" i="5"/>
  <c r="Q679" i="5"/>
  <c r="R679" i="5"/>
  <c r="V679" i="5" s="1"/>
  <c r="S679" i="5"/>
  <c r="T679" i="5"/>
  <c r="Q621" i="5"/>
  <c r="R621" i="5"/>
  <c r="V621" i="5" s="1"/>
  <c r="S621" i="5"/>
  <c r="T621" i="5"/>
  <c r="Q715" i="5"/>
  <c r="R715" i="5"/>
  <c r="V715" i="5" s="1"/>
  <c r="S715" i="5"/>
  <c r="T715" i="5"/>
  <c r="G664" i="5"/>
  <c r="V724" i="5"/>
  <c r="S684" i="5"/>
  <c r="T684" i="5"/>
  <c r="Q684" i="5"/>
  <c r="R684" i="5"/>
  <c r="V684" i="5" s="1"/>
  <c r="V678" i="5"/>
  <c r="V599" i="5"/>
  <c r="Q710" i="5"/>
  <c r="R710" i="5"/>
  <c r="V710" i="5" s="1"/>
  <c r="S710" i="5"/>
  <c r="T710" i="5"/>
  <c r="V656" i="5"/>
  <c r="G662" i="5"/>
  <c r="V681" i="5"/>
  <c r="V669" i="5"/>
  <c r="G14" i="5"/>
  <c r="G15" i="5"/>
  <c r="G76" i="5"/>
  <c r="R167" i="5"/>
  <c r="S167" i="5"/>
  <c r="T167" i="5"/>
  <c r="Q167" i="5"/>
  <c r="G181" i="5"/>
  <c r="G177" i="5"/>
  <c r="R278" i="5"/>
  <c r="V278" i="5" s="1"/>
  <c r="Q278" i="5"/>
  <c r="S278" i="5"/>
  <c r="T278" i="5"/>
  <c r="S321" i="5"/>
  <c r="T321" i="5"/>
  <c r="Q321" i="5"/>
  <c r="R321" i="5"/>
  <c r="R320" i="5"/>
  <c r="V320" i="5" s="1"/>
  <c r="Q320" i="5"/>
  <c r="S320" i="5"/>
  <c r="T320" i="5"/>
  <c r="G327" i="5"/>
  <c r="G326" i="5"/>
  <c r="G325" i="5"/>
  <c r="G324" i="5"/>
  <c r="R430" i="5"/>
  <c r="V430" i="5" s="1"/>
  <c r="S430" i="5"/>
  <c r="T430" i="5"/>
  <c r="Q430" i="5"/>
  <c r="Q509" i="5"/>
  <c r="R509" i="5"/>
  <c r="V509" i="5" s="1"/>
  <c r="S509" i="5"/>
  <c r="T509" i="5"/>
  <c r="Q13" i="5"/>
  <c r="R13" i="5"/>
  <c r="S13" i="5"/>
  <c r="T13" i="5"/>
  <c r="V32" i="5"/>
  <c r="V68" i="5"/>
  <c r="Q81" i="5"/>
  <c r="R81" i="5"/>
  <c r="S81" i="5"/>
  <c r="T81" i="5"/>
  <c r="G50" i="5"/>
  <c r="S33" i="5"/>
  <c r="R33" i="5"/>
  <c r="V33" i="5" s="1"/>
  <c r="T33" i="5"/>
  <c r="Q33" i="5"/>
  <c r="S53" i="5"/>
  <c r="Q53" i="5"/>
  <c r="R53" i="5"/>
  <c r="T53" i="5"/>
  <c r="V42" i="5"/>
  <c r="Q40" i="5"/>
  <c r="R40" i="5"/>
  <c r="V40" i="5" s="1"/>
  <c r="S40" i="5"/>
  <c r="T40" i="5"/>
  <c r="V57" i="5"/>
  <c r="V26" i="5"/>
  <c r="Q97" i="5"/>
  <c r="R97" i="5"/>
  <c r="T97" i="5"/>
  <c r="S97" i="5"/>
  <c r="V118" i="5"/>
  <c r="R106" i="5"/>
  <c r="S106" i="5"/>
  <c r="Q106" i="5"/>
  <c r="T106" i="5"/>
  <c r="G137" i="5"/>
  <c r="S159" i="5"/>
  <c r="Q159" i="5"/>
  <c r="T159" i="5"/>
  <c r="R159" i="5"/>
  <c r="G194" i="5"/>
  <c r="T98" i="5"/>
  <c r="Q98" i="5"/>
  <c r="S98" i="5"/>
  <c r="R98" i="5"/>
  <c r="V98" i="5" s="1"/>
  <c r="V114" i="5"/>
  <c r="Q192" i="5"/>
  <c r="R192" i="5"/>
  <c r="S192" i="5"/>
  <c r="T192" i="5"/>
  <c r="G208" i="5"/>
  <c r="G207" i="5"/>
  <c r="V146" i="5"/>
  <c r="G197" i="5"/>
  <c r="G131" i="5"/>
  <c r="G127" i="5"/>
  <c r="G130" i="5"/>
  <c r="G193" i="5"/>
  <c r="Q153" i="5"/>
  <c r="T153" i="5"/>
  <c r="R153" i="5"/>
  <c r="V153" i="5" s="1"/>
  <c r="S153" i="5"/>
  <c r="G199" i="5"/>
  <c r="G200" i="5"/>
  <c r="S179" i="5"/>
  <c r="T179" i="5"/>
  <c r="Q179" i="5"/>
  <c r="R179" i="5"/>
  <c r="G219" i="5"/>
  <c r="Q273" i="5"/>
  <c r="R273" i="5"/>
  <c r="T273" i="5"/>
  <c r="S273" i="5"/>
  <c r="T217" i="5"/>
  <c r="Q217" i="5"/>
  <c r="R217" i="5"/>
  <c r="S217" i="5"/>
  <c r="G230" i="5"/>
  <c r="G228" i="5"/>
  <c r="G226" i="5"/>
  <c r="G289" i="5"/>
  <c r="G288" i="5"/>
  <c r="G240" i="5"/>
  <c r="V182" i="5"/>
  <c r="V121" i="5"/>
  <c r="S244" i="5"/>
  <c r="T244" i="5"/>
  <c r="Q244" i="5"/>
  <c r="R244" i="5"/>
  <c r="V244" i="5" s="1"/>
  <c r="Q281" i="5"/>
  <c r="R281" i="5"/>
  <c r="T281" i="5"/>
  <c r="S281" i="5"/>
  <c r="G233" i="5"/>
  <c r="V275" i="5"/>
  <c r="S325" i="5"/>
  <c r="Q325" i="5"/>
  <c r="R325" i="5"/>
  <c r="T325" i="5"/>
  <c r="G241" i="5"/>
  <c r="T288" i="5"/>
  <c r="S288" i="5"/>
  <c r="Q288" i="5"/>
  <c r="R288" i="5"/>
  <c r="Q350" i="5"/>
  <c r="R350" i="5"/>
  <c r="S350" i="5"/>
  <c r="T350" i="5"/>
  <c r="G235" i="5"/>
  <c r="S287" i="5"/>
  <c r="Q287" i="5"/>
  <c r="R287" i="5"/>
  <c r="T287" i="5"/>
  <c r="G239" i="5"/>
  <c r="G280" i="5"/>
  <c r="Q330" i="5"/>
  <c r="T330" i="5"/>
  <c r="R330" i="5"/>
  <c r="S330" i="5"/>
  <c r="Q237" i="5"/>
  <c r="R237" i="5"/>
  <c r="V237" i="5" s="1"/>
  <c r="T237" i="5"/>
  <c r="S237" i="5"/>
  <c r="S337" i="5"/>
  <c r="Q337" i="5"/>
  <c r="R337" i="5"/>
  <c r="V337" i="5" s="1"/>
  <c r="T337" i="5"/>
  <c r="G229" i="5"/>
  <c r="S303" i="5"/>
  <c r="Q303" i="5"/>
  <c r="T303" i="5"/>
  <c r="R303" i="5"/>
  <c r="G339" i="5"/>
  <c r="G337" i="5"/>
  <c r="G338" i="5"/>
  <c r="T315" i="5"/>
  <c r="R315" i="5"/>
  <c r="V315" i="5" s="1"/>
  <c r="Q315" i="5"/>
  <c r="S315" i="5"/>
  <c r="Q398" i="5"/>
  <c r="R398" i="5"/>
  <c r="V398" i="5" s="1"/>
  <c r="T398" i="5"/>
  <c r="S398" i="5"/>
  <c r="V253" i="5"/>
  <c r="V308" i="5"/>
  <c r="Q342" i="5"/>
  <c r="T342" i="5"/>
  <c r="R342" i="5"/>
  <c r="S342" i="5"/>
  <c r="S295" i="5"/>
  <c r="Q295" i="5"/>
  <c r="R295" i="5"/>
  <c r="T295" i="5"/>
  <c r="Q386" i="5"/>
  <c r="R386" i="5"/>
  <c r="T386" i="5"/>
  <c r="S386" i="5"/>
  <c r="G276" i="5"/>
  <c r="S373" i="5"/>
  <c r="T373" i="5"/>
  <c r="Q373" i="5"/>
  <c r="R373" i="5"/>
  <c r="V373" i="5" s="1"/>
  <c r="G335" i="5"/>
  <c r="G399" i="5"/>
  <c r="R415" i="5"/>
  <c r="V415" i="5" s="1"/>
  <c r="T415" i="5"/>
  <c r="Q415" i="5"/>
  <c r="S415" i="5"/>
  <c r="R423" i="5"/>
  <c r="V423" i="5" s="1"/>
  <c r="T423" i="5"/>
  <c r="Q423" i="5"/>
  <c r="S423" i="5"/>
  <c r="Q366" i="5"/>
  <c r="R366" i="5"/>
  <c r="V366" i="5" s="1"/>
  <c r="T366" i="5"/>
  <c r="S366" i="5"/>
  <c r="R391" i="5"/>
  <c r="V391" i="5" s="1"/>
  <c r="Q391" i="5"/>
  <c r="T391" i="5"/>
  <c r="S391" i="5"/>
  <c r="G381" i="5"/>
  <c r="G380" i="5"/>
  <c r="G378" i="5"/>
  <c r="G410" i="5"/>
  <c r="G408" i="5"/>
  <c r="T436" i="5"/>
  <c r="Q436" i="5"/>
  <c r="R436" i="5"/>
  <c r="S436" i="5"/>
  <c r="R473" i="5"/>
  <c r="S473" i="5"/>
  <c r="Q473" i="5"/>
  <c r="T473" i="5"/>
  <c r="Q449" i="5"/>
  <c r="R449" i="5"/>
  <c r="S449" i="5"/>
  <c r="T449" i="5"/>
  <c r="Q484" i="5"/>
  <c r="R484" i="5"/>
  <c r="S484" i="5"/>
  <c r="T484" i="5"/>
  <c r="Q516" i="5"/>
  <c r="R516" i="5"/>
  <c r="S516" i="5"/>
  <c r="T516" i="5"/>
  <c r="S575" i="5"/>
  <c r="Q575" i="5"/>
  <c r="R575" i="5"/>
  <c r="T575" i="5"/>
  <c r="G511" i="5"/>
  <c r="G547" i="5"/>
  <c r="G485" i="5"/>
  <c r="Q521" i="5"/>
  <c r="R521" i="5"/>
  <c r="V521" i="5" s="1"/>
  <c r="S521" i="5"/>
  <c r="T521" i="5"/>
  <c r="Q553" i="5"/>
  <c r="R553" i="5"/>
  <c r="S553" i="5"/>
  <c r="T553" i="5"/>
  <c r="S479" i="5"/>
  <c r="T479" i="5"/>
  <c r="Q479" i="5"/>
  <c r="R479" i="5"/>
  <c r="G513" i="5"/>
  <c r="S547" i="5"/>
  <c r="T547" i="5"/>
  <c r="Q547" i="5"/>
  <c r="R547" i="5"/>
  <c r="V547" i="5" s="1"/>
  <c r="G473" i="5"/>
  <c r="G487" i="5"/>
  <c r="Q488" i="5"/>
  <c r="R488" i="5"/>
  <c r="V488" i="5" s="1"/>
  <c r="S488" i="5"/>
  <c r="T488" i="5"/>
  <c r="R588" i="5"/>
  <c r="S588" i="5"/>
  <c r="T588" i="5"/>
  <c r="Q588" i="5"/>
  <c r="Q629" i="5"/>
  <c r="R629" i="5"/>
  <c r="V629" i="5" s="1"/>
  <c r="S629" i="5"/>
  <c r="T629" i="5"/>
  <c r="V540" i="5"/>
  <c r="V560" i="5"/>
  <c r="Q581" i="5"/>
  <c r="R581" i="5"/>
  <c r="S581" i="5"/>
  <c r="T581" i="5"/>
  <c r="G610" i="5"/>
  <c r="G609" i="5"/>
  <c r="Q582" i="5"/>
  <c r="R582" i="5"/>
  <c r="V582" i="5" s="1"/>
  <c r="S582" i="5"/>
  <c r="T582" i="5"/>
  <c r="G642" i="5"/>
  <c r="G641" i="5"/>
  <c r="V623" i="5"/>
  <c r="G483" i="5"/>
  <c r="Q613" i="5"/>
  <c r="R613" i="5"/>
  <c r="V613" i="5" s="1"/>
  <c r="S613" i="5"/>
  <c r="T613" i="5"/>
  <c r="R644" i="5"/>
  <c r="S644" i="5"/>
  <c r="T644" i="5"/>
  <c r="Q644" i="5"/>
  <c r="V464" i="5"/>
  <c r="V608" i="5"/>
  <c r="V643" i="5"/>
  <c r="Q609" i="5"/>
  <c r="R609" i="5"/>
  <c r="S609" i="5"/>
  <c r="T609" i="5"/>
  <c r="Q682" i="5"/>
  <c r="R682" i="5"/>
  <c r="S682" i="5"/>
  <c r="T682" i="5"/>
  <c r="V583" i="5"/>
  <c r="V607" i="5"/>
  <c r="V627" i="5"/>
  <c r="V664" i="5"/>
  <c r="P602" i="5"/>
  <c r="V659" i="5"/>
  <c r="V689" i="5"/>
  <c r="V497" i="5"/>
  <c r="Q707" i="5"/>
  <c r="R707" i="5"/>
  <c r="S707" i="5"/>
  <c r="T707" i="5"/>
  <c r="V718" i="5"/>
  <c r="V705" i="5"/>
  <c r="V677" i="5"/>
  <c r="V709" i="5"/>
  <c r="S45" i="5"/>
  <c r="Q45" i="5"/>
  <c r="R45" i="5"/>
  <c r="V45" i="5" s="1"/>
  <c r="T45" i="5"/>
  <c r="G47" i="5"/>
  <c r="G46" i="5"/>
  <c r="Q136" i="5"/>
  <c r="T136" i="5"/>
  <c r="R136" i="5"/>
  <c r="S136" i="5"/>
  <c r="T185" i="5"/>
  <c r="Q185" i="5"/>
  <c r="R185" i="5"/>
  <c r="S185" i="5"/>
  <c r="Q265" i="5"/>
  <c r="R265" i="5"/>
  <c r="V265" i="5" s="1"/>
  <c r="T265" i="5"/>
  <c r="S265" i="5"/>
  <c r="T307" i="5"/>
  <c r="R307" i="5"/>
  <c r="Q307" i="5"/>
  <c r="S307" i="5"/>
  <c r="T428" i="5"/>
  <c r="Q428" i="5"/>
  <c r="R428" i="5"/>
  <c r="S428" i="5"/>
  <c r="Q506" i="5"/>
  <c r="R506" i="5"/>
  <c r="S506" i="5"/>
  <c r="T506" i="5"/>
  <c r="Q646" i="5"/>
  <c r="R646" i="5"/>
  <c r="V646" i="5" s="1"/>
  <c r="S646" i="5"/>
  <c r="T646" i="5"/>
  <c r="Q663" i="5"/>
  <c r="R663" i="5"/>
  <c r="S663" i="5"/>
  <c r="T663" i="5"/>
  <c r="G667" i="5"/>
  <c r="S75" i="5"/>
  <c r="R75" i="5"/>
  <c r="T75" i="5"/>
  <c r="Q75" i="5"/>
  <c r="G13" i="5"/>
  <c r="G23" i="5"/>
  <c r="G22" i="5"/>
  <c r="G67" i="5"/>
  <c r="S59" i="5"/>
  <c r="T59" i="5"/>
  <c r="Q59" i="5"/>
  <c r="R59" i="5"/>
  <c r="V59" i="5" s="1"/>
  <c r="V70" i="5"/>
  <c r="G81" i="5"/>
  <c r="G80" i="5"/>
  <c r="G68" i="5"/>
  <c r="G44" i="5"/>
  <c r="V28" i="5"/>
  <c r="G93" i="5"/>
  <c r="G48" i="5"/>
  <c r="G96" i="5"/>
  <c r="G92" i="5"/>
  <c r="G97" i="5"/>
  <c r="V93" i="5"/>
  <c r="G98" i="5"/>
  <c r="V86" i="5"/>
  <c r="S163" i="5"/>
  <c r="T163" i="5"/>
  <c r="Q163" i="5"/>
  <c r="R163" i="5"/>
  <c r="G198" i="5"/>
  <c r="R130" i="5"/>
  <c r="V130" i="5" s="1"/>
  <c r="S130" i="5"/>
  <c r="Q130" i="5"/>
  <c r="T130" i="5"/>
  <c r="Q119" i="5"/>
  <c r="S119" i="5"/>
  <c r="T119" i="5"/>
  <c r="R119" i="5"/>
  <c r="Q144" i="5"/>
  <c r="S144" i="5"/>
  <c r="R144" i="5"/>
  <c r="T144" i="5"/>
  <c r="G192" i="5"/>
  <c r="G191" i="5"/>
  <c r="V160" i="5"/>
  <c r="Q188" i="5"/>
  <c r="R188" i="5"/>
  <c r="V188" i="5" s="1"/>
  <c r="S188" i="5"/>
  <c r="T188" i="5"/>
  <c r="V158" i="5"/>
  <c r="S215" i="5"/>
  <c r="T215" i="5"/>
  <c r="Q215" i="5"/>
  <c r="R215" i="5"/>
  <c r="Q180" i="5"/>
  <c r="R180" i="5"/>
  <c r="V180" i="5" s="1"/>
  <c r="S180" i="5"/>
  <c r="T180" i="5"/>
  <c r="S211" i="5"/>
  <c r="T211" i="5"/>
  <c r="Q211" i="5"/>
  <c r="R211" i="5"/>
  <c r="T219" i="5"/>
  <c r="R219" i="5"/>
  <c r="S219" i="5"/>
  <c r="Q219" i="5"/>
  <c r="Q233" i="5"/>
  <c r="R233" i="5"/>
  <c r="T233" i="5"/>
  <c r="S233" i="5"/>
  <c r="G201" i="5"/>
  <c r="R285" i="5"/>
  <c r="V285" i="5" s="1"/>
  <c r="T285" i="5"/>
  <c r="S285" i="5"/>
  <c r="Q285" i="5"/>
  <c r="R332" i="5"/>
  <c r="Q332" i="5"/>
  <c r="S332" i="5"/>
  <c r="T332" i="5"/>
  <c r="G242" i="5"/>
  <c r="G293" i="5"/>
  <c r="G287" i="5"/>
  <c r="V258" i="5"/>
  <c r="G302" i="5"/>
  <c r="G290" i="5"/>
  <c r="V243" i="5"/>
  <c r="G285" i="5"/>
  <c r="G303" i="5"/>
  <c r="T343" i="5"/>
  <c r="Q343" i="5"/>
  <c r="R343" i="5"/>
  <c r="V343" i="5" s="1"/>
  <c r="S343" i="5"/>
  <c r="G295" i="5"/>
  <c r="R336" i="5"/>
  <c r="Q336" i="5"/>
  <c r="S336" i="5"/>
  <c r="T336" i="5"/>
  <c r="G277" i="5"/>
  <c r="G275" i="5"/>
  <c r="Q318" i="5"/>
  <c r="T318" i="5"/>
  <c r="R318" i="5"/>
  <c r="S318" i="5"/>
  <c r="V328" i="5"/>
  <c r="V291" i="5"/>
  <c r="V299" i="5"/>
  <c r="G371" i="5"/>
  <c r="G372" i="5"/>
  <c r="G407" i="5"/>
  <c r="G405" i="5"/>
  <c r="G406" i="5"/>
  <c r="V388" i="5"/>
  <c r="G419" i="5"/>
  <c r="R420" i="5"/>
  <c r="S420" i="5"/>
  <c r="Q420" i="5"/>
  <c r="T420" i="5"/>
  <c r="G369" i="5"/>
  <c r="G370" i="5"/>
  <c r="G368" i="5"/>
  <c r="R410" i="5"/>
  <c r="T410" i="5"/>
  <c r="S410" i="5"/>
  <c r="Q410" i="5"/>
  <c r="G437" i="5"/>
  <c r="G438" i="5"/>
  <c r="G390" i="5"/>
  <c r="V450" i="5"/>
  <c r="V451" i="5"/>
  <c r="Q462" i="5"/>
  <c r="R462" i="5"/>
  <c r="V462" i="5" s="1"/>
  <c r="S462" i="5"/>
  <c r="T462" i="5"/>
  <c r="Q453" i="5"/>
  <c r="R453" i="5"/>
  <c r="V453" i="5" s="1"/>
  <c r="S453" i="5"/>
  <c r="T453" i="5"/>
  <c r="G512" i="5"/>
  <c r="S487" i="5"/>
  <c r="T487" i="5"/>
  <c r="Q487" i="5"/>
  <c r="R487" i="5"/>
  <c r="S519" i="5"/>
  <c r="T519" i="5"/>
  <c r="Q519" i="5"/>
  <c r="R519" i="5"/>
  <c r="S551" i="5"/>
  <c r="T551" i="5"/>
  <c r="Q551" i="5"/>
  <c r="R551" i="5"/>
  <c r="Q522" i="5"/>
  <c r="R522" i="5"/>
  <c r="V522" i="5" s="1"/>
  <c r="S522" i="5"/>
  <c r="T522" i="5"/>
  <c r="Q554" i="5"/>
  <c r="R554" i="5"/>
  <c r="S554" i="5"/>
  <c r="T554" i="5"/>
  <c r="S467" i="5"/>
  <c r="Q467" i="5"/>
  <c r="R467" i="5"/>
  <c r="T467" i="5"/>
  <c r="G481" i="5"/>
  <c r="G518" i="5"/>
  <c r="V502" i="5"/>
  <c r="V518" i="5"/>
  <c r="V530" i="5"/>
  <c r="G588" i="5"/>
  <c r="G472" i="5"/>
  <c r="G551" i="5"/>
  <c r="G589" i="5"/>
  <c r="R596" i="5"/>
  <c r="S596" i="5"/>
  <c r="T596" i="5"/>
  <c r="Q596" i="5"/>
  <c r="G587" i="5"/>
  <c r="Q653" i="5"/>
  <c r="R653" i="5"/>
  <c r="S653" i="5"/>
  <c r="T653" i="5"/>
  <c r="G582" i="5"/>
  <c r="R624" i="5"/>
  <c r="S624" i="5"/>
  <c r="T624" i="5"/>
  <c r="Q624" i="5"/>
  <c r="R648" i="5"/>
  <c r="S648" i="5"/>
  <c r="T648" i="5"/>
  <c r="Q648" i="5"/>
  <c r="V576" i="5"/>
  <c r="Q649" i="5"/>
  <c r="R649" i="5"/>
  <c r="V649" i="5" s="1"/>
  <c r="S649" i="5"/>
  <c r="T649" i="5"/>
  <c r="R584" i="5"/>
  <c r="V584" i="5" s="1"/>
  <c r="S584" i="5"/>
  <c r="T584" i="5"/>
  <c r="Q584" i="5"/>
  <c r="R632" i="5"/>
  <c r="V632" i="5" s="1"/>
  <c r="S632" i="5"/>
  <c r="T632" i="5"/>
  <c r="Q632" i="5"/>
  <c r="Q536" i="5"/>
  <c r="R536" i="5"/>
  <c r="S536" i="5"/>
  <c r="T536" i="5"/>
  <c r="V585" i="5"/>
  <c r="Q601" i="5"/>
  <c r="R601" i="5"/>
  <c r="S601" i="5"/>
  <c r="T601" i="5"/>
  <c r="Q650" i="5"/>
  <c r="R650" i="5"/>
  <c r="S650" i="5"/>
  <c r="T650" i="5"/>
  <c r="G578" i="5"/>
  <c r="Q614" i="5"/>
  <c r="R614" i="5"/>
  <c r="S614" i="5"/>
  <c r="T614" i="5"/>
  <c r="S688" i="5"/>
  <c r="T688" i="5"/>
  <c r="Q688" i="5"/>
  <c r="R688" i="5"/>
  <c r="V688" i="5" s="1"/>
  <c r="S720" i="5"/>
  <c r="T720" i="5"/>
  <c r="Q720" i="5"/>
  <c r="R720" i="5"/>
  <c r="V720" i="5" s="1"/>
  <c r="V683" i="5"/>
  <c r="G607" i="5"/>
  <c r="S668" i="5"/>
  <c r="T668" i="5"/>
  <c r="Q668" i="5"/>
  <c r="R668" i="5"/>
  <c r="Q703" i="5"/>
  <c r="R703" i="5"/>
  <c r="S703" i="5"/>
  <c r="T703" i="5"/>
  <c r="V537" i="5"/>
  <c r="Q691" i="5"/>
  <c r="R691" i="5"/>
  <c r="S691" i="5"/>
  <c r="T691" i="5"/>
  <c r="Q711" i="5"/>
  <c r="R711" i="5"/>
  <c r="S711" i="5"/>
  <c r="T711" i="5"/>
  <c r="Q731" i="5"/>
  <c r="R731" i="5"/>
  <c r="S731" i="5"/>
  <c r="T731" i="5"/>
  <c r="G602" i="5"/>
  <c r="G601" i="5"/>
  <c r="V662" i="5"/>
  <c r="V698" i="5"/>
  <c r="V730" i="5"/>
  <c r="V697" i="5"/>
  <c r="V695" i="5"/>
  <c r="R91" i="5"/>
  <c r="V91" i="5" s="1"/>
  <c r="Q91" i="5"/>
  <c r="S91" i="5"/>
  <c r="T91" i="5"/>
  <c r="Q111" i="5"/>
  <c r="S111" i="5"/>
  <c r="T111" i="5"/>
  <c r="R111" i="5"/>
  <c r="S276" i="5"/>
  <c r="T276" i="5"/>
  <c r="Q276" i="5"/>
  <c r="R276" i="5"/>
  <c r="T347" i="5"/>
  <c r="Q347" i="5"/>
  <c r="R347" i="5"/>
  <c r="S347" i="5"/>
  <c r="R387" i="5"/>
  <c r="V387" i="5" s="1"/>
  <c r="S387" i="5"/>
  <c r="T387" i="5"/>
  <c r="Q387" i="5"/>
  <c r="Q474" i="5"/>
  <c r="R474" i="5"/>
  <c r="V474" i="5" s="1"/>
  <c r="S474" i="5"/>
  <c r="T474" i="5"/>
  <c r="Q637" i="5"/>
  <c r="R637" i="5"/>
  <c r="S637" i="5"/>
  <c r="T637" i="5"/>
  <c r="R25" i="5"/>
  <c r="V25" i="5" s="1"/>
  <c r="S25" i="5"/>
  <c r="T25" i="5"/>
  <c r="Q25" i="5"/>
  <c r="Q127" i="5"/>
  <c r="S127" i="5"/>
  <c r="T127" i="5"/>
  <c r="R127" i="5"/>
  <c r="Q149" i="5"/>
  <c r="T149" i="5"/>
  <c r="R149" i="5"/>
  <c r="S149" i="5"/>
  <c r="Q176" i="5"/>
  <c r="R176" i="5"/>
  <c r="S176" i="5"/>
  <c r="T176" i="5"/>
  <c r="G188" i="5"/>
  <c r="G187" i="5"/>
  <c r="G209" i="5"/>
  <c r="G179" i="5"/>
  <c r="G180" i="5"/>
  <c r="Q212" i="5"/>
  <c r="R212" i="5"/>
  <c r="S212" i="5"/>
  <c r="T212" i="5"/>
  <c r="G234" i="5"/>
  <c r="G237" i="5"/>
  <c r="Q229" i="5"/>
  <c r="R229" i="5"/>
  <c r="V229" i="5" s="1"/>
  <c r="T229" i="5"/>
  <c r="S229" i="5"/>
  <c r="Q257" i="5"/>
  <c r="R257" i="5"/>
  <c r="V257" i="5" s="1"/>
  <c r="T257" i="5"/>
  <c r="S257" i="5"/>
  <c r="S248" i="5"/>
  <c r="T248" i="5"/>
  <c r="Q248" i="5"/>
  <c r="R248" i="5"/>
  <c r="G218" i="5"/>
  <c r="Q249" i="5"/>
  <c r="R249" i="5"/>
  <c r="V249" i="5" s="1"/>
  <c r="T249" i="5"/>
  <c r="S249" i="5"/>
  <c r="S353" i="5"/>
  <c r="Q353" i="5"/>
  <c r="R353" i="5"/>
  <c r="T353" i="5"/>
  <c r="R306" i="5"/>
  <c r="V306" i="5" s="1"/>
  <c r="T306" i="5"/>
  <c r="Q306" i="5"/>
  <c r="S306" i="5"/>
  <c r="G185" i="5"/>
  <c r="R298" i="5"/>
  <c r="Q298" i="5"/>
  <c r="S298" i="5"/>
  <c r="T298" i="5"/>
  <c r="S240" i="5"/>
  <c r="T240" i="5"/>
  <c r="Q240" i="5"/>
  <c r="R240" i="5"/>
  <c r="V240" i="5" s="1"/>
  <c r="R302" i="5"/>
  <c r="S302" i="5"/>
  <c r="Q302" i="5"/>
  <c r="T302" i="5"/>
  <c r="G245" i="5"/>
  <c r="G243" i="5"/>
  <c r="Q263" i="5"/>
  <c r="R263" i="5"/>
  <c r="V263" i="5" s="1"/>
  <c r="S263" i="5"/>
  <c r="T263" i="5"/>
  <c r="Q346" i="5"/>
  <c r="R346" i="5"/>
  <c r="V346" i="5" s="1"/>
  <c r="S346" i="5"/>
  <c r="T346" i="5"/>
  <c r="T292" i="5"/>
  <c r="R292" i="5"/>
  <c r="V292" i="5" s="1"/>
  <c r="Q292" i="5"/>
  <c r="S292" i="5"/>
  <c r="G304" i="5"/>
  <c r="G305" i="5"/>
  <c r="Q354" i="5"/>
  <c r="R354" i="5"/>
  <c r="S354" i="5"/>
  <c r="T354" i="5"/>
  <c r="G231" i="5"/>
  <c r="G297" i="5"/>
  <c r="G296" i="5"/>
  <c r="Q277" i="5"/>
  <c r="R277" i="5"/>
  <c r="V277" i="5" s="1"/>
  <c r="T277" i="5"/>
  <c r="S277" i="5"/>
  <c r="S313" i="5"/>
  <c r="Q313" i="5"/>
  <c r="R313" i="5"/>
  <c r="T313" i="5"/>
  <c r="Q374" i="5"/>
  <c r="R374" i="5"/>
  <c r="V374" i="5" s="1"/>
  <c r="T374" i="5"/>
  <c r="S374" i="5"/>
  <c r="R407" i="5"/>
  <c r="V407" i="5" s="1"/>
  <c r="T407" i="5"/>
  <c r="Q407" i="5"/>
  <c r="S407" i="5"/>
  <c r="Q358" i="5"/>
  <c r="S358" i="5"/>
  <c r="T358" i="5"/>
  <c r="R358" i="5"/>
  <c r="S365" i="5"/>
  <c r="T365" i="5"/>
  <c r="Q365" i="5"/>
  <c r="R365" i="5"/>
  <c r="G409" i="5"/>
  <c r="Q370" i="5"/>
  <c r="R370" i="5"/>
  <c r="T370" i="5"/>
  <c r="S370" i="5"/>
  <c r="G382" i="5"/>
  <c r="G418" i="5"/>
  <c r="G416" i="5"/>
  <c r="Q457" i="5"/>
  <c r="R457" i="5"/>
  <c r="V457" i="5" s="1"/>
  <c r="S457" i="5"/>
  <c r="T457" i="5"/>
  <c r="Q477" i="5"/>
  <c r="R477" i="5"/>
  <c r="S477" i="5"/>
  <c r="T477" i="5"/>
  <c r="G403" i="5"/>
  <c r="Q512" i="5"/>
  <c r="R512" i="5"/>
  <c r="S512" i="5"/>
  <c r="T512" i="5"/>
  <c r="Q533" i="5"/>
  <c r="R533" i="5"/>
  <c r="S533" i="5"/>
  <c r="T533" i="5"/>
  <c r="Q489" i="5"/>
  <c r="R489" i="5"/>
  <c r="S489" i="5"/>
  <c r="T489" i="5"/>
  <c r="G486" i="5"/>
  <c r="G509" i="5"/>
  <c r="R616" i="5"/>
  <c r="S616" i="5"/>
  <c r="T616" i="5"/>
  <c r="Q616" i="5"/>
  <c r="Q589" i="5"/>
  <c r="R589" i="5"/>
  <c r="V589" i="5" s="1"/>
  <c r="S589" i="5"/>
  <c r="T589" i="5"/>
  <c r="Q617" i="5"/>
  <c r="R617" i="5"/>
  <c r="V617" i="5" s="1"/>
  <c r="S617" i="5"/>
  <c r="T617" i="5"/>
  <c r="Q590" i="5"/>
  <c r="R590" i="5"/>
  <c r="V590" i="5" s="1"/>
  <c r="S590" i="5"/>
  <c r="T590" i="5"/>
  <c r="Q654" i="5"/>
  <c r="R654" i="5"/>
  <c r="V654" i="5" s="1"/>
  <c r="S654" i="5"/>
  <c r="T654" i="5"/>
  <c r="R592" i="5"/>
  <c r="S592" i="5"/>
  <c r="T592" i="5"/>
  <c r="Q592" i="5"/>
  <c r="G650" i="5"/>
  <c r="G649" i="5"/>
  <c r="Q586" i="5"/>
  <c r="R586" i="5"/>
  <c r="S586" i="5"/>
  <c r="T586" i="5"/>
  <c r="G614" i="5"/>
  <c r="G613" i="5"/>
  <c r="S672" i="5"/>
  <c r="T672" i="5"/>
  <c r="Q672" i="5"/>
  <c r="R672" i="5"/>
  <c r="Q723" i="5"/>
  <c r="R723" i="5"/>
  <c r="V723" i="5" s="1"/>
  <c r="S723" i="5"/>
  <c r="T723" i="5"/>
  <c r="V699" i="5"/>
  <c r="G515" i="5"/>
  <c r="Q261" i="5"/>
  <c r="R261" i="5"/>
  <c r="T261" i="5"/>
  <c r="S261" i="5"/>
  <c r="Q465" i="5"/>
  <c r="R465" i="5"/>
  <c r="S465" i="5"/>
  <c r="T465" i="5"/>
  <c r="T432" i="5"/>
  <c r="Q432" i="5"/>
  <c r="R432" i="5"/>
  <c r="S432" i="5"/>
  <c r="Q545" i="5"/>
  <c r="R545" i="5"/>
  <c r="S545" i="5"/>
  <c r="T545" i="5"/>
  <c r="G475" i="5"/>
  <c r="Q618" i="5"/>
  <c r="R618" i="5"/>
  <c r="S618" i="5"/>
  <c r="T618" i="5"/>
  <c r="Q675" i="5"/>
  <c r="R675" i="5"/>
  <c r="S675" i="5"/>
  <c r="T675" i="5"/>
  <c r="R21" i="5"/>
  <c r="S21" i="5"/>
  <c r="Q21" i="5"/>
  <c r="T21" i="5"/>
  <c r="G42" i="5"/>
  <c r="S71" i="5"/>
  <c r="Q71" i="5"/>
  <c r="R71" i="5"/>
  <c r="V71" i="5" s="1"/>
  <c r="T71" i="5"/>
  <c r="Q132" i="5"/>
  <c r="T132" i="5"/>
  <c r="R132" i="5"/>
  <c r="S132" i="5"/>
  <c r="S168" i="5"/>
  <c r="R168" i="5"/>
  <c r="V168" i="5" s="1"/>
  <c r="T168" i="5"/>
  <c r="Q168" i="5"/>
  <c r="G25" i="5"/>
  <c r="G21" i="5"/>
  <c r="G20" i="5"/>
  <c r="P19" i="5"/>
  <c r="G17" i="5"/>
  <c r="S79" i="5"/>
  <c r="Q79" i="5"/>
  <c r="R79" i="5"/>
  <c r="T79" i="5"/>
  <c r="G43" i="5"/>
  <c r="S73" i="5"/>
  <c r="Q73" i="5"/>
  <c r="R73" i="5"/>
  <c r="T73" i="5"/>
  <c r="S51" i="5"/>
  <c r="T51" i="5"/>
  <c r="Q51" i="5"/>
  <c r="R51" i="5"/>
  <c r="V51" i="5" s="1"/>
  <c r="G65" i="5"/>
  <c r="Q89" i="5"/>
  <c r="R89" i="5"/>
  <c r="S89" i="5"/>
  <c r="T89" i="5"/>
  <c r="R96" i="5"/>
  <c r="S96" i="5"/>
  <c r="Q96" i="5"/>
  <c r="T96" i="5"/>
  <c r="Q99" i="5"/>
  <c r="S99" i="5"/>
  <c r="T99" i="5"/>
  <c r="R99" i="5"/>
  <c r="G174" i="5"/>
  <c r="G206" i="5"/>
  <c r="V100" i="5"/>
  <c r="G176" i="5"/>
  <c r="G175" i="5"/>
  <c r="V162" i="5"/>
  <c r="T201" i="5"/>
  <c r="Q201" i="5"/>
  <c r="R201" i="5"/>
  <c r="S201" i="5"/>
  <c r="S183" i="5"/>
  <c r="T183" i="5"/>
  <c r="Q183" i="5"/>
  <c r="R183" i="5"/>
  <c r="V125" i="5"/>
  <c r="G125" i="5"/>
  <c r="G211" i="5"/>
  <c r="G212" i="5"/>
  <c r="R246" i="5"/>
  <c r="V246" i="5" s="1"/>
  <c r="Q246" i="5"/>
  <c r="S246" i="5"/>
  <c r="T246" i="5"/>
  <c r="R266" i="5"/>
  <c r="V266" i="5" s="1"/>
  <c r="Q266" i="5"/>
  <c r="S266" i="5"/>
  <c r="T266" i="5"/>
  <c r="R218" i="5"/>
  <c r="V218" i="5" s="1"/>
  <c r="Q218" i="5"/>
  <c r="S218" i="5"/>
  <c r="T218" i="5"/>
  <c r="G252" i="5"/>
  <c r="G253" i="5"/>
  <c r="R293" i="5"/>
  <c r="T293" i="5"/>
  <c r="Q293" i="5"/>
  <c r="S293" i="5"/>
  <c r="G279" i="5"/>
  <c r="Q310" i="5"/>
  <c r="T310" i="5"/>
  <c r="R310" i="5"/>
  <c r="S310" i="5"/>
  <c r="S256" i="5"/>
  <c r="T256" i="5"/>
  <c r="Q256" i="5"/>
  <c r="R256" i="5"/>
  <c r="Q245" i="5"/>
  <c r="R245" i="5"/>
  <c r="V245" i="5" s="1"/>
  <c r="T245" i="5"/>
  <c r="S245" i="5"/>
  <c r="G273" i="5"/>
  <c r="P294" i="5"/>
  <c r="G292" i="5"/>
  <c r="G291" i="5"/>
  <c r="R305" i="5"/>
  <c r="T305" i="5"/>
  <c r="S305" i="5"/>
  <c r="Q305" i="5"/>
  <c r="S329" i="5"/>
  <c r="Q329" i="5"/>
  <c r="R329" i="5"/>
  <c r="T329" i="5"/>
  <c r="G248" i="5"/>
  <c r="G282" i="5"/>
  <c r="S385" i="5"/>
  <c r="T385" i="5"/>
  <c r="Q385" i="5"/>
  <c r="R385" i="5"/>
  <c r="V385" i="5" s="1"/>
  <c r="P297" i="5"/>
  <c r="G346" i="5"/>
  <c r="S361" i="5"/>
  <c r="T361" i="5"/>
  <c r="Q361" i="5"/>
  <c r="R361" i="5"/>
  <c r="T284" i="5"/>
  <c r="Q284" i="5"/>
  <c r="R284" i="5"/>
  <c r="S284" i="5"/>
  <c r="G330" i="5"/>
  <c r="R403" i="5"/>
  <c r="V403" i="5" s="1"/>
  <c r="Q403" i="5"/>
  <c r="S403" i="5"/>
  <c r="T403" i="5"/>
  <c r="G313" i="5"/>
  <c r="G312" i="5"/>
  <c r="R383" i="5"/>
  <c r="Q383" i="5"/>
  <c r="S383" i="5"/>
  <c r="T383" i="5"/>
  <c r="G379" i="5"/>
  <c r="G411" i="5"/>
  <c r="V396" i="5"/>
  <c r="R434" i="5"/>
  <c r="S434" i="5"/>
  <c r="Q434" i="5"/>
  <c r="T434" i="5"/>
  <c r="V372" i="5"/>
  <c r="V397" i="5"/>
  <c r="V368" i="5"/>
  <c r="G389" i="5"/>
  <c r="G271" i="5"/>
  <c r="Q382" i="5"/>
  <c r="R382" i="5"/>
  <c r="T382" i="5"/>
  <c r="S382" i="5"/>
  <c r="R418" i="5"/>
  <c r="T418" i="5"/>
  <c r="S418" i="5"/>
  <c r="Q418" i="5"/>
  <c r="G471" i="5"/>
  <c r="V458" i="5"/>
  <c r="G377" i="5"/>
  <c r="V425" i="5"/>
  <c r="G376" i="5"/>
  <c r="V424" i="5"/>
  <c r="Q461" i="5"/>
  <c r="R461" i="5"/>
  <c r="S461" i="5"/>
  <c r="T461" i="5"/>
  <c r="V429" i="5"/>
  <c r="V414" i="5"/>
  <c r="Q525" i="5"/>
  <c r="R525" i="5"/>
  <c r="S525" i="5"/>
  <c r="T525" i="5"/>
  <c r="V535" i="5"/>
  <c r="Q435" i="5"/>
  <c r="R435" i="5"/>
  <c r="V435" i="5" s="1"/>
  <c r="S435" i="5"/>
  <c r="T435" i="5"/>
  <c r="V491" i="5"/>
  <c r="S515" i="5"/>
  <c r="T515" i="5"/>
  <c r="Q515" i="5"/>
  <c r="R515" i="5"/>
  <c r="Q534" i="5"/>
  <c r="R534" i="5"/>
  <c r="V534" i="5" s="1"/>
  <c r="S534" i="5"/>
  <c r="T534" i="5"/>
  <c r="Q565" i="5"/>
  <c r="R565" i="5"/>
  <c r="S565" i="5"/>
  <c r="T565" i="5"/>
  <c r="V433" i="5"/>
  <c r="Q490" i="5"/>
  <c r="R490" i="5"/>
  <c r="S490" i="5"/>
  <c r="T490" i="5"/>
  <c r="S527" i="5"/>
  <c r="T527" i="5"/>
  <c r="Q527" i="5"/>
  <c r="R527" i="5"/>
  <c r="V527" i="5" s="1"/>
  <c r="S559" i="5"/>
  <c r="T559" i="5"/>
  <c r="Q559" i="5"/>
  <c r="R559" i="5"/>
  <c r="V559" i="5" s="1"/>
  <c r="V468" i="5"/>
  <c r="G519" i="5"/>
  <c r="V476" i="5"/>
  <c r="G514" i="5"/>
  <c r="V652" i="5"/>
  <c r="V568" i="5"/>
  <c r="G595" i="5"/>
  <c r="R636" i="5"/>
  <c r="V636" i="5" s="1"/>
  <c r="S636" i="5"/>
  <c r="T636" i="5"/>
  <c r="Q636" i="5"/>
  <c r="V494" i="5"/>
  <c r="V532" i="5"/>
  <c r="G590" i="5"/>
  <c r="Q630" i="5"/>
  <c r="R630" i="5"/>
  <c r="V630" i="5" s="1"/>
  <c r="S630" i="5"/>
  <c r="T630" i="5"/>
  <c r="G654" i="5"/>
  <c r="G653" i="5"/>
  <c r="V496" i="5"/>
  <c r="V524" i="5"/>
  <c r="R600" i="5"/>
  <c r="S600" i="5"/>
  <c r="T600" i="5"/>
  <c r="Q600" i="5"/>
  <c r="P638" i="5"/>
  <c r="V481" i="5"/>
  <c r="G591" i="5"/>
  <c r="R620" i="5"/>
  <c r="S620" i="5"/>
  <c r="T620" i="5"/>
  <c r="Q620" i="5"/>
  <c r="Q665" i="5"/>
  <c r="R665" i="5"/>
  <c r="S665" i="5"/>
  <c r="T665" i="5"/>
  <c r="G586" i="5"/>
  <c r="V619" i="5"/>
  <c r="G643" i="5"/>
  <c r="Q726" i="5"/>
  <c r="R726" i="5"/>
  <c r="S726" i="5"/>
  <c r="T726" i="5"/>
  <c r="S708" i="5"/>
  <c r="T708" i="5"/>
  <c r="Q708" i="5"/>
  <c r="R708" i="5"/>
  <c r="V708" i="5" s="1"/>
  <c r="S696" i="5"/>
  <c r="T696" i="5"/>
  <c r="Q696" i="5"/>
  <c r="R696" i="5"/>
  <c r="V696" i="5" s="1"/>
  <c r="P634" i="5"/>
  <c r="V687" i="5"/>
  <c r="V603" i="5"/>
  <c r="V701" i="5"/>
  <c r="V685" i="5"/>
  <c r="S35" i="5"/>
  <c r="T35" i="5"/>
  <c r="Q35" i="5"/>
  <c r="R35" i="5"/>
  <c r="V35" i="5" s="1"/>
  <c r="S55" i="5"/>
  <c r="T55" i="5"/>
  <c r="R55" i="5"/>
  <c r="V55" i="5" s="1"/>
  <c r="Q55" i="5"/>
  <c r="R290" i="5"/>
  <c r="Q290" i="5"/>
  <c r="S290" i="5"/>
  <c r="T290" i="5"/>
  <c r="Q334" i="5"/>
  <c r="T334" i="5"/>
  <c r="R334" i="5"/>
  <c r="V334" i="5" s="1"/>
  <c r="S334" i="5"/>
  <c r="G480" i="5"/>
  <c r="G476" i="5"/>
  <c r="G606" i="5"/>
  <c r="G605" i="5"/>
  <c r="R17" i="5"/>
  <c r="S17" i="5"/>
  <c r="Q17" i="5"/>
  <c r="T17" i="5"/>
  <c r="Q50" i="5"/>
  <c r="R50" i="5"/>
  <c r="S50" i="5"/>
  <c r="T50" i="5"/>
  <c r="G27" i="5"/>
  <c r="G26" i="5"/>
  <c r="G31" i="5"/>
  <c r="G35" i="5"/>
  <c r="G34" i="5"/>
  <c r="G45" i="5"/>
  <c r="V58" i="5"/>
  <c r="Q74" i="5"/>
  <c r="R74" i="5"/>
  <c r="S74" i="5"/>
  <c r="T74" i="5"/>
  <c r="G32" i="5"/>
  <c r="G79" i="5"/>
  <c r="Q20" i="5"/>
  <c r="R20" i="5"/>
  <c r="V20" i="5" s="1"/>
  <c r="T20" i="5"/>
  <c r="S20" i="5"/>
  <c r="P29" i="5"/>
  <c r="G73" i="5"/>
  <c r="G64" i="5"/>
  <c r="Q85" i="5"/>
  <c r="R85" i="5"/>
  <c r="S85" i="5"/>
  <c r="T85" i="5"/>
  <c r="G89" i="5"/>
  <c r="G88" i="5"/>
  <c r="V46" i="5"/>
  <c r="V76" i="5"/>
  <c r="V142" i="5"/>
  <c r="G139" i="5"/>
  <c r="G178" i="5"/>
  <c r="G210" i="5"/>
  <c r="V101" i="5"/>
  <c r="V126" i="5"/>
  <c r="Q172" i="5"/>
  <c r="R172" i="5"/>
  <c r="V172" i="5" s="1"/>
  <c r="S172" i="5"/>
  <c r="T172" i="5"/>
  <c r="V141" i="5"/>
  <c r="Q184" i="5"/>
  <c r="R184" i="5"/>
  <c r="S184" i="5"/>
  <c r="T184" i="5"/>
  <c r="V150" i="5"/>
  <c r="G173" i="5"/>
  <c r="S195" i="5"/>
  <c r="T195" i="5"/>
  <c r="Q195" i="5"/>
  <c r="R195" i="5"/>
  <c r="Q216" i="5"/>
  <c r="R216" i="5"/>
  <c r="V216" i="5" s="1"/>
  <c r="S216" i="5"/>
  <c r="T216" i="5"/>
  <c r="S236" i="5"/>
  <c r="T236" i="5"/>
  <c r="Q236" i="5"/>
  <c r="R236" i="5"/>
  <c r="G258" i="5"/>
  <c r="V190" i="5"/>
  <c r="G272" i="5"/>
  <c r="R301" i="5"/>
  <c r="T301" i="5"/>
  <c r="S301" i="5"/>
  <c r="Q301" i="5"/>
  <c r="G301" i="5"/>
  <c r="V251" i="5"/>
  <c r="G256" i="5"/>
  <c r="G255" i="5"/>
  <c r="T311" i="5"/>
  <c r="R311" i="5"/>
  <c r="V311" i="5" s="1"/>
  <c r="Q311" i="5"/>
  <c r="S311" i="5"/>
  <c r="V174" i="5"/>
  <c r="G247" i="5"/>
  <c r="G274" i="5"/>
  <c r="T300" i="5"/>
  <c r="R300" i="5"/>
  <c r="Q300" i="5"/>
  <c r="S300" i="5"/>
  <c r="G224" i="5"/>
  <c r="S272" i="5"/>
  <c r="T272" i="5"/>
  <c r="Q272" i="5"/>
  <c r="R272" i="5"/>
  <c r="V272" i="5" s="1"/>
  <c r="Q322" i="5"/>
  <c r="T322" i="5"/>
  <c r="R322" i="5"/>
  <c r="V322" i="5" s="1"/>
  <c r="S322" i="5"/>
  <c r="G336" i="5"/>
  <c r="G249" i="5"/>
  <c r="P282" i="5"/>
  <c r="G344" i="5"/>
  <c r="V344" i="5"/>
  <c r="Q390" i="5"/>
  <c r="R390" i="5"/>
  <c r="V390" i="5" s="1"/>
  <c r="T390" i="5"/>
  <c r="S390" i="5"/>
  <c r="R348" i="5"/>
  <c r="Q348" i="5"/>
  <c r="S348" i="5"/>
  <c r="T348" i="5"/>
  <c r="V226" i="5"/>
  <c r="V228" i="5"/>
  <c r="R289" i="5"/>
  <c r="V289" i="5" s="1"/>
  <c r="T289" i="5"/>
  <c r="S289" i="5"/>
  <c r="Q289" i="5"/>
  <c r="V326" i="5"/>
  <c r="G331" i="5"/>
  <c r="R411" i="5"/>
  <c r="V411" i="5" s="1"/>
  <c r="Q411" i="5"/>
  <c r="S411" i="5"/>
  <c r="T411" i="5"/>
  <c r="G321" i="5"/>
  <c r="G426" i="5"/>
  <c r="G424" i="5"/>
  <c r="G366" i="5"/>
  <c r="G342" i="5"/>
  <c r="G373" i="5"/>
  <c r="G402" i="5"/>
  <c r="G400" i="5"/>
  <c r="G417" i="5"/>
  <c r="G323" i="5"/>
  <c r="Q466" i="5"/>
  <c r="R466" i="5"/>
  <c r="S466" i="5"/>
  <c r="T466" i="5"/>
  <c r="V422" i="5"/>
  <c r="G322" i="5"/>
  <c r="V446" i="5"/>
  <c r="V455" i="5"/>
  <c r="G394" i="5"/>
  <c r="R469" i="5"/>
  <c r="V469" i="5" s="1"/>
  <c r="S469" i="5"/>
  <c r="Q469" i="5"/>
  <c r="T469" i="5"/>
  <c r="Q526" i="5"/>
  <c r="R526" i="5"/>
  <c r="S526" i="5"/>
  <c r="T526" i="5"/>
  <c r="Q557" i="5"/>
  <c r="R557" i="5"/>
  <c r="S557" i="5"/>
  <c r="T557" i="5"/>
  <c r="Q493" i="5"/>
  <c r="R493" i="5"/>
  <c r="S493" i="5"/>
  <c r="T493" i="5"/>
  <c r="V567" i="5"/>
  <c r="G435" i="5"/>
  <c r="G434" i="5"/>
  <c r="G433" i="5"/>
  <c r="G517" i="5"/>
  <c r="Q566" i="5"/>
  <c r="R566" i="5"/>
  <c r="V566" i="5" s="1"/>
  <c r="S566" i="5"/>
  <c r="T566" i="5"/>
  <c r="G468" i="5"/>
  <c r="S495" i="5"/>
  <c r="T495" i="5"/>
  <c r="Q495" i="5"/>
  <c r="R495" i="5"/>
  <c r="Q541" i="5"/>
  <c r="R541" i="5"/>
  <c r="S541" i="5"/>
  <c r="T541" i="5"/>
  <c r="V440" i="5"/>
  <c r="S571" i="5"/>
  <c r="Q571" i="5"/>
  <c r="R571" i="5"/>
  <c r="T571" i="5"/>
  <c r="G600" i="5"/>
  <c r="Q520" i="5"/>
  <c r="R520" i="5"/>
  <c r="S520" i="5"/>
  <c r="T520" i="5"/>
  <c r="V549" i="5"/>
  <c r="Q622" i="5"/>
  <c r="R622" i="5"/>
  <c r="V622" i="5" s="1"/>
  <c r="S622" i="5"/>
  <c r="T622" i="5"/>
  <c r="V513" i="5"/>
  <c r="Q597" i="5"/>
  <c r="R597" i="5"/>
  <c r="V597" i="5" s="1"/>
  <c r="S597" i="5"/>
  <c r="T597" i="5"/>
  <c r="V570" i="5"/>
  <c r="Q598" i="5"/>
  <c r="R598" i="5"/>
  <c r="S598" i="5"/>
  <c r="T598" i="5"/>
  <c r="G630" i="5"/>
  <c r="G629" i="5"/>
  <c r="Q625" i="5"/>
  <c r="R625" i="5"/>
  <c r="V625" i="5" s="1"/>
  <c r="S625" i="5"/>
  <c r="T625" i="5"/>
  <c r="G638" i="5"/>
  <c r="G637" i="5"/>
  <c r="P626" i="5"/>
  <c r="G666" i="5"/>
  <c r="Q594" i="5"/>
  <c r="R594" i="5"/>
  <c r="V594" i="5" s="1"/>
  <c r="S594" i="5"/>
  <c r="T594" i="5"/>
  <c r="Q645" i="5"/>
  <c r="R645" i="5"/>
  <c r="V645" i="5" s="1"/>
  <c r="S645" i="5"/>
  <c r="T645" i="5"/>
  <c r="V640" i="5"/>
  <c r="Q694" i="5"/>
  <c r="R694" i="5"/>
  <c r="V694" i="5" s="1"/>
  <c r="S694" i="5"/>
  <c r="T694" i="5"/>
  <c r="V729" i="5"/>
  <c r="V587" i="5"/>
  <c r="V611" i="5"/>
  <c r="S728" i="5"/>
  <c r="T728" i="5"/>
  <c r="Q728" i="5"/>
  <c r="R728" i="5"/>
  <c r="V722" i="5"/>
  <c r="G634" i="5"/>
  <c r="G633" i="5"/>
  <c r="V686" i="5"/>
  <c r="V725" i="5"/>
  <c r="V693" i="5"/>
  <c r="V717" i="5"/>
  <c r="S151" i="5"/>
  <c r="Q151" i="5"/>
  <c r="R151" i="5"/>
  <c r="V151" i="5" s="1"/>
  <c r="T151" i="5"/>
  <c r="Q112" i="5"/>
  <c r="R112" i="5"/>
  <c r="S112" i="5"/>
  <c r="T112" i="5"/>
  <c r="Q204" i="5"/>
  <c r="R204" i="5"/>
  <c r="S204" i="5"/>
  <c r="T204" i="5"/>
  <c r="T209" i="5"/>
  <c r="Q209" i="5"/>
  <c r="R209" i="5"/>
  <c r="V209" i="5" s="1"/>
  <c r="S209" i="5"/>
  <c r="T331" i="5"/>
  <c r="R331" i="5"/>
  <c r="S331" i="5"/>
  <c r="Q331" i="5"/>
  <c r="Q578" i="5"/>
  <c r="R578" i="5"/>
  <c r="S578" i="5"/>
  <c r="T578" i="5"/>
  <c r="R23" i="5"/>
  <c r="S23" i="5"/>
  <c r="T23" i="5"/>
  <c r="Q23" i="5"/>
  <c r="G19" i="5"/>
  <c r="G18" i="5"/>
  <c r="G59" i="5"/>
  <c r="G58" i="5"/>
  <c r="Q38" i="5"/>
  <c r="R38" i="5"/>
  <c r="S38" i="5"/>
  <c r="T38" i="5"/>
  <c r="S65" i="5"/>
  <c r="R65" i="5"/>
  <c r="Q65" i="5"/>
  <c r="T65" i="5"/>
  <c r="P27" i="5"/>
  <c r="S37" i="5"/>
  <c r="Q37" i="5"/>
  <c r="R37" i="5"/>
  <c r="V37" i="5" s="1"/>
  <c r="T37" i="5"/>
  <c r="P41" i="5"/>
  <c r="S47" i="5"/>
  <c r="T47" i="5"/>
  <c r="Q47" i="5"/>
  <c r="R47" i="5"/>
  <c r="R83" i="5"/>
  <c r="V83" i="5" s="1"/>
  <c r="Q83" i="5"/>
  <c r="S83" i="5"/>
  <c r="T83" i="5"/>
  <c r="V18" i="5"/>
  <c r="G29" i="5"/>
  <c r="T22" i="5"/>
  <c r="Q22" i="5"/>
  <c r="R22" i="5"/>
  <c r="V22" i="5" s="1"/>
  <c r="S22" i="5"/>
  <c r="Q72" i="5"/>
  <c r="R72" i="5"/>
  <c r="S72" i="5"/>
  <c r="T72" i="5"/>
  <c r="G84" i="5"/>
  <c r="G85" i="5"/>
  <c r="Q103" i="5"/>
  <c r="S103" i="5"/>
  <c r="T103" i="5"/>
  <c r="R103" i="5"/>
  <c r="G87" i="5"/>
  <c r="V105" i="5"/>
  <c r="Q115" i="5"/>
  <c r="S115" i="5"/>
  <c r="T115" i="5"/>
  <c r="R115" i="5"/>
  <c r="S147" i="5"/>
  <c r="Q147" i="5"/>
  <c r="R147" i="5"/>
  <c r="V147" i="5" s="1"/>
  <c r="T147" i="5"/>
  <c r="G182" i="5"/>
  <c r="G214" i="5"/>
  <c r="Q139" i="5"/>
  <c r="S139" i="5"/>
  <c r="R139" i="5"/>
  <c r="T139" i="5"/>
  <c r="Q107" i="5"/>
  <c r="S107" i="5"/>
  <c r="T107" i="5"/>
  <c r="R107" i="5"/>
  <c r="V107" i="5" s="1"/>
  <c r="Q128" i="5"/>
  <c r="T128" i="5"/>
  <c r="R128" i="5"/>
  <c r="S128" i="5"/>
  <c r="G135" i="5"/>
  <c r="V129" i="5"/>
  <c r="V164" i="5"/>
  <c r="G172" i="5"/>
  <c r="G171" i="5"/>
  <c r="G183" i="5"/>
  <c r="G184" i="5"/>
  <c r="Q140" i="5"/>
  <c r="S140" i="5"/>
  <c r="T140" i="5"/>
  <c r="R140" i="5"/>
  <c r="G189" i="5"/>
  <c r="Q196" i="5"/>
  <c r="R196" i="5"/>
  <c r="V196" i="5" s="1"/>
  <c r="S196" i="5"/>
  <c r="T196" i="5"/>
  <c r="G215" i="5"/>
  <c r="G216" i="5"/>
  <c r="Q241" i="5"/>
  <c r="R241" i="5"/>
  <c r="T241" i="5"/>
  <c r="S241" i="5"/>
  <c r="Q269" i="5"/>
  <c r="R269" i="5"/>
  <c r="T269" i="5"/>
  <c r="S269" i="5"/>
  <c r="G262" i="5"/>
  <c r="G260" i="5"/>
  <c r="T197" i="5"/>
  <c r="Q197" i="5"/>
  <c r="R197" i="5"/>
  <c r="S197" i="5"/>
  <c r="V202" i="5"/>
  <c r="V122" i="5"/>
  <c r="Q224" i="5"/>
  <c r="S224" i="5"/>
  <c r="T224" i="5"/>
  <c r="R224" i="5"/>
  <c r="V232" i="5"/>
  <c r="R324" i="5"/>
  <c r="S324" i="5"/>
  <c r="T324" i="5"/>
  <c r="Q324" i="5"/>
  <c r="G257" i="5"/>
  <c r="G315" i="5"/>
  <c r="G314" i="5"/>
  <c r="G236" i="5"/>
  <c r="V252" i="5"/>
  <c r="G300" i="5"/>
  <c r="G299" i="5"/>
  <c r="R312" i="5"/>
  <c r="Q312" i="5"/>
  <c r="S312" i="5"/>
  <c r="T312" i="5"/>
  <c r="G281" i="5"/>
  <c r="P270" i="5"/>
  <c r="R371" i="5"/>
  <c r="V371" i="5" s="1"/>
  <c r="Q371" i="5"/>
  <c r="S371" i="5"/>
  <c r="T371" i="5"/>
  <c r="V339" i="5"/>
  <c r="G345" i="5"/>
  <c r="T405" i="5"/>
  <c r="R405" i="5"/>
  <c r="S405" i="5"/>
  <c r="Q405" i="5"/>
  <c r="G310" i="5"/>
  <c r="G227" i="5"/>
  <c r="V304" i="5"/>
  <c r="G341" i="5"/>
  <c r="R419" i="5"/>
  <c r="Q419" i="5"/>
  <c r="S419" i="5"/>
  <c r="T419" i="5"/>
  <c r="G333" i="5"/>
  <c r="G387" i="5"/>
  <c r="G385" i="5"/>
  <c r="R426" i="5"/>
  <c r="V426" i="5" s="1"/>
  <c r="T426" i="5"/>
  <c r="S426" i="5"/>
  <c r="Q426" i="5"/>
  <c r="R404" i="5"/>
  <c r="S404" i="5"/>
  <c r="Q404" i="5"/>
  <c r="T404" i="5"/>
  <c r="V316" i="5"/>
  <c r="R412" i="5"/>
  <c r="S412" i="5"/>
  <c r="Q412" i="5"/>
  <c r="T412" i="5"/>
  <c r="R402" i="5"/>
  <c r="T402" i="5"/>
  <c r="S402" i="5"/>
  <c r="Q402" i="5"/>
  <c r="Q427" i="5"/>
  <c r="S427" i="5"/>
  <c r="R427" i="5"/>
  <c r="V427" i="5" s="1"/>
  <c r="T427" i="5"/>
  <c r="G425" i="5"/>
  <c r="S438" i="5"/>
  <c r="R438" i="5"/>
  <c r="V438" i="5" s="1"/>
  <c r="T438" i="5"/>
  <c r="Q438" i="5"/>
  <c r="R395" i="5"/>
  <c r="S395" i="5"/>
  <c r="Q395" i="5"/>
  <c r="T395" i="5"/>
  <c r="Q394" i="5"/>
  <c r="R394" i="5"/>
  <c r="V394" i="5" s="1"/>
  <c r="T394" i="5"/>
  <c r="S394" i="5"/>
  <c r="Q471" i="5"/>
  <c r="R471" i="5"/>
  <c r="V471" i="5" s="1"/>
  <c r="S471" i="5"/>
  <c r="T471" i="5"/>
  <c r="S503" i="5"/>
  <c r="T503" i="5"/>
  <c r="Q503" i="5"/>
  <c r="R503" i="5"/>
  <c r="Q558" i="5"/>
  <c r="R558" i="5"/>
  <c r="V558" i="5" s="1"/>
  <c r="S558" i="5"/>
  <c r="T558" i="5"/>
  <c r="Q572" i="5"/>
  <c r="R572" i="5"/>
  <c r="V572" i="5" s="1"/>
  <c r="S572" i="5"/>
  <c r="T572" i="5"/>
  <c r="G436" i="5"/>
  <c r="S499" i="5"/>
  <c r="T499" i="5"/>
  <c r="Q499" i="5"/>
  <c r="R499" i="5"/>
  <c r="S539" i="5"/>
  <c r="T539" i="5"/>
  <c r="Q539" i="5"/>
  <c r="R539" i="5"/>
  <c r="Q475" i="5"/>
  <c r="R475" i="5"/>
  <c r="S475" i="5"/>
  <c r="T475" i="5"/>
  <c r="Q505" i="5"/>
  <c r="R505" i="5"/>
  <c r="V505" i="5" s="1"/>
  <c r="S505" i="5"/>
  <c r="T505" i="5"/>
  <c r="V562" i="5"/>
  <c r="G604" i="5"/>
  <c r="G622" i="5"/>
  <c r="G621" i="5"/>
  <c r="Q641" i="5"/>
  <c r="R641" i="5"/>
  <c r="V641" i="5" s="1"/>
  <c r="S641" i="5"/>
  <c r="T641" i="5"/>
  <c r="R604" i="5"/>
  <c r="V604" i="5" s="1"/>
  <c r="S604" i="5"/>
  <c r="T604" i="5"/>
  <c r="Q604" i="5"/>
  <c r="V651" i="5"/>
  <c r="V472" i="5"/>
  <c r="V647" i="5"/>
  <c r="P606" i="5"/>
  <c r="G626" i="5"/>
  <c r="G625" i="5"/>
  <c r="Q671" i="5"/>
  <c r="R671" i="5"/>
  <c r="S671" i="5"/>
  <c r="T671" i="5"/>
  <c r="V569" i="5"/>
  <c r="G594" i="5"/>
  <c r="Q714" i="5"/>
  <c r="R714" i="5"/>
  <c r="V714" i="5" s="1"/>
  <c r="S714" i="5"/>
  <c r="T714" i="5"/>
  <c r="Q702" i="5"/>
  <c r="R702" i="5"/>
  <c r="V702" i="5" s="1"/>
  <c r="S702" i="5"/>
  <c r="T702" i="5"/>
  <c r="G647" i="5"/>
  <c r="S704" i="5"/>
  <c r="T704" i="5"/>
  <c r="Q704" i="5"/>
  <c r="R704" i="5"/>
  <c r="V704" i="5" s="1"/>
  <c r="V719" i="5"/>
  <c r="V671" i="5" l="1"/>
  <c r="V499" i="5"/>
  <c r="V241" i="5"/>
  <c r="V47" i="5"/>
  <c r="V38" i="5"/>
  <c r="V331" i="5"/>
  <c r="V204" i="5"/>
  <c r="V520" i="5"/>
  <c r="V557" i="5"/>
  <c r="V85" i="5"/>
  <c r="V50" i="5"/>
  <c r="V665" i="5"/>
  <c r="Q638" i="5"/>
  <c r="R638" i="5"/>
  <c r="S638" i="5"/>
  <c r="T638" i="5"/>
  <c r="V515" i="5"/>
  <c r="V382" i="5"/>
  <c r="V305" i="5"/>
  <c r="V183" i="5"/>
  <c r="V89" i="5"/>
  <c r="V73" i="5"/>
  <c r="V675" i="5"/>
  <c r="V616" i="5"/>
  <c r="V365" i="5"/>
  <c r="V127" i="5"/>
  <c r="V276" i="5"/>
  <c r="V624" i="5"/>
  <c r="V551" i="5"/>
  <c r="V487" i="5"/>
  <c r="V318" i="5"/>
  <c r="V336" i="5"/>
  <c r="V211" i="5"/>
  <c r="V215" i="5"/>
  <c r="V119" i="5"/>
  <c r="V682" i="5"/>
  <c r="V588" i="5"/>
  <c r="V436" i="5"/>
  <c r="V342" i="5"/>
  <c r="V303" i="5"/>
  <c r="V217" i="5"/>
  <c r="V179" i="5"/>
  <c r="V97" i="5"/>
  <c r="V605" i="5"/>
  <c r="V580" i="5"/>
  <c r="V333" i="5"/>
  <c r="R238" i="5"/>
  <c r="S238" i="5"/>
  <c r="T238" i="5"/>
  <c r="Q238" i="5"/>
  <c r="V102" i="5"/>
  <c r="V357" i="5"/>
  <c r="V205" i="5"/>
  <c r="V90" i="5"/>
  <c r="V577" i="5"/>
  <c r="V193" i="5"/>
  <c r="V43" i="5"/>
  <c r="V177" i="5"/>
  <c r="V402" i="5"/>
  <c r="V312" i="5"/>
  <c r="V140" i="5"/>
  <c r="R27" i="5"/>
  <c r="S27" i="5"/>
  <c r="T27" i="5"/>
  <c r="Q27" i="5"/>
  <c r="V23" i="5"/>
  <c r="V728" i="5"/>
  <c r="V598" i="5"/>
  <c r="V466" i="5"/>
  <c r="V300" i="5"/>
  <c r="V301" i="5"/>
  <c r="V290" i="5"/>
  <c r="V726" i="5"/>
  <c r="V383" i="5"/>
  <c r="V256" i="5"/>
  <c r="R19" i="5"/>
  <c r="S19" i="5"/>
  <c r="T19" i="5"/>
  <c r="Q19" i="5"/>
  <c r="V545" i="5"/>
  <c r="V465" i="5"/>
  <c r="V533" i="5"/>
  <c r="V313" i="5"/>
  <c r="V353" i="5"/>
  <c r="V248" i="5"/>
  <c r="V212" i="5"/>
  <c r="V711" i="5"/>
  <c r="V650" i="5"/>
  <c r="V163" i="5"/>
  <c r="V185" i="5"/>
  <c r="Q602" i="5"/>
  <c r="R602" i="5"/>
  <c r="S602" i="5"/>
  <c r="T602" i="5"/>
  <c r="V516" i="5"/>
  <c r="V449" i="5"/>
  <c r="V386" i="5"/>
  <c r="V281" i="5"/>
  <c r="V167" i="5"/>
  <c r="V309" i="5"/>
  <c r="V220" i="5"/>
  <c r="V208" i="5"/>
  <c r="V143" i="5"/>
  <c r="V319" i="5"/>
  <c r="V225" i="5"/>
  <c r="R375" i="5"/>
  <c r="S375" i="5"/>
  <c r="T375" i="5"/>
  <c r="Q375" i="5"/>
  <c r="V475" i="5"/>
  <c r="V404" i="5"/>
  <c r="V541" i="5"/>
  <c r="V565" i="5"/>
  <c r="V461" i="5"/>
  <c r="V434" i="5"/>
  <c r="V284" i="5"/>
  <c r="R297" i="5"/>
  <c r="T297" i="5"/>
  <c r="S297" i="5"/>
  <c r="Q297" i="5"/>
  <c r="V329" i="5"/>
  <c r="V132" i="5"/>
  <c r="V477" i="5"/>
  <c r="V302" i="5"/>
  <c r="V298" i="5"/>
  <c r="V176" i="5"/>
  <c r="V637" i="5"/>
  <c r="V703" i="5"/>
  <c r="V536" i="5"/>
  <c r="V596" i="5"/>
  <c r="V554" i="5"/>
  <c r="V332" i="5"/>
  <c r="V233" i="5"/>
  <c r="V663" i="5"/>
  <c r="V506" i="5"/>
  <c r="V307" i="5"/>
  <c r="V553" i="5"/>
  <c r="V350" i="5"/>
  <c r="V325" i="5"/>
  <c r="V53" i="5"/>
  <c r="V13" i="5"/>
  <c r="T327" i="5"/>
  <c r="R327" i="5"/>
  <c r="Q327" i="5"/>
  <c r="S327" i="5"/>
  <c r="V349" i="5"/>
  <c r="V234" i="5"/>
  <c r="V200" i="5"/>
  <c r="V110" i="5"/>
  <c r="V36" i="5"/>
  <c r="V49" i="5"/>
  <c r="V250" i="5"/>
  <c r="V230" i="5"/>
  <c r="V399" i="5"/>
  <c r="V242" i="5"/>
  <c r="V363" i="5"/>
  <c r="R282" i="5"/>
  <c r="S282" i="5"/>
  <c r="T282" i="5"/>
  <c r="Q282" i="5"/>
  <c r="R294" i="5"/>
  <c r="S294" i="5"/>
  <c r="Q294" i="5"/>
  <c r="T294" i="5"/>
  <c r="V633" i="5"/>
  <c r="V546" i="5"/>
  <c r="V413" i="5"/>
  <c r="Q606" i="5"/>
  <c r="R606" i="5"/>
  <c r="V606" i="5" s="1"/>
  <c r="S606" i="5"/>
  <c r="T606" i="5"/>
  <c r="V539" i="5"/>
  <c r="V395" i="5"/>
  <c r="V405" i="5"/>
  <c r="R270" i="5"/>
  <c r="S270" i="5"/>
  <c r="T270" i="5"/>
  <c r="Q270" i="5"/>
  <c r="V324" i="5"/>
  <c r="V269" i="5"/>
  <c r="V103" i="5"/>
  <c r="V72" i="5"/>
  <c r="S41" i="5"/>
  <c r="Q41" i="5"/>
  <c r="R41" i="5"/>
  <c r="V41" i="5" s="1"/>
  <c r="T41" i="5"/>
  <c r="V65" i="5"/>
  <c r="V578" i="5"/>
  <c r="V112" i="5"/>
  <c r="V571" i="5"/>
  <c r="V495" i="5"/>
  <c r="V493" i="5"/>
  <c r="V526" i="5"/>
  <c r="V348" i="5"/>
  <c r="S29" i="5"/>
  <c r="T29" i="5"/>
  <c r="Q29" i="5"/>
  <c r="R29" i="5"/>
  <c r="V600" i="5"/>
  <c r="V525" i="5"/>
  <c r="V618" i="5"/>
  <c r="V432" i="5"/>
  <c r="V592" i="5"/>
  <c r="V358" i="5"/>
  <c r="V111" i="5"/>
  <c r="V668" i="5"/>
  <c r="V614" i="5"/>
  <c r="V648" i="5"/>
  <c r="V653" i="5"/>
  <c r="V519" i="5"/>
  <c r="V420" i="5"/>
  <c r="V707" i="5"/>
  <c r="V609" i="5"/>
  <c r="V644" i="5"/>
  <c r="V479" i="5"/>
  <c r="V575" i="5"/>
  <c r="V295" i="5"/>
  <c r="V287" i="5"/>
  <c r="V288" i="5"/>
  <c r="V192" i="5"/>
  <c r="V159" i="5"/>
  <c r="V106" i="5"/>
  <c r="V81" i="5"/>
  <c r="V321" i="5"/>
  <c r="V642" i="5"/>
  <c r="V483" i="5"/>
  <c r="V439" i="5"/>
  <c r="V280" i="5"/>
  <c r="V323" i="5"/>
  <c r="V173" i="5"/>
  <c r="Q15" i="5"/>
  <c r="R15" i="5"/>
  <c r="V15" i="5" s="1"/>
  <c r="S15" i="5"/>
  <c r="T15" i="5"/>
  <c r="V161" i="5"/>
  <c r="V157" i="5"/>
  <c r="V359" i="5"/>
  <c r="V124" i="5"/>
  <c r="V69" i="5"/>
  <c r="V145" i="5"/>
  <c r="V666" i="5"/>
  <c r="V189" i="5"/>
  <c r="V120" i="5"/>
  <c r="V355" i="5"/>
  <c r="V165" i="5"/>
  <c r="V503" i="5"/>
  <c r="V412" i="5"/>
  <c r="V419" i="5"/>
  <c r="V197" i="5"/>
  <c r="V128" i="5"/>
  <c r="V139" i="5"/>
  <c r="V236" i="5"/>
  <c r="V195" i="5"/>
  <c r="V184" i="5"/>
  <c r="V74" i="5"/>
  <c r="V17" i="5"/>
  <c r="V620" i="5"/>
  <c r="V490" i="5"/>
  <c r="V418" i="5"/>
  <c r="V361" i="5"/>
  <c r="V293" i="5"/>
  <c r="V201" i="5"/>
  <c r="V96" i="5"/>
  <c r="V79" i="5"/>
  <c r="V21" i="5"/>
  <c r="V261" i="5"/>
  <c r="V672" i="5"/>
  <c r="V586" i="5"/>
  <c r="V489" i="5"/>
  <c r="V512" i="5"/>
  <c r="V370" i="5"/>
  <c r="V354" i="5"/>
  <c r="V149" i="5"/>
  <c r="V347" i="5"/>
  <c r="V731" i="5"/>
  <c r="V691" i="5"/>
  <c r="V601" i="5"/>
  <c r="V467" i="5"/>
  <c r="V410" i="5"/>
  <c r="V144" i="5"/>
  <c r="V75" i="5"/>
  <c r="V428" i="5"/>
  <c r="V136" i="5"/>
  <c r="V581" i="5"/>
  <c r="V484" i="5"/>
  <c r="V273" i="5"/>
  <c r="V511" i="5"/>
  <c r="V421" i="5"/>
  <c r="V335" i="5"/>
  <c r="V31" i="5"/>
  <c r="V80" i="5"/>
  <c r="V393" i="5"/>
  <c r="V116" i="5"/>
  <c r="V221" i="5"/>
  <c r="V224" i="5"/>
  <c r="V115" i="5"/>
  <c r="Q626" i="5"/>
  <c r="R626" i="5"/>
  <c r="S626" i="5"/>
  <c r="T626" i="5"/>
  <c r="Q634" i="5"/>
  <c r="R634" i="5"/>
  <c r="S634" i="5"/>
  <c r="T634" i="5"/>
  <c r="V310" i="5"/>
  <c r="V99" i="5"/>
  <c r="V219" i="5"/>
  <c r="V473" i="5"/>
  <c r="V330" i="5"/>
  <c r="V341" i="5"/>
  <c r="V274" i="5"/>
  <c r="V135" i="5"/>
  <c r="V367" i="5"/>
  <c r="V254" i="5"/>
  <c r="V379" i="5"/>
  <c r="V262" i="5"/>
  <c r="V270" i="5" l="1"/>
  <c r="V327" i="5"/>
  <c r="V238" i="5"/>
  <c r="V29" i="5"/>
  <c r="V27" i="5"/>
  <c r="V638" i="5"/>
  <c r="V634" i="5"/>
  <c r="V282" i="5"/>
  <c r="V297" i="5"/>
  <c r="V602" i="5"/>
  <c r="V19" i="5"/>
  <c r="V626" i="5"/>
  <c r="V375" i="5"/>
  <c r="V294" i="5"/>
  <c r="C19" i="9" l="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I9" i="9"/>
  <c r="J9" i="9" s="1"/>
  <c r="K5" i="9"/>
  <c r="I7" i="9"/>
  <c r="J7" i="9" s="1"/>
  <c r="G2" i="12" l="1"/>
  <c r="D726" i="12" l="1"/>
  <c r="E726" i="12"/>
  <c r="I12" i="9" l="1"/>
  <c r="J12" i="9" s="1"/>
  <c r="I13" i="9"/>
  <c r="J13" i="9" s="1"/>
  <c r="G6" i="12" l="1"/>
  <c r="F6" i="12"/>
  <c r="AE31" i="5" l="1"/>
  <c r="AN31" i="5" s="1"/>
  <c r="AH31" i="5"/>
  <c r="AJ31" i="5"/>
  <c r="AR31" i="5"/>
  <c r="AE32" i="5"/>
  <c r="AN32" i="5" s="1"/>
  <c r="AH32" i="5"/>
  <c r="AJ32" i="5"/>
  <c r="AR32" i="5"/>
  <c r="AE33" i="5"/>
  <c r="AN33" i="5" s="1"/>
  <c r="AH33" i="5"/>
  <c r="AJ33" i="5"/>
  <c r="AR33" i="5"/>
  <c r="AE34" i="5"/>
  <c r="AN34" i="5" s="1"/>
  <c r="AH34" i="5"/>
  <c r="AJ34" i="5"/>
  <c r="AR34" i="5"/>
  <c r="AE35" i="5"/>
  <c r="AN35" i="5" s="1"/>
  <c r="AH35" i="5"/>
  <c r="AJ35" i="5"/>
  <c r="AR35" i="5"/>
  <c r="AE36" i="5"/>
  <c r="AN36" i="5" s="1"/>
  <c r="AH36" i="5"/>
  <c r="AJ36" i="5"/>
  <c r="AR36" i="5"/>
  <c r="AE37" i="5"/>
  <c r="AN37" i="5" s="1"/>
  <c r="AH37" i="5"/>
  <c r="AJ37" i="5"/>
  <c r="AR37" i="5"/>
  <c r="AE38" i="5"/>
  <c r="AN38" i="5" s="1"/>
  <c r="AH38" i="5"/>
  <c r="AJ38" i="5"/>
  <c r="AR38" i="5"/>
  <c r="AE39" i="5"/>
  <c r="AN39" i="5" s="1"/>
  <c r="AH39" i="5"/>
  <c r="AJ39" i="5"/>
  <c r="AR39" i="5"/>
  <c r="AE40" i="5"/>
  <c r="AN40" i="5" s="1"/>
  <c r="AH40" i="5"/>
  <c r="AJ40" i="5"/>
  <c r="AR40" i="5"/>
  <c r="AE41" i="5"/>
  <c r="AN41" i="5" s="1"/>
  <c r="AH41" i="5"/>
  <c r="AJ41" i="5"/>
  <c r="AR41" i="5"/>
  <c r="AE42" i="5"/>
  <c r="AN42" i="5" s="1"/>
  <c r="AH42" i="5"/>
  <c r="AJ42" i="5"/>
  <c r="AR42" i="5"/>
  <c r="AE43" i="5"/>
  <c r="AN43" i="5" s="1"/>
  <c r="AH43" i="5"/>
  <c r="AJ43" i="5"/>
  <c r="AR43" i="5"/>
  <c r="AE44" i="5"/>
  <c r="AN44" i="5" s="1"/>
  <c r="AH44" i="5"/>
  <c r="AJ44" i="5"/>
  <c r="AR44" i="5"/>
  <c r="AE45" i="5"/>
  <c r="AN45" i="5" s="1"/>
  <c r="AH45" i="5"/>
  <c r="AJ45" i="5"/>
  <c r="AR45" i="5"/>
  <c r="AE46" i="5"/>
  <c r="AN46" i="5" s="1"/>
  <c r="AH46" i="5"/>
  <c r="AJ46" i="5"/>
  <c r="AR46" i="5"/>
  <c r="AE47" i="5"/>
  <c r="AN47" i="5" s="1"/>
  <c r="AH47" i="5"/>
  <c r="AJ47" i="5"/>
  <c r="AR47" i="5"/>
  <c r="AE48" i="5"/>
  <c r="AN48" i="5" s="1"/>
  <c r="AH48" i="5"/>
  <c r="AJ48" i="5"/>
  <c r="AR48" i="5"/>
  <c r="AE49" i="5"/>
  <c r="AN49" i="5" s="1"/>
  <c r="AH49" i="5"/>
  <c r="AJ49" i="5"/>
  <c r="AR49" i="5"/>
  <c r="AE50" i="5"/>
  <c r="AN50" i="5" s="1"/>
  <c r="AH50" i="5"/>
  <c r="AJ50" i="5"/>
  <c r="AR50" i="5"/>
  <c r="AE51" i="5"/>
  <c r="AN51" i="5" s="1"/>
  <c r="AH51" i="5"/>
  <c r="AJ51" i="5"/>
  <c r="AR51" i="5"/>
  <c r="AE52" i="5"/>
  <c r="AN52" i="5" s="1"/>
  <c r="AH52" i="5"/>
  <c r="AJ52" i="5"/>
  <c r="AR52" i="5"/>
  <c r="AE53" i="5"/>
  <c r="AN53" i="5" s="1"/>
  <c r="AH53" i="5"/>
  <c r="AJ53" i="5"/>
  <c r="AR53" i="5"/>
  <c r="AE54" i="5"/>
  <c r="AN54" i="5" s="1"/>
  <c r="AH54" i="5"/>
  <c r="AJ54" i="5"/>
  <c r="AR54" i="5"/>
  <c r="AE55" i="5"/>
  <c r="AN55" i="5" s="1"/>
  <c r="AH55" i="5"/>
  <c r="AJ55" i="5"/>
  <c r="AR55" i="5"/>
  <c r="AE56" i="5"/>
  <c r="AN56" i="5" s="1"/>
  <c r="AH56" i="5"/>
  <c r="AJ56" i="5"/>
  <c r="AR56" i="5"/>
  <c r="AE57" i="5"/>
  <c r="AN57" i="5" s="1"/>
  <c r="AH57" i="5"/>
  <c r="AJ57" i="5"/>
  <c r="AR57" i="5"/>
  <c r="AE58" i="5"/>
  <c r="AN58" i="5" s="1"/>
  <c r="AH58" i="5"/>
  <c r="AJ58" i="5"/>
  <c r="AR58" i="5"/>
  <c r="AE59" i="5"/>
  <c r="AN59" i="5" s="1"/>
  <c r="AH59" i="5"/>
  <c r="AJ59" i="5"/>
  <c r="AR59" i="5"/>
  <c r="AE60" i="5"/>
  <c r="AN60" i="5" s="1"/>
  <c r="AH60" i="5"/>
  <c r="AJ60" i="5"/>
  <c r="AR60" i="5"/>
  <c r="AE61" i="5"/>
  <c r="AN61" i="5" s="1"/>
  <c r="AH61" i="5"/>
  <c r="AJ61" i="5"/>
  <c r="AR61" i="5"/>
  <c r="AE62" i="5"/>
  <c r="AN62" i="5" s="1"/>
  <c r="AH62" i="5"/>
  <c r="AJ62" i="5"/>
  <c r="AR62" i="5"/>
  <c r="AE63" i="5"/>
  <c r="AN63" i="5" s="1"/>
  <c r="AH63" i="5"/>
  <c r="AJ63" i="5"/>
  <c r="AR63" i="5"/>
  <c r="AE64" i="5"/>
  <c r="AN64" i="5" s="1"/>
  <c r="AH64" i="5"/>
  <c r="AJ64" i="5"/>
  <c r="AR64" i="5"/>
  <c r="AE65" i="5"/>
  <c r="AN65" i="5" s="1"/>
  <c r="AH65" i="5"/>
  <c r="AJ65" i="5"/>
  <c r="AR65" i="5"/>
  <c r="AE66" i="5"/>
  <c r="AN66" i="5" s="1"/>
  <c r="AH66" i="5"/>
  <c r="AJ66" i="5"/>
  <c r="AR66" i="5"/>
  <c r="AE67" i="5"/>
  <c r="AN67" i="5" s="1"/>
  <c r="AH67" i="5"/>
  <c r="AJ67" i="5"/>
  <c r="AR67" i="5"/>
  <c r="AE68" i="5"/>
  <c r="AN68" i="5" s="1"/>
  <c r="AH68" i="5"/>
  <c r="AJ68" i="5"/>
  <c r="AR68" i="5"/>
  <c r="AE69" i="5"/>
  <c r="AN69" i="5" s="1"/>
  <c r="AH69" i="5"/>
  <c r="AJ69" i="5"/>
  <c r="AR69" i="5"/>
  <c r="AE70" i="5"/>
  <c r="AN70" i="5" s="1"/>
  <c r="AH70" i="5"/>
  <c r="AJ70" i="5"/>
  <c r="AR70" i="5"/>
  <c r="AE71" i="5"/>
  <c r="AN71" i="5" s="1"/>
  <c r="AH71" i="5"/>
  <c r="AJ71" i="5"/>
  <c r="AR71" i="5"/>
  <c r="AE72" i="5"/>
  <c r="AN72" i="5" s="1"/>
  <c r="AH72" i="5"/>
  <c r="AJ72" i="5"/>
  <c r="AR72" i="5"/>
  <c r="AE73" i="5"/>
  <c r="AN73" i="5" s="1"/>
  <c r="AH73" i="5"/>
  <c r="AJ73" i="5"/>
  <c r="AR73" i="5"/>
  <c r="AE74" i="5"/>
  <c r="AN74" i="5" s="1"/>
  <c r="AH74" i="5"/>
  <c r="AJ74" i="5"/>
  <c r="AR74" i="5"/>
  <c r="AE75" i="5"/>
  <c r="AN75" i="5" s="1"/>
  <c r="AH75" i="5"/>
  <c r="AJ75" i="5"/>
  <c r="AR75" i="5"/>
  <c r="AE76" i="5"/>
  <c r="AN76" i="5" s="1"/>
  <c r="AH76" i="5"/>
  <c r="AJ76" i="5"/>
  <c r="AR76" i="5"/>
  <c r="AE77" i="5"/>
  <c r="AN77" i="5" s="1"/>
  <c r="AH77" i="5"/>
  <c r="AJ77" i="5"/>
  <c r="AR77" i="5"/>
  <c r="AE78" i="5"/>
  <c r="AN78" i="5" s="1"/>
  <c r="AH78" i="5"/>
  <c r="AJ78" i="5"/>
  <c r="AR78" i="5"/>
  <c r="AE79" i="5"/>
  <c r="AN79" i="5" s="1"/>
  <c r="AH79" i="5"/>
  <c r="AJ79" i="5"/>
  <c r="AR79" i="5"/>
  <c r="AE80" i="5"/>
  <c r="AN80" i="5" s="1"/>
  <c r="AH80" i="5"/>
  <c r="AJ80" i="5"/>
  <c r="AR80" i="5"/>
  <c r="AE81" i="5"/>
  <c r="AN81" i="5" s="1"/>
  <c r="AH81" i="5"/>
  <c r="AJ81" i="5"/>
  <c r="AR81" i="5"/>
  <c r="AE82" i="5"/>
  <c r="AN82" i="5" s="1"/>
  <c r="AH82" i="5"/>
  <c r="AJ82" i="5"/>
  <c r="AR82" i="5"/>
  <c r="AE83" i="5"/>
  <c r="AN83" i="5" s="1"/>
  <c r="AH83" i="5"/>
  <c r="AJ83" i="5"/>
  <c r="AR83" i="5"/>
  <c r="AE84" i="5"/>
  <c r="AN84" i="5" s="1"/>
  <c r="AH84" i="5"/>
  <c r="AJ84" i="5"/>
  <c r="AR84" i="5"/>
  <c r="AE85" i="5"/>
  <c r="AN85" i="5" s="1"/>
  <c r="AH85" i="5"/>
  <c r="AJ85" i="5"/>
  <c r="AR85" i="5"/>
  <c r="AE86" i="5"/>
  <c r="AN86" i="5" s="1"/>
  <c r="AH86" i="5"/>
  <c r="AJ86" i="5"/>
  <c r="AR86" i="5"/>
  <c r="AE87" i="5"/>
  <c r="AN87" i="5" s="1"/>
  <c r="AH87" i="5"/>
  <c r="AJ87" i="5"/>
  <c r="AR87" i="5"/>
  <c r="AE88" i="5"/>
  <c r="AN88" i="5" s="1"/>
  <c r="AH88" i="5"/>
  <c r="AJ88" i="5"/>
  <c r="AR88" i="5"/>
  <c r="AE89" i="5"/>
  <c r="AN89" i="5" s="1"/>
  <c r="AH89" i="5"/>
  <c r="AJ89" i="5"/>
  <c r="AR89" i="5"/>
  <c r="AE90" i="5"/>
  <c r="AN90" i="5" s="1"/>
  <c r="AH90" i="5"/>
  <c r="AJ90" i="5"/>
  <c r="AR90" i="5"/>
  <c r="AE91" i="5"/>
  <c r="AN91" i="5" s="1"/>
  <c r="AH91" i="5"/>
  <c r="AJ91" i="5"/>
  <c r="AR91" i="5"/>
  <c r="AE92" i="5"/>
  <c r="AN92" i="5" s="1"/>
  <c r="AH92" i="5"/>
  <c r="AJ92" i="5"/>
  <c r="AR92" i="5"/>
  <c r="AE93" i="5"/>
  <c r="AN93" i="5" s="1"/>
  <c r="AH93" i="5"/>
  <c r="AJ93" i="5"/>
  <c r="AR93" i="5"/>
  <c r="AE94" i="5"/>
  <c r="AN94" i="5" s="1"/>
  <c r="AH94" i="5"/>
  <c r="AJ94" i="5"/>
  <c r="AR94" i="5"/>
  <c r="AE95" i="5"/>
  <c r="AN95" i="5" s="1"/>
  <c r="AH95" i="5"/>
  <c r="AJ95" i="5"/>
  <c r="AR95" i="5"/>
  <c r="AE96" i="5"/>
  <c r="AN96" i="5" s="1"/>
  <c r="AH96" i="5"/>
  <c r="AJ96" i="5"/>
  <c r="AR96" i="5"/>
  <c r="AE97" i="5"/>
  <c r="AN97" i="5" s="1"/>
  <c r="AH97" i="5"/>
  <c r="AJ97" i="5"/>
  <c r="AR97" i="5"/>
  <c r="AE98" i="5"/>
  <c r="AN98" i="5" s="1"/>
  <c r="AH98" i="5"/>
  <c r="AJ98" i="5"/>
  <c r="AR98" i="5"/>
  <c r="AE99" i="5"/>
  <c r="AN99" i="5" s="1"/>
  <c r="AH99" i="5"/>
  <c r="AJ99" i="5"/>
  <c r="AR99" i="5"/>
  <c r="AE100" i="5"/>
  <c r="AN100" i="5" s="1"/>
  <c r="AH100" i="5"/>
  <c r="AJ100" i="5"/>
  <c r="AR100" i="5"/>
  <c r="AE101" i="5"/>
  <c r="AN101" i="5" s="1"/>
  <c r="AH101" i="5"/>
  <c r="AJ101" i="5"/>
  <c r="AR101" i="5"/>
  <c r="AE102" i="5"/>
  <c r="AN102" i="5" s="1"/>
  <c r="AH102" i="5"/>
  <c r="AJ102" i="5"/>
  <c r="AR102" i="5"/>
  <c r="AE103" i="5"/>
  <c r="AN103" i="5" s="1"/>
  <c r="AH103" i="5"/>
  <c r="AJ103" i="5"/>
  <c r="AR103" i="5"/>
  <c r="AE104" i="5"/>
  <c r="AN104" i="5" s="1"/>
  <c r="AH104" i="5"/>
  <c r="AJ104" i="5"/>
  <c r="AR104" i="5"/>
  <c r="AE105" i="5"/>
  <c r="AN105" i="5" s="1"/>
  <c r="AH105" i="5"/>
  <c r="AJ105" i="5"/>
  <c r="AR105" i="5"/>
  <c r="AE106" i="5"/>
  <c r="AN106" i="5" s="1"/>
  <c r="AH106" i="5"/>
  <c r="AJ106" i="5"/>
  <c r="AR106" i="5"/>
  <c r="AE107" i="5"/>
  <c r="AN107" i="5" s="1"/>
  <c r="AH107" i="5"/>
  <c r="AJ107" i="5"/>
  <c r="AR107" i="5"/>
  <c r="AE108" i="5"/>
  <c r="AN108" i="5" s="1"/>
  <c r="AH108" i="5"/>
  <c r="AJ108" i="5"/>
  <c r="AR108" i="5"/>
  <c r="AE109" i="5"/>
  <c r="AN109" i="5" s="1"/>
  <c r="AH109" i="5"/>
  <c r="AJ109" i="5"/>
  <c r="AR109" i="5"/>
  <c r="AE110" i="5"/>
  <c r="AN110" i="5" s="1"/>
  <c r="AH110" i="5"/>
  <c r="AJ110" i="5"/>
  <c r="AR110" i="5"/>
  <c r="AE111" i="5"/>
  <c r="AN111" i="5" s="1"/>
  <c r="AH111" i="5"/>
  <c r="AJ111" i="5"/>
  <c r="AR111" i="5"/>
  <c r="AE112" i="5"/>
  <c r="AN112" i="5" s="1"/>
  <c r="AH112" i="5"/>
  <c r="AJ112" i="5"/>
  <c r="AR112" i="5"/>
  <c r="AE113" i="5"/>
  <c r="AN113" i="5" s="1"/>
  <c r="AH113" i="5"/>
  <c r="AJ113" i="5"/>
  <c r="AR113" i="5"/>
  <c r="AE114" i="5"/>
  <c r="AN114" i="5" s="1"/>
  <c r="AH114" i="5"/>
  <c r="AJ114" i="5"/>
  <c r="AR114" i="5"/>
  <c r="AE115" i="5"/>
  <c r="AN115" i="5" s="1"/>
  <c r="AH115" i="5"/>
  <c r="AJ115" i="5"/>
  <c r="AR115" i="5"/>
  <c r="AE116" i="5"/>
  <c r="AN116" i="5" s="1"/>
  <c r="AH116" i="5"/>
  <c r="AJ116" i="5"/>
  <c r="AR116" i="5"/>
  <c r="AE117" i="5"/>
  <c r="AN117" i="5" s="1"/>
  <c r="AH117" i="5"/>
  <c r="AJ117" i="5"/>
  <c r="AR117" i="5"/>
  <c r="AE118" i="5"/>
  <c r="AN118" i="5" s="1"/>
  <c r="AH118" i="5"/>
  <c r="AJ118" i="5"/>
  <c r="AR118" i="5"/>
  <c r="AE119" i="5"/>
  <c r="AN119" i="5" s="1"/>
  <c r="AH119" i="5"/>
  <c r="AJ119" i="5"/>
  <c r="AR119" i="5"/>
  <c r="AE120" i="5"/>
  <c r="AN120" i="5" s="1"/>
  <c r="AH120" i="5"/>
  <c r="AJ120" i="5"/>
  <c r="AR120" i="5"/>
  <c r="AE121" i="5"/>
  <c r="AN121" i="5" s="1"/>
  <c r="AH121" i="5"/>
  <c r="AJ121" i="5"/>
  <c r="AR121" i="5"/>
  <c r="AE122" i="5"/>
  <c r="AN122" i="5" s="1"/>
  <c r="AH122" i="5"/>
  <c r="AJ122" i="5"/>
  <c r="AR122" i="5"/>
  <c r="AE123" i="5"/>
  <c r="AN123" i="5" s="1"/>
  <c r="AH123" i="5"/>
  <c r="AJ123" i="5"/>
  <c r="AR123" i="5"/>
  <c r="AE124" i="5"/>
  <c r="AN124" i="5" s="1"/>
  <c r="AH124" i="5"/>
  <c r="AJ124" i="5"/>
  <c r="AR124" i="5"/>
  <c r="AE125" i="5"/>
  <c r="AN125" i="5" s="1"/>
  <c r="AH125" i="5"/>
  <c r="AJ125" i="5"/>
  <c r="AR125" i="5"/>
  <c r="AE126" i="5"/>
  <c r="AN126" i="5" s="1"/>
  <c r="AH126" i="5"/>
  <c r="AJ126" i="5"/>
  <c r="AR126" i="5"/>
  <c r="AE127" i="5"/>
  <c r="AN127" i="5" s="1"/>
  <c r="AH127" i="5"/>
  <c r="AJ127" i="5"/>
  <c r="AR127" i="5"/>
  <c r="AE128" i="5"/>
  <c r="AN128" i="5" s="1"/>
  <c r="AH128" i="5"/>
  <c r="AJ128" i="5"/>
  <c r="AR128" i="5"/>
  <c r="AE129" i="5"/>
  <c r="AN129" i="5" s="1"/>
  <c r="AH129" i="5"/>
  <c r="AJ129" i="5"/>
  <c r="AR129" i="5"/>
  <c r="AE130" i="5"/>
  <c r="AN130" i="5" s="1"/>
  <c r="AH130" i="5"/>
  <c r="AJ130" i="5"/>
  <c r="AR130" i="5"/>
  <c r="AE131" i="5"/>
  <c r="AN131" i="5" s="1"/>
  <c r="AH131" i="5"/>
  <c r="AJ131" i="5"/>
  <c r="AR131" i="5"/>
  <c r="AE132" i="5"/>
  <c r="AN132" i="5" s="1"/>
  <c r="AH132" i="5"/>
  <c r="AJ132" i="5"/>
  <c r="AR132" i="5"/>
  <c r="AE133" i="5"/>
  <c r="AN133" i="5" s="1"/>
  <c r="AH133" i="5"/>
  <c r="AJ133" i="5"/>
  <c r="AR133" i="5"/>
  <c r="AE134" i="5"/>
  <c r="AN134" i="5" s="1"/>
  <c r="AH134" i="5"/>
  <c r="AJ134" i="5"/>
  <c r="AR134" i="5"/>
  <c r="AE135" i="5"/>
  <c r="AN135" i="5" s="1"/>
  <c r="AH135" i="5"/>
  <c r="AJ135" i="5"/>
  <c r="AR135" i="5"/>
  <c r="AE136" i="5"/>
  <c r="AN136" i="5" s="1"/>
  <c r="AH136" i="5"/>
  <c r="AJ136" i="5"/>
  <c r="AR136" i="5"/>
  <c r="AE137" i="5"/>
  <c r="AN137" i="5" s="1"/>
  <c r="AH137" i="5"/>
  <c r="AJ137" i="5"/>
  <c r="AR137" i="5"/>
  <c r="AE138" i="5"/>
  <c r="AN138" i="5" s="1"/>
  <c r="AH138" i="5"/>
  <c r="AJ138" i="5"/>
  <c r="AR138" i="5"/>
  <c r="AE139" i="5"/>
  <c r="AN139" i="5" s="1"/>
  <c r="AH139" i="5"/>
  <c r="AJ139" i="5"/>
  <c r="AR139" i="5"/>
  <c r="AE140" i="5"/>
  <c r="AN140" i="5" s="1"/>
  <c r="AH140" i="5"/>
  <c r="AJ140" i="5"/>
  <c r="AR140" i="5"/>
  <c r="AE141" i="5"/>
  <c r="AN141" i="5" s="1"/>
  <c r="AH141" i="5"/>
  <c r="AJ141" i="5"/>
  <c r="AR141" i="5"/>
  <c r="AE142" i="5"/>
  <c r="AN142" i="5" s="1"/>
  <c r="AH142" i="5"/>
  <c r="AJ142" i="5"/>
  <c r="AR142" i="5"/>
  <c r="AE143" i="5"/>
  <c r="AN143" i="5" s="1"/>
  <c r="AH143" i="5"/>
  <c r="AJ143" i="5"/>
  <c r="AR143" i="5"/>
  <c r="AE144" i="5"/>
  <c r="AN144" i="5" s="1"/>
  <c r="AH144" i="5"/>
  <c r="AJ144" i="5"/>
  <c r="AR144" i="5"/>
  <c r="AE145" i="5"/>
  <c r="AN145" i="5" s="1"/>
  <c r="AH145" i="5"/>
  <c r="AJ145" i="5"/>
  <c r="AR145" i="5"/>
  <c r="AE146" i="5"/>
  <c r="AN146" i="5" s="1"/>
  <c r="AH146" i="5"/>
  <c r="AJ146" i="5"/>
  <c r="AR146" i="5"/>
  <c r="AE147" i="5"/>
  <c r="AN147" i="5" s="1"/>
  <c r="AH147" i="5"/>
  <c r="AJ147" i="5"/>
  <c r="AR147" i="5"/>
  <c r="AE148" i="5"/>
  <c r="AN148" i="5" s="1"/>
  <c r="AH148" i="5"/>
  <c r="AJ148" i="5"/>
  <c r="AR148" i="5"/>
  <c r="AE149" i="5"/>
  <c r="AN149" i="5" s="1"/>
  <c r="AH149" i="5"/>
  <c r="AJ149" i="5"/>
  <c r="AR149" i="5"/>
  <c r="AE150" i="5"/>
  <c r="AN150" i="5" s="1"/>
  <c r="AH150" i="5"/>
  <c r="AJ150" i="5"/>
  <c r="AR150" i="5"/>
  <c r="AE151" i="5"/>
  <c r="AN151" i="5" s="1"/>
  <c r="AH151" i="5"/>
  <c r="AJ151" i="5"/>
  <c r="AR151" i="5"/>
  <c r="AE152" i="5"/>
  <c r="AN152" i="5" s="1"/>
  <c r="AH152" i="5"/>
  <c r="AJ152" i="5"/>
  <c r="AR152" i="5"/>
  <c r="AE153" i="5"/>
  <c r="AN153" i="5" s="1"/>
  <c r="AH153" i="5"/>
  <c r="AJ153" i="5"/>
  <c r="AR153" i="5"/>
  <c r="AE154" i="5"/>
  <c r="AN154" i="5" s="1"/>
  <c r="AH154" i="5"/>
  <c r="AJ154" i="5"/>
  <c r="AR154" i="5"/>
  <c r="AE155" i="5"/>
  <c r="AN155" i="5" s="1"/>
  <c r="AH155" i="5"/>
  <c r="AJ155" i="5"/>
  <c r="AR155" i="5"/>
  <c r="AE156" i="5"/>
  <c r="AN156" i="5" s="1"/>
  <c r="AH156" i="5"/>
  <c r="AJ156" i="5"/>
  <c r="AR156" i="5"/>
  <c r="AE157" i="5"/>
  <c r="AN157" i="5" s="1"/>
  <c r="AH157" i="5"/>
  <c r="AJ157" i="5"/>
  <c r="AR157" i="5"/>
  <c r="AE158" i="5"/>
  <c r="AN158" i="5" s="1"/>
  <c r="AH158" i="5"/>
  <c r="AJ158" i="5"/>
  <c r="AR158" i="5"/>
  <c r="AE159" i="5"/>
  <c r="AN159" i="5" s="1"/>
  <c r="AH159" i="5"/>
  <c r="AJ159" i="5"/>
  <c r="AR159" i="5"/>
  <c r="AE160" i="5"/>
  <c r="AN160" i="5" s="1"/>
  <c r="AH160" i="5"/>
  <c r="AJ160" i="5"/>
  <c r="AR160" i="5"/>
  <c r="AE161" i="5"/>
  <c r="AN161" i="5" s="1"/>
  <c r="AH161" i="5"/>
  <c r="AJ161" i="5"/>
  <c r="AR161" i="5"/>
  <c r="AE162" i="5"/>
  <c r="AN162" i="5" s="1"/>
  <c r="AH162" i="5"/>
  <c r="AJ162" i="5"/>
  <c r="AR162" i="5"/>
  <c r="AE163" i="5"/>
  <c r="AN163" i="5" s="1"/>
  <c r="AH163" i="5"/>
  <c r="AJ163" i="5"/>
  <c r="AR163" i="5"/>
  <c r="AE164" i="5"/>
  <c r="AN164" i="5" s="1"/>
  <c r="AH164" i="5"/>
  <c r="AJ164" i="5"/>
  <c r="AR164" i="5"/>
  <c r="AE165" i="5"/>
  <c r="AN165" i="5" s="1"/>
  <c r="AH165" i="5"/>
  <c r="AJ165" i="5"/>
  <c r="AR165" i="5"/>
  <c r="AE166" i="5"/>
  <c r="AN166" i="5" s="1"/>
  <c r="AH166" i="5"/>
  <c r="AJ166" i="5"/>
  <c r="AR166" i="5"/>
  <c r="AE167" i="5"/>
  <c r="AN167" i="5" s="1"/>
  <c r="AH167" i="5"/>
  <c r="AJ167" i="5"/>
  <c r="AR167" i="5"/>
  <c r="AE168" i="5"/>
  <c r="AN168" i="5" s="1"/>
  <c r="AH168" i="5"/>
  <c r="AJ168" i="5"/>
  <c r="AR168" i="5"/>
  <c r="AE169" i="5"/>
  <c r="AN169" i="5" s="1"/>
  <c r="AH169" i="5"/>
  <c r="AJ169" i="5"/>
  <c r="AR169" i="5"/>
  <c r="AE170" i="5"/>
  <c r="AN170" i="5" s="1"/>
  <c r="AH170" i="5"/>
  <c r="AJ170" i="5"/>
  <c r="AR170" i="5"/>
  <c r="AE171" i="5"/>
  <c r="AN171" i="5" s="1"/>
  <c r="AH171" i="5"/>
  <c r="AJ171" i="5"/>
  <c r="AR171" i="5"/>
  <c r="AE172" i="5"/>
  <c r="AN172" i="5" s="1"/>
  <c r="AH172" i="5"/>
  <c r="AJ172" i="5"/>
  <c r="AR172" i="5"/>
  <c r="AE173" i="5"/>
  <c r="AN173" i="5" s="1"/>
  <c r="AH173" i="5"/>
  <c r="AJ173" i="5"/>
  <c r="AR173" i="5"/>
  <c r="AE174" i="5"/>
  <c r="AN174" i="5" s="1"/>
  <c r="AH174" i="5"/>
  <c r="AJ174" i="5"/>
  <c r="AR174" i="5"/>
  <c r="AE175" i="5"/>
  <c r="AN175" i="5" s="1"/>
  <c r="AH175" i="5"/>
  <c r="AJ175" i="5"/>
  <c r="AR175" i="5"/>
  <c r="AE176" i="5"/>
  <c r="AN176" i="5" s="1"/>
  <c r="AH176" i="5"/>
  <c r="AJ176" i="5"/>
  <c r="AR176" i="5"/>
  <c r="AE177" i="5"/>
  <c r="AN177" i="5" s="1"/>
  <c r="AH177" i="5"/>
  <c r="AJ177" i="5"/>
  <c r="AR177" i="5"/>
  <c r="AE178" i="5"/>
  <c r="AN178" i="5" s="1"/>
  <c r="AH178" i="5"/>
  <c r="AJ178" i="5"/>
  <c r="AR178" i="5"/>
  <c r="AE179" i="5"/>
  <c r="AN179" i="5" s="1"/>
  <c r="AH179" i="5"/>
  <c r="AJ179" i="5"/>
  <c r="AR179" i="5"/>
  <c r="AE180" i="5"/>
  <c r="AN180" i="5" s="1"/>
  <c r="AH180" i="5"/>
  <c r="AJ180" i="5"/>
  <c r="AR180" i="5"/>
  <c r="AE181" i="5"/>
  <c r="AN181" i="5" s="1"/>
  <c r="AH181" i="5"/>
  <c r="AJ181" i="5"/>
  <c r="AR181" i="5"/>
  <c r="AE182" i="5"/>
  <c r="AN182" i="5" s="1"/>
  <c r="AH182" i="5"/>
  <c r="AJ182" i="5"/>
  <c r="AR182" i="5"/>
  <c r="AE183" i="5"/>
  <c r="AN183" i="5" s="1"/>
  <c r="AH183" i="5"/>
  <c r="AJ183" i="5"/>
  <c r="AR183" i="5"/>
  <c r="AE184" i="5"/>
  <c r="AN184" i="5" s="1"/>
  <c r="AH184" i="5"/>
  <c r="AJ184" i="5"/>
  <c r="AR184" i="5"/>
  <c r="AE185" i="5"/>
  <c r="AN185" i="5" s="1"/>
  <c r="AH185" i="5"/>
  <c r="AJ185" i="5"/>
  <c r="AR185" i="5"/>
  <c r="AE186" i="5"/>
  <c r="AN186" i="5" s="1"/>
  <c r="AH186" i="5"/>
  <c r="AJ186" i="5"/>
  <c r="AR186" i="5"/>
  <c r="AE187" i="5"/>
  <c r="AN187" i="5" s="1"/>
  <c r="AH187" i="5"/>
  <c r="AJ187" i="5"/>
  <c r="AR187" i="5"/>
  <c r="AE188" i="5"/>
  <c r="AN188" i="5" s="1"/>
  <c r="AH188" i="5"/>
  <c r="AJ188" i="5"/>
  <c r="AR188" i="5"/>
  <c r="AE189" i="5"/>
  <c r="AN189" i="5" s="1"/>
  <c r="AH189" i="5"/>
  <c r="AJ189" i="5"/>
  <c r="AR189" i="5"/>
  <c r="AE190" i="5"/>
  <c r="AN190" i="5" s="1"/>
  <c r="AH190" i="5"/>
  <c r="AJ190" i="5"/>
  <c r="AR190" i="5"/>
  <c r="AE191" i="5"/>
  <c r="AN191" i="5" s="1"/>
  <c r="AH191" i="5"/>
  <c r="AJ191" i="5"/>
  <c r="AR191" i="5"/>
  <c r="AE192" i="5"/>
  <c r="AN192" i="5" s="1"/>
  <c r="AH192" i="5"/>
  <c r="AJ192" i="5"/>
  <c r="AR192" i="5"/>
  <c r="AE193" i="5"/>
  <c r="AN193" i="5" s="1"/>
  <c r="AH193" i="5"/>
  <c r="AJ193" i="5"/>
  <c r="AR193" i="5"/>
  <c r="AE194" i="5"/>
  <c r="AN194" i="5" s="1"/>
  <c r="AH194" i="5"/>
  <c r="AJ194" i="5"/>
  <c r="AR194" i="5"/>
  <c r="AE195" i="5"/>
  <c r="AN195" i="5" s="1"/>
  <c r="AH195" i="5"/>
  <c r="AJ195" i="5"/>
  <c r="AR195" i="5"/>
  <c r="AE196" i="5"/>
  <c r="AN196" i="5" s="1"/>
  <c r="AH196" i="5"/>
  <c r="AJ196" i="5"/>
  <c r="AR196" i="5"/>
  <c r="AE197" i="5"/>
  <c r="AN197" i="5" s="1"/>
  <c r="AH197" i="5"/>
  <c r="AJ197" i="5"/>
  <c r="AR197" i="5"/>
  <c r="AE198" i="5"/>
  <c r="AN198" i="5" s="1"/>
  <c r="AH198" i="5"/>
  <c r="AJ198" i="5"/>
  <c r="AR198" i="5"/>
  <c r="AE199" i="5"/>
  <c r="AN199" i="5" s="1"/>
  <c r="AH199" i="5"/>
  <c r="AJ199" i="5"/>
  <c r="AR199" i="5"/>
  <c r="AE200" i="5"/>
  <c r="AN200" i="5" s="1"/>
  <c r="AH200" i="5"/>
  <c r="AJ200" i="5"/>
  <c r="AR200" i="5"/>
  <c r="AE201" i="5"/>
  <c r="AN201" i="5" s="1"/>
  <c r="AH201" i="5"/>
  <c r="AJ201" i="5"/>
  <c r="AR201" i="5"/>
  <c r="AE202" i="5"/>
  <c r="AN202" i="5" s="1"/>
  <c r="AH202" i="5"/>
  <c r="AJ202" i="5"/>
  <c r="AR202" i="5"/>
  <c r="AE203" i="5"/>
  <c r="AN203" i="5" s="1"/>
  <c r="AH203" i="5"/>
  <c r="AJ203" i="5"/>
  <c r="AR203" i="5"/>
  <c r="AE204" i="5"/>
  <c r="AN204" i="5" s="1"/>
  <c r="AH204" i="5"/>
  <c r="AJ204" i="5"/>
  <c r="AR204" i="5"/>
  <c r="AE205" i="5"/>
  <c r="AN205" i="5" s="1"/>
  <c r="AH205" i="5"/>
  <c r="AJ205" i="5"/>
  <c r="AR205" i="5"/>
  <c r="AE206" i="5"/>
  <c r="AN206" i="5" s="1"/>
  <c r="AH206" i="5"/>
  <c r="AJ206" i="5"/>
  <c r="AR206" i="5"/>
  <c r="AE207" i="5"/>
  <c r="AN207" i="5" s="1"/>
  <c r="AH207" i="5"/>
  <c r="AJ207" i="5"/>
  <c r="AR207" i="5"/>
  <c r="AE208" i="5"/>
  <c r="AN208" i="5" s="1"/>
  <c r="AH208" i="5"/>
  <c r="AJ208" i="5"/>
  <c r="AR208" i="5"/>
  <c r="AE209" i="5"/>
  <c r="AN209" i="5" s="1"/>
  <c r="AH209" i="5"/>
  <c r="AJ209" i="5"/>
  <c r="AR209" i="5"/>
  <c r="AE210" i="5"/>
  <c r="AN210" i="5" s="1"/>
  <c r="AH210" i="5"/>
  <c r="AJ210" i="5"/>
  <c r="AR210" i="5"/>
  <c r="AE211" i="5"/>
  <c r="AN211" i="5" s="1"/>
  <c r="AH211" i="5"/>
  <c r="AJ211" i="5"/>
  <c r="AR211" i="5"/>
  <c r="AE212" i="5"/>
  <c r="AN212" i="5" s="1"/>
  <c r="AH212" i="5"/>
  <c r="AJ212" i="5"/>
  <c r="AR212" i="5"/>
  <c r="AE213" i="5"/>
  <c r="AN213" i="5" s="1"/>
  <c r="AH213" i="5"/>
  <c r="AJ213" i="5"/>
  <c r="AR213" i="5"/>
  <c r="AE214" i="5"/>
  <c r="AN214" i="5" s="1"/>
  <c r="AH214" i="5"/>
  <c r="AJ214" i="5"/>
  <c r="AR214" i="5"/>
  <c r="AE215" i="5"/>
  <c r="AN215" i="5" s="1"/>
  <c r="AH215" i="5"/>
  <c r="AJ215" i="5"/>
  <c r="AR215" i="5"/>
  <c r="AE216" i="5"/>
  <c r="AN216" i="5" s="1"/>
  <c r="AH216" i="5"/>
  <c r="AJ216" i="5"/>
  <c r="AR216" i="5"/>
  <c r="AE217" i="5"/>
  <c r="AN217" i="5" s="1"/>
  <c r="AH217" i="5"/>
  <c r="AJ217" i="5"/>
  <c r="AR217" i="5"/>
  <c r="AE218" i="5"/>
  <c r="AN218" i="5" s="1"/>
  <c r="AH218" i="5"/>
  <c r="AJ218" i="5"/>
  <c r="AR218" i="5"/>
  <c r="AE219" i="5"/>
  <c r="AN219" i="5" s="1"/>
  <c r="AH219" i="5"/>
  <c r="AJ219" i="5"/>
  <c r="AR219" i="5"/>
  <c r="AE220" i="5"/>
  <c r="AN220" i="5" s="1"/>
  <c r="AH220" i="5"/>
  <c r="AJ220" i="5"/>
  <c r="AR220" i="5"/>
  <c r="AE221" i="5"/>
  <c r="AN221" i="5" s="1"/>
  <c r="AH221" i="5"/>
  <c r="AJ221" i="5"/>
  <c r="AR221" i="5"/>
  <c r="AE222" i="5"/>
  <c r="AN222" i="5" s="1"/>
  <c r="AH222" i="5"/>
  <c r="AJ222" i="5"/>
  <c r="AR222" i="5"/>
  <c r="AE223" i="5"/>
  <c r="AN223" i="5" s="1"/>
  <c r="AH223" i="5"/>
  <c r="AJ223" i="5"/>
  <c r="AR223" i="5"/>
  <c r="AE224" i="5"/>
  <c r="AN224" i="5" s="1"/>
  <c r="AH224" i="5"/>
  <c r="AJ224" i="5"/>
  <c r="AR224" i="5"/>
  <c r="AE225" i="5"/>
  <c r="AN225" i="5" s="1"/>
  <c r="AH225" i="5"/>
  <c r="AJ225" i="5"/>
  <c r="AR225" i="5"/>
  <c r="AE226" i="5"/>
  <c r="AN226" i="5" s="1"/>
  <c r="AH226" i="5"/>
  <c r="AJ226" i="5"/>
  <c r="AR226" i="5"/>
  <c r="AE227" i="5"/>
  <c r="AN227" i="5" s="1"/>
  <c r="AH227" i="5"/>
  <c r="AJ227" i="5"/>
  <c r="AR227" i="5"/>
  <c r="AE228" i="5"/>
  <c r="AN228" i="5" s="1"/>
  <c r="AH228" i="5"/>
  <c r="AJ228" i="5"/>
  <c r="AR228" i="5"/>
  <c r="AE229" i="5"/>
  <c r="AN229" i="5" s="1"/>
  <c r="AH229" i="5"/>
  <c r="AJ229" i="5"/>
  <c r="AR229" i="5"/>
  <c r="AE230" i="5"/>
  <c r="AN230" i="5" s="1"/>
  <c r="AH230" i="5"/>
  <c r="AJ230" i="5"/>
  <c r="AR230" i="5"/>
  <c r="AE231" i="5"/>
  <c r="AN231" i="5" s="1"/>
  <c r="AH231" i="5"/>
  <c r="AJ231" i="5"/>
  <c r="AR231" i="5"/>
  <c r="AE232" i="5"/>
  <c r="AN232" i="5" s="1"/>
  <c r="AH232" i="5"/>
  <c r="AJ232" i="5"/>
  <c r="AR232" i="5"/>
  <c r="AE233" i="5"/>
  <c r="AN233" i="5" s="1"/>
  <c r="AH233" i="5"/>
  <c r="AJ233" i="5"/>
  <c r="AR233" i="5"/>
  <c r="AE234" i="5"/>
  <c r="AN234" i="5" s="1"/>
  <c r="AH234" i="5"/>
  <c r="AJ234" i="5"/>
  <c r="AR234" i="5"/>
  <c r="AE235" i="5"/>
  <c r="AN235" i="5" s="1"/>
  <c r="AH235" i="5"/>
  <c r="AJ235" i="5"/>
  <c r="AR235" i="5"/>
  <c r="AE236" i="5"/>
  <c r="AN236" i="5" s="1"/>
  <c r="AH236" i="5"/>
  <c r="AJ236" i="5"/>
  <c r="AR236" i="5"/>
  <c r="AE237" i="5"/>
  <c r="AN237" i="5" s="1"/>
  <c r="AH237" i="5"/>
  <c r="AJ237" i="5"/>
  <c r="AR237" i="5"/>
  <c r="AE238" i="5"/>
  <c r="AN238" i="5" s="1"/>
  <c r="AH238" i="5"/>
  <c r="AJ238" i="5"/>
  <c r="AR238" i="5"/>
  <c r="AE239" i="5"/>
  <c r="AN239" i="5" s="1"/>
  <c r="AH239" i="5"/>
  <c r="AJ239" i="5"/>
  <c r="AR239" i="5"/>
  <c r="AE240" i="5"/>
  <c r="AN240" i="5" s="1"/>
  <c r="AH240" i="5"/>
  <c r="AJ240" i="5"/>
  <c r="AR240" i="5"/>
  <c r="AE241" i="5"/>
  <c r="AN241" i="5" s="1"/>
  <c r="AH241" i="5"/>
  <c r="AJ241" i="5"/>
  <c r="AR241" i="5"/>
  <c r="AE242" i="5"/>
  <c r="AN242" i="5" s="1"/>
  <c r="AH242" i="5"/>
  <c r="AJ242" i="5"/>
  <c r="AR242" i="5"/>
  <c r="AE243" i="5"/>
  <c r="AN243" i="5" s="1"/>
  <c r="AH243" i="5"/>
  <c r="AJ243" i="5"/>
  <c r="AR243" i="5"/>
  <c r="AE244" i="5"/>
  <c r="AN244" i="5" s="1"/>
  <c r="AH244" i="5"/>
  <c r="AJ244" i="5"/>
  <c r="AR244" i="5"/>
  <c r="AE245" i="5"/>
  <c r="AN245" i="5" s="1"/>
  <c r="AH245" i="5"/>
  <c r="AJ245" i="5"/>
  <c r="AR245" i="5"/>
  <c r="AE246" i="5"/>
  <c r="AN246" i="5" s="1"/>
  <c r="AH246" i="5"/>
  <c r="AJ246" i="5"/>
  <c r="AR246" i="5"/>
  <c r="AE247" i="5"/>
  <c r="AN247" i="5" s="1"/>
  <c r="AH247" i="5"/>
  <c r="AJ247" i="5"/>
  <c r="AR247" i="5"/>
  <c r="AE248" i="5"/>
  <c r="AN248" i="5" s="1"/>
  <c r="AH248" i="5"/>
  <c r="AJ248" i="5"/>
  <c r="AR248" i="5"/>
  <c r="AE249" i="5"/>
  <c r="AN249" i="5" s="1"/>
  <c r="AH249" i="5"/>
  <c r="AJ249" i="5"/>
  <c r="AR249" i="5"/>
  <c r="AE250" i="5"/>
  <c r="AN250" i="5" s="1"/>
  <c r="AH250" i="5"/>
  <c r="AJ250" i="5"/>
  <c r="AR250" i="5"/>
  <c r="AE251" i="5"/>
  <c r="AN251" i="5" s="1"/>
  <c r="AH251" i="5"/>
  <c r="AJ251" i="5"/>
  <c r="AR251" i="5"/>
  <c r="AE252" i="5"/>
  <c r="AN252" i="5" s="1"/>
  <c r="AH252" i="5"/>
  <c r="AJ252" i="5"/>
  <c r="AR252" i="5"/>
  <c r="AE253" i="5"/>
  <c r="AN253" i="5" s="1"/>
  <c r="AH253" i="5"/>
  <c r="AJ253" i="5"/>
  <c r="AR253" i="5"/>
  <c r="AE254" i="5"/>
  <c r="AN254" i="5" s="1"/>
  <c r="AH254" i="5"/>
  <c r="AJ254" i="5"/>
  <c r="AR254" i="5"/>
  <c r="AE255" i="5"/>
  <c r="AN255" i="5" s="1"/>
  <c r="AH255" i="5"/>
  <c r="AJ255" i="5"/>
  <c r="AR255" i="5"/>
  <c r="AE256" i="5"/>
  <c r="AN256" i="5" s="1"/>
  <c r="AH256" i="5"/>
  <c r="AJ256" i="5"/>
  <c r="AR256" i="5"/>
  <c r="AE257" i="5"/>
  <c r="AN257" i="5" s="1"/>
  <c r="AH257" i="5"/>
  <c r="AJ257" i="5"/>
  <c r="AR257" i="5"/>
  <c r="AE258" i="5"/>
  <c r="AN258" i="5" s="1"/>
  <c r="AH258" i="5"/>
  <c r="AJ258" i="5"/>
  <c r="AR258" i="5"/>
  <c r="AE259" i="5"/>
  <c r="AN259" i="5" s="1"/>
  <c r="AH259" i="5"/>
  <c r="AJ259" i="5"/>
  <c r="AR259" i="5"/>
  <c r="AE260" i="5"/>
  <c r="AN260" i="5" s="1"/>
  <c r="AH260" i="5"/>
  <c r="AJ260" i="5"/>
  <c r="AR260" i="5"/>
  <c r="AE261" i="5"/>
  <c r="AN261" i="5" s="1"/>
  <c r="AH261" i="5"/>
  <c r="AJ261" i="5"/>
  <c r="AR261" i="5"/>
  <c r="AE262" i="5"/>
  <c r="AN262" i="5" s="1"/>
  <c r="AH262" i="5"/>
  <c r="AJ262" i="5"/>
  <c r="AR262" i="5"/>
  <c r="AE263" i="5"/>
  <c r="AN263" i="5" s="1"/>
  <c r="AH263" i="5"/>
  <c r="AJ263" i="5"/>
  <c r="AR263" i="5"/>
  <c r="AE264" i="5"/>
  <c r="AN264" i="5" s="1"/>
  <c r="AH264" i="5"/>
  <c r="AJ264" i="5"/>
  <c r="AR264" i="5"/>
  <c r="AE265" i="5"/>
  <c r="AN265" i="5" s="1"/>
  <c r="AH265" i="5"/>
  <c r="AJ265" i="5"/>
  <c r="AR265" i="5"/>
  <c r="AE266" i="5"/>
  <c r="AN266" i="5" s="1"/>
  <c r="AH266" i="5"/>
  <c r="AJ266" i="5"/>
  <c r="AR266" i="5"/>
  <c r="AE267" i="5"/>
  <c r="AN267" i="5" s="1"/>
  <c r="AH267" i="5"/>
  <c r="AJ267" i="5"/>
  <c r="AR267" i="5"/>
  <c r="AE268" i="5"/>
  <c r="AN268" i="5" s="1"/>
  <c r="AH268" i="5"/>
  <c r="AJ268" i="5"/>
  <c r="AR268" i="5"/>
  <c r="AE269" i="5"/>
  <c r="AN269" i="5" s="1"/>
  <c r="AH269" i="5"/>
  <c r="AJ269" i="5"/>
  <c r="AR269" i="5"/>
  <c r="AE270" i="5"/>
  <c r="AN270" i="5" s="1"/>
  <c r="AH270" i="5"/>
  <c r="AJ270" i="5"/>
  <c r="AR270" i="5"/>
  <c r="AE271" i="5"/>
  <c r="AN271" i="5" s="1"/>
  <c r="AH271" i="5"/>
  <c r="AJ271" i="5"/>
  <c r="AR271" i="5"/>
  <c r="AE272" i="5"/>
  <c r="AN272" i="5" s="1"/>
  <c r="AH272" i="5"/>
  <c r="AJ272" i="5"/>
  <c r="AR272" i="5"/>
  <c r="AE273" i="5"/>
  <c r="AN273" i="5" s="1"/>
  <c r="AH273" i="5"/>
  <c r="AJ273" i="5"/>
  <c r="AR273" i="5"/>
  <c r="AE274" i="5"/>
  <c r="AN274" i="5" s="1"/>
  <c r="AH274" i="5"/>
  <c r="AJ274" i="5"/>
  <c r="AR274" i="5"/>
  <c r="AE275" i="5"/>
  <c r="AN275" i="5" s="1"/>
  <c r="AH275" i="5"/>
  <c r="AJ275" i="5"/>
  <c r="AR275" i="5"/>
  <c r="AE276" i="5"/>
  <c r="AN276" i="5" s="1"/>
  <c r="AH276" i="5"/>
  <c r="AJ276" i="5"/>
  <c r="AR276" i="5"/>
  <c r="AE277" i="5"/>
  <c r="AN277" i="5" s="1"/>
  <c r="AH277" i="5"/>
  <c r="AJ277" i="5"/>
  <c r="AR277" i="5"/>
  <c r="AE278" i="5"/>
  <c r="AN278" i="5" s="1"/>
  <c r="AH278" i="5"/>
  <c r="AJ278" i="5"/>
  <c r="AR278" i="5"/>
  <c r="AE279" i="5"/>
  <c r="AN279" i="5" s="1"/>
  <c r="AH279" i="5"/>
  <c r="AJ279" i="5"/>
  <c r="AR279" i="5"/>
  <c r="AE280" i="5"/>
  <c r="AN280" i="5" s="1"/>
  <c r="AH280" i="5"/>
  <c r="AJ280" i="5"/>
  <c r="AR280" i="5"/>
  <c r="AE281" i="5"/>
  <c r="AN281" i="5" s="1"/>
  <c r="AH281" i="5"/>
  <c r="AJ281" i="5"/>
  <c r="AR281" i="5"/>
  <c r="AE282" i="5"/>
  <c r="AN282" i="5" s="1"/>
  <c r="AH282" i="5"/>
  <c r="AJ282" i="5"/>
  <c r="AR282" i="5"/>
  <c r="AE283" i="5"/>
  <c r="AN283" i="5" s="1"/>
  <c r="AH283" i="5"/>
  <c r="AJ283" i="5"/>
  <c r="AR283" i="5"/>
  <c r="AE284" i="5"/>
  <c r="AN284" i="5" s="1"/>
  <c r="AH284" i="5"/>
  <c r="AJ284" i="5"/>
  <c r="AR284" i="5"/>
  <c r="AE285" i="5"/>
  <c r="AN285" i="5" s="1"/>
  <c r="AH285" i="5"/>
  <c r="AJ285" i="5"/>
  <c r="AR285" i="5"/>
  <c r="AE286" i="5"/>
  <c r="AN286" i="5" s="1"/>
  <c r="AH286" i="5"/>
  <c r="AJ286" i="5"/>
  <c r="AR286" i="5"/>
  <c r="AE287" i="5"/>
  <c r="AN287" i="5" s="1"/>
  <c r="AH287" i="5"/>
  <c r="AJ287" i="5"/>
  <c r="AR287" i="5"/>
  <c r="AE288" i="5"/>
  <c r="AN288" i="5" s="1"/>
  <c r="AH288" i="5"/>
  <c r="AJ288" i="5"/>
  <c r="AR288" i="5"/>
  <c r="AE289" i="5"/>
  <c r="AN289" i="5" s="1"/>
  <c r="AH289" i="5"/>
  <c r="AJ289" i="5"/>
  <c r="AR289" i="5"/>
  <c r="AE290" i="5"/>
  <c r="AN290" i="5" s="1"/>
  <c r="AH290" i="5"/>
  <c r="AJ290" i="5"/>
  <c r="AR290" i="5"/>
  <c r="AE291" i="5"/>
  <c r="AN291" i="5" s="1"/>
  <c r="AH291" i="5"/>
  <c r="AJ291" i="5"/>
  <c r="AR291" i="5"/>
  <c r="AE292" i="5"/>
  <c r="AN292" i="5" s="1"/>
  <c r="AH292" i="5"/>
  <c r="AJ292" i="5"/>
  <c r="AR292" i="5"/>
  <c r="AE293" i="5"/>
  <c r="AN293" i="5" s="1"/>
  <c r="AH293" i="5"/>
  <c r="AJ293" i="5"/>
  <c r="AR293" i="5"/>
  <c r="AE294" i="5"/>
  <c r="AN294" i="5" s="1"/>
  <c r="AH294" i="5"/>
  <c r="AJ294" i="5"/>
  <c r="AR294" i="5"/>
  <c r="AE295" i="5"/>
  <c r="AN295" i="5" s="1"/>
  <c r="AH295" i="5"/>
  <c r="AJ295" i="5"/>
  <c r="AR295" i="5"/>
  <c r="AE296" i="5"/>
  <c r="AN296" i="5" s="1"/>
  <c r="AH296" i="5"/>
  <c r="AJ296" i="5"/>
  <c r="AR296" i="5"/>
  <c r="AE297" i="5"/>
  <c r="AN297" i="5" s="1"/>
  <c r="AH297" i="5"/>
  <c r="AJ297" i="5"/>
  <c r="AR297" i="5"/>
  <c r="AE298" i="5"/>
  <c r="AN298" i="5" s="1"/>
  <c r="AH298" i="5"/>
  <c r="AJ298" i="5"/>
  <c r="AR298" i="5"/>
  <c r="AE299" i="5"/>
  <c r="AN299" i="5" s="1"/>
  <c r="AH299" i="5"/>
  <c r="AJ299" i="5"/>
  <c r="AR299" i="5"/>
  <c r="AE300" i="5"/>
  <c r="AN300" i="5" s="1"/>
  <c r="AH300" i="5"/>
  <c r="AJ300" i="5"/>
  <c r="AR300" i="5"/>
  <c r="AE301" i="5"/>
  <c r="AN301" i="5" s="1"/>
  <c r="AH301" i="5"/>
  <c r="AJ301" i="5"/>
  <c r="AR301" i="5"/>
  <c r="AE302" i="5"/>
  <c r="AN302" i="5" s="1"/>
  <c r="AH302" i="5"/>
  <c r="AJ302" i="5"/>
  <c r="AR302" i="5"/>
  <c r="AE303" i="5"/>
  <c r="AN303" i="5" s="1"/>
  <c r="AH303" i="5"/>
  <c r="AJ303" i="5"/>
  <c r="AR303" i="5"/>
  <c r="AE304" i="5"/>
  <c r="AN304" i="5" s="1"/>
  <c r="AH304" i="5"/>
  <c r="AJ304" i="5"/>
  <c r="AR304" i="5"/>
  <c r="AE305" i="5"/>
  <c r="AN305" i="5" s="1"/>
  <c r="AH305" i="5"/>
  <c r="AJ305" i="5"/>
  <c r="AR305" i="5"/>
  <c r="AE306" i="5"/>
  <c r="AN306" i="5" s="1"/>
  <c r="AH306" i="5"/>
  <c r="AJ306" i="5"/>
  <c r="AR306" i="5"/>
  <c r="AE307" i="5"/>
  <c r="AN307" i="5" s="1"/>
  <c r="AH307" i="5"/>
  <c r="AJ307" i="5"/>
  <c r="AR307" i="5"/>
  <c r="AE308" i="5"/>
  <c r="AN308" i="5" s="1"/>
  <c r="AH308" i="5"/>
  <c r="AJ308" i="5"/>
  <c r="AR308" i="5"/>
  <c r="AE309" i="5"/>
  <c r="AN309" i="5" s="1"/>
  <c r="AH309" i="5"/>
  <c r="AJ309" i="5"/>
  <c r="AR309" i="5"/>
  <c r="AE310" i="5"/>
  <c r="AN310" i="5" s="1"/>
  <c r="AH310" i="5"/>
  <c r="AJ310" i="5"/>
  <c r="AR310" i="5"/>
  <c r="AE311" i="5"/>
  <c r="AN311" i="5" s="1"/>
  <c r="AH311" i="5"/>
  <c r="AJ311" i="5"/>
  <c r="AR311" i="5"/>
  <c r="AE312" i="5"/>
  <c r="AN312" i="5" s="1"/>
  <c r="AH312" i="5"/>
  <c r="AJ312" i="5"/>
  <c r="AR312" i="5"/>
  <c r="AE313" i="5"/>
  <c r="AN313" i="5" s="1"/>
  <c r="AH313" i="5"/>
  <c r="AJ313" i="5"/>
  <c r="AR313" i="5"/>
  <c r="AE314" i="5"/>
  <c r="AN314" i="5" s="1"/>
  <c r="AH314" i="5"/>
  <c r="AJ314" i="5"/>
  <c r="AR314" i="5"/>
  <c r="AE315" i="5"/>
  <c r="AN315" i="5" s="1"/>
  <c r="AH315" i="5"/>
  <c r="AJ315" i="5"/>
  <c r="AR315" i="5"/>
  <c r="AE316" i="5"/>
  <c r="AN316" i="5" s="1"/>
  <c r="AH316" i="5"/>
  <c r="AJ316" i="5"/>
  <c r="AR316" i="5"/>
  <c r="AE317" i="5"/>
  <c r="AN317" i="5" s="1"/>
  <c r="AH317" i="5"/>
  <c r="AJ317" i="5"/>
  <c r="AR317" i="5"/>
  <c r="AE318" i="5"/>
  <c r="AN318" i="5" s="1"/>
  <c r="AH318" i="5"/>
  <c r="AJ318" i="5"/>
  <c r="AR318" i="5"/>
  <c r="AE319" i="5"/>
  <c r="AN319" i="5" s="1"/>
  <c r="AH319" i="5"/>
  <c r="AJ319" i="5"/>
  <c r="AR319" i="5"/>
  <c r="AE320" i="5"/>
  <c r="AN320" i="5" s="1"/>
  <c r="AH320" i="5"/>
  <c r="AJ320" i="5"/>
  <c r="AR320" i="5"/>
  <c r="AE321" i="5"/>
  <c r="AN321" i="5" s="1"/>
  <c r="AH321" i="5"/>
  <c r="AJ321" i="5"/>
  <c r="AR321" i="5"/>
  <c r="AE322" i="5"/>
  <c r="AN322" i="5" s="1"/>
  <c r="AH322" i="5"/>
  <c r="AJ322" i="5"/>
  <c r="AR322" i="5"/>
  <c r="AE323" i="5"/>
  <c r="AN323" i="5" s="1"/>
  <c r="AH323" i="5"/>
  <c r="AJ323" i="5"/>
  <c r="AR323" i="5"/>
  <c r="AE324" i="5"/>
  <c r="AN324" i="5" s="1"/>
  <c r="AH324" i="5"/>
  <c r="AJ324" i="5"/>
  <c r="AR324" i="5"/>
  <c r="AE325" i="5"/>
  <c r="AN325" i="5" s="1"/>
  <c r="AH325" i="5"/>
  <c r="AJ325" i="5"/>
  <c r="AR325" i="5"/>
  <c r="AE326" i="5"/>
  <c r="AN326" i="5" s="1"/>
  <c r="AH326" i="5"/>
  <c r="AJ326" i="5"/>
  <c r="AR326" i="5"/>
  <c r="AE327" i="5"/>
  <c r="AN327" i="5" s="1"/>
  <c r="AH327" i="5"/>
  <c r="AJ327" i="5"/>
  <c r="AR327" i="5"/>
  <c r="AE328" i="5"/>
  <c r="AN328" i="5" s="1"/>
  <c r="AH328" i="5"/>
  <c r="AJ328" i="5"/>
  <c r="AR328" i="5"/>
  <c r="AE329" i="5"/>
  <c r="AN329" i="5" s="1"/>
  <c r="AH329" i="5"/>
  <c r="AJ329" i="5"/>
  <c r="AR329" i="5"/>
  <c r="AE330" i="5"/>
  <c r="AN330" i="5" s="1"/>
  <c r="AH330" i="5"/>
  <c r="AJ330" i="5"/>
  <c r="AR330" i="5"/>
  <c r="AE331" i="5"/>
  <c r="AN331" i="5" s="1"/>
  <c r="AH331" i="5"/>
  <c r="AJ331" i="5"/>
  <c r="AR331" i="5"/>
  <c r="AE332" i="5"/>
  <c r="AN332" i="5" s="1"/>
  <c r="AH332" i="5"/>
  <c r="AJ332" i="5"/>
  <c r="AR332" i="5"/>
  <c r="AE333" i="5"/>
  <c r="AN333" i="5" s="1"/>
  <c r="AH333" i="5"/>
  <c r="AJ333" i="5"/>
  <c r="AR333" i="5"/>
  <c r="AE334" i="5"/>
  <c r="AN334" i="5" s="1"/>
  <c r="AH334" i="5"/>
  <c r="AJ334" i="5"/>
  <c r="AR334" i="5"/>
  <c r="AE335" i="5"/>
  <c r="AN335" i="5" s="1"/>
  <c r="AH335" i="5"/>
  <c r="AJ335" i="5"/>
  <c r="AR335" i="5"/>
  <c r="AE336" i="5"/>
  <c r="AN336" i="5" s="1"/>
  <c r="AH336" i="5"/>
  <c r="AJ336" i="5"/>
  <c r="AR336" i="5"/>
  <c r="AE337" i="5"/>
  <c r="AN337" i="5" s="1"/>
  <c r="AH337" i="5"/>
  <c r="AJ337" i="5"/>
  <c r="AR337" i="5"/>
  <c r="AE338" i="5"/>
  <c r="AN338" i="5" s="1"/>
  <c r="AH338" i="5"/>
  <c r="AJ338" i="5"/>
  <c r="AR338" i="5"/>
  <c r="AE339" i="5"/>
  <c r="AN339" i="5" s="1"/>
  <c r="AH339" i="5"/>
  <c r="AJ339" i="5"/>
  <c r="AR339" i="5"/>
  <c r="AE340" i="5"/>
  <c r="AN340" i="5" s="1"/>
  <c r="AH340" i="5"/>
  <c r="AJ340" i="5"/>
  <c r="AR340" i="5"/>
  <c r="AE341" i="5"/>
  <c r="AN341" i="5" s="1"/>
  <c r="AH341" i="5"/>
  <c r="AJ341" i="5"/>
  <c r="AR341" i="5"/>
  <c r="AE342" i="5"/>
  <c r="AN342" i="5" s="1"/>
  <c r="AH342" i="5"/>
  <c r="AJ342" i="5"/>
  <c r="AR342" i="5"/>
  <c r="AE343" i="5"/>
  <c r="AN343" i="5" s="1"/>
  <c r="AH343" i="5"/>
  <c r="AJ343" i="5"/>
  <c r="AR343" i="5"/>
  <c r="AE344" i="5"/>
  <c r="AN344" i="5" s="1"/>
  <c r="AH344" i="5"/>
  <c r="AJ344" i="5"/>
  <c r="AR344" i="5"/>
  <c r="AE345" i="5"/>
  <c r="AN345" i="5" s="1"/>
  <c r="AH345" i="5"/>
  <c r="AJ345" i="5"/>
  <c r="AR345" i="5"/>
  <c r="AE346" i="5"/>
  <c r="AN346" i="5" s="1"/>
  <c r="AH346" i="5"/>
  <c r="AJ346" i="5"/>
  <c r="AR346" i="5"/>
  <c r="AE347" i="5"/>
  <c r="AN347" i="5" s="1"/>
  <c r="AH347" i="5"/>
  <c r="AJ347" i="5"/>
  <c r="AR347" i="5"/>
  <c r="AE348" i="5"/>
  <c r="AN348" i="5" s="1"/>
  <c r="AH348" i="5"/>
  <c r="AJ348" i="5"/>
  <c r="AR348" i="5"/>
  <c r="AE349" i="5"/>
  <c r="AN349" i="5" s="1"/>
  <c r="AH349" i="5"/>
  <c r="AJ349" i="5"/>
  <c r="AR349" i="5"/>
  <c r="AE350" i="5"/>
  <c r="AN350" i="5" s="1"/>
  <c r="AH350" i="5"/>
  <c r="AJ350" i="5"/>
  <c r="AR350" i="5"/>
  <c r="AE351" i="5"/>
  <c r="AN351" i="5" s="1"/>
  <c r="AH351" i="5"/>
  <c r="AJ351" i="5"/>
  <c r="AR351" i="5"/>
  <c r="AE352" i="5"/>
  <c r="AN352" i="5" s="1"/>
  <c r="AH352" i="5"/>
  <c r="AJ352" i="5"/>
  <c r="AR352" i="5"/>
  <c r="AE353" i="5"/>
  <c r="AN353" i="5" s="1"/>
  <c r="AH353" i="5"/>
  <c r="AJ353" i="5"/>
  <c r="AR353" i="5"/>
  <c r="AE354" i="5"/>
  <c r="AN354" i="5" s="1"/>
  <c r="AH354" i="5"/>
  <c r="AJ354" i="5"/>
  <c r="AR354" i="5"/>
  <c r="AE355" i="5"/>
  <c r="AN355" i="5" s="1"/>
  <c r="AH355" i="5"/>
  <c r="AJ355" i="5"/>
  <c r="AR355" i="5"/>
  <c r="AE356" i="5"/>
  <c r="AN356" i="5" s="1"/>
  <c r="AH356" i="5"/>
  <c r="AJ356" i="5"/>
  <c r="AR356" i="5"/>
  <c r="AE357" i="5"/>
  <c r="AN357" i="5" s="1"/>
  <c r="AH357" i="5"/>
  <c r="AJ357" i="5"/>
  <c r="AR357" i="5"/>
  <c r="AE358" i="5"/>
  <c r="AN358" i="5" s="1"/>
  <c r="AH358" i="5"/>
  <c r="AJ358" i="5"/>
  <c r="AR358" i="5"/>
  <c r="AE359" i="5"/>
  <c r="AN359" i="5" s="1"/>
  <c r="AH359" i="5"/>
  <c r="AJ359" i="5"/>
  <c r="AR359" i="5"/>
  <c r="AE360" i="5"/>
  <c r="AN360" i="5" s="1"/>
  <c r="AH360" i="5"/>
  <c r="AJ360" i="5"/>
  <c r="AR360" i="5"/>
  <c r="AE361" i="5"/>
  <c r="AN361" i="5" s="1"/>
  <c r="AH361" i="5"/>
  <c r="AJ361" i="5"/>
  <c r="AR361" i="5"/>
  <c r="AE362" i="5"/>
  <c r="AN362" i="5" s="1"/>
  <c r="AH362" i="5"/>
  <c r="AJ362" i="5"/>
  <c r="AR362" i="5"/>
  <c r="AE363" i="5"/>
  <c r="AN363" i="5" s="1"/>
  <c r="AH363" i="5"/>
  <c r="AJ363" i="5"/>
  <c r="AR363" i="5"/>
  <c r="AE364" i="5"/>
  <c r="AN364" i="5" s="1"/>
  <c r="AH364" i="5"/>
  <c r="AJ364" i="5"/>
  <c r="AR364" i="5"/>
  <c r="AE365" i="5"/>
  <c r="AN365" i="5" s="1"/>
  <c r="AH365" i="5"/>
  <c r="AJ365" i="5"/>
  <c r="AR365" i="5"/>
  <c r="AE366" i="5"/>
  <c r="AN366" i="5" s="1"/>
  <c r="AH366" i="5"/>
  <c r="AJ366" i="5"/>
  <c r="AR366" i="5"/>
  <c r="AE367" i="5"/>
  <c r="AN367" i="5" s="1"/>
  <c r="AH367" i="5"/>
  <c r="AJ367" i="5"/>
  <c r="AR367" i="5"/>
  <c r="AE368" i="5"/>
  <c r="AN368" i="5" s="1"/>
  <c r="AH368" i="5"/>
  <c r="AJ368" i="5"/>
  <c r="AR368" i="5"/>
  <c r="AE369" i="5"/>
  <c r="AN369" i="5" s="1"/>
  <c r="AH369" i="5"/>
  <c r="AJ369" i="5"/>
  <c r="AR369" i="5"/>
  <c r="AE370" i="5"/>
  <c r="AN370" i="5" s="1"/>
  <c r="AH370" i="5"/>
  <c r="AJ370" i="5"/>
  <c r="AR370" i="5"/>
  <c r="AE371" i="5"/>
  <c r="AN371" i="5" s="1"/>
  <c r="AH371" i="5"/>
  <c r="AJ371" i="5"/>
  <c r="AR371" i="5"/>
  <c r="AE372" i="5"/>
  <c r="AN372" i="5" s="1"/>
  <c r="AH372" i="5"/>
  <c r="AJ372" i="5"/>
  <c r="AR372" i="5"/>
  <c r="AE373" i="5"/>
  <c r="AN373" i="5" s="1"/>
  <c r="AH373" i="5"/>
  <c r="AJ373" i="5"/>
  <c r="AR373" i="5"/>
  <c r="AE374" i="5"/>
  <c r="AN374" i="5" s="1"/>
  <c r="AH374" i="5"/>
  <c r="AJ374" i="5"/>
  <c r="AR374" i="5"/>
  <c r="AE375" i="5"/>
  <c r="AN375" i="5" s="1"/>
  <c r="AH375" i="5"/>
  <c r="AJ375" i="5"/>
  <c r="AR375" i="5"/>
  <c r="AE376" i="5"/>
  <c r="AN376" i="5" s="1"/>
  <c r="AH376" i="5"/>
  <c r="AJ376" i="5"/>
  <c r="AR376" i="5"/>
  <c r="AE377" i="5"/>
  <c r="AN377" i="5" s="1"/>
  <c r="AH377" i="5"/>
  <c r="AJ377" i="5"/>
  <c r="AR377" i="5"/>
  <c r="AE378" i="5"/>
  <c r="AN378" i="5" s="1"/>
  <c r="AH378" i="5"/>
  <c r="AJ378" i="5"/>
  <c r="AR378" i="5"/>
  <c r="AE379" i="5"/>
  <c r="AN379" i="5" s="1"/>
  <c r="AH379" i="5"/>
  <c r="AJ379" i="5"/>
  <c r="AR379" i="5"/>
  <c r="AE380" i="5"/>
  <c r="AN380" i="5" s="1"/>
  <c r="AH380" i="5"/>
  <c r="AJ380" i="5"/>
  <c r="AR380" i="5"/>
  <c r="AE381" i="5"/>
  <c r="AN381" i="5" s="1"/>
  <c r="AH381" i="5"/>
  <c r="AJ381" i="5"/>
  <c r="AR381" i="5"/>
  <c r="AE382" i="5"/>
  <c r="AN382" i="5" s="1"/>
  <c r="AH382" i="5"/>
  <c r="AJ382" i="5"/>
  <c r="AR382" i="5"/>
  <c r="AE383" i="5"/>
  <c r="AN383" i="5" s="1"/>
  <c r="AH383" i="5"/>
  <c r="AJ383" i="5"/>
  <c r="AR383" i="5"/>
  <c r="AE384" i="5"/>
  <c r="AN384" i="5" s="1"/>
  <c r="AH384" i="5"/>
  <c r="AJ384" i="5"/>
  <c r="AR384" i="5"/>
  <c r="AE385" i="5"/>
  <c r="AN385" i="5" s="1"/>
  <c r="AH385" i="5"/>
  <c r="AJ385" i="5"/>
  <c r="AR385" i="5"/>
  <c r="AE386" i="5"/>
  <c r="AN386" i="5" s="1"/>
  <c r="AH386" i="5"/>
  <c r="AJ386" i="5"/>
  <c r="AR386" i="5"/>
  <c r="AE387" i="5"/>
  <c r="AN387" i="5" s="1"/>
  <c r="AH387" i="5"/>
  <c r="AJ387" i="5"/>
  <c r="AR387" i="5"/>
  <c r="AE388" i="5"/>
  <c r="AN388" i="5" s="1"/>
  <c r="AH388" i="5"/>
  <c r="AJ388" i="5"/>
  <c r="AR388" i="5"/>
  <c r="AE389" i="5"/>
  <c r="AN389" i="5" s="1"/>
  <c r="AH389" i="5"/>
  <c r="AJ389" i="5"/>
  <c r="AR389" i="5"/>
  <c r="AE390" i="5"/>
  <c r="AN390" i="5" s="1"/>
  <c r="AH390" i="5"/>
  <c r="AJ390" i="5"/>
  <c r="AR390" i="5"/>
  <c r="AE391" i="5"/>
  <c r="AN391" i="5" s="1"/>
  <c r="AH391" i="5"/>
  <c r="AJ391" i="5"/>
  <c r="AR391" i="5"/>
  <c r="AE392" i="5"/>
  <c r="AN392" i="5" s="1"/>
  <c r="AH392" i="5"/>
  <c r="AJ392" i="5"/>
  <c r="AR392" i="5"/>
  <c r="AE393" i="5"/>
  <c r="AN393" i="5" s="1"/>
  <c r="AH393" i="5"/>
  <c r="AJ393" i="5"/>
  <c r="AR393" i="5"/>
  <c r="AE394" i="5"/>
  <c r="AN394" i="5" s="1"/>
  <c r="AH394" i="5"/>
  <c r="AJ394" i="5"/>
  <c r="AR394" i="5"/>
  <c r="AE395" i="5"/>
  <c r="AN395" i="5" s="1"/>
  <c r="AH395" i="5"/>
  <c r="AJ395" i="5"/>
  <c r="AR395" i="5"/>
  <c r="AE396" i="5"/>
  <c r="AN396" i="5" s="1"/>
  <c r="AH396" i="5"/>
  <c r="AJ396" i="5"/>
  <c r="AR396" i="5"/>
  <c r="AE397" i="5"/>
  <c r="AN397" i="5" s="1"/>
  <c r="AH397" i="5"/>
  <c r="AJ397" i="5"/>
  <c r="AR397" i="5"/>
  <c r="AE398" i="5"/>
  <c r="AN398" i="5" s="1"/>
  <c r="AH398" i="5"/>
  <c r="AJ398" i="5"/>
  <c r="AR398" i="5"/>
  <c r="AE399" i="5"/>
  <c r="AN399" i="5" s="1"/>
  <c r="AH399" i="5"/>
  <c r="AJ399" i="5"/>
  <c r="AR399" i="5"/>
  <c r="AE400" i="5"/>
  <c r="AN400" i="5" s="1"/>
  <c r="AH400" i="5"/>
  <c r="AJ400" i="5"/>
  <c r="AR400" i="5"/>
  <c r="AE401" i="5"/>
  <c r="AN401" i="5" s="1"/>
  <c r="AH401" i="5"/>
  <c r="AJ401" i="5"/>
  <c r="AR401" i="5"/>
  <c r="AE402" i="5"/>
  <c r="AN402" i="5" s="1"/>
  <c r="AH402" i="5"/>
  <c r="AJ402" i="5"/>
  <c r="AR402" i="5"/>
  <c r="AE403" i="5"/>
  <c r="AN403" i="5" s="1"/>
  <c r="AH403" i="5"/>
  <c r="AJ403" i="5"/>
  <c r="AR403" i="5"/>
  <c r="AE404" i="5"/>
  <c r="AN404" i="5" s="1"/>
  <c r="AH404" i="5"/>
  <c r="AJ404" i="5"/>
  <c r="AR404" i="5"/>
  <c r="AE405" i="5"/>
  <c r="AN405" i="5" s="1"/>
  <c r="AH405" i="5"/>
  <c r="AJ405" i="5"/>
  <c r="AR405" i="5"/>
  <c r="AE406" i="5"/>
  <c r="AN406" i="5" s="1"/>
  <c r="AH406" i="5"/>
  <c r="AJ406" i="5"/>
  <c r="AR406" i="5"/>
  <c r="AE407" i="5"/>
  <c r="AN407" i="5" s="1"/>
  <c r="AH407" i="5"/>
  <c r="AJ407" i="5"/>
  <c r="AR407" i="5"/>
  <c r="AE408" i="5"/>
  <c r="AN408" i="5" s="1"/>
  <c r="AH408" i="5"/>
  <c r="AJ408" i="5"/>
  <c r="AR408" i="5"/>
  <c r="AE409" i="5"/>
  <c r="AN409" i="5" s="1"/>
  <c r="AH409" i="5"/>
  <c r="AJ409" i="5"/>
  <c r="AR409" i="5"/>
  <c r="AE410" i="5"/>
  <c r="AN410" i="5" s="1"/>
  <c r="AH410" i="5"/>
  <c r="AJ410" i="5"/>
  <c r="AR410" i="5"/>
  <c r="AE411" i="5"/>
  <c r="AN411" i="5" s="1"/>
  <c r="AH411" i="5"/>
  <c r="AJ411" i="5"/>
  <c r="AR411" i="5"/>
  <c r="AE412" i="5"/>
  <c r="AN412" i="5" s="1"/>
  <c r="AH412" i="5"/>
  <c r="AJ412" i="5"/>
  <c r="AR412" i="5"/>
  <c r="AE413" i="5"/>
  <c r="AN413" i="5" s="1"/>
  <c r="AH413" i="5"/>
  <c r="AJ413" i="5"/>
  <c r="AR413" i="5"/>
  <c r="AE414" i="5"/>
  <c r="AN414" i="5" s="1"/>
  <c r="AH414" i="5"/>
  <c r="AJ414" i="5"/>
  <c r="AR414" i="5"/>
  <c r="AE415" i="5"/>
  <c r="AN415" i="5" s="1"/>
  <c r="AH415" i="5"/>
  <c r="AJ415" i="5"/>
  <c r="AR415" i="5"/>
  <c r="AE416" i="5"/>
  <c r="AN416" i="5" s="1"/>
  <c r="AH416" i="5"/>
  <c r="AJ416" i="5"/>
  <c r="AR416" i="5"/>
  <c r="AE417" i="5"/>
  <c r="AN417" i="5" s="1"/>
  <c r="AH417" i="5"/>
  <c r="AJ417" i="5"/>
  <c r="AR417" i="5"/>
  <c r="AE418" i="5"/>
  <c r="AN418" i="5" s="1"/>
  <c r="AH418" i="5"/>
  <c r="AJ418" i="5"/>
  <c r="AR418" i="5"/>
  <c r="AE419" i="5"/>
  <c r="AN419" i="5" s="1"/>
  <c r="AH419" i="5"/>
  <c r="AJ419" i="5"/>
  <c r="AR419" i="5"/>
  <c r="AE420" i="5"/>
  <c r="AN420" i="5" s="1"/>
  <c r="AH420" i="5"/>
  <c r="AJ420" i="5"/>
  <c r="AR420" i="5"/>
  <c r="AE421" i="5"/>
  <c r="AN421" i="5" s="1"/>
  <c r="AH421" i="5"/>
  <c r="AJ421" i="5"/>
  <c r="AR421" i="5"/>
  <c r="AE422" i="5"/>
  <c r="AN422" i="5" s="1"/>
  <c r="AH422" i="5"/>
  <c r="AJ422" i="5"/>
  <c r="AR422" i="5"/>
  <c r="AE423" i="5"/>
  <c r="AN423" i="5" s="1"/>
  <c r="AH423" i="5"/>
  <c r="AJ423" i="5"/>
  <c r="AR423" i="5"/>
  <c r="AE424" i="5"/>
  <c r="AN424" i="5" s="1"/>
  <c r="AH424" i="5"/>
  <c r="AJ424" i="5"/>
  <c r="AR424" i="5"/>
  <c r="AE425" i="5"/>
  <c r="AN425" i="5" s="1"/>
  <c r="AH425" i="5"/>
  <c r="AJ425" i="5"/>
  <c r="AR425" i="5"/>
  <c r="AE426" i="5"/>
  <c r="AN426" i="5" s="1"/>
  <c r="AH426" i="5"/>
  <c r="AJ426" i="5"/>
  <c r="AR426" i="5"/>
  <c r="AE427" i="5"/>
  <c r="AN427" i="5" s="1"/>
  <c r="AH427" i="5"/>
  <c r="AJ427" i="5"/>
  <c r="AR427" i="5"/>
  <c r="AE428" i="5"/>
  <c r="AN428" i="5" s="1"/>
  <c r="AH428" i="5"/>
  <c r="AJ428" i="5"/>
  <c r="AR428" i="5"/>
  <c r="AE429" i="5"/>
  <c r="AN429" i="5" s="1"/>
  <c r="AH429" i="5"/>
  <c r="AJ429" i="5"/>
  <c r="AR429" i="5"/>
  <c r="AE430" i="5"/>
  <c r="AN430" i="5" s="1"/>
  <c r="AH430" i="5"/>
  <c r="AJ430" i="5"/>
  <c r="AR430" i="5"/>
  <c r="AE431" i="5"/>
  <c r="AN431" i="5" s="1"/>
  <c r="AH431" i="5"/>
  <c r="AJ431" i="5"/>
  <c r="AR431" i="5"/>
  <c r="AE432" i="5"/>
  <c r="AN432" i="5" s="1"/>
  <c r="AH432" i="5"/>
  <c r="AJ432" i="5"/>
  <c r="AR432" i="5"/>
  <c r="AE433" i="5"/>
  <c r="AN433" i="5" s="1"/>
  <c r="AH433" i="5"/>
  <c r="AJ433" i="5"/>
  <c r="AR433" i="5"/>
  <c r="AE434" i="5"/>
  <c r="AN434" i="5" s="1"/>
  <c r="AH434" i="5"/>
  <c r="AJ434" i="5"/>
  <c r="AR434" i="5"/>
  <c r="AE435" i="5"/>
  <c r="AN435" i="5" s="1"/>
  <c r="AH435" i="5"/>
  <c r="AJ435" i="5"/>
  <c r="AR435" i="5"/>
  <c r="AE436" i="5"/>
  <c r="AN436" i="5" s="1"/>
  <c r="AH436" i="5"/>
  <c r="AJ436" i="5"/>
  <c r="AR436" i="5"/>
  <c r="AE437" i="5"/>
  <c r="AN437" i="5" s="1"/>
  <c r="AH437" i="5"/>
  <c r="AJ437" i="5"/>
  <c r="AR437" i="5"/>
  <c r="AE438" i="5"/>
  <c r="AN438" i="5" s="1"/>
  <c r="AH438" i="5"/>
  <c r="AJ438" i="5"/>
  <c r="AR438" i="5"/>
  <c r="AE439" i="5"/>
  <c r="AN439" i="5" s="1"/>
  <c r="AH439" i="5"/>
  <c r="AJ439" i="5"/>
  <c r="AR439" i="5"/>
  <c r="AE440" i="5"/>
  <c r="AN440" i="5" s="1"/>
  <c r="AH440" i="5"/>
  <c r="AJ440" i="5"/>
  <c r="AR440" i="5"/>
  <c r="AE441" i="5"/>
  <c r="AN441" i="5" s="1"/>
  <c r="AH441" i="5"/>
  <c r="AJ441" i="5"/>
  <c r="AR441" i="5"/>
  <c r="AE442" i="5"/>
  <c r="AN442" i="5" s="1"/>
  <c r="AH442" i="5"/>
  <c r="AJ442" i="5"/>
  <c r="AR442" i="5"/>
  <c r="AE443" i="5"/>
  <c r="AN443" i="5" s="1"/>
  <c r="AH443" i="5"/>
  <c r="AJ443" i="5"/>
  <c r="AR443" i="5"/>
  <c r="AE444" i="5"/>
  <c r="AN444" i="5" s="1"/>
  <c r="AH444" i="5"/>
  <c r="AJ444" i="5"/>
  <c r="AR444" i="5"/>
  <c r="AE445" i="5"/>
  <c r="AN445" i="5" s="1"/>
  <c r="AH445" i="5"/>
  <c r="AJ445" i="5"/>
  <c r="AR445" i="5"/>
  <c r="AE446" i="5"/>
  <c r="AN446" i="5" s="1"/>
  <c r="AH446" i="5"/>
  <c r="AJ446" i="5"/>
  <c r="AR446" i="5"/>
  <c r="AE447" i="5"/>
  <c r="AN447" i="5" s="1"/>
  <c r="AH447" i="5"/>
  <c r="AJ447" i="5"/>
  <c r="AR447" i="5"/>
  <c r="AE448" i="5"/>
  <c r="AN448" i="5" s="1"/>
  <c r="AH448" i="5"/>
  <c r="AJ448" i="5"/>
  <c r="AR448" i="5"/>
  <c r="AE449" i="5"/>
  <c r="AN449" i="5" s="1"/>
  <c r="AH449" i="5"/>
  <c r="AJ449" i="5"/>
  <c r="AR449" i="5"/>
  <c r="AE450" i="5"/>
  <c r="AN450" i="5" s="1"/>
  <c r="AH450" i="5"/>
  <c r="AJ450" i="5"/>
  <c r="AR450" i="5"/>
  <c r="AE451" i="5"/>
  <c r="AN451" i="5" s="1"/>
  <c r="AH451" i="5"/>
  <c r="AJ451" i="5"/>
  <c r="AR451" i="5"/>
  <c r="AE452" i="5"/>
  <c r="AN452" i="5" s="1"/>
  <c r="AH452" i="5"/>
  <c r="AJ452" i="5"/>
  <c r="AR452" i="5"/>
  <c r="AE453" i="5"/>
  <c r="AN453" i="5" s="1"/>
  <c r="AH453" i="5"/>
  <c r="AJ453" i="5"/>
  <c r="AR453" i="5"/>
  <c r="AE454" i="5"/>
  <c r="AN454" i="5" s="1"/>
  <c r="AH454" i="5"/>
  <c r="AJ454" i="5"/>
  <c r="AR454" i="5"/>
  <c r="AE455" i="5"/>
  <c r="AN455" i="5" s="1"/>
  <c r="AH455" i="5"/>
  <c r="AJ455" i="5"/>
  <c r="AR455" i="5"/>
  <c r="AE456" i="5"/>
  <c r="AN456" i="5" s="1"/>
  <c r="AH456" i="5"/>
  <c r="AJ456" i="5"/>
  <c r="AR456" i="5"/>
  <c r="AE457" i="5"/>
  <c r="AN457" i="5" s="1"/>
  <c r="AH457" i="5"/>
  <c r="AJ457" i="5"/>
  <c r="AR457" i="5"/>
  <c r="AE458" i="5"/>
  <c r="AN458" i="5" s="1"/>
  <c r="AH458" i="5"/>
  <c r="AJ458" i="5"/>
  <c r="AR458" i="5"/>
  <c r="AE459" i="5"/>
  <c r="AN459" i="5" s="1"/>
  <c r="AH459" i="5"/>
  <c r="AJ459" i="5"/>
  <c r="AR459" i="5"/>
  <c r="AE460" i="5"/>
  <c r="AN460" i="5" s="1"/>
  <c r="AH460" i="5"/>
  <c r="AJ460" i="5"/>
  <c r="AR460" i="5"/>
  <c r="AE461" i="5"/>
  <c r="AN461" i="5" s="1"/>
  <c r="AH461" i="5"/>
  <c r="AJ461" i="5"/>
  <c r="AR461" i="5"/>
  <c r="AE462" i="5"/>
  <c r="AN462" i="5" s="1"/>
  <c r="AH462" i="5"/>
  <c r="AJ462" i="5"/>
  <c r="AR462" i="5"/>
  <c r="AE463" i="5"/>
  <c r="AN463" i="5" s="1"/>
  <c r="AH463" i="5"/>
  <c r="AJ463" i="5"/>
  <c r="AR463" i="5"/>
  <c r="AE464" i="5"/>
  <c r="AN464" i="5" s="1"/>
  <c r="AH464" i="5"/>
  <c r="AJ464" i="5"/>
  <c r="AR464" i="5"/>
  <c r="AE465" i="5"/>
  <c r="AN465" i="5" s="1"/>
  <c r="AH465" i="5"/>
  <c r="AJ465" i="5"/>
  <c r="AR465" i="5"/>
  <c r="AE466" i="5"/>
  <c r="AN466" i="5" s="1"/>
  <c r="AH466" i="5"/>
  <c r="AJ466" i="5"/>
  <c r="AR466" i="5"/>
  <c r="AE467" i="5"/>
  <c r="AN467" i="5" s="1"/>
  <c r="AH467" i="5"/>
  <c r="AJ467" i="5"/>
  <c r="AR467" i="5"/>
  <c r="AE468" i="5"/>
  <c r="AN468" i="5" s="1"/>
  <c r="AH468" i="5"/>
  <c r="AJ468" i="5"/>
  <c r="AR468" i="5"/>
  <c r="AE469" i="5"/>
  <c r="AN469" i="5" s="1"/>
  <c r="AH469" i="5"/>
  <c r="AJ469" i="5"/>
  <c r="AR469" i="5"/>
  <c r="AE470" i="5"/>
  <c r="AN470" i="5" s="1"/>
  <c r="AH470" i="5"/>
  <c r="AJ470" i="5"/>
  <c r="AR470" i="5"/>
  <c r="AE471" i="5"/>
  <c r="AN471" i="5" s="1"/>
  <c r="AH471" i="5"/>
  <c r="AJ471" i="5"/>
  <c r="AR471" i="5"/>
  <c r="AE472" i="5"/>
  <c r="AN472" i="5" s="1"/>
  <c r="AH472" i="5"/>
  <c r="AJ472" i="5"/>
  <c r="AR472" i="5"/>
  <c r="AE473" i="5"/>
  <c r="AN473" i="5" s="1"/>
  <c r="AH473" i="5"/>
  <c r="AJ473" i="5"/>
  <c r="AR473" i="5"/>
  <c r="AE474" i="5"/>
  <c r="AN474" i="5" s="1"/>
  <c r="AH474" i="5"/>
  <c r="AJ474" i="5"/>
  <c r="AR474" i="5"/>
  <c r="AE475" i="5"/>
  <c r="AN475" i="5" s="1"/>
  <c r="AH475" i="5"/>
  <c r="AJ475" i="5"/>
  <c r="AR475" i="5"/>
  <c r="AE476" i="5"/>
  <c r="AN476" i="5" s="1"/>
  <c r="AH476" i="5"/>
  <c r="AJ476" i="5"/>
  <c r="AR476" i="5"/>
  <c r="AE477" i="5"/>
  <c r="AN477" i="5" s="1"/>
  <c r="AH477" i="5"/>
  <c r="AJ477" i="5"/>
  <c r="AR477" i="5"/>
  <c r="AE478" i="5"/>
  <c r="AN478" i="5" s="1"/>
  <c r="AH478" i="5"/>
  <c r="AJ478" i="5"/>
  <c r="AR478" i="5"/>
  <c r="AE479" i="5"/>
  <c r="AN479" i="5" s="1"/>
  <c r="AH479" i="5"/>
  <c r="AJ479" i="5"/>
  <c r="AR479" i="5"/>
  <c r="AE480" i="5"/>
  <c r="AN480" i="5" s="1"/>
  <c r="AH480" i="5"/>
  <c r="AJ480" i="5"/>
  <c r="AR480" i="5"/>
  <c r="AE481" i="5"/>
  <c r="AN481" i="5" s="1"/>
  <c r="AH481" i="5"/>
  <c r="AJ481" i="5"/>
  <c r="AR481" i="5"/>
  <c r="AE482" i="5"/>
  <c r="AN482" i="5" s="1"/>
  <c r="AH482" i="5"/>
  <c r="AJ482" i="5"/>
  <c r="AR482" i="5"/>
  <c r="AE483" i="5"/>
  <c r="AN483" i="5" s="1"/>
  <c r="AH483" i="5"/>
  <c r="AJ483" i="5"/>
  <c r="AR483" i="5"/>
  <c r="AE484" i="5"/>
  <c r="AN484" i="5" s="1"/>
  <c r="AH484" i="5"/>
  <c r="AJ484" i="5"/>
  <c r="AR484" i="5"/>
  <c r="AE485" i="5"/>
  <c r="AN485" i="5" s="1"/>
  <c r="AH485" i="5"/>
  <c r="AJ485" i="5"/>
  <c r="AR485" i="5"/>
  <c r="AE486" i="5"/>
  <c r="AN486" i="5" s="1"/>
  <c r="AH486" i="5"/>
  <c r="AJ486" i="5"/>
  <c r="AR486" i="5"/>
  <c r="AE487" i="5"/>
  <c r="AN487" i="5" s="1"/>
  <c r="AH487" i="5"/>
  <c r="AJ487" i="5"/>
  <c r="AR487" i="5"/>
  <c r="AE488" i="5"/>
  <c r="AN488" i="5" s="1"/>
  <c r="AH488" i="5"/>
  <c r="AJ488" i="5"/>
  <c r="AR488" i="5"/>
  <c r="AE489" i="5"/>
  <c r="AN489" i="5" s="1"/>
  <c r="AH489" i="5"/>
  <c r="AJ489" i="5"/>
  <c r="AR489" i="5"/>
  <c r="AE490" i="5"/>
  <c r="AN490" i="5" s="1"/>
  <c r="AH490" i="5"/>
  <c r="AJ490" i="5"/>
  <c r="AR490" i="5"/>
  <c r="AE491" i="5"/>
  <c r="AN491" i="5" s="1"/>
  <c r="AH491" i="5"/>
  <c r="AJ491" i="5"/>
  <c r="AR491" i="5"/>
  <c r="AE492" i="5"/>
  <c r="AN492" i="5" s="1"/>
  <c r="AH492" i="5"/>
  <c r="AJ492" i="5"/>
  <c r="AR492" i="5"/>
  <c r="AE493" i="5"/>
  <c r="AN493" i="5" s="1"/>
  <c r="AH493" i="5"/>
  <c r="AJ493" i="5"/>
  <c r="AR493" i="5"/>
  <c r="AE494" i="5"/>
  <c r="AN494" i="5" s="1"/>
  <c r="AH494" i="5"/>
  <c r="AJ494" i="5"/>
  <c r="AR494" i="5"/>
  <c r="AE495" i="5"/>
  <c r="AN495" i="5" s="1"/>
  <c r="AH495" i="5"/>
  <c r="AJ495" i="5"/>
  <c r="AR495" i="5"/>
  <c r="AE496" i="5"/>
  <c r="AN496" i="5" s="1"/>
  <c r="AH496" i="5"/>
  <c r="AJ496" i="5"/>
  <c r="AR496" i="5"/>
  <c r="AE497" i="5"/>
  <c r="AN497" i="5" s="1"/>
  <c r="AH497" i="5"/>
  <c r="AJ497" i="5"/>
  <c r="AR497" i="5"/>
  <c r="AE498" i="5"/>
  <c r="AN498" i="5" s="1"/>
  <c r="AH498" i="5"/>
  <c r="AJ498" i="5"/>
  <c r="AR498" i="5"/>
  <c r="AE499" i="5"/>
  <c r="AN499" i="5" s="1"/>
  <c r="AH499" i="5"/>
  <c r="AJ499" i="5"/>
  <c r="AR499" i="5"/>
  <c r="AE500" i="5"/>
  <c r="AN500" i="5" s="1"/>
  <c r="AH500" i="5"/>
  <c r="AJ500" i="5"/>
  <c r="AR500" i="5"/>
  <c r="AE501" i="5"/>
  <c r="AN501" i="5" s="1"/>
  <c r="AH501" i="5"/>
  <c r="AJ501" i="5"/>
  <c r="AR501" i="5"/>
  <c r="AE502" i="5"/>
  <c r="AN502" i="5" s="1"/>
  <c r="AH502" i="5"/>
  <c r="AJ502" i="5"/>
  <c r="AR502" i="5"/>
  <c r="AE503" i="5"/>
  <c r="AN503" i="5" s="1"/>
  <c r="AH503" i="5"/>
  <c r="AJ503" i="5"/>
  <c r="AR503" i="5"/>
  <c r="AE504" i="5"/>
  <c r="AN504" i="5" s="1"/>
  <c r="AH504" i="5"/>
  <c r="AJ504" i="5"/>
  <c r="AR504" i="5"/>
  <c r="AE505" i="5"/>
  <c r="AN505" i="5" s="1"/>
  <c r="AH505" i="5"/>
  <c r="AJ505" i="5"/>
  <c r="AR505" i="5"/>
  <c r="AE506" i="5"/>
  <c r="AN506" i="5" s="1"/>
  <c r="AH506" i="5"/>
  <c r="AJ506" i="5"/>
  <c r="AR506" i="5"/>
  <c r="AE507" i="5"/>
  <c r="AN507" i="5" s="1"/>
  <c r="AH507" i="5"/>
  <c r="AJ507" i="5"/>
  <c r="AR507" i="5"/>
  <c r="AE508" i="5"/>
  <c r="AN508" i="5" s="1"/>
  <c r="AH508" i="5"/>
  <c r="AJ508" i="5"/>
  <c r="AR508" i="5"/>
  <c r="AE509" i="5"/>
  <c r="AN509" i="5" s="1"/>
  <c r="AH509" i="5"/>
  <c r="AJ509" i="5"/>
  <c r="AR509" i="5"/>
  <c r="AE510" i="5"/>
  <c r="AN510" i="5" s="1"/>
  <c r="AH510" i="5"/>
  <c r="AJ510" i="5"/>
  <c r="AR510" i="5"/>
  <c r="AE511" i="5"/>
  <c r="AN511" i="5" s="1"/>
  <c r="AH511" i="5"/>
  <c r="AJ511" i="5"/>
  <c r="AR511" i="5"/>
  <c r="AE512" i="5"/>
  <c r="AN512" i="5" s="1"/>
  <c r="AH512" i="5"/>
  <c r="AJ512" i="5"/>
  <c r="AR512" i="5"/>
  <c r="AE513" i="5"/>
  <c r="AN513" i="5" s="1"/>
  <c r="AH513" i="5"/>
  <c r="AJ513" i="5"/>
  <c r="AR513" i="5"/>
  <c r="AE514" i="5"/>
  <c r="AN514" i="5" s="1"/>
  <c r="AH514" i="5"/>
  <c r="AJ514" i="5"/>
  <c r="AR514" i="5"/>
  <c r="AE515" i="5"/>
  <c r="AN515" i="5" s="1"/>
  <c r="AH515" i="5"/>
  <c r="AJ515" i="5"/>
  <c r="AR515" i="5"/>
  <c r="AE516" i="5"/>
  <c r="AN516" i="5" s="1"/>
  <c r="AH516" i="5"/>
  <c r="AJ516" i="5"/>
  <c r="AR516" i="5"/>
  <c r="AE517" i="5"/>
  <c r="AN517" i="5" s="1"/>
  <c r="AH517" i="5"/>
  <c r="AJ517" i="5"/>
  <c r="AR517" i="5"/>
  <c r="AE518" i="5"/>
  <c r="AN518" i="5" s="1"/>
  <c r="AH518" i="5"/>
  <c r="AJ518" i="5"/>
  <c r="AR518" i="5"/>
  <c r="AE519" i="5"/>
  <c r="AN519" i="5" s="1"/>
  <c r="AH519" i="5"/>
  <c r="AJ519" i="5"/>
  <c r="AR519" i="5"/>
  <c r="AE520" i="5"/>
  <c r="AN520" i="5" s="1"/>
  <c r="AH520" i="5"/>
  <c r="AJ520" i="5"/>
  <c r="AR520" i="5"/>
  <c r="AE521" i="5"/>
  <c r="AN521" i="5" s="1"/>
  <c r="AH521" i="5"/>
  <c r="AJ521" i="5"/>
  <c r="AR521" i="5"/>
  <c r="AE522" i="5"/>
  <c r="AN522" i="5" s="1"/>
  <c r="AH522" i="5"/>
  <c r="AJ522" i="5"/>
  <c r="AR522" i="5"/>
  <c r="AE523" i="5"/>
  <c r="AN523" i="5" s="1"/>
  <c r="AH523" i="5"/>
  <c r="AJ523" i="5"/>
  <c r="AR523" i="5"/>
  <c r="AE524" i="5"/>
  <c r="AN524" i="5" s="1"/>
  <c r="AH524" i="5"/>
  <c r="AJ524" i="5"/>
  <c r="AR524" i="5"/>
  <c r="AE525" i="5"/>
  <c r="AN525" i="5" s="1"/>
  <c r="AH525" i="5"/>
  <c r="AJ525" i="5"/>
  <c r="AR525" i="5"/>
  <c r="AE526" i="5"/>
  <c r="AN526" i="5" s="1"/>
  <c r="AH526" i="5"/>
  <c r="AJ526" i="5"/>
  <c r="AR526" i="5"/>
  <c r="AE527" i="5"/>
  <c r="AN527" i="5" s="1"/>
  <c r="AH527" i="5"/>
  <c r="AJ527" i="5"/>
  <c r="AR527" i="5"/>
  <c r="AE528" i="5"/>
  <c r="AN528" i="5" s="1"/>
  <c r="AH528" i="5"/>
  <c r="AJ528" i="5"/>
  <c r="AR528" i="5"/>
  <c r="AE529" i="5"/>
  <c r="AN529" i="5" s="1"/>
  <c r="AH529" i="5"/>
  <c r="AJ529" i="5"/>
  <c r="AR529" i="5"/>
  <c r="AE530" i="5"/>
  <c r="AN530" i="5" s="1"/>
  <c r="AH530" i="5"/>
  <c r="AJ530" i="5"/>
  <c r="AR530" i="5"/>
  <c r="AE531" i="5"/>
  <c r="AN531" i="5" s="1"/>
  <c r="AH531" i="5"/>
  <c r="AJ531" i="5"/>
  <c r="AR531" i="5"/>
  <c r="AE532" i="5"/>
  <c r="AN532" i="5" s="1"/>
  <c r="AH532" i="5"/>
  <c r="AJ532" i="5"/>
  <c r="AR532" i="5"/>
  <c r="AE533" i="5"/>
  <c r="AN533" i="5" s="1"/>
  <c r="AH533" i="5"/>
  <c r="AJ533" i="5"/>
  <c r="AR533" i="5"/>
  <c r="AE534" i="5"/>
  <c r="AN534" i="5" s="1"/>
  <c r="AH534" i="5"/>
  <c r="AJ534" i="5"/>
  <c r="AR534" i="5"/>
  <c r="AE535" i="5"/>
  <c r="AN535" i="5" s="1"/>
  <c r="AH535" i="5"/>
  <c r="AJ535" i="5"/>
  <c r="AR535" i="5"/>
  <c r="AE536" i="5"/>
  <c r="AN536" i="5" s="1"/>
  <c r="AH536" i="5"/>
  <c r="AJ536" i="5"/>
  <c r="AR536" i="5"/>
  <c r="AE537" i="5"/>
  <c r="AN537" i="5" s="1"/>
  <c r="AH537" i="5"/>
  <c r="AJ537" i="5"/>
  <c r="AR537" i="5"/>
  <c r="AE538" i="5"/>
  <c r="AN538" i="5" s="1"/>
  <c r="AH538" i="5"/>
  <c r="AJ538" i="5"/>
  <c r="AR538" i="5"/>
  <c r="AE539" i="5"/>
  <c r="AN539" i="5" s="1"/>
  <c r="AH539" i="5"/>
  <c r="AJ539" i="5"/>
  <c r="AR539" i="5"/>
  <c r="AE540" i="5"/>
  <c r="AN540" i="5" s="1"/>
  <c r="AH540" i="5"/>
  <c r="AJ540" i="5"/>
  <c r="AR540" i="5"/>
  <c r="AE541" i="5"/>
  <c r="AN541" i="5" s="1"/>
  <c r="AH541" i="5"/>
  <c r="AJ541" i="5"/>
  <c r="AR541" i="5"/>
  <c r="AE542" i="5"/>
  <c r="AN542" i="5" s="1"/>
  <c r="AH542" i="5"/>
  <c r="AJ542" i="5"/>
  <c r="AR542" i="5"/>
  <c r="AE543" i="5"/>
  <c r="AN543" i="5" s="1"/>
  <c r="AH543" i="5"/>
  <c r="AJ543" i="5"/>
  <c r="AR543" i="5"/>
  <c r="AE544" i="5"/>
  <c r="AN544" i="5" s="1"/>
  <c r="AH544" i="5"/>
  <c r="AJ544" i="5"/>
  <c r="AR544" i="5"/>
  <c r="AE545" i="5"/>
  <c r="AN545" i="5" s="1"/>
  <c r="AH545" i="5"/>
  <c r="AJ545" i="5"/>
  <c r="AR545" i="5"/>
  <c r="AE546" i="5"/>
  <c r="AN546" i="5" s="1"/>
  <c r="AH546" i="5"/>
  <c r="AJ546" i="5"/>
  <c r="AR546" i="5"/>
  <c r="AE547" i="5"/>
  <c r="AN547" i="5" s="1"/>
  <c r="AH547" i="5"/>
  <c r="AJ547" i="5"/>
  <c r="AR547" i="5"/>
  <c r="AE548" i="5"/>
  <c r="AN548" i="5" s="1"/>
  <c r="AH548" i="5"/>
  <c r="AJ548" i="5"/>
  <c r="AR548" i="5"/>
  <c r="AE549" i="5"/>
  <c r="AN549" i="5" s="1"/>
  <c r="AH549" i="5"/>
  <c r="AJ549" i="5"/>
  <c r="AR549" i="5"/>
  <c r="AE550" i="5"/>
  <c r="AN550" i="5" s="1"/>
  <c r="AH550" i="5"/>
  <c r="AJ550" i="5"/>
  <c r="AR550" i="5"/>
  <c r="AE551" i="5"/>
  <c r="AN551" i="5" s="1"/>
  <c r="AH551" i="5"/>
  <c r="AJ551" i="5"/>
  <c r="AR551" i="5"/>
  <c r="AE552" i="5"/>
  <c r="AN552" i="5" s="1"/>
  <c r="AH552" i="5"/>
  <c r="AJ552" i="5"/>
  <c r="AR552" i="5"/>
  <c r="AE553" i="5"/>
  <c r="AN553" i="5" s="1"/>
  <c r="AH553" i="5"/>
  <c r="AJ553" i="5"/>
  <c r="AR553" i="5"/>
  <c r="AE554" i="5"/>
  <c r="AN554" i="5" s="1"/>
  <c r="AH554" i="5"/>
  <c r="AJ554" i="5"/>
  <c r="AR554" i="5"/>
  <c r="AE555" i="5"/>
  <c r="AN555" i="5" s="1"/>
  <c r="AH555" i="5"/>
  <c r="AJ555" i="5"/>
  <c r="AR555" i="5"/>
  <c r="AE556" i="5"/>
  <c r="AN556" i="5" s="1"/>
  <c r="AH556" i="5"/>
  <c r="AJ556" i="5"/>
  <c r="AR556" i="5"/>
  <c r="AE557" i="5"/>
  <c r="AN557" i="5" s="1"/>
  <c r="AH557" i="5"/>
  <c r="AJ557" i="5"/>
  <c r="AR557" i="5"/>
  <c r="AE558" i="5"/>
  <c r="AN558" i="5" s="1"/>
  <c r="AH558" i="5"/>
  <c r="AJ558" i="5"/>
  <c r="AR558" i="5"/>
  <c r="AE559" i="5"/>
  <c r="AN559" i="5" s="1"/>
  <c r="AH559" i="5"/>
  <c r="AJ559" i="5"/>
  <c r="AR559" i="5"/>
  <c r="AE560" i="5"/>
  <c r="AN560" i="5" s="1"/>
  <c r="AH560" i="5"/>
  <c r="AJ560" i="5"/>
  <c r="AR560" i="5"/>
  <c r="AE561" i="5"/>
  <c r="AN561" i="5" s="1"/>
  <c r="AH561" i="5"/>
  <c r="AJ561" i="5"/>
  <c r="AR561" i="5"/>
  <c r="AE562" i="5"/>
  <c r="AN562" i="5" s="1"/>
  <c r="AH562" i="5"/>
  <c r="AJ562" i="5"/>
  <c r="AR562" i="5"/>
  <c r="AE563" i="5"/>
  <c r="AN563" i="5" s="1"/>
  <c r="AH563" i="5"/>
  <c r="AJ563" i="5"/>
  <c r="AR563" i="5"/>
  <c r="AE564" i="5"/>
  <c r="AN564" i="5" s="1"/>
  <c r="AH564" i="5"/>
  <c r="AJ564" i="5"/>
  <c r="AR564" i="5"/>
  <c r="AE565" i="5"/>
  <c r="AN565" i="5" s="1"/>
  <c r="AH565" i="5"/>
  <c r="AJ565" i="5"/>
  <c r="AR565" i="5"/>
  <c r="AE566" i="5"/>
  <c r="AN566" i="5" s="1"/>
  <c r="AH566" i="5"/>
  <c r="AJ566" i="5"/>
  <c r="AR566" i="5"/>
  <c r="AE567" i="5"/>
  <c r="AN567" i="5" s="1"/>
  <c r="AH567" i="5"/>
  <c r="AJ567" i="5"/>
  <c r="AR567" i="5"/>
  <c r="AE568" i="5"/>
  <c r="AN568" i="5" s="1"/>
  <c r="AH568" i="5"/>
  <c r="AJ568" i="5"/>
  <c r="AR568" i="5"/>
  <c r="AE569" i="5"/>
  <c r="AN569" i="5" s="1"/>
  <c r="AH569" i="5"/>
  <c r="AJ569" i="5"/>
  <c r="AR569" i="5"/>
  <c r="AE570" i="5"/>
  <c r="AN570" i="5" s="1"/>
  <c r="AH570" i="5"/>
  <c r="AJ570" i="5"/>
  <c r="AR570" i="5"/>
  <c r="AE571" i="5"/>
  <c r="AN571" i="5" s="1"/>
  <c r="AH571" i="5"/>
  <c r="AJ571" i="5"/>
  <c r="AR571" i="5"/>
  <c r="AE572" i="5"/>
  <c r="AN572" i="5" s="1"/>
  <c r="AH572" i="5"/>
  <c r="AJ572" i="5"/>
  <c r="AR572" i="5"/>
  <c r="AE573" i="5"/>
  <c r="AN573" i="5" s="1"/>
  <c r="AH573" i="5"/>
  <c r="AJ573" i="5"/>
  <c r="AR573" i="5"/>
  <c r="AE574" i="5"/>
  <c r="AN574" i="5" s="1"/>
  <c r="AH574" i="5"/>
  <c r="AJ574" i="5"/>
  <c r="AR574" i="5"/>
  <c r="AE575" i="5"/>
  <c r="AN575" i="5" s="1"/>
  <c r="AH575" i="5"/>
  <c r="AJ575" i="5"/>
  <c r="AR575" i="5"/>
  <c r="AE576" i="5"/>
  <c r="AN576" i="5" s="1"/>
  <c r="AH576" i="5"/>
  <c r="AJ576" i="5"/>
  <c r="AR576" i="5"/>
  <c r="AE577" i="5"/>
  <c r="AN577" i="5" s="1"/>
  <c r="AH577" i="5"/>
  <c r="AJ577" i="5"/>
  <c r="AR577" i="5"/>
  <c r="AE578" i="5"/>
  <c r="AN578" i="5" s="1"/>
  <c r="AH578" i="5"/>
  <c r="AJ578" i="5"/>
  <c r="AR578" i="5"/>
  <c r="AE579" i="5"/>
  <c r="AN579" i="5" s="1"/>
  <c r="AH579" i="5"/>
  <c r="AJ579" i="5"/>
  <c r="AR579" i="5"/>
  <c r="AE580" i="5"/>
  <c r="AN580" i="5" s="1"/>
  <c r="AH580" i="5"/>
  <c r="AJ580" i="5"/>
  <c r="AR580" i="5"/>
  <c r="AE581" i="5"/>
  <c r="AN581" i="5" s="1"/>
  <c r="AH581" i="5"/>
  <c r="AJ581" i="5"/>
  <c r="AR581" i="5"/>
  <c r="AE582" i="5"/>
  <c r="AN582" i="5" s="1"/>
  <c r="AH582" i="5"/>
  <c r="AJ582" i="5"/>
  <c r="AR582" i="5"/>
  <c r="AE583" i="5"/>
  <c r="AN583" i="5" s="1"/>
  <c r="AH583" i="5"/>
  <c r="AJ583" i="5"/>
  <c r="AR583" i="5"/>
  <c r="AE584" i="5"/>
  <c r="AN584" i="5" s="1"/>
  <c r="AH584" i="5"/>
  <c r="AJ584" i="5"/>
  <c r="AR584" i="5"/>
  <c r="AE585" i="5"/>
  <c r="AN585" i="5" s="1"/>
  <c r="AH585" i="5"/>
  <c r="AJ585" i="5"/>
  <c r="AR585" i="5"/>
  <c r="AE586" i="5"/>
  <c r="AN586" i="5" s="1"/>
  <c r="AH586" i="5"/>
  <c r="AJ586" i="5"/>
  <c r="AR586" i="5"/>
  <c r="AE587" i="5"/>
  <c r="AN587" i="5" s="1"/>
  <c r="AH587" i="5"/>
  <c r="AJ587" i="5"/>
  <c r="AR587" i="5"/>
  <c r="AE588" i="5"/>
  <c r="AN588" i="5" s="1"/>
  <c r="AH588" i="5"/>
  <c r="AJ588" i="5"/>
  <c r="AR588" i="5"/>
  <c r="AE589" i="5"/>
  <c r="AN589" i="5" s="1"/>
  <c r="AH589" i="5"/>
  <c r="AJ589" i="5"/>
  <c r="AR589" i="5"/>
  <c r="AE590" i="5"/>
  <c r="AN590" i="5" s="1"/>
  <c r="AH590" i="5"/>
  <c r="AJ590" i="5"/>
  <c r="AR590" i="5"/>
  <c r="AE591" i="5"/>
  <c r="AN591" i="5" s="1"/>
  <c r="AH591" i="5"/>
  <c r="AJ591" i="5"/>
  <c r="AR591" i="5"/>
  <c r="AE592" i="5"/>
  <c r="AN592" i="5" s="1"/>
  <c r="AH592" i="5"/>
  <c r="AJ592" i="5"/>
  <c r="AR592" i="5"/>
  <c r="AE593" i="5"/>
  <c r="AN593" i="5" s="1"/>
  <c r="AH593" i="5"/>
  <c r="AJ593" i="5"/>
  <c r="AR593" i="5"/>
  <c r="AE594" i="5"/>
  <c r="AN594" i="5" s="1"/>
  <c r="AH594" i="5"/>
  <c r="AJ594" i="5"/>
  <c r="AR594" i="5"/>
  <c r="AE595" i="5"/>
  <c r="AN595" i="5" s="1"/>
  <c r="AH595" i="5"/>
  <c r="AJ595" i="5"/>
  <c r="AR595" i="5"/>
  <c r="AE596" i="5"/>
  <c r="AN596" i="5" s="1"/>
  <c r="AH596" i="5"/>
  <c r="AJ596" i="5"/>
  <c r="AR596" i="5"/>
  <c r="AE597" i="5"/>
  <c r="AN597" i="5" s="1"/>
  <c r="AH597" i="5"/>
  <c r="AJ597" i="5"/>
  <c r="AR597" i="5"/>
  <c r="AE598" i="5"/>
  <c r="AN598" i="5" s="1"/>
  <c r="AH598" i="5"/>
  <c r="AJ598" i="5"/>
  <c r="AR598" i="5"/>
  <c r="AE599" i="5"/>
  <c r="AN599" i="5" s="1"/>
  <c r="AH599" i="5"/>
  <c r="AJ599" i="5"/>
  <c r="AR599" i="5"/>
  <c r="AE600" i="5"/>
  <c r="AN600" i="5" s="1"/>
  <c r="AH600" i="5"/>
  <c r="AJ600" i="5"/>
  <c r="AR600" i="5"/>
  <c r="AE601" i="5"/>
  <c r="AN601" i="5" s="1"/>
  <c r="AH601" i="5"/>
  <c r="AJ601" i="5"/>
  <c r="AR601" i="5"/>
  <c r="AE602" i="5"/>
  <c r="AN602" i="5" s="1"/>
  <c r="AH602" i="5"/>
  <c r="AJ602" i="5"/>
  <c r="AR602" i="5"/>
  <c r="AE603" i="5"/>
  <c r="AN603" i="5" s="1"/>
  <c r="AH603" i="5"/>
  <c r="AJ603" i="5"/>
  <c r="AR603" i="5"/>
  <c r="AE604" i="5"/>
  <c r="AN604" i="5" s="1"/>
  <c r="AH604" i="5"/>
  <c r="AJ604" i="5"/>
  <c r="AR604" i="5"/>
  <c r="AE605" i="5"/>
  <c r="AN605" i="5" s="1"/>
  <c r="AH605" i="5"/>
  <c r="AJ605" i="5"/>
  <c r="AR605" i="5"/>
  <c r="AE606" i="5"/>
  <c r="AN606" i="5" s="1"/>
  <c r="AH606" i="5"/>
  <c r="AJ606" i="5"/>
  <c r="AR606" i="5"/>
  <c r="AE607" i="5"/>
  <c r="AN607" i="5" s="1"/>
  <c r="AH607" i="5"/>
  <c r="AJ607" i="5"/>
  <c r="AR607" i="5"/>
  <c r="AE608" i="5"/>
  <c r="AN608" i="5" s="1"/>
  <c r="AH608" i="5"/>
  <c r="AJ608" i="5"/>
  <c r="AR608" i="5"/>
  <c r="AE609" i="5"/>
  <c r="AN609" i="5" s="1"/>
  <c r="AH609" i="5"/>
  <c r="AJ609" i="5"/>
  <c r="AR609" i="5"/>
  <c r="AE610" i="5"/>
  <c r="AN610" i="5" s="1"/>
  <c r="AH610" i="5"/>
  <c r="AJ610" i="5"/>
  <c r="AR610" i="5"/>
  <c r="AE611" i="5"/>
  <c r="AN611" i="5" s="1"/>
  <c r="AH611" i="5"/>
  <c r="AJ611" i="5"/>
  <c r="AR611" i="5"/>
  <c r="AE612" i="5"/>
  <c r="AN612" i="5" s="1"/>
  <c r="AH612" i="5"/>
  <c r="AJ612" i="5"/>
  <c r="AR612" i="5"/>
  <c r="AE613" i="5"/>
  <c r="AN613" i="5" s="1"/>
  <c r="AH613" i="5"/>
  <c r="AJ613" i="5"/>
  <c r="AR613" i="5"/>
  <c r="AE614" i="5"/>
  <c r="AN614" i="5" s="1"/>
  <c r="AH614" i="5"/>
  <c r="AJ614" i="5"/>
  <c r="AR614" i="5"/>
  <c r="AE615" i="5"/>
  <c r="AN615" i="5" s="1"/>
  <c r="AH615" i="5"/>
  <c r="AJ615" i="5"/>
  <c r="AR615" i="5"/>
  <c r="AE616" i="5"/>
  <c r="AN616" i="5" s="1"/>
  <c r="AH616" i="5"/>
  <c r="AJ616" i="5"/>
  <c r="AR616" i="5"/>
  <c r="AE617" i="5"/>
  <c r="AN617" i="5" s="1"/>
  <c r="AH617" i="5"/>
  <c r="AJ617" i="5"/>
  <c r="AR617" i="5"/>
  <c r="AE618" i="5"/>
  <c r="AN618" i="5" s="1"/>
  <c r="AH618" i="5"/>
  <c r="AJ618" i="5"/>
  <c r="AR618" i="5"/>
  <c r="AE619" i="5"/>
  <c r="AN619" i="5" s="1"/>
  <c r="AH619" i="5"/>
  <c r="AJ619" i="5"/>
  <c r="AR619" i="5"/>
  <c r="AE620" i="5"/>
  <c r="AN620" i="5" s="1"/>
  <c r="AH620" i="5"/>
  <c r="AJ620" i="5"/>
  <c r="AR620" i="5"/>
  <c r="AE621" i="5"/>
  <c r="AN621" i="5" s="1"/>
  <c r="AH621" i="5"/>
  <c r="AJ621" i="5"/>
  <c r="AR621" i="5"/>
  <c r="AE622" i="5"/>
  <c r="AN622" i="5" s="1"/>
  <c r="AH622" i="5"/>
  <c r="AJ622" i="5"/>
  <c r="AR622" i="5"/>
  <c r="AE623" i="5"/>
  <c r="AN623" i="5" s="1"/>
  <c r="AH623" i="5"/>
  <c r="AJ623" i="5"/>
  <c r="AR623" i="5"/>
  <c r="AE624" i="5"/>
  <c r="AN624" i="5" s="1"/>
  <c r="AH624" i="5"/>
  <c r="AJ624" i="5"/>
  <c r="AR624" i="5"/>
  <c r="AE625" i="5"/>
  <c r="AN625" i="5" s="1"/>
  <c r="AH625" i="5"/>
  <c r="AJ625" i="5"/>
  <c r="AR625" i="5"/>
  <c r="AE626" i="5"/>
  <c r="AN626" i="5" s="1"/>
  <c r="AH626" i="5"/>
  <c r="AJ626" i="5"/>
  <c r="AR626" i="5"/>
  <c r="AE627" i="5"/>
  <c r="AN627" i="5" s="1"/>
  <c r="AH627" i="5"/>
  <c r="AJ627" i="5"/>
  <c r="AR627" i="5"/>
  <c r="AE628" i="5"/>
  <c r="AN628" i="5" s="1"/>
  <c r="AH628" i="5"/>
  <c r="AJ628" i="5"/>
  <c r="AR628" i="5"/>
  <c r="AE629" i="5"/>
  <c r="AN629" i="5" s="1"/>
  <c r="AH629" i="5"/>
  <c r="AJ629" i="5"/>
  <c r="AR629" i="5"/>
  <c r="AE630" i="5"/>
  <c r="AN630" i="5" s="1"/>
  <c r="AH630" i="5"/>
  <c r="AJ630" i="5"/>
  <c r="AR630" i="5"/>
  <c r="AE631" i="5"/>
  <c r="AN631" i="5" s="1"/>
  <c r="AH631" i="5"/>
  <c r="AJ631" i="5"/>
  <c r="AR631" i="5"/>
  <c r="AE632" i="5"/>
  <c r="AN632" i="5" s="1"/>
  <c r="AH632" i="5"/>
  <c r="AJ632" i="5"/>
  <c r="AR632" i="5"/>
  <c r="AE633" i="5"/>
  <c r="AN633" i="5" s="1"/>
  <c r="AH633" i="5"/>
  <c r="AJ633" i="5"/>
  <c r="AR633" i="5"/>
  <c r="AE634" i="5"/>
  <c r="AN634" i="5" s="1"/>
  <c r="AH634" i="5"/>
  <c r="AJ634" i="5"/>
  <c r="AR634" i="5"/>
  <c r="AE635" i="5"/>
  <c r="AN635" i="5" s="1"/>
  <c r="AH635" i="5"/>
  <c r="AJ635" i="5"/>
  <c r="AR635" i="5"/>
  <c r="AE636" i="5"/>
  <c r="AN636" i="5" s="1"/>
  <c r="AH636" i="5"/>
  <c r="AJ636" i="5"/>
  <c r="AR636" i="5"/>
  <c r="AE637" i="5"/>
  <c r="AN637" i="5" s="1"/>
  <c r="AH637" i="5"/>
  <c r="AJ637" i="5"/>
  <c r="AR637" i="5"/>
  <c r="AE638" i="5"/>
  <c r="AN638" i="5" s="1"/>
  <c r="AH638" i="5"/>
  <c r="AJ638" i="5"/>
  <c r="AR638" i="5"/>
  <c r="AE639" i="5"/>
  <c r="AN639" i="5" s="1"/>
  <c r="AH639" i="5"/>
  <c r="AJ639" i="5"/>
  <c r="AR639" i="5"/>
  <c r="AE640" i="5"/>
  <c r="AN640" i="5" s="1"/>
  <c r="AH640" i="5"/>
  <c r="AJ640" i="5"/>
  <c r="AR640" i="5"/>
  <c r="AE641" i="5"/>
  <c r="AN641" i="5" s="1"/>
  <c r="AH641" i="5"/>
  <c r="AJ641" i="5"/>
  <c r="AR641" i="5"/>
  <c r="AE642" i="5"/>
  <c r="AN642" i="5" s="1"/>
  <c r="AH642" i="5"/>
  <c r="AJ642" i="5"/>
  <c r="AR642" i="5"/>
  <c r="AE643" i="5"/>
  <c r="AN643" i="5" s="1"/>
  <c r="AH643" i="5"/>
  <c r="AJ643" i="5"/>
  <c r="AR643" i="5"/>
  <c r="AE644" i="5"/>
  <c r="AN644" i="5" s="1"/>
  <c r="AH644" i="5"/>
  <c r="AJ644" i="5"/>
  <c r="AR644" i="5"/>
  <c r="AE645" i="5"/>
  <c r="AN645" i="5" s="1"/>
  <c r="AH645" i="5"/>
  <c r="AJ645" i="5"/>
  <c r="AR645" i="5"/>
  <c r="AE646" i="5"/>
  <c r="AN646" i="5" s="1"/>
  <c r="AH646" i="5"/>
  <c r="AJ646" i="5"/>
  <c r="AR646" i="5"/>
  <c r="AE647" i="5"/>
  <c r="AN647" i="5" s="1"/>
  <c r="AH647" i="5"/>
  <c r="AJ647" i="5"/>
  <c r="AR647" i="5"/>
  <c r="AE648" i="5"/>
  <c r="AN648" i="5" s="1"/>
  <c r="AH648" i="5"/>
  <c r="AJ648" i="5"/>
  <c r="AR648" i="5"/>
  <c r="AE649" i="5"/>
  <c r="AN649" i="5" s="1"/>
  <c r="AH649" i="5"/>
  <c r="AJ649" i="5"/>
  <c r="AR649" i="5"/>
  <c r="AE650" i="5"/>
  <c r="AN650" i="5" s="1"/>
  <c r="AH650" i="5"/>
  <c r="AJ650" i="5"/>
  <c r="AR650" i="5"/>
  <c r="AE651" i="5"/>
  <c r="AN651" i="5" s="1"/>
  <c r="AH651" i="5"/>
  <c r="AJ651" i="5"/>
  <c r="AR651" i="5"/>
  <c r="AE652" i="5"/>
  <c r="AN652" i="5" s="1"/>
  <c r="AH652" i="5"/>
  <c r="AJ652" i="5"/>
  <c r="AR652" i="5"/>
  <c r="AE653" i="5"/>
  <c r="AN653" i="5" s="1"/>
  <c r="AH653" i="5"/>
  <c r="AJ653" i="5"/>
  <c r="AR653" i="5"/>
  <c r="AE654" i="5"/>
  <c r="AN654" i="5" s="1"/>
  <c r="AH654" i="5"/>
  <c r="AJ654" i="5"/>
  <c r="AR654" i="5"/>
  <c r="AE655" i="5"/>
  <c r="AN655" i="5" s="1"/>
  <c r="AH655" i="5"/>
  <c r="AJ655" i="5"/>
  <c r="AR655" i="5"/>
  <c r="AE656" i="5"/>
  <c r="AN656" i="5" s="1"/>
  <c r="AH656" i="5"/>
  <c r="AJ656" i="5"/>
  <c r="AR656" i="5"/>
  <c r="AE657" i="5"/>
  <c r="AN657" i="5" s="1"/>
  <c r="AH657" i="5"/>
  <c r="AJ657" i="5"/>
  <c r="AR657" i="5"/>
  <c r="AE658" i="5"/>
  <c r="AN658" i="5" s="1"/>
  <c r="AH658" i="5"/>
  <c r="AJ658" i="5"/>
  <c r="AR658" i="5"/>
  <c r="AE659" i="5"/>
  <c r="AN659" i="5" s="1"/>
  <c r="AH659" i="5"/>
  <c r="AJ659" i="5"/>
  <c r="AR659" i="5"/>
  <c r="AE660" i="5"/>
  <c r="AN660" i="5" s="1"/>
  <c r="AH660" i="5"/>
  <c r="AJ660" i="5"/>
  <c r="AR660" i="5"/>
  <c r="AE661" i="5"/>
  <c r="AN661" i="5" s="1"/>
  <c r="AH661" i="5"/>
  <c r="AJ661" i="5"/>
  <c r="AR661" i="5"/>
  <c r="AE662" i="5"/>
  <c r="AN662" i="5" s="1"/>
  <c r="AH662" i="5"/>
  <c r="AJ662" i="5"/>
  <c r="AR662" i="5"/>
  <c r="AE663" i="5"/>
  <c r="AN663" i="5" s="1"/>
  <c r="AH663" i="5"/>
  <c r="AJ663" i="5"/>
  <c r="AR663" i="5"/>
  <c r="AE664" i="5"/>
  <c r="AN664" i="5" s="1"/>
  <c r="AH664" i="5"/>
  <c r="AJ664" i="5"/>
  <c r="AR664" i="5"/>
  <c r="AE665" i="5"/>
  <c r="AN665" i="5" s="1"/>
  <c r="AH665" i="5"/>
  <c r="AJ665" i="5"/>
  <c r="AR665" i="5"/>
  <c r="AE666" i="5"/>
  <c r="AN666" i="5" s="1"/>
  <c r="AH666" i="5"/>
  <c r="AJ666" i="5"/>
  <c r="AR666" i="5"/>
  <c r="AE667" i="5"/>
  <c r="AN667" i="5" s="1"/>
  <c r="AH667" i="5"/>
  <c r="AJ667" i="5"/>
  <c r="AR667" i="5"/>
  <c r="AE668" i="5"/>
  <c r="AN668" i="5" s="1"/>
  <c r="AH668" i="5"/>
  <c r="AJ668" i="5"/>
  <c r="AR668" i="5"/>
  <c r="AE669" i="5"/>
  <c r="AN669" i="5" s="1"/>
  <c r="AH669" i="5"/>
  <c r="AJ669" i="5"/>
  <c r="AR669" i="5"/>
  <c r="AE670" i="5"/>
  <c r="AN670" i="5" s="1"/>
  <c r="AH670" i="5"/>
  <c r="AJ670" i="5"/>
  <c r="AR670" i="5"/>
  <c r="AE671" i="5"/>
  <c r="AN671" i="5" s="1"/>
  <c r="AH671" i="5"/>
  <c r="AJ671" i="5"/>
  <c r="AR671" i="5"/>
  <c r="AE672" i="5"/>
  <c r="AN672" i="5" s="1"/>
  <c r="AH672" i="5"/>
  <c r="AJ672" i="5"/>
  <c r="AR672" i="5"/>
  <c r="AE673" i="5"/>
  <c r="AN673" i="5" s="1"/>
  <c r="AH673" i="5"/>
  <c r="AJ673" i="5"/>
  <c r="AR673" i="5"/>
  <c r="AE674" i="5"/>
  <c r="AN674" i="5" s="1"/>
  <c r="AH674" i="5"/>
  <c r="AJ674" i="5"/>
  <c r="AR674" i="5"/>
  <c r="AE675" i="5"/>
  <c r="AN675" i="5" s="1"/>
  <c r="AH675" i="5"/>
  <c r="AJ675" i="5"/>
  <c r="AR675" i="5"/>
  <c r="AE676" i="5"/>
  <c r="AN676" i="5" s="1"/>
  <c r="AH676" i="5"/>
  <c r="AJ676" i="5"/>
  <c r="AR676" i="5"/>
  <c r="AE677" i="5"/>
  <c r="AN677" i="5" s="1"/>
  <c r="AH677" i="5"/>
  <c r="AJ677" i="5"/>
  <c r="AR677" i="5"/>
  <c r="AE678" i="5"/>
  <c r="AN678" i="5" s="1"/>
  <c r="AH678" i="5"/>
  <c r="AJ678" i="5"/>
  <c r="AR678" i="5"/>
  <c r="AE679" i="5"/>
  <c r="AN679" i="5" s="1"/>
  <c r="AH679" i="5"/>
  <c r="AJ679" i="5"/>
  <c r="AR679" i="5"/>
  <c r="AE680" i="5"/>
  <c r="AN680" i="5" s="1"/>
  <c r="AH680" i="5"/>
  <c r="AJ680" i="5"/>
  <c r="AR680" i="5"/>
  <c r="AE681" i="5"/>
  <c r="AN681" i="5" s="1"/>
  <c r="AH681" i="5"/>
  <c r="AJ681" i="5"/>
  <c r="AR681" i="5"/>
  <c r="AE682" i="5"/>
  <c r="AN682" i="5" s="1"/>
  <c r="AH682" i="5"/>
  <c r="AJ682" i="5"/>
  <c r="AR682" i="5"/>
  <c r="AE683" i="5"/>
  <c r="AN683" i="5" s="1"/>
  <c r="AH683" i="5"/>
  <c r="AJ683" i="5"/>
  <c r="AR683" i="5"/>
  <c r="AE684" i="5"/>
  <c r="AN684" i="5" s="1"/>
  <c r="AH684" i="5"/>
  <c r="AJ684" i="5"/>
  <c r="AR684" i="5"/>
  <c r="AE685" i="5"/>
  <c r="AN685" i="5" s="1"/>
  <c r="AH685" i="5"/>
  <c r="AJ685" i="5"/>
  <c r="AR685" i="5"/>
  <c r="AE686" i="5"/>
  <c r="AN686" i="5" s="1"/>
  <c r="AH686" i="5"/>
  <c r="AJ686" i="5"/>
  <c r="AR686" i="5"/>
  <c r="AE687" i="5"/>
  <c r="AN687" i="5" s="1"/>
  <c r="AH687" i="5"/>
  <c r="AJ687" i="5"/>
  <c r="AR687" i="5"/>
  <c r="AE688" i="5"/>
  <c r="AN688" i="5" s="1"/>
  <c r="AH688" i="5"/>
  <c r="AJ688" i="5"/>
  <c r="AR688" i="5"/>
  <c r="AE689" i="5"/>
  <c r="AN689" i="5" s="1"/>
  <c r="AH689" i="5"/>
  <c r="AJ689" i="5"/>
  <c r="AR689" i="5"/>
  <c r="AE690" i="5"/>
  <c r="AN690" i="5" s="1"/>
  <c r="AH690" i="5"/>
  <c r="AJ690" i="5"/>
  <c r="AR690" i="5"/>
  <c r="AE691" i="5"/>
  <c r="AN691" i="5" s="1"/>
  <c r="AH691" i="5"/>
  <c r="AJ691" i="5"/>
  <c r="AR691" i="5"/>
  <c r="AE692" i="5"/>
  <c r="AN692" i="5" s="1"/>
  <c r="AH692" i="5"/>
  <c r="AJ692" i="5"/>
  <c r="AR692" i="5"/>
  <c r="AE693" i="5"/>
  <c r="AN693" i="5" s="1"/>
  <c r="AH693" i="5"/>
  <c r="AJ693" i="5"/>
  <c r="AR693" i="5"/>
  <c r="AE694" i="5"/>
  <c r="AN694" i="5" s="1"/>
  <c r="AH694" i="5"/>
  <c r="AJ694" i="5"/>
  <c r="AR694" i="5"/>
  <c r="AE695" i="5"/>
  <c r="AN695" i="5" s="1"/>
  <c r="AH695" i="5"/>
  <c r="AJ695" i="5"/>
  <c r="AR695" i="5"/>
  <c r="AE696" i="5"/>
  <c r="AN696" i="5" s="1"/>
  <c r="AH696" i="5"/>
  <c r="AJ696" i="5"/>
  <c r="AR696" i="5"/>
  <c r="AE697" i="5"/>
  <c r="AN697" i="5" s="1"/>
  <c r="AH697" i="5"/>
  <c r="AJ697" i="5"/>
  <c r="AR697" i="5"/>
  <c r="AE698" i="5"/>
  <c r="AN698" i="5" s="1"/>
  <c r="AH698" i="5"/>
  <c r="AJ698" i="5"/>
  <c r="AR698" i="5"/>
  <c r="AE699" i="5"/>
  <c r="AN699" i="5" s="1"/>
  <c r="AH699" i="5"/>
  <c r="AJ699" i="5"/>
  <c r="AR699" i="5"/>
  <c r="AE700" i="5"/>
  <c r="AN700" i="5" s="1"/>
  <c r="AH700" i="5"/>
  <c r="AJ700" i="5"/>
  <c r="AR700" i="5"/>
  <c r="AE701" i="5"/>
  <c r="AN701" i="5" s="1"/>
  <c r="AH701" i="5"/>
  <c r="AJ701" i="5"/>
  <c r="AR701" i="5"/>
  <c r="AE702" i="5"/>
  <c r="AN702" i="5" s="1"/>
  <c r="AH702" i="5"/>
  <c r="AJ702" i="5"/>
  <c r="AR702" i="5"/>
  <c r="AE703" i="5"/>
  <c r="AN703" i="5" s="1"/>
  <c r="AH703" i="5"/>
  <c r="AJ703" i="5"/>
  <c r="AR703" i="5"/>
  <c r="AE704" i="5"/>
  <c r="AN704" i="5" s="1"/>
  <c r="AH704" i="5"/>
  <c r="AJ704" i="5"/>
  <c r="AR704" i="5"/>
  <c r="AE705" i="5"/>
  <c r="AN705" i="5" s="1"/>
  <c r="AH705" i="5"/>
  <c r="AJ705" i="5"/>
  <c r="AR705" i="5"/>
  <c r="AE706" i="5"/>
  <c r="AN706" i="5" s="1"/>
  <c r="AH706" i="5"/>
  <c r="AJ706" i="5"/>
  <c r="AR706" i="5"/>
  <c r="AE707" i="5"/>
  <c r="AN707" i="5" s="1"/>
  <c r="AH707" i="5"/>
  <c r="AJ707" i="5"/>
  <c r="AR707" i="5"/>
  <c r="AE708" i="5"/>
  <c r="AN708" i="5" s="1"/>
  <c r="AH708" i="5"/>
  <c r="AJ708" i="5"/>
  <c r="AR708" i="5"/>
  <c r="AE709" i="5"/>
  <c r="AN709" i="5" s="1"/>
  <c r="AH709" i="5"/>
  <c r="AJ709" i="5"/>
  <c r="AR709" i="5"/>
  <c r="AE710" i="5"/>
  <c r="AN710" i="5" s="1"/>
  <c r="AH710" i="5"/>
  <c r="AJ710" i="5"/>
  <c r="AR710" i="5"/>
  <c r="AE711" i="5"/>
  <c r="AN711" i="5" s="1"/>
  <c r="AH711" i="5"/>
  <c r="AJ711" i="5"/>
  <c r="AR711" i="5"/>
  <c r="AE712" i="5"/>
  <c r="AN712" i="5" s="1"/>
  <c r="AH712" i="5"/>
  <c r="AJ712" i="5"/>
  <c r="AR712" i="5"/>
  <c r="AE713" i="5"/>
  <c r="AN713" i="5" s="1"/>
  <c r="AH713" i="5"/>
  <c r="AJ713" i="5"/>
  <c r="AR713" i="5"/>
  <c r="AE714" i="5"/>
  <c r="AN714" i="5" s="1"/>
  <c r="AH714" i="5"/>
  <c r="AJ714" i="5"/>
  <c r="AR714" i="5"/>
  <c r="AE715" i="5"/>
  <c r="AN715" i="5" s="1"/>
  <c r="AH715" i="5"/>
  <c r="AJ715" i="5"/>
  <c r="AR715" i="5"/>
  <c r="AE716" i="5"/>
  <c r="AN716" i="5" s="1"/>
  <c r="AH716" i="5"/>
  <c r="AJ716" i="5"/>
  <c r="AR716" i="5"/>
  <c r="AE717" i="5"/>
  <c r="AN717" i="5" s="1"/>
  <c r="AH717" i="5"/>
  <c r="AJ717" i="5"/>
  <c r="AR717" i="5"/>
  <c r="AE718" i="5"/>
  <c r="AN718" i="5" s="1"/>
  <c r="AH718" i="5"/>
  <c r="AJ718" i="5"/>
  <c r="AR718" i="5"/>
  <c r="AE719" i="5"/>
  <c r="AN719" i="5" s="1"/>
  <c r="AH719" i="5"/>
  <c r="AJ719" i="5"/>
  <c r="AR719" i="5"/>
  <c r="AE720" i="5"/>
  <c r="AN720" i="5" s="1"/>
  <c r="AH720" i="5"/>
  <c r="AJ720" i="5"/>
  <c r="AR720" i="5"/>
  <c r="AE721" i="5"/>
  <c r="AN721" i="5" s="1"/>
  <c r="AH721" i="5"/>
  <c r="AJ721" i="5"/>
  <c r="AR721" i="5"/>
  <c r="AE722" i="5"/>
  <c r="AN722" i="5" s="1"/>
  <c r="AH722" i="5"/>
  <c r="AJ722" i="5"/>
  <c r="AR722" i="5"/>
  <c r="AE723" i="5"/>
  <c r="AN723" i="5" s="1"/>
  <c r="AH723" i="5"/>
  <c r="AJ723" i="5"/>
  <c r="AR723" i="5"/>
  <c r="AE724" i="5"/>
  <c r="AN724" i="5" s="1"/>
  <c r="AH724" i="5"/>
  <c r="AJ724" i="5"/>
  <c r="AR724" i="5"/>
  <c r="AE725" i="5"/>
  <c r="AN725" i="5" s="1"/>
  <c r="AH725" i="5"/>
  <c r="AJ725" i="5"/>
  <c r="AR725" i="5"/>
  <c r="AE726" i="5"/>
  <c r="AN726" i="5" s="1"/>
  <c r="AH726" i="5"/>
  <c r="AJ726" i="5"/>
  <c r="AR726" i="5"/>
  <c r="AE727" i="5"/>
  <c r="AN727" i="5" s="1"/>
  <c r="AH727" i="5"/>
  <c r="AJ727" i="5"/>
  <c r="AR727" i="5"/>
  <c r="AE728" i="5"/>
  <c r="AN728" i="5" s="1"/>
  <c r="AH728" i="5"/>
  <c r="AJ728" i="5"/>
  <c r="AR728" i="5"/>
  <c r="AE729" i="5"/>
  <c r="AN729" i="5" s="1"/>
  <c r="AH729" i="5"/>
  <c r="AJ729" i="5"/>
  <c r="AR729" i="5"/>
  <c r="AE730" i="5"/>
  <c r="AN730" i="5" s="1"/>
  <c r="AH730" i="5"/>
  <c r="AJ730" i="5"/>
  <c r="AR730" i="5"/>
  <c r="AE731" i="5"/>
  <c r="AN731" i="5" s="1"/>
  <c r="AH731" i="5"/>
  <c r="AJ731" i="5"/>
  <c r="AR731" i="5"/>
  <c r="AE13" i="5"/>
  <c r="AN13" i="5" s="1"/>
  <c r="AH13" i="5"/>
  <c r="AJ13" i="5"/>
  <c r="AR13" i="5"/>
  <c r="AE14" i="5"/>
  <c r="AN14" i="5" s="1"/>
  <c r="AH14" i="5"/>
  <c r="AJ14" i="5"/>
  <c r="AR14" i="5"/>
  <c r="AE15" i="5"/>
  <c r="AN15" i="5" s="1"/>
  <c r="AH15" i="5"/>
  <c r="AJ15" i="5"/>
  <c r="AR15" i="5"/>
  <c r="AE16" i="5"/>
  <c r="AN16" i="5" s="1"/>
  <c r="AH16" i="5"/>
  <c r="AJ16" i="5"/>
  <c r="AR16" i="5"/>
  <c r="AE17" i="5"/>
  <c r="AN17" i="5" s="1"/>
  <c r="AH17" i="5"/>
  <c r="AJ17" i="5"/>
  <c r="AR17" i="5"/>
  <c r="AE18" i="5"/>
  <c r="AN18" i="5" s="1"/>
  <c r="AH18" i="5"/>
  <c r="AJ18" i="5"/>
  <c r="AR18" i="5"/>
  <c r="AE19" i="5"/>
  <c r="AN19" i="5" s="1"/>
  <c r="AH19" i="5"/>
  <c r="AJ19" i="5"/>
  <c r="AR19" i="5"/>
  <c r="AE20" i="5"/>
  <c r="AN20" i="5" s="1"/>
  <c r="AH20" i="5"/>
  <c r="AJ20" i="5"/>
  <c r="AR20" i="5"/>
  <c r="AE21" i="5"/>
  <c r="AN21" i="5" s="1"/>
  <c r="AH21" i="5"/>
  <c r="AJ21" i="5"/>
  <c r="AR21" i="5"/>
  <c r="AE22" i="5"/>
  <c r="AN22" i="5" s="1"/>
  <c r="AH22" i="5"/>
  <c r="AJ22" i="5"/>
  <c r="AR22" i="5"/>
  <c r="AE23" i="5"/>
  <c r="AN23" i="5" s="1"/>
  <c r="AH23" i="5"/>
  <c r="AJ23" i="5"/>
  <c r="AR23" i="5"/>
  <c r="AE24" i="5"/>
  <c r="AN24" i="5" s="1"/>
  <c r="AH24" i="5"/>
  <c r="AJ24" i="5"/>
  <c r="AR24" i="5"/>
  <c r="AE25" i="5"/>
  <c r="AN25" i="5" s="1"/>
  <c r="AH25" i="5"/>
  <c r="AJ25" i="5"/>
  <c r="AR25" i="5"/>
  <c r="AE26" i="5"/>
  <c r="AN26" i="5" s="1"/>
  <c r="AH26" i="5"/>
  <c r="AJ26" i="5"/>
  <c r="AR26" i="5"/>
  <c r="AE27" i="5"/>
  <c r="AN27" i="5" s="1"/>
  <c r="AH27" i="5"/>
  <c r="AJ27" i="5"/>
  <c r="AR27" i="5"/>
  <c r="AE28" i="5"/>
  <c r="AN28" i="5" s="1"/>
  <c r="AH28" i="5"/>
  <c r="AJ28" i="5"/>
  <c r="AR28" i="5"/>
  <c r="AE29" i="5"/>
  <c r="AN29" i="5" s="1"/>
  <c r="AH29" i="5"/>
  <c r="AJ29" i="5"/>
  <c r="AR29" i="5"/>
  <c r="AE30" i="5"/>
  <c r="AN30" i="5" s="1"/>
  <c r="AH30" i="5"/>
  <c r="AJ30" i="5"/>
  <c r="AR30" i="5"/>
  <c r="AL707" i="5" l="1"/>
  <c r="AL579" i="5"/>
  <c r="AL423" i="5"/>
  <c r="AL291" i="5"/>
  <c r="AL287" i="5"/>
  <c r="AL729" i="5"/>
  <c r="AP729" i="5"/>
  <c r="AL653" i="5"/>
  <c r="AL647" i="5"/>
  <c r="AL547" i="5"/>
  <c r="AL511" i="5"/>
  <c r="AP511" i="5"/>
  <c r="AL507" i="5"/>
  <c r="AL505" i="5"/>
  <c r="AL503" i="5"/>
  <c r="AL501" i="5"/>
  <c r="AL499" i="5"/>
  <c r="AL497" i="5"/>
  <c r="AL495" i="5"/>
  <c r="AL493" i="5"/>
  <c r="AP493" i="5"/>
  <c r="AL471" i="5"/>
  <c r="AL467" i="5"/>
  <c r="AL465" i="5"/>
  <c r="AL463" i="5"/>
  <c r="AP463" i="5"/>
  <c r="AL461" i="5"/>
  <c r="AL435" i="5"/>
  <c r="AL157" i="5"/>
  <c r="AL117" i="5"/>
  <c r="AL97" i="5"/>
  <c r="AL473" i="5"/>
  <c r="AL441" i="5"/>
  <c r="AP471" i="5"/>
  <c r="AL415" i="5"/>
  <c r="AL401" i="5"/>
  <c r="AL387" i="5"/>
  <c r="AL381" i="5"/>
  <c r="AL379" i="5"/>
  <c r="AL377" i="5"/>
  <c r="AL373" i="5"/>
  <c r="AL371" i="5"/>
  <c r="AL19" i="5"/>
  <c r="AL680" i="5"/>
  <c r="AL636" i="5"/>
  <c r="AL616" i="5"/>
  <c r="AL544" i="5"/>
  <c r="AL540" i="5"/>
  <c r="AL524" i="5"/>
  <c r="AL440" i="5"/>
  <c r="AL432" i="5"/>
  <c r="AL428" i="5"/>
  <c r="AL276" i="5"/>
  <c r="AL268" i="5"/>
  <c r="AL260" i="5"/>
  <c r="AL194" i="5"/>
  <c r="AL182" i="5"/>
  <c r="AP550" i="5"/>
  <c r="AP182" i="5"/>
  <c r="AP178" i="5"/>
  <c r="AL659" i="5"/>
  <c r="AL479" i="5"/>
  <c r="AL447" i="5"/>
  <c r="AL654" i="5"/>
  <c r="AL652" i="5"/>
  <c r="AL628" i="5"/>
  <c r="AL626" i="5"/>
  <c r="AL608" i="5"/>
  <c r="AL606" i="5"/>
  <c r="AL560" i="5"/>
  <c r="AL558" i="5"/>
  <c r="AL510" i="5"/>
  <c r="AL498" i="5"/>
  <c r="AL482" i="5"/>
  <c r="AL466" i="5"/>
  <c r="AL410" i="5"/>
  <c r="AL408" i="5"/>
  <c r="AL406" i="5"/>
  <c r="AL394" i="5"/>
  <c r="AL358" i="5"/>
  <c r="AL354" i="5"/>
  <c r="AL318" i="5"/>
  <c r="AL314" i="5"/>
  <c r="AL312" i="5"/>
  <c r="AP443" i="5"/>
  <c r="AP697" i="5"/>
  <c r="AL391" i="5"/>
  <c r="AL643" i="5"/>
  <c r="AL641" i="5"/>
  <c r="AL609" i="5"/>
  <c r="AL595" i="5"/>
  <c r="AL587" i="5"/>
  <c r="AP519" i="5"/>
  <c r="AP228" i="5"/>
  <c r="AP224" i="5"/>
  <c r="AL120" i="5"/>
  <c r="AP379" i="5"/>
  <c r="AL722" i="5"/>
  <c r="AL716" i="5"/>
  <c r="AL712" i="5"/>
  <c r="AL710" i="5"/>
  <c r="AL704" i="5"/>
  <c r="AL656" i="5"/>
  <c r="AL331" i="5"/>
  <c r="AL323" i="5"/>
  <c r="AL285" i="5"/>
  <c r="AL283" i="5"/>
  <c r="AL273" i="5"/>
  <c r="AP562" i="5"/>
  <c r="AL93" i="5"/>
  <c r="AL91" i="5"/>
  <c r="AL85" i="5"/>
  <c r="AL83" i="5"/>
  <c r="AL81" i="5"/>
  <c r="AL79" i="5"/>
  <c r="AL67" i="5"/>
  <c r="AP387" i="5"/>
  <c r="AP377" i="5"/>
  <c r="AL332" i="5"/>
  <c r="AL294" i="5"/>
  <c r="AL292" i="5"/>
  <c r="AP252" i="5"/>
  <c r="AP196" i="5"/>
  <c r="AP381" i="5"/>
  <c r="AL551" i="5"/>
  <c r="AL244" i="5"/>
  <c r="AL240" i="5"/>
  <c r="AL238" i="5"/>
  <c r="AL216" i="5"/>
  <c r="AL160" i="5"/>
  <c r="AL148" i="5"/>
  <c r="AL140" i="5"/>
  <c r="AL18" i="5"/>
  <c r="AP447" i="5"/>
  <c r="AP241" i="5"/>
  <c r="AL725" i="5"/>
  <c r="AL520" i="5"/>
  <c r="AL302" i="5"/>
  <c r="AL165" i="5"/>
  <c r="AL163" i="5"/>
  <c r="AL137" i="5"/>
  <c r="AL135" i="5"/>
  <c r="AL133" i="5"/>
  <c r="AL131" i="5"/>
  <c r="AP682" i="5"/>
  <c r="AP467" i="5"/>
  <c r="AP451" i="5"/>
  <c r="AP727" i="5"/>
  <c r="AP719" i="5"/>
  <c r="AL671" i="5"/>
  <c r="AL669" i="5"/>
  <c r="AL512" i="5"/>
  <c r="AL452" i="5"/>
  <c r="AL448" i="5"/>
  <c r="AL444" i="5"/>
  <c r="AL105" i="5"/>
  <c r="AL262" i="5"/>
  <c r="AL599" i="5"/>
  <c r="AL585" i="5"/>
  <c r="AL575" i="5"/>
  <c r="AL571" i="5"/>
  <c r="AL561" i="5"/>
  <c r="AL442" i="5"/>
  <c r="AL363" i="5"/>
  <c r="AL202" i="5"/>
  <c r="AP15" i="5"/>
  <c r="AL168" i="5"/>
  <c r="AL696" i="5"/>
  <c r="AL694" i="5"/>
  <c r="AL684" i="5"/>
  <c r="AL644" i="5"/>
  <c r="AL515" i="5"/>
  <c r="AP414" i="5"/>
  <c r="AL600" i="5"/>
  <c r="AL580" i="5"/>
  <c r="AL568" i="5"/>
  <c r="AL348" i="5"/>
  <c r="AP60" i="5"/>
  <c r="AP705" i="5"/>
  <c r="AP686" i="5"/>
  <c r="AP466" i="5"/>
  <c r="AL688" i="5"/>
  <c r="AL553" i="5"/>
  <c r="AL514" i="5"/>
  <c r="AL334" i="5"/>
  <c r="AP236" i="5"/>
  <c r="AP218" i="5"/>
  <c r="AP85" i="5"/>
  <c r="AP435" i="5"/>
  <c r="AL700" i="5"/>
  <c r="AL592" i="5"/>
  <c r="AL468" i="5"/>
  <c r="AL456" i="5"/>
  <c r="AL439" i="5"/>
  <c r="AP100" i="5"/>
  <c r="AP684" i="5"/>
  <c r="AP407" i="5"/>
  <c r="AL728" i="5"/>
  <c r="AL682" i="5"/>
  <c r="AL662" i="5"/>
  <c r="AL617" i="5"/>
  <c r="AL615" i="5"/>
  <c r="AL450" i="5"/>
  <c r="AL433" i="5"/>
  <c r="AL217" i="5"/>
  <c r="AL192" i="5"/>
  <c r="AL76" i="5"/>
  <c r="AP302" i="5"/>
  <c r="AP131" i="5"/>
  <c r="AP578" i="5"/>
  <c r="AL280" i="5"/>
  <c r="AL278" i="5"/>
  <c r="AP170" i="5"/>
  <c r="AP137" i="5"/>
  <c r="AL701" i="5"/>
  <c r="AL693" i="5"/>
  <c r="AP434" i="5"/>
  <c r="AP431" i="5"/>
  <c r="AP427" i="5"/>
  <c r="AL399" i="5"/>
  <c r="AL352" i="5"/>
  <c r="AL270" i="5"/>
  <c r="AL203" i="5"/>
  <c r="AP113" i="5"/>
  <c r="AL577" i="5"/>
  <c r="AP148" i="5"/>
  <c r="AP643" i="5"/>
  <c r="AP135" i="5"/>
  <c r="AL20" i="5"/>
  <c r="AL583" i="5"/>
  <c r="AL581" i="5"/>
  <c r="AL275" i="5"/>
  <c r="AL193" i="5"/>
  <c r="AP193" i="5"/>
  <c r="AP48" i="5"/>
  <c r="AP197" i="5"/>
  <c r="AL197" i="5"/>
  <c r="AL187" i="5"/>
  <c r="AP187" i="5"/>
  <c r="AL392" i="5"/>
  <c r="AP392" i="5"/>
  <c r="AL357" i="5"/>
  <c r="AP357" i="5"/>
  <c r="AL355" i="5"/>
  <c r="AP355" i="5"/>
  <c r="AL191" i="5"/>
  <c r="AP191" i="5"/>
  <c r="AL185" i="5"/>
  <c r="AP185" i="5"/>
  <c r="AL588" i="5"/>
  <c r="AP588" i="5"/>
  <c r="AL539" i="5"/>
  <c r="AP539" i="5"/>
  <c r="AL537" i="5"/>
  <c r="AP537" i="5"/>
  <c r="AL535" i="5"/>
  <c r="AP535" i="5"/>
  <c r="AL533" i="5"/>
  <c r="AP533" i="5"/>
  <c r="AL529" i="5"/>
  <c r="AP529" i="5"/>
  <c r="AL527" i="5"/>
  <c r="AP527" i="5"/>
  <c r="AL23" i="5"/>
  <c r="AP23" i="5"/>
  <c r="AL676" i="5"/>
  <c r="AP676" i="5"/>
  <c r="AL672" i="5"/>
  <c r="AP672" i="5"/>
  <c r="AL664" i="5"/>
  <c r="AP664" i="5"/>
  <c r="AL660" i="5"/>
  <c r="AP660" i="5"/>
  <c r="AL183" i="5"/>
  <c r="AP183" i="5"/>
  <c r="AL326" i="5"/>
  <c r="AP326" i="5"/>
  <c r="AP487" i="5"/>
  <c r="AP398" i="5"/>
  <c r="AP335" i="5"/>
  <c r="AL251" i="5"/>
  <c r="AP251" i="5"/>
  <c r="AL249" i="5"/>
  <c r="AP249" i="5"/>
  <c r="AL65" i="5"/>
  <c r="AP65" i="5"/>
  <c r="AP44" i="5"/>
  <c r="AP671" i="5"/>
  <c r="AP575" i="5"/>
  <c r="AP567" i="5"/>
  <c r="AP202" i="5"/>
  <c r="AP76" i="5"/>
  <c r="AL603" i="5"/>
  <c r="AL601" i="5"/>
  <c r="AP558" i="5"/>
  <c r="AL487" i="5"/>
  <c r="AL431" i="5"/>
  <c r="AL421" i="5"/>
  <c r="AP310" i="5"/>
  <c r="AP306" i="5"/>
  <c r="AL298" i="5"/>
  <c r="AP298" i="5"/>
  <c r="AL296" i="5"/>
  <c r="AP296" i="5"/>
  <c r="AP61" i="5"/>
  <c r="AP614" i="5"/>
  <c r="AP606" i="5"/>
  <c r="AP507" i="5"/>
  <c r="AP499" i="5"/>
  <c r="AP491" i="5"/>
  <c r="AP479" i="5"/>
  <c r="AP458" i="5"/>
  <c r="AP402" i="5"/>
  <c r="AP390" i="5"/>
  <c r="AP186" i="5"/>
  <c r="AP140" i="5"/>
  <c r="AP27" i="5"/>
  <c r="AL658" i="5"/>
  <c r="AL521" i="5"/>
  <c r="AL390" i="5"/>
  <c r="AL267" i="5"/>
  <c r="AP725" i="5"/>
  <c r="AP327" i="5"/>
  <c r="AP722" i="5"/>
  <c r="AP679" i="5"/>
  <c r="AP669" i="5"/>
  <c r="AP655" i="5"/>
  <c r="AP628" i="5"/>
  <c r="AP599" i="5"/>
  <c r="AP595" i="5"/>
  <c r="AP591" i="5"/>
  <c r="AP574" i="5"/>
  <c r="AP570" i="5"/>
  <c r="AP521" i="5"/>
  <c r="AP430" i="5"/>
  <c r="AP426" i="5"/>
  <c r="AP358" i="5"/>
  <c r="AP354" i="5"/>
  <c r="AP350" i="5"/>
  <c r="AP267" i="5"/>
  <c r="AP208" i="5"/>
  <c r="AP163" i="5"/>
  <c r="AL622" i="5"/>
  <c r="AL612" i="5"/>
  <c r="AL567" i="5"/>
  <c r="AL565" i="5"/>
  <c r="AL563" i="5"/>
  <c r="AL459" i="5"/>
  <c r="AL457" i="5"/>
  <c r="AL455" i="5"/>
  <c r="AP133" i="5"/>
  <c r="AP96" i="5"/>
  <c r="AP622" i="5"/>
  <c r="AL584" i="5"/>
  <c r="AL523" i="5"/>
  <c r="AL286" i="5"/>
  <c r="AP286" i="5"/>
  <c r="AP721" i="5"/>
  <c r="AP654" i="5"/>
  <c r="AP399" i="5"/>
  <c r="AL719" i="5"/>
  <c r="AL637" i="5"/>
  <c r="AL484" i="5"/>
  <c r="AL476" i="5"/>
  <c r="AL453" i="5"/>
  <c r="AL451" i="5"/>
  <c r="AL359" i="5"/>
  <c r="AP172" i="5"/>
  <c r="AL125" i="5"/>
  <c r="AP125" i="5"/>
  <c r="AL123" i="5"/>
  <c r="AP123" i="5"/>
  <c r="AL121" i="5"/>
  <c r="AL68" i="5"/>
  <c r="AP68" i="5"/>
  <c r="AP618" i="5"/>
  <c r="AP610" i="5"/>
  <c r="AP602" i="5"/>
  <c r="AP503" i="5"/>
  <c r="AP495" i="5"/>
  <c r="AP483" i="5"/>
  <c r="AP411" i="5"/>
  <c r="AP394" i="5"/>
  <c r="AP386" i="5"/>
  <c r="AL730" i="5"/>
  <c r="AL586" i="5"/>
  <c r="AL525" i="5"/>
  <c r="AL460" i="5"/>
  <c r="AL265" i="5"/>
  <c r="AP265" i="5"/>
  <c r="AP46" i="5"/>
  <c r="AP584" i="5"/>
  <c r="AP712" i="5"/>
  <c r="AP699" i="5"/>
  <c r="AP658" i="5"/>
  <c r="AP650" i="5"/>
  <c r="AP459" i="5"/>
  <c r="AP455" i="5"/>
  <c r="AP442" i="5"/>
  <c r="AP433" i="5"/>
  <c r="AP255" i="5"/>
  <c r="AL152" i="5"/>
  <c r="AP152" i="5"/>
  <c r="AL103" i="5"/>
  <c r="AP103" i="5"/>
  <c r="AL101" i="5"/>
  <c r="AP101" i="5"/>
  <c r="AP314" i="5"/>
  <c r="AP244" i="5"/>
  <c r="AP217" i="5"/>
  <c r="AP181" i="5"/>
  <c r="AP109" i="5"/>
  <c r="AL28" i="5"/>
  <c r="AL15" i="5"/>
  <c r="AL13" i="5"/>
  <c r="AL681" i="5"/>
  <c r="AL675" i="5"/>
  <c r="AL667" i="5"/>
  <c r="AL648" i="5"/>
  <c r="AL635" i="5"/>
  <c r="AL631" i="5"/>
  <c r="AL572" i="5"/>
  <c r="AL559" i="5"/>
  <c r="AL557" i="5"/>
  <c r="AL555" i="5"/>
  <c r="AL519" i="5"/>
  <c r="AL517" i="5"/>
  <c r="AL513" i="5"/>
  <c r="AL413" i="5"/>
  <c r="AL411" i="5"/>
  <c r="AL409" i="5"/>
  <c r="AL405" i="5"/>
  <c r="AL403" i="5"/>
  <c r="AL378" i="5"/>
  <c r="AL372" i="5"/>
  <c r="AL349" i="5"/>
  <c r="AL347" i="5"/>
  <c r="AL345" i="5"/>
  <c r="AL343" i="5"/>
  <c r="AL324" i="5"/>
  <c r="AL309" i="5"/>
  <c r="AL307" i="5"/>
  <c r="AL305" i="5"/>
  <c r="AL299" i="5"/>
  <c r="AL274" i="5"/>
  <c r="AL272" i="5"/>
  <c r="AL227" i="5"/>
  <c r="AL225" i="5"/>
  <c r="AL175" i="5"/>
  <c r="AL173" i="5"/>
  <c r="AL171" i="5"/>
  <c r="AL169" i="5"/>
  <c r="AL136" i="5"/>
  <c r="AL130" i="5"/>
  <c r="AP92" i="5"/>
  <c r="AL70" i="5"/>
  <c r="AP57" i="5"/>
  <c r="AP124" i="5"/>
  <c r="AL663" i="5"/>
  <c r="AL661" i="5"/>
  <c r="AL625" i="5"/>
  <c r="AL623" i="5"/>
  <c r="AL545" i="5"/>
  <c r="AL538" i="5"/>
  <c r="AL485" i="5"/>
  <c r="AL483" i="5"/>
  <c r="AL481" i="5"/>
  <c r="AL475" i="5"/>
  <c r="AL458" i="5"/>
  <c r="AL443" i="5"/>
  <c r="AL426" i="5"/>
  <c r="AL424" i="5"/>
  <c r="AL422" i="5"/>
  <c r="AL418" i="5"/>
  <c r="AL416" i="5"/>
  <c r="AL366" i="5"/>
  <c r="AL362" i="5"/>
  <c r="AL360" i="5"/>
  <c r="AL341" i="5"/>
  <c r="AL339" i="5"/>
  <c r="AL337" i="5"/>
  <c r="AL322" i="5"/>
  <c r="AL320" i="5"/>
  <c r="AL213" i="5"/>
  <c r="AL211" i="5"/>
  <c r="AL153" i="5"/>
  <c r="AL151" i="5"/>
  <c r="AL145" i="5"/>
  <c r="AP105" i="5"/>
  <c r="AP72" i="5"/>
  <c r="AP66" i="5"/>
  <c r="AL41" i="5"/>
  <c r="AP233" i="5"/>
  <c r="AP128" i="5"/>
  <c r="AL33" i="5"/>
  <c r="AL31" i="5"/>
  <c r="AL27" i="5"/>
  <c r="AL607" i="5"/>
  <c r="AL552" i="5"/>
  <c r="AL548" i="5"/>
  <c r="AL508" i="5"/>
  <c r="AL504" i="5"/>
  <c r="AL500" i="5"/>
  <c r="AL492" i="5"/>
  <c r="AL488" i="5"/>
  <c r="AL300" i="5"/>
  <c r="AL230" i="5"/>
  <c r="AL222" i="5"/>
  <c r="AL218" i="5"/>
  <c r="AP118" i="5"/>
  <c r="AL110" i="5"/>
  <c r="AL106" i="5"/>
  <c r="AL98" i="5"/>
  <c r="AL50" i="5"/>
  <c r="AL46" i="5"/>
  <c r="AP33" i="5"/>
  <c r="AP674" i="5"/>
  <c r="AP646" i="5"/>
  <c r="AP642" i="5"/>
  <c r="AP638" i="5"/>
  <c r="AP634" i="5"/>
  <c r="AP630" i="5"/>
  <c r="AP559" i="5"/>
  <c r="AP551" i="5"/>
  <c r="AP542" i="5"/>
  <c r="AP538" i="5"/>
  <c r="AP422" i="5"/>
  <c r="AP418" i="5"/>
  <c r="AP315" i="5"/>
  <c r="AP242" i="5"/>
  <c r="AP237" i="5"/>
  <c r="AP169" i="5"/>
  <c r="AP160" i="5"/>
  <c r="AP130" i="5"/>
  <c r="AP122" i="5"/>
  <c r="AP373" i="5"/>
  <c r="AP168" i="5"/>
  <c r="AL36" i="5"/>
  <c r="AP36" i="5"/>
  <c r="AP554" i="5"/>
  <c r="AP415" i="5"/>
  <c r="AL51" i="5"/>
  <c r="AP690" i="5"/>
  <c r="AP662" i="5"/>
  <c r="AP450" i="5"/>
  <c r="AP403" i="5"/>
  <c r="AP395" i="5"/>
  <c r="AP391" i="5"/>
  <c r="AP363" i="5"/>
  <c r="AP346" i="5"/>
  <c r="AP342" i="5"/>
  <c r="AP338" i="5"/>
  <c r="AP322" i="5"/>
  <c r="AP305" i="5"/>
  <c r="AP303" i="5"/>
  <c r="AL99" i="5"/>
  <c r="AP99" i="5"/>
  <c r="AP205" i="5"/>
  <c r="AP165" i="5"/>
  <c r="AP582" i="5"/>
  <c r="AP371" i="5"/>
  <c r="AP475" i="5"/>
  <c r="AP623" i="5"/>
  <c r="AP615" i="5"/>
  <c r="AP607" i="5"/>
  <c r="AP647" i="5"/>
  <c r="AP639" i="5"/>
  <c r="AP631" i="5"/>
  <c r="AP598" i="5"/>
  <c r="AP594" i="5"/>
  <c r="AP590" i="5"/>
  <c r="AP586" i="5"/>
  <c r="AP526" i="5"/>
  <c r="AP522" i="5"/>
  <c r="AP510" i="5"/>
  <c r="AP506" i="5"/>
  <c r="AP502" i="5"/>
  <c r="AP498" i="5"/>
  <c r="AP490" i="5"/>
  <c r="AP482" i="5"/>
  <c r="AP419" i="5"/>
  <c r="AP295" i="5"/>
  <c r="AP291" i="5"/>
  <c r="AP287" i="5"/>
  <c r="AP279" i="5"/>
  <c r="AP220" i="5"/>
  <c r="AP184" i="5"/>
  <c r="AP166" i="5"/>
  <c r="AP161" i="5"/>
  <c r="AP146" i="5"/>
  <c r="AP262" i="5"/>
  <c r="AL116" i="5"/>
  <c r="AP116" i="5"/>
  <c r="AP108" i="5"/>
  <c r="AP98" i="5"/>
  <c r="AP94" i="5"/>
  <c r="AP54" i="5"/>
  <c r="AL30" i="5"/>
  <c r="AL24" i="5"/>
  <c r="AL727" i="5"/>
  <c r="AL718" i="5"/>
  <c r="AL702" i="5"/>
  <c r="AL621" i="5"/>
  <c r="AL619" i="5"/>
  <c r="AL610" i="5"/>
  <c r="AL605" i="5"/>
  <c r="AL598" i="5"/>
  <c r="AL570" i="5"/>
  <c r="AP546" i="5"/>
  <c r="AP543" i="5"/>
  <c r="AL541" i="5"/>
  <c r="AP534" i="5"/>
  <c r="AL530" i="5"/>
  <c r="AL502" i="5"/>
  <c r="AL469" i="5"/>
  <c r="AL425" i="5"/>
  <c r="AL414" i="5"/>
  <c r="AL412" i="5"/>
  <c r="AL397" i="5"/>
  <c r="AL395" i="5"/>
  <c r="AL386" i="5"/>
  <c r="AL384" i="5"/>
  <c r="AL369" i="5"/>
  <c r="AL356" i="5"/>
  <c r="AL310" i="5"/>
  <c r="AL290" i="5"/>
  <c r="AL288" i="5"/>
  <c r="AL284" i="5"/>
  <c r="AL261" i="5"/>
  <c r="AL259" i="5"/>
  <c r="AL257" i="5"/>
  <c r="AL255" i="5"/>
  <c r="AL253" i="5"/>
  <c r="AP240" i="5"/>
  <c r="AL234" i="5"/>
  <c r="AL226" i="5"/>
  <c r="AL209" i="5"/>
  <c r="AL207" i="5"/>
  <c r="AL205" i="5"/>
  <c r="AL177" i="5"/>
  <c r="AL155" i="5"/>
  <c r="AL129" i="5"/>
  <c r="AL95" i="5"/>
  <c r="AL88" i="5"/>
  <c r="AL71" i="5"/>
  <c r="AL69" i="5"/>
  <c r="AL64" i="5"/>
  <c r="AL49" i="5"/>
  <c r="AL47" i="5"/>
  <c r="AP40" i="5"/>
  <c r="AP22" i="5"/>
  <c r="AP19" i="5"/>
  <c r="AP678" i="5"/>
  <c r="AL438" i="5"/>
  <c r="AP432" i="5"/>
  <c r="AP423" i="5"/>
  <c r="AL380" i="5"/>
  <c r="AL319" i="5"/>
  <c r="AL295" i="5"/>
  <c r="AL282" i="5"/>
  <c r="AL266" i="5"/>
  <c r="AP261" i="5"/>
  <c r="AP234" i="5"/>
  <c r="AL190" i="5"/>
  <c r="AL162" i="5"/>
  <c r="AL158" i="5"/>
  <c r="AP117" i="5"/>
  <c r="AL82" i="5"/>
  <c r="AL78" i="5"/>
  <c r="AP62" i="5"/>
  <c r="AL58" i="5"/>
  <c r="AL54" i="5"/>
  <c r="AP49" i="5"/>
  <c r="AP97" i="5"/>
  <c r="AP24" i="5"/>
  <c r="AP687" i="5"/>
  <c r="AL670" i="5"/>
  <c r="AL639" i="5"/>
  <c r="AP583" i="5"/>
  <c r="AP410" i="5"/>
  <c r="AP136" i="5"/>
  <c r="AP93" i="5"/>
  <c r="AP13" i="5"/>
  <c r="AL714" i="5"/>
  <c r="AL703" i="5"/>
  <c r="AP670" i="5"/>
  <c r="AL668" i="5"/>
  <c r="AL646" i="5"/>
  <c r="AP626" i="5"/>
  <c r="AL624" i="5"/>
  <c r="AL620" i="5"/>
  <c r="AL611" i="5"/>
  <c r="AL566" i="5"/>
  <c r="AL531" i="5"/>
  <c r="AL518" i="5"/>
  <c r="AL474" i="5"/>
  <c r="AL454" i="5"/>
  <c r="AL398" i="5"/>
  <c r="AL374" i="5"/>
  <c r="AL361" i="5"/>
  <c r="AL350" i="5"/>
  <c r="AL346" i="5"/>
  <c r="AL344" i="5"/>
  <c r="AL317" i="5"/>
  <c r="AL315" i="5"/>
  <c r="AL313" i="5"/>
  <c r="AL241" i="5"/>
  <c r="AL239" i="5"/>
  <c r="AL237" i="5"/>
  <c r="AL212" i="5"/>
  <c r="AL199" i="5"/>
  <c r="AP188" i="5"/>
  <c r="AL186" i="5"/>
  <c r="AL180" i="5"/>
  <c r="AL143" i="5"/>
  <c r="AL141" i="5"/>
  <c r="AP121" i="5"/>
  <c r="AL115" i="5"/>
  <c r="AL113" i="5"/>
  <c r="AL100" i="5"/>
  <c r="AL52" i="5"/>
  <c r="AL37" i="5"/>
  <c r="AL35" i="5"/>
  <c r="AP52" i="5"/>
  <c r="AP692" i="5"/>
  <c r="AL655" i="5"/>
  <c r="AL629" i="5"/>
  <c r="AL562" i="5"/>
  <c r="AL383" i="5"/>
  <c r="AL342" i="5"/>
  <c r="AL293" i="5"/>
  <c r="AL289" i="5"/>
  <c r="AL258" i="5"/>
  <c r="AL256" i="5"/>
  <c r="AL250" i="5"/>
  <c r="AL246" i="5"/>
  <c r="AL235" i="5"/>
  <c r="AL233" i="5"/>
  <c r="AL229" i="5"/>
  <c r="AP212" i="5"/>
  <c r="AL208" i="5"/>
  <c r="AL206" i="5"/>
  <c r="AL195" i="5"/>
  <c r="AL154" i="5"/>
  <c r="AL150" i="5"/>
  <c r="AL128" i="5"/>
  <c r="AL111" i="5"/>
  <c r="AL96" i="5"/>
  <c r="AL61" i="5"/>
  <c r="AL25" i="5"/>
  <c r="AP728" i="5"/>
  <c r="AL706" i="5"/>
  <c r="AL651" i="5"/>
  <c r="AL593" i="5"/>
  <c r="AL437" i="5"/>
  <c r="AL420" i="5"/>
  <c r="AL407" i="5"/>
  <c r="AL364" i="5"/>
  <c r="AL351" i="5"/>
  <c r="AL327" i="5"/>
  <c r="AL279" i="5"/>
  <c r="AL263" i="5"/>
  <c r="AL242" i="5"/>
  <c r="AP229" i="5"/>
  <c r="AL170" i="5"/>
  <c r="AP157" i="5"/>
  <c r="AL122" i="5"/>
  <c r="AL118" i="5"/>
  <c r="AL724" i="5"/>
  <c r="AL720" i="5"/>
  <c r="AL536" i="5"/>
  <c r="AL532" i="5"/>
  <c r="AL480" i="5"/>
  <c r="AL388" i="5"/>
  <c r="AL316" i="5"/>
  <c r="AL198" i="5"/>
  <c r="AP177" i="5"/>
  <c r="AL142" i="5"/>
  <c r="AL138" i="5"/>
  <c r="AL90" i="5"/>
  <c r="AL73" i="5"/>
  <c r="AL38" i="5"/>
  <c r="AP661" i="5"/>
  <c r="AL21" i="5"/>
  <c r="AP21" i="5"/>
  <c r="AL77" i="5"/>
  <c r="AP77" i="5"/>
  <c r="AP513" i="5"/>
  <c r="AP441" i="5"/>
  <c r="AP429" i="5"/>
  <c r="AP425" i="5"/>
  <c r="AP421" i="5"/>
  <c r="AP417" i="5"/>
  <c r="AP413" i="5"/>
  <c r="AP409" i="5"/>
  <c r="AP405" i="5"/>
  <c r="AP401" i="5"/>
  <c r="AP397" i="5"/>
  <c r="AP389" i="5"/>
  <c r="AP361" i="5"/>
  <c r="AP353" i="5"/>
  <c r="AP349" i="5"/>
  <c r="AP337" i="5"/>
  <c r="AP329" i="5"/>
  <c r="AP325" i="5"/>
  <c r="AP321" i="5"/>
  <c r="AP317" i="5"/>
  <c r="AP313" i="5"/>
  <c r="AP309" i="5"/>
  <c r="AP301" i="5"/>
  <c r="AP297" i="5"/>
  <c r="AP293" i="5"/>
  <c r="AP289" i="5"/>
  <c r="AP285" i="5"/>
  <c r="AP281" i="5"/>
  <c r="AP273" i="5"/>
  <c r="AP253" i="5"/>
  <c r="AP210" i="5"/>
  <c r="AP703" i="5"/>
  <c r="AL17" i="5"/>
  <c r="AL690" i="5"/>
  <c r="AL325" i="5"/>
  <c r="AL232" i="5"/>
  <c r="AP232" i="5"/>
  <c r="AL45" i="5"/>
  <c r="AP45" i="5"/>
  <c r="AL32" i="5"/>
  <c r="AP32" i="5"/>
  <c r="AP668" i="5"/>
  <c r="AP652" i="5"/>
  <c r="AP604" i="5"/>
  <c r="AP532" i="5"/>
  <c r="AP516" i="5"/>
  <c r="AP500" i="5"/>
  <c r="AP484" i="5"/>
  <c r="AP468" i="5"/>
  <c r="AP452" i="5"/>
  <c r="AP436" i="5"/>
  <c r="AP420" i="5"/>
  <c r="AP408" i="5"/>
  <c r="AP380" i="5"/>
  <c r="AP364" i="5"/>
  <c r="AP348" i="5"/>
  <c r="AP308" i="5"/>
  <c r="AP292" i="5"/>
  <c r="AP272" i="5"/>
  <c r="AP58" i="5"/>
  <c r="AL382" i="5"/>
  <c r="AL245" i="5"/>
  <c r="AP245" i="5"/>
  <c r="AL104" i="5"/>
  <c r="AP104" i="5"/>
  <c r="AP710" i="5"/>
  <c r="AP704" i="5"/>
  <c r="AP663" i="5"/>
  <c r="AP347" i="5"/>
  <c r="AP238" i="5"/>
  <c r="AP158" i="5"/>
  <c r="AP142" i="5"/>
  <c r="AP110" i="5"/>
  <c r="AP67" i="5"/>
  <c r="AP30" i="5"/>
  <c r="AL29" i="5"/>
  <c r="AP29" i="5"/>
  <c r="AL713" i="5"/>
  <c r="AP713" i="5"/>
  <c r="AL695" i="5"/>
  <c r="AP695" i="5"/>
  <c r="AL569" i="5"/>
  <c r="AL389" i="5"/>
  <c r="AL201" i="5"/>
  <c r="AP201" i="5"/>
  <c r="AP171" i="5"/>
  <c r="AP119" i="5"/>
  <c r="AP644" i="5"/>
  <c r="AP620" i="5"/>
  <c r="AP572" i="5"/>
  <c r="AP540" i="5"/>
  <c r="AP524" i="5"/>
  <c r="AP492" i="5"/>
  <c r="AP444" i="5"/>
  <c r="AP424" i="5"/>
  <c r="AP404" i="5"/>
  <c r="AP372" i="5"/>
  <c r="AP356" i="5"/>
  <c r="AP332" i="5"/>
  <c r="AP312" i="5"/>
  <c r="AP280" i="5"/>
  <c r="AP268" i="5"/>
  <c r="AP271" i="5"/>
  <c r="AL711" i="5"/>
  <c r="AP711" i="5"/>
  <c r="AL221" i="5"/>
  <c r="AP221" i="5"/>
  <c r="AP143" i="5"/>
  <c r="AP612" i="5"/>
  <c r="AP596" i="5"/>
  <c r="AP580" i="5"/>
  <c r="AP564" i="5"/>
  <c r="AP548" i="5"/>
  <c r="AP520" i="5"/>
  <c r="AP440" i="5"/>
  <c r="AP428" i="5"/>
  <c r="AP412" i="5"/>
  <c r="AP376" i="5"/>
  <c r="AP360" i="5"/>
  <c r="AP320" i="5"/>
  <c r="AP304" i="5"/>
  <c r="AP284" i="5"/>
  <c r="AP260" i="5"/>
  <c r="AL677" i="5"/>
  <c r="AL564" i="5"/>
  <c r="AL149" i="5"/>
  <c r="AP149" i="5"/>
  <c r="AP696" i="5"/>
  <c r="AP566" i="5"/>
  <c r="AP530" i="5"/>
  <c r="AP474" i="5"/>
  <c r="AP454" i="5"/>
  <c r="AP438" i="5"/>
  <c r="AP406" i="5"/>
  <c r="AP382" i="5"/>
  <c r="AP362" i="5"/>
  <c r="AP318" i="5"/>
  <c r="AP278" i="5"/>
  <c r="AP16" i="5"/>
  <c r="AL627" i="5"/>
  <c r="AL614" i="5"/>
  <c r="AL591" i="5"/>
  <c r="AL204" i="5"/>
  <c r="AP204" i="5"/>
  <c r="AL176" i="5"/>
  <c r="AP176" i="5"/>
  <c r="AP156" i="5"/>
  <c r="AL84" i="5"/>
  <c r="AP84" i="5"/>
  <c r="AP636" i="5"/>
  <c r="AP556" i="5"/>
  <c r="AP512" i="5"/>
  <c r="AP476" i="5"/>
  <c r="AP460" i="5"/>
  <c r="AP416" i="5"/>
  <c r="AP400" i="5"/>
  <c r="AP352" i="5"/>
  <c r="AP340" i="5"/>
  <c r="AP328" i="5"/>
  <c r="AP316" i="5"/>
  <c r="AP300" i="5"/>
  <c r="AP288" i="5"/>
  <c r="AP276" i="5"/>
  <c r="AP226" i="5"/>
  <c r="AP26" i="5"/>
  <c r="AL666" i="5"/>
  <c r="AP666" i="5"/>
  <c r="AP294" i="5"/>
  <c r="AP282" i="5"/>
  <c r="AP270" i="5"/>
  <c r="AP266" i="5"/>
  <c r="AP258" i="5"/>
  <c r="AP254" i="5"/>
  <c r="AP246" i="5"/>
  <c r="AP174" i="5"/>
  <c r="AP150" i="5"/>
  <c r="AP38" i="5"/>
  <c r="AP34" i="5"/>
  <c r="AP18" i="5"/>
  <c r="AL14" i="5"/>
  <c r="AL685" i="5"/>
  <c r="AL645" i="5"/>
  <c r="AL491" i="5"/>
  <c r="AL489" i="5"/>
  <c r="AL189" i="5"/>
  <c r="AP189" i="5"/>
  <c r="AP243" i="5"/>
  <c r="AP239" i="5"/>
  <c r="AP231" i="5"/>
  <c r="AP215" i="5"/>
  <c r="AP211" i="5"/>
  <c r="AP207" i="5"/>
  <c r="AP203" i="5"/>
  <c r="AP199" i="5"/>
  <c r="AP179" i="5"/>
  <c r="AP175" i="5"/>
  <c r="AP167" i="5"/>
  <c r="AP159" i="5"/>
  <c r="AP147" i="5"/>
  <c r="AP115" i="5"/>
  <c r="AP111" i="5"/>
  <c r="AP107" i="5"/>
  <c r="AP91" i="5"/>
  <c r="AP87" i="5"/>
  <c r="AP83" i="5"/>
  <c r="AP75" i="5"/>
  <c r="AP71" i="5"/>
  <c r="AP59" i="5"/>
  <c r="AP55" i="5"/>
  <c r="AP51" i="5"/>
  <c r="AP43" i="5"/>
  <c r="AP31" i="5"/>
  <c r="AL26" i="5"/>
  <c r="AP14" i="5"/>
  <c r="AL731" i="5"/>
  <c r="AL723" i="5"/>
  <c r="AL708" i="5"/>
  <c r="AL692" i="5"/>
  <c r="AL687" i="5"/>
  <c r="AL679" i="5"/>
  <c r="AL642" i="5"/>
  <c r="AL640" i="5"/>
  <c r="AL604" i="5"/>
  <c r="AL543" i="5"/>
  <c r="AL486" i="5"/>
  <c r="AL434" i="5"/>
  <c r="AL419" i="5"/>
  <c r="AL417" i="5"/>
  <c r="AL404" i="5"/>
  <c r="AL264" i="5"/>
  <c r="AL247" i="5"/>
  <c r="AL174" i="5"/>
  <c r="AL139" i="5"/>
  <c r="AL119" i="5"/>
  <c r="AL102" i="5"/>
  <c r="AL22" i="5"/>
  <c r="AL726" i="5"/>
  <c r="AL721" i="5"/>
  <c r="AL709" i="5"/>
  <c r="AL698" i="5"/>
  <c r="AL683" i="5"/>
  <c r="AL650" i="5"/>
  <c r="AL546" i="5"/>
  <c r="AL506" i="5"/>
  <c r="AL446" i="5"/>
  <c r="AL330" i="5"/>
  <c r="AL328" i="5"/>
  <c r="AL308" i="5"/>
  <c r="AL281" i="5"/>
  <c r="AL224" i="5"/>
  <c r="AL181" i="5"/>
  <c r="AL179" i="5"/>
  <c r="AL161" i="5"/>
  <c r="AL159" i="5"/>
  <c r="AL124" i="5"/>
  <c r="AL109" i="5"/>
  <c r="AL107" i="5"/>
  <c r="AP20" i="5"/>
  <c r="AL691" i="5"/>
  <c r="AL516" i="5"/>
  <c r="AL252" i="5"/>
  <c r="AL89" i="5"/>
  <c r="AL717" i="5"/>
  <c r="AL699" i="5"/>
  <c r="AL686" i="5"/>
  <c r="AL678" i="5"/>
  <c r="AL556" i="5"/>
  <c r="AL449" i="5"/>
  <c r="AL429" i="5"/>
  <c r="AL134" i="5"/>
  <c r="AP164" i="5"/>
  <c r="AP28" i="5"/>
  <c r="AL16" i="5"/>
  <c r="AL715" i="5"/>
  <c r="AL472" i="5"/>
  <c r="AL375" i="5"/>
  <c r="AL340" i="5"/>
  <c r="AL311" i="5"/>
  <c r="AL219" i="5"/>
  <c r="AL210" i="5"/>
  <c r="AL57" i="5"/>
  <c r="AL590" i="5"/>
  <c r="AL542" i="5"/>
  <c r="AL522" i="5"/>
  <c r="AL490" i="5"/>
  <c r="AL430" i="5"/>
  <c r="AL393" i="5"/>
  <c r="AL297" i="5"/>
  <c r="AL231" i="5"/>
  <c r="AL214" i="5"/>
  <c r="AL200" i="5"/>
  <c r="AL178" i="5"/>
  <c r="AL166" i="5"/>
  <c r="AL126" i="5"/>
  <c r="AL108" i="5"/>
  <c r="AL94" i="5"/>
  <c r="AL74" i="5"/>
  <c r="AL59" i="5"/>
  <c r="AL56" i="5"/>
  <c r="AL44" i="5"/>
  <c r="AL42" i="5"/>
  <c r="AL39" i="5"/>
  <c r="AL634" i="5"/>
  <c r="AL632" i="5"/>
  <c r="AL596" i="5"/>
  <c r="AL576" i="5"/>
  <c r="AL550" i="5"/>
  <c r="AL528" i="5"/>
  <c r="AL496" i="5"/>
  <c r="AL478" i="5"/>
  <c r="AL464" i="5"/>
  <c r="AL436" i="5"/>
  <c r="AL396" i="5"/>
  <c r="AL367" i="5"/>
  <c r="AL335" i="5"/>
  <c r="AL303" i="5"/>
  <c r="AL271" i="5"/>
  <c r="AL254" i="5"/>
  <c r="AL146" i="5"/>
  <c r="AL114" i="5"/>
  <c r="AL62" i="5"/>
  <c r="AL92" i="5"/>
  <c r="AL87" i="5"/>
  <c r="AL75" i="5"/>
  <c r="AL72" i="5"/>
  <c r="AL60" i="5"/>
  <c r="AL55" i="5"/>
  <c r="AL43" i="5"/>
  <c r="AL40" i="5"/>
  <c r="AL674" i="5"/>
  <c r="AL633" i="5"/>
  <c r="AL630" i="5"/>
  <c r="AL574" i="5"/>
  <c r="AL549" i="5"/>
  <c r="AL526" i="5"/>
  <c r="AL509" i="5"/>
  <c r="AL494" i="5"/>
  <c r="AL477" i="5"/>
  <c r="AL462" i="5"/>
  <c r="AL427" i="5"/>
  <c r="AL402" i="5"/>
  <c r="AL400" i="5"/>
  <c r="AL385" i="5"/>
  <c r="AL370" i="5"/>
  <c r="AL368" i="5"/>
  <c r="AL365" i="5"/>
  <c r="AL353" i="5"/>
  <c r="AL338" i="5"/>
  <c r="AL336" i="5"/>
  <c r="AL333" i="5"/>
  <c r="AL321" i="5"/>
  <c r="AL306" i="5"/>
  <c r="AL304" i="5"/>
  <c r="AL301" i="5"/>
  <c r="AL269" i="5"/>
  <c r="AL243" i="5"/>
  <c r="AL184" i="5"/>
  <c r="AL167" i="5"/>
  <c r="AL147" i="5"/>
  <c r="AL144" i="5"/>
  <c r="AL132" i="5"/>
  <c r="AL127" i="5"/>
  <c r="AL112" i="5"/>
  <c r="AL53" i="5"/>
  <c r="AL582" i="5"/>
  <c r="AL80" i="5"/>
  <c r="AL66" i="5"/>
  <c r="AL63" i="5"/>
  <c r="AL48" i="5"/>
  <c r="AL34" i="5"/>
  <c r="AL534" i="5"/>
  <c r="AL470" i="5"/>
  <c r="AL445" i="5"/>
  <c r="AL329" i="5"/>
  <c r="AL277" i="5"/>
  <c r="AL248" i="5"/>
  <c r="AL86" i="5"/>
  <c r="AP691" i="5"/>
  <c r="AP683" i="5"/>
  <c r="AP675" i="5"/>
  <c r="AP667" i="5"/>
  <c r="AP659" i="5"/>
  <c r="AP651" i="5"/>
  <c r="AP635" i="5"/>
  <c r="AP627" i="5"/>
  <c r="AP619" i="5"/>
  <c r="AP611" i="5"/>
  <c r="AP603" i="5"/>
  <c r="AP587" i="5"/>
  <c r="AP579" i="5"/>
  <c r="AP571" i="5"/>
  <c r="AP563" i="5"/>
  <c r="AP555" i="5"/>
  <c r="AP547" i="5"/>
  <c r="AP531" i="5"/>
  <c r="AP523" i="5"/>
  <c r="AP518" i="5"/>
  <c r="AP514" i="5"/>
  <c r="AP505" i="5"/>
  <c r="AP707" i="5"/>
  <c r="AP685" i="5"/>
  <c r="AP677" i="5"/>
  <c r="AP653" i="5"/>
  <c r="AP645" i="5"/>
  <c r="AP637" i="5"/>
  <c r="AP629" i="5"/>
  <c r="AP621" i="5"/>
  <c r="AP613" i="5"/>
  <c r="AP605" i="5"/>
  <c r="AP597" i="5"/>
  <c r="AP589" i="5"/>
  <c r="AP581" i="5"/>
  <c r="AP573" i="5"/>
  <c r="AP565" i="5"/>
  <c r="AP557" i="5"/>
  <c r="AP549" i="5"/>
  <c r="AP541" i="5"/>
  <c r="AP525" i="5"/>
  <c r="AP515" i="5"/>
  <c r="AP720" i="5"/>
  <c r="AP717" i="5"/>
  <c r="AP688" i="5"/>
  <c r="AP680" i="5"/>
  <c r="AP656" i="5"/>
  <c r="AP648" i="5"/>
  <c r="AP640" i="5"/>
  <c r="AP632" i="5"/>
  <c r="AP624" i="5"/>
  <c r="AP616" i="5"/>
  <c r="AP608" i="5"/>
  <c r="AP600" i="5"/>
  <c r="AP592" i="5"/>
  <c r="AP576" i="5"/>
  <c r="AP568" i="5"/>
  <c r="AP560" i="5"/>
  <c r="AP552" i="5"/>
  <c r="AP544" i="5"/>
  <c r="AP536" i="5"/>
  <c r="AP528" i="5"/>
  <c r="AP517" i="5"/>
  <c r="AP508" i="5"/>
  <c r="AP504" i="5"/>
  <c r="AP689" i="5"/>
  <c r="AP681" i="5"/>
  <c r="AP673" i="5"/>
  <c r="AP665" i="5"/>
  <c r="AP657" i="5"/>
  <c r="AP649" i="5"/>
  <c r="AP641" i="5"/>
  <c r="AP633" i="5"/>
  <c r="AP625" i="5"/>
  <c r="AP617" i="5"/>
  <c r="AP609" i="5"/>
  <c r="AP601" i="5"/>
  <c r="AP593" i="5"/>
  <c r="AP585" i="5"/>
  <c r="AP577" i="5"/>
  <c r="AP569" i="5"/>
  <c r="AP561" i="5"/>
  <c r="AP553" i="5"/>
  <c r="AP545" i="5"/>
  <c r="AP509" i="5"/>
  <c r="AP494" i="5"/>
  <c r="AP489" i="5"/>
  <c r="AP478" i="5"/>
  <c r="AP473" i="5"/>
  <c r="AP462" i="5"/>
  <c r="AP457" i="5"/>
  <c r="AP446" i="5"/>
  <c r="AP388" i="5"/>
  <c r="AP369" i="5"/>
  <c r="AP366" i="5"/>
  <c r="AP359" i="5"/>
  <c r="AP344" i="5"/>
  <c r="AP341" i="5"/>
  <c r="AP330" i="5"/>
  <c r="AP324" i="5"/>
  <c r="AP307" i="5"/>
  <c r="AP290" i="5"/>
  <c r="AP274" i="5"/>
  <c r="AP227" i="5"/>
  <c r="AP223" i="5"/>
  <c r="AP213" i="5"/>
  <c r="AP209" i="5"/>
  <c r="AP200" i="5"/>
  <c r="AP195" i="5"/>
  <c r="AP173" i="5"/>
  <c r="AP154" i="5"/>
  <c r="AP151" i="5"/>
  <c r="AP144" i="5"/>
  <c r="AP141" i="5"/>
  <c r="AP138" i="5"/>
  <c r="AP132" i="5"/>
  <c r="AP129" i="5"/>
  <c r="AP126" i="5"/>
  <c r="AP114" i="5"/>
  <c r="AP106" i="5"/>
  <c r="AP86" i="5"/>
  <c r="AP81" i="5"/>
  <c r="AP70" i="5"/>
  <c r="AP56" i="5"/>
  <c r="AP50" i="5"/>
  <c r="AP39" i="5"/>
  <c r="AP396" i="5"/>
  <c r="AP384" i="5"/>
  <c r="AP334" i="5"/>
  <c r="AP331" i="5"/>
  <c r="AP311" i="5"/>
  <c r="AP275" i="5"/>
  <c r="AP247" i="5"/>
  <c r="AP214" i="5"/>
  <c r="AP501" i="5"/>
  <c r="AP496" i="5"/>
  <c r="AP485" i="5"/>
  <c r="AP480" i="5"/>
  <c r="AP469" i="5"/>
  <c r="AP464" i="5"/>
  <c r="AP453" i="5"/>
  <c r="AP448" i="5"/>
  <c r="AP437" i="5"/>
  <c r="AP374" i="5"/>
  <c r="AP370" i="5"/>
  <c r="AP367" i="5"/>
  <c r="AP345" i="5"/>
  <c r="AP269" i="5"/>
  <c r="AP259" i="5"/>
  <c r="AP219" i="5"/>
  <c r="AP206" i="5"/>
  <c r="AP192" i="5"/>
  <c r="AP155" i="5"/>
  <c r="AP145" i="5"/>
  <c r="AP139" i="5"/>
  <c r="AP127" i="5"/>
  <c r="AP120" i="5"/>
  <c r="AP112" i="5"/>
  <c r="AP88" i="5"/>
  <c r="AP82" i="5"/>
  <c r="AP35" i="5"/>
  <c r="AP385" i="5"/>
  <c r="AP263" i="5"/>
  <c r="AP256" i="5"/>
  <c r="AP248" i="5"/>
  <c r="AP47" i="5"/>
  <c r="AP41" i="5"/>
  <c r="AP497" i="5"/>
  <c r="AP486" i="5"/>
  <c r="AP481" i="5"/>
  <c r="AP470" i="5"/>
  <c r="AP465" i="5"/>
  <c r="AP449" i="5"/>
  <c r="AP393" i="5"/>
  <c r="AP378" i="5"/>
  <c r="AP375" i="5"/>
  <c r="AP339" i="5"/>
  <c r="AP319" i="5"/>
  <c r="AP230" i="5"/>
  <c r="AP225" i="5"/>
  <c r="AP198" i="5"/>
  <c r="AP180" i="5"/>
  <c r="AP162" i="5"/>
  <c r="AP102" i="5"/>
  <c r="AP89" i="5"/>
  <c r="AP78" i="5"/>
  <c r="AP73" i="5"/>
  <c r="AP63" i="5"/>
  <c r="AP53" i="5"/>
  <c r="AP368" i="5"/>
  <c r="AP365" i="5"/>
  <c r="AP343" i="5"/>
  <c r="AP299" i="5"/>
  <c r="AP283" i="5"/>
  <c r="AP235" i="5"/>
  <c r="AP216" i="5"/>
  <c r="AP153" i="5"/>
  <c r="AP79" i="5"/>
  <c r="AP64" i="5"/>
  <c r="AP42" i="5"/>
  <c r="AP488" i="5"/>
  <c r="AP477" i="5"/>
  <c r="AP472" i="5"/>
  <c r="AP461" i="5"/>
  <c r="AP456" i="5"/>
  <c r="AP445" i="5"/>
  <c r="AP439" i="5"/>
  <c r="AP383" i="5"/>
  <c r="AP351" i="5"/>
  <c r="AP336" i="5"/>
  <c r="AP333" i="5"/>
  <c r="AP323" i="5"/>
  <c r="AP277" i="5"/>
  <c r="AP264" i="5"/>
  <c r="AP257" i="5"/>
  <c r="AP250" i="5"/>
  <c r="AP222" i="5"/>
  <c r="AP194" i="5"/>
  <c r="AP190" i="5"/>
  <c r="AP134" i="5"/>
  <c r="AP95" i="5"/>
  <c r="AP90" i="5"/>
  <c r="AP80" i="5"/>
  <c r="AP74" i="5"/>
  <c r="AP69" i="5"/>
  <c r="AP37" i="5"/>
  <c r="AP715" i="5"/>
  <c r="AP709" i="5"/>
  <c r="AP702" i="5"/>
  <c r="AP694" i="5"/>
  <c r="AP693" i="5"/>
  <c r="AP724" i="5"/>
  <c r="AP718" i="5"/>
  <c r="AP731" i="5"/>
  <c r="AP723" i="5"/>
  <c r="AP716" i="5"/>
  <c r="AP730" i="5"/>
  <c r="AP708" i="5"/>
  <c r="AP701" i="5"/>
  <c r="AP714" i="5"/>
  <c r="AP700" i="5"/>
  <c r="AP706" i="5"/>
  <c r="AP698" i="5"/>
  <c r="AP726" i="5"/>
  <c r="AL697" i="5"/>
  <c r="AL665" i="5"/>
  <c r="AL689" i="5"/>
  <c r="AL657" i="5"/>
  <c r="AL649" i="5"/>
  <c r="AL705" i="5"/>
  <c r="AL673" i="5"/>
  <c r="AL638" i="5"/>
  <c r="AL578" i="5"/>
  <c r="AL573" i="5"/>
  <c r="AL594" i="5"/>
  <c r="AL589" i="5"/>
  <c r="AL602" i="5"/>
  <c r="AL597" i="5"/>
  <c r="AL618" i="5"/>
  <c r="AL613" i="5"/>
  <c r="AL554" i="5"/>
  <c r="AL376" i="5"/>
  <c r="AL196" i="5"/>
  <c r="AL164" i="5"/>
  <c r="AL220" i="5"/>
  <c r="AL215" i="5"/>
  <c r="AL156" i="5"/>
  <c r="AL228" i="5"/>
  <c r="AL223" i="5"/>
  <c r="AL236" i="5"/>
  <c r="AL188" i="5"/>
  <c r="AL172" i="5"/>
  <c r="AP25" i="5" l="1"/>
  <c r="AP17" i="5"/>
  <c r="G3" i="12" l="1"/>
  <c r="M6" i="12" l="1"/>
  <c r="M7" i="12" s="1"/>
  <c r="M8" i="12" s="1"/>
  <c r="M9" i="12" s="1"/>
  <c r="M10" i="12" s="1"/>
  <c r="M11" i="12" s="1"/>
  <c r="M12" i="12" s="1"/>
  <c r="M13" i="12" s="1"/>
  <c r="M14" i="12" s="1"/>
  <c r="M15" i="12" s="1"/>
  <c r="M16" i="12" s="1"/>
  <c r="M17" i="12" s="1"/>
  <c r="M18" i="12" s="1"/>
  <c r="M19" i="12" s="1"/>
  <c r="M20" i="12" s="1"/>
  <c r="M21" i="12" s="1"/>
  <c r="M22" i="12" s="1"/>
  <c r="M23" i="12" s="1"/>
  <c r="M24" i="12" s="1"/>
  <c r="M25" i="12" s="1"/>
  <c r="M26" i="12" s="1"/>
  <c r="M27" i="12" s="1"/>
  <c r="M28" i="12" s="1"/>
  <c r="M29" i="12" s="1"/>
  <c r="M30" i="12" s="1"/>
  <c r="M31" i="12" s="1"/>
  <c r="M32" i="12" s="1"/>
  <c r="M33" i="12" s="1"/>
  <c r="M34" i="12" s="1"/>
  <c r="M35" i="12" s="1"/>
  <c r="M36" i="12" s="1"/>
  <c r="M37" i="12" s="1"/>
  <c r="M38" i="12" s="1"/>
  <c r="M39" i="12" s="1"/>
  <c r="M40" i="12" s="1"/>
  <c r="M41" i="12" s="1"/>
  <c r="M42" i="12" s="1"/>
  <c r="M43" i="12" s="1"/>
  <c r="M44" i="12" s="1"/>
  <c r="M45" i="12" s="1"/>
  <c r="M46" i="12" s="1"/>
  <c r="M47" i="12" s="1"/>
  <c r="M48" i="12" s="1"/>
  <c r="M49" i="12" s="1"/>
  <c r="M50" i="12" s="1"/>
  <c r="M51" i="12" s="1"/>
  <c r="M52" i="12" s="1"/>
  <c r="M53" i="12" s="1"/>
  <c r="M54" i="12" s="1"/>
  <c r="M55" i="12" s="1"/>
  <c r="M56" i="12" s="1"/>
  <c r="M57" i="12" s="1"/>
  <c r="M58" i="12" s="1"/>
  <c r="M59" i="12" s="1"/>
  <c r="M60" i="12" s="1"/>
  <c r="M61" i="12" s="1"/>
  <c r="M62" i="12" s="1"/>
  <c r="M63" i="12" s="1"/>
  <c r="M64" i="12" s="1"/>
  <c r="M65" i="12" s="1"/>
  <c r="M66" i="12" s="1"/>
  <c r="M67" i="12" s="1"/>
  <c r="M68" i="12" s="1"/>
  <c r="M69" i="12" s="1"/>
  <c r="M70" i="12" s="1"/>
  <c r="M71" i="12" s="1"/>
  <c r="M72" i="12" s="1"/>
  <c r="M73" i="12" s="1"/>
  <c r="M74" i="12" s="1"/>
  <c r="M75" i="12" s="1"/>
  <c r="M76" i="12" s="1"/>
  <c r="M77" i="12" s="1"/>
  <c r="M78" i="12" s="1"/>
  <c r="M79" i="12" s="1"/>
  <c r="M80" i="12" s="1"/>
  <c r="M81" i="12" s="1"/>
  <c r="M82" i="12" s="1"/>
  <c r="M83" i="12" s="1"/>
  <c r="M84" i="12" s="1"/>
  <c r="M85" i="12" s="1"/>
  <c r="M86" i="12" s="1"/>
  <c r="M87" i="12" s="1"/>
  <c r="M88" i="12" s="1"/>
  <c r="M89" i="12" s="1"/>
  <c r="M90" i="12" s="1"/>
  <c r="M91" i="12" s="1"/>
  <c r="M92" i="12" s="1"/>
  <c r="M93" i="12" s="1"/>
  <c r="M94" i="12" s="1"/>
  <c r="M95" i="12" s="1"/>
  <c r="M96" i="12" s="1"/>
  <c r="M97" i="12" s="1"/>
  <c r="M98" i="12" s="1"/>
  <c r="M99" i="12" s="1"/>
  <c r="M100" i="12" s="1"/>
  <c r="M101" i="12" s="1"/>
  <c r="M102" i="12" s="1"/>
  <c r="M103" i="12" s="1"/>
  <c r="M104" i="12" s="1"/>
  <c r="M105" i="12" s="1"/>
  <c r="M106" i="12" s="1"/>
  <c r="M107" i="12" s="1"/>
  <c r="M108" i="12" s="1"/>
  <c r="M109" i="12" s="1"/>
  <c r="M110" i="12" s="1"/>
  <c r="M111" i="12" s="1"/>
  <c r="M112" i="12" s="1"/>
  <c r="M113" i="12" s="1"/>
  <c r="M114" i="12" s="1"/>
  <c r="M115" i="12" s="1"/>
  <c r="M116" i="12" s="1"/>
  <c r="M117" i="12" s="1"/>
  <c r="M118" i="12" s="1"/>
  <c r="M119" i="12" s="1"/>
  <c r="M120" i="12" s="1"/>
  <c r="M121" i="12" s="1"/>
  <c r="M122" i="12" s="1"/>
  <c r="M123" i="12" s="1"/>
  <c r="M124" i="12" s="1"/>
  <c r="M125" i="12" s="1"/>
  <c r="M126" i="12" s="1"/>
  <c r="M127" i="12" s="1"/>
  <c r="M128" i="12" s="1"/>
  <c r="M129" i="12" s="1"/>
  <c r="M130" i="12" s="1"/>
  <c r="M131" i="12" s="1"/>
  <c r="M132" i="12" s="1"/>
  <c r="M133" i="12" s="1"/>
  <c r="M134" i="12" s="1"/>
  <c r="M135" i="12" s="1"/>
  <c r="M136" i="12" s="1"/>
  <c r="M137" i="12" s="1"/>
  <c r="M138" i="12" s="1"/>
  <c r="M139" i="12" s="1"/>
  <c r="M140" i="12" s="1"/>
  <c r="M141" i="12" s="1"/>
  <c r="M142" i="12" s="1"/>
  <c r="M143" i="12" s="1"/>
  <c r="M144" i="12" s="1"/>
  <c r="M145" i="12" s="1"/>
  <c r="M146" i="12" s="1"/>
  <c r="M147" i="12" s="1"/>
  <c r="M148" i="12" s="1"/>
  <c r="M149" i="12" s="1"/>
  <c r="M150" i="12" s="1"/>
  <c r="M151" i="12" s="1"/>
  <c r="M152" i="12" s="1"/>
  <c r="M153" i="12" s="1"/>
  <c r="M154" i="12" s="1"/>
  <c r="M155" i="12" s="1"/>
  <c r="M156" i="12" s="1"/>
  <c r="M157" i="12" s="1"/>
  <c r="M158" i="12" s="1"/>
  <c r="M159" i="12" s="1"/>
  <c r="M160" i="12" s="1"/>
  <c r="M161" i="12" s="1"/>
  <c r="M162" i="12" s="1"/>
  <c r="M163" i="12" s="1"/>
  <c r="M164" i="12" s="1"/>
  <c r="M165" i="12" s="1"/>
  <c r="M166" i="12" s="1"/>
  <c r="M167" i="12" s="1"/>
  <c r="M168" i="12" s="1"/>
  <c r="M169" i="12" s="1"/>
  <c r="M170" i="12" s="1"/>
  <c r="M171" i="12" s="1"/>
  <c r="M172" i="12" s="1"/>
  <c r="M173" i="12" s="1"/>
  <c r="M174" i="12" s="1"/>
  <c r="M175" i="12" s="1"/>
  <c r="M176" i="12" s="1"/>
  <c r="M177" i="12" s="1"/>
  <c r="M178" i="12" s="1"/>
  <c r="M179" i="12" s="1"/>
  <c r="M180" i="12" s="1"/>
  <c r="M181" i="12" s="1"/>
  <c r="M182" i="12" s="1"/>
  <c r="M183" i="12" s="1"/>
  <c r="M184" i="12" s="1"/>
  <c r="M185" i="12" s="1"/>
  <c r="M186" i="12" s="1"/>
  <c r="M187" i="12" s="1"/>
  <c r="M188" i="12" s="1"/>
  <c r="M189" i="12" s="1"/>
  <c r="M190" i="12" s="1"/>
  <c r="M191" i="12" s="1"/>
  <c r="M192" i="12" s="1"/>
  <c r="M193" i="12" s="1"/>
  <c r="M194" i="12" s="1"/>
  <c r="M195" i="12" s="1"/>
  <c r="M196" i="12" s="1"/>
  <c r="M197" i="12" s="1"/>
  <c r="M198" i="12" s="1"/>
  <c r="M199" i="12" s="1"/>
  <c r="M200" i="12" s="1"/>
  <c r="M201" i="12" s="1"/>
  <c r="M202" i="12" s="1"/>
  <c r="M203" i="12" s="1"/>
  <c r="M204" i="12" s="1"/>
  <c r="M205" i="12" s="1"/>
  <c r="M206" i="12" s="1"/>
  <c r="M207" i="12" s="1"/>
  <c r="M208" i="12" s="1"/>
  <c r="M209" i="12" s="1"/>
  <c r="M210" i="12" s="1"/>
  <c r="M211" i="12" s="1"/>
  <c r="M212" i="12" s="1"/>
  <c r="M213" i="12" s="1"/>
  <c r="M214" i="12" s="1"/>
  <c r="M215" i="12" s="1"/>
  <c r="M216" i="12" s="1"/>
  <c r="M217" i="12" s="1"/>
  <c r="M218" i="12" s="1"/>
  <c r="M219" i="12" s="1"/>
  <c r="M220" i="12" s="1"/>
  <c r="M221" i="12" s="1"/>
  <c r="M222" i="12" s="1"/>
  <c r="M223" i="12" s="1"/>
  <c r="M224" i="12" s="1"/>
  <c r="M225" i="12" s="1"/>
  <c r="M226" i="12" s="1"/>
  <c r="M227" i="12" s="1"/>
  <c r="M228" i="12" s="1"/>
  <c r="M229" i="12" s="1"/>
  <c r="M230" i="12" s="1"/>
  <c r="M231" i="12" s="1"/>
  <c r="M232" i="12" s="1"/>
  <c r="M233" i="12" s="1"/>
  <c r="M234" i="12" s="1"/>
  <c r="M235" i="12" s="1"/>
  <c r="M236" i="12" s="1"/>
  <c r="M237" i="12" s="1"/>
  <c r="M238" i="12" s="1"/>
  <c r="M239" i="12" s="1"/>
  <c r="M240" i="12" s="1"/>
  <c r="M241" i="12" s="1"/>
  <c r="M242" i="12" s="1"/>
  <c r="M243" i="12" s="1"/>
  <c r="M244" i="12" s="1"/>
  <c r="M245" i="12" s="1"/>
  <c r="M246" i="12" s="1"/>
  <c r="M247" i="12" s="1"/>
  <c r="M248" i="12" s="1"/>
  <c r="M249" i="12" s="1"/>
  <c r="M250" i="12" s="1"/>
  <c r="M251" i="12" s="1"/>
  <c r="M252" i="12" s="1"/>
  <c r="M253" i="12" s="1"/>
  <c r="M254" i="12" s="1"/>
  <c r="M255" i="12" s="1"/>
  <c r="M256" i="12" s="1"/>
  <c r="M257" i="12" s="1"/>
  <c r="M258" i="12" s="1"/>
  <c r="M259" i="12" s="1"/>
  <c r="M260" i="12" s="1"/>
  <c r="M261" i="12" s="1"/>
  <c r="M262" i="12" s="1"/>
  <c r="M263" i="12" s="1"/>
  <c r="M264" i="12" s="1"/>
  <c r="M265" i="12" s="1"/>
  <c r="M266" i="12" s="1"/>
  <c r="M267" i="12" s="1"/>
  <c r="M268" i="12" s="1"/>
  <c r="M269" i="12" s="1"/>
  <c r="M270" i="12" s="1"/>
  <c r="M271" i="12" s="1"/>
  <c r="M272" i="12" s="1"/>
  <c r="M273" i="12" s="1"/>
  <c r="M274" i="12" s="1"/>
  <c r="M275" i="12" s="1"/>
  <c r="M276" i="12" s="1"/>
  <c r="M277" i="12" s="1"/>
  <c r="M278" i="12" s="1"/>
  <c r="M279" i="12" s="1"/>
  <c r="M280" i="12" s="1"/>
  <c r="M281" i="12" s="1"/>
  <c r="M282" i="12" s="1"/>
  <c r="M283" i="12" s="1"/>
  <c r="M284" i="12" s="1"/>
  <c r="M285" i="12" s="1"/>
  <c r="M286" i="12" s="1"/>
  <c r="M287" i="12" s="1"/>
  <c r="M288" i="12" s="1"/>
  <c r="M289" i="12" s="1"/>
  <c r="M290" i="12" s="1"/>
  <c r="M291" i="12" s="1"/>
  <c r="M292" i="12" s="1"/>
  <c r="M293" i="12" s="1"/>
  <c r="M294" i="12" s="1"/>
  <c r="M295" i="12" s="1"/>
  <c r="M296" i="12" s="1"/>
  <c r="M297" i="12" s="1"/>
  <c r="M298" i="12" s="1"/>
  <c r="M299" i="12" s="1"/>
  <c r="M300" i="12" s="1"/>
  <c r="M301" i="12" s="1"/>
  <c r="M302" i="12" s="1"/>
  <c r="M303" i="12" s="1"/>
  <c r="M304" i="12" s="1"/>
  <c r="M305" i="12" s="1"/>
  <c r="M306" i="12" s="1"/>
  <c r="M307" i="12" s="1"/>
  <c r="M308" i="12" s="1"/>
  <c r="M309" i="12" s="1"/>
  <c r="M310" i="12" s="1"/>
  <c r="M311" i="12" s="1"/>
  <c r="M312" i="12" s="1"/>
  <c r="M313" i="12" s="1"/>
  <c r="M314" i="12" s="1"/>
  <c r="M315" i="12" s="1"/>
  <c r="M316" i="12" s="1"/>
  <c r="M317" i="12" s="1"/>
  <c r="M318" i="12" s="1"/>
  <c r="M319" i="12" s="1"/>
  <c r="M320" i="12" s="1"/>
  <c r="M321" i="12" s="1"/>
  <c r="M322" i="12" s="1"/>
  <c r="M323" i="12" s="1"/>
  <c r="M324" i="12" s="1"/>
  <c r="M325" i="12" s="1"/>
  <c r="M326" i="12" s="1"/>
  <c r="M327" i="12" s="1"/>
  <c r="M328" i="12" s="1"/>
  <c r="M329" i="12" s="1"/>
  <c r="M330" i="12" s="1"/>
  <c r="M331" i="12" s="1"/>
  <c r="M332" i="12" s="1"/>
  <c r="M333" i="12" s="1"/>
  <c r="M334" i="12" s="1"/>
  <c r="M335" i="12" s="1"/>
  <c r="M336" i="12" s="1"/>
  <c r="M337" i="12" s="1"/>
  <c r="M338" i="12" s="1"/>
  <c r="M339" i="12" s="1"/>
  <c r="M340" i="12" s="1"/>
  <c r="M341" i="12" s="1"/>
  <c r="M342" i="12" s="1"/>
  <c r="M343" i="12" s="1"/>
  <c r="M344" i="12" s="1"/>
  <c r="M345" i="12" s="1"/>
  <c r="M346" i="12" s="1"/>
  <c r="M347" i="12" s="1"/>
  <c r="M348" i="12" s="1"/>
  <c r="M349" i="12" s="1"/>
  <c r="M350" i="12" s="1"/>
  <c r="M351" i="12" s="1"/>
  <c r="M352" i="12" s="1"/>
  <c r="M353" i="12" s="1"/>
  <c r="M354" i="12" s="1"/>
  <c r="M355" i="12" s="1"/>
  <c r="M356" i="12" s="1"/>
  <c r="M357" i="12" s="1"/>
  <c r="M358" i="12" s="1"/>
  <c r="M359" i="12" s="1"/>
  <c r="M360" i="12" s="1"/>
  <c r="M361" i="12" s="1"/>
  <c r="M362" i="12" s="1"/>
  <c r="M363" i="12" s="1"/>
  <c r="M364" i="12" s="1"/>
  <c r="M365" i="12" s="1"/>
  <c r="M366" i="12" s="1"/>
  <c r="M367" i="12" s="1"/>
  <c r="M368" i="12" s="1"/>
  <c r="M369" i="12" s="1"/>
  <c r="M370" i="12" s="1"/>
  <c r="M371" i="12" s="1"/>
  <c r="M372" i="12" s="1"/>
  <c r="M373" i="12" s="1"/>
  <c r="M374" i="12" s="1"/>
  <c r="M375" i="12" s="1"/>
  <c r="M376" i="12" s="1"/>
  <c r="M377" i="12" s="1"/>
  <c r="M378" i="12" s="1"/>
  <c r="M379" i="12" s="1"/>
  <c r="M380" i="12" s="1"/>
  <c r="M381" i="12" s="1"/>
  <c r="M382" i="12" s="1"/>
  <c r="M383" i="12" s="1"/>
  <c r="M384" i="12" s="1"/>
  <c r="M385" i="12" s="1"/>
  <c r="M386" i="12" s="1"/>
  <c r="M387" i="12" s="1"/>
  <c r="M388" i="12" s="1"/>
  <c r="M389" i="12" s="1"/>
  <c r="M390" i="12" s="1"/>
  <c r="M391" i="12" s="1"/>
  <c r="M392" i="12" s="1"/>
  <c r="M393" i="12" s="1"/>
  <c r="M394" i="12" s="1"/>
  <c r="M395" i="12" s="1"/>
  <c r="M396" i="12" s="1"/>
  <c r="M397" i="12" s="1"/>
  <c r="M398" i="12" s="1"/>
  <c r="M399" i="12" s="1"/>
  <c r="M400" i="12" s="1"/>
  <c r="M401" i="12" s="1"/>
  <c r="M402" i="12" s="1"/>
  <c r="M403" i="12" s="1"/>
  <c r="M404" i="12" s="1"/>
  <c r="M405" i="12" s="1"/>
  <c r="M406" i="12" s="1"/>
  <c r="M407" i="12" s="1"/>
  <c r="M408" i="12" s="1"/>
  <c r="M409" i="12" s="1"/>
  <c r="M410" i="12" s="1"/>
  <c r="M411" i="12" s="1"/>
  <c r="M412" i="12" s="1"/>
  <c r="M413" i="12" s="1"/>
  <c r="M414" i="12" s="1"/>
  <c r="M415" i="12" s="1"/>
  <c r="M416" i="12" s="1"/>
  <c r="M417" i="12" s="1"/>
  <c r="M418" i="12" s="1"/>
  <c r="M419" i="12" s="1"/>
  <c r="M420" i="12" s="1"/>
  <c r="M421" i="12" s="1"/>
  <c r="M422" i="12" s="1"/>
  <c r="M423" i="12" s="1"/>
  <c r="M424" i="12" s="1"/>
  <c r="M425" i="12" s="1"/>
  <c r="M426" i="12" s="1"/>
  <c r="M427" i="12" s="1"/>
  <c r="M428" i="12" s="1"/>
  <c r="M429" i="12" s="1"/>
  <c r="M430" i="12" s="1"/>
  <c r="M431" i="12" s="1"/>
  <c r="M432" i="12" s="1"/>
  <c r="M433" i="12" s="1"/>
  <c r="M434" i="12" s="1"/>
  <c r="M435" i="12" s="1"/>
  <c r="M436" i="12" s="1"/>
  <c r="M437" i="12" s="1"/>
  <c r="M438" i="12" s="1"/>
  <c r="M439" i="12" s="1"/>
  <c r="M440" i="12" s="1"/>
  <c r="M441" i="12" s="1"/>
  <c r="M442" i="12" s="1"/>
  <c r="M443" i="12" s="1"/>
  <c r="M444" i="12" s="1"/>
  <c r="M445" i="12" s="1"/>
  <c r="M446" i="12" s="1"/>
  <c r="M447" i="12" s="1"/>
  <c r="M448" i="12" s="1"/>
  <c r="M449" i="12" s="1"/>
  <c r="M450" i="12" s="1"/>
  <c r="M451" i="12" s="1"/>
  <c r="M452" i="12" s="1"/>
  <c r="M453" i="12" s="1"/>
  <c r="M454" i="12" s="1"/>
  <c r="M455" i="12" s="1"/>
  <c r="M456" i="12" s="1"/>
  <c r="M457" i="12" s="1"/>
  <c r="M458" i="12" s="1"/>
  <c r="M459" i="12" s="1"/>
  <c r="M460" i="12" s="1"/>
  <c r="M461" i="12" s="1"/>
  <c r="M462" i="12" s="1"/>
  <c r="M463" i="12" s="1"/>
  <c r="M464" i="12" s="1"/>
  <c r="M465" i="12" s="1"/>
  <c r="M466" i="12" s="1"/>
  <c r="M467" i="12" s="1"/>
  <c r="M468" i="12" s="1"/>
  <c r="M469" i="12" s="1"/>
  <c r="M470" i="12" s="1"/>
  <c r="M471" i="12" s="1"/>
  <c r="M472" i="12" s="1"/>
  <c r="M473" i="12" s="1"/>
  <c r="M474" i="12" s="1"/>
  <c r="M475" i="12" s="1"/>
  <c r="M476" i="12" s="1"/>
  <c r="M477" i="12" s="1"/>
  <c r="M478" i="12" s="1"/>
  <c r="M479" i="12" s="1"/>
  <c r="M480" i="12" s="1"/>
  <c r="M481" i="12" s="1"/>
  <c r="M482" i="12" s="1"/>
  <c r="M483" i="12" s="1"/>
  <c r="M484" i="12" s="1"/>
  <c r="M485" i="12" s="1"/>
  <c r="M486" i="12" s="1"/>
  <c r="M487" i="12" s="1"/>
  <c r="M488" i="12" s="1"/>
  <c r="M489" i="12" s="1"/>
  <c r="M490" i="12" s="1"/>
  <c r="M491" i="12" s="1"/>
  <c r="M492" i="12" s="1"/>
  <c r="M493" i="12" s="1"/>
  <c r="M494" i="12" s="1"/>
  <c r="M495" i="12" s="1"/>
  <c r="M496" i="12" s="1"/>
  <c r="M497" i="12" s="1"/>
  <c r="M498" i="12" s="1"/>
  <c r="M499" i="12" s="1"/>
  <c r="M500" i="12" s="1"/>
  <c r="M501" i="12" s="1"/>
  <c r="M502" i="12" s="1"/>
  <c r="M503" i="12" s="1"/>
  <c r="M504" i="12" s="1"/>
  <c r="M505" i="12" s="1"/>
  <c r="M506" i="12" s="1"/>
  <c r="M507" i="12" s="1"/>
  <c r="M508" i="12" s="1"/>
  <c r="M509" i="12" s="1"/>
  <c r="M510" i="12" s="1"/>
  <c r="M511" i="12" s="1"/>
  <c r="M512" i="12" s="1"/>
  <c r="M513" i="12" s="1"/>
  <c r="M514" i="12" s="1"/>
  <c r="M515" i="12" s="1"/>
  <c r="M516" i="12" s="1"/>
  <c r="M517" i="12" s="1"/>
  <c r="M518" i="12" s="1"/>
  <c r="M519" i="12" s="1"/>
  <c r="M520" i="12" s="1"/>
  <c r="M521" i="12" s="1"/>
  <c r="M522" i="12" s="1"/>
  <c r="M523" i="12" s="1"/>
  <c r="M524" i="12" s="1"/>
  <c r="M525" i="12" s="1"/>
  <c r="M526" i="12" s="1"/>
  <c r="M527" i="12" s="1"/>
  <c r="M528" i="12" s="1"/>
  <c r="M529" i="12" s="1"/>
  <c r="M530" i="12" s="1"/>
  <c r="M531" i="12" s="1"/>
  <c r="M532" i="12" s="1"/>
  <c r="M533" i="12" s="1"/>
  <c r="M534" i="12" s="1"/>
  <c r="M535" i="12" s="1"/>
  <c r="M536" i="12" s="1"/>
  <c r="M537" i="12" s="1"/>
  <c r="M538" i="12" s="1"/>
  <c r="M539" i="12" s="1"/>
  <c r="M540" i="12" s="1"/>
  <c r="M541" i="12" s="1"/>
  <c r="M542" i="12" s="1"/>
  <c r="M543" i="12" s="1"/>
  <c r="M544" i="12" s="1"/>
  <c r="M545" i="12" s="1"/>
  <c r="M546" i="12" s="1"/>
  <c r="M547" i="12" s="1"/>
  <c r="M548" i="12" s="1"/>
  <c r="M549" i="12" s="1"/>
  <c r="M550" i="12" s="1"/>
  <c r="M551" i="12" s="1"/>
  <c r="M552" i="12" s="1"/>
  <c r="M553" i="12" s="1"/>
  <c r="M554" i="12" s="1"/>
  <c r="M555" i="12" s="1"/>
  <c r="M556" i="12" s="1"/>
  <c r="M557" i="12" s="1"/>
  <c r="M558" i="12" s="1"/>
  <c r="M559" i="12" s="1"/>
  <c r="M560" i="12" s="1"/>
  <c r="M561" i="12" s="1"/>
  <c r="M562" i="12" s="1"/>
  <c r="M563" i="12" s="1"/>
  <c r="M564" i="12" s="1"/>
  <c r="M565" i="12" s="1"/>
  <c r="M566" i="12" s="1"/>
  <c r="M567" i="12" s="1"/>
  <c r="M568" i="12" s="1"/>
  <c r="M569" i="12" s="1"/>
  <c r="M570" i="12" s="1"/>
  <c r="M571" i="12" s="1"/>
  <c r="M572" i="12" s="1"/>
  <c r="M573" i="12" s="1"/>
  <c r="M574" i="12" s="1"/>
  <c r="M575" i="12" s="1"/>
  <c r="M576" i="12" s="1"/>
  <c r="M577" i="12" s="1"/>
  <c r="M578" i="12" s="1"/>
  <c r="M579" i="12" s="1"/>
  <c r="M580" i="12" s="1"/>
  <c r="M581" i="12" s="1"/>
  <c r="M582" i="12" s="1"/>
  <c r="M583" i="12" s="1"/>
  <c r="M584" i="12" s="1"/>
  <c r="M585" i="12" s="1"/>
  <c r="M586" i="12" s="1"/>
  <c r="M587" i="12" s="1"/>
  <c r="M588" i="12" s="1"/>
  <c r="M589" i="12" s="1"/>
  <c r="M590" i="12" s="1"/>
  <c r="M591" i="12" s="1"/>
  <c r="M592" i="12" s="1"/>
  <c r="M593" i="12" s="1"/>
  <c r="M594" i="12" s="1"/>
  <c r="M595" i="12" s="1"/>
  <c r="M596" i="12" s="1"/>
  <c r="M597" i="12" s="1"/>
  <c r="M598" i="12" s="1"/>
  <c r="M599" i="12" s="1"/>
  <c r="M600" i="12" s="1"/>
  <c r="M601" i="12" s="1"/>
  <c r="M602" i="12" s="1"/>
  <c r="M603" i="12" s="1"/>
  <c r="M604" i="12" s="1"/>
  <c r="M605" i="12" s="1"/>
  <c r="M606" i="12" s="1"/>
  <c r="M607" i="12" s="1"/>
  <c r="M608" i="12" s="1"/>
  <c r="M609" i="12" s="1"/>
  <c r="M610" i="12" s="1"/>
  <c r="M611" i="12" s="1"/>
  <c r="M612" i="12" s="1"/>
  <c r="M613" i="12" s="1"/>
  <c r="M614" i="12" s="1"/>
  <c r="M615" i="12" s="1"/>
  <c r="M616" i="12" s="1"/>
  <c r="M617" i="12" s="1"/>
  <c r="M618" i="12" s="1"/>
  <c r="M619" i="12" s="1"/>
  <c r="M620" i="12" s="1"/>
  <c r="M621" i="12" s="1"/>
  <c r="M622" i="12" s="1"/>
  <c r="M623" i="12" s="1"/>
  <c r="M624" i="12" s="1"/>
  <c r="M625" i="12" s="1"/>
  <c r="M626" i="12" s="1"/>
  <c r="M627" i="12" s="1"/>
  <c r="M628" i="12" s="1"/>
  <c r="M629" i="12" s="1"/>
  <c r="M630" i="12" s="1"/>
  <c r="M631" i="12" s="1"/>
  <c r="M632" i="12" s="1"/>
  <c r="M633" i="12" s="1"/>
  <c r="M634" i="12" s="1"/>
  <c r="M635" i="12" s="1"/>
  <c r="M636" i="12" s="1"/>
  <c r="M637" i="12" s="1"/>
  <c r="M638" i="12" s="1"/>
  <c r="M639" i="12" s="1"/>
  <c r="M640" i="12" s="1"/>
  <c r="M641" i="12" s="1"/>
  <c r="M642" i="12" s="1"/>
  <c r="M643" i="12" s="1"/>
  <c r="M644" i="12" s="1"/>
  <c r="M645" i="12" s="1"/>
  <c r="M646" i="12" s="1"/>
  <c r="M647" i="12" s="1"/>
  <c r="M648" i="12" s="1"/>
  <c r="M649" i="12" s="1"/>
  <c r="M650" i="12" s="1"/>
  <c r="M651" i="12" s="1"/>
  <c r="M652" i="12" s="1"/>
  <c r="M653" i="12" s="1"/>
  <c r="M654" i="12" s="1"/>
  <c r="M655" i="12" s="1"/>
  <c r="M656" i="12" s="1"/>
  <c r="M657" i="12" s="1"/>
  <c r="M658" i="12" s="1"/>
  <c r="M659" i="12" s="1"/>
  <c r="M660" i="12" s="1"/>
  <c r="M661" i="12" s="1"/>
  <c r="M662" i="12" s="1"/>
  <c r="M663" i="12" s="1"/>
  <c r="M664" i="12" s="1"/>
  <c r="M665" i="12" s="1"/>
  <c r="M666" i="12" s="1"/>
  <c r="M667" i="12" s="1"/>
  <c r="M668" i="12" s="1"/>
  <c r="M669" i="12" s="1"/>
  <c r="M670" i="12" s="1"/>
  <c r="M671" i="12" s="1"/>
  <c r="M672" i="12" s="1"/>
  <c r="M673" i="12" s="1"/>
  <c r="M674" i="12" s="1"/>
  <c r="M675" i="12" s="1"/>
  <c r="M676" i="12" s="1"/>
  <c r="M677" i="12" s="1"/>
  <c r="M678" i="12" s="1"/>
  <c r="M679" i="12" s="1"/>
  <c r="M680" i="12" s="1"/>
  <c r="M681" i="12" s="1"/>
  <c r="M682" i="12" s="1"/>
  <c r="M683" i="12" s="1"/>
  <c r="M684" i="12" s="1"/>
  <c r="M685" i="12" s="1"/>
  <c r="M686" i="12" s="1"/>
  <c r="M687" i="12" s="1"/>
  <c r="M688" i="12" s="1"/>
  <c r="M689" i="12" s="1"/>
  <c r="M690" i="12" s="1"/>
  <c r="M691" i="12" s="1"/>
  <c r="M692" i="12" s="1"/>
  <c r="M693" i="12" s="1"/>
  <c r="M694" i="12" s="1"/>
  <c r="M695" i="12" s="1"/>
  <c r="M696" i="12" s="1"/>
  <c r="M697" i="12" s="1"/>
  <c r="M698" i="12" s="1"/>
  <c r="M699" i="12" s="1"/>
  <c r="M700" i="12" s="1"/>
  <c r="M701" i="12" s="1"/>
  <c r="M702" i="12" s="1"/>
  <c r="M703" i="12" s="1"/>
  <c r="M704" i="12" s="1"/>
  <c r="M705" i="12" s="1"/>
  <c r="M706" i="12" s="1"/>
  <c r="M707" i="12" s="1"/>
  <c r="M708" i="12" s="1"/>
  <c r="M709" i="12" s="1"/>
  <c r="M710" i="12" s="1"/>
  <c r="M711" i="12" s="1"/>
  <c r="M712" i="12" s="1"/>
  <c r="M713" i="12" s="1"/>
  <c r="M714" i="12" s="1"/>
  <c r="M715" i="12" s="1"/>
  <c r="M716" i="12" s="1"/>
  <c r="M717" i="12" s="1"/>
  <c r="M718" i="12" s="1"/>
  <c r="M719" i="12" s="1"/>
  <c r="M720" i="12" s="1"/>
  <c r="M721" i="12" s="1"/>
  <c r="M722" i="12" s="1"/>
  <c r="M723" i="12" s="1"/>
  <c r="M724" i="12" s="1"/>
  <c r="M725" i="12" s="1"/>
  <c r="N6" i="12"/>
  <c r="N7" i="12" s="1"/>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N678" i="12" s="1"/>
  <c r="N679" i="12" s="1"/>
  <c r="N680" i="12" s="1"/>
  <c r="N681" i="12" s="1"/>
  <c r="N682" i="12" s="1"/>
  <c r="N683" i="12" s="1"/>
  <c r="N684" i="12" s="1"/>
  <c r="N685" i="12" s="1"/>
  <c r="N686" i="12" s="1"/>
  <c r="N687" i="12" s="1"/>
  <c r="N688" i="12" s="1"/>
  <c r="N689" i="12" s="1"/>
  <c r="N690" i="12" s="1"/>
  <c r="N691" i="12" s="1"/>
  <c r="N692" i="12" s="1"/>
  <c r="N693" i="12" s="1"/>
  <c r="N694" i="12" s="1"/>
  <c r="N695" i="12" s="1"/>
  <c r="N696" i="12" s="1"/>
  <c r="N697" i="12" s="1"/>
  <c r="N698" i="12" s="1"/>
  <c r="N699" i="12" s="1"/>
  <c r="N700" i="12" s="1"/>
  <c r="N701" i="12" s="1"/>
  <c r="N702" i="12" s="1"/>
  <c r="N703" i="12" s="1"/>
  <c r="N704" i="12" s="1"/>
  <c r="N705" i="12" s="1"/>
  <c r="N706" i="12" s="1"/>
  <c r="N707" i="12" s="1"/>
  <c r="N708" i="12" s="1"/>
  <c r="N709" i="12" s="1"/>
  <c r="N710" i="12" s="1"/>
  <c r="N711" i="12" s="1"/>
  <c r="N712" i="12" s="1"/>
  <c r="N713" i="12" s="1"/>
  <c r="N714" i="12" s="1"/>
  <c r="N715" i="12" s="1"/>
  <c r="N716" i="12" s="1"/>
  <c r="N717" i="12" s="1"/>
  <c r="N718" i="12" s="1"/>
  <c r="N719" i="12" s="1"/>
  <c r="N720" i="12" s="1"/>
  <c r="N721" i="12" s="1"/>
  <c r="N722" i="12" s="1"/>
  <c r="N723" i="12" s="1"/>
  <c r="N724" i="12" s="1"/>
  <c r="N725" i="12" s="1"/>
  <c r="O6" i="12"/>
  <c r="O7" i="12" s="1"/>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P6" i="12"/>
  <c r="P7" i="12" s="1"/>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Q6" i="12"/>
  <c r="Q7" i="12" s="1"/>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E15" i="9" l="1"/>
  <c r="F15" i="9"/>
  <c r="D15" i="9"/>
  <c r="I21" i="9"/>
  <c r="E12" i="5" l="1"/>
  <c r="B726" i="12"/>
  <c r="C726" i="12"/>
  <c r="I5" i="9" l="1"/>
  <c r="K730" i="12" l="1"/>
  <c r="I6" i="9" l="1"/>
  <c r="I8" i="9"/>
  <c r="I11" i="9"/>
  <c r="I20" i="9" s="1"/>
  <c r="I19" i="9" l="1"/>
  <c r="J11" i="9"/>
  <c r="K13" i="9" s="1"/>
  <c r="J8" i="9" l="1"/>
  <c r="J6" i="9"/>
  <c r="K8" i="9" s="1"/>
  <c r="H5" i="8" l="1"/>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C5" i="8" l="1"/>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AR12" i="5" l="1"/>
  <c r="AJ12" i="5"/>
  <c r="AH12" i="5"/>
  <c r="AE12" i="5"/>
  <c r="N3" i="11" l="1"/>
  <c r="AF13" i="5" s="1"/>
  <c r="N4" i="11"/>
  <c r="AF14" i="5" s="1"/>
  <c r="N5" i="11"/>
  <c r="AF15" i="5" s="1"/>
  <c r="N6" i="11"/>
  <c r="AF16" i="5" s="1"/>
  <c r="N7" i="11"/>
  <c r="AF17" i="5" s="1"/>
  <c r="N8" i="11"/>
  <c r="AF18" i="5" s="1"/>
  <c r="N9" i="11"/>
  <c r="AF19" i="5" s="1"/>
  <c r="N10" i="11"/>
  <c r="AF20" i="5" s="1"/>
  <c r="N11" i="11"/>
  <c r="AF21" i="5" s="1"/>
  <c r="N12" i="11"/>
  <c r="AF22" i="5" s="1"/>
  <c r="N13" i="11"/>
  <c r="AF23" i="5" s="1"/>
  <c r="N14" i="11"/>
  <c r="AF24" i="5" s="1"/>
  <c r="N15" i="11"/>
  <c r="AF25" i="5" s="1"/>
  <c r="N16" i="11"/>
  <c r="AF26" i="5" s="1"/>
  <c r="N17" i="11"/>
  <c r="AF27" i="5" s="1"/>
  <c r="N18" i="11"/>
  <c r="AF28" i="5" s="1"/>
  <c r="N19" i="11"/>
  <c r="AF29" i="5" s="1"/>
  <c r="N20" i="11"/>
  <c r="AF30" i="5" s="1"/>
  <c r="N21" i="11"/>
  <c r="AF31" i="5" s="1"/>
  <c r="N22" i="11"/>
  <c r="AF32" i="5" s="1"/>
  <c r="N23" i="11"/>
  <c r="AF33" i="5" s="1"/>
  <c r="N24" i="11"/>
  <c r="AF34" i="5" s="1"/>
  <c r="N25" i="11"/>
  <c r="AF35" i="5" s="1"/>
  <c r="N26" i="11"/>
  <c r="AF36" i="5" s="1"/>
  <c r="N27" i="11"/>
  <c r="AF37" i="5" s="1"/>
  <c r="N28" i="11"/>
  <c r="AF38" i="5" s="1"/>
  <c r="N29" i="11"/>
  <c r="AF39" i="5" s="1"/>
  <c r="N30" i="11"/>
  <c r="AF40" i="5" s="1"/>
  <c r="N31" i="11"/>
  <c r="AF41" i="5" s="1"/>
  <c r="N32" i="11"/>
  <c r="AF42" i="5" s="1"/>
  <c r="N33" i="11"/>
  <c r="AF43" i="5" s="1"/>
  <c r="N34" i="11"/>
  <c r="AF44" i="5" s="1"/>
  <c r="N35" i="11"/>
  <c r="AF45" i="5" s="1"/>
  <c r="N36" i="11"/>
  <c r="AF46" i="5" s="1"/>
  <c r="N37" i="11"/>
  <c r="AF47" i="5" s="1"/>
  <c r="N38" i="11"/>
  <c r="AF48" i="5" s="1"/>
  <c r="N39" i="11"/>
  <c r="AF49" i="5" s="1"/>
  <c r="N40" i="11"/>
  <c r="AF50" i="5" s="1"/>
  <c r="N41" i="11"/>
  <c r="AF51" i="5" s="1"/>
  <c r="N42" i="11"/>
  <c r="AF52" i="5" s="1"/>
  <c r="N43" i="11"/>
  <c r="AF53" i="5" s="1"/>
  <c r="N44" i="11"/>
  <c r="AF54" i="5" s="1"/>
  <c r="N45" i="11"/>
  <c r="AF55" i="5" s="1"/>
  <c r="N46" i="11"/>
  <c r="AF56" i="5" s="1"/>
  <c r="N47" i="11"/>
  <c r="AF57" i="5" s="1"/>
  <c r="N48" i="11"/>
  <c r="AF58" i="5" s="1"/>
  <c r="N49" i="11"/>
  <c r="AF59" i="5" s="1"/>
  <c r="N50" i="11"/>
  <c r="AF60" i="5" s="1"/>
  <c r="N51" i="11"/>
  <c r="AF61" i="5" s="1"/>
  <c r="N52" i="11"/>
  <c r="AF62" i="5" s="1"/>
  <c r="N53" i="11"/>
  <c r="AF63" i="5" s="1"/>
  <c r="N54" i="11"/>
  <c r="AF64" i="5" s="1"/>
  <c r="N55" i="11"/>
  <c r="AF65" i="5" s="1"/>
  <c r="N56" i="11"/>
  <c r="AF66" i="5" s="1"/>
  <c r="N57" i="11"/>
  <c r="AF67" i="5" s="1"/>
  <c r="N58" i="11"/>
  <c r="AF68" i="5" s="1"/>
  <c r="N59" i="11"/>
  <c r="AF69" i="5" s="1"/>
  <c r="N60" i="11"/>
  <c r="AF70" i="5" s="1"/>
  <c r="N61" i="11"/>
  <c r="AF71" i="5" s="1"/>
  <c r="N62" i="11"/>
  <c r="AF72" i="5" s="1"/>
  <c r="N63" i="11"/>
  <c r="AF73" i="5" s="1"/>
  <c r="N64" i="11"/>
  <c r="AF74" i="5" s="1"/>
  <c r="N65" i="11"/>
  <c r="AF75" i="5" s="1"/>
  <c r="N66" i="11"/>
  <c r="AF76" i="5" s="1"/>
  <c r="N67" i="11"/>
  <c r="AF77" i="5" s="1"/>
  <c r="N68" i="11"/>
  <c r="AF78" i="5" s="1"/>
  <c r="N69" i="11"/>
  <c r="AF79" i="5" s="1"/>
  <c r="N70" i="11"/>
  <c r="AF80" i="5" s="1"/>
  <c r="N71" i="11"/>
  <c r="AF81" i="5" s="1"/>
  <c r="N72" i="11"/>
  <c r="AF82" i="5" s="1"/>
  <c r="N73" i="11"/>
  <c r="AF83" i="5" s="1"/>
  <c r="N74" i="11"/>
  <c r="AF84" i="5" s="1"/>
  <c r="N75" i="11"/>
  <c r="AF85" i="5" s="1"/>
  <c r="N76" i="11"/>
  <c r="AF86" i="5" s="1"/>
  <c r="N77" i="11"/>
  <c r="AF87" i="5" s="1"/>
  <c r="N78" i="11"/>
  <c r="AF88" i="5" s="1"/>
  <c r="N79" i="11"/>
  <c r="AF89" i="5" s="1"/>
  <c r="N80" i="11"/>
  <c r="AF90" i="5" s="1"/>
  <c r="N81" i="11"/>
  <c r="AF91" i="5" s="1"/>
  <c r="N82" i="11"/>
  <c r="AF92" i="5" s="1"/>
  <c r="N83" i="11"/>
  <c r="AF93" i="5" s="1"/>
  <c r="N84" i="11"/>
  <c r="AF94" i="5" s="1"/>
  <c r="N85" i="11"/>
  <c r="AF95" i="5" s="1"/>
  <c r="N86" i="11"/>
  <c r="AF96" i="5" s="1"/>
  <c r="N87" i="11"/>
  <c r="AF97" i="5" s="1"/>
  <c r="N88" i="11"/>
  <c r="AF98" i="5" s="1"/>
  <c r="N89" i="11"/>
  <c r="AF99" i="5" s="1"/>
  <c r="N90" i="11"/>
  <c r="AF100" i="5" s="1"/>
  <c r="N91" i="11"/>
  <c r="AF101" i="5" s="1"/>
  <c r="N92" i="11"/>
  <c r="AF102" i="5" s="1"/>
  <c r="N93" i="11"/>
  <c r="AF103" i="5" s="1"/>
  <c r="N94" i="11"/>
  <c r="AF104" i="5" s="1"/>
  <c r="N95" i="11"/>
  <c r="AF105" i="5" s="1"/>
  <c r="N96" i="11"/>
  <c r="AF106" i="5" s="1"/>
  <c r="N97" i="11"/>
  <c r="AF107" i="5" s="1"/>
  <c r="N98" i="11"/>
  <c r="AF108" i="5" s="1"/>
  <c r="N99" i="11"/>
  <c r="AF109" i="5" s="1"/>
  <c r="N100" i="11"/>
  <c r="AF110" i="5" s="1"/>
  <c r="N101" i="11"/>
  <c r="AF111" i="5" s="1"/>
  <c r="N102" i="11"/>
  <c r="AF112" i="5" s="1"/>
  <c r="N103" i="11"/>
  <c r="AF113" i="5" s="1"/>
  <c r="N104" i="11"/>
  <c r="AF114" i="5" s="1"/>
  <c r="N105" i="11"/>
  <c r="AF115" i="5" s="1"/>
  <c r="N106" i="11"/>
  <c r="AF116" i="5" s="1"/>
  <c r="N107" i="11"/>
  <c r="AF117" i="5" s="1"/>
  <c r="N108" i="11"/>
  <c r="AF118" i="5" s="1"/>
  <c r="N109" i="11"/>
  <c r="AF119" i="5" s="1"/>
  <c r="N110" i="11"/>
  <c r="AF120" i="5" s="1"/>
  <c r="N111" i="11"/>
  <c r="AF121" i="5" s="1"/>
  <c r="N112" i="11"/>
  <c r="AF122" i="5" s="1"/>
  <c r="N113" i="11"/>
  <c r="AF123" i="5" s="1"/>
  <c r="N114" i="11"/>
  <c r="AF124" i="5" s="1"/>
  <c r="N115" i="11"/>
  <c r="AF125" i="5" s="1"/>
  <c r="N116" i="11"/>
  <c r="AF126" i="5" s="1"/>
  <c r="N117" i="11"/>
  <c r="AF127" i="5" s="1"/>
  <c r="N118" i="11"/>
  <c r="AF128" i="5" s="1"/>
  <c r="N119" i="11"/>
  <c r="AF129" i="5" s="1"/>
  <c r="N120" i="11"/>
  <c r="AF130" i="5" s="1"/>
  <c r="N121" i="11"/>
  <c r="AF131" i="5" s="1"/>
  <c r="N122" i="11"/>
  <c r="AF132" i="5" s="1"/>
  <c r="N123" i="11"/>
  <c r="AF133" i="5" s="1"/>
  <c r="N124" i="11"/>
  <c r="AF134" i="5" s="1"/>
  <c r="N125" i="11"/>
  <c r="AF135" i="5" s="1"/>
  <c r="N126" i="11"/>
  <c r="AF136" i="5" s="1"/>
  <c r="N127" i="11"/>
  <c r="AF137" i="5" s="1"/>
  <c r="N128" i="11"/>
  <c r="AF138" i="5" s="1"/>
  <c r="N129" i="11"/>
  <c r="AF139" i="5" s="1"/>
  <c r="N130" i="11"/>
  <c r="AF140" i="5" s="1"/>
  <c r="N131" i="11"/>
  <c r="AF141" i="5" s="1"/>
  <c r="N132" i="11"/>
  <c r="AF142" i="5" s="1"/>
  <c r="N133" i="11"/>
  <c r="AF143" i="5" s="1"/>
  <c r="N134" i="11"/>
  <c r="AF144" i="5" s="1"/>
  <c r="N135" i="11"/>
  <c r="AF145" i="5" s="1"/>
  <c r="N136" i="11"/>
  <c r="AF146" i="5" s="1"/>
  <c r="N137" i="11"/>
  <c r="AF147" i="5" s="1"/>
  <c r="N138" i="11"/>
  <c r="AF148" i="5" s="1"/>
  <c r="N139" i="11"/>
  <c r="AF149" i="5" s="1"/>
  <c r="N140" i="11"/>
  <c r="AF150" i="5" s="1"/>
  <c r="N141" i="11"/>
  <c r="AF151" i="5" s="1"/>
  <c r="N142" i="11"/>
  <c r="AF152" i="5" s="1"/>
  <c r="N143" i="11"/>
  <c r="AF153" i="5" s="1"/>
  <c r="N144" i="11"/>
  <c r="AF154" i="5" s="1"/>
  <c r="N145" i="11"/>
  <c r="AF155" i="5" s="1"/>
  <c r="N146" i="11"/>
  <c r="AF156" i="5" s="1"/>
  <c r="N147" i="11"/>
  <c r="AF157" i="5" s="1"/>
  <c r="N148" i="11"/>
  <c r="AF158" i="5" s="1"/>
  <c r="N149" i="11"/>
  <c r="AF159" i="5" s="1"/>
  <c r="N150" i="11"/>
  <c r="AF160" i="5" s="1"/>
  <c r="N151" i="11"/>
  <c r="AF161" i="5" s="1"/>
  <c r="N152" i="11"/>
  <c r="AF162" i="5" s="1"/>
  <c r="N153" i="11"/>
  <c r="AF163" i="5" s="1"/>
  <c r="N154" i="11"/>
  <c r="AF164" i="5" s="1"/>
  <c r="N155" i="11"/>
  <c r="AF165" i="5" s="1"/>
  <c r="N156" i="11"/>
  <c r="AF166" i="5" s="1"/>
  <c r="N157" i="11"/>
  <c r="AF167" i="5" s="1"/>
  <c r="N158" i="11"/>
  <c r="AF168" i="5" s="1"/>
  <c r="N159" i="11"/>
  <c r="AF169" i="5" s="1"/>
  <c r="N160" i="11"/>
  <c r="AF170" i="5" s="1"/>
  <c r="N161" i="11"/>
  <c r="AF171" i="5" s="1"/>
  <c r="N162" i="11"/>
  <c r="AF172" i="5" s="1"/>
  <c r="N163" i="11"/>
  <c r="AF173" i="5" s="1"/>
  <c r="N164" i="11"/>
  <c r="AF174" i="5" s="1"/>
  <c r="N165" i="11"/>
  <c r="AF175" i="5" s="1"/>
  <c r="N166" i="11"/>
  <c r="AF176" i="5" s="1"/>
  <c r="N167" i="11"/>
  <c r="AF177" i="5" s="1"/>
  <c r="N168" i="11"/>
  <c r="AF178" i="5" s="1"/>
  <c r="N169" i="11"/>
  <c r="AF179" i="5" s="1"/>
  <c r="N170" i="11"/>
  <c r="AF180" i="5" s="1"/>
  <c r="N171" i="11"/>
  <c r="AF181" i="5" s="1"/>
  <c r="N172" i="11"/>
  <c r="AF182" i="5" s="1"/>
  <c r="N173" i="11"/>
  <c r="AF183" i="5" s="1"/>
  <c r="N174" i="11"/>
  <c r="AF184" i="5" s="1"/>
  <c r="N175" i="11"/>
  <c r="AF185" i="5" s="1"/>
  <c r="N176" i="11"/>
  <c r="AF186" i="5" s="1"/>
  <c r="N177" i="11"/>
  <c r="AF187" i="5" s="1"/>
  <c r="N178" i="11"/>
  <c r="AF188" i="5" s="1"/>
  <c r="N179" i="11"/>
  <c r="AF189" i="5" s="1"/>
  <c r="N180" i="11"/>
  <c r="AF190" i="5" s="1"/>
  <c r="N181" i="11"/>
  <c r="AF191" i="5" s="1"/>
  <c r="N182" i="11"/>
  <c r="AF192" i="5" s="1"/>
  <c r="N183" i="11"/>
  <c r="AF193" i="5" s="1"/>
  <c r="N184" i="11"/>
  <c r="AF194" i="5" s="1"/>
  <c r="N185" i="11"/>
  <c r="AF195" i="5" s="1"/>
  <c r="N186" i="11"/>
  <c r="AF196" i="5" s="1"/>
  <c r="N187" i="11"/>
  <c r="AF197" i="5" s="1"/>
  <c r="N188" i="11"/>
  <c r="AF198" i="5" s="1"/>
  <c r="N189" i="11"/>
  <c r="AF199" i="5" s="1"/>
  <c r="N190" i="11"/>
  <c r="AF200" i="5" s="1"/>
  <c r="N191" i="11"/>
  <c r="AF201" i="5" s="1"/>
  <c r="N192" i="11"/>
  <c r="AF202" i="5" s="1"/>
  <c r="N193" i="11"/>
  <c r="AF203" i="5" s="1"/>
  <c r="N194" i="11"/>
  <c r="AF204" i="5" s="1"/>
  <c r="N195" i="11"/>
  <c r="AF205" i="5" s="1"/>
  <c r="N196" i="11"/>
  <c r="AF206" i="5" s="1"/>
  <c r="N197" i="11"/>
  <c r="AF207" i="5" s="1"/>
  <c r="N198" i="11"/>
  <c r="AF208" i="5" s="1"/>
  <c r="N199" i="11"/>
  <c r="AF209" i="5" s="1"/>
  <c r="N200" i="11"/>
  <c r="AF210" i="5" s="1"/>
  <c r="N201" i="11"/>
  <c r="AF211" i="5" s="1"/>
  <c r="N202" i="11"/>
  <c r="AF212" i="5" s="1"/>
  <c r="N203" i="11"/>
  <c r="AF213" i="5" s="1"/>
  <c r="N204" i="11"/>
  <c r="AF214" i="5" s="1"/>
  <c r="N205" i="11"/>
  <c r="AF215" i="5" s="1"/>
  <c r="N206" i="11"/>
  <c r="AF216" i="5" s="1"/>
  <c r="N207" i="11"/>
  <c r="AF217" i="5" s="1"/>
  <c r="N208" i="11"/>
  <c r="AF218" i="5" s="1"/>
  <c r="N209" i="11"/>
  <c r="AF219" i="5" s="1"/>
  <c r="N210" i="11"/>
  <c r="AF220" i="5" s="1"/>
  <c r="N211" i="11"/>
  <c r="AF221" i="5" s="1"/>
  <c r="N212" i="11"/>
  <c r="AF222" i="5" s="1"/>
  <c r="N213" i="11"/>
  <c r="AF223" i="5" s="1"/>
  <c r="N214" i="11"/>
  <c r="AF224" i="5" s="1"/>
  <c r="N215" i="11"/>
  <c r="AF225" i="5" s="1"/>
  <c r="N216" i="11"/>
  <c r="AF226" i="5" s="1"/>
  <c r="N217" i="11"/>
  <c r="AF227" i="5" s="1"/>
  <c r="N218" i="11"/>
  <c r="AF228" i="5" s="1"/>
  <c r="N219" i="11"/>
  <c r="AF229" i="5" s="1"/>
  <c r="N220" i="11"/>
  <c r="AF230" i="5" s="1"/>
  <c r="N221" i="11"/>
  <c r="AF231" i="5" s="1"/>
  <c r="N222" i="11"/>
  <c r="AF232" i="5" s="1"/>
  <c r="N223" i="11"/>
  <c r="AF233" i="5" s="1"/>
  <c r="N224" i="11"/>
  <c r="AF234" i="5" s="1"/>
  <c r="N225" i="11"/>
  <c r="AF235" i="5" s="1"/>
  <c r="N226" i="11"/>
  <c r="AF236" i="5" s="1"/>
  <c r="N227" i="11"/>
  <c r="AF237" i="5" s="1"/>
  <c r="N228" i="11"/>
  <c r="AF238" i="5" s="1"/>
  <c r="N229" i="11"/>
  <c r="AF239" i="5" s="1"/>
  <c r="N230" i="11"/>
  <c r="AF240" i="5" s="1"/>
  <c r="N231" i="11"/>
  <c r="AF241" i="5" s="1"/>
  <c r="N232" i="11"/>
  <c r="AF242" i="5" s="1"/>
  <c r="N233" i="11"/>
  <c r="AF243" i="5" s="1"/>
  <c r="N234" i="11"/>
  <c r="AF244" i="5" s="1"/>
  <c r="N235" i="11"/>
  <c r="AF245" i="5" s="1"/>
  <c r="N236" i="11"/>
  <c r="AF246" i="5" s="1"/>
  <c r="N237" i="11"/>
  <c r="AF247" i="5" s="1"/>
  <c r="N238" i="11"/>
  <c r="AF248" i="5" s="1"/>
  <c r="N239" i="11"/>
  <c r="AF249" i="5" s="1"/>
  <c r="N240" i="11"/>
  <c r="AF250" i="5" s="1"/>
  <c r="N241" i="11"/>
  <c r="AF251" i="5" s="1"/>
  <c r="N242" i="11"/>
  <c r="AF252" i="5" s="1"/>
  <c r="N243" i="11"/>
  <c r="AF253" i="5" s="1"/>
  <c r="N244" i="11"/>
  <c r="AF254" i="5" s="1"/>
  <c r="N245" i="11"/>
  <c r="AF255" i="5" s="1"/>
  <c r="N246" i="11"/>
  <c r="AF256" i="5" s="1"/>
  <c r="N247" i="11"/>
  <c r="AF257" i="5" s="1"/>
  <c r="N248" i="11"/>
  <c r="AF258" i="5" s="1"/>
  <c r="N249" i="11"/>
  <c r="AF259" i="5" s="1"/>
  <c r="N250" i="11"/>
  <c r="AF260" i="5" s="1"/>
  <c r="N251" i="11"/>
  <c r="AF261" i="5" s="1"/>
  <c r="N252" i="11"/>
  <c r="AF262" i="5" s="1"/>
  <c r="N253" i="11"/>
  <c r="AF263" i="5" s="1"/>
  <c r="N254" i="11"/>
  <c r="AF264" i="5" s="1"/>
  <c r="N255" i="11"/>
  <c r="AF265" i="5" s="1"/>
  <c r="N256" i="11"/>
  <c r="AF266" i="5" s="1"/>
  <c r="N257" i="11"/>
  <c r="AF267" i="5" s="1"/>
  <c r="N258" i="11"/>
  <c r="AF268" i="5" s="1"/>
  <c r="N259" i="11"/>
  <c r="AF269" i="5" s="1"/>
  <c r="N260" i="11"/>
  <c r="AF270" i="5" s="1"/>
  <c r="N261" i="11"/>
  <c r="AF271" i="5" s="1"/>
  <c r="N262" i="11"/>
  <c r="AF272" i="5" s="1"/>
  <c r="N263" i="11"/>
  <c r="AF273" i="5" s="1"/>
  <c r="N264" i="11"/>
  <c r="AF274" i="5" s="1"/>
  <c r="N265" i="11"/>
  <c r="AF275" i="5" s="1"/>
  <c r="N266" i="11"/>
  <c r="AF276" i="5" s="1"/>
  <c r="N267" i="11"/>
  <c r="AF277" i="5" s="1"/>
  <c r="N268" i="11"/>
  <c r="AF278" i="5" s="1"/>
  <c r="N269" i="11"/>
  <c r="AF279" i="5" s="1"/>
  <c r="N270" i="11"/>
  <c r="AF280" i="5" s="1"/>
  <c r="N271" i="11"/>
  <c r="AF281" i="5" s="1"/>
  <c r="N272" i="11"/>
  <c r="AF282" i="5" s="1"/>
  <c r="N273" i="11"/>
  <c r="AF283" i="5" s="1"/>
  <c r="N274" i="11"/>
  <c r="AF284" i="5" s="1"/>
  <c r="N275" i="11"/>
  <c r="AF285" i="5" s="1"/>
  <c r="N276" i="11"/>
  <c r="AF286" i="5" s="1"/>
  <c r="N277" i="11"/>
  <c r="AF287" i="5" s="1"/>
  <c r="N278" i="11"/>
  <c r="AF288" i="5" s="1"/>
  <c r="N279" i="11"/>
  <c r="AF289" i="5" s="1"/>
  <c r="N280" i="11"/>
  <c r="AF290" i="5" s="1"/>
  <c r="N281" i="11"/>
  <c r="AF291" i="5" s="1"/>
  <c r="N282" i="11"/>
  <c r="AF292" i="5" s="1"/>
  <c r="N283" i="11"/>
  <c r="AF293" i="5" s="1"/>
  <c r="N284" i="11"/>
  <c r="AF294" i="5" s="1"/>
  <c r="N285" i="11"/>
  <c r="AF295" i="5" s="1"/>
  <c r="N286" i="11"/>
  <c r="AF296" i="5" s="1"/>
  <c r="N287" i="11"/>
  <c r="AF297" i="5" s="1"/>
  <c r="N288" i="11"/>
  <c r="AF298" i="5" s="1"/>
  <c r="N289" i="11"/>
  <c r="AF299" i="5" s="1"/>
  <c r="N290" i="11"/>
  <c r="AF300" i="5" s="1"/>
  <c r="N291" i="11"/>
  <c r="AF301" i="5" s="1"/>
  <c r="N292" i="11"/>
  <c r="AF302" i="5" s="1"/>
  <c r="N293" i="11"/>
  <c r="AF303" i="5" s="1"/>
  <c r="N294" i="11"/>
  <c r="AF304" i="5" s="1"/>
  <c r="N295" i="11"/>
  <c r="AF305" i="5" s="1"/>
  <c r="N296" i="11"/>
  <c r="AF306" i="5" s="1"/>
  <c r="N297" i="11"/>
  <c r="AF307" i="5" s="1"/>
  <c r="N298" i="11"/>
  <c r="AF308" i="5" s="1"/>
  <c r="N299" i="11"/>
  <c r="AF309" i="5" s="1"/>
  <c r="N300" i="11"/>
  <c r="AF310" i="5" s="1"/>
  <c r="N301" i="11"/>
  <c r="AF311" i="5" s="1"/>
  <c r="N302" i="11"/>
  <c r="AF312" i="5" s="1"/>
  <c r="N303" i="11"/>
  <c r="AF313" i="5" s="1"/>
  <c r="N304" i="11"/>
  <c r="AF314" i="5" s="1"/>
  <c r="N305" i="11"/>
  <c r="AF315" i="5" s="1"/>
  <c r="N306" i="11"/>
  <c r="AF316" i="5" s="1"/>
  <c r="N307" i="11"/>
  <c r="AF317" i="5" s="1"/>
  <c r="N308" i="11"/>
  <c r="AF318" i="5" s="1"/>
  <c r="N309" i="11"/>
  <c r="AF319" i="5" s="1"/>
  <c r="N310" i="11"/>
  <c r="AF320" i="5" s="1"/>
  <c r="N311" i="11"/>
  <c r="AF321" i="5" s="1"/>
  <c r="N312" i="11"/>
  <c r="AF322" i="5" s="1"/>
  <c r="N313" i="11"/>
  <c r="AF323" i="5" s="1"/>
  <c r="N314" i="11"/>
  <c r="AF324" i="5" s="1"/>
  <c r="N315" i="11"/>
  <c r="AF325" i="5" s="1"/>
  <c r="N316" i="11"/>
  <c r="AF326" i="5" s="1"/>
  <c r="N317" i="11"/>
  <c r="AF327" i="5" s="1"/>
  <c r="N318" i="11"/>
  <c r="AF328" i="5" s="1"/>
  <c r="N319" i="11"/>
  <c r="AF329" i="5" s="1"/>
  <c r="N320" i="11"/>
  <c r="AF330" i="5" s="1"/>
  <c r="N321" i="11"/>
  <c r="AF331" i="5" s="1"/>
  <c r="N322" i="11"/>
  <c r="AF332" i="5" s="1"/>
  <c r="N323" i="11"/>
  <c r="AF333" i="5" s="1"/>
  <c r="N324" i="11"/>
  <c r="AF334" i="5" s="1"/>
  <c r="N325" i="11"/>
  <c r="AF335" i="5" s="1"/>
  <c r="N326" i="11"/>
  <c r="AF336" i="5" s="1"/>
  <c r="N327" i="11"/>
  <c r="AF337" i="5" s="1"/>
  <c r="N328" i="11"/>
  <c r="AF338" i="5" s="1"/>
  <c r="N329" i="11"/>
  <c r="AF339" i="5" s="1"/>
  <c r="N330" i="11"/>
  <c r="AF340" i="5" s="1"/>
  <c r="N331" i="11"/>
  <c r="AF341" i="5" s="1"/>
  <c r="N332" i="11"/>
  <c r="AF342" i="5" s="1"/>
  <c r="N333" i="11"/>
  <c r="AF343" i="5" s="1"/>
  <c r="N334" i="11"/>
  <c r="AF344" i="5" s="1"/>
  <c r="N335" i="11"/>
  <c r="AF345" i="5" s="1"/>
  <c r="N336" i="11"/>
  <c r="AF346" i="5" s="1"/>
  <c r="N337" i="11"/>
  <c r="AF347" i="5" s="1"/>
  <c r="N338" i="11"/>
  <c r="AF348" i="5" s="1"/>
  <c r="N339" i="11"/>
  <c r="AF349" i="5" s="1"/>
  <c r="N340" i="11"/>
  <c r="AF350" i="5" s="1"/>
  <c r="N341" i="11"/>
  <c r="AF351" i="5" s="1"/>
  <c r="N342" i="11"/>
  <c r="AF352" i="5" s="1"/>
  <c r="N343" i="11"/>
  <c r="AF353" i="5" s="1"/>
  <c r="N344" i="11"/>
  <c r="AF354" i="5" s="1"/>
  <c r="N345" i="11"/>
  <c r="AF355" i="5" s="1"/>
  <c r="N346" i="11"/>
  <c r="AF356" i="5" s="1"/>
  <c r="N347" i="11"/>
  <c r="AF357" i="5" s="1"/>
  <c r="N348" i="11"/>
  <c r="AF358" i="5" s="1"/>
  <c r="N349" i="11"/>
  <c r="AF359" i="5" s="1"/>
  <c r="N350" i="11"/>
  <c r="AF360" i="5" s="1"/>
  <c r="N351" i="11"/>
  <c r="AF361" i="5" s="1"/>
  <c r="N352" i="11"/>
  <c r="AF362" i="5" s="1"/>
  <c r="N353" i="11"/>
  <c r="AF363" i="5" s="1"/>
  <c r="N354" i="11"/>
  <c r="AF364" i="5" s="1"/>
  <c r="N355" i="11"/>
  <c r="AF365" i="5" s="1"/>
  <c r="N356" i="11"/>
  <c r="AF366" i="5" s="1"/>
  <c r="N357" i="11"/>
  <c r="AF367" i="5" s="1"/>
  <c r="N358" i="11"/>
  <c r="AF368" i="5" s="1"/>
  <c r="N359" i="11"/>
  <c r="AF369" i="5" s="1"/>
  <c r="N360" i="11"/>
  <c r="AF370" i="5" s="1"/>
  <c r="N361" i="11"/>
  <c r="AF371" i="5" s="1"/>
  <c r="N362" i="11"/>
  <c r="AF372" i="5" s="1"/>
  <c r="N363" i="11"/>
  <c r="AF373" i="5" s="1"/>
  <c r="N364" i="11"/>
  <c r="AF374" i="5" s="1"/>
  <c r="N365" i="11"/>
  <c r="AF375" i="5" s="1"/>
  <c r="N366" i="11"/>
  <c r="AF376" i="5" s="1"/>
  <c r="N367" i="11"/>
  <c r="AF377" i="5" s="1"/>
  <c r="N368" i="11"/>
  <c r="AF378" i="5" s="1"/>
  <c r="N369" i="11"/>
  <c r="AF379" i="5" s="1"/>
  <c r="N370" i="11"/>
  <c r="AF380" i="5" s="1"/>
  <c r="N371" i="11"/>
  <c r="AF381" i="5" s="1"/>
  <c r="N372" i="11"/>
  <c r="AF382" i="5" s="1"/>
  <c r="N373" i="11"/>
  <c r="AF383" i="5" s="1"/>
  <c r="N374" i="11"/>
  <c r="AF384" i="5" s="1"/>
  <c r="N375" i="11"/>
  <c r="AF385" i="5" s="1"/>
  <c r="N376" i="11"/>
  <c r="AF386" i="5" s="1"/>
  <c r="N377" i="11"/>
  <c r="AF387" i="5" s="1"/>
  <c r="N378" i="11"/>
  <c r="AF388" i="5" s="1"/>
  <c r="N379" i="11"/>
  <c r="AF389" i="5" s="1"/>
  <c r="N380" i="11"/>
  <c r="AF390" i="5" s="1"/>
  <c r="N381" i="11"/>
  <c r="AF391" i="5" s="1"/>
  <c r="N382" i="11"/>
  <c r="AF392" i="5" s="1"/>
  <c r="N383" i="11"/>
  <c r="AF393" i="5" s="1"/>
  <c r="N384" i="11"/>
  <c r="AF394" i="5" s="1"/>
  <c r="N385" i="11"/>
  <c r="AF395" i="5" s="1"/>
  <c r="N386" i="11"/>
  <c r="AF396" i="5" s="1"/>
  <c r="N387" i="11"/>
  <c r="AF397" i="5" s="1"/>
  <c r="N388" i="11"/>
  <c r="AF398" i="5" s="1"/>
  <c r="N389" i="11"/>
  <c r="AF399" i="5" s="1"/>
  <c r="N390" i="11"/>
  <c r="AF400" i="5" s="1"/>
  <c r="N391" i="11"/>
  <c r="AF401" i="5" s="1"/>
  <c r="N392" i="11"/>
  <c r="AF402" i="5" s="1"/>
  <c r="N393" i="11"/>
  <c r="AF403" i="5" s="1"/>
  <c r="N394" i="11"/>
  <c r="AF404" i="5" s="1"/>
  <c r="N395" i="11"/>
  <c r="AF405" i="5" s="1"/>
  <c r="N396" i="11"/>
  <c r="AF406" i="5" s="1"/>
  <c r="N397" i="11"/>
  <c r="AF407" i="5" s="1"/>
  <c r="N398" i="11"/>
  <c r="AF408" i="5" s="1"/>
  <c r="N399" i="11"/>
  <c r="AF409" i="5" s="1"/>
  <c r="N400" i="11"/>
  <c r="AF410" i="5" s="1"/>
  <c r="N401" i="11"/>
  <c r="AF411" i="5" s="1"/>
  <c r="N402" i="11"/>
  <c r="AF412" i="5" s="1"/>
  <c r="N403" i="11"/>
  <c r="AF413" i="5" s="1"/>
  <c r="N404" i="11"/>
  <c r="AF414" i="5" s="1"/>
  <c r="N405" i="11"/>
  <c r="AF415" i="5" s="1"/>
  <c r="N406" i="11"/>
  <c r="AF416" i="5" s="1"/>
  <c r="N407" i="11"/>
  <c r="AF417" i="5" s="1"/>
  <c r="N408" i="11"/>
  <c r="AF418" i="5" s="1"/>
  <c r="N409" i="11"/>
  <c r="AF419" i="5" s="1"/>
  <c r="N410" i="11"/>
  <c r="AF420" i="5" s="1"/>
  <c r="N411" i="11"/>
  <c r="AF421" i="5" s="1"/>
  <c r="N412" i="11"/>
  <c r="AF422" i="5" s="1"/>
  <c r="N413" i="11"/>
  <c r="AF423" i="5" s="1"/>
  <c r="N414" i="11"/>
  <c r="AF424" i="5" s="1"/>
  <c r="N415" i="11"/>
  <c r="AF425" i="5" s="1"/>
  <c r="N416" i="11"/>
  <c r="AF426" i="5" s="1"/>
  <c r="N417" i="11"/>
  <c r="AF427" i="5" s="1"/>
  <c r="N418" i="11"/>
  <c r="AF428" i="5" s="1"/>
  <c r="N419" i="11"/>
  <c r="AF429" i="5" s="1"/>
  <c r="N420" i="11"/>
  <c r="AF430" i="5" s="1"/>
  <c r="N421" i="11"/>
  <c r="AF431" i="5" s="1"/>
  <c r="N422" i="11"/>
  <c r="AF432" i="5" s="1"/>
  <c r="N423" i="11"/>
  <c r="AF433" i="5" s="1"/>
  <c r="N424" i="11"/>
  <c r="AF434" i="5" s="1"/>
  <c r="N425" i="11"/>
  <c r="AF435" i="5" s="1"/>
  <c r="N426" i="11"/>
  <c r="AF436" i="5" s="1"/>
  <c r="N427" i="11"/>
  <c r="AF437" i="5" s="1"/>
  <c r="N428" i="11"/>
  <c r="AF438" i="5" s="1"/>
  <c r="N429" i="11"/>
  <c r="AF439" i="5" s="1"/>
  <c r="N430" i="11"/>
  <c r="AF440" i="5" s="1"/>
  <c r="N431" i="11"/>
  <c r="AF441" i="5" s="1"/>
  <c r="N432" i="11"/>
  <c r="AF442" i="5" s="1"/>
  <c r="N433" i="11"/>
  <c r="AF443" i="5" s="1"/>
  <c r="N434" i="11"/>
  <c r="AF444" i="5" s="1"/>
  <c r="N435" i="11"/>
  <c r="AF445" i="5" s="1"/>
  <c r="N436" i="11"/>
  <c r="AF446" i="5" s="1"/>
  <c r="N437" i="11"/>
  <c r="AF447" i="5" s="1"/>
  <c r="N438" i="11"/>
  <c r="AF448" i="5" s="1"/>
  <c r="N439" i="11"/>
  <c r="AF449" i="5" s="1"/>
  <c r="N440" i="11"/>
  <c r="AF450" i="5" s="1"/>
  <c r="N441" i="11"/>
  <c r="AF451" i="5" s="1"/>
  <c r="N442" i="11"/>
  <c r="AF452" i="5" s="1"/>
  <c r="N443" i="11"/>
  <c r="AF453" i="5" s="1"/>
  <c r="N444" i="11"/>
  <c r="AF454" i="5" s="1"/>
  <c r="N445" i="11"/>
  <c r="AF455" i="5" s="1"/>
  <c r="N446" i="11"/>
  <c r="AF456" i="5" s="1"/>
  <c r="N447" i="11"/>
  <c r="AF457" i="5" s="1"/>
  <c r="N448" i="11"/>
  <c r="AF458" i="5" s="1"/>
  <c r="N449" i="11"/>
  <c r="AF459" i="5" s="1"/>
  <c r="N450" i="11"/>
  <c r="AF460" i="5" s="1"/>
  <c r="N451" i="11"/>
  <c r="AF461" i="5" s="1"/>
  <c r="N452" i="11"/>
  <c r="AF462" i="5" s="1"/>
  <c r="N453" i="11"/>
  <c r="AF463" i="5" s="1"/>
  <c r="N454" i="11"/>
  <c r="AF464" i="5" s="1"/>
  <c r="N455" i="11"/>
  <c r="AF465" i="5" s="1"/>
  <c r="N456" i="11"/>
  <c r="AF466" i="5" s="1"/>
  <c r="N457" i="11"/>
  <c r="AF467" i="5" s="1"/>
  <c r="N458" i="11"/>
  <c r="AF468" i="5" s="1"/>
  <c r="N459" i="11"/>
  <c r="AF469" i="5" s="1"/>
  <c r="N460" i="11"/>
  <c r="AF470" i="5" s="1"/>
  <c r="N461" i="11"/>
  <c r="AF471" i="5" s="1"/>
  <c r="N462" i="11"/>
  <c r="AF472" i="5" s="1"/>
  <c r="N463" i="11"/>
  <c r="AF473" i="5" s="1"/>
  <c r="N464" i="11"/>
  <c r="AF474" i="5" s="1"/>
  <c r="N465" i="11"/>
  <c r="AF475" i="5" s="1"/>
  <c r="N466" i="11"/>
  <c r="AF476" i="5" s="1"/>
  <c r="N467" i="11"/>
  <c r="AF477" i="5" s="1"/>
  <c r="N468" i="11"/>
  <c r="AF478" i="5" s="1"/>
  <c r="N469" i="11"/>
  <c r="AF479" i="5" s="1"/>
  <c r="N470" i="11"/>
  <c r="AF480" i="5" s="1"/>
  <c r="N471" i="11"/>
  <c r="AF481" i="5" s="1"/>
  <c r="N472" i="11"/>
  <c r="AF482" i="5" s="1"/>
  <c r="N473" i="11"/>
  <c r="AF483" i="5" s="1"/>
  <c r="N474" i="11"/>
  <c r="AF484" i="5" s="1"/>
  <c r="N475" i="11"/>
  <c r="AF485" i="5" s="1"/>
  <c r="N476" i="11"/>
  <c r="AF486" i="5" s="1"/>
  <c r="N477" i="11"/>
  <c r="AF487" i="5" s="1"/>
  <c r="N478" i="11"/>
  <c r="AF488" i="5" s="1"/>
  <c r="N479" i="11"/>
  <c r="AF489" i="5" s="1"/>
  <c r="N480" i="11"/>
  <c r="AF490" i="5" s="1"/>
  <c r="N481" i="11"/>
  <c r="AF491" i="5" s="1"/>
  <c r="N482" i="11"/>
  <c r="AF492" i="5" s="1"/>
  <c r="N483" i="11"/>
  <c r="AF493" i="5" s="1"/>
  <c r="N484" i="11"/>
  <c r="AF494" i="5" s="1"/>
  <c r="N485" i="11"/>
  <c r="AF495" i="5" s="1"/>
  <c r="N486" i="11"/>
  <c r="AF496" i="5" s="1"/>
  <c r="N487" i="11"/>
  <c r="AF497" i="5" s="1"/>
  <c r="N488" i="11"/>
  <c r="AF498" i="5" s="1"/>
  <c r="N489" i="11"/>
  <c r="AF499" i="5" s="1"/>
  <c r="N490" i="11"/>
  <c r="AF500" i="5" s="1"/>
  <c r="N491" i="11"/>
  <c r="AF501" i="5" s="1"/>
  <c r="N492" i="11"/>
  <c r="AF502" i="5" s="1"/>
  <c r="N493" i="11"/>
  <c r="AF503" i="5" s="1"/>
  <c r="N494" i="11"/>
  <c r="AF504" i="5" s="1"/>
  <c r="N495" i="11"/>
  <c r="AF505" i="5" s="1"/>
  <c r="N496" i="11"/>
  <c r="AF506" i="5" s="1"/>
  <c r="N497" i="11"/>
  <c r="AF507" i="5" s="1"/>
  <c r="N498" i="11"/>
  <c r="AF508" i="5" s="1"/>
  <c r="N499" i="11"/>
  <c r="AF509" i="5" s="1"/>
  <c r="N500" i="11"/>
  <c r="AF510" i="5" s="1"/>
  <c r="N501" i="11"/>
  <c r="AF511" i="5" s="1"/>
  <c r="N502" i="11"/>
  <c r="AF512" i="5" s="1"/>
  <c r="N503" i="11"/>
  <c r="AF513" i="5" s="1"/>
  <c r="N504" i="11"/>
  <c r="AF514" i="5" s="1"/>
  <c r="N505" i="11"/>
  <c r="AF515" i="5" s="1"/>
  <c r="N506" i="11"/>
  <c r="AF516" i="5" s="1"/>
  <c r="N507" i="11"/>
  <c r="AF517" i="5" s="1"/>
  <c r="N508" i="11"/>
  <c r="AF518" i="5" s="1"/>
  <c r="N509" i="11"/>
  <c r="AF519" i="5" s="1"/>
  <c r="N510" i="11"/>
  <c r="AF520" i="5" s="1"/>
  <c r="N511" i="11"/>
  <c r="AF521" i="5" s="1"/>
  <c r="N512" i="11"/>
  <c r="AF522" i="5" s="1"/>
  <c r="N513" i="11"/>
  <c r="AF523" i="5" s="1"/>
  <c r="N514" i="11"/>
  <c r="AF524" i="5" s="1"/>
  <c r="N515" i="11"/>
  <c r="AF525" i="5" s="1"/>
  <c r="N516" i="11"/>
  <c r="AF526" i="5" s="1"/>
  <c r="N517" i="11"/>
  <c r="AF527" i="5" s="1"/>
  <c r="N518" i="11"/>
  <c r="AF528" i="5" s="1"/>
  <c r="N519" i="11"/>
  <c r="AF529" i="5" s="1"/>
  <c r="N520" i="11"/>
  <c r="AF530" i="5" s="1"/>
  <c r="N521" i="11"/>
  <c r="AF531" i="5" s="1"/>
  <c r="N522" i="11"/>
  <c r="AF532" i="5" s="1"/>
  <c r="N523" i="11"/>
  <c r="AF533" i="5" s="1"/>
  <c r="N524" i="11"/>
  <c r="AF534" i="5" s="1"/>
  <c r="N525" i="11"/>
  <c r="AF535" i="5" s="1"/>
  <c r="N526" i="11"/>
  <c r="AF536" i="5" s="1"/>
  <c r="N527" i="11"/>
  <c r="AF537" i="5" s="1"/>
  <c r="N528" i="11"/>
  <c r="AF538" i="5" s="1"/>
  <c r="N529" i="11"/>
  <c r="AF539" i="5" s="1"/>
  <c r="N530" i="11"/>
  <c r="AF540" i="5" s="1"/>
  <c r="N531" i="11"/>
  <c r="AF541" i="5" s="1"/>
  <c r="N532" i="11"/>
  <c r="AF542" i="5" s="1"/>
  <c r="N533" i="11"/>
  <c r="AF543" i="5" s="1"/>
  <c r="N534" i="11"/>
  <c r="AF544" i="5" s="1"/>
  <c r="N535" i="11"/>
  <c r="AF545" i="5" s="1"/>
  <c r="N536" i="11"/>
  <c r="AF546" i="5" s="1"/>
  <c r="N537" i="11"/>
  <c r="AF547" i="5" s="1"/>
  <c r="N538" i="11"/>
  <c r="AF548" i="5" s="1"/>
  <c r="N539" i="11"/>
  <c r="AF549" i="5" s="1"/>
  <c r="N540" i="11"/>
  <c r="AF550" i="5" s="1"/>
  <c r="N541" i="11"/>
  <c r="AF551" i="5" s="1"/>
  <c r="N542" i="11"/>
  <c r="AF552" i="5" s="1"/>
  <c r="N543" i="11"/>
  <c r="AF553" i="5" s="1"/>
  <c r="N544" i="11"/>
  <c r="AF554" i="5" s="1"/>
  <c r="N545" i="11"/>
  <c r="AF555" i="5" s="1"/>
  <c r="N546" i="11"/>
  <c r="AF556" i="5" s="1"/>
  <c r="N547" i="11"/>
  <c r="AF557" i="5" s="1"/>
  <c r="N548" i="11"/>
  <c r="AF558" i="5" s="1"/>
  <c r="N549" i="11"/>
  <c r="AF559" i="5" s="1"/>
  <c r="N550" i="11"/>
  <c r="AF560" i="5" s="1"/>
  <c r="N551" i="11"/>
  <c r="AF561" i="5" s="1"/>
  <c r="N552" i="11"/>
  <c r="AF562" i="5" s="1"/>
  <c r="N553" i="11"/>
  <c r="AF563" i="5" s="1"/>
  <c r="N554" i="11"/>
  <c r="AF564" i="5" s="1"/>
  <c r="N555" i="11"/>
  <c r="AF565" i="5" s="1"/>
  <c r="N556" i="11"/>
  <c r="AF566" i="5" s="1"/>
  <c r="N557" i="11"/>
  <c r="AF567" i="5" s="1"/>
  <c r="N558" i="11"/>
  <c r="AF568" i="5" s="1"/>
  <c r="N559" i="11"/>
  <c r="AF569" i="5" s="1"/>
  <c r="N560" i="11"/>
  <c r="AF570" i="5" s="1"/>
  <c r="N561" i="11"/>
  <c r="AF571" i="5" s="1"/>
  <c r="N562" i="11"/>
  <c r="AF572" i="5" s="1"/>
  <c r="N563" i="11"/>
  <c r="AF573" i="5" s="1"/>
  <c r="N564" i="11"/>
  <c r="AF574" i="5" s="1"/>
  <c r="N565" i="11"/>
  <c r="AF575" i="5" s="1"/>
  <c r="N566" i="11"/>
  <c r="AF576" i="5" s="1"/>
  <c r="N567" i="11"/>
  <c r="AF577" i="5" s="1"/>
  <c r="N568" i="11"/>
  <c r="AF578" i="5" s="1"/>
  <c r="N569" i="11"/>
  <c r="AF579" i="5" s="1"/>
  <c r="N570" i="11"/>
  <c r="AF580" i="5" s="1"/>
  <c r="N571" i="11"/>
  <c r="AF581" i="5" s="1"/>
  <c r="N572" i="11"/>
  <c r="AF582" i="5" s="1"/>
  <c r="N573" i="11"/>
  <c r="AF583" i="5" s="1"/>
  <c r="N574" i="11"/>
  <c r="AF584" i="5" s="1"/>
  <c r="N575" i="11"/>
  <c r="AF585" i="5" s="1"/>
  <c r="N576" i="11"/>
  <c r="AF586" i="5" s="1"/>
  <c r="N577" i="11"/>
  <c r="AF587" i="5" s="1"/>
  <c r="N578" i="11"/>
  <c r="AF588" i="5" s="1"/>
  <c r="N579" i="11"/>
  <c r="AF589" i="5" s="1"/>
  <c r="N580" i="11"/>
  <c r="AF590" i="5" s="1"/>
  <c r="N581" i="11"/>
  <c r="AF591" i="5" s="1"/>
  <c r="N582" i="11"/>
  <c r="AF592" i="5" s="1"/>
  <c r="N583" i="11"/>
  <c r="AF593" i="5" s="1"/>
  <c r="N584" i="11"/>
  <c r="AF594" i="5" s="1"/>
  <c r="N585" i="11"/>
  <c r="AF595" i="5" s="1"/>
  <c r="N586" i="11"/>
  <c r="AF596" i="5" s="1"/>
  <c r="N587" i="11"/>
  <c r="AF597" i="5" s="1"/>
  <c r="N588" i="11"/>
  <c r="AF598" i="5" s="1"/>
  <c r="N589" i="11"/>
  <c r="AF599" i="5" s="1"/>
  <c r="N590" i="11"/>
  <c r="AF600" i="5" s="1"/>
  <c r="N591" i="11"/>
  <c r="AF601" i="5" s="1"/>
  <c r="N592" i="11"/>
  <c r="AF602" i="5" s="1"/>
  <c r="N593" i="11"/>
  <c r="AF603" i="5" s="1"/>
  <c r="N594" i="11"/>
  <c r="AF604" i="5" s="1"/>
  <c r="N595" i="11"/>
  <c r="AF605" i="5" s="1"/>
  <c r="N596" i="11"/>
  <c r="AF606" i="5" s="1"/>
  <c r="N597" i="11"/>
  <c r="AF607" i="5" s="1"/>
  <c r="N598" i="11"/>
  <c r="AF608" i="5" s="1"/>
  <c r="N599" i="11"/>
  <c r="AF609" i="5" s="1"/>
  <c r="N600" i="11"/>
  <c r="AF610" i="5" s="1"/>
  <c r="N601" i="11"/>
  <c r="AF611" i="5" s="1"/>
  <c r="N602" i="11"/>
  <c r="AF612" i="5" s="1"/>
  <c r="N603" i="11"/>
  <c r="AF613" i="5" s="1"/>
  <c r="N604" i="11"/>
  <c r="AF614" i="5" s="1"/>
  <c r="N605" i="11"/>
  <c r="AF615" i="5" s="1"/>
  <c r="N606" i="11"/>
  <c r="AF616" i="5" s="1"/>
  <c r="N607" i="11"/>
  <c r="AF617" i="5" s="1"/>
  <c r="N608" i="11"/>
  <c r="AF618" i="5" s="1"/>
  <c r="N609" i="11"/>
  <c r="AF619" i="5" s="1"/>
  <c r="N610" i="11"/>
  <c r="AF620" i="5" s="1"/>
  <c r="N611" i="11"/>
  <c r="AF621" i="5" s="1"/>
  <c r="N612" i="11"/>
  <c r="AF622" i="5" s="1"/>
  <c r="N613" i="11"/>
  <c r="AF623" i="5" s="1"/>
  <c r="N614" i="11"/>
  <c r="AF624" i="5" s="1"/>
  <c r="N615" i="11"/>
  <c r="AF625" i="5" s="1"/>
  <c r="N616" i="11"/>
  <c r="AF626" i="5" s="1"/>
  <c r="N617" i="11"/>
  <c r="AF627" i="5" s="1"/>
  <c r="N618" i="11"/>
  <c r="AF628" i="5" s="1"/>
  <c r="N619" i="11"/>
  <c r="AF629" i="5" s="1"/>
  <c r="N620" i="11"/>
  <c r="AF630" i="5" s="1"/>
  <c r="N621" i="11"/>
  <c r="AF631" i="5" s="1"/>
  <c r="N622" i="11"/>
  <c r="AF632" i="5" s="1"/>
  <c r="N623" i="11"/>
  <c r="AF633" i="5" s="1"/>
  <c r="N624" i="11"/>
  <c r="AF634" i="5" s="1"/>
  <c r="N625" i="11"/>
  <c r="AF635" i="5" s="1"/>
  <c r="N626" i="11"/>
  <c r="AF636" i="5" s="1"/>
  <c r="N627" i="11"/>
  <c r="AF637" i="5" s="1"/>
  <c r="N628" i="11"/>
  <c r="AF638" i="5" s="1"/>
  <c r="N629" i="11"/>
  <c r="AF639" i="5" s="1"/>
  <c r="N630" i="11"/>
  <c r="AF640" i="5" s="1"/>
  <c r="N631" i="11"/>
  <c r="AF641" i="5" s="1"/>
  <c r="N632" i="11"/>
  <c r="AF642" i="5" s="1"/>
  <c r="N633" i="11"/>
  <c r="AF643" i="5" s="1"/>
  <c r="N634" i="11"/>
  <c r="AF644" i="5" s="1"/>
  <c r="N635" i="11"/>
  <c r="AF645" i="5" s="1"/>
  <c r="N636" i="11"/>
  <c r="AF646" i="5" s="1"/>
  <c r="N637" i="11"/>
  <c r="AF647" i="5" s="1"/>
  <c r="N638" i="11"/>
  <c r="AF648" i="5" s="1"/>
  <c r="N639" i="11"/>
  <c r="AF649" i="5" s="1"/>
  <c r="N640" i="11"/>
  <c r="AF650" i="5" s="1"/>
  <c r="N641" i="11"/>
  <c r="AF651" i="5" s="1"/>
  <c r="N642" i="11"/>
  <c r="AF652" i="5" s="1"/>
  <c r="N643" i="11"/>
  <c r="AF653" i="5" s="1"/>
  <c r="N644" i="11"/>
  <c r="AF654" i="5" s="1"/>
  <c r="N645" i="11"/>
  <c r="AF655" i="5" s="1"/>
  <c r="N646" i="11"/>
  <c r="AF656" i="5" s="1"/>
  <c r="N647" i="11"/>
  <c r="AF657" i="5" s="1"/>
  <c r="N648" i="11"/>
  <c r="AF658" i="5" s="1"/>
  <c r="N649" i="11"/>
  <c r="AF659" i="5" s="1"/>
  <c r="N650" i="11"/>
  <c r="AF660" i="5" s="1"/>
  <c r="N651" i="11"/>
  <c r="AF661" i="5" s="1"/>
  <c r="N652" i="11"/>
  <c r="AF662" i="5" s="1"/>
  <c r="N653" i="11"/>
  <c r="AF663" i="5" s="1"/>
  <c r="N654" i="11"/>
  <c r="AF664" i="5" s="1"/>
  <c r="N655" i="11"/>
  <c r="AF665" i="5" s="1"/>
  <c r="N656" i="11"/>
  <c r="AF666" i="5" s="1"/>
  <c r="N657" i="11"/>
  <c r="AF667" i="5" s="1"/>
  <c r="N658" i="11"/>
  <c r="AF668" i="5" s="1"/>
  <c r="N659" i="11"/>
  <c r="AF669" i="5" s="1"/>
  <c r="N660" i="11"/>
  <c r="AF670" i="5" s="1"/>
  <c r="N661" i="11"/>
  <c r="AF671" i="5" s="1"/>
  <c r="N662" i="11"/>
  <c r="AF672" i="5" s="1"/>
  <c r="N663" i="11"/>
  <c r="AF673" i="5" s="1"/>
  <c r="N664" i="11"/>
  <c r="AF674" i="5" s="1"/>
  <c r="N665" i="11"/>
  <c r="AF675" i="5" s="1"/>
  <c r="N666" i="11"/>
  <c r="AF676" i="5" s="1"/>
  <c r="N667" i="11"/>
  <c r="AF677" i="5" s="1"/>
  <c r="N668" i="11"/>
  <c r="AF678" i="5" s="1"/>
  <c r="N669" i="11"/>
  <c r="AF679" i="5" s="1"/>
  <c r="N670" i="11"/>
  <c r="AF680" i="5" s="1"/>
  <c r="N671" i="11"/>
  <c r="AF681" i="5" s="1"/>
  <c r="N672" i="11"/>
  <c r="AF682" i="5" s="1"/>
  <c r="N673" i="11"/>
  <c r="AF683" i="5" s="1"/>
  <c r="N674" i="11"/>
  <c r="AF684" i="5" s="1"/>
  <c r="N675" i="11"/>
  <c r="AF685" i="5" s="1"/>
  <c r="N676" i="11"/>
  <c r="AF686" i="5" s="1"/>
  <c r="N677" i="11"/>
  <c r="AF687" i="5" s="1"/>
  <c r="N678" i="11"/>
  <c r="AF688" i="5" s="1"/>
  <c r="N679" i="11"/>
  <c r="AF689" i="5" s="1"/>
  <c r="N680" i="11"/>
  <c r="AF690" i="5" s="1"/>
  <c r="N681" i="11"/>
  <c r="AF691" i="5" s="1"/>
  <c r="N682" i="11"/>
  <c r="AF692" i="5" s="1"/>
  <c r="N683" i="11"/>
  <c r="AF693" i="5" s="1"/>
  <c r="N684" i="11"/>
  <c r="AF694" i="5" s="1"/>
  <c r="N685" i="11"/>
  <c r="AF695" i="5" s="1"/>
  <c r="N686" i="11"/>
  <c r="AF696" i="5" s="1"/>
  <c r="N687" i="11"/>
  <c r="AF697" i="5" s="1"/>
  <c r="N688" i="11"/>
  <c r="AF698" i="5" s="1"/>
  <c r="N689" i="11"/>
  <c r="AF699" i="5" s="1"/>
  <c r="N690" i="11"/>
  <c r="AF700" i="5" s="1"/>
  <c r="N691" i="11"/>
  <c r="AF701" i="5" s="1"/>
  <c r="N692" i="11"/>
  <c r="AF702" i="5" s="1"/>
  <c r="N693" i="11"/>
  <c r="AF703" i="5" s="1"/>
  <c r="N694" i="11"/>
  <c r="AF704" i="5" s="1"/>
  <c r="N695" i="11"/>
  <c r="AF705" i="5" s="1"/>
  <c r="N696" i="11"/>
  <c r="AF706" i="5" s="1"/>
  <c r="N697" i="11"/>
  <c r="AF707" i="5" s="1"/>
  <c r="N698" i="11"/>
  <c r="AF708" i="5" s="1"/>
  <c r="N699" i="11"/>
  <c r="AF709" i="5" s="1"/>
  <c r="N700" i="11"/>
  <c r="AF710" i="5" s="1"/>
  <c r="N701" i="11"/>
  <c r="AF711" i="5" s="1"/>
  <c r="N702" i="11"/>
  <c r="AF712" i="5" s="1"/>
  <c r="N703" i="11"/>
  <c r="AF713" i="5" s="1"/>
  <c r="N704" i="11"/>
  <c r="AF714" i="5" s="1"/>
  <c r="N705" i="11"/>
  <c r="AF715" i="5" s="1"/>
  <c r="N706" i="11"/>
  <c r="AF716" i="5" s="1"/>
  <c r="N707" i="11"/>
  <c r="AF717" i="5" s="1"/>
  <c r="N708" i="11"/>
  <c r="AF718" i="5" s="1"/>
  <c r="N709" i="11"/>
  <c r="AF719" i="5" s="1"/>
  <c r="N710" i="11"/>
  <c r="AF720" i="5" s="1"/>
  <c r="N711" i="11"/>
  <c r="AF721" i="5" s="1"/>
  <c r="N712" i="11"/>
  <c r="AF722" i="5" s="1"/>
  <c r="N713" i="11"/>
  <c r="AF723" i="5" s="1"/>
  <c r="N714" i="11"/>
  <c r="AF724" i="5" s="1"/>
  <c r="N715" i="11"/>
  <c r="AF725" i="5" s="1"/>
  <c r="N716" i="11"/>
  <c r="AF726" i="5" s="1"/>
  <c r="N717" i="11"/>
  <c r="AF727" i="5" s="1"/>
  <c r="N718" i="11"/>
  <c r="AF728" i="5" s="1"/>
  <c r="N719" i="11"/>
  <c r="AF729" i="5" s="1"/>
  <c r="N720" i="11"/>
  <c r="AF730" i="5" s="1"/>
  <c r="N721" i="11"/>
  <c r="AF731" i="5" s="1"/>
  <c r="N2" i="11"/>
  <c r="H576" i="12" l="1"/>
  <c r="I576" i="12" s="1"/>
  <c r="H176" i="12"/>
  <c r="I176" i="12" s="1"/>
  <c r="H112" i="12"/>
  <c r="I112" i="12" s="1"/>
  <c r="H218" i="12"/>
  <c r="I218" i="12" s="1"/>
  <c r="H210" i="12"/>
  <c r="I210" i="12" s="1"/>
  <c r="H202" i="12"/>
  <c r="I202" i="12" s="1"/>
  <c r="H194" i="12"/>
  <c r="I194" i="12" s="1"/>
  <c r="H186" i="12"/>
  <c r="I186" i="12" s="1"/>
  <c r="H178" i="12"/>
  <c r="I178" i="12" s="1"/>
  <c r="H170" i="12"/>
  <c r="I170" i="12" s="1"/>
  <c r="H162" i="12"/>
  <c r="I162" i="12" s="1"/>
  <c r="H154" i="12"/>
  <c r="I154" i="12" s="1"/>
  <c r="H146" i="12"/>
  <c r="I146" i="12" s="1"/>
  <c r="H130" i="12"/>
  <c r="I130" i="12" s="1"/>
  <c r="H122" i="12"/>
  <c r="I122" i="12" s="1"/>
  <c r="H98" i="12"/>
  <c r="I98" i="12" s="1"/>
  <c r="H90" i="12"/>
  <c r="I90" i="12" s="1"/>
  <c r="H82" i="12"/>
  <c r="I82" i="12" s="1"/>
  <c r="H66" i="12"/>
  <c r="I66" i="12" s="1"/>
  <c r="H58" i="12"/>
  <c r="I58" i="12" s="1"/>
  <c r="H34" i="12"/>
  <c r="I34" i="12" s="1"/>
  <c r="H144" i="12"/>
  <c r="I144" i="12" s="1"/>
  <c r="H88" i="12"/>
  <c r="I88" i="12" s="1"/>
  <c r="H32" i="12"/>
  <c r="I32" i="12" s="1"/>
  <c r="H513" i="12"/>
  <c r="I513" i="12" s="1"/>
  <c r="H505" i="12"/>
  <c r="I505" i="12" s="1"/>
  <c r="H217" i="12"/>
  <c r="I217" i="12" s="1"/>
  <c r="H201" i="12"/>
  <c r="I201" i="12" s="1"/>
  <c r="H193" i="12"/>
  <c r="I193" i="12" s="1"/>
  <c r="H169" i="12"/>
  <c r="I169" i="12" s="1"/>
  <c r="H161" i="12"/>
  <c r="I161" i="12" s="1"/>
  <c r="H153" i="12"/>
  <c r="I153" i="12" s="1"/>
  <c r="H129" i="12"/>
  <c r="I129" i="12" s="1"/>
  <c r="H105" i="12"/>
  <c r="I105" i="12" s="1"/>
  <c r="H97" i="12"/>
  <c r="I97" i="12" s="1"/>
  <c r="H89" i="12"/>
  <c r="I89" i="12" s="1"/>
  <c r="H65" i="12"/>
  <c r="I65" i="12" s="1"/>
  <c r="H49" i="12"/>
  <c r="I49" i="12" s="1"/>
  <c r="H41" i="12"/>
  <c r="I41" i="12" s="1"/>
  <c r="H33" i="12"/>
  <c r="I33" i="12" s="1"/>
  <c r="H168" i="12"/>
  <c r="I168" i="12" s="1"/>
  <c r="H80" i="12"/>
  <c r="I80" i="12" s="1"/>
  <c r="H575" i="12"/>
  <c r="I575" i="12" s="1"/>
  <c r="H551" i="12"/>
  <c r="I551" i="12" s="1"/>
  <c r="H215" i="12"/>
  <c r="I215" i="12" s="1"/>
  <c r="H199" i="12"/>
  <c r="I199" i="12" s="1"/>
  <c r="H191" i="12"/>
  <c r="I191" i="12" s="1"/>
  <c r="H183" i="12"/>
  <c r="I183" i="12" s="1"/>
  <c r="H159" i="12"/>
  <c r="I159" i="12" s="1"/>
  <c r="H151" i="12"/>
  <c r="I151" i="12" s="1"/>
  <c r="H127" i="12"/>
  <c r="I127" i="12" s="1"/>
  <c r="H119" i="12"/>
  <c r="I119" i="12" s="1"/>
  <c r="H95" i="12"/>
  <c r="I95" i="12" s="1"/>
  <c r="H87" i="12"/>
  <c r="I87" i="12" s="1"/>
  <c r="H79" i="12"/>
  <c r="I79" i="12" s="1"/>
  <c r="H63" i="12"/>
  <c r="I63" i="12" s="1"/>
  <c r="H55" i="12"/>
  <c r="I55" i="12" s="1"/>
  <c r="H47" i="12"/>
  <c r="I47" i="12" s="1"/>
  <c r="H31" i="12"/>
  <c r="I31" i="12" s="1"/>
  <c r="H504" i="12"/>
  <c r="I504" i="12" s="1"/>
  <c r="H510" i="12"/>
  <c r="I510" i="12" s="1"/>
  <c r="H502" i="12"/>
  <c r="I502" i="12" s="1"/>
  <c r="H222" i="12"/>
  <c r="I222" i="12" s="1"/>
  <c r="H206" i="12"/>
  <c r="I206" i="12" s="1"/>
  <c r="H174" i="12"/>
  <c r="I174" i="12" s="1"/>
  <c r="H166" i="12"/>
  <c r="I166" i="12" s="1"/>
  <c r="H158" i="12"/>
  <c r="I158" i="12" s="1"/>
  <c r="H150" i="12"/>
  <c r="I150" i="12" s="1"/>
  <c r="H142" i="12"/>
  <c r="I142" i="12" s="1"/>
  <c r="H110" i="12"/>
  <c r="I110" i="12" s="1"/>
  <c r="H94" i="12"/>
  <c r="I94" i="12" s="1"/>
  <c r="H86" i="12"/>
  <c r="I86" i="12" s="1"/>
  <c r="H78" i="12"/>
  <c r="I78" i="12" s="1"/>
  <c r="H70" i="12"/>
  <c r="I70" i="12" s="1"/>
  <c r="H46" i="12"/>
  <c r="I46" i="12" s="1"/>
  <c r="H38" i="12"/>
  <c r="I38" i="12" s="1"/>
  <c r="H30" i="12"/>
  <c r="I30" i="12" s="1"/>
  <c r="H512" i="12"/>
  <c r="I512" i="12" s="1"/>
  <c r="H216" i="12"/>
  <c r="I216" i="12" s="1"/>
  <c r="H160" i="12"/>
  <c r="I160" i="12" s="1"/>
  <c r="H64" i="12"/>
  <c r="I64" i="12" s="1"/>
  <c r="H48" i="12"/>
  <c r="I48" i="12" s="1"/>
  <c r="H565" i="12"/>
  <c r="I565" i="12" s="1"/>
  <c r="H509" i="12"/>
  <c r="I509" i="12" s="1"/>
  <c r="H205" i="12"/>
  <c r="I205" i="12" s="1"/>
  <c r="H197" i="12"/>
  <c r="I197" i="12" s="1"/>
  <c r="H173" i="12"/>
  <c r="I173" i="12" s="1"/>
  <c r="H165" i="12"/>
  <c r="I165" i="12" s="1"/>
  <c r="H149" i="12"/>
  <c r="I149" i="12" s="1"/>
  <c r="H141" i="12"/>
  <c r="I141" i="12" s="1"/>
  <c r="H133" i="12"/>
  <c r="I133" i="12" s="1"/>
  <c r="H117" i="12"/>
  <c r="I117" i="12" s="1"/>
  <c r="H109" i="12"/>
  <c r="I109" i="12" s="1"/>
  <c r="H101" i="12"/>
  <c r="I101" i="12" s="1"/>
  <c r="H85" i="12"/>
  <c r="I85" i="12" s="1"/>
  <c r="H77" i="12"/>
  <c r="I77" i="12" s="1"/>
  <c r="H69" i="12"/>
  <c r="I69" i="12" s="1"/>
  <c r="H45" i="12"/>
  <c r="I45" i="12" s="1"/>
  <c r="H29" i="12"/>
  <c r="I29" i="12" s="1"/>
  <c r="H200" i="12"/>
  <c r="I200" i="12" s="1"/>
  <c r="H128" i="12"/>
  <c r="I128" i="12" s="1"/>
  <c r="H548" i="12"/>
  <c r="I548" i="12" s="1"/>
  <c r="H508" i="12"/>
  <c r="I508" i="12" s="1"/>
  <c r="H220" i="12"/>
  <c r="I220" i="12" s="1"/>
  <c r="H204" i="12"/>
  <c r="I204" i="12" s="1"/>
  <c r="H196" i="12"/>
  <c r="I196" i="12" s="1"/>
  <c r="H188" i="12"/>
  <c r="I188" i="12" s="1"/>
  <c r="H172" i="12"/>
  <c r="I172" i="12" s="1"/>
  <c r="H164" i="12"/>
  <c r="I164" i="12" s="1"/>
  <c r="H156" i="12"/>
  <c r="I156" i="12" s="1"/>
  <c r="H148" i="12"/>
  <c r="I148" i="12" s="1"/>
  <c r="H132" i="12"/>
  <c r="I132" i="12" s="1"/>
  <c r="H124" i="12"/>
  <c r="I124" i="12" s="1"/>
  <c r="H116" i="12"/>
  <c r="I116" i="12" s="1"/>
  <c r="H100" i="12"/>
  <c r="I100" i="12" s="1"/>
  <c r="H92" i="12"/>
  <c r="I92" i="12" s="1"/>
  <c r="H84" i="12"/>
  <c r="I84" i="12" s="1"/>
  <c r="H68" i="12"/>
  <c r="I68" i="12" s="1"/>
  <c r="H60" i="12"/>
  <c r="I60" i="12" s="1"/>
  <c r="H44" i="12"/>
  <c r="I44" i="12" s="1"/>
  <c r="H36" i="12"/>
  <c r="I36" i="12" s="1"/>
  <c r="H28" i="12"/>
  <c r="I28" i="12" s="1"/>
  <c r="H208" i="12"/>
  <c r="I208" i="12" s="1"/>
  <c r="H152" i="12"/>
  <c r="I152" i="12" s="1"/>
  <c r="H96" i="12"/>
  <c r="I96" i="12" s="1"/>
  <c r="H507" i="12"/>
  <c r="I507" i="12" s="1"/>
  <c r="H219" i="12"/>
  <c r="I219" i="12" s="1"/>
  <c r="H211" i="12"/>
  <c r="I211" i="12" s="1"/>
  <c r="H203" i="12"/>
  <c r="I203" i="12" s="1"/>
  <c r="H195" i="12"/>
  <c r="I195" i="12" s="1"/>
  <c r="H163" i="12"/>
  <c r="I163" i="12" s="1"/>
  <c r="H155" i="12"/>
  <c r="I155" i="12" s="1"/>
  <c r="H147" i="12"/>
  <c r="I147" i="12" s="1"/>
  <c r="H131" i="12"/>
  <c r="I131" i="12" s="1"/>
  <c r="H123" i="12"/>
  <c r="I123" i="12" s="1"/>
  <c r="H107" i="12"/>
  <c r="I107" i="12" s="1"/>
  <c r="H99" i="12"/>
  <c r="I99" i="12" s="1"/>
  <c r="H91" i="12"/>
  <c r="I91" i="12" s="1"/>
  <c r="H83" i="12"/>
  <c r="I83" i="12" s="1"/>
  <c r="H67" i="12"/>
  <c r="I67" i="12" s="1"/>
  <c r="H59" i="12"/>
  <c r="I59" i="12" s="1"/>
  <c r="H43" i="12"/>
  <c r="I43" i="12" s="1"/>
  <c r="H35" i="12"/>
  <c r="I35" i="12" s="1"/>
  <c r="H27" i="12"/>
  <c r="I27" i="12" s="1"/>
  <c r="H515" i="12"/>
  <c r="I515" i="12" s="1"/>
  <c r="H223" i="12"/>
  <c r="I223" i="12" s="1"/>
  <c r="J3602" i="8"/>
  <c r="J3603" i="8"/>
  <c r="J748" i="8"/>
  <c r="H207" i="12" l="1"/>
  <c r="I207" i="12" s="1"/>
  <c r="H37" i="12"/>
  <c r="I37" i="12" s="1"/>
  <c r="H26" i="12"/>
  <c r="I26" i="12" s="1"/>
  <c r="H157" i="12"/>
  <c r="I157" i="12" s="1"/>
  <c r="H192" i="12"/>
  <c r="I192" i="12" s="1"/>
  <c r="H525" i="12"/>
  <c r="I525" i="12" s="1"/>
  <c r="H214" i="12"/>
  <c r="I214" i="12" s="1"/>
  <c r="H503" i="12"/>
  <c r="I503" i="12" s="1"/>
  <c r="H506" i="12"/>
  <c r="I506" i="12" s="1"/>
  <c r="H212" i="12"/>
  <c r="I212" i="12" s="1"/>
  <c r="H221" i="12"/>
  <c r="I221" i="12" s="1"/>
  <c r="H143" i="12"/>
  <c r="I143" i="12" s="1"/>
  <c r="H171" i="12"/>
  <c r="I171" i="12" s="1"/>
  <c r="H523" i="12"/>
  <c r="I523" i="12" s="1"/>
  <c r="H108" i="12"/>
  <c r="I108" i="12" s="1"/>
  <c r="H53" i="12"/>
  <c r="I53" i="12" s="1"/>
  <c r="H181" i="12"/>
  <c r="I181" i="12" s="1"/>
  <c r="H549" i="12"/>
  <c r="I549" i="12" s="1"/>
  <c r="H39" i="12"/>
  <c r="I39" i="12" s="1"/>
  <c r="H103" i="12"/>
  <c r="I103" i="12" s="1"/>
  <c r="H167" i="12"/>
  <c r="I167" i="12" s="1"/>
  <c r="H511" i="12"/>
  <c r="I511" i="12" s="1"/>
  <c r="H113" i="12"/>
  <c r="I113" i="12" s="1"/>
  <c r="H177" i="12"/>
  <c r="I177" i="12" s="1"/>
  <c r="H553" i="12"/>
  <c r="I553" i="12" s="1"/>
  <c r="H42" i="12"/>
  <c r="I42" i="12" s="1"/>
  <c r="H106" i="12"/>
  <c r="I106" i="12" s="1"/>
  <c r="H514" i="12"/>
  <c r="I514" i="12" s="1"/>
  <c r="H51" i="12"/>
  <c r="I51" i="12" s="1"/>
  <c r="H115" i="12"/>
  <c r="I115" i="12" s="1"/>
  <c r="H179" i="12"/>
  <c r="I179" i="12" s="1"/>
  <c r="H56" i="12"/>
  <c r="I56" i="12" s="1"/>
  <c r="H52" i="12"/>
  <c r="I52" i="12" s="1"/>
  <c r="H180" i="12"/>
  <c r="I180" i="12" s="1"/>
  <c r="H40" i="12"/>
  <c r="I40" i="12" s="1"/>
  <c r="H61" i="12"/>
  <c r="I61" i="12" s="1"/>
  <c r="H125" i="12"/>
  <c r="I125" i="12" s="1"/>
  <c r="H189" i="12"/>
  <c r="I189" i="12" s="1"/>
  <c r="H102" i="12"/>
  <c r="I102" i="12" s="1"/>
  <c r="H111" i="12"/>
  <c r="I111" i="12" s="1"/>
  <c r="H175" i="12"/>
  <c r="I175" i="12" s="1"/>
  <c r="H57" i="12"/>
  <c r="I57" i="12" s="1"/>
  <c r="H121" i="12"/>
  <c r="I121" i="12" s="1"/>
  <c r="H185" i="12"/>
  <c r="I185" i="12" s="1"/>
  <c r="H601" i="12"/>
  <c r="I601" i="12" s="1"/>
  <c r="H50" i="12"/>
  <c r="I50" i="12" s="1"/>
  <c r="H114" i="12"/>
  <c r="I114" i="12" s="1"/>
  <c r="H198" i="12"/>
  <c r="I198" i="12" s="1"/>
  <c r="H187" i="12"/>
  <c r="I187" i="12" s="1"/>
  <c r="H72" i="12"/>
  <c r="I72" i="12" s="1"/>
  <c r="H93" i="12"/>
  <c r="I93" i="12" s="1"/>
  <c r="H134" i="12"/>
  <c r="I134" i="12" s="1"/>
  <c r="H54" i="12"/>
  <c r="I54" i="12" s="1"/>
  <c r="H118" i="12"/>
  <c r="I118" i="12" s="1"/>
  <c r="H182" i="12"/>
  <c r="I182" i="12" s="1"/>
  <c r="H550" i="12"/>
  <c r="I550" i="12" s="1"/>
  <c r="H73" i="12"/>
  <c r="I73" i="12" s="1"/>
  <c r="H137" i="12"/>
  <c r="I137" i="12" s="1"/>
  <c r="H184" i="12"/>
  <c r="I184" i="12" s="1"/>
  <c r="H75" i="12"/>
  <c r="I75" i="12" s="1"/>
  <c r="H139" i="12"/>
  <c r="I139" i="12" s="1"/>
  <c r="H76" i="12"/>
  <c r="I76" i="12" s="1"/>
  <c r="H140" i="12"/>
  <c r="I140" i="12" s="1"/>
  <c r="H552" i="12"/>
  <c r="I552" i="12" s="1"/>
  <c r="H213" i="12"/>
  <c r="I213" i="12" s="1"/>
  <c r="H104" i="12"/>
  <c r="I104" i="12" s="1"/>
  <c r="H62" i="12"/>
  <c r="I62" i="12" s="1"/>
  <c r="H126" i="12"/>
  <c r="I126" i="12" s="1"/>
  <c r="H190" i="12"/>
  <c r="I190" i="12" s="1"/>
  <c r="H120" i="12"/>
  <c r="I120" i="12" s="1"/>
  <c r="H71" i="12"/>
  <c r="I71" i="12" s="1"/>
  <c r="H135" i="12"/>
  <c r="I135" i="12" s="1"/>
  <c r="H136" i="12"/>
  <c r="I136" i="12" s="1"/>
  <c r="H81" i="12"/>
  <c r="I81" i="12" s="1"/>
  <c r="H145" i="12"/>
  <c r="I145" i="12" s="1"/>
  <c r="H209" i="12"/>
  <c r="I209" i="12" s="1"/>
  <c r="H74" i="12"/>
  <c r="I74" i="12" s="1"/>
  <c r="H138" i="12"/>
  <c r="I138" i="12" s="1"/>
  <c r="H600" i="12"/>
  <c r="I600" i="12" s="1"/>
  <c r="H516" i="12"/>
  <c r="I516" i="12" s="1"/>
  <c r="H225" i="12"/>
  <c r="I225" i="12" s="1"/>
  <c r="H224" i="12"/>
  <c r="I224" i="12" s="1"/>
  <c r="A13" i="5"/>
  <c r="A14" i="5" s="1"/>
  <c r="H517" i="12" l="1"/>
  <c r="I517" i="12" s="1"/>
  <c r="A15" i="5"/>
  <c r="A8" i="12"/>
  <c r="A7" i="12"/>
  <c r="H518" i="12" l="1"/>
  <c r="I518" i="12" s="1"/>
  <c r="A16" i="5"/>
  <c r="A9" i="12"/>
  <c r="H227" i="12"/>
  <c r="I227" i="12" s="1"/>
  <c r="H226" i="12"/>
  <c r="I226" i="12" s="1"/>
  <c r="H519" i="12" l="1"/>
  <c r="I519" i="12" s="1"/>
  <c r="A17" i="5"/>
  <c r="A10" i="12"/>
  <c r="A6" i="12"/>
  <c r="H521" i="12" l="1"/>
  <c r="I521" i="12" s="1"/>
  <c r="H520" i="12"/>
  <c r="I520" i="12" s="1"/>
  <c r="A18" i="5"/>
  <c r="A11" i="12"/>
  <c r="H228" i="12"/>
  <c r="I228" i="12" s="1"/>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H522" i="12" l="1"/>
  <c r="I522" i="12" s="1"/>
  <c r="A19" i="5"/>
  <c r="A12" i="12"/>
  <c r="H229" i="12"/>
  <c r="I229" i="12" s="1"/>
  <c r="A2" i="12"/>
  <c r="A20" i="5" l="1"/>
  <c r="A13" i="12"/>
  <c r="H230" i="12"/>
  <c r="I230" i="12" s="1"/>
  <c r="A21" i="5" l="1"/>
  <c r="A14" i="12"/>
  <c r="H231" i="12"/>
  <c r="I231" i="12" s="1"/>
  <c r="L726" i="12"/>
  <c r="J4" i="8"/>
  <c r="H524" i="12" l="1"/>
  <c r="I524" i="12" s="1"/>
  <c r="A22" i="5"/>
  <c r="A15" i="12"/>
  <c r="H232" i="12"/>
  <c r="I232" i="12" s="1"/>
  <c r="H233" i="12"/>
  <c r="I233" i="12" s="1"/>
  <c r="K2514" i="8"/>
  <c r="L4" i="8"/>
  <c r="O720" i="11"/>
  <c r="A23" i="5" l="1"/>
  <c r="A16" i="12"/>
  <c r="H235" i="12"/>
  <c r="I235" i="12" s="1"/>
  <c r="H234" i="12"/>
  <c r="I234" i="12" s="1"/>
  <c r="V674" i="11"/>
  <c r="AG684" i="5" s="1"/>
  <c r="V675" i="11"/>
  <c r="AG685" i="5" s="1"/>
  <c r="V676" i="11"/>
  <c r="AG686" i="5" s="1"/>
  <c r="V677" i="11"/>
  <c r="AG687" i="5" s="1"/>
  <c r="V678" i="11"/>
  <c r="AG688" i="5" s="1"/>
  <c r="V679" i="11"/>
  <c r="AG689" i="5" s="1"/>
  <c r="V680" i="11"/>
  <c r="AG690" i="5" s="1"/>
  <c r="V681" i="11"/>
  <c r="AG691" i="5" s="1"/>
  <c r="V682" i="11"/>
  <c r="AG692" i="5" s="1"/>
  <c r="V683" i="11"/>
  <c r="AG693" i="5" s="1"/>
  <c r="V684" i="11"/>
  <c r="AG694" i="5" s="1"/>
  <c r="V685" i="11"/>
  <c r="AG695" i="5" s="1"/>
  <c r="V686" i="11"/>
  <c r="AG696" i="5" s="1"/>
  <c r="V687" i="11"/>
  <c r="AG697" i="5" s="1"/>
  <c r="V688" i="11"/>
  <c r="AG698" i="5" s="1"/>
  <c r="V689" i="11"/>
  <c r="AG699" i="5" s="1"/>
  <c r="V690" i="11"/>
  <c r="AG700" i="5" s="1"/>
  <c r="V691" i="11"/>
  <c r="AG701" i="5" s="1"/>
  <c r="V692" i="11"/>
  <c r="AG702" i="5" s="1"/>
  <c r="V693" i="11"/>
  <c r="AG703" i="5" s="1"/>
  <c r="V694" i="11"/>
  <c r="AG704" i="5" s="1"/>
  <c r="V695" i="11"/>
  <c r="AG705" i="5" s="1"/>
  <c r="V696" i="11"/>
  <c r="AG706" i="5" s="1"/>
  <c r="V697" i="11"/>
  <c r="AG707" i="5" s="1"/>
  <c r="V698" i="11"/>
  <c r="AG708" i="5" s="1"/>
  <c r="V699" i="11"/>
  <c r="AG709" i="5" s="1"/>
  <c r="V700" i="11"/>
  <c r="AG710" i="5" s="1"/>
  <c r="V701" i="11"/>
  <c r="AG711" i="5" s="1"/>
  <c r="V702" i="11"/>
  <c r="AG712" i="5" s="1"/>
  <c r="V703" i="11"/>
  <c r="AG713" i="5" s="1"/>
  <c r="V704" i="11"/>
  <c r="AG714" i="5" s="1"/>
  <c r="V705" i="11"/>
  <c r="AG715" i="5" s="1"/>
  <c r="V706" i="11"/>
  <c r="AG716" i="5" s="1"/>
  <c r="V707" i="11"/>
  <c r="AG717" i="5" s="1"/>
  <c r="V708" i="11"/>
  <c r="AG718" i="5" s="1"/>
  <c r="V709" i="11"/>
  <c r="AG719" i="5" s="1"/>
  <c r="V710" i="11"/>
  <c r="AG720" i="5" s="1"/>
  <c r="V711" i="11"/>
  <c r="AG721" i="5" s="1"/>
  <c r="V712" i="11"/>
  <c r="AG722" i="5" s="1"/>
  <c r="V713" i="11"/>
  <c r="AG723" i="5" s="1"/>
  <c r="V714" i="11"/>
  <c r="AG724" i="5" s="1"/>
  <c r="V715" i="11"/>
  <c r="AG725" i="5" s="1"/>
  <c r="V716" i="11"/>
  <c r="AG726" i="5" s="1"/>
  <c r="V717" i="11"/>
  <c r="AG727" i="5" s="1"/>
  <c r="V718" i="11"/>
  <c r="AG728" i="5" s="1"/>
  <c r="V719" i="11"/>
  <c r="AG729" i="5" s="1"/>
  <c r="V720" i="11"/>
  <c r="AG730" i="5" s="1"/>
  <c r="V721" i="11"/>
  <c r="AG731" i="5" s="1"/>
  <c r="H527" i="12" l="1"/>
  <c r="I527" i="12" s="1"/>
  <c r="H526" i="12"/>
  <c r="I526" i="12" s="1"/>
  <c r="A24" i="5"/>
  <c r="A17" i="12"/>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A25" i="5" l="1"/>
  <c r="A18" i="12"/>
  <c r="H237" i="12"/>
  <c r="I237" i="12" s="1"/>
  <c r="H236" i="12"/>
  <c r="I236" i="12" s="1"/>
  <c r="H528" i="12" l="1"/>
  <c r="I528" i="12" s="1"/>
  <c r="A26" i="5"/>
  <c r="A19" i="12"/>
  <c r="H238" i="12"/>
  <c r="I238" i="12" s="1"/>
  <c r="H529" i="12" l="1"/>
  <c r="I529" i="12" s="1"/>
  <c r="A27" i="5"/>
  <c r="A20" i="12"/>
  <c r="L730" i="12"/>
  <c r="A28" i="5" l="1"/>
  <c r="A21" i="12"/>
  <c r="H239" i="12"/>
  <c r="I239" i="12" s="1"/>
  <c r="W9" i="5"/>
  <c r="J6" i="12"/>
  <c r="R6" i="12"/>
  <c r="F726" i="12"/>
  <c r="G726" i="12"/>
  <c r="AN12" i="5"/>
  <c r="A29" i="5" l="1"/>
  <c r="A22" i="12"/>
  <c r="H240" i="12"/>
  <c r="I240" i="12" s="1"/>
  <c r="Q726" i="12"/>
  <c r="AL12" i="5"/>
  <c r="G730" i="12"/>
  <c r="L732" i="12" s="1"/>
  <c r="J726" i="12"/>
  <c r="S6" i="12"/>
  <c r="A30" i="5" l="1"/>
  <c r="A23" i="12"/>
  <c r="H241" i="12"/>
  <c r="I241" i="12" s="1"/>
  <c r="M732" i="12"/>
  <c r="O726" i="12"/>
  <c r="A31" i="5" l="1"/>
  <c r="A24" i="12"/>
  <c r="H243" i="12"/>
  <c r="I243" i="12" s="1"/>
  <c r="H242" i="12"/>
  <c r="I242" i="12" s="1"/>
  <c r="AE732" i="5"/>
  <c r="A32" i="5" l="1"/>
  <c r="A25" i="12"/>
  <c r="AF12" i="5"/>
  <c r="A33" i="5" l="1"/>
  <c r="A26" i="12"/>
  <c r="H245" i="12"/>
  <c r="I245" i="12" s="1"/>
  <c r="H244" i="12"/>
  <c r="I244" i="12" s="1"/>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A34" i="5" l="1"/>
  <c r="A27" i="12"/>
  <c r="A35" i="5" l="1"/>
  <c r="A28" i="12"/>
  <c r="H246" i="12"/>
  <c r="I246" i="12" s="1"/>
  <c r="A36" i="5" l="1"/>
  <c r="A29" i="12"/>
  <c r="H247" i="12"/>
  <c r="I247" i="12" s="1"/>
  <c r="A37" i="5" l="1"/>
  <c r="A30" i="12"/>
  <c r="H249" i="12"/>
  <c r="I249" i="12" s="1"/>
  <c r="H248" i="12"/>
  <c r="I248" i="12" s="1"/>
  <c r="Y9" i="5"/>
  <c r="A38" i="5" l="1"/>
  <c r="A31" i="12"/>
  <c r="A39" i="5" l="1"/>
  <c r="A32" i="12"/>
  <c r="H251" i="12"/>
  <c r="I251" i="12" s="1"/>
  <c r="H250" i="12"/>
  <c r="I250" i="12" s="1"/>
  <c r="A40" i="5" l="1"/>
  <c r="A33" i="12"/>
  <c r="A41" i="5" l="1"/>
  <c r="A34" i="12"/>
  <c r="H252" i="12"/>
  <c r="I252" i="12" s="1"/>
  <c r="A42" i="5" l="1"/>
  <c r="A35" i="12"/>
  <c r="H253" i="12"/>
  <c r="I253" i="12" s="1"/>
  <c r="A43" i="5" l="1"/>
  <c r="A36" i="12"/>
  <c r="H254" i="12"/>
  <c r="I254" i="12" s="1"/>
  <c r="A44" i="5" l="1"/>
  <c r="A37" i="12"/>
  <c r="H255" i="12"/>
  <c r="I255" i="12" s="1"/>
  <c r="A45" i="5" l="1"/>
  <c r="A38" i="12"/>
  <c r="H256" i="12"/>
  <c r="I256" i="12" s="1"/>
  <c r="A46" i="5" l="1"/>
  <c r="A39" i="12"/>
  <c r="H257" i="12"/>
  <c r="I257" i="12" s="1"/>
  <c r="A47" i="5" l="1"/>
  <c r="A40" i="12"/>
  <c r="H258" i="12"/>
  <c r="I258" i="12" s="1"/>
  <c r="H259" i="12"/>
  <c r="I259" i="12" s="1"/>
  <c r="A48" i="5" l="1"/>
  <c r="A41" i="12"/>
  <c r="A49" i="5" l="1"/>
  <c r="A42" i="12"/>
  <c r="H261" i="12"/>
  <c r="I261" i="12" s="1"/>
  <c r="H260" i="12"/>
  <c r="I260" i="12" s="1"/>
  <c r="A50" i="5" l="1"/>
  <c r="A43" i="12"/>
  <c r="A51" i="5" l="1"/>
  <c r="A44" i="12"/>
  <c r="H262" i="12"/>
  <c r="I262" i="12" s="1"/>
  <c r="A52" i="5" l="1"/>
  <c r="A45" i="12"/>
  <c r="H263" i="12"/>
  <c r="I263" i="12" s="1"/>
  <c r="A53" i="5" l="1"/>
  <c r="A46" i="12"/>
  <c r="H264" i="12"/>
  <c r="I264" i="12" s="1"/>
  <c r="A54" i="5" l="1"/>
  <c r="A47" i="12"/>
  <c r="H265" i="12"/>
  <c r="I265" i="12" s="1"/>
  <c r="A55" i="5" l="1"/>
  <c r="A48" i="12"/>
  <c r="H266" i="12"/>
  <c r="I266" i="12" s="1"/>
  <c r="A56" i="5" l="1"/>
  <c r="A49" i="12"/>
  <c r="H267" i="12"/>
  <c r="I267" i="12" s="1"/>
  <c r="H268" i="12"/>
  <c r="I268" i="12" s="1"/>
  <c r="A57" i="5" l="1"/>
  <c r="A50" i="12"/>
  <c r="A58" i="5" l="1"/>
  <c r="A51" i="12"/>
  <c r="H269" i="12"/>
  <c r="I269" i="12" s="1"/>
  <c r="H270" i="12"/>
  <c r="I270" i="12" s="1"/>
  <c r="A59" i="5" l="1"/>
  <c r="A52" i="12"/>
  <c r="A60" i="5" l="1"/>
  <c r="A53" i="12"/>
  <c r="H271" i="12"/>
  <c r="I271" i="12" s="1"/>
  <c r="H272" i="12"/>
  <c r="I272" i="12" s="1"/>
  <c r="A61" i="5" l="1"/>
  <c r="A54" i="12"/>
  <c r="A62" i="5" l="1"/>
  <c r="A55" i="12"/>
  <c r="H273" i="12"/>
  <c r="I273" i="12" s="1"/>
  <c r="A63" i="5" l="1"/>
  <c r="A56" i="12"/>
  <c r="H275" i="12"/>
  <c r="I275" i="12" s="1"/>
  <c r="H274" i="12"/>
  <c r="I274" i="12" s="1"/>
  <c r="A64" i="5" l="1"/>
  <c r="A57" i="12"/>
  <c r="H276" i="12"/>
  <c r="I276" i="12" s="1"/>
  <c r="A65" i="5" l="1"/>
  <c r="A58" i="12"/>
  <c r="H278" i="12"/>
  <c r="I278" i="12" s="1"/>
  <c r="H277" i="12"/>
  <c r="I277" i="12" s="1"/>
  <c r="A66" i="5" l="1"/>
  <c r="A59" i="12"/>
  <c r="A67" i="5" l="1"/>
  <c r="A60" i="12"/>
  <c r="H279" i="12"/>
  <c r="I279" i="12" s="1"/>
  <c r="A68" i="5" l="1"/>
  <c r="A61" i="12"/>
  <c r="H280" i="12"/>
  <c r="I280" i="12" s="1"/>
  <c r="A69" i="5" l="1"/>
  <c r="A62" i="12"/>
  <c r="H281" i="12"/>
  <c r="I281" i="12" s="1"/>
  <c r="P726" i="12"/>
  <c r="A70" i="5" l="1"/>
  <c r="A63" i="12"/>
  <c r="H282" i="12"/>
  <c r="I282" i="12" s="1"/>
  <c r="A71" i="5" l="1"/>
  <c r="A64" i="12"/>
  <c r="H283" i="12"/>
  <c r="I283" i="12" s="1"/>
  <c r="A72" i="5" l="1"/>
  <c r="A65" i="12"/>
  <c r="H285" i="12"/>
  <c r="I285" i="12" s="1"/>
  <c r="H284" i="12"/>
  <c r="I284" i="12" s="1"/>
  <c r="A73" i="5" l="1"/>
  <c r="A66" i="12"/>
  <c r="A74" i="5" l="1"/>
  <c r="A67" i="12"/>
  <c r="H286" i="12"/>
  <c r="I286" i="12" s="1"/>
  <c r="H287" i="12"/>
  <c r="I287" i="12" s="1"/>
  <c r="A75" i="5" l="1"/>
  <c r="A68" i="12"/>
  <c r="A76" i="5" l="1"/>
  <c r="A69" i="12"/>
  <c r="H288" i="12"/>
  <c r="I288" i="12" s="1"/>
  <c r="A77" i="5" l="1"/>
  <c r="A70" i="12"/>
  <c r="H289" i="12"/>
  <c r="I289" i="12" s="1"/>
  <c r="A78" i="5" l="1"/>
  <c r="A71" i="12"/>
  <c r="H290" i="12"/>
  <c r="I290" i="12" s="1"/>
  <c r="A79" i="5" l="1"/>
  <c r="A72" i="12"/>
  <c r="H293" i="12"/>
  <c r="I293" i="12" s="1"/>
  <c r="H292" i="12"/>
  <c r="I292" i="12" s="1"/>
  <c r="H291" i="12"/>
  <c r="I291" i="12" s="1"/>
  <c r="A80" i="5" l="1"/>
  <c r="A73" i="12"/>
  <c r="A81" i="5" l="1"/>
  <c r="A74" i="12"/>
  <c r="H294" i="12"/>
  <c r="I294" i="12" s="1"/>
  <c r="A82" i="5" l="1"/>
  <c r="A75" i="12"/>
  <c r="H295" i="12"/>
  <c r="I295" i="12" s="1"/>
  <c r="A83" i="5" l="1"/>
  <c r="A76" i="12"/>
  <c r="H296" i="12"/>
  <c r="I296" i="12" s="1"/>
  <c r="A84" i="5" l="1"/>
  <c r="A77" i="12"/>
  <c r="H297" i="12"/>
  <c r="I297" i="12" s="1"/>
  <c r="H298" i="12"/>
  <c r="I298" i="12" s="1"/>
  <c r="A85" i="5" l="1"/>
  <c r="A78" i="12"/>
  <c r="A86" i="5" l="1"/>
  <c r="A79" i="12"/>
  <c r="H299" i="12"/>
  <c r="I299" i="12" s="1"/>
  <c r="H300" i="12"/>
  <c r="I300" i="12" s="1"/>
  <c r="A87" i="5" l="1"/>
  <c r="A80" i="12"/>
  <c r="H301" i="12"/>
  <c r="I301" i="12" s="1"/>
  <c r="A88" i="5" l="1"/>
  <c r="A81" i="12"/>
  <c r="H302" i="12"/>
  <c r="I302" i="12" s="1"/>
  <c r="A89" i="5" l="1"/>
  <c r="A82" i="12"/>
  <c r="A90" i="5" l="1"/>
  <c r="A83" i="12"/>
  <c r="H303" i="12"/>
  <c r="I303" i="12" s="1"/>
  <c r="H304" i="12"/>
  <c r="I304" i="12" s="1"/>
  <c r="A91" i="5" l="1"/>
  <c r="A84" i="12"/>
  <c r="A92" i="5" l="1"/>
  <c r="A85" i="12"/>
  <c r="H306" i="12"/>
  <c r="I306" i="12" s="1"/>
  <c r="H305" i="12"/>
  <c r="I305" i="12" s="1"/>
  <c r="A93" i="5" l="1"/>
  <c r="A86" i="12"/>
  <c r="A94" i="5" l="1"/>
  <c r="A87" i="12"/>
  <c r="H308" i="12"/>
  <c r="I308" i="12" s="1"/>
  <c r="H307" i="12"/>
  <c r="I307" i="12" s="1"/>
  <c r="A95" i="5" l="1"/>
  <c r="A88" i="12"/>
  <c r="A96" i="5" l="1"/>
  <c r="A89" i="12"/>
  <c r="H309" i="12"/>
  <c r="I309" i="12" s="1"/>
  <c r="A97" i="5" l="1"/>
  <c r="A90" i="12"/>
  <c r="H310" i="12"/>
  <c r="I310" i="12" s="1"/>
  <c r="A98" i="5" l="1"/>
  <c r="A91" i="12"/>
  <c r="H311" i="12"/>
  <c r="I311" i="12" s="1"/>
  <c r="H312" i="12"/>
  <c r="I312" i="12" s="1"/>
  <c r="A99" i="5" l="1"/>
  <c r="A92" i="12"/>
  <c r="H313" i="12"/>
  <c r="I313" i="12" s="1"/>
  <c r="A100" i="5" l="1"/>
  <c r="A93" i="12"/>
  <c r="A101" i="5" l="1"/>
  <c r="A94" i="12"/>
  <c r="H314" i="12"/>
  <c r="I314" i="12" s="1"/>
  <c r="A102" i="5" l="1"/>
  <c r="A95" i="12"/>
  <c r="H315" i="12"/>
  <c r="I315" i="12" s="1"/>
  <c r="A103" i="5" l="1"/>
  <c r="A96" i="12"/>
  <c r="H316" i="12"/>
  <c r="I316" i="12" s="1"/>
  <c r="A104" i="5" l="1"/>
  <c r="A97" i="12"/>
  <c r="H317" i="12"/>
  <c r="I317" i="12" s="1"/>
  <c r="H318" i="12"/>
  <c r="I318" i="12" s="1"/>
  <c r="A105" i="5" l="1"/>
  <c r="A98" i="12"/>
  <c r="A106" i="5" l="1"/>
  <c r="A99" i="12"/>
  <c r="H320" i="12"/>
  <c r="I320" i="12" s="1"/>
  <c r="H319" i="12"/>
  <c r="I319" i="12" s="1"/>
  <c r="A107" i="5" l="1"/>
  <c r="A100" i="12"/>
  <c r="A108" i="5" l="1"/>
  <c r="A101" i="12"/>
  <c r="H321" i="12"/>
  <c r="I321" i="12" s="1"/>
  <c r="H322" i="12"/>
  <c r="I322" i="12" s="1"/>
  <c r="A109" i="5" l="1"/>
  <c r="A102" i="12"/>
  <c r="A110" i="5" l="1"/>
  <c r="A103" i="12"/>
  <c r="H324" i="12"/>
  <c r="I324" i="12" s="1"/>
  <c r="H323" i="12"/>
  <c r="I323" i="12" s="1"/>
  <c r="A111" i="5" l="1"/>
  <c r="A104" i="12"/>
  <c r="A112" i="5" l="1"/>
  <c r="A105" i="12"/>
  <c r="H326" i="12"/>
  <c r="I326" i="12" s="1"/>
  <c r="H325" i="12"/>
  <c r="I325" i="12" s="1"/>
  <c r="A113" i="5" l="1"/>
  <c r="A106" i="12"/>
  <c r="A114" i="5" l="1"/>
  <c r="A107" i="12"/>
  <c r="H327" i="12"/>
  <c r="I327" i="12" s="1"/>
  <c r="A115" i="5" l="1"/>
  <c r="A108" i="12"/>
  <c r="H328" i="12"/>
  <c r="I328" i="12" s="1"/>
  <c r="A116" i="5" l="1"/>
  <c r="A109" i="12"/>
  <c r="H329" i="12"/>
  <c r="I329" i="12" s="1"/>
  <c r="A117" i="5" l="1"/>
  <c r="A110" i="12"/>
  <c r="H330" i="12"/>
  <c r="I330" i="12" s="1"/>
  <c r="A118" i="5" l="1"/>
  <c r="A111" i="12"/>
  <c r="H332" i="12"/>
  <c r="I332" i="12" s="1"/>
  <c r="H331" i="12"/>
  <c r="I331" i="12" s="1"/>
  <c r="A119" i="5" l="1"/>
  <c r="A112" i="12"/>
  <c r="A120" i="5" l="1"/>
  <c r="A113" i="12"/>
  <c r="H333" i="12"/>
  <c r="I333" i="12" s="1"/>
  <c r="A121" i="5" l="1"/>
  <c r="A114" i="12"/>
  <c r="H334" i="12"/>
  <c r="I334" i="12" s="1"/>
  <c r="A122" i="5" l="1"/>
  <c r="A115" i="12"/>
  <c r="H336" i="12"/>
  <c r="I336" i="12" s="1"/>
  <c r="H335" i="12"/>
  <c r="I335" i="12" s="1"/>
  <c r="A123" i="5" l="1"/>
  <c r="A116" i="12"/>
  <c r="A124" i="5" l="1"/>
  <c r="A117" i="12"/>
  <c r="H337" i="12"/>
  <c r="I337" i="12" s="1"/>
  <c r="A125" i="5" l="1"/>
  <c r="A118" i="12"/>
  <c r="H338" i="12"/>
  <c r="I338" i="12" s="1"/>
  <c r="A126" i="5" l="1"/>
  <c r="A119" i="12"/>
  <c r="H339" i="12"/>
  <c r="I339" i="12" s="1"/>
  <c r="A127" i="5" l="1"/>
  <c r="A120" i="12"/>
  <c r="H341" i="12"/>
  <c r="I341" i="12" s="1"/>
  <c r="H340" i="12"/>
  <c r="I340" i="12" s="1"/>
  <c r="A128" i="5" l="1"/>
  <c r="A121" i="12"/>
  <c r="A129" i="5" l="1"/>
  <c r="A122" i="12"/>
  <c r="H342" i="12"/>
  <c r="I342" i="12" s="1"/>
  <c r="H343" i="12"/>
  <c r="I343" i="12" s="1"/>
  <c r="A130" i="5" l="1"/>
  <c r="A123" i="12"/>
  <c r="A131" i="5" l="1"/>
  <c r="A124" i="12"/>
  <c r="H344" i="12"/>
  <c r="I344" i="12" s="1"/>
  <c r="H345" i="12"/>
  <c r="I345" i="12" s="1"/>
  <c r="A132" i="5" l="1"/>
  <c r="A125" i="12"/>
  <c r="A133" i="5" l="1"/>
  <c r="A126" i="12"/>
  <c r="H346" i="12"/>
  <c r="I346" i="12" s="1"/>
  <c r="H347" i="12"/>
  <c r="I347" i="12" s="1"/>
  <c r="A134" i="5" l="1"/>
  <c r="A127" i="12"/>
  <c r="A135" i="5" l="1"/>
  <c r="A128" i="12"/>
  <c r="H348" i="12"/>
  <c r="I348" i="12" s="1"/>
  <c r="H349" i="12"/>
  <c r="I349" i="12" s="1"/>
  <c r="A136" i="5" l="1"/>
  <c r="A129" i="12"/>
  <c r="A137" i="5" l="1"/>
  <c r="A130" i="12"/>
  <c r="H350" i="12"/>
  <c r="I350" i="12" s="1"/>
  <c r="H351" i="12"/>
  <c r="I351" i="12" s="1"/>
  <c r="A138" i="5" l="1"/>
  <c r="A131" i="12"/>
  <c r="A139" i="5" l="1"/>
  <c r="A132" i="12"/>
  <c r="H352" i="12"/>
  <c r="I352" i="12" s="1"/>
  <c r="A140" i="5" l="1"/>
  <c r="A133" i="12"/>
  <c r="H353" i="12"/>
  <c r="I353" i="12" s="1"/>
  <c r="A141" i="5" l="1"/>
  <c r="A134" i="12"/>
  <c r="H354" i="12"/>
  <c r="I354" i="12" s="1"/>
  <c r="A142" i="5" l="1"/>
  <c r="A135" i="12"/>
  <c r="H355" i="12"/>
  <c r="I355" i="12" s="1"/>
  <c r="A143" i="5" l="1"/>
  <c r="A136" i="12"/>
  <c r="H356" i="12"/>
  <c r="I356" i="12" s="1"/>
  <c r="A144" i="5" l="1"/>
  <c r="A137" i="12"/>
  <c r="H357" i="12"/>
  <c r="I357" i="12" s="1"/>
  <c r="A145" i="5" l="1"/>
  <c r="A138" i="12"/>
  <c r="H358" i="12"/>
  <c r="I358" i="12" s="1"/>
  <c r="A146" i="5" l="1"/>
  <c r="A139" i="12"/>
  <c r="H360" i="12"/>
  <c r="I360" i="12" s="1"/>
  <c r="H359" i="12"/>
  <c r="I359" i="12" s="1"/>
  <c r="A147" i="5" l="1"/>
  <c r="A140" i="12"/>
  <c r="A148" i="5" l="1"/>
  <c r="A141" i="12"/>
  <c r="H361" i="12"/>
  <c r="I361" i="12" s="1"/>
  <c r="A149" i="5" l="1"/>
  <c r="A142" i="12"/>
  <c r="H363" i="12"/>
  <c r="I363" i="12" s="1"/>
  <c r="H362" i="12"/>
  <c r="I362" i="12" s="1"/>
  <c r="A150" i="5" l="1"/>
  <c r="A143" i="12"/>
  <c r="A151" i="5" l="1"/>
  <c r="A144" i="12"/>
  <c r="H364" i="12"/>
  <c r="I364" i="12" s="1"/>
  <c r="A152" i="5" l="1"/>
  <c r="A145" i="12"/>
  <c r="H365" i="12"/>
  <c r="I365" i="12" s="1"/>
  <c r="H366" i="12"/>
  <c r="I366" i="12" s="1"/>
  <c r="A153" i="5" l="1"/>
  <c r="A146" i="12"/>
  <c r="A154" i="5" l="1"/>
  <c r="A147" i="12"/>
  <c r="H367" i="12"/>
  <c r="I367" i="12" s="1"/>
  <c r="A155" i="5" l="1"/>
  <c r="A148" i="12"/>
  <c r="H368" i="12"/>
  <c r="I368" i="12" s="1"/>
  <c r="A156" i="5" l="1"/>
  <c r="A149" i="12"/>
  <c r="H369" i="12"/>
  <c r="I369" i="12" s="1"/>
  <c r="A157" i="5" l="1"/>
  <c r="A150" i="12"/>
  <c r="H370" i="12"/>
  <c r="I370" i="12" s="1"/>
  <c r="A158" i="5" l="1"/>
  <c r="A151" i="12"/>
  <c r="H371" i="12"/>
  <c r="I371" i="12" s="1"/>
  <c r="H372" i="12"/>
  <c r="I372" i="12" s="1"/>
  <c r="A159" i="5" l="1"/>
  <c r="A152" i="12"/>
  <c r="A160" i="5" l="1"/>
  <c r="A153" i="12"/>
  <c r="H373" i="12"/>
  <c r="I373" i="12" s="1"/>
  <c r="A161" i="5" l="1"/>
  <c r="A154" i="12"/>
  <c r="H375" i="12"/>
  <c r="I375" i="12" s="1"/>
  <c r="H374" i="12"/>
  <c r="I374" i="12" s="1"/>
  <c r="A162" i="5" l="1"/>
  <c r="A155" i="12"/>
  <c r="A163" i="5" l="1"/>
  <c r="A156" i="12"/>
  <c r="H377" i="12"/>
  <c r="I377" i="12" s="1"/>
  <c r="H376" i="12"/>
  <c r="I376" i="12" s="1"/>
  <c r="A164" i="5" l="1"/>
  <c r="A157" i="12"/>
  <c r="A165" i="5" l="1"/>
  <c r="A158" i="12"/>
  <c r="H378" i="12"/>
  <c r="I378" i="12" s="1"/>
  <c r="A166" i="5" l="1"/>
  <c r="A159" i="12"/>
  <c r="H380" i="12"/>
  <c r="I380" i="12" s="1"/>
  <c r="H379" i="12"/>
  <c r="I379" i="12" s="1"/>
  <c r="A167" i="5" l="1"/>
  <c r="A160" i="12"/>
  <c r="A168" i="5" l="1"/>
  <c r="A161" i="12"/>
  <c r="H381" i="12"/>
  <c r="I381" i="12" s="1"/>
  <c r="A169" i="5" l="1"/>
  <c r="A162" i="12"/>
  <c r="H382" i="12"/>
  <c r="I382" i="12" s="1"/>
  <c r="H384" i="12"/>
  <c r="I384" i="12" s="1"/>
  <c r="A170" i="5" l="1"/>
  <c r="A163" i="12"/>
  <c r="H383" i="12"/>
  <c r="I383" i="12" s="1"/>
  <c r="A171" i="5" l="1"/>
  <c r="A164" i="12"/>
  <c r="H386" i="12"/>
  <c r="I386" i="12" s="1"/>
  <c r="H385" i="12"/>
  <c r="I385" i="12" s="1"/>
  <c r="A172" i="5" l="1"/>
  <c r="A165" i="12"/>
  <c r="A173" i="5" l="1"/>
  <c r="A166" i="12"/>
  <c r="H388" i="12"/>
  <c r="I388" i="12" s="1"/>
  <c r="H387" i="12"/>
  <c r="I387" i="12" s="1"/>
  <c r="A174" i="5" l="1"/>
  <c r="A167" i="12"/>
  <c r="A175" i="5" l="1"/>
  <c r="A168" i="12"/>
  <c r="H389" i="12"/>
  <c r="I389" i="12" s="1"/>
  <c r="H390" i="12"/>
  <c r="I390" i="12" s="1"/>
  <c r="A176" i="5" l="1"/>
  <c r="A169" i="12"/>
  <c r="H391" i="12"/>
  <c r="I391" i="12" s="1"/>
  <c r="A177" i="5" l="1"/>
  <c r="A170" i="12"/>
  <c r="A178" i="5" l="1"/>
  <c r="A171" i="12"/>
  <c r="H392" i="12"/>
  <c r="I392" i="12" s="1"/>
  <c r="A179" i="5" l="1"/>
  <c r="A172" i="12"/>
  <c r="H393" i="12"/>
  <c r="I393" i="12" s="1"/>
  <c r="A180" i="5" l="1"/>
  <c r="A173" i="12"/>
  <c r="H394" i="12"/>
  <c r="I394" i="12" s="1"/>
  <c r="A181" i="5" l="1"/>
  <c r="A174" i="12"/>
  <c r="H395" i="12"/>
  <c r="I395" i="12" s="1"/>
  <c r="X9" i="5"/>
  <c r="A182" i="5" l="1"/>
  <c r="A175" i="12"/>
  <c r="H396" i="12"/>
  <c r="I396" i="12" s="1"/>
  <c r="T9" i="5"/>
  <c r="S9" i="5"/>
  <c r="R9" i="5"/>
  <c r="A183" i="5" l="1"/>
  <c r="A176" i="12"/>
  <c r="H397" i="12"/>
  <c r="I397" i="12" s="1"/>
  <c r="H398" i="12"/>
  <c r="I398" i="12" s="1"/>
  <c r="N12" i="5"/>
  <c r="N732" i="5" s="1"/>
  <c r="A184" i="5" l="1"/>
  <c r="A177" i="12"/>
  <c r="V673" i="11"/>
  <c r="AG683" i="5" s="1"/>
  <c r="V672" i="11"/>
  <c r="AG682" i="5" s="1"/>
  <c r="V671" i="11"/>
  <c r="AG681" i="5" s="1"/>
  <c r="V670" i="11"/>
  <c r="AG680" i="5" s="1"/>
  <c r="V669" i="11"/>
  <c r="AG679" i="5" s="1"/>
  <c r="V668" i="11"/>
  <c r="AG678" i="5" s="1"/>
  <c r="V667" i="11"/>
  <c r="AG677" i="5" s="1"/>
  <c r="V666" i="11"/>
  <c r="AG676" i="5" s="1"/>
  <c r="V665" i="11"/>
  <c r="AG675" i="5" s="1"/>
  <c r="V664" i="11"/>
  <c r="AG674" i="5" s="1"/>
  <c r="V663" i="11"/>
  <c r="AG673" i="5" s="1"/>
  <c r="V662" i="11"/>
  <c r="AG672" i="5" s="1"/>
  <c r="V661" i="11"/>
  <c r="AG671" i="5" s="1"/>
  <c r="V660" i="11"/>
  <c r="AG670" i="5" s="1"/>
  <c r="V659" i="11"/>
  <c r="AG669" i="5" s="1"/>
  <c r="V658" i="11"/>
  <c r="AG668" i="5" s="1"/>
  <c r="V657" i="11"/>
  <c r="AG667" i="5" s="1"/>
  <c r="V656" i="11"/>
  <c r="AG666" i="5" s="1"/>
  <c r="V655" i="11"/>
  <c r="AG665" i="5" s="1"/>
  <c r="V654" i="11"/>
  <c r="AG664" i="5" s="1"/>
  <c r="V653" i="11"/>
  <c r="AG663" i="5" s="1"/>
  <c r="V652" i="11"/>
  <c r="AG662" i="5" s="1"/>
  <c r="V651" i="11"/>
  <c r="AG661" i="5" s="1"/>
  <c r="V650" i="11"/>
  <c r="AG660" i="5" s="1"/>
  <c r="V649" i="11"/>
  <c r="AG659" i="5" s="1"/>
  <c r="V648" i="11"/>
  <c r="AG658" i="5" s="1"/>
  <c r="V647" i="11"/>
  <c r="AG657" i="5" s="1"/>
  <c r="V646" i="11"/>
  <c r="AG656" i="5" s="1"/>
  <c r="V645" i="11"/>
  <c r="AG655" i="5" s="1"/>
  <c r="V644" i="11"/>
  <c r="AG654" i="5" s="1"/>
  <c r="V643" i="11"/>
  <c r="AG653" i="5" s="1"/>
  <c r="V642" i="11"/>
  <c r="AG652" i="5" s="1"/>
  <c r="V641" i="11"/>
  <c r="AG651" i="5" s="1"/>
  <c r="V640" i="11"/>
  <c r="AG650" i="5" s="1"/>
  <c r="V639" i="11"/>
  <c r="AG649" i="5" s="1"/>
  <c r="V638" i="11"/>
  <c r="AG648" i="5" s="1"/>
  <c r="V637" i="11"/>
  <c r="AG647" i="5" s="1"/>
  <c r="V636" i="11"/>
  <c r="AG646" i="5" s="1"/>
  <c r="V635" i="11"/>
  <c r="AG645" i="5" s="1"/>
  <c r="V634" i="11"/>
  <c r="AG644" i="5" s="1"/>
  <c r="V633" i="11"/>
  <c r="AG643" i="5" s="1"/>
  <c r="V632" i="11"/>
  <c r="AG642" i="5" s="1"/>
  <c r="V631" i="11"/>
  <c r="AG641" i="5" s="1"/>
  <c r="V630" i="11"/>
  <c r="AG640" i="5" s="1"/>
  <c r="V629" i="11"/>
  <c r="AG639" i="5" s="1"/>
  <c r="V628" i="11"/>
  <c r="AG638" i="5" s="1"/>
  <c r="V627" i="11"/>
  <c r="AG637" i="5" s="1"/>
  <c r="V626" i="11"/>
  <c r="AG636" i="5" s="1"/>
  <c r="V625" i="11"/>
  <c r="AG635" i="5" s="1"/>
  <c r="V624" i="11"/>
  <c r="AG634" i="5" s="1"/>
  <c r="V623" i="11"/>
  <c r="AG633" i="5" s="1"/>
  <c r="V622" i="11"/>
  <c r="AG632" i="5" s="1"/>
  <c r="V621" i="11"/>
  <c r="AG631" i="5" s="1"/>
  <c r="V620" i="11"/>
  <c r="AG630" i="5" s="1"/>
  <c r="V619" i="11"/>
  <c r="AG629" i="5" s="1"/>
  <c r="V618" i="11"/>
  <c r="AG628" i="5" s="1"/>
  <c r="V617" i="11"/>
  <c r="AG627" i="5" s="1"/>
  <c r="V616" i="11"/>
  <c r="AG626" i="5" s="1"/>
  <c r="V615" i="11"/>
  <c r="AG625" i="5" s="1"/>
  <c r="V614" i="11"/>
  <c r="AG624" i="5" s="1"/>
  <c r="V613" i="11"/>
  <c r="AG623" i="5" s="1"/>
  <c r="V612" i="11"/>
  <c r="AG622" i="5" s="1"/>
  <c r="V611" i="11"/>
  <c r="AG621" i="5" s="1"/>
  <c r="V610" i="11"/>
  <c r="AG620" i="5" s="1"/>
  <c r="V609" i="11"/>
  <c r="AG619" i="5" s="1"/>
  <c r="V608" i="11"/>
  <c r="AG618" i="5" s="1"/>
  <c r="V607" i="11"/>
  <c r="AG617" i="5" s="1"/>
  <c r="V606" i="11"/>
  <c r="AG616" i="5" s="1"/>
  <c r="V605" i="11"/>
  <c r="AG615" i="5" s="1"/>
  <c r="V604" i="11"/>
  <c r="AG614" i="5" s="1"/>
  <c r="V603" i="11"/>
  <c r="AG613" i="5" s="1"/>
  <c r="V602" i="11"/>
  <c r="AG612" i="5" s="1"/>
  <c r="V601" i="11"/>
  <c r="AG611" i="5" s="1"/>
  <c r="V600" i="11"/>
  <c r="AG610" i="5" s="1"/>
  <c r="V599" i="11"/>
  <c r="AG609" i="5" s="1"/>
  <c r="V598" i="11"/>
  <c r="AG608" i="5" s="1"/>
  <c r="V597" i="11"/>
  <c r="AG607" i="5" s="1"/>
  <c r="V596" i="11"/>
  <c r="AG606" i="5" s="1"/>
  <c r="V595" i="11"/>
  <c r="AG605" i="5" s="1"/>
  <c r="V594" i="11"/>
  <c r="AG604" i="5" s="1"/>
  <c r="V593" i="11"/>
  <c r="AG603" i="5" s="1"/>
  <c r="V592" i="11"/>
  <c r="AG602" i="5" s="1"/>
  <c r="V591" i="11"/>
  <c r="AG601" i="5" s="1"/>
  <c r="V590" i="11"/>
  <c r="AG600" i="5" s="1"/>
  <c r="V589" i="11"/>
  <c r="AG599" i="5" s="1"/>
  <c r="V588" i="11"/>
  <c r="AG598" i="5" s="1"/>
  <c r="V587" i="11"/>
  <c r="AG597" i="5" s="1"/>
  <c r="V586" i="11"/>
  <c r="AG596" i="5" s="1"/>
  <c r="V585" i="11"/>
  <c r="AG595" i="5" s="1"/>
  <c r="V584" i="11"/>
  <c r="AG594" i="5" s="1"/>
  <c r="V583" i="11"/>
  <c r="AG593" i="5" s="1"/>
  <c r="V582" i="11"/>
  <c r="AG592" i="5" s="1"/>
  <c r="V581" i="11"/>
  <c r="AG591" i="5" s="1"/>
  <c r="V580" i="11"/>
  <c r="AG590" i="5" s="1"/>
  <c r="V579" i="11"/>
  <c r="AG589" i="5" s="1"/>
  <c r="V578" i="11"/>
  <c r="AG588" i="5" s="1"/>
  <c r="V577" i="11"/>
  <c r="AG587" i="5" s="1"/>
  <c r="V576" i="11"/>
  <c r="AG586" i="5" s="1"/>
  <c r="V575" i="11"/>
  <c r="AG585" i="5" s="1"/>
  <c r="V574" i="11"/>
  <c r="AG584" i="5" s="1"/>
  <c r="V573" i="11"/>
  <c r="AG583" i="5" s="1"/>
  <c r="V572" i="11"/>
  <c r="AG582" i="5" s="1"/>
  <c r="V571" i="11"/>
  <c r="AG581" i="5" s="1"/>
  <c r="V570" i="11"/>
  <c r="AG580" i="5" s="1"/>
  <c r="V569" i="11"/>
  <c r="AG579" i="5" s="1"/>
  <c r="V568" i="11"/>
  <c r="AG578" i="5" s="1"/>
  <c r="V567" i="11"/>
  <c r="AG577" i="5" s="1"/>
  <c r="V566" i="11"/>
  <c r="AG576" i="5" s="1"/>
  <c r="V565" i="11"/>
  <c r="AG575" i="5" s="1"/>
  <c r="V564" i="11"/>
  <c r="AG574" i="5" s="1"/>
  <c r="V563" i="11"/>
  <c r="AG573" i="5" s="1"/>
  <c r="V562" i="11"/>
  <c r="AG572" i="5" s="1"/>
  <c r="V561" i="11"/>
  <c r="AG571" i="5" s="1"/>
  <c r="V560" i="11"/>
  <c r="AG570" i="5" s="1"/>
  <c r="V559" i="11"/>
  <c r="AG569" i="5" s="1"/>
  <c r="V558" i="11"/>
  <c r="AG568" i="5" s="1"/>
  <c r="V557" i="11"/>
  <c r="AG567" i="5" s="1"/>
  <c r="V556" i="11"/>
  <c r="AG566" i="5" s="1"/>
  <c r="V555" i="11"/>
  <c r="AG565" i="5" s="1"/>
  <c r="V554" i="11"/>
  <c r="AG564" i="5" s="1"/>
  <c r="V553" i="11"/>
  <c r="AG563" i="5" s="1"/>
  <c r="V552" i="11"/>
  <c r="AG562" i="5" s="1"/>
  <c r="V551" i="11"/>
  <c r="AG561" i="5" s="1"/>
  <c r="V550" i="11"/>
  <c r="AG560" i="5" s="1"/>
  <c r="V549" i="11"/>
  <c r="AG559" i="5" s="1"/>
  <c r="V548" i="11"/>
  <c r="AG558" i="5" s="1"/>
  <c r="V547" i="11"/>
  <c r="AG557" i="5" s="1"/>
  <c r="V546" i="11"/>
  <c r="AG556" i="5" s="1"/>
  <c r="V545" i="11"/>
  <c r="AG555" i="5" s="1"/>
  <c r="V544" i="11"/>
  <c r="AG554" i="5" s="1"/>
  <c r="V543" i="11"/>
  <c r="AG553" i="5" s="1"/>
  <c r="V542" i="11"/>
  <c r="AG552" i="5" s="1"/>
  <c r="V541" i="11"/>
  <c r="AG551" i="5" s="1"/>
  <c r="V540" i="11"/>
  <c r="AG550" i="5" s="1"/>
  <c r="V539" i="11"/>
  <c r="AG549" i="5" s="1"/>
  <c r="V538" i="11"/>
  <c r="AG548" i="5" s="1"/>
  <c r="V537" i="11"/>
  <c r="AG547" i="5" s="1"/>
  <c r="V536" i="11"/>
  <c r="AG546" i="5" s="1"/>
  <c r="V535" i="11"/>
  <c r="AG545" i="5" s="1"/>
  <c r="V534" i="11"/>
  <c r="AG544" i="5" s="1"/>
  <c r="V533" i="11"/>
  <c r="AG543" i="5" s="1"/>
  <c r="V532" i="11"/>
  <c r="AG542" i="5" s="1"/>
  <c r="V531" i="11"/>
  <c r="AG541" i="5" s="1"/>
  <c r="V530" i="11"/>
  <c r="AG540" i="5" s="1"/>
  <c r="V529" i="11"/>
  <c r="AG539" i="5" s="1"/>
  <c r="V528" i="11"/>
  <c r="AG538" i="5" s="1"/>
  <c r="V527" i="11"/>
  <c r="AG537" i="5" s="1"/>
  <c r="V526" i="11"/>
  <c r="AG536" i="5" s="1"/>
  <c r="V525" i="11"/>
  <c r="AG535" i="5" s="1"/>
  <c r="V524" i="11"/>
  <c r="AG534" i="5" s="1"/>
  <c r="V523" i="11"/>
  <c r="AG533" i="5" s="1"/>
  <c r="V522" i="11"/>
  <c r="AG532" i="5" s="1"/>
  <c r="V521" i="11"/>
  <c r="AG531" i="5" s="1"/>
  <c r="V520" i="11"/>
  <c r="AG530" i="5" s="1"/>
  <c r="V519" i="11"/>
  <c r="AG529" i="5" s="1"/>
  <c r="V518" i="11"/>
  <c r="AG528" i="5" s="1"/>
  <c r="V517" i="11"/>
  <c r="AG527" i="5" s="1"/>
  <c r="V516" i="11"/>
  <c r="AG526" i="5" s="1"/>
  <c r="V515" i="11"/>
  <c r="AG525" i="5" s="1"/>
  <c r="V514" i="11"/>
  <c r="AG524" i="5" s="1"/>
  <c r="V513" i="11"/>
  <c r="AG523" i="5" s="1"/>
  <c r="V512" i="11"/>
  <c r="AG522" i="5" s="1"/>
  <c r="V511" i="11"/>
  <c r="AG521" i="5" s="1"/>
  <c r="V510" i="11"/>
  <c r="AG520" i="5" s="1"/>
  <c r="V509" i="11"/>
  <c r="AG519" i="5" s="1"/>
  <c r="V508" i="11"/>
  <c r="AG518" i="5" s="1"/>
  <c r="V507" i="11"/>
  <c r="AG517" i="5" s="1"/>
  <c r="V506" i="11"/>
  <c r="AG516" i="5" s="1"/>
  <c r="V505" i="11"/>
  <c r="AG515" i="5" s="1"/>
  <c r="V504" i="11"/>
  <c r="AG514" i="5" s="1"/>
  <c r="V503" i="11"/>
  <c r="AG513" i="5" s="1"/>
  <c r="V502" i="11"/>
  <c r="AG512" i="5" s="1"/>
  <c r="V501" i="11"/>
  <c r="AG511" i="5" s="1"/>
  <c r="V500" i="11"/>
  <c r="AG510" i="5" s="1"/>
  <c r="V499" i="11"/>
  <c r="AG509" i="5" s="1"/>
  <c r="V498" i="11"/>
  <c r="AG508" i="5" s="1"/>
  <c r="V497" i="11"/>
  <c r="AG507" i="5" s="1"/>
  <c r="V496" i="11"/>
  <c r="AG506" i="5" s="1"/>
  <c r="V495" i="11"/>
  <c r="AG505" i="5" s="1"/>
  <c r="V494" i="11"/>
  <c r="AG504" i="5" s="1"/>
  <c r="V493" i="11"/>
  <c r="AG503" i="5" s="1"/>
  <c r="V492" i="11"/>
  <c r="AG502" i="5" s="1"/>
  <c r="V491" i="11"/>
  <c r="AG501" i="5" s="1"/>
  <c r="V490" i="11"/>
  <c r="AG500" i="5" s="1"/>
  <c r="V489" i="11"/>
  <c r="AG499" i="5" s="1"/>
  <c r="V488" i="11"/>
  <c r="AG498" i="5" s="1"/>
  <c r="V487" i="11"/>
  <c r="AG497" i="5" s="1"/>
  <c r="V486" i="11"/>
  <c r="AG496" i="5" s="1"/>
  <c r="V485" i="11"/>
  <c r="AG495" i="5" s="1"/>
  <c r="V484" i="11"/>
  <c r="AG494" i="5" s="1"/>
  <c r="V483" i="11"/>
  <c r="AG493" i="5" s="1"/>
  <c r="V482" i="11"/>
  <c r="AG492" i="5" s="1"/>
  <c r="V481" i="11"/>
  <c r="AG491" i="5" s="1"/>
  <c r="V480" i="11"/>
  <c r="AG490" i="5" s="1"/>
  <c r="V479" i="11"/>
  <c r="AG489" i="5" s="1"/>
  <c r="V478" i="11"/>
  <c r="AG488" i="5" s="1"/>
  <c r="V477" i="11"/>
  <c r="AG487" i="5" s="1"/>
  <c r="V476" i="11"/>
  <c r="AG486" i="5" s="1"/>
  <c r="V475" i="11"/>
  <c r="AG485" i="5" s="1"/>
  <c r="V474" i="11"/>
  <c r="AG484" i="5" s="1"/>
  <c r="V473" i="11"/>
  <c r="AG483" i="5" s="1"/>
  <c r="V472" i="11"/>
  <c r="AG482" i="5" s="1"/>
  <c r="V471" i="11"/>
  <c r="AG481" i="5" s="1"/>
  <c r="V470" i="11"/>
  <c r="AG480" i="5" s="1"/>
  <c r="V469" i="11"/>
  <c r="AG479" i="5" s="1"/>
  <c r="V468" i="11"/>
  <c r="AG478" i="5" s="1"/>
  <c r="V467" i="11"/>
  <c r="AG477" i="5" s="1"/>
  <c r="V466" i="11"/>
  <c r="AG476" i="5" s="1"/>
  <c r="V465" i="11"/>
  <c r="AG475" i="5" s="1"/>
  <c r="V464" i="11"/>
  <c r="AG474" i="5" s="1"/>
  <c r="V463" i="11"/>
  <c r="AG473" i="5" s="1"/>
  <c r="V462" i="11"/>
  <c r="AG472" i="5" s="1"/>
  <c r="V461" i="11"/>
  <c r="AG471" i="5" s="1"/>
  <c r="V460" i="11"/>
  <c r="AG470" i="5" s="1"/>
  <c r="V459" i="11"/>
  <c r="AG469" i="5" s="1"/>
  <c r="V458" i="11"/>
  <c r="AG468" i="5" s="1"/>
  <c r="V457" i="11"/>
  <c r="AG467" i="5" s="1"/>
  <c r="V456" i="11"/>
  <c r="AG466" i="5" s="1"/>
  <c r="V455" i="11"/>
  <c r="AG465" i="5" s="1"/>
  <c r="V454" i="11"/>
  <c r="AG464" i="5" s="1"/>
  <c r="V453" i="11"/>
  <c r="AG463" i="5" s="1"/>
  <c r="V452" i="11"/>
  <c r="AG462" i="5" s="1"/>
  <c r="V451" i="11"/>
  <c r="AG461" i="5" s="1"/>
  <c r="V450" i="11"/>
  <c r="AG460" i="5" s="1"/>
  <c r="V449" i="11"/>
  <c r="AG459" i="5" s="1"/>
  <c r="V448" i="11"/>
  <c r="AG458" i="5" s="1"/>
  <c r="V447" i="11"/>
  <c r="AG457" i="5" s="1"/>
  <c r="V446" i="11"/>
  <c r="AG456" i="5" s="1"/>
  <c r="V445" i="11"/>
  <c r="AG455" i="5" s="1"/>
  <c r="V444" i="11"/>
  <c r="AG454" i="5" s="1"/>
  <c r="V443" i="11"/>
  <c r="AG453" i="5" s="1"/>
  <c r="V442" i="11"/>
  <c r="AG452" i="5" s="1"/>
  <c r="V441" i="11"/>
  <c r="AG451" i="5" s="1"/>
  <c r="V440" i="11"/>
  <c r="AG450" i="5" s="1"/>
  <c r="V439" i="11"/>
  <c r="AG449" i="5" s="1"/>
  <c r="V438" i="11"/>
  <c r="AG448" i="5" s="1"/>
  <c r="V437" i="11"/>
  <c r="AG447" i="5" s="1"/>
  <c r="V436" i="11"/>
  <c r="AG446" i="5" s="1"/>
  <c r="V435" i="11"/>
  <c r="AG445" i="5" s="1"/>
  <c r="V434" i="11"/>
  <c r="AG444" i="5" s="1"/>
  <c r="V433" i="11"/>
  <c r="AG443" i="5" s="1"/>
  <c r="V432" i="11"/>
  <c r="AG442" i="5" s="1"/>
  <c r="V431" i="11"/>
  <c r="AG441" i="5" s="1"/>
  <c r="V430" i="11"/>
  <c r="AG440" i="5" s="1"/>
  <c r="V429" i="11"/>
  <c r="AG439" i="5" s="1"/>
  <c r="V428" i="11"/>
  <c r="AG438" i="5" s="1"/>
  <c r="V427" i="11"/>
  <c r="AG437" i="5" s="1"/>
  <c r="V426" i="11"/>
  <c r="AG436" i="5" s="1"/>
  <c r="V425" i="11"/>
  <c r="AG435" i="5" s="1"/>
  <c r="V424" i="11"/>
  <c r="AG434" i="5" s="1"/>
  <c r="V423" i="11"/>
  <c r="AG433" i="5" s="1"/>
  <c r="V422" i="11"/>
  <c r="AG432" i="5" s="1"/>
  <c r="V421" i="11"/>
  <c r="AG431" i="5" s="1"/>
  <c r="V420" i="11"/>
  <c r="AG430" i="5" s="1"/>
  <c r="V419" i="11"/>
  <c r="AG429" i="5" s="1"/>
  <c r="V418" i="11"/>
  <c r="AG428" i="5" s="1"/>
  <c r="V417" i="11"/>
  <c r="AG427" i="5" s="1"/>
  <c r="V416" i="11"/>
  <c r="AG426" i="5" s="1"/>
  <c r="V415" i="11"/>
  <c r="AG425" i="5" s="1"/>
  <c r="V414" i="11"/>
  <c r="AG424" i="5" s="1"/>
  <c r="V413" i="11"/>
  <c r="AG423" i="5" s="1"/>
  <c r="V412" i="11"/>
  <c r="AG422" i="5" s="1"/>
  <c r="V411" i="11"/>
  <c r="AG421" i="5" s="1"/>
  <c r="V410" i="11"/>
  <c r="AG420" i="5" s="1"/>
  <c r="V409" i="11"/>
  <c r="AG419" i="5" s="1"/>
  <c r="V408" i="11"/>
  <c r="AG418" i="5" s="1"/>
  <c r="V407" i="11"/>
  <c r="AG417" i="5" s="1"/>
  <c r="V406" i="11"/>
  <c r="AG416" i="5" s="1"/>
  <c r="V405" i="11"/>
  <c r="AG415" i="5" s="1"/>
  <c r="V404" i="11"/>
  <c r="AG414" i="5" s="1"/>
  <c r="V403" i="11"/>
  <c r="AG413" i="5" s="1"/>
  <c r="V402" i="11"/>
  <c r="AG412" i="5" s="1"/>
  <c r="V401" i="11"/>
  <c r="AG411" i="5" s="1"/>
  <c r="V400" i="11"/>
  <c r="AG410" i="5" s="1"/>
  <c r="V399" i="11"/>
  <c r="AG409" i="5" s="1"/>
  <c r="V398" i="11"/>
  <c r="AG408" i="5" s="1"/>
  <c r="V397" i="11"/>
  <c r="AG407" i="5" s="1"/>
  <c r="V396" i="11"/>
  <c r="AG406" i="5" s="1"/>
  <c r="V395" i="11"/>
  <c r="AG405" i="5" s="1"/>
  <c r="V394" i="11"/>
  <c r="AG404" i="5" s="1"/>
  <c r="V393" i="11"/>
  <c r="AG403" i="5" s="1"/>
  <c r="V392" i="11"/>
  <c r="AG402" i="5" s="1"/>
  <c r="V391" i="11"/>
  <c r="AG401" i="5" s="1"/>
  <c r="V390" i="11"/>
  <c r="AG400" i="5" s="1"/>
  <c r="V389" i="11"/>
  <c r="AG399" i="5" s="1"/>
  <c r="V388" i="11"/>
  <c r="AG398" i="5" s="1"/>
  <c r="V387" i="11"/>
  <c r="AG397" i="5" s="1"/>
  <c r="V386" i="11"/>
  <c r="AG396" i="5" s="1"/>
  <c r="V385" i="11"/>
  <c r="AG395" i="5" s="1"/>
  <c r="V384" i="11"/>
  <c r="AG394" i="5" s="1"/>
  <c r="V383" i="11"/>
  <c r="AG393" i="5" s="1"/>
  <c r="V382" i="11"/>
  <c r="AG392" i="5" s="1"/>
  <c r="V381" i="11"/>
  <c r="AG391" i="5" s="1"/>
  <c r="V380" i="11"/>
  <c r="AG390" i="5" s="1"/>
  <c r="V379" i="11"/>
  <c r="AG389" i="5" s="1"/>
  <c r="V378" i="11"/>
  <c r="AG388" i="5" s="1"/>
  <c r="V377" i="11"/>
  <c r="AG387" i="5" s="1"/>
  <c r="V376" i="11"/>
  <c r="AG386" i="5" s="1"/>
  <c r="V375" i="11"/>
  <c r="AG385" i="5" s="1"/>
  <c r="V374" i="11"/>
  <c r="AG384" i="5" s="1"/>
  <c r="V373" i="11"/>
  <c r="AG383" i="5" s="1"/>
  <c r="V372" i="11"/>
  <c r="AG382" i="5" s="1"/>
  <c r="V371" i="11"/>
  <c r="AG381" i="5" s="1"/>
  <c r="V370" i="11"/>
  <c r="AG380" i="5" s="1"/>
  <c r="V369" i="11"/>
  <c r="AG379" i="5" s="1"/>
  <c r="V368" i="11"/>
  <c r="AG378" i="5" s="1"/>
  <c r="V367" i="11"/>
  <c r="AG377" i="5" s="1"/>
  <c r="V366" i="11"/>
  <c r="AG376" i="5" s="1"/>
  <c r="V365" i="11"/>
  <c r="AG375" i="5" s="1"/>
  <c r="V364" i="11"/>
  <c r="AG374" i="5" s="1"/>
  <c r="V363" i="11"/>
  <c r="AG373" i="5" s="1"/>
  <c r="V362" i="11"/>
  <c r="AG372" i="5" s="1"/>
  <c r="V361" i="11"/>
  <c r="AG371" i="5" s="1"/>
  <c r="V360" i="11"/>
  <c r="AG370" i="5" s="1"/>
  <c r="V359" i="11"/>
  <c r="AG369" i="5" s="1"/>
  <c r="V358" i="11"/>
  <c r="AG368" i="5" s="1"/>
  <c r="V357" i="11"/>
  <c r="AG367" i="5" s="1"/>
  <c r="V356" i="11"/>
  <c r="AG366" i="5" s="1"/>
  <c r="V355" i="11"/>
  <c r="AG365" i="5" s="1"/>
  <c r="V354" i="11"/>
  <c r="AG364" i="5" s="1"/>
  <c r="V353" i="11"/>
  <c r="AG363" i="5" s="1"/>
  <c r="V352" i="11"/>
  <c r="AG362" i="5" s="1"/>
  <c r="V351" i="11"/>
  <c r="AG361" i="5" s="1"/>
  <c r="V350" i="11"/>
  <c r="AG360" i="5" s="1"/>
  <c r="V349" i="11"/>
  <c r="AG359" i="5" s="1"/>
  <c r="V348" i="11"/>
  <c r="AG358" i="5" s="1"/>
  <c r="V347" i="11"/>
  <c r="AG357" i="5" s="1"/>
  <c r="V346" i="11"/>
  <c r="AG356" i="5" s="1"/>
  <c r="V345" i="11"/>
  <c r="AG355" i="5" s="1"/>
  <c r="V344" i="11"/>
  <c r="AG354" i="5" s="1"/>
  <c r="V343" i="11"/>
  <c r="AG353" i="5" s="1"/>
  <c r="V342" i="11"/>
  <c r="AG352" i="5" s="1"/>
  <c r="V341" i="11"/>
  <c r="AG351" i="5" s="1"/>
  <c r="V340" i="11"/>
  <c r="AG350" i="5" s="1"/>
  <c r="V339" i="11"/>
  <c r="AG349" i="5" s="1"/>
  <c r="V338" i="11"/>
  <c r="AG348" i="5" s="1"/>
  <c r="V337" i="11"/>
  <c r="AG347" i="5" s="1"/>
  <c r="V336" i="11"/>
  <c r="AG346" i="5" s="1"/>
  <c r="V335" i="11"/>
  <c r="AG345" i="5" s="1"/>
  <c r="V334" i="11"/>
  <c r="AG344" i="5" s="1"/>
  <c r="V333" i="11"/>
  <c r="AG343" i="5" s="1"/>
  <c r="V332" i="11"/>
  <c r="AG342" i="5" s="1"/>
  <c r="V331" i="11"/>
  <c r="AG341" i="5" s="1"/>
  <c r="V330" i="11"/>
  <c r="AG340" i="5" s="1"/>
  <c r="V329" i="11"/>
  <c r="AG339" i="5" s="1"/>
  <c r="V328" i="11"/>
  <c r="AG338" i="5" s="1"/>
  <c r="V327" i="11"/>
  <c r="AG337" i="5" s="1"/>
  <c r="V326" i="11"/>
  <c r="AG336" i="5" s="1"/>
  <c r="V325" i="11"/>
  <c r="AG335" i="5" s="1"/>
  <c r="V324" i="11"/>
  <c r="AG334" i="5" s="1"/>
  <c r="V323" i="11"/>
  <c r="AG333" i="5" s="1"/>
  <c r="V322" i="11"/>
  <c r="AG332" i="5" s="1"/>
  <c r="V321" i="11"/>
  <c r="AG331" i="5" s="1"/>
  <c r="V320" i="11"/>
  <c r="AG330" i="5" s="1"/>
  <c r="V319" i="11"/>
  <c r="AG329" i="5" s="1"/>
  <c r="V318" i="11"/>
  <c r="AG328" i="5" s="1"/>
  <c r="V317" i="11"/>
  <c r="AG327" i="5" s="1"/>
  <c r="V316" i="11"/>
  <c r="AG326" i="5" s="1"/>
  <c r="V315" i="11"/>
  <c r="AG325" i="5" s="1"/>
  <c r="V314" i="11"/>
  <c r="AG324" i="5" s="1"/>
  <c r="V313" i="11"/>
  <c r="AG323" i="5" s="1"/>
  <c r="V312" i="11"/>
  <c r="AG322" i="5" s="1"/>
  <c r="V311" i="11"/>
  <c r="AG321" i="5" s="1"/>
  <c r="V310" i="11"/>
  <c r="AG320" i="5" s="1"/>
  <c r="V309" i="11"/>
  <c r="AG319" i="5" s="1"/>
  <c r="V308" i="11"/>
  <c r="AG318" i="5" s="1"/>
  <c r="V307" i="11"/>
  <c r="AG317" i="5" s="1"/>
  <c r="V306" i="11"/>
  <c r="AG316" i="5" s="1"/>
  <c r="V305" i="11"/>
  <c r="AG315" i="5" s="1"/>
  <c r="V304" i="11"/>
  <c r="AG314" i="5" s="1"/>
  <c r="V303" i="11"/>
  <c r="AG313" i="5" s="1"/>
  <c r="V302" i="11"/>
  <c r="AG312" i="5" s="1"/>
  <c r="V301" i="11"/>
  <c r="AG311" i="5" s="1"/>
  <c r="V300" i="11"/>
  <c r="AG310" i="5" s="1"/>
  <c r="V299" i="11"/>
  <c r="AG309" i="5" s="1"/>
  <c r="V298" i="11"/>
  <c r="AG308" i="5" s="1"/>
  <c r="V297" i="11"/>
  <c r="AG307" i="5" s="1"/>
  <c r="V296" i="11"/>
  <c r="AG306" i="5" s="1"/>
  <c r="V295" i="11"/>
  <c r="AG305" i="5" s="1"/>
  <c r="V294" i="11"/>
  <c r="AG304" i="5" s="1"/>
  <c r="V293" i="11"/>
  <c r="AG303" i="5" s="1"/>
  <c r="V292" i="11"/>
  <c r="AG302" i="5" s="1"/>
  <c r="V291" i="11"/>
  <c r="AG301" i="5" s="1"/>
  <c r="V290" i="11"/>
  <c r="AG300" i="5" s="1"/>
  <c r="V289" i="11"/>
  <c r="AG299" i="5" s="1"/>
  <c r="V288" i="11"/>
  <c r="AG298" i="5" s="1"/>
  <c r="V287" i="11"/>
  <c r="AG297" i="5" s="1"/>
  <c r="V286" i="11"/>
  <c r="AG296" i="5" s="1"/>
  <c r="V285" i="11"/>
  <c r="AG295" i="5" s="1"/>
  <c r="V284" i="11"/>
  <c r="AG294" i="5" s="1"/>
  <c r="V283" i="11"/>
  <c r="AG293" i="5" s="1"/>
  <c r="V282" i="11"/>
  <c r="AG292" i="5" s="1"/>
  <c r="V281" i="11"/>
  <c r="AG291" i="5" s="1"/>
  <c r="V280" i="11"/>
  <c r="AG290" i="5" s="1"/>
  <c r="V279" i="11"/>
  <c r="AG289" i="5" s="1"/>
  <c r="V278" i="11"/>
  <c r="AG288" i="5" s="1"/>
  <c r="V277" i="11"/>
  <c r="AG287" i="5" s="1"/>
  <c r="V276" i="11"/>
  <c r="AG286" i="5" s="1"/>
  <c r="V275" i="11"/>
  <c r="AG285" i="5" s="1"/>
  <c r="V274" i="11"/>
  <c r="AG284" i="5" s="1"/>
  <c r="V273" i="11"/>
  <c r="AG283" i="5" s="1"/>
  <c r="V272" i="11"/>
  <c r="AG282" i="5" s="1"/>
  <c r="V271" i="11"/>
  <c r="AG281" i="5" s="1"/>
  <c r="V270" i="11"/>
  <c r="AG280" i="5" s="1"/>
  <c r="V269" i="11"/>
  <c r="AG279" i="5" s="1"/>
  <c r="V268" i="11"/>
  <c r="AG278" i="5" s="1"/>
  <c r="V267" i="11"/>
  <c r="AG277" i="5" s="1"/>
  <c r="V266" i="11"/>
  <c r="AG276" i="5" s="1"/>
  <c r="V265" i="11"/>
  <c r="AG275" i="5" s="1"/>
  <c r="V264" i="11"/>
  <c r="AG274" i="5" s="1"/>
  <c r="V263" i="11"/>
  <c r="AG273" i="5" s="1"/>
  <c r="V262" i="11"/>
  <c r="AG272" i="5" s="1"/>
  <c r="V261" i="11"/>
  <c r="AG271" i="5" s="1"/>
  <c r="V260" i="11"/>
  <c r="AG270" i="5" s="1"/>
  <c r="V259" i="11"/>
  <c r="AG269" i="5" s="1"/>
  <c r="V258" i="11"/>
  <c r="AG268" i="5" s="1"/>
  <c r="V257" i="11"/>
  <c r="AG267" i="5" s="1"/>
  <c r="V256" i="11"/>
  <c r="AG266" i="5" s="1"/>
  <c r="V255" i="11"/>
  <c r="AG265" i="5" s="1"/>
  <c r="V254" i="11"/>
  <c r="AG264" i="5" s="1"/>
  <c r="V253" i="11"/>
  <c r="AG263" i="5" s="1"/>
  <c r="V252" i="11"/>
  <c r="AG262" i="5" s="1"/>
  <c r="V251" i="11"/>
  <c r="AG261" i="5" s="1"/>
  <c r="V250" i="11"/>
  <c r="AG260" i="5" s="1"/>
  <c r="V249" i="11"/>
  <c r="AG259" i="5" s="1"/>
  <c r="V248" i="11"/>
  <c r="AG258" i="5" s="1"/>
  <c r="V247" i="11"/>
  <c r="AG257" i="5" s="1"/>
  <c r="V246" i="11"/>
  <c r="AG256" i="5" s="1"/>
  <c r="V245" i="11"/>
  <c r="AG255" i="5" s="1"/>
  <c r="V244" i="11"/>
  <c r="AG254" i="5" s="1"/>
  <c r="V243" i="11"/>
  <c r="AG253" i="5" s="1"/>
  <c r="V242" i="11"/>
  <c r="AG252" i="5" s="1"/>
  <c r="V241" i="11"/>
  <c r="AG251" i="5" s="1"/>
  <c r="V240" i="11"/>
  <c r="AG250" i="5" s="1"/>
  <c r="V239" i="11"/>
  <c r="AG249" i="5" s="1"/>
  <c r="V238" i="11"/>
  <c r="AG248" i="5" s="1"/>
  <c r="V237" i="11"/>
  <c r="AG247" i="5" s="1"/>
  <c r="V236" i="11"/>
  <c r="AG246" i="5" s="1"/>
  <c r="V235" i="11"/>
  <c r="AG245" i="5" s="1"/>
  <c r="V234" i="11"/>
  <c r="AG244" i="5" s="1"/>
  <c r="V233" i="11"/>
  <c r="AG243" i="5" s="1"/>
  <c r="V232" i="11"/>
  <c r="AG242" i="5" s="1"/>
  <c r="V231" i="11"/>
  <c r="AG241" i="5" s="1"/>
  <c r="V230" i="11"/>
  <c r="AG240" i="5" s="1"/>
  <c r="V229" i="11"/>
  <c r="AG239" i="5" s="1"/>
  <c r="V228" i="11"/>
  <c r="AG238" i="5" s="1"/>
  <c r="V227" i="11"/>
  <c r="AG237" i="5" s="1"/>
  <c r="V226" i="11"/>
  <c r="AG236" i="5" s="1"/>
  <c r="V225" i="11"/>
  <c r="AG235" i="5" s="1"/>
  <c r="V224" i="11"/>
  <c r="AG234" i="5" s="1"/>
  <c r="V223" i="11"/>
  <c r="AG233" i="5" s="1"/>
  <c r="V222" i="11"/>
  <c r="AG232" i="5" s="1"/>
  <c r="V221" i="11"/>
  <c r="AG231" i="5" s="1"/>
  <c r="V220" i="11"/>
  <c r="AG230" i="5" s="1"/>
  <c r="V219" i="11"/>
  <c r="AG229" i="5" s="1"/>
  <c r="V218" i="11"/>
  <c r="AG228" i="5" s="1"/>
  <c r="V217" i="11"/>
  <c r="AG227" i="5" s="1"/>
  <c r="V216" i="11"/>
  <c r="AG226" i="5" s="1"/>
  <c r="V215" i="11"/>
  <c r="AG225" i="5" s="1"/>
  <c r="V214" i="11"/>
  <c r="AG224" i="5" s="1"/>
  <c r="V213" i="11"/>
  <c r="AG223" i="5" s="1"/>
  <c r="V212" i="11"/>
  <c r="AG222" i="5" s="1"/>
  <c r="V211" i="11"/>
  <c r="AG221" i="5" s="1"/>
  <c r="V210" i="11"/>
  <c r="AG220" i="5" s="1"/>
  <c r="V209" i="11"/>
  <c r="AG219" i="5" s="1"/>
  <c r="V208" i="11"/>
  <c r="AG218" i="5" s="1"/>
  <c r="V207" i="11"/>
  <c r="AG217" i="5" s="1"/>
  <c r="V206" i="11"/>
  <c r="AG216" i="5" s="1"/>
  <c r="V205" i="11"/>
  <c r="AG215" i="5" s="1"/>
  <c r="V204" i="11"/>
  <c r="AG214" i="5" s="1"/>
  <c r="V203" i="11"/>
  <c r="AG213" i="5" s="1"/>
  <c r="V202" i="11"/>
  <c r="AG212" i="5" s="1"/>
  <c r="V201" i="11"/>
  <c r="AG211" i="5" s="1"/>
  <c r="V200" i="11"/>
  <c r="AG210" i="5" s="1"/>
  <c r="V199" i="11"/>
  <c r="AG209" i="5" s="1"/>
  <c r="V198" i="11"/>
  <c r="AG208" i="5" s="1"/>
  <c r="V197" i="11"/>
  <c r="AG207" i="5" s="1"/>
  <c r="V196" i="11"/>
  <c r="AG206" i="5" s="1"/>
  <c r="V195" i="11"/>
  <c r="AG205" i="5" s="1"/>
  <c r="V194" i="11"/>
  <c r="AG204" i="5" s="1"/>
  <c r="V193" i="11"/>
  <c r="AG203" i="5" s="1"/>
  <c r="V192" i="11"/>
  <c r="AG202" i="5" s="1"/>
  <c r="V191" i="11"/>
  <c r="AG201" i="5" s="1"/>
  <c r="V190" i="11"/>
  <c r="AG200" i="5" s="1"/>
  <c r="V189" i="11"/>
  <c r="AG199" i="5" s="1"/>
  <c r="V188" i="11"/>
  <c r="AG198" i="5" s="1"/>
  <c r="V187" i="11"/>
  <c r="AG197" i="5" s="1"/>
  <c r="V186" i="11"/>
  <c r="AG196" i="5" s="1"/>
  <c r="V185" i="11"/>
  <c r="AG195" i="5" s="1"/>
  <c r="V184" i="11"/>
  <c r="AG194" i="5" s="1"/>
  <c r="V183" i="11"/>
  <c r="AG193" i="5" s="1"/>
  <c r="V182" i="11"/>
  <c r="AG192" i="5" s="1"/>
  <c r="V181" i="11"/>
  <c r="AG191" i="5" s="1"/>
  <c r="V180" i="11"/>
  <c r="AG190" i="5" s="1"/>
  <c r="V179" i="11"/>
  <c r="AG189" i="5" s="1"/>
  <c r="V178" i="11"/>
  <c r="AG188" i="5" s="1"/>
  <c r="V177" i="11"/>
  <c r="AG187" i="5" s="1"/>
  <c r="V176" i="11"/>
  <c r="AG186" i="5" s="1"/>
  <c r="V175" i="11"/>
  <c r="AG185" i="5" s="1"/>
  <c r="V174" i="11"/>
  <c r="AG184" i="5" s="1"/>
  <c r="V173" i="11"/>
  <c r="AG183" i="5" s="1"/>
  <c r="V172" i="11"/>
  <c r="AG182" i="5" s="1"/>
  <c r="V171" i="11"/>
  <c r="AG181" i="5" s="1"/>
  <c r="V170" i="11"/>
  <c r="AG180" i="5" s="1"/>
  <c r="V169" i="11"/>
  <c r="AG179" i="5" s="1"/>
  <c r="V168" i="11"/>
  <c r="AG178" i="5" s="1"/>
  <c r="V167" i="11"/>
  <c r="AG177" i="5" s="1"/>
  <c r="V166" i="11"/>
  <c r="AG176" i="5" s="1"/>
  <c r="V165" i="11"/>
  <c r="AG175" i="5" s="1"/>
  <c r="V164" i="11"/>
  <c r="AG174" i="5" s="1"/>
  <c r="V163" i="11"/>
  <c r="AG173" i="5" s="1"/>
  <c r="V162" i="11"/>
  <c r="AG172" i="5" s="1"/>
  <c r="V161" i="11"/>
  <c r="AG171" i="5" s="1"/>
  <c r="V160" i="11"/>
  <c r="AG170" i="5" s="1"/>
  <c r="V159" i="11"/>
  <c r="AG169" i="5" s="1"/>
  <c r="V158" i="11"/>
  <c r="AG168" i="5" s="1"/>
  <c r="V157" i="11"/>
  <c r="AG167" i="5" s="1"/>
  <c r="V156" i="11"/>
  <c r="AG166" i="5" s="1"/>
  <c r="V155" i="11"/>
  <c r="AG165" i="5" s="1"/>
  <c r="V154" i="11"/>
  <c r="AG164" i="5" s="1"/>
  <c r="V153" i="11"/>
  <c r="AG163" i="5" s="1"/>
  <c r="V152" i="11"/>
  <c r="AG162" i="5" s="1"/>
  <c r="V151" i="11"/>
  <c r="AG161" i="5" s="1"/>
  <c r="V150" i="11"/>
  <c r="AG160" i="5" s="1"/>
  <c r="V149" i="11"/>
  <c r="AG159" i="5" s="1"/>
  <c r="V148" i="11"/>
  <c r="AG158" i="5" s="1"/>
  <c r="V147" i="11"/>
  <c r="AG157" i="5" s="1"/>
  <c r="V146" i="11"/>
  <c r="AG156" i="5" s="1"/>
  <c r="V145" i="11"/>
  <c r="AG155" i="5" s="1"/>
  <c r="V144" i="11"/>
  <c r="AG154" i="5" s="1"/>
  <c r="V143" i="11"/>
  <c r="AG153" i="5" s="1"/>
  <c r="V142" i="11"/>
  <c r="AG152" i="5" s="1"/>
  <c r="V141" i="11"/>
  <c r="AG151" i="5" s="1"/>
  <c r="V140" i="11"/>
  <c r="AG150" i="5" s="1"/>
  <c r="V139" i="11"/>
  <c r="AG149" i="5" s="1"/>
  <c r="V138" i="11"/>
  <c r="AG148" i="5" s="1"/>
  <c r="V137" i="11"/>
  <c r="AG147" i="5" s="1"/>
  <c r="V136" i="11"/>
  <c r="AG146" i="5" s="1"/>
  <c r="V135" i="11"/>
  <c r="AG145" i="5" s="1"/>
  <c r="V134" i="11"/>
  <c r="AG144" i="5" s="1"/>
  <c r="V133" i="11"/>
  <c r="AG143" i="5" s="1"/>
  <c r="V132" i="11"/>
  <c r="AG142" i="5" s="1"/>
  <c r="V131" i="11"/>
  <c r="AG141" i="5" s="1"/>
  <c r="V130" i="11"/>
  <c r="AG140" i="5" s="1"/>
  <c r="V129" i="11"/>
  <c r="AG139" i="5" s="1"/>
  <c r="V128" i="11"/>
  <c r="AG138" i="5" s="1"/>
  <c r="V127" i="11"/>
  <c r="AG137" i="5" s="1"/>
  <c r="V126" i="11"/>
  <c r="AG136" i="5" s="1"/>
  <c r="V125" i="11"/>
  <c r="AG135" i="5" s="1"/>
  <c r="V124" i="11"/>
  <c r="AG134" i="5" s="1"/>
  <c r="V123" i="11"/>
  <c r="AG133" i="5" s="1"/>
  <c r="V122" i="11"/>
  <c r="AG132" i="5" s="1"/>
  <c r="V121" i="11"/>
  <c r="AG131" i="5" s="1"/>
  <c r="V120" i="11"/>
  <c r="AG130" i="5" s="1"/>
  <c r="V119" i="11"/>
  <c r="AG129" i="5" s="1"/>
  <c r="V118" i="11"/>
  <c r="AG128" i="5" s="1"/>
  <c r="V117" i="11"/>
  <c r="AG127" i="5" s="1"/>
  <c r="V116" i="11"/>
  <c r="AG126" i="5" s="1"/>
  <c r="V115" i="11"/>
  <c r="AG125" i="5" s="1"/>
  <c r="V114" i="11"/>
  <c r="AG124" i="5" s="1"/>
  <c r="V113" i="11"/>
  <c r="AG123" i="5" s="1"/>
  <c r="V112" i="11"/>
  <c r="AG122" i="5" s="1"/>
  <c r="V111" i="11"/>
  <c r="AG121" i="5" s="1"/>
  <c r="V110" i="11"/>
  <c r="AG120" i="5" s="1"/>
  <c r="V109" i="11"/>
  <c r="AG119" i="5" s="1"/>
  <c r="V108" i="11"/>
  <c r="AG118" i="5" s="1"/>
  <c r="V107" i="11"/>
  <c r="AG117" i="5" s="1"/>
  <c r="V106" i="11"/>
  <c r="AG116" i="5" s="1"/>
  <c r="V105" i="11"/>
  <c r="AG115" i="5" s="1"/>
  <c r="V104" i="11"/>
  <c r="AG114" i="5" s="1"/>
  <c r="V103" i="11"/>
  <c r="AG113" i="5" s="1"/>
  <c r="V102" i="11"/>
  <c r="AG112" i="5" s="1"/>
  <c r="V101" i="11"/>
  <c r="AG111" i="5" s="1"/>
  <c r="V100" i="11"/>
  <c r="AG110" i="5" s="1"/>
  <c r="V99" i="11"/>
  <c r="AG109" i="5" s="1"/>
  <c r="V98" i="11"/>
  <c r="AG108" i="5" s="1"/>
  <c r="V97" i="11"/>
  <c r="AG107" i="5" s="1"/>
  <c r="V96" i="11"/>
  <c r="AG106" i="5" s="1"/>
  <c r="V95" i="11"/>
  <c r="AG105" i="5" s="1"/>
  <c r="V94" i="11"/>
  <c r="AG104" i="5" s="1"/>
  <c r="V93" i="11"/>
  <c r="AG103" i="5" s="1"/>
  <c r="V92" i="11"/>
  <c r="AG102" i="5" s="1"/>
  <c r="V91" i="11"/>
  <c r="AG101" i="5" s="1"/>
  <c r="V90" i="11"/>
  <c r="AG100" i="5" s="1"/>
  <c r="V89" i="11"/>
  <c r="AG99" i="5" s="1"/>
  <c r="V88" i="11"/>
  <c r="AG98" i="5" s="1"/>
  <c r="V87" i="11"/>
  <c r="AG97" i="5" s="1"/>
  <c r="V86" i="11"/>
  <c r="AG96" i="5" s="1"/>
  <c r="V85" i="11"/>
  <c r="AG95" i="5" s="1"/>
  <c r="V84" i="11"/>
  <c r="AG94" i="5" s="1"/>
  <c r="V83" i="11"/>
  <c r="AG93" i="5" s="1"/>
  <c r="V82" i="11"/>
  <c r="AG92" i="5" s="1"/>
  <c r="V81" i="11"/>
  <c r="AG91" i="5" s="1"/>
  <c r="V80" i="11"/>
  <c r="AG90" i="5" s="1"/>
  <c r="V79" i="11"/>
  <c r="AG89" i="5" s="1"/>
  <c r="V78" i="11"/>
  <c r="AG88" i="5" s="1"/>
  <c r="V77" i="11"/>
  <c r="AG87" i="5" s="1"/>
  <c r="V76" i="11"/>
  <c r="AG86" i="5" s="1"/>
  <c r="V75" i="11"/>
  <c r="AG85" i="5" s="1"/>
  <c r="V74" i="11"/>
  <c r="AG84" i="5" s="1"/>
  <c r="V73" i="11"/>
  <c r="AG83" i="5" s="1"/>
  <c r="V72" i="11"/>
  <c r="AG82" i="5" s="1"/>
  <c r="V71" i="11"/>
  <c r="AG81" i="5" s="1"/>
  <c r="V70" i="11"/>
  <c r="AG80" i="5" s="1"/>
  <c r="V69" i="11"/>
  <c r="AG79" i="5" s="1"/>
  <c r="V68" i="11"/>
  <c r="AG78" i="5" s="1"/>
  <c r="V67" i="11"/>
  <c r="AG77" i="5" s="1"/>
  <c r="V66" i="11"/>
  <c r="AG76" i="5" s="1"/>
  <c r="V65" i="11"/>
  <c r="AG75" i="5" s="1"/>
  <c r="V64" i="11"/>
  <c r="AG74" i="5" s="1"/>
  <c r="V63" i="11"/>
  <c r="AG73" i="5" s="1"/>
  <c r="V62" i="11"/>
  <c r="AG72" i="5" s="1"/>
  <c r="V61" i="11"/>
  <c r="AG71" i="5" s="1"/>
  <c r="V60" i="11"/>
  <c r="AG70" i="5" s="1"/>
  <c r="V59" i="11"/>
  <c r="AG69" i="5" s="1"/>
  <c r="V58" i="11"/>
  <c r="AG68" i="5" s="1"/>
  <c r="V57" i="11"/>
  <c r="AG67" i="5" s="1"/>
  <c r="V56" i="11"/>
  <c r="AG66" i="5" s="1"/>
  <c r="V55" i="11"/>
  <c r="AG65" i="5" s="1"/>
  <c r="V54" i="11"/>
  <c r="AG64" i="5" s="1"/>
  <c r="V53" i="11"/>
  <c r="AG63" i="5" s="1"/>
  <c r="V52" i="11"/>
  <c r="AG62" i="5" s="1"/>
  <c r="V51" i="11"/>
  <c r="AG61" i="5" s="1"/>
  <c r="V50" i="11"/>
  <c r="AG60" i="5" s="1"/>
  <c r="V49" i="11"/>
  <c r="AG59" i="5" s="1"/>
  <c r="V48" i="11"/>
  <c r="AG58" i="5" s="1"/>
  <c r="V47" i="11"/>
  <c r="AG57" i="5" s="1"/>
  <c r="V46" i="11"/>
  <c r="AG56" i="5" s="1"/>
  <c r="V45" i="11"/>
  <c r="AG55" i="5" s="1"/>
  <c r="V44" i="11"/>
  <c r="AG54" i="5" s="1"/>
  <c r="V43" i="11"/>
  <c r="AG53" i="5" s="1"/>
  <c r="V42" i="11"/>
  <c r="AG52" i="5" s="1"/>
  <c r="V41" i="11"/>
  <c r="AG51" i="5" s="1"/>
  <c r="V40" i="11"/>
  <c r="AG50" i="5" s="1"/>
  <c r="V39" i="11"/>
  <c r="AG49" i="5" s="1"/>
  <c r="V38" i="11"/>
  <c r="AG48" i="5" s="1"/>
  <c r="V37" i="11"/>
  <c r="AG47" i="5" s="1"/>
  <c r="V36" i="11"/>
  <c r="AG46" i="5" s="1"/>
  <c r="V35" i="11"/>
  <c r="AG45" i="5" s="1"/>
  <c r="V34" i="11"/>
  <c r="AG44" i="5" s="1"/>
  <c r="V33" i="11"/>
  <c r="AG43" i="5" s="1"/>
  <c r="V32" i="11"/>
  <c r="AG42" i="5" s="1"/>
  <c r="V31" i="11"/>
  <c r="AG41" i="5" s="1"/>
  <c r="V30" i="11"/>
  <c r="AG40" i="5" s="1"/>
  <c r="V29" i="11"/>
  <c r="AG39" i="5" s="1"/>
  <c r="V28" i="11"/>
  <c r="AG38" i="5" s="1"/>
  <c r="V27" i="11"/>
  <c r="AG37" i="5" s="1"/>
  <c r="V26" i="11"/>
  <c r="AG36" i="5" s="1"/>
  <c r="V25" i="11"/>
  <c r="AG35" i="5" s="1"/>
  <c r="V24" i="11"/>
  <c r="AG34" i="5" s="1"/>
  <c r="V23" i="11"/>
  <c r="AG33" i="5" s="1"/>
  <c r="V22" i="11"/>
  <c r="AG32" i="5" s="1"/>
  <c r="V21" i="11"/>
  <c r="AG31" i="5" s="1"/>
  <c r="V20" i="11"/>
  <c r="AG30" i="5" s="1"/>
  <c r="V19" i="11"/>
  <c r="AG29" i="5" s="1"/>
  <c r="V18" i="11"/>
  <c r="AG28" i="5" s="1"/>
  <c r="V17" i="11"/>
  <c r="AG27" i="5" s="1"/>
  <c r="V16" i="11"/>
  <c r="AG26" i="5" s="1"/>
  <c r="V15" i="11"/>
  <c r="AG25" i="5" s="1"/>
  <c r="V14" i="11"/>
  <c r="AG24" i="5" s="1"/>
  <c r="V13" i="11"/>
  <c r="AG23" i="5" s="1"/>
  <c r="V12" i="11"/>
  <c r="AG22" i="5" s="1"/>
  <c r="V11" i="11"/>
  <c r="AG21" i="5" s="1"/>
  <c r="V10" i="11"/>
  <c r="AG20" i="5" s="1"/>
  <c r="V9" i="11"/>
  <c r="AG19" i="5" s="1"/>
  <c r="V8" i="11"/>
  <c r="AG18" i="5" s="1"/>
  <c r="V7" i="11"/>
  <c r="AG17" i="5" s="1"/>
  <c r="V6" i="11"/>
  <c r="AG16" i="5" s="1"/>
  <c r="V5" i="11"/>
  <c r="AG15" i="5" s="1"/>
  <c r="V4" i="11"/>
  <c r="AG14" i="5" s="1"/>
  <c r="V3" i="11"/>
  <c r="AG13" i="5" s="1"/>
  <c r="V2" i="11"/>
  <c r="AG12" i="5" s="1"/>
  <c r="A185" i="5" l="1"/>
  <c r="A178" i="12"/>
  <c r="H399" i="12"/>
  <c r="I399" i="12" s="1"/>
  <c r="I12" i="5"/>
  <c r="A186" i="5" l="1"/>
  <c r="A179" i="12"/>
  <c r="H400" i="12"/>
  <c r="I400" i="12" s="1"/>
  <c r="I732" i="5"/>
  <c r="A187" i="5" l="1"/>
  <c r="A180" i="12"/>
  <c r="H401" i="12"/>
  <c r="I401" i="12" s="1"/>
  <c r="AR732" i="5"/>
  <c r="AJ732" i="5"/>
  <c r="AH732" i="5"/>
  <c r="F12" i="5"/>
  <c r="L12" i="5"/>
  <c r="L732" i="5" s="1"/>
  <c r="M12" i="5"/>
  <c r="M732" i="5" s="1"/>
  <c r="F190" i="1"/>
  <c r="F4" i="3"/>
  <c r="G4" i="3"/>
  <c r="H4" i="3"/>
  <c r="H4" i="4" s="1"/>
  <c r="I4" i="3"/>
  <c r="I4" i="4" s="1"/>
  <c r="J4" i="3"/>
  <c r="K4" i="3"/>
  <c r="K4" i="4" s="1"/>
  <c r="L4" i="3"/>
  <c r="M4" i="3"/>
  <c r="N4" i="3"/>
  <c r="O4" i="3"/>
  <c r="P4" i="3"/>
  <c r="Q4" i="3"/>
  <c r="R4" i="3"/>
  <c r="S4" i="3"/>
  <c r="S4" i="4" s="1"/>
  <c r="T4" i="3"/>
  <c r="U4" i="3"/>
  <c r="U4" i="4" s="1"/>
  <c r="V4" i="3"/>
  <c r="W4" i="3"/>
  <c r="X4" i="3"/>
  <c r="Y4" i="3"/>
  <c r="Y4" i="4" s="1"/>
  <c r="Z4" i="3"/>
  <c r="AA4" i="3"/>
  <c r="AA4" i="4" s="1"/>
  <c r="AB4" i="3"/>
  <c r="AC4" i="3"/>
  <c r="AD4" i="3"/>
  <c r="AD4" i="4" s="1"/>
  <c r="F5" i="3"/>
  <c r="G5" i="3"/>
  <c r="G5" i="4" s="1"/>
  <c r="H5" i="3"/>
  <c r="I5" i="3"/>
  <c r="J5" i="3"/>
  <c r="J5" i="4" s="1"/>
  <c r="K5" i="3"/>
  <c r="K5" i="4" s="1"/>
  <c r="L5" i="3"/>
  <c r="M5" i="3"/>
  <c r="M5" i="4" s="1"/>
  <c r="N5" i="3"/>
  <c r="O5" i="3"/>
  <c r="P5" i="3"/>
  <c r="Q5" i="3"/>
  <c r="R5" i="3"/>
  <c r="R5" i="4" s="1"/>
  <c r="S5" i="3"/>
  <c r="T5" i="3"/>
  <c r="U5" i="3"/>
  <c r="V5" i="3"/>
  <c r="W5" i="3"/>
  <c r="W5" i="4" s="1"/>
  <c r="X5" i="3"/>
  <c r="Y5" i="3"/>
  <c r="Z5" i="3"/>
  <c r="AA5" i="3"/>
  <c r="AB5" i="3"/>
  <c r="AC5" i="3"/>
  <c r="AC5" i="4" s="1"/>
  <c r="AD5" i="3"/>
  <c r="AD5" i="4" s="1"/>
  <c r="F6" i="3"/>
  <c r="G6" i="3"/>
  <c r="H6" i="3"/>
  <c r="I6" i="3"/>
  <c r="J6" i="3"/>
  <c r="K6" i="3"/>
  <c r="L6" i="3"/>
  <c r="M6" i="3"/>
  <c r="N6" i="3"/>
  <c r="O6" i="3"/>
  <c r="O6" i="4" s="1"/>
  <c r="P6" i="3"/>
  <c r="Q6" i="3"/>
  <c r="Q6" i="4" s="1"/>
  <c r="R6" i="3"/>
  <c r="R6" i="4" s="1"/>
  <c r="S6" i="3"/>
  <c r="T6" i="3"/>
  <c r="T6" i="4" s="1"/>
  <c r="U6" i="3"/>
  <c r="V6" i="3"/>
  <c r="W6" i="3"/>
  <c r="W6" i="4" s="1"/>
  <c r="X6" i="3"/>
  <c r="Y6" i="3"/>
  <c r="Y6" i="4" s="1"/>
  <c r="Z6" i="3"/>
  <c r="Z6" i="4" s="1"/>
  <c r="AA6" i="3"/>
  <c r="AB6" i="3"/>
  <c r="AC6" i="3"/>
  <c r="AD6" i="3"/>
  <c r="AD6" i="4" s="1"/>
  <c r="F7" i="3"/>
  <c r="G7" i="3"/>
  <c r="H7" i="3"/>
  <c r="H7" i="4" s="1"/>
  <c r="I7" i="3"/>
  <c r="J7" i="3"/>
  <c r="K7" i="3"/>
  <c r="K7" i="4" s="1"/>
  <c r="L7" i="3"/>
  <c r="M7" i="3"/>
  <c r="N7" i="3"/>
  <c r="O7" i="3"/>
  <c r="P7" i="3"/>
  <c r="P7" i="4" s="1"/>
  <c r="Q7" i="3"/>
  <c r="R7" i="3"/>
  <c r="S7" i="3"/>
  <c r="S7" i="4" s="1"/>
  <c r="T7" i="3"/>
  <c r="U7" i="3"/>
  <c r="V7" i="3"/>
  <c r="W7" i="3"/>
  <c r="X7" i="3"/>
  <c r="Y7" i="3"/>
  <c r="Z7" i="3"/>
  <c r="AA7" i="3"/>
  <c r="AA7" i="4" s="1"/>
  <c r="AB7" i="3"/>
  <c r="AC7" i="3"/>
  <c r="AD7" i="3"/>
  <c r="AD7" i="4" s="1"/>
  <c r="F8" i="3"/>
  <c r="G8" i="3"/>
  <c r="G8" i="4" s="1"/>
  <c r="H8" i="3"/>
  <c r="I8" i="3"/>
  <c r="J8" i="3"/>
  <c r="J8" i="4" s="1"/>
  <c r="K8" i="3"/>
  <c r="L8" i="3"/>
  <c r="M8" i="3"/>
  <c r="N8" i="3"/>
  <c r="O8" i="3"/>
  <c r="O8" i="4" s="1"/>
  <c r="P8" i="3"/>
  <c r="Q8" i="3"/>
  <c r="Q8" i="4" s="1"/>
  <c r="R8" i="3"/>
  <c r="R8" i="4" s="1"/>
  <c r="S8" i="3"/>
  <c r="T8" i="3"/>
  <c r="U8" i="3"/>
  <c r="U8" i="4" s="1"/>
  <c r="V8" i="3"/>
  <c r="W8" i="3"/>
  <c r="W8" i="4" s="1"/>
  <c r="X8" i="3"/>
  <c r="Y8" i="3"/>
  <c r="Z8" i="3"/>
  <c r="AA8" i="3"/>
  <c r="AB8" i="3"/>
  <c r="AC8" i="3"/>
  <c r="AD8" i="3"/>
  <c r="AD8" i="4" s="1"/>
  <c r="F9" i="3"/>
  <c r="F9" i="4" s="1"/>
  <c r="G9" i="3"/>
  <c r="H9" i="3"/>
  <c r="I9" i="3"/>
  <c r="J9" i="3"/>
  <c r="K9" i="3"/>
  <c r="L9" i="3"/>
  <c r="M9" i="3"/>
  <c r="N9" i="3"/>
  <c r="N9" i="4" s="1"/>
  <c r="O9" i="3"/>
  <c r="O9" i="4" s="1"/>
  <c r="P9" i="3"/>
  <c r="Q9" i="3"/>
  <c r="Q9" i="4" s="1"/>
  <c r="R9" i="3"/>
  <c r="S9" i="3"/>
  <c r="T9" i="3"/>
  <c r="T9" i="4" s="1"/>
  <c r="U9" i="3"/>
  <c r="V9" i="3"/>
  <c r="V9" i="4" s="1"/>
  <c r="W9" i="3"/>
  <c r="W9" i="4" s="1"/>
  <c r="X9" i="3"/>
  <c r="Y9" i="3"/>
  <c r="Y9" i="4" s="1"/>
  <c r="Z9" i="3"/>
  <c r="AA9" i="3"/>
  <c r="AB9" i="3"/>
  <c r="AB9" i="4" s="1"/>
  <c r="AC9" i="3"/>
  <c r="AD9" i="3"/>
  <c r="AD9" i="4" s="1"/>
  <c r="F10" i="3"/>
  <c r="G10" i="3"/>
  <c r="H10" i="3"/>
  <c r="I10" i="3"/>
  <c r="J10" i="3"/>
  <c r="J10" i="4" s="1"/>
  <c r="K10" i="3"/>
  <c r="K10" i="4" s="1"/>
  <c r="L10" i="3"/>
  <c r="M10" i="3"/>
  <c r="M10" i="4" s="1"/>
  <c r="N10" i="3"/>
  <c r="O10" i="3"/>
  <c r="P10" i="3"/>
  <c r="Q10" i="3"/>
  <c r="R10" i="3"/>
  <c r="R10" i="4" s="1"/>
  <c r="S10" i="3"/>
  <c r="S10" i="4" s="1"/>
  <c r="T10" i="3"/>
  <c r="U10" i="3"/>
  <c r="V10" i="3"/>
  <c r="W10" i="3"/>
  <c r="X10" i="3"/>
  <c r="Y10" i="3"/>
  <c r="Z10" i="3"/>
  <c r="AA10" i="3"/>
  <c r="AB10" i="3"/>
  <c r="AC10" i="3"/>
  <c r="AC10" i="4" s="1"/>
  <c r="AD10" i="3"/>
  <c r="AD10" i="4" s="1"/>
  <c r="F11" i="3"/>
  <c r="G11" i="3"/>
  <c r="G11" i="4" s="1"/>
  <c r="H11" i="3"/>
  <c r="I11" i="3"/>
  <c r="J11" i="3"/>
  <c r="K11" i="3"/>
  <c r="L11" i="3"/>
  <c r="L11" i="4" s="1"/>
  <c r="M11" i="3"/>
  <c r="N11" i="3"/>
  <c r="O11" i="3"/>
  <c r="O11" i="4" s="1"/>
  <c r="P11" i="3"/>
  <c r="Q11" i="3"/>
  <c r="R11" i="3"/>
  <c r="S11" i="3"/>
  <c r="T11" i="3"/>
  <c r="T11" i="4" s="1"/>
  <c r="U11" i="3"/>
  <c r="V11" i="3"/>
  <c r="W11" i="3"/>
  <c r="W11" i="4" s="1"/>
  <c r="X11" i="3"/>
  <c r="Y11" i="3"/>
  <c r="Y11" i="4" s="1"/>
  <c r="Z11" i="3"/>
  <c r="AA11" i="3"/>
  <c r="AB11" i="3"/>
  <c r="AC11" i="3"/>
  <c r="AD11" i="3"/>
  <c r="AD11" i="4" s="1"/>
  <c r="F12" i="3"/>
  <c r="G12" i="3"/>
  <c r="H12" i="3"/>
  <c r="I12" i="3"/>
  <c r="I12" i="4" s="1"/>
  <c r="J12" i="3"/>
  <c r="J12" i="4" s="1"/>
  <c r="K12" i="3"/>
  <c r="K12" i="4" s="1"/>
  <c r="L12" i="3"/>
  <c r="M12" i="3"/>
  <c r="N12" i="3"/>
  <c r="N12" i="4" s="1"/>
  <c r="O12" i="3"/>
  <c r="P12" i="3"/>
  <c r="Q12" i="3"/>
  <c r="R12" i="3"/>
  <c r="S12" i="3"/>
  <c r="S12" i="4" s="1"/>
  <c r="T12" i="3"/>
  <c r="U12" i="3"/>
  <c r="U12" i="4" s="1"/>
  <c r="V12" i="3"/>
  <c r="V12" i="4" s="1"/>
  <c r="W12" i="3"/>
  <c r="X12" i="3"/>
  <c r="Y12" i="3"/>
  <c r="Y12" i="4" s="1"/>
  <c r="Z12" i="3"/>
  <c r="AA12" i="3"/>
  <c r="AA12" i="4" s="1"/>
  <c r="AB12" i="3"/>
  <c r="AC12" i="3"/>
  <c r="AD12" i="3"/>
  <c r="AD12" i="4" s="1"/>
  <c r="F13" i="3"/>
  <c r="G13" i="3"/>
  <c r="G13" i="4" s="1"/>
  <c r="H13" i="3"/>
  <c r="I13" i="3"/>
  <c r="J13" i="3"/>
  <c r="K13" i="3"/>
  <c r="L13" i="3"/>
  <c r="L13" i="4" s="1"/>
  <c r="M13" i="3"/>
  <c r="M13" i="4" s="1"/>
  <c r="N13" i="3"/>
  <c r="O13" i="3"/>
  <c r="P13" i="3"/>
  <c r="Q13" i="3"/>
  <c r="R13" i="3"/>
  <c r="S13" i="3"/>
  <c r="S13" i="4" s="1"/>
  <c r="T13" i="3"/>
  <c r="U13" i="3"/>
  <c r="U13" i="4" s="1"/>
  <c r="V13" i="3"/>
  <c r="W13" i="3"/>
  <c r="X13" i="3"/>
  <c r="Y13" i="3"/>
  <c r="Z13" i="3"/>
  <c r="Z13" i="4" s="1"/>
  <c r="AA13" i="3"/>
  <c r="AB13" i="3"/>
  <c r="AB13" i="4" s="1"/>
  <c r="AC13" i="3"/>
  <c r="AC13" i="4" s="1"/>
  <c r="AD13" i="3"/>
  <c r="AD13" i="4" s="1"/>
  <c r="F14" i="3"/>
  <c r="G14" i="3"/>
  <c r="H14" i="3"/>
  <c r="I14" i="3"/>
  <c r="J14" i="3"/>
  <c r="K14" i="3"/>
  <c r="L14" i="3"/>
  <c r="L14" i="4" s="1"/>
  <c r="M14" i="3"/>
  <c r="N14" i="3"/>
  <c r="N14" i="4" s="1"/>
  <c r="O14" i="3"/>
  <c r="P14" i="3"/>
  <c r="Q14" i="3"/>
  <c r="Q14" i="4" s="1"/>
  <c r="R14" i="3"/>
  <c r="R14" i="4" s="1"/>
  <c r="S14" i="3"/>
  <c r="T14" i="3"/>
  <c r="T14" i="4" s="1"/>
  <c r="U14" i="3"/>
  <c r="V14" i="3"/>
  <c r="W14" i="3"/>
  <c r="X14" i="3"/>
  <c r="Y14" i="3"/>
  <c r="Y14" i="4" s="1"/>
  <c r="Z14" i="3"/>
  <c r="AA14" i="3"/>
  <c r="AB14" i="3"/>
  <c r="AB14" i="4" s="1"/>
  <c r="AC14" i="3"/>
  <c r="AD14" i="3"/>
  <c r="AD14" i="4" s="1"/>
  <c r="F15" i="3"/>
  <c r="G15" i="3"/>
  <c r="G15" i="4" s="1"/>
  <c r="H15" i="3"/>
  <c r="H15" i="4" s="1"/>
  <c r="I15" i="3"/>
  <c r="J15" i="3"/>
  <c r="K15" i="3"/>
  <c r="K15" i="4" s="1"/>
  <c r="L15" i="3"/>
  <c r="M15" i="3"/>
  <c r="N15" i="3"/>
  <c r="N15" i="4" s="1"/>
  <c r="O15" i="3"/>
  <c r="O15" i="4" s="1"/>
  <c r="P15" i="3"/>
  <c r="P15" i="4" s="1"/>
  <c r="Q15" i="3"/>
  <c r="R15" i="3"/>
  <c r="S15" i="3"/>
  <c r="S15" i="4" s="1"/>
  <c r="T15" i="3"/>
  <c r="U15" i="3"/>
  <c r="V15" i="3"/>
  <c r="W15" i="3"/>
  <c r="W15" i="4" s="1"/>
  <c r="X15" i="3"/>
  <c r="X15" i="4" s="1"/>
  <c r="Y15" i="3"/>
  <c r="Z15" i="3"/>
  <c r="AA15" i="3"/>
  <c r="AA15" i="4" s="1"/>
  <c r="AB15" i="3"/>
  <c r="AC15" i="3"/>
  <c r="AD15" i="3"/>
  <c r="AD15" i="4" s="1"/>
  <c r="F16" i="3"/>
  <c r="G16" i="3"/>
  <c r="G16" i="4" s="1"/>
  <c r="H16" i="3"/>
  <c r="I16" i="3"/>
  <c r="I16" i="4" s="1"/>
  <c r="J16" i="3"/>
  <c r="J16" i="4" s="1"/>
  <c r="K16" i="3"/>
  <c r="L16" i="3"/>
  <c r="M16" i="3"/>
  <c r="M16" i="4" s="1"/>
  <c r="N16" i="3"/>
  <c r="O16" i="3"/>
  <c r="O16" i="4" s="1"/>
  <c r="P16" i="3"/>
  <c r="Q16" i="3"/>
  <c r="R16" i="3"/>
  <c r="R16" i="4" s="1"/>
  <c r="S16" i="3"/>
  <c r="T16" i="3"/>
  <c r="U16" i="3"/>
  <c r="U16" i="4" s="1"/>
  <c r="V16" i="3"/>
  <c r="W16" i="3"/>
  <c r="X16" i="3"/>
  <c r="Y16" i="3"/>
  <c r="Z16" i="3"/>
  <c r="AA16" i="3"/>
  <c r="AB16" i="3"/>
  <c r="AC16" i="3"/>
  <c r="AC16" i="4" s="1"/>
  <c r="AD16" i="3"/>
  <c r="AD16" i="4" s="1"/>
  <c r="F17" i="3"/>
  <c r="F17" i="4" s="1"/>
  <c r="G17" i="3"/>
  <c r="H17" i="3"/>
  <c r="I17" i="3"/>
  <c r="I17" i="4" s="1"/>
  <c r="J17" i="3"/>
  <c r="K17" i="3"/>
  <c r="K17" i="4" s="1"/>
  <c r="L17" i="3"/>
  <c r="L17" i="4" s="1"/>
  <c r="M17" i="3"/>
  <c r="N17" i="3"/>
  <c r="O17" i="3"/>
  <c r="P17" i="3"/>
  <c r="Q17" i="3"/>
  <c r="Q17" i="4" s="1"/>
  <c r="R17" i="3"/>
  <c r="S17" i="3"/>
  <c r="S17" i="4" s="1"/>
  <c r="T17" i="3"/>
  <c r="T17" i="4" s="1"/>
  <c r="U17" i="3"/>
  <c r="V17" i="3"/>
  <c r="W17" i="3"/>
  <c r="X17" i="3"/>
  <c r="X17" i="4" s="1"/>
  <c r="Y17" i="3"/>
  <c r="Y17" i="4" s="1"/>
  <c r="Z17" i="3"/>
  <c r="AA17" i="3"/>
  <c r="AA17" i="4" s="1"/>
  <c r="AB17" i="3"/>
  <c r="AC17" i="3"/>
  <c r="AD17" i="3"/>
  <c r="AD17" i="4" s="1"/>
  <c r="F18" i="3"/>
  <c r="G18" i="3"/>
  <c r="H18" i="3"/>
  <c r="H18" i="4" s="1"/>
  <c r="I18" i="3"/>
  <c r="J18" i="3"/>
  <c r="K18" i="3"/>
  <c r="K18" i="4" s="1"/>
  <c r="L18" i="3"/>
  <c r="M18" i="3"/>
  <c r="M18" i="4" s="1"/>
  <c r="N18" i="3"/>
  <c r="O18" i="3"/>
  <c r="P18" i="3"/>
  <c r="P18" i="4" s="1"/>
  <c r="Q18" i="3"/>
  <c r="R18" i="3"/>
  <c r="S18" i="3"/>
  <c r="T18" i="3"/>
  <c r="U18" i="3"/>
  <c r="U18" i="4" s="1"/>
  <c r="V18" i="3"/>
  <c r="W18" i="3"/>
  <c r="X18" i="3"/>
  <c r="X18" i="4" s="1"/>
  <c r="Y18" i="3"/>
  <c r="Z18" i="3"/>
  <c r="AA18" i="3"/>
  <c r="AA18" i="4" s="1"/>
  <c r="AB18" i="3"/>
  <c r="AC18" i="3"/>
  <c r="AC18" i="4" s="1"/>
  <c r="AD18" i="3"/>
  <c r="AD18" i="4" s="1"/>
  <c r="F19" i="3"/>
  <c r="F19" i="4" s="1"/>
  <c r="G19" i="3"/>
  <c r="G19" i="4" s="1"/>
  <c r="H19" i="3"/>
  <c r="I19" i="3"/>
  <c r="J19" i="3"/>
  <c r="K19" i="3"/>
  <c r="K19" i="4" s="1"/>
  <c r="L19" i="3"/>
  <c r="M19" i="3"/>
  <c r="N19" i="3"/>
  <c r="O19" i="3"/>
  <c r="P19" i="3"/>
  <c r="Q19" i="3"/>
  <c r="R19" i="3"/>
  <c r="S19" i="3"/>
  <c r="S19" i="4" s="1"/>
  <c r="T19" i="3"/>
  <c r="U19" i="3"/>
  <c r="V19" i="3"/>
  <c r="V19" i="4" s="1"/>
  <c r="W19" i="3"/>
  <c r="W19" i="4" s="1"/>
  <c r="X19" i="3"/>
  <c r="Y19" i="3"/>
  <c r="Z19" i="3"/>
  <c r="AA19" i="3"/>
  <c r="AA19" i="4" s="1"/>
  <c r="AB19" i="3"/>
  <c r="AC19" i="3"/>
  <c r="AD19" i="3"/>
  <c r="AD19" i="4" s="1"/>
  <c r="F20" i="3"/>
  <c r="F20" i="4" s="1"/>
  <c r="G20" i="3"/>
  <c r="H20" i="3"/>
  <c r="I20" i="3"/>
  <c r="J20" i="3"/>
  <c r="K20" i="3"/>
  <c r="L20" i="3"/>
  <c r="M20" i="3"/>
  <c r="M20" i="4" s="1"/>
  <c r="N20" i="3"/>
  <c r="O20" i="3"/>
  <c r="P20" i="3"/>
  <c r="Q20" i="3"/>
  <c r="R20" i="3"/>
  <c r="R20" i="4" s="1"/>
  <c r="S20" i="3"/>
  <c r="S20" i="4" s="1"/>
  <c r="T20" i="3"/>
  <c r="U20" i="3"/>
  <c r="U20" i="4" s="1"/>
  <c r="V20" i="3"/>
  <c r="V20" i="4" s="1"/>
  <c r="W20" i="3"/>
  <c r="X20" i="3"/>
  <c r="Y20" i="3"/>
  <c r="Y20" i="4" s="1"/>
  <c r="Z20" i="3"/>
  <c r="AA20" i="3"/>
  <c r="AB20" i="3"/>
  <c r="AC20" i="3"/>
  <c r="AD20" i="3"/>
  <c r="AD20" i="4" s="1"/>
  <c r="F21" i="3"/>
  <c r="G21" i="3"/>
  <c r="H21" i="3"/>
  <c r="H21" i="4" s="1"/>
  <c r="I21" i="3"/>
  <c r="J21" i="3"/>
  <c r="K21" i="3"/>
  <c r="L21" i="3"/>
  <c r="L21" i="4" s="1"/>
  <c r="M21" i="3"/>
  <c r="N21" i="3"/>
  <c r="O21" i="3"/>
  <c r="P21" i="3"/>
  <c r="Q21" i="3"/>
  <c r="R21" i="3"/>
  <c r="R21" i="4" s="1"/>
  <c r="S21" i="3"/>
  <c r="T21" i="3"/>
  <c r="T21" i="4" s="1"/>
  <c r="U21" i="3"/>
  <c r="U21" i="4" s="1"/>
  <c r="V21" i="3"/>
  <c r="W21" i="3"/>
  <c r="X21" i="3"/>
  <c r="Y21" i="3"/>
  <c r="Z21" i="3"/>
  <c r="Z21" i="4" s="1"/>
  <c r="AA21" i="3"/>
  <c r="AB21" i="3"/>
  <c r="AB21" i="4" s="1"/>
  <c r="AC21" i="3"/>
  <c r="AC21" i="4" s="1"/>
  <c r="AD21" i="3"/>
  <c r="AD21" i="4" s="1"/>
  <c r="F22" i="3"/>
  <c r="G22" i="3"/>
  <c r="H22" i="3"/>
  <c r="H22" i="4" s="1"/>
  <c r="I22" i="3"/>
  <c r="J22" i="3"/>
  <c r="K22" i="3"/>
  <c r="K22" i="4" s="1"/>
  <c r="L22" i="3"/>
  <c r="L22" i="4" s="1"/>
  <c r="M22" i="3"/>
  <c r="N22" i="3"/>
  <c r="O22" i="3"/>
  <c r="P22" i="3"/>
  <c r="P22" i="4" s="1"/>
  <c r="Q22" i="3"/>
  <c r="Q22" i="4" s="1"/>
  <c r="R22" i="3"/>
  <c r="S22" i="3"/>
  <c r="T22" i="3"/>
  <c r="T22" i="4" s="1"/>
  <c r="U22" i="3"/>
  <c r="V22" i="3"/>
  <c r="W22" i="3"/>
  <c r="X22" i="3"/>
  <c r="Y22" i="3"/>
  <c r="Z22" i="3"/>
  <c r="Z22" i="4" s="1"/>
  <c r="AA22" i="3"/>
  <c r="AA22" i="4" s="1"/>
  <c r="AB22" i="3"/>
  <c r="AB22" i="4" s="1"/>
  <c r="AC22" i="3"/>
  <c r="AD22" i="3"/>
  <c r="AD22" i="4" s="1"/>
  <c r="F23" i="3"/>
  <c r="G23" i="3"/>
  <c r="G23" i="4" s="1"/>
  <c r="H23" i="3"/>
  <c r="H23" i="4" s="1"/>
  <c r="I23" i="3"/>
  <c r="J23" i="3"/>
  <c r="J23" i="4" s="1"/>
  <c r="K23" i="3"/>
  <c r="K23" i="4" s="1"/>
  <c r="L23" i="3"/>
  <c r="M23" i="3"/>
  <c r="N23" i="3"/>
  <c r="O23" i="3"/>
  <c r="P23" i="3"/>
  <c r="P23" i="4" s="1"/>
  <c r="Q23" i="3"/>
  <c r="R23" i="3"/>
  <c r="R23" i="4" s="1"/>
  <c r="S23" i="3"/>
  <c r="S23" i="4" s="1"/>
  <c r="T23" i="3"/>
  <c r="U23" i="3"/>
  <c r="V23" i="3"/>
  <c r="W23" i="3"/>
  <c r="W23" i="4" s="1"/>
  <c r="X23" i="3"/>
  <c r="Y23" i="3"/>
  <c r="Z23" i="3"/>
  <c r="Z23" i="4" s="1"/>
  <c r="AA23" i="3"/>
  <c r="AA23" i="4" s="1"/>
  <c r="AB23" i="3"/>
  <c r="AC23" i="3"/>
  <c r="AD23" i="3"/>
  <c r="AD23" i="4" s="1"/>
  <c r="F24" i="3"/>
  <c r="G24" i="3"/>
  <c r="H24" i="3"/>
  <c r="I24" i="3"/>
  <c r="J24" i="3"/>
  <c r="J24" i="4" s="1"/>
  <c r="K24" i="3"/>
  <c r="L24" i="3"/>
  <c r="M24" i="3"/>
  <c r="M24" i="4" s="1"/>
  <c r="N24" i="3"/>
  <c r="O24" i="3"/>
  <c r="O24" i="4" s="1"/>
  <c r="P24" i="3"/>
  <c r="Q24" i="3"/>
  <c r="Q24" i="4" s="1"/>
  <c r="R24" i="3"/>
  <c r="S24" i="3"/>
  <c r="T24" i="3"/>
  <c r="U24" i="3"/>
  <c r="V24" i="3"/>
  <c r="W24" i="3"/>
  <c r="W24" i="4" s="1"/>
  <c r="X24" i="3"/>
  <c r="Y24" i="3"/>
  <c r="Y24" i="4" s="1"/>
  <c r="Z24" i="3"/>
  <c r="Z24" i="4" s="1"/>
  <c r="AA24" i="3"/>
  <c r="AB24" i="3"/>
  <c r="AC24" i="3"/>
  <c r="AC24" i="4" s="1"/>
  <c r="AD24" i="3"/>
  <c r="AD24" i="4" s="1"/>
  <c r="F25" i="3"/>
  <c r="F25" i="4" s="1"/>
  <c r="G25" i="3"/>
  <c r="G25" i="4" s="1"/>
  <c r="H25" i="3"/>
  <c r="I25" i="3"/>
  <c r="I25" i="4" s="1"/>
  <c r="J25" i="3"/>
  <c r="K25" i="3"/>
  <c r="K25" i="4" s="1"/>
  <c r="L25" i="3"/>
  <c r="L25" i="4" s="1"/>
  <c r="M25" i="3"/>
  <c r="N25" i="3"/>
  <c r="N25" i="4" s="1"/>
  <c r="O25" i="3"/>
  <c r="O25" i="4" s="1"/>
  <c r="P25" i="3"/>
  <c r="Q25" i="3"/>
  <c r="Q25" i="4" s="1"/>
  <c r="R25" i="3"/>
  <c r="S25" i="3"/>
  <c r="T25" i="3"/>
  <c r="U25" i="3"/>
  <c r="V25" i="3"/>
  <c r="V25" i="4" s="1"/>
  <c r="W25" i="3"/>
  <c r="W25" i="4" s="1"/>
  <c r="X25" i="3"/>
  <c r="Y25" i="3"/>
  <c r="Y25" i="4" s="1"/>
  <c r="Z25" i="3"/>
  <c r="AA25" i="3"/>
  <c r="AA25" i="4" s="1"/>
  <c r="AB25" i="3"/>
  <c r="AB25" i="4" s="1"/>
  <c r="AC25" i="3"/>
  <c r="AD25" i="3"/>
  <c r="AD25" i="4" s="1"/>
  <c r="F26" i="3"/>
  <c r="G26" i="3"/>
  <c r="H26" i="3"/>
  <c r="H26" i="4" s="1"/>
  <c r="I26" i="3"/>
  <c r="J26" i="3"/>
  <c r="K26" i="3"/>
  <c r="L26" i="3"/>
  <c r="M26" i="3"/>
  <c r="M26" i="4" s="1"/>
  <c r="N26" i="3"/>
  <c r="O26" i="3"/>
  <c r="P26" i="3"/>
  <c r="P26" i="4" s="1"/>
  <c r="Q26" i="3"/>
  <c r="R26" i="3"/>
  <c r="S26" i="3"/>
  <c r="S26" i="4" s="1"/>
  <c r="T26" i="3"/>
  <c r="U26" i="3"/>
  <c r="U26" i="4" s="1"/>
  <c r="V26" i="3"/>
  <c r="W26" i="3"/>
  <c r="W26" i="4" s="1"/>
  <c r="X26" i="3"/>
  <c r="X26" i="4" s="1"/>
  <c r="Y26" i="3"/>
  <c r="Z26" i="3"/>
  <c r="AA26" i="3"/>
  <c r="AB26" i="3"/>
  <c r="AC26" i="3"/>
  <c r="AC26" i="4" s="1"/>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T27" i="3"/>
  <c r="T27" i="4" s="1"/>
  <c r="U27" i="3"/>
  <c r="U27" i="4" s="1"/>
  <c r="V27" i="3"/>
  <c r="W27" i="3"/>
  <c r="W27" i="4" s="1"/>
  <c r="X27" i="3"/>
  <c r="Y27" i="3"/>
  <c r="Y27" i="4" s="1"/>
  <c r="Z27" i="3"/>
  <c r="Z27" i="4" s="1"/>
  <c r="AA27" i="3"/>
  <c r="AB27" i="3"/>
  <c r="AC27" i="3"/>
  <c r="AC27" i="4" s="1"/>
  <c r="AD27" i="3"/>
  <c r="AD27" i="4" s="1"/>
  <c r="F28" i="3"/>
  <c r="F28" i="4" s="1"/>
  <c r="G28" i="3"/>
  <c r="H28" i="3"/>
  <c r="I28" i="3"/>
  <c r="I28" i="4" s="1"/>
  <c r="J28" i="3"/>
  <c r="K28" i="3"/>
  <c r="K28" i="4" s="1"/>
  <c r="L28" i="3"/>
  <c r="M28" i="3"/>
  <c r="M28" i="4" s="1"/>
  <c r="N28" i="3"/>
  <c r="N28" i="4" s="1"/>
  <c r="O28" i="3"/>
  <c r="P28" i="3"/>
  <c r="Q28" i="3"/>
  <c r="R28" i="3"/>
  <c r="R28" i="4" s="1"/>
  <c r="S28" i="3"/>
  <c r="T28" i="3"/>
  <c r="U28" i="3"/>
  <c r="U28" i="4" s="1"/>
  <c r="V28" i="3"/>
  <c r="V28" i="4" s="1"/>
  <c r="W28" i="3"/>
  <c r="X28" i="3"/>
  <c r="Y28" i="3"/>
  <c r="Z28" i="3"/>
  <c r="AA28" i="3"/>
  <c r="AB28" i="3"/>
  <c r="AC28" i="3"/>
  <c r="AD28" i="3"/>
  <c r="AD28" i="4" s="1"/>
  <c r="F29" i="3"/>
  <c r="G29" i="3"/>
  <c r="H29" i="3"/>
  <c r="I29" i="3"/>
  <c r="I29" i="4" s="1"/>
  <c r="J29" i="3"/>
  <c r="J29" i="4" s="1"/>
  <c r="K29" i="3"/>
  <c r="L29" i="3"/>
  <c r="M29" i="3"/>
  <c r="M29" i="4" s="1"/>
  <c r="N29" i="3"/>
  <c r="O29" i="3"/>
  <c r="P29" i="3"/>
  <c r="P29" i="4" s="1"/>
  <c r="Q29" i="3"/>
  <c r="R29" i="3"/>
  <c r="R29" i="4" s="1"/>
  <c r="S29" i="3"/>
  <c r="T29" i="3"/>
  <c r="U29" i="3"/>
  <c r="U29" i="4" s="1"/>
  <c r="V29" i="3"/>
  <c r="W29" i="3"/>
  <c r="W29" i="4" s="1"/>
  <c r="X29" i="3"/>
  <c r="Y29" i="3"/>
  <c r="Y29" i="4" s="1"/>
  <c r="Z29" i="3"/>
  <c r="AA29" i="3"/>
  <c r="AA29" i="4" s="1"/>
  <c r="AB29" i="3"/>
  <c r="AC29" i="3"/>
  <c r="AC29" i="4" s="1"/>
  <c r="AD29" i="3"/>
  <c r="AD29" i="4" s="1"/>
  <c r="F30" i="3"/>
  <c r="G30" i="3"/>
  <c r="G30" i="4" s="1"/>
  <c r="H30" i="3"/>
  <c r="H30" i="4" s="1"/>
  <c r="I30" i="3"/>
  <c r="I30" i="4" s="1"/>
  <c r="J30" i="3"/>
  <c r="K30" i="3"/>
  <c r="L30" i="3"/>
  <c r="L30" i="4" s="1"/>
  <c r="M30" i="3"/>
  <c r="N30" i="3"/>
  <c r="O30" i="3"/>
  <c r="O30" i="4" s="1"/>
  <c r="P30" i="3"/>
  <c r="Q30" i="3"/>
  <c r="Q30" i="4" s="1"/>
  <c r="R30" i="3"/>
  <c r="S30" i="3"/>
  <c r="S30" i="4" s="1"/>
  <c r="T30" i="3"/>
  <c r="T30" i="4" s="1"/>
  <c r="U30" i="3"/>
  <c r="V30" i="3"/>
  <c r="W30" i="3"/>
  <c r="X30" i="3"/>
  <c r="X30" i="4" s="1"/>
  <c r="Y30" i="3"/>
  <c r="Y30" i="4" s="1"/>
  <c r="Z30" i="3"/>
  <c r="AA30" i="3"/>
  <c r="AA30" i="4" s="1"/>
  <c r="AB30" i="3"/>
  <c r="AB30" i="4" s="1"/>
  <c r="AC30" i="3"/>
  <c r="AD30" i="3"/>
  <c r="AD30" i="4" s="1"/>
  <c r="F31" i="3"/>
  <c r="F31" i="4" s="1"/>
  <c r="G31" i="3"/>
  <c r="H31" i="3"/>
  <c r="H31" i="4" s="1"/>
  <c r="I31" i="3"/>
  <c r="I31" i="4" s="1"/>
  <c r="J31" i="3"/>
  <c r="J31" i="4" s="1"/>
  <c r="K31" i="3"/>
  <c r="K31" i="4" s="1"/>
  <c r="L31" i="3"/>
  <c r="M31" i="3"/>
  <c r="M31" i="4" s="1"/>
  <c r="N31" i="3"/>
  <c r="N31" i="4" s="1"/>
  <c r="O31" i="3"/>
  <c r="P31" i="3"/>
  <c r="P31" i="4" s="1"/>
  <c r="Q31" i="3"/>
  <c r="Q31" i="4" s="1"/>
  <c r="R31" i="3"/>
  <c r="S31" i="3"/>
  <c r="S31" i="4" s="1"/>
  <c r="T31" i="3"/>
  <c r="U31" i="3"/>
  <c r="U31" i="4" s="1"/>
  <c r="V31" i="3"/>
  <c r="V31" i="4" s="1"/>
  <c r="W31" i="3"/>
  <c r="X31" i="3"/>
  <c r="Y31" i="3"/>
  <c r="Y31" i="4" s="1"/>
  <c r="Z31" i="3"/>
  <c r="Z31" i="4" s="1"/>
  <c r="AA31" i="3"/>
  <c r="AA31" i="4" s="1"/>
  <c r="AB31" i="3"/>
  <c r="AC31" i="3"/>
  <c r="AC31" i="4" s="1"/>
  <c r="AD31" i="3"/>
  <c r="AD31" i="4" s="1"/>
  <c r="F32" i="3"/>
  <c r="G32" i="3"/>
  <c r="G32" i="4" s="1"/>
  <c r="H32" i="3"/>
  <c r="I32" i="3"/>
  <c r="I32" i="4" s="1"/>
  <c r="J32" i="3"/>
  <c r="J32" i="4" s="1"/>
  <c r="K32" i="3"/>
  <c r="L32" i="3"/>
  <c r="M32" i="3"/>
  <c r="M32" i="4" s="1"/>
  <c r="N32" i="3"/>
  <c r="N32" i="4" s="1"/>
  <c r="O32" i="3"/>
  <c r="O32" i="4" s="1"/>
  <c r="P32" i="3"/>
  <c r="P32" i="4" s="1"/>
  <c r="Q32" i="3"/>
  <c r="R32" i="3"/>
  <c r="R32" i="4" s="1"/>
  <c r="S32" i="3"/>
  <c r="T32" i="3"/>
  <c r="T32" i="4" s="1"/>
  <c r="U32" i="3"/>
  <c r="U32" i="4" s="1"/>
  <c r="V32" i="3"/>
  <c r="W32" i="3"/>
  <c r="W32" i="4" s="1"/>
  <c r="X32" i="3"/>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L3" i="3"/>
  <c r="L3" i="4" s="1"/>
  <c r="M3" i="3"/>
  <c r="N3" i="3"/>
  <c r="N3" i="4" s="1"/>
  <c r="O3" i="3"/>
  <c r="O3" i="4" s="1"/>
  <c r="P3" i="3"/>
  <c r="P3" i="4" s="1"/>
  <c r="Q3" i="3"/>
  <c r="Q3" i="4" s="1"/>
  <c r="R3" i="3"/>
  <c r="S3" i="3"/>
  <c r="T3" i="3"/>
  <c r="T3" i="4" s="1"/>
  <c r="U3" i="3"/>
  <c r="U3" i="4" s="1"/>
  <c r="V3" i="3"/>
  <c r="V3" i="4" s="1"/>
  <c r="W3" i="3"/>
  <c r="W3" i="4" s="1"/>
  <c r="X3" i="3"/>
  <c r="X3" i="4" s="1"/>
  <c r="Y3" i="3"/>
  <c r="Z3" i="3"/>
  <c r="AA3" i="3"/>
  <c r="AB3" i="3"/>
  <c r="AB3" i="4" s="1"/>
  <c r="AC3" i="3"/>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W195" i="1"/>
  <c r="V36" i="2" s="1"/>
  <c r="X195" i="1"/>
  <c r="W36" i="2" s="1"/>
  <c r="Y195" i="1"/>
  <c r="X36" i="2" s="1"/>
  <c r="Z195" i="1"/>
  <c r="AA195" i="1"/>
  <c r="Z36" i="2" s="1"/>
  <c r="AB195" i="1"/>
  <c r="AA36" i="2" s="1"/>
  <c r="AC195" i="1"/>
  <c r="AB36" i="2" s="1"/>
  <c r="AD195" i="1"/>
  <c r="F196" i="1"/>
  <c r="E37" i="2" s="1"/>
  <c r="G196" i="1"/>
  <c r="H196" i="1"/>
  <c r="I196" i="1"/>
  <c r="J196" i="1"/>
  <c r="K196" i="1"/>
  <c r="J37" i="2" s="1"/>
  <c r="L196" i="1"/>
  <c r="M196" i="1"/>
  <c r="N196" i="1"/>
  <c r="M37" i="2" s="1"/>
  <c r="O196" i="1"/>
  <c r="P196" i="1"/>
  <c r="Q196" i="1"/>
  <c r="R196" i="1"/>
  <c r="Q37" i="2" s="1"/>
  <c r="S196" i="1"/>
  <c r="R37" i="2" s="1"/>
  <c r="T196" i="1"/>
  <c r="U196" i="1"/>
  <c r="V196" i="1"/>
  <c r="U37" i="2" s="1"/>
  <c r="W196" i="1"/>
  <c r="V37" i="2" s="1"/>
  <c r="X196" i="1"/>
  <c r="Y196" i="1"/>
  <c r="Z196" i="1"/>
  <c r="AA196" i="1"/>
  <c r="Z37" i="2" s="1"/>
  <c r="AB196" i="1"/>
  <c r="AC196" i="1"/>
  <c r="AD196" i="1"/>
  <c r="AC37" i="2" s="1"/>
  <c r="F197" i="1"/>
  <c r="E38" i="2" s="1"/>
  <c r="G197" i="1"/>
  <c r="H197" i="1"/>
  <c r="I197" i="1"/>
  <c r="J197" i="1"/>
  <c r="I38" i="2" s="1"/>
  <c r="K197" i="1"/>
  <c r="L197" i="1"/>
  <c r="M197" i="1"/>
  <c r="L38" i="2" s="1"/>
  <c r="N197" i="1"/>
  <c r="M38" i="2" s="1"/>
  <c r="O197" i="1"/>
  <c r="P197" i="1"/>
  <c r="Q197" i="1"/>
  <c r="R197" i="1"/>
  <c r="Q38" i="2" s="1"/>
  <c r="S197" i="1"/>
  <c r="T197" i="1"/>
  <c r="U197" i="1"/>
  <c r="T38" i="2" s="1"/>
  <c r="V197" i="1"/>
  <c r="U38" i="2" s="1"/>
  <c r="W197" i="1"/>
  <c r="X197" i="1"/>
  <c r="Y197" i="1"/>
  <c r="X38" i="2" s="1"/>
  <c r="Z197" i="1"/>
  <c r="Y38" i="2" s="1"/>
  <c r="AA197" i="1"/>
  <c r="AB197" i="1"/>
  <c r="AC197" i="1"/>
  <c r="AB38" i="2" s="1"/>
  <c r="AD197" i="1"/>
  <c r="AC38" i="2" s="1"/>
  <c r="F198" i="1"/>
  <c r="G198" i="1"/>
  <c r="H198" i="1"/>
  <c r="I198" i="1"/>
  <c r="H39" i="2" s="1"/>
  <c r="J198" i="1"/>
  <c r="K198" i="1"/>
  <c r="L198" i="1"/>
  <c r="K39" i="2" s="1"/>
  <c r="M198" i="1"/>
  <c r="N198" i="1"/>
  <c r="O198" i="1"/>
  <c r="P198" i="1"/>
  <c r="O39" i="2" s="1"/>
  <c r="Q198" i="1"/>
  <c r="P39" i="2" s="1"/>
  <c r="R198" i="1"/>
  <c r="S198" i="1"/>
  <c r="T198" i="1"/>
  <c r="S39" i="2" s="1"/>
  <c r="U198" i="1"/>
  <c r="V198" i="1"/>
  <c r="W198" i="1"/>
  <c r="X198" i="1"/>
  <c r="Y198" i="1"/>
  <c r="X39" i="2" s="1"/>
  <c r="Z198" i="1"/>
  <c r="AA198" i="1"/>
  <c r="AB198" i="1"/>
  <c r="AA39" i="2" s="1"/>
  <c r="AC198" i="1"/>
  <c r="AB39" i="2" s="1"/>
  <c r="AD198" i="1"/>
  <c r="F199" i="1"/>
  <c r="G199" i="1"/>
  <c r="H199" i="1"/>
  <c r="G40" i="2" s="1"/>
  <c r="I199" i="1"/>
  <c r="H40" i="2" s="1"/>
  <c r="J199" i="1"/>
  <c r="K199" i="1"/>
  <c r="J40" i="2" s="1"/>
  <c r="L199" i="1"/>
  <c r="K40" i="2" s="1"/>
  <c r="M199" i="1"/>
  <c r="N199" i="1"/>
  <c r="O199" i="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D199" i="1"/>
  <c r="F200" i="1"/>
  <c r="G200" i="1"/>
  <c r="F41" i="2" s="1"/>
  <c r="H200" i="1"/>
  <c r="I200" i="1"/>
  <c r="J200" i="1"/>
  <c r="I41" i="2" s="1"/>
  <c r="K200" i="1"/>
  <c r="J41" i="2" s="1"/>
  <c r="L200" i="1"/>
  <c r="K41" i="2" s="1"/>
  <c r="M200" i="1"/>
  <c r="N200" i="1"/>
  <c r="O200" i="1"/>
  <c r="N41" i="2" s="1"/>
  <c r="P200" i="1"/>
  <c r="Q200" i="1"/>
  <c r="R200" i="1"/>
  <c r="Q41" i="2" s="1"/>
  <c r="S200" i="1"/>
  <c r="R41" i="2" s="1"/>
  <c r="T200" i="1"/>
  <c r="U200" i="1"/>
  <c r="V200" i="1"/>
  <c r="W200" i="1"/>
  <c r="V41" i="2" s="1"/>
  <c r="X200" i="1"/>
  <c r="Y200" i="1"/>
  <c r="Z200" i="1"/>
  <c r="Y41" i="2" s="1"/>
  <c r="AA200" i="1"/>
  <c r="AB200" i="1"/>
  <c r="AA41" i="2" s="1"/>
  <c r="AC200" i="1"/>
  <c r="AD200" i="1"/>
  <c r="AC41" i="2" s="1"/>
  <c r="F201" i="1"/>
  <c r="E42" i="2" s="1"/>
  <c r="G201" i="1"/>
  <c r="H201" i="1"/>
  <c r="I201" i="1"/>
  <c r="H42" i="2" s="1"/>
  <c r="J201" i="1"/>
  <c r="I42" i="2" s="1"/>
  <c r="K201" i="1"/>
  <c r="L201" i="1"/>
  <c r="M201" i="1"/>
  <c r="N201" i="1"/>
  <c r="M42" i="2" s="1"/>
  <c r="O201" i="1"/>
  <c r="P201" i="1"/>
  <c r="Q201" i="1"/>
  <c r="P42" i="2" s="1"/>
  <c r="R201" i="1"/>
  <c r="Q42" i="2" s="1"/>
  <c r="S201" i="1"/>
  <c r="T201" i="1"/>
  <c r="U201" i="1"/>
  <c r="V201" i="1"/>
  <c r="U42" i="2" s="1"/>
  <c r="W201" i="1"/>
  <c r="X201" i="1"/>
  <c r="Y201" i="1"/>
  <c r="X42" i="2" s="1"/>
  <c r="Z201" i="1"/>
  <c r="Y42" i="2" s="1"/>
  <c r="AA201" i="1"/>
  <c r="AB201" i="1"/>
  <c r="AC201" i="1"/>
  <c r="AB42" i="2" s="1"/>
  <c r="AD201" i="1"/>
  <c r="AC42" i="2" s="1"/>
  <c r="F202" i="1"/>
  <c r="G202" i="1"/>
  <c r="H202" i="1"/>
  <c r="G43" i="2" s="1"/>
  <c r="I202" i="1"/>
  <c r="H43" i="2" s="1"/>
  <c r="J202" i="1"/>
  <c r="K202" i="1"/>
  <c r="L202" i="1"/>
  <c r="M202" i="1"/>
  <c r="L43" i="2" s="1"/>
  <c r="N202" i="1"/>
  <c r="O202" i="1"/>
  <c r="P202" i="1"/>
  <c r="O43" i="2" s="1"/>
  <c r="Q202" i="1"/>
  <c r="R202" i="1"/>
  <c r="S202" i="1"/>
  <c r="T202" i="1"/>
  <c r="U202" i="1"/>
  <c r="T43" i="2" s="1"/>
  <c r="V202" i="1"/>
  <c r="W202" i="1"/>
  <c r="X202" i="1"/>
  <c r="W43" i="2" s="1"/>
  <c r="Y202" i="1"/>
  <c r="X43" i="2" s="1"/>
  <c r="Z202" i="1"/>
  <c r="AA202" i="1"/>
  <c r="AB202" i="1"/>
  <c r="AC202" i="1"/>
  <c r="AB43" i="2" s="1"/>
  <c r="AD202" i="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I204" i="1"/>
  <c r="J204" i="1"/>
  <c r="K204" i="1"/>
  <c r="J45" i="2" s="1"/>
  <c r="L204" i="1"/>
  <c r="M204" i="1"/>
  <c r="N204" i="1"/>
  <c r="M45" i="2" s="1"/>
  <c r="O204" i="1"/>
  <c r="P204" i="1"/>
  <c r="O45" i="2" s="1"/>
  <c r="Q204" i="1"/>
  <c r="R204" i="1"/>
  <c r="S204" i="1"/>
  <c r="R45" i="2" s="1"/>
  <c r="T204" i="1"/>
  <c r="U204" i="1"/>
  <c r="V204" i="1"/>
  <c r="U45" i="2" s="1"/>
  <c r="W204" i="1"/>
  <c r="X204" i="1"/>
  <c r="Y204" i="1"/>
  <c r="Z204" i="1"/>
  <c r="AA204" i="1"/>
  <c r="Z45" i="2" s="1"/>
  <c r="AB204" i="1"/>
  <c r="AA45" i="2" s="1"/>
  <c r="AC204" i="1"/>
  <c r="AD204" i="1"/>
  <c r="AC45" i="2" s="1"/>
  <c r="F205" i="1"/>
  <c r="G205" i="1"/>
  <c r="H205" i="1"/>
  <c r="I205" i="1"/>
  <c r="H46" i="2" s="1"/>
  <c r="J205" i="1"/>
  <c r="I46" i="2" s="1"/>
  <c r="K205" i="1"/>
  <c r="L205" i="1"/>
  <c r="M205" i="1"/>
  <c r="L46" i="2" s="1"/>
  <c r="N205" i="1"/>
  <c r="O205" i="1"/>
  <c r="P205" i="1"/>
  <c r="Q205" i="1"/>
  <c r="P46" i="2" s="1"/>
  <c r="R205" i="1"/>
  <c r="Q46" i="2" s="1"/>
  <c r="S205" i="1"/>
  <c r="T205" i="1"/>
  <c r="U205" i="1"/>
  <c r="T46" i="2" s="1"/>
  <c r="V205" i="1"/>
  <c r="U46" i="2" s="1"/>
  <c r="W205" i="1"/>
  <c r="X205" i="1"/>
  <c r="Y205" i="1"/>
  <c r="X46" i="2" s="1"/>
  <c r="Z205" i="1"/>
  <c r="Y46" i="2" s="1"/>
  <c r="AA205" i="1"/>
  <c r="AB205" i="1"/>
  <c r="AC205" i="1"/>
  <c r="AB46" i="2" s="1"/>
  <c r="AD205" i="1"/>
  <c r="F206" i="1"/>
  <c r="G206" i="1"/>
  <c r="H206" i="1"/>
  <c r="I206" i="1"/>
  <c r="H47" i="2" s="1"/>
  <c r="J206" i="1"/>
  <c r="K206" i="1"/>
  <c r="L206" i="1"/>
  <c r="K47" i="2" s="1"/>
  <c r="M206" i="1"/>
  <c r="L47" i="2" s="1"/>
  <c r="N206" i="1"/>
  <c r="O206" i="1"/>
  <c r="P206" i="1"/>
  <c r="Q206" i="1"/>
  <c r="R206" i="1"/>
  <c r="Q47" i="2" s="1"/>
  <c r="S206" i="1"/>
  <c r="T206" i="1"/>
  <c r="S47" i="2" s="1"/>
  <c r="U206" i="1"/>
  <c r="T47" i="2" s="1"/>
  <c r="V206" i="1"/>
  <c r="U47" i="2" s="1"/>
  <c r="W206" i="1"/>
  <c r="X206" i="1"/>
  <c r="Y206" i="1"/>
  <c r="X47" i="2" s="1"/>
  <c r="Z206" i="1"/>
  <c r="AA206" i="1"/>
  <c r="AB206" i="1"/>
  <c r="AA47" i="2" s="1"/>
  <c r="AC206" i="1"/>
  <c r="AB47" i="2" s="1"/>
  <c r="AD206" i="1"/>
  <c r="F207" i="1"/>
  <c r="G207" i="1"/>
  <c r="H207" i="1"/>
  <c r="G48" i="2" s="1"/>
  <c r="I207" i="1"/>
  <c r="H48" i="2" s="1"/>
  <c r="J207" i="1"/>
  <c r="K207" i="1"/>
  <c r="J48" i="2" s="1"/>
  <c r="L207" i="1"/>
  <c r="K48" i="2" s="1"/>
  <c r="M207" i="1"/>
  <c r="N207" i="1"/>
  <c r="O207" i="1"/>
  <c r="P207" i="1"/>
  <c r="O48" i="2" s="1"/>
  <c r="Q207" i="1"/>
  <c r="R207" i="1"/>
  <c r="S207" i="1"/>
  <c r="R48" i="2" s="1"/>
  <c r="T207" i="1"/>
  <c r="S48" i="2" s="1"/>
  <c r="U207" i="1"/>
  <c r="V207" i="1"/>
  <c r="W207" i="1"/>
  <c r="X207" i="1"/>
  <c r="W48" i="2" s="1"/>
  <c r="Y207" i="1"/>
  <c r="Z207" i="1"/>
  <c r="AA207" i="1"/>
  <c r="Z48" i="2" s="1"/>
  <c r="AB207" i="1"/>
  <c r="AA48" i="2" s="1"/>
  <c r="AC207" i="1"/>
  <c r="AB48" i="2" s="1"/>
  <c r="AD207" i="1"/>
  <c r="F208" i="1"/>
  <c r="G208" i="1"/>
  <c r="F49" i="2" s="1"/>
  <c r="H208" i="1"/>
  <c r="I208" i="1"/>
  <c r="J208" i="1"/>
  <c r="I49" i="2" s="1"/>
  <c r="K208" i="1"/>
  <c r="J49" i="2" s="1"/>
  <c r="L208" i="1"/>
  <c r="M208" i="1"/>
  <c r="N208" i="1"/>
  <c r="O208" i="1"/>
  <c r="N49" i="2" s="1"/>
  <c r="P208" i="1"/>
  <c r="O49" i="2" s="1"/>
  <c r="Q208" i="1"/>
  <c r="R208" i="1"/>
  <c r="Q49" i="2" s="1"/>
  <c r="S208" i="1"/>
  <c r="R49" i="2" s="1"/>
  <c r="T208" i="1"/>
  <c r="U208" i="1"/>
  <c r="V208" i="1"/>
  <c r="W208" i="1"/>
  <c r="V49" i="2" s="1"/>
  <c r="X208" i="1"/>
  <c r="Y208" i="1"/>
  <c r="Z208" i="1"/>
  <c r="Y49" i="2" s="1"/>
  <c r="AA208" i="1"/>
  <c r="Z49" i="2" s="1"/>
  <c r="AB208" i="1"/>
  <c r="AC208" i="1"/>
  <c r="AD208" i="1"/>
  <c r="F209" i="1"/>
  <c r="E50" i="2" s="1"/>
  <c r="G209" i="1"/>
  <c r="H209" i="1"/>
  <c r="I209" i="1"/>
  <c r="H50" i="2" s="1"/>
  <c r="J209" i="1"/>
  <c r="K209" i="1"/>
  <c r="J50" i="2" s="1"/>
  <c r="L209" i="1"/>
  <c r="M209" i="1"/>
  <c r="L50" i="2" s="1"/>
  <c r="N209" i="1"/>
  <c r="M50" i="2" s="1"/>
  <c r="O209" i="1"/>
  <c r="P209" i="1"/>
  <c r="Q209" i="1"/>
  <c r="P50" i="2" s="1"/>
  <c r="R209" i="1"/>
  <c r="S209" i="1"/>
  <c r="T209" i="1"/>
  <c r="U209" i="1"/>
  <c r="T50" i="2" s="1"/>
  <c r="V209" i="1"/>
  <c r="U50" i="2" s="1"/>
  <c r="W209" i="1"/>
  <c r="X209" i="1"/>
  <c r="Y209" i="1"/>
  <c r="X50" i="2" s="1"/>
  <c r="Z209" i="1"/>
  <c r="AA209" i="1"/>
  <c r="Z50" i="2" s="1"/>
  <c r="AB209" i="1"/>
  <c r="AA50" i="2" s="1"/>
  <c r="AC209" i="1"/>
  <c r="AB50" i="2" s="1"/>
  <c r="AD209" i="1"/>
  <c r="F210" i="1"/>
  <c r="E51" i="2" s="1"/>
  <c r="G210" i="1"/>
  <c r="F51" i="2" s="1"/>
  <c r="H210" i="1"/>
  <c r="G51" i="2" s="1"/>
  <c r="I210" i="1"/>
  <c r="J210" i="1"/>
  <c r="I51" i="2" s="1"/>
  <c r="K210" i="1"/>
  <c r="J51" i="2" s="1"/>
  <c r="L210" i="1"/>
  <c r="K51" i="2" s="1"/>
  <c r="M210" i="1"/>
  <c r="N210" i="1"/>
  <c r="O210" i="1"/>
  <c r="N51" i="2" s="1"/>
  <c r="P210" i="1"/>
  <c r="O51" i="2" s="1"/>
  <c r="Q210" i="1"/>
  <c r="R210" i="1"/>
  <c r="Q51" i="2" s="1"/>
  <c r="S210" i="1"/>
  <c r="R51" i="2" s="1"/>
  <c r="T210" i="1"/>
  <c r="S51" i="2" s="1"/>
  <c r="U210" i="1"/>
  <c r="V210" i="1"/>
  <c r="W210" i="1"/>
  <c r="V51" i="2" s="1"/>
  <c r="X210" i="1"/>
  <c r="W51" i="2" s="1"/>
  <c r="Y210" i="1"/>
  <c r="Z210" i="1"/>
  <c r="AA210" i="1"/>
  <c r="Z51" i="2" s="1"/>
  <c r="AB210" i="1"/>
  <c r="AA51" i="2" s="1"/>
  <c r="AC210" i="1"/>
  <c r="AD210" i="1"/>
  <c r="F211" i="1"/>
  <c r="E52" i="2" s="1"/>
  <c r="G211" i="1"/>
  <c r="F52" i="2" s="1"/>
  <c r="H211" i="1"/>
  <c r="I211" i="1"/>
  <c r="H52" i="2" s="1"/>
  <c r="J211" i="1"/>
  <c r="I52" i="2" s="1"/>
  <c r="K211" i="1"/>
  <c r="J52" i="2" s="1"/>
  <c r="L211" i="1"/>
  <c r="M211" i="1"/>
  <c r="L52" i="2" s="1"/>
  <c r="N211" i="1"/>
  <c r="M52" i="2" s="1"/>
  <c r="O211" i="1"/>
  <c r="P211" i="1"/>
  <c r="Q211" i="1"/>
  <c r="P52" i="2" s="1"/>
  <c r="R211" i="1"/>
  <c r="Q52" i="2" s="1"/>
  <c r="S211" i="1"/>
  <c r="R52" i="2" s="1"/>
  <c r="T211" i="1"/>
  <c r="U211" i="1"/>
  <c r="T52" i="2" s="1"/>
  <c r="V211" i="1"/>
  <c r="U52" i="2" s="1"/>
  <c r="W211" i="1"/>
  <c r="X211" i="1"/>
  <c r="Y211" i="1"/>
  <c r="X52" i="2" s="1"/>
  <c r="Z211" i="1"/>
  <c r="Y52" i="2" s="1"/>
  <c r="AA211" i="1"/>
  <c r="Z52" i="2" s="1"/>
  <c r="AB211" i="1"/>
  <c r="AC211" i="1"/>
  <c r="AD211" i="1"/>
  <c r="AC52" i="2" s="1"/>
  <c r="F212" i="1"/>
  <c r="E53" i="2" s="1"/>
  <c r="G212" i="1"/>
  <c r="H212" i="1"/>
  <c r="I212" i="1"/>
  <c r="H53" i="2" s="1"/>
  <c r="J212" i="1"/>
  <c r="I53" i="2" s="1"/>
  <c r="K212" i="1"/>
  <c r="L212" i="1"/>
  <c r="K53" i="2" s="1"/>
  <c r="M212" i="1"/>
  <c r="L53" i="2" s="1"/>
  <c r="N212" i="1"/>
  <c r="M53" i="2" s="1"/>
  <c r="O212" i="1"/>
  <c r="P212" i="1"/>
  <c r="O53" i="2" s="1"/>
  <c r="Q212" i="1"/>
  <c r="P53" i="2" s="1"/>
  <c r="R212" i="1"/>
  <c r="Q53" i="2" s="1"/>
  <c r="S212" i="1"/>
  <c r="T212" i="1"/>
  <c r="S53" i="2" s="1"/>
  <c r="U212" i="1"/>
  <c r="T53" i="2" s="1"/>
  <c r="V212" i="1"/>
  <c r="U53" i="2" s="1"/>
  <c r="W212" i="1"/>
  <c r="X212" i="1"/>
  <c r="W53" i="2" s="1"/>
  <c r="Y212" i="1"/>
  <c r="X53" i="2" s="1"/>
  <c r="Z212" i="1"/>
  <c r="Y53" i="2" s="1"/>
  <c r="AA212" i="1"/>
  <c r="AB212" i="1"/>
  <c r="AA53" i="2" s="1"/>
  <c r="AC212" i="1"/>
  <c r="AB53" i="2" s="1"/>
  <c r="AD212" i="1"/>
  <c r="AC53" i="2" s="1"/>
  <c r="F213" i="1"/>
  <c r="G213" i="1"/>
  <c r="F54" i="2" s="1"/>
  <c r="H213" i="1"/>
  <c r="I213" i="1"/>
  <c r="H54" i="2" s="1"/>
  <c r="J213" i="1"/>
  <c r="I54" i="2" s="1"/>
  <c r="K213" i="1"/>
  <c r="L213" i="1"/>
  <c r="K54" i="2" s="1"/>
  <c r="M213" i="1"/>
  <c r="N213" i="1"/>
  <c r="M54" i="2" s="1"/>
  <c r="O213" i="1"/>
  <c r="P213" i="1"/>
  <c r="Q213" i="1"/>
  <c r="R213" i="1"/>
  <c r="S213" i="1"/>
  <c r="R54" i="2" s="1"/>
  <c r="T213" i="1"/>
  <c r="S54" i="2" s="1"/>
  <c r="U213" i="1"/>
  <c r="V213" i="1"/>
  <c r="W213" i="1"/>
  <c r="V54" i="2" s="1"/>
  <c r="X213" i="1"/>
  <c r="W54" i="2" s="1"/>
  <c r="Y213" i="1"/>
  <c r="X54" i="2" s="1"/>
  <c r="Z213" i="1"/>
  <c r="Y54" i="2" s="1"/>
  <c r="AA213" i="1"/>
  <c r="AB213" i="1"/>
  <c r="AA54" i="2" s="1"/>
  <c r="AC213" i="1"/>
  <c r="AD213" i="1"/>
  <c r="AC54" i="2" s="1"/>
  <c r="F214" i="1"/>
  <c r="G214" i="1"/>
  <c r="F55" i="2" s="1"/>
  <c r="H214" i="1"/>
  <c r="G55" i="2" s="1"/>
  <c r="I214" i="1"/>
  <c r="J214" i="1"/>
  <c r="K214" i="1"/>
  <c r="J55" i="2" s="1"/>
  <c r="L214" i="1"/>
  <c r="M214" i="1"/>
  <c r="N214" i="1"/>
  <c r="M55" i="2" s="1"/>
  <c r="O214" i="1"/>
  <c r="N55" i="2" s="1"/>
  <c r="P214" i="1"/>
  <c r="O55" i="2" s="1"/>
  <c r="Q214" i="1"/>
  <c r="R214" i="1"/>
  <c r="Q55" i="2" s="1"/>
  <c r="S214" i="1"/>
  <c r="R55" i="2" s="1"/>
  <c r="T214" i="1"/>
  <c r="U214" i="1"/>
  <c r="V214" i="1"/>
  <c r="W214" i="1"/>
  <c r="X214" i="1"/>
  <c r="W55" i="2" s="1"/>
  <c r="Y214" i="1"/>
  <c r="Z214" i="1"/>
  <c r="Y55" i="2" s="1"/>
  <c r="AA214" i="1"/>
  <c r="Z55" i="2" s="1"/>
  <c r="AB214" i="1"/>
  <c r="AA55" i="2" s="1"/>
  <c r="AC214" i="1"/>
  <c r="AD214" i="1"/>
  <c r="AC55" i="2" s="1"/>
  <c r="F215" i="1"/>
  <c r="G215" i="1"/>
  <c r="F56" i="2" s="1"/>
  <c r="H215" i="1"/>
  <c r="I215" i="1"/>
  <c r="H56" i="2" s="1"/>
  <c r="J215" i="1"/>
  <c r="I56" i="2" s="1"/>
  <c r="K215" i="1"/>
  <c r="L215" i="1"/>
  <c r="M215" i="1"/>
  <c r="N215" i="1"/>
  <c r="O215" i="1"/>
  <c r="N56" i="2" s="1"/>
  <c r="P215" i="1"/>
  <c r="Q215" i="1"/>
  <c r="P56" i="2" s="1"/>
  <c r="R215" i="1"/>
  <c r="S215" i="1"/>
  <c r="T215" i="1"/>
  <c r="U215" i="1"/>
  <c r="V215" i="1"/>
  <c r="U56" i="2" s="1"/>
  <c r="W215" i="1"/>
  <c r="V56" i="2" s="1"/>
  <c r="X215" i="1"/>
  <c r="Y215" i="1"/>
  <c r="X56" i="2" s="1"/>
  <c r="Z215" i="1"/>
  <c r="Y56" i="2" s="1"/>
  <c r="AA215" i="1"/>
  <c r="AB215" i="1"/>
  <c r="AC215" i="1"/>
  <c r="AD215" i="1"/>
  <c r="F216" i="1"/>
  <c r="E57" i="2" s="1"/>
  <c r="G216" i="1"/>
  <c r="H216" i="1"/>
  <c r="G57" i="2" s="1"/>
  <c r="I216" i="1"/>
  <c r="H57" i="2" s="1"/>
  <c r="J216" i="1"/>
  <c r="K216" i="1"/>
  <c r="L216" i="1"/>
  <c r="K57" i="2" s="1"/>
  <c r="M216" i="1"/>
  <c r="L57" i="2" s="1"/>
  <c r="N216" i="1"/>
  <c r="M57" i="2" s="1"/>
  <c r="O216" i="1"/>
  <c r="P216" i="1"/>
  <c r="O57" i="2" s="1"/>
  <c r="Q216" i="1"/>
  <c r="P57" i="2" s="1"/>
  <c r="R216" i="1"/>
  <c r="S216" i="1"/>
  <c r="T216" i="1"/>
  <c r="U216" i="1"/>
  <c r="T57" i="2" s="1"/>
  <c r="V216" i="1"/>
  <c r="W216" i="1"/>
  <c r="X216" i="1"/>
  <c r="W57" i="2" s="1"/>
  <c r="Y216" i="1"/>
  <c r="X57" i="2" s="1"/>
  <c r="Z216" i="1"/>
  <c r="AA216" i="1"/>
  <c r="Z57" i="2" s="1"/>
  <c r="AB216" i="1"/>
  <c r="AA57" i="2" s="1"/>
  <c r="AC216" i="1"/>
  <c r="AD216" i="1"/>
  <c r="AC57" i="2" s="1"/>
  <c r="F217" i="1"/>
  <c r="E58" i="2" s="1"/>
  <c r="G217" i="1"/>
  <c r="H217" i="1"/>
  <c r="G58" i="2" s="1"/>
  <c r="I217" i="1"/>
  <c r="H58" i="2" s="1"/>
  <c r="J217" i="1"/>
  <c r="K217" i="1"/>
  <c r="L217" i="1"/>
  <c r="M217" i="1"/>
  <c r="N217" i="1"/>
  <c r="O217" i="1"/>
  <c r="N58" i="2" s="1"/>
  <c r="P217" i="1"/>
  <c r="Q217" i="1"/>
  <c r="P58" i="2" s="1"/>
  <c r="R217" i="1"/>
  <c r="S217" i="1"/>
  <c r="R58" i="2" s="1"/>
  <c r="T217" i="1"/>
  <c r="U217" i="1"/>
  <c r="T58" i="2" s="1"/>
  <c r="V217" i="1"/>
  <c r="U58" i="2" s="1"/>
  <c r="W217" i="1"/>
  <c r="V58" i="2" s="1"/>
  <c r="X217" i="1"/>
  <c r="Y217" i="1"/>
  <c r="X58" i="2" s="1"/>
  <c r="Z217" i="1"/>
  <c r="AA217" i="1"/>
  <c r="Z58" i="2" s="1"/>
  <c r="AB217" i="1"/>
  <c r="AC217" i="1"/>
  <c r="AB58" i="2" s="1"/>
  <c r="AD217" i="1"/>
  <c r="F218" i="1"/>
  <c r="E59" i="2" s="1"/>
  <c r="G218" i="1"/>
  <c r="F59" i="2" s="1"/>
  <c r="H218" i="1"/>
  <c r="I218" i="1"/>
  <c r="J218" i="1"/>
  <c r="I59" i="2" s="1"/>
  <c r="K218" i="1"/>
  <c r="L218" i="1"/>
  <c r="K59" i="2" s="1"/>
  <c r="M218" i="1"/>
  <c r="L59" i="2" s="1"/>
  <c r="N218" i="1"/>
  <c r="O218" i="1"/>
  <c r="N59" i="2" s="1"/>
  <c r="P218" i="1"/>
  <c r="Q218" i="1"/>
  <c r="R218" i="1"/>
  <c r="S218" i="1"/>
  <c r="T218" i="1"/>
  <c r="S59" i="2" s="1"/>
  <c r="U218" i="1"/>
  <c r="T59" i="2" s="1"/>
  <c r="V218" i="1"/>
  <c r="U59" i="2" s="1"/>
  <c r="W218" i="1"/>
  <c r="V59" i="2" s="1"/>
  <c r="X218" i="1"/>
  <c r="Y218" i="1"/>
  <c r="Z218" i="1"/>
  <c r="Y59" i="2" s="1"/>
  <c r="AA218" i="1"/>
  <c r="AB218" i="1"/>
  <c r="AA59" i="2" s="1"/>
  <c r="AC218" i="1"/>
  <c r="AB59" i="2" s="1"/>
  <c r="AD218" i="1"/>
  <c r="F219" i="1"/>
  <c r="E60" i="2" s="1"/>
  <c r="G219" i="1"/>
  <c r="H219" i="1"/>
  <c r="G60" i="2" s="1"/>
  <c r="I219" i="1"/>
  <c r="J219" i="1"/>
  <c r="K219" i="1"/>
  <c r="J60" i="2" s="1"/>
  <c r="L219" i="1"/>
  <c r="K60" i="2" s="1"/>
  <c r="M219" i="1"/>
  <c r="N219" i="1"/>
  <c r="M60" i="2" s="1"/>
  <c r="O219" i="1"/>
  <c r="P219" i="1"/>
  <c r="O60" i="2" s="1"/>
  <c r="Q219" i="1"/>
  <c r="R219" i="1"/>
  <c r="S219" i="1"/>
  <c r="R60" i="2" s="1"/>
  <c r="T219" i="1"/>
  <c r="S60" i="2" s="1"/>
  <c r="U219" i="1"/>
  <c r="V219" i="1"/>
  <c r="U60" i="2" s="1"/>
  <c r="W219" i="1"/>
  <c r="X219" i="1"/>
  <c r="W60" i="2" s="1"/>
  <c r="Y219" i="1"/>
  <c r="Z219" i="1"/>
  <c r="AA219" i="1"/>
  <c r="Z60" i="2" s="1"/>
  <c r="AB219" i="1"/>
  <c r="AA60" i="2" s="1"/>
  <c r="AC219" i="1"/>
  <c r="AD219" i="1"/>
  <c r="AC60" i="2" s="1"/>
  <c r="F220" i="1"/>
  <c r="E61" i="2" s="1"/>
  <c r="G220" i="1"/>
  <c r="H220" i="1"/>
  <c r="G61" i="2" s="1"/>
  <c r="I220" i="1"/>
  <c r="J220" i="1"/>
  <c r="I61" i="2" s="1"/>
  <c r="K220" i="1"/>
  <c r="L220" i="1"/>
  <c r="M220" i="1"/>
  <c r="L61" i="2" s="1"/>
  <c r="N220" i="1"/>
  <c r="M61" i="2" s="1"/>
  <c r="O220" i="1"/>
  <c r="P220" i="1"/>
  <c r="O61" i="2" s="1"/>
  <c r="Q220" i="1"/>
  <c r="R220" i="1"/>
  <c r="Q61" i="2" s="1"/>
  <c r="S220" i="1"/>
  <c r="T220" i="1"/>
  <c r="S61" i="2" s="1"/>
  <c r="U220" i="1"/>
  <c r="T61" i="2" s="1"/>
  <c r="V220" i="1"/>
  <c r="U61" i="2" s="1"/>
  <c r="W220" i="1"/>
  <c r="X220" i="1"/>
  <c r="W61" i="2" s="1"/>
  <c r="Y220" i="1"/>
  <c r="Z220" i="1"/>
  <c r="Y61" i="2" s="1"/>
  <c r="AA220" i="1"/>
  <c r="Z61" i="2" s="1"/>
  <c r="AB220" i="1"/>
  <c r="AC220" i="1"/>
  <c r="AB61" i="2" s="1"/>
  <c r="AD220" i="1"/>
  <c r="AC61" i="2" s="1"/>
  <c r="F221" i="1"/>
  <c r="G221" i="1"/>
  <c r="H221" i="1"/>
  <c r="I221" i="1"/>
  <c r="H62" i="2" s="1"/>
  <c r="J221" i="1"/>
  <c r="K221" i="1"/>
  <c r="J62" i="2" s="1"/>
  <c r="L221" i="1"/>
  <c r="K62" i="2" s="1"/>
  <c r="M221" i="1"/>
  <c r="N221" i="1"/>
  <c r="O221" i="1"/>
  <c r="N62" i="2" s="1"/>
  <c r="P221" i="1"/>
  <c r="Q221" i="1"/>
  <c r="P62" i="2" s="1"/>
  <c r="R221" i="1"/>
  <c r="S221" i="1"/>
  <c r="T221" i="1"/>
  <c r="S62" i="2" s="1"/>
  <c r="U221" i="1"/>
  <c r="V221" i="1"/>
  <c r="W221" i="1"/>
  <c r="X221" i="1"/>
  <c r="Y221" i="1"/>
  <c r="X62" i="2" s="1"/>
  <c r="Z221" i="1"/>
  <c r="AA221" i="1"/>
  <c r="AB221" i="1"/>
  <c r="AA62" i="2" s="1"/>
  <c r="AC221" i="1"/>
  <c r="AD221" i="1"/>
  <c r="F222" i="1"/>
  <c r="E63" i="2" s="1"/>
  <c r="G222" i="1"/>
  <c r="H222" i="1"/>
  <c r="G63" i="2" s="1"/>
  <c r="I222" i="1"/>
  <c r="J222" i="1"/>
  <c r="I63" i="2" s="1"/>
  <c r="K222" i="1"/>
  <c r="L222" i="1"/>
  <c r="K63" i="2" s="1"/>
  <c r="M222" i="1"/>
  <c r="N222" i="1"/>
  <c r="O222" i="1"/>
  <c r="P222" i="1"/>
  <c r="O63" i="2" s="1"/>
  <c r="Q222" i="1"/>
  <c r="R222" i="1"/>
  <c r="Q63" i="2" s="1"/>
  <c r="S222" i="1"/>
  <c r="R63" i="2" s="1"/>
  <c r="T222" i="1"/>
  <c r="S63" i="2" s="1"/>
  <c r="U222" i="1"/>
  <c r="V222" i="1"/>
  <c r="U63" i="2" s="1"/>
  <c r="W222" i="1"/>
  <c r="X222" i="1"/>
  <c r="W63" i="2" s="1"/>
  <c r="Y222" i="1"/>
  <c r="Z222" i="1"/>
  <c r="AA222" i="1"/>
  <c r="Z63" i="2" s="1"/>
  <c r="AB222" i="1"/>
  <c r="AA63" i="2" s="1"/>
  <c r="AC222" i="1"/>
  <c r="AD222" i="1"/>
  <c r="AC63" i="2" s="1"/>
  <c r="F223" i="1"/>
  <c r="G223" i="1"/>
  <c r="F64" i="2" s="1"/>
  <c r="H223" i="1"/>
  <c r="G64" i="2" s="1"/>
  <c r="I223" i="1"/>
  <c r="J223" i="1"/>
  <c r="I64" i="2" s="1"/>
  <c r="K223" i="1"/>
  <c r="J64" i="2" s="1"/>
  <c r="L223" i="1"/>
  <c r="M223" i="1"/>
  <c r="L64" i="2" s="1"/>
  <c r="N223" i="1"/>
  <c r="O223" i="1"/>
  <c r="N64" i="2" s="1"/>
  <c r="P223" i="1"/>
  <c r="O64" i="2" s="1"/>
  <c r="Q223" i="1"/>
  <c r="R223" i="1"/>
  <c r="Q64" i="2" s="1"/>
  <c r="S223" i="1"/>
  <c r="T223" i="1"/>
  <c r="U223" i="1"/>
  <c r="T64" i="2" s="1"/>
  <c r="V223" i="1"/>
  <c r="W223" i="1"/>
  <c r="V64" i="2" s="1"/>
  <c r="X223" i="1"/>
  <c r="W64" i="2" s="1"/>
  <c r="Y223" i="1"/>
  <c r="Z223" i="1"/>
  <c r="Y64" i="2" s="1"/>
  <c r="AA223" i="1"/>
  <c r="Z64" i="2" s="1"/>
  <c r="AB223" i="1"/>
  <c r="AC223" i="1"/>
  <c r="AD223" i="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H194" i="1"/>
  <c r="G35" i="2" s="1"/>
  <c r="I194" i="1"/>
  <c r="H35" i="2" s="1"/>
  <c r="J194" i="1"/>
  <c r="I35" i="2" s="1"/>
  <c r="K194" i="1"/>
  <c r="L194" i="1"/>
  <c r="M194" i="1"/>
  <c r="N194" i="1"/>
  <c r="M35" i="2" s="1"/>
  <c r="O194" i="1"/>
  <c r="N35" i="2" s="1"/>
  <c r="P194" i="1"/>
  <c r="O35" i="2" s="1"/>
  <c r="Q194" i="1"/>
  <c r="P35" i="2" s="1"/>
  <c r="R194" i="1"/>
  <c r="Q35" i="2" s="1"/>
  <c r="S194" i="1"/>
  <c r="T194" i="1"/>
  <c r="U194" i="1"/>
  <c r="V194" i="1"/>
  <c r="U35" i="2" s="1"/>
  <c r="W194" i="1"/>
  <c r="X194" i="1"/>
  <c r="W35" i="2" s="1"/>
  <c r="Y194" i="1"/>
  <c r="X35" i="2" s="1"/>
  <c r="Z194" i="1"/>
  <c r="AA194" i="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s="1"/>
  <c r="AE4" i="4" s="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H88" i="1"/>
  <c r="AI88" i="1"/>
  <c r="AJ88" i="1"/>
  <c r="AK88" i="1"/>
  <c r="AL88" i="1"/>
  <c r="AM88" i="1"/>
  <c r="AN88" i="1"/>
  <c r="AO88" i="1"/>
  <c r="L60" i="2"/>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X21" i="4"/>
  <c r="P21" i="4"/>
  <c r="AB17" i="4"/>
  <c r="P17" i="4"/>
  <c r="Z14" i="4"/>
  <c r="J14" i="4"/>
  <c r="AB11" i="4"/>
  <c r="F6" i="4"/>
  <c r="Y47" i="2"/>
  <c r="I55" i="2"/>
  <c r="AC51" i="2"/>
  <c r="Z62" i="2"/>
  <c r="N54" i="2"/>
  <c r="V50" i="2"/>
  <c r="R50" i="2"/>
  <c r="F50" i="2"/>
  <c r="M51" i="2"/>
  <c r="S57" i="2"/>
  <c r="E54" i="2"/>
  <c r="M46" i="2"/>
  <c r="Y3" i="4"/>
  <c r="T35" i="2"/>
  <c r="V63" i="2"/>
  <c r="J63" i="2"/>
  <c r="U30" i="4"/>
  <c r="T62" i="2"/>
  <c r="AC28" i="4"/>
  <c r="L58" i="2"/>
  <c r="N57" i="2"/>
  <c r="R24" i="4"/>
  <c r="Q56" i="2"/>
  <c r="AB23" i="4"/>
  <c r="N22" i="4"/>
  <c r="L19" i="4"/>
  <c r="Z16" i="4"/>
  <c r="Y48" i="2"/>
  <c r="P13" i="4"/>
  <c r="S43" i="2"/>
  <c r="H11" i="4"/>
  <c r="L9" i="4"/>
  <c r="Z8" i="4"/>
  <c r="Y40" i="2"/>
  <c r="I40" i="2"/>
  <c r="N6" i="4"/>
  <c r="V6" i="4"/>
  <c r="AA35" i="2"/>
  <c r="S35" i="2"/>
  <c r="K35" i="2"/>
  <c r="AB32" i="4"/>
  <c r="AA64" i="2"/>
  <c r="X32" i="4"/>
  <c r="S64" i="2"/>
  <c r="L32" i="4"/>
  <c r="K64" i="2"/>
  <c r="H32" i="4"/>
  <c r="Y63" i="2"/>
  <c r="R31" i="4"/>
  <c r="M63" i="2"/>
  <c r="W62" i="2"/>
  <c r="O62" i="2"/>
  <c r="G62" i="2"/>
  <c r="Z29" i="4"/>
  <c r="V29" i="4"/>
  <c r="N29" i="4"/>
  <c r="F29" i="4"/>
  <c r="AB28" i="4"/>
  <c r="X28" i="4"/>
  <c r="T28" i="4"/>
  <c r="P28" i="4"/>
  <c r="L28" i="4"/>
  <c r="H28" i="4"/>
  <c r="V27" i="4"/>
  <c r="J27" i="4"/>
  <c r="AB26" i="4"/>
  <c r="AA58" i="2"/>
  <c r="W58" i="2"/>
  <c r="T26" i="4"/>
  <c r="S58" i="2"/>
  <c r="O58" i="2"/>
  <c r="L26" i="4"/>
  <c r="K58" i="2"/>
  <c r="Z25" i="4"/>
  <c r="Y57" i="2"/>
  <c r="U57" i="2"/>
  <c r="R25" i="4"/>
  <c r="Q57" i="2"/>
  <c r="J25" i="4"/>
  <c r="I57" i="2"/>
  <c r="F57" i="2"/>
  <c r="U24" i="4"/>
  <c r="I24" i="4"/>
  <c r="V55" i="2"/>
  <c r="O23" i="4"/>
  <c r="AC22" i="4"/>
  <c r="AB54" i="2"/>
  <c r="Y22" i="4"/>
  <c r="U22" i="4"/>
  <c r="T54" i="2"/>
  <c r="P54" i="2"/>
  <c r="M22" i="4"/>
  <c r="L54" i="2"/>
  <c r="I22" i="4"/>
  <c r="AA21" i="4"/>
  <c r="Z53" i="2"/>
  <c r="W21" i="4"/>
  <c r="V53" i="2"/>
  <c r="S21" i="4"/>
  <c r="R53" i="2"/>
  <c r="O21" i="4"/>
  <c r="N53" i="2"/>
  <c r="K21" i="4"/>
  <c r="J53" i="2"/>
  <c r="G21" i="4"/>
  <c r="F53" i="2"/>
  <c r="AC20" i="4"/>
  <c r="Q20" i="4"/>
  <c r="I20" i="4"/>
  <c r="O19" i="4"/>
  <c r="Y18" i="4"/>
  <c r="Q18" i="4"/>
  <c r="I18" i="4"/>
  <c r="W17" i="4"/>
  <c r="O17" i="4"/>
  <c r="G17" i="4"/>
  <c r="Y16" i="4"/>
  <c r="Q16" i="4"/>
  <c r="Z47" i="2"/>
  <c r="V47" i="2"/>
  <c r="R47" i="2"/>
  <c r="N47" i="2"/>
  <c r="J47" i="2"/>
  <c r="F47" i="2"/>
  <c r="AC14" i="4"/>
  <c r="U14" i="4"/>
  <c r="M14" i="4"/>
  <c r="I14" i="4"/>
  <c r="AA13" i="4"/>
  <c r="V45" i="2"/>
  <c r="W13" i="4"/>
  <c r="O13" i="4"/>
  <c r="N45" i="2"/>
  <c r="K13" i="4"/>
  <c r="AC12" i="4"/>
  <c r="Q12" i="4"/>
  <c r="M12" i="4"/>
  <c r="AA11" i="4"/>
  <c r="Z43" i="2"/>
  <c r="V43" i="2"/>
  <c r="S11" i="4"/>
  <c r="R43" i="2"/>
  <c r="N43" i="2"/>
  <c r="K11" i="4"/>
  <c r="J43" i="2"/>
  <c r="F43" i="2"/>
  <c r="Y10" i="4"/>
  <c r="U10" i="4"/>
  <c r="Q10" i="4"/>
  <c r="L42" i="2"/>
  <c r="I10" i="4"/>
  <c r="Z41" i="2"/>
  <c r="AA9" i="4"/>
  <c r="S9" i="4"/>
  <c r="G9" i="4"/>
  <c r="AC8" i="4"/>
  <c r="AB40" i="2"/>
  <c r="Y8" i="4"/>
  <c r="T40" i="2"/>
  <c r="M8" i="4"/>
  <c r="L40" i="2"/>
  <c r="I8" i="4"/>
  <c r="Z39" i="2"/>
  <c r="W7" i="4"/>
  <c r="V39" i="2"/>
  <c r="R39" i="2"/>
  <c r="O7" i="4"/>
  <c r="N39" i="2"/>
  <c r="J39" i="2"/>
  <c r="G7" i="4"/>
  <c r="F39" i="2"/>
  <c r="AC6" i="4"/>
  <c r="U6" i="4"/>
  <c r="P38" i="2"/>
  <c r="M6" i="4"/>
  <c r="I6" i="4"/>
  <c r="AA5" i="4"/>
  <c r="S5" i="4"/>
  <c r="N37" i="2"/>
  <c r="O5" i="4"/>
  <c r="F37" i="2"/>
  <c r="AC4" i="4"/>
  <c r="Q4" i="4"/>
  <c r="M4" i="4"/>
  <c r="AB60" i="2"/>
  <c r="X48" i="2"/>
  <c r="AA43" i="2"/>
  <c r="W31" i="4"/>
  <c r="AC32" i="4"/>
  <c r="AB64" i="2"/>
  <c r="F63" i="2"/>
  <c r="V61" i="2"/>
  <c r="Y28" i="4"/>
  <c r="J59" i="2"/>
  <c r="I26" i="4"/>
  <c r="V57" i="2"/>
  <c r="J57" i="2"/>
  <c r="AC56" i="2"/>
  <c r="J22" i="4"/>
  <c r="AB19" i="4"/>
  <c r="H19" i="4"/>
  <c r="V16" i="4"/>
  <c r="U48" i="2"/>
  <c r="I48" i="2"/>
  <c r="AB15" i="4"/>
  <c r="L15" i="4"/>
  <c r="T13" i="4"/>
  <c r="S45" i="2"/>
  <c r="AC44" i="2"/>
  <c r="U44" i="2"/>
  <c r="M44" i="2"/>
  <c r="I44" i="2"/>
  <c r="E44" i="2"/>
  <c r="X11" i="4"/>
  <c r="P11" i="4"/>
  <c r="Z10" i="4"/>
  <c r="S41" i="2"/>
  <c r="G39" i="2"/>
  <c r="J6" i="4"/>
  <c r="AA3" i="4"/>
  <c r="S3" i="4"/>
  <c r="K3" i="4"/>
  <c r="AA32" i="4"/>
  <c r="S32" i="4"/>
  <c r="K32" i="4"/>
  <c r="AB63" i="2"/>
  <c r="X63" i="2"/>
  <c r="T63" i="2"/>
  <c r="P63" i="2"/>
  <c r="L63" i="2"/>
  <c r="H63" i="2"/>
  <c r="W30" i="4"/>
  <c r="K30" i="4"/>
  <c r="X61" i="2"/>
  <c r="P61" i="2"/>
  <c r="Q29" i="4"/>
  <c r="H61" i="2"/>
  <c r="AA28" i="4"/>
  <c r="W28" i="4"/>
  <c r="V60" i="2"/>
  <c r="S28" i="4"/>
  <c r="O28" i="4"/>
  <c r="N60" i="2"/>
  <c r="F60" i="2"/>
  <c r="X59" i="2"/>
  <c r="P59" i="2"/>
  <c r="H59" i="2"/>
  <c r="AA26" i="4"/>
  <c r="K26" i="4"/>
  <c r="AB57" i="2"/>
  <c r="AC25" i="4"/>
  <c r="U25" i="4"/>
  <c r="M25" i="4"/>
  <c r="AB24" i="4"/>
  <c r="AA56" i="2"/>
  <c r="X24" i="4"/>
  <c r="W56" i="2"/>
  <c r="T24" i="4"/>
  <c r="S56" i="2"/>
  <c r="P24" i="4"/>
  <c r="O56" i="2"/>
  <c r="L24" i="4"/>
  <c r="K56" i="2"/>
  <c r="H24" i="4"/>
  <c r="G56" i="2"/>
  <c r="V23" i="4"/>
  <c r="N23" i="4"/>
  <c r="F23" i="4"/>
  <c r="X22" i="4"/>
  <c r="O54" i="2"/>
  <c r="G54" i="2"/>
  <c r="V21" i="4"/>
  <c r="N21" i="4"/>
  <c r="J21" i="4"/>
  <c r="F21" i="4"/>
  <c r="AB20" i="4"/>
  <c r="AA52" i="2"/>
  <c r="X20" i="4"/>
  <c r="W52" i="2"/>
  <c r="T20" i="4"/>
  <c r="S52" i="2"/>
  <c r="P20" i="4"/>
  <c r="O52" i="2"/>
  <c r="L20" i="4"/>
  <c r="K52" i="2"/>
  <c r="H20" i="4"/>
  <c r="G52" i="2"/>
  <c r="Z19" i="4"/>
  <c r="R19" i="4"/>
  <c r="N19" i="4"/>
  <c r="J19" i="4"/>
  <c r="AB18" i="4"/>
  <c r="W50" i="2"/>
  <c r="T18" i="4"/>
  <c r="S50" i="2"/>
  <c r="O50" i="2"/>
  <c r="L18" i="4"/>
  <c r="K50" i="2"/>
  <c r="G50" i="2"/>
  <c r="AC49" i="2"/>
  <c r="Z17" i="4"/>
  <c r="V17" i="4"/>
  <c r="U49" i="2"/>
  <c r="R17" i="4"/>
  <c r="N17" i="4"/>
  <c r="M49" i="2"/>
  <c r="J17" i="4"/>
  <c r="E49" i="2"/>
  <c r="X16" i="4"/>
  <c r="T16" i="4"/>
  <c r="P16" i="4"/>
  <c r="L16" i="4"/>
  <c r="H16" i="4"/>
  <c r="Z15" i="4"/>
  <c r="V15" i="4"/>
  <c r="R15" i="4"/>
  <c r="J15" i="4"/>
  <c r="I47" i="2"/>
  <c r="F15" i="4"/>
  <c r="E47" i="2"/>
  <c r="AA46" i="2"/>
  <c r="X14" i="4"/>
  <c r="W46" i="2"/>
  <c r="S46" i="2"/>
  <c r="P14" i="4"/>
  <c r="O46" i="2"/>
  <c r="K46" i="2"/>
  <c r="H14" i="4"/>
  <c r="G46" i="2"/>
  <c r="Y45" i="2"/>
  <c r="V13" i="4"/>
  <c r="R13" i="4"/>
  <c r="Q45" i="2"/>
  <c r="N13" i="4"/>
  <c r="J13" i="4"/>
  <c r="I45" i="2"/>
  <c r="F13" i="4"/>
  <c r="AB12" i="4"/>
  <c r="P12" i="4"/>
  <c r="Z35" i="2"/>
  <c r="J35" i="2"/>
  <c r="R64" i="2"/>
  <c r="V62" i="2"/>
  <c r="F62" i="2"/>
  <c r="X60" i="2"/>
  <c r="H60" i="2"/>
  <c r="Q59" i="2"/>
  <c r="J58" i="2"/>
  <c r="AB56" i="2"/>
  <c r="L56" i="2"/>
  <c r="U55" i="2"/>
  <c r="E55" i="2"/>
  <c r="G53" i="2"/>
  <c r="Y51" i="2"/>
  <c r="AA49" i="2"/>
  <c r="K49" i="2"/>
  <c r="T48" i="2"/>
  <c r="AC47" i="2"/>
  <c r="M47" i="2"/>
  <c r="K43" i="2"/>
  <c r="H38" i="2"/>
  <c r="G31" i="4"/>
  <c r="F22" i="4"/>
  <c r="AC3" i="4"/>
  <c r="AB35" i="2"/>
  <c r="M3" i="4"/>
  <c r="L35" i="2"/>
  <c r="X64" i="2"/>
  <c r="Q32" i="4"/>
  <c r="P64" i="2"/>
  <c r="H64" i="2"/>
  <c r="O31" i="4"/>
  <c r="N63" i="2"/>
  <c r="AC30" i="4"/>
  <c r="AB62" i="2"/>
  <c r="M30" i="4"/>
  <c r="L62" i="2"/>
  <c r="S29" i="4"/>
  <c r="R61" i="2"/>
  <c r="O29" i="4"/>
  <c r="N61" i="2"/>
  <c r="K29" i="4"/>
  <c r="J61" i="2"/>
  <c r="G29" i="4"/>
  <c r="F61" i="2"/>
  <c r="Q28" i="4"/>
  <c r="Z59" i="2"/>
  <c r="R59" i="2"/>
  <c r="S27" i="4"/>
  <c r="Y26" i="4"/>
  <c r="Q26" i="4"/>
  <c r="R57" i="2"/>
  <c r="N24" i="4"/>
  <c r="M56" i="2"/>
  <c r="F24" i="4"/>
  <c r="E56" i="2"/>
  <c r="X23" i="4"/>
  <c r="T23" i="4"/>
  <c r="S55" i="2"/>
  <c r="L23" i="4"/>
  <c r="K55" i="2"/>
  <c r="V22" i="4"/>
  <c r="U54" i="2"/>
  <c r="R22" i="4"/>
  <c r="Q54" i="2"/>
  <c r="Z20" i="4"/>
  <c r="N20" i="4"/>
  <c r="J20" i="4"/>
  <c r="X19" i="4"/>
  <c r="T19" i="4"/>
  <c r="P19" i="4"/>
  <c r="AC50" i="2"/>
  <c r="Z18" i="4"/>
  <c r="Y50" i="2"/>
  <c r="V18" i="4"/>
  <c r="R18" i="4"/>
  <c r="Q50" i="2"/>
  <c r="N18" i="4"/>
  <c r="J18" i="4"/>
  <c r="I50" i="2"/>
  <c r="F18" i="4"/>
  <c r="AC48" i="2"/>
  <c r="Q48" i="2"/>
  <c r="N16" i="4"/>
  <c r="M48" i="2"/>
  <c r="F16" i="4"/>
  <c r="E48" i="2"/>
  <c r="W47" i="2"/>
  <c r="T15" i="4"/>
  <c r="O47" i="2"/>
  <c r="G47" i="2"/>
  <c r="AC46" i="2"/>
  <c r="V14" i="4"/>
  <c r="F14" i="4"/>
  <c r="E46" i="2"/>
  <c r="X13" i="4"/>
  <c r="W45" i="2"/>
  <c r="K45" i="2"/>
  <c r="H13" i="4"/>
  <c r="G45" i="2"/>
  <c r="Z12" i="4"/>
  <c r="Y44" i="2"/>
  <c r="R12" i="4"/>
  <c r="Q44" i="2"/>
  <c r="V10" i="4"/>
  <c r="N10" i="4"/>
  <c r="F10" i="4"/>
  <c r="X9" i="4"/>
  <c r="W41" i="2"/>
  <c r="P9" i="4"/>
  <c r="O41" i="2"/>
  <c r="H9" i="4"/>
  <c r="G41" i="2"/>
  <c r="AC40" i="2"/>
  <c r="V8" i="4"/>
  <c r="U40" i="2"/>
  <c r="Q40" i="2"/>
  <c r="N8" i="4"/>
  <c r="M40" i="2"/>
  <c r="F8" i="4"/>
  <c r="E40" i="2"/>
  <c r="AB7" i="4"/>
  <c r="X7" i="4"/>
  <c r="W39" i="2"/>
  <c r="T7" i="4"/>
  <c r="L7" i="4"/>
  <c r="S49" i="2"/>
  <c r="AD3" i="4"/>
  <c r="Z3" i="4"/>
  <c r="Y35" i="2"/>
  <c r="R3" i="4"/>
  <c r="J3" i="4"/>
  <c r="AC64" i="2"/>
  <c r="V32" i="4"/>
  <c r="U64" i="2"/>
  <c r="M64" i="2"/>
  <c r="F32" i="4"/>
  <c r="E64" i="2"/>
  <c r="AB31" i="4"/>
  <c r="X31" i="4"/>
  <c r="T31" i="4"/>
  <c r="L31" i="4"/>
  <c r="AC62" i="2"/>
  <c r="Z30" i="4"/>
  <c r="Y62" i="2"/>
  <c r="V30" i="4"/>
  <c r="U62" i="2"/>
  <c r="R30" i="4"/>
  <c r="Q62" i="2"/>
  <c r="N30" i="4"/>
  <c r="M62" i="2"/>
  <c r="J30" i="4"/>
  <c r="I62" i="2"/>
  <c r="F30" i="4"/>
  <c r="E62" i="2"/>
  <c r="AB29" i="4"/>
  <c r="X29" i="4"/>
  <c r="T29" i="4"/>
  <c r="L29" i="4"/>
  <c r="H29" i="4"/>
  <c r="Y60" i="2"/>
  <c r="Z28" i="4"/>
  <c r="Q60" i="2"/>
  <c r="I60" i="2"/>
  <c r="J28" i="4"/>
  <c r="AB27" i="4"/>
  <c r="X27" i="4"/>
  <c r="W59" i="2"/>
  <c r="P27" i="4"/>
  <c r="O59" i="2"/>
  <c r="L27" i="4"/>
  <c r="H27" i="4"/>
  <c r="G59" i="2"/>
  <c r="AC58" i="2"/>
  <c r="Z26" i="4"/>
  <c r="Y58" i="2"/>
  <c r="V26" i="4"/>
  <c r="R26" i="4"/>
  <c r="Q58" i="2"/>
  <c r="N26" i="4"/>
  <c r="M58" i="2"/>
  <c r="J26" i="4"/>
  <c r="I58" i="2"/>
  <c r="F26" i="4"/>
  <c r="X25" i="4"/>
  <c r="T25" i="4"/>
  <c r="P25" i="4"/>
  <c r="H25" i="4"/>
  <c r="AA24" i="4"/>
  <c r="Z56" i="2"/>
  <c r="S24" i="4"/>
  <c r="R56" i="2"/>
  <c r="K24" i="4"/>
  <c r="J56" i="2"/>
  <c r="AC23" i="4"/>
  <c r="AB55" i="2"/>
  <c r="Y23" i="4"/>
  <c r="X55" i="2"/>
  <c r="U23" i="4"/>
  <c r="T55" i="2"/>
  <c r="Q23" i="4"/>
  <c r="P55" i="2"/>
  <c r="M23" i="4"/>
  <c r="L55" i="2"/>
  <c r="H55" i="2"/>
  <c r="W22" i="4"/>
  <c r="S22" i="4"/>
  <c r="O22" i="4"/>
  <c r="G22" i="4"/>
  <c r="Y21" i="4"/>
  <c r="Q21" i="4"/>
  <c r="I21" i="4"/>
  <c r="AA20" i="4"/>
  <c r="W20" i="4"/>
  <c r="V52" i="2"/>
  <c r="O20" i="4"/>
  <c r="N52" i="2"/>
  <c r="K20" i="4"/>
  <c r="AC19" i="4"/>
  <c r="AB51" i="2"/>
  <c r="Y19" i="4"/>
  <c r="X51" i="2"/>
  <c r="U19" i="4"/>
  <c r="T51" i="2"/>
  <c r="P51" i="2"/>
  <c r="M19" i="4"/>
  <c r="L51" i="2"/>
  <c r="I19" i="4"/>
  <c r="H51" i="2"/>
  <c r="W18" i="4"/>
  <c r="S18" i="4"/>
  <c r="O18" i="4"/>
  <c r="G18" i="4"/>
  <c r="AC17" i="4"/>
  <c r="AB49" i="2"/>
  <c r="X49" i="2"/>
  <c r="U17" i="4"/>
  <c r="T49" i="2"/>
  <c r="P49" i="2"/>
  <c r="M17" i="4"/>
  <c r="L49" i="2"/>
  <c r="H49" i="2"/>
  <c r="AA16" i="4"/>
  <c r="W16" i="4"/>
  <c r="V48" i="2"/>
  <c r="S16" i="4"/>
  <c r="N48" i="2"/>
  <c r="K16" i="4"/>
  <c r="F48" i="2"/>
  <c r="AC15" i="4"/>
  <c r="Y15" i="4"/>
  <c r="U15" i="4"/>
  <c r="Q15" i="4"/>
  <c r="P47" i="2"/>
  <c r="M15" i="4"/>
  <c r="I15" i="4"/>
  <c r="AA14" i="4"/>
  <c r="Z46" i="2"/>
  <c r="W14" i="4"/>
  <c r="V46" i="2"/>
  <c r="S14" i="4"/>
  <c r="R46" i="2"/>
  <c r="O14" i="4"/>
  <c r="N46" i="2"/>
  <c r="K14" i="4"/>
  <c r="J46" i="2"/>
  <c r="G14" i="4"/>
  <c r="F46" i="2"/>
  <c r="AB45" i="2"/>
  <c r="Y13" i="4"/>
  <c r="X45" i="2"/>
  <c r="T45" i="2"/>
  <c r="Q13" i="4"/>
  <c r="P45" i="2"/>
  <c r="L45" i="2"/>
  <c r="H45" i="2"/>
  <c r="Z44" i="2"/>
  <c r="W12" i="4"/>
  <c r="R44" i="2"/>
  <c r="O12" i="4"/>
  <c r="J44" i="2"/>
  <c r="G12" i="4"/>
  <c r="AC11" i="4"/>
  <c r="U11" i="4"/>
  <c r="P43" i="2"/>
  <c r="Q11" i="4"/>
  <c r="M11" i="4"/>
  <c r="I11" i="4"/>
  <c r="AA10" i="4"/>
  <c r="Z42" i="2"/>
  <c r="W10" i="4"/>
  <c r="V42" i="2"/>
  <c r="R42" i="2"/>
  <c r="O10" i="4"/>
  <c r="N42" i="2"/>
  <c r="J42" i="2"/>
  <c r="F42" i="2"/>
  <c r="AC9" i="4"/>
  <c r="AB41" i="2"/>
  <c r="X41" i="2"/>
  <c r="U9" i="4"/>
  <c r="T41" i="2"/>
  <c r="P41" i="2"/>
  <c r="M9" i="4"/>
  <c r="L41" i="2"/>
  <c r="H41" i="2"/>
  <c r="AA8" i="4"/>
  <c r="S8" i="4"/>
  <c r="N40" i="2"/>
  <c r="K8" i="4"/>
  <c r="AC7" i="4"/>
  <c r="Y7" i="4"/>
  <c r="T39" i="2"/>
  <c r="U7" i="4"/>
  <c r="Q7" i="4"/>
  <c r="L39" i="2"/>
  <c r="M7" i="4"/>
  <c r="I7" i="4"/>
  <c r="AA6" i="4"/>
  <c r="Z38" i="2"/>
  <c r="V38" i="2"/>
  <c r="S6" i="4"/>
  <c r="R38" i="2"/>
  <c r="N38" i="2"/>
  <c r="K6" i="4"/>
  <c r="J38" i="2"/>
  <c r="G6" i="4"/>
  <c r="F38" i="2"/>
  <c r="AB37" i="2"/>
  <c r="Y5" i="4"/>
  <c r="X37" i="2"/>
  <c r="U5" i="4"/>
  <c r="T37" i="2"/>
  <c r="Q5" i="4"/>
  <c r="P37" i="2"/>
  <c r="L37" i="2"/>
  <c r="I5" i="4"/>
  <c r="H37" i="2"/>
  <c r="W4" i="4"/>
  <c r="V35" i="2"/>
  <c r="F35" i="2"/>
  <c r="R62" i="2"/>
  <c r="AA61" i="2"/>
  <c r="K61" i="2"/>
  <c r="T60" i="2"/>
  <c r="AC59" i="2"/>
  <c r="M59" i="2"/>
  <c r="F58" i="2"/>
  <c r="Z54" i="2"/>
  <c r="J54" i="2"/>
  <c r="AB52" i="2"/>
  <c r="U51" i="2"/>
  <c r="N50" i="2"/>
  <c r="W49" i="2"/>
  <c r="G49" i="2"/>
  <c r="P48" i="2"/>
  <c r="T42" i="2"/>
  <c r="F40" i="2"/>
  <c r="P30" i="4"/>
  <c r="AA27" i="4"/>
  <c r="V24" i="4"/>
  <c r="Q19" i="4"/>
  <c r="K9" i="4"/>
  <c r="X12" i="4"/>
  <c r="T12" i="4"/>
  <c r="L12" i="4"/>
  <c r="H12" i="4"/>
  <c r="AC43" i="2"/>
  <c r="Z11" i="4"/>
  <c r="Y43" i="2"/>
  <c r="V11" i="4"/>
  <c r="U43" i="2"/>
  <c r="R11" i="4"/>
  <c r="Q43" i="2"/>
  <c r="N11" i="4"/>
  <c r="M43" i="2"/>
  <c r="J11" i="4"/>
  <c r="I43" i="2"/>
  <c r="F11" i="4"/>
  <c r="E43" i="2"/>
  <c r="AB10" i="4"/>
  <c r="AA42" i="2"/>
  <c r="X10" i="4"/>
  <c r="W42" i="2"/>
  <c r="T10" i="4"/>
  <c r="S42" i="2"/>
  <c r="P10" i="4"/>
  <c r="O42" i="2"/>
  <c r="L10" i="4"/>
  <c r="K42" i="2"/>
  <c r="H10" i="4"/>
  <c r="G42" i="2"/>
  <c r="Z9" i="4"/>
  <c r="R9" i="4"/>
  <c r="J9" i="4"/>
  <c r="AB8" i="4"/>
  <c r="X8" i="4"/>
  <c r="P8" i="4"/>
  <c r="L8" i="4"/>
  <c r="H8" i="4"/>
  <c r="AC39" i="2"/>
  <c r="Z7" i="4"/>
  <c r="Y39" i="2"/>
  <c r="V7" i="4"/>
  <c r="U39" i="2"/>
  <c r="R7" i="4"/>
  <c r="Q39" i="2"/>
  <c r="N7" i="4"/>
  <c r="M39" i="2"/>
  <c r="J7" i="4"/>
  <c r="I39" i="2"/>
  <c r="F7" i="4"/>
  <c r="E39" i="2"/>
  <c r="AB6" i="4"/>
  <c r="AA38" i="2"/>
  <c r="X6" i="4"/>
  <c r="W38" i="2"/>
  <c r="S38" i="2"/>
  <c r="P6" i="4"/>
  <c r="O38" i="2"/>
  <c r="L6" i="4"/>
  <c r="K38" i="2"/>
  <c r="H6" i="4"/>
  <c r="G38" i="2"/>
  <c r="Z5" i="4"/>
  <c r="V5" i="4"/>
  <c r="N5" i="4"/>
  <c r="F5" i="4"/>
  <c r="AB4" i="4"/>
  <c r="T4" i="4"/>
  <c r="O36" i="2"/>
  <c r="P4" i="4"/>
  <c r="L4" i="4"/>
  <c r="G36" i="2"/>
  <c r="T8" i="4"/>
  <c r="O4" i="4"/>
  <c r="G4" i="4"/>
  <c r="U41" i="2"/>
  <c r="E41" i="2"/>
  <c r="Y37" i="2"/>
  <c r="I37" i="2"/>
  <c r="R36" i="2"/>
  <c r="AB5" i="4"/>
  <c r="AA37" i="2"/>
  <c r="X5" i="4"/>
  <c r="W37" i="2"/>
  <c r="T5" i="4"/>
  <c r="S37" i="2"/>
  <c r="P5" i="4"/>
  <c r="O37" i="2"/>
  <c r="L5" i="4"/>
  <c r="K37" i="2"/>
  <c r="H5" i="4"/>
  <c r="G37" i="2"/>
  <c r="AC36" i="2"/>
  <c r="Z4" i="4"/>
  <c r="Y36" i="2"/>
  <c r="V4" i="4"/>
  <c r="U36" i="2"/>
  <c r="R4" i="4"/>
  <c r="Q36" i="2"/>
  <c r="N4" i="4"/>
  <c r="M36" i="2"/>
  <c r="J4" i="4"/>
  <c r="I36" i="2"/>
  <c r="F4" i="4"/>
  <c r="E36" i="2"/>
  <c r="X4" i="4"/>
  <c r="AE27" i="3"/>
  <c r="AE27" i="4" s="1"/>
  <c r="G28" i="4"/>
  <c r="G26" i="4"/>
  <c r="G24" i="4"/>
  <c r="I23" i="4"/>
  <c r="G20" i="4"/>
  <c r="I13" i="4"/>
  <c r="G10" i="4"/>
  <c r="I9" i="4"/>
  <c r="H17" i="4"/>
  <c r="H12" i="5"/>
  <c r="H732" i="5" s="1"/>
  <c r="X12" i="5"/>
  <c r="U12" i="5"/>
  <c r="H35" i="4" l="1"/>
  <c r="AE16" i="3"/>
  <c r="AE16" i="4" s="1"/>
  <c r="AF16" i="4" s="1"/>
  <c r="AG16" i="4" s="1"/>
  <c r="I35" i="4"/>
  <c r="AF21" i="3"/>
  <c r="AG21" i="3" s="1"/>
  <c r="F35" i="3"/>
  <c r="AF9" i="3"/>
  <c r="AG9" i="3" s="1"/>
  <c r="AE22" i="3"/>
  <c r="AE22" i="4" s="1"/>
  <c r="A188" i="5"/>
  <c r="A181" i="12"/>
  <c r="H402" i="12"/>
  <c r="I402" i="12" s="1"/>
  <c r="AP12" i="5"/>
  <c r="AF27" i="3"/>
  <c r="AG27" i="3" s="1"/>
  <c r="X35" i="4"/>
  <c r="AF16" i="3"/>
  <c r="AG16" i="3" s="1"/>
  <c r="AF22" i="3"/>
  <c r="AG22" i="3" s="1"/>
  <c r="F12" i="4"/>
  <c r="AE30" i="3"/>
  <c r="AE30" i="4" s="1"/>
  <c r="O35" i="4"/>
  <c r="AE14" i="3"/>
  <c r="AE14" i="4" s="1"/>
  <c r="K35" i="4"/>
  <c r="AE7" i="3"/>
  <c r="AE7" i="4" s="1"/>
  <c r="AH7" i="4" s="1"/>
  <c r="M35" i="4"/>
  <c r="R35" i="4"/>
  <c r="L35" i="4"/>
  <c r="M21" i="4"/>
  <c r="AF21" i="4" s="1"/>
  <c r="AG21" i="4" s="1"/>
  <c r="AE28" i="3"/>
  <c r="AE28" i="4" s="1"/>
  <c r="AE18" i="3"/>
  <c r="AE18" i="4" s="1"/>
  <c r="AF18" i="4" s="1"/>
  <c r="AG18" i="4" s="1"/>
  <c r="Q35" i="4"/>
  <c r="AD35" i="4"/>
  <c r="AF22" i="4"/>
  <c r="AG22" i="4" s="1"/>
  <c r="AH28" i="4"/>
  <c r="Y35" i="4"/>
  <c r="J35" i="4"/>
  <c r="AE8" i="3"/>
  <c r="AE8" i="4" s="1"/>
  <c r="AH8" i="4" s="1"/>
  <c r="W12" i="5"/>
  <c r="AE31" i="4"/>
  <c r="AF31" i="4" s="1"/>
  <c r="AG31" i="4" s="1"/>
  <c r="AF31" i="3"/>
  <c r="AG31" i="3" s="1"/>
  <c r="U35" i="4"/>
  <c r="AH9" i="4"/>
  <c r="S35" i="4"/>
  <c r="AE25" i="3"/>
  <c r="AE25" i="4" s="1"/>
  <c r="AF25" i="4" s="1"/>
  <c r="AG25" i="4" s="1"/>
  <c r="AE6" i="3"/>
  <c r="AF7" i="3"/>
  <c r="AG7" i="3" s="1"/>
  <c r="P35" i="4"/>
  <c r="AH4" i="4"/>
  <c r="T35" i="4"/>
  <c r="AF14" i="4"/>
  <c r="AG14" i="4" s="1"/>
  <c r="AH22" i="4"/>
  <c r="AH25" i="4"/>
  <c r="AH27" i="4"/>
  <c r="N35" i="4"/>
  <c r="AB35" i="4"/>
  <c r="AH14" i="4"/>
  <c r="AE26" i="3"/>
  <c r="AE26" i="4" s="1"/>
  <c r="AF26" i="4" s="1"/>
  <c r="AG26" i="4" s="1"/>
  <c r="AF4" i="3"/>
  <c r="AG4" i="3" s="1"/>
  <c r="V35" i="4"/>
  <c r="W35" i="4"/>
  <c r="AF27" i="4"/>
  <c r="AG27" i="4" s="1"/>
  <c r="AH33" i="4"/>
  <c r="AE24" i="3"/>
  <c r="AE20" i="3"/>
  <c r="AE15" i="3"/>
  <c r="AE13" i="3"/>
  <c r="AE11" i="3"/>
  <c r="AF28" i="4"/>
  <c r="AG28" i="4" s="1"/>
  <c r="AC35" i="4"/>
  <c r="AE17" i="3"/>
  <c r="AE29" i="3"/>
  <c r="AE29" i="4" s="1"/>
  <c r="AH29" i="4" s="1"/>
  <c r="AE10" i="3"/>
  <c r="AE10" i="4" s="1"/>
  <c r="AF10" i="4" s="1"/>
  <c r="AG10" i="4" s="1"/>
  <c r="E67" i="2"/>
  <c r="AF8" i="4"/>
  <c r="AG8" i="4" s="1"/>
  <c r="AF9" i="4"/>
  <c r="AG9" i="4" s="1"/>
  <c r="AF4" i="4"/>
  <c r="AG4" i="4" s="1"/>
  <c r="Z35" i="4"/>
  <c r="G35" i="4"/>
  <c r="F226" i="1"/>
  <c r="AH21" i="4"/>
  <c r="AA35" i="4"/>
  <c r="AH30" i="4"/>
  <c r="AF30" i="4"/>
  <c r="AG30" i="4" s="1"/>
  <c r="AE3" i="3"/>
  <c r="AF33" i="4"/>
  <c r="AG33" i="4" s="1"/>
  <c r="AE23" i="3"/>
  <c r="AE19" i="3"/>
  <c r="AE12" i="3"/>
  <c r="F36" i="4"/>
  <c r="AE32" i="3"/>
  <c r="AE5" i="3"/>
  <c r="AF33" i="3"/>
  <c r="AG33" i="3" s="1"/>
  <c r="J12" i="5"/>
  <c r="E732" i="5"/>
  <c r="AF7" i="4" l="1"/>
  <c r="AG7" i="4" s="1"/>
  <c r="AH16" i="4"/>
  <c r="AH31" i="4"/>
  <c r="AF29" i="3"/>
  <c r="AG29" i="3" s="1"/>
  <c r="AF14" i="3"/>
  <c r="AG14" i="3" s="1"/>
  <c r="AF30" i="3"/>
  <c r="AG30" i="3" s="1"/>
  <c r="A189" i="5"/>
  <c r="A182" i="12"/>
  <c r="H403" i="12"/>
  <c r="I403" i="12" s="1"/>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732" i="5"/>
  <c r="A190" i="5" l="1"/>
  <c r="A183" i="12"/>
  <c r="H404" i="12"/>
  <c r="I404" i="12" s="1"/>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A191" i="5" l="1"/>
  <c r="A184" i="12"/>
  <c r="H405" i="12"/>
  <c r="I405" i="12" s="1"/>
  <c r="AG3" i="4"/>
  <c r="AF36" i="4"/>
  <c r="AG36" i="4" s="1"/>
  <c r="AF35" i="4"/>
  <c r="A192" i="5" l="1"/>
  <c r="A185" i="12"/>
  <c r="H406" i="12"/>
  <c r="I406" i="12" s="1"/>
  <c r="A193" i="5" l="1"/>
  <c r="A186" i="12"/>
  <c r="H407" i="12"/>
  <c r="I407" i="12" s="1"/>
  <c r="G12" i="5"/>
  <c r="K12" i="5" s="1"/>
  <c r="P12" i="5" s="1"/>
  <c r="H6" i="12" s="1"/>
  <c r="H7" i="12" l="1"/>
  <c r="I7" i="12" s="1"/>
  <c r="A194" i="5"/>
  <c r="A187" i="12"/>
  <c r="H408" i="12"/>
  <c r="I408" i="12" s="1"/>
  <c r="I6" i="12"/>
  <c r="Q12" i="5"/>
  <c r="R12" i="5"/>
  <c r="T12" i="5"/>
  <c r="S12" i="5"/>
  <c r="H8" i="12" l="1"/>
  <c r="I8" i="12" s="1"/>
  <c r="A195" i="5"/>
  <c r="A188" i="12"/>
  <c r="H409" i="12"/>
  <c r="I409" i="12" s="1"/>
  <c r="AA12" i="5"/>
  <c r="V12" i="5"/>
  <c r="H9" i="12" l="1"/>
  <c r="I9" i="12" s="1"/>
  <c r="H10" i="12"/>
  <c r="I10" i="12" s="1"/>
  <c r="A196" i="5"/>
  <c r="A189" i="12"/>
  <c r="H410" i="12"/>
  <c r="I410" i="12" s="1"/>
  <c r="AB12" i="5"/>
  <c r="A197" i="5" l="1"/>
  <c r="A190" i="12"/>
  <c r="H411" i="12"/>
  <c r="I411" i="12" s="1"/>
  <c r="H12" i="12" l="1"/>
  <c r="I12" i="12" s="1"/>
  <c r="H11" i="12"/>
  <c r="I11" i="12" s="1"/>
  <c r="A198" i="5"/>
  <c r="A191" i="12"/>
  <c r="H412" i="12"/>
  <c r="I412" i="12" s="1"/>
  <c r="A199" i="5" l="1"/>
  <c r="A192" i="12"/>
  <c r="H413" i="12"/>
  <c r="I413" i="12" s="1"/>
  <c r="H13" i="12" l="1"/>
  <c r="I13" i="12" s="1"/>
  <c r="A200" i="5"/>
  <c r="A193" i="12"/>
  <c r="H414" i="12"/>
  <c r="I414" i="12" s="1"/>
  <c r="H415" i="12"/>
  <c r="I415" i="12" s="1"/>
  <c r="H14" i="12" l="1"/>
  <c r="I14" i="12" s="1"/>
  <c r="A201" i="5"/>
  <c r="A194" i="12"/>
  <c r="H15" i="12" l="1"/>
  <c r="I15" i="12" s="1"/>
  <c r="A202" i="5"/>
  <c r="A195" i="12"/>
  <c r="H416" i="12"/>
  <c r="I416" i="12" s="1"/>
  <c r="H16" i="12" l="1"/>
  <c r="I16" i="12" s="1"/>
  <c r="A203" i="5"/>
  <c r="A196" i="12"/>
  <c r="H418" i="12"/>
  <c r="I418" i="12" s="1"/>
  <c r="H417" i="12"/>
  <c r="I417" i="12" s="1"/>
  <c r="H17" i="12" l="1"/>
  <c r="I17" i="12" s="1"/>
  <c r="A204" i="5"/>
  <c r="A197" i="12"/>
  <c r="H18" i="12" l="1"/>
  <c r="I18" i="12" s="1"/>
  <c r="H24" i="12"/>
  <c r="I24" i="12" s="1"/>
  <c r="A205" i="5"/>
  <c r="A198" i="12"/>
  <c r="H420" i="12"/>
  <c r="I420" i="12" s="1"/>
  <c r="H419" i="12"/>
  <c r="I419" i="12" s="1"/>
  <c r="H23" i="12" l="1"/>
  <c r="I23" i="12" s="1"/>
  <c r="H25" i="12"/>
  <c r="I25" i="12" s="1"/>
  <c r="H20" i="12"/>
  <c r="I20" i="12" s="1"/>
  <c r="H19" i="12"/>
  <c r="I19" i="12" s="1"/>
  <c r="H22" i="12"/>
  <c r="I22" i="12" s="1"/>
  <c r="A206" i="5"/>
  <c r="A199" i="12"/>
  <c r="H21" i="12" l="1"/>
  <c r="I21" i="12" s="1"/>
  <c r="A207" i="5"/>
  <c r="A200" i="12"/>
  <c r="H422" i="12"/>
  <c r="I422" i="12" s="1"/>
  <c r="H421" i="12"/>
  <c r="I421" i="12" s="1"/>
  <c r="A208" i="5" l="1"/>
  <c r="A201" i="12"/>
  <c r="A209" i="5" l="1"/>
  <c r="A202" i="12"/>
  <c r="H423" i="12"/>
  <c r="I423" i="12" s="1"/>
  <c r="A210" i="5" l="1"/>
  <c r="A203" i="12"/>
  <c r="H424" i="12"/>
  <c r="I424" i="12" s="1"/>
  <c r="A211" i="5" l="1"/>
  <c r="A204" i="12"/>
  <c r="H426" i="12"/>
  <c r="I426" i="12" s="1"/>
  <c r="H425" i="12"/>
  <c r="I425" i="12" s="1"/>
  <c r="A212" i="5" l="1"/>
  <c r="A205" i="12"/>
  <c r="A213" i="5" l="1"/>
  <c r="A206" i="12"/>
  <c r="H427" i="12"/>
  <c r="I427" i="12" s="1"/>
  <c r="A214" i="5" l="1"/>
  <c r="A207" i="12"/>
  <c r="H428" i="12"/>
  <c r="I428" i="12" s="1"/>
  <c r="A215" i="5" l="1"/>
  <c r="A208" i="12"/>
  <c r="H429" i="12"/>
  <c r="I429" i="12" s="1"/>
  <c r="A216" i="5" l="1"/>
  <c r="A209" i="12"/>
  <c r="H430" i="12"/>
  <c r="I430" i="12" s="1"/>
  <c r="H431" i="12"/>
  <c r="I431" i="12" s="1"/>
  <c r="A217" i="5" l="1"/>
  <c r="A210" i="12"/>
  <c r="A218" i="5" l="1"/>
  <c r="A211" i="12"/>
  <c r="H433" i="12"/>
  <c r="I433" i="12" s="1"/>
  <c r="H432" i="12"/>
  <c r="I432" i="12" s="1"/>
  <c r="A219" i="5" l="1"/>
  <c r="A212" i="12"/>
  <c r="H434" i="12"/>
  <c r="I434" i="12" s="1"/>
  <c r="A220" i="5" l="1"/>
  <c r="A213" i="12"/>
  <c r="H436" i="12"/>
  <c r="I436" i="12" s="1"/>
  <c r="H435" i="12"/>
  <c r="I435" i="12" s="1"/>
  <c r="A221" i="5" l="1"/>
  <c r="A214" i="12"/>
  <c r="A222" i="5" l="1"/>
  <c r="A215" i="12"/>
  <c r="H437" i="12"/>
  <c r="I437" i="12" s="1"/>
  <c r="H438" i="12"/>
  <c r="I438" i="12" s="1"/>
  <c r="A223" i="5" l="1"/>
  <c r="A216" i="12"/>
  <c r="A224" i="5" l="1"/>
  <c r="A217" i="12"/>
  <c r="H439" i="12"/>
  <c r="I439" i="12" s="1"/>
  <c r="A225" i="5" l="1"/>
  <c r="A218" i="12"/>
  <c r="H440" i="12"/>
  <c r="I440" i="12" s="1"/>
  <c r="A226" i="5" l="1"/>
  <c r="A219" i="12"/>
  <c r="H441" i="12"/>
  <c r="I441" i="12" s="1"/>
  <c r="H442" i="12"/>
  <c r="I442" i="12" s="1"/>
  <c r="A227" i="5" l="1"/>
  <c r="A220" i="12"/>
  <c r="A228" i="5" l="1"/>
  <c r="A221" i="12"/>
  <c r="H443" i="12"/>
  <c r="I443" i="12" s="1"/>
  <c r="A229" i="5" l="1"/>
  <c r="A222" i="12"/>
  <c r="H444" i="12"/>
  <c r="I444" i="12" s="1"/>
  <c r="A230" i="5" l="1"/>
  <c r="A223" i="12"/>
  <c r="H445" i="12"/>
  <c r="I445" i="12" s="1"/>
  <c r="A231" i="5" l="1"/>
  <c r="A224" i="12"/>
  <c r="H446" i="12"/>
  <c r="I446" i="12" s="1"/>
  <c r="A232" i="5" l="1"/>
  <c r="A225" i="12"/>
  <c r="H447" i="12"/>
  <c r="I447" i="12" s="1"/>
  <c r="A233" i="5" l="1"/>
  <c r="A226" i="12"/>
  <c r="H449" i="12"/>
  <c r="I449" i="12" s="1"/>
  <c r="H448" i="12"/>
  <c r="I448" i="12" s="1"/>
  <c r="A234" i="5" l="1"/>
  <c r="A227" i="12"/>
  <c r="A235" i="5" l="1"/>
  <c r="A228" i="12"/>
  <c r="H450" i="12"/>
  <c r="I450" i="12" s="1"/>
  <c r="H451" i="12"/>
  <c r="I451" i="12" s="1"/>
  <c r="A236" i="5" l="1"/>
  <c r="A229" i="12"/>
  <c r="H452" i="12"/>
  <c r="I452" i="12" s="1"/>
  <c r="A237" i="5" l="1"/>
  <c r="A230" i="12"/>
  <c r="A238" i="5" l="1"/>
  <c r="A231" i="12"/>
  <c r="H453" i="12"/>
  <c r="I453" i="12" s="1"/>
  <c r="A239" i="5" l="1"/>
  <c r="A232" i="12"/>
  <c r="H454" i="12"/>
  <c r="I454" i="12" s="1"/>
  <c r="A240" i="5" l="1"/>
  <c r="A233" i="12"/>
  <c r="H455" i="12"/>
  <c r="I455" i="12" s="1"/>
  <c r="H456" i="12"/>
  <c r="I456" i="12" s="1"/>
  <c r="A241" i="5" l="1"/>
  <c r="A234" i="12"/>
  <c r="A242" i="5" l="1"/>
  <c r="A235" i="12"/>
  <c r="H458" i="12"/>
  <c r="I458" i="12" s="1"/>
  <c r="H457" i="12"/>
  <c r="I457" i="12" s="1"/>
  <c r="A243" i="5" l="1"/>
  <c r="A236" i="12"/>
  <c r="A244" i="5" l="1"/>
  <c r="A237" i="12"/>
  <c r="H459" i="12"/>
  <c r="I459" i="12" s="1"/>
  <c r="A245" i="5" l="1"/>
  <c r="A238" i="12"/>
  <c r="H460" i="12"/>
  <c r="I460" i="12" s="1"/>
  <c r="A246" i="5" l="1"/>
  <c r="A239" i="12"/>
  <c r="H462" i="12"/>
  <c r="I462" i="12" s="1"/>
  <c r="H461" i="12"/>
  <c r="I461" i="12" s="1"/>
  <c r="A247" i="5" l="1"/>
  <c r="A240" i="12"/>
  <c r="A248" i="5" l="1"/>
  <c r="A241" i="12"/>
  <c r="H464" i="12"/>
  <c r="I464" i="12" s="1"/>
  <c r="H463" i="12"/>
  <c r="I463" i="12" s="1"/>
  <c r="A249" i="5" l="1"/>
  <c r="A242" i="12"/>
  <c r="A250" i="5" l="1"/>
  <c r="A243" i="12"/>
  <c r="H465" i="12"/>
  <c r="I465" i="12" s="1"/>
  <c r="A251" i="5" l="1"/>
  <c r="A244" i="12"/>
  <c r="H466" i="12"/>
  <c r="I466" i="12" s="1"/>
  <c r="A252" i="5" l="1"/>
  <c r="A245" i="12"/>
  <c r="H467" i="12"/>
  <c r="I467" i="12" s="1"/>
  <c r="A253" i="5" l="1"/>
  <c r="A246" i="12"/>
  <c r="H468" i="12"/>
  <c r="I468" i="12" s="1"/>
  <c r="A254" i="5" l="1"/>
  <c r="A247" i="12"/>
  <c r="H469" i="12"/>
  <c r="I469" i="12" s="1"/>
  <c r="H470" i="12"/>
  <c r="I470" i="12" s="1"/>
  <c r="A255" i="5" l="1"/>
  <c r="A248" i="12"/>
  <c r="A256" i="5" l="1"/>
  <c r="A249" i="12"/>
  <c r="H471" i="12"/>
  <c r="I471" i="12" s="1"/>
  <c r="A257" i="5" l="1"/>
  <c r="A250" i="12"/>
  <c r="H472" i="12"/>
  <c r="I472" i="12" s="1"/>
  <c r="A258" i="5" l="1"/>
  <c r="A251" i="12"/>
  <c r="H473" i="12"/>
  <c r="I473" i="12" s="1"/>
  <c r="A259" i="5" l="1"/>
  <c r="A252" i="12"/>
  <c r="H474" i="12"/>
  <c r="I474" i="12" s="1"/>
  <c r="A260" i="5" l="1"/>
  <c r="A253" i="12"/>
  <c r="H475" i="12"/>
  <c r="I475" i="12" s="1"/>
  <c r="H476" i="12"/>
  <c r="I476" i="12" s="1"/>
  <c r="A261" i="5" l="1"/>
  <c r="A254" i="12"/>
  <c r="H477" i="12"/>
  <c r="I477" i="12" s="1"/>
  <c r="H531" i="12"/>
  <c r="I531" i="12" s="1"/>
  <c r="H530" i="12"/>
  <c r="I530" i="12" s="1"/>
  <c r="A262" i="5" l="1"/>
  <c r="A255" i="12"/>
  <c r="A263" i="5" l="1"/>
  <c r="A256" i="12"/>
  <c r="H479" i="12"/>
  <c r="I479" i="12" s="1"/>
  <c r="H478" i="12"/>
  <c r="I478" i="12" s="1"/>
  <c r="H532" i="12"/>
  <c r="I532" i="12" s="1"/>
  <c r="A264" i="5" l="1"/>
  <c r="A257" i="12"/>
  <c r="H534" i="12"/>
  <c r="I534" i="12" s="1"/>
  <c r="H533" i="12"/>
  <c r="I533" i="12" s="1"/>
  <c r="A265" i="5" l="1"/>
  <c r="A258" i="12"/>
  <c r="H480" i="12"/>
  <c r="I480" i="12" s="1"/>
  <c r="A266" i="5" l="1"/>
  <c r="A259" i="12"/>
  <c r="H481" i="12"/>
  <c r="I481" i="12" s="1"/>
  <c r="H536" i="12"/>
  <c r="I536" i="12" s="1"/>
  <c r="H535" i="12"/>
  <c r="I535" i="12" s="1"/>
  <c r="A267" i="5" l="1"/>
  <c r="A260" i="12"/>
  <c r="H482" i="12"/>
  <c r="I482" i="12" s="1"/>
  <c r="A268" i="5" l="1"/>
  <c r="A261" i="12"/>
  <c r="H483" i="12"/>
  <c r="I483" i="12" s="1"/>
  <c r="H537" i="12"/>
  <c r="I537" i="12" s="1"/>
  <c r="A269" i="5" l="1"/>
  <c r="A262" i="12"/>
  <c r="H484" i="12"/>
  <c r="I484" i="12" s="1"/>
  <c r="H538" i="12"/>
  <c r="I538" i="12" s="1"/>
  <c r="A270" i="5" l="1"/>
  <c r="A263" i="12"/>
  <c r="H485" i="12"/>
  <c r="I485" i="12" s="1"/>
  <c r="H539" i="12"/>
  <c r="I539" i="12" s="1"/>
  <c r="H540" i="12"/>
  <c r="I540" i="12" s="1"/>
  <c r="A271" i="5" l="1"/>
  <c r="A264" i="12"/>
  <c r="H486" i="12"/>
  <c r="I486" i="12" s="1"/>
  <c r="A272" i="5" l="1"/>
  <c r="A265" i="12"/>
  <c r="H488" i="12"/>
  <c r="I488" i="12" s="1"/>
  <c r="H487" i="12"/>
  <c r="I487" i="12" s="1"/>
  <c r="H542" i="12"/>
  <c r="I542" i="12" s="1"/>
  <c r="H541" i="12"/>
  <c r="I541" i="12" s="1"/>
  <c r="A273" i="5" l="1"/>
  <c r="A266" i="12"/>
  <c r="H489" i="12"/>
  <c r="I489" i="12" s="1"/>
  <c r="A274" i="5" l="1"/>
  <c r="A267" i="12"/>
  <c r="H544" i="12"/>
  <c r="I544" i="12" s="1"/>
  <c r="H543" i="12"/>
  <c r="I543" i="12" s="1"/>
  <c r="A275" i="5" l="1"/>
  <c r="A268" i="12"/>
  <c r="H490" i="12"/>
  <c r="I490" i="12" s="1"/>
  <c r="A276" i="5" l="1"/>
  <c r="A269" i="12"/>
  <c r="H491" i="12"/>
  <c r="I491" i="12" s="1"/>
  <c r="H545" i="12"/>
  <c r="I545" i="12" s="1"/>
  <c r="H546" i="12"/>
  <c r="I546" i="12" s="1"/>
  <c r="A277" i="5" l="1"/>
  <c r="A270" i="12"/>
  <c r="H493" i="12"/>
  <c r="I493" i="12" s="1"/>
  <c r="H492" i="12"/>
  <c r="I492" i="12" s="1"/>
  <c r="A278" i="5" l="1"/>
  <c r="A271" i="12"/>
  <c r="H547" i="12"/>
  <c r="I547" i="12" s="1"/>
  <c r="A279" i="5" l="1"/>
  <c r="A272" i="12"/>
  <c r="H494" i="12"/>
  <c r="I494" i="12" s="1"/>
  <c r="A280" i="5" l="1"/>
  <c r="A273" i="12"/>
  <c r="H495" i="12"/>
  <c r="I495" i="12" s="1"/>
  <c r="A281" i="5" l="1"/>
  <c r="A274" i="12"/>
  <c r="H499" i="12"/>
  <c r="I499" i="12" s="1"/>
  <c r="H496" i="12"/>
  <c r="I496" i="12" s="1"/>
  <c r="H500" i="12"/>
  <c r="I500" i="12" s="1"/>
  <c r="H497" i="12"/>
  <c r="I497" i="12" s="1"/>
  <c r="H501" i="12"/>
  <c r="I501" i="12" s="1"/>
  <c r="H498" i="12"/>
  <c r="I498" i="12" s="1"/>
  <c r="A282" i="5" l="1"/>
  <c r="A275" i="12"/>
  <c r="A283" i="5" l="1"/>
  <c r="A276" i="12"/>
  <c r="A284" i="5" l="1"/>
  <c r="A277" i="12"/>
  <c r="A285" i="5" l="1"/>
  <c r="A278" i="12"/>
  <c r="H554" i="12"/>
  <c r="I554" i="12" s="1"/>
  <c r="A286" i="5" l="1"/>
  <c r="A279" i="12"/>
  <c r="H555" i="12"/>
  <c r="I555" i="12" s="1"/>
  <c r="A287" i="5" l="1"/>
  <c r="A280" i="12"/>
  <c r="H556" i="12"/>
  <c r="I556" i="12" s="1"/>
  <c r="A288" i="5" l="1"/>
  <c r="A281" i="12"/>
  <c r="H558" i="12"/>
  <c r="I558" i="12" s="1"/>
  <c r="H557" i="12"/>
  <c r="I557" i="12" s="1"/>
  <c r="A289" i="5" l="1"/>
  <c r="A282" i="12"/>
  <c r="A290" i="5" l="1"/>
  <c r="A283" i="12"/>
  <c r="H559" i="12"/>
  <c r="I559" i="12" s="1"/>
  <c r="A291" i="5" l="1"/>
  <c r="A284" i="12"/>
  <c r="H560" i="12"/>
  <c r="I560" i="12" s="1"/>
  <c r="A292" i="5" l="1"/>
  <c r="A285" i="12"/>
  <c r="H561" i="12"/>
  <c r="I561" i="12" s="1"/>
  <c r="A293" i="5" l="1"/>
  <c r="A286" i="12"/>
  <c r="H563" i="12"/>
  <c r="I563" i="12" s="1"/>
  <c r="H562" i="12"/>
  <c r="I562" i="12" s="1"/>
  <c r="A294" i="5" l="1"/>
  <c r="A287" i="12"/>
  <c r="A295" i="5" l="1"/>
  <c r="A288" i="12"/>
  <c r="H564" i="12"/>
  <c r="I564" i="12" s="1"/>
  <c r="A296" i="5" l="1"/>
  <c r="A289" i="12"/>
  <c r="A297" i="5" l="1"/>
  <c r="A290" i="12"/>
  <c r="H566" i="12"/>
  <c r="I566" i="12" s="1"/>
  <c r="A298" i="5" l="1"/>
  <c r="A291" i="12"/>
  <c r="H568" i="12"/>
  <c r="I568" i="12" s="1"/>
  <c r="H567" i="12"/>
  <c r="I567" i="12" s="1"/>
  <c r="A299" i="5" l="1"/>
  <c r="A292" i="12"/>
  <c r="A300" i="5" l="1"/>
  <c r="A293" i="12"/>
  <c r="H570" i="12"/>
  <c r="I570" i="12" s="1"/>
  <c r="H569" i="12"/>
  <c r="I569" i="12" s="1"/>
  <c r="A301" i="5" l="1"/>
  <c r="A294" i="12"/>
  <c r="A302" i="5" l="1"/>
  <c r="A295" i="12"/>
  <c r="H571" i="12"/>
  <c r="I571" i="12" s="1"/>
  <c r="A303" i="5" l="1"/>
  <c r="A296" i="12"/>
  <c r="H572" i="12"/>
  <c r="I572" i="12" s="1"/>
  <c r="A304" i="5" l="1"/>
  <c r="A297" i="12"/>
  <c r="H574" i="12"/>
  <c r="I574" i="12" s="1"/>
  <c r="H573" i="12"/>
  <c r="I573" i="12" s="1"/>
  <c r="A305" i="5" l="1"/>
  <c r="A298" i="12"/>
  <c r="A306" i="5" l="1"/>
  <c r="A299" i="12"/>
  <c r="A307" i="5" l="1"/>
  <c r="A300" i="12"/>
  <c r="A308" i="5" l="1"/>
  <c r="A301" i="12"/>
  <c r="H577" i="12"/>
  <c r="I577" i="12" s="1"/>
  <c r="A309" i="5" l="1"/>
  <c r="A302" i="12"/>
  <c r="H578" i="12"/>
  <c r="I578" i="12" s="1"/>
  <c r="A310" i="5" l="1"/>
  <c r="A303" i="12"/>
  <c r="H579" i="12"/>
  <c r="I579" i="12" s="1"/>
  <c r="H580" i="12"/>
  <c r="I580" i="12" s="1"/>
  <c r="A311" i="5" l="1"/>
  <c r="A304" i="12"/>
  <c r="A312" i="5" l="1"/>
  <c r="A305" i="12"/>
  <c r="H582" i="12"/>
  <c r="I582" i="12" s="1"/>
  <c r="H581" i="12"/>
  <c r="I581" i="12" s="1"/>
  <c r="A313" i="5" l="1"/>
  <c r="A306" i="12"/>
  <c r="H583" i="12"/>
  <c r="I583" i="12" s="1"/>
  <c r="A314" i="5" l="1"/>
  <c r="A307" i="12"/>
  <c r="A315" i="5" l="1"/>
  <c r="A308" i="12"/>
  <c r="H584" i="12"/>
  <c r="I584" i="12" s="1"/>
  <c r="A316" i="5" l="1"/>
  <c r="A309" i="12"/>
  <c r="H585" i="12"/>
  <c r="I585" i="12" s="1"/>
  <c r="A317" i="5" l="1"/>
  <c r="A310" i="12"/>
  <c r="H586" i="12"/>
  <c r="I586" i="12" s="1"/>
  <c r="A318" i="5" l="1"/>
  <c r="A311" i="12"/>
  <c r="H588" i="12"/>
  <c r="I588" i="12" s="1"/>
  <c r="H587" i="12"/>
  <c r="I587" i="12" s="1"/>
  <c r="A319" i="5" l="1"/>
  <c r="A312" i="12"/>
  <c r="A320" i="5" l="1"/>
  <c r="A313" i="12"/>
  <c r="H589" i="12"/>
  <c r="I589" i="12" s="1"/>
  <c r="A321" i="5" l="1"/>
  <c r="A314" i="12"/>
  <c r="H590" i="12"/>
  <c r="I590" i="12" s="1"/>
  <c r="A322" i="5" l="1"/>
  <c r="A315" i="12"/>
  <c r="H592" i="12"/>
  <c r="I592" i="12" s="1"/>
  <c r="H591" i="12"/>
  <c r="I591" i="12" s="1"/>
  <c r="A323" i="5" l="1"/>
  <c r="A316" i="12"/>
  <c r="A324" i="5" l="1"/>
  <c r="A317" i="12"/>
  <c r="H593" i="12"/>
  <c r="I593" i="12" s="1"/>
  <c r="A325" i="5" l="1"/>
  <c r="A318" i="12"/>
  <c r="H594" i="12"/>
  <c r="I594" i="12" s="1"/>
  <c r="A326" i="5" l="1"/>
  <c r="A319" i="12"/>
  <c r="H595" i="12"/>
  <c r="I595" i="12" s="1"/>
  <c r="A327" i="5" l="1"/>
  <c r="A320" i="12"/>
  <c r="H596" i="12"/>
  <c r="I596" i="12" s="1"/>
  <c r="A328" i="5" l="1"/>
  <c r="A321" i="12"/>
  <c r="H597" i="12"/>
  <c r="I597" i="12" s="1"/>
  <c r="A329" i="5" l="1"/>
  <c r="A322" i="12"/>
  <c r="H598" i="12"/>
  <c r="I598" i="12" s="1"/>
  <c r="A330" i="5" l="1"/>
  <c r="A323" i="12"/>
  <c r="H599" i="12"/>
  <c r="I599" i="12" s="1"/>
  <c r="A331" i="5" l="1"/>
  <c r="A324" i="12"/>
  <c r="A332" i="5" l="1"/>
  <c r="A325" i="12"/>
  <c r="A333" i="5" l="1"/>
  <c r="A326" i="12"/>
  <c r="H602" i="12"/>
  <c r="I602" i="12" s="1"/>
  <c r="A334" i="5" l="1"/>
  <c r="A327" i="12"/>
  <c r="H604" i="12"/>
  <c r="I604" i="12" s="1"/>
  <c r="H603" i="12"/>
  <c r="I603" i="12" s="1"/>
  <c r="A335" i="5" l="1"/>
  <c r="A328" i="12"/>
  <c r="H605" i="12"/>
  <c r="I605" i="12" s="1"/>
  <c r="A336" i="5" l="1"/>
  <c r="A329" i="12"/>
  <c r="A337" i="5" l="1"/>
  <c r="A330" i="12"/>
  <c r="H606" i="12"/>
  <c r="I606" i="12" s="1"/>
  <c r="A338" i="5" l="1"/>
  <c r="A331" i="12"/>
  <c r="H607" i="12"/>
  <c r="I607" i="12" s="1"/>
  <c r="A339" i="5" l="1"/>
  <c r="A332" i="12"/>
  <c r="H608" i="12"/>
  <c r="I608" i="12" s="1"/>
  <c r="A340" i="5" l="1"/>
  <c r="A333" i="12"/>
  <c r="H609" i="12"/>
  <c r="I609" i="12" s="1"/>
  <c r="A341" i="5" l="1"/>
  <c r="A334" i="12"/>
  <c r="H610" i="12"/>
  <c r="I610" i="12" s="1"/>
  <c r="A342" i="5" l="1"/>
  <c r="A335" i="12"/>
  <c r="H611" i="12"/>
  <c r="I611" i="12" s="1"/>
  <c r="A343" i="5" l="1"/>
  <c r="A336" i="12"/>
  <c r="H613" i="12"/>
  <c r="I613" i="12" s="1"/>
  <c r="H612" i="12"/>
  <c r="I612" i="12" s="1"/>
  <c r="A344" i="5" l="1"/>
  <c r="A337" i="12"/>
  <c r="A345" i="5" l="1"/>
  <c r="A338" i="12"/>
  <c r="H614" i="12"/>
  <c r="I614" i="12" s="1"/>
  <c r="A346" i="5" l="1"/>
  <c r="A339" i="12"/>
  <c r="H615" i="12"/>
  <c r="I615" i="12" s="1"/>
  <c r="A347" i="5" l="1"/>
  <c r="A340" i="12"/>
  <c r="H617" i="12"/>
  <c r="I617" i="12" s="1"/>
  <c r="H616" i="12"/>
  <c r="I616" i="12" s="1"/>
  <c r="A348" i="5" l="1"/>
  <c r="A341" i="12"/>
  <c r="A349" i="5" l="1"/>
  <c r="A342" i="12"/>
  <c r="H619" i="12"/>
  <c r="I619" i="12" s="1"/>
  <c r="H618" i="12"/>
  <c r="I618" i="12" s="1"/>
  <c r="A350" i="5" l="1"/>
  <c r="A343" i="12"/>
  <c r="A351" i="5" l="1"/>
  <c r="A344" i="12"/>
  <c r="H620" i="12"/>
  <c r="I620" i="12" s="1"/>
  <c r="H621" i="12"/>
  <c r="I621" i="12" s="1"/>
  <c r="A352" i="5" l="1"/>
  <c r="A345" i="12"/>
  <c r="A353" i="5" l="1"/>
  <c r="A346" i="12"/>
  <c r="H622" i="12"/>
  <c r="I622" i="12" s="1"/>
  <c r="A354" i="5" l="1"/>
  <c r="A347" i="12"/>
  <c r="H624" i="12"/>
  <c r="I624" i="12" s="1"/>
  <c r="H623" i="12"/>
  <c r="I623" i="12" s="1"/>
  <c r="A355" i="5" l="1"/>
  <c r="A348" i="12"/>
  <c r="A356" i="5" l="1"/>
  <c r="A349" i="12"/>
  <c r="H625" i="12"/>
  <c r="I625" i="12" s="1"/>
  <c r="A357" i="5" l="1"/>
  <c r="A350" i="12"/>
  <c r="H626" i="12"/>
  <c r="I626" i="12" s="1"/>
  <c r="A358" i="5" l="1"/>
  <c r="A351" i="12"/>
  <c r="H628" i="12"/>
  <c r="I628" i="12" s="1"/>
  <c r="H627" i="12"/>
  <c r="I627" i="12" s="1"/>
  <c r="A359" i="5" l="1"/>
  <c r="A352" i="12"/>
  <c r="A360" i="5" l="1"/>
  <c r="A353" i="12"/>
  <c r="H630" i="12"/>
  <c r="I630" i="12" s="1"/>
  <c r="H629" i="12"/>
  <c r="I629" i="12" s="1"/>
  <c r="A361" i="5" l="1"/>
  <c r="A354" i="12"/>
  <c r="H631" i="12"/>
  <c r="I631" i="12" s="1"/>
  <c r="A362" i="5" l="1"/>
  <c r="A355" i="12"/>
  <c r="A363" i="5" l="1"/>
  <c r="A356" i="12"/>
  <c r="H632" i="12"/>
  <c r="I632" i="12" s="1"/>
  <c r="A364" i="5" l="1"/>
  <c r="A357" i="12"/>
  <c r="H633" i="12"/>
  <c r="I633" i="12" s="1"/>
  <c r="A365" i="5" l="1"/>
  <c r="A358" i="12"/>
  <c r="H634" i="12"/>
  <c r="I634" i="12" s="1"/>
  <c r="A366" i="5" l="1"/>
  <c r="A359" i="12"/>
  <c r="H635" i="12"/>
  <c r="I635" i="12" s="1"/>
  <c r="A367" i="5" l="1"/>
  <c r="A360" i="12"/>
  <c r="H636" i="12"/>
  <c r="I636" i="12" s="1"/>
  <c r="A368" i="5" l="1"/>
  <c r="A361" i="12"/>
  <c r="H637" i="12"/>
  <c r="I637" i="12" s="1"/>
  <c r="H638" i="12"/>
  <c r="I638" i="12" s="1"/>
  <c r="A369" i="5" l="1"/>
  <c r="A362" i="12"/>
  <c r="H639" i="12"/>
  <c r="I639" i="12" s="1"/>
  <c r="A370" i="5" l="1"/>
  <c r="A363" i="12"/>
  <c r="H640" i="12"/>
  <c r="I640" i="12" s="1"/>
  <c r="A371" i="5" l="1"/>
  <c r="A364" i="12"/>
  <c r="A372" i="5" l="1"/>
  <c r="A365" i="12"/>
  <c r="H641" i="12"/>
  <c r="I641" i="12" s="1"/>
  <c r="A373" i="5" l="1"/>
  <c r="A366" i="12"/>
  <c r="H642" i="12"/>
  <c r="I642" i="12" s="1"/>
  <c r="A374" i="5" l="1"/>
  <c r="A367" i="12"/>
  <c r="H644" i="12"/>
  <c r="I644" i="12" s="1"/>
  <c r="H643" i="12"/>
  <c r="I643" i="12" s="1"/>
  <c r="A375" i="5" l="1"/>
  <c r="A368" i="12"/>
  <c r="H645" i="12"/>
  <c r="I645" i="12" s="1"/>
  <c r="A376" i="5" l="1"/>
  <c r="A369" i="12"/>
  <c r="A377" i="5" l="1"/>
  <c r="A370" i="12"/>
  <c r="H646" i="12"/>
  <c r="I646" i="12" s="1"/>
  <c r="A378" i="5" l="1"/>
  <c r="A371" i="12"/>
  <c r="H647" i="12"/>
  <c r="I647" i="12" s="1"/>
  <c r="A379" i="5" l="1"/>
  <c r="A372" i="12"/>
  <c r="H648" i="12"/>
  <c r="I648" i="12" s="1"/>
  <c r="A380" i="5" l="1"/>
  <c r="A373" i="12"/>
  <c r="H649" i="12"/>
  <c r="I649" i="12" s="1"/>
  <c r="A381" i="5" l="1"/>
  <c r="A374" i="12"/>
  <c r="H650" i="12"/>
  <c r="I650" i="12" s="1"/>
  <c r="A382" i="5" l="1"/>
  <c r="A375" i="12"/>
  <c r="H651" i="12"/>
  <c r="I651" i="12" s="1"/>
  <c r="A383" i="5" l="1"/>
  <c r="A376" i="12"/>
  <c r="H652" i="12"/>
  <c r="I652" i="12" s="1"/>
  <c r="A384" i="5" l="1"/>
  <c r="A377" i="12"/>
  <c r="H653" i="12"/>
  <c r="I653" i="12" s="1"/>
  <c r="A385" i="5" l="1"/>
  <c r="A378" i="12"/>
  <c r="H654" i="12"/>
  <c r="I654" i="12" s="1"/>
  <c r="A386" i="5" l="1"/>
  <c r="A379" i="12"/>
  <c r="H655" i="12"/>
  <c r="I655" i="12" s="1"/>
  <c r="A387" i="5" l="1"/>
  <c r="A380" i="12"/>
  <c r="H656" i="12"/>
  <c r="I656" i="12" s="1"/>
  <c r="A388" i="5" l="1"/>
  <c r="A381" i="12"/>
  <c r="H657" i="12"/>
  <c r="I657" i="12" s="1"/>
  <c r="A389" i="5" l="1"/>
  <c r="A382" i="12"/>
  <c r="H659" i="12"/>
  <c r="I659" i="12" s="1"/>
  <c r="H658" i="12"/>
  <c r="I658" i="12" s="1"/>
  <c r="A390" i="5" l="1"/>
  <c r="A383" i="12"/>
  <c r="H660" i="12"/>
  <c r="I660" i="12" s="1"/>
  <c r="A391" i="5" l="1"/>
  <c r="A384" i="12"/>
  <c r="A392" i="5" l="1"/>
  <c r="A385" i="12"/>
  <c r="H662" i="12"/>
  <c r="I662" i="12" s="1"/>
  <c r="H661" i="12"/>
  <c r="I661" i="12" s="1"/>
  <c r="A393" i="5" l="1"/>
  <c r="A386" i="12"/>
  <c r="A394" i="5" l="1"/>
  <c r="A387" i="12"/>
  <c r="H663" i="12"/>
  <c r="I663" i="12" s="1"/>
  <c r="H664" i="12"/>
  <c r="I664" i="12" s="1"/>
  <c r="A395" i="5" l="1"/>
  <c r="A388" i="12"/>
  <c r="A396" i="5" l="1"/>
  <c r="A389" i="12"/>
  <c r="H665" i="12"/>
  <c r="I665" i="12" s="1"/>
  <c r="A397" i="5" l="1"/>
  <c r="A390" i="12"/>
  <c r="H666" i="12"/>
  <c r="I666" i="12" s="1"/>
  <c r="A398" i="5" l="1"/>
  <c r="A391" i="12"/>
  <c r="H667" i="12"/>
  <c r="I667" i="12" s="1"/>
  <c r="A399" i="5" l="1"/>
  <c r="A392" i="12"/>
  <c r="H668" i="12"/>
  <c r="I668" i="12" s="1"/>
  <c r="H669" i="12"/>
  <c r="I669" i="12" s="1"/>
  <c r="A400" i="5" l="1"/>
  <c r="A393" i="12"/>
  <c r="A401" i="5" l="1"/>
  <c r="A394" i="12"/>
  <c r="H671" i="12"/>
  <c r="I671" i="12" s="1"/>
  <c r="H670" i="12"/>
  <c r="I670" i="12" s="1"/>
  <c r="A402" i="5" l="1"/>
  <c r="A395" i="12"/>
  <c r="H672" i="12"/>
  <c r="I672" i="12" s="1"/>
  <c r="A403" i="5" l="1"/>
  <c r="A396" i="12"/>
  <c r="H673" i="12"/>
  <c r="I673" i="12" s="1"/>
  <c r="A404" i="5" l="1"/>
  <c r="A397" i="12"/>
  <c r="A405" i="5" l="1"/>
  <c r="A398" i="12"/>
  <c r="H674" i="12"/>
  <c r="I674" i="12" s="1"/>
  <c r="A406" i="5" l="1"/>
  <c r="A399" i="12"/>
  <c r="H675" i="12"/>
  <c r="I675" i="12" s="1"/>
  <c r="A407" i="5" l="1"/>
  <c r="A400" i="12"/>
  <c r="H676" i="12"/>
  <c r="I676" i="12" s="1"/>
  <c r="A408" i="5" l="1"/>
  <c r="A401" i="12"/>
  <c r="H677" i="12"/>
  <c r="I677" i="12" s="1"/>
  <c r="H678" i="12"/>
  <c r="I678" i="12" s="1"/>
  <c r="A409" i="5" l="1"/>
  <c r="A402" i="12"/>
  <c r="A410" i="5" l="1"/>
  <c r="A403" i="12"/>
  <c r="H679" i="12"/>
  <c r="I679" i="12" s="1"/>
  <c r="A411" i="5" l="1"/>
  <c r="A404" i="12"/>
  <c r="H680" i="12"/>
  <c r="I680" i="12" s="1"/>
  <c r="A412" i="5" l="1"/>
  <c r="A405" i="12"/>
  <c r="H681" i="12"/>
  <c r="I681" i="12" s="1"/>
  <c r="A413" i="5" l="1"/>
  <c r="A406" i="12"/>
  <c r="H682" i="12"/>
  <c r="I682" i="12" s="1"/>
  <c r="H683" i="12"/>
  <c r="I683" i="12" s="1"/>
  <c r="A414" i="5" l="1"/>
  <c r="A407" i="12"/>
  <c r="A415" i="5" l="1"/>
  <c r="A408" i="12"/>
  <c r="H684" i="12"/>
  <c r="I684" i="12" s="1"/>
  <c r="A416" i="5" l="1"/>
  <c r="A409" i="12"/>
  <c r="H685" i="12"/>
  <c r="I685" i="12" s="1"/>
  <c r="A417" i="5" l="1"/>
  <c r="A410" i="12"/>
  <c r="H686" i="12"/>
  <c r="I686" i="12" s="1"/>
  <c r="H687" i="12"/>
  <c r="I687" i="12" s="1"/>
  <c r="H688" i="12"/>
  <c r="I688" i="12" s="1"/>
  <c r="A418" i="5" l="1"/>
  <c r="A411" i="12"/>
  <c r="H689" i="12"/>
  <c r="I689" i="12" s="1"/>
  <c r="H690" i="12" l="1"/>
  <c r="I690" i="12" s="1"/>
  <c r="A419" i="5"/>
  <c r="A412" i="12"/>
  <c r="A420" i="5" l="1"/>
  <c r="A413" i="12"/>
  <c r="H692" i="12" l="1"/>
  <c r="I692" i="12" s="1"/>
  <c r="H691" i="12"/>
  <c r="I691" i="12" s="1"/>
  <c r="A421" i="5"/>
  <c r="A414" i="12"/>
  <c r="H693" i="12" l="1"/>
  <c r="I693" i="12" s="1"/>
  <c r="A422" i="5"/>
  <c r="A415" i="12"/>
  <c r="H694" i="12" l="1"/>
  <c r="I694" i="12" s="1"/>
  <c r="A423" i="5"/>
  <c r="A416" i="12"/>
  <c r="A424" i="5" l="1"/>
  <c r="A417" i="12"/>
  <c r="H695" i="12" l="1"/>
  <c r="I695" i="12" s="1"/>
  <c r="A425" i="5"/>
  <c r="A418" i="12"/>
  <c r="H697" i="12" l="1"/>
  <c r="I697" i="12" s="1"/>
  <c r="H696" i="12"/>
  <c r="I696" i="12" s="1"/>
  <c r="A426" i="5"/>
  <c r="A419" i="12"/>
  <c r="H698" i="12" l="1"/>
  <c r="I698" i="12" s="1"/>
  <c r="A427" i="5"/>
  <c r="A420" i="12"/>
  <c r="A428" i="5" l="1"/>
  <c r="A421" i="12"/>
  <c r="H699" i="12" l="1"/>
  <c r="I699" i="12" s="1"/>
  <c r="H700" i="12"/>
  <c r="I700" i="12" s="1"/>
  <c r="A429" i="5"/>
  <c r="A422" i="12"/>
  <c r="A430" i="5" l="1"/>
  <c r="A423" i="12"/>
  <c r="H701" i="12" l="1"/>
  <c r="I701" i="12" s="1"/>
  <c r="A431" i="5"/>
  <c r="A424" i="12"/>
  <c r="H702" i="12" l="1"/>
  <c r="I702" i="12" s="1"/>
  <c r="A432" i="5"/>
  <c r="A425" i="12"/>
  <c r="H704" i="12" l="1"/>
  <c r="I704" i="12" s="1"/>
  <c r="H703" i="12"/>
  <c r="I703" i="12" s="1"/>
  <c r="A433" i="5"/>
  <c r="A426" i="12"/>
  <c r="A434" i="5" l="1"/>
  <c r="A427" i="12"/>
  <c r="H705" i="12" l="1"/>
  <c r="I705" i="12" s="1"/>
  <c r="A435" i="5"/>
  <c r="A428" i="12"/>
  <c r="H706" i="12" l="1"/>
  <c r="I706" i="12" s="1"/>
  <c r="A436" i="5"/>
  <c r="A429" i="12"/>
  <c r="H708" i="12" l="1"/>
  <c r="I708" i="12" s="1"/>
  <c r="H707" i="12"/>
  <c r="I707" i="12" s="1"/>
  <c r="A437" i="5"/>
  <c r="A430" i="12"/>
  <c r="A438" i="5" l="1"/>
  <c r="A431" i="12"/>
  <c r="H709" i="12" l="1"/>
  <c r="I709" i="12" s="1"/>
  <c r="H710" i="12"/>
  <c r="I710" i="12" s="1"/>
  <c r="A439" i="5"/>
  <c r="A432" i="12"/>
  <c r="A440" i="5" l="1"/>
  <c r="A433" i="12"/>
  <c r="H711" i="12" l="1"/>
  <c r="I711" i="12" s="1"/>
  <c r="A441" i="5"/>
  <c r="A434" i="12"/>
  <c r="H713" i="12" l="1"/>
  <c r="I713" i="12" s="1"/>
  <c r="H712" i="12"/>
  <c r="I712" i="12" s="1"/>
  <c r="A442" i="5"/>
  <c r="A435" i="12"/>
  <c r="A443" i="5" l="1"/>
  <c r="A436" i="12"/>
  <c r="H715" i="12" l="1"/>
  <c r="I715" i="12" s="1"/>
  <c r="H714" i="12"/>
  <c r="I714" i="12" s="1"/>
  <c r="A444" i="5"/>
  <c r="A437" i="12"/>
  <c r="A445" i="5" l="1"/>
  <c r="A438" i="12"/>
  <c r="H716" i="12" l="1"/>
  <c r="I716" i="12" s="1"/>
  <c r="A446" i="5"/>
  <c r="A439" i="12"/>
  <c r="H718" i="12" l="1"/>
  <c r="I718" i="12" s="1"/>
  <c r="H717" i="12"/>
  <c r="I717" i="12" s="1"/>
  <c r="A447" i="5"/>
  <c r="A440" i="12"/>
  <c r="A448" i="5" l="1"/>
  <c r="A441" i="12"/>
  <c r="H719" i="12" l="1"/>
  <c r="I719" i="12" s="1"/>
  <c r="A449" i="5"/>
  <c r="A442" i="12"/>
  <c r="H721" i="12" l="1"/>
  <c r="I721" i="12" s="1"/>
  <c r="H720" i="12"/>
  <c r="I720" i="12" s="1"/>
  <c r="A450" i="5"/>
  <c r="A443" i="12"/>
  <c r="H722" i="12" l="1"/>
  <c r="I722" i="12" s="1"/>
  <c r="A451" i="5"/>
  <c r="A444" i="12"/>
  <c r="A452" i="5" l="1"/>
  <c r="A445" i="12"/>
  <c r="H723" i="12" l="1"/>
  <c r="I723" i="12" s="1"/>
  <c r="A453" i="5"/>
  <c r="A446" i="12"/>
  <c r="H724" i="12" l="1"/>
  <c r="I724" i="12" s="1"/>
  <c r="A454" i="5"/>
  <c r="A447" i="12"/>
  <c r="H725" i="12" l="1"/>
  <c r="I725" i="12" s="1"/>
  <c r="A455" i="5"/>
  <c r="A448" i="12"/>
  <c r="A456" i="5" l="1"/>
  <c r="A449" i="12"/>
  <c r="A457" i="5" l="1"/>
  <c r="A450" i="12"/>
  <c r="A458" i="5" l="1"/>
  <c r="A451" i="12"/>
  <c r="A459" i="5" l="1"/>
  <c r="A452" i="12"/>
  <c r="A460" i="5" l="1"/>
  <c r="A453" i="12"/>
  <c r="A461" i="5" l="1"/>
  <c r="A454" i="12"/>
  <c r="A462" i="5" l="1"/>
  <c r="A455" i="12"/>
  <c r="A463" i="5" l="1"/>
  <c r="A456" i="12"/>
  <c r="R733" i="5" l="1"/>
  <c r="H726" i="12"/>
  <c r="A464" i="5"/>
  <c r="A457" i="12"/>
  <c r="A465" i="5" l="1"/>
  <c r="A458" i="12"/>
  <c r="A466" i="5" l="1"/>
  <c r="A459" i="12"/>
  <c r="A467" i="5" l="1"/>
  <c r="A460" i="12"/>
  <c r="A468" i="5" l="1"/>
  <c r="A461" i="12"/>
  <c r="A469" i="5" l="1"/>
  <c r="A462" i="12"/>
  <c r="A470" i="5" l="1"/>
  <c r="A463" i="12"/>
  <c r="A471" i="5" l="1"/>
  <c r="A464" i="12"/>
  <c r="A472" i="5" l="1"/>
  <c r="A465" i="12"/>
  <c r="A473" i="5" l="1"/>
  <c r="A466" i="12"/>
  <c r="A474" i="5" l="1"/>
  <c r="A467" i="12"/>
  <c r="A475" i="5" l="1"/>
  <c r="A468" i="12"/>
  <c r="A476" i="5" l="1"/>
  <c r="A469" i="12"/>
  <c r="A477" i="5" l="1"/>
  <c r="A470" i="12"/>
  <c r="A478" i="5" l="1"/>
  <c r="A471" i="12"/>
  <c r="A479" i="5" l="1"/>
  <c r="A472" i="12"/>
  <c r="A480" i="5" l="1"/>
  <c r="A473" i="12"/>
  <c r="A481" i="5" l="1"/>
  <c r="A474" i="12"/>
  <c r="A482" i="5" l="1"/>
  <c r="A475" i="12"/>
  <c r="A483" i="5" l="1"/>
  <c r="A476" i="12"/>
  <c r="A484" i="5" l="1"/>
  <c r="A477" i="12"/>
  <c r="A485" i="5" l="1"/>
  <c r="A478" i="12"/>
  <c r="A486" i="5" l="1"/>
  <c r="A479" i="12"/>
  <c r="A487" i="5" l="1"/>
  <c r="A480" i="12"/>
  <c r="A488" i="5" l="1"/>
  <c r="A481" i="12"/>
  <c r="A489" i="5" l="1"/>
  <c r="A482" i="12"/>
  <c r="A490" i="5" l="1"/>
  <c r="A483" i="12"/>
  <c r="A491" i="5" l="1"/>
  <c r="A484" i="12"/>
  <c r="A492" i="5" l="1"/>
  <c r="A485" i="12"/>
  <c r="A493" i="5" l="1"/>
  <c r="A486" i="12"/>
  <c r="A494" i="5" l="1"/>
  <c r="A487" i="12"/>
  <c r="A495" i="5" l="1"/>
  <c r="A488" i="12"/>
  <c r="A496" i="5" l="1"/>
  <c r="A489" i="12"/>
  <c r="A497" i="5" l="1"/>
  <c r="A490" i="12"/>
  <c r="A498" i="5" l="1"/>
  <c r="A491" i="12"/>
  <c r="A499" i="5" l="1"/>
  <c r="A492" i="12"/>
  <c r="A500" i="5" l="1"/>
  <c r="A493" i="12"/>
  <c r="A501" i="5" l="1"/>
  <c r="A494" i="12"/>
  <c r="A502" i="5" l="1"/>
  <c r="A495" i="12"/>
  <c r="A503" i="5" l="1"/>
  <c r="A496" i="12"/>
  <c r="A504" i="5" l="1"/>
  <c r="A497" i="12"/>
  <c r="A505" i="5" l="1"/>
  <c r="A498" i="12"/>
  <c r="A506" i="5" l="1"/>
  <c r="A499" i="12"/>
  <c r="A507" i="5" l="1"/>
  <c r="A500" i="12"/>
  <c r="A508" i="5" l="1"/>
  <c r="A501" i="12"/>
  <c r="A509" i="5" l="1"/>
  <c r="A502" i="12"/>
  <c r="A510" i="5" l="1"/>
  <c r="A503" i="12"/>
  <c r="A511" i="5" l="1"/>
  <c r="A504" i="12"/>
  <c r="A512" i="5" l="1"/>
  <c r="A505" i="12"/>
  <c r="A513" i="5" l="1"/>
  <c r="A506" i="12"/>
  <c r="A514" i="5" l="1"/>
  <c r="A507" i="12"/>
  <c r="A515" i="5" l="1"/>
  <c r="A508" i="12"/>
  <c r="A516" i="5" l="1"/>
  <c r="A509" i="12"/>
  <c r="A517" i="5" l="1"/>
  <c r="A510" i="12"/>
  <c r="A518" i="5" l="1"/>
  <c r="A511" i="12"/>
  <c r="A519" i="5" l="1"/>
  <c r="A512" i="12"/>
  <c r="A520" i="5" l="1"/>
  <c r="A513" i="12"/>
  <c r="A521" i="5" l="1"/>
  <c r="A514" i="12"/>
  <c r="A522" i="5" l="1"/>
  <c r="A515" i="12"/>
  <c r="A523" i="5" l="1"/>
  <c r="A516" i="12"/>
  <c r="A524" i="5" l="1"/>
  <c r="A517" i="12"/>
  <c r="A525" i="5" l="1"/>
  <c r="A518" i="12"/>
  <c r="A526" i="5" l="1"/>
  <c r="A519" i="12"/>
  <c r="A527" i="5" l="1"/>
  <c r="A520" i="12"/>
  <c r="A528" i="5" l="1"/>
  <c r="A521" i="12"/>
  <c r="A529" i="5" l="1"/>
  <c r="A522" i="12"/>
  <c r="A530" i="5" l="1"/>
  <c r="A523" i="12"/>
  <c r="A531" i="5" l="1"/>
  <c r="A524" i="12"/>
  <c r="A532" i="5" l="1"/>
  <c r="A525" i="12"/>
  <c r="A533" i="5" l="1"/>
  <c r="A526" i="12"/>
  <c r="A534" i="5" l="1"/>
  <c r="A527" i="12"/>
  <c r="A535" i="5" l="1"/>
  <c r="A528" i="12"/>
  <c r="A536" i="5" l="1"/>
  <c r="A529" i="12"/>
  <c r="A537" i="5" l="1"/>
  <c r="A530" i="12"/>
  <c r="A538" i="5" l="1"/>
  <c r="A531" i="12"/>
  <c r="A539" i="5" l="1"/>
  <c r="A532" i="12"/>
  <c r="A540" i="5" l="1"/>
  <c r="A533" i="12"/>
  <c r="A541" i="5" l="1"/>
  <c r="A534" i="12"/>
  <c r="A542" i="5" l="1"/>
  <c r="A535" i="12"/>
  <c r="A543" i="5" l="1"/>
  <c r="A536" i="12"/>
  <c r="A544" i="5" l="1"/>
  <c r="A537" i="12"/>
  <c r="A545" i="5" l="1"/>
  <c r="A538" i="12"/>
  <c r="A546" i="5" l="1"/>
  <c r="A539" i="12"/>
  <c r="A547" i="5" l="1"/>
  <c r="A540" i="12"/>
  <c r="A548" i="5" l="1"/>
  <c r="A541" i="12"/>
  <c r="A549" i="5" l="1"/>
  <c r="A542" i="12"/>
  <c r="A550" i="5" l="1"/>
  <c r="A543" i="12"/>
  <c r="A551" i="5" l="1"/>
  <c r="A544" i="12"/>
  <c r="A552" i="5" l="1"/>
  <c r="A545" i="12"/>
  <c r="A553" i="5" l="1"/>
  <c r="A546" i="12"/>
  <c r="A554" i="5" l="1"/>
  <c r="A547" i="12"/>
  <c r="A555" i="5" l="1"/>
  <c r="A548" i="12"/>
  <c r="A556" i="5" l="1"/>
  <c r="A549" i="12"/>
  <c r="A557" i="5" l="1"/>
  <c r="A550" i="12"/>
  <c r="A558" i="5" l="1"/>
  <c r="A551" i="12"/>
  <c r="A559" i="5" l="1"/>
  <c r="A552" i="12"/>
  <c r="A560" i="5" l="1"/>
  <c r="A553" i="12"/>
  <c r="A561" i="5" l="1"/>
  <c r="A554" i="12"/>
  <c r="A562" i="5" l="1"/>
  <c r="A555" i="12"/>
  <c r="A563" i="5" l="1"/>
  <c r="A556" i="12"/>
  <c r="A564" i="5" l="1"/>
  <c r="A557" i="12"/>
  <c r="A565" i="5" l="1"/>
  <c r="A558" i="12"/>
  <c r="A566" i="5" l="1"/>
  <c r="A559" i="12"/>
  <c r="A567" i="5" l="1"/>
  <c r="A560" i="12"/>
  <c r="A568" i="5" l="1"/>
  <c r="A561" i="12"/>
  <c r="A569" i="5" l="1"/>
  <c r="A562" i="12"/>
  <c r="A570" i="5" l="1"/>
  <c r="A563" i="12"/>
  <c r="A571" i="5" l="1"/>
  <c r="A564" i="12"/>
  <c r="A572" i="5" l="1"/>
  <c r="A565" i="12"/>
  <c r="A573" i="5" l="1"/>
  <c r="A566" i="12"/>
  <c r="A574" i="5" l="1"/>
  <c r="A567" i="12"/>
  <c r="A575" i="5" l="1"/>
  <c r="A568" i="12"/>
  <c r="A576" i="5" l="1"/>
  <c r="A569" i="12"/>
  <c r="A577" i="5" l="1"/>
  <c r="A570" i="12"/>
  <c r="A578" i="5" l="1"/>
  <c r="A571" i="12"/>
  <c r="A579" i="5" l="1"/>
  <c r="A572" i="12"/>
  <c r="A580" i="5" l="1"/>
  <c r="A573" i="12"/>
  <c r="A581" i="5" l="1"/>
  <c r="A574" i="12"/>
  <c r="A582" i="5" l="1"/>
  <c r="A575" i="12"/>
  <c r="A583" i="5" l="1"/>
  <c r="A576" i="12"/>
  <c r="A584" i="5" l="1"/>
  <c r="A577" i="12"/>
  <c r="A585" i="5" l="1"/>
  <c r="A578" i="12"/>
  <c r="A586" i="5" l="1"/>
  <c r="A579" i="12"/>
  <c r="A587" i="5" l="1"/>
  <c r="A580" i="12"/>
  <c r="A588" i="5" l="1"/>
  <c r="A581" i="12"/>
  <c r="A589" i="5" l="1"/>
  <c r="A582" i="12"/>
  <c r="A590" i="5" l="1"/>
  <c r="A583" i="12"/>
  <c r="A591" i="5" l="1"/>
  <c r="A584" i="12"/>
  <c r="A592" i="5" l="1"/>
  <c r="A585" i="12"/>
  <c r="A593" i="5" l="1"/>
  <c r="A586" i="12"/>
  <c r="A594" i="5" l="1"/>
  <c r="A587" i="12"/>
  <c r="A595" i="5" l="1"/>
  <c r="A588" i="12"/>
  <c r="A596" i="5" l="1"/>
  <c r="A589" i="12"/>
  <c r="A597" i="5" l="1"/>
  <c r="A590" i="12"/>
  <c r="A598" i="5" l="1"/>
  <c r="A591" i="12"/>
  <c r="A599" i="5" l="1"/>
  <c r="A592" i="12"/>
  <c r="A600" i="5" l="1"/>
  <c r="A593" i="12"/>
  <c r="A601" i="5" l="1"/>
  <c r="A594" i="12"/>
  <c r="A602" i="5" l="1"/>
  <c r="A595" i="12"/>
  <c r="A603" i="5" l="1"/>
  <c r="A596" i="12"/>
  <c r="A604" i="5" l="1"/>
  <c r="A597" i="12"/>
  <c r="A605" i="5" l="1"/>
  <c r="A598" i="12"/>
  <c r="A606" i="5" l="1"/>
  <c r="A599" i="12"/>
  <c r="A607" i="5" l="1"/>
  <c r="A600" i="12"/>
  <c r="A608" i="5" l="1"/>
  <c r="A601" i="12"/>
  <c r="A609" i="5" l="1"/>
  <c r="A602" i="12"/>
  <c r="A610" i="5" l="1"/>
  <c r="A603" i="12"/>
  <c r="A611" i="5" l="1"/>
  <c r="A604" i="12"/>
  <c r="A612" i="5" l="1"/>
  <c r="A605" i="12"/>
  <c r="A613" i="5" l="1"/>
  <c r="A606" i="12"/>
  <c r="A614" i="5" l="1"/>
  <c r="A607" i="12"/>
  <c r="A615" i="5" l="1"/>
  <c r="A608" i="12"/>
  <c r="A616" i="5" l="1"/>
  <c r="A609" i="12"/>
  <c r="A617" i="5" l="1"/>
  <c r="A610" i="12"/>
  <c r="A618" i="5" l="1"/>
  <c r="A611" i="12"/>
  <c r="A619" i="5" l="1"/>
  <c r="A612" i="12"/>
  <c r="A620" i="5" l="1"/>
  <c r="A613" i="12"/>
  <c r="A621" i="5" l="1"/>
  <c r="A614" i="12"/>
  <c r="A622" i="5" l="1"/>
  <c r="A615" i="12"/>
  <c r="A623" i="5" l="1"/>
  <c r="A616" i="12"/>
  <c r="A624" i="5" l="1"/>
  <c r="A617" i="12"/>
  <c r="A625" i="5" l="1"/>
  <c r="A618" i="12"/>
  <c r="A626" i="5" l="1"/>
  <c r="A619" i="12"/>
  <c r="A627" i="5" l="1"/>
  <c r="A620" i="12"/>
  <c r="A628" i="5" l="1"/>
  <c r="A621" i="12"/>
  <c r="A629" i="5" l="1"/>
  <c r="A622" i="12"/>
  <c r="A630" i="5" l="1"/>
  <c r="A623" i="12"/>
  <c r="A631" i="5" l="1"/>
  <c r="A624" i="12"/>
  <c r="A632" i="5" l="1"/>
  <c r="A625" i="12"/>
  <c r="A633" i="5" l="1"/>
  <c r="A626" i="12"/>
  <c r="A634" i="5" l="1"/>
  <c r="A627" i="12"/>
  <c r="A635" i="5" l="1"/>
  <c r="A628" i="12"/>
  <c r="A636" i="5" l="1"/>
  <c r="A629" i="12"/>
  <c r="A637" i="5" l="1"/>
  <c r="A630" i="12"/>
  <c r="A638" i="5" l="1"/>
  <c r="A631" i="12"/>
  <c r="A639" i="5" l="1"/>
  <c r="A632" i="12"/>
  <c r="A640" i="5" l="1"/>
  <c r="A633" i="12"/>
  <c r="A641" i="5" l="1"/>
  <c r="A634" i="12"/>
  <c r="A642" i="5" l="1"/>
  <c r="A635" i="12"/>
  <c r="A643" i="5" l="1"/>
  <c r="A636" i="12"/>
  <c r="A644" i="5" l="1"/>
  <c r="A637" i="12"/>
  <c r="A645" i="5" l="1"/>
  <c r="A638" i="12"/>
  <c r="A646" i="5" l="1"/>
  <c r="A639" i="12"/>
  <c r="A647" i="5" l="1"/>
  <c r="A640" i="12"/>
  <c r="A648" i="5" l="1"/>
  <c r="A641" i="12"/>
  <c r="A649" i="5" l="1"/>
  <c r="A642" i="12"/>
  <c r="A650" i="5" l="1"/>
  <c r="A643" i="12"/>
  <c r="A651" i="5" l="1"/>
  <c r="A644" i="12"/>
  <c r="A652" i="5" l="1"/>
  <c r="A645" i="12"/>
  <c r="A653" i="5" l="1"/>
  <c r="A646" i="12"/>
  <c r="A654" i="5" l="1"/>
  <c r="A647" i="12"/>
  <c r="A655" i="5" l="1"/>
  <c r="A648" i="12"/>
  <c r="A656" i="5" l="1"/>
  <c r="A649" i="12"/>
  <c r="A657" i="5" l="1"/>
  <c r="A650" i="12"/>
  <c r="A658" i="5" l="1"/>
  <c r="A651" i="12"/>
  <c r="A659" i="5" l="1"/>
  <c r="A652" i="12"/>
  <c r="A660" i="5" l="1"/>
  <c r="A653" i="12"/>
  <c r="A661" i="5" l="1"/>
  <c r="A654" i="12"/>
  <c r="A662" i="5" l="1"/>
  <c r="A655" i="12"/>
  <c r="A663" i="5" l="1"/>
  <c r="A656" i="12"/>
  <c r="A664" i="5" l="1"/>
  <c r="A657" i="12"/>
  <c r="A665" i="5" l="1"/>
  <c r="A658" i="12"/>
  <c r="A666" i="5" l="1"/>
  <c r="A659" i="12"/>
  <c r="A667" i="5" l="1"/>
  <c r="A660" i="12"/>
  <c r="A668" i="5" l="1"/>
  <c r="A661" i="12"/>
  <c r="A669" i="5" l="1"/>
  <c r="A662" i="12"/>
  <c r="A670" i="5" l="1"/>
  <c r="A663" i="12"/>
  <c r="A671" i="5" l="1"/>
  <c r="A664" i="12"/>
  <c r="A672" i="5" l="1"/>
  <c r="A665" i="12"/>
  <c r="A673" i="5" l="1"/>
  <c r="A666" i="12"/>
  <c r="A674" i="5" l="1"/>
  <c r="A667" i="12"/>
  <c r="A675" i="5" l="1"/>
  <c r="A668" i="12"/>
  <c r="A676" i="5" l="1"/>
  <c r="A669" i="12"/>
  <c r="A677" i="5" l="1"/>
  <c r="A670" i="12"/>
  <c r="A678" i="5" l="1"/>
  <c r="A671" i="12"/>
  <c r="A679" i="5" l="1"/>
  <c r="A672" i="12"/>
  <c r="A680" i="5" l="1"/>
  <c r="A673" i="12"/>
  <c r="A681" i="5" l="1"/>
  <c r="A674" i="12"/>
  <c r="A682" i="5" l="1"/>
  <c r="A675" i="12"/>
  <c r="A683" i="5" l="1"/>
  <c r="A676" i="12"/>
  <c r="A684" i="5" l="1"/>
  <c r="A677" i="12"/>
  <c r="A685" i="5" l="1"/>
  <c r="A678" i="12"/>
  <c r="A686" i="5" l="1"/>
  <c r="A679" i="12"/>
  <c r="A687" i="5" l="1"/>
  <c r="A680" i="12"/>
  <c r="A688" i="5" l="1"/>
  <c r="A681" i="12"/>
  <c r="A689" i="5" l="1"/>
  <c r="A682" i="12"/>
  <c r="A690" i="5" l="1"/>
  <c r="A683" i="12"/>
  <c r="A691" i="5" l="1"/>
  <c r="A684" i="12"/>
  <c r="A692" i="5" l="1"/>
  <c r="A685" i="12"/>
  <c r="A693" i="5" l="1"/>
  <c r="A686" i="12"/>
  <c r="A694" i="5" l="1"/>
  <c r="A687" i="12"/>
  <c r="A695" i="5" l="1"/>
  <c r="A688" i="12"/>
  <c r="A696" i="5" l="1"/>
  <c r="A689" i="12"/>
  <c r="A697" i="5" l="1"/>
  <c r="A690" i="12"/>
  <c r="A698" i="5" l="1"/>
  <c r="A691" i="12"/>
  <c r="A699" i="5" l="1"/>
  <c r="A692" i="12"/>
  <c r="A700" i="5" l="1"/>
  <c r="A693" i="12"/>
  <c r="A701" i="5" l="1"/>
  <c r="A694" i="12"/>
  <c r="A702" i="5" l="1"/>
  <c r="A695" i="12"/>
  <c r="A703" i="5" l="1"/>
  <c r="A696" i="12"/>
  <c r="A704" i="5" l="1"/>
  <c r="A697" i="12"/>
  <c r="A705" i="5" l="1"/>
  <c r="A698" i="12"/>
  <c r="A706" i="5" l="1"/>
  <c r="A699" i="12"/>
  <c r="A707" i="5" l="1"/>
  <c r="A700" i="12"/>
  <c r="A708" i="5" l="1"/>
  <c r="A701" i="12"/>
  <c r="A709" i="5" l="1"/>
  <c r="A702" i="12"/>
  <c r="A710" i="5" l="1"/>
  <c r="A703" i="12"/>
  <c r="A711" i="5" l="1"/>
  <c r="A704" i="12"/>
  <c r="A712" i="5" l="1"/>
  <c r="A705" i="12"/>
  <c r="A713" i="5" l="1"/>
  <c r="A706" i="12"/>
  <c r="A714" i="5" l="1"/>
  <c r="A707" i="12"/>
  <c r="A715" i="5" l="1"/>
  <c r="A708" i="12"/>
  <c r="A716" i="5" l="1"/>
  <c r="A709" i="12"/>
  <c r="A717" i="5" l="1"/>
  <c r="A710" i="12"/>
  <c r="A718" i="5" l="1"/>
  <c r="A711" i="12"/>
  <c r="A719" i="5" l="1"/>
  <c r="A712" i="12"/>
  <c r="A720" i="5" l="1"/>
  <c r="A713" i="12"/>
  <c r="A721" i="5" l="1"/>
  <c r="A714" i="12"/>
  <c r="A722" i="5" l="1"/>
  <c r="A715" i="12"/>
  <c r="A723" i="5" l="1"/>
  <c r="A716" i="12"/>
  <c r="A724" i="5" l="1"/>
  <c r="A717" i="12"/>
  <c r="A725" i="5" l="1"/>
  <c r="A718" i="12"/>
  <c r="A726" i="5" l="1"/>
  <c r="A719" i="12"/>
  <c r="A727" i="5" l="1"/>
  <c r="A720" i="12"/>
  <c r="A728" i="5" l="1"/>
  <c r="A721" i="12"/>
  <c r="A729" i="5" l="1"/>
  <c r="A722" i="12"/>
  <c r="A730" i="5" l="1"/>
  <c r="A723" i="12"/>
  <c r="A731" i="5" l="1"/>
  <c r="A724" i="12"/>
  <c r="A725" i="12" l="1"/>
  <c r="M726" i="12" l="1"/>
  <c r="S726" i="12" l="1"/>
  <c r="N726" i="12"/>
  <c r="R726" i="12" s="1"/>
  <c r="I726" i="12" l="1"/>
  <c r="AB733" i="5" l="1"/>
  <c r="S733" i="5" l="1"/>
  <c r="T733" i="5"/>
  <c r="R736" i="5" l="1"/>
  <c r="V733" i="5"/>
  <c r="U733" i="5" s="1"/>
  <c r="AA733" i="5"/>
  <c r="Z733" i="5" s="1"/>
  <c r="AB734" i="5" l="1"/>
</calcChain>
</file>

<file path=xl/comments1.xml><?xml version="1.0" encoding="utf-8"?>
<comments xmlns="http://schemas.openxmlformats.org/spreadsheetml/2006/main">
  <authors>
    <author>o946729</author>
    <author>Windows User</author>
    <author>AEP</author>
  </authors>
  <commentList>
    <comment ref="A3" authorId="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text>
        <r>
          <rPr>
            <b/>
            <sz val="9"/>
            <color indexed="81"/>
            <rFont val="Tahoma"/>
            <family val="2"/>
          </rPr>
          <t>Windows User:  
Check mapping of cells for correct price to hour.</t>
        </r>
        <r>
          <rPr>
            <sz val="9"/>
            <color indexed="81"/>
            <rFont val="Tahoma"/>
            <family val="2"/>
          </rPr>
          <t xml:space="preserve">
</t>
        </r>
      </text>
    </comment>
    <comment ref="AE6" authorId="1">
      <text>
        <r>
          <rPr>
            <b/>
            <sz val="9"/>
            <color indexed="81"/>
            <rFont val="Tahoma"/>
            <family val="2"/>
          </rPr>
          <t>Windows User:</t>
        </r>
        <r>
          <rPr>
            <sz val="9"/>
            <color indexed="81"/>
            <rFont val="Tahoma"/>
            <family val="2"/>
          </rPr>
          <t xml:space="preserve">
From monthly Gen Pivot tab - Net Gen</t>
        </r>
      </text>
    </comment>
    <comment ref="AF6" authorId="1">
      <text>
        <r>
          <rPr>
            <b/>
            <sz val="9"/>
            <color indexed="81"/>
            <rFont val="Tahoma"/>
            <family val="2"/>
          </rPr>
          <t>Windows User:</t>
        </r>
        <r>
          <rPr>
            <sz val="9"/>
            <color indexed="81"/>
            <rFont val="Tahoma"/>
            <family val="2"/>
          </rPr>
          <t xml:space="preserve">
Use nMarket data from KP Internal Load tab</t>
        </r>
      </text>
    </comment>
    <comment ref="AH6" authorId="1">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33" authorId="1">
      <text>
        <r>
          <rPr>
            <b/>
            <sz val="9"/>
            <color indexed="81"/>
            <rFont val="Tahoma"/>
            <family val="2"/>
          </rPr>
          <t>Windows User:</t>
        </r>
        <r>
          <rPr>
            <sz val="9"/>
            <color indexed="81"/>
            <rFont val="Tahoma"/>
            <family val="2"/>
          </rPr>
          <t xml:space="preserve">
Paste value into KYFC Power Report, FINAL tab, cell G42</t>
        </r>
      </text>
    </comment>
    <comment ref="Z733" authorId="1">
      <text>
        <r>
          <rPr>
            <b/>
            <sz val="9"/>
            <color indexed="81"/>
            <rFont val="Tahoma"/>
            <family val="2"/>
          </rPr>
          <t>Windows User:</t>
        </r>
        <r>
          <rPr>
            <sz val="9"/>
            <color indexed="81"/>
            <rFont val="Tahoma"/>
            <family val="2"/>
          </rPr>
          <t xml:space="preserve">
Paste value into KYFC Power Report, FINAL tab, cell G45.</t>
        </r>
      </text>
    </comment>
    <comment ref="R736" authorId="1">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authors>
    <author>Windows User</author>
    <author>o946729</author>
  </authors>
  <commentList>
    <comment ref="H4" authorId="0">
      <text>
        <r>
          <rPr>
            <b/>
            <sz val="9"/>
            <color indexed="81"/>
            <rFont val="Tahoma"/>
            <family val="2"/>
          </rPr>
          <t>Windows User:</t>
        </r>
        <r>
          <rPr>
            <sz val="9"/>
            <color indexed="81"/>
            <rFont val="Tahoma"/>
            <family val="2"/>
          </rPr>
          <t xml:space="preserve">
Column P of MM-YYYY</t>
        </r>
      </text>
    </comment>
    <comment ref="L4" authorId="0">
      <text>
        <r>
          <rPr>
            <b/>
            <sz val="9"/>
            <color indexed="81"/>
            <rFont val="Tahoma"/>
            <family val="2"/>
          </rPr>
          <t>Windows User:</t>
        </r>
        <r>
          <rPr>
            <sz val="9"/>
            <color indexed="81"/>
            <rFont val="Tahoma"/>
            <family val="2"/>
          </rPr>
          <t xml:space="preserve">
Value used in calc is
10,400 for Sep-May
10,800 for Jun-Aug</t>
        </r>
      </text>
    </comment>
    <comment ref="L729" authorId="1">
      <text>
        <r>
          <rPr>
            <b/>
            <sz val="9"/>
            <color indexed="81"/>
            <rFont val="Tahoma"/>
            <family val="2"/>
          </rPr>
          <t>o946729:</t>
        </r>
        <r>
          <rPr>
            <sz val="9"/>
            <color indexed="81"/>
            <rFont val="Tahoma"/>
            <family val="2"/>
          </rPr>
          <t xml:space="preserve">
75% of Minimum Natural Gas Cost of Generation</t>
        </r>
      </text>
    </comment>
    <comment ref="L730" authorId="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<sst xmlns="http://schemas.openxmlformats.org/spreadsheetml/2006/main" count="22913" uniqueCount="270">
  <si>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</si>
  <si>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</si>
  <si>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</si>
  <si>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</si>
  <si>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</si>
  <si>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</si>
  <si>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</si>
  <si>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</si>
  <si>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</si>
  <si>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</si>
  <si>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</si>
  <si>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</si>
  <si>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</si>
  <si>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</si>
  <si>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</si>
  <si>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</si>
  <si>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</si>
  <si>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</si>
  <si>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</si>
  <si>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</si>
  <si>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</si>
  <si>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</si>
  <si>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</si>
  <si>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</si>
  <si>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</si>
  <si>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</si>
  <si>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</si>
  <si>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</si>
  <si>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</si>
  <si>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</si>
  <si>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</si>
  <si>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</si>
  <si>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</si>
  <si>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</si>
  <si>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</si>
  <si>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</si>
  <si>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</si>
  <si>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</si>
  <si>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</si>
  <si>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</si>
  <si>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</si>
  <si>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</si>
  <si>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</si>
  <si>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</si>
  <si>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</si>
  <si>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</si>
  <si>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</si>
  <si>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</si>
  <si>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</si>
  <si>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</si>
  <si>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</si>
  <si>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</si>
  <si>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</si>
  <si>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</si>
  <si>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</si>
  <si>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</si>
  <si>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</si>
  <si>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</si>
  <si>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</si>
  <si>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</si>
  <si>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</si>
  <si>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</si>
  <si>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</si>
  <si>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</si>
  <si>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</si>
  <si>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</si>
  <si>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</si>
  <si>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</si>
  <si>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</si>
  <si>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</si>
  <si>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</si>
  <si>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</si>
  <si>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</si>
  <si>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</si>
  <si>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</si>
  <si>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</si>
  <si>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</si>
  <si>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</si>
  <si>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</si>
  <si>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</si>
  <si>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</si>
  <si>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</si>
  <si>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</si>
  <si>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</si>
  <si>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</si>
  <si>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</si>
  <si>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</si>
  <si>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</si>
  <si>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</si>
  <si>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</si>
  <si>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</si>
  <si>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</si>
  <si>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</si>
  <si>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</si>
  <si>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</si>
  <si>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</si>
  <si>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</si>
  <si>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</si>
  <si>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</si>
  <si>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</si>
  <si>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</si>
  <si>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</si>
  <si>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</si>
  <si>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</si>
  <si>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</si>
  <si>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</si>
  <si>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</si>
  <si>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</si>
  <si>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</si>
  <si>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</si>
  <si>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</si>
  <si>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</si>
  <si>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</si>
  <si>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</si>
  <si>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</si>
  <si>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</si>
  <si>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</si>
  <si>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</si>
  <si>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</si>
  <si>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</si>
  <si>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</si>
  <si>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</si>
  <si>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</si>
  <si>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</si>
  <si>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</si>
  <si>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</si>
  <si>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</si>
  <si>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</si>
  <si>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</si>
  <si>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</si>
  <si>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</si>
  <si>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</si>
  <si>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</si>
  <si>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</si>
  <si>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</si>
  <si>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</si>
  <si>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</si>
  <si>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</si>
  <si>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</si>
  <si>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</si>
  <si>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</si>
  <si>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</si>
  <si>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</si>
  <si>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</si>
  <si>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</si>
  <si>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</si>
  <si>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</si>
  <si>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</si>
  <si>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</si>
  <si>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</si>
  <si>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</si>
  <si>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</si>
  <si>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</si>
  <si>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</si>
  <si>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</si>
  <si>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</si>
  <si>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</si>
  <si>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</si>
  <si>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</si>
  <si>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</si>
  <si>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</si>
  <si>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</si>
  <si>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</si>
  <si>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</si>
  <si>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</si>
  <si>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</si>
  <si>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</si>
  <si>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</si>
  <si>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</si>
  <si>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</si>
  <si>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</si>
  <si>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</si>
  <si>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</si>
  <si>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</si>
  <si>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</si>
  <si>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</si>
  <si>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</si>
  <si>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</si>
  <si>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</si>
  <si>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</si>
  <si>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</si>
  <si>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</si>
  <si>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</si>
  <si>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</si>
  <si>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</si>
  <si>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</si>
  <si>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</si>
  <si>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</si>
  <si>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</si>
  <si>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</si>
  <si>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</si>
  <si>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</si>
  <si>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</si>
  <si>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</si>
  <si>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</si>
  <si>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</si>
  <si>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</si>
  <si>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</si>
  <si>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KP Marg Loss</t>
  </si>
  <si>
    <t>KP Mitchell NGA Marg Loss</t>
  </si>
  <si>
    <t>KP VBURG/ OLIVE HILL Marg Loss</t>
  </si>
  <si>
    <t>KP Rockport NGA Marg Loss</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</si>
  <si>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</si>
  <si>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</si>
  <si>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</si>
  <si>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</si>
  <si>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</si>
  <si>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</si>
  <si>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</si>
  <si>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</si>
  <si>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</si>
  <si>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</si>
  <si>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</si>
  <si>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</si>
  <si>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</si>
  <si>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</si>
  <si>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</si>
  <si>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</si>
  <si>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</si>
  <si>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</si>
  <si>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</si>
  <si>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</si>
  <si>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</si>
  <si>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</si>
  <si>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</si>
  <si>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</si>
  <si>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</si>
  <si>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</si>
  <si>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</si>
  <si>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</si>
  <si>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</si>
  <si>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</si>
  <si>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</si>
  <si>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</si>
  <si>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</si>
  <si>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</si>
  <si>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</si>
  <si>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</si>
  <si>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</si>
  <si>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</si>
  <si>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</si>
  <si>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</si>
  <si>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</si>
  <si>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HOUR BEGIN</t>
  </si>
  <si>
    <t>KP INTERNAL LOAD</t>
  </si>
  <si>
    <t>LOAD</t>
  </si>
  <si>
    <t>GroupBatchParam</t>
  </si>
  <si>
    <t>KPCo Loss</t>
  </si>
  <si>
    <t>BIG SANDY U1 HAD NO FORCED OUTAGES THIS MONTH</t>
  </si>
  <si>
    <t>Big Sandy 1 (295)</t>
  </si>
  <si>
    <t>Hours in Month</t>
  </si>
  <si>
    <t>Total Rows</t>
  </si>
  <si>
    <t>75% of Min</t>
  </si>
  <si>
    <t>MITCHELL UNIT 2 HAD NO FORCED OUTAGES THIS MONTH</t>
  </si>
  <si>
    <t>10/19/2022 09:12:57</t>
  </si>
  <si>
    <t>10/31/2022 05:22:56</t>
  </si>
  <si>
    <t>39288-Sep 2022 Act</t>
  </si>
  <si>
    <t>OFFLINE</t>
  </si>
  <si>
    <t>N</t>
  </si>
  <si>
    <t>s277154</t>
  </si>
  <si>
    <t>DISPATCHABLE</t>
  </si>
  <si>
    <t>FIXED</t>
  </si>
  <si>
    <t>None</t>
  </si>
  <si>
    <t>MITCHELL UNIT 1 HAD NO FORCED OUTAGES THIS MONTH</t>
  </si>
  <si>
    <t>Highest Coal Generation Cost 
$/MWh</t>
  </si>
  <si>
    <t>Purchase Price Difference over Highest Coal  Generation Cost $/MWh</t>
  </si>
  <si>
    <t>200 MW or 200 MWH in any Hour Peaking Unit Capacity Limitation</t>
  </si>
  <si>
    <t>Total Difference in PUE &amp; Purchase Price Applicable to First 200MW     $</t>
  </si>
  <si>
    <t>Purchases Assigned to Internal Load Not Due to Forced Outage
MW Over 200 MW Peaking Unit Capacity Limitation</t>
  </si>
  <si>
    <t>Total Difference in PUE &amp; Purchase Price                  Applicable to Purchases Over 200MW</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</si>
</sst>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s>
  <fonts count="62" x14ac:knownFonts="1">
    <font>
      <sz val="10"/>
      <name val="Arial"/>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s>
  <fills count="53">
    <fill>
      <patternFill patternType="none"/>
    </fill>
    <fill>
      <patternFill patternType="gray125"/>
    </fill>
    <fill>
      <patternFill patternType="solid">
        <fgColor indexed="8"/>
        <bgColor indexed="10"/>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
      <patternFill patternType="solid">
        <fgColor theme="9" tint="0.79998168889431442"/>
        <bgColor indexed="64"/>
      </patternFill>
    </fill>
  </fills>
  <borders count="68">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right style="thin">
        <color rgb="FF999999"/>
      </right>
      <top style="thin">
        <color rgb="FF999999"/>
      </top>
      <bottom/>
      <diagonal/>
    </border>
    <border>
      <left/>
      <right style="thin">
        <color rgb="FF999999"/>
      </right>
      <top/>
      <bottom/>
      <diagonal/>
    </border>
    <border>
      <left/>
      <right/>
      <top style="thin">
        <color theme="7" tint="0.79998168889431442"/>
      </top>
      <bottom style="thin">
        <color theme="7" tint="0.79998168889431442"/>
      </bottom>
      <diagonal/>
    </border>
  </borders>
  <cellStyleXfs count="114">
    <xf numFmtId="0" fontId="0" fillId="0" borderId="0"/>
    <xf numFmtId="43" fontId="13" fillId="0" borderId="0" applyFont="0" applyFill="0" applyBorder="0" applyAlignment="0" applyProtection="0"/>
    <xf numFmtId="43" fontId="27" fillId="0" borderId="0" applyFont="0" applyFill="0" applyBorder="0" applyAlignment="0" applyProtection="0"/>
    <xf numFmtId="43" fontId="18" fillId="0" borderId="0" applyNumberFormat="0" applyFont="0" applyFill="0" applyBorder="0" applyAlignment="0" applyProtection="0"/>
    <xf numFmtId="44" fontId="27" fillId="0" borderId="0" applyFont="0" applyFill="0" applyBorder="0" applyAlignment="0" applyProtection="0"/>
    <xf numFmtId="0" fontId="12" fillId="0" borderId="0"/>
    <xf numFmtId="0" fontId="27" fillId="0" borderId="0"/>
    <xf numFmtId="0" fontId="12" fillId="0" borderId="0" applyNumberFormat="0" applyFont="0" applyFill="0" applyBorder="0" applyAlignment="0" applyProtection="0"/>
    <xf numFmtId="0" fontId="18" fillId="0" borderId="0" applyNumberFormat="0" applyFont="0" applyFill="0" applyBorder="0" applyAlignment="0" applyProtection="0"/>
    <xf numFmtId="0" fontId="28" fillId="0" borderId="0"/>
    <xf numFmtId="0" fontId="36"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38" fillId="0" borderId="0" applyNumberFormat="0" applyFill="0" applyBorder="0" applyAlignment="0" applyProtection="0"/>
    <xf numFmtId="0" fontId="39" fillId="0" borderId="40" applyNumberFormat="0" applyFill="0" applyAlignment="0" applyProtection="0"/>
    <xf numFmtId="0" fontId="40" fillId="0" borderId="41" applyNumberFormat="0" applyFill="0" applyAlignment="0" applyProtection="0"/>
    <xf numFmtId="0" fontId="41" fillId="0" borderId="42" applyNumberFormat="0" applyFill="0" applyAlignment="0" applyProtection="0"/>
    <xf numFmtId="0" fontId="41" fillId="0" borderId="0" applyNumberFormat="0" applyFill="0" applyBorder="0" applyAlignment="0" applyProtection="0"/>
    <xf numFmtId="0" fontId="42" fillId="18" borderId="0" applyNumberFormat="0" applyBorder="0" applyAlignment="0" applyProtection="0"/>
    <xf numFmtId="0" fontId="43" fillId="19" borderId="0" applyNumberFormat="0" applyBorder="0" applyAlignment="0" applyProtection="0"/>
    <xf numFmtId="0" fontId="44" fillId="20" borderId="0" applyNumberFormat="0" applyBorder="0" applyAlignment="0" applyProtection="0"/>
    <xf numFmtId="0" fontId="45" fillId="21" borderId="43" applyNumberFormat="0" applyAlignment="0" applyProtection="0"/>
    <xf numFmtId="0" fontId="46" fillId="22" borderId="44" applyNumberFormat="0" applyAlignment="0" applyProtection="0"/>
    <xf numFmtId="0" fontId="47" fillId="22" borderId="43" applyNumberFormat="0" applyAlignment="0" applyProtection="0"/>
    <xf numFmtId="0" fontId="48" fillId="0" borderId="45" applyNumberFormat="0" applyFill="0" applyAlignment="0" applyProtection="0"/>
    <xf numFmtId="0" fontId="49" fillId="23" borderId="46" applyNumberFormat="0" applyAlignment="0" applyProtection="0"/>
    <xf numFmtId="0" fontId="30" fillId="0" borderId="0" applyNumberFormat="0" applyFill="0" applyBorder="0" applyAlignment="0" applyProtection="0"/>
    <xf numFmtId="0" fontId="50" fillId="0" borderId="0" applyNumberFormat="0" applyFill="0" applyBorder="0" applyAlignment="0" applyProtection="0"/>
    <xf numFmtId="0" fontId="29" fillId="0" borderId="48" applyNumberFormat="0" applyFill="0" applyAlignment="0" applyProtection="0"/>
    <xf numFmtId="0" fontId="51"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51" fillId="28" borderId="0" applyNumberFormat="0" applyBorder="0" applyAlignment="0" applyProtection="0"/>
    <xf numFmtId="0" fontId="51"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51" fillId="32" borderId="0" applyNumberFormat="0" applyBorder="0" applyAlignment="0" applyProtection="0"/>
    <xf numFmtId="0" fontId="51"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51" fillId="36" borderId="0" applyNumberFormat="0" applyBorder="0" applyAlignment="0" applyProtection="0"/>
    <xf numFmtId="0" fontId="51"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51" fillId="40" borderId="0" applyNumberFormat="0" applyBorder="0" applyAlignment="0" applyProtection="0"/>
    <xf numFmtId="0" fontId="51" fillId="41" borderId="0" applyNumberFormat="0" applyBorder="0" applyAlignment="0" applyProtection="0"/>
    <xf numFmtId="0" fontId="10" fillId="42" borderId="0" applyNumberFormat="0" applyBorder="0" applyAlignment="0" applyProtection="0"/>
    <xf numFmtId="0" fontId="10" fillId="43" borderId="0" applyNumberFormat="0" applyBorder="0" applyAlignment="0" applyProtection="0"/>
    <xf numFmtId="0" fontId="51" fillId="44" borderId="0" applyNumberFormat="0" applyBorder="0" applyAlignment="0" applyProtection="0"/>
    <xf numFmtId="0" fontId="51" fillId="45" borderId="0" applyNumberFormat="0" applyBorder="0" applyAlignment="0" applyProtection="0"/>
    <xf numFmtId="0" fontId="10" fillId="46" borderId="0" applyNumberFormat="0" applyBorder="0" applyAlignment="0" applyProtection="0"/>
    <xf numFmtId="0" fontId="10" fillId="47" borderId="0" applyNumberFormat="0" applyBorder="0" applyAlignment="0" applyProtection="0"/>
    <xf numFmtId="0" fontId="51" fillId="48" borderId="0" applyNumberFormat="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55" fillId="0" borderId="0"/>
    <xf numFmtId="0" fontId="10" fillId="0" borderId="0"/>
    <xf numFmtId="0" fontId="12" fillId="0" borderId="0" applyNumberFormat="0" applyFont="0" applyFill="0" applyBorder="0" applyAlignment="0" applyProtection="0"/>
    <xf numFmtId="174" fontId="52" fillId="0" borderId="0"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10" fillId="0" borderId="0"/>
    <xf numFmtId="0" fontId="12" fillId="0" borderId="0" applyNumberFormat="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174" fontId="54" fillId="0" borderId="0" applyProtection="0"/>
    <xf numFmtId="44" fontId="12" fillId="0" borderId="0" applyFont="0" applyFill="0" applyBorder="0" applyAlignment="0" applyProtection="0"/>
    <xf numFmtId="0" fontId="56" fillId="0" borderId="31">
      <alignment horizontal="center"/>
    </xf>
    <xf numFmtId="0" fontId="10" fillId="24" borderId="47" applyNumberFormat="0" applyFont="0" applyAlignment="0" applyProtection="0"/>
    <xf numFmtId="43" fontId="37" fillId="0" borderId="0" applyFont="0" applyFill="0" applyBorder="0" applyAlignment="0" applyProtection="0"/>
    <xf numFmtId="43" fontId="12" fillId="0" borderId="0" applyFont="0" applyFill="0" applyBorder="0" applyAlignment="0" applyProtection="0"/>
    <xf numFmtId="3" fontId="55" fillId="0" borderId="0" applyFont="0" applyFill="0" applyBorder="0" applyAlignment="0" applyProtection="0"/>
    <xf numFmtId="0" fontId="53" fillId="0" borderId="0" applyNumberFormat="0" applyFill="0" applyBorder="0" applyAlignment="0" applyProtection="0">
      <alignment vertical="top"/>
      <protection locked="0"/>
    </xf>
    <xf numFmtId="15" fontId="57" fillId="0" borderId="0" applyFont="0" applyFill="0" applyBorder="0" applyAlignment="0" applyProtection="0"/>
    <xf numFmtId="4" fontId="55" fillId="0" borderId="0" applyFont="0" applyFill="0" applyBorder="0" applyAlignment="0" applyProtection="0"/>
    <xf numFmtId="0" fontId="12" fillId="0" borderId="0">
      <alignment vertical="top"/>
    </xf>
    <xf numFmtId="3" fontId="57" fillId="0" borderId="0" applyFont="0" applyFill="0" applyBorder="0" applyAlignment="0" applyProtection="0"/>
    <xf numFmtId="4" fontId="57" fillId="0" borderId="0" applyFont="0" applyFill="0" applyBorder="0" applyAlignment="0" applyProtection="0"/>
    <xf numFmtId="0" fontId="55" fillId="49" borderId="0" applyNumberFormat="0" applyFont="0" applyBorder="0" applyAlignment="0" applyProtection="0"/>
    <xf numFmtId="0" fontId="56" fillId="0" borderId="31">
      <alignment horizontal="center"/>
    </xf>
    <xf numFmtId="0" fontId="55" fillId="0" borderId="0" applyNumberFormat="0" applyFont="0" applyFill="0" applyBorder="0" applyAlignment="0" applyProtection="0">
      <alignment horizontal="left"/>
    </xf>
    <xf numFmtId="0" fontId="58" fillId="0" borderId="31">
      <alignment horizontal="center"/>
    </xf>
    <xf numFmtId="0" fontId="57" fillId="49" borderId="0" applyNumberFormat="0" applyFont="0" applyBorder="0" applyAlignment="0" applyProtection="0"/>
    <xf numFmtId="0" fontId="12" fillId="0" borderId="0">
      <alignment vertical="top"/>
    </xf>
    <xf numFmtId="0" fontId="55" fillId="0" borderId="0" applyNumberFormat="0" applyFont="0" applyFill="0" applyBorder="0" applyAlignment="0" applyProtection="0">
      <alignment horizontal="left"/>
    </xf>
    <xf numFmtId="15" fontId="55" fillId="0" borderId="0" applyFont="0" applyFill="0" applyBorder="0" applyAlignment="0" applyProtection="0"/>
    <xf numFmtId="0" fontId="57" fillId="0" borderId="0"/>
    <xf numFmtId="0" fontId="57" fillId="0" borderId="0" applyNumberFormat="0" applyFont="0" applyFill="0" applyBorder="0" applyAlignment="0" applyProtection="0">
      <alignment horizontal="left"/>
    </xf>
    <xf numFmtId="0" fontId="37" fillId="0" borderId="0"/>
    <xf numFmtId="43" fontId="12" fillId="0" borderId="0" applyFont="0" applyFill="0" applyBorder="0" applyAlignment="0" applyProtection="0"/>
    <xf numFmtId="0" fontId="8" fillId="0" borderId="0"/>
    <xf numFmtId="0" fontId="8" fillId="24" borderId="47" applyNumberFormat="0" applyFont="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6" borderId="0" applyNumberFormat="0" applyBorder="0" applyAlignment="0" applyProtection="0"/>
    <xf numFmtId="0" fontId="8" fillId="47" borderId="0" applyNumberFormat="0" applyBorder="0" applyAlignment="0" applyProtection="0"/>
    <xf numFmtId="44" fontId="59" fillId="0" borderId="0" applyFont="0" applyFill="0" applyBorder="0" applyAlignment="0" applyProtection="0"/>
  </cellStyleXfs>
  <cellXfs count="475">
    <xf numFmtId="0" fontId="13" fillId="0" borderId="0" xfId="0" applyFont="1"/>
    <xf numFmtId="0" fontId="0" fillId="0" borderId="0" xfId="0"/>
    <xf numFmtId="0" fontId="14" fillId="2" borderId="1" xfId="0" applyFont="1" applyFill="1" applyBorder="1" applyAlignment="1">
      <alignment horizontal="center" vertical="center"/>
    </xf>
    <xf numFmtId="0" fontId="14" fillId="2" borderId="1" xfId="0" applyFont="1" applyFill="1" applyBorder="1" applyAlignment="1">
      <alignment horizontal="left" vertical="center"/>
    </xf>
    <xf numFmtId="0" fontId="14" fillId="2" borderId="1" xfId="0" applyFont="1" applyFill="1" applyBorder="1" applyAlignment="1">
      <alignment horizontal="center" vertical="center" wrapText="1"/>
    </xf>
    <xf numFmtId="0" fontId="14" fillId="0" borderId="1" xfId="0" applyFont="1" applyBorder="1" applyAlignment="1">
      <alignment horizontal="center"/>
    </xf>
    <xf numFmtId="0" fontId="14" fillId="0" borderId="1" xfId="0" applyFont="1" applyBorder="1" applyAlignment="1">
      <alignment horizontal="left"/>
    </xf>
    <xf numFmtId="0" fontId="14" fillId="0" borderId="1" xfId="0" applyFont="1" applyBorder="1" applyAlignment="1">
      <alignment horizontal="right"/>
    </xf>
    <xf numFmtId="14" fontId="14" fillId="0" borderId="1" xfId="0" applyNumberFormat="1" applyFont="1" applyBorder="1" applyAlignment="1">
      <alignment horizontal="center"/>
    </xf>
    <xf numFmtId="0" fontId="14" fillId="2" borderId="1" xfId="5" applyFont="1" applyFill="1" applyBorder="1" applyAlignment="1">
      <alignment horizontal="center" vertical="center"/>
    </xf>
    <xf numFmtId="0" fontId="12" fillId="0" borderId="0" xfId="5" applyFont="1"/>
    <xf numFmtId="0" fontId="14" fillId="0" borderId="1" xfId="5" applyFont="1" applyBorder="1" applyAlignment="1">
      <alignment horizontal="center"/>
    </xf>
    <xf numFmtId="0" fontId="14" fillId="0" borderId="1" xfId="5" applyFont="1" applyBorder="1" applyAlignment="1">
      <alignment horizontal="left"/>
    </xf>
    <xf numFmtId="0" fontId="14" fillId="0" borderId="1" xfId="5" applyFont="1" applyBorder="1" applyAlignment="1">
      <alignment horizontal="right"/>
    </xf>
    <xf numFmtId="0" fontId="12" fillId="0" borderId="0" xfId="5"/>
    <xf numFmtId="0" fontId="14" fillId="2" borderId="1" xfId="0" quotePrefix="1" applyFont="1" applyFill="1" applyBorder="1" applyAlignment="1">
      <alignment horizontal="center" vertical="center"/>
    </xf>
    <xf numFmtId="0" fontId="12" fillId="0" borderId="0" xfId="0" applyFont="1"/>
    <xf numFmtId="0" fontId="14" fillId="2" borderId="2" xfId="0" applyFont="1" applyFill="1" applyBorder="1" applyAlignment="1">
      <alignment horizontal="center" vertical="center"/>
    </xf>
    <xf numFmtId="164" fontId="14" fillId="0" borderId="1" xfId="1" applyNumberFormat="1" applyFont="1" applyBorder="1" applyAlignment="1">
      <alignment horizontal="right"/>
    </xf>
    <xf numFmtId="0" fontId="14" fillId="2" borderId="3" xfId="0" applyFont="1" applyFill="1" applyBorder="1" applyAlignment="1">
      <alignment horizontal="center" vertical="center" wrapText="1"/>
    </xf>
    <xf numFmtId="0" fontId="14" fillId="0" borderId="0" xfId="0" applyFont="1" applyFill="1" applyBorder="1" applyAlignment="1">
      <alignment horizontal="left"/>
    </xf>
    <xf numFmtId="164" fontId="13" fillId="0" borderId="0" xfId="1" applyNumberFormat="1" applyFont="1"/>
    <xf numFmtId="164" fontId="13" fillId="0" borderId="0" xfId="0" applyNumberFormat="1" applyFont="1"/>
    <xf numFmtId="43" fontId="14" fillId="0" borderId="1" xfId="1" applyNumberFormat="1" applyFont="1" applyBorder="1" applyAlignment="1">
      <alignment horizontal="right"/>
    </xf>
    <xf numFmtId="0" fontId="27" fillId="0" borderId="0" xfId="6"/>
    <xf numFmtId="44" fontId="27" fillId="0" borderId="5" xfId="6" applyNumberFormat="1" applyBorder="1" applyAlignment="1">
      <alignment horizontal="center" vertical="center" wrapText="1"/>
    </xf>
    <xf numFmtId="0" fontId="27" fillId="0" borderId="4" xfId="6" quotePrefix="1" applyBorder="1" applyAlignment="1">
      <alignment horizontal="center" vertical="center" wrapText="1"/>
    </xf>
    <xf numFmtId="0" fontId="27" fillId="0" borderId="6" xfId="6" quotePrefix="1" applyBorder="1" applyAlignment="1">
      <alignment horizontal="center" vertical="center" wrapText="1"/>
    </xf>
    <xf numFmtId="44" fontId="29" fillId="0" borderId="0" xfId="6" applyNumberFormat="1" applyFont="1" applyBorder="1"/>
    <xf numFmtId="2" fontId="27" fillId="0" borderId="0" xfId="6" applyNumberFormat="1"/>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166" fontId="27" fillId="0" borderId="8" xfId="6" applyNumberFormat="1" applyFill="1" applyBorder="1" applyAlignment="1">
      <alignment horizontal="center" vertical="center" wrapText="1"/>
    </xf>
    <xf numFmtId="43" fontId="27" fillId="0" borderId="0" xfId="6" applyNumberFormat="1"/>
    <xf numFmtId="166" fontId="27" fillId="0" borderId="8" xfId="2" applyNumberFormat="1" applyFont="1" applyFill="1" applyBorder="1" applyAlignment="1">
      <alignment horizontal="center" vertical="center" wrapText="1"/>
    </xf>
    <xf numFmtId="166" fontId="27" fillId="0" borderId="0" xfId="6" applyNumberFormat="1"/>
    <xf numFmtId="166" fontId="27" fillId="0" borderId="9" xfId="6" applyNumberFormat="1" applyBorder="1"/>
    <xf numFmtId="170" fontId="27" fillId="0" borderId="9" xfId="4" applyNumberFormat="1" applyFont="1" applyBorder="1" applyAlignment="1">
      <alignment horizontal="center"/>
    </xf>
    <xf numFmtId="170" fontId="27" fillId="0" borderId="10" xfId="6" applyNumberFormat="1" applyBorder="1"/>
    <xf numFmtId="170" fontId="27" fillId="0" borderId="11" xfId="6" applyNumberFormat="1" applyBorder="1"/>
    <xf numFmtId="0" fontId="27" fillId="4" borderId="6" xfId="6" quotePrefix="1" applyFill="1" applyBorder="1" applyAlignment="1">
      <alignment horizontal="center" vertical="center" wrapText="1"/>
    </xf>
    <xf numFmtId="0" fontId="27" fillId="0" borderId="6" xfId="6" quotePrefix="1" applyBorder="1" applyAlignment="1">
      <alignment horizontal="center" vertical="center" wrapText="1"/>
    </xf>
    <xf numFmtId="0" fontId="27" fillId="5" borderId="6" xfId="6" quotePrefix="1" applyFill="1" applyBorder="1" applyAlignment="1">
      <alignment horizontal="center" vertical="center" wrapText="1"/>
    </xf>
    <xf numFmtId="0" fontId="27" fillId="0" borderId="6" xfId="6" quotePrefix="1" applyBorder="1" applyAlignment="1">
      <alignment horizontal="center" vertical="center" wrapText="1"/>
    </xf>
    <xf numFmtId="166" fontId="27" fillId="5" borderId="8" xfId="1" applyNumberFormat="1" applyFont="1" applyFill="1" applyBorder="1" applyAlignment="1">
      <alignment horizontal="center" vertical="center" wrapText="1"/>
    </xf>
    <xf numFmtId="0" fontId="29" fillId="0" borderId="12" xfId="6" applyFont="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13" fillId="0" borderId="13" xfId="0" applyFont="1" applyBorder="1" applyAlignment="1">
      <alignment horizontal="center" vertical="center" wrapText="1"/>
    </xf>
    <xf numFmtId="166" fontId="27" fillId="0" borderId="8" xfId="6" applyNumberFormat="1" applyBorder="1" applyAlignment="1">
      <alignment horizontal="center"/>
    </xf>
    <xf numFmtId="166" fontId="27" fillId="0" borderId="9" xfId="6" applyNumberFormat="1" applyBorder="1" applyAlignment="1"/>
    <xf numFmtId="0" fontId="0" fillId="0" borderId="0" xfId="8" applyNumberFormat="1" applyFont="1" applyFill="1" applyBorder="1" applyAlignment="1"/>
    <xf numFmtId="0" fontId="27" fillId="6" borderId="0" xfId="6" applyFill="1"/>
    <xf numFmtId="0" fontId="27" fillId="7" borderId="0" xfId="6" applyFill="1"/>
    <xf numFmtId="166" fontId="27" fillId="4" borderId="8" xfId="1" applyNumberFormat="1" applyFont="1" applyFill="1" applyBorder="1" applyAlignment="1">
      <alignment horizontal="center" vertical="center" wrapText="1"/>
    </xf>
    <xf numFmtId="0" fontId="27" fillId="0" borderId="0" xfId="6" applyFill="1"/>
    <xf numFmtId="0" fontId="27" fillId="0" borderId="6" xfId="6" quotePrefix="1" applyFill="1" applyBorder="1" applyAlignment="1">
      <alignment horizontal="center" vertical="center" wrapText="1"/>
    </xf>
    <xf numFmtId="166" fontId="27" fillId="0" borderId="0" xfId="6" applyNumberFormat="1" applyFill="1"/>
    <xf numFmtId="0" fontId="17" fillId="0" borderId="0" xfId="0" applyFont="1" applyFill="1" applyBorder="1" applyAlignment="1">
      <alignment horizontal="center"/>
    </xf>
    <xf numFmtId="166" fontId="27" fillId="0" borderId="0" xfId="2" applyNumberFormat="1" applyFont="1" applyFill="1" applyBorder="1" applyAlignment="1">
      <alignment horizontal="center" vertical="center" wrapText="1"/>
    </xf>
    <xf numFmtId="166" fontId="27" fillId="0" borderId="0" xfId="6" applyNumberFormat="1" applyFill="1" applyBorder="1" applyAlignment="1">
      <alignment horizontal="center" vertical="center" wrapText="1"/>
    </xf>
    <xf numFmtId="166" fontId="27" fillId="0" borderId="0" xfId="6" applyNumberFormat="1" applyBorder="1"/>
    <xf numFmtId="170" fontId="27" fillId="0" borderId="0" xfId="4" applyNumberFormat="1" applyFont="1" applyBorder="1" applyAlignment="1">
      <alignment horizontal="center"/>
    </xf>
    <xf numFmtId="170" fontId="27" fillId="0" borderId="0" xfId="6" applyNumberFormat="1" applyBorder="1"/>
    <xf numFmtId="44" fontId="27" fillId="0" borderId="16" xfId="6" applyNumberFormat="1" applyBorder="1" applyAlignment="1">
      <alignment horizontal="center" vertical="center" wrapText="1"/>
    </xf>
    <xf numFmtId="43" fontId="29" fillId="0" borderId="0" xfId="1" applyFont="1" applyFill="1" applyBorder="1"/>
    <xf numFmtId="44" fontId="27" fillId="0" borderId="13" xfId="4" applyFont="1" applyFill="1" applyBorder="1" applyAlignment="1">
      <alignment vertical="center" wrapText="1"/>
    </xf>
    <xf numFmtId="2" fontId="0" fillId="7" borderId="0" xfId="0" applyNumberFormat="1" applyFont="1" applyFill="1" applyBorder="1" applyAlignment="1"/>
    <xf numFmtId="0" fontId="21" fillId="2" borderId="1" xfId="0" applyFont="1" applyFill="1" applyBorder="1" applyAlignment="1">
      <alignment horizontal="center" vertical="center"/>
    </xf>
    <xf numFmtId="0" fontId="21" fillId="2" borderId="1" xfId="0" applyFont="1" applyFill="1" applyBorder="1" applyAlignment="1">
      <alignment horizontal="left" vertical="center"/>
    </xf>
    <xf numFmtId="0" fontId="21" fillId="2" borderId="1" xfId="0" applyFont="1" applyFill="1" applyBorder="1" applyAlignment="1">
      <alignment horizontal="center" vertical="center" wrapText="1"/>
    </xf>
    <xf numFmtId="0" fontId="22" fillId="0" borderId="0" xfId="0" applyFont="1"/>
    <xf numFmtId="0" fontId="21" fillId="0" borderId="1" xfId="0" applyFont="1" applyBorder="1" applyAlignment="1">
      <alignment horizontal="center"/>
    </xf>
    <xf numFmtId="0" fontId="21" fillId="0" borderId="1" xfId="0" applyFont="1" applyBorder="1" applyAlignment="1">
      <alignment horizontal="left"/>
    </xf>
    <xf numFmtId="0" fontId="21" fillId="0" borderId="1" xfId="0" applyFont="1" applyBorder="1" applyAlignment="1">
      <alignment horizontal="right"/>
    </xf>
    <xf numFmtId="14" fontId="21" fillId="0" borderId="1" xfId="0" applyNumberFormat="1" applyFont="1" applyBorder="1" applyAlignment="1">
      <alignment horizontal="center"/>
    </xf>
    <xf numFmtId="0" fontId="14" fillId="4" borderId="1" xfId="5" applyFont="1" applyFill="1" applyBorder="1" applyAlignment="1">
      <alignment horizontal="right"/>
    </xf>
    <xf numFmtId="0" fontId="13" fillId="0" borderId="0" xfId="0" applyFont="1" applyFill="1"/>
    <xf numFmtId="0" fontId="0" fillId="0" borderId="0" xfId="0" applyFill="1"/>
    <xf numFmtId="0" fontId="27" fillId="7" borderId="0" xfId="6" applyFill="1" applyAlignment="1">
      <alignment horizontal="center"/>
    </xf>
    <xf numFmtId="0" fontId="24" fillId="6" borderId="0" xfId="8" applyNumberFormat="1" applyFont="1" applyFill="1" applyBorder="1" applyAlignment="1">
      <alignment horizontal="center"/>
    </xf>
    <xf numFmtId="22" fontId="0" fillId="0" borderId="0" xfId="0" applyNumberFormat="1"/>
    <xf numFmtId="0" fontId="27" fillId="0" borderId="0" xfId="6" applyFill="1" applyAlignment="1">
      <alignment horizontal="center"/>
    </xf>
    <xf numFmtId="0" fontId="27" fillId="0" borderId="0" xfId="6" applyAlignment="1">
      <alignment horizontal="center"/>
    </xf>
    <xf numFmtId="0" fontId="12" fillId="0" borderId="0" xfId="8" applyNumberFormat="1" applyFont="1" applyFill="1" applyBorder="1" applyAlignment="1"/>
    <xf numFmtId="22" fontId="0" fillId="0" borderId="0" xfId="0" applyNumberFormat="1" applyFill="1"/>
    <xf numFmtId="0" fontId="31" fillId="0" borderId="0" xfId="8" applyNumberFormat="1" applyFont="1" applyFill="1" applyBorder="1" applyAlignment="1"/>
    <xf numFmtId="0" fontId="27" fillId="0" borderId="9" xfId="6" applyBorder="1" applyAlignment="1">
      <alignment horizontal="center" vertical="center" wrapText="1"/>
    </xf>
    <xf numFmtId="0" fontId="27" fillId="0" borderId="17" xfId="6" applyBorder="1" applyAlignment="1">
      <alignment horizontal="center" vertical="center" wrapText="1"/>
    </xf>
    <xf numFmtId="0" fontId="27" fillId="0" borderId="8" xfId="6" applyFill="1" applyBorder="1" applyAlignment="1">
      <alignment horizontal="center" vertical="center" wrapText="1"/>
    </xf>
    <xf numFmtId="0" fontId="12" fillId="0" borderId="0" xfId="0" applyFont="1" applyFill="1"/>
    <xf numFmtId="0" fontId="32" fillId="0" borderId="0" xfId="0" applyFont="1"/>
    <xf numFmtId="0" fontId="27" fillId="0" borderId="9" xfId="6" applyFill="1" applyBorder="1" applyAlignment="1">
      <alignment horizontal="center" vertical="center" wrapText="1"/>
    </xf>
    <xf numFmtId="0" fontId="17" fillId="0" borderId="0" xfId="0" applyFont="1"/>
    <xf numFmtId="0" fontId="27" fillId="0" borderId="9" xfId="6" applyFill="1" applyBorder="1" applyAlignment="1">
      <alignment vertical="center" wrapText="1"/>
    </xf>
    <xf numFmtId="0" fontId="27" fillId="0" borderId="10" xfId="6" applyFill="1" applyBorder="1" applyAlignment="1">
      <alignment vertical="center" wrapText="1"/>
    </xf>
    <xf numFmtId="0" fontId="27" fillId="0" borderId="11" xfId="6" applyFill="1" applyBorder="1" applyAlignment="1">
      <alignment vertical="center" wrapText="1"/>
    </xf>
    <xf numFmtId="0" fontId="27" fillId="0" borderId="17" xfId="6" applyFill="1" applyBorder="1" applyAlignment="1">
      <alignment horizontal="center" vertical="center" wrapText="1"/>
    </xf>
    <xf numFmtId="43" fontId="25" fillId="0" borderId="0" xfId="1" applyFont="1"/>
    <xf numFmtId="0" fontId="25" fillId="0" borderId="0" xfId="5" applyFont="1"/>
    <xf numFmtId="0" fontId="25" fillId="0" borderId="0" xfId="0" applyFont="1"/>
    <xf numFmtId="43" fontId="25" fillId="0" borderId="0" xfId="0" applyNumberFormat="1" applyFont="1"/>
    <xf numFmtId="0" fontId="0" fillId="6" borderId="0" xfId="0" applyFill="1"/>
    <xf numFmtId="0" fontId="33" fillId="0" borderId="0" xfId="8" applyNumberFormat="1" applyFont="1" applyFill="1" applyBorder="1" applyAlignment="1"/>
    <xf numFmtId="0" fontId="14" fillId="0" borderId="3" xfId="0" applyFont="1" applyFill="1" applyBorder="1" applyAlignment="1">
      <alignment horizontal="right"/>
    </xf>
    <xf numFmtId="0" fontId="14" fillId="0" borderId="0" xfId="0" applyFont="1" applyFill="1" applyBorder="1" applyAlignment="1">
      <alignment horizontal="right"/>
    </xf>
    <xf numFmtId="171" fontId="14" fillId="0" borderId="1" xfId="1" applyNumberFormat="1" applyFont="1" applyBorder="1" applyAlignment="1">
      <alignment horizontal="right"/>
    </xf>
    <xf numFmtId="171" fontId="13" fillId="0" borderId="0" xfId="1" applyNumberFormat="1" applyFont="1" applyFill="1"/>
    <xf numFmtId="0" fontId="0" fillId="9" borderId="0" xfId="0" applyFill="1"/>
    <xf numFmtId="40" fontId="25" fillId="0" borderId="0" xfId="1" applyNumberFormat="1" applyFont="1"/>
    <xf numFmtId="0" fontId="21" fillId="6" borderId="1" xfId="0" applyFont="1" applyFill="1" applyBorder="1" applyAlignment="1">
      <alignment horizontal="right"/>
    </xf>
    <xf numFmtId="0" fontId="27" fillId="9" borderId="5" xfId="6" applyFill="1" applyBorder="1" applyAlignment="1">
      <alignment horizontal="left" vertical="center"/>
    </xf>
    <xf numFmtId="0" fontId="27" fillId="9" borderId="18" xfId="6" applyFill="1" applyBorder="1" applyAlignment="1">
      <alignment horizontal="center" vertical="center" wrapText="1"/>
    </xf>
    <xf numFmtId="0" fontId="27" fillId="9" borderId="8" xfId="6" applyFill="1" applyBorder="1" applyAlignment="1">
      <alignment horizontal="center" vertical="center" wrapText="1"/>
    </xf>
    <xf numFmtId="0" fontId="27" fillId="9" borderId="5" xfId="6" applyFill="1" applyBorder="1" applyAlignment="1">
      <alignment horizontal="center" vertical="center" wrapText="1"/>
    </xf>
    <xf numFmtId="0" fontId="27" fillId="6" borderId="0" xfId="6" applyFill="1" applyAlignment="1">
      <alignment horizontal="center"/>
    </xf>
    <xf numFmtId="0" fontId="21" fillId="0" borderId="1" xfId="0" applyFont="1" applyFill="1" applyBorder="1" applyAlignment="1">
      <alignment horizontal="right"/>
    </xf>
    <xf numFmtId="171" fontId="14" fillId="6" borderId="1" xfId="1" applyNumberFormat="1" applyFont="1" applyFill="1" applyBorder="1" applyAlignment="1">
      <alignment horizontal="right"/>
    </xf>
    <xf numFmtId="164" fontId="25" fillId="0" borderId="0" xfId="5" applyNumberFormat="1" applyFont="1"/>
    <xf numFmtId="0" fontId="24" fillId="9" borderId="0" xfId="8" applyNumberFormat="1" applyFont="1" applyFill="1" applyBorder="1" applyAlignment="1">
      <alignment horizontal="center"/>
    </xf>
    <xf numFmtId="2" fontId="0" fillId="0" borderId="0" xfId="8" applyNumberFormat="1" applyFont="1" applyFill="1" applyBorder="1" applyAlignment="1"/>
    <xf numFmtId="0" fontId="12" fillId="0" borderId="0" xfId="0" quotePrefix="1" applyFont="1" applyFill="1" applyAlignment="1">
      <alignment horizontal="center"/>
    </xf>
    <xf numFmtId="0" fontId="26" fillId="10" borderId="0" xfId="8" applyNumberFormat="1" applyFont="1" applyFill="1" applyBorder="1" applyAlignment="1">
      <alignment horizontal="center"/>
    </xf>
    <xf numFmtId="0" fontId="26" fillId="10" borderId="0" xfId="8" applyNumberFormat="1" applyFont="1" applyFill="1" applyBorder="1" applyAlignment="1"/>
    <xf numFmtId="166" fontId="27" fillId="0" borderId="0" xfId="6" applyNumberFormat="1" applyFill="1" applyBorder="1"/>
    <xf numFmtId="166" fontId="27" fillId="0" borderId="0" xfId="6" applyNumberFormat="1" applyFill="1" applyBorder="1" applyAlignment="1"/>
    <xf numFmtId="166" fontId="27" fillId="0" borderId="0" xfId="6" applyNumberFormat="1" applyFill="1" applyBorder="1" applyAlignment="1">
      <alignment horizontal="center"/>
    </xf>
    <xf numFmtId="41" fontId="27" fillId="0" borderId="0" xfId="4" applyNumberFormat="1" applyFont="1" applyFill="1" applyBorder="1" applyAlignment="1">
      <alignment horizontal="center" vertical="center" wrapText="1"/>
    </xf>
    <xf numFmtId="166" fontId="29" fillId="0" borderId="0" xfId="6" applyNumberFormat="1" applyFont="1" applyFill="1" applyBorder="1"/>
    <xf numFmtId="41" fontId="27" fillId="0" borderId="0" xfId="6" applyNumberFormat="1" applyFill="1"/>
    <xf numFmtId="0" fontId="29" fillId="6" borderId="0" xfId="6" applyFont="1" applyFill="1"/>
    <xf numFmtId="166" fontId="27" fillId="0" borderId="19" xfId="6" applyNumberFormat="1" applyFill="1" applyBorder="1"/>
    <xf numFmtId="0" fontId="21" fillId="6" borderId="1" xfId="0" applyFont="1" applyFill="1" applyBorder="1" applyAlignment="1">
      <alignment horizontal="center"/>
    </xf>
    <xf numFmtId="0" fontId="21" fillId="6" borderId="1" xfId="0" applyFont="1" applyFill="1" applyBorder="1" applyAlignment="1">
      <alignment horizontal="left"/>
    </xf>
    <xf numFmtId="14" fontId="21" fillId="6" borderId="1" xfId="0" applyNumberFormat="1" applyFont="1" applyFill="1" applyBorder="1" applyAlignment="1">
      <alignment horizontal="center"/>
    </xf>
    <xf numFmtId="0" fontId="21" fillId="8" borderId="1" xfId="0" applyFont="1" applyFill="1" applyBorder="1" applyAlignment="1">
      <alignment horizontal="center"/>
    </xf>
    <xf numFmtId="0" fontId="21" fillId="8" borderId="1" xfId="0" applyFont="1" applyFill="1" applyBorder="1" applyAlignment="1">
      <alignment horizontal="left"/>
    </xf>
    <xf numFmtId="14" fontId="21" fillId="8" borderId="1" xfId="0" applyNumberFormat="1" applyFont="1" applyFill="1" applyBorder="1" applyAlignment="1">
      <alignment horizontal="center"/>
    </xf>
    <xf numFmtId="0" fontId="21" fillId="8" borderId="1" xfId="0" applyFont="1" applyFill="1" applyBorder="1" applyAlignment="1">
      <alignment horizontal="right"/>
    </xf>
    <xf numFmtId="0" fontId="21" fillId="10" borderId="1" xfId="0" applyFont="1" applyFill="1" applyBorder="1" applyAlignment="1">
      <alignment horizontal="center"/>
    </xf>
    <xf numFmtId="0" fontId="21" fillId="10" borderId="1" xfId="0" applyFont="1" applyFill="1" applyBorder="1" applyAlignment="1">
      <alignment horizontal="left"/>
    </xf>
    <xf numFmtId="14" fontId="21" fillId="10" borderId="1" xfId="0" applyNumberFormat="1" applyFont="1" applyFill="1" applyBorder="1" applyAlignment="1">
      <alignment horizontal="center"/>
    </xf>
    <xf numFmtId="0" fontId="21" fillId="10" borderId="1" xfId="0" applyFont="1" applyFill="1" applyBorder="1" applyAlignment="1">
      <alignment horizontal="right"/>
    </xf>
    <xf numFmtId="0" fontId="21" fillId="12" borderId="1" xfId="0" applyFont="1" applyFill="1" applyBorder="1" applyAlignment="1">
      <alignment horizontal="center"/>
    </xf>
    <xf numFmtId="0" fontId="21" fillId="12" borderId="1" xfId="0" applyFont="1" applyFill="1" applyBorder="1" applyAlignment="1">
      <alignment horizontal="left"/>
    </xf>
    <xf numFmtId="14" fontId="21" fillId="12" borderId="1" xfId="0" applyNumberFormat="1" applyFont="1" applyFill="1" applyBorder="1" applyAlignment="1">
      <alignment horizontal="center"/>
    </xf>
    <xf numFmtId="0" fontId="21" fillId="12" borderId="1" xfId="0" applyFont="1" applyFill="1" applyBorder="1" applyAlignment="1">
      <alignment horizontal="right"/>
    </xf>
    <xf numFmtId="0" fontId="21" fillId="13" borderId="1" xfId="0" applyFont="1" applyFill="1" applyBorder="1" applyAlignment="1">
      <alignment horizontal="center"/>
    </xf>
    <xf numFmtId="0" fontId="21" fillId="13" borderId="1" xfId="0" applyFont="1" applyFill="1" applyBorder="1" applyAlignment="1">
      <alignment horizontal="left"/>
    </xf>
    <xf numFmtId="14" fontId="21" fillId="13" borderId="1" xfId="0" applyNumberFormat="1" applyFont="1" applyFill="1" applyBorder="1" applyAlignment="1">
      <alignment horizontal="center"/>
    </xf>
    <xf numFmtId="0" fontId="21" fillId="13" borderId="1" xfId="0" applyFont="1" applyFill="1" applyBorder="1" applyAlignment="1">
      <alignment horizontal="right"/>
    </xf>
    <xf numFmtId="0" fontId="21" fillId="9" borderId="1" xfId="0" applyFont="1" applyFill="1" applyBorder="1" applyAlignment="1">
      <alignment horizontal="center"/>
    </xf>
    <xf numFmtId="0" fontId="21" fillId="9" borderId="1" xfId="0" applyFont="1" applyFill="1" applyBorder="1" applyAlignment="1">
      <alignment horizontal="left"/>
    </xf>
    <xf numFmtId="14" fontId="21" fillId="9" borderId="1" xfId="0" applyNumberFormat="1" applyFont="1" applyFill="1" applyBorder="1" applyAlignment="1">
      <alignment horizontal="center"/>
    </xf>
    <xf numFmtId="0" fontId="21" fillId="9" borderId="1" xfId="0" applyFont="1" applyFill="1" applyBorder="1" applyAlignment="1">
      <alignment horizontal="right"/>
    </xf>
    <xf numFmtId="0" fontId="21" fillId="0" borderId="1" xfId="0" applyFont="1" applyFill="1" applyBorder="1" applyAlignment="1">
      <alignment horizontal="center"/>
    </xf>
    <xf numFmtId="0" fontId="21" fillId="0" borderId="1" xfId="0" applyFont="1" applyFill="1" applyBorder="1" applyAlignment="1">
      <alignment horizontal="left"/>
    </xf>
    <xf numFmtId="14" fontId="21" fillId="0" borderId="1" xfId="0" applyNumberFormat="1" applyFont="1" applyFill="1" applyBorder="1" applyAlignment="1">
      <alignment horizontal="center"/>
    </xf>
    <xf numFmtId="0" fontId="22" fillId="0" borderId="0" xfId="0" applyFont="1" applyFill="1"/>
    <xf numFmtId="0" fontId="13" fillId="4" borderId="0" xfId="0" applyFont="1" applyFill="1"/>
    <xf numFmtId="43" fontId="14" fillId="6" borderId="1" xfId="1" applyFont="1" applyFill="1" applyBorder="1" applyAlignment="1">
      <alignment horizontal="right"/>
    </xf>
    <xf numFmtId="0" fontId="27" fillId="9" borderId="0" xfId="6" applyFill="1" applyAlignment="1">
      <alignment horizontal="center"/>
    </xf>
    <xf numFmtId="0" fontId="27" fillId="14" borderId="0" xfId="6" applyFill="1" applyAlignment="1">
      <alignment horizontal="center"/>
    </xf>
    <xf numFmtId="0" fontId="12" fillId="14" borderId="0" xfId="8" applyNumberFormat="1" applyFont="1" applyFill="1" applyBorder="1" applyAlignment="1">
      <alignment horizontal="center"/>
    </xf>
    <xf numFmtId="170" fontId="29" fillId="15" borderId="4" xfId="6" applyNumberFormat="1" applyFont="1" applyFill="1" applyBorder="1"/>
    <xf numFmtId="164" fontId="29" fillId="15" borderId="4" xfId="6" applyNumberFormat="1" applyFont="1" applyFill="1" applyBorder="1"/>
    <xf numFmtId="0" fontId="27" fillId="0" borderId="0" xfId="6" applyAlignment="1">
      <alignment wrapText="1"/>
    </xf>
    <xf numFmtId="41" fontId="27" fillId="0" borderId="8" xfId="4" applyNumberFormat="1" applyFont="1" applyFill="1" applyBorder="1" applyAlignment="1">
      <alignment horizontal="center" vertical="center" wrapText="1"/>
    </xf>
    <xf numFmtId="0" fontId="21" fillId="4" borderId="1" xfId="0" applyFont="1" applyFill="1" applyBorder="1" applyAlignment="1">
      <alignment horizontal="right"/>
    </xf>
    <xf numFmtId="43" fontId="14" fillId="0" borderId="1" xfId="1" applyNumberFormat="1" applyFont="1" applyFill="1" applyBorder="1" applyAlignment="1">
      <alignment horizontal="right"/>
    </xf>
    <xf numFmtId="43" fontId="21" fillId="0" borderId="1" xfId="1" applyFont="1" applyFill="1" applyBorder="1" applyAlignment="1">
      <alignment horizontal="right"/>
    </xf>
    <xf numFmtId="171" fontId="14" fillId="0" borderId="1" xfId="1" applyNumberFormat="1" applyFont="1" applyFill="1" applyBorder="1" applyAlignment="1">
      <alignment horizontal="right"/>
    </xf>
    <xf numFmtId="43" fontId="14" fillId="0" borderId="1" xfId="1" applyFont="1" applyFill="1" applyBorder="1" applyAlignment="1">
      <alignment horizontal="right"/>
    </xf>
    <xf numFmtId="0" fontId="27" fillId="0" borderId="0" xfId="6" applyFill="1" applyAlignment="1">
      <alignment wrapText="1"/>
    </xf>
    <xf numFmtId="166" fontId="27" fillId="4" borderId="22" xfId="6" applyNumberFormat="1" applyFill="1" applyBorder="1"/>
    <xf numFmtId="0" fontId="0" fillId="0" borderId="0" xfId="0" applyNumberFormat="1" applyFont="1" applyFill="1" applyBorder="1" applyAlignment="1"/>
    <xf numFmtId="43" fontId="27" fillId="0" borderId="0" xfId="1" applyFont="1"/>
    <xf numFmtId="43" fontId="27" fillId="0" borderId="0" xfId="1" applyFont="1" applyFill="1"/>
    <xf numFmtId="43" fontId="27"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7" fillId="11" borderId="10" xfId="6" applyNumberFormat="1" applyFill="1" applyBorder="1"/>
    <xf numFmtId="0" fontId="27" fillId="16" borderId="0" xfId="6" applyFill="1"/>
    <xf numFmtId="0" fontId="27" fillId="16" borderId="6" xfId="6" quotePrefix="1" applyFill="1" applyBorder="1" applyAlignment="1">
      <alignment horizontal="center" vertical="center" wrapText="1"/>
    </xf>
    <xf numFmtId="0" fontId="27" fillId="16" borderId="18" xfId="6" applyFill="1" applyBorder="1" applyAlignment="1">
      <alignment horizontal="center" vertical="center" wrapText="1"/>
    </xf>
    <xf numFmtId="44" fontId="27" fillId="16" borderId="8" xfId="6" applyNumberFormat="1" applyFill="1" applyBorder="1" applyAlignment="1">
      <alignment horizontal="center" vertical="center" wrapText="1"/>
    </xf>
    <xf numFmtId="44" fontId="27" fillId="16" borderId="13" xfId="6" applyNumberFormat="1" applyFill="1" applyBorder="1" applyAlignment="1">
      <alignment horizontal="center" vertical="center" wrapText="1"/>
    </xf>
    <xf numFmtId="44" fontId="29" fillId="16" borderId="4" xfId="6" applyNumberFormat="1" applyFont="1" applyFill="1" applyBorder="1"/>
    <xf numFmtId="0" fontId="27" fillId="16" borderId="0" xfId="6" applyFill="1" applyAlignment="1">
      <alignment wrapText="1"/>
    </xf>
    <xf numFmtId="44" fontId="27" fillId="16" borderId="8" xfId="4" applyFont="1" applyFill="1" applyBorder="1" applyAlignment="1">
      <alignment horizontal="center" vertical="center" wrapText="1"/>
    </xf>
    <xf numFmtId="44" fontId="27" fillId="16" borderId="13" xfId="4" applyFont="1" applyFill="1" applyBorder="1" applyAlignment="1">
      <alignment horizontal="center" vertical="center" wrapText="1"/>
    </xf>
    <xf numFmtId="0" fontId="27" fillId="16" borderId="18" xfId="6" applyFill="1" applyBorder="1" applyAlignment="1">
      <alignment horizontal="center" vertical="center" wrapText="1"/>
    </xf>
    <xf numFmtId="166" fontId="29" fillId="15" borderId="4" xfId="6" applyNumberFormat="1" applyFont="1" applyFill="1" applyBorder="1"/>
    <xf numFmtId="43" fontId="0" fillId="0" borderId="0" xfId="0" applyNumberFormat="1" applyFont="1" applyFill="1" applyBorder="1" applyAlignment="1"/>
    <xf numFmtId="0" fontId="0" fillId="6" borderId="0" xfId="0" applyNumberFormat="1" applyFont="1" applyFill="1" applyBorder="1" applyAlignment="1"/>
    <xf numFmtId="169" fontId="23" fillId="0" borderId="0" xfId="8" applyNumberFormat="1" applyFont="1" applyFill="1" applyBorder="1" applyAlignment="1"/>
    <xf numFmtId="170" fontId="27" fillId="0" borderId="8" xfId="4" applyNumberFormat="1" applyFont="1" applyFill="1" applyBorder="1" applyAlignment="1">
      <alignment vertical="center" wrapText="1"/>
    </xf>
    <xf numFmtId="43" fontId="13" fillId="7" borderId="15" xfId="1" applyFont="1" applyFill="1" applyBorder="1"/>
    <xf numFmtId="43" fontId="0" fillId="0" borderId="0" xfId="0" applyNumberFormat="1"/>
    <xf numFmtId="0" fontId="32" fillId="0" borderId="0" xfId="0" applyFont="1" applyFill="1"/>
    <xf numFmtId="43" fontId="0" fillId="0" borderId="0" xfId="0" applyNumberFormat="1" applyFill="1"/>
    <xf numFmtId="165" fontId="0" fillId="0" borderId="0" xfId="1" applyNumberFormat="1" applyFont="1" applyFill="1"/>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0" borderId="0" xfId="0" applyNumberFormat="1" applyFont="1" applyFill="1" applyBorder="1" applyAlignment="1"/>
    <xf numFmtId="0" fontId="12" fillId="0" borderId="0" xfId="0" applyFont="1" applyAlignment="1">
      <alignment vertical="center" wrapText="1"/>
    </xf>
    <xf numFmtId="3" fontId="27" fillId="0" borderId="9" xfId="6" applyNumberFormat="1" applyBorder="1" applyAlignment="1">
      <alignment horizontal="center" vertical="center" wrapText="1"/>
    </xf>
    <xf numFmtId="0" fontId="0" fillId="0" borderId="0" xfId="0"/>
    <xf numFmtId="0" fontId="0" fillId="0" borderId="0" xfId="0" applyFill="1"/>
    <xf numFmtId="0" fontId="29" fillId="0" borderId="0" xfId="0" applyFont="1" applyFill="1"/>
    <xf numFmtId="0" fontId="0" fillId="0" borderId="10" xfId="0" applyFill="1" applyBorder="1" applyAlignment="1">
      <alignment horizontal="center"/>
    </xf>
    <xf numFmtId="0" fontId="30" fillId="0" borderId="0" xfId="0" applyFont="1"/>
    <xf numFmtId="0" fontId="0" fillId="0" borderId="10" xfId="0" applyBorder="1" applyAlignment="1">
      <alignment horizontal="center"/>
    </xf>
    <xf numFmtId="0" fontId="0" fillId="0" borderId="10" xfId="0" applyBorder="1"/>
    <xf numFmtId="0" fontId="0" fillId="0" borderId="10" xfId="0" quotePrefix="1" applyFill="1" applyBorder="1"/>
    <xf numFmtId="166" fontId="27" fillId="0" borderId="10" xfId="6" applyNumberFormat="1" applyFill="1" applyBorder="1" applyAlignment="1">
      <alignment horizontal="center" vertical="center" wrapText="1"/>
    </xf>
    <xf numFmtId="0" fontId="29" fillId="0" borderId="0" xfId="0" applyFont="1"/>
    <xf numFmtId="0" fontId="0" fillId="0" borderId="27" xfId="0" applyBorder="1"/>
    <xf numFmtId="0" fontId="0" fillId="0" borderId="28" xfId="0" applyFill="1" applyBorder="1"/>
    <xf numFmtId="0" fontId="0" fillId="0" borderId="29" xfId="0" applyBorder="1"/>
    <xf numFmtId="0" fontId="0" fillId="0" borderId="0" xfId="0" applyBorder="1"/>
    <xf numFmtId="173" fontId="0" fillId="0" borderId="0" xfId="0" applyNumberFormat="1" applyBorder="1" applyAlignment="1">
      <alignment horizontal="right"/>
    </xf>
    <xf numFmtId="0" fontId="0" fillId="0" borderId="23" xfId="0" applyBorder="1"/>
    <xf numFmtId="0" fontId="0" fillId="0" borderId="0" xfId="0" applyFill="1" applyBorder="1"/>
    <xf numFmtId="0" fontId="0" fillId="0" borderId="24" xfId="0" applyBorder="1"/>
    <xf numFmtId="0" fontId="0" fillId="0" borderId="25" xfId="0" applyBorder="1"/>
    <xf numFmtId="0" fontId="0" fillId="0" borderId="21" xfId="0" applyBorder="1"/>
    <xf numFmtId="0" fontId="0" fillId="0" borderId="21" xfId="0" applyFill="1" applyBorder="1"/>
    <xf numFmtId="0" fontId="0" fillId="0" borderId="20" xfId="0" applyBorder="1" applyAlignment="1">
      <alignment horizontal="center"/>
    </xf>
    <xf numFmtId="2" fontId="29" fillId="0" borderId="4" xfId="6" applyNumberFormat="1" applyFont="1" applyFill="1" applyBorder="1"/>
    <xf numFmtId="43" fontId="29" fillId="0" borderId="4" xfId="1" applyFont="1" applyBorder="1"/>
    <xf numFmtId="166" fontId="9" fillId="4" borderId="22" xfId="6" applyNumberFormat="1" applyFont="1" applyFill="1" applyBorder="1"/>
    <xf numFmtId="0" fontId="27" fillId="50" borderId="0" xfId="6" applyFill="1"/>
    <xf numFmtId="0" fontId="27" fillId="50" borderId="0" xfId="6" applyFill="1" applyAlignment="1">
      <alignment horizontal="center"/>
    </xf>
    <xf numFmtId="43" fontId="7" fillId="0" borderId="0" xfId="64" applyFont="1"/>
    <xf numFmtId="43" fontId="30" fillId="0" borderId="0" xfId="64" applyFont="1"/>
    <xf numFmtId="43" fontId="7" fillId="0" borderId="0" xfId="64" applyFont="1" applyFill="1"/>
    <xf numFmtId="43" fontId="7" fillId="0" borderId="23" xfId="64" applyFont="1" applyBorder="1"/>
    <xf numFmtId="43" fontId="7" fillId="0" borderId="10" xfId="64" applyFont="1" applyBorder="1"/>
    <xf numFmtId="43" fontId="7" fillId="0" borderId="0" xfId="64" applyFont="1" applyBorder="1"/>
    <xf numFmtId="43" fontId="7" fillId="0" borderId="0" xfId="64" applyFont="1" applyFill="1" applyBorder="1" applyAlignment="1">
      <alignment horizontal="right"/>
    </xf>
    <xf numFmtId="43" fontId="7" fillId="0" borderId="28" xfId="64" applyFont="1" applyBorder="1" applyAlignment="1">
      <alignment horizontal="right"/>
    </xf>
    <xf numFmtId="43" fontId="7" fillId="0" borderId="0" xfId="64" applyFont="1" applyFill="1" applyBorder="1"/>
    <xf numFmtId="176" fontId="12" fillId="0" borderId="0" xfId="0" quotePrefix="1" applyNumberFormat="1" applyFont="1" applyFill="1"/>
    <xf numFmtId="0" fontId="27" fillId="0" borderId="18" xfId="6" applyFill="1" applyBorder="1" applyAlignment="1">
      <alignment horizontal="center" vertical="center" wrapText="1"/>
    </xf>
    <xf numFmtId="170" fontId="6" fillId="0" borderId="8" xfId="4" applyNumberFormat="1" applyFont="1" applyFill="1" applyBorder="1" applyAlignment="1">
      <alignment vertical="center" wrapText="1"/>
    </xf>
    <xf numFmtId="170" fontId="6" fillId="0" borderId="19" xfId="4" applyNumberFormat="1" applyFont="1" applyFill="1" applyBorder="1" applyAlignment="1">
      <alignment vertical="center" wrapText="1"/>
    </xf>
    <xf numFmtId="170" fontId="29" fillId="0" borderId="4" xfId="6" applyNumberFormat="1" applyFont="1" applyFill="1" applyBorder="1"/>
    <xf numFmtId="166" fontId="0" fillId="0" borderId="0" xfId="0" applyNumberFormat="1"/>
    <xf numFmtId="0" fontId="13" fillId="0" borderId="50" xfId="0" applyFont="1" applyBorder="1"/>
    <xf numFmtId="0" fontId="13" fillId="0" borderId="50" xfId="0" pivotButton="1" applyFont="1" applyBorder="1"/>
    <xf numFmtId="0" fontId="13" fillId="0" borderId="51" xfId="0" pivotButton="1" applyFont="1" applyBorder="1"/>
    <xf numFmtId="0" fontId="13" fillId="0" borderId="51" xfId="0" applyFont="1" applyBorder="1"/>
    <xf numFmtId="0" fontId="13" fillId="0" borderId="52" xfId="0" applyFont="1" applyBorder="1"/>
    <xf numFmtId="0" fontId="13" fillId="0" borderId="53" xfId="0" applyFont="1" applyBorder="1"/>
    <xf numFmtId="0" fontId="13" fillId="0" borderId="54" xfId="0" applyFont="1" applyBorder="1"/>
    <xf numFmtId="0" fontId="13" fillId="0" borderId="55" xfId="0" applyFont="1" applyBorder="1"/>
    <xf numFmtId="22" fontId="34" fillId="0" borderId="0" xfId="64" applyNumberFormat="1" applyFont="1" applyFill="1"/>
    <xf numFmtId="22" fontId="7" fillId="0" borderId="0" xfId="64" applyNumberFormat="1" applyFont="1" applyFill="1"/>
    <xf numFmtId="22" fontId="0" fillId="0" borderId="10" xfId="0" applyNumberFormat="1" applyFill="1" applyBorder="1" applyAlignment="1">
      <alignment horizontal="center"/>
    </xf>
    <xf numFmtId="43" fontId="7"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7" fillId="0" borderId="0" xfId="0" applyFont="1" applyAlignment="1">
      <alignment horizontal="center"/>
    </xf>
    <xf numFmtId="0" fontId="13" fillId="0" borderId="0" xfId="0" applyFont="1" applyAlignment="1">
      <alignment horizontal="center"/>
    </xf>
    <xf numFmtId="177" fontId="13" fillId="0" borderId="0" xfId="0" applyNumberFormat="1" applyFont="1"/>
    <xf numFmtId="0" fontId="17"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2" fillId="0" borderId="0" xfId="0" applyNumberFormat="1" applyFont="1" applyFill="1"/>
    <xf numFmtId="0" fontId="12" fillId="0" borderId="0" xfId="0" applyFont="1" applyAlignment="1">
      <alignment horizontal="center"/>
    </xf>
    <xf numFmtId="0" fontId="0" fillId="0" borderId="0" xfId="0" applyFill="1" applyAlignment="1">
      <alignment horizontal="center"/>
    </xf>
    <xf numFmtId="0" fontId="12" fillId="0" borderId="0" xfId="0" applyFont="1" applyFill="1" applyBorder="1" applyAlignment="1">
      <alignment horizontal="center"/>
    </xf>
    <xf numFmtId="0" fontId="28" fillId="0" borderId="0" xfId="0" applyFont="1" applyFill="1" applyAlignment="1">
      <alignment horizontal="center"/>
    </xf>
    <xf numFmtId="43" fontId="0" fillId="0" borderId="0" xfId="0" applyNumberFormat="1" applyAlignment="1">
      <alignment horizontal="center"/>
    </xf>
    <xf numFmtId="43" fontId="4" fillId="0" borderId="10" xfId="64" applyFont="1" applyFill="1" applyBorder="1" applyAlignment="1">
      <alignment horizontal="center" wrapText="1"/>
    </xf>
    <xf numFmtId="180" fontId="0" fillId="0" borderId="0" xfId="0" applyNumberFormat="1" applyAlignment="1">
      <alignment horizontal="center"/>
    </xf>
    <xf numFmtId="0" fontId="26" fillId="0" borderId="0" xfId="8" applyNumberFormat="1" applyFont="1" applyFill="1" applyBorder="1" applyAlignment="1"/>
    <xf numFmtId="180" fontId="0" fillId="0" borderId="0" xfId="0" applyNumberFormat="1"/>
    <xf numFmtId="0" fontId="0" fillId="0" borderId="0" xfId="0" applyFont="1" applyFill="1" applyBorder="1"/>
    <xf numFmtId="1" fontId="0" fillId="0" borderId="0" xfId="0" applyNumberFormat="1"/>
    <xf numFmtId="0" fontId="30" fillId="0" borderId="0" xfId="6" applyFont="1" applyFill="1"/>
    <xf numFmtId="22" fontId="12" fillId="0" borderId="0" xfId="0" applyNumberFormat="1" applyFont="1" applyFill="1" applyAlignment="1">
      <alignment horizontal="center"/>
    </xf>
    <xf numFmtId="168" fontId="17" fillId="0" borderId="14" xfId="0" applyNumberFormat="1" applyFont="1" applyFill="1" applyBorder="1" applyAlignment="1">
      <alignment horizontal="center"/>
    </xf>
    <xf numFmtId="43" fontId="29" fillId="0" borderId="26" xfId="64" applyFont="1" applyBorder="1"/>
    <xf numFmtId="43" fontId="29" fillId="0" borderId="22" xfId="64" applyFont="1" applyBorder="1"/>
    <xf numFmtId="43" fontId="29" fillId="0" borderId="22" xfId="64" applyFont="1" applyFill="1" applyBorder="1"/>
    <xf numFmtId="167" fontId="17" fillId="0" borderId="10" xfId="0" applyNumberFormat="1" applyFont="1" applyBorder="1"/>
    <xf numFmtId="0" fontId="0" fillId="0" borderId="0" xfId="0" applyFill="1" applyAlignment="1">
      <alignment horizontal="right"/>
    </xf>
    <xf numFmtId="49" fontId="60" fillId="0" borderId="58" xfId="0" applyNumberFormat="1" applyFont="1" applyFill="1" applyBorder="1" applyAlignment="1">
      <alignment horizontal="left" vertical="top" wrapText="1"/>
    </xf>
    <xf numFmtId="2" fontId="0" fillId="0" borderId="0" xfId="0" applyNumberFormat="1"/>
    <xf numFmtId="178" fontId="60" fillId="0" borderId="58" xfId="0" applyNumberFormat="1" applyFont="1" applyFill="1" applyBorder="1" applyAlignment="1">
      <alignment horizontal="right" vertical="center"/>
    </xf>
    <xf numFmtId="0" fontId="12" fillId="0" borderId="0" xfId="0" applyFont="1" applyFill="1" applyAlignment="1">
      <alignment horizontal="center"/>
    </xf>
    <xf numFmtId="178" fontId="60" fillId="0" borderId="58" xfId="0" applyNumberFormat="1" applyFont="1" applyFill="1" applyBorder="1" applyAlignment="1">
      <alignment horizontal="center" vertical="center"/>
    </xf>
    <xf numFmtId="0" fontId="12" fillId="0" borderId="0" xfId="0" applyFont="1" applyFill="1" applyAlignment="1">
      <alignment horizontal="center" vertical="center"/>
    </xf>
    <xf numFmtId="2" fontId="60" fillId="0" borderId="58" xfId="0" applyNumberFormat="1" applyFont="1" applyFill="1" applyBorder="1" applyAlignment="1">
      <alignment horizontal="right" vertical="center"/>
    </xf>
    <xf numFmtId="0" fontId="0" fillId="0" borderId="0" xfId="0" applyAlignment="1">
      <alignment vertical="center"/>
    </xf>
    <xf numFmtId="179" fontId="0" fillId="0" borderId="0" xfId="0" applyNumberFormat="1" applyAlignment="1">
      <alignment vertical="center"/>
    </xf>
    <xf numFmtId="2" fontId="0" fillId="0" borderId="0" xfId="0" applyNumberFormat="1" applyFill="1" applyAlignment="1">
      <alignment vertical="center"/>
    </xf>
    <xf numFmtId="0" fontId="0" fillId="0" borderId="0" xfId="0" applyFill="1" applyAlignment="1">
      <alignment vertical="center"/>
    </xf>
    <xf numFmtId="165" fontId="12" fillId="0" borderId="0" xfId="5" applyNumberFormat="1" applyFill="1"/>
    <xf numFmtId="167" fontId="0" fillId="0" borderId="10" xfId="0" applyNumberFormat="1" applyBorder="1" applyAlignment="1">
      <alignment horizontal="center"/>
    </xf>
    <xf numFmtId="0" fontId="30" fillId="0" borderId="0" xfId="0" applyFont="1" applyFill="1" applyAlignment="1">
      <alignment horizontal="center"/>
    </xf>
    <xf numFmtId="0" fontId="30" fillId="0" borderId="0" xfId="0" applyFont="1" applyFill="1" applyBorder="1" applyAlignment="1">
      <alignment horizontal="center"/>
    </xf>
    <xf numFmtId="0" fontId="12" fillId="0" borderId="10" xfId="0" applyFont="1" applyBorder="1" applyAlignment="1">
      <alignment horizontal="center"/>
    </xf>
    <xf numFmtId="43" fontId="7" fillId="0" borderId="10" xfId="64" applyFont="1" applyFill="1" applyBorder="1" applyAlignment="1">
      <alignment horizontal="center"/>
    </xf>
    <xf numFmtId="167" fontId="0" fillId="0" borderId="10" xfId="0" applyNumberFormat="1" applyFill="1" applyBorder="1" applyAlignment="1">
      <alignment horizontal="center"/>
    </xf>
    <xf numFmtId="43" fontId="29" fillId="0" borderId="22" xfId="64" applyFont="1" applyFill="1" applyBorder="1" applyAlignment="1">
      <alignment horizontal="center"/>
    </xf>
    <xf numFmtId="172" fontId="17" fillId="0" borderId="10" xfId="10" applyNumberFormat="1" applyFont="1" applyBorder="1" applyAlignment="1">
      <alignment horizontal="center"/>
    </xf>
    <xf numFmtId="0" fontId="0" fillId="0" borderId="28" xfId="0" applyFill="1" applyBorder="1" applyAlignment="1">
      <alignment horizontal="center"/>
    </xf>
    <xf numFmtId="0" fontId="0" fillId="0" borderId="28" xfId="0" applyBorder="1" applyAlignment="1">
      <alignment horizontal="center"/>
    </xf>
    <xf numFmtId="43" fontId="7" fillId="0" borderId="0" xfId="64" applyFont="1" applyFill="1" applyBorder="1" applyAlignment="1">
      <alignment horizontal="center"/>
    </xf>
    <xf numFmtId="0" fontId="0" fillId="0" borderId="0" xfId="0" applyBorder="1" applyAlignment="1">
      <alignment horizontal="center"/>
    </xf>
    <xf numFmtId="167" fontId="12" fillId="0" borderId="0" xfId="0" applyNumberFormat="1" applyFont="1" applyBorder="1" applyAlignment="1">
      <alignment horizontal="center"/>
    </xf>
    <xf numFmtId="173" fontId="0" fillId="0" borderId="0" xfId="0" applyNumberFormat="1" applyBorder="1" applyAlignment="1">
      <alignment horizontal="center"/>
    </xf>
    <xf numFmtId="0" fontId="0" fillId="0" borderId="0" xfId="0" applyFill="1" applyBorder="1" applyAlignment="1">
      <alignment horizontal="center"/>
    </xf>
    <xf numFmtId="0" fontId="12" fillId="0" borderId="0" xfId="0" applyFont="1" applyBorder="1" applyAlignment="1">
      <alignment horizontal="center"/>
    </xf>
    <xf numFmtId="0" fontId="0" fillId="0" borderId="0" xfId="0" quotePrefix="1" applyBorder="1" applyAlignment="1">
      <alignment horizontal="center"/>
    </xf>
    <xf numFmtId="0" fontId="0" fillId="0" borderId="21" xfId="0" applyFill="1" applyBorder="1" applyAlignment="1">
      <alignment horizontal="center"/>
    </xf>
    <xf numFmtId="0" fontId="0" fillId="0" borderId="21" xfId="0" applyBorder="1" applyAlignment="1">
      <alignment horizontal="center"/>
    </xf>
    <xf numFmtId="167" fontId="12" fillId="0" borderId="21" xfId="0" applyNumberFormat="1" applyFont="1" applyBorder="1" applyAlignment="1">
      <alignment horizontal="center"/>
    </xf>
    <xf numFmtId="8" fontId="0" fillId="0" borderId="21" xfId="0" applyNumberFormat="1" applyBorder="1" applyAlignment="1">
      <alignment horizontal="center"/>
    </xf>
    <xf numFmtId="22" fontId="0" fillId="0" borderId="0" xfId="0" applyNumberFormat="1" applyAlignment="1">
      <alignment horizontal="center" vertical="center"/>
    </xf>
    <xf numFmtId="0" fontId="0" fillId="0" borderId="0" xfId="0" applyAlignment="1">
      <alignment horizontal="center" vertical="center"/>
    </xf>
    <xf numFmtId="43" fontId="0" fillId="0" borderId="0" xfId="0" applyNumberFormat="1" applyAlignment="1">
      <alignment horizontal="center" vertical="center"/>
    </xf>
    <xf numFmtId="0" fontId="27" fillId="51" borderId="0" xfId="6" applyFill="1" applyAlignment="1">
      <alignment horizontal="center"/>
    </xf>
    <xf numFmtId="0" fontId="61" fillId="0" borderId="0" xfId="6" applyFont="1" applyFill="1"/>
    <xf numFmtId="0" fontId="61" fillId="0" borderId="0" xfId="6" applyFont="1" applyFill="1" applyAlignment="1">
      <alignment horizontal="center"/>
    </xf>
    <xf numFmtId="3" fontId="0" fillId="0" borderId="0" xfId="0" applyNumberFormat="1"/>
    <xf numFmtId="0" fontId="12" fillId="0" borderId="28" xfId="0" applyFont="1" applyBorder="1" applyAlignment="1">
      <alignment horizontal="center"/>
    </xf>
    <xf numFmtId="7" fontId="12" fillId="0" borderId="28" xfId="0" applyNumberFormat="1" applyFont="1" applyBorder="1" applyAlignment="1">
      <alignment horizontal="right"/>
    </xf>
    <xf numFmtId="43" fontId="3" fillId="0" borderId="0" xfId="1" applyFont="1" applyFill="1" applyBorder="1"/>
    <xf numFmtId="0" fontId="0" fillId="0" borderId="0" xfId="0" applyNumberFormat="1" applyFont="1" applyFill="1" applyBorder="1" applyAlignment="1">
      <alignment horizontal="center"/>
    </xf>
    <xf numFmtId="4" fontId="28" fillId="6" borderId="0" xfId="0" applyNumberFormat="1" applyFont="1" applyFill="1" applyAlignment="1">
      <alignment horizontal="center"/>
    </xf>
    <xf numFmtId="2" fontId="28" fillId="6" borderId="0" xfId="0" applyNumberFormat="1" applyFont="1" applyFill="1" applyAlignment="1">
      <alignment horizontal="center"/>
    </xf>
    <xf numFmtId="43" fontId="32" fillId="0" borderId="0" xfId="0" applyNumberFormat="1" applyFont="1" applyFill="1"/>
    <xf numFmtId="7" fontId="0" fillId="0" borderId="0" xfId="0" applyNumberFormat="1"/>
    <xf numFmtId="0" fontId="33" fillId="0" borderId="0" xfId="0" applyFont="1" applyAlignment="1"/>
    <xf numFmtId="43" fontId="0" fillId="0" borderId="0" xfId="1" applyFont="1" applyFill="1"/>
    <xf numFmtId="22" fontId="0" fillId="0" borderId="0" xfId="0" applyNumberFormat="1" applyFill="1" applyAlignment="1">
      <alignment horizontal="center" vertical="center"/>
    </xf>
    <xf numFmtId="0" fontId="0" fillId="0" borderId="0" xfId="0" applyFill="1" applyAlignment="1">
      <alignment horizontal="center" vertical="center"/>
    </xf>
    <xf numFmtId="179" fontId="0" fillId="0" borderId="0" xfId="0" applyNumberFormat="1" applyFill="1" applyAlignment="1">
      <alignment vertical="center"/>
    </xf>
    <xf numFmtId="43" fontId="0" fillId="0" borderId="0" xfId="0" applyNumberFormat="1" applyFill="1" applyAlignment="1">
      <alignment horizontal="center" vertical="center"/>
    </xf>
    <xf numFmtId="0" fontId="0" fillId="3" borderId="0" xfId="0" applyFill="1"/>
    <xf numFmtId="175" fontId="0" fillId="3" borderId="0" xfId="0" applyNumberFormat="1" applyFill="1"/>
    <xf numFmtId="0" fontId="13" fillId="0" borderId="59" xfId="0" applyFont="1" applyBorder="1"/>
    <xf numFmtId="22" fontId="13" fillId="0" borderId="50" xfId="0" applyNumberFormat="1" applyFont="1" applyBorder="1"/>
    <xf numFmtId="0" fontId="13" fillId="0" borderId="50" xfId="0" applyNumberFormat="1" applyFont="1" applyBorder="1"/>
    <xf numFmtId="0" fontId="13" fillId="0" borderId="59" xfId="0" applyNumberFormat="1" applyFont="1" applyBorder="1"/>
    <xf numFmtId="0" fontId="13" fillId="0" borderId="54" xfId="0" applyNumberFormat="1" applyFont="1" applyBorder="1"/>
    <xf numFmtId="22" fontId="13" fillId="0" borderId="60" xfId="0" applyNumberFormat="1" applyFont="1" applyBorder="1"/>
    <xf numFmtId="0" fontId="13" fillId="0" borderId="60" xfId="0" applyNumberFormat="1" applyFont="1" applyBorder="1"/>
    <xf numFmtId="0" fontId="13" fillId="0" borderId="0" xfId="0" applyNumberFormat="1" applyFont="1"/>
    <xf numFmtId="0" fontId="13" fillId="0" borderId="61" xfId="0" applyNumberFormat="1" applyFont="1" applyBorder="1"/>
    <xf numFmtId="22" fontId="13" fillId="0" borderId="62" xfId="0" applyNumberFormat="1" applyFont="1" applyBorder="1"/>
    <xf numFmtId="0" fontId="13" fillId="0" borderId="62" xfId="0" applyNumberFormat="1" applyFont="1" applyBorder="1"/>
    <xf numFmtId="0" fontId="13" fillId="0" borderId="63" xfId="0" applyNumberFormat="1" applyFont="1" applyBorder="1"/>
    <xf numFmtId="0" fontId="13" fillId="0" borderId="64" xfId="0" applyNumberFormat="1" applyFont="1" applyBorder="1"/>
    <xf numFmtId="0" fontId="0" fillId="0" borderId="50" xfId="0" applyBorder="1"/>
    <xf numFmtId="0" fontId="0" fillId="0" borderId="65" xfId="0" applyBorder="1"/>
    <xf numFmtId="0" fontId="0" fillId="0" borderId="60" xfId="0" applyBorder="1"/>
    <xf numFmtId="0" fontId="0" fillId="0" borderId="66" xfId="0" applyBorder="1"/>
    <xf numFmtId="43" fontId="0" fillId="0" borderId="67" xfId="0" applyNumberFormat="1" applyBorder="1"/>
    <xf numFmtId="0" fontId="12" fillId="0" borderId="10" xfId="0" applyFont="1" applyFill="1" applyBorder="1" applyAlignment="1">
      <alignment horizontal="center" vertical="center" wrapText="1"/>
    </xf>
    <xf numFmtId="37" fontId="12" fillId="0" borderId="10" xfId="0" applyNumberFormat="1" applyFont="1" applyFill="1" applyBorder="1" applyAlignment="1" applyProtection="1">
      <alignment horizontal="center"/>
    </xf>
    <xf numFmtId="0" fontId="35" fillId="0" borderId="10" xfId="0" applyFont="1" applyFill="1" applyBorder="1" applyAlignment="1">
      <alignment horizontal="center"/>
    </xf>
    <xf numFmtId="7" fontId="28" fillId="0" borderId="10" xfId="113" applyNumberFormat="1" applyFont="1" applyFill="1" applyBorder="1" applyAlignment="1">
      <alignment horizontal="center"/>
    </xf>
    <xf numFmtId="0" fontId="35" fillId="0" borderId="24" xfId="0" applyFont="1" applyFill="1" applyBorder="1" applyAlignment="1">
      <alignment horizontal="center"/>
    </xf>
    <xf numFmtId="0" fontId="0" fillId="0" borderId="26" xfId="0" applyNumberFormat="1" applyFont="1" applyFill="1" applyBorder="1" applyAlignment="1">
      <alignment horizontal="center" wrapText="1"/>
    </xf>
    <xf numFmtId="0" fontId="0" fillId="0" borderId="19" xfId="0" applyNumberFormat="1" applyFont="1" applyFill="1" applyBorder="1" applyAlignment="1">
      <alignment horizontal="center" wrapText="1"/>
    </xf>
    <xf numFmtId="0" fontId="12" fillId="0" borderId="19" xfId="0" applyNumberFormat="1" applyFont="1" applyFill="1" applyBorder="1" applyAlignment="1">
      <alignment horizontal="center" wrapText="1"/>
    </xf>
    <xf numFmtId="0" fontId="12" fillId="0" borderId="22" xfId="0" applyNumberFormat="1" applyFont="1" applyFill="1" applyBorder="1" applyAlignment="1">
      <alignment horizontal="center" wrapText="1"/>
    </xf>
    <xf numFmtId="0" fontId="12" fillId="0" borderId="0" xfId="0" applyNumberFormat="1" applyFont="1" applyFill="1" applyBorder="1" applyAlignment="1">
      <alignment horizontal="center" wrapText="1"/>
    </xf>
    <xf numFmtId="39" fontId="0" fillId="0" borderId="0" xfId="0" applyNumberFormat="1" applyFill="1"/>
    <xf numFmtId="0" fontId="0" fillId="52" borderId="0" xfId="8" applyNumberFormat="1" applyFont="1" applyFill="1" applyBorder="1" applyAlignment="1">
      <alignment horizontal="center"/>
    </xf>
    <xf numFmtId="0" fontId="0" fillId="13" borderId="10" xfId="0" applyFill="1" applyBorder="1" applyAlignment="1">
      <alignment horizontal="center" vertical="center" wrapText="1"/>
    </xf>
    <xf numFmtId="2" fontId="0" fillId="0" borderId="10" xfId="0" applyNumberFormat="1" applyBorder="1" applyAlignment="1">
      <alignment horizontal="center"/>
    </xf>
    <xf numFmtId="43" fontId="0" fillId="0" borderId="10" xfId="63" applyFont="1" applyBorder="1" applyAlignment="1">
      <alignment horizontal="center"/>
    </xf>
    <xf numFmtId="43" fontId="29" fillId="13" borderId="10" xfId="64" applyFont="1" applyFill="1" applyBorder="1"/>
    <xf numFmtId="43" fontId="29" fillId="13" borderId="22" xfId="64" applyFont="1" applyFill="1" applyBorder="1"/>
    <xf numFmtId="4" fontId="17" fillId="0" borderId="10" xfId="0" applyNumberFormat="1" applyFont="1" applyFill="1" applyBorder="1"/>
    <xf numFmtId="43" fontId="1" fillId="0" borderId="10" xfId="64" applyFont="1" applyFill="1" applyBorder="1" applyAlignment="1">
      <alignment horizontal="center" vertical="center" wrapText="1"/>
    </xf>
    <xf numFmtId="0" fontId="29" fillId="7" borderId="31" xfId="6" applyFont="1" applyFill="1" applyBorder="1" applyAlignment="1">
      <alignment horizontal="center"/>
    </xf>
    <xf numFmtId="0" fontId="17" fillId="7" borderId="31" xfId="0" applyFont="1" applyFill="1" applyBorder="1" applyAlignment="1">
      <alignment horizontal="center"/>
    </xf>
    <xf numFmtId="0" fontId="29" fillId="0" borderId="12" xfId="6" applyFont="1" applyFill="1" applyBorder="1" applyAlignment="1">
      <alignment horizontal="center" vertical="center" wrapText="1"/>
    </xf>
    <xf numFmtId="0" fontId="27" fillId="0" borderId="13" xfId="6" applyFill="1" applyBorder="1" applyAlignment="1">
      <alignment wrapText="1"/>
    </xf>
    <xf numFmtId="0" fontId="27" fillId="0" borderId="9" xfId="6" applyBorder="1" applyAlignment="1">
      <alignment horizontal="center" vertical="center" wrapText="1"/>
    </xf>
    <xf numFmtId="0" fontId="29" fillId="17" borderId="31" xfId="6" applyFont="1" applyFill="1" applyBorder="1" applyAlignment="1">
      <alignment horizontal="center"/>
    </xf>
    <xf numFmtId="0" fontId="17" fillId="17" borderId="31" xfId="0" applyFont="1" applyFill="1" applyBorder="1" applyAlignment="1">
      <alignment horizontal="center"/>
    </xf>
    <xf numFmtId="0" fontId="27" fillId="6" borderId="9" xfId="6" applyFill="1" applyBorder="1" applyAlignment="1">
      <alignment horizontal="center" vertical="center" wrapText="1"/>
    </xf>
    <xf numFmtId="0" fontId="5" fillId="9" borderId="10" xfId="6" applyFont="1" applyFill="1" applyBorder="1" applyAlignment="1">
      <alignment horizontal="center" vertical="center" wrapText="1"/>
    </xf>
    <xf numFmtId="0" fontId="27" fillId="9" borderId="10" xfId="6" applyFill="1" applyBorder="1" applyAlignment="1">
      <alignment horizontal="center" vertical="center" wrapText="1"/>
    </xf>
    <xf numFmtId="0" fontId="3" fillId="9" borderId="10" xfId="6" applyFont="1" applyFill="1" applyBorder="1" applyAlignment="1">
      <alignment horizontal="center" vertical="center" wrapText="1"/>
    </xf>
    <xf numFmtId="0" fontId="27" fillId="0" borderId="32" xfId="6" quotePrefix="1" applyBorder="1" applyAlignment="1">
      <alignment horizontal="center" vertical="center" wrapText="1"/>
    </xf>
    <xf numFmtId="0" fontId="27" fillId="0" borderId="13" xfId="6" applyBorder="1" applyAlignment="1">
      <alignment horizontal="center" vertical="center" wrapText="1"/>
    </xf>
    <xf numFmtId="0" fontId="27" fillId="0" borderId="18" xfId="6" applyBorder="1" applyAlignment="1">
      <alignment horizontal="center" vertical="center" wrapText="1"/>
    </xf>
    <xf numFmtId="0" fontId="27" fillId="4" borderId="6" xfId="6" quotePrefix="1" applyFill="1" applyBorder="1" applyAlignment="1">
      <alignment horizontal="center" vertical="center" wrapText="1"/>
    </xf>
    <xf numFmtId="0" fontId="27" fillId="4" borderId="7" xfId="6" quotePrefix="1" applyFill="1" applyBorder="1" applyAlignment="1">
      <alignment horizontal="center" vertical="center" wrapText="1"/>
    </xf>
    <xf numFmtId="0" fontId="27" fillId="4" borderId="30" xfId="6" quotePrefix="1" applyFill="1" applyBorder="1" applyAlignment="1">
      <alignment horizontal="center" vertical="center" wrapText="1"/>
    </xf>
    <xf numFmtId="0" fontId="27" fillId="5" borderId="9" xfId="6" applyFill="1" applyBorder="1" applyAlignment="1">
      <alignment horizontal="center" vertical="center" wrapText="1"/>
    </xf>
    <xf numFmtId="0" fontId="27" fillId="0" borderId="33" xfId="6" quotePrefix="1" applyBorder="1" applyAlignment="1">
      <alignment horizontal="center" vertical="center" wrapText="1"/>
    </xf>
    <xf numFmtId="0" fontId="27" fillId="0" borderId="16" xfId="6" applyBorder="1" applyAlignment="1">
      <alignment horizontal="center" vertical="center" wrapText="1"/>
    </xf>
    <xf numFmtId="0" fontId="27" fillId="0" borderId="17" xfId="6" applyBorder="1" applyAlignment="1">
      <alignment horizontal="center" vertical="center" wrapText="1"/>
    </xf>
    <xf numFmtId="0" fontId="29" fillId="0" borderId="34" xfId="6" applyFont="1" applyBorder="1" applyAlignment="1">
      <alignment horizontal="center" vertical="center" wrapText="1"/>
    </xf>
    <xf numFmtId="0" fontId="29" fillId="0" borderId="16" xfId="6" applyFont="1" applyBorder="1" applyAlignment="1">
      <alignment horizontal="center" vertical="center" wrapText="1"/>
    </xf>
    <xf numFmtId="0" fontId="27" fillId="0" borderId="9" xfId="6" applyFill="1" applyBorder="1" applyAlignment="1">
      <alignment horizontal="center" vertical="center" wrapText="1"/>
    </xf>
    <xf numFmtId="0" fontId="27" fillId="16" borderId="32" xfId="6" quotePrefix="1" applyFill="1" applyBorder="1" applyAlignment="1">
      <alignment horizontal="center" vertical="center" wrapText="1"/>
    </xf>
    <xf numFmtId="0" fontId="27" fillId="16" borderId="13" xfId="6" applyFill="1" applyBorder="1" applyAlignment="1">
      <alignment horizontal="center" vertical="center" wrapText="1"/>
    </xf>
    <xf numFmtId="0" fontId="27" fillId="16" borderId="18" xfId="6" applyFill="1" applyBorder="1" applyAlignment="1">
      <alignment horizontal="center" vertical="center" wrapText="1"/>
    </xf>
    <xf numFmtId="0" fontId="27" fillId="0" borderId="9" xfId="6" applyBorder="1" applyAlignment="1">
      <alignment vertical="center" wrapText="1"/>
    </xf>
    <xf numFmtId="0" fontId="29" fillId="16" borderId="12" xfId="6" applyFont="1" applyFill="1" applyBorder="1" applyAlignment="1">
      <alignment horizontal="center" vertical="center" wrapText="1"/>
    </xf>
    <xf numFmtId="0" fontId="29" fillId="16" borderId="13" xfId="6" applyFont="1" applyFill="1" applyBorder="1" applyAlignment="1">
      <alignment horizontal="center" vertical="center" wrapText="1"/>
    </xf>
    <xf numFmtId="0" fontId="29" fillId="0" borderId="35" xfId="6" applyFont="1" applyFill="1" applyBorder="1" applyAlignment="1">
      <alignment horizontal="center" vertical="center" wrapText="1"/>
    </xf>
    <xf numFmtId="0" fontId="29" fillId="0" borderId="36" xfId="6" applyFont="1" applyFill="1" applyBorder="1" applyAlignment="1">
      <alignment horizontal="center" vertical="center" wrapText="1"/>
    </xf>
    <xf numFmtId="0" fontId="29" fillId="0" borderId="13" xfId="6" applyFont="1" applyFill="1" applyBorder="1" applyAlignment="1">
      <alignment horizontal="center" vertical="center" wrapText="1"/>
    </xf>
    <xf numFmtId="0" fontId="29" fillId="0" borderId="0" xfId="6" applyFont="1" applyFill="1" applyBorder="1" applyAlignment="1">
      <alignment horizontal="center" vertical="center" wrapText="1"/>
    </xf>
    <xf numFmtId="0" fontId="29" fillId="0" borderId="37" xfId="6" applyFont="1" applyFill="1" applyBorder="1" applyAlignment="1">
      <alignment horizontal="center" vertical="center" wrapText="1"/>
    </xf>
    <xf numFmtId="0" fontId="27" fillId="0" borderId="11" xfId="6" applyBorder="1" applyAlignment="1">
      <alignment horizontal="center" vertical="center" wrapText="1"/>
    </xf>
    <xf numFmtId="0" fontId="27" fillId="0" borderId="11" xfId="6" applyBorder="1" applyAlignment="1">
      <alignment vertical="center" wrapText="1"/>
    </xf>
    <xf numFmtId="0" fontId="27" fillId="0" borderId="10" xfId="6" applyBorder="1" applyAlignment="1">
      <alignment horizontal="center" vertical="center" wrapText="1"/>
    </xf>
    <xf numFmtId="0" fontId="27" fillId="0" borderId="10" xfId="6" applyBorder="1" applyAlignment="1">
      <alignment vertical="center" wrapText="1"/>
    </xf>
    <xf numFmtId="0" fontId="27" fillId="0" borderId="33" xfId="6" applyFill="1" applyBorder="1" applyAlignment="1">
      <alignment horizontal="center" vertical="center" wrapText="1"/>
    </xf>
    <xf numFmtId="0" fontId="27" fillId="0" borderId="16" xfId="6" applyFill="1" applyBorder="1" applyAlignment="1">
      <alignment horizontal="center" vertical="center" wrapText="1"/>
    </xf>
    <xf numFmtId="0" fontId="27" fillId="0" borderId="17" xfId="6" applyFill="1" applyBorder="1" applyAlignment="1">
      <alignment horizontal="center" vertical="center" wrapText="1"/>
    </xf>
    <xf numFmtId="0" fontId="29" fillId="0" borderId="34" xfId="6" applyFont="1" applyFill="1" applyBorder="1" applyAlignment="1">
      <alignment horizontal="center" vertical="center" wrapText="1"/>
    </xf>
    <xf numFmtId="0" fontId="29" fillId="0" borderId="17" xfId="6" applyFont="1" applyFill="1" applyBorder="1" applyAlignment="1">
      <alignment horizontal="center" vertical="center" wrapText="1"/>
    </xf>
    <xf numFmtId="0" fontId="27" fillId="0" borderId="22" xfId="6" applyBorder="1" applyAlignment="1">
      <alignment horizontal="center" vertical="center" wrapText="1"/>
    </xf>
    <xf numFmtId="0" fontId="27" fillId="6" borderId="5" xfId="6" applyFill="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27" fillId="0" borderId="30" xfId="6" quotePrefix="1" applyBorder="1" applyAlignment="1">
      <alignment horizontal="center" vertical="center" wrapText="1"/>
    </xf>
    <xf numFmtId="0" fontId="13" fillId="0" borderId="17" xfId="0" applyFont="1" applyBorder="1" applyAlignment="1">
      <alignment horizontal="center" vertical="center" wrapText="1"/>
    </xf>
    <xf numFmtId="0" fontId="29" fillId="0" borderId="12" xfId="6" applyFont="1" applyBorder="1" applyAlignment="1">
      <alignment horizontal="center" vertical="center" wrapText="1"/>
    </xf>
    <xf numFmtId="0" fontId="27" fillId="0" borderId="13" xfId="6" applyBorder="1" applyAlignment="1">
      <alignment wrapText="1"/>
    </xf>
    <xf numFmtId="0" fontId="29" fillId="50" borderId="12" xfId="6" applyFont="1" applyFill="1" applyBorder="1" applyAlignment="1">
      <alignment horizontal="center" vertical="center" wrapText="1"/>
    </xf>
    <xf numFmtId="0" fontId="27" fillId="50" borderId="13" xfId="6" applyFill="1" applyBorder="1" applyAlignment="1">
      <alignment wrapText="1"/>
    </xf>
    <xf numFmtId="0" fontId="29" fillId="0" borderId="35" xfId="6" applyFont="1" applyBorder="1" applyAlignment="1">
      <alignment horizontal="center" vertical="center" wrapText="1"/>
    </xf>
    <xf numFmtId="0" fontId="29" fillId="0" borderId="36" xfId="6" applyFont="1" applyBorder="1" applyAlignment="1">
      <alignment horizontal="center" vertical="center" wrapText="1"/>
    </xf>
    <xf numFmtId="0" fontId="29" fillId="0" borderId="13" xfId="6" applyFont="1" applyBorder="1" applyAlignment="1">
      <alignment horizontal="center" vertical="center" wrapText="1"/>
    </xf>
    <xf numFmtId="0" fontId="29" fillId="0" borderId="0" xfId="6" applyFont="1" applyBorder="1" applyAlignment="1">
      <alignment horizontal="center" vertical="center" wrapText="1"/>
    </xf>
    <xf numFmtId="0" fontId="29" fillId="0" borderId="37" xfId="6" applyFont="1" applyBorder="1" applyAlignment="1">
      <alignment horizontal="center" vertical="center" wrapText="1"/>
    </xf>
    <xf numFmtId="0" fontId="3" fillId="9" borderId="8" xfId="6" applyFont="1" applyFill="1" applyBorder="1" applyAlignment="1">
      <alignment horizontal="left" vertical="center" wrapText="1"/>
    </xf>
    <xf numFmtId="0" fontId="27" fillId="9" borderId="19" xfId="6" applyFill="1" applyBorder="1" applyAlignment="1">
      <alignment horizontal="left" vertical="center" wrapText="1"/>
    </xf>
    <xf numFmtId="0" fontId="27" fillId="9" borderId="49" xfId="6" applyFill="1" applyBorder="1" applyAlignment="1">
      <alignment horizontal="left" vertical="center" wrapText="1"/>
    </xf>
    <xf numFmtId="0" fontId="2" fillId="9" borderId="8" xfId="6" applyFont="1" applyFill="1" applyBorder="1" applyAlignment="1">
      <alignment horizontal="left" vertical="center" wrapText="1"/>
    </xf>
    <xf numFmtId="0" fontId="29" fillId="4" borderId="12" xfId="6" applyFont="1" applyFill="1" applyBorder="1" applyAlignment="1">
      <alignment horizontal="center" vertical="center" wrapText="1"/>
    </xf>
    <xf numFmtId="0" fontId="29" fillId="4" borderId="13" xfId="6" applyFont="1" applyFill="1" applyBorder="1" applyAlignment="1">
      <alignment horizontal="center" vertical="center" wrapText="1"/>
    </xf>
    <xf numFmtId="0" fontId="29" fillId="50" borderId="13" xfId="6" applyFont="1" applyFill="1" applyBorder="1" applyAlignment="1">
      <alignment horizontal="center" vertical="center" wrapText="1"/>
    </xf>
    <xf numFmtId="0" fontId="29" fillId="5" borderId="34" xfId="6" applyFont="1" applyFill="1" applyBorder="1" applyAlignment="1">
      <alignment horizontal="center" vertical="center" wrapText="1"/>
    </xf>
    <xf numFmtId="0" fontId="13" fillId="5" borderId="17" xfId="0" applyFont="1" applyFill="1" applyBorder="1" applyAlignment="1">
      <alignment horizontal="center" vertical="center" wrapText="1"/>
    </xf>
    <xf numFmtId="14" fontId="27" fillId="0" borderId="39" xfId="6" applyNumberFormat="1" applyBorder="1" applyAlignment="1">
      <alignment horizontal="center" vertical="center" wrapText="1"/>
    </xf>
    <xf numFmtId="0" fontId="27" fillId="0" borderId="8" xfId="6" applyBorder="1" applyAlignment="1">
      <alignment horizontal="center" vertical="center" wrapText="1"/>
    </xf>
    <xf numFmtId="0" fontId="27" fillId="4" borderId="9" xfId="6" applyFill="1" applyBorder="1" applyAlignment="1">
      <alignment horizontal="center" vertical="center" wrapText="1"/>
    </xf>
    <xf numFmtId="0" fontId="29" fillId="0" borderId="38" xfId="6" applyFont="1" applyBorder="1" applyAlignment="1">
      <alignment horizontal="center" vertical="center" wrapText="1"/>
    </xf>
    <xf numFmtId="0" fontId="29" fillId="4" borderId="35" xfId="6" applyFont="1" applyFill="1" applyBorder="1" applyAlignment="1">
      <alignment horizontal="center" vertical="center" wrapText="1"/>
    </xf>
    <xf numFmtId="0" fontId="29" fillId="4" borderId="36" xfId="6" applyFont="1" applyFill="1" applyBorder="1" applyAlignment="1">
      <alignment horizontal="center" vertical="center" wrapText="1"/>
    </xf>
    <xf numFmtId="0" fontId="27" fillId="4" borderId="13" xfId="6" applyFill="1" applyBorder="1" applyAlignment="1">
      <alignment horizontal="center" vertical="center" wrapText="1"/>
    </xf>
    <xf numFmtId="0" fontId="27" fillId="4" borderId="0" xfId="6" applyFill="1" applyBorder="1" applyAlignment="1">
      <alignment horizontal="center" vertical="center" wrapText="1"/>
    </xf>
    <xf numFmtId="0" fontId="27" fillId="4" borderId="37" xfId="6" applyFill="1" applyBorder="1" applyAlignment="1">
      <alignment horizontal="center" vertical="center" wrapText="1"/>
    </xf>
    <xf numFmtId="43" fontId="29" fillId="0" borderId="21" xfId="64" applyFont="1" applyFill="1" applyBorder="1" applyAlignment="1">
      <alignment horizontal="center"/>
    </xf>
    <xf numFmtId="0" fontId="0" fillId="0" borderId="26" xfId="0" applyFill="1" applyBorder="1" applyAlignment="1">
      <alignment horizontal="center" vertical="center"/>
    </xf>
    <xf numFmtId="0" fontId="0" fillId="0" borderId="22" xfId="0" applyFill="1" applyBorder="1" applyAlignment="1">
      <alignment horizontal="center" vertical="center"/>
    </xf>
    <xf numFmtId="43" fontId="7" fillId="0" borderId="26" xfId="64" applyFont="1" applyFill="1" applyBorder="1" applyAlignment="1">
      <alignment horizontal="center" vertical="center" wrapText="1"/>
    </xf>
    <xf numFmtId="43" fontId="7" fillId="0" borderId="22" xfId="64" applyFont="1" applyFill="1" applyBorder="1" applyAlignment="1">
      <alignment horizontal="center" vertical="center" wrapText="1"/>
    </xf>
    <xf numFmtId="0" fontId="17" fillId="0" borderId="6" xfId="8" applyNumberFormat="1" applyFont="1" applyFill="1" applyBorder="1" applyAlignment="1">
      <alignment horizontal="center"/>
    </xf>
    <xf numFmtId="0" fontId="17" fillId="0" borderId="30" xfId="8" applyNumberFormat="1" applyFont="1" applyFill="1" applyBorder="1" applyAlignment="1">
      <alignment horizontal="center"/>
    </xf>
    <xf numFmtId="0" fontId="12" fillId="0" borderId="12" xfId="0" applyFont="1" applyFill="1" applyBorder="1" applyAlignment="1">
      <alignment horizontal="center" wrapText="1"/>
    </xf>
    <xf numFmtId="0" fontId="13" fillId="0" borderId="35" xfId="0" applyFont="1" applyFill="1" applyBorder="1" applyAlignment="1">
      <alignment horizontal="center" wrapText="1"/>
    </xf>
    <xf numFmtId="0" fontId="13" fillId="0" borderId="36" xfId="0" applyFont="1" applyFill="1" applyBorder="1" applyAlignment="1">
      <alignment horizontal="center" wrapText="1"/>
    </xf>
    <xf numFmtId="0" fontId="13" fillId="0" borderId="56" xfId="0" applyFont="1" applyFill="1" applyBorder="1" applyAlignment="1">
      <alignment horizontal="center" wrapText="1"/>
    </xf>
    <xf numFmtId="0" fontId="13" fillId="0" borderId="31" xfId="0" applyFont="1" applyFill="1" applyBorder="1" applyAlignment="1">
      <alignment horizontal="center" wrapText="1"/>
    </xf>
    <xf numFmtId="0" fontId="13" fillId="0" borderId="57" xfId="0" applyFont="1" applyFill="1" applyBorder="1" applyAlignment="1">
      <alignment horizontal="center" wrapText="1"/>
    </xf>
    <xf numFmtId="0" fontId="12" fillId="13" borderId="10" xfId="0" applyFont="1" applyFill="1" applyBorder="1" applyAlignment="1">
      <alignment horizontal="center" vertical="center" wrapText="1"/>
    </xf>
  </cellXfs>
  <cellStyles count="114">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3">
    <dxf>
      <font>
        <color rgb="FFFF0000"/>
      </font>
    </dxf>
    <dxf>
      <fill>
        <patternFill>
          <bgColor rgb="FFFFC7CE"/>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361502" refreshedDate="44867.415103935185" createdVersion="4" refreshedVersion="7" minRefreshableVersion="3" recordCount="4882">
  <cacheSource type="worksheet">
    <worksheetSource ref="A3:M1048576" sheet="09-22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1899-12-30T00:00:00" maxDate="2022-10-02T00:00:00" count="8000">
        <d v="2022-09-01T01:00:00"/>
        <d v="2022-09-01T02:00:00"/>
        <d v="2022-09-01T03:00:00"/>
        <d v="2022-09-01T04:00:00"/>
        <d v="2022-09-01T05:00:00"/>
        <d v="2022-09-01T06:00:00"/>
        <d v="2022-09-01T07:00:00"/>
        <d v="2022-09-01T08:00:00"/>
        <d v="2022-09-01T09:00:00"/>
        <d v="2022-09-01T10:00:00"/>
        <d v="2022-09-01T11:00:00"/>
        <d v="2022-09-01T12:00:00"/>
        <d v="2022-09-01T13:00:00"/>
        <d v="2022-09-01T14:00:00"/>
        <d v="2022-09-01T15:00:00"/>
        <d v="2022-09-01T16:00:00"/>
        <d v="2022-09-01T17:00:00"/>
        <d v="2022-09-01T18:00:00"/>
        <d v="2022-09-01T19:00:00"/>
        <d v="2022-09-01T20:00:00"/>
        <d v="2022-09-01T21:00:00"/>
        <d v="2022-09-01T22:00:00"/>
        <d v="2022-09-01T23:00:00"/>
        <d v="2022-09-02T00:00:00"/>
        <d v="2022-09-02T01:00:00"/>
        <d v="2022-09-02T02:00:00"/>
        <d v="2022-09-02T03:00:00"/>
        <d v="2022-09-02T04:00:00"/>
        <d v="2022-09-02T05:00:00"/>
        <d v="2022-09-02T06:00:00"/>
        <d v="2022-09-02T07:00:00"/>
        <d v="2022-09-02T08:00:00"/>
        <d v="2022-09-02T09:00:00"/>
        <d v="2022-09-02T10:00:00"/>
        <d v="2022-09-02T11:00:00"/>
        <d v="2022-09-02T12:00:00"/>
        <d v="2022-09-02T13:00:00"/>
        <d v="2022-09-02T14:00:00"/>
        <d v="2022-09-02T15:00:00"/>
        <d v="2022-09-02T16:00:00"/>
        <d v="2022-09-02T17:00:00"/>
        <d v="2022-09-02T18:00:00"/>
        <d v="2022-09-02T19:00:00"/>
        <d v="2022-09-02T20:00:00"/>
        <d v="2022-09-02T21:00:00"/>
        <d v="2022-09-02T22:00:00"/>
        <d v="2022-09-02T23:00:00"/>
        <d v="2022-09-03T00:00:00"/>
        <d v="2022-09-03T01:00:00"/>
        <d v="2022-09-03T02:00:00"/>
        <d v="2022-09-03T03:00:00"/>
        <d v="2022-09-03T04:00:00"/>
        <d v="2022-09-03T05:00:00"/>
        <d v="2022-09-03T06:00:00"/>
        <d v="2022-09-03T07:00:00"/>
        <d v="2022-09-03T08:00:00"/>
        <d v="2022-09-03T09:00:00"/>
        <d v="2022-09-03T10:00:00"/>
        <d v="2022-09-03T11:00:00"/>
        <d v="2022-09-03T12:00:00"/>
        <d v="2022-09-03T13:00:00"/>
        <d v="2022-09-03T14:00:00"/>
        <d v="2022-09-03T15:00:00"/>
        <d v="2022-09-03T16:00:00"/>
        <d v="2022-09-03T17:00:00"/>
        <d v="2022-09-03T18:00:00"/>
        <d v="2022-09-03T19:00:00"/>
        <d v="2022-09-03T20:00:00"/>
        <d v="2022-09-03T21:00:00"/>
        <d v="2022-09-03T22:00:00"/>
        <d v="2022-09-03T23:00:00"/>
        <d v="2022-09-04T00:00:00"/>
        <d v="2022-09-04T01:00:00"/>
        <d v="2022-09-04T02:00:00"/>
        <d v="2022-09-04T03:00:00"/>
        <d v="2022-09-04T04:00:00"/>
        <d v="2022-09-04T05:00:00"/>
        <d v="2022-09-04T06:00:00"/>
        <d v="2022-09-04T07:00:00"/>
        <d v="2022-09-04T08:00:00"/>
        <d v="2022-09-04T09:00:00"/>
        <d v="2022-09-04T10:00:00"/>
        <d v="2022-09-04T11:00:00"/>
        <d v="2022-09-04T12:00:00"/>
        <d v="2022-09-04T13:00:00"/>
        <d v="2022-09-04T14:00:00"/>
        <d v="2022-09-04T15:00:00"/>
        <d v="2022-09-04T16:00:00"/>
        <d v="2022-09-04T17:00:00"/>
        <d v="2022-09-04T18:00:00"/>
        <d v="2022-09-04T19:00:00"/>
        <d v="2022-09-04T20:00:00"/>
        <d v="2022-09-04T21:00:00"/>
        <d v="2022-09-04T22:00:00"/>
        <d v="2022-09-04T23:00:00"/>
        <d v="2022-09-05T00:00:00"/>
        <d v="2022-09-05T01:00:00"/>
        <d v="2022-09-05T02:00:00"/>
        <d v="2022-09-05T03:00:00"/>
        <d v="2022-09-05T04:00:00"/>
        <d v="2022-09-05T05:00:00"/>
        <d v="2022-09-05T06:00:00"/>
        <d v="2022-09-05T07:00:00"/>
        <d v="2022-09-05T08:00:00"/>
        <d v="2022-09-05T09:00:00"/>
        <d v="2022-09-05T10:00:00"/>
        <d v="2022-09-05T11:00:00"/>
        <d v="2022-09-05T12:00:00"/>
        <d v="2022-09-05T13:00:00"/>
        <d v="2022-09-05T14:00:00"/>
        <d v="2022-09-05T15:00:00"/>
        <d v="2022-09-05T16:00:00"/>
        <d v="2022-09-05T17:00:00"/>
        <d v="2022-09-05T18:00:00"/>
        <d v="2022-09-05T19:00:00"/>
        <d v="2022-09-05T20:00:00"/>
        <d v="2022-09-05T21:00:00"/>
        <d v="2022-09-05T22:00:00"/>
        <d v="2022-09-05T23:00:00"/>
        <d v="2022-09-06T00:00:00"/>
        <d v="2022-09-06T01:00:00"/>
        <d v="2022-09-06T02:00:00"/>
        <d v="2022-09-06T03:00:00"/>
        <d v="2022-09-06T04:00:00"/>
        <d v="2022-09-06T05:00:00"/>
        <d v="2022-09-06T06:00:00"/>
        <d v="2022-09-06T07:00:00"/>
        <d v="2022-09-06T08:00:00"/>
        <d v="2022-09-06T09:00:00"/>
        <d v="2022-09-06T10:00:00"/>
        <d v="2022-09-06T11:00:00"/>
        <d v="2022-09-06T12:00:00"/>
        <d v="2022-09-06T13:00:00"/>
        <d v="2022-09-06T14:00:00"/>
        <d v="2022-09-06T15:00:00"/>
        <d v="2022-09-06T16:00:00"/>
        <d v="2022-09-06T17:00:00"/>
        <d v="2022-09-06T18:00:00"/>
        <d v="2022-09-06T19:00:00"/>
        <d v="2022-09-06T20:00:00"/>
        <d v="2022-09-06T21:00:00"/>
        <d v="2022-09-06T22:00:00"/>
        <d v="2022-09-06T23:00:00"/>
        <d v="2022-09-07T00:00:00"/>
        <d v="2022-09-07T01:00:00"/>
        <d v="2022-09-07T02:00:00"/>
        <d v="2022-09-07T03:00:00"/>
        <d v="2022-09-07T04:00:00"/>
        <d v="2022-09-07T05:00:00"/>
        <d v="2022-09-07T06:00:00"/>
        <d v="2022-09-07T07:00:00"/>
        <d v="2022-09-07T08:00:00"/>
        <d v="2022-09-07T09:00:00"/>
        <d v="2022-09-07T10:00:00"/>
        <d v="2022-09-07T11:00:00"/>
        <d v="2022-09-07T12:00:00"/>
        <d v="2022-09-07T13:00:00"/>
        <d v="2022-09-07T14:00:00"/>
        <d v="2022-09-07T15:00:00"/>
        <d v="2022-09-07T16:00:00"/>
        <d v="2022-09-07T17:00:00"/>
        <d v="2022-09-07T18:00:00"/>
        <d v="2022-09-07T19:00:00"/>
        <d v="2022-09-07T20:00:00"/>
        <d v="2022-09-07T21:00:00"/>
        <d v="2022-09-07T22:00:00"/>
        <d v="2022-09-07T23:00:00"/>
        <d v="2022-09-08T00:00:00"/>
        <d v="2022-09-08T01:00:00"/>
        <d v="2022-09-08T02:00:00"/>
        <d v="2022-09-08T03:00:00"/>
        <d v="2022-09-08T04:00:00"/>
        <d v="2022-09-08T05:00:00"/>
        <d v="2022-09-08T06:00:00"/>
        <d v="2022-09-08T07:00:00"/>
        <d v="2022-09-08T08:00:00"/>
        <d v="2022-09-08T09:00:00"/>
        <d v="2022-09-08T10:00:00"/>
        <d v="2022-09-08T11:00:00"/>
        <d v="2022-09-08T12:00:00"/>
        <d v="2022-09-08T13:00:00"/>
        <d v="2022-09-08T14:00:00"/>
        <d v="2022-09-08T15:00:00"/>
        <d v="2022-09-08T16:00:00"/>
        <d v="2022-09-08T17:00:00"/>
        <d v="2022-09-08T18:00:00"/>
        <d v="2022-09-08T19:00:00"/>
        <d v="2022-09-08T20:00:00"/>
        <d v="2022-09-08T21:00:00"/>
        <d v="2022-09-08T22:00:00"/>
        <d v="2022-09-08T23:00:00"/>
        <d v="2022-09-09T00:00:00"/>
        <d v="2022-09-09T01:00:00"/>
        <d v="2022-09-09T02:00:00"/>
        <d v="2022-09-09T03:00:00"/>
        <d v="2022-09-09T04:00:00"/>
        <d v="2022-09-09T05:00:00"/>
        <d v="2022-09-09T06:00:00"/>
        <d v="2022-09-09T07:00:00"/>
        <d v="2022-09-09T08:00:00"/>
        <d v="2022-09-09T09:00:00"/>
        <d v="2022-09-09T10:00:00"/>
        <d v="2022-09-09T11:00:00"/>
        <d v="2022-09-09T12:00:00"/>
        <d v="2022-09-09T13:00:00"/>
        <d v="2022-09-09T14:00:00"/>
        <d v="2022-09-09T15:00:00"/>
        <d v="2022-09-09T16:00:00"/>
        <d v="2022-09-09T17:00:00"/>
        <d v="2022-09-09T18:00:00"/>
        <d v="2022-09-09T19:00:00"/>
        <d v="2022-09-09T20:00:00"/>
        <d v="2022-09-09T21:00:00"/>
        <d v="2022-09-09T22:00:00"/>
        <d v="2022-09-09T23:00:00"/>
        <d v="2022-09-10T00:00:00"/>
        <d v="2022-09-10T01:00:00"/>
        <d v="2022-09-10T02:00:00"/>
        <d v="2022-09-10T03:00:00"/>
        <d v="2022-09-10T04:00:00"/>
        <d v="2022-09-10T05:00:00"/>
        <d v="2022-09-10T06:00:00"/>
        <d v="2022-09-10T07:00:00"/>
        <d v="2022-09-10T08:00:00"/>
        <d v="2022-09-10T09:00:00"/>
        <d v="2022-09-10T10:00:00"/>
        <d v="2022-09-10T11:00:00"/>
        <d v="2022-09-10T12:00:00"/>
        <d v="2022-09-10T13:00:00"/>
        <d v="2022-09-10T14:00:00"/>
        <d v="2022-09-10T15:00:00"/>
        <d v="2022-09-10T16:00:00"/>
        <d v="2022-09-10T17:00:00"/>
        <d v="2022-09-10T18:00:00"/>
        <d v="2022-09-10T19:00:00"/>
        <d v="2022-09-10T20:00:00"/>
        <d v="2022-09-10T21:00:00"/>
        <d v="2022-09-10T22:00:00"/>
        <d v="2022-09-10T23:00:00"/>
        <d v="2022-09-11T00:00:00"/>
        <d v="2022-09-11T01:00:00"/>
        <d v="2022-09-11T02:00:00"/>
        <d v="2022-09-11T03:00:00"/>
        <d v="2022-09-11T04:00:00"/>
        <d v="2022-09-11T05:00:00"/>
        <d v="2022-09-11T06:00:00"/>
        <d v="2022-09-11T07:00:00"/>
        <d v="2022-09-11T08:00:00"/>
        <d v="2022-09-11T09:00:00"/>
        <d v="2022-09-11T10:00:00"/>
        <d v="2022-09-11T11:00:00"/>
        <d v="2022-09-11T12:00:00"/>
        <d v="2022-09-11T13:00:00"/>
        <d v="2022-09-11T14:00:00"/>
        <d v="2022-09-11T15:00:00"/>
        <d v="2022-09-11T16:00:00"/>
        <d v="2022-09-11T17:00:00"/>
        <d v="2022-09-11T18:00:00"/>
        <d v="2022-09-11T19:00:00"/>
        <d v="2022-09-11T20:00:00"/>
        <d v="2022-09-11T21:00:00"/>
        <d v="2022-09-11T22:00:00"/>
        <d v="2022-09-11T23:00:00"/>
        <d v="2022-09-12T00:00:00"/>
        <d v="2022-09-12T01:00:00"/>
        <d v="2022-09-12T02:00:00"/>
        <d v="2022-09-12T03:00:00"/>
        <d v="2022-09-12T04:00:00"/>
        <d v="2022-09-12T05:00:00"/>
        <d v="2022-09-12T06:00:00"/>
        <d v="2022-09-12T07:00:00"/>
        <d v="2022-09-12T08:00:00"/>
        <d v="2022-09-12T09:00:00"/>
        <d v="2022-09-12T10:00:00"/>
        <d v="2022-09-12T11:00:00"/>
        <d v="2022-09-12T12:00:00"/>
        <d v="2022-09-12T13:00:00"/>
        <d v="2022-09-12T14:00:00"/>
        <d v="2022-09-12T15:00:00"/>
        <d v="2022-09-12T16:00:00"/>
        <d v="2022-09-12T17:00:00"/>
        <d v="2022-09-12T18:00:00"/>
        <d v="2022-09-12T19:00:00"/>
        <d v="2022-09-12T20:00:00"/>
        <d v="2022-09-12T21:00:00"/>
        <d v="2022-09-12T22:00:00"/>
        <d v="2022-09-12T23:00:00"/>
        <d v="2022-09-13T00:00:00"/>
        <d v="2022-09-13T01:00:00"/>
        <d v="2022-09-13T02:00:00"/>
        <d v="2022-09-13T03:00:00"/>
        <d v="2022-09-13T04:00:00"/>
        <d v="2022-09-13T05:00:00"/>
        <d v="2022-09-13T06:00:00"/>
        <d v="2022-09-13T07:00:00"/>
        <d v="2022-09-13T08:00:00"/>
        <d v="2022-09-13T09:00:00"/>
        <d v="2022-09-13T10:00:00"/>
        <d v="2022-09-13T11:00:00"/>
        <d v="2022-09-13T12:00:00"/>
        <d v="2022-09-13T13:00:00"/>
        <d v="2022-09-13T14:00:00"/>
        <d v="2022-09-13T15:00:00"/>
        <d v="2022-09-13T16:00:00"/>
        <d v="2022-09-13T17:00:00"/>
        <d v="2022-09-13T18:00:00"/>
        <d v="2022-09-13T19:00:00"/>
        <d v="2022-09-13T20:00:00"/>
        <d v="2022-09-13T21:00:00"/>
        <d v="2022-09-13T22:00:00"/>
        <d v="2022-09-13T23:00:00"/>
        <d v="2022-09-14T00:00:00"/>
        <d v="2022-09-14T01:00:00"/>
        <d v="2022-09-14T02:00:00"/>
        <d v="2022-09-14T03:00:00"/>
        <d v="2022-09-14T04:00:00"/>
        <d v="2022-09-14T05:00:00"/>
        <d v="2022-09-14T06:00:00"/>
        <d v="2022-09-14T07:00:00"/>
        <d v="2022-09-14T08:00:00"/>
        <d v="2022-09-14T09:00:00"/>
        <d v="2022-09-14T10:00:00"/>
        <d v="2022-09-14T11:00:00"/>
        <d v="2022-09-14T12:00:00"/>
        <d v="2022-09-14T13:00:00"/>
        <d v="2022-09-14T14:00:00"/>
        <d v="2022-09-14T15:00:00"/>
        <d v="2022-09-14T16:00:00"/>
        <d v="2022-09-14T17:00:00"/>
        <d v="2022-09-14T18:00:00"/>
        <d v="2022-09-14T19:00:00"/>
        <d v="2022-09-14T20:00:00"/>
        <d v="2022-09-14T21:00:00"/>
        <d v="2022-09-14T22:00:00"/>
        <d v="2022-09-14T23:00:00"/>
        <d v="2022-09-15T00:00:00"/>
        <d v="2022-09-15T01:00:00"/>
        <d v="2022-09-15T02:00:00"/>
        <d v="2022-09-15T03:00:00"/>
        <d v="2022-09-15T04:00:00"/>
        <d v="2022-09-15T05:00:00"/>
        <d v="2022-09-15T06:00:00"/>
        <d v="2022-09-15T07:00:00"/>
        <d v="2022-09-15T08:00:00"/>
        <d v="2022-09-15T09:00:00"/>
        <d v="2022-09-15T10:00:00"/>
        <d v="2022-09-15T11:00:00"/>
        <d v="2022-09-15T12:00:00"/>
        <d v="2022-09-15T13:00:00"/>
        <d v="2022-09-15T14:00:00"/>
        <d v="2022-09-15T15:00:00"/>
        <d v="2022-09-15T16:00:00"/>
        <d v="2022-09-15T17:00:00"/>
        <d v="2022-09-15T18:00:00"/>
        <d v="2022-09-15T19:00:00"/>
        <d v="2022-09-15T20:00:00"/>
        <d v="2022-09-15T21:00:00"/>
        <d v="2022-09-15T22:00:00"/>
        <d v="2022-09-15T23:00:00"/>
        <d v="2022-09-16T00:00:00"/>
        <d v="2022-09-16T01:00:00"/>
        <d v="2022-09-16T02:00:00"/>
        <d v="2022-09-16T03:00:00"/>
        <d v="2022-09-16T04:00:00"/>
        <d v="2022-09-16T05:00:00"/>
        <d v="2022-09-16T06:00:00"/>
        <d v="2022-09-16T07:00:00"/>
        <d v="2022-09-16T08:00:00"/>
        <d v="2022-09-16T09:00:00"/>
        <d v="2022-09-16T10:00:00"/>
        <d v="2022-09-16T11:00:00"/>
        <d v="2022-09-16T12:00:00"/>
        <d v="2022-09-16T13:00:00"/>
        <d v="2022-09-16T14:00:00"/>
        <d v="2022-09-16T15:00:00"/>
        <d v="2022-09-16T16:00:00"/>
        <d v="2022-09-16T17:00:00"/>
        <d v="2022-09-16T18:00:00"/>
        <d v="2022-09-16T19:00:00"/>
        <d v="2022-09-16T20:00:00"/>
        <d v="2022-09-16T21:00:00"/>
        <d v="2022-09-16T22:00:00"/>
        <d v="2022-09-16T23:00:00"/>
        <d v="2022-09-17T00:00:00"/>
        <d v="2022-09-17T01:00:00"/>
        <d v="2022-09-17T02:00:00"/>
        <d v="2022-09-17T03:00:00"/>
        <d v="2022-09-17T04:00:00"/>
        <d v="2022-09-17T05:00:00"/>
        <d v="2022-09-17T06:00:00"/>
        <d v="2022-09-17T07:00:00"/>
        <d v="2022-09-17T08:00:00"/>
        <d v="2022-09-17T09:00:00"/>
        <d v="2022-09-17T10:00:00"/>
        <d v="2022-09-17T11:00:00"/>
        <d v="2022-09-17T12:00:00"/>
        <d v="2022-09-17T13:00:00"/>
        <d v="2022-09-17T14:00:00"/>
        <d v="2022-09-17T15:00:00"/>
        <d v="2022-09-17T16:00:00"/>
        <d v="2022-09-17T17:00:00"/>
        <d v="2022-09-17T18:00:00"/>
        <d v="2022-09-17T19:00:00"/>
        <d v="2022-09-17T20:00:00"/>
        <d v="2022-09-17T21:00:00"/>
        <d v="2022-09-17T22:00:00"/>
        <d v="2022-09-17T23:00:00"/>
        <d v="2022-09-18T00:00:00"/>
        <d v="2022-09-18T01:00:00"/>
        <d v="2022-09-18T02:00:00"/>
        <d v="2022-09-18T03:00:00"/>
        <d v="2022-09-18T04:00:00"/>
        <d v="2022-09-18T05:00:00"/>
        <d v="2022-09-18T06:00:00"/>
        <d v="2022-09-18T07:00:00"/>
        <d v="2022-09-18T08:00:00"/>
        <d v="2022-09-18T09:00:00"/>
        <d v="2022-09-18T10:00:00"/>
        <d v="2022-09-18T11:00:00"/>
        <d v="2022-09-18T12:00:00"/>
        <d v="2022-09-18T13:00:00"/>
        <d v="2022-09-18T14:00:00"/>
        <d v="2022-09-18T15:00:00"/>
        <d v="2022-09-18T16:00:00"/>
        <d v="2022-09-18T17:00:00"/>
        <d v="2022-09-18T18:00:00"/>
        <d v="2022-09-18T19:00:00"/>
        <d v="2022-09-18T20:00:00"/>
        <d v="2022-09-18T21:00:00"/>
        <d v="2022-09-18T22:00:00"/>
        <d v="2022-09-18T23:00:00"/>
        <d v="2022-09-19T00:00:00"/>
        <d v="2022-09-19T01:00:00"/>
        <d v="2022-09-19T02:00:00"/>
        <d v="2022-09-19T03:00:00"/>
        <d v="2022-09-19T04:00:00"/>
        <d v="2022-09-19T05:00:00"/>
        <d v="2022-09-19T06:00:00"/>
        <d v="2022-09-19T07:00:00"/>
        <d v="2022-09-19T08:00:00"/>
        <d v="2022-09-19T09:00:00"/>
        <d v="2022-09-19T10:00:00"/>
        <d v="2022-09-19T11:00:00"/>
        <d v="2022-09-19T12:00:00"/>
        <d v="2022-09-19T13:00:00"/>
        <d v="2022-09-19T14:00:00"/>
        <d v="2022-09-19T15:00:00"/>
        <d v="2022-09-19T16:00:00"/>
        <d v="2022-09-19T17:00:00"/>
        <d v="2022-09-19T18:00:00"/>
        <d v="2022-09-19T19:00:00"/>
        <d v="2022-09-19T20:00:00"/>
        <d v="2022-09-19T21:00:00"/>
        <d v="2022-09-19T22:00:00"/>
        <d v="2022-09-19T23:00:00"/>
        <d v="2022-09-20T00:00:00"/>
        <d v="2022-09-20T01:00:00"/>
        <d v="2022-09-20T02:00:00"/>
        <d v="2022-09-20T03:00:00"/>
        <d v="2022-09-20T04:00:00"/>
        <d v="2022-09-20T05:00:00"/>
        <d v="2022-09-20T06:00:00"/>
        <d v="2022-09-20T07:00:00"/>
        <d v="2022-09-20T08:00:00"/>
        <d v="2022-09-20T09:00:00"/>
        <d v="2022-09-20T10:00:00"/>
        <d v="2022-09-20T11:00:00"/>
        <d v="2022-09-20T12:00:00"/>
        <d v="2022-09-20T13:00:00"/>
        <d v="2022-09-20T14:00:00"/>
        <d v="2022-09-20T15:00:00"/>
        <d v="2022-09-20T16:00:00"/>
        <d v="2022-09-20T17:00:00"/>
        <d v="2022-09-20T18:00:00"/>
        <d v="2022-09-20T19:00:00"/>
        <d v="2022-09-20T20:00:00"/>
        <d v="2022-09-20T21:00:00"/>
        <d v="2022-09-20T22:00:00"/>
        <d v="2022-09-20T23:00:00"/>
        <d v="2022-09-21T00:00:00"/>
        <d v="2022-09-21T01:00:00"/>
        <d v="2022-09-21T02:00:00"/>
        <d v="2022-09-21T03:00:00"/>
        <d v="2022-09-21T04:00:00"/>
        <d v="2022-09-21T05:00:00"/>
        <d v="2022-09-21T06:00:00"/>
        <d v="2022-09-21T07:00:00"/>
        <d v="2022-09-21T08:00:00"/>
        <d v="2022-09-21T09:00:00"/>
        <d v="2022-09-21T10:00:00"/>
        <d v="2022-09-21T11:00:00"/>
        <d v="2022-09-21T12:00:00"/>
        <d v="2022-09-21T13:00:00"/>
        <d v="2022-09-21T14:00:00"/>
        <d v="2022-09-21T15:00:00"/>
        <d v="2022-09-21T16:00:00"/>
        <d v="2022-09-21T17:00:00"/>
        <d v="2022-09-21T18:00:00"/>
        <d v="2022-09-21T19:00:00"/>
        <d v="2022-09-21T20:00:00"/>
        <d v="2022-09-21T21:00:00"/>
        <d v="2022-09-21T22:00:00"/>
        <d v="2022-09-21T23:00:00"/>
        <d v="2022-09-22T00:00:00"/>
        <d v="2022-09-22T01:00:00"/>
        <d v="2022-09-22T02:00:00"/>
        <d v="2022-09-22T03:00:00"/>
        <d v="2022-09-22T04:00:00"/>
        <d v="2022-09-22T05:00:00"/>
        <d v="2022-09-22T06:00:00"/>
        <d v="2022-09-22T07:00:00"/>
        <d v="2022-09-22T08:00:00"/>
        <d v="2022-09-22T09:00:00"/>
        <d v="2022-09-22T10:00:00"/>
        <d v="2022-09-22T11:00:00"/>
        <d v="2022-09-22T12:00:00"/>
        <d v="2022-09-22T13:00:00"/>
        <d v="2022-09-22T14:00:00"/>
        <d v="2022-09-22T15:00:00"/>
        <d v="2022-09-22T16:00:00"/>
        <d v="2022-09-22T17:00:00"/>
        <d v="2022-09-22T18:00:00"/>
        <d v="2022-09-22T19:00:00"/>
        <d v="2022-09-22T20:00:00"/>
        <d v="2022-09-22T21:00:00"/>
        <d v="2022-09-22T22:00:00"/>
        <d v="2022-09-22T23:00:00"/>
        <d v="2022-09-23T00:00:00"/>
        <d v="2022-09-23T01:00:00"/>
        <d v="2022-09-23T02:00:00"/>
        <d v="2022-09-23T03:00:00"/>
        <d v="2022-09-23T04:00:00"/>
        <d v="2022-09-23T05:00:00"/>
        <d v="2022-09-23T06:00:00"/>
        <d v="2022-09-23T07:00:00"/>
        <d v="2022-09-23T08:00:00"/>
        <d v="2022-09-23T09:00:00"/>
        <d v="2022-09-23T10:00:00"/>
        <d v="2022-09-23T11:00:00"/>
        <d v="2022-09-23T12:00:00"/>
        <d v="2022-09-23T13:00:00"/>
        <d v="2022-09-23T14:00:00"/>
        <d v="2022-09-23T15:00:00"/>
        <d v="2022-09-23T16:00:00"/>
        <d v="2022-09-23T17:00:00"/>
        <d v="2022-09-23T18:00:00"/>
        <d v="2022-09-23T19:00:00"/>
        <d v="2022-09-23T20:00:00"/>
        <d v="2022-09-23T21:00:00"/>
        <d v="2022-09-23T22:00:00"/>
        <d v="2022-09-23T23:00:00"/>
        <d v="2022-09-24T00:00:00"/>
        <d v="2022-09-24T01:00:00"/>
        <d v="2022-09-24T02:00:00"/>
        <d v="2022-09-24T03:00:00"/>
        <d v="2022-09-24T04:00:00"/>
        <d v="2022-09-24T05:00:00"/>
        <d v="2022-09-24T06:00:00"/>
        <d v="2022-09-24T07:00:00"/>
        <d v="2022-09-24T08:00:00"/>
        <d v="2022-09-24T09:00:00"/>
        <d v="2022-09-24T10:00:00"/>
        <d v="2022-09-24T11:00:00"/>
        <d v="2022-09-24T12:00:00"/>
        <d v="2022-09-24T13:00:00"/>
        <d v="2022-09-24T14:00:00"/>
        <d v="2022-09-24T15:00:00"/>
        <d v="2022-09-24T16:00:00"/>
        <d v="2022-09-24T17:00:00"/>
        <d v="2022-09-24T18:00:00"/>
        <d v="2022-09-24T19:00:00"/>
        <d v="2022-09-24T20:00:00"/>
        <d v="2022-09-24T21:00:00"/>
        <d v="2022-09-24T22:00:00"/>
        <d v="2022-09-24T23:00:00"/>
        <d v="2022-09-25T00:00:00"/>
        <d v="2022-09-25T01:00:00"/>
        <d v="2022-09-25T02:00:00"/>
        <d v="2022-09-25T03:00:00"/>
        <d v="2022-09-25T04:00:00"/>
        <d v="2022-09-25T05:00:00"/>
        <d v="2022-09-25T06:00:00"/>
        <d v="2022-09-25T07:00:00"/>
        <d v="2022-09-25T08:00:00"/>
        <d v="2022-09-25T09:00:00"/>
        <d v="2022-09-25T10:00:00"/>
        <d v="2022-09-25T11:00:00"/>
        <d v="2022-09-25T12:00:00"/>
        <d v="2022-09-25T13:00:00"/>
        <d v="2022-09-25T14:00:00"/>
        <d v="2022-09-25T15:00:00"/>
        <d v="2022-09-25T16:00:00"/>
        <d v="2022-09-25T17:00:00"/>
        <d v="2022-09-25T18:00:00"/>
        <d v="2022-09-25T19:00:00"/>
        <d v="2022-09-25T20:00:00"/>
        <d v="2022-09-25T21:00:00"/>
        <d v="2022-09-25T22:00:00"/>
        <d v="2022-09-25T23:00:00"/>
        <d v="2022-09-26T00:00:00"/>
        <d v="2022-09-26T01:00:00"/>
        <d v="2022-09-26T02:00:00"/>
        <d v="2022-09-26T03:00:00"/>
        <d v="2022-09-26T04:00:00"/>
        <d v="2022-09-26T05:00:00"/>
        <d v="2022-09-26T06:00:00"/>
        <d v="2022-09-26T07:00:00"/>
        <d v="2022-09-26T08:00:00"/>
        <d v="2022-09-26T09:00:00"/>
        <d v="2022-09-26T10:00:00"/>
        <d v="2022-09-26T11:00:00"/>
        <d v="2022-09-26T12:00:00"/>
        <d v="2022-09-26T13:00:00"/>
        <d v="2022-09-26T14:00:00"/>
        <d v="2022-09-26T15:00:00"/>
        <d v="2022-09-26T16:00:00"/>
        <d v="2022-09-26T17:00:00"/>
        <d v="2022-09-26T18:00:00"/>
        <d v="2022-09-26T19:00:00"/>
        <d v="2022-09-26T20:00:00"/>
        <d v="2022-09-26T21:00:00"/>
        <d v="2022-09-26T22:00:00"/>
        <d v="2022-09-26T23:00:00"/>
        <d v="2022-09-27T00:00:00"/>
        <d v="2022-09-27T01:00:00"/>
        <d v="2022-09-27T02:00:00"/>
        <d v="2022-09-27T03:00:00"/>
        <d v="2022-09-27T04:00:00"/>
        <d v="2022-09-27T05:00:00"/>
        <d v="2022-09-27T06:00:00"/>
        <d v="2022-09-27T07:00:00"/>
        <d v="2022-09-27T08:00:00"/>
        <d v="2022-09-27T09:00:00"/>
        <d v="2022-09-27T10:00:00"/>
        <d v="2022-09-27T11:00:00"/>
        <d v="2022-09-27T12:00:00"/>
        <d v="2022-09-27T13:00:00"/>
        <d v="2022-09-27T14:00:00"/>
        <d v="2022-09-27T15:00:00"/>
        <d v="2022-09-27T16:00:00"/>
        <d v="2022-09-27T17:00:00"/>
        <d v="2022-09-27T18:00:00"/>
        <d v="2022-09-27T19:00:00"/>
        <d v="2022-09-27T20:00:00"/>
        <d v="2022-09-27T21:00:00"/>
        <d v="2022-09-27T22:00:00"/>
        <d v="2022-09-27T23:00:00"/>
        <d v="2022-09-28T00:00:00"/>
        <d v="2022-09-28T01:00:00"/>
        <d v="2022-09-28T02:00:00"/>
        <d v="2022-09-28T03:00:00"/>
        <d v="2022-09-28T04:00:00"/>
        <d v="2022-09-28T05:00:00"/>
        <d v="2022-09-28T06:00:00"/>
        <d v="2022-09-28T07:00:00"/>
        <d v="2022-09-28T08:00:00"/>
        <d v="2022-09-28T09:00:00"/>
        <d v="2022-09-28T10:00:00"/>
        <d v="2022-09-28T11:00:00"/>
        <d v="2022-09-28T12:00:00"/>
        <d v="2022-09-28T13:00:00"/>
        <d v="2022-09-28T14:00:00"/>
        <d v="2022-09-28T15:00:00"/>
        <d v="2022-09-28T16:00:00"/>
        <d v="2022-09-28T17:00:00"/>
        <d v="2022-09-28T18:00:00"/>
        <d v="2022-09-28T19:00:00"/>
        <d v="2022-09-28T20:00:00"/>
        <d v="2022-09-28T21:00:00"/>
        <d v="2022-09-28T22:00:00"/>
        <d v="2022-09-28T23:00:00"/>
        <d v="2022-09-29T00:00:00"/>
        <d v="2022-09-29T01:00:00"/>
        <d v="2022-09-29T02:00:00"/>
        <d v="2022-09-29T03:00:00"/>
        <d v="2022-09-29T04:00:00"/>
        <d v="2022-09-29T05:00:00"/>
        <d v="2022-09-29T06:00:00"/>
        <d v="2022-09-29T07:00:00"/>
        <d v="2022-09-29T08:00:00"/>
        <d v="2022-09-29T09:00:00"/>
        <d v="2022-09-29T10:00:00"/>
        <d v="2022-09-29T11:00:00"/>
        <d v="2022-09-29T12:00:00"/>
        <d v="2022-09-29T13:00:00"/>
        <d v="2022-09-29T14:00:00"/>
        <d v="2022-09-29T15:00:00"/>
        <d v="2022-09-29T16:00:00"/>
        <d v="2022-09-29T17:00:00"/>
        <d v="2022-09-29T18:00:00"/>
        <d v="2022-09-29T19:00:00"/>
        <d v="2022-09-29T20:00:00"/>
        <d v="2022-09-29T21:00:00"/>
        <d v="2022-09-29T22:00:00"/>
        <d v="2022-09-29T23:00:00"/>
        <d v="2022-09-30T00:00:00"/>
        <d v="2022-09-30T01:00:00"/>
        <d v="2022-09-30T02:00:00"/>
        <d v="2022-09-30T03:00:00"/>
        <d v="2022-09-30T04:00:00"/>
        <d v="2022-09-30T05:00:00"/>
        <d v="2022-09-30T06:00:00"/>
        <d v="2022-09-30T07:00:00"/>
        <d v="2022-09-30T08:00:00"/>
        <d v="2022-09-30T09:00:00"/>
        <d v="2022-09-30T10:00:00"/>
        <d v="2022-09-30T11:00:00"/>
        <d v="2022-09-30T12:00:00"/>
        <d v="2022-09-30T13:00:00"/>
        <d v="2022-09-30T14:00:00"/>
        <d v="2022-09-30T15:00:00"/>
        <d v="2022-09-30T16:00:00"/>
        <d v="2022-09-30T17:00:00"/>
        <d v="2022-09-30T18:00:00"/>
        <d v="2022-09-30T19:00:00"/>
        <d v="2022-09-30T20:00:00"/>
        <d v="2022-09-30T21:00:00"/>
        <d v="2022-09-30T22:00:00"/>
        <d v="2022-09-30T23:00:00"/>
        <d v="2022-10-01T00:00:00"/>
        <m/>
        <d v="2018-04-30T15:00:00" u="1"/>
        <d v="2019-04-30T14:00:00" u="1"/>
        <d v="2020-04-30T13:00:00" u="1"/>
        <d v="2018-04-30T16:00:00" u="1"/>
        <d v="2019-04-30T15:00:00" u="1"/>
        <d v="2020-04-30T14:00:00" u="1"/>
        <d v="2018-04-30T17:00:00" u="1"/>
        <d v="2019-04-30T16:00:00" u="1"/>
        <d v="2020-04-30T15:00:00" u="1"/>
        <d v="2018-04-30T18:00:00" u="1"/>
        <d v="2019-04-30T17:00:00" u="1"/>
        <d v="2020-04-30T16:00:00" u="1"/>
        <d v="2018-04-30T19:00:00" u="1"/>
        <d v="2019-04-30T18:00:00" u="1"/>
        <d v="2020-04-30T17:00:00" u="1"/>
        <d v="2018-04-30T20:00:00" u="1"/>
        <d v="2019-04-30T19:00:00" u="1"/>
        <d v="2020-04-30T18:00:00" u="1"/>
        <d v="2018-04-30T21:00:00" u="1"/>
        <d v="2019-04-30T20:00:00" u="1"/>
        <d v="2020-04-30T19:00:00" u="1"/>
        <d v="2018-04-30T22:00:00" u="1"/>
        <d v="2019-04-30T21:00:00" u="1"/>
        <d v="2020-04-30T20:00:00" u="1"/>
        <d v="2018-04-30T23:00:00" u="1"/>
        <d v="2019-04-30T22:00:00" u="1"/>
        <d v="2020-04-30T21:00:00" u="1"/>
        <d v="2019-04-30T23:00:00" u="1"/>
        <d v="2020-04-30T22:00:00" u="1"/>
        <d v="2020-04-30T23:00:00" u="1"/>
        <d v="2021-09-19T00:00:00" u="1"/>
        <d v="2017-05-30T00:00:00" u="1"/>
        <d v="2021-09-19T01:00:00" u="1"/>
        <d v="2017-05-30T01:00:00" u="1"/>
        <d v="2018-05-30T00:00:00" u="1"/>
        <d v="2021-09-19T02:00:00" u="1"/>
        <d v="2017-05-30T02:00:00" u="1"/>
        <d v="2018-05-30T01:00:00" u="1"/>
        <d v="2019-05-30T00:00:00" u="1"/>
        <d v="2021-09-19T03:00:00" u="1"/>
        <d v="2017-05-30T03:00:00" u="1"/>
        <d v="2018-05-30T02:00:00" u="1"/>
        <d v="2019-05-30T01:00:00" u="1"/>
        <d v="2020-05-30T00:00:00" u="1"/>
        <d v="2021-09-19T04:00:00" u="1"/>
        <d v="2017-05-30T04:00:00" u="1"/>
        <d v="2018-05-30T03:00:00" u="1"/>
        <d v="2019-05-30T02:00:00" u="1"/>
        <d v="2020-05-30T01:00:00" u="1"/>
        <d v="2021-09-19T05:00:00" u="1"/>
        <d v="2017-05-30T05:00:00" u="1"/>
        <d v="2018-05-30T04:00:00" u="1"/>
        <d v="2019-05-30T03:00:00" u="1"/>
        <d v="2020-05-30T02:00:00" u="1"/>
        <d v="2021-09-19T06:00:00" u="1"/>
        <d v="2017-05-30T06:00:00" u="1"/>
        <d v="2018-05-30T05:00:00" u="1"/>
        <d v="2019-05-30T04:00:00" u="1"/>
        <d v="2020-05-30T03:00:00" u="1"/>
        <d v="2021-09-19T07:00:00" u="1"/>
        <d v="2017-05-30T07:00:00" u="1"/>
        <d v="2018-05-30T06:00:00" u="1"/>
        <d v="2019-05-30T05:00:00" u="1"/>
        <d v="2020-05-30T04:00:00" u="1"/>
        <d v="2021-09-19T08:00:00" u="1"/>
        <d v="2017-05-30T08:00:00" u="1"/>
        <d v="2018-05-30T07:00:00" u="1"/>
        <d v="2019-05-30T06:00:00" u="1"/>
        <d v="2020-05-30T05:00:00" u="1"/>
        <d v="2021-09-19T09:00:00" u="1"/>
        <d v="2017-05-30T09:00:00" u="1"/>
        <d v="2018-05-30T08:00:00" u="1"/>
        <d v="2019-05-30T07:00:00" u="1"/>
        <d v="2020-05-30T06:00:00" u="1"/>
        <d v="2021-09-19T10:00:00" u="1"/>
        <d v="2017-05-30T10:00:00" u="1"/>
        <d v="2018-05-30T09:00:00" u="1"/>
        <d v="2019-05-30T08:00:00" u="1"/>
        <d v="2020-05-30T07:00:00" u="1"/>
        <d v="2021-09-19T11:00:00" u="1"/>
        <d v="2017-05-30T11:00:00" u="1"/>
        <d v="2018-05-30T10:00:00" u="1"/>
        <d v="2019-05-30T09:00:00" u="1"/>
        <d v="2020-05-30T08:00:00" u="1"/>
        <d v="2021-09-19T12:00:00" u="1"/>
        <d v="2017-05-30T12:00:00" u="1"/>
        <d v="2018-05-30T11:00:00" u="1"/>
        <d v="2019-05-30T10:00:00" u="1"/>
        <d v="2020-05-30T09:00:00" u="1"/>
        <d v="2021-09-19T13:00:00" u="1"/>
        <d v="2017-05-30T13:00:00" u="1"/>
        <d v="2018-05-30T12:00:00" u="1"/>
        <d v="2019-05-30T11:00:00" u="1"/>
        <d v="2020-05-30T10:00:00" u="1"/>
        <d v="2021-09-19T14:00:00" u="1"/>
        <d v="2017-05-30T14:00:00" u="1"/>
        <d v="2018-05-30T13:00:00" u="1"/>
        <d v="2019-05-30T12:00:00" u="1"/>
        <d v="2020-05-30T11:00:00" u="1"/>
        <d v="2021-09-19T15:00:00" u="1"/>
        <d v="2017-05-30T15:00:00" u="1"/>
        <d v="2018-05-30T14:00:00" u="1"/>
        <d v="2019-05-30T13:00:00" u="1"/>
        <d v="2020-05-30T12:00:00" u="1"/>
        <d v="2021-09-19T16:00:00" u="1"/>
        <d v="2017-05-30T16:00:00" u="1"/>
        <d v="2018-05-30T15:00:00" u="1"/>
        <d v="2019-05-30T14:00:00" u="1"/>
        <d v="2020-05-30T13:00:00" u="1"/>
        <d v="2021-09-19T17:00:00" u="1"/>
        <d v="2017-05-30T17:00:00" u="1"/>
        <d v="2018-05-30T16:00:00" u="1"/>
        <d v="2019-05-30T15:00:00" u="1"/>
        <d v="2020-05-30T14:00:00" u="1"/>
        <d v="2021-09-19T18:00:00" u="1"/>
        <d v="2017-05-30T18:00:00" u="1"/>
        <d v="2018-05-30T17:00:00" u="1"/>
        <d v="2019-05-30T16:00:00" u="1"/>
        <d v="2020-05-30T15:00:00" u="1"/>
        <d v="2021-09-19T19:00:00" u="1"/>
        <d v="2017-05-30T19:00:00" u="1"/>
        <d v="2018-05-30T18:00:00" u="1"/>
        <d v="2019-05-30T17:00:00" u="1"/>
        <d v="2020-05-30T16:00:00" u="1"/>
        <d v="2021-09-19T20:00:00" u="1"/>
        <d v="2017-05-30T20:00:00" u="1"/>
        <d v="2018-05-30T19:00:00" u="1"/>
        <d v="2019-05-30T18:00:00" u="1"/>
        <d v="2020-05-30T17:00:00" u="1"/>
        <d v="2021-09-19T21:00:00" u="1"/>
        <d v="2017-05-30T21:00:00" u="1"/>
        <d v="2018-05-30T20:00:00" u="1"/>
        <d v="2019-05-30T19:00:00" u="1"/>
        <d v="2020-05-30T18:00:00" u="1"/>
        <d v="2021-09-19T22:00:00" u="1"/>
        <d v="2017-05-30T22:00:00" u="1"/>
        <d v="2018-05-30T21:00:00" u="1"/>
        <d v="2019-05-30T20:00:00" u="1"/>
        <d v="2020-05-30T19:00:00" u="1"/>
        <d v="2021-09-19T23:00:00" u="1"/>
        <d v="2017-05-30T23:00:00" u="1"/>
        <d v="2018-05-30T22:00:00" u="1"/>
        <d v="2019-05-30T21:00:00" u="1"/>
        <d v="2020-05-30T20:00:00" u="1"/>
        <d v="2018-05-30T23:00:00" u="1"/>
        <d v="2019-05-30T22:00:00" u="1"/>
        <d v="2020-05-30T21:00:00" u="1"/>
        <d v="2019-05-30T23:00:00" u="1"/>
        <d v="2020-05-30T22:00:00" u="1"/>
        <d v="2020-05-30T23:00:00" u="1"/>
        <d v="2017-06-30T00:00:00" u="1"/>
        <d v="2017-06-30T01:00:00" u="1"/>
        <d v="2018-06-30T00:00:00" u="1"/>
        <d v="2017-06-30T02:00:00" u="1"/>
        <d v="2018-06-30T01:00:00" u="1"/>
        <d v="2019-06-30T00:00:00" u="1"/>
        <d v="2017-06-30T03:00:00" u="1"/>
        <d v="2018-06-30T02:00:00" u="1"/>
        <d v="2019-06-30T01:00:00" u="1"/>
        <d v="2020-06-30T00:00:00" u="1"/>
        <d v="2017-06-30T04:00:00" u="1"/>
        <d v="2018-06-30T03:00:00" u="1"/>
        <d v="2019-06-30T02:00:00" u="1"/>
        <d v="2020-06-30T01:00:00" u="1"/>
        <d v="2017-06-30T05:00:00" u="1"/>
        <d v="2018-06-30T04:00:00" u="1"/>
        <d v="2019-06-30T03:00:00" u="1"/>
        <d v="2020-06-30T02:00:00" u="1"/>
        <d v="2017-06-30T06:00:00" u="1"/>
        <d v="2018-06-30T05:00:00" u="1"/>
        <d v="2019-06-30T04:00:00" u="1"/>
        <d v="2020-06-30T03:00:00" u="1"/>
        <d v="2017-06-30T07:00:00" u="1"/>
        <d v="2018-06-30T06:00:00" u="1"/>
        <d v="2019-06-30T05:00:00" u="1"/>
        <d v="2020-06-30T04:00:00" u="1"/>
        <d v="2017-06-30T08:00:00" u="1"/>
        <d v="2018-06-30T07:00:00" u="1"/>
        <d v="2019-06-30T06:00:00" u="1"/>
        <d v="2020-06-30T05:00:00" u="1"/>
        <d v="2017-06-30T09:00:00" u="1"/>
        <d v="2018-06-30T08:00:00" u="1"/>
        <d v="2019-06-30T07:00:00" u="1"/>
        <d v="2020-06-30T06:00:00" u="1"/>
        <d v="2017-06-30T10:00:00" u="1"/>
        <d v="2018-06-30T09:00:00" u="1"/>
        <d v="2019-06-30T08:00:00" u="1"/>
        <d v="2020-06-30T07:00:00" u="1"/>
        <d v="2017-06-30T11:00:00" u="1"/>
        <d v="2018-06-30T10:00:00" u="1"/>
        <d v="2019-06-30T09:00:00" u="1"/>
        <d v="2020-06-30T08:00:00" u="1"/>
        <d v="2017-06-30T12:00:00" u="1"/>
        <d v="2018-06-30T11:00:00" u="1"/>
        <d v="2019-06-30T10:00:00" u="1"/>
        <d v="2020-06-30T09:00:00" u="1"/>
        <d v="2017-06-30T13:00:00" u="1"/>
        <d v="2018-06-30T12:00:00" u="1"/>
        <d v="2019-06-30T11:00:00" u="1"/>
        <d v="2020-06-30T10:00:00" u="1"/>
        <d v="2017-06-30T14:00:00" u="1"/>
        <d v="2018-06-30T13:00:00" u="1"/>
        <d v="2019-06-30T12:00:00" u="1"/>
        <d v="2020-06-30T11:00:00" u="1"/>
        <d v="2017-06-30T15:00:00" u="1"/>
        <d v="2018-06-30T14:00:00" u="1"/>
        <d v="2019-06-30T13:00:00" u="1"/>
        <d v="2020-06-30T12:00:00" u="1"/>
        <d v="2017-06-30T16:00:00" u="1"/>
        <d v="2018-06-30T15:00:00" u="1"/>
        <d v="2019-06-30T14:00:00" u="1"/>
        <d v="2020-06-30T13:00:00" u="1"/>
        <d v="2017-06-30T17:00:00" u="1"/>
        <d v="2018-06-30T16:00:00" u="1"/>
        <d v="2019-06-30T15:00:00" u="1"/>
        <d v="2020-06-30T14:00:00" u="1"/>
        <d v="2017-06-30T18:00:00" u="1"/>
        <d v="2018-06-30T17:00:00" u="1"/>
        <d v="2019-06-30T16:00:00" u="1"/>
        <d v="2020-06-30T15:00:00" u="1"/>
        <d v="2017-06-30T19:00:00" u="1"/>
        <d v="2018-06-30T18:00:00" u="1"/>
        <d v="2019-06-30T17:00:00" u="1"/>
        <d v="2020-06-30T16:00:00" u="1"/>
        <d v="2017-06-30T20:00:00" u="1"/>
        <d v="2018-06-30T19:00:00" u="1"/>
        <d v="2019-06-30T18:00:00" u="1"/>
        <d v="2020-06-30T17:00:00" u="1"/>
        <d v="2017-06-30T21:00:00" u="1"/>
        <d v="2018-06-30T20:00:00" u="1"/>
        <d v="2019-06-30T19:00:00" u="1"/>
        <d v="2020-06-30T18:00:00" u="1"/>
        <d v="2017-06-30T22:00:00" u="1"/>
        <d v="2018-06-30T21:00:00" u="1"/>
        <d v="2019-06-30T20:00:00" u="1"/>
        <d v="2020-06-30T19:00:00" u="1"/>
        <d v="2017-06-30T23:00:00" u="1"/>
        <d v="2018-06-30T22:00:00" u="1"/>
        <d v="2019-06-30T21:00:00" u="1"/>
        <d v="2020-06-30T20:00:00" u="1"/>
        <d v="2018-06-30T23:00:00" u="1"/>
        <d v="2019-06-30T22:00:00" u="1"/>
        <d v="2020-06-30T21:00:00" u="1"/>
        <d v="2019-06-30T23:00:00" u="1"/>
        <d v="2020-06-30T22:00:00" u="1"/>
        <d v="2020-06-30T23:00:00" u="1"/>
        <d v="2017-07-30T00:00:00" u="1"/>
        <d v="2017-07-30T01:00:00" u="1"/>
        <d v="2018-07-30T00:00:00" u="1"/>
        <d v="2017-07-30T02:00:00" u="1"/>
        <d v="2018-07-30T01:00:00" u="1"/>
        <d v="2019-07-30T00:00:00" u="1"/>
        <d v="2017-07-30T03:00:00" u="1"/>
        <d v="2018-07-30T02:00:00" u="1"/>
        <d v="2019-07-30T01:00:00" u="1"/>
        <d v="2020-07-30T00:00:00" u="1"/>
        <d v="2017-07-30T04:00:00" u="1"/>
        <d v="2018-07-30T03:00:00" u="1"/>
        <d v="2019-07-30T02:00:00" u="1"/>
        <d v="2020-07-30T01:00:00" u="1"/>
        <d v="2017-07-30T05:00:00" u="1"/>
        <d v="2017-11-19T10:00:00" u="1"/>
        <d v="2018-07-30T04:00:00" u="1"/>
        <d v="2018-11-19T09:00:00" u="1"/>
        <d v="2019-07-30T03:00:00" u="1"/>
        <d v="2019-11-19T08:00:00" u="1"/>
        <d v="2020-07-30T02:00:00" u="1"/>
        <d v="2017-07-30T06:00:00" u="1"/>
        <d v="2017-11-19T11:00:00" u="1"/>
        <d v="2018-07-30T05:00:00" u="1"/>
        <d v="2018-11-19T10:00:00" u="1"/>
        <d v="2019-07-30T04:00:00" u="1"/>
        <d v="2019-11-19T09:00:00" u="1"/>
        <d v="2020-07-30T03:00:00" u="1"/>
        <d v="2017-07-30T07:00:00" u="1"/>
        <d v="2017-11-19T12:00:00" u="1"/>
        <d v="2018-07-30T06:00:00" u="1"/>
        <d v="2018-11-19T11:00:00" u="1"/>
        <d v="2019-07-30T05:00:00" u="1"/>
        <d v="2019-11-19T10:00:00" u="1"/>
        <d v="2020-07-30T04:00:00" u="1"/>
        <d v="2017-07-30T08:00:00" u="1"/>
        <d v="2017-11-19T13:00:00" u="1"/>
        <d v="2018-07-30T07:00:00" u="1"/>
        <d v="2018-11-19T12:00:00" u="1"/>
        <d v="2019-07-30T06:00:00" u="1"/>
        <d v="2019-11-19T11:00:00" u="1"/>
        <d v="2020-07-30T05:00:00" u="1"/>
        <d v="2017-07-30T09:00:00" u="1"/>
        <d v="2017-11-19T14:00:00" u="1"/>
        <d v="2018-07-30T08:00:00" u="1"/>
        <d v="2018-11-19T13:00:00" u="1"/>
        <d v="2019-07-30T07:00:00" u="1"/>
        <d v="2019-11-19T12:00:00" u="1"/>
        <d v="2020-07-30T06:00:00" u="1"/>
        <d v="2017-07-30T10:00:00" u="1"/>
        <d v="2017-11-19T15:00:00" u="1"/>
        <d v="2018-07-30T09:00:00" u="1"/>
        <d v="2018-11-19T14:00:00" u="1"/>
        <d v="2019-07-30T08:00:00" u="1"/>
        <d v="2019-11-19T13:00:00" u="1"/>
        <d v="2020-07-30T07:00:00" u="1"/>
        <d v="2017-07-30T11:00:00" u="1"/>
        <d v="2017-11-19T16:00:00" u="1"/>
        <d v="2018-07-30T10:00:00" u="1"/>
        <d v="2018-11-19T15:00:00" u="1"/>
        <d v="2019-07-30T09:00:00" u="1"/>
        <d v="2019-11-19T14:00:00" u="1"/>
        <d v="2020-07-30T08:00:00" u="1"/>
        <d v="2017-07-30T12:00:00" u="1"/>
        <d v="2017-11-19T17:00:00" u="1"/>
        <d v="2018-07-30T11:00:00" u="1"/>
        <d v="2018-11-19T16:00:00" u="1"/>
        <d v="2019-07-30T10:00:00" u="1"/>
        <d v="2019-11-19T15:00:00" u="1"/>
        <d v="2020-07-30T09:00:00" u="1"/>
        <d v="2017-07-30T13:00:00" u="1"/>
        <d v="2017-11-19T18:00:00" u="1"/>
        <d v="2018-07-30T12:00:00" u="1"/>
        <d v="2018-11-19T17:00:00" u="1"/>
        <d v="2019-07-30T11:00:00" u="1"/>
        <d v="2019-11-19T16:00:00" u="1"/>
        <d v="2020-07-30T10:00:00" u="1"/>
        <d v="2017-07-30T14:00:00" u="1"/>
        <d v="2017-11-19T19:00:00" u="1"/>
        <d v="2018-07-30T13:00:00" u="1"/>
        <d v="2018-11-19T18:00:00" u="1"/>
        <d v="2019-07-30T12:00:00" u="1"/>
        <d v="2019-11-19T17:00:00" u="1"/>
        <d v="2020-07-30T11:00:00" u="1"/>
        <d v="2017-07-30T15:00:00" u="1"/>
        <d v="2017-11-19T20:00:00" u="1"/>
        <d v="2018-07-30T14:00:00" u="1"/>
        <d v="2018-11-19T19:00:00" u="1"/>
        <d v="2019-07-30T13:00:00" u="1"/>
        <d v="2019-11-19T18:00:00" u="1"/>
        <d v="2020-07-30T12:00:00" u="1"/>
        <d v="2017-07-30T16:00:00" u="1"/>
        <d v="2017-11-19T21:00:00" u="1"/>
        <d v="2018-07-30T15:00:00" u="1"/>
        <d v="2018-11-19T20:00:00" u="1"/>
        <d v="2019-07-30T14:00:00" u="1"/>
        <d v="2019-11-19T19:00:00" u="1"/>
        <d v="2020-07-30T13:00:00" u="1"/>
        <d v="2017-07-30T17:00:00" u="1"/>
        <d v="2017-11-19T22:00:00" u="1"/>
        <d v="2018-07-30T16:00:00" u="1"/>
        <d v="2018-11-19T21:00:00" u="1"/>
        <d v="2019-07-30T15:00:00" u="1"/>
        <d v="2019-11-19T20:00:00" u="1"/>
        <d v="2020-07-30T14:00:00" u="1"/>
        <d v="2017-07-30T18:00:00" u="1"/>
        <d v="2017-11-19T23:00:00" u="1"/>
        <d v="2018-07-30T17:00:00" u="1"/>
        <d v="2018-11-19T22:00:00" u="1"/>
        <d v="2019-07-30T16:00:00" u="1"/>
        <d v="2019-11-19T21:00:00" u="1"/>
        <d v="2020-07-30T15:00:00" u="1"/>
        <d v="2017-07-30T19:00:00" u="1"/>
        <d v="2018-07-30T18:00:00" u="1"/>
        <d v="2018-11-19T23:00:00" u="1"/>
        <d v="2019-07-30T17:00:00" u="1"/>
        <d v="2019-11-19T22:00:00" u="1"/>
        <d v="2020-07-30T16:00:00" u="1"/>
        <d v="2017-07-30T20:00:00" u="1"/>
        <d v="2018-07-30T19:00:00" u="1"/>
        <d v="2019-07-30T18:00:00" u="1"/>
        <d v="2019-11-19T23:00:00" u="1"/>
        <d v="2020-07-30T17:00:00" u="1"/>
        <d v="2017-07-30T21:00:00" u="1"/>
        <d v="2018-07-30T20:00:00" u="1"/>
        <d v="2019-07-30T19:00:00" u="1"/>
        <d v="2020-07-30T18:00:00" u="1"/>
        <d v="2017-07-30T22:00:00" u="1"/>
        <d v="2018-07-30T21:00:00" u="1"/>
        <d v="2019-07-30T20:00:00" u="1"/>
        <d v="2020-07-30T19:00:00" u="1"/>
        <d v="2017-07-30T23:00:00" u="1"/>
        <d v="2018-07-30T22:00:00" u="1"/>
        <d v="2019-07-30T21:00:00" u="1"/>
        <d v="2020-07-30T20:00:00" u="1"/>
        <d v="2018-07-30T23:00:00" u="1"/>
        <d v="2019-07-30T22:00:00" u="1"/>
        <d v="2020-07-30T21:00:00" u="1"/>
        <d v="2019-07-30T23:00:00" u="1"/>
        <d v="2020-07-30T22:00:00" u="1"/>
        <d v="2020-07-30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08-30T00:00:00" u="1"/>
        <d v="2017-12-19T05:00:00" u="1"/>
        <d v="2018-12-19T04:00:00" u="1"/>
        <d v="2019-12-19T03:00:00" u="1"/>
        <d v="2017-08-30T01:00:00" u="1"/>
        <d v="2017-12-19T06:00:00" u="1"/>
        <d v="2018-08-30T00:00:00" u="1"/>
        <d v="2018-12-19T05:00:00" u="1"/>
        <d v="2019-12-19T04:00:00" u="1"/>
        <d v="2017-08-30T02:00:00" u="1"/>
        <d v="2017-12-19T07:00:00" u="1"/>
        <d v="2018-08-30T01:00:00" u="1"/>
        <d v="2018-12-19T06:00:00" u="1"/>
        <d v="2019-08-30T00:00:00" u="1"/>
        <d v="2019-12-19T05:00:00" u="1"/>
        <d v="2017-08-30T03:00:00" u="1"/>
        <d v="2017-12-19T08:00:00" u="1"/>
        <d v="2018-08-30T02:00:00" u="1"/>
        <d v="2018-12-19T07:00:00" u="1"/>
        <d v="2019-08-30T01:00:00" u="1"/>
        <d v="2019-12-19T06:00:00" u="1"/>
        <d v="2020-08-30T00:00:00" u="1"/>
        <d v="2017-08-30T04:00:00" u="1"/>
        <d v="2017-12-19T09:00:00" u="1"/>
        <d v="2018-08-30T03:00:00" u="1"/>
        <d v="2018-12-19T08:00:00" u="1"/>
        <d v="2019-08-30T02:00:00" u="1"/>
        <d v="2019-12-19T07:00:00" u="1"/>
        <d v="2020-08-30T01:00:00" u="1"/>
        <d v="2017-08-30T05:00:00" u="1"/>
        <d v="2017-12-19T10:00:00" u="1"/>
        <d v="2018-08-30T04:00:00" u="1"/>
        <d v="2018-12-19T09:00:00" u="1"/>
        <d v="2019-08-30T03:00:00" u="1"/>
        <d v="2019-12-19T08:00:00" u="1"/>
        <d v="2020-08-30T02:00:00" u="1"/>
        <d v="2017-08-30T06:00:00" u="1"/>
        <d v="2017-12-19T11:00:00" u="1"/>
        <d v="2018-08-30T05:00:00" u="1"/>
        <d v="2018-12-19T10:00:00" u="1"/>
        <d v="2019-08-30T04:00:00" u="1"/>
        <d v="2019-12-19T09:00:00" u="1"/>
        <d v="2020-08-30T03:00:00" u="1"/>
        <d v="2017-08-30T07:00:00" u="1"/>
        <d v="2017-12-19T12:00:00" u="1"/>
        <d v="2018-08-30T06:00:00" u="1"/>
        <d v="2018-12-19T11:00:00" u="1"/>
        <d v="2019-08-30T05:00:00" u="1"/>
        <d v="2019-12-19T10:00:00" u="1"/>
        <d v="2020-08-30T04:00:00" u="1"/>
        <d v="2017-08-30T08:00:00" u="1"/>
        <d v="2017-12-19T13:00:00" u="1"/>
        <d v="2018-08-30T07:00:00" u="1"/>
        <d v="2018-12-19T12:00:00" u="1"/>
        <d v="2019-08-30T06:00:00" u="1"/>
        <d v="2019-12-19T11:00:00" u="1"/>
        <d v="2020-08-30T05:00:00" u="1"/>
        <d v="2017-08-30T09:00:00" u="1"/>
        <d v="2017-12-19T14:00:00" u="1"/>
        <d v="2018-08-30T08:00:00" u="1"/>
        <d v="2018-12-19T13:00:00" u="1"/>
        <d v="2019-08-30T07:00:00" u="1"/>
        <d v="2019-12-19T12:00:00" u="1"/>
        <d v="2020-08-30T06:00:00" u="1"/>
        <d v="2017-08-30T10:00:00" u="1"/>
        <d v="2017-12-19T15:00:00" u="1"/>
        <d v="2018-08-30T09:00:00" u="1"/>
        <d v="2018-12-19T14:00:00" u="1"/>
        <d v="2019-08-30T08:00:00" u="1"/>
        <d v="2019-12-19T13:00:00" u="1"/>
        <d v="2020-08-30T07:00:00" u="1"/>
        <d v="2017-08-30T11:00:00" u="1"/>
        <d v="2017-12-19T16:00:00" u="1"/>
        <d v="2018-08-30T10:00:00" u="1"/>
        <d v="2018-12-19T15:00:00" u="1"/>
        <d v="2019-08-30T09:00:00" u="1"/>
        <d v="2019-12-19T14:00:00" u="1"/>
        <d v="2020-08-30T08:00:00" u="1"/>
        <d v="2017-08-30T12:00:00" u="1"/>
        <d v="2017-12-19T17:00:00" u="1"/>
        <d v="2018-08-30T11:00:00" u="1"/>
        <d v="2018-12-19T16:00:00" u="1"/>
        <d v="2019-08-30T10:00:00" u="1"/>
        <d v="2019-12-19T15:00:00" u="1"/>
        <d v="2020-08-30T09:00:00" u="1"/>
        <d v="2017-08-30T13:00:00" u="1"/>
        <d v="2017-12-19T18:00:00" u="1"/>
        <d v="2018-08-30T12:00:00" u="1"/>
        <d v="2018-12-19T17:00:00" u="1"/>
        <d v="2019-08-30T11:00:00" u="1"/>
        <d v="2019-12-19T16:00:00" u="1"/>
        <d v="2020-08-30T10:00:00" u="1"/>
        <d v="2017-08-30T14:00:00" u="1"/>
        <d v="2017-12-19T19:00:00" u="1"/>
        <d v="2018-08-30T13:00:00" u="1"/>
        <d v="2018-12-19T18:00:00" u="1"/>
        <d v="2019-08-30T12:00:00" u="1"/>
        <d v="2019-12-19T17:00:00" u="1"/>
        <d v="2020-08-30T11:00:00" u="1"/>
        <d v="2017-08-30T15:00:00" u="1"/>
        <d v="2017-12-19T20:00:00" u="1"/>
        <d v="2018-08-30T14:00:00" u="1"/>
        <d v="2018-12-19T19:00:00" u="1"/>
        <d v="2019-08-30T13:00:00" u="1"/>
        <d v="2019-12-19T18:00:00" u="1"/>
        <d v="2020-08-30T12:00:00" u="1"/>
        <d v="2017-08-30T16:00:00" u="1"/>
        <d v="2017-12-19T21:00:00" u="1"/>
        <d v="2018-08-30T15:00:00" u="1"/>
        <d v="2018-12-19T20:00:00" u="1"/>
        <d v="2019-08-30T14:00:00" u="1"/>
        <d v="2019-12-19T19:00:00" u="1"/>
        <d v="2020-08-30T13:00:00" u="1"/>
        <d v="2017-08-30T17:00:00" u="1"/>
        <d v="2017-12-19T22:00:00" u="1"/>
        <d v="2018-08-30T16:00:00" u="1"/>
        <d v="2018-12-19T21:00:00" u="1"/>
        <d v="2019-08-30T15:00:00" u="1"/>
        <d v="2019-12-19T20:00:00" u="1"/>
        <d v="2020-08-30T14:00:00" u="1"/>
        <d v="2017-08-30T18:00:00" u="1"/>
        <d v="2017-12-19T23:00:00" u="1"/>
        <d v="2018-08-30T17:00:00" u="1"/>
        <d v="2018-12-19T22:00:00" u="1"/>
        <d v="2019-08-30T16:00:00" u="1"/>
        <d v="2019-12-19T21:00:00" u="1"/>
        <d v="2020-08-30T15:00:00" u="1"/>
        <d v="2017-08-30T19:00:00" u="1"/>
        <d v="2018-08-30T18:00:00" u="1"/>
        <d v="2018-12-19T23:00:00" u="1"/>
        <d v="2019-08-30T17:00:00" u="1"/>
        <d v="2019-12-19T22:00:00" u="1"/>
        <d v="2020-08-30T16:00:00" u="1"/>
        <d v="2017-08-30T20:00:00" u="1"/>
        <d v="2018-08-30T19:00:00" u="1"/>
        <d v="2019-08-30T18:00:00" u="1"/>
        <d v="2019-12-19T23:00:00" u="1"/>
        <d v="2020-08-30T17:00:00" u="1"/>
        <d v="2017-08-30T21:00:00" u="1"/>
        <d v="2018-08-30T20:00:00" u="1"/>
        <d v="2019-08-30T19:00:00" u="1"/>
        <d v="2020-08-30T18:00:00" u="1"/>
        <d v="2017-08-30T22:00:00" u="1"/>
        <d v="2018-08-30T21:00:00" u="1"/>
        <d v="2019-08-30T20:00:00" u="1"/>
        <d v="2020-08-30T19:00:00" u="1"/>
        <d v="2017-08-30T23:00:00" u="1"/>
        <d v="2018-08-30T22:00:00" u="1"/>
        <d v="2019-08-30T21:00:00" u="1"/>
        <d v="2020-08-30T20:00:00" u="1"/>
        <d v="2018-08-30T23:00:00" u="1"/>
        <d v="2019-08-30T22:00:00" u="1"/>
        <d v="2020-08-30T21:00:00" u="1"/>
        <d v="2019-08-30T23:00:00" u="1"/>
        <d v="2020-08-30T22:00:00" u="1"/>
        <d v="2020-08-30T23:00:00" u="1"/>
        <d v="2018-01-09T00:00:00" u="1"/>
        <d v="2018-01-09T01:00:00" u="1"/>
        <d v="2019-01-09T00:00:00" u="1"/>
        <d v="2018-01-09T02:00:00" u="1"/>
        <d v="2019-01-09T01:00:00" u="1"/>
        <d v="2020-01-09T00:00:00" u="1"/>
        <d v="2018-01-09T03:00:00" u="1"/>
        <d v="2019-01-09T02:00:00" u="1"/>
        <d v="2020-01-09T01:00:00" u="1"/>
        <d v="2018-01-09T04:00:00" u="1"/>
        <d v="2019-01-09T03:00:00" u="1"/>
        <d v="2020-01-09T02:00:00" u="1"/>
        <d v="2018-01-09T05:00:00" u="1"/>
        <d v="2019-01-09T04:00:00" u="1"/>
        <d v="2020-01-09T03:00:00" u="1"/>
        <d v="2018-01-09T06:00:00" u="1"/>
        <d v="2019-01-09T05:00:00" u="1"/>
        <d v="2020-01-09T04:00:00" u="1"/>
        <d v="2018-01-09T07:00:00" u="1"/>
        <d v="2019-01-09T06:00:00" u="1"/>
        <d v="2020-01-09T05:00:00" u="1"/>
        <d v="2018-01-09T08:00:00" u="1"/>
        <d v="2019-01-09T07:00:00" u="1"/>
        <d v="2020-01-09T06:00:00" u="1"/>
        <d v="2017-09-30T00:00:00" u="1"/>
        <d v="2018-01-09T09:00:00" u="1"/>
        <d v="2019-01-09T08:00:00" u="1"/>
        <d v="2020-01-09T07:00:00" u="1"/>
        <d v="2017-09-30T01:00:00" u="1"/>
        <d v="2018-01-09T10:00:00" u="1"/>
        <d v="2018-09-30T00:00:00" u="1"/>
        <d v="2019-01-09T09:00:00" u="1"/>
        <d v="2020-01-09T08:00:00" u="1"/>
        <d v="2017-09-30T02:00:00" u="1"/>
        <d v="2018-01-09T11:00:00" u="1"/>
        <d v="2018-09-30T01:00:00" u="1"/>
        <d v="2019-01-09T10:00:00" u="1"/>
        <d v="2019-09-30T00:00:00" u="1"/>
        <d v="2020-01-09T09:00:00" u="1"/>
        <d v="2017-09-30T03:00:00" u="1"/>
        <d v="2018-01-09T12:00:00" u="1"/>
        <d v="2018-09-30T02:00:00" u="1"/>
        <d v="2019-01-09T11:00:00" u="1"/>
        <d v="2019-09-30T01:00:00" u="1"/>
        <d v="2020-01-09T10:00:00" u="1"/>
        <d v="2020-09-30T00:00:00" u="1"/>
        <d v="2017-09-30T04:00:00" u="1"/>
        <d v="2018-01-09T13:00:00" u="1"/>
        <d v="2018-09-30T03:00:00" u="1"/>
        <d v="2019-01-09T12:00:00" u="1"/>
        <d v="2019-09-30T02:00:00" u="1"/>
        <d v="2020-01-09T11:00:00" u="1"/>
        <d v="2020-09-30T01:00:00" u="1"/>
        <d v="2021-09-30T00:00:00" u="1"/>
        <d v="2017-09-30T05:00:00" u="1"/>
        <d v="2018-01-09T14:00:00" u="1"/>
        <d v="2018-09-30T04:00:00" u="1"/>
        <d v="2019-01-09T13:00:00" u="1"/>
        <d v="2019-09-30T03:00:00" u="1"/>
        <d v="2020-01-09T12:00:00" u="1"/>
        <d v="2020-09-30T02:00:00" u="1"/>
        <d v="2021-09-30T01:00:00" u="1"/>
        <d v="2017-09-30T06:00:00" u="1"/>
        <d v="2018-01-09T15:00:00" u="1"/>
        <d v="2018-09-30T05:00:00" u="1"/>
        <d v="2019-01-09T14:00:00" u="1"/>
        <d v="2019-09-30T04:00:00" u="1"/>
        <d v="2020-01-09T13:00:00" u="1"/>
        <d v="2020-09-30T03:00:00" u="1"/>
        <d v="2021-09-30T02:00:00" u="1"/>
        <d v="2017-09-30T07:00:00" u="1"/>
        <d v="2018-01-09T16:00:00" u="1"/>
        <d v="2018-09-30T06:00:00" u="1"/>
        <d v="2019-01-09T15:00:00" u="1"/>
        <d v="2019-09-30T05:00:00" u="1"/>
        <d v="2020-01-09T14:00:00" u="1"/>
        <d v="2020-09-30T04:00:00" u="1"/>
        <d v="2021-09-30T03:00:00" u="1"/>
        <d v="2017-09-30T08:00:00" u="1"/>
        <d v="2018-01-09T17:00:00" u="1"/>
        <d v="2018-09-30T07:00:00" u="1"/>
        <d v="2019-01-09T16:00:00" u="1"/>
        <d v="2019-09-30T06:00:00" u="1"/>
        <d v="2020-01-09T15:00:00" u="1"/>
        <d v="2020-09-30T05:00:00" u="1"/>
        <d v="2021-09-30T04:00:00" u="1"/>
        <d v="2017-09-30T09:00:00" u="1"/>
        <d v="2018-01-09T18:00:00" u="1"/>
        <d v="2018-09-30T08:00:00" u="1"/>
        <d v="2019-01-09T17:00:00" u="1"/>
        <d v="2019-09-30T07:00:00" u="1"/>
        <d v="2020-01-09T16:00:00" u="1"/>
        <d v="2020-09-30T06:00:00" u="1"/>
        <d v="2021-09-30T05:00:00" u="1"/>
        <d v="2017-09-30T10:00:00" u="1"/>
        <d v="2018-01-09T19:00:00" u="1"/>
        <d v="2018-09-30T09:00:00" u="1"/>
        <d v="2019-01-09T18:00:00" u="1"/>
        <d v="2019-09-30T08:00:00" u="1"/>
        <d v="2020-01-09T17:00:00" u="1"/>
        <d v="2020-09-30T07:00:00" u="1"/>
        <d v="2021-09-30T06:00:00" u="1"/>
        <d v="2017-09-30T11:00:00" u="1"/>
        <d v="2018-01-09T20:00:00" u="1"/>
        <d v="2018-09-30T10:00:00" u="1"/>
        <d v="2019-01-09T19:00:00" u="1"/>
        <d v="2019-09-30T09:00:00" u="1"/>
        <d v="2020-01-09T18:00:00" u="1"/>
        <d v="2020-09-30T08:00:00" u="1"/>
        <d v="2021-09-30T07:00:00" u="1"/>
        <d v="2017-09-30T12:00:00" u="1"/>
        <d v="2018-01-09T21:00:00" u="1"/>
        <d v="2018-09-30T11:00:00" u="1"/>
        <d v="2019-01-09T20:00:00" u="1"/>
        <d v="2019-09-30T10:00:00" u="1"/>
        <d v="2020-01-09T19:00:00" u="1"/>
        <d v="2020-09-30T09:00:00" u="1"/>
        <d v="2021-09-30T08:00:00" u="1"/>
        <d v="2017-09-30T13:00:00" u="1"/>
        <d v="2018-01-09T22:00:00" u="1"/>
        <d v="2018-09-30T12:00:00" u="1"/>
        <d v="2019-01-09T21:00:00" u="1"/>
        <d v="2019-09-30T11:00:00" u="1"/>
        <d v="2020-01-09T20:00:00" u="1"/>
        <d v="2020-09-30T10:00:00" u="1"/>
        <d v="2021-09-30T09:00:00" u="1"/>
        <d v="2017-09-30T14:00:00" u="1"/>
        <d v="2018-01-09T23:00:00" u="1"/>
        <d v="2018-09-30T13:00:00" u="1"/>
        <d v="2019-01-09T22:00:00" u="1"/>
        <d v="2019-09-30T12:00:00" u="1"/>
        <d v="2020-01-09T21:00:00" u="1"/>
        <d v="2020-09-30T11:00:00" u="1"/>
        <d v="2021-09-30T10:00:00" u="1"/>
        <d v="2017-09-30T15:00:00" u="1"/>
        <d v="2018-09-30T14:00:00" u="1"/>
        <d v="2019-01-09T23:00:00" u="1"/>
        <d v="2019-09-30T13:00:00" u="1"/>
        <d v="2020-01-09T22:00:00" u="1"/>
        <d v="2020-09-30T12:00:00" u="1"/>
        <d v="2021-09-30T11:00:00" u="1"/>
        <d v="2017-09-30T16:00:00" u="1"/>
        <d v="2018-09-30T15:00:00" u="1"/>
        <d v="2019-09-30T14:00:00" u="1"/>
        <d v="2020-01-09T23:00:00" u="1"/>
        <d v="2020-09-30T13:00:00" u="1"/>
        <d v="2021-09-30T12:00:00" u="1"/>
        <d v="2017-09-30T17:00:00" u="1"/>
        <d v="2018-09-30T16:00:00" u="1"/>
        <d v="2019-09-30T15:00:00" u="1"/>
        <d v="2020-09-30T14:00:00" u="1"/>
        <d v="2021-09-30T13:00:00" u="1"/>
        <d v="2017-09-30T18:00:00" u="1"/>
        <d v="2018-09-30T17:00:00" u="1"/>
        <d v="2019-09-30T16:00:00" u="1"/>
        <d v="2020-09-30T15:00:00" u="1"/>
        <d v="2021-09-30T14:00:00" u="1"/>
        <d v="2017-09-30T19:00:00" u="1"/>
        <d v="2018-09-30T18:00:00" u="1"/>
        <d v="2019-09-30T17:00:00" u="1"/>
        <d v="2020-09-30T16:00:00" u="1"/>
        <d v="2021-09-30T15:00:00" u="1"/>
        <d v="2017-09-30T20:00:00" u="1"/>
        <d v="2018-09-30T19:00:00" u="1"/>
        <d v="2019-09-30T18:00:00" u="1"/>
        <d v="2020-09-30T17:00:00" u="1"/>
        <d v="2021-09-30T16:00:00" u="1"/>
        <d v="2017-09-30T21:00:00" u="1"/>
        <d v="2018-09-30T20:00:00" u="1"/>
        <d v="2019-09-30T19:00:00" u="1"/>
        <d v="2020-09-30T18:00:00" u="1"/>
        <d v="2021-09-30T17:00:00" u="1"/>
        <d v="2017-09-30T22:00:00" u="1"/>
        <d v="2018-09-30T21:00:00" u="1"/>
        <d v="2019-09-30T20:00:00" u="1"/>
        <d v="2020-09-30T19:00:00" u="1"/>
        <d v="2021-09-30T18:00:00" u="1"/>
        <d v="2017-09-30T23:00:00" u="1"/>
        <d v="2018-09-30T22:00:00" u="1"/>
        <d v="2019-09-30T21:00:00" u="1"/>
        <d v="2020-09-30T20:00:00" u="1"/>
        <d v="2021-09-30T19:00:00" u="1"/>
        <d v="2018-09-30T23:00:00" u="1"/>
        <d v="2019-09-30T22:00:00" u="1"/>
        <d v="2020-09-30T21:00:00" u="1"/>
        <d v="2021-09-30T20:00:00" u="1"/>
        <d v="2019-09-30T23:00:00" u="1"/>
        <d v="2020-09-30T22:00:00" u="1"/>
        <d v="2021-09-30T21:00:00" u="1"/>
        <d v="2020-09-30T23:00:00" u="1"/>
        <d v="2021-09-30T22:00:00" u="1"/>
        <d v="2021-09-30T23:00:00" u="1"/>
        <d v="2018-02-09T00:00:00" u="1"/>
        <d v="2018-02-09T01:00:00" u="1"/>
        <d v="2019-02-09T00:00:00" u="1"/>
        <d v="2018-02-09T02:00:00" u="1"/>
        <d v="2019-02-09T01:00:00" u="1"/>
        <d v="2018-02-09T03:00:00" u="1"/>
        <d v="2019-02-09T02:00:00" u="1"/>
        <d v="2018-02-09T04:00:00" u="1"/>
        <d v="2019-02-09T03:00:00" u="1"/>
        <d v="2018-02-09T05:00:00" u="1"/>
        <d v="2019-02-09T04:00:00" u="1"/>
        <d v="2018-02-09T06:00:00" u="1"/>
        <d v="2019-02-09T05:00:00" u="1"/>
        <d v="2018-02-09T07:00:00" u="1"/>
        <d v="2019-02-09T06:00:00" u="1"/>
        <d v="2018-02-09T08:00:00" u="1"/>
        <d v="2019-02-09T07:00:00" u="1"/>
        <d v="2017-10-30T00:00:00" u="1"/>
        <d v="2018-02-09T09:00:00" u="1"/>
        <d v="2019-02-09T08:00:00" u="1"/>
        <d v="2017-10-30T01:00:00" u="1"/>
        <d v="2018-02-09T10:00:00" u="1"/>
        <d v="2018-10-30T00:00:00" u="1"/>
        <d v="2019-02-09T09:00:00" u="1"/>
        <d v="2017-10-30T02:00:00" u="1"/>
        <d v="2018-02-09T11:00:00" u="1"/>
        <d v="2018-10-30T01:00:00" u="1"/>
        <d v="2019-02-09T10:00:00" u="1"/>
        <d v="2019-10-30T00:00:00" u="1"/>
        <d v="2017-10-30T03:00:00" u="1"/>
        <d v="2018-02-09T12:00:00" u="1"/>
        <d v="2018-10-30T02:00:00" u="1"/>
        <d v="2019-02-09T11:00:00" u="1"/>
        <d v="2019-10-30T01:00:00" u="1"/>
        <d v="2017-10-30T04:00:00" u="1"/>
        <d v="2018-02-09T13:00:00" u="1"/>
        <d v="2018-10-30T03:00:00" u="1"/>
        <d v="2019-02-09T12:00:00" u="1"/>
        <d v="2019-10-30T02:00:00" u="1"/>
        <d v="2017-10-30T05:00:00" u="1"/>
        <d v="2018-02-09T14:00:00" u="1"/>
        <d v="2018-10-30T04:00:00" u="1"/>
        <d v="2019-02-09T13:00:00" u="1"/>
        <d v="2019-10-30T03:00:00" u="1"/>
        <d v="2017-10-30T06:00:00" u="1"/>
        <d v="2018-02-09T15:00:00" u="1"/>
        <d v="2018-10-30T05:00:00" u="1"/>
        <d v="2019-02-09T14:00:00" u="1"/>
        <d v="2019-10-30T04:00:00" u="1"/>
        <d v="2017-10-30T07:00:00" u="1"/>
        <d v="2018-02-09T16:00:00" u="1"/>
        <d v="2018-10-30T06:00:00" u="1"/>
        <d v="2019-02-09T15:00:00" u="1"/>
        <d v="2019-10-30T05:00:00" u="1"/>
        <d v="2017-10-30T08:00:00" u="1"/>
        <d v="2018-02-09T17:00:00" u="1"/>
        <d v="2018-10-30T07:00:00" u="1"/>
        <d v="2019-02-09T16:00:00" u="1"/>
        <d v="2019-10-30T06:00:00" u="1"/>
        <d v="2017-10-30T09:00:00" u="1"/>
        <d v="2018-02-09T18:00:00" u="1"/>
        <d v="2018-10-30T08:00:00" u="1"/>
        <d v="2019-02-09T17:00:00" u="1"/>
        <d v="2019-10-30T07:00:00" u="1"/>
        <d v="2017-10-30T10:00:00" u="1"/>
        <d v="2018-02-09T19:00:00" u="1"/>
        <d v="2018-10-30T09:00:00" u="1"/>
        <d v="2019-02-09T18:00:00" u="1"/>
        <d v="2019-10-30T08:00:00" u="1"/>
        <d v="2017-10-30T11:00:00" u="1"/>
        <d v="2018-02-09T20:00:00" u="1"/>
        <d v="2018-10-30T10:00:00" u="1"/>
        <d v="2019-02-09T19:00:00" u="1"/>
        <d v="2019-10-30T09:00:00" u="1"/>
        <d v="2017-10-30T12:00:00" u="1"/>
        <d v="2018-02-09T21:00:00" u="1"/>
        <d v="2018-10-30T11:00:00" u="1"/>
        <d v="2019-02-09T20:00:00" u="1"/>
        <d v="2019-10-30T10:00:00" u="1"/>
        <d v="2017-10-30T13:00:00" u="1"/>
        <d v="2018-02-09T22:00:00" u="1"/>
        <d v="2018-10-30T12:00:00" u="1"/>
        <d v="2019-02-09T21:00:00" u="1"/>
        <d v="2019-10-30T11:00:00" u="1"/>
        <d v="2017-10-30T14:00:00" u="1"/>
        <d v="2018-02-09T23:00:00" u="1"/>
        <d v="2018-10-30T13:00:00" u="1"/>
        <d v="2019-02-09T22:00:00" u="1"/>
        <d v="2019-10-30T12:00:00" u="1"/>
        <d v="2017-10-30T15:00:00" u="1"/>
        <d v="2018-10-30T14:00:00" u="1"/>
        <d v="2019-02-09T23:00:00" u="1"/>
        <d v="2019-10-30T13:00:00" u="1"/>
        <d v="2017-10-30T16:00:00" u="1"/>
        <d v="2018-10-30T15:00:00" u="1"/>
        <d v="2019-10-30T14:00:00" u="1"/>
        <d v="2017-10-30T17:00:00" u="1"/>
        <d v="2018-10-30T16:00:00" u="1"/>
        <d v="2019-10-30T15:00:00" u="1"/>
        <d v="2017-10-30T18:00:00" u="1"/>
        <d v="2018-10-30T17:00:00" u="1"/>
        <d v="2019-10-30T16:00:00" u="1"/>
        <d v="2017-10-30T19:00:00" u="1"/>
        <d v="2018-10-30T18:00:00" u="1"/>
        <d v="2019-10-30T17:00:00" u="1"/>
        <d v="2017-10-30T20:00:00" u="1"/>
        <d v="2018-10-30T19:00:00" u="1"/>
        <d v="2019-10-30T18:00:00" u="1"/>
        <d v="2017-10-30T21:00:00" u="1"/>
        <d v="2018-10-30T20:00:00" u="1"/>
        <d v="2019-10-30T19:00:00" u="1"/>
        <d v="2017-10-30T22:00:00" u="1"/>
        <d v="2018-10-30T21:00:00" u="1"/>
        <d v="2019-10-30T20:00:00" u="1"/>
        <d v="2017-10-30T23:00:00" u="1"/>
        <d v="2018-10-30T22:00:00" u="1"/>
        <d v="2019-10-30T21:00:00" u="1"/>
        <d v="2018-10-30T23:00:00" u="1"/>
        <d v="2019-10-30T22:00:00" u="1"/>
        <d v="2019-10-30T23:00:00" u="1"/>
        <d v="2018-03-09T00:00:00" u="1"/>
        <d v="2018-03-09T01:00:00" u="1"/>
        <d v="2019-03-09T00:00:00" u="1"/>
        <d v="2018-03-09T02:00:00" u="1"/>
        <d v="2019-03-09T01:00:00" u="1"/>
        <d v="2020-03-09T00:00:00" u="1"/>
        <d v="2018-03-09T03:00:00" u="1"/>
        <d v="2019-03-09T02:00:00" u="1"/>
        <d v="2020-03-09T01:00:00" u="1"/>
        <d v="2018-03-09T04:00:00" u="1"/>
        <d v="2019-03-09T03:00:00" u="1"/>
        <d v="2020-03-09T02:00:00" u="1"/>
        <d v="2018-03-09T05:00:00" u="1"/>
        <d v="2019-03-09T04:00:00" u="1"/>
        <d v="2020-03-09T03:00:00" u="1"/>
        <d v="2018-03-09T06:00:00" u="1"/>
        <d v="2019-03-09T05:00:00" u="1"/>
        <d v="2020-03-09T04:00:00" u="1"/>
        <d v="2018-03-09T07:00:00" u="1"/>
        <d v="2019-03-09T06:00:00" u="1"/>
        <d v="2020-03-09T05:00:00" u="1"/>
        <d v="2018-03-09T08:00:00" u="1"/>
        <d v="2019-03-09T07:00:00" u="1"/>
        <d v="2020-03-09T06:00:00" u="1"/>
        <d v="2017-11-30T00:00:00" u="1"/>
        <d v="2018-03-09T09:00:00" u="1"/>
        <d v="2019-03-09T08:00:00" u="1"/>
        <d v="2020-03-09T07:00:00" u="1"/>
        <d v="2017-11-30T01:00:00" u="1"/>
        <d v="2018-03-09T10:00:00" u="1"/>
        <d v="2018-11-30T00:00:00" u="1"/>
        <d v="2019-03-09T09:00:00" u="1"/>
        <d v="2020-03-09T08:00:00" u="1"/>
        <d v="2017-11-30T02:00:00" u="1"/>
        <d v="2018-03-09T11:00:00" u="1"/>
        <d v="2018-11-30T01:00:00" u="1"/>
        <d v="2019-03-09T10:00:00" u="1"/>
        <d v="2019-11-30T00:00:00" u="1"/>
        <d v="2020-03-09T09:00:00" u="1"/>
        <d v="2017-11-30T03:00:00" u="1"/>
        <d v="2018-03-09T12:00:00" u="1"/>
        <d v="2018-11-30T02:00:00" u="1"/>
        <d v="2019-03-09T11:00:00" u="1"/>
        <d v="2019-11-30T01:00:00" u="1"/>
        <d v="2020-03-09T10:00:00" u="1"/>
        <d v="2017-11-30T04:00:00" u="1"/>
        <d v="2018-03-09T13:00:00" u="1"/>
        <d v="2018-11-30T03:00:00" u="1"/>
        <d v="2019-03-09T12:00:00" u="1"/>
        <d v="2019-11-30T02:00:00" u="1"/>
        <d v="2020-03-09T11:00:00" u="1"/>
        <d v="2017-11-30T05:00:00" u="1"/>
        <d v="2018-03-09T14:00:00" u="1"/>
        <d v="2018-11-30T04:00:00" u="1"/>
        <d v="2019-03-09T13:00:00" u="1"/>
        <d v="2019-11-30T03:00:00" u="1"/>
        <d v="2020-03-09T12:00:00" u="1"/>
        <d v="2017-11-30T06:00:00" u="1"/>
        <d v="2018-03-09T15:00:00" u="1"/>
        <d v="2018-11-30T05:00:00" u="1"/>
        <d v="2019-03-09T14:00:00" u="1"/>
        <d v="2019-11-30T04:00:00" u="1"/>
        <d v="2020-03-09T13:00:00" u="1"/>
        <d v="2017-11-30T07:00:00" u="1"/>
        <d v="2018-03-09T16:00:00" u="1"/>
        <d v="2018-11-30T06:00:00" u="1"/>
        <d v="2019-03-09T15:00:00" u="1"/>
        <d v="2019-11-30T05:00:00" u="1"/>
        <d v="2020-03-09T14:00:00" u="1"/>
        <d v="2017-11-30T08:00:00" u="1"/>
        <d v="2018-03-09T17:00:00" u="1"/>
        <d v="2018-11-30T07:00:00" u="1"/>
        <d v="2019-03-09T16:00:00" u="1"/>
        <d v="2019-11-30T06:00:00" u="1"/>
        <d v="2020-03-09T15:00:00" u="1"/>
        <d v="2017-11-30T09:00:00" u="1"/>
        <d v="2018-03-09T18:00:00" u="1"/>
        <d v="2018-11-30T08:00:00" u="1"/>
        <d v="2019-03-09T17:00:00" u="1"/>
        <d v="2019-11-30T07:00:00" u="1"/>
        <d v="2020-03-09T16:00:00" u="1"/>
        <d v="2017-11-30T10:00:00" u="1"/>
        <d v="2018-03-09T19:00:00" u="1"/>
        <d v="2018-11-30T09:00:00" u="1"/>
        <d v="2019-03-09T18:00:00" u="1"/>
        <d v="2019-11-30T08:00:00" u="1"/>
        <d v="2020-03-09T17:00:00" u="1"/>
        <d v="2017-11-30T11:00:00" u="1"/>
        <d v="2018-03-09T20:00:00" u="1"/>
        <d v="2018-11-30T10:00:00" u="1"/>
        <d v="2019-03-09T19:00:00" u="1"/>
        <d v="2019-11-30T09:00:00" u="1"/>
        <d v="2020-03-09T18:00:00" u="1"/>
        <d v="2017-11-30T12:00:00" u="1"/>
        <d v="2018-03-09T21:00:00" u="1"/>
        <d v="2018-11-30T11:00:00" u="1"/>
        <d v="2019-03-09T20:00:00" u="1"/>
        <d v="2019-11-30T10:00:00" u="1"/>
        <d v="2020-03-09T19:00:00" u="1"/>
        <d v="2017-11-30T13:00:00" u="1"/>
        <d v="2018-03-09T22:00:00" u="1"/>
        <d v="2018-11-30T12:00:00" u="1"/>
        <d v="2019-03-09T21:00:00" u="1"/>
        <d v="2019-11-30T11:00:00" u="1"/>
        <d v="2020-03-09T20:00:00" u="1"/>
        <d v="2017-11-30T14:00:00" u="1"/>
        <d v="2018-03-09T23:00:00" u="1"/>
        <d v="2018-11-30T13:00:00" u="1"/>
        <d v="2019-03-09T22:00:00" u="1"/>
        <d v="2019-11-30T12:00:00" u="1"/>
        <d v="2020-03-09T21:00:00" u="1"/>
        <d v="2017-11-30T15:00:00" u="1"/>
        <d v="2018-11-30T14:00:00" u="1"/>
        <d v="2019-03-09T23:00:00" u="1"/>
        <d v="2019-11-30T13:00:00" u="1"/>
        <d v="2020-03-09T22:00:00" u="1"/>
        <d v="2017-11-30T16:00:00" u="1"/>
        <d v="2018-11-30T15:00:00" u="1"/>
        <d v="2019-11-30T14:00:00" u="1"/>
        <d v="2020-03-09T23:00:00" u="1"/>
        <d v="2017-11-30T17:00:00" u="1"/>
        <d v="2018-11-30T16:00:00" u="1"/>
        <d v="2019-11-30T15:00:00" u="1"/>
        <d v="2017-11-30T18:00:00" u="1"/>
        <d v="2018-11-30T17:00:00" u="1"/>
        <d v="2019-11-30T16:00:00" u="1"/>
        <d v="2017-11-30T19:00:00" u="1"/>
        <d v="2018-11-30T18:00:00" u="1"/>
        <d v="2019-11-30T17:00:00" u="1"/>
        <d v="2017-11-30T20:00:00" u="1"/>
        <d v="2018-11-30T19:00:00" u="1"/>
        <d v="2019-11-30T18:00:00" u="1"/>
        <d v="2017-11-30T21:00:00" u="1"/>
        <d v="2018-11-30T20:00:00" u="1"/>
        <d v="2019-11-30T19:00:00" u="1"/>
        <d v="2017-11-30T22:00:00" u="1"/>
        <d v="2018-11-30T21:00:00" u="1"/>
        <d v="2019-11-30T20:00:00" u="1"/>
        <d v="2017-11-30T23:00:00" u="1"/>
        <d v="2018-11-30T22:00:00" u="1"/>
        <d v="2019-11-30T21:00:00" u="1"/>
        <d v="2018-11-30T23:00:00" u="1"/>
        <d v="2019-11-30T22:00:00" u="1"/>
        <d v="2019-11-30T23:00:00" u="1"/>
        <d v="2018-04-09T00:00:00" u="1"/>
        <d v="2018-04-09T01:00:00" u="1"/>
        <d v="2019-04-09T00:00:00" u="1"/>
        <d v="2018-04-09T02:00:00" u="1"/>
        <d v="2019-04-09T01:00:00" u="1"/>
        <d v="2020-04-09T00:00:00" u="1"/>
        <d v="2018-04-09T03:00:00" u="1"/>
        <d v="2019-04-09T02:00:00" u="1"/>
        <d v="2020-04-09T01:00:00" u="1"/>
        <d v="2018-04-09T04:00:00" u="1"/>
        <d v="2019-04-09T03:00:00" u="1"/>
        <d v="2020-04-09T02:00:00" u="1"/>
        <d v="2018-04-09T05:00:00" u="1"/>
        <d v="2019-04-09T04:00:00" u="1"/>
        <d v="2020-04-09T03:00:00" u="1"/>
        <d v="2018-04-09T06:00:00" u="1"/>
        <d v="2019-04-09T05:00:00" u="1"/>
        <d v="2020-04-09T04:00:00" u="1"/>
        <d v="2018-04-09T07:00:00" u="1"/>
        <d v="2019-04-09T06:00:00" u="1"/>
        <d v="2020-04-09T05:00:00" u="1"/>
        <d v="2018-04-09T08:00:00" u="1"/>
        <d v="2019-04-09T07:00:00" u="1"/>
        <d v="2020-04-09T06:00:00" u="1"/>
        <d v="2017-12-30T00:00:00" u="1"/>
        <d v="2018-04-09T09:00:00" u="1"/>
        <d v="2019-04-09T08:00:00" u="1"/>
        <d v="2020-04-09T07:00:00" u="1"/>
        <d v="2017-12-30T01:00:00" u="1"/>
        <d v="2018-04-09T10:00:00" u="1"/>
        <d v="2018-12-30T00:00:00" u="1"/>
        <d v="2019-04-09T09:00:00" u="1"/>
        <d v="2020-04-09T08:00:00" u="1"/>
        <d v="2017-12-30T02:00:00" u="1"/>
        <d v="2018-04-09T11:00:00" u="1"/>
        <d v="2018-12-30T01:00:00" u="1"/>
        <d v="2019-04-09T10:00:00" u="1"/>
        <d v="2019-12-30T00:00:00" u="1"/>
        <d v="2020-04-09T09:00:00" u="1"/>
        <d v="2017-12-30T03:00:00" u="1"/>
        <d v="2018-04-09T12:00:00" u="1"/>
        <d v="2018-12-30T02:00:00" u="1"/>
        <d v="2019-04-09T11:00:00" u="1"/>
        <d v="2019-12-30T01:00:00" u="1"/>
        <d v="2020-04-09T10:00:00" u="1"/>
        <d v="2017-12-30T04:00:00" u="1"/>
        <d v="2018-04-09T13:00:00" u="1"/>
        <d v="2018-12-30T03:00:00" u="1"/>
        <d v="2019-04-09T12:00:00" u="1"/>
        <d v="2019-12-30T02:00:00" u="1"/>
        <d v="2020-04-09T11:00:00" u="1"/>
        <d v="2017-12-30T05:00:00" u="1"/>
        <d v="2018-04-09T14:00:00" u="1"/>
        <d v="2018-12-30T04:00:00" u="1"/>
        <d v="2019-04-09T13:00:00" u="1"/>
        <d v="2019-12-30T03:00:00" u="1"/>
        <d v="2020-04-09T12:00:00" u="1"/>
        <d v="2017-12-30T06:00:00" u="1"/>
        <d v="2018-04-09T15:00:00" u="1"/>
        <d v="2018-12-30T05:00:00" u="1"/>
        <d v="2019-04-09T14:00:00" u="1"/>
        <d v="2019-12-30T04:00:00" u="1"/>
        <d v="2020-04-09T13:00:00" u="1"/>
        <d v="2017-12-30T07:00:00" u="1"/>
        <d v="2018-04-09T16:00:00" u="1"/>
        <d v="2018-12-30T06:00:00" u="1"/>
        <d v="2019-04-09T15:00:00" u="1"/>
        <d v="2019-12-30T05:00:00" u="1"/>
        <d v="2020-04-09T14:00:00" u="1"/>
        <d v="2017-12-30T08:00:00" u="1"/>
        <d v="2018-04-09T17:00:00" u="1"/>
        <d v="2018-12-30T07:00:00" u="1"/>
        <d v="2019-04-09T16:00:00" u="1"/>
        <d v="2019-12-30T06:00:00" u="1"/>
        <d v="2020-04-09T15:00:00" u="1"/>
        <d v="2017-12-30T09:00:00" u="1"/>
        <d v="2018-04-09T18:00:00" u="1"/>
        <d v="2018-12-30T08:00:00" u="1"/>
        <d v="2019-04-09T17:00:00" u="1"/>
        <d v="2019-12-30T07:00:00" u="1"/>
        <d v="2020-04-09T16:00:00" u="1"/>
        <d v="2017-12-30T10:00:00" u="1"/>
        <d v="2018-04-09T19:00:00" u="1"/>
        <d v="2018-12-30T09:00:00" u="1"/>
        <d v="2019-04-09T18:00:00" u="1"/>
        <d v="2019-12-30T08:00:00" u="1"/>
        <d v="2020-04-09T17:00:00" u="1"/>
        <d v="2017-12-30T11:00:00" u="1"/>
        <d v="2018-04-09T20:00:00" u="1"/>
        <d v="2018-12-30T10:00:00" u="1"/>
        <d v="2019-04-09T19:00:00" u="1"/>
        <d v="2019-12-30T09:00:00" u="1"/>
        <d v="2020-04-09T18:00:00" u="1"/>
        <d v="2017-12-30T12:00:00" u="1"/>
        <d v="2018-04-09T21:00:00" u="1"/>
        <d v="2018-12-30T11:00:00" u="1"/>
        <d v="2019-04-09T20:00:00" u="1"/>
        <d v="2019-12-30T10:00:00" u="1"/>
        <d v="2020-04-09T19:00:00" u="1"/>
        <d v="2017-12-30T13:00:00" u="1"/>
        <d v="2018-04-09T22:00:00" u="1"/>
        <d v="2018-12-30T12:00:00" u="1"/>
        <d v="2019-04-09T21:00:00" u="1"/>
        <d v="2019-12-30T11:00:00" u="1"/>
        <d v="2020-04-09T20:00:00" u="1"/>
        <d v="2017-12-30T14:00:00" u="1"/>
        <d v="2018-04-09T23:00:00" u="1"/>
        <d v="2018-12-30T13:00:00" u="1"/>
        <d v="2019-04-09T22:00:00" u="1"/>
        <d v="2019-12-30T12:00:00" u="1"/>
        <d v="2020-04-09T21:00:00" u="1"/>
        <d v="2017-12-30T15:00:00" u="1"/>
        <d v="2018-12-30T14:00:00" u="1"/>
        <d v="2019-04-09T23:00:00" u="1"/>
        <d v="2019-12-30T13:00:00" u="1"/>
        <d v="2020-04-09T22:00:00" u="1"/>
        <d v="2017-12-30T16:00:00" u="1"/>
        <d v="2018-12-30T15:00:00" u="1"/>
        <d v="2019-12-30T14:00:00" u="1"/>
        <d v="2020-04-09T23:00:00" u="1"/>
        <d v="2017-12-30T17:00:00" u="1"/>
        <d v="2018-12-30T16:00:00" u="1"/>
        <d v="2019-12-30T15:00:00" u="1"/>
        <d v="2017-12-30T18:00:00" u="1"/>
        <d v="2018-12-30T17:00:00" u="1"/>
        <d v="2019-12-30T16:00:00" u="1"/>
        <d v="2017-12-30T19:00:00" u="1"/>
        <d v="2018-12-30T18:00:00" u="1"/>
        <d v="2019-12-30T17:00:00" u="1"/>
        <d v="2017-12-30T20:00:00" u="1"/>
        <d v="2018-12-30T19:00:00" u="1"/>
        <d v="2019-12-30T18:00:00" u="1"/>
        <d v="2017-12-30T21:00:00" u="1"/>
        <d v="2018-12-30T20:00:00" u="1"/>
        <d v="2019-12-30T19:00:00" u="1"/>
        <d v="2017-12-30T22:00:00" u="1"/>
        <d v="2018-12-30T21:00:00" u="1"/>
        <d v="2019-12-30T20:00:00" u="1"/>
        <d v="2017-12-30T23:00:00" u="1"/>
        <d v="2018-12-30T22:00:00" u="1"/>
        <d v="2019-12-30T21:00:00" u="1"/>
        <d v="2018-12-30T23:00:00" u="1"/>
        <d v="2019-12-30T22:00:00" u="1"/>
        <d v="2019-12-30T23:00:00" u="1"/>
        <d v="2017-05-09T00:00:00" u="1"/>
        <d v="2017-05-09T01:00:00" u="1"/>
        <d v="2018-05-09T00:00:00" u="1"/>
        <d v="2017-05-09T02:00:00" u="1"/>
        <d v="2018-05-09T01:00:00" u="1"/>
        <d v="2019-05-09T00:00:00" u="1"/>
        <d v="2017-05-09T03:00:00" u="1"/>
        <d v="2018-05-09T02:00:00" u="1"/>
        <d v="2019-05-09T01:00:00" u="1"/>
        <d v="2020-05-09T00:00:00" u="1"/>
        <d v="2017-05-09T04:00:00" u="1"/>
        <d v="2018-05-09T03:00:00" u="1"/>
        <d v="2019-05-09T02:00:00" u="1"/>
        <d v="2020-05-09T01:00:00" u="1"/>
        <d v="2017-05-09T05:00:00" u="1"/>
        <d v="2018-05-09T04:00:00" u="1"/>
        <d v="2019-05-09T03:00:00" u="1"/>
        <d v="2020-05-09T02:00:00" u="1"/>
        <d v="2017-05-09T06:00:00" u="1"/>
        <d v="2018-01-20T00:00:00" u="1"/>
        <d v="2018-05-09T05:00:00" u="1"/>
        <d v="2019-05-09T04:00:00" u="1"/>
        <d v="2020-05-09T03:00:00" u="1"/>
        <d v="2017-05-09T07:00:00" u="1"/>
        <d v="2018-01-20T01:00:00" u="1"/>
        <d v="2018-05-09T06:00:00" u="1"/>
        <d v="2019-01-20T00:00:00" u="1"/>
        <d v="2019-05-09T05:00:00" u="1"/>
        <d v="2020-05-09T04:00:00" u="1"/>
        <d v="2017-05-09T08:00:00" u="1"/>
        <d v="2018-01-20T02:00:00" u="1"/>
        <d v="2018-05-09T07:00:00" u="1"/>
        <d v="2019-01-20T01:00:00" u="1"/>
        <d v="2019-05-09T06:00:00" u="1"/>
        <d v="2020-01-20T00:00:00" u="1"/>
        <d v="2020-05-09T05:00:00" u="1"/>
        <d v="2017-05-09T09:00:00" u="1"/>
        <d v="2018-01-20T03:00:00" u="1"/>
        <d v="2018-05-09T08:00:00" u="1"/>
        <d v="2019-01-20T02:00:00" u="1"/>
        <d v="2019-05-09T07:00:00" u="1"/>
        <d v="2020-01-20T01:00:00" u="1"/>
        <d v="2020-05-09T06:00:00" u="1"/>
        <d v="2017-05-09T10:00:00" u="1"/>
        <d v="2018-01-20T04:00:00" u="1"/>
        <d v="2018-05-09T09:00:00" u="1"/>
        <d v="2019-01-20T03:00:00" u="1"/>
        <d v="2019-05-09T08:00:00" u="1"/>
        <d v="2020-01-20T02:00:00" u="1"/>
        <d v="2020-05-09T07:00:00" u="1"/>
        <d v="2017-05-09T11:00:00" u="1"/>
        <d v="2018-01-20T05:00:00" u="1"/>
        <d v="2018-05-09T10:00:00" u="1"/>
        <d v="2019-01-20T04:00:00" u="1"/>
        <d v="2019-05-09T09:00:00" u="1"/>
        <d v="2020-01-20T03:00:00" u="1"/>
        <d v="2020-05-09T08:00:00" u="1"/>
        <d v="2017-05-09T12:00:00" u="1"/>
        <d v="2018-01-20T06:00:00" u="1"/>
        <d v="2018-05-09T11:00:00" u="1"/>
        <d v="2019-01-20T05:00:00" u="1"/>
        <d v="2019-05-09T10:00:00" u="1"/>
        <d v="2020-01-20T04:00:00" u="1"/>
        <d v="2020-05-09T09:00:00" u="1"/>
        <d v="2017-05-09T13:00:00" u="1"/>
        <d v="2018-01-20T07:00:00" u="1"/>
        <d v="2018-05-09T12:00:00" u="1"/>
        <d v="2019-01-20T06:00:00" u="1"/>
        <d v="2019-05-09T11:00:00" u="1"/>
        <d v="2020-01-20T05:00:00" u="1"/>
        <d v="2020-05-09T10:00:00" u="1"/>
        <d v="2017-05-09T14:00:00" u="1"/>
        <d v="2018-01-20T08:00:00" u="1"/>
        <d v="2018-05-09T13:00:00" u="1"/>
        <d v="2019-01-20T07:00:00" u="1"/>
        <d v="2019-05-09T12:00:00" u="1"/>
        <d v="2020-01-20T06:00:00" u="1"/>
        <d v="2020-05-09T11:00:00" u="1"/>
        <d v="2017-05-09T15:00:00" u="1"/>
        <d v="2018-01-20T09:00:00" u="1"/>
        <d v="2018-05-09T14:00:00" u="1"/>
        <d v="2019-01-20T08:00:00" u="1"/>
        <d v="2019-05-09T13:00:00" u="1"/>
        <d v="2020-01-20T07:00:00" u="1"/>
        <d v="2020-05-09T12:00:00" u="1"/>
        <d v="2017-05-09T16:00:00" u="1"/>
        <d v="2018-01-20T10:00:00" u="1"/>
        <d v="2018-05-09T15:00:00" u="1"/>
        <d v="2019-01-20T09:00:00" u="1"/>
        <d v="2019-05-09T14:00:00" u="1"/>
        <d v="2020-01-20T08:00:00" u="1"/>
        <d v="2020-05-09T13:00:00" u="1"/>
        <d v="2017-05-09T17:00:00" u="1"/>
        <d v="2018-01-20T11:00:00" u="1"/>
        <d v="2018-05-09T16:00:00" u="1"/>
        <d v="2019-01-20T10:00:00" u="1"/>
        <d v="2019-05-09T15:00:00" u="1"/>
        <d v="2020-01-20T09:00:00" u="1"/>
        <d v="2020-05-09T14:00:00" u="1"/>
        <d v="2017-05-09T18:00:00" u="1"/>
        <d v="2018-01-20T12:00:00" u="1"/>
        <d v="2018-05-09T17:00:00" u="1"/>
        <d v="2019-01-20T11:00:00" u="1"/>
        <d v="2019-05-09T16:00:00" u="1"/>
        <d v="2020-01-20T10:00:00" u="1"/>
        <d v="2020-05-09T15:00:00" u="1"/>
        <d v="2017-05-09T19:00:00" u="1"/>
        <d v="2018-01-20T13:00:00" u="1"/>
        <d v="2018-05-09T18:00:00" u="1"/>
        <d v="2019-01-20T12:00:00" u="1"/>
        <d v="2019-05-09T17:00:00" u="1"/>
        <d v="2020-01-20T11:00:00" u="1"/>
        <d v="2020-05-09T16:00:00" u="1"/>
        <d v="2017-05-09T20:00:00" u="1"/>
        <d v="2018-01-20T14:00:00" u="1"/>
        <d v="2018-05-09T19:00:00" u="1"/>
        <d v="2019-01-20T13:00:00" u="1"/>
        <d v="2019-05-09T18:00:00" u="1"/>
        <d v="2020-01-20T12:00:00" u="1"/>
        <d v="2020-05-09T17:00:00" u="1"/>
        <d v="2017-05-09T21:00:00" u="1"/>
        <d v="2018-01-20T15:00:00" u="1"/>
        <d v="2018-05-09T20:00:00" u="1"/>
        <d v="2019-01-20T14:00:00" u="1"/>
        <d v="2019-05-09T19:00:00" u="1"/>
        <d v="2020-01-20T13:00:00" u="1"/>
        <d v="2020-05-09T18:00:00" u="1"/>
        <d v="2017-05-09T22:00:00" u="1"/>
        <d v="2018-01-20T16:00:00" u="1"/>
        <d v="2018-05-09T21:00:00" u="1"/>
        <d v="2019-01-20T15:00:00" u="1"/>
        <d v="2019-05-09T20:00:00" u="1"/>
        <d v="2020-01-20T14:00:00" u="1"/>
        <d v="2020-05-09T19:00:00" u="1"/>
        <d v="2017-05-09T23:00:00" u="1"/>
        <d v="2018-01-20T17:00:00" u="1"/>
        <d v="2018-05-09T22:00:00" u="1"/>
        <d v="2019-01-20T16:00:00" u="1"/>
        <d v="2019-05-09T21:00:00" u="1"/>
        <d v="2020-01-20T15:00:00" u="1"/>
        <d v="2020-05-09T20:00:00" u="1"/>
        <d v="2018-01-20T18:00:00" u="1"/>
        <d v="2018-05-09T23:00:00" u="1"/>
        <d v="2019-01-20T17:00:00" u="1"/>
        <d v="2019-05-09T22:00:00" u="1"/>
        <d v="2020-01-20T16:00:00" u="1"/>
        <d v="2020-05-09T21:00:00" u="1"/>
        <d v="2018-01-20T19:00:00" u="1"/>
        <d v="2019-01-20T18:00:00" u="1"/>
        <d v="2019-05-09T23:00:00" u="1"/>
        <d v="2020-01-20T17:00:00" u="1"/>
        <d v="2020-05-09T22:00:00" u="1"/>
        <d v="2018-01-20T20:00:00" u="1"/>
        <d v="2019-01-20T19:00:00" u="1"/>
        <d v="2020-01-20T18:00:00" u="1"/>
        <d v="2020-05-09T23:00:00" u="1"/>
        <d v="2018-01-20T21:00:00" u="1"/>
        <d v="2019-01-20T20:00:00" u="1"/>
        <d v="2020-01-20T19:00:00" u="1"/>
        <d v="2018-01-20T22:00:00" u="1"/>
        <d v="2019-01-20T21:00:00" u="1"/>
        <d v="2020-01-20T20:00:00" u="1"/>
        <d v="2018-01-20T23:00:00" u="1"/>
        <d v="2019-01-20T22:00:00" u="1"/>
        <d v="2020-01-20T21:00:00" u="1"/>
        <d v="2019-01-20T23:00:00" u="1"/>
        <d v="2020-01-20T22:00:00" u="1"/>
        <d v="2020-01-20T23:00:00" u="1"/>
        <d v="2017-06-09T00:00:00" u="1"/>
        <d v="2017-06-09T01:00:00" u="1"/>
        <d v="2018-06-09T00:00:00" u="1"/>
        <d v="2017-06-09T02:00:00" u="1"/>
        <d v="2018-06-09T01:00:00" u="1"/>
        <d v="2019-06-09T00:00:00" u="1"/>
        <d v="2017-06-09T03:00:00" u="1"/>
        <d v="2018-06-09T02:00:00" u="1"/>
        <d v="2019-06-09T01:00:00" u="1"/>
        <d v="2020-06-09T00:00:00" u="1"/>
        <d v="2017-06-09T04:00:00" u="1"/>
        <d v="2018-06-09T03:00:00" u="1"/>
        <d v="2019-06-09T02:00:00" u="1"/>
        <d v="2020-06-09T01:00:00" u="1"/>
        <d v="2017-06-09T05:00:00" u="1"/>
        <d v="2018-06-09T04:00:00" u="1"/>
        <d v="2019-06-09T03:00:00" u="1"/>
        <d v="2020-06-09T02:00:00" u="1"/>
        <d v="2017-06-09T06:00:00" u="1"/>
        <d v="2018-02-20T00:00:00" u="1"/>
        <d v="2018-06-09T05:00:00" u="1"/>
        <d v="2019-06-09T04:00:00" u="1"/>
        <d v="2020-06-09T03:00:00" u="1"/>
        <d v="2017-06-09T07:00:00" u="1"/>
        <d v="2018-02-20T01:00:00" u="1"/>
        <d v="2018-06-09T06:00:00" u="1"/>
        <d v="2019-02-20T00:00:00" u="1"/>
        <d v="2019-06-09T05:00:00" u="1"/>
        <d v="2020-06-09T04:00:00" u="1"/>
        <d v="2017-06-09T08:00:00" u="1"/>
        <d v="2018-02-20T02:00:00" u="1"/>
        <d v="2018-06-09T07:00:00" u="1"/>
        <d v="2019-02-20T01:00:00" u="1"/>
        <d v="2019-06-09T06:00:00" u="1"/>
        <d v="2020-06-09T05:00:00" u="1"/>
        <d v="2017-06-09T09:00:00" u="1"/>
        <d v="2018-02-20T03:00:00" u="1"/>
        <d v="2018-06-09T08:00:00" u="1"/>
        <d v="2019-02-20T02:00:00" u="1"/>
        <d v="2019-06-09T07:00:00" u="1"/>
        <d v="2020-06-09T06:00:00" u="1"/>
        <d v="2017-06-09T10:00:00" u="1"/>
        <d v="2018-02-20T04:00:00" u="1"/>
        <d v="2018-06-09T09:00:00" u="1"/>
        <d v="2019-02-20T03:00:00" u="1"/>
        <d v="2019-06-09T08:00:00" u="1"/>
        <d v="2020-06-09T07:00:00" u="1"/>
        <d v="2017-06-09T11:00:00" u="1"/>
        <d v="2018-02-20T05:00:00" u="1"/>
        <d v="2018-06-09T10:00:00" u="1"/>
        <d v="2019-02-20T04:00:00" u="1"/>
        <d v="2019-06-09T09:00:00" u="1"/>
        <d v="2020-06-09T08:00:00" u="1"/>
        <d v="2017-06-09T12:00:00" u="1"/>
        <d v="2018-02-20T06:00:00" u="1"/>
        <d v="2018-06-09T11:00:00" u="1"/>
        <d v="2019-02-20T05:00:00" u="1"/>
        <d v="2019-06-09T10:00:00" u="1"/>
        <d v="2020-06-09T09:00:00" u="1"/>
        <d v="2017-06-09T13:00:00" u="1"/>
        <d v="2018-02-20T07:00:00" u="1"/>
        <d v="2018-06-09T12:00:00" u="1"/>
        <d v="2019-02-20T06:00:00" u="1"/>
        <d v="2019-06-09T11:00:00" u="1"/>
        <d v="2020-06-09T10:00:00" u="1"/>
        <d v="2017-06-09T14:00:00" u="1"/>
        <d v="2018-02-20T08:00:00" u="1"/>
        <d v="2018-06-09T13:00:00" u="1"/>
        <d v="2019-02-20T07:00:00" u="1"/>
        <d v="2019-06-09T12:00:00" u="1"/>
        <d v="2020-06-09T11:00:00" u="1"/>
        <d v="2017-06-09T15:00:00" u="1"/>
        <d v="2018-02-20T09:00:00" u="1"/>
        <d v="2018-06-09T14:00:00" u="1"/>
        <d v="2019-02-20T08:00:00" u="1"/>
        <d v="2019-06-09T13:00:00" u="1"/>
        <d v="2020-06-09T12:00:00" u="1"/>
        <d v="2017-06-09T16:00:00" u="1"/>
        <d v="2018-02-20T10:00:00" u="1"/>
        <d v="2018-06-09T15:00:00" u="1"/>
        <d v="2019-02-20T09:00:00" u="1"/>
        <d v="2019-06-09T14:00:00" u="1"/>
        <d v="2020-06-09T13:00:00" u="1"/>
        <d v="2017-06-09T17:00:00" u="1"/>
        <d v="2018-02-20T11:00:00" u="1"/>
        <d v="2018-06-09T16:00:00" u="1"/>
        <d v="2019-02-20T10:00:00" u="1"/>
        <d v="2019-06-09T15:00:00" u="1"/>
        <d v="2020-06-09T14:00:00" u="1"/>
        <d v="2017-06-09T18:00:00" u="1"/>
        <d v="2018-02-20T12:00:00" u="1"/>
        <d v="2018-06-09T17:00:00" u="1"/>
        <d v="2019-02-20T11:00:00" u="1"/>
        <d v="2019-06-09T16:00:00" u="1"/>
        <d v="2020-06-09T15:00:00" u="1"/>
        <d v="2017-06-09T19:00:00" u="1"/>
        <d v="2018-02-20T13:00:00" u="1"/>
        <d v="2018-06-09T18:00:00" u="1"/>
        <d v="2019-02-20T12:00:00" u="1"/>
        <d v="2019-06-09T17:00:00" u="1"/>
        <d v="2020-06-09T16:00:00" u="1"/>
        <d v="2017-06-09T20:00:00" u="1"/>
        <d v="2018-02-20T14:00:00" u="1"/>
        <d v="2018-06-09T19:00:00" u="1"/>
        <d v="2019-02-20T13:00:00" u="1"/>
        <d v="2019-06-09T18:00:00" u="1"/>
        <d v="2020-06-09T17:00:00" u="1"/>
        <d v="2017-06-09T21:00:00" u="1"/>
        <d v="2018-02-20T15:00:00" u="1"/>
        <d v="2018-06-09T20:00:00" u="1"/>
        <d v="2019-02-20T14:00:00" u="1"/>
        <d v="2019-06-09T19:00:00" u="1"/>
        <d v="2020-06-09T18:00:00" u="1"/>
        <d v="2017-06-09T22:00:00" u="1"/>
        <d v="2018-02-20T16:00:00" u="1"/>
        <d v="2018-06-09T21:00:00" u="1"/>
        <d v="2019-02-20T15:00:00" u="1"/>
        <d v="2019-06-09T20:00:00" u="1"/>
        <d v="2020-06-09T19:00:00" u="1"/>
        <d v="2017-06-09T23:00:00" u="1"/>
        <d v="2018-02-20T17:00:00" u="1"/>
        <d v="2018-06-09T22:00:00" u="1"/>
        <d v="2019-02-20T16:00:00" u="1"/>
        <d v="2019-06-09T21:00:00" u="1"/>
        <d v="2020-06-09T20:00:00" u="1"/>
        <d v="2018-02-20T18:00:00" u="1"/>
        <d v="2018-06-09T23:00:00" u="1"/>
        <d v="2019-02-20T17:00:00" u="1"/>
        <d v="2019-06-09T22:00:00" u="1"/>
        <d v="2020-06-09T21:00:00" u="1"/>
        <d v="2018-02-20T19:00:00" u="1"/>
        <d v="2019-02-20T18:00:00" u="1"/>
        <d v="2019-06-09T23:00:00" u="1"/>
        <d v="2020-06-09T22:00:00" u="1"/>
        <d v="2018-02-20T20:00:00" u="1"/>
        <d v="2019-02-20T19:00:00" u="1"/>
        <d v="2020-06-09T23:00:00" u="1"/>
        <d v="2018-02-20T21:00:00" u="1"/>
        <d v="2019-02-20T20:00:00" u="1"/>
        <d v="2018-02-20T22:00:00" u="1"/>
        <d v="2019-02-20T21:00:00" u="1"/>
        <d v="2018-02-20T23:00:00" u="1"/>
        <d v="2019-02-20T22:00:00" u="1"/>
        <d v="2019-02-20T23:00:00" u="1"/>
        <d v="2017-07-09T00:00:00" u="1"/>
        <d v="2017-07-09T01:00:00" u="1"/>
        <d v="2018-07-09T00:00:00" u="1"/>
        <d v="2017-07-09T02:00:00" u="1"/>
        <d v="2018-07-09T01:00:00" u="1"/>
        <d v="2019-07-09T00:00:00" u="1"/>
        <d v="2017-07-09T03:00:00" u="1"/>
        <d v="2018-07-09T02:00:00" u="1"/>
        <d v="2019-07-09T01:00:00" u="1"/>
        <d v="2020-07-09T00:00:00" u="1"/>
        <d v="2017-07-09T04:00:00" u="1"/>
        <d v="2018-07-09T03:00:00" u="1"/>
        <d v="2019-07-09T02:00:00" u="1"/>
        <d v="2020-07-09T01:00:00" u="1"/>
        <d v="2017-07-09T05:00:00" u="1"/>
        <d v="2018-07-09T04:00:00" u="1"/>
        <d v="2019-07-09T03:00:00" u="1"/>
        <d v="2020-07-09T02:00:00" u="1"/>
        <d v="2017-07-09T06:00:00" u="1"/>
        <d v="2018-03-20T00:00:00" u="1"/>
        <d v="2018-07-09T05:00:00" u="1"/>
        <d v="2019-07-09T04:00:00" u="1"/>
        <d v="2020-07-09T03:00:00" u="1"/>
        <d v="2017-07-09T07:00:00" u="1"/>
        <d v="2018-03-20T01:00:00" u="1"/>
        <d v="2018-07-09T06:00:00" u="1"/>
        <d v="2019-03-20T00:00:00" u="1"/>
        <d v="2019-07-09T05:00:00" u="1"/>
        <d v="2020-07-09T04:00:00" u="1"/>
        <d v="2017-07-09T08:00:00" u="1"/>
        <d v="2018-03-20T02:00:00" u="1"/>
        <d v="2018-07-09T07:00:00" u="1"/>
        <d v="2019-03-20T01:00:00" u="1"/>
        <d v="2019-07-09T06:00:00" u="1"/>
        <d v="2020-03-20T00:00:00" u="1"/>
        <d v="2020-07-09T05:00:00" u="1"/>
        <d v="2017-07-09T09:00:00" u="1"/>
        <d v="2018-03-20T03:00:00" u="1"/>
        <d v="2018-07-09T08:00:00" u="1"/>
        <d v="2019-03-20T02:00:00" u="1"/>
        <d v="2019-07-09T07:00:00" u="1"/>
        <d v="2020-03-20T01:00:00" u="1"/>
        <d v="2020-07-09T06:00:00" u="1"/>
        <d v="2017-07-09T10:00:00" u="1"/>
        <d v="2018-03-20T04:00:00" u="1"/>
        <d v="2018-07-09T09:00:00" u="1"/>
        <d v="2019-03-20T03:00:00" u="1"/>
        <d v="2019-07-09T08:00:00" u="1"/>
        <d v="2020-03-20T02:00:00" u="1"/>
        <d v="2020-07-09T07:00:00" u="1"/>
        <d v="2017-07-09T11:00:00" u="1"/>
        <d v="2018-03-20T05:00:00" u="1"/>
        <d v="2018-07-09T10:00:00" u="1"/>
        <d v="2019-03-20T04:00:00" u="1"/>
        <d v="2019-07-09T09:00:00" u="1"/>
        <d v="2020-03-20T03:00:00" u="1"/>
        <d v="2020-07-09T08:00:00" u="1"/>
        <d v="2017-07-09T12:00:00" u="1"/>
        <d v="2018-03-20T06:00:00" u="1"/>
        <d v="2018-07-09T11:00:00" u="1"/>
        <d v="2019-03-20T05:00:00" u="1"/>
        <d v="2019-07-09T10:00:00" u="1"/>
        <d v="2020-03-20T04:00:00" u="1"/>
        <d v="2020-07-09T09:00:00" u="1"/>
        <d v="2017-07-09T13:00:00" u="1"/>
        <d v="2018-03-20T07:00:00" u="1"/>
        <d v="2018-07-09T12:00:00" u="1"/>
        <d v="2019-03-20T06:00:00" u="1"/>
        <d v="2019-07-09T11:00:00" u="1"/>
        <d v="2020-03-20T05:00:00" u="1"/>
        <d v="2020-07-09T10:00:00" u="1"/>
        <d v="2017-07-09T14:00:00" u="1"/>
        <d v="2018-03-20T08:00:00" u="1"/>
        <d v="2018-07-09T13:00:00" u="1"/>
        <d v="2019-03-20T07:00:00" u="1"/>
        <d v="2019-07-09T12:00:00" u="1"/>
        <d v="2020-03-20T06:00:00" u="1"/>
        <d v="2020-07-09T11:00:00" u="1"/>
        <d v="2017-07-09T15:00:00" u="1"/>
        <d v="2018-03-20T09:00:00" u="1"/>
        <d v="2018-07-09T14:00:00" u="1"/>
        <d v="2019-03-20T08:00:00" u="1"/>
        <d v="2019-07-09T13:00:00" u="1"/>
        <d v="2020-03-20T07:00:00" u="1"/>
        <d v="2020-07-09T12:00:00" u="1"/>
        <d v="2017-07-09T16:00:00" u="1"/>
        <d v="2018-03-20T10:00:00" u="1"/>
        <d v="2018-07-09T15:00:00" u="1"/>
        <d v="2019-03-20T09:00:00" u="1"/>
        <d v="2019-07-09T14:00:00" u="1"/>
        <d v="2020-03-20T08:00:00" u="1"/>
        <d v="2020-07-09T13:00:00" u="1"/>
        <d v="2017-07-09T17:00:00" u="1"/>
        <d v="2018-03-20T11:00:00" u="1"/>
        <d v="2018-07-09T16:00:00" u="1"/>
        <d v="2019-03-20T10:00:00" u="1"/>
        <d v="2019-07-09T15:00:00" u="1"/>
        <d v="2020-03-20T09:00:00" u="1"/>
        <d v="2020-07-09T14:00:00" u="1"/>
        <d v="2017-07-09T18:00:00" u="1"/>
        <d v="2018-03-20T12:00:00" u="1"/>
        <d v="2018-07-09T17:00:00" u="1"/>
        <d v="2019-03-20T11:00:00" u="1"/>
        <d v="2019-07-09T16:00:00" u="1"/>
        <d v="2020-03-20T10:00:00" u="1"/>
        <d v="2020-07-09T15:00:00" u="1"/>
        <d v="2017-07-09T19:00:00" u="1"/>
        <d v="2018-03-20T13:00:00" u="1"/>
        <d v="2018-07-09T18:00:00" u="1"/>
        <d v="2019-03-20T12:00:00" u="1"/>
        <d v="2019-07-09T17:00:00" u="1"/>
        <d v="2020-03-20T11:00:00" u="1"/>
        <d v="2020-07-09T16:00:00" u="1"/>
        <d v="2017-07-09T20:00:00" u="1"/>
        <d v="2018-03-20T14:00:00" u="1"/>
        <d v="2018-07-09T19:00:00" u="1"/>
        <d v="2019-03-20T13:00:00" u="1"/>
        <d v="2019-07-09T18:00:00" u="1"/>
        <d v="2020-03-20T12:00:00" u="1"/>
        <d v="2020-07-09T17:00:00" u="1"/>
        <d v="2017-07-09T21:00:00" u="1"/>
        <d v="2018-03-20T15:00:00" u="1"/>
        <d v="2018-07-09T20:00:00" u="1"/>
        <d v="2019-03-20T14:00:00" u="1"/>
        <d v="2019-07-09T19:00:00" u="1"/>
        <d v="2020-03-20T13:00:00" u="1"/>
        <d v="2020-07-09T18:00:00" u="1"/>
        <d v="2017-07-09T22:00:00" u="1"/>
        <d v="2018-03-20T16:00:00" u="1"/>
        <d v="2018-07-09T21:00:00" u="1"/>
        <d v="2019-03-20T15:00:00" u="1"/>
        <d v="2019-07-09T20:00:00" u="1"/>
        <d v="2020-03-20T14:00:00" u="1"/>
        <d v="2020-07-09T19:00:00" u="1"/>
        <d v="2017-07-09T23:00:00" u="1"/>
        <d v="2018-03-20T17:00:00" u="1"/>
        <d v="2018-07-09T22:00:00" u="1"/>
        <d v="2019-03-20T16:00:00" u="1"/>
        <d v="2019-07-09T21:00:00" u="1"/>
        <d v="2020-03-20T15:00:00" u="1"/>
        <d v="2020-07-09T20:00:00" u="1"/>
        <d v="2018-03-20T18:00:00" u="1"/>
        <d v="2018-07-09T23:00:00" u="1"/>
        <d v="2019-03-20T17:00:00" u="1"/>
        <d v="2019-07-09T22:00:00" u="1"/>
        <d v="2020-03-20T16:00:00" u="1"/>
        <d v="2020-07-09T21:00:00" u="1"/>
        <d v="2018-03-20T19:00:00" u="1"/>
        <d v="2019-03-20T18:00:00" u="1"/>
        <d v="2019-07-09T23:00:00" u="1"/>
        <d v="2020-03-20T17:00:00" u="1"/>
        <d v="2020-07-09T22:00:00" u="1"/>
        <d v="2018-03-20T20:00:00" u="1"/>
        <d v="2019-03-20T19:00:00" u="1"/>
        <d v="2020-03-20T18:00:00" u="1"/>
        <d v="2020-07-09T23:00:00" u="1"/>
        <d v="2018-03-20T21:00:00" u="1"/>
        <d v="2019-03-20T20:00:00" u="1"/>
        <d v="2020-03-20T19:00:00" u="1"/>
        <d v="2018-03-20T22:00:00" u="1"/>
        <d v="2019-03-20T21:00:00" u="1"/>
        <d v="2020-03-20T20:00:00" u="1"/>
        <d v="2018-03-20T23:00:00" u="1"/>
        <d v="2019-03-20T22:00:00" u="1"/>
        <d v="2020-03-20T21:00:00" u="1"/>
        <d v="2019-03-20T23:00:00" u="1"/>
        <d v="2020-03-20T22:00:00" u="1"/>
        <d v="2020-03-20T23:00:00" u="1"/>
        <d v="2017-08-09T00:00:00" u="1"/>
        <d v="2017-08-09T01:00:00" u="1"/>
        <d v="2018-08-09T00:00:00" u="1"/>
        <d v="2017-08-09T02:00:00" u="1"/>
        <d v="2018-08-09T01:00:00" u="1"/>
        <d v="2019-08-09T00:00:00" u="1"/>
        <d v="2017-08-09T03:00:00" u="1"/>
        <d v="2018-08-09T02:00:00" u="1"/>
        <d v="2019-08-09T01:00:00" u="1"/>
        <d v="2020-08-09T00:00:00" u="1"/>
        <d v="2017-08-09T04:00:00" u="1"/>
        <d v="2018-08-09T03:00:00" u="1"/>
        <d v="2019-08-09T02:00:00" u="1"/>
        <d v="2020-08-09T01:00:00" u="1"/>
        <d v="2017-08-09T05:00:00" u="1"/>
        <d v="2018-08-09T04:00:00" u="1"/>
        <d v="2019-08-09T03:00:00" u="1"/>
        <d v="2020-08-09T02:00:00" u="1"/>
        <d v="2017-08-09T06:00:00" u="1"/>
        <d v="2018-04-20T00:00:00" u="1"/>
        <d v="2018-08-09T05:00:00" u="1"/>
        <d v="2019-08-09T04:00:00" u="1"/>
        <d v="2020-08-09T03:00:00" u="1"/>
        <d v="2017-08-09T07:00:00" u="1"/>
        <d v="2018-04-20T01:00:00" u="1"/>
        <d v="2018-08-09T06:00:00" u="1"/>
        <d v="2019-04-20T00:00:00" u="1"/>
        <d v="2019-08-09T05:00:00" u="1"/>
        <d v="2020-08-09T04:00:00" u="1"/>
        <d v="2017-08-09T08:00:00" u="1"/>
        <d v="2018-04-20T02:00:00" u="1"/>
        <d v="2018-08-09T07:00:00" u="1"/>
        <d v="2019-04-20T01:00:00" u="1"/>
        <d v="2019-08-09T06:00:00" u="1"/>
        <d v="2020-04-20T00:00:00" u="1"/>
        <d v="2020-08-09T05:00:00" u="1"/>
        <d v="2017-08-09T09:00:00" u="1"/>
        <d v="2018-04-20T03:00:00" u="1"/>
        <d v="2018-08-09T08:00:00" u="1"/>
        <d v="2019-04-20T02:00:00" u="1"/>
        <d v="2019-08-09T07:00:00" u="1"/>
        <d v="2020-04-20T01:00:00" u="1"/>
        <d v="2020-08-09T06:00:00" u="1"/>
        <d v="2017-08-09T10:00:00" u="1"/>
        <d v="2018-04-20T04:00:00" u="1"/>
        <d v="2018-08-09T09:00:00" u="1"/>
        <d v="2019-04-20T03:00:00" u="1"/>
        <d v="2019-08-09T08:00:00" u="1"/>
        <d v="2020-04-20T02:00:00" u="1"/>
        <d v="2020-08-09T07:00:00" u="1"/>
        <d v="2017-08-09T11:00:00" u="1"/>
        <d v="2018-04-20T05:00:00" u="1"/>
        <d v="2018-08-09T10:00:00" u="1"/>
        <d v="2019-04-20T04:00:00" u="1"/>
        <d v="2019-08-09T09:00:00" u="1"/>
        <d v="2020-04-20T03:00:00" u="1"/>
        <d v="2020-08-09T08:00:00" u="1"/>
        <d v="2017-08-09T12:00:00" u="1"/>
        <d v="2018-04-20T06:00:00" u="1"/>
        <d v="2018-08-09T11:00:00" u="1"/>
        <d v="2019-04-20T05:00:00" u="1"/>
        <d v="2019-08-09T10:00:00" u="1"/>
        <d v="2020-04-20T04:00:00" u="1"/>
        <d v="2020-08-09T09:00:00" u="1"/>
        <d v="2017-08-09T13:00:00" u="1"/>
        <d v="2018-04-20T07:00:00" u="1"/>
        <d v="2018-08-09T12:00:00" u="1"/>
        <d v="2019-04-20T06:00:00" u="1"/>
        <d v="2019-08-09T11:00:00" u="1"/>
        <d v="2020-04-20T05:00:00" u="1"/>
        <d v="2020-08-09T10:00:00" u="1"/>
        <d v="2017-08-09T14:00:00" u="1"/>
        <d v="2018-04-20T08:00:00" u="1"/>
        <d v="2018-08-09T13:00:00" u="1"/>
        <d v="2019-04-20T07:00:00" u="1"/>
        <d v="2019-08-09T12:00:00" u="1"/>
        <d v="2020-04-20T06:00:00" u="1"/>
        <d v="2020-08-09T11:00:00" u="1"/>
        <d v="2017-08-09T15:00:00" u="1"/>
        <d v="2018-04-20T09:00:00" u="1"/>
        <d v="2018-08-09T14:00:00" u="1"/>
        <d v="2019-04-20T08:00:00" u="1"/>
        <d v="2019-08-09T13:00:00" u="1"/>
        <d v="2020-04-20T07:00:00" u="1"/>
        <d v="2020-08-09T12:00:00" u="1"/>
        <d v="2017-08-09T16:00:00" u="1"/>
        <d v="2018-04-20T10:00:00" u="1"/>
        <d v="2018-08-09T15:00:00" u="1"/>
        <d v="2019-04-20T09:00:00" u="1"/>
        <d v="2019-08-09T14:00:00" u="1"/>
        <d v="2020-04-20T08:00:00" u="1"/>
        <d v="2020-08-09T13:00:00" u="1"/>
        <d v="2017-08-09T17:00:00" u="1"/>
        <d v="2018-04-20T11:00:00" u="1"/>
        <d v="2018-08-09T16:00:00" u="1"/>
        <d v="2019-04-20T10:00:00" u="1"/>
        <d v="2019-08-09T15:00:00" u="1"/>
        <d v="2020-04-20T09:00:00" u="1"/>
        <d v="2020-08-09T14:00:00" u="1"/>
        <d v="2017-08-09T18:00:00" u="1"/>
        <d v="2018-04-20T12:00:00" u="1"/>
        <d v="2018-08-09T17:00:00" u="1"/>
        <d v="2019-04-20T11:00:00" u="1"/>
        <d v="2019-08-09T16:00:00" u="1"/>
        <d v="2020-04-20T10:00:00" u="1"/>
        <d v="2020-08-09T15:00:00" u="1"/>
        <d v="2017-08-09T19:00:00" u="1"/>
        <d v="2018-04-20T13:00:00" u="1"/>
        <d v="2018-08-09T18:00:00" u="1"/>
        <d v="2019-04-20T12:00:00" u="1"/>
        <d v="2019-08-09T17:00:00" u="1"/>
        <d v="2020-04-20T11:00:00" u="1"/>
        <d v="2020-08-09T16:00:00" u="1"/>
        <d v="2017-08-09T20:00:00" u="1"/>
        <d v="2018-04-20T14:00:00" u="1"/>
        <d v="2018-08-09T19:00:00" u="1"/>
        <d v="2019-04-20T13:00:00" u="1"/>
        <d v="2019-08-09T18:00:00" u="1"/>
        <d v="2020-04-20T12:00:00" u="1"/>
        <d v="2020-08-09T17:00:00" u="1"/>
        <d v="2017-08-09T21:00:00" u="1"/>
        <d v="2018-04-20T15:00:00" u="1"/>
        <d v="2018-08-09T20:00:00" u="1"/>
        <d v="2019-04-20T14:00:00" u="1"/>
        <d v="2019-08-09T19:00:00" u="1"/>
        <d v="2020-04-20T13:00:00" u="1"/>
        <d v="2020-08-09T18:00:00" u="1"/>
        <d v="2017-08-09T22:00:00" u="1"/>
        <d v="2018-04-20T16:00:00" u="1"/>
        <d v="2018-08-09T21:00:00" u="1"/>
        <d v="2019-04-20T15:00:00" u="1"/>
        <d v="2019-08-09T20:00:00" u="1"/>
        <d v="2020-04-20T14:00:00" u="1"/>
        <d v="2020-08-09T19:00:00" u="1"/>
        <d v="2017-08-09T23:00:00" u="1"/>
        <d v="2018-04-20T17:00:00" u="1"/>
        <d v="2018-08-09T22:00:00" u="1"/>
        <d v="2019-04-20T16:00:00" u="1"/>
        <d v="2019-08-09T21:00:00" u="1"/>
        <d v="2020-04-20T15:00:00" u="1"/>
        <d v="2020-08-09T20:00:00" u="1"/>
        <d v="2018-04-20T18:00:00" u="1"/>
        <d v="2018-08-09T23:00:00" u="1"/>
        <d v="2019-04-20T17:00:00" u="1"/>
        <d v="2019-08-09T22:00:00" u="1"/>
        <d v="2020-04-20T16:00:00" u="1"/>
        <d v="2020-08-09T21:00:00" u="1"/>
        <d v="2018-04-20T19:00:00" u="1"/>
        <d v="2019-04-20T18:00:00" u="1"/>
        <d v="2019-08-09T23:00:00" u="1"/>
        <d v="2020-04-20T17:00:00" u="1"/>
        <d v="2020-08-09T22:00:00" u="1"/>
        <d v="2018-04-20T20:00:00" u="1"/>
        <d v="2019-04-20T19:00:00" u="1"/>
        <d v="2020-04-20T18:00:00" u="1"/>
        <d v="2020-08-09T23:00:00" u="1"/>
        <d v="2018-04-20T21:00:00" u="1"/>
        <d v="2019-04-20T20:00:00" u="1"/>
        <d v="2020-04-20T19:00:00" u="1"/>
        <d v="2018-04-20T22:00:00" u="1"/>
        <d v="2019-04-20T21:00:00" u="1"/>
        <d v="2020-04-20T20:00:00" u="1"/>
        <d v="2018-04-20T23:00:00" u="1"/>
        <d v="2019-04-20T22:00:00" u="1"/>
        <d v="2020-04-20T21:00:00" u="1"/>
        <d v="2019-04-20T23:00:00" u="1"/>
        <d v="2020-04-20T22:00:00" u="1"/>
        <d v="2020-04-20T23:00:00" u="1"/>
        <d v="2017-09-09T00:00:00" u="1"/>
        <d v="2017-09-09T01:00:00" u="1"/>
        <d v="2018-09-09T00:00:00" u="1"/>
        <d v="2017-09-09T02:00:00" u="1"/>
        <d v="2018-09-09T01:00:00" u="1"/>
        <d v="2019-09-09T00:00:00" u="1"/>
        <d v="2017-09-09T03:00:00" u="1"/>
        <d v="2018-09-09T02:00:00" u="1"/>
        <d v="2019-09-09T01:00:00" u="1"/>
        <d v="2020-09-09T00:00:00" u="1"/>
        <d v="2017-09-09T04:00:00" u="1"/>
        <d v="2018-09-09T03:00:00" u="1"/>
        <d v="2019-09-09T02:00:00" u="1"/>
        <d v="2020-09-09T01:00:00" u="1"/>
        <d v="2021-09-09T00:00:00" u="1"/>
        <d v="2017-05-20T00:00:00" u="1"/>
        <d v="2017-09-09T05:00:00" u="1"/>
        <d v="2018-09-09T04:00:00" u="1"/>
        <d v="2019-09-09T03:00:00" u="1"/>
        <d v="2020-09-09T02:00:00" u="1"/>
        <d v="2021-09-09T01:00:00" u="1"/>
        <d v="2017-05-20T01:00:00" u="1"/>
        <d v="2017-09-09T06:00:00" u="1"/>
        <d v="2018-05-20T00:00:00" u="1"/>
        <d v="2018-09-09T05:00:00" u="1"/>
        <d v="2019-09-09T04:00:00" u="1"/>
        <d v="2020-09-09T03:00:00" u="1"/>
        <d v="2021-09-09T02:00:00" u="1"/>
        <d v="2017-05-20T02:00:00" u="1"/>
        <d v="2017-09-09T07:00:00" u="1"/>
        <d v="2018-05-20T01:00:00" u="1"/>
        <d v="2018-09-09T06:00:00" u="1"/>
        <d v="2019-05-20T00:00:00" u="1"/>
        <d v="2019-09-09T05:00:00" u="1"/>
        <d v="2020-09-09T04:00:00" u="1"/>
        <d v="2021-09-09T03:00:00" u="1"/>
        <d v="2017-05-20T03:00:00" u="1"/>
        <d v="2017-09-09T08:00:00" u="1"/>
        <d v="2018-05-20T02:00:00" u="1"/>
        <d v="2018-09-09T07:00:00" u="1"/>
        <d v="2019-05-20T01:00:00" u="1"/>
        <d v="2019-09-09T06:00:00" u="1"/>
        <d v="2020-05-20T00:00:00" u="1"/>
        <d v="2020-09-09T05:00:00" u="1"/>
        <d v="2021-09-09T04:00:00" u="1"/>
        <d v="2017-05-20T04:00:00" u="1"/>
        <d v="2017-09-09T09:00:00" u="1"/>
        <d v="2018-05-20T03:00:00" u="1"/>
        <d v="2018-09-09T08:00:00" u="1"/>
        <d v="2019-05-20T02:00:00" u="1"/>
        <d v="2019-09-09T07:00:00" u="1"/>
        <d v="2020-05-20T01:00:00" u="1"/>
        <d v="2020-09-09T06:00:00" u="1"/>
        <d v="2021-09-09T05:00:00" u="1"/>
        <d v="2017-05-20T05:00:00" u="1"/>
        <d v="2017-09-09T10:00:00" u="1"/>
        <d v="2018-05-20T04:00:00" u="1"/>
        <d v="2018-09-09T09:00:00" u="1"/>
        <d v="2019-05-20T03:00:00" u="1"/>
        <d v="2019-09-09T08:00:00" u="1"/>
        <d v="2020-05-20T02:00:00" u="1"/>
        <d v="2020-09-09T07:00:00" u="1"/>
        <d v="2021-09-09T06:00:00" u="1"/>
        <d v="2017-05-20T06:00:00" u="1"/>
        <d v="2017-09-09T11:00:00" u="1"/>
        <d v="2018-01-31T00:00:00" u="1"/>
        <d v="2018-05-20T05:00:00" u="1"/>
        <d v="2018-09-09T10:00:00" u="1"/>
        <d v="2019-05-20T04:00:00" u="1"/>
        <d v="2019-09-09T09:00:00" u="1"/>
        <d v="2020-05-20T03:00:00" u="1"/>
        <d v="2020-09-09T08:00:00" u="1"/>
        <d v="2021-09-09T07:00:00" u="1"/>
        <d v="2017-05-20T07:00:00" u="1"/>
        <d v="2017-09-09T12:00:00" u="1"/>
        <d v="2018-01-31T01:00:00" u="1"/>
        <d v="2018-05-20T06:00:00" u="1"/>
        <d v="2018-09-09T11:00:00" u="1"/>
        <d v="2019-01-31T00:00:00" u="1"/>
        <d v="2019-05-20T05:00:00" u="1"/>
        <d v="2019-09-09T10:00:00" u="1"/>
        <d v="2020-05-20T04:00:00" u="1"/>
        <d v="2020-09-09T09:00:00" u="1"/>
        <d v="2021-09-09T08:00:00" u="1"/>
        <d v="2017-05-20T08:00:00" u="1"/>
        <d v="2017-09-09T13:00:00" u="1"/>
        <d v="2018-01-31T02:00:00" u="1"/>
        <d v="2018-05-20T07:00:00" u="1"/>
        <d v="2018-09-09T12:00:00" u="1"/>
        <d v="2019-01-31T01:00:00" u="1"/>
        <d v="2019-05-20T06:00:00" u="1"/>
        <d v="2019-09-09T11:00:00" u="1"/>
        <d v="2020-01-31T00:00:00" u="1"/>
        <d v="2020-05-20T05:00:00" u="1"/>
        <d v="2020-09-09T10:00:00" u="1"/>
        <d v="2021-09-09T09:00:00" u="1"/>
        <d v="2017-05-20T09:00:00" u="1"/>
        <d v="2017-09-09T14:00:00" u="1"/>
        <d v="2018-01-31T03:00:00" u="1"/>
        <d v="2018-05-20T08:00:00" u="1"/>
        <d v="2018-09-09T13:00:00" u="1"/>
        <d v="2019-01-31T02:00:00" u="1"/>
        <d v="2019-05-20T07:00:00" u="1"/>
        <d v="2019-09-09T12:00:00" u="1"/>
        <d v="2020-01-31T01:00:00" u="1"/>
        <d v="2020-05-20T06:00:00" u="1"/>
        <d v="2020-09-09T11:00:00" u="1"/>
        <d v="2021-09-09T10:00:00" u="1"/>
        <d v="2017-05-20T10:00:00" u="1"/>
        <d v="2017-09-09T15:00:00" u="1"/>
        <d v="2018-01-31T04:00:00" u="1"/>
        <d v="2018-05-20T09:00:00" u="1"/>
        <d v="2018-09-09T14:00:00" u="1"/>
        <d v="2019-01-31T03:00:00" u="1"/>
        <d v="2019-05-20T08:00:00" u="1"/>
        <d v="2019-09-09T13:00:00" u="1"/>
        <d v="2020-01-31T02:00:00" u="1"/>
        <d v="2020-05-20T07:00:00" u="1"/>
        <d v="2020-09-09T12:00:00" u="1"/>
        <d v="2021-09-09T11:00:00" u="1"/>
        <d v="2017-05-20T11:00:00" u="1"/>
        <d v="2017-09-09T16:00:00" u="1"/>
        <d v="2018-01-31T05:00:00" u="1"/>
        <d v="2018-05-20T10:00:00" u="1"/>
        <d v="2018-09-09T15:00:00" u="1"/>
        <d v="2019-01-31T04:00:00" u="1"/>
        <d v="2019-05-20T09:00:00" u="1"/>
        <d v="2019-09-09T14:00:00" u="1"/>
        <d v="2020-01-31T03:00:00" u="1"/>
        <d v="2020-05-20T08:00:00" u="1"/>
        <d v="2020-09-09T13:00:00" u="1"/>
        <d v="2021-09-09T12:00:00" u="1"/>
        <d v="2017-05-20T12:00:00" u="1"/>
        <d v="2017-09-09T17:00:00" u="1"/>
        <d v="2018-01-31T06:00:00" u="1"/>
        <d v="2018-05-20T11:00:00" u="1"/>
        <d v="2018-09-09T16:00:00" u="1"/>
        <d v="2019-01-31T05:00:00" u="1"/>
        <d v="2019-05-20T10:00:00" u="1"/>
        <d v="2019-09-09T15:00:00" u="1"/>
        <d v="2020-01-31T04:00:00" u="1"/>
        <d v="2020-05-20T09:00:00" u="1"/>
        <d v="2020-09-09T14:00:00" u="1"/>
        <d v="2021-09-09T13:00:00" u="1"/>
        <d v="2017-05-20T13:00:00" u="1"/>
        <d v="2017-09-09T18:00:00" u="1"/>
        <d v="2018-01-31T07:00:00" u="1"/>
        <d v="2018-05-20T12:00:00" u="1"/>
        <d v="2018-09-09T17:00:00" u="1"/>
        <d v="2019-01-31T06:00:00" u="1"/>
        <d v="2019-05-20T11:00:00" u="1"/>
        <d v="2019-09-09T16:00:00" u="1"/>
        <d v="2020-01-31T05:00:00" u="1"/>
        <d v="2020-05-20T10:00:00" u="1"/>
        <d v="2020-09-09T15:00:00" u="1"/>
        <d v="2021-09-09T14:00:00" u="1"/>
        <d v="2017-05-20T14:00:00" u="1"/>
        <d v="2017-09-09T19:00:00" u="1"/>
        <d v="2018-01-31T08:00:00" u="1"/>
        <d v="2018-05-20T13:00:00" u="1"/>
        <d v="2018-09-09T18:00:00" u="1"/>
        <d v="2019-01-31T07:00:00" u="1"/>
        <d v="2019-05-20T12:00:00" u="1"/>
        <d v="2019-09-09T17:00:00" u="1"/>
        <d v="2020-01-31T06:00:00" u="1"/>
        <d v="2020-05-20T11:00:00" u="1"/>
        <d v="2020-09-09T16:00:00" u="1"/>
        <d v="2021-09-09T15:00:00" u="1"/>
        <d v="2017-05-20T15:00:00" u="1"/>
        <d v="2017-09-09T20:00:00" u="1"/>
        <d v="2018-01-31T09:00:00" u="1"/>
        <d v="2018-05-20T14:00:00" u="1"/>
        <d v="2018-09-09T19:00:00" u="1"/>
        <d v="2019-01-31T08:00:00" u="1"/>
        <d v="2019-05-20T13:00:00" u="1"/>
        <d v="2019-09-09T18:00:00" u="1"/>
        <d v="2020-01-31T07:00:00" u="1"/>
        <d v="2020-05-20T12:00:00" u="1"/>
        <d v="2020-09-09T17:00:00" u="1"/>
        <d v="2021-09-09T16:00:00" u="1"/>
        <d v="2017-05-20T16:00:00" u="1"/>
        <d v="2017-09-09T21:00:00" u="1"/>
        <d v="2018-01-31T10:00:00" u="1"/>
        <d v="2018-05-20T15:00:00" u="1"/>
        <d v="2018-09-09T20:00:00" u="1"/>
        <d v="2019-01-31T09:00:00" u="1"/>
        <d v="2019-05-20T14:00:00" u="1"/>
        <d v="2019-09-09T19:00:00" u="1"/>
        <d v="2020-01-31T08:00:00" u="1"/>
        <d v="2020-05-20T13:00:00" u="1"/>
        <d v="2020-09-09T18:00:00" u="1"/>
        <d v="2021-09-09T17:00:00" u="1"/>
        <d v="2017-05-20T17:00:00" u="1"/>
        <d v="2017-09-09T22:00:00" u="1"/>
        <d v="2018-01-31T11:00:00" u="1"/>
        <d v="2018-05-20T16:00:00" u="1"/>
        <d v="2018-09-09T21:00:00" u="1"/>
        <d v="2019-01-31T10:00:00" u="1"/>
        <d v="2019-05-20T15:00:00" u="1"/>
        <d v="2019-09-09T20:00:00" u="1"/>
        <d v="2020-01-31T09:00:00" u="1"/>
        <d v="2020-05-20T14:00:00" u="1"/>
        <d v="2020-09-09T19:00:00" u="1"/>
        <d v="2021-09-09T18:00:00" u="1"/>
        <d v="2017-05-20T18:00:00" u="1"/>
        <d v="2017-09-09T23:00:00" u="1"/>
        <d v="2018-01-31T12:00:00" u="1"/>
        <d v="2018-05-20T17:00:00" u="1"/>
        <d v="2018-09-09T22:00:00" u="1"/>
        <d v="2019-01-31T11:00:00" u="1"/>
        <d v="2019-05-20T16:00:00" u="1"/>
        <d v="2019-09-09T21:00:00" u="1"/>
        <d v="2020-01-31T10:00:00" u="1"/>
        <d v="2020-05-20T15:00:00" u="1"/>
        <d v="2020-09-09T20:00:00" u="1"/>
        <d v="2021-09-09T19:00:00" u="1"/>
        <d v="2017-05-20T19:00:00" u="1"/>
        <d v="2018-01-31T13:00:00" u="1"/>
        <d v="2018-05-20T18:00:00" u="1"/>
        <d v="2018-09-09T23:00:00" u="1"/>
        <d v="2019-01-31T12:00:00" u="1"/>
        <d v="2019-05-20T17:00:00" u="1"/>
        <d v="2019-09-09T22:00:00" u="1"/>
        <d v="2020-01-31T11:00:00" u="1"/>
        <d v="2020-05-20T16:00:00" u="1"/>
        <d v="2020-09-09T21:00:00" u="1"/>
        <d v="2021-09-09T20:00:00" u="1"/>
        <d v="2017-05-20T20:00:00" u="1"/>
        <d v="2018-01-31T14:00:00" u="1"/>
        <d v="2018-05-20T19:00:00" u="1"/>
        <d v="2019-01-31T13:00:00" u="1"/>
        <d v="2019-05-20T18:00:00" u="1"/>
        <d v="2019-09-09T23:00:00" u="1"/>
        <d v="2020-01-31T12:00:00" u="1"/>
        <d v="2020-05-20T17:00:00" u="1"/>
        <d v="2020-09-09T22:00:00" u="1"/>
        <d v="2021-09-09T21:00:00" u="1"/>
        <d v="2017-05-20T21:00:00" u="1"/>
        <d v="2018-01-31T15:00:00" u="1"/>
        <d v="2018-05-20T20:00:00" u="1"/>
        <d v="2019-01-31T14:00:00" u="1"/>
        <d v="2019-05-20T19:00:00" u="1"/>
        <d v="2020-01-31T13:00:00" u="1"/>
        <d v="2020-05-20T18:00:00" u="1"/>
        <d v="2020-09-09T23:00:00" u="1"/>
        <d v="2021-09-09T22:00:00" u="1"/>
        <d v="2017-05-20T22:00:00" u="1"/>
        <d v="2018-01-31T16:00:00" u="1"/>
        <d v="2018-05-20T21:00:00" u="1"/>
        <d v="2019-01-31T15:00:00" u="1"/>
        <d v="2019-05-20T20:00:00" u="1"/>
        <d v="2020-01-31T14:00:00" u="1"/>
        <d v="2020-05-20T19:00:00" u="1"/>
        <d v="2021-09-09T23:00:00" u="1"/>
        <d v="2017-05-20T23:00:00" u="1"/>
        <d v="2018-01-31T17:00:00" u="1"/>
        <d v="2018-05-20T22:00:00" u="1"/>
        <d v="2019-01-31T16:00:00" u="1"/>
        <d v="2019-05-20T21:00:00" u="1"/>
        <d v="2020-01-31T15:00:00" u="1"/>
        <d v="2020-05-20T20:00:00" u="1"/>
        <d v="2018-01-31T18:00:00" u="1"/>
        <d v="2018-05-20T23:00:00" u="1"/>
        <d v="2019-01-31T17:00:00" u="1"/>
        <d v="2019-05-20T22:00:00" u="1"/>
        <d v="2020-01-31T16:00:00" u="1"/>
        <d v="2020-05-20T21:00:00" u="1"/>
        <d v="2018-01-31T19:00:00" u="1"/>
        <d v="2019-01-31T18:00:00" u="1"/>
        <d v="2019-05-20T23:00:00" u="1"/>
        <d v="2020-01-31T17:00:00" u="1"/>
        <d v="2020-05-20T22:00:00" u="1"/>
        <d v="2018-01-31T20:00:00" u="1"/>
        <d v="2019-01-31T19:00:00" u="1"/>
        <d v="2020-01-31T18:00:00" u="1"/>
        <d v="2020-05-20T23:00:00" u="1"/>
        <d v="2018-01-31T21:00:00" u="1"/>
        <d v="2019-01-31T20:00:00" u="1"/>
        <d v="2020-01-31T19:00:00" u="1"/>
        <d v="2018-01-31T22:00:00" u="1"/>
        <d v="2019-01-31T21:00:00" u="1"/>
        <d v="2020-01-31T20:00:00" u="1"/>
        <d v="2018-01-31T23:00:00" u="1"/>
        <d v="2019-01-31T22:00:00" u="1"/>
        <d v="2020-01-31T21:00:00" u="1"/>
        <d v="2019-01-31T23:00:00" u="1"/>
        <d v="2020-01-31T22:00:00" u="1"/>
        <d v="2020-01-31T23:00:00" u="1"/>
        <d v="2017-10-09T00:00:00" u="1"/>
        <d v="2017-10-09T01:00:00" u="1"/>
        <d v="2018-10-09T00:00:00" u="1"/>
        <d v="2017-10-09T02:00:00" u="1"/>
        <d v="2018-10-09T01:00:00" u="1"/>
        <d v="2019-10-09T00:00:00" u="1"/>
        <d v="2017-10-09T03:00:00" u="1"/>
        <d v="2018-10-09T02:00:00" u="1"/>
        <d v="2019-10-09T01:00:00" u="1"/>
        <d v="2017-10-09T04:00:00" u="1"/>
        <d v="2018-10-09T03:00:00" u="1"/>
        <d v="2019-10-09T02:00:00" u="1"/>
        <d v="2017-06-20T00:00:00" u="1"/>
        <d v="2017-10-09T05:00:00" u="1"/>
        <d v="2018-10-09T04:00:00" u="1"/>
        <d v="2019-10-09T03:00:00" u="1"/>
        <d v="2017-06-20T01:00:00" u="1"/>
        <d v="2017-10-09T06:00:00" u="1"/>
        <d v="2018-06-20T00:00:00" u="1"/>
        <d v="2018-10-09T05:00:00" u="1"/>
        <d v="2019-10-09T04:00:00" u="1"/>
        <d v="2017-06-20T02:00:00" u="1"/>
        <d v="2017-10-09T07:00:00" u="1"/>
        <d v="2018-06-20T01:00:00" u="1"/>
        <d v="2018-10-09T06:00:00" u="1"/>
        <d v="2019-06-20T00:00:00" u="1"/>
        <d v="2019-10-09T05:00:00" u="1"/>
        <d v="2017-06-20T03:00:00" u="1"/>
        <d v="2017-10-09T08:00:00" u="1"/>
        <d v="2018-06-20T02:00:00" u="1"/>
        <d v="2018-10-09T07:00:00" u="1"/>
        <d v="2019-06-20T01:00:00" u="1"/>
        <d v="2019-10-09T06:00:00" u="1"/>
        <d v="2020-06-20T00:00:00" u="1"/>
        <d v="2017-06-20T04:00:00" u="1"/>
        <d v="2017-10-09T09:00:00" u="1"/>
        <d v="2018-06-20T03:00:00" u="1"/>
        <d v="2018-10-09T08:00:00" u="1"/>
        <d v="2019-06-20T02:00:00" u="1"/>
        <d v="2019-10-09T07:00:00" u="1"/>
        <d v="2020-06-20T01:00:00" u="1"/>
        <d v="2017-06-20T05:00:00" u="1"/>
        <d v="2017-10-09T10:00:00" u="1"/>
        <d v="2018-06-20T04:00:00" u="1"/>
        <d v="2018-10-09T09:00:00" u="1"/>
        <d v="2019-06-20T03:00:00" u="1"/>
        <d v="2019-10-09T08:00:00" u="1"/>
        <d v="2020-06-20T02:00:00" u="1"/>
        <d v="2017-06-20T06:00:00" u="1"/>
        <d v="2017-10-09T11:00:00" u="1"/>
        <d v="2018-06-20T05:00:00" u="1"/>
        <d v="2018-10-09T10:00:00" u="1"/>
        <d v="2019-06-20T04:00:00" u="1"/>
        <d v="2019-10-09T09:00:00" u="1"/>
        <d v="2020-06-20T03:00:00" u="1"/>
        <d v="2017-06-20T07:00:00" u="1"/>
        <d v="2017-10-09T12:00:00" u="1"/>
        <d v="2018-06-20T06:00:00" u="1"/>
        <d v="2018-10-09T11:00:00" u="1"/>
        <d v="2019-06-20T05:00:00" u="1"/>
        <d v="2019-10-09T10:00:00" u="1"/>
        <d v="2020-06-20T04:00:00" u="1"/>
        <d v="2017-06-20T08:00:00" u="1"/>
        <d v="2017-10-09T13:00:00" u="1"/>
        <d v="2018-06-20T07:00:00" u="1"/>
        <d v="2018-10-09T12:00:00" u="1"/>
        <d v="2019-06-20T06:00:00" u="1"/>
        <d v="2019-10-09T11:00:00" u="1"/>
        <d v="2020-06-20T05:00:00" u="1"/>
        <d v="2017-06-20T09:00:00" u="1"/>
        <d v="2017-10-09T14:00:00" u="1"/>
        <d v="2018-06-20T08:00:00" u="1"/>
        <d v="2018-10-09T13:00:00" u="1"/>
        <d v="2019-06-20T07:00:00" u="1"/>
        <d v="2019-10-09T12:00:00" u="1"/>
        <d v="2020-06-20T06:00:00" u="1"/>
        <d v="2017-06-20T10:00:00" u="1"/>
        <d v="2017-10-09T15:00:00" u="1"/>
        <d v="2018-06-20T09:00:00" u="1"/>
        <d v="2019-06-20T08:00:00" u="1"/>
        <d v="2020-06-20T07:00:00" u="1"/>
        <d v="2017-06-20T11:00:00" u="1"/>
        <d v="2018-06-20T10:00:00" u="1"/>
        <d v="2019-06-20T09:00:00" u="1"/>
        <d v="2020-06-20T08:00:00" u="1"/>
        <d v="2017-06-20T12:00:00" u="1"/>
        <d v="2018-06-20T11:00:00" u="1"/>
        <d v="2019-06-20T10:00:00" u="1"/>
        <d v="2020-06-20T09:00:00" u="1"/>
        <d v="2017-06-20T13:00:00" u="1"/>
        <d v="2018-06-20T12:00:00" u="1"/>
        <d v="2019-06-20T11:00:00" u="1"/>
        <d v="2020-06-20T10:00:00" u="1"/>
        <d v="2017-06-20T14:00:00" u="1"/>
        <d v="2018-06-20T13:00:00" u="1"/>
        <d v="2019-06-20T12:00:00" u="1"/>
        <d v="2020-06-20T11:00:00" u="1"/>
        <d v="2017-06-20T15:00:00" u="1"/>
        <d v="2018-06-20T14:00:00" u="1"/>
        <d v="2019-06-20T13:00:00" u="1"/>
        <d v="2020-06-20T12:00:00" u="1"/>
        <d v="2017-06-20T16:00:00" u="1"/>
        <d v="2018-06-20T15:00:00" u="1"/>
        <d v="2019-06-20T14:00:00" u="1"/>
        <d v="2020-06-20T13:00:00" u="1"/>
        <d v="2017-06-20T17:00:00" u="1"/>
        <d v="2018-06-20T16:00:00" u="1"/>
        <d v="2019-06-20T15:00:00" u="1"/>
        <d v="2020-06-20T14:00:00" u="1"/>
        <d v="2017-06-20T18:00:00" u="1"/>
        <d v="2018-06-20T17:00:00" u="1"/>
        <d v="2019-06-20T16:00:00" u="1"/>
        <d v="2020-06-20T15:00:00" u="1"/>
        <d v="2017-06-20T19:00:00" u="1"/>
        <d v="2018-06-20T18:00:00" u="1"/>
        <d v="2019-06-20T17:00:00" u="1"/>
        <d v="2020-06-20T16:00:00" u="1"/>
        <d v="2017-06-20T20:00:00" u="1"/>
        <d v="2018-06-20T19:00:00" u="1"/>
        <d v="2019-06-20T18:00:00" u="1"/>
        <d v="2020-06-20T17:00:00" u="1"/>
        <d v="2017-06-20T21:00:00" u="1"/>
        <d v="2018-06-20T20:00:00" u="1"/>
        <d v="2019-06-20T19:00:00" u="1"/>
        <d v="2020-06-20T18: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7-07-20T00:00:00" u="1"/>
        <d v="2017-07-20T01:00:00" u="1"/>
        <d v="2018-07-20T00:00:00" u="1"/>
        <d v="2017-07-20T02:00:00" u="1"/>
        <d v="2018-07-20T01:00:00" u="1"/>
        <d v="2019-07-20T00:00:00" u="1"/>
        <d v="2017-07-20T03:00:00" u="1"/>
        <d v="2018-07-20T02:00:00" u="1"/>
        <d v="2019-07-20T01:00:00" u="1"/>
        <d v="2020-07-20T00:00:00" u="1"/>
        <d v="2017-07-20T04:00:00" u="1"/>
        <d v="2018-07-20T03:00:00" u="1"/>
        <d v="2019-07-20T02:00:00" u="1"/>
        <d v="2020-07-20T01:00:00" u="1"/>
        <d v="2017-07-20T05:00:00" u="1"/>
        <d v="2018-07-20T04:00:00" u="1"/>
        <d v="2019-07-20T03:00:00" u="1"/>
        <d v="2020-07-20T02:00:00" u="1"/>
        <d v="2017-07-20T06:00:00" u="1"/>
        <d v="2018-03-31T00:00:00" u="1"/>
        <d v="2018-07-20T05:00:00" u="1"/>
        <d v="2019-07-20T04:00:00" u="1"/>
        <d v="2020-07-20T03:00:00" u="1"/>
        <d v="2017-07-20T07:00:00" u="1"/>
        <d v="2018-03-31T01:00:00" u="1"/>
        <d v="2018-07-20T06:00:00" u="1"/>
        <d v="2019-03-31T00:00:00" u="1"/>
        <d v="2019-07-20T05:00:00" u="1"/>
        <d v="2020-07-20T04:00:00" u="1"/>
        <d v="2017-07-20T08:00:00" u="1"/>
        <d v="2018-03-31T02:00:00" u="1"/>
        <d v="2018-07-20T07:00:00" u="1"/>
        <d v="2019-03-31T01:00:00" u="1"/>
        <d v="2019-07-20T06:00:00" u="1"/>
        <d v="2020-03-31T00:00:00" u="1"/>
        <d v="2020-07-20T05:00:00" u="1"/>
        <d v="2017-07-20T09:00:00" u="1"/>
        <d v="2018-03-31T03:00:00" u="1"/>
        <d v="2018-07-20T08:00:00" u="1"/>
        <d v="2019-03-31T02:00:00" u="1"/>
        <d v="2019-07-20T07:00:00" u="1"/>
        <d v="2020-03-31T01:00:00" u="1"/>
        <d v="2020-07-20T06:00:00" u="1"/>
        <d v="2017-07-20T10:00:00" u="1"/>
        <d v="2018-03-31T04:00:00" u="1"/>
        <d v="2018-07-20T09:00:00" u="1"/>
        <d v="2019-03-31T03:00:00" u="1"/>
        <d v="2019-07-20T08:00:00" u="1"/>
        <d v="2020-03-31T02:00:00" u="1"/>
        <d v="2020-07-20T07:00:00" u="1"/>
        <d v="2017-07-20T11:00:00" u="1"/>
        <d v="2018-03-31T05:00:00" u="1"/>
        <d v="2018-07-20T10:00:00" u="1"/>
        <d v="2019-03-31T04:00:00" u="1"/>
        <d v="2019-07-20T09:00:00" u="1"/>
        <d v="2020-03-31T03:00:00" u="1"/>
        <d v="2020-07-20T08:00:00" u="1"/>
        <d v="2017-07-20T12:00:00" u="1"/>
        <d v="2018-03-31T06:00:00" u="1"/>
        <d v="2018-07-20T11:00:00" u="1"/>
        <d v="2019-03-31T05:00:00" u="1"/>
        <d v="2019-07-20T10:00:00" u="1"/>
        <d v="2020-03-31T04:00:00" u="1"/>
        <d v="2020-07-20T09:00:00" u="1"/>
        <d v="2017-07-20T13:00:00" u="1"/>
        <d v="2018-03-31T07:00:00" u="1"/>
        <d v="2018-07-20T12:00:00" u="1"/>
        <d v="2019-03-31T06:00:00" u="1"/>
        <d v="2019-07-20T11:00:00" u="1"/>
        <d v="2020-03-31T05:00:00" u="1"/>
        <d v="2020-07-20T10:00:00" u="1"/>
        <d v="2017-07-20T14:00:00" u="1"/>
        <d v="2018-03-31T08:00:00" u="1"/>
        <d v="2018-07-20T13:00:00" u="1"/>
        <d v="2019-03-31T07:00:00" u="1"/>
        <d v="2019-07-20T12:00:00" u="1"/>
        <d v="2020-03-31T06:00:00" u="1"/>
        <d v="2020-07-20T11:00:00" u="1"/>
        <d v="2017-07-20T15:00:00" u="1"/>
        <d v="2018-03-31T09:00:00" u="1"/>
        <d v="2018-07-20T14:00:00" u="1"/>
        <d v="2019-03-31T08:00:00" u="1"/>
        <d v="2019-07-20T13:00:00" u="1"/>
        <d v="2020-03-31T07:00:00" u="1"/>
        <d v="2020-07-20T12:00:00" u="1"/>
        <d v="2017-07-20T16:00:00" u="1"/>
        <d v="2018-03-31T10:00:00" u="1"/>
        <d v="2018-07-20T15:00:00" u="1"/>
        <d v="2019-03-31T09:00:00" u="1"/>
        <d v="2019-07-20T14:00:00" u="1"/>
        <d v="2020-03-31T08:00:00" u="1"/>
        <d v="2020-07-20T13:00:00" u="1"/>
        <d v="2017-07-20T17:00:00" u="1"/>
        <d v="2018-03-31T11:00:00" u="1"/>
        <d v="2018-07-20T16:00:00" u="1"/>
        <d v="2019-03-31T10:00:00" u="1"/>
        <d v="2019-07-20T15:00:00" u="1"/>
        <d v="2020-03-31T09:00:00" u="1"/>
        <d v="2020-07-20T14:00:00" u="1"/>
        <d v="2017-07-20T18:00:00" u="1"/>
        <d v="2018-03-31T12:00:00" u="1"/>
        <d v="2018-07-20T17:00:00" u="1"/>
        <d v="2019-03-31T11:00:00" u="1"/>
        <d v="2019-07-20T16:00:00" u="1"/>
        <d v="2020-03-31T10:00:00" u="1"/>
        <d v="2020-07-20T15:00:00" u="1"/>
        <d v="2017-07-20T19:00:00" u="1"/>
        <d v="2018-03-31T13:00:00" u="1"/>
        <d v="2018-07-20T18:00:00" u="1"/>
        <d v="2019-03-31T12:00:00" u="1"/>
        <d v="2019-07-20T17:00:00" u="1"/>
        <d v="2020-03-31T11:00:00" u="1"/>
        <d v="2020-07-20T16:00:00" u="1"/>
        <d v="2017-07-20T20:00:00" u="1"/>
        <d v="2018-03-31T14:00:00" u="1"/>
        <d v="2018-07-20T19:00:00" u="1"/>
        <d v="2019-03-31T13:00:00" u="1"/>
        <d v="2019-07-20T18:00:00" u="1"/>
        <d v="2020-03-31T12:00:00" u="1"/>
        <d v="2020-07-20T17:00:00" u="1"/>
        <d v="2017-07-20T21:00:00" u="1"/>
        <d v="2018-03-31T15:00:00" u="1"/>
        <d v="2018-07-20T20:00:00" u="1"/>
        <d v="2019-03-31T14:00:00" u="1"/>
        <d v="2019-07-20T19:00:00" u="1"/>
        <d v="2020-03-31T13:00:00" u="1"/>
        <d v="2020-07-20T18:00:00" u="1"/>
        <d v="2017-07-20T22:00:00" u="1"/>
        <d v="2018-03-31T16:00:00" u="1"/>
        <d v="2018-07-20T21:00:00" u="1"/>
        <d v="2019-03-31T15:00:00" u="1"/>
        <d v="2019-07-20T20:00:00" u="1"/>
        <d v="2020-03-31T14:00:00" u="1"/>
        <d v="2020-07-20T19:00:00" u="1"/>
        <d v="2017-07-20T23:00:00" u="1"/>
        <d v="2018-03-31T17:00:00" u="1"/>
        <d v="2018-07-20T22:00:00" u="1"/>
        <d v="2019-03-31T16:00:00" u="1"/>
        <d v="2019-07-20T21:00:00" u="1"/>
        <d v="2020-03-31T15:00:00" u="1"/>
        <d v="2020-07-20T20:00:00" u="1"/>
        <d v="2018-03-31T18:00:00" u="1"/>
        <d v="2018-07-20T23:00:00" u="1"/>
        <d v="2019-03-31T17:00:00" u="1"/>
        <d v="2019-07-20T22:00:00" u="1"/>
        <d v="2020-03-31T16:00:00" u="1"/>
        <d v="2020-07-20T21:00:00" u="1"/>
        <d v="2018-03-31T19:00:00" u="1"/>
        <d v="2019-03-31T18:00:00" u="1"/>
        <d v="2019-07-20T23:00:00" u="1"/>
        <d v="2020-03-31T17:00:00" u="1"/>
        <d v="2020-07-20T22:00:00" u="1"/>
        <d v="2018-03-31T20:00:00" u="1"/>
        <d v="2019-03-31T19:00:00" u="1"/>
        <d v="2020-03-31T18:00:00" u="1"/>
        <d v="2020-07-20T23:00:00" u="1"/>
        <d v="2018-03-31T21:00:00" u="1"/>
        <d v="2019-03-31T20:00:00" u="1"/>
        <d v="2020-03-31T19:00:00" u="1"/>
        <d v="2018-03-31T22:00:00" u="1"/>
        <d v="2019-03-31T21:00:00" u="1"/>
        <d v="2020-03-31T20:00:00" u="1"/>
        <d v="2018-03-31T23:00:00" u="1"/>
        <d v="2019-03-31T22:00:00" u="1"/>
        <d v="2020-03-31T21:00:00" u="1"/>
        <d v="2019-03-31T23:00:00" u="1"/>
        <d v="2020-03-31T22:00:00" u="1"/>
        <d v="2020-03-31T23:00:00" u="1"/>
        <d v="2017-08-20T00:00:00" u="1"/>
        <d v="2017-08-20T01:00:00" u="1"/>
        <d v="2018-08-20T00:00:00" u="1"/>
        <d v="2017-08-20T02:00:00" u="1"/>
        <d v="2018-08-20T01:00:00" u="1"/>
        <d v="2019-08-20T00:00:00" u="1"/>
        <d v="2017-08-20T03:00:00" u="1"/>
        <d v="2018-08-20T02:00:00" u="1"/>
        <d v="2019-08-20T01:00:00" u="1"/>
        <d v="2020-08-20T00:00:00" u="1"/>
        <d v="2017-08-20T04:00:00" u="1"/>
        <d v="2018-08-20T03:00:00" u="1"/>
        <d v="2019-08-20T02:00:00" u="1"/>
        <d v="2020-08-20T01:00:00" u="1"/>
        <d v="2017-08-20T05:00:00" u="1"/>
        <d v="2018-08-20T04:00:00" u="1"/>
        <d v="2019-08-20T03:00:00" u="1"/>
        <d v="2020-08-20T02:00:00" u="1"/>
        <d v="2017-08-20T06:00:00" u="1"/>
        <d v="2018-08-20T05:00:00" u="1"/>
        <d v="2019-08-20T04:00:00" u="1"/>
        <d v="2020-08-20T03:00:00" u="1"/>
        <d v="2017-08-20T07:00:00" u="1"/>
        <d v="2018-08-20T06:00:00" u="1"/>
        <d v="2019-08-20T05:00:00" u="1"/>
        <d v="2020-08-20T04:00:00" u="1"/>
        <d v="2017-08-20T08:00:00" u="1"/>
        <d v="2018-08-20T07:00:00" u="1"/>
        <d v="2019-08-20T06:00:00" u="1"/>
        <d v="2020-08-20T05:00:00" u="1"/>
        <d v="2017-08-20T09:00:00" u="1"/>
        <d v="2018-08-20T08:00:00" u="1"/>
        <d v="2019-08-20T07:00:00" u="1"/>
        <d v="2020-08-20T06:00:00" u="1"/>
        <d v="2017-08-20T10:00:00" u="1"/>
        <d v="2018-08-20T09:00:00" u="1"/>
        <d v="2019-08-20T08:00:00" u="1"/>
        <d v="2020-08-20T07:00:00" u="1"/>
        <d v="2017-08-20T11:00:00" u="1"/>
        <d v="2018-08-20T10:00:00" u="1"/>
        <d v="2019-08-20T09:00:00" u="1"/>
        <d v="2020-08-20T08:00:00" u="1"/>
        <d v="2017-08-20T12:00:00" u="1"/>
        <d v="2018-08-20T11:00:00" u="1"/>
        <d v="2019-08-20T10:00:00" u="1"/>
        <d v="2020-08-20T09:00:00" u="1"/>
        <d v="2017-08-20T13:00:00" u="1"/>
        <d v="2018-08-20T12:00:00" u="1"/>
        <d v="2019-08-20T11:00:00" u="1"/>
        <d v="2020-08-20T10:00:00" u="1"/>
        <d v="2017-08-20T14:00:00" u="1"/>
        <d v="2018-08-20T13:00:00" u="1"/>
        <d v="2019-08-20T12:00:00" u="1"/>
        <d v="2020-08-20T11:00:00" u="1"/>
        <d v="2017-08-20T15:00:00" u="1"/>
        <d v="2018-08-20T14:00:00" u="1"/>
        <d v="2019-08-20T13:00:00" u="1"/>
        <d v="2020-08-20T12:00:00" u="1"/>
        <d v="2017-08-20T16:00:00" u="1"/>
        <d v="2018-08-20T15:00:00" u="1"/>
        <d v="2019-08-20T14:00:00" u="1"/>
        <d v="2020-08-20T13:00:00" u="1"/>
        <d v="2017-08-20T17:00:00" u="1"/>
        <d v="2018-08-20T16:00:00" u="1"/>
        <d v="2019-08-20T15:00:00" u="1"/>
        <d v="2020-08-20T14:00:00" u="1"/>
        <d v="2017-08-20T18:00:00" u="1"/>
        <d v="2018-08-20T17:00:00" u="1"/>
        <d v="2019-08-20T16:00:00" u="1"/>
        <d v="2020-08-20T15:00:00" u="1"/>
        <d v="2017-08-20T19:00:00" u="1"/>
        <d v="2018-08-20T18:00:00" u="1"/>
        <d v="2019-08-20T17:00:00" u="1"/>
        <d v="2020-08-20T16:00:00" u="1"/>
        <d v="2017-08-20T20:00:00" u="1"/>
        <d v="2018-08-20T19:00:00" u="1"/>
        <d v="2019-08-20T18:00:00" u="1"/>
        <d v="2020-08-20T17:00:00" u="1"/>
        <d v="2017-08-20T21:00:00" u="1"/>
        <d v="2018-08-20T20:00:00" u="1"/>
        <d v="2019-08-20T19:00:00" u="1"/>
        <d v="2020-08-20T18:00:00" u="1"/>
        <d v="2017-08-20T22:00:00" u="1"/>
        <d v="2018-08-20T21:00:00" u="1"/>
        <d v="2019-08-20T20:00:00" u="1"/>
        <d v="2020-08-20T19:00:00" u="1"/>
        <d v="2017-08-20T23:00:00" u="1"/>
        <d v="2018-08-20T22:00:00" u="1"/>
        <d v="2019-08-20T21:00:00" u="1"/>
        <d v="2020-08-20T20:00:00" u="1"/>
        <d v="2018-08-20T23:00:00" u="1"/>
        <d v="2019-08-20T22:00:00" u="1"/>
        <d v="2020-08-20T21:00:00" u="1"/>
        <d v="2019-08-20T23:00:00" u="1"/>
        <d v="2020-08-20T22:00:00" u="1"/>
        <d v="2020-08-20T23:00:00" u="1"/>
        <d v="2017-09-20T00:00:00" u="1"/>
        <d v="2017-09-20T01:00:00" u="1"/>
        <d v="2018-09-20T00:00:00" u="1"/>
        <d v="2017-09-20T02:00:00" u="1"/>
        <d v="2018-09-20T01:00:00" u="1"/>
        <d v="2019-09-20T00:00:00" u="1"/>
        <d v="2017-09-20T03:00:00" u="1"/>
        <d v="2018-09-20T02:00:00" u="1"/>
        <d v="2019-09-20T01:00:00" u="1"/>
        <d v="2020-09-20T00:00:00" u="1"/>
        <d v="2017-09-20T04:00:00" u="1"/>
        <d v="2018-09-20T03:00:00" u="1"/>
        <d v="2019-09-20T02:00:00" u="1"/>
        <d v="2020-09-20T01:00:00" u="1"/>
        <d v="2021-09-20T00:00:00" u="1"/>
        <d v="2017-09-20T05:00:00" u="1"/>
        <d v="2018-09-20T04:00:00" u="1"/>
        <d v="2019-09-20T03:00:00" u="1"/>
        <d v="2020-09-20T02:00:00" u="1"/>
        <d v="2021-09-20T01:00:00" u="1"/>
        <d v="2017-09-20T06:00:00" u="1"/>
        <d v="2018-09-20T05:00:00" u="1"/>
        <d v="2019-09-20T04:00:00" u="1"/>
        <d v="2020-09-20T03:00:00" u="1"/>
        <d v="2021-09-20T02:00:00" u="1"/>
        <d v="2017-09-20T07:00:00" u="1"/>
        <d v="2018-09-20T06:00:00" u="1"/>
        <d v="2019-09-20T05:00:00" u="1"/>
        <d v="2020-09-20T04:00:00" u="1"/>
        <d v="2021-09-20T03:00:00" u="1"/>
        <d v="2017-09-20T08:00:00" u="1"/>
        <d v="2018-09-20T07:00:00" u="1"/>
        <d v="2019-09-20T06:00:00" u="1"/>
        <d v="2020-09-20T05:00:00" u="1"/>
        <d v="2021-09-20T04:00:00" u="1"/>
        <d v="2017-09-20T09:00:00" u="1"/>
        <d v="2018-09-20T08:00:00" u="1"/>
        <d v="2019-09-20T07:00:00" u="1"/>
        <d v="2020-09-20T06:00:00" u="1"/>
        <d v="2021-09-20T05:00:00" u="1"/>
        <d v="2017-09-20T10:00:00" u="1"/>
        <d v="2018-09-20T09:00:00" u="1"/>
        <d v="2019-09-20T08:00:00" u="1"/>
        <d v="2020-09-20T07:00:00" u="1"/>
        <d v="2021-09-20T06:00:00" u="1"/>
        <d v="2017-09-20T11:00:00" u="1"/>
        <d v="2018-09-20T10:00:00" u="1"/>
        <d v="2019-09-20T09:00:00" u="1"/>
        <d v="2020-09-20T08:00:00" u="1"/>
        <d v="2021-09-20T07:00:00" u="1"/>
        <d v="2017-09-20T12:00:00" u="1"/>
        <d v="2018-09-20T11:00:00" u="1"/>
        <d v="2019-09-20T10:00:00" u="1"/>
        <d v="2020-09-20T09:00:00" u="1"/>
        <d v="2021-09-20T08:00:00" u="1"/>
        <d v="2017-09-20T13:00:00" u="1"/>
        <d v="2018-09-20T12:00:00" u="1"/>
        <d v="2019-09-20T11:00:00" u="1"/>
        <d v="2020-09-20T10:00:00" u="1"/>
        <d v="2021-09-20T09:00:00" u="1"/>
        <d v="2017-09-20T14:00:00" u="1"/>
        <d v="2018-09-20T13:00:00" u="1"/>
        <d v="2019-09-20T12:00:00" u="1"/>
        <d v="2020-09-20T11:00:00" u="1"/>
        <d v="2021-09-20T10:00:00" u="1"/>
        <d v="2017-09-20T15:00:00" u="1"/>
        <d v="2018-09-20T14:00:00" u="1"/>
        <d v="2019-09-20T13:00:00" u="1"/>
        <d v="2020-09-20T12:00:00" u="1"/>
        <d v="2021-09-20T11:00:00" u="1"/>
        <d v="2017-09-20T16:00:00" u="1"/>
        <d v="2018-09-20T15:00:00" u="1"/>
        <d v="2019-09-20T14:00:00" u="1"/>
        <d v="2020-09-20T13:00:00" u="1"/>
        <d v="2021-09-20T12:00:00" u="1"/>
        <d v="2017-09-20T17:00:00" u="1"/>
        <d v="2018-09-20T16:00:00" u="1"/>
        <d v="2019-09-20T15:00:00" u="1"/>
        <d v="2020-09-20T14:00:00" u="1"/>
        <d v="2021-09-20T13:00:00" u="1"/>
        <d v="2017-09-20T18:00:00" u="1"/>
        <d v="2018-09-20T17:00:00" u="1"/>
        <d v="2019-09-20T16:00:00" u="1"/>
        <d v="2020-09-20T15:00:00" u="1"/>
        <d v="2021-09-20T14:00:00" u="1"/>
        <d v="2017-09-20T19:00:00" u="1"/>
        <d v="2018-09-20T18:00:00" u="1"/>
        <d v="2019-09-20T17:00:00" u="1"/>
        <d v="2020-09-20T16:00:00" u="1"/>
        <d v="2021-09-20T15:00:00" u="1"/>
        <d v="2017-09-20T20:00:00" u="1"/>
        <d v="2018-09-20T19:00:00" u="1"/>
        <d v="2019-09-20T18:00:00" u="1"/>
        <d v="2020-09-20T17:00:00" u="1"/>
        <d v="2021-09-20T16:00:00" u="1"/>
        <d v="2017-09-20T21:00:00" u="1"/>
        <d v="2018-09-20T20:00:00" u="1"/>
        <d v="2019-09-20T19:00:00" u="1"/>
        <d v="2020-09-20T18:00:00" u="1"/>
        <d v="2021-09-20T17:00:00" u="1"/>
        <d v="2017-09-20T22:00:00" u="1"/>
        <d v="2018-09-20T21:00:00" u="1"/>
        <d v="2019-09-20T20:00:00" u="1"/>
        <d v="2020-09-20T19:00:00" u="1"/>
        <d v="2021-09-20T18:00:00" u="1"/>
        <d v="2017-09-20T23:00:00" u="1"/>
        <d v="2018-09-20T22:00:00" u="1"/>
        <d v="2019-09-20T21:00:00" u="1"/>
        <d v="2020-09-20T20:00:00" u="1"/>
        <d v="2021-09-20T19:00:00" u="1"/>
        <d v="2018-09-20T23:00:00" u="1"/>
        <d v="2019-09-20T22:00:00" u="1"/>
        <d v="2020-09-20T21:00:00" u="1"/>
        <d v="2021-09-20T20:00:00" u="1"/>
        <d v="2019-09-20T23:00:00" u="1"/>
        <d v="2020-09-20T22:00:00" u="1"/>
        <d v="2021-09-20T21:00:00" u="1"/>
        <d v="2020-09-20T23:00:00" u="1"/>
        <d v="2021-09-20T22:00:00" u="1"/>
        <d v="2021-09-20T23:00:00" u="1"/>
        <d v="2017-10-20T00:00:00" u="1"/>
        <d v="2017-10-20T01:00:00" u="1"/>
        <d v="2018-10-20T00:00:00" u="1"/>
        <d v="2017-10-20T02:00:00" u="1"/>
        <d v="2018-10-20T01:00:00" u="1"/>
        <d v="2019-10-20T00:00:00" u="1"/>
        <d v="2017-10-20T03:00:00" u="1"/>
        <d v="2018-10-20T02:00:00" u="1"/>
        <d v="2019-10-20T01:00:00" u="1"/>
        <d v="2017-10-20T04:00:00" u="1"/>
        <d v="2018-10-20T03:00:00" u="1"/>
        <d v="2019-10-20T02:00:00" u="1"/>
        <d v="2017-10-20T05:00:00" u="1"/>
        <d v="2018-10-20T04:00:00" u="1"/>
        <d v="2019-10-20T03:00:00" u="1"/>
        <d v="2017-10-20T06:00:00" u="1"/>
        <d v="2018-10-20T05:00:00" u="1"/>
        <d v="2019-10-20T04:00:00" u="1"/>
        <d v="2017-10-20T07:00:00" u="1"/>
        <d v="2018-10-20T06:00:00" u="1"/>
        <d v="2019-10-20T05:00:00" u="1"/>
        <d v="2017-10-20T08:00:00" u="1"/>
        <d v="2018-10-20T07:00:00" u="1"/>
        <d v="2019-10-20T06:00:00" u="1"/>
        <d v="2017-10-20T09:00:00" u="1"/>
        <d v="2018-10-20T08:00:00" u="1"/>
        <d v="2019-10-20T07:00:00" u="1"/>
        <d v="2017-10-20T10:00:00" u="1"/>
        <d v="2018-10-20T09:00:00" u="1"/>
        <d v="2019-10-20T08:00:00" u="1"/>
        <d v="2017-10-20T11:00:00" u="1"/>
        <d v="2018-10-20T10:00:00" u="1"/>
        <d v="2019-10-20T09:00:00" u="1"/>
        <d v="2017-10-20T12:00:00" u="1"/>
        <d v="2018-10-20T11:00:00" u="1"/>
        <d v="2019-10-20T10:00:00" u="1"/>
        <d v="2017-10-20T13:00:00" u="1"/>
        <d v="2018-10-20T12:00:00" u="1"/>
        <d v="2019-10-20T11:00:00" u="1"/>
        <d v="2017-10-20T14:00:00" u="1"/>
        <d v="2018-10-20T13:00:00" u="1"/>
        <d v="2019-10-20T12:00:00" u="1"/>
        <d v="2017-10-20T15:00:00" u="1"/>
        <d v="2018-10-20T14:00:00" u="1"/>
        <d v="2019-10-20T13:00:00" u="1"/>
        <d v="2017-10-20T16:00:00" u="1"/>
        <d v="2018-10-20T15:00:00" u="1"/>
        <d v="2019-10-20T14:00:00" u="1"/>
        <d v="2017-10-20T17:00:00" u="1"/>
        <d v="2018-10-20T16:00:00" u="1"/>
        <d v="2019-10-20T15:00:00" u="1"/>
        <d v="2017-10-20T18:00:00" u="1"/>
        <d v="2018-10-20T17:00:00" u="1"/>
        <d v="2019-10-20T16:00:00" u="1"/>
        <d v="2017-10-20T19:00:00" u="1"/>
        <d v="2018-10-20T18:00:00" u="1"/>
        <d v="2019-10-20T17:00:00" u="1"/>
        <d v="2017-10-20T20:00:00" u="1"/>
        <d v="2018-10-20T19:00:00" u="1"/>
        <d v="2019-10-20T18:00:00" u="1"/>
        <d v="2017-10-20T21:00:00" u="1"/>
        <d v="2018-10-20T20:00:00" u="1"/>
        <d v="2019-10-20T19:00:00" u="1"/>
        <d v="2017-10-20T22:00:00" u="1"/>
        <d v="2018-10-20T21:00:00" u="1"/>
        <d v="2019-10-20T20:00:00" u="1"/>
        <d v="2017-10-20T23:00:00" u="1"/>
        <d v="2018-10-20T22:00:00" u="1"/>
        <d v="2019-10-20T21:00:00" u="1"/>
        <d v="2018-10-20T23:00:00" u="1"/>
        <d v="2019-10-20T22:00:00" u="1"/>
        <d v="2019-10-20T23:00:00" u="1"/>
        <d v="2017-11-20T00:00:00" u="1"/>
        <d v="2017-11-20T01:00:00" u="1"/>
        <d v="2018-11-20T00:00:00" u="1"/>
        <d v="2017-11-20T02:00:00" u="1"/>
        <d v="2018-11-20T01:00:00" u="1"/>
        <d v="2019-11-20T00:00:00" u="1"/>
        <d v="2017-11-20T03:00:00" u="1"/>
        <d v="2018-11-20T02:00:00" u="1"/>
        <d v="2019-11-20T01:00:00" u="1"/>
        <d v="2017-11-20T04:00:00" u="1"/>
        <d v="2018-11-20T03:00:00" u="1"/>
        <d v="2019-11-20T02:00:00" u="1"/>
        <d v="2017-11-20T05:00:00" u="1"/>
        <d v="2018-11-20T04:00:00" u="1"/>
        <d v="2019-11-20T03:00:00" u="1"/>
        <d v="2017-11-20T06:00:00" u="1"/>
        <d v="2018-11-20T05:00:00" u="1"/>
        <d v="2019-11-20T04:00:00" u="1"/>
        <d v="2017-11-20T07:00:00" u="1"/>
        <d v="2018-11-20T06:00:00" u="1"/>
        <d v="2019-11-20T05:00:00" u="1"/>
        <d v="2017-11-20T08:00:00" u="1"/>
        <d v="2018-11-20T07:00:00" u="1"/>
        <d v="2019-11-20T06:00:00" u="1"/>
        <d v="2017-11-20T09:00:00" u="1"/>
        <d v="2018-11-20T08:00:00" u="1"/>
        <d v="2019-11-20T07:00:00" u="1"/>
        <d v="2017-11-20T10:00:00" u="1"/>
        <d v="2018-11-20T09:00:00" u="1"/>
        <d v="2019-11-20T08:00:00" u="1"/>
        <d v="2017-11-20T11:00:00" u="1"/>
        <d v="2018-11-20T10:00:00" u="1"/>
        <d v="2019-11-20T09:00:00" u="1"/>
        <d v="2017-11-20T12:00:00" u="1"/>
        <d v="2018-11-20T11:00:00" u="1"/>
        <d v="2019-11-20T10:00:00" u="1"/>
        <d v="2017-11-20T13:00:00" u="1"/>
        <d v="2018-11-20T12:00:00" u="1"/>
        <d v="2019-11-20T11:00:00" u="1"/>
        <d v="2017-11-20T14:00:00" u="1"/>
        <d v="2018-11-20T13:00:00" u="1"/>
        <d v="2019-11-20T12:00:00" u="1"/>
        <d v="2017-11-20T15:00:00" u="1"/>
        <d v="2018-11-20T14:00:00" u="1"/>
        <d v="2019-11-20T13:00:00" u="1"/>
        <d v="2017-11-20T16:00:00" u="1"/>
        <d v="2018-11-20T15:00:00" u="1"/>
        <d v="2019-11-20T14:00:00" u="1"/>
        <d v="2017-11-20T17:00:00" u="1"/>
        <d v="2018-11-20T16:00:00" u="1"/>
        <d v="2019-11-20T15:00:00" u="1"/>
        <d v="2017-11-20T18:00:00" u="1"/>
        <d v="2018-11-20T17:00:00" u="1"/>
        <d v="2019-11-20T16:00:00" u="1"/>
        <d v="2017-11-20T19:00:00" u="1"/>
        <d v="2018-11-20T18:00:00" u="1"/>
        <d v="2019-11-20T17:00:00" u="1"/>
        <d v="2017-11-20T20:00:00" u="1"/>
        <d v="2018-11-20T19:00:00" u="1"/>
        <d v="2019-11-20T18:00:00" u="1"/>
        <d v="2017-11-20T21:00:00" u="1"/>
        <d v="2018-11-20T20:00:00" u="1"/>
        <d v="2019-11-20T19:00:00" u="1"/>
        <d v="2017-11-20T22:00:00" u="1"/>
        <d v="2018-11-20T21:00:00" u="1"/>
        <d v="2019-11-20T20:00:00" u="1"/>
        <d v="2017-11-20T23:00:00" u="1"/>
        <d v="2018-11-20T22:00:00" u="1"/>
        <d v="2019-11-20T21:00:00" u="1"/>
        <d v="2018-11-20T23:00:00" u="1"/>
        <d v="2019-11-20T22:00:00" u="1"/>
        <d v="2019-11-20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12-20T05:00:00" u="1"/>
        <d v="2017-12-20T08:00:00" u="1"/>
        <d v="2018-12-20T07:00:00" u="1"/>
        <d v="2019-12-20T06:00:00" u="1"/>
        <d v="2017-12-20T09:00:00" u="1"/>
        <d v="2018-12-20T08:00:00" u="1"/>
        <d v="2019-12-20T07:00:00" u="1"/>
        <d v="2017-12-20T10:00:00" u="1"/>
        <d v="2018-12-20T09:00:00" u="1"/>
        <d v="2019-12-20T08:00:00" u="1"/>
        <d v="2017-12-20T11:00:00" u="1"/>
        <d v="2018-12-20T10:00:00" u="1"/>
        <d v="2019-12-20T09:00:00" u="1"/>
        <d v="2017-12-20T12:00:00" u="1"/>
        <d v="2018-12-20T11:00:00" u="1"/>
        <d v="2019-12-20T10:00:00" u="1"/>
        <d v="2017-12-20T13:00:00" u="1"/>
        <d v="2018-12-20T12:00:00" u="1"/>
        <d v="2019-12-20T11:00:00" u="1"/>
        <d v="2017-12-20T14:00:00" u="1"/>
        <d v="2018-12-20T13:00:00" u="1"/>
        <d v="2019-12-20T12:00:00" u="1"/>
        <d v="2017-12-20T15:00:00" u="1"/>
        <d v="2018-12-20T14:00:00" u="1"/>
        <d v="2019-12-20T13:00:00" u="1"/>
        <d v="2017-12-20T16:00:00" u="1"/>
        <d v="2018-12-20T15:00:00" u="1"/>
        <d v="2019-12-20T14:00:00" u="1"/>
        <d v="2017-12-20T17:00:00" u="1"/>
        <d v="2018-12-20T16:00:00" u="1"/>
        <d v="2019-12-20T15:00:00" u="1"/>
        <d v="2017-12-20T18:00:00" u="1"/>
        <d v="2018-12-20T17:00:00" u="1"/>
        <d v="2019-12-20T16:00:00" u="1"/>
        <d v="2017-12-20T19:00:00" u="1"/>
        <d v="2018-12-20T18:00:00" u="1"/>
        <d v="2019-12-20T17:00:00" u="1"/>
        <d v="2017-12-20T20:00:00" u="1"/>
        <d v="2018-12-20T19:00:00" u="1"/>
        <d v="2019-12-20T18:00:00" u="1"/>
        <d v="2017-08-31T16:00:00" u="1"/>
        <d v="2017-12-20T21:00:00" u="1"/>
        <d v="2018-08-31T15:00:00" u="1"/>
        <d v="2018-12-20T20:00:00" u="1"/>
        <d v="2019-08-31T14:00:00" u="1"/>
        <d v="2019-12-20T19:00:00" u="1"/>
        <d v="2020-08-31T13:00:00" u="1"/>
        <d v="2017-08-31T17:00:00" u="1"/>
        <d v="2017-12-20T22:00:00" u="1"/>
        <d v="2018-08-31T16:00:00" u="1"/>
        <d v="2018-12-20T21:00:00" u="1"/>
        <d v="2019-08-31T15:00:00" u="1"/>
        <d v="2019-12-20T20:00:00" u="1"/>
        <d v="2020-08-31T14:00:00" u="1"/>
        <d v="2017-08-31T18:00:00" u="1"/>
        <d v="2017-12-20T23:00:00" u="1"/>
        <d v="2018-08-31T17:00:00" u="1"/>
        <d v="2018-12-20T22:00:00" u="1"/>
        <d v="2019-08-31T16:00:00" u="1"/>
        <d v="2019-12-20T21:00:00" u="1"/>
        <d v="2020-08-31T15:00:00" u="1"/>
        <d v="2017-08-31T19:00:00" u="1"/>
        <d v="2018-08-31T18:00:00" u="1"/>
        <d v="2018-12-20T23:00:00" u="1"/>
        <d v="2019-08-31T17:00:00" u="1"/>
        <d v="2019-12-20T22:00:00" u="1"/>
        <d v="2020-08-31T16:00:00" u="1"/>
        <d v="2017-08-31T20:00:00" u="1"/>
        <d v="2018-08-31T19:00:00" u="1"/>
        <d v="2019-08-31T18:00:00" u="1"/>
        <d v="2019-12-20T23:00:00" u="1"/>
        <d v="2020-08-31T17:00:00" u="1"/>
        <d v="2017-08-31T21:00:00" u="1"/>
        <d v="2018-08-31T20:00:00" u="1"/>
        <d v="2019-08-31T19:00:00" u="1"/>
        <d v="2020-08-31T18:00:00" u="1"/>
        <d v="2017-08-31T22:00:00" u="1"/>
        <d v="2018-08-31T21:00:00" u="1"/>
        <d v="2019-08-31T20:00:00" u="1"/>
        <d v="2020-08-31T19:00:00" u="1"/>
        <d v="2017-08-31T23:00:00" u="1"/>
        <d v="2018-08-31T22:00:00" u="1"/>
        <d v="2019-08-31T21:00:00" u="1"/>
        <d v="2020-08-31T20:00:00" u="1"/>
        <d v="2018-08-31T23:00:00" u="1"/>
        <d v="2019-08-31T22:00:00" u="1"/>
        <d v="2020-08-31T21:00:00" u="1"/>
        <d v="2019-08-31T23:00:00" u="1"/>
        <d v="2020-08-31T22:00:00" u="1"/>
        <d v="2020-08-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8-01-10T20:00:00" u="1"/>
        <d v="2019-01-10T19:00:00" u="1"/>
        <d v="2020-01-10T18:00:00" u="1"/>
        <d v="2018-01-10T21:00:00" u="1"/>
        <d v="2019-01-10T20:00:00" u="1"/>
        <d v="2020-01-10T19:00:00" u="1"/>
        <d v="2018-01-10T22:00:00" u="1"/>
        <d v="2019-01-10T21:00:00" u="1"/>
        <d v="2020-01-10T20:00:00" u="1"/>
        <d v="2018-01-10T23:00:00" u="1"/>
        <d v="2019-01-10T22:00:00" u="1"/>
        <d v="2020-01-10T21:00:00" u="1"/>
        <d v="2019-01-10T23:00:00" u="1"/>
        <d v="2020-01-10T22:00:00" u="1"/>
        <d v="2020-01-10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7-10-31T00:00:00" u="1"/>
        <d v="2018-02-10T09:00:00" u="1"/>
        <d v="2019-02-10T08:00:00" u="1"/>
        <d v="2017-10-31T01:00:00" u="1"/>
        <d v="2018-02-10T10:00:00" u="1"/>
        <d v="2018-10-31T00:00:00" u="1"/>
        <d v="2019-02-10T09:00:00" u="1"/>
        <d v="2017-10-31T02:00:00" u="1"/>
        <d v="2018-02-10T11:00:00" u="1"/>
        <d v="2018-10-31T01:00:00" u="1"/>
        <d v="2019-02-10T10:00:00" u="1"/>
        <d v="2019-10-31T00:00:00" u="1"/>
        <d v="2017-10-31T03:00:00" u="1"/>
        <d v="2018-02-10T12:00:00" u="1"/>
        <d v="2018-10-31T02:00:00" u="1"/>
        <d v="2019-02-10T11:00:00" u="1"/>
        <d v="2019-10-31T01:00:00" u="1"/>
        <d v="2017-10-31T04:00:00" u="1"/>
        <d v="2018-02-10T13:00:00" u="1"/>
        <d v="2018-10-31T03:00:00" u="1"/>
        <d v="2019-02-10T12:00:00" u="1"/>
        <d v="2019-10-31T02:00:00" u="1"/>
        <d v="2017-10-31T05:00:00" u="1"/>
        <d v="2018-02-10T14:00:00" u="1"/>
        <d v="2018-10-31T04:00:00" u="1"/>
        <d v="2019-02-10T13:00:00" u="1"/>
        <d v="2019-10-31T03:00:00" u="1"/>
        <d v="2017-10-31T06:00:00" u="1"/>
        <d v="2018-02-10T15:00:00" u="1"/>
        <d v="2018-10-31T05:00:00" u="1"/>
        <d v="2019-02-10T14:00:00" u="1"/>
        <d v="2019-10-31T04:00:00" u="1"/>
        <d v="2017-10-31T07:00:00" u="1"/>
        <d v="2018-02-10T16:00:00" u="1"/>
        <d v="2018-10-31T06:00:00" u="1"/>
        <d v="2019-02-10T15:00:00" u="1"/>
        <d v="2019-10-31T05:00:00" u="1"/>
        <d v="2017-10-31T08:00:00" u="1"/>
        <d v="2018-02-10T17:00:00" u="1"/>
        <d v="2018-10-31T07:00:00" u="1"/>
        <d v="2019-02-10T16:00:00" u="1"/>
        <d v="2019-10-31T06:00:00" u="1"/>
        <d v="2017-10-31T09:00:00" u="1"/>
        <d v="2018-02-10T18:00:00" u="1"/>
        <d v="2018-10-31T08:00:00" u="1"/>
        <d v="2019-02-10T17:00:00" u="1"/>
        <d v="2019-10-31T07:00:00" u="1"/>
        <d v="2017-10-31T10:00:00" u="1"/>
        <d v="2018-02-10T19:00:00" u="1"/>
        <d v="2018-10-31T09:00:00" u="1"/>
        <d v="2019-02-10T18:00:00" u="1"/>
        <d v="2019-10-31T08:00:00" u="1"/>
        <d v="2017-10-31T11:00:00" u="1"/>
        <d v="2018-02-10T20:00:00" u="1"/>
        <d v="2018-10-31T10:00:00" u="1"/>
        <d v="2019-02-10T19:00:00" u="1"/>
        <d v="2019-10-31T09:00:00" u="1"/>
        <d v="2017-10-31T12:00:00" u="1"/>
        <d v="2018-02-10T21:00:00" u="1"/>
        <d v="2018-10-31T11:00:00" u="1"/>
        <d v="2019-02-10T20:00:00" u="1"/>
        <d v="2019-10-31T10:00:00" u="1"/>
        <d v="2017-10-31T13:00:00" u="1"/>
        <d v="2018-02-10T22:00:00" u="1"/>
        <d v="2018-10-31T12:00:00" u="1"/>
        <d v="2019-02-10T21:00:00" u="1"/>
        <d v="2019-10-31T11:00:00" u="1"/>
        <d v="2017-10-31T14:00:00" u="1"/>
        <d v="2018-02-10T23:00:00" u="1"/>
        <d v="2018-10-31T13:00:00" u="1"/>
        <d v="2019-02-10T22:00:00" u="1"/>
        <d v="2019-10-31T12:00:00" u="1"/>
        <d v="2017-10-31T15:00:00" u="1"/>
        <d v="2018-10-31T14:00:00" u="1"/>
        <d v="2019-02-10T23:00:00" u="1"/>
        <d v="2019-10-31T13:00:00" u="1"/>
        <d v="2017-10-31T16:00:00" u="1"/>
        <d v="2018-10-31T15:00:00" u="1"/>
        <d v="2019-10-31T14:00:00" u="1"/>
        <d v="2017-10-31T17:00:00" u="1"/>
        <d v="2018-10-31T16:00:00" u="1"/>
        <d v="2019-10-31T15:00:00" u="1"/>
        <d v="2017-10-31T18:00:00" u="1"/>
        <d v="2018-10-31T17:00:00" u="1"/>
        <d v="2019-10-31T16:00:00" u="1"/>
        <d v="2017-10-31T19:00:00" u="1"/>
        <d v="2018-10-31T18:00:00" u="1"/>
        <d v="2019-10-31T17:00:00" u="1"/>
        <d v="2017-10-31T20:00:00" u="1"/>
        <d v="2018-10-31T19:00:00" u="1"/>
        <d v="2019-10-31T18:00:00" u="1"/>
        <d v="2017-10-31T21:00:00" u="1"/>
        <d v="2018-10-31T20:00:00" u="1"/>
        <d v="2019-10-31T19:00:00" u="1"/>
        <d v="2017-10-31T22:00:00" u="1"/>
        <d v="2018-10-31T21:00:00" u="1"/>
        <d v="2019-10-31T20:00:00" u="1"/>
        <d v="2017-10-31T23:00:00" u="1"/>
        <d v="2018-10-31T22:00:00" u="1"/>
        <d v="2019-10-31T21:00:00" u="1"/>
        <d v="2018-10-31T23:00:00" u="1"/>
        <d v="2019-10-31T22:00:00" u="1"/>
        <d v="2019-10-31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4-10T00:00:00" u="1"/>
        <d v="2018-04-10T01:00:00" u="1"/>
        <d v="2019-04-10T00:00:00" u="1"/>
        <d v="2018-04-10T02:00:00" u="1"/>
        <d v="2019-04-10T01:00:00" u="1"/>
        <d v="2020-04-10T00:00:00" u="1"/>
        <d v="2018-04-10T03:00:00" u="1"/>
        <d v="2019-04-10T02:00:00" u="1"/>
        <d v="2020-04-10T01:00:00" u="1"/>
        <d v="2018-04-10T04:00:00" u="1"/>
        <d v="2019-04-10T03:00:00" u="1"/>
        <d v="2020-04-10T02:00:00" u="1"/>
        <d v="2018-04-10T05:00:00" u="1"/>
        <d v="2019-04-10T04:00:00" u="1"/>
        <d v="2020-04-10T03:00:00" u="1"/>
        <d v="2018-04-10T06:00:00" u="1"/>
        <d v="2019-04-10T05:00:00" u="1"/>
        <d v="2020-04-10T04:00:00" u="1"/>
        <d v="2018-04-10T07:00:00" u="1"/>
        <d v="2019-04-10T06:00:00" u="1"/>
        <d v="2020-04-10T05:00:00" u="1"/>
        <d v="2018-04-10T08:00:00" u="1"/>
        <d v="2019-04-10T07:00:00" u="1"/>
        <d v="2020-04-10T06:00:00" u="1"/>
        <d v="2017-12-31T00:00:00" u="1"/>
        <d v="2018-04-10T09:00:00" u="1"/>
        <d v="2019-04-10T08:00:00" u="1"/>
        <d v="2020-04-10T07:00:00" u="1"/>
        <d v="2017-12-31T01:00:00" u="1"/>
        <d v="2018-04-10T10:00:00" u="1"/>
        <d v="2018-12-31T00:00:00" u="1"/>
        <d v="2019-04-10T09:00:00" u="1"/>
        <d v="2020-04-10T08:00:00" u="1"/>
        <d v="2017-12-31T02:00:00" u="1"/>
        <d v="2018-04-10T11:00:00" u="1"/>
        <d v="2018-12-31T01:00:00" u="1"/>
        <d v="2019-04-10T10:00:00" u="1"/>
        <d v="2019-12-31T00:00:00" u="1"/>
        <d v="2020-04-10T09:00:00" u="1"/>
        <d v="2017-12-31T03:00:00" u="1"/>
        <d v="2018-04-10T12:00:00" u="1"/>
        <d v="2018-12-31T02:00:00" u="1"/>
        <d v="2019-04-10T11:00:00" u="1"/>
        <d v="2019-12-31T01:00:00" u="1"/>
        <d v="2020-04-10T10:00:00" u="1"/>
        <d v="2017-12-31T04:00:00" u="1"/>
        <d v="2018-04-10T13:00:00" u="1"/>
        <d v="2018-12-31T03:00:00" u="1"/>
        <d v="2019-04-10T12:00:00" u="1"/>
        <d v="2019-12-31T02:00:00" u="1"/>
        <d v="2020-04-10T11:00:00" u="1"/>
        <d v="2017-12-31T05:00:00" u="1"/>
        <d v="2018-04-10T14:00:00" u="1"/>
        <d v="2018-12-31T04:00:00" u="1"/>
        <d v="2019-04-10T13:00:00" u="1"/>
        <d v="2019-12-31T03:00:00" u="1"/>
        <d v="2020-04-10T12:00:00" u="1"/>
        <d v="2017-12-31T06:00:00" u="1"/>
        <d v="2018-04-10T15:00:00" u="1"/>
        <d v="2018-12-31T05:00:00" u="1"/>
        <d v="2019-04-10T14:00:00" u="1"/>
        <d v="2019-12-31T04:00:00" u="1"/>
        <d v="2020-04-10T13:00:00" u="1"/>
        <d v="2017-12-31T07:00:00" u="1"/>
        <d v="2018-04-10T16:00:00" u="1"/>
        <d v="2018-12-31T06:00:00" u="1"/>
        <d v="2019-04-10T15:00:00" u="1"/>
        <d v="2019-12-31T05:00:00" u="1"/>
        <d v="2020-04-10T14:00:00" u="1"/>
        <d v="2017-12-31T08:00:00" u="1"/>
        <d v="2018-04-10T17:00:00" u="1"/>
        <d v="2018-12-31T07:00:00" u="1"/>
        <d v="2019-04-10T16:00:00" u="1"/>
        <d v="2019-12-31T06:00:00" u="1"/>
        <d v="2020-04-10T15:00:00" u="1"/>
        <d v="2017-12-31T09:00:00" u="1"/>
        <d v="2018-04-10T18:00:00" u="1"/>
        <d v="2018-12-31T08:00:00" u="1"/>
        <d v="2019-04-10T17:00:00" u="1"/>
        <d v="2019-12-31T07:00:00" u="1"/>
        <d v="2020-04-10T16:00:00" u="1"/>
        <d v="2017-12-31T10:00:00" u="1"/>
        <d v="2018-04-10T19:00:00" u="1"/>
        <d v="2018-12-31T09:00:00" u="1"/>
        <d v="2019-04-10T18:00:00" u="1"/>
        <d v="2019-12-31T08:00:00" u="1"/>
        <d v="2020-04-10T17:00:00" u="1"/>
        <d v="2017-12-31T11:00:00" u="1"/>
        <d v="2018-04-10T20:00:00" u="1"/>
        <d v="2018-12-31T10:00:00" u="1"/>
        <d v="2019-04-10T19:00:00" u="1"/>
        <d v="2019-12-31T09:00:00" u="1"/>
        <d v="2020-04-10T18:00:00" u="1"/>
        <d v="2017-12-31T12:00:00" u="1"/>
        <d v="2018-04-10T21:00:00" u="1"/>
        <d v="2018-12-31T11:00:00" u="1"/>
        <d v="2019-04-10T20:00:00" u="1"/>
        <d v="2019-12-31T10:00:00" u="1"/>
        <d v="2020-04-10T19:00:00" u="1"/>
        <d v="2017-12-31T13:00:00" u="1"/>
        <d v="2018-04-10T22:00:00" u="1"/>
        <d v="2018-12-31T12:00:00" u="1"/>
        <d v="2019-04-10T21:00:00" u="1"/>
        <d v="2019-12-31T11:00:00" u="1"/>
        <d v="2020-04-10T20:00:00" u="1"/>
        <d v="2017-12-31T14:00:00" u="1"/>
        <d v="2018-04-10T23:00:00" u="1"/>
        <d v="2018-12-31T13:00:00" u="1"/>
        <d v="2019-04-10T22:00:00" u="1"/>
        <d v="2019-12-31T12:00:00" u="1"/>
        <d v="2020-04-10T21:00:00" u="1"/>
        <d v="2017-12-31T15:00:00" u="1"/>
        <d v="2018-12-31T14:00:00" u="1"/>
        <d v="2019-04-10T23:00:00" u="1"/>
        <d v="2019-12-31T13:00:00" u="1"/>
        <d v="2020-04-10T22:00:00" u="1"/>
        <d v="2017-12-31T16:00:00" u="1"/>
        <d v="2018-12-31T15:00:00" u="1"/>
        <d v="2019-12-31T14:00:00" u="1"/>
        <d v="2020-04-10T23:00:00" u="1"/>
        <d v="2017-12-31T17:00:00" u="1"/>
        <d v="2018-12-31T16:00:00" u="1"/>
        <d v="2019-12-31T15:00:00" u="1"/>
        <d v="2017-12-31T18:00:00" u="1"/>
        <d v="2018-12-31T17:00:00" u="1"/>
        <d v="2019-12-31T16:00:00" u="1"/>
        <d v="2017-12-31T19:00:00" u="1"/>
        <d v="2018-12-31T18:00:00" u="1"/>
        <d v="2019-12-31T17:00:00" u="1"/>
        <d v="2017-12-31T20:00:00" u="1"/>
        <d v="2018-12-31T19:00:00" u="1"/>
        <d v="2019-12-31T18:00:00" u="1"/>
        <d v="2017-12-31T21:00:00" u="1"/>
        <d v="2018-12-31T20:00:00" u="1"/>
        <d v="2019-12-31T19:00:00" u="1"/>
        <d v="2017-12-31T22:00:00" u="1"/>
        <d v="2018-12-31T21:00:00" u="1"/>
        <d v="2019-12-31T20:00:00" u="1"/>
        <d v="2017-12-31T23:00:00" u="1"/>
        <d v="2018-12-31T22:00:00" u="1"/>
        <d v="2019-12-31T21:00:00" u="1"/>
        <d v="2018-12-31T23:00:00" u="1"/>
        <d v="2019-12-31T22:00:00" u="1"/>
        <d v="2019-12-31T23:00:00" u="1"/>
        <d v="2017-05-10T00:00:00" u="1"/>
        <d v="2017-05-10T01:00:00" u="1"/>
        <d v="2018-05-10T00:00:00" u="1"/>
        <d v="2017-05-10T02:00:00" u="1"/>
        <d v="2018-05-10T01:00:00" u="1"/>
        <d v="2019-05-10T00:00:00" u="1"/>
        <d v="2017-05-10T03:00:00" u="1"/>
        <d v="2018-05-10T02:00:00" u="1"/>
        <d v="2019-05-10T01:00:00" u="1"/>
        <d v="2020-05-10T00:00:00" u="1"/>
        <d v="2017-05-10T04:00:00" u="1"/>
        <d v="2018-05-10T03:00:00" u="1"/>
        <d v="2019-05-10T02:00:00" u="1"/>
        <d v="2020-05-10T01:00:00" u="1"/>
        <d v="2017-05-10T05:00:00" u="1"/>
        <d v="2018-05-10T04:00:00" u="1"/>
        <d v="2019-05-10T03:00:00" u="1"/>
        <d v="2020-05-10T02:00:00" u="1"/>
        <d v="2017-05-10T06:00:00" u="1"/>
        <d v="2018-01-21T00:00:00" u="1"/>
        <d v="2018-05-10T05:00:00" u="1"/>
        <d v="2019-05-10T04:00:00" u="1"/>
        <d v="2020-05-10T03:00:00" u="1"/>
        <d v="2017-05-10T07:00:00" u="1"/>
        <d v="2018-01-21T01:00:00" u="1"/>
        <d v="2018-05-10T06:00:00" u="1"/>
        <d v="2019-01-21T00:00:00" u="1"/>
        <d v="2019-05-10T05:00:00" u="1"/>
        <d v="2020-05-10T04:00:00" u="1"/>
        <d v="2017-05-10T08:00:00" u="1"/>
        <d v="2018-01-21T02:00:00" u="1"/>
        <d v="2018-05-10T07:00:00" u="1"/>
        <d v="2019-01-21T01:00:00" u="1"/>
        <d v="2019-05-10T06:00:00" u="1"/>
        <d v="2020-01-21T00:00:00" u="1"/>
        <d v="2020-05-10T05:00:00" u="1"/>
        <d v="2017-05-10T09:00:00" u="1"/>
        <d v="2018-01-21T03:00:00" u="1"/>
        <d v="2018-05-10T08:00:00" u="1"/>
        <d v="2019-01-21T02:00:00" u="1"/>
        <d v="2019-05-10T07:00:00" u="1"/>
        <d v="2020-01-21T01:00:00" u="1"/>
        <d v="2020-05-10T06:00:00" u="1"/>
        <d v="2017-05-10T10:00:00" u="1"/>
        <d v="2018-01-21T04:00:00" u="1"/>
        <d v="2018-05-10T09:00:00" u="1"/>
        <d v="2019-01-21T03:00:00" u="1"/>
        <d v="2019-05-10T08:00:00" u="1"/>
        <d v="2020-01-21T02:00:00" u="1"/>
        <d v="2020-05-10T07:00:00" u="1"/>
        <d v="2017-05-10T11:00:00" u="1"/>
        <d v="2018-01-21T05:00:00" u="1"/>
        <d v="2018-05-10T10:00:00" u="1"/>
        <d v="2019-01-21T04:00:00" u="1"/>
        <d v="2019-05-10T09:00:00" u="1"/>
        <d v="2020-01-21T03:00:00" u="1"/>
        <d v="2020-05-10T08:00:00" u="1"/>
        <d v="2017-05-10T12:00:00" u="1"/>
        <d v="2018-01-21T06:00:00" u="1"/>
        <d v="2018-05-10T11:00:00" u="1"/>
        <d v="2019-01-21T05:00:00" u="1"/>
        <d v="2019-05-10T10:00:00" u="1"/>
        <d v="2020-01-21T04:00:00" u="1"/>
        <d v="2020-05-10T09:00:00" u="1"/>
        <d v="2017-05-10T13:00:00" u="1"/>
        <d v="2018-01-21T07:00:00" u="1"/>
        <d v="2018-05-10T12:00:00" u="1"/>
        <d v="2019-01-21T06:00:00" u="1"/>
        <d v="2019-05-10T11:00:00" u="1"/>
        <d v="2020-01-21T05:00:00" u="1"/>
        <d v="2020-05-10T10:00:00" u="1"/>
        <d v="2017-05-10T14:00:00" u="1"/>
        <d v="2018-01-21T08:00:00" u="1"/>
        <d v="2018-05-10T13:00:00" u="1"/>
        <d v="2019-01-21T07:00:00" u="1"/>
        <d v="2019-05-10T12:00:00" u="1"/>
        <d v="2020-01-21T06:00:00" u="1"/>
        <d v="2020-05-10T11:00:00" u="1"/>
        <d v="2017-05-10T15:00:00" u="1"/>
        <d v="2018-01-21T09:00:00" u="1"/>
        <d v="2018-05-10T14:00:00" u="1"/>
        <d v="2019-01-21T08:00:00" u="1"/>
        <d v="2019-05-10T13:00:00" u="1"/>
        <d v="2020-01-21T07:00:00" u="1"/>
        <d v="2020-05-10T12:00:00" u="1"/>
        <d v="2017-05-10T16:00:00" u="1"/>
        <d v="2018-01-21T10:00:00" u="1"/>
        <d v="2018-05-10T15:00:00" u="1"/>
        <d v="2019-01-21T09:00:00" u="1"/>
        <d v="2019-05-10T14:00:00" u="1"/>
        <d v="2020-01-21T08:00:00" u="1"/>
        <d v="2020-05-10T13:00:00" u="1"/>
        <d v="2017-05-10T17:00:00" u="1"/>
        <d v="2018-01-21T11:00:00" u="1"/>
        <d v="2018-05-10T16:00:00" u="1"/>
        <d v="2019-01-21T10:00:00" u="1"/>
        <d v="2019-05-10T15:00:00" u="1"/>
        <d v="2020-01-21T09:00:00" u="1"/>
        <d v="2020-05-10T14:00:00" u="1"/>
        <d v="2017-05-10T18:00:00" u="1"/>
        <d v="2018-01-21T12:00:00" u="1"/>
        <d v="2018-05-10T17:00:00" u="1"/>
        <d v="2019-01-21T11:00:00" u="1"/>
        <d v="2019-05-10T16:00:00" u="1"/>
        <d v="2020-01-21T10:00:00" u="1"/>
        <d v="2020-05-10T15:00:00" u="1"/>
        <d v="2017-05-10T19:00:00" u="1"/>
        <d v="2018-01-21T13:00:00" u="1"/>
        <d v="2018-05-10T18:00:00" u="1"/>
        <d v="2019-01-21T12:00:00" u="1"/>
        <d v="2019-05-10T17:00:00" u="1"/>
        <d v="2020-01-21T11:00:00" u="1"/>
        <d v="2020-05-10T16:00:00" u="1"/>
        <d v="2017-05-10T20:00:00" u="1"/>
        <d v="2018-01-21T14:00:00" u="1"/>
        <d v="2018-05-10T19:00:00" u="1"/>
        <d v="2019-01-21T13:00:00" u="1"/>
        <d v="2019-05-10T18:00:00" u="1"/>
        <d v="2020-01-21T12:00:00" u="1"/>
        <d v="2020-05-10T17:00:00" u="1"/>
        <d v="2017-05-10T21:00:00" u="1"/>
        <d v="2018-01-21T15:00:00" u="1"/>
        <d v="2018-05-10T20:00:00" u="1"/>
        <d v="2019-01-21T14:00:00" u="1"/>
        <d v="2019-05-10T19:00:00" u="1"/>
        <d v="2020-01-21T13:00:00" u="1"/>
        <d v="2020-05-10T18:00:00" u="1"/>
        <d v="2017-05-10T22:00:00" u="1"/>
        <d v="2018-01-21T16:00:00" u="1"/>
        <d v="2018-05-10T21:00:00" u="1"/>
        <d v="2019-01-21T15:00:00" u="1"/>
        <d v="2019-05-10T20:00:00" u="1"/>
        <d v="2020-01-21T14:00:00" u="1"/>
        <d v="2020-05-10T19:00:00" u="1"/>
        <d v="2017-05-10T23:00:00" u="1"/>
        <d v="2018-01-21T17:00:00" u="1"/>
        <d v="2018-05-10T22:00:00" u="1"/>
        <d v="2019-01-21T16:00:00" u="1"/>
        <d v="2019-05-10T21:00:00" u="1"/>
        <d v="2020-01-21T15:00:00" u="1"/>
        <d v="2020-05-10T20:00:00" u="1"/>
        <d v="2018-01-21T18:00:00" u="1"/>
        <d v="2018-05-10T23:00:00" u="1"/>
        <d v="2019-01-21T17:00:00" u="1"/>
        <d v="2019-05-10T22:00:00" u="1"/>
        <d v="2020-01-21T16:00:00" u="1"/>
        <d v="2020-05-10T21:00:00" u="1"/>
        <d v="2018-01-21T19:00:00" u="1"/>
        <d v="2019-01-21T18:00:00" u="1"/>
        <d v="2019-05-10T23:00:00" u="1"/>
        <d v="2020-01-21T17:00:00" u="1"/>
        <d v="2020-05-10T22:00:00" u="1"/>
        <d v="2018-01-21T20:00:00" u="1"/>
        <d v="2019-01-21T19:00:00" u="1"/>
        <d v="2020-01-21T18:00:00" u="1"/>
        <d v="2020-05-10T23:00:00" u="1"/>
        <d v="2018-01-21T21:00:00" u="1"/>
        <d v="2019-01-21T20:00:00" u="1"/>
        <d v="2020-01-21T19:00:00" u="1"/>
        <d v="2018-01-21T22:00:00" u="1"/>
        <d v="2019-01-21T21:00:00" u="1"/>
        <d v="2020-01-21T20:00:00" u="1"/>
        <d v="2018-01-21T23:00:00" u="1"/>
        <d v="2019-01-21T22:00:00" u="1"/>
        <d v="2020-01-21T21:00:00" u="1"/>
        <d v="2019-01-21T23:00:00" u="1"/>
        <d v="2020-01-21T22:00:00" u="1"/>
        <d v="2020-01-21T23:00:00" u="1"/>
        <d v="2017-06-10T00:00:00" u="1"/>
        <d v="2017-06-10T01:00:00" u="1"/>
        <d v="2018-06-10T00:00:00" u="1"/>
        <d v="2017-06-10T02:00:00" u="1"/>
        <d v="2018-06-10T01:00:00" u="1"/>
        <d v="2019-06-10T00:00:00" u="1"/>
        <d v="2017-06-10T03:00:00" u="1"/>
        <d v="2018-06-10T02:00:00" u="1"/>
        <d v="2019-06-10T01:00:00" u="1"/>
        <d v="2020-06-10T00:00:00" u="1"/>
        <d v="2017-06-10T04:00:00" u="1"/>
        <d v="2018-06-10T03:00:00" u="1"/>
        <d v="2019-06-10T02:00:00" u="1"/>
        <d v="2020-06-10T01:00:00" u="1"/>
        <d v="2017-06-10T05:00:00" u="1"/>
        <d v="2018-06-10T04:00:00" u="1"/>
        <d v="2019-06-10T03:00:00" u="1"/>
        <d v="2020-06-10T02:00:00" u="1"/>
        <d v="2017-06-10T06:00:00" u="1"/>
        <d v="2018-02-21T00:00:00" u="1"/>
        <d v="2018-06-10T05:00:00" u="1"/>
        <d v="2019-06-10T04:00:00" u="1"/>
        <d v="2020-06-10T03:00:00" u="1"/>
        <d v="2017-06-10T07:00:00" u="1"/>
        <d v="2018-02-21T01:00:00" u="1"/>
        <d v="2018-06-10T06:00:00" u="1"/>
        <d v="2019-02-21T00:00:00" u="1"/>
        <d v="2019-06-10T05:00:00" u="1"/>
        <d v="2020-06-10T04:00:00" u="1"/>
        <d v="2017-06-10T08:00:00" u="1"/>
        <d v="2018-02-21T02:00:00" u="1"/>
        <d v="2018-06-10T07:00:00" u="1"/>
        <d v="2019-02-21T01:00:00" u="1"/>
        <d v="2019-06-10T06:00:00" u="1"/>
        <d v="2020-06-10T05:00:00" u="1"/>
        <d v="2017-06-10T09:00:00" u="1"/>
        <d v="2018-02-21T03:00:00" u="1"/>
        <d v="2018-06-10T08:00:00" u="1"/>
        <d v="2019-02-21T02:00:00" u="1"/>
        <d v="2019-06-10T07:00:00" u="1"/>
        <d v="2020-06-10T06:00:00" u="1"/>
        <d v="2017-06-10T10:00:00" u="1"/>
        <d v="2018-02-21T04:00:00" u="1"/>
        <d v="2018-06-10T09:00:00" u="1"/>
        <d v="2019-02-21T03:00:00" u="1"/>
        <d v="2019-06-10T08:00:00" u="1"/>
        <d v="2020-06-10T07:00:00" u="1"/>
        <d v="2017-06-10T11:00:00" u="1"/>
        <d v="2018-02-21T05:00:00" u="1"/>
        <d v="2018-06-10T10:00:00" u="1"/>
        <d v="2019-02-21T04:00:00" u="1"/>
        <d v="2019-06-10T09:00:00" u="1"/>
        <d v="2020-06-10T08:00:00" u="1"/>
        <d v="2017-06-10T12:00:00" u="1"/>
        <d v="2018-02-21T06:00:00" u="1"/>
        <d v="2018-06-10T11:00:00" u="1"/>
        <d v="2019-02-21T05:00:00" u="1"/>
        <d v="2019-06-10T10:00:00" u="1"/>
        <d v="2020-06-10T09:00:00" u="1"/>
        <d v="2017-06-10T13:00:00" u="1"/>
        <d v="2018-02-21T07:00:00" u="1"/>
        <d v="2018-06-10T12:00:00" u="1"/>
        <d v="2019-02-21T06:00:00" u="1"/>
        <d v="2019-06-10T11:00:00" u="1"/>
        <d v="2020-06-10T10:00:00" u="1"/>
        <d v="2017-06-10T14:00:00" u="1"/>
        <d v="2018-02-21T08:00:00" u="1"/>
        <d v="2018-06-10T13:00:00" u="1"/>
        <d v="2019-02-21T07:00:00" u="1"/>
        <d v="2019-06-10T12:00:00" u="1"/>
        <d v="2020-06-10T11:00:00" u="1"/>
        <d v="2017-06-10T15:00:00" u="1"/>
        <d v="2018-02-21T09:00:00" u="1"/>
        <d v="2018-06-10T14:00:00" u="1"/>
        <d v="2019-02-21T08:00:00" u="1"/>
        <d v="2019-06-10T13:00:00" u="1"/>
        <d v="2020-06-10T12:00:00" u="1"/>
        <d v="2017-06-10T16:00:00" u="1"/>
        <d v="2018-02-21T10:00:00" u="1"/>
        <d v="2018-06-10T15:00:00" u="1"/>
        <d v="2019-02-21T09:00:00" u="1"/>
        <d v="2019-06-10T14:00:00" u="1"/>
        <d v="2020-06-10T13:00:00" u="1"/>
        <d v="2017-06-10T17:00:00" u="1"/>
        <d v="2018-02-21T11:00:00" u="1"/>
        <d v="2018-06-10T16:00:00" u="1"/>
        <d v="2019-02-21T10:00:00" u="1"/>
        <d v="2019-06-10T15:00:00" u="1"/>
        <d v="2020-06-10T14:00:00" u="1"/>
        <d v="2017-06-10T18:00:00" u="1"/>
        <d v="2018-02-21T12:00:00" u="1"/>
        <d v="2018-06-10T17:00:00" u="1"/>
        <d v="2019-02-21T11:00:00" u="1"/>
        <d v="2019-06-10T16:00:00" u="1"/>
        <d v="2020-06-10T15:00:00" u="1"/>
        <d v="2017-06-10T19:00:00" u="1"/>
        <d v="2018-02-21T13:00:00" u="1"/>
        <d v="2018-06-10T18:00:00" u="1"/>
        <d v="2019-02-21T12:00:00" u="1"/>
        <d v="2019-06-10T17:00:00" u="1"/>
        <d v="2020-06-10T16:00:00" u="1"/>
        <d v="2017-06-10T20:00:00" u="1"/>
        <d v="2018-02-21T14:00:00" u="1"/>
        <d v="2018-06-10T19:00:00" u="1"/>
        <d v="2019-02-21T13:00:00" u="1"/>
        <d v="2019-06-10T18:00:00" u="1"/>
        <d v="2020-06-10T17:00:00" u="1"/>
        <d v="2017-06-10T21:00:00" u="1"/>
        <d v="2018-02-21T15:00:00" u="1"/>
        <d v="2018-06-10T20:00:00" u="1"/>
        <d v="2019-02-21T14:00:00" u="1"/>
        <d v="2019-06-10T19:00:00" u="1"/>
        <d v="2020-06-10T18:00:00" u="1"/>
        <d v="2017-06-10T22:00:00" u="1"/>
        <d v="2018-02-21T16:00:00" u="1"/>
        <d v="2018-06-10T21:00:00" u="1"/>
        <d v="2019-02-21T15:00:00" u="1"/>
        <d v="2019-06-10T20:00:00" u="1"/>
        <d v="2020-06-10T19:00:00" u="1"/>
        <d v="2017-06-10T23:00:00" u="1"/>
        <d v="2018-02-21T17:00:00" u="1"/>
        <d v="2018-06-10T22:00:00" u="1"/>
        <d v="2019-02-21T16:00:00" u="1"/>
        <d v="2019-06-10T21:00:00" u="1"/>
        <d v="2020-06-10T20:00:00" u="1"/>
        <d v="2018-02-21T18:00:00" u="1"/>
        <d v="2018-06-10T23:00:00" u="1"/>
        <d v="2019-02-21T17:00:00" u="1"/>
        <d v="2019-06-10T22:00:00" u="1"/>
        <d v="2020-06-10T21:00:00" u="1"/>
        <d v="2018-02-21T19:00:00" u="1"/>
        <d v="2019-02-21T18:00:00" u="1"/>
        <d v="2019-06-10T23:00:00" u="1"/>
        <d v="2020-06-10T22:00:00" u="1"/>
        <d v="2018-02-21T20:00:00" u="1"/>
        <d v="2019-02-21T19:00:00" u="1"/>
        <d v="2020-06-10T23:00:00" u="1"/>
        <d v="2018-02-21T21:00:00" u="1"/>
        <d v="2019-02-21T20:00:00" u="1"/>
        <d v="2018-02-21T22:00:00" u="1"/>
        <d v="2019-02-21T21:00:00" u="1"/>
        <d v="2018-02-21T23:00:00" u="1"/>
        <d v="2019-02-21T22:00:00" u="1"/>
        <d v="2019-02-21T23:00:00" u="1"/>
        <d v="2017-07-10T00:00:00" u="1"/>
        <d v="2017-07-10T01:00:00" u="1"/>
        <d v="2018-07-10T00:00:00" u="1"/>
        <d v="2017-07-10T02:00:00" u="1"/>
        <d v="2018-07-10T01:00:00" u="1"/>
        <d v="2019-07-10T00:00:00" u="1"/>
        <d v="2017-07-10T03:00:00" u="1"/>
        <d v="2018-07-10T02:00:00" u="1"/>
        <d v="2019-07-10T01:00:00" u="1"/>
        <d v="2020-07-10T00:00:00" u="1"/>
        <d v="2017-07-10T04:00:00" u="1"/>
        <d v="2018-07-10T03:00:00" u="1"/>
        <d v="2019-07-10T02:00:00" u="1"/>
        <d v="2020-07-10T01:00:00" u="1"/>
        <d v="2017-07-10T05:00:00" u="1"/>
        <d v="2018-07-10T04:00:00" u="1"/>
        <d v="2019-07-10T03:00:00" u="1"/>
        <d v="2020-07-10T02:00:00" u="1"/>
        <d v="2017-07-10T06:00:00" u="1"/>
        <d v="2018-03-21T00:00:00" u="1"/>
        <d v="2018-07-10T05:00:00" u="1"/>
        <d v="2019-07-10T04:00:00" u="1"/>
        <d v="2020-07-10T03:00:00" u="1"/>
        <d v="2017-07-10T07:00:00" u="1"/>
        <d v="2018-03-21T01:00:00" u="1"/>
        <d v="2018-07-10T06:00:00" u="1"/>
        <d v="2019-03-21T00:00:00" u="1"/>
        <d v="2019-07-10T05:00:00" u="1"/>
        <d v="2020-07-10T04:00:00" u="1"/>
        <d v="2017-07-10T08:00:00" u="1"/>
        <d v="2018-03-21T02:00:00" u="1"/>
        <d v="2018-07-10T07:00:00" u="1"/>
        <d v="2019-03-21T01:00:00" u="1"/>
        <d v="2019-07-10T06:00:00" u="1"/>
        <d v="2020-03-21T00:00:00" u="1"/>
        <d v="2020-07-10T05:00:00" u="1"/>
        <d v="2017-07-10T09:00:00" u="1"/>
        <d v="2018-03-21T03:00:00" u="1"/>
        <d v="2018-07-10T08:00:00" u="1"/>
        <d v="2019-03-21T02:00:00" u="1"/>
        <d v="2019-07-10T07:00:00" u="1"/>
        <d v="2020-03-21T01:00:00" u="1"/>
        <d v="2020-07-10T06:00:00" u="1"/>
        <d v="2017-07-10T10:00:00" u="1"/>
        <d v="2018-03-21T04:00:00" u="1"/>
        <d v="2018-07-10T09:00:00" u="1"/>
        <d v="2019-03-21T03:00:00" u="1"/>
        <d v="2019-07-10T08:00:00" u="1"/>
        <d v="2020-03-21T02:00:00" u="1"/>
        <d v="2020-07-10T07:00:00" u="1"/>
        <d v="2017-07-10T11:00:00" u="1"/>
        <d v="2018-03-21T05:00:00" u="1"/>
        <d v="2018-07-10T10:00:00" u="1"/>
        <d v="2019-03-21T04:00:00" u="1"/>
        <d v="2019-07-10T09:00:00" u="1"/>
        <d v="2020-03-21T03:00:00" u="1"/>
        <d v="2020-07-10T08:00:00" u="1"/>
        <d v="2017-07-10T12:00:00" u="1"/>
        <d v="2018-03-21T06:00:00" u="1"/>
        <d v="2018-07-10T11:00:00" u="1"/>
        <d v="2019-03-21T05:00:00" u="1"/>
        <d v="2019-07-10T10:00:00" u="1"/>
        <d v="2020-03-21T04:00:00" u="1"/>
        <d v="2020-07-10T09:00:00" u="1"/>
        <d v="2017-07-10T13:00:00" u="1"/>
        <d v="2018-03-21T07:00:00" u="1"/>
        <d v="2018-07-10T12:00:00" u="1"/>
        <d v="2019-03-21T06:00:00" u="1"/>
        <d v="2019-07-10T11:00:00" u="1"/>
        <d v="2020-03-21T05:00:00" u="1"/>
        <d v="2020-07-10T10:00:00" u="1"/>
        <d v="2017-07-10T14:00:00" u="1"/>
        <d v="2018-03-21T08:00:00" u="1"/>
        <d v="2018-07-10T13:00:00" u="1"/>
        <d v="2019-03-21T07:00:00" u="1"/>
        <d v="2019-07-10T12:00:00" u="1"/>
        <d v="2020-03-21T06:00:00" u="1"/>
        <d v="2020-07-10T11:00:00" u="1"/>
        <d v="2017-07-10T15:00:00" u="1"/>
        <d v="2018-03-21T09:00:00" u="1"/>
        <d v="2018-07-10T14:00:00" u="1"/>
        <d v="2019-03-21T08:00:00" u="1"/>
        <d v="2019-07-10T13:00:00" u="1"/>
        <d v="2020-03-21T07:00:00" u="1"/>
        <d v="2020-07-10T12:00:00" u="1"/>
        <d v="2017-07-10T16:00:00" u="1"/>
        <d v="2018-03-21T10:00:00" u="1"/>
        <d v="2018-07-10T15:00:00" u="1"/>
        <d v="2019-03-21T09:00:00" u="1"/>
        <d v="2019-07-10T14:00:00" u="1"/>
        <d v="2020-03-21T08:00:00" u="1"/>
        <d v="2020-07-10T13:00:00" u="1"/>
        <d v="2017-07-10T17:00:00" u="1"/>
        <d v="2018-03-21T11:00:00" u="1"/>
        <d v="2018-07-10T16:00:00" u="1"/>
        <d v="2019-03-21T10:00:00" u="1"/>
        <d v="2019-07-10T15:00:00" u="1"/>
        <d v="2020-03-21T09:00:00" u="1"/>
        <d v="2020-07-10T14:00:00" u="1"/>
        <d v="2017-07-10T18:00:00" u="1"/>
        <d v="2018-03-21T12:00:00" u="1"/>
        <d v="2018-07-10T17:00:00" u="1"/>
        <d v="2019-03-21T11:00:00" u="1"/>
        <d v="2019-07-10T16:00:00" u="1"/>
        <d v="2020-03-21T10:00:00" u="1"/>
        <d v="2020-07-10T15:00:00" u="1"/>
        <d v="2017-07-10T19:00:00" u="1"/>
        <d v="2018-03-21T13:00:00" u="1"/>
        <d v="2018-07-10T18:00:00" u="1"/>
        <d v="2019-03-21T12:00:00" u="1"/>
        <d v="2019-07-10T17:00:00" u="1"/>
        <d v="2020-03-21T11:00:00" u="1"/>
        <d v="2020-07-10T16:00:00" u="1"/>
        <d v="2017-07-10T20:00:00" u="1"/>
        <d v="2018-03-21T14:00:00" u="1"/>
        <d v="2018-07-10T19:00:00" u="1"/>
        <d v="2019-03-21T13:00:00" u="1"/>
        <d v="2019-07-10T18:00:00" u="1"/>
        <d v="2020-03-21T12:00:00" u="1"/>
        <d v="2020-07-10T17:00:00" u="1"/>
        <d v="2017-07-10T21:00:00" u="1"/>
        <d v="2018-03-21T15:00:00" u="1"/>
        <d v="2018-07-10T20:00:00" u="1"/>
        <d v="2019-03-21T14:00:00" u="1"/>
        <d v="2019-07-10T19:00:00" u="1"/>
        <d v="2020-03-21T13:00:00" u="1"/>
        <d v="2020-07-10T18:00:00" u="1"/>
        <d v="2017-07-10T22:00:00" u="1"/>
        <d v="2018-03-21T16:00:00" u="1"/>
        <d v="2018-07-10T21:00:00" u="1"/>
        <d v="2019-03-21T15:00:00" u="1"/>
        <d v="2019-07-10T20:00:00" u="1"/>
        <d v="2020-03-21T14:00:00" u="1"/>
        <d v="2020-07-10T19:00:00" u="1"/>
        <d v="2017-07-10T23:00:00" u="1"/>
        <d v="2018-03-21T17:00:00" u="1"/>
        <d v="2018-07-10T22:00:00" u="1"/>
        <d v="2019-03-21T16:00:00" u="1"/>
        <d v="2019-07-10T21:00:00" u="1"/>
        <d v="2020-03-21T15:00:00" u="1"/>
        <d v="2020-07-10T20:00:00" u="1"/>
        <d v="2018-03-21T18:00:00" u="1"/>
        <d v="2018-07-10T23:00:00" u="1"/>
        <d v="2019-03-21T17:00:00" u="1"/>
        <d v="2019-07-10T22:00:00" u="1"/>
        <d v="2020-03-21T16:00:00" u="1"/>
        <d v="2020-07-10T21:00:00" u="1"/>
        <d v="2018-03-21T19:00:00" u="1"/>
        <d v="2019-03-21T18:00:00" u="1"/>
        <d v="2019-07-10T23:00:00" u="1"/>
        <d v="2020-03-21T17:00:00" u="1"/>
        <d v="2020-07-10T22:00:00" u="1"/>
        <d v="2018-03-21T20:00:00" u="1"/>
        <d v="2019-03-21T19:00:00" u="1"/>
        <d v="2020-03-21T18:00:00" u="1"/>
        <d v="2020-07-10T23:00:00" u="1"/>
        <d v="2018-03-21T21:00:00" u="1"/>
        <d v="2019-03-21T20:00:00" u="1"/>
        <d v="2020-03-21T19:00:00" u="1"/>
        <d v="2018-03-21T22:00:00" u="1"/>
        <d v="2019-03-21T21:00:00" u="1"/>
        <d v="2020-03-21T20:00:00" u="1"/>
        <d v="2018-03-21T23:00:00" u="1"/>
        <d v="2019-03-21T22:00:00" u="1"/>
        <d v="2020-03-21T21:00:00" u="1"/>
        <d v="2019-03-21T23:00:00" u="1"/>
        <d v="2020-03-21T22:00:00" u="1"/>
        <d v="2020-03-21T23:00:00" u="1"/>
        <d v="2017-08-10T00:00:00" u="1"/>
        <d v="2017-08-10T01:00:00" u="1"/>
        <d v="2018-08-10T00:00:00" u="1"/>
        <d v="2017-08-10T02:00:00" u="1"/>
        <d v="2018-08-10T01:00:00" u="1"/>
        <d v="2019-08-10T00:00:00" u="1"/>
        <d v="2017-08-10T03:00:00" u="1"/>
        <d v="2018-08-10T02:00:00" u="1"/>
        <d v="2019-08-10T01:00:00" u="1"/>
        <d v="2020-08-10T00:00:00" u="1"/>
        <d v="2017-08-10T04:00:00" u="1"/>
        <d v="2018-08-10T03:00:00" u="1"/>
        <d v="2019-08-10T02:00:00" u="1"/>
        <d v="2020-08-10T01:00:00" u="1"/>
        <d v="2017-08-10T05:00:00" u="1"/>
        <d v="2018-08-10T04:00:00" u="1"/>
        <d v="2019-08-10T03:00:00" u="1"/>
        <d v="2020-08-10T02:00:00" u="1"/>
        <d v="2017-08-10T06:00:00" u="1"/>
        <d v="2018-04-21T00:00:00" u="1"/>
        <d v="2018-08-10T05:00:00" u="1"/>
        <d v="2019-08-10T04:00:00" u="1"/>
        <d v="2020-08-10T03:00:00" u="1"/>
        <d v="2017-08-10T07:00:00" u="1"/>
        <d v="2018-04-21T01:00:00" u="1"/>
        <d v="2018-08-10T06:00:00" u="1"/>
        <d v="2019-04-21T00:00:00" u="1"/>
        <d v="2019-08-10T05:00:00" u="1"/>
        <d v="2020-08-10T04:00:00" u="1"/>
        <d v="2017-08-10T08:00:00" u="1"/>
        <d v="2018-04-21T02:00:00" u="1"/>
        <d v="2018-08-10T07:00:00" u="1"/>
        <d v="2019-04-21T01:00:00" u="1"/>
        <d v="2019-08-10T06:00:00" u="1"/>
        <d v="2020-04-21T00:00:00" u="1"/>
        <d v="2020-08-10T05:00:00" u="1"/>
        <d v="2017-08-10T09:00:00" u="1"/>
        <d v="2018-04-21T03:00:00" u="1"/>
        <d v="2018-08-10T08:00:00" u="1"/>
        <d v="2019-04-21T02:00:00" u="1"/>
        <d v="2019-08-10T07:00:00" u="1"/>
        <d v="2020-04-21T01:00:00" u="1"/>
        <d v="2020-08-10T06:00:00" u="1"/>
        <d v="2017-08-10T10:00:00" u="1"/>
        <d v="2018-04-21T04:00:00" u="1"/>
        <d v="2018-08-10T09:00:00" u="1"/>
        <d v="2019-04-21T03:00:00" u="1"/>
        <d v="2019-08-10T08:00:00" u="1"/>
        <d v="2020-04-21T02:00:00" u="1"/>
        <d v="2020-08-10T07:00:00" u="1"/>
        <d v="2017-08-10T11:00:00" u="1"/>
        <d v="2018-04-21T05:00:00" u="1"/>
        <d v="2018-08-10T10:00:00" u="1"/>
        <d v="2019-04-21T04:00:00" u="1"/>
        <d v="2019-08-10T09:00:00" u="1"/>
        <d v="2020-04-21T03:00:00" u="1"/>
        <d v="2020-08-10T08:00:00" u="1"/>
        <d v="2017-08-10T12:00:00" u="1"/>
        <d v="2018-04-21T06:00:00" u="1"/>
        <d v="2018-08-10T11:00:00" u="1"/>
        <d v="2019-04-21T05:00:00" u="1"/>
        <d v="2019-08-10T10:00:00" u="1"/>
        <d v="2020-04-21T04:00:00" u="1"/>
        <d v="2020-08-10T09:00:00" u="1"/>
        <d v="2017-08-10T13:00:00" u="1"/>
        <d v="2018-04-21T07:00:00" u="1"/>
        <d v="2018-08-10T12:00:00" u="1"/>
        <d v="2019-04-21T06:00:00" u="1"/>
        <d v="2019-08-10T11:00:00" u="1"/>
        <d v="2020-04-21T05:00:00" u="1"/>
        <d v="2020-08-10T10:00:00" u="1"/>
        <d v="2017-08-10T14:00:00" u="1"/>
        <d v="2018-04-21T08:00:00" u="1"/>
        <d v="2018-08-10T13:00:00" u="1"/>
        <d v="2019-04-21T07:00:00" u="1"/>
        <d v="2019-08-10T12:00:00" u="1"/>
        <d v="2020-04-21T06:00:00" u="1"/>
        <d v="2020-08-10T11:00:00" u="1"/>
        <d v="2017-08-10T15:00:00" u="1"/>
        <d v="2018-04-21T09:00:00" u="1"/>
        <d v="2018-08-10T14:00:00" u="1"/>
        <d v="2019-04-21T08:00:00" u="1"/>
        <d v="2019-08-10T13:00:00" u="1"/>
        <d v="2020-04-21T07:00:00" u="1"/>
        <d v="2020-08-10T12:00:00" u="1"/>
        <d v="2017-08-10T16:00:00" u="1"/>
        <d v="2018-04-21T10:00:00" u="1"/>
        <d v="2018-08-10T15:00:00" u="1"/>
        <d v="2019-04-21T09:00:00" u="1"/>
        <d v="2019-08-10T14:00:00" u="1"/>
        <d v="2020-04-21T08:00:00" u="1"/>
        <d v="2020-08-10T13:00:00" u="1"/>
        <d v="2017-08-10T17:00:00" u="1"/>
        <d v="2018-04-21T11:00:00" u="1"/>
        <d v="2018-08-10T16:00:00" u="1"/>
        <d v="2019-04-21T10:00:00" u="1"/>
        <d v="2019-08-10T15:00:00" u="1"/>
        <d v="2020-04-21T09:00:00" u="1"/>
        <d v="2020-08-10T14:00:00" u="1"/>
        <d v="2017-08-10T18:00:00" u="1"/>
        <d v="2018-04-21T12:00:00" u="1"/>
        <d v="2018-08-10T17:00:00" u="1"/>
        <d v="2019-04-21T11:00:00" u="1"/>
        <d v="2019-08-10T16:00:00" u="1"/>
        <d v="2020-04-21T10:00:00" u="1"/>
        <d v="2020-08-10T15:00:00" u="1"/>
        <d v="2017-08-10T19:00:00" u="1"/>
        <d v="2018-04-21T13:00:00" u="1"/>
        <d v="2018-08-10T18:00:00" u="1"/>
        <d v="2019-04-21T12:00:00" u="1"/>
        <d v="2019-08-10T17:00:00" u="1"/>
        <d v="2020-04-21T11:00:00" u="1"/>
        <d v="2020-08-10T16:00:00" u="1"/>
        <d v="2017-08-10T20:00:00" u="1"/>
        <d v="2018-04-21T14:00:00" u="1"/>
        <d v="2018-08-10T19:00:00" u="1"/>
        <d v="2019-04-21T13:00:00" u="1"/>
        <d v="2019-08-10T18:00:00" u="1"/>
        <d v="2020-04-21T12:00:00" u="1"/>
        <d v="2020-08-10T17:00:00" u="1"/>
        <d v="2017-08-10T21:00:00" u="1"/>
        <d v="2018-04-21T15:00:00" u="1"/>
        <d v="2018-08-10T20:00:00" u="1"/>
        <d v="2019-04-21T14:00:00" u="1"/>
        <d v="2019-08-10T19:00:00" u="1"/>
        <d v="2020-04-21T13:00:00" u="1"/>
        <d v="2020-08-10T18:00:00" u="1"/>
        <d v="2017-08-10T22:00:00" u="1"/>
        <d v="2018-04-21T16:00:00" u="1"/>
        <d v="2018-08-10T21:00:00" u="1"/>
        <d v="2019-04-21T15:00:00" u="1"/>
        <d v="2019-08-10T20:00:00" u="1"/>
        <d v="2020-04-21T14:00:00" u="1"/>
        <d v="2020-08-10T19:00:00" u="1"/>
        <d v="2017-08-10T23:00:00" u="1"/>
        <d v="2018-04-21T17:00:00" u="1"/>
        <d v="2018-08-10T22:00:00" u="1"/>
        <d v="2019-04-21T16:00:00" u="1"/>
        <d v="2019-08-10T21:00:00" u="1"/>
        <d v="2020-04-21T15:00:00" u="1"/>
        <d v="2020-08-10T20:00:00" u="1"/>
        <d v="2018-04-21T18:00:00" u="1"/>
        <d v="2018-08-10T23:00:00" u="1"/>
        <d v="2019-04-21T17:00:00" u="1"/>
        <d v="2019-08-10T22:00:00" u="1"/>
        <d v="2020-04-21T16:00:00" u="1"/>
        <d v="2020-08-10T21:00:00" u="1"/>
        <d v="2018-04-21T19:00:00" u="1"/>
        <d v="2019-04-21T18:00:00" u="1"/>
        <d v="2019-08-10T23:00:00" u="1"/>
        <d v="2020-04-21T17:00:00" u="1"/>
        <d v="2020-08-10T22:00:00" u="1"/>
        <d v="2018-04-21T20:00:00" u="1"/>
        <d v="2019-04-21T19:00:00" u="1"/>
        <d v="2020-04-21T18:00:00" u="1"/>
        <d v="2020-08-10T23:00:00" u="1"/>
        <d v="2018-04-21T21:00:00" u="1"/>
        <d v="2019-04-21T20:00:00" u="1"/>
        <d v="2020-04-21T19:00:00" u="1"/>
        <d v="2018-04-21T22:00:00" u="1"/>
        <d v="2019-04-21T21:00:00" u="1"/>
        <d v="2020-04-21T20:00:00" u="1"/>
        <d v="2018-04-21T23:00:00" u="1"/>
        <d v="2019-04-21T22:00:00" u="1"/>
        <d v="2020-04-21T21:00:00" u="1"/>
        <d v="2019-04-21T23:00:00" u="1"/>
        <d v="2020-04-21T22:00:00" u="1"/>
        <d v="2020-04-21T23:00:00" u="1"/>
        <d v="2017-09-10T00:00:00" u="1"/>
        <d v="2017-09-10T01:00:00" u="1"/>
        <d v="2018-09-10T00:00:00" u="1"/>
        <d v="2017-09-10T02:00:00" u="1"/>
        <d v="2018-09-10T01:00:00" u="1"/>
        <d v="2019-09-10T00:00:00" u="1"/>
        <d v="2017-09-10T03:00:00" u="1"/>
        <d v="2018-09-10T02:00:00" u="1"/>
        <d v="2019-09-10T01:00:00" u="1"/>
        <d v="2020-09-10T00:00:00" u="1"/>
        <d v="2017-09-10T04:00:00" u="1"/>
        <d v="2018-09-10T03:00:00" u="1"/>
        <d v="2019-09-10T02:00:00" u="1"/>
        <d v="2020-09-10T01:00:00" u="1"/>
        <d v="2021-09-10T00:00:00" u="1"/>
        <d v="2017-05-21T00:00:00" u="1"/>
        <d v="2017-09-10T05:00:00" u="1"/>
        <d v="2018-09-10T04:00:00" u="1"/>
        <d v="2019-09-10T03:00:00" u="1"/>
        <d v="2020-09-10T02:00:00" u="1"/>
        <d v="2021-09-10T01:00:00" u="1"/>
        <d v="2017-05-21T01:00:00" u="1"/>
        <d v="2017-09-10T06:00:00" u="1"/>
        <d v="2018-05-21T00:00:00" u="1"/>
        <d v="2018-09-10T05:00:00" u="1"/>
        <d v="2019-09-10T04:00:00" u="1"/>
        <d v="2020-09-10T03:00:00" u="1"/>
        <d v="2021-09-10T02:00:00" u="1"/>
        <d v="2017-05-21T02:00:00" u="1"/>
        <d v="2017-09-10T07:00:00" u="1"/>
        <d v="2018-05-21T01:00:00" u="1"/>
        <d v="2018-09-10T06:00:00" u="1"/>
        <d v="2019-05-21T00:00:00" u="1"/>
        <d v="2019-09-10T05:00:00" u="1"/>
        <d v="2020-09-10T04:00:00" u="1"/>
        <d v="2021-09-10T03:00:00" u="1"/>
        <d v="2017-05-21T03:00:00" u="1"/>
        <d v="2017-09-10T08:00:00" u="1"/>
        <d v="2018-05-21T02:00:00" u="1"/>
        <d v="2018-09-10T07:00:00" u="1"/>
        <d v="2019-05-21T01:00:00" u="1"/>
        <d v="2019-09-10T06:00:00" u="1"/>
        <d v="2020-05-21T00:00:00" u="1"/>
        <d v="2020-09-10T05:00:00" u="1"/>
        <d v="2021-09-10T04:00:00" u="1"/>
        <d v="2017-05-21T04:00:00" u="1"/>
        <d v="2017-09-10T09:00:00" u="1"/>
        <d v="2018-05-21T03:00:00" u="1"/>
        <d v="2018-09-10T08:00:00" u="1"/>
        <d v="2019-05-21T02:00:00" u="1"/>
        <d v="2019-09-10T07:00:00" u="1"/>
        <d v="2020-05-21T01:00:00" u="1"/>
        <d v="2020-09-10T06:00:00" u="1"/>
        <d v="2021-09-10T05:00:00" u="1"/>
        <d v="2017-05-21T05:00:00" u="1"/>
        <d v="2017-09-10T10:00:00" u="1"/>
        <d v="2018-05-21T04:00:00" u="1"/>
        <d v="2018-09-10T09:00:00" u="1"/>
        <d v="2019-05-21T03:00:00" u="1"/>
        <d v="2019-09-10T08:00:00" u="1"/>
        <d v="2020-05-21T02:00:00" u="1"/>
        <d v="2020-09-10T07:00:00" u="1"/>
        <d v="2021-09-10T06:00:00" u="1"/>
        <d v="2017-05-21T06:00:00" u="1"/>
        <d v="2017-09-10T11:00:00" u="1"/>
        <d v="2018-05-21T05:00:00" u="1"/>
        <d v="2018-09-10T10:00:00" u="1"/>
        <d v="2019-05-21T04:00:00" u="1"/>
        <d v="2019-09-10T09:00:00" u="1"/>
        <d v="2020-05-21T03:00:00" u="1"/>
        <d v="2020-09-10T08:00:00" u="1"/>
        <d v="2021-09-10T07:00:00" u="1"/>
        <d v="2017-05-21T07:00:00" u="1"/>
        <d v="2017-09-10T12:00:00" u="1"/>
        <d v="2018-05-21T06:00:00" u="1"/>
        <d v="2018-09-10T11:00:00" u="1"/>
        <d v="2019-05-21T05:00:00" u="1"/>
        <d v="2019-09-10T10:00:00" u="1"/>
        <d v="2020-05-21T04:00:00" u="1"/>
        <d v="2020-09-10T09:00:00" u="1"/>
        <d v="2021-09-10T08:00:00" u="1"/>
        <d v="2017-05-21T08:00:00" u="1"/>
        <d v="2017-09-10T13:00:00" u="1"/>
        <d v="2018-05-21T07:00:00" u="1"/>
        <d v="2018-09-10T12:00:00" u="1"/>
        <d v="2019-05-21T06:00:00" u="1"/>
        <d v="2019-09-10T11:00:00" u="1"/>
        <d v="2020-05-21T05:00:00" u="1"/>
        <d v="2020-09-10T10:00:00" u="1"/>
        <d v="2021-09-10T09:00:00" u="1"/>
        <d v="2017-05-21T09:00:00" u="1"/>
        <d v="2017-09-10T14:00:00" u="1"/>
        <d v="2018-05-21T08:00:00" u="1"/>
        <d v="2018-09-10T13:00:00" u="1"/>
        <d v="2019-05-21T07:00:00" u="1"/>
        <d v="2019-09-10T12:00:00" u="1"/>
        <d v="2020-05-21T06:00:00" u="1"/>
        <d v="2020-09-10T11:00:00" u="1"/>
        <d v="2021-09-10T10:00:00" u="1"/>
        <d v="2017-05-21T10:00:00" u="1"/>
        <d v="2017-09-10T15:00:00" u="1"/>
        <d v="2018-05-21T09:00:00" u="1"/>
        <d v="2018-09-10T14:00:00" u="1"/>
        <d v="2019-05-21T08:00:00" u="1"/>
        <d v="2019-09-10T13:00:00" u="1"/>
        <d v="2020-05-21T07:00:00" u="1"/>
        <d v="2020-09-10T12:00:00" u="1"/>
        <d v="2021-09-10T11:00:00" u="1"/>
        <d v="2017-05-21T11:00:00" u="1"/>
        <d v="2017-09-10T16:00:00" u="1"/>
        <d v="2018-05-21T10:00:00" u="1"/>
        <d v="2018-09-10T15:00:00" u="1"/>
        <d v="2019-05-21T09:00:00" u="1"/>
        <d v="2019-09-10T14:00:00" u="1"/>
        <d v="2020-05-21T08:00:00" u="1"/>
        <d v="2020-09-10T13:00:00" u="1"/>
        <d v="2021-09-10T12:00:00" u="1"/>
        <d v="2017-05-21T12:00:00" u="1"/>
        <d v="2017-09-10T17:00:00" u="1"/>
        <d v="2018-05-21T11:00:00" u="1"/>
        <d v="2018-09-10T16:00:00" u="1"/>
        <d v="2019-05-21T10:00:00" u="1"/>
        <d v="2019-09-10T15:00:00" u="1"/>
        <d v="2020-05-21T09:00:00" u="1"/>
        <d v="2020-09-10T14:00:00" u="1"/>
        <d v="2021-09-10T13:00:00" u="1"/>
        <d v="2017-05-21T13:00:00" u="1"/>
        <d v="2017-09-10T18:00:00" u="1"/>
        <d v="2018-05-21T12:00:00" u="1"/>
        <d v="2018-09-10T17:00:00" u="1"/>
        <d v="2019-05-21T11:00:00" u="1"/>
        <d v="2019-09-10T16:00:00" u="1"/>
        <d v="2020-05-21T10:00:00" u="1"/>
        <d v="2020-09-10T15:00:00" u="1"/>
        <d v="2021-09-10T14:00:00" u="1"/>
        <d v="2017-05-21T14:00:00" u="1"/>
        <d v="2017-09-10T19:00:00" u="1"/>
        <d v="2018-05-21T13:00:00" u="1"/>
        <d v="2018-09-10T18:00:00" u="1"/>
        <d v="2019-05-21T12:00:00" u="1"/>
        <d v="2019-09-10T17:00:00" u="1"/>
        <d v="2020-05-21T11:00:00" u="1"/>
        <d v="2020-09-10T16:00:00" u="1"/>
        <d v="2021-09-10T15:00:00" u="1"/>
        <d v="2017-05-21T15:00:00" u="1"/>
        <d v="2017-09-10T20:00:00" u="1"/>
        <d v="2018-05-21T14:00:00" u="1"/>
        <d v="2018-09-10T19:00:00" u="1"/>
        <d v="2019-05-21T13:00:00" u="1"/>
        <d v="2019-09-10T18:00:00" u="1"/>
        <d v="2020-05-21T12:00:00" u="1"/>
        <d v="2020-09-10T17:00:00" u="1"/>
        <d v="2021-09-10T16:00:00" u="1"/>
        <d v="2017-05-21T16:00:00" u="1"/>
        <d v="2017-09-10T21:00:00" u="1"/>
        <d v="2018-05-21T15:00:00" u="1"/>
        <d v="2018-09-10T20:00:00" u="1"/>
        <d v="2019-05-21T14:00:00" u="1"/>
        <d v="2019-09-10T19:00:00" u="1"/>
        <d v="2020-05-21T13:00:00" u="1"/>
        <d v="2020-09-10T18:00:00" u="1"/>
        <d v="2021-09-10T17:00:00" u="1"/>
        <d v="2017-05-21T17:00:00" u="1"/>
        <d v="2017-09-10T22:00:00" u="1"/>
        <d v="2018-05-21T16:00:00" u="1"/>
        <d v="2018-09-10T21:00:00" u="1"/>
        <d v="2019-05-21T15:00:00" u="1"/>
        <d v="2019-09-10T20:00:00" u="1"/>
        <d v="2020-05-21T14:00:00" u="1"/>
        <d v="2020-09-10T19:00:00" u="1"/>
        <d v="2021-09-10T18:00:00" u="1"/>
        <d v="2017-05-21T18:00:00" u="1"/>
        <d v="2017-09-10T23:00:00" u="1"/>
        <d v="2018-05-21T17:00:00" u="1"/>
        <d v="2018-09-10T22:00:00" u="1"/>
        <d v="2019-05-21T16:00:00" u="1"/>
        <d v="2019-09-10T21:00:00" u="1"/>
        <d v="2020-05-21T15:00:00" u="1"/>
        <d v="2020-09-10T20:00:00" u="1"/>
        <d v="2021-09-10T19:00:00" u="1"/>
        <d v="2017-05-21T19:00:00" u="1"/>
        <d v="2018-05-21T18:00:00" u="1"/>
        <d v="2018-09-10T23:00:00" u="1"/>
        <d v="2019-05-21T17:00:00" u="1"/>
        <d v="2019-09-10T22:00:00" u="1"/>
        <d v="2020-05-21T16:00:00" u="1"/>
        <d v="2020-09-10T21:00:00" u="1"/>
        <d v="2021-09-10T20:00:00" u="1"/>
        <d v="2017-05-21T20:00:00" u="1"/>
        <d v="2018-05-21T19:00:00" u="1"/>
        <d v="2019-05-21T18:00:00" u="1"/>
        <d v="2019-09-10T23:00:00" u="1"/>
        <d v="2020-05-21T17:00:00" u="1"/>
        <d v="2020-09-10T22:00:00" u="1"/>
        <d v="2021-09-10T21:00:00" u="1"/>
        <d v="2017-05-21T21:00:00" u="1"/>
        <d v="2018-05-21T20:00:00" u="1"/>
        <d v="2019-05-21T19:00:00" u="1"/>
        <d v="2020-05-21T18:00:00" u="1"/>
        <d v="2020-09-10T23:00:00" u="1"/>
        <d v="2021-09-10T22:00:00" u="1"/>
        <d v="2017-05-21T22:00:00" u="1"/>
        <d v="2018-05-21T21:00:00" u="1"/>
        <d v="2019-05-21T20:00:00" u="1"/>
        <d v="2020-05-21T19:00:00" u="1"/>
        <d v="2021-09-10T23:00:00" u="1"/>
        <d v="2017-05-21T23:00:00" u="1"/>
        <d v="2018-05-21T22:00:00" u="1"/>
        <d v="2019-05-21T21:00:00" u="1"/>
        <d v="2020-05-21T20:00:00" u="1"/>
        <d v="2018-05-21T23:00:00" u="1"/>
        <d v="2019-05-21T22:00:00" u="1"/>
        <d v="2020-05-21T21:00:00" u="1"/>
        <d v="2019-05-21T23:00:00" u="1"/>
        <d v="2020-05-21T22:00:00" u="1"/>
        <d v="2020-05-21T23:00:00" u="1"/>
        <d v="2017-10-10T00:00:00" u="1"/>
        <d v="2017-10-10T01:00:00" u="1"/>
        <d v="2018-10-10T00:00:00" u="1"/>
        <d v="2017-10-10T02:00:00" u="1"/>
        <d v="2018-10-10T01:00:00" u="1"/>
        <d v="2019-10-10T00:00:00" u="1"/>
        <d v="2017-10-10T03:00:00" u="1"/>
        <d v="2018-10-10T02:00:00" u="1"/>
        <d v="2019-10-10T01:00:00" u="1"/>
        <d v="2017-10-10T04:00:00" u="1"/>
        <d v="2018-10-10T03:00:00" u="1"/>
        <d v="2019-10-10T02:00:00" u="1"/>
        <d v="2017-06-21T00:00:00" u="1"/>
        <d v="2017-10-10T05:00:00" u="1"/>
        <d v="2018-10-10T04:00:00" u="1"/>
        <d v="2019-10-10T03:00:00" u="1"/>
        <d v="2017-06-21T01:00:00" u="1"/>
        <d v="2017-10-10T06:00:00" u="1"/>
        <d v="2018-06-21T00:00:00" u="1"/>
        <d v="2018-10-10T05:00:00" u="1"/>
        <d v="2019-10-10T04:00:00" u="1"/>
        <d v="2017-06-21T02:00:00" u="1"/>
        <d v="2017-10-10T07:00:00" u="1"/>
        <d v="2018-06-21T01:00:00" u="1"/>
        <d v="2018-10-10T06:00:00" u="1"/>
        <d v="2019-06-21T00:00:00" u="1"/>
        <d v="2019-10-10T05:00:00" u="1"/>
        <d v="2017-06-21T03:00:00" u="1"/>
        <d v="2017-10-10T08:00:00" u="1"/>
        <d v="2018-06-21T02:00:00" u="1"/>
        <d v="2018-10-10T07:00:00" u="1"/>
        <d v="2019-06-21T01:00:00" u="1"/>
        <d v="2019-10-10T06:00:00" u="1"/>
        <d v="2020-06-21T00:00:00" u="1"/>
        <d v="2017-06-21T04:00:00" u="1"/>
        <d v="2017-10-10T09:00:00" u="1"/>
        <d v="2018-06-21T03:00:00" u="1"/>
        <d v="2018-10-10T08:00:00" u="1"/>
        <d v="2019-06-21T02:00:00" u="1"/>
        <d v="2019-10-10T07:00:00" u="1"/>
        <d v="2020-06-21T01:00:00" u="1"/>
        <d v="2017-06-21T05:00:00" u="1"/>
        <d v="2017-10-10T10:00:00" u="1"/>
        <d v="2018-06-21T04:00:00" u="1"/>
        <d v="2018-10-10T09:00:00" u="1"/>
        <d v="2019-06-21T03:00:00" u="1"/>
        <d v="2019-10-10T08:00:00" u="1"/>
        <d v="2020-06-21T02:00:00" u="1"/>
        <d v="2017-06-21T06:00:00" u="1"/>
        <d v="2017-10-10T11:00:00" u="1"/>
        <d v="2018-06-21T05:00:00" u="1"/>
        <d v="2018-10-10T10:00:00" u="1"/>
        <d v="2019-06-21T04:00:00" u="1"/>
        <d v="2019-10-10T09:00:00" u="1"/>
        <d v="2020-06-21T03:00:00" u="1"/>
        <d v="2017-06-21T07:00:00" u="1"/>
        <d v="2017-10-10T12:00:00" u="1"/>
        <d v="2018-06-21T06:00:00" u="1"/>
        <d v="2018-10-10T11:00:00" u="1"/>
        <d v="2019-06-21T05:00:00" u="1"/>
        <d v="2019-10-10T10:00:00" u="1"/>
        <d v="2020-06-21T04:00:00" u="1"/>
        <d v="2017-06-21T08:00:00" u="1"/>
        <d v="2017-10-10T13:00:00" u="1"/>
        <d v="2018-06-21T07:00:00" u="1"/>
        <d v="2018-10-10T12:00:00" u="1"/>
        <d v="2019-06-21T06:00:00" u="1"/>
        <d v="2019-10-10T11:00:00" u="1"/>
        <d v="2020-06-21T05:00:00" u="1"/>
        <d v="2017-06-21T09:00:00" u="1"/>
        <d v="2017-10-10T14:00:00" u="1"/>
        <d v="2018-06-21T08:00:00" u="1"/>
        <d v="2018-10-10T13:00:00" u="1"/>
        <d v="2019-06-21T07:00:00" u="1"/>
        <d v="2019-10-10T12:00:00" u="1"/>
        <d v="2020-06-21T06:00:00" u="1"/>
        <d v="2017-06-21T10:00:00" u="1"/>
        <d v="2017-10-10T15:00:00" u="1"/>
        <d v="2018-06-21T09:00:00" u="1"/>
        <d v="2018-10-10T14:00:00" u="1"/>
        <d v="2019-06-21T08:00:00" u="1"/>
        <d v="2019-10-10T13:00:00" u="1"/>
        <d v="2020-06-21T07:00:00" u="1"/>
        <d v="2017-06-21T11:00:00" u="1"/>
        <d v="2017-10-10T16:00:00" u="1"/>
        <d v="2018-06-21T10:00:00" u="1"/>
        <d v="2018-10-10T15:00:00" u="1"/>
        <d v="2019-06-21T09:00:00" u="1"/>
        <d v="2019-10-10T14:00:00" u="1"/>
        <d v="2020-06-21T08:00:00" u="1"/>
        <d v="2017-06-21T12:00:00" u="1"/>
        <d v="2017-10-10T17:00:00" u="1"/>
        <d v="2018-06-21T11:00:00" u="1"/>
        <d v="2018-10-10T16:00:00" u="1"/>
        <d v="2019-06-21T10:00:00" u="1"/>
        <d v="2019-10-10T15:00:00" u="1"/>
        <d v="2020-06-21T09:00:00" u="1"/>
        <d v="2017-06-21T13:00:00" u="1"/>
        <d v="2017-10-10T18:00:00" u="1"/>
        <d v="2018-06-21T12:00:00" u="1"/>
        <d v="2018-10-10T17:00:00" u="1"/>
        <d v="2019-06-21T11:00:00" u="1"/>
        <d v="2019-10-10T16:00:00" u="1"/>
        <d v="2020-06-21T10:00:00" u="1"/>
        <d v="2017-06-21T14:00:00" u="1"/>
        <d v="2017-10-10T19:00:00" u="1"/>
        <d v="2018-06-21T13:00:00" u="1"/>
        <d v="2018-10-10T18:00:00" u="1"/>
        <d v="2019-06-21T12:00:00" u="1"/>
        <d v="2019-10-10T17:00:00" u="1"/>
        <d v="2020-06-21T11:00:00" u="1"/>
        <d v="2017-06-21T15:00:00" u="1"/>
        <d v="2017-10-10T20:00:00" u="1"/>
        <d v="2018-06-21T14:00:00" u="1"/>
        <d v="2018-10-10T19:00:00" u="1"/>
        <d v="2019-06-21T13:00:00" u="1"/>
        <d v="2019-10-10T18:00:00" u="1"/>
        <d v="2020-06-21T12:00:00" u="1"/>
        <d v="2017-06-21T16:00:00" u="1"/>
        <d v="2017-10-10T21:00:00" u="1"/>
        <d v="2018-06-21T15:00:00" u="1"/>
        <d v="2018-10-10T20:00:00" u="1"/>
        <d v="2019-06-21T14:00:00" u="1"/>
        <d v="2019-10-10T19:00:00" u="1"/>
        <d v="2020-06-21T13:00:00" u="1"/>
        <d v="2017-06-21T17:00:00" u="1"/>
        <d v="2017-10-10T22:00:00" u="1"/>
        <d v="2018-06-21T16:00:00" u="1"/>
        <d v="2018-10-10T21:00:00" u="1"/>
        <d v="2019-06-21T15:00:00" u="1"/>
        <d v="2019-10-10T20:00:00" u="1"/>
        <d v="2020-06-21T14:00:00" u="1"/>
        <d v="2017-06-21T18:00:00" u="1"/>
        <d v="2017-10-10T23:00:00" u="1"/>
        <d v="2018-06-21T17:00:00" u="1"/>
        <d v="2018-10-10T22:00:00" u="1"/>
        <d v="2019-06-21T16:00:00" u="1"/>
        <d v="2019-10-10T21:00:00" u="1"/>
        <d v="2020-06-21T15:00:00" u="1"/>
        <d v="2017-06-21T19:00:00" u="1"/>
        <d v="2018-06-21T18:00:00" u="1"/>
        <d v="2018-10-10T23:00:00" u="1"/>
        <d v="2019-06-21T17:00:00" u="1"/>
        <d v="2019-10-10T22:00:00" u="1"/>
        <d v="2020-06-21T16:00:00" u="1"/>
        <d v="2017-06-21T20:00:00" u="1"/>
        <d v="2018-06-21T19:00:00" u="1"/>
        <d v="2019-06-21T18:00:00" u="1"/>
        <d v="2019-10-10T23:00:00" u="1"/>
        <d v="2020-06-21T17:00:00" u="1"/>
        <d v="2017-06-21T21:00:00" u="1"/>
        <d v="2018-06-21T20:00:00" u="1"/>
        <d v="2019-06-21T19:00:00" u="1"/>
        <d v="2020-06-21T18:00:00" u="1"/>
        <d v="2017-06-21T22:00:00" u="1"/>
        <d v="2018-06-21T21:00:00" u="1"/>
        <d v="2019-06-21T20:00:00" u="1"/>
        <d v="2020-06-21T19:00:00" u="1"/>
        <d v="2017-06-21T23:00:00" u="1"/>
        <d v="2018-06-21T22:00:00" u="1"/>
        <d v="2019-06-21T21:00:00" u="1"/>
        <d v="2020-06-21T20:00:00" u="1"/>
        <d v="2018-06-21T23:00:00" u="1"/>
        <d v="2019-06-21T22:00:00" u="1"/>
        <d v="2020-06-21T21:00:00" u="1"/>
        <d v="2019-06-21T23:00:00" u="1"/>
        <d v="2020-06-21T22:00:00" u="1"/>
        <d v="2020-06-21T23:00:00" u="1"/>
        <d v="2017-11-10T00:00:00" u="1"/>
        <d v="2017-11-10T01:00:00" u="1"/>
        <d v="2018-11-10T00:00:00" u="1"/>
        <d v="2017-11-10T02:00:00" u="1"/>
        <d v="2018-11-10T01:00:00" u="1"/>
        <d v="2019-11-10T00:00:00" u="1"/>
        <d v="2017-11-10T03:00:00" u="1"/>
        <d v="2018-11-10T02:00:00" u="1"/>
        <d v="2019-11-10T01:00:00" u="1"/>
        <d v="2017-11-10T04:00:00" u="1"/>
        <d v="2018-11-10T03:00:00" u="1"/>
        <d v="2019-11-10T02:00:00" u="1"/>
        <d v="2017-07-21T00:00:00" u="1"/>
        <d v="2017-11-10T05:00:00" u="1"/>
        <d v="2018-11-10T04:00:00" u="1"/>
        <d v="2019-11-10T03:00:00" u="1"/>
        <d v="1899-12-30T00:00:00" u="1"/>
        <d v="2017-07-21T01:00:00" u="1"/>
        <d v="2017-11-10T06:00:00" u="1"/>
        <d v="2018-07-21T00:00:00" u="1"/>
        <d v="2018-11-10T05:00:00" u="1"/>
        <d v="2019-11-10T04:00:00" u="1"/>
        <d v="2017-07-21T02:00:00" u="1"/>
        <d v="2017-11-10T07:00:00" u="1"/>
        <d v="2018-07-21T01:00:00" u="1"/>
        <d v="2018-11-10T06:00:00" u="1"/>
        <d v="2019-07-21T00:00:00" u="1"/>
        <d v="2019-11-10T05:00:00" u="1"/>
        <d v="2017-07-21T03:00:00" u="1"/>
        <d v="2017-11-10T08:00:00" u="1"/>
        <d v="2018-07-21T02:00:00" u="1"/>
        <d v="2018-11-10T07:00:00" u="1"/>
        <d v="2019-07-21T01:00:00" u="1"/>
        <d v="2019-11-10T06:00:00" u="1"/>
        <d v="2020-07-21T00:00:00" u="1"/>
        <d v="2017-07-21T04:00:00" u="1"/>
        <d v="2017-11-10T09:00:00" u="1"/>
        <d v="2018-07-21T03:00:00" u="1"/>
        <d v="2018-11-10T08:00:00" u="1"/>
        <d v="2019-07-21T02:00:00" u="1"/>
        <d v="2019-11-10T07:00:00" u="1"/>
        <d v="2020-07-21T01:00:00" u="1"/>
        <d v="2017-07-21T05:00:00" u="1"/>
        <d v="2017-11-10T10:00:00" u="1"/>
        <d v="2018-07-21T04:00:00" u="1"/>
        <d v="2018-11-10T09:00:00" u="1"/>
        <d v="2019-07-21T03:00:00" u="1"/>
        <d v="2019-11-10T08:00:00" u="1"/>
        <d v="2020-07-21T02:00:00" u="1"/>
        <d v="2017-07-21T06:00:00" u="1"/>
        <d v="2017-11-10T11:00:00" u="1"/>
        <d v="2018-07-21T05:00:00" u="1"/>
        <d v="2018-11-10T10:00:00" u="1"/>
        <d v="2019-07-21T04:00:00" u="1"/>
        <d v="2019-11-10T09:00:00" u="1"/>
        <d v="2020-07-21T03:00:00" u="1"/>
        <d v="2017-07-21T07:00:00" u="1"/>
        <d v="2017-11-10T12:00:00" u="1"/>
        <d v="2018-07-21T06:00:00" u="1"/>
        <d v="2018-11-10T11:00:00" u="1"/>
        <d v="2019-07-21T05:00:00" u="1"/>
        <d v="2019-11-10T10:00:00" u="1"/>
        <d v="2020-07-21T04:00:00" u="1"/>
        <d v="2017-07-21T08:00:00" u="1"/>
        <d v="2017-11-10T13:00:00" u="1"/>
        <d v="2018-07-21T07:00:00" u="1"/>
        <d v="2018-11-10T12:00:00" u="1"/>
        <d v="2019-07-21T06:00:00" u="1"/>
        <d v="2019-11-10T11:00:00" u="1"/>
        <d v="2020-07-21T05:00:00" u="1"/>
        <d v="2017-07-21T09:00:00" u="1"/>
        <d v="2017-11-10T14:00:00" u="1"/>
        <d v="2018-07-21T08:00:00" u="1"/>
        <d v="2018-11-10T13:00:00" u="1"/>
        <d v="2019-07-21T07:00:00" u="1"/>
        <d v="2019-11-10T12:00:00" u="1"/>
        <d v="2020-07-21T06:00:00" u="1"/>
        <d v="2017-07-21T10:00:00" u="1"/>
        <d v="2017-11-10T15:00:00" u="1"/>
        <d v="2018-07-21T09:00:00" u="1"/>
        <d v="2018-11-10T14:00:00" u="1"/>
        <d v="2019-07-21T08:00:00" u="1"/>
        <d v="2019-11-10T13:00:00" u="1"/>
        <d v="2020-07-21T07:00:00" u="1"/>
        <d v="2017-07-21T11:00:00" u="1"/>
        <d v="2017-11-10T16:00:00" u="1"/>
        <d v="2018-07-21T10:00:00" u="1"/>
        <d v="2018-11-10T15:00:00" u="1"/>
        <d v="2019-07-21T09:00:00" u="1"/>
        <d v="2019-11-10T14:00:00" u="1"/>
        <d v="2020-07-21T08:00:00" u="1"/>
        <d v="2017-07-21T12:00:00" u="1"/>
        <d v="2017-11-10T17:00:00" u="1"/>
        <d v="2018-07-21T11:00:00" u="1"/>
        <d v="2018-11-10T16:00:00" u="1"/>
        <d v="2019-07-21T10:00:00" u="1"/>
        <d v="2019-11-10T15:00:00" u="1"/>
        <d v="2020-07-21T09:00:00" u="1"/>
        <d v="2017-07-21T13:00:00" u="1"/>
        <d v="2017-11-10T18:00:00" u="1"/>
        <d v="2018-07-21T12:00:00" u="1"/>
        <d v="2018-11-10T17:00:00" u="1"/>
        <d v="2019-07-21T11:00:00" u="1"/>
        <d v="2019-11-10T16:00:00" u="1"/>
        <d v="2020-07-21T10:00:00" u="1"/>
        <d v="2017-07-21T14:00:00" u="1"/>
        <d v="2017-11-10T19:00:00" u="1"/>
        <d v="2018-07-21T13:00:00" u="1"/>
        <d v="2018-11-10T18:00:00" u="1"/>
        <d v="2019-07-21T12:00:00" u="1"/>
        <d v="2019-11-10T17:00:00" u="1"/>
        <d v="2020-07-21T11:00:00" u="1"/>
        <d v="2017-07-21T15:00:00" u="1"/>
        <d v="2017-11-10T20:00:00" u="1"/>
        <d v="2018-07-21T14:00:00" u="1"/>
        <d v="2018-11-10T19:00:00" u="1"/>
        <d v="2019-07-21T13:00:00" u="1"/>
        <d v="2019-11-10T18:00:00" u="1"/>
        <d v="2020-07-21T12:00:00" u="1"/>
        <d v="2017-07-21T16:00:00" u="1"/>
        <d v="2017-11-10T21:00:00" u="1"/>
        <d v="2018-07-21T15:00:00" u="1"/>
        <d v="2018-11-10T20:00:00" u="1"/>
        <d v="2019-07-21T14:00:00" u="1"/>
        <d v="2019-11-10T19:00:00" u="1"/>
        <d v="2020-07-21T13:00:00" u="1"/>
        <d v="2017-07-21T17:00:00" u="1"/>
        <d v="2017-11-10T22:00:00" u="1"/>
        <d v="2018-07-21T16:00:00" u="1"/>
        <d v="2018-11-10T21:00:00" u="1"/>
        <d v="2019-07-21T15:00:00" u="1"/>
        <d v="2019-11-10T20:00:00" u="1"/>
        <d v="2020-07-21T14:00:00" u="1"/>
        <d v="2017-07-21T18:00:00" u="1"/>
        <d v="2017-11-10T23:00:00" u="1"/>
        <d v="2018-07-21T17:00:00" u="1"/>
        <d v="2018-11-10T22:00:00" u="1"/>
        <d v="2019-07-21T16:00:00" u="1"/>
        <d v="2019-11-10T21:00:00" u="1"/>
        <d v="2020-07-21T15:00:00" u="1"/>
        <d v="2017-07-21T19:00:00" u="1"/>
        <d v="2018-07-21T18:00:00" u="1"/>
        <d v="2018-11-10T23:00:00" u="1"/>
        <d v="2019-07-21T17:00:00" u="1"/>
        <d v="2019-11-10T22:00:00" u="1"/>
        <d v="2020-07-21T16:00:00" u="1"/>
        <d v="2017-07-21T20:00:00" u="1"/>
        <d v="2018-07-21T19:00:00" u="1"/>
        <d v="2019-07-21T18:00:00" u="1"/>
        <d v="2019-11-10T23:00:00" u="1"/>
        <d v="2020-07-21T17:00:00" u="1"/>
        <d v="2017-07-21T21:00:00" u="1"/>
        <d v="2018-07-21T20:00:00" u="1"/>
        <d v="2017-12-10T00:00:00" u="1"/>
        <d v="2017-12-10T01:00:00" u="1"/>
        <d v="2018-12-10T00:00:00" u="1"/>
        <d v="2017-12-10T02:00:00" u="1"/>
        <d v="2018-12-10T01:00:00" u="1"/>
        <d v="2019-12-10T00:00:00" u="1"/>
        <d v="2017-12-10T03:00:00" u="1"/>
        <d v="2018-12-10T02:00:00" u="1"/>
        <d v="2019-12-10T01:00:00" u="1"/>
        <d v="2017-12-10T04:00:00" u="1"/>
        <d v="2018-12-10T03:00:00" u="1"/>
        <d v="2019-12-10T02:00:00" u="1"/>
        <d v="2017-12-10T05:00:00" u="1"/>
        <d v="2018-12-10T04:00:00" u="1"/>
        <d v="2019-12-10T03:00:00" u="1"/>
        <d v="2017-12-10T06:00:00" u="1"/>
        <d v="2018-12-10T05:00:00" u="1"/>
        <d v="2019-12-10T04:00:00" u="1"/>
        <d v="2017-12-10T07:00:00" u="1"/>
        <d v="2018-12-10T06:00:00" u="1"/>
        <d v="2019-12-10T05:00:00" u="1"/>
        <d v="2017-12-10T08:00:00" u="1"/>
        <d v="2018-12-10T07:00:00" u="1"/>
        <d v="2019-12-10T06:00:00" u="1"/>
        <d v="2017-12-10T09:00:00" u="1"/>
        <d v="2018-12-10T08:00:00" u="1"/>
        <d v="2019-12-10T07:00:00" u="1"/>
        <d v="2017-12-10T10:00:00" u="1"/>
        <d v="2018-12-10T09:00:00" u="1"/>
        <d v="2019-12-10T08:00:00" u="1"/>
        <d v="2017-12-10T11:00:00" u="1"/>
        <d v="2018-12-10T10:00:00" u="1"/>
        <d v="2019-12-10T09:00:00" u="1"/>
        <d v="2017-12-10T12:00:00" u="1"/>
        <d v="2018-12-10T11:00:00" u="1"/>
        <d v="2019-12-10T10:00:00" u="1"/>
        <d v="2017-12-10T13:00:00" u="1"/>
        <d v="2018-12-10T12:00:00" u="1"/>
        <d v="2019-12-10T11:00:00" u="1"/>
        <d v="2017-12-10T14:00:00" u="1"/>
        <d v="2018-12-10T13:00:00" u="1"/>
        <d v="2019-12-10T12:00:00" u="1"/>
        <d v="2017-12-10T15:00:00" u="1"/>
        <d v="2018-12-10T14:00:00" u="1"/>
        <d v="2019-12-10T13:00:00" u="1"/>
        <d v="2017-12-10T16:00:00" u="1"/>
        <d v="2018-12-10T15:00:00" u="1"/>
        <d v="2019-12-10T14:00:00" u="1"/>
        <d v="2017-12-10T17:00:00" u="1"/>
        <d v="2018-12-10T16:00:00" u="1"/>
        <d v="2019-12-10T15:00:00" u="1"/>
        <d v="2017-12-10T18:00:00" u="1"/>
        <d v="2018-12-10T17:00:00" u="1"/>
        <d v="2019-12-10T16:00:00" u="1"/>
        <d v="2017-12-10T19:00:00" u="1"/>
        <d v="2018-12-10T18:00:00" u="1"/>
        <d v="2019-12-10T17:00:00" u="1"/>
        <d v="2017-12-10T20:00:00" u="1"/>
        <d v="2018-12-10T19:00:00" u="1"/>
        <d v="2019-12-10T18:00:00" u="1"/>
        <d v="2017-12-10T21:00:00" u="1"/>
        <d v="2018-12-10T20:00:00" u="1"/>
        <d v="2019-12-10T19:00:00" u="1"/>
        <d v="2017-12-10T22:00:00" u="1"/>
        <d v="2018-12-10T21:00:00" u="1"/>
        <d v="2019-12-10T20:00:00" u="1"/>
        <d v="2017-12-10T23:00:00" u="1"/>
        <d v="2018-12-10T22:00:00" u="1"/>
        <d v="2019-12-10T21:00:00" u="1"/>
        <d v="2018-12-10T23:00:00" u="1"/>
        <d v="2019-12-10T22:00:00" u="1"/>
        <d v="2019-12-10T23:00:00" u="1"/>
        <d v="2021-09-21T00:00:00" u="1"/>
        <d v="2021-09-21T01:00:00" u="1"/>
        <d v="2021-09-21T02:00:00" u="1"/>
        <d v="2021-09-21T03:00:00" u="1"/>
        <d v="2021-09-21T04:00:00" u="1"/>
        <d v="2021-09-21T05:00:00" u="1"/>
        <d v="2021-09-21T06:00:00" u="1"/>
        <d v="2021-09-21T07:00:00" u="1"/>
        <d v="2021-09-21T08:00:00" u="1"/>
        <d v="2021-09-21T09:00:00" u="1"/>
        <d v="2021-09-21T10:00:00" u="1"/>
        <d v="2021-09-21T11:00:00" u="1"/>
        <d v="2021-09-21T12:00:00" u="1"/>
        <d v="2021-09-21T13:00:00" u="1"/>
        <d v="2021-09-21T14:00:00" u="1"/>
        <d v="2021-09-21T15:00:00" u="1"/>
        <d v="2021-09-21T16:00:00" u="1"/>
        <d v="2021-09-21T17:00:00" u="1"/>
        <d v="2021-09-21T18:00:00" u="1"/>
        <d v="2021-09-21T19:00:00" u="1"/>
        <d v="2021-09-21T20:00:00" u="1"/>
        <d v="2021-09-21T21:00:00" u="1"/>
        <d v="2021-09-21T22:00:00" u="1"/>
        <d v="2021-09-21T23:00:00" u="1"/>
        <d v="2017-11-21T00:00:00" u="1"/>
        <d v="2017-11-21T01:00:00" u="1"/>
        <d v="2018-11-21T00:00:00" u="1"/>
        <d v="2017-11-21T02:00:00" u="1"/>
        <d v="2018-11-21T01:00:00" u="1"/>
        <d v="2019-11-21T00:00:00" u="1"/>
        <d v="2017-11-21T03:00:00" u="1"/>
        <d v="2018-11-21T02:00:00" u="1"/>
        <d v="2019-11-21T01:00:00" u="1"/>
        <d v="2017-11-21T04:00:00" u="1"/>
        <d v="2018-11-21T03:00:00" u="1"/>
        <d v="2019-11-21T02:00:00" u="1"/>
        <d v="2017-11-21T05:00:00" u="1"/>
        <d v="2018-11-21T04:00:00" u="1"/>
        <d v="2019-11-21T03:00:00" u="1"/>
        <d v="2017-11-21T06:00:00" u="1"/>
        <d v="2018-11-21T05:00:00" u="1"/>
        <d v="2019-11-21T04:00:00" u="1"/>
        <d v="2017-11-21T07:00:00" u="1"/>
        <d v="2018-11-21T06:00:00" u="1"/>
        <d v="2019-11-21T05:00:00" u="1"/>
        <d v="2017-11-21T08:00:00" u="1"/>
        <d v="2018-11-21T07:00:00" u="1"/>
        <d v="2019-11-21T06:00:00" u="1"/>
        <d v="2017-11-21T09:00:00" u="1"/>
        <d v="2018-11-21T08:00:00" u="1"/>
        <d v="2019-11-21T07:00:00" u="1"/>
        <d v="2017-11-21T10:00:00" u="1"/>
        <d v="2018-11-21T09:00:00" u="1"/>
        <d v="2019-11-21T08:00:00" u="1"/>
        <d v="2017-11-21T11:00:00" u="1"/>
        <d v="2018-11-21T10:00:00" u="1"/>
        <d v="2019-11-21T09:00:00" u="1"/>
        <d v="2017-11-21T12:00:00" u="1"/>
        <d v="2018-11-21T11:00:00" u="1"/>
        <d v="2019-11-21T10:00:00" u="1"/>
        <d v="2017-11-21T13:00:00" u="1"/>
        <d v="2018-11-21T12:00:00" u="1"/>
        <d v="2019-11-21T11:00:00" u="1"/>
        <d v="2017-11-21T14:00:00" u="1"/>
        <d v="2018-11-21T13:00:00" u="1"/>
        <d v="2019-11-21T12:00:00" u="1"/>
        <d v="2017-11-21T15:00:00" u="1"/>
        <d v="2018-11-21T14:00:00" u="1"/>
        <d v="2019-11-21T13:00:00" u="1"/>
        <d v="2017-11-21T16:00:00" u="1"/>
        <d v="2018-11-21T15:00:00" u="1"/>
        <d v="2019-11-21T14:00:00" u="1"/>
        <d v="2017-11-21T17:00:00" u="1"/>
        <d v="2018-11-21T16:00:00" u="1"/>
        <d v="2019-11-21T15:00:00" u="1"/>
        <d v="2017-11-21T18:00:00" u="1"/>
        <d v="2018-11-21T17:00:00" u="1"/>
        <d v="2019-11-21T16:00:00" u="1"/>
        <d v="2017-11-21T19:00:00" u="1"/>
        <d v="2018-11-21T18:00:00" u="1"/>
        <d v="2019-11-21T17:00:00" u="1"/>
        <d v="2017-11-21T20:00:00" u="1"/>
        <d v="2018-11-21T19:00:00" u="1"/>
        <d v="2019-11-21T18:00:00" u="1"/>
        <d v="2017-11-21T21:00:00" u="1"/>
        <d v="2018-11-21T20:00:00" u="1"/>
        <d v="2019-11-21T19:00:00" u="1"/>
        <d v="2017-11-21T22:00:00" u="1"/>
        <d v="2018-11-21T21:00:00" u="1"/>
        <d v="2019-11-21T20:00:00" u="1"/>
        <d v="2017-11-21T23:00:00" u="1"/>
        <d v="2018-11-21T22:00:00" u="1"/>
        <d v="2019-11-21T21:00:00" u="1"/>
        <d v="2018-11-21T23:00:00" u="1"/>
        <d v="2019-11-21T22:00:00" u="1"/>
        <d v="2019-11-21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8-01-11T00:00:00" u="1"/>
        <d v="2018-01-11T01:00:00" u="1"/>
        <d v="2019-01-11T00:00:00" u="1"/>
        <d v="2018-01-11T02:00:00" u="1"/>
        <d v="2019-01-11T01:00:00" u="1"/>
        <d v="2020-01-11T00:00:00" u="1"/>
        <d v="2018-01-11T03:00:00" u="1"/>
        <d v="2019-01-11T02:00:00" u="1"/>
        <d v="2020-01-11T01:00:00" u="1"/>
        <d v="2018-01-11T04:00:00" u="1"/>
        <d v="2019-01-11T03:00:00" u="1"/>
        <d v="2020-01-11T02:00:00" u="1"/>
        <d v="2018-01-11T05:00:00" u="1"/>
        <d v="2019-01-11T04:00:00" u="1"/>
        <d v="2020-01-11T03:00:00" u="1"/>
        <d v="2018-01-11T06:00:00" u="1"/>
        <d v="2019-01-11T05:00:00" u="1"/>
        <d v="2020-01-11T04:00:00" u="1"/>
        <d v="2018-01-11T07:00:00" u="1"/>
        <d v="2019-01-11T06:00:00" u="1"/>
        <d v="2020-01-11T05:00:00" u="1"/>
        <d v="2018-01-11T08:00:00" u="1"/>
        <d v="2019-01-11T07:00:00" u="1"/>
        <d v="2020-01-11T06:00:00" u="1"/>
        <d v="2018-01-11T09:00:00" u="1"/>
        <d v="2019-01-11T08:00:00" u="1"/>
        <d v="2020-01-11T07:00:00" u="1"/>
        <d v="2018-01-11T10:00:00" u="1"/>
        <d v="2019-01-11T09:00:00" u="1"/>
        <d v="2020-01-11T08:00:00" u="1"/>
        <d v="2018-01-11T11:00:00" u="1"/>
        <d v="2019-01-11T10:00:00" u="1"/>
        <d v="2020-01-11T09:00:00" u="1"/>
        <d v="2018-01-11T12:00:00" u="1"/>
        <d v="2019-01-11T11:00:00" u="1"/>
        <d v="2020-01-11T10:00:00" u="1"/>
        <d v="2018-01-11T13:00:00" u="1"/>
        <d v="2019-01-11T12:00:00" u="1"/>
        <d v="2020-01-11T11:00:00" u="1"/>
        <d v="2018-01-11T14:00:00" u="1"/>
        <d v="2019-01-11T1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4-11T00:00:00" u="1"/>
        <d v="2018-04-11T01:00:00" u="1"/>
        <d v="2019-04-11T00:00:00" u="1"/>
        <d v="2018-04-11T02:00:00" u="1"/>
        <d v="2019-04-11T01:00:00" u="1"/>
        <d v="2020-04-11T00:00:00" u="1"/>
        <d v="2018-04-11T03:00:00" u="1"/>
        <d v="2019-04-11T02:00:00" u="1"/>
        <d v="2020-04-11T01:00:00" u="1"/>
        <d v="2018-04-11T04:00:00" u="1"/>
        <d v="2019-04-11T03:00:00" u="1"/>
        <d v="2020-04-11T02: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1-22T00:00:00" u="1"/>
        <d v="2018-05-11T05:00:00" u="1"/>
        <d v="2019-05-11T04:00:00" u="1"/>
        <d v="2020-05-11T03:00:00" u="1"/>
        <d v="2017-05-11T07:00:00" u="1"/>
        <d v="2018-01-22T01:00:00" u="1"/>
        <d v="2018-05-11T06:00:00" u="1"/>
        <d v="2019-01-22T00:00:00" u="1"/>
        <d v="2019-05-11T05:00:00" u="1"/>
        <d v="2020-05-11T04:00:00" u="1"/>
        <d v="2017-05-11T08:00:00" u="1"/>
        <d v="2018-01-22T02:00:00" u="1"/>
        <d v="2018-05-11T07:00:00" u="1"/>
        <d v="2019-01-22T01:00:00" u="1"/>
        <d v="2019-05-11T06:00:00" u="1"/>
        <d v="2020-01-22T00:00:00" u="1"/>
        <d v="2020-05-11T05:00:00" u="1"/>
        <d v="2017-05-11T09:00:00" u="1"/>
        <d v="2018-01-22T03:00:00" u="1"/>
        <d v="2018-05-11T08:00:00" u="1"/>
        <d v="2019-01-22T02:00:00" u="1"/>
        <d v="2019-05-11T07:00:00" u="1"/>
        <d v="2020-01-22T01:00:00" u="1"/>
        <d v="2020-05-11T06:00:00" u="1"/>
        <d v="2017-05-11T10:00:00" u="1"/>
        <d v="2018-01-22T04:00:00" u="1"/>
        <d v="2018-05-11T09:00:00" u="1"/>
        <d v="2019-01-22T03:00:00" u="1"/>
        <d v="2019-05-11T08:00:00" u="1"/>
        <d v="2020-01-22T02:00:00" u="1"/>
        <d v="2020-05-11T07:00:00" u="1"/>
        <d v="2017-05-11T11:00:00" u="1"/>
        <d v="2018-01-22T05:00:00" u="1"/>
        <d v="2018-05-11T10:00:00" u="1"/>
        <d v="2019-01-22T04:00:00" u="1"/>
        <d v="2019-05-11T09:00:00" u="1"/>
        <d v="2020-01-22T03:00:00" u="1"/>
        <d v="2020-05-11T08:00:00" u="1"/>
        <d v="2017-05-11T12:00:00" u="1"/>
        <d v="2018-01-22T06:00:00" u="1"/>
        <d v="2018-05-11T11:00:00" u="1"/>
        <d v="2019-01-22T05:00:00" u="1"/>
        <d v="2019-05-11T10:00:00" u="1"/>
        <d v="2020-01-22T04:00:00" u="1"/>
        <d v="2020-05-11T09:00:00" u="1"/>
        <d v="2017-05-11T13:00:00" u="1"/>
        <d v="2018-01-22T07:00:00" u="1"/>
        <d v="2018-05-11T12:00:00" u="1"/>
        <d v="2019-01-22T06:00:00" u="1"/>
        <d v="2019-05-11T11:00:00" u="1"/>
        <d v="2020-01-22T05:00:00" u="1"/>
        <d v="2020-05-11T10:00:00" u="1"/>
        <d v="2017-05-11T14:00:00" u="1"/>
        <d v="2018-01-22T08:00:00" u="1"/>
        <d v="2018-05-11T13:00:00" u="1"/>
        <d v="2019-01-22T07:00:00" u="1"/>
        <d v="2019-05-11T12:00:00" u="1"/>
        <d v="2020-01-22T06:00:00" u="1"/>
        <d v="2020-05-11T11:00:00" u="1"/>
        <d v="2017-05-11T15:00:00" u="1"/>
        <d v="2018-01-22T09:00:00" u="1"/>
        <d v="2018-05-11T14:00:00" u="1"/>
        <d v="2019-01-22T08:00:00" u="1"/>
        <d v="2019-05-11T13:00:00" u="1"/>
        <d v="2020-01-22T07:00:00" u="1"/>
        <d v="2020-05-11T12:00:00" u="1"/>
        <d v="2017-05-11T16:00:00" u="1"/>
        <d v="2018-01-22T10:00:00" u="1"/>
        <d v="2018-05-11T15:00:00" u="1"/>
        <d v="2019-01-22T09:00:00" u="1"/>
        <d v="2019-05-11T14:00:00" u="1"/>
        <d v="2020-01-22T08:00:00" u="1"/>
        <d v="2020-05-11T13:00:00" u="1"/>
        <d v="2017-05-11T17:00:00" u="1"/>
        <d v="2018-01-22T11:00:00" u="1"/>
        <d v="2018-05-11T16:00:00" u="1"/>
        <d v="2019-01-22T10:00:00" u="1"/>
        <d v="2019-05-11T15:00:00" u="1"/>
        <d v="2020-01-22T09:00:00" u="1"/>
        <d v="2020-05-11T14:00:00" u="1"/>
        <d v="2017-05-11T18:00:00" u="1"/>
        <d v="2018-01-22T12:00:00" u="1"/>
        <d v="2018-05-11T17:00:00" u="1"/>
        <d v="2019-01-22T11:00:00" u="1"/>
        <d v="2019-05-11T16:00:00" u="1"/>
        <d v="2020-01-22T10:00:00" u="1"/>
        <d v="2020-05-11T15:00:00" u="1"/>
        <d v="2017-05-11T19:00:00" u="1"/>
        <d v="2018-01-22T13:00:00" u="1"/>
        <d v="2018-05-11T18:00:00" u="1"/>
        <d v="2019-01-22T12:00:00" u="1"/>
        <d v="2019-05-11T17:00:00" u="1"/>
        <d v="2020-01-22T11:00:00" u="1"/>
        <d v="2020-05-11T16:00:00" u="1"/>
        <d v="2017-05-11T20:00:00" u="1"/>
        <d v="2018-01-22T14:00:00" u="1"/>
        <d v="2018-05-11T19:00:00" u="1"/>
        <d v="2019-01-22T13:00:00" u="1"/>
        <d v="2019-05-11T18:00:00" u="1"/>
        <d v="2020-01-22T12:00:00" u="1"/>
        <d v="2020-05-11T17:00:00" u="1"/>
        <d v="2017-05-11T21:00:00" u="1"/>
        <d v="2018-01-22T15:00:00" u="1"/>
        <d v="2018-05-11T20:00:00" u="1"/>
        <d v="2019-01-22T14:00:00" u="1"/>
        <d v="2019-05-11T19:00:00" u="1"/>
        <d v="2020-01-22T13:00:00" u="1"/>
        <d v="2020-05-11T18:00:00" u="1"/>
        <d v="2017-05-11T22:00:00" u="1"/>
        <d v="2018-01-22T16:00:00" u="1"/>
        <d v="2018-05-11T21:00:00" u="1"/>
        <d v="2019-01-22T15:00:00" u="1"/>
        <d v="2019-05-11T20:00:00" u="1"/>
        <d v="2020-01-22T14:00:00" u="1"/>
        <d v="2020-05-11T19:00:00" u="1"/>
        <d v="2017-05-11T23:00:00" u="1"/>
        <d v="2018-01-22T17:00:00" u="1"/>
        <d v="2018-05-11T22:00:00" u="1"/>
        <d v="2019-01-22T16:00:00" u="1"/>
        <d v="2019-05-11T21:00:00" u="1"/>
        <d v="2020-01-22T15:00:00" u="1"/>
        <d v="2020-05-11T20:00:00" u="1"/>
        <d v="2018-01-22T18:00:00" u="1"/>
        <d v="2018-05-11T23:00:00" u="1"/>
        <d v="2019-01-22T17:00:00" u="1"/>
        <d v="2019-05-11T22:00:00" u="1"/>
        <d v="2020-01-22T16:00:00" u="1"/>
        <d v="2020-05-11T21:00:00" u="1"/>
        <d v="2018-01-22T19:00:00" u="1"/>
        <d v="2019-01-22T18:00:00" u="1"/>
        <d v="2019-05-11T23:00:00" u="1"/>
        <d v="2020-01-22T17:00:00" u="1"/>
        <d v="2020-05-11T22:00:00" u="1"/>
        <d v="2018-01-22T20:00:00" u="1"/>
        <d v="2019-01-22T19:00:00" u="1"/>
        <d v="2020-01-22T18:00:00" u="1"/>
        <d v="2020-05-11T23:00:00" u="1"/>
        <d v="2018-01-22T21:00:00" u="1"/>
        <d v="2019-01-22T20:00:00" u="1"/>
        <d v="2020-01-22T19:00:00" u="1"/>
        <d v="2018-01-22T22:00:00" u="1"/>
        <d v="2019-01-22T21:00:00" u="1"/>
        <d v="2020-01-22T20:00:00" u="1"/>
        <d v="2018-01-22T23:00:00" u="1"/>
        <d v="2019-01-22T22:00:00" u="1"/>
        <d v="2020-01-22T21:00:00" u="1"/>
        <d v="2019-01-22T23:00:00" u="1"/>
        <d v="2020-01-22T22:00:00" u="1"/>
        <d v="2020-01-22T23:00:00" u="1"/>
        <d v="2017-06-11T00:00:00" u="1"/>
        <d v="2017-06-11T01:00:00" u="1"/>
        <d v="2018-06-11T00:00:00" u="1"/>
        <d v="2017-06-11T02:00:00" u="1"/>
        <d v="2018-06-11T01:00:00" u="1"/>
        <d v="2019-06-11T00:00:00" u="1"/>
        <d v="2017-06-11T03:00:00" u="1"/>
        <d v="2018-06-11T02:00:00" u="1"/>
        <d v="2019-06-11T01:00:00" u="1"/>
        <d v="2020-06-11T00:00:00" u="1"/>
        <d v="2017-06-11T04:00:00" u="1"/>
        <d v="2018-06-11T03:00:00" u="1"/>
        <d v="2019-06-11T02:00:00" u="1"/>
        <d v="2020-06-11T01:00:00" u="1"/>
        <d v="2017-06-11T05:00:00" u="1"/>
        <d v="2018-06-11T04:00:00" u="1"/>
        <d v="2019-06-11T03:00:00" u="1"/>
        <d v="2020-06-11T02:00:00" u="1"/>
        <d v="2017-06-11T06:00:00" u="1"/>
        <d v="2018-02-22T00:00:00" u="1"/>
        <d v="2018-06-11T05:00:00" u="1"/>
        <d v="2019-06-11T04:00:00" u="1"/>
        <d v="2020-06-11T03:00:00" u="1"/>
        <d v="2017-06-11T07:00:00" u="1"/>
        <d v="2018-02-22T01:00:00" u="1"/>
        <d v="2018-06-11T06:00:00" u="1"/>
        <d v="2019-02-22T00:00:00" u="1"/>
        <d v="2019-06-11T05:00:00" u="1"/>
        <d v="2020-06-11T04:00:00" u="1"/>
        <d v="2017-06-11T08:00:00" u="1"/>
        <d v="2018-02-22T02:00:00" u="1"/>
        <d v="2018-06-11T07:00:00" u="1"/>
        <d v="2019-02-22T01:00:00" u="1"/>
        <d v="2019-06-11T06:00:00" u="1"/>
        <d v="2020-06-11T05:00:00" u="1"/>
        <d v="2017-06-11T09:00:00" u="1"/>
        <d v="2018-02-22T03:00:00" u="1"/>
        <d v="2018-06-11T08:00:00" u="1"/>
        <d v="2019-02-22T02:00:00" u="1"/>
        <d v="2019-06-11T07:00:00" u="1"/>
        <d v="2020-06-11T06:00:00" u="1"/>
        <d v="2017-06-11T10:00:00" u="1"/>
        <d v="2018-02-22T04:00:00" u="1"/>
        <d v="2018-06-11T09:00:00" u="1"/>
        <d v="2019-02-22T03:00:00" u="1"/>
        <d v="2019-06-11T08:00:00" u="1"/>
        <d v="2020-06-11T07:00:00" u="1"/>
        <d v="2017-06-11T11:00:00" u="1"/>
        <d v="2018-02-22T05:00:00" u="1"/>
        <d v="2018-06-11T10:00:00" u="1"/>
        <d v="2019-02-22T04:00:00" u="1"/>
        <d v="2019-06-11T09:00:00" u="1"/>
        <d v="2020-06-11T08:00:00" u="1"/>
        <d v="2017-06-11T12:00:00" u="1"/>
        <d v="2018-02-22T06:00:00" u="1"/>
        <d v="2018-06-11T11:00:00" u="1"/>
        <d v="2019-02-22T05:00:00" u="1"/>
        <d v="2019-06-11T10:00:00" u="1"/>
        <d v="2020-06-11T09:00:00" u="1"/>
        <d v="2017-06-11T13:00:00" u="1"/>
        <d v="2018-02-22T07:00:00" u="1"/>
        <d v="2018-06-11T12:00:00" u="1"/>
        <d v="2019-02-22T06:00:00" u="1"/>
        <d v="2019-06-11T11:00:00" u="1"/>
        <d v="2020-06-11T10:00:00" u="1"/>
        <d v="2017-06-11T14:00:00" u="1"/>
        <d v="2018-02-22T08:00:00" u="1"/>
        <d v="2018-06-11T13:00:00" u="1"/>
        <d v="2019-02-22T07:00:00" u="1"/>
        <d v="2019-06-11T12:00:00" u="1"/>
        <d v="2020-06-11T11:00:00" u="1"/>
        <d v="2017-06-11T15:00:00" u="1"/>
        <d v="2018-02-22T09:00:00" u="1"/>
        <d v="2018-06-11T14:00:00" u="1"/>
        <d v="2019-02-22T08:00:00" u="1"/>
        <d v="2019-06-11T13:00:00" u="1"/>
        <d v="2020-06-11T12:00:00" u="1"/>
        <d v="2017-06-11T16:00:00" u="1"/>
        <d v="2018-02-22T10:00:00" u="1"/>
        <d v="2018-06-11T15:00:00" u="1"/>
        <d v="2019-02-22T09:00:00" u="1"/>
        <d v="2019-06-11T14:00:00" u="1"/>
        <d v="2020-06-11T13:00:00" u="1"/>
        <d v="2017-06-11T17:00:00" u="1"/>
        <d v="2018-02-22T11:00:00" u="1"/>
        <d v="2018-06-11T16:00:00" u="1"/>
        <d v="2019-02-22T10:00:00" u="1"/>
        <d v="2019-06-11T15:00:00" u="1"/>
        <d v="2020-06-11T14:00:00" u="1"/>
        <d v="2017-06-11T18:00:00" u="1"/>
        <d v="2018-02-22T12:00:00" u="1"/>
        <d v="2018-06-11T17:00:00" u="1"/>
        <d v="2019-02-22T11:00:00" u="1"/>
        <d v="2019-06-11T16:00:00" u="1"/>
        <d v="2020-06-11T15:00:00" u="1"/>
        <d v="2017-06-11T19:00:00" u="1"/>
        <d v="2018-02-22T13:00:00" u="1"/>
        <d v="2018-06-11T18:00:00" u="1"/>
        <d v="2019-02-22T12:00:00" u="1"/>
        <d v="2019-06-11T17:00:00" u="1"/>
        <d v="2020-06-11T16:00:00" u="1"/>
        <d v="2017-06-11T20:00:00" u="1"/>
        <d v="2018-02-22T14:00:00" u="1"/>
        <d v="2018-06-11T19:00:00" u="1"/>
        <d v="2019-02-22T13:00:00" u="1"/>
        <d v="2019-06-11T18:00:00" u="1"/>
        <d v="2020-06-11T17:00:00" u="1"/>
        <d v="2017-06-11T21:00:00" u="1"/>
        <d v="2018-02-22T15:00:00" u="1"/>
        <d v="2018-06-11T20:00:00" u="1"/>
        <d v="2019-02-22T14:00:00" u="1"/>
        <d v="2019-06-11T19:00:00" u="1"/>
        <d v="2020-06-11T18:00:00" u="1"/>
        <d v="2017-06-11T22:00:00" u="1"/>
        <d v="2018-02-22T16:00:00" u="1"/>
        <d v="2018-06-11T21:00:00" u="1"/>
        <d v="2019-02-22T15:00:00" u="1"/>
        <d v="2019-06-11T20:00:00" u="1"/>
        <d v="2020-06-11T19:00:00" u="1"/>
        <d v="2017-06-11T23:00:00" u="1"/>
        <d v="2018-02-22T17:00:00" u="1"/>
        <d v="2018-06-11T22:00:00" u="1"/>
        <d v="2019-02-22T16:00:00" u="1"/>
        <d v="2019-06-11T21:00:00" u="1"/>
        <d v="2020-06-11T20:00:00" u="1"/>
        <d v="2018-02-22T18:00:00" u="1"/>
        <d v="2018-06-11T23:00:00" u="1"/>
        <d v="2019-02-22T17:00:00" u="1"/>
        <d v="2019-06-11T22:00:00" u="1"/>
        <d v="2020-06-11T21:00:00" u="1"/>
        <d v="2018-02-22T19:00:00" u="1"/>
        <d v="2019-02-22T18:00:00" u="1"/>
        <d v="2019-06-11T23:00:00" u="1"/>
        <d v="2020-06-11T22:00:00" u="1"/>
        <d v="2018-02-22T20:00:00" u="1"/>
        <d v="2019-02-22T19:00:00" u="1"/>
        <d v="2020-06-11T23:00:00" u="1"/>
        <d v="2018-02-22T21:00:00" u="1"/>
        <d v="2019-02-22T20:00:00" u="1"/>
        <d v="2018-02-22T22:00:00" u="1"/>
        <d v="2019-02-22T21:00:00" u="1"/>
        <d v="2018-02-22T23:00:00" u="1"/>
        <d v="2019-02-22T22:00:00" u="1"/>
        <d v="2019-02-22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17-07-11T06:00:00" u="1"/>
        <d v="2018-03-22T00:00:00" u="1"/>
        <d v="2018-07-11T05:00:00" u="1"/>
        <d v="2019-07-11T04:00:00" u="1"/>
        <d v="2020-07-11T03:00:00" u="1"/>
        <d v="2017-07-11T07:00:00" u="1"/>
        <d v="2018-03-22T01:00:00" u="1"/>
        <d v="2018-07-11T06:00:00" u="1"/>
        <d v="2019-03-22T00:00:00" u="1"/>
        <d v="2019-07-11T05:00:00" u="1"/>
        <d v="2020-07-11T04:00:00" u="1"/>
        <d v="2017-07-11T08:00:00" u="1"/>
        <d v="2018-03-22T02:00:00" u="1"/>
        <d v="2018-07-11T07:00:00" u="1"/>
        <d v="2019-03-22T01:00:00" u="1"/>
        <d v="2019-07-11T06:00:00" u="1"/>
        <d v="2020-03-22T00:00:00" u="1"/>
        <d v="2020-07-11T05:00:00" u="1"/>
        <d v="2017-07-11T09:00:00" u="1"/>
        <d v="2018-03-22T03:00:00" u="1"/>
        <d v="2018-07-11T08:00:00" u="1"/>
        <d v="2019-03-22T02:00:00" u="1"/>
        <d v="2019-07-11T07:00:00" u="1"/>
        <d v="2020-03-22T01:00:00" u="1"/>
        <d v="2020-07-11T06:00:00" u="1"/>
        <d v="2017-07-11T10:00:00" u="1"/>
        <d v="2018-03-22T04:00:00" u="1"/>
        <d v="2018-07-11T09:00:00" u="1"/>
        <d v="2019-03-22T03:00:00" u="1"/>
        <d v="2019-07-11T08:00:00" u="1"/>
        <d v="2020-03-22T02:00:00" u="1"/>
        <d v="2020-07-11T07:00:00" u="1"/>
        <d v="2017-07-11T11:00:00" u="1"/>
        <d v="2018-03-22T05:00:00" u="1"/>
        <d v="2018-07-11T10:00:00" u="1"/>
        <d v="2019-03-22T04:00:00" u="1"/>
        <d v="2019-07-11T09:00:00" u="1"/>
        <d v="2020-03-22T03:00:00" u="1"/>
        <d v="2020-07-11T08:00:00" u="1"/>
        <d v="2017-07-11T12:00:00" u="1"/>
        <d v="2018-03-22T06:00:00" u="1"/>
        <d v="2018-07-11T11:00:00" u="1"/>
        <d v="2019-03-22T05:00:00" u="1"/>
        <d v="2019-07-11T10:00:00" u="1"/>
        <d v="2020-03-22T04:00:00" u="1"/>
        <d v="2020-07-11T09:00:00" u="1"/>
        <d v="2017-07-11T13:00:00" u="1"/>
        <d v="2018-03-22T07:00:00" u="1"/>
        <d v="2018-07-11T12:00:00" u="1"/>
        <d v="2019-03-22T06:00:00" u="1"/>
        <d v="2019-07-11T11:00:00" u="1"/>
        <d v="2020-03-22T05:00:00" u="1"/>
        <d v="2020-07-11T10:00:00" u="1"/>
        <d v="2017-07-11T14:00:00" u="1"/>
        <d v="2018-03-22T08:00:00" u="1"/>
        <d v="2018-07-11T13:00:00" u="1"/>
        <d v="2019-03-22T07:00:00" u="1"/>
        <d v="2019-07-11T12:00:00" u="1"/>
        <d v="2020-03-22T06:00:00" u="1"/>
        <d v="2020-07-11T11:00:00" u="1"/>
        <d v="2017-07-11T15:00:00" u="1"/>
        <d v="2018-03-22T09:00:00" u="1"/>
        <d v="2018-07-11T14:00:00" u="1"/>
        <d v="2019-03-22T08:00:00" u="1"/>
        <d v="2019-07-11T13:00:00" u="1"/>
        <d v="2020-03-22T07:00:00" u="1"/>
        <d v="2020-07-11T12:00:00" u="1"/>
        <d v="2017-07-11T16:00:00" u="1"/>
        <d v="2018-03-22T10:00:00" u="1"/>
        <d v="2018-07-11T15:00:00" u="1"/>
        <d v="2019-03-22T09:00:00" u="1"/>
        <d v="2019-07-11T14:00:00" u="1"/>
        <d v="2020-03-22T08:00:00" u="1"/>
        <d v="2020-07-11T13:00:00" u="1"/>
        <d v="2017-07-11T17:00:00" u="1"/>
        <d v="2018-03-22T11:00:00" u="1"/>
        <d v="2018-07-11T16:00:00" u="1"/>
        <d v="2019-03-22T10:00:00" u="1"/>
        <d v="2019-07-11T15:00:00" u="1"/>
        <d v="2020-03-22T09:00:00" u="1"/>
        <d v="2020-07-11T14:00:00" u="1"/>
        <d v="2017-07-11T18:00:00" u="1"/>
        <d v="2018-03-22T12:00:00" u="1"/>
        <d v="2018-07-11T17:00:00" u="1"/>
        <d v="2019-03-22T11:00:00" u="1"/>
        <d v="2019-07-11T16:00:00" u="1"/>
        <d v="2020-03-22T10:00:00" u="1"/>
        <d v="2020-07-11T15:00:00" u="1"/>
        <d v="2017-07-11T19:00:00" u="1"/>
        <d v="2018-03-22T13:00:00" u="1"/>
        <d v="2018-07-11T18:00:00" u="1"/>
        <d v="2019-03-22T12:00:00" u="1"/>
        <d v="2019-07-11T17:00:00" u="1"/>
        <d v="2020-03-22T11:00:00" u="1"/>
        <d v="2020-07-11T16:00:00" u="1"/>
        <d v="2017-07-11T20:00:00" u="1"/>
        <d v="2018-03-22T14:00:00" u="1"/>
        <d v="2018-07-11T19:00:00" u="1"/>
        <d v="2019-03-22T13:00:00" u="1"/>
        <d v="2019-07-11T18:00:00" u="1"/>
        <d v="2020-03-22T12:00:00" u="1"/>
        <d v="2020-07-11T17:00:00" u="1"/>
        <d v="2017-07-11T21:00:00" u="1"/>
        <d v="2018-03-22T15:00:00" u="1"/>
        <d v="2018-07-11T20:00:00" u="1"/>
        <d v="2019-03-22T14:00:00" u="1"/>
        <d v="2019-07-11T19:00:00" u="1"/>
        <d v="2020-03-22T13:00:00" u="1"/>
        <d v="2020-07-11T18:00:00" u="1"/>
        <d v="2017-07-11T22:00:00" u="1"/>
        <d v="2018-03-22T16:00:00" u="1"/>
        <d v="2018-07-11T21:00:00" u="1"/>
        <d v="2019-03-22T15:00:00" u="1"/>
        <d v="2019-07-11T20:00:00" u="1"/>
        <d v="2020-03-22T14:00:00" u="1"/>
        <d v="2020-07-11T19:00:00" u="1"/>
        <d v="2017-07-11T23:00:00" u="1"/>
        <d v="2018-03-22T17:00:00" u="1"/>
        <d v="2018-07-11T22:00:00" u="1"/>
        <d v="2019-03-22T16:00:00" u="1"/>
        <d v="2019-07-11T21:00:00" u="1"/>
        <d v="2020-03-22T15:00:00" u="1"/>
        <d v="2020-07-11T20:00:00" u="1"/>
        <d v="2018-03-22T18:00:00" u="1"/>
        <d v="2018-07-11T23:00:00" u="1"/>
        <d v="2019-03-22T17:00:00" u="1"/>
        <d v="2019-07-11T22:00:00" u="1"/>
        <d v="2020-03-22T16:00:00" u="1"/>
        <d v="2020-07-11T21:00:00" u="1"/>
        <d v="2018-03-22T19:00:00" u="1"/>
        <d v="2019-03-22T18:00:00" u="1"/>
        <d v="2019-07-11T23:00:00" u="1"/>
        <d v="2020-03-22T17:00:00" u="1"/>
        <d v="2020-07-11T22:00:00" u="1"/>
        <d v="2018-03-22T20:00:00" u="1"/>
        <d v="2019-03-22T19:00:00" u="1"/>
        <d v="2020-03-22T18:00:00" u="1"/>
        <d v="2020-07-11T23:00:00" u="1"/>
        <d v="2018-03-22T21:00:00" u="1"/>
        <d v="2019-03-22T20:00:00" u="1"/>
        <d v="2020-03-22T19:00:00" u="1"/>
        <d v="2018-03-22T22:00:00" u="1"/>
        <d v="2019-03-22T21:00:00" u="1"/>
        <d v="2020-03-22T20:00:00" u="1"/>
        <d v="2018-03-22T23:00:00" u="1"/>
        <d v="2019-03-22T22:00:00" u="1"/>
        <d v="2020-03-22T21:00:00" u="1"/>
        <d v="2019-03-22T23:00:00" u="1"/>
        <d v="2020-03-22T22:00:00" u="1"/>
        <d v="2020-03-22T23:00:00" u="1"/>
        <d v="2017-08-11T00:00:00" u="1"/>
        <d v="2017-08-11T01:00:00" u="1"/>
        <d v="2018-08-11T00:00:00" u="1"/>
        <d v="2017-08-11T02:00:00" u="1"/>
        <d v="2018-08-11T01:00:00" u="1"/>
        <d v="2019-08-11T00:00:00" u="1"/>
        <d v="2017-08-11T03:00:00" u="1"/>
        <d v="2018-08-11T02:00:00" u="1"/>
        <d v="2019-08-11T01:00:00" u="1"/>
        <d v="2020-08-11T00:00:00" u="1"/>
        <d v="2017-08-11T04:00:00" u="1"/>
        <d v="2018-08-11T03:00:00" u="1"/>
        <d v="2019-08-11T02:00:00" u="1"/>
        <d v="2020-08-11T01:00:00" u="1"/>
        <d v="2017-08-11T05:00:00" u="1"/>
        <d v="2018-08-11T04:00:00" u="1"/>
        <d v="2019-08-11T03:00:00" u="1"/>
        <d v="2020-08-11T02:00:00" u="1"/>
        <d v="2017-08-11T06:00:00" u="1"/>
        <d v="2018-04-22T00:00:00" u="1"/>
        <d v="2018-08-11T05:00:00" u="1"/>
        <d v="2019-08-11T04:00:00" u="1"/>
        <d v="2020-08-11T03:00:00" u="1"/>
        <d v="2017-08-11T07:00:00" u="1"/>
        <d v="2018-04-22T01:00:00" u="1"/>
        <d v="2018-08-11T06:00:00" u="1"/>
        <d v="2019-04-22T00:00:00" u="1"/>
        <d v="2019-08-11T05:00:00" u="1"/>
        <d v="2020-08-11T04:00:00" u="1"/>
        <d v="2017-08-11T08:00:00" u="1"/>
        <d v="2018-04-22T02:00:00" u="1"/>
        <d v="2018-08-11T07:00:00" u="1"/>
        <d v="2019-04-22T01:00:00" u="1"/>
        <d v="2019-08-11T06:00:00" u="1"/>
        <d v="2020-04-22T00:00:00" u="1"/>
        <d v="2020-08-11T05:00:00" u="1"/>
        <d v="2017-08-11T09:00:00" u="1"/>
        <d v="2018-04-22T03:00:00" u="1"/>
        <d v="2018-08-11T08:00:00" u="1"/>
        <d v="2019-04-22T02:00:00" u="1"/>
        <d v="2019-08-11T07:00:00" u="1"/>
        <d v="2020-04-22T01:00:00" u="1"/>
        <d v="2020-08-11T06:00:00" u="1"/>
        <d v="2017-08-11T10:00:00" u="1"/>
        <d v="2018-04-22T04:00:00" u="1"/>
        <d v="2018-08-11T09:00:00" u="1"/>
        <d v="2019-04-22T03:00:00" u="1"/>
        <d v="2019-08-11T08:00:00" u="1"/>
        <d v="2020-04-22T02:00:00" u="1"/>
        <d v="2020-08-11T07:00:00" u="1"/>
        <d v="2017-08-11T11:00:00" u="1"/>
        <d v="2018-04-22T05:00:00" u="1"/>
        <d v="2018-08-11T10:00:00" u="1"/>
        <d v="2019-04-22T04:00:00" u="1"/>
        <d v="2019-08-11T09:00:00" u="1"/>
        <d v="2020-04-22T03:00:00" u="1"/>
        <d v="2020-08-11T08:00:00" u="1"/>
        <d v="2017-08-11T12:00:00" u="1"/>
        <d v="2018-04-22T06:00:00" u="1"/>
        <d v="2018-08-11T11:00:00" u="1"/>
        <d v="2019-04-22T05:00:00" u="1"/>
        <d v="2019-08-11T10:00:00" u="1"/>
        <d v="2020-04-22T04:00:00" u="1"/>
        <d v="2020-08-11T09:00:00" u="1"/>
        <d v="2017-08-11T13:00:00" u="1"/>
        <d v="2018-04-22T07:00:00" u="1"/>
        <d v="2018-08-11T12:00:00" u="1"/>
        <d v="2019-04-22T06:00:00" u="1"/>
        <d v="2019-08-11T11:00:00" u="1"/>
        <d v="2020-04-22T05:00:00" u="1"/>
        <d v="2020-08-11T10:00:00" u="1"/>
        <d v="2017-08-11T14:00:00" u="1"/>
        <d v="2018-04-22T08:00:00" u="1"/>
        <d v="2018-08-11T13:00:00" u="1"/>
        <d v="2019-04-22T07:00:00" u="1"/>
        <d v="2019-08-11T12:00:00" u="1"/>
        <d v="2020-04-22T06:00:00" u="1"/>
        <d v="2020-08-11T11:00:00" u="1"/>
        <d v="2017-08-11T15:00:00" u="1"/>
        <d v="2018-04-22T09:00:00" u="1"/>
        <d v="2018-08-11T14:00:00" u="1"/>
        <d v="2019-04-22T08:00:00" u="1"/>
        <d v="2019-08-11T13:00:00" u="1"/>
        <d v="2020-04-22T07:00:00" u="1"/>
        <d v="2020-08-11T12:00:00" u="1"/>
        <d v="2017-08-11T16:00:00" u="1"/>
        <d v="2018-04-22T10:00:00" u="1"/>
        <d v="2018-08-11T15:00:00" u="1"/>
        <d v="2019-04-22T09:00:00" u="1"/>
        <d v="2019-08-11T14:00:00" u="1"/>
        <d v="2020-04-22T08:00:00" u="1"/>
        <d v="2020-08-11T13:00:00" u="1"/>
        <d v="2017-08-11T17:00:00" u="1"/>
        <d v="2018-04-22T11:00:00" u="1"/>
        <d v="2018-08-11T16:00:00" u="1"/>
        <d v="2019-04-22T10:00:00" u="1"/>
        <d v="2019-08-11T15:00:00" u="1"/>
        <d v="2020-04-22T09:00:00" u="1"/>
        <d v="2020-08-11T14:00:00" u="1"/>
        <d v="2017-08-11T18:00:00" u="1"/>
        <d v="2018-04-22T12:00:00" u="1"/>
        <d v="2018-08-11T17:00:00" u="1"/>
        <d v="2019-04-22T11:00:00" u="1"/>
        <d v="2019-08-11T16:00:00" u="1"/>
        <d v="2020-04-22T10:00:00" u="1"/>
        <d v="2020-08-11T15:00:00" u="1"/>
        <d v="2017-08-11T19:00:00" u="1"/>
        <d v="2018-04-22T13:00:00" u="1"/>
        <d v="2018-08-11T18:00:00" u="1"/>
        <d v="2019-04-22T12:00:00" u="1"/>
        <d v="2019-08-11T17:00:00" u="1"/>
        <d v="2020-04-22T11:00:00" u="1"/>
        <d v="2020-08-11T16:00:00" u="1"/>
        <d v="2017-08-11T20:00:00" u="1"/>
        <d v="2018-04-22T14:00:00" u="1"/>
        <d v="2018-08-11T19:00:00" u="1"/>
        <d v="2019-04-22T13:00:00" u="1"/>
        <d v="2019-08-11T18:00:00" u="1"/>
        <d v="2020-04-22T12:00:00" u="1"/>
        <d v="2020-08-11T17:00:00" u="1"/>
        <d v="2017-08-11T21:00:00" u="1"/>
        <d v="2018-04-22T15:00:00" u="1"/>
        <d v="2018-08-11T20:00:00" u="1"/>
        <d v="2019-04-22T14:00:00" u="1"/>
        <d v="2019-08-11T19:00:00" u="1"/>
        <d v="2020-04-22T13:00:00" u="1"/>
        <d v="2020-08-11T18:00:00" u="1"/>
        <d v="2017-08-11T22:00:00" u="1"/>
        <d v="2018-04-22T16:00:00" u="1"/>
        <d v="2018-08-11T21:00:00" u="1"/>
        <d v="2019-04-22T15:00:00" u="1"/>
        <d v="2019-08-11T20:00:00" u="1"/>
        <d v="2020-04-22T14:00:00" u="1"/>
        <d v="2020-08-11T19:00:00" u="1"/>
        <d v="2017-08-11T23:00:00" u="1"/>
        <d v="2018-04-22T17:00:00" u="1"/>
        <d v="2018-08-11T22:00:00" u="1"/>
        <d v="2019-04-22T16:00:00" u="1"/>
        <d v="2019-08-11T21:00:00" u="1"/>
        <d v="2020-04-22T15:00:00" u="1"/>
        <d v="2020-08-11T20:00:00" u="1"/>
        <d v="2018-04-22T18:00:00" u="1"/>
        <d v="2018-08-11T23:00:00" u="1"/>
        <d v="2019-04-22T17:00:00" u="1"/>
        <d v="2019-08-11T22:00:00" u="1"/>
        <d v="2020-04-22T16:00:00" u="1"/>
        <d v="2020-08-11T21:00:00" u="1"/>
        <d v="2018-04-22T19:00:00" u="1"/>
        <d v="2019-04-22T18:00:00" u="1"/>
        <d v="2019-08-11T23:00:00" u="1"/>
        <d v="2020-04-22T17:00:00" u="1"/>
        <d v="2020-08-11T22:00:00" u="1"/>
        <d v="2018-04-22T20:00:00" u="1"/>
        <d v="2019-04-22T19:00:00" u="1"/>
        <d v="2020-04-22T18:00:00" u="1"/>
        <d v="2020-08-11T23:00:00" u="1"/>
        <d v="2018-04-22T21:00:00" u="1"/>
        <d v="2019-04-22T20:00:00" u="1"/>
        <d v="2020-04-22T19:00:00" u="1"/>
        <d v="2018-04-22T22:00:00" u="1"/>
        <d v="2019-04-22T21:00:00" u="1"/>
        <d v="2020-04-22T20:00:00" u="1"/>
        <d v="2018-04-22T23:00:00" u="1"/>
        <d v="2019-04-22T22:00:00" u="1"/>
        <d v="2020-04-22T21:00:00" u="1"/>
        <d v="2019-04-22T23:00:00" u="1"/>
        <d v="2020-04-22T22:00:00" u="1"/>
        <d v="2020-04-22T23:00:00" u="1"/>
        <d v="2017-09-11T00:00:00" u="1"/>
        <d v="2017-09-11T01:00:00" u="1"/>
        <d v="2018-09-11T00:00:00" u="1"/>
        <d v="2017-09-11T02:00:00" u="1"/>
        <d v="2018-09-11T01:00:00" u="1"/>
        <d v="2019-09-11T00:00:00" u="1"/>
        <d v="2017-09-11T03:00:00" u="1"/>
        <d v="2018-09-11T02:00:00" u="1"/>
        <d v="2019-09-11T01:00:00" u="1"/>
        <d v="2020-09-11T00:00:00" u="1"/>
        <d v="2017-09-11T04:00:00" u="1"/>
        <d v="2018-09-11T03:00:00" u="1"/>
        <d v="2019-09-11T02:00:00" u="1"/>
        <d v="2020-09-11T01:00:00" u="1"/>
        <d v="2021-09-11T00:00:00" u="1"/>
        <d v="2017-05-22T00:00:00" u="1"/>
        <d v="2017-09-11T05:00:00" u="1"/>
        <d v="2018-09-11T04:00:00" u="1"/>
        <d v="2019-09-11T03:00:00" u="1"/>
        <d v="2020-09-11T02:00:00" u="1"/>
        <d v="2021-09-11T01:00:00" u="1"/>
        <d v="2017-05-22T01:00:00" u="1"/>
        <d v="2017-09-11T06:00:00" u="1"/>
        <d v="2018-05-22T00:00:00" u="1"/>
        <d v="2018-09-11T05:00:00" u="1"/>
        <d v="2019-09-11T04:00:00" u="1"/>
        <d v="2020-09-11T03:00:00" u="1"/>
        <d v="2021-09-11T02:00:00" u="1"/>
        <d v="2017-05-22T02:00:00" u="1"/>
        <d v="2017-09-11T07:00:00" u="1"/>
        <d v="2018-05-22T01:00:00" u="1"/>
        <d v="2018-09-11T06:00:00" u="1"/>
        <d v="2019-05-22T00:00:00" u="1"/>
        <d v="2019-09-11T05:00:00" u="1"/>
        <d v="2020-09-11T04:00:00" u="1"/>
        <d v="2021-09-11T03:00:00" u="1"/>
        <d v="2017-05-22T03:00:00" u="1"/>
        <d v="2017-09-11T08:00:00" u="1"/>
        <d v="2018-05-22T02:00:00" u="1"/>
        <d v="2018-09-11T07:00:00" u="1"/>
        <d v="2019-05-22T01:00:00" u="1"/>
        <d v="2019-09-11T06:00:00" u="1"/>
        <d v="2020-05-22T00:00:00" u="1"/>
        <d v="2020-09-11T05:00:00" u="1"/>
        <d v="2021-09-11T04:00:00" u="1"/>
        <d v="2017-05-22T04:00:00" u="1"/>
        <d v="2017-09-11T09:00:00" u="1"/>
        <d v="2018-05-22T03:00:00" u="1"/>
        <d v="2018-09-11T08:00:00" u="1"/>
        <d v="2019-05-22T02:00:00" u="1"/>
        <d v="2019-09-11T07:00:00" u="1"/>
        <d v="2020-05-22T01:00:00" u="1"/>
        <d v="2020-09-11T06:00:00" u="1"/>
        <d v="2021-09-11T05:00:00" u="1"/>
        <d v="2017-05-22T05:00:00" u="1"/>
        <d v="2017-09-11T10:00:00" u="1"/>
        <d v="2018-05-22T04:00:00" u="1"/>
        <d v="2018-09-11T09:00:00" u="1"/>
        <d v="2019-05-22T03:00:00" u="1"/>
        <d v="2019-09-11T08:00:00" u="1"/>
        <d v="2020-05-22T02:00:00" u="1"/>
        <d v="2020-09-11T07:00:00" u="1"/>
        <d v="2021-09-11T06:00:00" u="1"/>
        <d v="2017-05-22T06:00:00" u="1"/>
        <d v="2017-09-11T11:00:00" u="1"/>
        <d v="2018-05-22T05:00:00" u="1"/>
        <d v="2018-09-11T10:00:00" u="1"/>
        <d v="2019-05-22T04:00:00" u="1"/>
        <d v="2019-09-11T09:00:00" u="1"/>
        <d v="2020-05-22T03:00:00" u="1"/>
        <d v="2020-09-11T08:00:00" u="1"/>
        <d v="2021-09-11T07:00:00" u="1"/>
        <d v="2017-05-22T07:00:00" u="1"/>
        <d v="2017-09-11T12:00:00" u="1"/>
        <d v="2018-05-22T06:00:00" u="1"/>
        <d v="2018-09-11T11:00:00" u="1"/>
        <d v="2019-05-22T05:00:00" u="1"/>
        <d v="2019-09-11T10:00:00" u="1"/>
        <d v="2020-05-22T04:00:00" u="1"/>
        <d v="2020-09-11T09:00:00" u="1"/>
        <d v="2021-09-11T08:00:00" u="1"/>
        <d v="2017-05-22T08:00:00" u="1"/>
        <d v="2017-09-11T13:00:00" u="1"/>
        <d v="2018-05-22T07:00:00" u="1"/>
        <d v="2018-09-11T12:00:00" u="1"/>
        <d v="2019-05-22T06:00:00" u="1"/>
        <d v="2019-09-11T11:00:00" u="1"/>
        <d v="2020-05-22T05:00:00" u="1"/>
        <d v="2020-09-11T10:00:00" u="1"/>
        <d v="2021-09-11T09:00:00" u="1"/>
        <d v="2017-05-22T09:00:00" u="1"/>
        <d v="2017-09-11T14:00:00" u="1"/>
        <d v="2018-05-22T08:00:00" u="1"/>
        <d v="2018-09-11T13:00:00" u="1"/>
        <d v="2019-05-22T07:00:00" u="1"/>
        <d v="2019-09-11T12:00:00" u="1"/>
        <d v="2020-05-22T06:00:00" u="1"/>
        <d v="2020-09-11T11:00:00" u="1"/>
        <d v="2021-09-11T10:00:00" u="1"/>
        <d v="2017-05-22T10:00:00" u="1"/>
        <d v="2017-09-11T15:00:00" u="1"/>
        <d v="2018-05-22T09:00:00" u="1"/>
        <d v="2018-09-11T14:00:00" u="1"/>
        <d v="2019-05-22T08:00:00" u="1"/>
        <d v="2019-09-11T13:00:00" u="1"/>
        <d v="2020-05-22T07:00:00" u="1"/>
        <d v="2020-09-11T12:00:00" u="1"/>
        <d v="2021-09-11T11:00:00" u="1"/>
        <d v="2017-05-22T11:00:00" u="1"/>
        <d v="2017-09-11T16:00:00" u="1"/>
        <d v="2018-05-22T10:00:00" u="1"/>
        <d v="2018-09-11T15:00:00" u="1"/>
        <d v="2019-05-22T09:00:00" u="1"/>
        <d v="2019-09-11T14:00:00" u="1"/>
        <d v="2020-05-22T08:00:00" u="1"/>
        <d v="2020-09-11T13:00:00" u="1"/>
        <d v="2021-09-11T12:00:00" u="1"/>
        <d v="2017-05-22T12:00:00" u="1"/>
        <d v="2017-09-11T17:00:00" u="1"/>
        <d v="2018-05-22T11:00:00" u="1"/>
        <d v="2018-09-11T16:00:00" u="1"/>
        <d v="2019-05-22T10:00:00" u="1"/>
        <d v="2019-09-11T15:00:00" u="1"/>
        <d v="2020-05-22T09:00:00" u="1"/>
        <d v="2020-09-11T14:00:00" u="1"/>
        <d v="2021-09-11T13:00:00" u="1"/>
        <d v="2017-05-22T13:00:00" u="1"/>
        <d v="2017-09-11T18:00:00" u="1"/>
        <d v="2018-05-22T12:00:00" u="1"/>
        <d v="2018-09-11T17:00:00" u="1"/>
        <d v="2019-05-22T11:00:00" u="1"/>
        <d v="2019-09-11T16:00:00" u="1"/>
        <d v="2020-05-22T10:00:00" u="1"/>
        <d v="2020-09-11T15:00:00" u="1"/>
        <d v="2021-09-11T14:00:00" u="1"/>
        <d v="2017-05-22T14:00:00" u="1"/>
        <d v="2017-09-11T19:00:00" u="1"/>
        <d v="2018-05-22T13:00:00" u="1"/>
        <d v="2018-09-11T18:00:00" u="1"/>
        <d v="2019-05-22T12:00:00" u="1"/>
        <d v="2019-09-11T17:00:00" u="1"/>
        <d v="2020-05-22T11:00:00" u="1"/>
        <d v="2020-09-11T16:00:00" u="1"/>
        <d v="2021-09-11T15:00:00" u="1"/>
        <d v="2017-05-22T15:00:00" u="1"/>
        <d v="2017-09-11T20:00:00" u="1"/>
        <d v="2018-05-22T14:00:00" u="1"/>
        <d v="2018-09-11T19:00:00" u="1"/>
        <d v="2019-05-22T13:00:00" u="1"/>
        <d v="2019-09-11T18:00:00" u="1"/>
        <d v="2020-05-22T12:00:00" u="1"/>
        <d v="2020-09-11T17:00:00" u="1"/>
        <d v="2021-09-11T16:00:00" u="1"/>
        <d v="2017-05-22T16:00:00" u="1"/>
        <d v="2017-09-11T21:00:00" u="1"/>
        <d v="2018-05-22T15:00:00" u="1"/>
        <d v="2018-09-11T20:00:00" u="1"/>
        <d v="2019-05-22T14:00:00" u="1"/>
        <d v="2019-09-11T19:00:00" u="1"/>
        <d v="2020-05-22T13:00:00" u="1"/>
        <d v="2020-09-11T18:00:00" u="1"/>
        <d v="2021-09-11T17:00:00" u="1"/>
        <d v="2017-05-22T17:00:00" u="1"/>
        <d v="2017-09-11T22:00:00" u="1"/>
        <d v="2018-05-22T16:00:00" u="1"/>
        <d v="2018-09-11T21:00:00" u="1"/>
        <d v="2019-05-22T15:00:00" u="1"/>
        <d v="2019-09-11T20:00:00" u="1"/>
        <d v="2020-05-22T14:00:00" u="1"/>
        <d v="2020-09-11T19:00:00" u="1"/>
        <d v="2021-09-11T18:00:00" u="1"/>
        <d v="2017-05-22T18:00:00" u="1"/>
        <d v="2017-09-11T23:00:00" u="1"/>
        <d v="2018-05-22T17:00:00" u="1"/>
        <d v="2018-09-11T22:00:00" u="1"/>
        <d v="2019-05-22T16:00:00" u="1"/>
        <d v="2019-09-11T21:00:00" u="1"/>
        <d v="2020-05-22T15:00:00" u="1"/>
        <d v="2020-09-11T20:00:00" u="1"/>
        <d v="2021-09-11T19:00:00" u="1"/>
        <d v="2017-05-22T19:00:00" u="1"/>
        <d v="2018-05-22T18:00:00" u="1"/>
        <d v="2018-09-11T23:00:00" u="1"/>
        <d v="2019-05-22T17:00:00" u="1"/>
        <d v="2019-09-11T22:00:00" u="1"/>
        <d v="2020-05-22T16:00:00" u="1"/>
        <d v="2020-09-11T21:00:00" u="1"/>
        <d v="2021-09-11T20:00:00" u="1"/>
        <d v="2017-05-22T20:00:00" u="1"/>
        <d v="2018-05-22T19:00:00" u="1"/>
        <d v="2019-05-22T18:00:00" u="1"/>
        <d v="2019-09-11T23:00:00" u="1"/>
        <d v="2020-05-22T17:00:00" u="1"/>
        <d v="2020-09-11T22:00:00" u="1"/>
        <d v="2021-09-11T21:00:00" u="1"/>
        <d v="2017-05-22T21:00:00" u="1"/>
        <d v="2018-05-22T20:00:00" u="1"/>
        <d v="2019-05-22T19:00:00" u="1"/>
        <d v="2020-05-22T18:00:00" u="1"/>
        <d v="2020-09-11T23:00:00" u="1"/>
        <d v="2021-09-11T22:00:00" u="1"/>
        <d v="2017-05-22T22:00:00" u="1"/>
        <d v="2018-05-22T21:00:00" u="1"/>
        <d v="2019-05-22T20:00:00" u="1"/>
        <d v="2020-05-22T19:00:00" u="1"/>
        <d v="2021-09-11T23:00:00" u="1"/>
        <d v="2017-05-22T23:00:00" u="1"/>
        <d v="2018-05-22T22:00:00" u="1"/>
        <d v="2019-05-22T21:00:00" u="1"/>
        <d v="2020-05-22T20:00:00" u="1"/>
        <d v="2018-05-22T23:00:00" u="1"/>
        <d v="2019-05-22T22:00:00" u="1"/>
        <d v="2020-05-22T21:00:00" u="1"/>
        <d v="2019-05-22T23:00:00" u="1"/>
        <d v="2020-05-22T22:00:00" u="1"/>
        <d v="2020-05-22T23:00:00" u="1"/>
        <d v="2017-06-22T00:00:00" u="1"/>
        <d v="2017-06-22T01:00:00" u="1"/>
        <d v="2018-06-22T00:00:00" u="1"/>
        <d v="2017-06-22T02:00:00" u="1"/>
        <d v="2018-06-22T01:00:00" u="1"/>
        <d v="2019-06-22T00:00:00" u="1"/>
        <d v="2017-06-22T03:00:00" u="1"/>
        <d v="2018-06-22T02:00:00" u="1"/>
        <d v="2019-06-22T01:00:00" u="1"/>
        <d v="2020-06-22T00:00:00" u="1"/>
        <d v="2017-06-22T04:00:00" u="1"/>
        <d v="2018-06-22T03:00:00" u="1"/>
        <d v="2019-06-22T02:00:00" u="1"/>
        <d v="2020-06-22T01:00:00" u="1"/>
        <d v="2017-06-22T05:00:00" u="1"/>
        <d v="2018-06-22T04:00:00" u="1"/>
        <d v="2019-06-22T03:00:00" u="1"/>
        <d v="2020-06-22T02:00:00" u="1"/>
        <d v="2017-06-22T06:00:00" u="1"/>
        <d v="2018-06-22T05:00:00" u="1"/>
        <d v="2019-06-22T04:00:00" u="1"/>
        <d v="2020-06-22T03:00:00" u="1"/>
        <d v="2017-06-22T07:00:00" u="1"/>
        <d v="2018-06-22T06:00:00" u="1"/>
        <d v="2019-06-22T05:00:00" u="1"/>
        <d v="2020-06-22T04:00:00" u="1"/>
        <d v="2017-06-22T08:00:00" u="1"/>
        <d v="2018-06-22T07:00:00" u="1"/>
        <d v="2019-06-22T06:00:00" u="1"/>
        <d v="2020-06-22T05:00:00" u="1"/>
        <d v="2017-06-22T09:00:00" u="1"/>
        <d v="2018-06-22T08:00:00" u="1"/>
        <d v="2019-06-22T07:00:00" u="1"/>
        <d v="2020-06-22T06:00:00" u="1"/>
        <d v="2017-06-22T10:00:00" u="1"/>
        <d v="2018-06-22T09:00:00" u="1"/>
        <d v="2019-06-22T08:00:00" u="1"/>
        <d v="2020-06-22T07:00:00" u="1"/>
        <d v="2017-06-22T11:00:00" u="1"/>
        <d v="2018-06-22T10:00:00" u="1"/>
        <d v="2019-06-22T09:00:00" u="1"/>
        <d v="2020-06-22T08:00:00" u="1"/>
        <d v="2017-06-22T12:00:00" u="1"/>
        <d v="2018-06-22T11:00:00" u="1"/>
        <d v="2019-06-22T10:00:00" u="1"/>
        <d v="2020-06-22T09:00:00" u="1"/>
        <d v="2017-06-22T13:00:00" u="1"/>
        <d v="2018-06-22T12:00:00" u="1"/>
        <d v="2019-06-22T11:00:00" u="1"/>
        <d v="2020-06-22T10:00:00" u="1"/>
        <d v="2017-06-22T14:00:00" u="1"/>
        <d v="2018-06-22T13:00:00" u="1"/>
        <d v="2019-06-22T12:00:00" u="1"/>
        <d v="2020-06-22T11:00:00" u="1"/>
        <d v="2017-06-22T15:00:00" u="1"/>
        <d v="2018-06-22T14:00:00" u="1"/>
        <d v="2019-06-22T13:00:00" u="1"/>
        <d v="2020-06-22T12:00:00" u="1"/>
        <d v="2017-06-22T16:00:00" u="1"/>
        <d v="2018-06-22T15:00:00" u="1"/>
        <d v="2019-06-22T14:00:00" u="1"/>
        <d v="2020-06-22T13:00:00" u="1"/>
        <d v="2017-06-22T17:00:00" u="1"/>
        <d v="2018-06-22T16:00:00" u="1"/>
        <d v="2019-06-22T15:00:00" u="1"/>
        <d v="2020-06-22T14:00:00" u="1"/>
        <d v="2017-06-22T18:00:00" u="1"/>
        <d v="2018-06-22T17:00:00" u="1"/>
        <d v="2019-06-22T16:00:00" u="1"/>
        <d v="2020-06-22T15:00:00" u="1"/>
        <d v="2017-06-22T19:00:00" u="1"/>
        <d v="2018-06-22T18:00:00" u="1"/>
        <d v="2019-06-22T17:00:00" u="1"/>
        <d v="2020-06-22T16:00:00" u="1"/>
        <d v="2017-06-22T20:00:00" u="1"/>
        <d v="2018-06-22T19:00:00" u="1"/>
        <d v="2019-06-22T18:00:00" u="1"/>
        <d v="2020-06-22T17:00:00" u="1"/>
        <d v="2017-06-22T21:00:00" u="1"/>
        <d v="2018-06-22T20:00:00" u="1"/>
        <d v="2019-06-22T19:00:00" u="1"/>
        <d v="2020-06-22T18:00:00" u="1"/>
        <d v="2017-06-22T22:00:00" u="1"/>
        <d v="2018-06-22T21:00:00" u="1"/>
        <d v="2019-06-22T20:00:00" u="1"/>
        <d v="2020-06-22T19:00:00" u="1"/>
        <d v="2017-06-22T23:00:00" u="1"/>
        <d v="2018-06-22T22:00:00" u="1"/>
        <d v="2019-06-22T21:00:00" u="1"/>
        <d v="2020-06-22T20:00:00" u="1"/>
        <d v="2018-06-22T23:00:00" u="1"/>
        <d v="2019-06-22T22:00:00" u="1"/>
        <d v="2020-06-22T21:00:00" u="1"/>
        <d v="2019-06-22T23:00:00" u="1"/>
        <d v="2020-06-22T22:00:00" u="1"/>
        <d v="2020-06-22T23:00:00" u="1"/>
        <d v="2017-07-22T00:00:00" u="1"/>
        <d v="2017-07-22T01:00:00" u="1"/>
        <d v="2018-07-22T00:00:00" u="1"/>
        <d v="2017-07-22T02:00:00" u="1"/>
        <d v="2018-07-22T01:00:00" u="1"/>
        <d v="2019-07-22T00:00:00" u="1"/>
        <d v="2017-07-22T03:00:00" u="1"/>
        <d v="2018-07-22T02:00:00" u="1"/>
        <d v="2019-07-22T01:00:00" u="1"/>
        <d v="2020-07-22T00:00:00" u="1"/>
        <d v="2017-07-22T04:00:00" u="1"/>
        <d v="2018-07-22T03:00:00" u="1"/>
        <d v="2019-07-22T02:00:00" u="1"/>
        <d v="2020-07-22T01:00:00" u="1"/>
        <d v="2017-07-22T05:00:00" u="1"/>
        <d v="2018-07-22T04:00:00" u="1"/>
        <d v="2019-07-22T03:00:00" u="1"/>
        <d v="2020-07-22T02:00:00" u="1"/>
        <d v="2017-07-22T06:00:00" u="1"/>
        <d v="2018-07-22T05:00:00" u="1"/>
        <d v="2019-07-22T04:00:00" u="1"/>
        <d v="2020-07-22T03:00:00" u="1"/>
        <d v="2017-07-22T07:00:00" u="1"/>
        <d v="2018-07-22T06:00:00" u="1"/>
        <d v="2019-07-22T05:00:00" u="1"/>
        <d v="2020-07-22T04:00:00" u="1"/>
        <d v="2017-07-22T08:00:00" u="1"/>
        <d v="2018-07-22T07:00:00" u="1"/>
        <d v="2019-07-22T06:00:00" u="1"/>
        <d v="2020-07-22T05:00:00" u="1"/>
        <d v="2017-07-22T09:00:00" u="1"/>
        <d v="2018-07-22T08:00:00" u="1"/>
        <d v="2019-07-22T07:00:00" u="1"/>
        <d v="2020-07-22T06:00:00" u="1"/>
        <d v="2017-07-22T10:00:00" u="1"/>
        <d v="2018-07-22T09:00:00" u="1"/>
        <d v="2019-07-22T08:00:00" u="1"/>
        <d v="2020-07-22T07:00:00" u="1"/>
        <d v="2017-07-22T11:00:00" u="1"/>
        <d v="2018-07-22T10:00:00" u="1"/>
        <d v="2019-07-22T09:00:00" u="1"/>
        <d v="2020-07-22T08:00:00" u="1"/>
        <d v="2017-07-22T12:00:00" u="1"/>
        <d v="2018-07-22T11:00:00" u="1"/>
        <d v="2019-07-22T10:00:00" u="1"/>
        <d v="2020-07-22T09:00:00" u="1"/>
        <d v="2017-07-22T13:00:00" u="1"/>
        <d v="2018-07-22T12:00:00" u="1"/>
        <d v="2019-07-22T11:00:00" u="1"/>
        <d v="2020-07-22T10:00:00" u="1"/>
        <d v="2017-07-22T14:00:00" u="1"/>
        <d v="2018-07-22T13:00:00" u="1"/>
        <d v="2019-07-22T12:00:00" u="1"/>
        <d v="2020-07-22T11:00:00" u="1"/>
        <d v="2017-07-22T15:00:00" u="1"/>
        <d v="2018-07-22T14:00:00" u="1"/>
        <d v="2019-07-22T13:00:00" u="1"/>
        <d v="2020-07-22T12:00:00" u="1"/>
        <d v="2017-07-22T16:00:00" u="1"/>
        <d v="2018-07-22T15:00:00" u="1"/>
        <d v="2019-07-22T14:00:00" u="1"/>
        <d v="2020-07-22T13:00:00" u="1"/>
        <d v="2017-07-22T17:00:00" u="1"/>
        <d v="2018-07-22T16:00:00" u="1"/>
        <d v="2019-07-22T15:00:00" u="1"/>
        <d v="2020-07-22T14:00:00" u="1"/>
        <d v="2017-07-22T18:00:00" u="1"/>
        <d v="2018-07-22T17:00:00" u="1"/>
        <d v="2019-07-22T16:00:00" u="1"/>
        <d v="2020-07-22T15:00:00" u="1"/>
        <d v="2017-07-22T19:00:00" u="1"/>
        <d v="2018-07-22T18:00:00" u="1"/>
        <d v="2019-07-22T17:00:00" u="1"/>
        <d v="2020-07-22T16:00:00" u="1"/>
        <d v="2017-07-22T20:00:00" u="1"/>
        <d v="2018-07-22T19:00:00" u="1"/>
        <d v="2019-07-22T18:00:00" u="1"/>
        <d v="2020-07-22T17:00:00" u="1"/>
        <d v="2017-07-22T21:00:00" u="1"/>
        <d v="2018-07-22T20:00:00" u="1"/>
        <d v="2019-07-22T19:00:00" u="1"/>
        <d v="2020-07-22T18:00:00" u="1"/>
        <d v="2017-07-22T22:00:00" u="1"/>
        <d v="2018-07-22T21:00:00" u="1"/>
        <d v="2019-07-22T20:00:00" u="1"/>
        <d v="2020-07-22T19:00:00" u="1"/>
        <d v="2017-07-22T23:00:00" u="1"/>
        <d v="2018-07-22T22:00:00" u="1"/>
        <d v="2019-07-22T21:00:00" u="1"/>
        <d v="2020-07-22T20:00:00" u="1"/>
        <d v="2018-07-22T23:00:00" u="1"/>
        <d v="2019-07-22T22:00:00" u="1"/>
        <d v="2020-07-22T21:00:00" u="1"/>
        <d v="2019-07-22T23:00:00" u="1"/>
        <d v="2020-07-22T22:00:00" u="1"/>
        <d v="2020-07-22T23:00:00" u="1"/>
        <d v="2017-08-22T00:00:00" u="1"/>
        <d v="2017-08-22T01:00:00" u="1"/>
        <d v="2018-08-22T00:00:00" u="1"/>
        <d v="2017-08-22T02:00:00" u="1"/>
        <d v="2018-08-22T01:00:00" u="1"/>
        <d v="2019-08-22T00:00:00" u="1"/>
        <d v="2017-08-22T03:00:00" u="1"/>
        <d v="2018-08-22T02:00:00" u="1"/>
        <d v="2019-08-22T01:00:00" u="1"/>
        <d v="2020-08-22T00:00:00" u="1"/>
        <d v="2017-08-22T04:00:00" u="1"/>
        <d v="2018-08-22T03:00:00" u="1"/>
        <d v="2019-08-22T02:00:00" u="1"/>
        <d v="2020-08-22T01:00:00" u="1"/>
        <d v="2017-08-22T05:00:00" u="1"/>
        <d v="2018-08-22T04:00:00" u="1"/>
        <d v="2019-08-22T03:00:00" u="1"/>
        <d v="2020-08-22T02:00:00" u="1"/>
        <d v="2017-08-22T06:00:00" u="1"/>
        <d v="2018-08-22T05:00:00" u="1"/>
        <d v="2019-08-22T04:00:00" u="1"/>
        <d v="2020-08-22T03:00:00" u="1"/>
        <d v="2017-08-22T07:00:00" u="1"/>
        <d v="2018-08-22T06:00:00" u="1"/>
        <d v="2019-08-22T05:00:00" u="1"/>
        <d v="2020-08-22T04:00:00" u="1"/>
        <d v="2017-08-22T08:00:00" u="1"/>
        <d v="2018-08-22T07:00:00" u="1"/>
        <d v="2019-08-22T06:00:00" u="1"/>
        <d v="2020-08-22T05:00:00" u="1"/>
        <d v="2017-08-22T09:00:00" u="1"/>
        <d v="2018-08-22T08:00:00" u="1"/>
        <d v="2019-08-22T07:00:00" u="1"/>
        <d v="2020-08-22T06:00:00" u="1"/>
        <d v="2017-08-22T10:00:00" u="1"/>
        <d v="2018-08-22T09:00:00" u="1"/>
        <d v="2019-08-22T08:00:00" u="1"/>
        <d v="2020-08-22T07:00:00" u="1"/>
        <d v="2017-08-22T11:00:00" u="1"/>
        <d v="2018-08-22T10:00:00" u="1"/>
        <d v="2019-08-22T09:00:00" u="1"/>
        <d v="2020-08-22T08:00:00" u="1"/>
        <d v="2017-08-22T12:00:00" u="1"/>
        <d v="2018-08-22T11:00:00" u="1"/>
        <d v="2019-08-22T10:00:00" u="1"/>
        <d v="2020-08-22T09:00:00" u="1"/>
        <d v="2017-08-22T13:00:00" u="1"/>
        <d v="2018-08-22T12:00:00" u="1"/>
        <d v="2019-08-22T11:00:00" u="1"/>
        <d v="2020-08-22T10:00:00" u="1"/>
        <d v="2017-08-22T14:00:00" u="1"/>
        <d v="2018-08-22T13:00:00" u="1"/>
        <d v="2019-08-22T12:00:00" u="1"/>
        <d v="2020-08-22T11:00:00" u="1"/>
        <d v="2017-08-22T15:00:00" u="1"/>
        <d v="2018-08-22T14:00:00" u="1"/>
        <d v="2019-08-22T13:00:00" u="1"/>
        <d v="2020-08-22T12:00:00" u="1"/>
        <d v="2017-08-22T16:00:00" u="1"/>
        <d v="2018-08-22T15:00:00" u="1"/>
        <d v="2019-08-22T14:00:00" u="1"/>
        <d v="2020-08-22T13:00:00" u="1"/>
        <d v="2017-08-22T17:00:00" u="1"/>
        <d v="2018-08-22T16:00:00" u="1"/>
        <d v="2019-08-22T15:00:00" u="1"/>
        <d v="2020-08-22T14:00:00" u="1"/>
        <d v="2017-08-22T18:00:00" u="1"/>
        <d v="2018-08-22T17:00:00" u="1"/>
        <d v="2019-08-22T16:00:00" u="1"/>
        <d v="2020-08-22T15:00:00" u="1"/>
        <d v="2017-08-22T19:00:00" u="1"/>
        <d v="2018-08-22T18:00:00" u="1"/>
        <d v="2019-08-22T17:00:00" u="1"/>
        <d v="2020-08-22T16:00:00" u="1"/>
        <d v="2017-08-22T20:00:00" u="1"/>
        <d v="2018-08-22T19:00:00" u="1"/>
        <d v="2019-08-22T18:00:00" u="1"/>
        <d v="2020-08-22T17:00:00" u="1"/>
        <d v="2017-08-22T21:00:00" u="1"/>
        <d v="2018-08-22T20:00:00" u="1"/>
        <d v="2019-08-22T19:00:00" u="1"/>
        <d v="2020-08-22T18:00:00" u="1"/>
        <d v="2017-08-22T22:00:00" u="1"/>
        <d v="2018-08-22T21:00:00" u="1"/>
        <d v="2019-08-22T20:00:00" u="1"/>
        <d v="2020-08-22T19:00:00" u="1"/>
        <d v="2017-08-22T23:00:00" u="1"/>
        <d v="2018-08-22T22:00:00" u="1"/>
        <d v="2019-08-22T21:00:00" u="1"/>
        <d v="2020-08-22T20:00:00" u="1"/>
        <d v="2018-08-22T23:00:00" u="1"/>
        <d v="2019-08-22T22:00:00" u="1"/>
        <d v="2020-08-22T21:00:00" u="1"/>
        <d v="2019-08-22T23:00:00" u="1"/>
        <d v="2020-08-22T22:00:00" u="1"/>
        <d v="2020-08-22T23:00:00" u="1"/>
        <d v="2018-01-01T00:00:00" u="1"/>
        <d v="2018-01-01T01:00:00" u="1"/>
        <d v="2019-01-01T00:00:00" u="1"/>
        <d v="2018-01-01T02:00:00" u="1"/>
        <d v="2019-01-01T01:00:00" u="1"/>
        <d v="2020-01-01T00:00:00" u="1"/>
        <d v="2018-01-01T03:00:00" u="1"/>
        <d v="2019-01-01T02:00:00" u="1"/>
        <d v="2020-01-01T01:00:00" u="1"/>
        <d v="2018-01-01T04:00:00" u="1"/>
        <d v="2019-01-01T03:00:00" u="1"/>
        <d v="2020-01-01T02:00:00" u="1"/>
        <d v="2018-01-01T05:00:00" u="1"/>
        <d v="2019-01-01T04:00:00" u="1"/>
        <d v="2020-01-01T03:00:00" u="1"/>
        <d v="2018-01-01T06:00:00" u="1"/>
        <d v="2019-01-01T05:00:00" u="1"/>
        <d v="2020-01-01T04:00:00" u="1"/>
        <d v="2018-01-01T07:00:00" u="1"/>
        <d v="2019-01-01T06:00:00" u="1"/>
        <d v="2020-01-01T05:00:00" u="1"/>
        <d v="2018-01-01T08:00:00" u="1"/>
        <d v="2019-01-01T07:00:00" u="1"/>
        <d v="2020-01-01T06:00:00" u="1"/>
        <d v="2017-09-22T00:00:00" u="1"/>
        <d v="2018-01-01T09:00:00" u="1"/>
        <d v="2019-01-01T08:00:00" u="1"/>
        <d v="2020-01-01T07:00:00" u="1"/>
        <d v="2017-09-22T01:00:00" u="1"/>
        <d v="2018-01-01T10:00:00" u="1"/>
        <d v="2018-09-22T00:00:00" u="1"/>
        <d v="2019-01-01T09:00:00" u="1"/>
        <d v="2020-01-01T08:00:00" u="1"/>
        <d v="2017-09-22T02:00:00" u="1"/>
        <d v="2018-01-01T11:00:00" u="1"/>
        <d v="2018-09-22T01:00:00" u="1"/>
        <d v="2019-01-01T10:00:00" u="1"/>
        <d v="2019-09-22T00:00:00" u="1"/>
        <d v="2020-01-01T09:00:00" u="1"/>
        <d v="2017-09-22T03:00:00" u="1"/>
        <d v="2018-01-01T12:00:00" u="1"/>
        <d v="2018-09-22T02:00:00" u="1"/>
        <d v="2019-01-01T11:00:00" u="1"/>
        <d v="2019-09-22T01:00:00" u="1"/>
        <d v="2020-01-01T10:00:00" u="1"/>
        <d v="2020-09-22T00:00:00" u="1"/>
        <d v="2017-09-22T04:00:00" u="1"/>
        <d v="2018-01-01T13:00:00" u="1"/>
        <d v="2018-09-22T03:00:00" u="1"/>
        <d v="2019-01-01T12:00:00" u="1"/>
        <d v="2019-09-22T02:00:00" u="1"/>
        <d v="2020-01-01T11:00:00" u="1"/>
        <d v="2020-09-22T01:00:00" u="1"/>
        <d v="2021-09-22T00:00:00" u="1"/>
        <d v="2017-09-22T05:00:00" u="1"/>
        <d v="2018-01-01T14:00:00" u="1"/>
        <d v="2018-09-22T04:00:00" u="1"/>
        <d v="2019-01-01T13:00:00" u="1"/>
        <d v="2019-09-22T03:00:00" u="1"/>
        <d v="2020-01-01T12:00:00" u="1"/>
        <d v="2020-09-22T02:00:00" u="1"/>
        <d v="2021-09-22T01:00:00" u="1"/>
        <d v="2017-09-22T06:00:00" u="1"/>
        <d v="2018-01-01T15:00:00" u="1"/>
        <d v="2018-09-22T05:00:00" u="1"/>
        <d v="2019-01-01T14:00:00" u="1"/>
        <d v="2019-09-22T04:00:00" u="1"/>
        <d v="2020-01-01T13:00:00" u="1"/>
        <d v="2020-09-22T03:00:00" u="1"/>
        <d v="2021-09-22T02:00:00" u="1"/>
        <d v="2017-09-22T07:00:00" u="1"/>
        <d v="2018-01-01T16:00:00" u="1"/>
        <d v="2018-09-22T06:00:00" u="1"/>
        <d v="2019-01-01T15:00:00" u="1"/>
        <d v="2019-09-22T05:00:00" u="1"/>
        <d v="2020-01-01T14:00:00" u="1"/>
        <d v="2020-09-22T04:00:00" u="1"/>
        <d v="2021-09-22T03:00:00" u="1"/>
        <d v="2017-09-22T08:00:00" u="1"/>
        <d v="2018-01-01T17:00:00" u="1"/>
        <d v="2018-09-22T07:00:00" u="1"/>
        <d v="2019-01-01T16:00:00" u="1"/>
        <d v="2019-09-22T06:00:00" u="1"/>
        <d v="2020-01-01T15:00:00" u="1"/>
        <d v="2020-09-22T05:00:00" u="1"/>
        <d v="2021-09-22T04:00:00" u="1"/>
        <d v="2017-09-22T09:00:00" u="1"/>
        <d v="2018-01-01T18:00:00" u="1"/>
        <d v="2018-09-22T08:00:00" u="1"/>
        <d v="2019-01-01T17:00:00" u="1"/>
        <d v="2019-09-22T07:00:00" u="1"/>
        <d v="2020-01-01T16:00:00" u="1"/>
        <d v="2020-09-22T06:00:00" u="1"/>
        <d v="2021-09-22T05:00:00" u="1"/>
        <d v="2017-09-22T10:00:00" u="1"/>
        <d v="2018-01-01T19:00:00" u="1"/>
        <d v="2018-09-22T09:00:00" u="1"/>
        <d v="2019-01-01T18:00:00" u="1"/>
        <d v="2019-09-22T08:00:00" u="1"/>
        <d v="2020-01-01T17:00:00" u="1"/>
        <d v="2020-09-22T07:00:00" u="1"/>
        <d v="2021-09-22T06:00:00" u="1"/>
        <d v="2017-09-22T11:00:00" u="1"/>
        <d v="2018-01-01T20:00:00" u="1"/>
        <d v="2018-09-22T10:00:00" u="1"/>
        <d v="2019-01-01T19:00:00" u="1"/>
        <d v="2019-09-22T09:00:00" u="1"/>
        <d v="2020-01-01T18:00:00" u="1"/>
        <d v="2020-09-22T08:00:00" u="1"/>
        <d v="2021-09-22T07:00:00" u="1"/>
        <d v="2017-09-22T12:00:00" u="1"/>
        <d v="2018-01-01T21:00:00" u="1"/>
        <d v="2018-09-22T11:00:00" u="1"/>
        <d v="2019-01-01T20:00:00" u="1"/>
        <d v="2019-09-22T10:00:00" u="1"/>
        <d v="2020-01-01T19:00:00" u="1"/>
        <d v="2020-09-22T09:00:00" u="1"/>
        <d v="2021-09-22T08:00:00" u="1"/>
        <d v="2017-09-22T13:00:00" u="1"/>
        <d v="2018-01-01T22:00:00" u="1"/>
        <d v="2018-09-22T12:00:00" u="1"/>
        <d v="2019-01-01T21:00:00" u="1"/>
        <d v="2019-09-22T11:00:00" u="1"/>
        <d v="2020-01-01T20:00:00" u="1"/>
        <d v="2020-09-22T10:00:00" u="1"/>
        <d v="2021-09-22T09:00:00" u="1"/>
        <d v="2017-09-22T14:00:00" u="1"/>
        <d v="2018-01-01T23:00:00" u="1"/>
        <d v="2018-09-22T13:00:00" u="1"/>
        <d v="2019-01-01T22:00:00" u="1"/>
        <d v="2019-09-22T12:00:00" u="1"/>
        <d v="2020-01-01T21:00:00" u="1"/>
        <d v="2020-09-22T11:00:00" u="1"/>
        <d v="2021-09-22T10:00:00" u="1"/>
        <d v="2017-09-22T15:00:00" u="1"/>
        <d v="2018-09-22T14:00:00" u="1"/>
        <d v="2019-01-01T23:00:00" u="1"/>
        <d v="2019-09-22T13:00:00" u="1"/>
        <d v="2020-01-01T22:00:00" u="1"/>
        <d v="2020-09-22T12:00:00" u="1"/>
        <d v="2021-09-22T11:00:00" u="1"/>
        <d v="2017-09-22T16:00:00" u="1"/>
        <d v="2018-09-22T15:00:00" u="1"/>
        <d v="2019-09-22T14:00:00" u="1"/>
        <d v="2020-01-01T23:00:00" u="1"/>
        <d v="2020-09-22T13:00:00" u="1"/>
        <d v="2021-09-22T12:00:00" u="1"/>
        <d v="2017-09-22T17:00:00" u="1"/>
        <d v="2018-09-22T16:00:00" u="1"/>
        <d v="2019-09-22T15:00:00" u="1"/>
        <d v="2020-09-22T14:00:00" u="1"/>
        <d v="2021-09-22T13:00:00" u="1"/>
        <d v="2017-09-22T18:00:00" u="1"/>
        <d v="2018-09-22T17:00:00" u="1"/>
        <d v="2019-09-22T16:00:00" u="1"/>
        <d v="2020-09-22T15:00:00" u="1"/>
        <d v="2021-09-22T14:00:00" u="1"/>
        <d v="2017-09-22T19:00:00" u="1"/>
        <d v="2018-09-22T18:00:00" u="1"/>
        <d v="2019-09-22T17:00:00" u="1"/>
        <d v="2020-09-22T16:00:00" u="1"/>
        <d v="2021-09-22T15:00:00" u="1"/>
        <d v="2017-09-22T20:00:00" u="1"/>
        <d v="2018-09-22T19:00:00" u="1"/>
        <d v="2019-09-22T18:00:00" u="1"/>
        <d v="2020-09-22T17:00:00" u="1"/>
        <d v="2021-09-22T16:00:00" u="1"/>
        <d v="2017-09-22T21:00:00" u="1"/>
        <d v="2018-09-22T20:00:00" u="1"/>
        <d v="2019-09-22T19:00:00" u="1"/>
        <d v="2020-09-22T18:00:00" u="1"/>
        <d v="2021-09-22T17:00:00" u="1"/>
        <d v="2017-09-22T22:00:00" u="1"/>
        <d v="2018-09-22T21:00:00" u="1"/>
        <d v="2019-09-22T20:00:00" u="1"/>
        <d v="2020-09-22T19:00:00" u="1"/>
        <d v="2021-09-22T18:00:00" u="1"/>
        <d v="2017-09-22T23:00:00" u="1"/>
        <d v="2018-09-22T22:00:00" u="1"/>
        <d v="2019-09-22T21:00:00" u="1"/>
        <d v="2020-09-22T20:00:00" u="1"/>
        <d v="2021-09-22T19:00:00" u="1"/>
        <d v="2018-09-22T23:00:00" u="1"/>
        <d v="2019-09-22T22:00:00" u="1"/>
        <d v="2020-09-22T21:00:00" u="1"/>
        <d v="2021-09-22T20:00:00" u="1"/>
        <d v="2019-09-22T23:00:00" u="1"/>
        <d v="2020-09-22T22:00:00" u="1"/>
        <d v="2021-09-22T21:00:00" u="1"/>
        <d v="2020-09-22T23:00:00" u="1"/>
        <d v="2021-09-22T22:00:00" u="1"/>
        <d v="2021-09-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7-10-22T00:00:00" u="1"/>
        <d v="2018-02-01T09:00:00" u="1"/>
        <d v="2019-02-01T08:00:00" u="1"/>
        <d v="2017-10-22T01:00:00" u="1"/>
        <d v="2018-02-01T10:00:00" u="1"/>
        <d v="2018-10-22T00:00:00" u="1"/>
        <d v="2019-02-01T09:00:00" u="1"/>
        <d v="2017-10-22T02:00:00" u="1"/>
        <d v="2018-02-01T11:00:00" u="1"/>
        <d v="2018-10-22T01:00:00" u="1"/>
        <d v="2019-02-01T10:00:00" u="1"/>
        <d v="2019-10-22T00:00:00" u="1"/>
        <d v="2017-10-22T03:00:00" u="1"/>
        <d v="2018-02-01T12:00:00" u="1"/>
        <d v="2018-10-22T02:00:00" u="1"/>
        <d v="2019-02-01T11:00:00" u="1"/>
        <d v="2019-10-22T01:00:00" u="1"/>
        <d v="2017-10-22T04:00:00" u="1"/>
        <d v="2018-02-01T13:00:00" u="1"/>
        <d v="2018-10-22T03:00:00" u="1"/>
        <d v="2019-02-01T12:00:00" u="1"/>
        <d v="2019-10-22T02:00:00" u="1"/>
        <d v="2017-10-22T05:00:00" u="1"/>
        <d v="2018-02-01T14:00:00" u="1"/>
        <d v="2018-10-22T04:00:00" u="1"/>
        <d v="2019-02-01T13:00:00" u="1"/>
        <d v="2019-10-22T03:00:00" u="1"/>
        <d v="2017-10-22T06:00:00" u="1"/>
        <d v="2018-02-01T15:00:00" u="1"/>
        <d v="2018-10-22T05:00:00" u="1"/>
        <d v="2019-02-01T14:00:00" u="1"/>
        <d v="2019-10-22T04:00:00" u="1"/>
        <d v="2017-10-22T07:00:00" u="1"/>
        <d v="2018-02-01T16:00:00" u="1"/>
        <d v="2018-10-22T06:00:00" u="1"/>
        <d v="2019-02-01T15:00:00" u="1"/>
        <d v="2019-10-22T05:00:00" u="1"/>
        <d v="2017-10-22T08:00:00" u="1"/>
        <d v="2018-02-01T17:00:00" u="1"/>
        <d v="2018-10-22T07:00:00" u="1"/>
        <d v="2019-02-01T16:00:00" u="1"/>
        <d v="2019-10-22T06:00:00" u="1"/>
        <d v="2017-10-22T09:00:00" u="1"/>
        <d v="2018-02-01T18:00:00" u="1"/>
        <d v="2018-10-22T08:00:00" u="1"/>
        <d v="2019-02-01T17:00:00" u="1"/>
        <d v="2019-10-22T07:00:00" u="1"/>
        <d v="2017-10-22T10:00:00" u="1"/>
        <d v="2018-02-01T19:00:00" u="1"/>
        <d v="2018-10-22T09:00:00" u="1"/>
        <d v="2019-02-01T18:00:00" u="1"/>
        <d v="2019-10-22T08:00:00" u="1"/>
        <d v="2017-10-22T11:00:00" u="1"/>
        <d v="2018-02-01T20:00:00" u="1"/>
        <d v="2018-10-22T10:00:00" u="1"/>
        <d v="2019-02-01T19:00:00" u="1"/>
        <d v="2019-10-22T09:00:00" u="1"/>
        <d v="2017-10-22T12:00:00" u="1"/>
        <d v="2018-02-01T21:00:00" u="1"/>
        <d v="2018-10-22T11:00:00" u="1"/>
        <d v="2019-02-01T20:00:00" u="1"/>
        <d v="2019-10-22T10:00:00" u="1"/>
        <d v="2017-10-22T13:00:00" u="1"/>
        <d v="2018-02-01T22:00:00" u="1"/>
        <d v="2018-10-22T12:00:00" u="1"/>
        <d v="2019-02-01T21:00:00" u="1"/>
        <d v="2019-10-22T11:00:00" u="1"/>
        <d v="2017-10-22T14:00:00" u="1"/>
        <d v="2018-02-01T23:00:00" u="1"/>
        <d v="2018-10-22T13:00:00" u="1"/>
        <d v="2019-02-01T22:00:00" u="1"/>
        <d v="2019-10-22T12:00:00" u="1"/>
        <d v="2017-10-22T15:00:00" u="1"/>
        <d v="2018-10-22T14:00:00" u="1"/>
        <d v="2019-02-01T23:00:00" u="1"/>
        <d v="2019-10-22T13:00:00" u="1"/>
        <d v="2017-10-22T16:00:00" u="1"/>
        <d v="2018-10-22T15:00:00" u="1"/>
        <d v="2019-10-22T14:00:00" u="1"/>
        <d v="2017-10-22T17:00:00" u="1"/>
        <d v="2018-10-22T16:00:00" u="1"/>
        <d v="2019-10-22T15:00:00" u="1"/>
        <d v="2017-10-22T18:00:00" u="1"/>
        <d v="2018-10-22T17:00:00" u="1"/>
        <d v="2019-10-22T16:00:00" u="1"/>
        <d v="2017-10-22T19:00:00" u="1"/>
        <d v="2018-10-22T18:00:00" u="1"/>
        <d v="2019-10-22T17:00:00" u="1"/>
        <d v="2017-10-22T20:00:00" u="1"/>
        <d v="2018-10-22T19:00:00" u="1"/>
        <d v="2019-10-22T18:00:00" u="1"/>
        <d v="2017-10-22T21:00:00" u="1"/>
        <d v="2018-10-22T20:00:00" u="1"/>
        <d v="2019-10-22T19:00:00" u="1"/>
        <d v="2017-10-22T22:00:00" u="1"/>
        <d v="2018-10-22T21:00:00" u="1"/>
        <d v="2019-10-22T20:00:00" u="1"/>
        <d v="2017-10-22T23:00:00" u="1"/>
        <d v="2018-10-22T22:00:00" u="1"/>
        <d v="2019-10-22T21:00:00" u="1"/>
        <d v="2018-10-22T23:00:00" u="1"/>
        <d v="2019-10-22T22:00:00" u="1"/>
        <d v="2019-10-22T23:00:00" u="1"/>
        <d v="2018-03-01T00:00:00" u="1"/>
        <d v="2018-03-01T01:00:00" u="1"/>
        <d v="2019-03-01T00:00:00" u="1"/>
        <d v="2018-03-01T02:00:00" u="1"/>
        <d v="2019-03-01T01:00:00" u="1"/>
        <d v="2018-03-01T03:00:00" u="1"/>
        <d v="2019-03-01T02:00:00" u="1"/>
        <d v="2020-03-01T01:00:00" u="1"/>
        <d v="2018-03-01T04:00:00" u="1"/>
        <d v="2019-03-01T03:00:00" u="1"/>
        <d v="2020-03-01T02:00:00" u="1"/>
        <d v="2018-03-01T05:00:00" u="1"/>
        <d v="2019-03-01T04:00:00" u="1"/>
        <d v="2020-03-01T03:00:00" u="1"/>
        <d v="2018-03-01T06:00:00" u="1"/>
        <d v="2019-03-01T05:00:00" u="1"/>
        <d v="2020-03-01T04:00:00" u="1"/>
        <d v="2018-03-01T07:00:00" u="1"/>
        <d v="2019-03-01T06:00:00" u="1"/>
        <d v="2020-03-01T05:00:00" u="1"/>
        <d v="2018-03-01T08:00:00" u="1"/>
        <d v="2019-03-01T07:00:00" u="1"/>
        <d v="2020-03-01T06:00:00" u="1"/>
        <d v="2017-11-22T00:00:00" u="1"/>
        <d v="2018-03-01T09:00:00" u="1"/>
        <d v="2019-03-01T08:00:00" u="1"/>
        <d v="2020-03-01T07:00:00" u="1"/>
        <d v="2017-11-22T01:00:00" u="1"/>
        <d v="2018-03-01T10:00:00" u="1"/>
        <d v="2018-11-22T00:00:00" u="1"/>
        <d v="2019-03-01T09:00:00" u="1"/>
        <d v="2020-03-01T08:00:00" u="1"/>
        <d v="2017-11-22T02:00:00" u="1"/>
        <d v="2018-03-01T11:00:00" u="1"/>
        <d v="2018-11-22T01:00:00" u="1"/>
        <d v="2019-03-01T10:00:00" u="1"/>
        <d v="2019-11-22T00:00:00" u="1"/>
        <d v="2020-03-01T09:00:00" u="1"/>
        <d v="2017-11-22T03:00:00" u="1"/>
        <d v="2018-03-01T12:00:00" u="1"/>
        <d v="2018-11-22T02:00:00" u="1"/>
        <d v="2019-03-01T11:00:00" u="1"/>
        <d v="2019-11-22T01:00:00" u="1"/>
        <d v="2020-03-01T10:00:00" u="1"/>
        <d v="2017-11-22T04:00:00" u="1"/>
        <d v="2018-03-01T13:00:00" u="1"/>
        <d v="2018-11-22T03:00:00" u="1"/>
        <d v="2019-03-01T12:00:00" u="1"/>
        <d v="2019-11-22T02:00:00" u="1"/>
        <d v="2020-03-01T11:00:00" u="1"/>
        <d v="2017-11-22T05:00:00" u="1"/>
        <d v="2018-03-01T14:00:00" u="1"/>
        <d v="2018-11-22T04:00:00" u="1"/>
        <d v="2019-03-01T13:00:00" u="1"/>
        <d v="2019-11-22T03:00:00" u="1"/>
        <d v="2020-03-01T12:00:00" u="1"/>
        <d v="2017-11-22T06:00:00" u="1"/>
        <d v="2018-03-01T15:00:00" u="1"/>
        <d v="2018-11-22T05:00:00" u="1"/>
        <d v="2019-03-01T14:00:00" u="1"/>
        <d v="2019-11-22T04:00:00" u="1"/>
        <d v="2020-03-01T13:00:00" u="1"/>
        <d v="2017-11-22T07:00:00" u="1"/>
        <d v="2018-03-01T16:00:00" u="1"/>
        <d v="2018-11-22T06:00:00" u="1"/>
        <d v="2019-03-01T15:00:00" u="1"/>
        <d v="2019-11-22T05:00:00" u="1"/>
        <d v="2020-03-01T14:00:00" u="1"/>
        <d v="2017-11-22T08:00:00" u="1"/>
        <d v="2018-03-01T17:00:00" u="1"/>
        <d v="2018-11-22T07:00:00" u="1"/>
        <d v="2019-03-01T16:00:00" u="1"/>
        <d v="2019-11-22T06:00:00" u="1"/>
        <d v="2020-03-01T15:00:00" u="1"/>
        <d v="2017-11-22T09:00:00" u="1"/>
        <d v="2018-03-01T18:00:00" u="1"/>
        <d v="2018-11-22T08:00:00" u="1"/>
        <d v="2019-03-01T17:00:00" u="1"/>
        <d v="2019-11-22T07:00:00" u="1"/>
        <d v="2020-03-01T16:00:00" u="1"/>
        <d v="2017-11-22T10:00:00" u="1"/>
        <d v="2018-03-01T19:00:00" u="1"/>
        <d v="2018-11-22T09:00:00" u="1"/>
        <d v="2019-03-01T18:00:00" u="1"/>
        <d v="2019-11-22T08:00:00" u="1"/>
        <d v="2020-03-01T17:00:00" u="1"/>
        <d v="2017-11-22T11:00:00" u="1"/>
        <d v="2018-03-01T20:00:00" u="1"/>
        <d v="2018-11-22T10:00:00" u="1"/>
        <d v="2019-03-01T19:00:00" u="1"/>
        <d v="2019-11-22T09:00:00" u="1"/>
        <d v="2020-03-01T18:00:00" u="1"/>
        <d v="2017-11-22T12:00:00" u="1"/>
        <d v="2018-03-01T21:00:00" u="1"/>
        <d v="2018-11-22T11:00:00" u="1"/>
        <d v="2019-03-01T20:00:00" u="1"/>
        <d v="2019-11-22T10:00:00" u="1"/>
        <d v="2020-03-01T19:00:00" u="1"/>
        <d v="2017-11-22T13:00:00" u="1"/>
        <d v="2018-03-01T22:00:00" u="1"/>
        <d v="2018-11-22T12:00:00" u="1"/>
        <d v="2019-03-01T21:00:00" u="1"/>
        <d v="2019-11-22T11:00:00" u="1"/>
        <d v="2020-03-01T20:00:00" u="1"/>
        <d v="2017-11-22T14:00:00" u="1"/>
        <d v="2018-03-01T23:00:00" u="1"/>
        <d v="2018-11-22T13:00:00" u="1"/>
        <d v="2019-03-01T22:00:00" u="1"/>
        <d v="2019-11-22T12:00:00" u="1"/>
        <d v="2020-03-01T21:00:00" u="1"/>
        <d v="2017-11-22T15:00:00" u="1"/>
        <d v="2018-11-22T14:00:00" u="1"/>
        <d v="2019-03-01T23:00:00" u="1"/>
        <d v="2019-11-22T13:00:00" u="1"/>
        <d v="2020-03-01T22:00:00" u="1"/>
        <d v="2017-11-22T16:00:00" u="1"/>
        <d v="2018-11-22T15:00:00" u="1"/>
        <d v="2019-11-22T14:00:00" u="1"/>
        <d v="2020-03-01T23:00:00" u="1"/>
        <d v="2017-11-22T17:00:00" u="1"/>
        <d v="2018-11-22T16:00:00" u="1"/>
        <d v="2019-11-22T15:00:00" u="1"/>
        <d v="2017-11-22T18:00:00" u="1"/>
        <d v="2018-11-22T17:00:00" u="1"/>
        <d v="2019-11-22T16:00:00" u="1"/>
        <d v="2017-11-22T19:00:00" u="1"/>
        <d v="2018-11-22T18:00:00" u="1"/>
        <d v="2019-11-22T17:00:00" u="1"/>
        <d v="2017-11-22T20:00:00" u="1"/>
        <d v="2018-11-22T19:00:00" u="1"/>
        <d v="2019-11-22T18:00:00" u="1"/>
        <d v="2017-11-22T21:00:00" u="1"/>
        <d v="2018-11-22T20:00:00" u="1"/>
        <d v="2019-11-22T19:00:00" u="1"/>
        <d v="2017-11-22T22:00:00" u="1"/>
        <d v="2018-11-22T21:00:00" u="1"/>
        <d v="2019-11-22T20:00:00" u="1"/>
        <d v="2017-11-22T23:00:00" u="1"/>
        <d v="2018-11-22T22:00:00" u="1"/>
        <d v="2019-11-22T21:00:00" u="1"/>
        <d v="2018-11-22T23:00:00" u="1"/>
        <d v="2019-11-22T22:00:00" u="1"/>
        <d v="2019-11-22T23:00:00" u="1"/>
        <d v="2018-04-01T00:00:00" u="1"/>
        <d v="2018-04-01T01:00:00" u="1"/>
        <d v="2019-04-01T00:00:00" u="1"/>
        <d v="2018-04-01T02:00:00" u="1"/>
        <d v="2019-04-01T01:00:00" u="1"/>
        <d v="2020-04-01T00:00:00" u="1"/>
        <d v="2018-04-01T03:00:00" u="1"/>
        <d v="2019-04-01T02:00:00" u="1"/>
        <d v="2020-04-01T01:00:00" u="1"/>
        <d v="2018-04-01T04:00:00" u="1"/>
        <d v="2019-04-01T03:00:00" u="1"/>
        <d v="2020-04-01T02:00:00" u="1"/>
        <d v="2018-04-01T05:00:00" u="1"/>
        <d v="2019-04-01T04:00:00" u="1"/>
        <d v="2020-04-01T03:00:00" u="1"/>
        <d v="2018-04-01T06:00:00" u="1"/>
        <d v="2019-04-01T05:00:00" u="1"/>
        <d v="2020-04-01T04:00:00" u="1"/>
        <d v="2018-04-01T07:00:00" u="1"/>
        <d v="2019-04-01T06:00:00" u="1"/>
        <d v="2020-04-01T05:00:00" u="1"/>
        <d v="2018-04-01T08:00:00" u="1"/>
        <d v="2019-04-01T07:00:00" u="1"/>
        <d v="2020-04-01T06:00:00" u="1"/>
        <d v="2017-12-22T00:00:00" u="1"/>
        <d v="2018-04-01T09:00:00" u="1"/>
        <d v="2019-04-01T08:00:00" u="1"/>
        <d v="2020-04-01T07:00:00" u="1"/>
        <d v="2017-12-22T01:00:00" u="1"/>
        <d v="2018-04-01T10:00:00" u="1"/>
        <d v="2018-12-22T00:00:00" u="1"/>
        <d v="2019-04-01T09:00:00" u="1"/>
        <d v="2020-04-01T08:00:00" u="1"/>
        <d v="2017-12-22T02:00:00" u="1"/>
        <d v="2018-04-01T11:00:00" u="1"/>
        <d v="2018-12-22T01:00:00" u="1"/>
        <d v="2019-04-01T10:00:00" u="1"/>
        <d v="2019-12-22T00:00:00" u="1"/>
        <d v="2020-04-01T09:00:00" u="1"/>
        <d v="2017-12-22T03:00:00" u="1"/>
        <d v="2018-04-01T12:00:00" u="1"/>
        <d v="2018-12-22T02:00:00" u="1"/>
        <d v="2019-04-01T11:00:00" u="1"/>
        <d v="2019-12-22T01:00:00" u="1"/>
        <d v="2020-04-01T10:00:00" u="1"/>
        <d v="2017-12-22T04:00:00" u="1"/>
        <d v="2018-04-01T13:00:00" u="1"/>
        <d v="2018-12-22T03:00:00" u="1"/>
        <d v="2019-04-01T12:00:00" u="1"/>
        <d v="2019-12-22T02:00:00" u="1"/>
        <d v="2020-04-01T11:00:00" u="1"/>
        <d v="2017-12-22T05:00:00" u="1"/>
        <d v="2018-04-01T14:00:00" u="1"/>
        <d v="2018-12-22T04:00:00" u="1"/>
        <d v="2019-04-01T13:00:00" u="1"/>
        <d v="2019-12-22T03:00:00" u="1"/>
        <d v="2020-04-01T12:00:00" u="1"/>
        <d v="2017-12-22T06:00:00" u="1"/>
        <d v="2018-04-01T15:00:00" u="1"/>
        <d v="2018-12-22T05:00:00" u="1"/>
        <d v="2019-04-01T14:00:00" u="1"/>
        <d v="2019-12-22T04:00:00" u="1"/>
        <d v="2020-04-01T13:00:00" u="1"/>
        <d v="2017-12-22T07:00:00" u="1"/>
        <d v="2018-04-01T16:00:00" u="1"/>
        <d v="2018-12-22T06:00:00" u="1"/>
        <d v="2019-04-01T15:00:00" u="1"/>
        <d v="2019-12-22T05:00:00" u="1"/>
        <d v="2020-04-01T14:00:00" u="1"/>
        <d v="2017-12-22T08:00:00" u="1"/>
        <d v="2018-04-01T17:00:00" u="1"/>
        <d v="2018-12-22T07:00:00" u="1"/>
        <d v="2019-04-01T16:00:00" u="1"/>
        <d v="2019-12-22T06:00:00" u="1"/>
        <d v="2020-04-01T15:00:00" u="1"/>
        <d v="2017-12-22T09:00:00" u="1"/>
        <d v="2018-04-01T18:00:00" u="1"/>
        <d v="2018-12-22T08:00:00" u="1"/>
        <d v="2019-04-01T17:00:00" u="1"/>
        <d v="2019-12-22T07:00:00" u="1"/>
        <d v="2020-04-01T16:00:00" u="1"/>
        <d v="2017-12-22T10:00:00" u="1"/>
        <d v="2018-04-01T19:00:00" u="1"/>
        <d v="2018-12-22T09:00:00" u="1"/>
        <d v="2019-04-01T18:00:00" u="1"/>
        <d v="2019-12-22T08:00:00" u="1"/>
        <d v="2020-04-01T17:00:00" u="1"/>
        <d v="2017-12-22T11:00:00" u="1"/>
        <d v="2018-04-01T20:00:00" u="1"/>
        <d v="2018-12-22T10:00:00" u="1"/>
        <d v="2019-04-01T19:00:00" u="1"/>
        <d v="2019-12-22T09:00:00" u="1"/>
        <d v="2020-04-01T18:00:00" u="1"/>
        <d v="2017-12-22T12:00:00" u="1"/>
        <d v="2018-04-01T21:00:00" u="1"/>
        <d v="2018-12-22T11:00:00" u="1"/>
        <d v="2019-04-01T20:00:00" u="1"/>
        <d v="2019-12-22T10:00:00" u="1"/>
        <d v="2020-04-01T19:00:00" u="1"/>
        <d v="2017-12-22T13:00:00" u="1"/>
        <d v="2018-04-01T22:00:00" u="1"/>
        <d v="2018-12-22T12:00:00" u="1"/>
        <d v="2019-04-01T21:00:00" u="1"/>
        <d v="2019-12-22T11:00:00" u="1"/>
        <d v="2020-04-01T20:00:00" u="1"/>
        <d v="2017-12-22T14:00:00" u="1"/>
        <d v="2018-04-01T23:00:00" u="1"/>
        <d v="2018-12-22T13:00:00" u="1"/>
        <d v="2019-04-01T22:00:00" u="1"/>
        <d v="2019-12-22T12:00:00" u="1"/>
        <d v="2020-04-01T21:00:00" u="1"/>
        <d v="2017-12-22T15:00:00" u="1"/>
        <d v="2018-12-22T14:00:00" u="1"/>
        <d v="2019-04-01T23:00:00" u="1"/>
        <d v="2019-12-22T13:00:00" u="1"/>
        <d v="2020-04-01T22:00:00" u="1"/>
        <d v="2017-12-22T16:00:00" u="1"/>
        <d v="2018-12-22T15:00:00" u="1"/>
        <d v="2019-12-22T14:00:00" u="1"/>
        <d v="2020-04-01T23:00:00" u="1"/>
        <d v="2017-12-22T17:00:00" u="1"/>
        <d v="2018-12-22T16:00:00" u="1"/>
        <d v="2019-12-22T15:00:00" u="1"/>
        <d v="2017-12-22T18:00:00" u="1"/>
        <d v="2018-12-22T17:00:00" u="1"/>
        <d v="2019-12-22T16:00:00" u="1"/>
        <d v="2017-12-22T19:00:00" u="1"/>
        <d v="2018-12-22T18:00:00" u="1"/>
        <d v="2019-12-22T17:00:00" u="1"/>
        <d v="2017-12-22T20:00:00" u="1"/>
        <d v="2018-12-22T19:00:00" u="1"/>
        <d v="2019-12-22T18:00:00" u="1"/>
        <d v="2017-12-22T21:00:00" u="1"/>
        <d v="2018-12-22T20:00:00" u="1"/>
        <d v="2019-12-22T19:00:00" u="1"/>
        <d v="2017-12-22T22:00:00" u="1"/>
        <d v="2018-12-22T21:00:00" u="1"/>
        <d v="2019-12-22T20:00:00" u="1"/>
        <d v="2017-12-22T23:00:00" u="1"/>
        <d v="2018-12-22T22:00:00" u="1"/>
        <d v="2019-12-22T21:00:00" u="1"/>
        <d v="2018-12-22T23:00:00" u="1"/>
        <d v="2019-12-22T22:00:00" u="1"/>
        <d v="2019-12-22T23:00:00" u="1"/>
        <d v="2017-05-01T01:00:00" u="1"/>
        <d v="2018-05-01T00:00:00" u="1"/>
        <d v="2017-05-01T02:00:00" u="1"/>
        <d v="2018-05-01T01:00:00" u="1"/>
        <d v="2019-05-01T00:00:00" u="1"/>
        <d v="2017-05-01T03:00:00" u="1"/>
        <d v="2018-05-01T02:00:00" u="1"/>
        <d v="2019-05-01T01:00:00" u="1"/>
        <d v="2020-05-01T00:00:00" u="1"/>
        <d v="2017-05-01T04:00:00" u="1"/>
        <d v="2018-05-01T03:00:00" u="1"/>
        <d v="2019-05-01T02:00:00" u="1"/>
        <d v="2020-05-01T01:00:00" u="1"/>
        <d v="2017-05-01T05:00:00" u="1"/>
        <d v="2018-05-01T04:00:00" u="1"/>
        <d v="2019-05-01T03:00:00" u="1"/>
        <d v="2020-05-01T02:00:00" u="1"/>
        <d v="2017-05-01T06:00:00" u="1"/>
        <d v="2018-01-12T00:00:00" u="1"/>
        <d v="2018-05-01T05:00:00" u="1"/>
        <d v="2019-05-01T04:00:00" u="1"/>
        <d v="2020-05-01T03:00:00" u="1"/>
        <d v="2017-05-01T07:00:00" u="1"/>
        <d v="2018-01-12T01:00:00" u="1"/>
        <d v="2018-05-01T06:00:00" u="1"/>
        <d v="2019-01-12T00:00:00" u="1"/>
        <d v="2019-05-01T05:00:00" u="1"/>
        <d v="2020-05-01T04:00:00" u="1"/>
        <d v="2017-05-01T08:00:00" u="1"/>
        <d v="2018-01-12T02:00:00" u="1"/>
        <d v="2018-05-01T07:00:00" u="1"/>
        <d v="2019-01-12T01:00:00" u="1"/>
        <d v="2019-05-01T06:00:00" u="1"/>
        <d v="2020-01-12T00:00:00" u="1"/>
        <d v="2020-05-01T05:00:00" u="1"/>
        <d v="2017-05-01T09:00:00" u="1"/>
        <d v="2018-01-12T03:00:00" u="1"/>
        <d v="2018-05-01T08:00:00" u="1"/>
        <d v="2019-01-12T02:00:00" u="1"/>
        <d v="2019-05-01T07:00:00" u="1"/>
        <d v="2020-01-12T01:00:00" u="1"/>
        <d v="2020-05-01T06:00:00" u="1"/>
        <d v="2017-05-01T10:00:00" u="1"/>
        <d v="2018-01-12T04:00:00" u="1"/>
        <d v="2018-05-01T09:00:00" u="1"/>
        <d v="2019-01-12T03:00:00" u="1"/>
        <d v="2019-05-01T08:00:00" u="1"/>
        <d v="2020-01-12T02:00:00" u="1"/>
        <d v="2020-05-01T07:00:00" u="1"/>
        <d v="2017-05-01T11:00:00" u="1"/>
        <d v="2018-01-12T05:00:00" u="1"/>
        <d v="2018-05-01T10:00:00" u="1"/>
        <d v="2019-01-12T04:00:00" u="1"/>
        <d v="2019-05-01T09:00:00" u="1"/>
        <d v="2020-01-12T03:00:00" u="1"/>
        <d v="2020-05-01T08:00:00" u="1"/>
        <d v="2017-05-01T12:00:00" u="1"/>
        <d v="2018-01-12T06:00:00" u="1"/>
        <d v="2018-05-01T11:00:00" u="1"/>
        <d v="2019-01-12T05:00:00" u="1"/>
        <d v="2019-05-01T10:00:00" u="1"/>
        <d v="2020-01-12T04:00:00" u="1"/>
        <d v="2020-05-01T09:00:00" u="1"/>
        <d v="2017-05-01T13:00:00" u="1"/>
        <d v="2018-01-12T07:00:00" u="1"/>
        <d v="2018-05-01T12:00:00" u="1"/>
        <d v="2019-01-12T06:00:00" u="1"/>
        <d v="2019-05-01T11:00:00" u="1"/>
        <d v="2020-01-12T05:00:00" u="1"/>
        <d v="2020-05-01T10:00:00" u="1"/>
        <d v="2017-05-01T14:00:00" u="1"/>
        <d v="2018-01-12T08:00:00" u="1"/>
        <d v="2018-05-01T13:00:00" u="1"/>
        <d v="2019-01-12T07:00:00" u="1"/>
        <d v="2019-05-01T12:00:00" u="1"/>
        <d v="2020-01-12T06:00:00" u="1"/>
        <d v="2020-05-01T11:00:00" u="1"/>
        <d v="2017-05-01T15:00:00" u="1"/>
        <d v="2018-01-12T09:00:00" u="1"/>
        <d v="2018-05-01T14:00:00" u="1"/>
        <d v="2019-01-12T08:00:00" u="1"/>
        <d v="2019-05-01T13:00:00" u="1"/>
        <d v="2020-01-12T07:00:00" u="1"/>
        <d v="2020-05-01T12:00:00" u="1"/>
        <d v="2017-05-01T16:00:00" u="1"/>
        <d v="2018-01-12T10:00:00" u="1"/>
        <d v="2018-05-01T15:00:00" u="1"/>
        <d v="2019-01-12T09:00:00" u="1"/>
        <d v="2019-05-01T14:00:00" u="1"/>
        <d v="2020-01-12T08:00:00" u="1"/>
        <d v="2020-05-01T13:00:00" u="1"/>
        <d v="2017-05-01T17:00:00" u="1"/>
        <d v="2018-01-12T11:00:00" u="1"/>
        <d v="2018-05-01T16:00:00" u="1"/>
        <d v="2019-01-12T10:00:00" u="1"/>
        <d v="2019-05-01T15:00:00" u="1"/>
        <d v="2020-01-12T09:00:00" u="1"/>
        <d v="2020-05-01T14:00:00" u="1"/>
        <d v="2017-05-01T18:00:00" u="1"/>
        <d v="2018-01-12T12:00:00" u="1"/>
        <d v="2018-05-01T17:00:00" u="1"/>
        <d v="2019-01-12T11:00:00" u="1"/>
        <d v="2019-05-01T16:00:00" u="1"/>
        <d v="2020-01-12T10:00:00" u="1"/>
        <d v="2020-05-01T15:00:00" u="1"/>
        <d v="2017-05-01T19:00:00" u="1"/>
        <d v="2018-01-12T13:00:00" u="1"/>
        <d v="2018-05-01T18:00:00" u="1"/>
        <d v="2019-01-12T12:00:00" u="1"/>
        <d v="2019-05-01T17:00:00" u="1"/>
        <d v="2020-01-12T11:00:00" u="1"/>
        <d v="2020-05-01T16:00:00" u="1"/>
        <d v="2017-05-01T20:00:00" u="1"/>
        <d v="2018-01-12T14:00:00" u="1"/>
        <d v="2018-05-01T19:00:00" u="1"/>
        <d v="2019-01-12T13:00:00" u="1"/>
        <d v="2019-05-01T18:00:00" u="1"/>
        <d v="2020-01-12T12:00:00" u="1"/>
        <d v="2020-05-01T17:00:00" u="1"/>
        <d v="2017-05-01T21:00:00" u="1"/>
        <d v="2018-01-12T15:00:00" u="1"/>
        <d v="2018-05-01T20:00:00" u="1"/>
        <d v="2019-01-12T14:00:00" u="1"/>
        <d v="2019-05-01T19:00:00" u="1"/>
        <d v="2020-01-12T13:00:00" u="1"/>
        <d v="2020-05-01T18:00:00" u="1"/>
        <d v="2017-05-01T22:00:00" u="1"/>
        <d v="2018-01-12T16:00:00" u="1"/>
        <d v="2018-05-01T21:00:00" u="1"/>
        <d v="2019-01-12T15:00:00" u="1"/>
        <d v="2019-05-01T20:00:00" u="1"/>
        <d v="2020-01-12T14:00:00" u="1"/>
        <d v="2020-05-01T19:00:00" u="1"/>
        <d v="2017-05-01T23:00:00" u="1"/>
        <d v="2018-01-12T17:00:00" u="1"/>
        <d v="2018-05-01T22:00:00" u="1"/>
        <d v="2019-01-12T16:00:00" u="1"/>
        <d v="2019-05-01T21:00:00" u="1"/>
        <d v="2020-01-12T15:00:00" u="1"/>
        <d v="2020-05-01T20:00:00" u="1"/>
        <d v="2018-01-12T18:00:00" u="1"/>
        <d v="2018-05-01T23:00:00" u="1"/>
        <d v="2019-01-12T17:00:00" u="1"/>
        <d v="2019-05-01T22:00:00" u="1"/>
        <d v="2020-01-12T16:00:00" u="1"/>
        <d v="2020-05-01T21:00:00" u="1"/>
        <d v="2018-01-12T19:00:00" u="1"/>
        <d v="2019-01-12T18:00:00" u="1"/>
        <d v="2019-05-01T23:00:00" u="1"/>
        <d v="2020-01-12T17:00:00" u="1"/>
        <d v="2020-05-01T22:00:00" u="1"/>
        <d v="2018-01-12T20:00:00" u="1"/>
        <d v="2019-01-12T19:00:00" u="1"/>
        <d v="2020-01-12T18:00:00" u="1"/>
        <d v="2020-05-01T23:00:00" u="1"/>
        <d v="2018-01-12T21:00:00" u="1"/>
        <d v="2019-01-12T20:00:00" u="1"/>
        <d v="2020-01-12T19:00:00" u="1"/>
        <d v="2018-01-12T22:00:00" u="1"/>
        <d v="2019-01-12T21:00:00" u="1"/>
        <d v="2020-01-12T20:00:00" u="1"/>
        <d v="2018-01-12T23:00:00" u="1"/>
        <d v="2019-01-12T22:00:00" u="1"/>
        <d v="2020-01-12T21:00:00" u="1"/>
        <d v="2019-01-12T23:00:00" u="1"/>
        <d v="2020-01-12T22:00:00" u="1"/>
        <d v="2020-01-12T23:00:00" u="1"/>
        <d v="2017-06-01T00:00:00" u="1"/>
        <d v="2017-06-01T01:00:00" u="1"/>
        <d v="2018-06-01T00:00:00" u="1"/>
        <d v="2017-06-01T02:00:00" u="1"/>
        <d v="2018-06-01T01:00:00" u="1"/>
        <d v="2019-06-01T00:00:00" u="1"/>
        <d v="2017-06-01T03:00:00" u="1"/>
        <d v="2018-06-01T02:00:00" u="1"/>
        <d v="2019-06-01T01:00:00" u="1"/>
        <d v="2020-06-01T00:00:00" u="1"/>
        <d v="2017-06-01T04:00:00" u="1"/>
        <d v="2018-06-01T03:00:00" u="1"/>
        <d v="2019-06-01T02:00:00" u="1"/>
        <d v="2020-06-01T01:00:00" u="1"/>
        <d v="2017-06-01T05:00:00" u="1"/>
        <d v="2018-06-01T04:00:00" u="1"/>
        <d v="2019-06-01T03:00:00" u="1"/>
        <d v="2020-06-01T02:00:00" u="1"/>
        <d v="2017-06-01T06:00:00" u="1"/>
        <d v="2018-02-12T00:00:00" u="1"/>
        <d v="2018-06-01T05:00:00" u="1"/>
        <d v="2019-06-01T04:00:00" u="1"/>
        <d v="2020-06-01T03:00:00" u="1"/>
        <d v="2017-06-01T07:00:00" u="1"/>
        <d v="2018-02-12T01:00:00" u="1"/>
        <d v="2018-06-01T06:00:00" u="1"/>
        <d v="2019-02-12T00:00:00" u="1"/>
        <d v="2019-06-01T05:00:00" u="1"/>
        <d v="2020-06-01T04:00:00" u="1"/>
        <d v="2017-06-01T08:00:00" u="1"/>
        <d v="2018-02-12T02:00:00" u="1"/>
        <d v="2018-06-01T07:00:00" u="1"/>
        <d v="2019-02-12T01:00:00" u="1"/>
        <d v="2019-06-01T06:00:00" u="1"/>
        <d v="2020-06-01T05:00:00" u="1"/>
        <d v="2017-06-01T09:00:00" u="1"/>
        <d v="2018-02-12T03:00:00" u="1"/>
        <d v="2018-06-01T08:00:00" u="1"/>
        <d v="2019-02-12T02:00:00" u="1"/>
        <d v="2019-06-01T07:00:00" u="1"/>
        <d v="2020-06-01T06:00:00" u="1"/>
        <d v="2017-06-01T10:00:00" u="1"/>
        <d v="2018-02-12T04:00:00" u="1"/>
        <d v="2018-06-01T09:00:00" u="1"/>
        <d v="2019-02-12T03:00:00" u="1"/>
        <d v="2019-06-01T08:00:00" u="1"/>
        <d v="2020-06-01T07:00:00" u="1"/>
        <d v="2017-06-01T11:00:00" u="1"/>
        <d v="2018-02-12T05:00:00" u="1"/>
        <d v="2018-06-01T10:00:00" u="1"/>
        <d v="2019-02-12T04:00:00" u="1"/>
        <d v="2019-06-01T09:00:00" u="1"/>
        <d v="2020-06-01T08:00:00" u="1"/>
        <d v="2017-06-01T12:00:00" u="1"/>
        <d v="2018-02-12T06:00:00" u="1"/>
        <d v="2018-06-01T11:00:00" u="1"/>
        <d v="2019-02-12T05:00:00" u="1"/>
        <d v="2019-06-01T10:00:00" u="1"/>
        <d v="2020-06-01T09:00:00" u="1"/>
        <d v="2017-06-01T13:00:00" u="1"/>
        <d v="2018-02-12T07:00:00" u="1"/>
        <d v="2018-06-01T12:00:00" u="1"/>
        <d v="2019-02-12T06:00:00" u="1"/>
        <d v="2019-06-01T11:00:00" u="1"/>
        <d v="2020-06-01T10:00:00" u="1"/>
        <d v="2017-06-01T14:00:00" u="1"/>
        <d v="2018-02-12T08:00:00" u="1"/>
        <d v="2018-06-01T13:00:00" u="1"/>
        <d v="2019-02-12T07:00:00" u="1"/>
        <d v="2019-06-01T12:00:00" u="1"/>
        <d v="2020-06-01T11:00:00" u="1"/>
        <d v="2017-06-01T15:00:00" u="1"/>
        <d v="2018-02-12T09:00:00" u="1"/>
        <d v="2018-06-01T14:00:00" u="1"/>
        <d v="2019-02-12T08:00:00" u="1"/>
        <d v="2019-06-01T13:00:00" u="1"/>
        <d v="2020-06-01T12:00:00" u="1"/>
        <d v="2017-06-01T16:00:00" u="1"/>
        <d v="2018-02-12T10:00:00" u="1"/>
        <d v="2018-06-01T15:00:00" u="1"/>
        <d v="2019-02-12T09:00:00" u="1"/>
        <d v="2019-06-01T14:00:00" u="1"/>
        <d v="2020-06-01T13:00:00" u="1"/>
        <d v="2017-06-01T17:00:00" u="1"/>
        <d v="2018-02-12T11:00:00" u="1"/>
        <d v="2018-06-01T16:00:00" u="1"/>
        <d v="2019-02-12T10:00:00" u="1"/>
        <d v="2019-06-01T15:00:00" u="1"/>
        <d v="2020-06-01T14:00:00" u="1"/>
        <d v="2017-06-01T18:00:00" u="1"/>
        <d v="2018-02-12T12:00:00" u="1"/>
        <d v="2018-06-01T17:00:00" u="1"/>
        <d v="2019-02-12T11:00:00" u="1"/>
        <d v="2019-06-01T16:00:00" u="1"/>
        <d v="2020-06-01T15:00:00" u="1"/>
        <d v="2017-06-01T19:00:00" u="1"/>
        <d v="2018-02-12T13:00:00" u="1"/>
        <d v="2018-06-01T18:00:00" u="1"/>
        <d v="2019-02-12T12:00:00" u="1"/>
        <d v="2019-06-01T17:00:00" u="1"/>
        <d v="2020-06-01T16:00:00" u="1"/>
        <d v="2017-06-01T20:00:00" u="1"/>
        <d v="2018-02-12T14:00:00" u="1"/>
        <d v="2018-06-01T19:00:00" u="1"/>
        <d v="2019-02-12T13:00:00" u="1"/>
        <d v="2019-06-01T18:00:00" u="1"/>
        <d v="2020-06-01T17:00:00" u="1"/>
        <d v="2017-06-01T21:00:00" u="1"/>
        <d v="2018-02-12T15:00:00" u="1"/>
        <d v="2018-06-01T20:00:00" u="1"/>
        <d v="2019-02-12T14:00:00" u="1"/>
        <d v="2019-06-01T19:00:00" u="1"/>
        <d v="2020-06-01T18:00:00" u="1"/>
        <d v="2017-06-01T22:00:00" u="1"/>
        <d v="2018-02-12T16:00:00" u="1"/>
        <d v="2018-06-01T21:00:00" u="1"/>
        <d v="2019-02-12T15:00:00" u="1"/>
        <d v="2019-06-01T20:00:00" u="1"/>
        <d v="2020-06-01T19:00:00" u="1"/>
        <d v="2017-06-01T23:00:00" u="1"/>
        <d v="2018-02-12T17:00:00" u="1"/>
        <d v="2018-06-01T22:00:00" u="1"/>
        <d v="2019-02-12T16:00:00" u="1"/>
        <d v="2019-06-01T21:00:00" u="1"/>
        <d v="2020-06-01T20:00:00" u="1"/>
        <d v="2018-02-12T18:00:00" u="1"/>
        <d v="2018-06-01T23:00:00" u="1"/>
        <d v="2019-02-12T17:00:00" u="1"/>
        <d v="2019-06-01T22:00:00" u="1"/>
        <d v="2020-06-01T21:00:00" u="1"/>
        <d v="2018-02-12T19:00:00" u="1"/>
        <d v="2019-02-12T18:00:00" u="1"/>
        <d v="2019-06-01T23:00:00" u="1"/>
        <d v="2020-06-01T22:00:00" u="1"/>
        <d v="2018-02-12T20:00:00" u="1"/>
        <d v="2019-02-12T19:00:00" u="1"/>
        <d v="2020-06-01T23:00:00" u="1"/>
        <d v="2018-02-12T21:00:00" u="1"/>
        <d v="2019-02-12T20:00:00" u="1"/>
        <d v="2018-02-12T22:00:00" u="1"/>
        <d v="2019-02-12T21:00:00" u="1"/>
        <d v="2018-02-12T23:00:00" u="1"/>
        <d v="2019-02-12T22:00:00" u="1"/>
        <d v="2019-02-12T23:00:00" u="1"/>
        <d v="2017-07-01T00:00:00" u="1"/>
        <d v="2017-07-01T01:00:00" u="1"/>
        <d v="2018-07-01T00:00:00" u="1"/>
        <d v="2017-07-01T02:00:00" u="1"/>
        <d v="2018-07-01T01:00:00" u="1"/>
        <d v="2019-07-01T00:00:00" u="1"/>
        <d v="2017-07-01T03:00:00" u="1"/>
        <d v="2018-07-01T02:00:00" u="1"/>
        <d v="2019-07-01T01:00:00" u="1"/>
        <d v="2020-07-01T00:00:00" u="1"/>
        <d v="2020-09-01T00:00:00" u="1"/>
        <d v="2020-09-01T01:00:00" u="1"/>
        <d v="2020-09-01T02:00:00" u="1"/>
        <d v="2021-09-01T01:00:00" u="1"/>
        <d v="2020-09-01T03:00:00" u="1"/>
        <d v="2021-09-01T02:00:00" u="1"/>
        <d v="2020-09-01T04:00:00" u="1"/>
        <d v="2021-09-01T03:00:00" u="1"/>
        <d v="2020-09-01T05:00:00" u="1"/>
        <d v="2021-09-01T04:00:00" u="1"/>
        <d v="2020-09-01T06:00:00" u="1"/>
        <d v="2021-09-01T05:00:00" u="1"/>
        <d v="2020-09-01T07:00:00" u="1"/>
        <d v="2021-09-01T06:00:00" u="1"/>
        <d v="2020-09-01T08:00:00" u="1"/>
        <d v="2021-09-01T07:00:00" u="1"/>
        <d v="2020-09-01T09:00:00" u="1"/>
        <d v="2021-09-01T08:00:00" u="1"/>
        <d v="2020-09-01T10:00:00" u="1"/>
        <d v="2021-09-01T09:00:00" u="1"/>
        <d v="2020-09-01T11:00:00" u="1"/>
        <d v="2021-09-01T10:00:00" u="1"/>
        <d v="2020-09-01T12:00:00" u="1"/>
        <d v="2021-09-01T11:00:00" u="1"/>
        <d v="2020-09-01T13:00:00" u="1"/>
        <d v="2021-09-01T12:00:00" u="1"/>
        <d v="2020-09-01T14:00:00" u="1"/>
        <d v="2021-09-01T13:00:00" u="1"/>
        <d v="2020-09-01T15:00:00" u="1"/>
        <d v="2021-09-01T14:00:00" u="1"/>
        <d v="2020-09-01T16:00:00" u="1"/>
        <d v="2021-09-01T15:00:00" u="1"/>
        <d v="2020-09-01T17:00:00" u="1"/>
        <d v="2021-09-01T16:00:00" u="1"/>
        <d v="2020-09-01T18:00:00" u="1"/>
        <d v="2021-09-01T17:00:00" u="1"/>
        <d v="2020-09-01T19:00:00" u="1"/>
        <d v="2021-09-01T18:00:00" u="1"/>
        <d v="2020-09-01T20:00:00" u="1"/>
        <d v="2021-09-01T19:00:00" u="1"/>
        <d v="2020-09-01T21:00:00" u="1"/>
        <d v="2021-09-01T20:00:00" u="1"/>
        <d v="2020-09-01T22:00:00" u="1"/>
        <d v="2021-09-01T21:00:00" u="1"/>
        <d v="2020-09-01T23:00:00" u="1"/>
        <d v="2021-09-01T22:00:00" u="1"/>
        <d v="2021-09-01T23:00:00" u="1"/>
        <d v="2020-10-01T00:00:00" u="1"/>
        <d v="2021-10-01T00:00:00" u="1"/>
        <d v="2020-09-12T00:00:00" u="1"/>
        <d v="2020-09-12T01:00:00" u="1"/>
        <d v="2021-09-12T00:00:00" u="1"/>
        <d v="2020-09-12T02:00:00" u="1"/>
        <d v="2021-09-12T01:00:00" u="1"/>
        <d v="2020-09-12T03:00:00" u="1"/>
        <d v="2021-09-12T02:00:00" u="1"/>
        <d v="2020-09-12T04:00:00" u="1"/>
        <d v="2021-09-12T03:00:00" u="1"/>
        <d v="2020-09-12T05:00:00" u="1"/>
        <d v="2021-09-12T04:00:00" u="1"/>
        <d v="2020-09-12T06:00:00" u="1"/>
        <d v="2021-09-12T05:00:00" u="1"/>
        <d v="2020-09-12T07:00:00" u="1"/>
        <d v="2021-09-12T06:00:00" u="1"/>
        <d v="2020-09-12T08:00:00" u="1"/>
        <d v="2021-09-12T07:00:00" u="1"/>
        <d v="2020-09-12T09:00:00" u="1"/>
        <d v="2021-09-12T08:00:00" u="1"/>
        <d v="2020-09-12T10:00:00" u="1"/>
        <d v="2021-09-12T09:00:00" u="1"/>
        <d v="2020-09-12T11:00:00" u="1"/>
        <d v="2021-09-12T10:00:00" u="1"/>
        <d v="2020-09-12T12:00:00" u="1"/>
        <d v="2021-09-12T11:00:00" u="1"/>
        <d v="2020-09-12T13:00:00" u="1"/>
        <d v="2021-09-12T12:00:00" u="1"/>
        <d v="2020-09-12T14:00:00" u="1"/>
        <d v="2021-09-12T13:00:00" u="1"/>
        <d v="2020-09-12T15:00:00" u="1"/>
        <d v="2021-09-12T14:00:00" u="1"/>
        <d v="2020-09-12T16:00:00" u="1"/>
        <d v="2021-09-12T15:00:00" u="1"/>
        <d v="2020-09-12T17:00:00" u="1"/>
        <d v="2021-09-12T16:00:00" u="1"/>
        <d v="2020-09-12T18:00:00" u="1"/>
        <d v="2021-09-12T17:00:00" u="1"/>
        <d v="2020-09-12T19:00:00" u="1"/>
        <d v="2021-09-12T18:00:00" u="1"/>
        <d v="2020-09-12T20:00:00" u="1"/>
        <d v="2021-09-12T19:00:00" u="1"/>
        <d v="2020-09-12T21:00:00" u="1"/>
        <d v="2021-09-12T20:00:00" u="1"/>
        <d v="2020-09-12T22:00:00" u="1"/>
        <d v="2021-09-12T21:00:00" u="1"/>
        <d v="2020-09-12T23:00:00" u="1"/>
        <d v="2021-09-12T22:00:00" u="1"/>
        <d v="2021-09-12T23:00:00" u="1"/>
        <d v="2021-09-23T00:00:00" u="1"/>
        <d v="2021-09-23T01:00:00" u="1"/>
        <d v="2021-09-23T02:00:00" u="1"/>
        <d v="2021-09-23T03:00:00" u="1"/>
        <d v="2021-09-23T04:00:00" u="1"/>
        <d v="2021-09-23T05:00:00" u="1"/>
        <d v="2021-09-23T06:00:00" u="1"/>
        <d v="2021-09-23T07:00:00" u="1"/>
        <d v="2021-09-23T08:00:00" u="1"/>
        <d v="2021-09-23T09:00:00" u="1"/>
        <d v="2021-09-23T10:00:00" u="1"/>
        <d v="2021-09-23T11:00:00" u="1"/>
        <d v="2021-09-23T12:00:00" u="1"/>
        <d v="2021-09-23T13:00:00" u="1"/>
        <d v="2021-09-23T14:00:00" u="1"/>
        <d v="2021-09-23T15:00:00" u="1"/>
        <d v="2021-09-23T16:00:00" u="1"/>
        <d v="2021-09-23T17:00:00" u="1"/>
        <d v="2021-09-23T18:00:00" u="1"/>
        <d v="2021-09-23T19:00:00" u="1"/>
        <d v="2021-09-23T20:00:00" u="1"/>
        <d v="2021-09-23T21:00:00" u="1"/>
        <d v="2021-09-23T22:00:00" u="1"/>
        <d v="2021-09-23T23:00:00" u="1"/>
        <d v="2020-09-02T00:00:00" u="1"/>
        <d v="2020-09-02T01:00:00" u="1"/>
        <d v="2021-09-02T00:00:00" u="1"/>
        <d v="2020-09-02T02:00:00" u="1"/>
        <d v="2021-09-02T01:00:00" u="1"/>
        <d v="2020-09-02T03:00:00" u="1"/>
        <d v="2021-09-02T02:00:00" u="1"/>
        <d v="2020-09-02T04:00:00" u="1"/>
        <d v="2021-09-02T03:00:00" u="1"/>
        <d v="2020-09-02T05:00:00" u="1"/>
        <d v="2021-09-02T04:00:00" u="1"/>
        <d v="2020-09-02T06:00:00" u="1"/>
        <d v="2021-09-02T05:00:00" u="1"/>
        <d v="2020-09-02T07:00:00" u="1"/>
        <d v="2021-09-02T06:00:00" u="1"/>
        <d v="2020-09-02T08:00:00" u="1"/>
        <d v="2021-09-02T07:00:00" u="1"/>
        <d v="2020-09-02T09:00:00" u="1"/>
        <d v="2021-09-02T08:00:00" u="1"/>
        <d v="2020-09-02T10:00:00" u="1"/>
        <d v="2021-09-02T09:00:00" u="1"/>
        <d v="2020-09-02T11:00:00" u="1"/>
        <d v="2021-09-02T10:00:00" u="1"/>
        <d v="2020-09-02T12:00:00" u="1"/>
        <d v="2021-09-02T11:00:00" u="1"/>
        <d v="2020-09-02T13:00:00" u="1"/>
        <d v="2021-09-02T12:00:00" u="1"/>
        <d v="2020-09-02T14:00:00" u="1"/>
        <d v="2021-09-02T13:00:00" u="1"/>
        <d v="2020-09-02T15:00:00" u="1"/>
        <d v="2021-09-02T14:00:00" u="1"/>
        <d v="2020-09-02T16:00:00" u="1"/>
        <d v="2021-09-02T15:00:00" u="1"/>
        <d v="2020-09-02T17:00:00" u="1"/>
        <d v="2021-09-02T16:00:00" u="1"/>
        <d v="2020-09-02T18:00:00" u="1"/>
        <d v="2021-09-02T17:00:00" u="1"/>
        <d v="2020-09-02T19:00:00" u="1"/>
        <d v="2021-09-02T18:00:00" u="1"/>
        <d v="2020-09-02T20:00:00" u="1"/>
        <d v="2021-09-02T19:00:00" u="1"/>
        <d v="2020-09-02T21:00:00" u="1"/>
        <d v="2021-09-02T20:00:00" u="1"/>
        <d v="2020-09-02T22:00:00" u="1"/>
        <d v="2021-09-02T21:00:00" u="1"/>
        <d v="2020-09-02T23:00:00" u="1"/>
        <d v="2021-09-02T22:00:00" u="1"/>
        <d v="2021-09-02T23:00:00" u="1"/>
        <d v="2020-09-13T00:00:00" u="1"/>
        <d v="2020-09-13T01:00:00" u="1"/>
        <d v="2021-09-13T00:00:00" u="1"/>
        <d v="2020-09-13T02:00:00" u="1"/>
        <d v="2021-09-13T01:00:00" u="1"/>
        <d v="2020-09-13T03:00:00" u="1"/>
        <d v="2021-09-13T02:00:00" u="1"/>
        <d v="2020-09-13T04:00:00" u="1"/>
        <d v="2021-09-13T03:00:00" u="1"/>
        <d v="2020-09-13T05:00:00" u="1"/>
        <d v="2021-09-13T04:00:00" u="1"/>
        <d v="2020-09-13T06:00:00" u="1"/>
        <d v="2021-09-13T05:00:00" u="1"/>
        <d v="2020-09-13T07:00:00" u="1"/>
        <d v="2021-09-13T06:00:00" u="1"/>
        <d v="2020-09-13T08:00:00" u="1"/>
        <d v="2021-09-13T07:00:00" u="1"/>
        <d v="2020-09-13T09:00:00" u="1"/>
        <d v="2021-09-13T08:00:00" u="1"/>
        <d v="2020-09-13T10:00:00" u="1"/>
        <d v="2021-09-13T09:00:00" u="1"/>
        <d v="2020-09-13T11:00:00" u="1"/>
        <d v="2021-09-13T10:00:00" u="1"/>
        <d v="2020-09-13T12:00:00" u="1"/>
        <d v="2021-09-13T11:00:00" u="1"/>
        <d v="2020-09-13T13:00:00" u="1"/>
        <d v="2021-09-13T12:00:00" u="1"/>
        <d v="2021-09-13T13:00:00" u="1"/>
        <d v="2021-09-13T14:00:00" u="1"/>
        <d v="2021-09-13T15:00:00" u="1"/>
        <d v="2021-09-13T16:00:00" u="1"/>
        <d v="2021-09-13T17:00:00" u="1"/>
        <d v="2021-09-13T18:00:00" u="1"/>
        <d v="2021-09-13T19:00:00" u="1"/>
        <d v="2021-09-13T20:00:00" u="1"/>
        <d v="2021-09-13T21:00:00" u="1"/>
        <d v="2021-09-13T22:00:00" u="1"/>
        <d v="2021-09-13T23:00:00" u="1"/>
        <d v="2020-09-24T00:00:00" u="1"/>
        <d v="2020-09-24T01:00:00" u="1"/>
        <d v="2021-09-24T00:00:00" u="1"/>
        <d v="2020-09-24T02:00:00" u="1"/>
        <d v="2021-09-24T01:00:00" u="1"/>
        <d v="2020-09-24T03:00:00" u="1"/>
        <d v="2021-09-24T02:00:00" u="1"/>
        <d v="2020-09-24T04:00:00" u="1"/>
        <d v="2021-09-24T03:00:00" u="1"/>
        <d v="2020-09-24T05:00:00" u="1"/>
        <d v="2021-09-24T04:00:00" u="1"/>
        <d v="2020-09-24T06:00:00" u="1"/>
        <d v="2021-09-24T05:00:00" u="1"/>
        <d v="2020-09-24T07:00:00" u="1"/>
        <d v="2021-09-24T06:00:00" u="1"/>
        <d v="2020-09-24T08:00:00" u="1"/>
        <d v="2021-09-24T07:00:00" u="1"/>
        <d v="2020-09-24T09:00:00" u="1"/>
        <d v="2021-09-24T08:00:00" u="1"/>
        <d v="2020-09-24T10:00:00" u="1"/>
        <d v="2021-09-24T09:00:00" u="1"/>
        <d v="2020-09-24T11:00:00" u="1"/>
        <d v="2021-09-24T10:00:00" u="1"/>
        <d v="2020-09-24T12:00:00" u="1"/>
        <d v="2021-09-24T11:00:00" u="1"/>
        <d v="2020-09-24T13:00:00" u="1"/>
        <d v="2021-09-24T12:00:00" u="1"/>
        <d v="2020-09-24T14:00:00" u="1"/>
        <d v="2021-09-24T13:00:00" u="1"/>
        <d v="2020-09-24T15:00:00" u="1"/>
        <d v="2021-09-24T14:00:00" u="1"/>
        <d v="2020-09-24T16:00:00" u="1"/>
        <d v="2021-09-24T15:00:00" u="1"/>
        <d v="2020-09-24T17:00:00" u="1"/>
        <d v="2021-09-24T16:00:00" u="1"/>
        <d v="2020-09-24T18:00:00" u="1"/>
      </sharedItems>
    </cacheField>
    <cacheField name="Control Mode" numFmtId="0">
      <sharedItems containsBlank="1"/>
    </cacheField>
    <cacheField name="Net Gen" numFmtId="0">
      <sharedItems containsString="0" containsBlank="1" containsNumber="1" minValue="0" maxValue="348.97300000000001"/>
    </cacheField>
    <cacheField name="Capability High Limit" numFmtId="0">
      <sharedItems containsString="0" containsBlank="1" containsNumber="1" containsInteger="1" minValue="0" maxValue="1004"/>
    </cacheField>
    <cacheField name="Settle High Limit" numFmtId="0">
      <sharedItems containsString="0" containsBlank="1" containsNumber="1" containsInteger="1" minValue="0" maxValue="1300"/>
    </cacheField>
    <cacheField name="Dependable Capability" numFmtId="0">
      <sharedItems containsString="0" containsBlank="1" containsNumber="1" containsInteger="1" minValue="0" maxValue="1300"/>
    </cacheField>
    <cacheField name="Settle Dep Capability" numFmtId="0">
      <sharedItems containsString="0" containsBlank="1" containsNumber="1" containsInteger="1" minValue="295" maxValue="130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85"/>
    </cacheField>
    <cacheField name="Set Dep Adj" numFmtId="0">
      <sharedItems containsString="0" containsBlank="1" containsNumber="1" minValue="189.9" maxValue="385"/>
    </cacheField>
    <cacheField name="Cap High Adj" numFmtId="0">
      <sharedItems containsString="0" containsBlank="1" containsNumber="1" minValue="0" maxValue="38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882">
  <r>
    <x v="0"/>
    <x v="0"/>
    <s v="OFFLINE"/>
    <n v="0"/>
    <n v="0"/>
    <n v="0"/>
    <n v="0"/>
    <n v="295"/>
    <m/>
    <n v="1"/>
    <n v="0"/>
    <n v="295"/>
    <n v="0"/>
  </r>
  <r>
    <x v="0"/>
    <x v="1"/>
    <s v="OFFLINE"/>
    <n v="0"/>
    <n v="0"/>
    <n v="0"/>
    <n v="0"/>
    <n v="295"/>
    <m/>
    <n v="1"/>
    <n v="0"/>
    <n v="295"/>
    <n v="0"/>
  </r>
  <r>
    <x v="0"/>
    <x v="2"/>
    <s v="OFFLINE"/>
    <n v="0"/>
    <n v="0"/>
    <n v="0"/>
    <n v="0"/>
    <n v="295"/>
    <m/>
    <n v="1"/>
    <n v="0"/>
    <n v="295"/>
    <n v="0"/>
  </r>
  <r>
    <x v="0"/>
    <x v="3"/>
    <s v="OFFLINE"/>
    <n v="0"/>
    <n v="0"/>
    <n v="0"/>
    <n v="0"/>
    <n v="295"/>
    <m/>
    <n v="1"/>
    <n v="0"/>
    <n v="295"/>
    <n v="0"/>
  </r>
  <r>
    <x v="0"/>
    <x v="4"/>
    <s v="OFFLINE"/>
    <n v="0"/>
    <n v="0"/>
    <n v="0"/>
    <n v="0"/>
    <n v="295"/>
    <m/>
    <n v="1"/>
    <n v="0"/>
    <n v="295"/>
    <n v="0"/>
  </r>
  <r>
    <x v="0"/>
    <x v="5"/>
    <s v="OFFLINE"/>
    <n v="0"/>
    <n v="0"/>
    <n v="0"/>
    <n v="0"/>
    <n v="295"/>
    <m/>
    <n v="1"/>
    <n v="0"/>
    <n v="295"/>
    <n v="0"/>
  </r>
  <r>
    <x v="0"/>
    <x v="6"/>
    <s v="OFFLINE"/>
    <n v="0"/>
    <n v="0"/>
    <n v="0"/>
    <n v="0"/>
    <n v="295"/>
    <m/>
    <n v="1"/>
    <n v="0"/>
    <n v="295"/>
    <n v="0"/>
  </r>
  <r>
    <x v="0"/>
    <x v="7"/>
    <s v="OFFLINE"/>
    <n v="0"/>
    <n v="0"/>
    <n v="0"/>
    <n v="0"/>
    <n v="295"/>
    <m/>
    <n v="1"/>
    <n v="0"/>
    <n v="295"/>
    <n v="0"/>
  </r>
  <r>
    <x v="0"/>
    <x v="8"/>
    <s v="OFFLINE"/>
    <n v="0"/>
    <n v="0"/>
    <n v="0"/>
    <n v="0"/>
    <n v="295"/>
    <m/>
    <n v="1"/>
    <n v="0"/>
    <n v="295"/>
    <n v="0"/>
  </r>
  <r>
    <x v="0"/>
    <x v="9"/>
    <s v="OFFLINE"/>
    <n v="0"/>
    <n v="0"/>
    <n v="0"/>
    <n v="0"/>
    <n v="295"/>
    <m/>
    <n v="1"/>
    <n v="0"/>
    <n v="295"/>
    <n v="0"/>
  </r>
  <r>
    <x v="0"/>
    <x v="10"/>
    <s v="OFFLINE"/>
    <n v="0"/>
    <n v="0"/>
    <n v="0"/>
    <n v="0"/>
    <n v="295"/>
    <m/>
    <n v="1"/>
    <n v="0"/>
    <n v="295"/>
    <n v="0"/>
  </r>
  <r>
    <x v="0"/>
    <x v="11"/>
    <s v="OFFLINE"/>
    <n v="0"/>
    <n v="0"/>
    <n v="0"/>
    <n v="0"/>
    <n v="295"/>
    <m/>
    <n v="1"/>
    <n v="0"/>
    <n v="295"/>
    <n v="0"/>
  </r>
  <r>
    <x v="0"/>
    <x v="12"/>
    <s v="OFFLINE"/>
    <n v="0"/>
    <n v="0"/>
    <n v="0"/>
    <n v="0"/>
    <n v="295"/>
    <m/>
    <n v="1"/>
    <n v="0"/>
    <n v="295"/>
    <n v="0"/>
  </r>
  <r>
    <x v="0"/>
    <x v="13"/>
    <s v="OFFLINE"/>
    <n v="0"/>
    <n v="0"/>
    <n v="0"/>
    <n v="0"/>
    <n v="295"/>
    <m/>
    <n v="1"/>
    <n v="0"/>
    <n v="295"/>
    <n v="0"/>
  </r>
  <r>
    <x v="0"/>
    <x v="14"/>
    <s v="OFFLINE"/>
    <n v="0"/>
    <n v="0"/>
    <n v="0"/>
    <n v="0"/>
    <n v="295"/>
    <m/>
    <n v="1"/>
    <n v="0"/>
    <n v="295"/>
    <n v="0"/>
  </r>
  <r>
    <x v="0"/>
    <x v="15"/>
    <s v="OFFLINE"/>
    <n v="0"/>
    <n v="0"/>
    <n v="0"/>
    <n v="0"/>
    <n v="295"/>
    <m/>
    <n v="1"/>
    <n v="0"/>
    <n v="295"/>
    <n v="0"/>
  </r>
  <r>
    <x v="0"/>
    <x v="16"/>
    <s v="OFFLINE"/>
    <n v="0"/>
    <n v="0"/>
    <n v="0"/>
    <n v="0"/>
    <n v="295"/>
    <m/>
    <n v="1"/>
    <n v="0"/>
    <n v="295"/>
    <n v="0"/>
  </r>
  <r>
    <x v="0"/>
    <x v="17"/>
    <s v="OFFLINE"/>
    <n v="0"/>
    <n v="0"/>
    <n v="0"/>
    <n v="0"/>
    <n v="295"/>
    <m/>
    <n v="1"/>
    <n v="0"/>
    <n v="295"/>
    <n v="0"/>
  </r>
  <r>
    <x v="0"/>
    <x v="18"/>
    <s v="OFFLINE"/>
    <n v="0"/>
    <n v="0"/>
    <n v="0"/>
    <n v="0"/>
    <n v="295"/>
    <m/>
    <n v="1"/>
    <n v="0"/>
    <n v="295"/>
    <n v="0"/>
  </r>
  <r>
    <x v="0"/>
    <x v="19"/>
    <s v="OFFLINE"/>
    <n v="0"/>
    <n v="0"/>
    <n v="0"/>
    <n v="0"/>
    <n v="295"/>
    <m/>
    <n v="1"/>
    <n v="0"/>
    <n v="295"/>
    <n v="0"/>
  </r>
  <r>
    <x v="0"/>
    <x v="20"/>
    <s v="OFFLINE"/>
    <n v="0"/>
    <n v="0"/>
    <n v="0"/>
    <n v="0"/>
    <n v="295"/>
    <m/>
    <n v="1"/>
    <n v="0"/>
    <n v="295"/>
    <n v="0"/>
  </r>
  <r>
    <x v="0"/>
    <x v="21"/>
    <s v="OFFLINE"/>
    <n v="0"/>
    <n v="0"/>
    <n v="0"/>
    <n v="0"/>
    <n v="295"/>
    <m/>
    <n v="1"/>
    <n v="0"/>
    <n v="295"/>
    <n v="0"/>
  </r>
  <r>
    <x v="0"/>
    <x v="22"/>
    <s v="OFFLINE"/>
    <n v="0"/>
    <n v="0"/>
    <n v="0"/>
    <n v="0"/>
    <n v="295"/>
    <m/>
    <n v="1"/>
    <n v="0"/>
    <n v="295"/>
    <n v="0"/>
  </r>
  <r>
    <x v="0"/>
    <x v="23"/>
    <s v="OFFLINE"/>
    <n v="0"/>
    <n v="0"/>
    <n v="0"/>
    <n v="0"/>
    <n v="295"/>
    <m/>
    <n v="1"/>
    <n v="0"/>
    <n v="295"/>
    <n v="0"/>
  </r>
  <r>
    <x v="0"/>
    <x v="24"/>
    <s v="OFFLINE"/>
    <n v="0"/>
    <n v="0"/>
    <n v="0"/>
    <n v="0"/>
    <n v="295"/>
    <m/>
    <n v="1"/>
    <n v="0"/>
    <n v="295"/>
    <n v="0"/>
  </r>
  <r>
    <x v="0"/>
    <x v="25"/>
    <s v="OFFLINE"/>
    <n v="0"/>
    <n v="0"/>
    <n v="0"/>
    <n v="0"/>
    <n v="295"/>
    <m/>
    <n v="1"/>
    <n v="0"/>
    <n v="295"/>
    <n v="0"/>
  </r>
  <r>
    <x v="0"/>
    <x v="26"/>
    <s v="OFFLINE"/>
    <n v="0"/>
    <n v="0"/>
    <n v="0"/>
    <n v="0"/>
    <n v="295"/>
    <m/>
    <n v="1"/>
    <n v="0"/>
    <n v="295"/>
    <n v="0"/>
  </r>
  <r>
    <x v="0"/>
    <x v="27"/>
    <s v="OFFLINE"/>
    <n v="0"/>
    <n v="0"/>
    <n v="0"/>
    <n v="0"/>
    <n v="295"/>
    <m/>
    <n v="1"/>
    <n v="0"/>
    <n v="295"/>
    <n v="0"/>
  </r>
  <r>
    <x v="0"/>
    <x v="28"/>
    <s v="OFFLINE"/>
    <n v="0"/>
    <n v="0"/>
    <n v="0"/>
    <n v="0"/>
    <n v="295"/>
    <m/>
    <n v="1"/>
    <n v="0"/>
    <n v="295"/>
    <n v="0"/>
  </r>
  <r>
    <x v="0"/>
    <x v="29"/>
    <s v="OFFLINE"/>
    <n v="0"/>
    <n v="0"/>
    <n v="0"/>
    <n v="0"/>
    <n v="295"/>
    <m/>
    <n v="1"/>
    <n v="0"/>
    <n v="295"/>
    <n v="0"/>
  </r>
  <r>
    <x v="0"/>
    <x v="30"/>
    <s v="OFFLINE"/>
    <n v="0"/>
    <n v="0"/>
    <n v="0"/>
    <n v="0"/>
    <n v="295"/>
    <m/>
    <n v="1"/>
    <n v="0"/>
    <n v="295"/>
    <n v="0"/>
  </r>
  <r>
    <x v="0"/>
    <x v="31"/>
    <s v="OFFLINE"/>
    <n v="0"/>
    <n v="0"/>
    <n v="0"/>
    <n v="0"/>
    <n v="295"/>
    <m/>
    <n v="1"/>
    <n v="0"/>
    <n v="295"/>
    <n v="0"/>
  </r>
  <r>
    <x v="0"/>
    <x v="32"/>
    <s v="OFFLINE"/>
    <n v="0"/>
    <n v="0"/>
    <n v="0"/>
    <n v="0"/>
    <n v="295"/>
    <m/>
    <n v="1"/>
    <n v="0"/>
    <n v="295"/>
    <n v="0"/>
  </r>
  <r>
    <x v="0"/>
    <x v="33"/>
    <s v="OFFLINE"/>
    <n v="0"/>
    <n v="0"/>
    <n v="0"/>
    <n v="0"/>
    <n v="295"/>
    <m/>
    <n v="1"/>
    <n v="0"/>
    <n v="295"/>
    <n v="0"/>
  </r>
  <r>
    <x v="0"/>
    <x v="34"/>
    <s v="OFFLINE"/>
    <n v="0"/>
    <n v="0"/>
    <n v="0"/>
    <n v="0"/>
    <n v="295"/>
    <m/>
    <n v="1"/>
    <n v="0"/>
    <n v="295"/>
    <n v="0"/>
  </r>
  <r>
    <x v="0"/>
    <x v="35"/>
    <s v="OFFLINE"/>
    <n v="0"/>
    <n v="0"/>
    <n v="0"/>
    <n v="0"/>
    <n v="295"/>
    <m/>
    <n v="1"/>
    <n v="0"/>
    <n v="295"/>
    <n v="0"/>
  </r>
  <r>
    <x v="0"/>
    <x v="36"/>
    <s v="OFFLINE"/>
    <n v="0"/>
    <n v="0"/>
    <n v="0"/>
    <n v="0"/>
    <n v="295"/>
    <m/>
    <n v="1"/>
    <n v="0"/>
    <n v="295"/>
    <n v="0"/>
  </r>
  <r>
    <x v="0"/>
    <x v="37"/>
    <s v="OFFLINE"/>
    <n v="0"/>
    <n v="0"/>
    <n v="0"/>
    <n v="0"/>
    <n v="295"/>
    <m/>
    <n v="1"/>
    <n v="0"/>
    <n v="295"/>
    <n v="0"/>
  </r>
  <r>
    <x v="0"/>
    <x v="38"/>
    <s v="OFFLINE"/>
    <n v="0"/>
    <n v="0"/>
    <n v="0"/>
    <n v="0"/>
    <n v="295"/>
    <m/>
    <n v="1"/>
    <n v="0"/>
    <n v="295"/>
    <n v="0"/>
  </r>
  <r>
    <x v="0"/>
    <x v="39"/>
    <s v="OFFLINE"/>
    <n v="0"/>
    <n v="0"/>
    <n v="0"/>
    <n v="0"/>
    <n v="295"/>
    <m/>
    <n v="1"/>
    <n v="0"/>
    <n v="295"/>
    <n v="0"/>
  </r>
  <r>
    <x v="0"/>
    <x v="40"/>
    <s v="OFFLINE"/>
    <n v="0"/>
    <n v="0"/>
    <n v="0"/>
    <n v="0"/>
    <n v="295"/>
    <m/>
    <n v="1"/>
    <n v="0"/>
    <n v="295"/>
    <n v="0"/>
  </r>
  <r>
    <x v="0"/>
    <x v="41"/>
    <s v="OFFLINE"/>
    <n v="0"/>
    <n v="0"/>
    <n v="0"/>
    <n v="0"/>
    <n v="295"/>
    <m/>
    <n v="1"/>
    <n v="0"/>
    <n v="295"/>
    <n v="0"/>
  </r>
  <r>
    <x v="0"/>
    <x v="42"/>
    <s v="OFFLINE"/>
    <n v="0"/>
    <n v="0"/>
    <n v="0"/>
    <n v="0"/>
    <n v="295"/>
    <m/>
    <n v="1"/>
    <n v="0"/>
    <n v="295"/>
    <n v="0"/>
  </r>
  <r>
    <x v="0"/>
    <x v="43"/>
    <s v="OFFLINE"/>
    <n v="0"/>
    <n v="0"/>
    <n v="0"/>
    <n v="0"/>
    <n v="295"/>
    <m/>
    <n v="1"/>
    <n v="0"/>
    <n v="295"/>
    <n v="0"/>
  </r>
  <r>
    <x v="0"/>
    <x v="44"/>
    <s v="OFFLINE"/>
    <n v="0"/>
    <n v="0"/>
    <n v="0"/>
    <n v="0"/>
    <n v="295"/>
    <m/>
    <n v="1"/>
    <n v="0"/>
    <n v="295"/>
    <n v="0"/>
  </r>
  <r>
    <x v="0"/>
    <x v="45"/>
    <s v="OFFLINE"/>
    <n v="0"/>
    <n v="0"/>
    <n v="0"/>
    <n v="0"/>
    <n v="295"/>
    <m/>
    <n v="1"/>
    <n v="0"/>
    <n v="295"/>
    <n v="0"/>
  </r>
  <r>
    <x v="0"/>
    <x v="46"/>
    <s v="OFFLINE"/>
    <n v="0"/>
    <n v="0"/>
    <n v="0"/>
    <n v="0"/>
    <n v="295"/>
    <m/>
    <n v="1"/>
    <n v="0"/>
    <n v="295"/>
    <n v="0"/>
  </r>
  <r>
    <x v="0"/>
    <x v="47"/>
    <s v="OFFLINE"/>
    <n v="0"/>
    <n v="0"/>
    <n v="0"/>
    <n v="0"/>
    <n v="295"/>
    <m/>
    <n v="1"/>
    <n v="0"/>
    <n v="295"/>
    <n v="0"/>
  </r>
  <r>
    <x v="0"/>
    <x v="48"/>
    <s v="OFFLINE"/>
    <n v="0"/>
    <n v="0"/>
    <n v="0"/>
    <n v="0"/>
    <n v="295"/>
    <m/>
    <n v="1"/>
    <n v="0"/>
    <n v="295"/>
    <n v="0"/>
  </r>
  <r>
    <x v="0"/>
    <x v="49"/>
    <s v="OFFLINE"/>
    <n v="0"/>
    <n v="0"/>
    <n v="0"/>
    <n v="0"/>
    <n v="295"/>
    <m/>
    <n v="1"/>
    <n v="0"/>
    <n v="295"/>
    <n v="0"/>
  </r>
  <r>
    <x v="0"/>
    <x v="50"/>
    <s v="OFFLINE"/>
    <n v="0"/>
    <n v="0"/>
    <n v="0"/>
    <n v="0"/>
    <n v="295"/>
    <m/>
    <n v="1"/>
    <n v="0"/>
    <n v="295"/>
    <n v="0"/>
  </r>
  <r>
    <x v="0"/>
    <x v="51"/>
    <s v="OFFLINE"/>
    <n v="0"/>
    <n v="0"/>
    <n v="0"/>
    <n v="0"/>
    <n v="295"/>
    <m/>
    <n v="1"/>
    <n v="0"/>
    <n v="295"/>
    <n v="0"/>
  </r>
  <r>
    <x v="0"/>
    <x v="52"/>
    <s v="OFFLINE"/>
    <n v="0"/>
    <n v="0"/>
    <n v="0"/>
    <n v="0"/>
    <n v="295"/>
    <m/>
    <n v="1"/>
    <n v="0"/>
    <n v="295"/>
    <n v="0"/>
  </r>
  <r>
    <x v="0"/>
    <x v="53"/>
    <s v="OFFLINE"/>
    <n v="0"/>
    <n v="0"/>
    <n v="0"/>
    <n v="0"/>
    <n v="295"/>
    <m/>
    <n v="1"/>
    <n v="0"/>
    <n v="295"/>
    <n v="0"/>
  </r>
  <r>
    <x v="0"/>
    <x v="54"/>
    <s v="OFFLINE"/>
    <n v="0"/>
    <n v="0"/>
    <n v="0"/>
    <n v="0"/>
    <n v="295"/>
    <m/>
    <n v="1"/>
    <n v="0"/>
    <n v="295"/>
    <n v="0"/>
  </r>
  <r>
    <x v="0"/>
    <x v="55"/>
    <s v="OFFLINE"/>
    <n v="0"/>
    <n v="0"/>
    <n v="0"/>
    <n v="0"/>
    <n v="295"/>
    <m/>
    <n v="1"/>
    <n v="0"/>
    <n v="295"/>
    <n v="0"/>
  </r>
  <r>
    <x v="0"/>
    <x v="56"/>
    <s v="OFFLINE"/>
    <n v="0"/>
    <n v="0"/>
    <n v="0"/>
    <n v="0"/>
    <n v="295"/>
    <m/>
    <n v="1"/>
    <n v="0"/>
    <n v="295"/>
    <n v="0"/>
  </r>
  <r>
    <x v="0"/>
    <x v="57"/>
    <s v="OFFLINE"/>
    <n v="0"/>
    <n v="0"/>
    <n v="0"/>
    <n v="0"/>
    <n v="295"/>
    <m/>
    <n v="1"/>
    <n v="0"/>
    <n v="295"/>
    <n v="0"/>
  </r>
  <r>
    <x v="0"/>
    <x v="58"/>
    <s v="OFFLINE"/>
    <n v="0"/>
    <n v="0"/>
    <n v="0"/>
    <n v="0"/>
    <n v="295"/>
    <m/>
    <n v="1"/>
    <n v="0"/>
    <n v="295"/>
    <n v="0"/>
  </r>
  <r>
    <x v="0"/>
    <x v="59"/>
    <s v="OFFLINE"/>
    <n v="0"/>
    <n v="0"/>
    <n v="0"/>
    <n v="0"/>
    <n v="295"/>
    <m/>
    <n v="1"/>
    <n v="0"/>
    <n v="295"/>
    <n v="0"/>
  </r>
  <r>
    <x v="0"/>
    <x v="60"/>
    <s v="OFFLINE"/>
    <n v="0"/>
    <n v="0"/>
    <n v="0"/>
    <n v="0"/>
    <n v="295"/>
    <m/>
    <n v="1"/>
    <n v="0"/>
    <n v="295"/>
    <n v="0"/>
  </r>
  <r>
    <x v="0"/>
    <x v="61"/>
    <s v="OFFLINE"/>
    <n v="0"/>
    <n v="0"/>
    <n v="0"/>
    <n v="0"/>
    <n v="295"/>
    <m/>
    <n v="1"/>
    <n v="0"/>
    <n v="295"/>
    <n v="0"/>
  </r>
  <r>
    <x v="0"/>
    <x v="62"/>
    <s v="OFFLINE"/>
    <n v="0"/>
    <n v="0"/>
    <n v="0"/>
    <n v="0"/>
    <n v="295"/>
    <m/>
    <n v="1"/>
    <n v="0"/>
    <n v="295"/>
    <n v="0"/>
  </r>
  <r>
    <x v="0"/>
    <x v="63"/>
    <s v="OFFLINE"/>
    <n v="0"/>
    <n v="0"/>
    <n v="0"/>
    <n v="0"/>
    <n v="295"/>
    <m/>
    <n v="1"/>
    <n v="0"/>
    <n v="295"/>
    <n v="0"/>
  </r>
  <r>
    <x v="0"/>
    <x v="64"/>
    <s v="OFFLINE"/>
    <n v="0"/>
    <n v="0"/>
    <n v="0"/>
    <n v="0"/>
    <n v="295"/>
    <m/>
    <n v="1"/>
    <n v="0"/>
    <n v="295"/>
    <n v="0"/>
  </r>
  <r>
    <x v="0"/>
    <x v="65"/>
    <s v="OFFLINE"/>
    <n v="0"/>
    <n v="0"/>
    <n v="0"/>
    <n v="0"/>
    <n v="295"/>
    <m/>
    <n v="1"/>
    <n v="0"/>
    <n v="295"/>
    <n v="0"/>
  </r>
  <r>
    <x v="0"/>
    <x v="66"/>
    <s v="OFFLINE"/>
    <n v="0"/>
    <n v="0"/>
    <n v="0"/>
    <n v="0"/>
    <n v="295"/>
    <m/>
    <n v="1"/>
    <n v="0"/>
    <n v="295"/>
    <n v="0"/>
  </r>
  <r>
    <x v="0"/>
    <x v="67"/>
    <s v="OFFLINE"/>
    <n v="0"/>
    <n v="0"/>
    <n v="0"/>
    <n v="0"/>
    <n v="295"/>
    <m/>
    <n v="1"/>
    <n v="0"/>
    <n v="295"/>
    <n v="0"/>
  </r>
  <r>
    <x v="0"/>
    <x v="68"/>
    <s v="OFFLINE"/>
    <n v="0"/>
    <n v="0"/>
    <n v="0"/>
    <n v="0"/>
    <n v="295"/>
    <m/>
    <n v="1"/>
    <n v="0"/>
    <n v="295"/>
    <n v="0"/>
  </r>
  <r>
    <x v="0"/>
    <x v="69"/>
    <s v="OFFLINE"/>
    <n v="0"/>
    <n v="0"/>
    <n v="0"/>
    <n v="0"/>
    <n v="295"/>
    <m/>
    <n v="1"/>
    <n v="0"/>
    <n v="295"/>
    <n v="0"/>
  </r>
  <r>
    <x v="0"/>
    <x v="70"/>
    <s v="OFFLINE"/>
    <n v="0"/>
    <n v="0"/>
    <n v="0"/>
    <n v="0"/>
    <n v="295"/>
    <m/>
    <n v="1"/>
    <n v="0"/>
    <n v="295"/>
    <n v="0"/>
  </r>
  <r>
    <x v="0"/>
    <x v="71"/>
    <s v="OFFLINE"/>
    <n v="0"/>
    <n v="0"/>
    <n v="0"/>
    <n v="0"/>
    <n v="295"/>
    <m/>
    <n v="1"/>
    <n v="0"/>
    <n v="295"/>
    <n v="0"/>
  </r>
  <r>
    <x v="0"/>
    <x v="72"/>
    <s v="OFFLINE"/>
    <n v="0"/>
    <n v="0"/>
    <n v="0"/>
    <n v="0"/>
    <n v="295"/>
    <m/>
    <n v="1"/>
    <n v="0"/>
    <n v="295"/>
    <n v="0"/>
  </r>
  <r>
    <x v="0"/>
    <x v="73"/>
    <s v="OFFLINE"/>
    <n v="0"/>
    <n v="0"/>
    <n v="0"/>
    <n v="0"/>
    <n v="295"/>
    <m/>
    <n v="1"/>
    <n v="0"/>
    <n v="295"/>
    <n v="0"/>
  </r>
  <r>
    <x v="0"/>
    <x v="74"/>
    <s v="OFFLINE"/>
    <n v="0"/>
    <n v="0"/>
    <n v="0"/>
    <n v="0"/>
    <n v="295"/>
    <m/>
    <n v="1"/>
    <n v="0"/>
    <n v="295"/>
    <n v="0"/>
  </r>
  <r>
    <x v="0"/>
    <x v="75"/>
    <s v="OFFLINE"/>
    <n v="0"/>
    <n v="0"/>
    <n v="0"/>
    <n v="0"/>
    <n v="295"/>
    <m/>
    <n v="1"/>
    <n v="0"/>
    <n v="295"/>
    <n v="0"/>
  </r>
  <r>
    <x v="0"/>
    <x v="76"/>
    <s v="OFFLINE"/>
    <n v="0"/>
    <n v="0"/>
    <n v="0"/>
    <n v="0"/>
    <n v="295"/>
    <m/>
    <n v="1"/>
    <n v="0"/>
    <n v="295"/>
    <n v="0"/>
  </r>
  <r>
    <x v="0"/>
    <x v="77"/>
    <s v="OFFLINE"/>
    <n v="0"/>
    <n v="0"/>
    <n v="0"/>
    <n v="0"/>
    <n v="295"/>
    <m/>
    <n v="1"/>
    <n v="0"/>
    <n v="295"/>
    <n v="0"/>
  </r>
  <r>
    <x v="0"/>
    <x v="78"/>
    <s v="OFFLINE"/>
    <n v="0"/>
    <n v="0"/>
    <n v="0"/>
    <n v="0"/>
    <n v="295"/>
    <m/>
    <n v="1"/>
    <n v="0"/>
    <n v="295"/>
    <n v="0"/>
  </r>
  <r>
    <x v="0"/>
    <x v="79"/>
    <s v="OFFLINE"/>
    <n v="0"/>
    <n v="0"/>
    <n v="0"/>
    <n v="0"/>
    <n v="295"/>
    <m/>
    <n v="1"/>
    <n v="0"/>
    <n v="295"/>
    <n v="0"/>
  </r>
  <r>
    <x v="0"/>
    <x v="80"/>
    <s v="OFFLINE"/>
    <n v="0"/>
    <n v="0"/>
    <n v="0"/>
    <n v="0"/>
    <n v="295"/>
    <m/>
    <n v="1"/>
    <n v="0"/>
    <n v="295"/>
    <n v="0"/>
  </r>
  <r>
    <x v="0"/>
    <x v="81"/>
    <s v="OFFLINE"/>
    <n v="0"/>
    <n v="0"/>
    <n v="0"/>
    <n v="0"/>
    <n v="295"/>
    <m/>
    <n v="1"/>
    <n v="0"/>
    <n v="295"/>
    <n v="0"/>
  </r>
  <r>
    <x v="0"/>
    <x v="82"/>
    <s v="OFFLINE"/>
    <n v="0"/>
    <n v="0"/>
    <n v="0"/>
    <n v="0"/>
    <n v="295"/>
    <m/>
    <n v="1"/>
    <n v="0"/>
    <n v="295"/>
    <n v="0"/>
  </r>
  <r>
    <x v="0"/>
    <x v="83"/>
    <s v="OFFLINE"/>
    <n v="0"/>
    <n v="0"/>
    <n v="0"/>
    <n v="0"/>
    <n v="295"/>
    <m/>
    <n v="1"/>
    <n v="0"/>
    <n v="295"/>
    <n v="0"/>
  </r>
  <r>
    <x v="0"/>
    <x v="84"/>
    <s v="OFFLINE"/>
    <n v="0"/>
    <n v="0"/>
    <n v="0"/>
    <n v="0"/>
    <n v="295"/>
    <m/>
    <n v="1"/>
    <n v="0"/>
    <n v="295"/>
    <n v="0"/>
  </r>
  <r>
    <x v="0"/>
    <x v="85"/>
    <s v="OFFLINE"/>
    <n v="0"/>
    <n v="0"/>
    <n v="0"/>
    <n v="0"/>
    <n v="295"/>
    <m/>
    <n v="1"/>
    <n v="0"/>
    <n v="295"/>
    <n v="0"/>
  </r>
  <r>
    <x v="0"/>
    <x v="86"/>
    <s v="OFFLINE"/>
    <n v="0"/>
    <n v="0"/>
    <n v="0"/>
    <n v="0"/>
    <n v="295"/>
    <m/>
    <n v="1"/>
    <n v="0"/>
    <n v="295"/>
    <n v="0"/>
  </r>
  <r>
    <x v="0"/>
    <x v="87"/>
    <s v="OFFLINE"/>
    <n v="0"/>
    <n v="0"/>
    <n v="0"/>
    <n v="0"/>
    <n v="295"/>
    <m/>
    <n v="1"/>
    <n v="0"/>
    <n v="295"/>
    <n v="0"/>
  </r>
  <r>
    <x v="0"/>
    <x v="88"/>
    <s v="OFFLINE"/>
    <n v="0"/>
    <n v="0"/>
    <n v="0"/>
    <n v="0"/>
    <n v="295"/>
    <m/>
    <n v="1"/>
    <n v="0"/>
    <n v="295"/>
    <n v="0"/>
  </r>
  <r>
    <x v="0"/>
    <x v="89"/>
    <s v="OFFLINE"/>
    <n v="0"/>
    <n v="0"/>
    <n v="0"/>
    <n v="0"/>
    <n v="295"/>
    <m/>
    <n v="1"/>
    <n v="0"/>
    <n v="295"/>
    <n v="0"/>
  </r>
  <r>
    <x v="0"/>
    <x v="90"/>
    <s v="OFFLINE"/>
    <n v="0"/>
    <n v="0"/>
    <n v="0"/>
    <n v="0"/>
    <n v="295"/>
    <m/>
    <n v="1"/>
    <n v="0"/>
    <n v="295"/>
    <n v="0"/>
  </r>
  <r>
    <x v="0"/>
    <x v="91"/>
    <s v="OFFLINE"/>
    <n v="0"/>
    <n v="0"/>
    <n v="0"/>
    <n v="0"/>
    <n v="295"/>
    <m/>
    <n v="1"/>
    <n v="0"/>
    <n v="295"/>
    <n v="0"/>
  </r>
  <r>
    <x v="0"/>
    <x v="92"/>
    <s v="OFFLINE"/>
    <n v="0"/>
    <n v="0"/>
    <n v="0"/>
    <n v="0"/>
    <n v="295"/>
    <m/>
    <n v="1"/>
    <n v="0"/>
    <n v="295"/>
    <n v="0"/>
  </r>
  <r>
    <x v="0"/>
    <x v="93"/>
    <s v="OFFLINE"/>
    <n v="0"/>
    <n v="0"/>
    <n v="0"/>
    <n v="0"/>
    <n v="295"/>
    <m/>
    <n v="1"/>
    <n v="0"/>
    <n v="295"/>
    <n v="0"/>
  </r>
  <r>
    <x v="0"/>
    <x v="94"/>
    <s v="OFFLINE"/>
    <n v="0"/>
    <n v="0"/>
    <n v="0"/>
    <n v="0"/>
    <n v="295"/>
    <m/>
    <n v="1"/>
    <n v="0"/>
    <n v="295"/>
    <n v="0"/>
  </r>
  <r>
    <x v="0"/>
    <x v="95"/>
    <s v="OFFLINE"/>
    <n v="0"/>
    <n v="0"/>
    <n v="0"/>
    <n v="0"/>
    <n v="295"/>
    <m/>
    <n v="1"/>
    <n v="0"/>
    <n v="295"/>
    <n v="0"/>
  </r>
  <r>
    <x v="0"/>
    <x v="96"/>
    <s v="OFFLINE"/>
    <n v="0"/>
    <n v="0"/>
    <n v="0"/>
    <n v="0"/>
    <n v="295"/>
    <m/>
    <n v="1"/>
    <n v="0"/>
    <n v="295"/>
    <n v="0"/>
  </r>
  <r>
    <x v="0"/>
    <x v="97"/>
    <s v="OFFLINE"/>
    <n v="0"/>
    <n v="0"/>
    <n v="0"/>
    <n v="0"/>
    <n v="295"/>
    <m/>
    <n v="1"/>
    <n v="0"/>
    <n v="295"/>
    <n v="0"/>
  </r>
  <r>
    <x v="0"/>
    <x v="98"/>
    <s v="OFFLINE"/>
    <n v="0"/>
    <n v="0"/>
    <n v="0"/>
    <n v="0"/>
    <n v="295"/>
    <m/>
    <n v="1"/>
    <n v="0"/>
    <n v="295"/>
    <n v="0"/>
  </r>
  <r>
    <x v="0"/>
    <x v="99"/>
    <s v="OFFLINE"/>
    <n v="0"/>
    <n v="0"/>
    <n v="0"/>
    <n v="0"/>
    <n v="295"/>
    <m/>
    <n v="1"/>
    <n v="0"/>
    <n v="295"/>
    <n v="0"/>
  </r>
  <r>
    <x v="0"/>
    <x v="100"/>
    <s v="OFFLINE"/>
    <n v="0"/>
    <n v="0"/>
    <n v="0"/>
    <n v="0"/>
    <n v="295"/>
    <m/>
    <n v="1"/>
    <n v="0"/>
    <n v="295"/>
    <n v="0"/>
  </r>
  <r>
    <x v="0"/>
    <x v="101"/>
    <s v="OFFLINE"/>
    <n v="0"/>
    <n v="0"/>
    <n v="0"/>
    <n v="0"/>
    <n v="295"/>
    <m/>
    <n v="1"/>
    <n v="0"/>
    <n v="295"/>
    <n v="0"/>
  </r>
  <r>
    <x v="0"/>
    <x v="102"/>
    <s v="OFFLINE"/>
    <n v="0"/>
    <n v="0"/>
    <n v="0"/>
    <n v="0"/>
    <n v="295"/>
    <m/>
    <n v="1"/>
    <n v="0"/>
    <n v="295"/>
    <n v="0"/>
  </r>
  <r>
    <x v="0"/>
    <x v="103"/>
    <s v="OFFLINE"/>
    <n v="0"/>
    <n v="0"/>
    <n v="0"/>
    <n v="0"/>
    <n v="295"/>
    <m/>
    <n v="1"/>
    <n v="0"/>
    <n v="295"/>
    <n v="0"/>
  </r>
  <r>
    <x v="0"/>
    <x v="104"/>
    <s v="OFFLINE"/>
    <n v="0"/>
    <n v="0"/>
    <n v="0"/>
    <n v="0"/>
    <n v="295"/>
    <m/>
    <n v="1"/>
    <n v="0"/>
    <n v="295"/>
    <n v="0"/>
  </r>
  <r>
    <x v="0"/>
    <x v="105"/>
    <s v="OFFLINE"/>
    <n v="0"/>
    <n v="0"/>
    <n v="0"/>
    <n v="0"/>
    <n v="295"/>
    <m/>
    <n v="1"/>
    <n v="0"/>
    <n v="295"/>
    <n v="0"/>
  </r>
  <r>
    <x v="0"/>
    <x v="106"/>
    <s v="OFFLINE"/>
    <n v="0"/>
    <n v="0"/>
    <n v="0"/>
    <n v="0"/>
    <n v="295"/>
    <m/>
    <n v="1"/>
    <n v="0"/>
    <n v="295"/>
    <n v="0"/>
  </r>
  <r>
    <x v="0"/>
    <x v="107"/>
    <s v="OFFLINE"/>
    <n v="0"/>
    <n v="0"/>
    <n v="0"/>
    <n v="0"/>
    <n v="295"/>
    <m/>
    <n v="1"/>
    <n v="0"/>
    <n v="295"/>
    <n v="0"/>
  </r>
  <r>
    <x v="0"/>
    <x v="108"/>
    <s v="OFFLINE"/>
    <n v="0"/>
    <n v="0"/>
    <n v="0"/>
    <n v="0"/>
    <n v="295"/>
    <m/>
    <n v="1"/>
    <n v="0"/>
    <n v="295"/>
    <n v="0"/>
  </r>
  <r>
    <x v="0"/>
    <x v="109"/>
    <s v="OFFLINE"/>
    <n v="0"/>
    <n v="0"/>
    <n v="0"/>
    <n v="0"/>
    <n v="295"/>
    <m/>
    <n v="1"/>
    <n v="0"/>
    <n v="295"/>
    <n v="0"/>
  </r>
  <r>
    <x v="0"/>
    <x v="110"/>
    <s v="OFFLINE"/>
    <n v="0"/>
    <n v="0"/>
    <n v="0"/>
    <n v="0"/>
    <n v="295"/>
    <m/>
    <n v="1"/>
    <n v="0"/>
    <n v="295"/>
    <n v="0"/>
  </r>
  <r>
    <x v="0"/>
    <x v="111"/>
    <s v="OFFLINE"/>
    <n v="0"/>
    <n v="0"/>
    <n v="0"/>
    <n v="0"/>
    <n v="295"/>
    <m/>
    <n v="1"/>
    <n v="0"/>
    <n v="295"/>
    <n v="0"/>
  </r>
  <r>
    <x v="0"/>
    <x v="112"/>
    <s v="OFFLINE"/>
    <n v="0"/>
    <n v="0"/>
    <n v="0"/>
    <n v="0"/>
    <n v="295"/>
    <m/>
    <n v="1"/>
    <n v="0"/>
    <n v="295"/>
    <n v="0"/>
  </r>
  <r>
    <x v="0"/>
    <x v="113"/>
    <s v="OFFLINE"/>
    <n v="0"/>
    <n v="0"/>
    <n v="0"/>
    <n v="0"/>
    <n v="295"/>
    <m/>
    <n v="1"/>
    <n v="0"/>
    <n v="295"/>
    <n v="0"/>
  </r>
  <r>
    <x v="0"/>
    <x v="114"/>
    <s v="OFFLINE"/>
    <n v="0"/>
    <n v="0"/>
    <n v="0"/>
    <n v="0"/>
    <n v="295"/>
    <m/>
    <n v="1"/>
    <n v="0"/>
    <n v="295"/>
    <n v="0"/>
  </r>
  <r>
    <x v="0"/>
    <x v="115"/>
    <s v="OFFLINE"/>
    <n v="0"/>
    <n v="0"/>
    <n v="0"/>
    <n v="0"/>
    <n v="295"/>
    <m/>
    <n v="1"/>
    <n v="0"/>
    <n v="295"/>
    <n v="0"/>
  </r>
  <r>
    <x v="0"/>
    <x v="116"/>
    <s v="OFFLINE"/>
    <n v="0"/>
    <n v="0"/>
    <n v="0"/>
    <n v="0"/>
    <n v="295"/>
    <m/>
    <n v="1"/>
    <n v="0"/>
    <n v="295"/>
    <n v="0"/>
  </r>
  <r>
    <x v="0"/>
    <x v="117"/>
    <s v="OFFLINE"/>
    <n v="0"/>
    <n v="0"/>
    <n v="0"/>
    <n v="0"/>
    <n v="295"/>
    <m/>
    <n v="1"/>
    <n v="0"/>
    <n v="295"/>
    <n v="0"/>
  </r>
  <r>
    <x v="0"/>
    <x v="118"/>
    <s v="OFFLINE"/>
    <n v="0"/>
    <n v="0"/>
    <n v="0"/>
    <n v="0"/>
    <n v="295"/>
    <m/>
    <n v="1"/>
    <n v="0"/>
    <n v="295"/>
    <n v="0"/>
  </r>
  <r>
    <x v="0"/>
    <x v="119"/>
    <s v="OFFLINE"/>
    <n v="0"/>
    <n v="0"/>
    <n v="0"/>
    <n v="0"/>
    <n v="295"/>
    <m/>
    <n v="1"/>
    <n v="0"/>
    <n v="295"/>
    <n v="0"/>
  </r>
  <r>
    <x v="0"/>
    <x v="120"/>
    <s v="OFFLINE"/>
    <n v="0"/>
    <n v="0"/>
    <n v="0"/>
    <n v="0"/>
    <n v="295"/>
    <m/>
    <n v="1"/>
    <n v="0"/>
    <n v="295"/>
    <n v="0"/>
  </r>
  <r>
    <x v="0"/>
    <x v="121"/>
    <s v="OFFLINE"/>
    <n v="0"/>
    <n v="0"/>
    <n v="0"/>
    <n v="0"/>
    <n v="295"/>
    <m/>
    <n v="1"/>
    <n v="0"/>
    <n v="295"/>
    <n v="0"/>
  </r>
  <r>
    <x v="0"/>
    <x v="122"/>
    <s v="OFFLINE"/>
    <n v="0"/>
    <n v="0"/>
    <n v="0"/>
    <n v="0"/>
    <n v="295"/>
    <m/>
    <n v="1"/>
    <n v="0"/>
    <n v="295"/>
    <n v="0"/>
  </r>
  <r>
    <x v="0"/>
    <x v="123"/>
    <s v="OFFLINE"/>
    <n v="0"/>
    <n v="0"/>
    <n v="0"/>
    <n v="0"/>
    <n v="295"/>
    <m/>
    <n v="1"/>
    <n v="0"/>
    <n v="295"/>
    <n v="0"/>
  </r>
  <r>
    <x v="0"/>
    <x v="124"/>
    <s v="OFFLINE"/>
    <n v="0"/>
    <n v="0"/>
    <n v="0"/>
    <n v="0"/>
    <n v="295"/>
    <m/>
    <n v="1"/>
    <n v="0"/>
    <n v="295"/>
    <n v="0"/>
  </r>
  <r>
    <x v="0"/>
    <x v="125"/>
    <s v="OFFLINE"/>
    <n v="0"/>
    <n v="0"/>
    <n v="0"/>
    <n v="0"/>
    <n v="295"/>
    <m/>
    <n v="1"/>
    <n v="0"/>
    <n v="295"/>
    <n v="0"/>
  </r>
  <r>
    <x v="0"/>
    <x v="126"/>
    <s v="OFFLINE"/>
    <n v="0"/>
    <n v="0"/>
    <n v="0"/>
    <n v="0"/>
    <n v="295"/>
    <m/>
    <n v="1"/>
    <n v="0"/>
    <n v="295"/>
    <n v="0"/>
  </r>
  <r>
    <x v="0"/>
    <x v="127"/>
    <s v="OFFLINE"/>
    <n v="0"/>
    <n v="0"/>
    <n v="0"/>
    <n v="0"/>
    <n v="295"/>
    <m/>
    <n v="1"/>
    <n v="0"/>
    <n v="295"/>
    <n v="0"/>
  </r>
  <r>
    <x v="0"/>
    <x v="128"/>
    <s v="OFFLINE"/>
    <n v="0"/>
    <n v="0"/>
    <n v="0"/>
    <n v="0"/>
    <n v="295"/>
    <m/>
    <n v="1"/>
    <n v="0"/>
    <n v="295"/>
    <n v="0"/>
  </r>
  <r>
    <x v="0"/>
    <x v="129"/>
    <s v="OFFLINE"/>
    <n v="0"/>
    <n v="0"/>
    <n v="0"/>
    <n v="0"/>
    <n v="295"/>
    <m/>
    <n v="1"/>
    <n v="0"/>
    <n v="295"/>
    <n v="0"/>
  </r>
  <r>
    <x v="0"/>
    <x v="130"/>
    <s v="OFFLINE"/>
    <n v="0"/>
    <n v="0"/>
    <n v="0"/>
    <n v="0"/>
    <n v="295"/>
    <m/>
    <n v="1"/>
    <n v="0"/>
    <n v="295"/>
    <n v="0"/>
  </r>
  <r>
    <x v="0"/>
    <x v="131"/>
    <s v="OFFLINE"/>
    <n v="0"/>
    <n v="0"/>
    <n v="0"/>
    <n v="0"/>
    <n v="295"/>
    <m/>
    <n v="1"/>
    <n v="0"/>
    <n v="295"/>
    <n v="0"/>
  </r>
  <r>
    <x v="0"/>
    <x v="132"/>
    <s v="OFFLINE"/>
    <n v="0"/>
    <n v="0"/>
    <n v="0"/>
    <n v="0"/>
    <n v="295"/>
    <m/>
    <n v="1"/>
    <n v="0"/>
    <n v="295"/>
    <n v="0"/>
  </r>
  <r>
    <x v="0"/>
    <x v="133"/>
    <s v="OFFLINE"/>
    <n v="0"/>
    <n v="0"/>
    <n v="0"/>
    <n v="0"/>
    <n v="295"/>
    <m/>
    <n v="1"/>
    <n v="0"/>
    <n v="295"/>
    <n v="0"/>
  </r>
  <r>
    <x v="0"/>
    <x v="134"/>
    <s v="OFFLINE"/>
    <n v="0"/>
    <n v="0"/>
    <n v="0"/>
    <n v="0"/>
    <n v="295"/>
    <m/>
    <n v="1"/>
    <n v="0"/>
    <n v="295"/>
    <n v="0"/>
  </r>
  <r>
    <x v="0"/>
    <x v="135"/>
    <s v="OFFLINE"/>
    <n v="0"/>
    <n v="0"/>
    <n v="0"/>
    <n v="0"/>
    <n v="295"/>
    <m/>
    <n v="1"/>
    <n v="0"/>
    <n v="295"/>
    <n v="0"/>
  </r>
  <r>
    <x v="0"/>
    <x v="136"/>
    <s v="OFFLINE"/>
    <n v="0"/>
    <n v="0"/>
    <n v="0"/>
    <n v="0"/>
    <n v="295"/>
    <m/>
    <n v="1"/>
    <n v="0"/>
    <n v="295"/>
    <n v="0"/>
  </r>
  <r>
    <x v="0"/>
    <x v="137"/>
    <s v="OFFLINE"/>
    <n v="0"/>
    <n v="0"/>
    <n v="0"/>
    <n v="0"/>
    <n v="295"/>
    <m/>
    <n v="1"/>
    <n v="0"/>
    <n v="295"/>
    <n v="0"/>
  </r>
  <r>
    <x v="0"/>
    <x v="138"/>
    <s v="OFFLINE"/>
    <n v="0"/>
    <n v="0"/>
    <n v="0"/>
    <n v="0"/>
    <n v="295"/>
    <m/>
    <n v="1"/>
    <n v="0"/>
    <n v="295"/>
    <n v="0"/>
  </r>
  <r>
    <x v="0"/>
    <x v="139"/>
    <s v="OFFLINE"/>
    <n v="0"/>
    <n v="0"/>
    <n v="0"/>
    <n v="0"/>
    <n v="295"/>
    <m/>
    <n v="1"/>
    <n v="0"/>
    <n v="295"/>
    <n v="0"/>
  </r>
  <r>
    <x v="0"/>
    <x v="140"/>
    <s v="OFFLINE"/>
    <n v="0"/>
    <n v="0"/>
    <n v="0"/>
    <n v="0"/>
    <n v="295"/>
    <m/>
    <n v="1"/>
    <n v="0"/>
    <n v="295"/>
    <n v="0"/>
  </r>
  <r>
    <x v="0"/>
    <x v="141"/>
    <s v="OFFLINE"/>
    <n v="0"/>
    <n v="0"/>
    <n v="0"/>
    <n v="0"/>
    <n v="295"/>
    <m/>
    <n v="1"/>
    <n v="0"/>
    <n v="295"/>
    <n v="0"/>
  </r>
  <r>
    <x v="0"/>
    <x v="142"/>
    <s v="OFFLINE"/>
    <n v="0"/>
    <n v="0"/>
    <n v="0"/>
    <n v="0"/>
    <n v="295"/>
    <m/>
    <n v="1"/>
    <n v="0"/>
    <n v="295"/>
    <n v="0"/>
  </r>
  <r>
    <x v="0"/>
    <x v="143"/>
    <s v="OFFLINE"/>
    <n v="0"/>
    <n v="0"/>
    <n v="0"/>
    <n v="0"/>
    <n v="295"/>
    <m/>
    <n v="1"/>
    <n v="0"/>
    <n v="295"/>
    <n v="0"/>
  </r>
  <r>
    <x v="0"/>
    <x v="144"/>
    <s v="OFFLINE"/>
    <n v="0"/>
    <n v="0"/>
    <n v="0"/>
    <n v="0"/>
    <n v="295"/>
    <m/>
    <n v="1"/>
    <n v="0"/>
    <n v="295"/>
    <n v="0"/>
  </r>
  <r>
    <x v="0"/>
    <x v="145"/>
    <s v="OFFLINE"/>
    <n v="0"/>
    <n v="0"/>
    <n v="0"/>
    <n v="0"/>
    <n v="295"/>
    <m/>
    <n v="1"/>
    <n v="0"/>
    <n v="295"/>
    <n v="0"/>
  </r>
  <r>
    <x v="0"/>
    <x v="146"/>
    <s v="OFFLINE"/>
    <n v="0"/>
    <n v="0"/>
    <n v="0"/>
    <n v="0"/>
    <n v="295"/>
    <m/>
    <n v="1"/>
    <n v="0"/>
    <n v="295"/>
    <n v="0"/>
  </r>
  <r>
    <x v="0"/>
    <x v="147"/>
    <s v="OFFLINE"/>
    <n v="0"/>
    <n v="0"/>
    <n v="0"/>
    <n v="0"/>
    <n v="295"/>
    <m/>
    <n v="1"/>
    <n v="0"/>
    <n v="295"/>
    <n v="0"/>
  </r>
  <r>
    <x v="0"/>
    <x v="148"/>
    <s v="OFFLINE"/>
    <n v="0"/>
    <n v="0"/>
    <n v="0"/>
    <n v="0"/>
    <n v="295"/>
    <m/>
    <n v="1"/>
    <n v="0"/>
    <n v="295"/>
    <n v="0"/>
  </r>
  <r>
    <x v="0"/>
    <x v="149"/>
    <s v="OFFLINE"/>
    <n v="0"/>
    <n v="0"/>
    <n v="0"/>
    <n v="0"/>
    <n v="295"/>
    <m/>
    <n v="1"/>
    <n v="0"/>
    <n v="295"/>
    <n v="0"/>
  </r>
  <r>
    <x v="0"/>
    <x v="150"/>
    <s v="OFFLINE"/>
    <n v="0"/>
    <n v="0"/>
    <n v="0"/>
    <n v="0"/>
    <n v="295"/>
    <m/>
    <n v="1"/>
    <n v="0"/>
    <n v="295"/>
    <n v="0"/>
  </r>
  <r>
    <x v="0"/>
    <x v="151"/>
    <s v="OFFLINE"/>
    <n v="0"/>
    <n v="0"/>
    <n v="0"/>
    <n v="0"/>
    <n v="295"/>
    <m/>
    <n v="1"/>
    <n v="0"/>
    <n v="295"/>
    <n v="0"/>
  </r>
  <r>
    <x v="0"/>
    <x v="152"/>
    <s v="OFFLINE"/>
    <n v="0"/>
    <n v="0"/>
    <n v="0"/>
    <n v="0"/>
    <n v="295"/>
    <m/>
    <n v="1"/>
    <n v="0"/>
    <n v="295"/>
    <n v="0"/>
  </r>
  <r>
    <x v="0"/>
    <x v="153"/>
    <s v="OFFLINE"/>
    <n v="0"/>
    <n v="0"/>
    <n v="0"/>
    <n v="0"/>
    <n v="295"/>
    <m/>
    <n v="1"/>
    <n v="0"/>
    <n v="295"/>
    <n v="0"/>
  </r>
  <r>
    <x v="0"/>
    <x v="154"/>
    <s v="OFFLINE"/>
    <n v="0"/>
    <n v="0"/>
    <n v="0"/>
    <n v="0"/>
    <n v="295"/>
    <m/>
    <n v="1"/>
    <n v="0"/>
    <n v="295"/>
    <n v="0"/>
  </r>
  <r>
    <x v="0"/>
    <x v="155"/>
    <s v="OFFLINE"/>
    <n v="0"/>
    <n v="0"/>
    <n v="0"/>
    <n v="0"/>
    <n v="295"/>
    <m/>
    <n v="1"/>
    <n v="0"/>
    <n v="295"/>
    <n v="0"/>
  </r>
  <r>
    <x v="0"/>
    <x v="156"/>
    <s v="OFFLINE"/>
    <n v="0"/>
    <n v="0"/>
    <n v="0"/>
    <n v="0"/>
    <n v="295"/>
    <m/>
    <n v="1"/>
    <n v="0"/>
    <n v="295"/>
    <n v="0"/>
  </r>
  <r>
    <x v="0"/>
    <x v="157"/>
    <s v="OFFLINE"/>
    <n v="0"/>
    <n v="0"/>
    <n v="0"/>
    <n v="0"/>
    <n v="295"/>
    <m/>
    <n v="1"/>
    <n v="0"/>
    <n v="295"/>
    <n v="0"/>
  </r>
  <r>
    <x v="0"/>
    <x v="158"/>
    <s v="OFFLINE"/>
    <n v="0"/>
    <n v="0"/>
    <n v="0"/>
    <n v="0"/>
    <n v="295"/>
    <m/>
    <n v="1"/>
    <n v="0"/>
    <n v="295"/>
    <n v="0"/>
  </r>
  <r>
    <x v="0"/>
    <x v="159"/>
    <s v="OFFLINE"/>
    <n v="0"/>
    <n v="0"/>
    <n v="0"/>
    <n v="0"/>
    <n v="295"/>
    <m/>
    <n v="1"/>
    <n v="0"/>
    <n v="295"/>
    <n v="0"/>
  </r>
  <r>
    <x v="0"/>
    <x v="160"/>
    <s v="OFFLINE"/>
    <n v="0"/>
    <n v="0"/>
    <n v="0"/>
    <n v="0"/>
    <n v="295"/>
    <m/>
    <n v="1"/>
    <n v="0"/>
    <n v="295"/>
    <n v="0"/>
  </r>
  <r>
    <x v="0"/>
    <x v="161"/>
    <s v="OFFLINE"/>
    <n v="0"/>
    <n v="0"/>
    <n v="0"/>
    <n v="0"/>
    <n v="295"/>
    <m/>
    <n v="1"/>
    <n v="0"/>
    <n v="295"/>
    <n v="0"/>
  </r>
  <r>
    <x v="0"/>
    <x v="162"/>
    <s v="OFFLINE"/>
    <n v="0"/>
    <n v="0"/>
    <n v="0"/>
    <n v="0"/>
    <n v="295"/>
    <m/>
    <n v="1"/>
    <n v="0"/>
    <n v="295"/>
    <n v="0"/>
  </r>
  <r>
    <x v="0"/>
    <x v="163"/>
    <s v="OFFLINE"/>
    <n v="0"/>
    <n v="0"/>
    <n v="0"/>
    <n v="0"/>
    <n v="295"/>
    <m/>
    <n v="1"/>
    <n v="0"/>
    <n v="295"/>
    <n v="0"/>
  </r>
  <r>
    <x v="0"/>
    <x v="164"/>
    <s v="OFFLINE"/>
    <n v="0"/>
    <n v="0"/>
    <n v="0"/>
    <n v="0"/>
    <n v="295"/>
    <m/>
    <n v="1"/>
    <n v="0"/>
    <n v="295"/>
    <n v="0"/>
  </r>
  <r>
    <x v="0"/>
    <x v="165"/>
    <s v="OFFLINE"/>
    <n v="0"/>
    <n v="0"/>
    <n v="0"/>
    <n v="0"/>
    <n v="295"/>
    <m/>
    <n v="1"/>
    <n v="0"/>
    <n v="295"/>
    <n v="0"/>
  </r>
  <r>
    <x v="0"/>
    <x v="166"/>
    <s v="OFFLINE"/>
    <n v="0"/>
    <n v="0"/>
    <n v="0"/>
    <n v="0"/>
    <n v="295"/>
    <m/>
    <n v="1"/>
    <n v="0"/>
    <n v="295"/>
    <n v="0"/>
  </r>
  <r>
    <x v="0"/>
    <x v="167"/>
    <s v="OFFLINE"/>
    <n v="0"/>
    <n v="0"/>
    <n v="0"/>
    <n v="0"/>
    <n v="295"/>
    <m/>
    <n v="1"/>
    <n v="0"/>
    <n v="295"/>
    <n v="0"/>
  </r>
  <r>
    <x v="0"/>
    <x v="168"/>
    <s v="OFFLINE"/>
    <n v="0"/>
    <n v="0"/>
    <n v="0"/>
    <n v="0"/>
    <n v="295"/>
    <m/>
    <n v="1"/>
    <n v="0"/>
    <n v="295"/>
    <n v="0"/>
  </r>
  <r>
    <x v="0"/>
    <x v="169"/>
    <s v="OFFLINE"/>
    <n v="0"/>
    <n v="0"/>
    <n v="0"/>
    <n v="0"/>
    <n v="295"/>
    <m/>
    <n v="1"/>
    <n v="0"/>
    <n v="295"/>
    <n v="0"/>
  </r>
  <r>
    <x v="0"/>
    <x v="170"/>
    <s v="OFFLINE"/>
    <n v="0"/>
    <n v="0"/>
    <n v="0"/>
    <n v="0"/>
    <n v="295"/>
    <m/>
    <n v="1"/>
    <n v="0"/>
    <n v="295"/>
    <n v="0"/>
  </r>
  <r>
    <x v="0"/>
    <x v="171"/>
    <s v="OFFLINE"/>
    <n v="0"/>
    <n v="0"/>
    <n v="0"/>
    <n v="0"/>
    <n v="295"/>
    <m/>
    <n v="1"/>
    <n v="0"/>
    <n v="295"/>
    <n v="0"/>
  </r>
  <r>
    <x v="0"/>
    <x v="172"/>
    <s v="OFFLINE"/>
    <n v="0"/>
    <n v="0"/>
    <n v="0"/>
    <n v="0"/>
    <n v="295"/>
    <m/>
    <n v="1"/>
    <n v="0"/>
    <n v="295"/>
    <n v="0"/>
  </r>
  <r>
    <x v="0"/>
    <x v="173"/>
    <s v="OFFLINE"/>
    <n v="0"/>
    <n v="0"/>
    <n v="0"/>
    <n v="0"/>
    <n v="295"/>
    <m/>
    <n v="1"/>
    <n v="0"/>
    <n v="295"/>
    <n v="0"/>
  </r>
  <r>
    <x v="0"/>
    <x v="174"/>
    <s v="OFFLINE"/>
    <n v="0"/>
    <n v="0"/>
    <n v="0"/>
    <n v="0"/>
    <n v="295"/>
    <m/>
    <n v="1"/>
    <n v="0"/>
    <n v="295"/>
    <n v="0"/>
  </r>
  <r>
    <x v="0"/>
    <x v="175"/>
    <s v="OFFLINE"/>
    <n v="0"/>
    <n v="0"/>
    <n v="0"/>
    <n v="0"/>
    <n v="295"/>
    <m/>
    <n v="1"/>
    <n v="0"/>
    <n v="295"/>
    <n v="0"/>
  </r>
  <r>
    <x v="0"/>
    <x v="176"/>
    <s v="OFFLINE"/>
    <n v="0"/>
    <n v="0"/>
    <n v="0"/>
    <n v="0"/>
    <n v="295"/>
    <m/>
    <n v="1"/>
    <n v="0"/>
    <n v="295"/>
    <n v="0"/>
  </r>
  <r>
    <x v="0"/>
    <x v="177"/>
    <s v="OFFLINE"/>
    <n v="0"/>
    <n v="0"/>
    <n v="0"/>
    <n v="0"/>
    <n v="295"/>
    <m/>
    <n v="1"/>
    <n v="0"/>
    <n v="295"/>
    <n v="0"/>
  </r>
  <r>
    <x v="0"/>
    <x v="178"/>
    <s v="OFFLINE"/>
    <n v="0"/>
    <n v="0"/>
    <n v="0"/>
    <n v="0"/>
    <n v="295"/>
    <m/>
    <n v="1"/>
    <n v="0"/>
    <n v="295"/>
    <n v="0"/>
  </r>
  <r>
    <x v="0"/>
    <x v="179"/>
    <s v="OFFLINE"/>
    <n v="0"/>
    <n v="0"/>
    <n v="0"/>
    <n v="0"/>
    <n v="295"/>
    <m/>
    <n v="1"/>
    <n v="0"/>
    <n v="295"/>
    <n v="0"/>
  </r>
  <r>
    <x v="0"/>
    <x v="180"/>
    <s v="OFFLINE"/>
    <n v="0"/>
    <n v="0"/>
    <n v="0"/>
    <n v="0"/>
    <n v="295"/>
    <m/>
    <n v="1"/>
    <n v="0"/>
    <n v="295"/>
    <n v="0"/>
  </r>
  <r>
    <x v="0"/>
    <x v="181"/>
    <s v="OFFLINE"/>
    <n v="0"/>
    <n v="0"/>
    <n v="0"/>
    <n v="0"/>
    <n v="295"/>
    <m/>
    <n v="1"/>
    <n v="0"/>
    <n v="295"/>
    <n v="0"/>
  </r>
  <r>
    <x v="0"/>
    <x v="182"/>
    <s v="OFFLINE"/>
    <n v="0"/>
    <n v="0"/>
    <n v="0"/>
    <n v="0"/>
    <n v="295"/>
    <m/>
    <n v="1"/>
    <n v="0"/>
    <n v="295"/>
    <n v="0"/>
  </r>
  <r>
    <x v="0"/>
    <x v="183"/>
    <s v="OFFLINE"/>
    <n v="0"/>
    <n v="0"/>
    <n v="0"/>
    <n v="0"/>
    <n v="295"/>
    <m/>
    <n v="1"/>
    <n v="0"/>
    <n v="295"/>
    <n v="0"/>
  </r>
  <r>
    <x v="0"/>
    <x v="184"/>
    <s v="OFFLINE"/>
    <n v="0"/>
    <n v="0"/>
    <n v="0"/>
    <n v="0"/>
    <n v="295"/>
    <m/>
    <n v="1"/>
    <n v="0"/>
    <n v="295"/>
    <n v="0"/>
  </r>
  <r>
    <x v="0"/>
    <x v="185"/>
    <s v="OFFLINE"/>
    <n v="0"/>
    <n v="0"/>
    <n v="0"/>
    <n v="0"/>
    <n v="295"/>
    <m/>
    <n v="1"/>
    <n v="0"/>
    <n v="295"/>
    <n v="0"/>
  </r>
  <r>
    <x v="0"/>
    <x v="186"/>
    <s v="OFFLINE"/>
    <n v="0"/>
    <n v="0"/>
    <n v="0"/>
    <n v="0"/>
    <n v="295"/>
    <m/>
    <n v="1"/>
    <n v="0"/>
    <n v="295"/>
    <n v="0"/>
  </r>
  <r>
    <x v="0"/>
    <x v="187"/>
    <s v="OFFLINE"/>
    <n v="0"/>
    <n v="0"/>
    <n v="0"/>
    <n v="0"/>
    <n v="295"/>
    <m/>
    <n v="1"/>
    <n v="0"/>
    <n v="295"/>
    <n v="0"/>
  </r>
  <r>
    <x v="0"/>
    <x v="188"/>
    <s v="OFFLINE"/>
    <n v="0"/>
    <n v="0"/>
    <n v="0"/>
    <n v="0"/>
    <n v="295"/>
    <m/>
    <n v="1"/>
    <n v="0"/>
    <n v="295"/>
    <n v="0"/>
  </r>
  <r>
    <x v="0"/>
    <x v="189"/>
    <s v="OFFLINE"/>
    <n v="0"/>
    <n v="0"/>
    <n v="0"/>
    <n v="0"/>
    <n v="295"/>
    <m/>
    <n v="1"/>
    <n v="0"/>
    <n v="295"/>
    <n v="0"/>
  </r>
  <r>
    <x v="0"/>
    <x v="190"/>
    <s v="OFFLINE"/>
    <n v="0"/>
    <n v="0"/>
    <n v="0"/>
    <n v="0"/>
    <n v="295"/>
    <m/>
    <n v="1"/>
    <n v="0"/>
    <n v="295"/>
    <n v="0"/>
  </r>
  <r>
    <x v="0"/>
    <x v="191"/>
    <s v="OFFLINE"/>
    <n v="0"/>
    <n v="0"/>
    <n v="0"/>
    <n v="0"/>
    <n v="295"/>
    <m/>
    <n v="1"/>
    <n v="0"/>
    <n v="295"/>
    <n v="0"/>
  </r>
  <r>
    <x v="0"/>
    <x v="192"/>
    <s v="OFFLINE"/>
    <n v="0"/>
    <n v="0"/>
    <n v="0"/>
    <n v="0"/>
    <n v="295"/>
    <m/>
    <n v="1"/>
    <n v="0"/>
    <n v="295"/>
    <n v="0"/>
  </r>
  <r>
    <x v="0"/>
    <x v="193"/>
    <s v="OFFLINE"/>
    <n v="0"/>
    <n v="0"/>
    <n v="0"/>
    <n v="0"/>
    <n v="295"/>
    <m/>
    <n v="1"/>
    <n v="0"/>
    <n v="295"/>
    <n v="0"/>
  </r>
  <r>
    <x v="0"/>
    <x v="194"/>
    <s v="OFFLINE"/>
    <n v="0"/>
    <n v="0"/>
    <n v="0"/>
    <n v="0"/>
    <n v="295"/>
    <m/>
    <n v="1"/>
    <n v="0"/>
    <n v="295"/>
    <n v="0"/>
  </r>
  <r>
    <x v="0"/>
    <x v="195"/>
    <s v="OFFLINE"/>
    <n v="0"/>
    <n v="0"/>
    <n v="0"/>
    <n v="0"/>
    <n v="295"/>
    <m/>
    <n v="1"/>
    <n v="0"/>
    <n v="295"/>
    <n v="0"/>
  </r>
  <r>
    <x v="0"/>
    <x v="196"/>
    <s v="OFFLINE"/>
    <n v="0"/>
    <n v="0"/>
    <n v="0"/>
    <n v="0"/>
    <n v="295"/>
    <m/>
    <n v="1"/>
    <n v="0"/>
    <n v="295"/>
    <n v="0"/>
  </r>
  <r>
    <x v="0"/>
    <x v="197"/>
    <s v="OFFLINE"/>
    <n v="0"/>
    <n v="0"/>
    <n v="0"/>
    <n v="0"/>
    <n v="295"/>
    <m/>
    <n v="1"/>
    <n v="0"/>
    <n v="295"/>
    <n v="0"/>
  </r>
  <r>
    <x v="0"/>
    <x v="198"/>
    <s v="OFFLINE"/>
    <n v="0"/>
    <n v="0"/>
    <n v="0"/>
    <n v="0"/>
    <n v="295"/>
    <m/>
    <n v="1"/>
    <n v="0"/>
    <n v="295"/>
    <n v="0"/>
  </r>
  <r>
    <x v="0"/>
    <x v="199"/>
    <s v="OFFLINE"/>
    <n v="0"/>
    <n v="0"/>
    <n v="0"/>
    <n v="0"/>
    <n v="295"/>
    <m/>
    <n v="1"/>
    <n v="0"/>
    <n v="295"/>
    <n v="0"/>
  </r>
  <r>
    <x v="0"/>
    <x v="200"/>
    <s v="OFFLINE"/>
    <n v="0"/>
    <n v="0"/>
    <n v="0"/>
    <n v="0"/>
    <n v="295"/>
    <m/>
    <n v="1"/>
    <n v="0"/>
    <n v="295"/>
    <n v="0"/>
  </r>
  <r>
    <x v="0"/>
    <x v="201"/>
    <s v="OFFLINE"/>
    <n v="0"/>
    <n v="0"/>
    <n v="0"/>
    <n v="0"/>
    <n v="295"/>
    <m/>
    <n v="1"/>
    <n v="0"/>
    <n v="295"/>
    <n v="0"/>
  </r>
  <r>
    <x v="0"/>
    <x v="202"/>
    <s v="OFFLINE"/>
    <n v="0"/>
    <n v="0"/>
    <n v="0"/>
    <n v="0"/>
    <n v="295"/>
    <m/>
    <n v="1"/>
    <n v="0"/>
    <n v="295"/>
    <n v="0"/>
  </r>
  <r>
    <x v="0"/>
    <x v="203"/>
    <s v="OFFLINE"/>
    <n v="0"/>
    <n v="0"/>
    <n v="0"/>
    <n v="0"/>
    <n v="295"/>
    <m/>
    <n v="1"/>
    <n v="0"/>
    <n v="295"/>
    <n v="0"/>
  </r>
  <r>
    <x v="0"/>
    <x v="204"/>
    <s v="OFFLINE"/>
    <n v="0"/>
    <n v="0"/>
    <n v="0"/>
    <n v="0"/>
    <n v="295"/>
    <m/>
    <n v="1"/>
    <n v="0"/>
    <n v="295"/>
    <n v="0"/>
  </r>
  <r>
    <x v="0"/>
    <x v="205"/>
    <s v="OFFLINE"/>
    <n v="0"/>
    <n v="0"/>
    <n v="0"/>
    <n v="0"/>
    <n v="295"/>
    <m/>
    <n v="1"/>
    <n v="0"/>
    <n v="295"/>
    <n v="0"/>
  </r>
  <r>
    <x v="0"/>
    <x v="206"/>
    <s v="OFFLINE"/>
    <n v="0"/>
    <n v="0"/>
    <n v="0"/>
    <n v="0"/>
    <n v="295"/>
    <m/>
    <n v="1"/>
    <n v="0"/>
    <n v="295"/>
    <n v="0"/>
  </r>
  <r>
    <x v="0"/>
    <x v="207"/>
    <s v="OFFLINE"/>
    <n v="0"/>
    <n v="0"/>
    <n v="0"/>
    <n v="0"/>
    <n v="295"/>
    <m/>
    <n v="1"/>
    <n v="0"/>
    <n v="295"/>
    <n v="0"/>
  </r>
  <r>
    <x v="0"/>
    <x v="208"/>
    <s v="OFFLINE"/>
    <n v="0"/>
    <n v="0"/>
    <n v="0"/>
    <n v="0"/>
    <n v="295"/>
    <m/>
    <n v="1"/>
    <n v="0"/>
    <n v="295"/>
    <n v="0"/>
  </r>
  <r>
    <x v="0"/>
    <x v="209"/>
    <s v="OFFLINE"/>
    <n v="0"/>
    <n v="0"/>
    <n v="0"/>
    <n v="0"/>
    <n v="295"/>
    <m/>
    <n v="1"/>
    <n v="0"/>
    <n v="295"/>
    <n v="0"/>
  </r>
  <r>
    <x v="0"/>
    <x v="210"/>
    <s v="OFFLINE"/>
    <n v="0"/>
    <n v="0"/>
    <n v="0"/>
    <n v="0"/>
    <n v="295"/>
    <m/>
    <n v="1"/>
    <n v="0"/>
    <n v="295"/>
    <n v="0"/>
  </r>
  <r>
    <x v="0"/>
    <x v="211"/>
    <s v="OFFLINE"/>
    <n v="0"/>
    <n v="0"/>
    <n v="0"/>
    <n v="0"/>
    <n v="295"/>
    <m/>
    <n v="1"/>
    <n v="0"/>
    <n v="295"/>
    <n v="0"/>
  </r>
  <r>
    <x v="0"/>
    <x v="212"/>
    <s v="OFFLINE"/>
    <n v="0"/>
    <n v="0"/>
    <n v="0"/>
    <n v="0"/>
    <n v="295"/>
    <m/>
    <n v="1"/>
    <n v="0"/>
    <n v="295"/>
    <n v="0"/>
  </r>
  <r>
    <x v="0"/>
    <x v="213"/>
    <s v="OFFLINE"/>
    <n v="0"/>
    <n v="0"/>
    <n v="0"/>
    <n v="0"/>
    <n v="295"/>
    <m/>
    <n v="1"/>
    <n v="0"/>
    <n v="295"/>
    <n v="0"/>
  </r>
  <r>
    <x v="0"/>
    <x v="214"/>
    <s v="OFFLINE"/>
    <n v="0"/>
    <n v="0"/>
    <n v="0"/>
    <n v="0"/>
    <n v="295"/>
    <m/>
    <n v="1"/>
    <n v="0"/>
    <n v="295"/>
    <n v="0"/>
  </r>
  <r>
    <x v="0"/>
    <x v="215"/>
    <s v="OFFLINE"/>
    <n v="0"/>
    <n v="0"/>
    <n v="0"/>
    <n v="0"/>
    <n v="295"/>
    <m/>
    <n v="1"/>
    <n v="0"/>
    <n v="295"/>
    <n v="0"/>
  </r>
  <r>
    <x v="0"/>
    <x v="216"/>
    <s v="OFFLINE"/>
    <n v="0"/>
    <n v="0"/>
    <n v="0"/>
    <n v="0"/>
    <n v="295"/>
    <m/>
    <n v="1"/>
    <n v="0"/>
    <n v="295"/>
    <n v="0"/>
  </r>
  <r>
    <x v="0"/>
    <x v="217"/>
    <s v="OFFLINE"/>
    <n v="0"/>
    <n v="0"/>
    <n v="0"/>
    <n v="0"/>
    <n v="295"/>
    <m/>
    <n v="1"/>
    <n v="0"/>
    <n v="295"/>
    <n v="0"/>
  </r>
  <r>
    <x v="0"/>
    <x v="218"/>
    <s v="OFFLINE"/>
    <n v="0"/>
    <n v="0"/>
    <n v="0"/>
    <n v="0"/>
    <n v="295"/>
    <m/>
    <n v="1"/>
    <n v="0"/>
    <n v="295"/>
    <n v="0"/>
  </r>
  <r>
    <x v="0"/>
    <x v="219"/>
    <s v="OFFLINE"/>
    <n v="0"/>
    <n v="0"/>
    <n v="0"/>
    <n v="0"/>
    <n v="295"/>
    <m/>
    <n v="1"/>
    <n v="0"/>
    <n v="295"/>
    <n v="0"/>
  </r>
  <r>
    <x v="0"/>
    <x v="220"/>
    <s v="OFFLINE"/>
    <n v="0"/>
    <n v="0"/>
    <n v="0"/>
    <n v="0"/>
    <n v="295"/>
    <m/>
    <n v="1"/>
    <n v="0"/>
    <n v="295"/>
    <n v="0"/>
  </r>
  <r>
    <x v="0"/>
    <x v="221"/>
    <s v="OFFLINE"/>
    <n v="0"/>
    <n v="0"/>
    <n v="0"/>
    <n v="0"/>
    <n v="295"/>
    <m/>
    <n v="1"/>
    <n v="0"/>
    <n v="295"/>
    <n v="0"/>
  </r>
  <r>
    <x v="0"/>
    <x v="222"/>
    <s v="OFFLINE"/>
    <n v="0"/>
    <n v="0"/>
    <n v="0"/>
    <n v="0"/>
    <n v="295"/>
    <m/>
    <n v="1"/>
    <n v="0"/>
    <n v="295"/>
    <n v="0"/>
  </r>
  <r>
    <x v="0"/>
    <x v="223"/>
    <s v="OFFLINE"/>
    <n v="0"/>
    <n v="0"/>
    <n v="0"/>
    <n v="0"/>
    <n v="295"/>
    <m/>
    <n v="1"/>
    <n v="0"/>
    <n v="295"/>
    <n v="0"/>
  </r>
  <r>
    <x v="0"/>
    <x v="224"/>
    <s v="OFFLINE"/>
    <n v="0"/>
    <n v="0"/>
    <n v="0"/>
    <n v="0"/>
    <n v="295"/>
    <m/>
    <n v="1"/>
    <n v="0"/>
    <n v="295"/>
    <n v="0"/>
  </r>
  <r>
    <x v="0"/>
    <x v="225"/>
    <s v="OFFLINE"/>
    <n v="0"/>
    <n v="0"/>
    <n v="0"/>
    <n v="0"/>
    <n v="295"/>
    <m/>
    <n v="1"/>
    <n v="0"/>
    <n v="295"/>
    <n v="0"/>
  </r>
  <r>
    <x v="0"/>
    <x v="226"/>
    <s v="OFFLINE"/>
    <n v="0"/>
    <n v="0"/>
    <n v="0"/>
    <n v="0"/>
    <n v="295"/>
    <m/>
    <n v="1"/>
    <n v="0"/>
    <n v="295"/>
    <n v="0"/>
  </r>
  <r>
    <x v="0"/>
    <x v="227"/>
    <s v="OFFLINE"/>
    <n v="0"/>
    <n v="0"/>
    <n v="0"/>
    <n v="0"/>
    <n v="295"/>
    <m/>
    <n v="1"/>
    <n v="0"/>
    <n v="295"/>
    <n v="0"/>
  </r>
  <r>
    <x v="0"/>
    <x v="228"/>
    <s v="OFFLINE"/>
    <n v="0"/>
    <n v="0"/>
    <n v="0"/>
    <n v="0"/>
    <n v="295"/>
    <m/>
    <n v="1"/>
    <n v="0"/>
    <n v="295"/>
    <n v="0"/>
  </r>
  <r>
    <x v="0"/>
    <x v="229"/>
    <s v="OFFLINE"/>
    <n v="0"/>
    <n v="0"/>
    <n v="0"/>
    <n v="0"/>
    <n v="295"/>
    <m/>
    <n v="1"/>
    <n v="0"/>
    <n v="295"/>
    <n v="0"/>
  </r>
  <r>
    <x v="0"/>
    <x v="230"/>
    <s v="OFFLINE"/>
    <n v="0"/>
    <n v="0"/>
    <n v="0"/>
    <n v="0"/>
    <n v="295"/>
    <m/>
    <n v="1"/>
    <n v="0"/>
    <n v="295"/>
    <n v="0"/>
  </r>
  <r>
    <x v="0"/>
    <x v="231"/>
    <s v="OFFLINE"/>
    <n v="0"/>
    <n v="0"/>
    <n v="0"/>
    <n v="0"/>
    <n v="295"/>
    <m/>
    <n v="1"/>
    <n v="0"/>
    <n v="295"/>
    <n v="0"/>
  </r>
  <r>
    <x v="0"/>
    <x v="232"/>
    <s v="OFFLINE"/>
    <n v="0"/>
    <n v="0"/>
    <n v="0"/>
    <n v="0"/>
    <n v="295"/>
    <m/>
    <n v="1"/>
    <n v="0"/>
    <n v="295"/>
    <n v="0"/>
  </r>
  <r>
    <x v="0"/>
    <x v="233"/>
    <s v="OFFLINE"/>
    <n v="0"/>
    <n v="0"/>
    <n v="0"/>
    <n v="0"/>
    <n v="295"/>
    <m/>
    <n v="1"/>
    <n v="0"/>
    <n v="295"/>
    <n v="0"/>
  </r>
  <r>
    <x v="0"/>
    <x v="234"/>
    <s v="OFFLINE"/>
    <n v="0"/>
    <n v="0"/>
    <n v="0"/>
    <n v="0"/>
    <n v="295"/>
    <m/>
    <n v="1"/>
    <n v="0"/>
    <n v="295"/>
    <n v="0"/>
  </r>
  <r>
    <x v="0"/>
    <x v="235"/>
    <s v="OFFLINE"/>
    <n v="0"/>
    <n v="0"/>
    <n v="0"/>
    <n v="0"/>
    <n v="295"/>
    <m/>
    <n v="1"/>
    <n v="0"/>
    <n v="295"/>
    <n v="0"/>
  </r>
  <r>
    <x v="0"/>
    <x v="236"/>
    <s v="OFFLINE"/>
    <n v="0"/>
    <n v="0"/>
    <n v="0"/>
    <n v="0"/>
    <n v="295"/>
    <m/>
    <n v="1"/>
    <n v="0"/>
    <n v="295"/>
    <n v="0"/>
  </r>
  <r>
    <x v="0"/>
    <x v="237"/>
    <s v="OFFLINE"/>
    <n v="0"/>
    <n v="0"/>
    <n v="0"/>
    <n v="0"/>
    <n v="295"/>
    <m/>
    <n v="1"/>
    <n v="0"/>
    <n v="295"/>
    <n v="0"/>
  </r>
  <r>
    <x v="0"/>
    <x v="238"/>
    <s v="OFFLINE"/>
    <n v="0"/>
    <n v="0"/>
    <n v="0"/>
    <n v="0"/>
    <n v="295"/>
    <m/>
    <n v="1"/>
    <n v="0"/>
    <n v="295"/>
    <n v="0"/>
  </r>
  <r>
    <x v="0"/>
    <x v="239"/>
    <s v="OFFLINE"/>
    <n v="0"/>
    <n v="0"/>
    <n v="0"/>
    <n v="0"/>
    <n v="295"/>
    <m/>
    <n v="1"/>
    <n v="0"/>
    <n v="295"/>
    <n v="0"/>
  </r>
  <r>
    <x v="0"/>
    <x v="240"/>
    <s v="OFFLINE"/>
    <n v="0"/>
    <n v="0"/>
    <n v="0"/>
    <n v="0"/>
    <n v="295"/>
    <m/>
    <n v="1"/>
    <n v="0"/>
    <n v="295"/>
    <n v="0"/>
  </r>
  <r>
    <x v="0"/>
    <x v="241"/>
    <s v="OFFLINE"/>
    <n v="0"/>
    <n v="0"/>
    <n v="0"/>
    <n v="0"/>
    <n v="295"/>
    <m/>
    <n v="1"/>
    <n v="0"/>
    <n v="295"/>
    <n v="0"/>
  </r>
  <r>
    <x v="0"/>
    <x v="242"/>
    <s v="OFFLINE"/>
    <n v="0"/>
    <n v="0"/>
    <n v="0"/>
    <n v="0"/>
    <n v="295"/>
    <m/>
    <n v="1"/>
    <n v="0"/>
    <n v="295"/>
    <n v="0"/>
  </r>
  <r>
    <x v="0"/>
    <x v="243"/>
    <s v="OFFLINE"/>
    <n v="0"/>
    <n v="0"/>
    <n v="0"/>
    <n v="0"/>
    <n v="295"/>
    <m/>
    <n v="1"/>
    <n v="0"/>
    <n v="295"/>
    <n v="0"/>
  </r>
  <r>
    <x v="0"/>
    <x v="244"/>
    <s v="OFFLINE"/>
    <n v="0"/>
    <n v="0"/>
    <n v="0"/>
    <n v="0"/>
    <n v="295"/>
    <m/>
    <n v="1"/>
    <n v="0"/>
    <n v="295"/>
    <n v="0"/>
  </r>
  <r>
    <x v="0"/>
    <x v="245"/>
    <s v="OFFLINE"/>
    <n v="0"/>
    <n v="0"/>
    <n v="0"/>
    <n v="0"/>
    <n v="295"/>
    <m/>
    <n v="1"/>
    <n v="0"/>
    <n v="295"/>
    <n v="0"/>
  </r>
  <r>
    <x v="0"/>
    <x v="246"/>
    <s v="OFFLINE"/>
    <n v="0"/>
    <n v="0"/>
    <n v="0"/>
    <n v="0"/>
    <n v="295"/>
    <m/>
    <n v="1"/>
    <n v="0"/>
    <n v="295"/>
    <n v="0"/>
  </r>
  <r>
    <x v="0"/>
    <x v="247"/>
    <s v="OFFLINE"/>
    <n v="0"/>
    <n v="0"/>
    <n v="0"/>
    <n v="0"/>
    <n v="295"/>
    <m/>
    <n v="1"/>
    <n v="0"/>
    <n v="295"/>
    <n v="0"/>
  </r>
  <r>
    <x v="0"/>
    <x v="248"/>
    <s v="OFFLINE"/>
    <n v="0"/>
    <n v="0"/>
    <n v="0"/>
    <n v="0"/>
    <n v="295"/>
    <m/>
    <n v="1"/>
    <n v="0"/>
    <n v="295"/>
    <n v="0"/>
  </r>
  <r>
    <x v="0"/>
    <x v="249"/>
    <s v="OFFLINE"/>
    <n v="0"/>
    <n v="0"/>
    <n v="0"/>
    <n v="0"/>
    <n v="295"/>
    <m/>
    <n v="1"/>
    <n v="0"/>
    <n v="295"/>
    <n v="0"/>
  </r>
  <r>
    <x v="0"/>
    <x v="250"/>
    <s v="OFFLINE"/>
    <n v="0"/>
    <n v="0"/>
    <n v="0"/>
    <n v="0"/>
    <n v="295"/>
    <m/>
    <n v="1"/>
    <n v="0"/>
    <n v="295"/>
    <n v="0"/>
  </r>
  <r>
    <x v="0"/>
    <x v="251"/>
    <s v="OFFLINE"/>
    <n v="0"/>
    <n v="0"/>
    <n v="0"/>
    <n v="0"/>
    <n v="295"/>
    <m/>
    <n v="1"/>
    <n v="0"/>
    <n v="295"/>
    <n v="0"/>
  </r>
  <r>
    <x v="0"/>
    <x v="252"/>
    <s v="OFFLINE"/>
    <n v="0"/>
    <n v="0"/>
    <n v="0"/>
    <n v="0"/>
    <n v="295"/>
    <m/>
    <n v="1"/>
    <n v="0"/>
    <n v="295"/>
    <n v="0"/>
  </r>
  <r>
    <x v="0"/>
    <x v="253"/>
    <s v="OFFLINE"/>
    <n v="0"/>
    <n v="0"/>
    <n v="0"/>
    <n v="0"/>
    <n v="295"/>
    <m/>
    <n v="1"/>
    <n v="0"/>
    <n v="295"/>
    <n v="0"/>
  </r>
  <r>
    <x v="0"/>
    <x v="254"/>
    <s v="OFFLINE"/>
    <n v="0"/>
    <n v="0"/>
    <n v="0"/>
    <n v="0"/>
    <n v="295"/>
    <m/>
    <n v="1"/>
    <n v="0"/>
    <n v="295"/>
    <n v="0"/>
  </r>
  <r>
    <x v="0"/>
    <x v="255"/>
    <s v="OFFLINE"/>
    <n v="0"/>
    <n v="0"/>
    <n v="0"/>
    <n v="0"/>
    <n v="295"/>
    <m/>
    <n v="1"/>
    <n v="0"/>
    <n v="295"/>
    <n v="0"/>
  </r>
  <r>
    <x v="0"/>
    <x v="256"/>
    <s v="OFFLINE"/>
    <n v="0"/>
    <n v="0"/>
    <n v="0"/>
    <n v="0"/>
    <n v="295"/>
    <m/>
    <n v="1"/>
    <n v="0"/>
    <n v="295"/>
    <n v="0"/>
  </r>
  <r>
    <x v="0"/>
    <x v="257"/>
    <s v="OFFLINE"/>
    <n v="0"/>
    <n v="0"/>
    <n v="0"/>
    <n v="0"/>
    <n v="295"/>
    <m/>
    <n v="1"/>
    <n v="0"/>
    <n v="295"/>
    <n v="0"/>
  </r>
  <r>
    <x v="0"/>
    <x v="258"/>
    <s v="OFFLINE"/>
    <n v="0"/>
    <n v="0"/>
    <n v="0"/>
    <n v="0"/>
    <n v="295"/>
    <m/>
    <n v="1"/>
    <n v="0"/>
    <n v="295"/>
    <n v="0"/>
  </r>
  <r>
    <x v="0"/>
    <x v="259"/>
    <s v="OFFLINE"/>
    <n v="0"/>
    <n v="0"/>
    <n v="0"/>
    <n v="0"/>
    <n v="295"/>
    <m/>
    <n v="1"/>
    <n v="0"/>
    <n v="295"/>
    <n v="0"/>
  </r>
  <r>
    <x v="0"/>
    <x v="260"/>
    <s v="OFFLINE"/>
    <n v="0"/>
    <n v="0"/>
    <n v="0"/>
    <n v="0"/>
    <n v="295"/>
    <m/>
    <n v="1"/>
    <n v="0"/>
    <n v="295"/>
    <n v="0"/>
  </r>
  <r>
    <x v="0"/>
    <x v="261"/>
    <s v="OFFLINE"/>
    <n v="0"/>
    <n v="0"/>
    <n v="0"/>
    <n v="0"/>
    <n v="295"/>
    <m/>
    <n v="1"/>
    <n v="0"/>
    <n v="295"/>
    <n v="0"/>
  </r>
  <r>
    <x v="0"/>
    <x v="262"/>
    <s v="OFFLINE"/>
    <n v="0"/>
    <n v="0"/>
    <n v="0"/>
    <n v="0"/>
    <n v="295"/>
    <m/>
    <n v="1"/>
    <n v="0"/>
    <n v="295"/>
    <n v="0"/>
  </r>
  <r>
    <x v="0"/>
    <x v="263"/>
    <s v="OFFLINE"/>
    <n v="0"/>
    <n v="0"/>
    <n v="0"/>
    <n v="0"/>
    <n v="295"/>
    <m/>
    <n v="1"/>
    <n v="0"/>
    <n v="295"/>
    <n v="0"/>
  </r>
  <r>
    <x v="0"/>
    <x v="264"/>
    <s v="OFFLINE"/>
    <n v="0"/>
    <n v="0"/>
    <n v="0"/>
    <n v="0"/>
    <n v="295"/>
    <m/>
    <n v="1"/>
    <n v="0"/>
    <n v="295"/>
    <n v="0"/>
  </r>
  <r>
    <x v="0"/>
    <x v="265"/>
    <s v="OFFLINE"/>
    <n v="0"/>
    <n v="0"/>
    <n v="0"/>
    <n v="0"/>
    <n v="295"/>
    <m/>
    <n v="1"/>
    <n v="0"/>
    <n v="295"/>
    <n v="0"/>
  </r>
  <r>
    <x v="0"/>
    <x v="266"/>
    <s v="OFFLINE"/>
    <n v="0"/>
    <n v="0"/>
    <n v="0"/>
    <n v="0"/>
    <n v="295"/>
    <m/>
    <n v="1"/>
    <n v="0"/>
    <n v="295"/>
    <n v="0"/>
  </r>
  <r>
    <x v="0"/>
    <x v="267"/>
    <s v="OFFLINE"/>
    <n v="0"/>
    <n v="0"/>
    <n v="0"/>
    <n v="0"/>
    <n v="295"/>
    <m/>
    <n v="1"/>
    <n v="0"/>
    <n v="295"/>
    <n v="0"/>
  </r>
  <r>
    <x v="0"/>
    <x v="268"/>
    <s v="OFFLINE"/>
    <n v="0"/>
    <n v="0"/>
    <n v="0"/>
    <n v="0"/>
    <n v="295"/>
    <m/>
    <n v="1"/>
    <n v="0"/>
    <n v="295"/>
    <n v="0"/>
  </r>
  <r>
    <x v="0"/>
    <x v="269"/>
    <s v="OFFLINE"/>
    <n v="0"/>
    <n v="0"/>
    <n v="0"/>
    <n v="0"/>
    <n v="295"/>
    <m/>
    <n v="1"/>
    <n v="0"/>
    <n v="295"/>
    <n v="0"/>
  </r>
  <r>
    <x v="0"/>
    <x v="270"/>
    <s v="OFFLINE"/>
    <n v="0"/>
    <n v="0"/>
    <n v="0"/>
    <n v="0"/>
    <n v="295"/>
    <m/>
    <n v="1"/>
    <n v="0"/>
    <n v="295"/>
    <n v="0"/>
  </r>
  <r>
    <x v="0"/>
    <x v="271"/>
    <s v="OFFLINE"/>
    <n v="0"/>
    <n v="0"/>
    <n v="0"/>
    <n v="0"/>
    <n v="295"/>
    <m/>
    <n v="1"/>
    <n v="0"/>
    <n v="295"/>
    <n v="0"/>
  </r>
  <r>
    <x v="0"/>
    <x v="272"/>
    <s v="OFFLINE"/>
    <n v="0"/>
    <n v="0"/>
    <n v="0"/>
    <n v="0"/>
    <n v="295"/>
    <m/>
    <n v="1"/>
    <n v="0"/>
    <n v="295"/>
    <n v="0"/>
  </r>
  <r>
    <x v="0"/>
    <x v="273"/>
    <s v="OFFLINE"/>
    <n v="0"/>
    <n v="0"/>
    <n v="0"/>
    <n v="0"/>
    <n v="295"/>
    <m/>
    <n v="1"/>
    <n v="0"/>
    <n v="295"/>
    <n v="0"/>
  </r>
  <r>
    <x v="0"/>
    <x v="274"/>
    <s v="OFFLINE"/>
    <n v="0"/>
    <n v="0"/>
    <n v="0"/>
    <n v="0"/>
    <n v="295"/>
    <m/>
    <n v="1"/>
    <n v="0"/>
    <n v="295"/>
    <n v="0"/>
  </r>
  <r>
    <x v="0"/>
    <x v="275"/>
    <s v="OFFLINE"/>
    <n v="0"/>
    <n v="0"/>
    <n v="0"/>
    <n v="0"/>
    <n v="295"/>
    <m/>
    <n v="1"/>
    <n v="0"/>
    <n v="295"/>
    <n v="0"/>
  </r>
  <r>
    <x v="0"/>
    <x v="276"/>
    <s v="OFFLINE"/>
    <n v="0"/>
    <n v="0"/>
    <n v="0"/>
    <n v="0"/>
    <n v="295"/>
    <m/>
    <n v="1"/>
    <n v="0"/>
    <n v="295"/>
    <n v="0"/>
  </r>
  <r>
    <x v="0"/>
    <x v="277"/>
    <s v="OFFLINE"/>
    <n v="0"/>
    <n v="0"/>
    <n v="0"/>
    <n v="0"/>
    <n v="295"/>
    <m/>
    <n v="1"/>
    <n v="0"/>
    <n v="295"/>
    <n v="0"/>
  </r>
  <r>
    <x v="0"/>
    <x v="278"/>
    <s v="OFFLINE"/>
    <n v="0"/>
    <n v="0"/>
    <n v="0"/>
    <n v="0"/>
    <n v="295"/>
    <m/>
    <n v="1"/>
    <n v="0"/>
    <n v="295"/>
    <n v="0"/>
  </r>
  <r>
    <x v="0"/>
    <x v="279"/>
    <s v="OFFLINE"/>
    <n v="0"/>
    <n v="0"/>
    <n v="0"/>
    <n v="0"/>
    <n v="295"/>
    <m/>
    <n v="1"/>
    <n v="0"/>
    <n v="295"/>
    <n v="0"/>
  </r>
  <r>
    <x v="0"/>
    <x v="280"/>
    <s v="OFFLINE"/>
    <n v="0"/>
    <n v="0"/>
    <n v="0"/>
    <n v="0"/>
    <n v="295"/>
    <m/>
    <n v="1"/>
    <n v="0"/>
    <n v="295"/>
    <n v="0"/>
  </r>
  <r>
    <x v="0"/>
    <x v="281"/>
    <s v="OFFLINE"/>
    <n v="0"/>
    <n v="0"/>
    <n v="0"/>
    <n v="0"/>
    <n v="295"/>
    <m/>
    <n v="1"/>
    <n v="0"/>
    <n v="295"/>
    <n v="0"/>
  </r>
  <r>
    <x v="0"/>
    <x v="282"/>
    <s v="OFFLINE"/>
    <n v="0"/>
    <n v="0"/>
    <n v="0"/>
    <n v="0"/>
    <n v="295"/>
    <m/>
    <n v="1"/>
    <n v="0"/>
    <n v="295"/>
    <n v="0"/>
  </r>
  <r>
    <x v="0"/>
    <x v="283"/>
    <s v="OFFLINE"/>
    <n v="0"/>
    <n v="0"/>
    <n v="0"/>
    <n v="0"/>
    <n v="295"/>
    <m/>
    <n v="1"/>
    <n v="0"/>
    <n v="295"/>
    <n v="0"/>
  </r>
  <r>
    <x v="0"/>
    <x v="284"/>
    <s v="OFFLINE"/>
    <n v="0"/>
    <n v="0"/>
    <n v="0"/>
    <n v="0"/>
    <n v="295"/>
    <m/>
    <n v="1"/>
    <n v="0"/>
    <n v="295"/>
    <n v="0"/>
  </r>
  <r>
    <x v="0"/>
    <x v="285"/>
    <s v="OFFLINE"/>
    <n v="0"/>
    <n v="0"/>
    <n v="0"/>
    <n v="0"/>
    <n v="295"/>
    <m/>
    <n v="1"/>
    <n v="0"/>
    <n v="295"/>
    <n v="0"/>
  </r>
  <r>
    <x v="0"/>
    <x v="286"/>
    <s v="OFFLINE"/>
    <n v="0"/>
    <n v="0"/>
    <n v="0"/>
    <n v="0"/>
    <n v="295"/>
    <m/>
    <n v="1"/>
    <n v="0"/>
    <n v="295"/>
    <n v="0"/>
  </r>
  <r>
    <x v="0"/>
    <x v="287"/>
    <s v="OFFLINE"/>
    <n v="0"/>
    <n v="0"/>
    <n v="0"/>
    <n v="0"/>
    <n v="295"/>
    <m/>
    <n v="1"/>
    <n v="0"/>
    <n v="295"/>
    <n v="0"/>
  </r>
  <r>
    <x v="0"/>
    <x v="288"/>
    <s v="OFFLINE"/>
    <n v="0"/>
    <n v="0"/>
    <n v="0"/>
    <n v="0"/>
    <n v="295"/>
    <m/>
    <n v="1"/>
    <n v="0"/>
    <n v="295"/>
    <n v="0"/>
  </r>
  <r>
    <x v="0"/>
    <x v="289"/>
    <s v="OFFLINE"/>
    <n v="0"/>
    <n v="0"/>
    <n v="0"/>
    <n v="0"/>
    <n v="295"/>
    <m/>
    <n v="1"/>
    <n v="0"/>
    <n v="295"/>
    <n v="0"/>
  </r>
  <r>
    <x v="0"/>
    <x v="290"/>
    <s v="OFFLINE"/>
    <n v="0"/>
    <n v="0"/>
    <n v="0"/>
    <n v="0"/>
    <n v="295"/>
    <m/>
    <n v="1"/>
    <n v="0"/>
    <n v="295"/>
    <n v="0"/>
  </r>
  <r>
    <x v="0"/>
    <x v="291"/>
    <s v="OFFLINE"/>
    <n v="0"/>
    <n v="0"/>
    <n v="0"/>
    <n v="0"/>
    <n v="295"/>
    <m/>
    <n v="1"/>
    <n v="0"/>
    <n v="295"/>
    <n v="0"/>
  </r>
  <r>
    <x v="0"/>
    <x v="292"/>
    <s v="OFFLINE"/>
    <n v="0"/>
    <n v="0"/>
    <n v="0"/>
    <n v="0"/>
    <n v="295"/>
    <m/>
    <n v="1"/>
    <n v="0"/>
    <n v="295"/>
    <n v="0"/>
  </r>
  <r>
    <x v="0"/>
    <x v="293"/>
    <s v="OFFLINE"/>
    <n v="0"/>
    <n v="0"/>
    <n v="0"/>
    <n v="0"/>
    <n v="295"/>
    <m/>
    <n v="1"/>
    <n v="0"/>
    <n v="295"/>
    <n v="0"/>
  </r>
  <r>
    <x v="0"/>
    <x v="294"/>
    <s v="OFFLINE"/>
    <n v="0"/>
    <n v="0"/>
    <n v="0"/>
    <n v="0"/>
    <n v="295"/>
    <m/>
    <n v="1"/>
    <n v="0"/>
    <n v="295"/>
    <n v="0"/>
  </r>
  <r>
    <x v="0"/>
    <x v="295"/>
    <s v="OFFLINE"/>
    <n v="0"/>
    <n v="0"/>
    <n v="0"/>
    <n v="0"/>
    <n v="295"/>
    <m/>
    <n v="1"/>
    <n v="0"/>
    <n v="295"/>
    <n v="0"/>
  </r>
  <r>
    <x v="0"/>
    <x v="296"/>
    <s v="OFFLINE"/>
    <n v="0"/>
    <n v="0"/>
    <n v="0"/>
    <n v="0"/>
    <n v="295"/>
    <m/>
    <n v="1"/>
    <n v="0"/>
    <n v="295"/>
    <n v="0"/>
  </r>
  <r>
    <x v="0"/>
    <x v="297"/>
    <s v="OFFLINE"/>
    <n v="0"/>
    <n v="0"/>
    <n v="0"/>
    <n v="0"/>
    <n v="295"/>
    <m/>
    <n v="1"/>
    <n v="0"/>
    <n v="295"/>
    <n v="0"/>
  </r>
  <r>
    <x v="0"/>
    <x v="298"/>
    <s v="OFFLINE"/>
    <n v="0"/>
    <n v="0"/>
    <n v="0"/>
    <n v="0"/>
    <n v="295"/>
    <m/>
    <n v="1"/>
    <n v="0"/>
    <n v="295"/>
    <n v="0"/>
  </r>
  <r>
    <x v="0"/>
    <x v="299"/>
    <s v="OFFLINE"/>
    <n v="0"/>
    <n v="0"/>
    <n v="0"/>
    <n v="0"/>
    <n v="295"/>
    <m/>
    <n v="1"/>
    <n v="0"/>
    <n v="295"/>
    <n v="0"/>
  </r>
  <r>
    <x v="0"/>
    <x v="300"/>
    <s v="OFFLINE"/>
    <n v="0"/>
    <n v="0"/>
    <n v="0"/>
    <n v="0"/>
    <n v="295"/>
    <m/>
    <n v="1"/>
    <n v="0"/>
    <n v="295"/>
    <n v="0"/>
  </r>
  <r>
    <x v="0"/>
    <x v="301"/>
    <s v="OFFLINE"/>
    <n v="0"/>
    <n v="0"/>
    <n v="0"/>
    <n v="0"/>
    <n v="295"/>
    <m/>
    <n v="1"/>
    <n v="0"/>
    <n v="295"/>
    <n v="0"/>
  </r>
  <r>
    <x v="0"/>
    <x v="302"/>
    <s v="OFFLINE"/>
    <n v="0"/>
    <n v="0"/>
    <n v="0"/>
    <n v="0"/>
    <n v="295"/>
    <m/>
    <n v="1"/>
    <n v="0"/>
    <n v="295"/>
    <n v="0"/>
  </r>
  <r>
    <x v="0"/>
    <x v="303"/>
    <s v="OFFLINE"/>
    <n v="0"/>
    <n v="0"/>
    <n v="0"/>
    <n v="0"/>
    <n v="295"/>
    <m/>
    <n v="1"/>
    <n v="0"/>
    <n v="295"/>
    <n v="0"/>
  </r>
  <r>
    <x v="0"/>
    <x v="304"/>
    <s v="OFFLINE"/>
    <n v="0"/>
    <n v="0"/>
    <n v="0"/>
    <n v="0"/>
    <n v="295"/>
    <m/>
    <n v="1"/>
    <n v="0"/>
    <n v="295"/>
    <n v="0"/>
  </r>
  <r>
    <x v="0"/>
    <x v="305"/>
    <s v="OFFLINE"/>
    <n v="0"/>
    <n v="0"/>
    <n v="0"/>
    <n v="0"/>
    <n v="295"/>
    <m/>
    <n v="1"/>
    <n v="0"/>
    <n v="295"/>
    <n v="0"/>
  </r>
  <r>
    <x v="0"/>
    <x v="306"/>
    <s v="OFFLINE"/>
    <n v="0"/>
    <n v="0"/>
    <n v="0"/>
    <n v="0"/>
    <n v="295"/>
    <m/>
    <n v="1"/>
    <n v="0"/>
    <n v="295"/>
    <n v="0"/>
  </r>
  <r>
    <x v="0"/>
    <x v="307"/>
    <s v="OFFLINE"/>
    <n v="0"/>
    <n v="0"/>
    <n v="0"/>
    <n v="0"/>
    <n v="295"/>
    <m/>
    <n v="1"/>
    <n v="0"/>
    <n v="295"/>
    <n v="0"/>
  </r>
  <r>
    <x v="0"/>
    <x v="308"/>
    <s v="OFFLINE"/>
    <n v="0"/>
    <n v="0"/>
    <n v="0"/>
    <n v="0"/>
    <n v="295"/>
    <m/>
    <n v="1"/>
    <n v="0"/>
    <n v="295"/>
    <n v="0"/>
  </r>
  <r>
    <x v="0"/>
    <x v="309"/>
    <s v="OFFLINE"/>
    <n v="0"/>
    <n v="0"/>
    <n v="0"/>
    <n v="0"/>
    <n v="295"/>
    <m/>
    <n v="1"/>
    <n v="0"/>
    <n v="295"/>
    <n v="0"/>
  </r>
  <r>
    <x v="0"/>
    <x v="310"/>
    <s v="OFFLINE"/>
    <n v="0"/>
    <n v="0"/>
    <n v="0"/>
    <n v="0"/>
    <n v="295"/>
    <m/>
    <n v="1"/>
    <n v="0"/>
    <n v="295"/>
    <n v="0"/>
  </r>
  <r>
    <x v="0"/>
    <x v="311"/>
    <s v="OFFLINE"/>
    <n v="0"/>
    <n v="0"/>
    <n v="0"/>
    <n v="0"/>
    <n v="295"/>
    <m/>
    <n v="1"/>
    <n v="0"/>
    <n v="295"/>
    <n v="0"/>
  </r>
  <r>
    <x v="0"/>
    <x v="312"/>
    <s v="OFFLINE"/>
    <n v="0"/>
    <n v="0"/>
    <n v="0"/>
    <n v="0"/>
    <n v="295"/>
    <m/>
    <n v="1"/>
    <n v="0"/>
    <n v="295"/>
    <n v="0"/>
  </r>
  <r>
    <x v="0"/>
    <x v="313"/>
    <s v="OFFLINE"/>
    <n v="0"/>
    <n v="0"/>
    <n v="0"/>
    <n v="0"/>
    <n v="295"/>
    <m/>
    <n v="1"/>
    <n v="0"/>
    <n v="295"/>
    <n v="0"/>
  </r>
  <r>
    <x v="0"/>
    <x v="314"/>
    <s v="OFFLINE"/>
    <n v="0"/>
    <n v="0"/>
    <n v="0"/>
    <n v="0"/>
    <n v="295"/>
    <m/>
    <n v="1"/>
    <n v="0"/>
    <n v="295"/>
    <n v="0"/>
  </r>
  <r>
    <x v="0"/>
    <x v="315"/>
    <s v="OFFLINE"/>
    <n v="0"/>
    <n v="0"/>
    <n v="0"/>
    <n v="0"/>
    <n v="295"/>
    <m/>
    <n v="1"/>
    <n v="0"/>
    <n v="295"/>
    <n v="0"/>
  </r>
  <r>
    <x v="0"/>
    <x v="316"/>
    <s v="OFFLINE"/>
    <n v="0"/>
    <n v="0"/>
    <n v="0"/>
    <n v="0"/>
    <n v="295"/>
    <m/>
    <n v="1"/>
    <n v="0"/>
    <n v="295"/>
    <n v="0"/>
  </r>
  <r>
    <x v="0"/>
    <x v="317"/>
    <s v="OFFLINE"/>
    <n v="0"/>
    <n v="0"/>
    <n v="0"/>
    <n v="0"/>
    <n v="295"/>
    <m/>
    <n v="1"/>
    <n v="0"/>
    <n v="295"/>
    <n v="0"/>
  </r>
  <r>
    <x v="0"/>
    <x v="318"/>
    <s v="OFFLINE"/>
    <n v="0"/>
    <n v="0"/>
    <n v="0"/>
    <n v="0"/>
    <n v="295"/>
    <m/>
    <n v="1"/>
    <n v="0"/>
    <n v="295"/>
    <n v="0"/>
  </r>
  <r>
    <x v="0"/>
    <x v="319"/>
    <s v="OFFLINE"/>
    <n v="0"/>
    <n v="0"/>
    <n v="0"/>
    <n v="0"/>
    <n v="295"/>
    <m/>
    <n v="1"/>
    <n v="0"/>
    <n v="295"/>
    <n v="0"/>
  </r>
  <r>
    <x v="0"/>
    <x v="320"/>
    <s v="OFFLINE"/>
    <n v="0"/>
    <n v="0"/>
    <n v="0"/>
    <n v="0"/>
    <n v="295"/>
    <m/>
    <n v="1"/>
    <n v="0"/>
    <n v="295"/>
    <n v="0"/>
  </r>
  <r>
    <x v="0"/>
    <x v="321"/>
    <s v="OFFLINE"/>
    <n v="0"/>
    <n v="0"/>
    <n v="0"/>
    <n v="0"/>
    <n v="295"/>
    <m/>
    <n v="1"/>
    <n v="0"/>
    <n v="295"/>
    <n v="0"/>
  </r>
  <r>
    <x v="0"/>
    <x v="322"/>
    <s v="OFFLINE"/>
    <n v="0"/>
    <n v="0"/>
    <n v="0"/>
    <n v="0"/>
    <n v="295"/>
    <m/>
    <n v="1"/>
    <n v="0"/>
    <n v="295"/>
    <n v="0"/>
  </r>
  <r>
    <x v="0"/>
    <x v="323"/>
    <s v="OFFLINE"/>
    <n v="0"/>
    <n v="0"/>
    <n v="0"/>
    <n v="0"/>
    <n v="295"/>
    <m/>
    <n v="1"/>
    <n v="0"/>
    <n v="295"/>
    <n v="0"/>
  </r>
  <r>
    <x v="0"/>
    <x v="324"/>
    <s v="OFFLINE"/>
    <n v="0"/>
    <n v="0"/>
    <n v="0"/>
    <n v="0"/>
    <n v="295"/>
    <m/>
    <n v="1"/>
    <n v="0"/>
    <n v="295"/>
    <n v="0"/>
  </r>
  <r>
    <x v="0"/>
    <x v="325"/>
    <s v="OFFLINE"/>
    <n v="0"/>
    <n v="0"/>
    <n v="0"/>
    <n v="0"/>
    <n v="295"/>
    <m/>
    <n v="1"/>
    <n v="0"/>
    <n v="295"/>
    <n v="0"/>
  </r>
  <r>
    <x v="0"/>
    <x v="326"/>
    <s v="OFFLINE"/>
    <n v="0"/>
    <n v="0"/>
    <n v="0"/>
    <n v="0"/>
    <n v="295"/>
    <m/>
    <n v="1"/>
    <n v="0"/>
    <n v="295"/>
    <n v="0"/>
  </r>
  <r>
    <x v="0"/>
    <x v="327"/>
    <s v="OFFLINE"/>
    <n v="0"/>
    <n v="0"/>
    <n v="0"/>
    <n v="0"/>
    <n v="295"/>
    <m/>
    <n v="1"/>
    <n v="0"/>
    <n v="295"/>
    <n v="0"/>
  </r>
  <r>
    <x v="0"/>
    <x v="328"/>
    <s v="OFFLINE"/>
    <n v="0"/>
    <n v="0"/>
    <n v="0"/>
    <n v="0"/>
    <n v="295"/>
    <m/>
    <n v="1"/>
    <n v="0"/>
    <n v="295"/>
    <n v="0"/>
  </r>
  <r>
    <x v="0"/>
    <x v="329"/>
    <s v="OFFLINE"/>
    <n v="0"/>
    <n v="0"/>
    <n v="0"/>
    <n v="0"/>
    <n v="295"/>
    <m/>
    <n v="1"/>
    <n v="0"/>
    <n v="295"/>
    <n v="0"/>
  </r>
  <r>
    <x v="0"/>
    <x v="330"/>
    <s v="OFFLINE"/>
    <n v="0"/>
    <n v="0"/>
    <n v="0"/>
    <n v="0"/>
    <n v="295"/>
    <m/>
    <n v="1"/>
    <n v="0"/>
    <n v="295"/>
    <n v="0"/>
  </r>
  <r>
    <x v="0"/>
    <x v="331"/>
    <s v="OFFLINE"/>
    <n v="0"/>
    <n v="0"/>
    <n v="0"/>
    <n v="0"/>
    <n v="295"/>
    <m/>
    <n v="1"/>
    <n v="0"/>
    <n v="295"/>
    <n v="0"/>
  </r>
  <r>
    <x v="0"/>
    <x v="332"/>
    <s v="OFFLINE"/>
    <n v="0"/>
    <n v="0"/>
    <n v="0"/>
    <n v="0"/>
    <n v="295"/>
    <m/>
    <n v="1"/>
    <n v="0"/>
    <n v="295"/>
    <n v="0"/>
  </r>
  <r>
    <x v="0"/>
    <x v="333"/>
    <s v="OFFLINE"/>
    <n v="0"/>
    <n v="0"/>
    <n v="0"/>
    <n v="0"/>
    <n v="295"/>
    <m/>
    <n v="1"/>
    <n v="0"/>
    <n v="295"/>
    <n v="0"/>
  </r>
  <r>
    <x v="0"/>
    <x v="334"/>
    <s v="OFFLINE"/>
    <n v="0"/>
    <n v="0"/>
    <n v="0"/>
    <n v="0"/>
    <n v="295"/>
    <m/>
    <n v="1"/>
    <n v="0"/>
    <n v="295"/>
    <n v="0"/>
  </r>
  <r>
    <x v="0"/>
    <x v="335"/>
    <s v="OFFLINE"/>
    <n v="0"/>
    <n v="0"/>
    <n v="0"/>
    <n v="0"/>
    <n v="295"/>
    <m/>
    <n v="1"/>
    <n v="0"/>
    <n v="295"/>
    <n v="0"/>
  </r>
  <r>
    <x v="0"/>
    <x v="336"/>
    <s v="OFFLINE"/>
    <n v="0"/>
    <n v="0"/>
    <n v="0"/>
    <n v="0"/>
    <n v="295"/>
    <m/>
    <n v="1"/>
    <n v="0"/>
    <n v="295"/>
    <n v="0"/>
  </r>
  <r>
    <x v="0"/>
    <x v="337"/>
    <s v="OFFLINE"/>
    <n v="0"/>
    <n v="0"/>
    <n v="0"/>
    <n v="0"/>
    <n v="295"/>
    <m/>
    <n v="1"/>
    <n v="0"/>
    <n v="295"/>
    <n v="0"/>
  </r>
  <r>
    <x v="0"/>
    <x v="338"/>
    <s v="OFFLINE"/>
    <n v="0"/>
    <n v="0"/>
    <n v="0"/>
    <n v="0"/>
    <n v="295"/>
    <m/>
    <n v="1"/>
    <n v="0"/>
    <n v="295"/>
    <n v="0"/>
  </r>
  <r>
    <x v="0"/>
    <x v="339"/>
    <s v="OFFLINE"/>
    <n v="0"/>
    <n v="0"/>
    <n v="0"/>
    <n v="0"/>
    <n v="295"/>
    <m/>
    <n v="1"/>
    <n v="0"/>
    <n v="295"/>
    <n v="0"/>
  </r>
  <r>
    <x v="0"/>
    <x v="340"/>
    <s v="OFFLINE"/>
    <n v="0"/>
    <n v="0"/>
    <n v="0"/>
    <n v="0"/>
    <n v="295"/>
    <m/>
    <n v="1"/>
    <n v="0"/>
    <n v="295"/>
    <n v="0"/>
  </r>
  <r>
    <x v="0"/>
    <x v="341"/>
    <s v="OFFLINE"/>
    <n v="0"/>
    <n v="0"/>
    <n v="0"/>
    <n v="0"/>
    <n v="295"/>
    <m/>
    <n v="1"/>
    <n v="0"/>
    <n v="295"/>
    <n v="0"/>
  </r>
  <r>
    <x v="0"/>
    <x v="342"/>
    <s v="OFFLINE"/>
    <n v="0"/>
    <n v="0"/>
    <n v="0"/>
    <n v="0"/>
    <n v="295"/>
    <m/>
    <n v="1"/>
    <n v="0"/>
    <n v="295"/>
    <n v="0"/>
  </r>
  <r>
    <x v="0"/>
    <x v="343"/>
    <s v="OFFLINE"/>
    <n v="0"/>
    <n v="0"/>
    <n v="0"/>
    <n v="0"/>
    <n v="295"/>
    <m/>
    <n v="1"/>
    <n v="0"/>
    <n v="295"/>
    <n v="0"/>
  </r>
  <r>
    <x v="0"/>
    <x v="344"/>
    <s v="OFFLINE"/>
    <n v="0"/>
    <n v="0"/>
    <n v="0"/>
    <n v="0"/>
    <n v="295"/>
    <m/>
    <n v="1"/>
    <n v="0"/>
    <n v="295"/>
    <n v="0"/>
  </r>
  <r>
    <x v="0"/>
    <x v="345"/>
    <s v="OFFLINE"/>
    <n v="0"/>
    <n v="0"/>
    <n v="0"/>
    <n v="0"/>
    <n v="295"/>
    <m/>
    <n v="1"/>
    <n v="0"/>
    <n v="295"/>
    <n v="0"/>
  </r>
  <r>
    <x v="0"/>
    <x v="346"/>
    <s v="OFFLINE"/>
    <n v="0"/>
    <n v="0"/>
    <n v="0"/>
    <n v="0"/>
    <n v="295"/>
    <m/>
    <n v="1"/>
    <n v="0"/>
    <n v="295"/>
    <n v="0"/>
  </r>
  <r>
    <x v="0"/>
    <x v="347"/>
    <s v="OFFLINE"/>
    <n v="0"/>
    <n v="0"/>
    <n v="0"/>
    <n v="0"/>
    <n v="295"/>
    <m/>
    <n v="1"/>
    <n v="0"/>
    <n v="295"/>
    <n v="0"/>
  </r>
  <r>
    <x v="0"/>
    <x v="348"/>
    <s v="OFFLINE"/>
    <n v="0"/>
    <n v="0"/>
    <n v="0"/>
    <n v="0"/>
    <n v="295"/>
    <m/>
    <n v="1"/>
    <n v="0"/>
    <n v="295"/>
    <n v="0"/>
  </r>
  <r>
    <x v="0"/>
    <x v="349"/>
    <s v="OFFLINE"/>
    <n v="0"/>
    <n v="0"/>
    <n v="0"/>
    <n v="0"/>
    <n v="295"/>
    <m/>
    <n v="1"/>
    <n v="0"/>
    <n v="295"/>
    <n v="0"/>
  </r>
  <r>
    <x v="0"/>
    <x v="350"/>
    <s v="OFFLINE"/>
    <n v="0"/>
    <n v="0"/>
    <n v="0"/>
    <n v="0"/>
    <n v="295"/>
    <m/>
    <n v="1"/>
    <n v="0"/>
    <n v="295"/>
    <n v="0"/>
  </r>
  <r>
    <x v="0"/>
    <x v="351"/>
    <s v="OFFLINE"/>
    <n v="0"/>
    <n v="0"/>
    <n v="0"/>
    <n v="0"/>
    <n v="295"/>
    <m/>
    <n v="1"/>
    <n v="0"/>
    <n v="295"/>
    <n v="0"/>
  </r>
  <r>
    <x v="0"/>
    <x v="352"/>
    <s v="OFFLINE"/>
    <n v="0"/>
    <n v="0"/>
    <n v="0"/>
    <n v="0"/>
    <n v="295"/>
    <m/>
    <n v="1"/>
    <n v="0"/>
    <n v="295"/>
    <n v="0"/>
  </r>
  <r>
    <x v="0"/>
    <x v="353"/>
    <s v="OFFLINE"/>
    <n v="0"/>
    <n v="0"/>
    <n v="0"/>
    <n v="0"/>
    <n v="295"/>
    <m/>
    <n v="1"/>
    <n v="0"/>
    <n v="295"/>
    <n v="0"/>
  </r>
  <r>
    <x v="0"/>
    <x v="354"/>
    <s v="OFFLINE"/>
    <n v="0"/>
    <n v="0"/>
    <n v="0"/>
    <n v="0"/>
    <n v="295"/>
    <m/>
    <n v="1"/>
    <n v="0"/>
    <n v="295"/>
    <n v="0"/>
  </r>
  <r>
    <x v="0"/>
    <x v="355"/>
    <s v="OFFLINE"/>
    <n v="0"/>
    <n v="0"/>
    <n v="0"/>
    <n v="0"/>
    <n v="295"/>
    <m/>
    <n v="1"/>
    <n v="0"/>
    <n v="295"/>
    <n v="0"/>
  </r>
  <r>
    <x v="0"/>
    <x v="356"/>
    <s v="OFFLINE"/>
    <n v="0"/>
    <n v="0"/>
    <n v="0"/>
    <n v="0"/>
    <n v="295"/>
    <m/>
    <n v="1"/>
    <n v="0"/>
    <n v="295"/>
    <n v="0"/>
  </r>
  <r>
    <x v="0"/>
    <x v="357"/>
    <s v="OFFLINE"/>
    <n v="0"/>
    <n v="0"/>
    <n v="0"/>
    <n v="0"/>
    <n v="295"/>
    <m/>
    <n v="1"/>
    <n v="0"/>
    <n v="295"/>
    <n v="0"/>
  </r>
  <r>
    <x v="0"/>
    <x v="358"/>
    <s v="OFFLINE"/>
    <n v="0"/>
    <n v="0"/>
    <n v="0"/>
    <n v="0"/>
    <n v="295"/>
    <m/>
    <n v="1"/>
    <n v="0"/>
    <n v="295"/>
    <n v="0"/>
  </r>
  <r>
    <x v="0"/>
    <x v="359"/>
    <s v="OFFLINE"/>
    <n v="0"/>
    <n v="0"/>
    <n v="0"/>
    <n v="0"/>
    <n v="295"/>
    <m/>
    <n v="1"/>
    <n v="0"/>
    <n v="295"/>
    <n v="0"/>
  </r>
  <r>
    <x v="0"/>
    <x v="360"/>
    <s v="OFFLINE"/>
    <n v="0"/>
    <n v="0"/>
    <n v="0"/>
    <n v="0"/>
    <n v="295"/>
    <m/>
    <n v="1"/>
    <n v="0"/>
    <n v="295"/>
    <n v="0"/>
  </r>
  <r>
    <x v="0"/>
    <x v="361"/>
    <s v="OFFLINE"/>
    <n v="0"/>
    <n v="0"/>
    <n v="0"/>
    <n v="0"/>
    <n v="295"/>
    <m/>
    <n v="1"/>
    <n v="0"/>
    <n v="295"/>
    <n v="0"/>
  </r>
  <r>
    <x v="0"/>
    <x v="362"/>
    <s v="OFFLINE"/>
    <n v="0"/>
    <n v="0"/>
    <n v="0"/>
    <n v="0"/>
    <n v="295"/>
    <m/>
    <n v="1"/>
    <n v="0"/>
    <n v="295"/>
    <n v="0"/>
  </r>
  <r>
    <x v="0"/>
    <x v="363"/>
    <s v="OFFLINE"/>
    <n v="0"/>
    <n v="0"/>
    <n v="0"/>
    <n v="0"/>
    <n v="295"/>
    <m/>
    <n v="1"/>
    <n v="0"/>
    <n v="295"/>
    <n v="0"/>
  </r>
  <r>
    <x v="0"/>
    <x v="364"/>
    <s v="OFFLINE"/>
    <n v="0"/>
    <n v="0"/>
    <n v="0"/>
    <n v="0"/>
    <n v="295"/>
    <m/>
    <n v="1"/>
    <n v="0"/>
    <n v="295"/>
    <n v="0"/>
  </r>
  <r>
    <x v="0"/>
    <x v="365"/>
    <s v="OFFLINE"/>
    <n v="0"/>
    <n v="0"/>
    <n v="0"/>
    <n v="0"/>
    <n v="295"/>
    <m/>
    <n v="1"/>
    <n v="0"/>
    <n v="295"/>
    <n v="0"/>
  </r>
  <r>
    <x v="0"/>
    <x v="366"/>
    <s v="OFFLINE"/>
    <n v="0"/>
    <n v="0"/>
    <n v="0"/>
    <n v="0"/>
    <n v="295"/>
    <m/>
    <n v="1"/>
    <n v="0"/>
    <n v="295"/>
    <n v="0"/>
  </r>
  <r>
    <x v="0"/>
    <x v="367"/>
    <s v="OFFLINE"/>
    <n v="0"/>
    <n v="0"/>
    <n v="0"/>
    <n v="0"/>
    <n v="295"/>
    <m/>
    <n v="1"/>
    <n v="0"/>
    <n v="295"/>
    <n v="0"/>
  </r>
  <r>
    <x v="0"/>
    <x v="368"/>
    <s v="OFFLINE"/>
    <n v="0"/>
    <n v="0"/>
    <n v="0"/>
    <n v="0"/>
    <n v="295"/>
    <m/>
    <n v="1"/>
    <n v="0"/>
    <n v="295"/>
    <n v="0"/>
  </r>
  <r>
    <x v="0"/>
    <x v="369"/>
    <s v="OFFLINE"/>
    <n v="0"/>
    <n v="0"/>
    <n v="0"/>
    <n v="0"/>
    <n v="295"/>
    <m/>
    <n v="1"/>
    <n v="0"/>
    <n v="295"/>
    <n v="0"/>
  </r>
  <r>
    <x v="0"/>
    <x v="370"/>
    <s v="OFFLINE"/>
    <n v="0"/>
    <n v="0"/>
    <n v="0"/>
    <n v="0"/>
    <n v="295"/>
    <m/>
    <n v="1"/>
    <n v="0"/>
    <n v="295"/>
    <n v="0"/>
  </r>
  <r>
    <x v="0"/>
    <x v="371"/>
    <s v="OFFLINE"/>
    <n v="0"/>
    <n v="0"/>
    <n v="0"/>
    <n v="0"/>
    <n v="295"/>
    <m/>
    <n v="1"/>
    <n v="0"/>
    <n v="295"/>
    <n v="0"/>
  </r>
  <r>
    <x v="0"/>
    <x v="372"/>
    <s v="OFFLINE"/>
    <n v="0"/>
    <n v="0"/>
    <n v="0"/>
    <n v="0"/>
    <n v="295"/>
    <m/>
    <n v="1"/>
    <n v="0"/>
    <n v="295"/>
    <n v="0"/>
  </r>
  <r>
    <x v="0"/>
    <x v="373"/>
    <s v="OFFLINE"/>
    <n v="0"/>
    <n v="0"/>
    <n v="0"/>
    <n v="0"/>
    <n v="295"/>
    <m/>
    <n v="1"/>
    <n v="0"/>
    <n v="295"/>
    <n v="0"/>
  </r>
  <r>
    <x v="0"/>
    <x v="374"/>
    <s v="OFFLINE"/>
    <n v="0"/>
    <n v="0"/>
    <n v="0"/>
    <n v="0"/>
    <n v="295"/>
    <m/>
    <n v="1"/>
    <n v="0"/>
    <n v="295"/>
    <n v="0"/>
  </r>
  <r>
    <x v="0"/>
    <x v="375"/>
    <s v="OFFLINE"/>
    <n v="0"/>
    <n v="0"/>
    <n v="0"/>
    <n v="0"/>
    <n v="295"/>
    <m/>
    <n v="1"/>
    <n v="0"/>
    <n v="295"/>
    <n v="0"/>
  </r>
  <r>
    <x v="0"/>
    <x v="376"/>
    <s v="OFFLINE"/>
    <n v="0"/>
    <n v="0"/>
    <n v="0"/>
    <n v="0"/>
    <n v="295"/>
    <m/>
    <n v="1"/>
    <n v="0"/>
    <n v="295"/>
    <n v="0"/>
  </r>
  <r>
    <x v="0"/>
    <x v="377"/>
    <s v="OFFLINE"/>
    <n v="0"/>
    <n v="0"/>
    <n v="0"/>
    <n v="0"/>
    <n v="295"/>
    <m/>
    <n v="1"/>
    <n v="0"/>
    <n v="295"/>
    <n v="0"/>
  </r>
  <r>
    <x v="0"/>
    <x v="378"/>
    <s v="OFFLINE"/>
    <n v="0"/>
    <n v="0"/>
    <n v="0"/>
    <n v="0"/>
    <n v="295"/>
    <m/>
    <n v="1"/>
    <n v="0"/>
    <n v="295"/>
    <n v="0"/>
  </r>
  <r>
    <x v="0"/>
    <x v="379"/>
    <s v="OFFLINE"/>
    <n v="0"/>
    <n v="0"/>
    <n v="0"/>
    <n v="0"/>
    <n v="295"/>
    <m/>
    <n v="1"/>
    <n v="0"/>
    <n v="295"/>
    <n v="0"/>
  </r>
  <r>
    <x v="0"/>
    <x v="380"/>
    <s v="OFFLINE"/>
    <n v="0"/>
    <n v="0"/>
    <n v="0"/>
    <n v="0"/>
    <n v="295"/>
    <m/>
    <n v="1"/>
    <n v="0"/>
    <n v="295"/>
    <n v="0"/>
  </r>
  <r>
    <x v="0"/>
    <x v="381"/>
    <s v="OFFLINE"/>
    <n v="0"/>
    <n v="0"/>
    <n v="0"/>
    <n v="0"/>
    <n v="295"/>
    <m/>
    <n v="1"/>
    <n v="0"/>
    <n v="295"/>
    <n v="0"/>
  </r>
  <r>
    <x v="0"/>
    <x v="382"/>
    <s v="OFFLINE"/>
    <n v="0"/>
    <n v="0"/>
    <n v="0"/>
    <n v="0"/>
    <n v="295"/>
    <m/>
    <n v="1"/>
    <n v="0"/>
    <n v="295"/>
    <n v="0"/>
  </r>
  <r>
    <x v="0"/>
    <x v="383"/>
    <s v="OFFLINE"/>
    <n v="0"/>
    <n v="0"/>
    <n v="0"/>
    <n v="0"/>
    <n v="295"/>
    <m/>
    <n v="1"/>
    <n v="0"/>
    <n v="295"/>
    <n v="0"/>
  </r>
  <r>
    <x v="0"/>
    <x v="384"/>
    <s v="OFFLINE"/>
    <n v="0"/>
    <n v="0"/>
    <n v="0"/>
    <n v="0"/>
    <n v="295"/>
    <m/>
    <n v="1"/>
    <n v="0"/>
    <n v="295"/>
    <n v="0"/>
  </r>
  <r>
    <x v="0"/>
    <x v="385"/>
    <s v="OFFLINE"/>
    <n v="0"/>
    <n v="0"/>
    <n v="0"/>
    <n v="0"/>
    <n v="295"/>
    <m/>
    <n v="1"/>
    <n v="0"/>
    <n v="295"/>
    <n v="0"/>
  </r>
  <r>
    <x v="0"/>
    <x v="386"/>
    <s v="OFFLINE"/>
    <n v="0"/>
    <n v="0"/>
    <n v="0"/>
    <n v="0"/>
    <n v="295"/>
    <m/>
    <n v="1"/>
    <n v="0"/>
    <n v="295"/>
    <n v="0"/>
  </r>
  <r>
    <x v="0"/>
    <x v="387"/>
    <s v="OFFLINE"/>
    <n v="0"/>
    <n v="0"/>
    <n v="0"/>
    <n v="0"/>
    <n v="295"/>
    <m/>
    <n v="1"/>
    <n v="0"/>
    <n v="295"/>
    <n v="0"/>
  </r>
  <r>
    <x v="0"/>
    <x v="388"/>
    <s v="OFFLINE"/>
    <n v="0"/>
    <n v="0"/>
    <n v="0"/>
    <n v="0"/>
    <n v="295"/>
    <m/>
    <n v="1"/>
    <n v="0"/>
    <n v="295"/>
    <n v="0"/>
  </r>
  <r>
    <x v="0"/>
    <x v="389"/>
    <s v="OFFLINE"/>
    <n v="0"/>
    <n v="0"/>
    <n v="0"/>
    <n v="0"/>
    <n v="295"/>
    <m/>
    <n v="1"/>
    <n v="0"/>
    <n v="295"/>
    <n v="0"/>
  </r>
  <r>
    <x v="0"/>
    <x v="390"/>
    <s v="OFFLINE"/>
    <n v="0"/>
    <n v="0"/>
    <n v="0"/>
    <n v="0"/>
    <n v="295"/>
    <m/>
    <n v="1"/>
    <n v="0"/>
    <n v="295"/>
    <n v="0"/>
  </r>
  <r>
    <x v="0"/>
    <x v="391"/>
    <s v="OFFLINE"/>
    <n v="0"/>
    <n v="0"/>
    <n v="0"/>
    <n v="0"/>
    <n v="295"/>
    <m/>
    <n v="1"/>
    <n v="0"/>
    <n v="295"/>
    <n v="0"/>
  </r>
  <r>
    <x v="0"/>
    <x v="392"/>
    <s v="OFFLINE"/>
    <n v="0"/>
    <n v="0"/>
    <n v="0"/>
    <n v="0"/>
    <n v="295"/>
    <m/>
    <n v="1"/>
    <n v="0"/>
    <n v="295"/>
    <n v="0"/>
  </r>
  <r>
    <x v="0"/>
    <x v="393"/>
    <s v="OFFLINE"/>
    <n v="0"/>
    <n v="0"/>
    <n v="0"/>
    <n v="0"/>
    <n v="295"/>
    <m/>
    <n v="1"/>
    <n v="0"/>
    <n v="295"/>
    <n v="0"/>
  </r>
  <r>
    <x v="0"/>
    <x v="394"/>
    <s v="OFFLINE"/>
    <n v="0"/>
    <n v="0"/>
    <n v="0"/>
    <n v="0"/>
    <n v="295"/>
    <m/>
    <n v="1"/>
    <n v="0"/>
    <n v="295"/>
    <n v="0"/>
  </r>
  <r>
    <x v="0"/>
    <x v="395"/>
    <s v="OFFLINE"/>
    <n v="0"/>
    <n v="0"/>
    <n v="0"/>
    <n v="0"/>
    <n v="295"/>
    <m/>
    <n v="1"/>
    <n v="0"/>
    <n v="295"/>
    <n v="0"/>
  </r>
  <r>
    <x v="0"/>
    <x v="396"/>
    <s v="OFFLINE"/>
    <n v="0"/>
    <n v="0"/>
    <n v="0"/>
    <n v="0"/>
    <n v="295"/>
    <m/>
    <n v="1"/>
    <n v="0"/>
    <n v="295"/>
    <n v="0"/>
  </r>
  <r>
    <x v="0"/>
    <x v="397"/>
    <s v="OFFLINE"/>
    <n v="0"/>
    <n v="0"/>
    <n v="0"/>
    <n v="0"/>
    <n v="295"/>
    <m/>
    <n v="1"/>
    <n v="0"/>
    <n v="295"/>
    <n v="0"/>
  </r>
  <r>
    <x v="0"/>
    <x v="398"/>
    <s v="OFFLINE"/>
    <n v="0"/>
    <n v="0"/>
    <n v="0"/>
    <n v="0"/>
    <n v="295"/>
    <m/>
    <n v="1"/>
    <n v="0"/>
    <n v="295"/>
    <n v="0"/>
  </r>
  <r>
    <x v="0"/>
    <x v="399"/>
    <s v="OFFLINE"/>
    <n v="0"/>
    <n v="0"/>
    <n v="0"/>
    <n v="0"/>
    <n v="295"/>
    <m/>
    <n v="1"/>
    <n v="0"/>
    <n v="295"/>
    <n v="0"/>
  </r>
  <r>
    <x v="0"/>
    <x v="400"/>
    <s v="OFFLINE"/>
    <n v="0"/>
    <n v="0"/>
    <n v="0"/>
    <n v="0"/>
    <n v="295"/>
    <m/>
    <n v="1"/>
    <n v="0"/>
    <n v="295"/>
    <n v="0"/>
  </r>
  <r>
    <x v="0"/>
    <x v="401"/>
    <s v="OFFLINE"/>
    <n v="0"/>
    <n v="0"/>
    <n v="0"/>
    <n v="0"/>
    <n v="295"/>
    <m/>
    <n v="1"/>
    <n v="0"/>
    <n v="295"/>
    <n v="0"/>
  </r>
  <r>
    <x v="0"/>
    <x v="402"/>
    <s v="OFFLINE"/>
    <n v="0"/>
    <n v="0"/>
    <n v="0"/>
    <n v="0"/>
    <n v="295"/>
    <m/>
    <n v="1"/>
    <n v="0"/>
    <n v="295"/>
    <n v="0"/>
  </r>
  <r>
    <x v="0"/>
    <x v="403"/>
    <s v="OFFLINE"/>
    <n v="0"/>
    <n v="0"/>
    <n v="0"/>
    <n v="0"/>
    <n v="295"/>
    <m/>
    <n v="1"/>
    <n v="0"/>
    <n v="295"/>
    <n v="0"/>
  </r>
  <r>
    <x v="0"/>
    <x v="404"/>
    <s v="OFFLINE"/>
    <n v="0"/>
    <n v="0"/>
    <n v="0"/>
    <n v="0"/>
    <n v="295"/>
    <m/>
    <n v="1"/>
    <n v="0"/>
    <n v="295"/>
    <n v="0"/>
  </r>
  <r>
    <x v="0"/>
    <x v="405"/>
    <s v="OFFLINE"/>
    <n v="0"/>
    <n v="0"/>
    <n v="0"/>
    <n v="0"/>
    <n v="295"/>
    <m/>
    <n v="1"/>
    <n v="0"/>
    <n v="295"/>
    <n v="0"/>
  </r>
  <r>
    <x v="0"/>
    <x v="406"/>
    <s v="OFFLINE"/>
    <n v="0"/>
    <n v="0"/>
    <n v="0"/>
    <n v="0"/>
    <n v="295"/>
    <m/>
    <n v="1"/>
    <n v="0"/>
    <n v="295"/>
    <n v="0"/>
  </r>
  <r>
    <x v="0"/>
    <x v="407"/>
    <s v="OFFLINE"/>
    <n v="0"/>
    <n v="0"/>
    <n v="0"/>
    <n v="0"/>
    <n v="295"/>
    <m/>
    <n v="1"/>
    <n v="0"/>
    <n v="295"/>
    <n v="0"/>
  </r>
  <r>
    <x v="0"/>
    <x v="408"/>
    <s v="OFFLINE"/>
    <n v="0"/>
    <n v="0"/>
    <n v="0"/>
    <n v="0"/>
    <n v="295"/>
    <m/>
    <n v="1"/>
    <n v="0"/>
    <n v="295"/>
    <n v="0"/>
  </r>
  <r>
    <x v="0"/>
    <x v="409"/>
    <s v="OFFLINE"/>
    <n v="0"/>
    <n v="0"/>
    <n v="0"/>
    <n v="0"/>
    <n v="295"/>
    <m/>
    <n v="1"/>
    <n v="0"/>
    <n v="295"/>
    <n v="0"/>
  </r>
  <r>
    <x v="0"/>
    <x v="410"/>
    <s v="OFFLINE"/>
    <n v="0"/>
    <n v="0"/>
    <n v="0"/>
    <n v="0"/>
    <n v="295"/>
    <m/>
    <n v="1"/>
    <n v="0"/>
    <n v="295"/>
    <n v="0"/>
  </r>
  <r>
    <x v="0"/>
    <x v="411"/>
    <s v="OFFLINE"/>
    <n v="0"/>
    <n v="0"/>
    <n v="0"/>
    <n v="0"/>
    <n v="295"/>
    <m/>
    <n v="1"/>
    <n v="0"/>
    <n v="295"/>
    <n v="0"/>
  </r>
  <r>
    <x v="0"/>
    <x v="412"/>
    <s v="OFFLINE"/>
    <n v="0"/>
    <n v="0"/>
    <n v="0"/>
    <n v="0"/>
    <n v="295"/>
    <m/>
    <n v="1"/>
    <n v="0"/>
    <n v="295"/>
    <n v="0"/>
  </r>
  <r>
    <x v="0"/>
    <x v="413"/>
    <s v="OFFLINE"/>
    <n v="0"/>
    <n v="0"/>
    <n v="0"/>
    <n v="0"/>
    <n v="295"/>
    <m/>
    <n v="1"/>
    <n v="0"/>
    <n v="295"/>
    <n v="0"/>
  </r>
  <r>
    <x v="0"/>
    <x v="414"/>
    <s v="OFFLINE"/>
    <n v="0"/>
    <n v="0"/>
    <n v="0"/>
    <n v="0"/>
    <n v="295"/>
    <m/>
    <n v="1"/>
    <n v="0"/>
    <n v="295"/>
    <n v="0"/>
  </r>
  <r>
    <x v="0"/>
    <x v="415"/>
    <s v="OFFLINE"/>
    <n v="0"/>
    <n v="0"/>
    <n v="0"/>
    <n v="0"/>
    <n v="295"/>
    <m/>
    <n v="1"/>
    <n v="0"/>
    <n v="295"/>
    <n v="0"/>
  </r>
  <r>
    <x v="0"/>
    <x v="416"/>
    <s v="OFFLINE"/>
    <n v="0"/>
    <n v="0"/>
    <n v="0"/>
    <n v="0"/>
    <n v="295"/>
    <m/>
    <n v="1"/>
    <n v="0"/>
    <n v="295"/>
    <n v="0"/>
  </r>
  <r>
    <x v="0"/>
    <x v="417"/>
    <s v="OFFLINE"/>
    <n v="0"/>
    <n v="0"/>
    <n v="0"/>
    <n v="0"/>
    <n v="295"/>
    <m/>
    <n v="1"/>
    <n v="0"/>
    <n v="295"/>
    <n v="0"/>
  </r>
  <r>
    <x v="0"/>
    <x v="418"/>
    <s v="OFFLINE"/>
    <n v="0"/>
    <n v="0"/>
    <n v="0"/>
    <n v="0"/>
    <n v="295"/>
    <m/>
    <n v="1"/>
    <n v="0"/>
    <n v="295"/>
    <n v="0"/>
  </r>
  <r>
    <x v="0"/>
    <x v="419"/>
    <s v="OFFLINE"/>
    <n v="0"/>
    <n v="0"/>
    <n v="0"/>
    <n v="0"/>
    <n v="295"/>
    <m/>
    <n v="1"/>
    <n v="0"/>
    <n v="295"/>
    <n v="0"/>
  </r>
  <r>
    <x v="0"/>
    <x v="420"/>
    <s v="OFFLINE"/>
    <n v="0"/>
    <n v="0"/>
    <n v="0"/>
    <n v="0"/>
    <n v="295"/>
    <m/>
    <n v="1"/>
    <n v="0"/>
    <n v="295"/>
    <n v="0"/>
  </r>
  <r>
    <x v="0"/>
    <x v="421"/>
    <s v="OFFLINE"/>
    <n v="0"/>
    <n v="0"/>
    <n v="0"/>
    <n v="0"/>
    <n v="295"/>
    <m/>
    <n v="1"/>
    <n v="0"/>
    <n v="295"/>
    <n v="0"/>
  </r>
  <r>
    <x v="0"/>
    <x v="422"/>
    <s v="OFFLINE"/>
    <n v="0"/>
    <n v="0"/>
    <n v="0"/>
    <n v="0"/>
    <n v="295"/>
    <m/>
    <n v="1"/>
    <n v="0"/>
    <n v="295"/>
    <n v="0"/>
  </r>
  <r>
    <x v="0"/>
    <x v="423"/>
    <s v="OFFLINE"/>
    <n v="0"/>
    <n v="0"/>
    <n v="0"/>
    <n v="0"/>
    <n v="295"/>
    <m/>
    <n v="1"/>
    <n v="0"/>
    <n v="295"/>
    <n v="0"/>
  </r>
  <r>
    <x v="0"/>
    <x v="424"/>
    <s v="OFFLINE"/>
    <n v="0"/>
    <n v="0"/>
    <n v="0"/>
    <n v="0"/>
    <n v="295"/>
    <m/>
    <n v="1"/>
    <n v="0"/>
    <n v="295"/>
    <n v="0"/>
  </r>
  <r>
    <x v="0"/>
    <x v="425"/>
    <s v="OFFLINE"/>
    <n v="0"/>
    <n v="0"/>
    <n v="0"/>
    <n v="0"/>
    <n v="295"/>
    <m/>
    <n v="1"/>
    <n v="0"/>
    <n v="295"/>
    <n v="0"/>
  </r>
  <r>
    <x v="0"/>
    <x v="426"/>
    <s v="OFFLINE"/>
    <n v="0"/>
    <n v="0"/>
    <n v="0"/>
    <n v="0"/>
    <n v="295"/>
    <m/>
    <n v="1"/>
    <n v="0"/>
    <n v="295"/>
    <n v="0"/>
  </r>
  <r>
    <x v="0"/>
    <x v="427"/>
    <s v="OFFLINE"/>
    <n v="0"/>
    <n v="0"/>
    <n v="0"/>
    <n v="0"/>
    <n v="295"/>
    <m/>
    <n v="1"/>
    <n v="0"/>
    <n v="295"/>
    <n v="0"/>
  </r>
  <r>
    <x v="0"/>
    <x v="428"/>
    <s v="OFFLINE"/>
    <n v="0"/>
    <n v="0"/>
    <n v="0"/>
    <n v="0"/>
    <n v="295"/>
    <m/>
    <n v="1"/>
    <n v="0"/>
    <n v="295"/>
    <n v="0"/>
  </r>
  <r>
    <x v="0"/>
    <x v="429"/>
    <s v="OFFLINE"/>
    <n v="0"/>
    <n v="0"/>
    <n v="0"/>
    <n v="0"/>
    <n v="295"/>
    <m/>
    <n v="1"/>
    <n v="0"/>
    <n v="295"/>
    <n v="0"/>
  </r>
  <r>
    <x v="0"/>
    <x v="430"/>
    <s v="OFFLINE"/>
    <n v="0"/>
    <n v="0"/>
    <n v="0"/>
    <n v="0"/>
    <n v="295"/>
    <m/>
    <n v="1"/>
    <n v="0"/>
    <n v="295"/>
    <n v="0"/>
  </r>
  <r>
    <x v="0"/>
    <x v="431"/>
    <s v="OFFLINE"/>
    <n v="0"/>
    <n v="0"/>
    <n v="0"/>
    <n v="0"/>
    <n v="295"/>
    <m/>
    <n v="1"/>
    <n v="0"/>
    <n v="295"/>
    <n v="0"/>
  </r>
  <r>
    <x v="0"/>
    <x v="432"/>
    <s v="OFFLINE"/>
    <n v="0"/>
    <n v="0"/>
    <n v="0"/>
    <n v="0"/>
    <n v="295"/>
    <m/>
    <n v="1"/>
    <n v="0"/>
    <n v="295"/>
    <n v="0"/>
  </r>
  <r>
    <x v="0"/>
    <x v="433"/>
    <s v="OFFLINE"/>
    <n v="0"/>
    <n v="0"/>
    <n v="0"/>
    <n v="0"/>
    <n v="295"/>
    <m/>
    <n v="1"/>
    <n v="0"/>
    <n v="295"/>
    <n v="0"/>
  </r>
  <r>
    <x v="0"/>
    <x v="434"/>
    <s v="OFFLINE"/>
    <n v="0"/>
    <n v="0"/>
    <n v="0"/>
    <n v="0"/>
    <n v="295"/>
    <m/>
    <n v="1"/>
    <n v="0"/>
    <n v="295"/>
    <n v="0"/>
  </r>
  <r>
    <x v="0"/>
    <x v="435"/>
    <s v="OFFLINE"/>
    <n v="0"/>
    <n v="0"/>
    <n v="0"/>
    <n v="0"/>
    <n v="295"/>
    <m/>
    <n v="1"/>
    <n v="0"/>
    <n v="295"/>
    <n v="0"/>
  </r>
  <r>
    <x v="0"/>
    <x v="436"/>
    <s v="OFFLINE"/>
    <n v="0"/>
    <n v="0"/>
    <n v="0"/>
    <n v="0"/>
    <n v="295"/>
    <m/>
    <n v="1"/>
    <n v="0"/>
    <n v="295"/>
    <n v="0"/>
  </r>
  <r>
    <x v="0"/>
    <x v="437"/>
    <s v="OFFLINE"/>
    <n v="0"/>
    <n v="0"/>
    <n v="0"/>
    <n v="0"/>
    <n v="295"/>
    <m/>
    <n v="1"/>
    <n v="0"/>
    <n v="295"/>
    <n v="0"/>
  </r>
  <r>
    <x v="0"/>
    <x v="438"/>
    <s v="OFFLINE"/>
    <n v="0"/>
    <n v="0"/>
    <n v="0"/>
    <n v="0"/>
    <n v="295"/>
    <m/>
    <n v="1"/>
    <n v="0"/>
    <n v="295"/>
    <n v="0"/>
  </r>
  <r>
    <x v="0"/>
    <x v="439"/>
    <s v="OFFLINE"/>
    <n v="0"/>
    <n v="0"/>
    <n v="0"/>
    <n v="0"/>
    <n v="295"/>
    <m/>
    <n v="1"/>
    <n v="0"/>
    <n v="295"/>
    <n v="0"/>
  </r>
  <r>
    <x v="0"/>
    <x v="440"/>
    <s v="OFFLINE"/>
    <n v="0"/>
    <n v="0"/>
    <n v="0"/>
    <n v="0"/>
    <n v="295"/>
    <m/>
    <n v="1"/>
    <n v="0"/>
    <n v="295"/>
    <n v="0"/>
  </r>
  <r>
    <x v="0"/>
    <x v="441"/>
    <s v="OFFLINE"/>
    <n v="0"/>
    <n v="0"/>
    <n v="0"/>
    <n v="0"/>
    <n v="295"/>
    <m/>
    <n v="1"/>
    <n v="0"/>
    <n v="295"/>
    <n v="0"/>
  </r>
  <r>
    <x v="0"/>
    <x v="442"/>
    <s v="OFFLINE"/>
    <n v="0"/>
    <n v="0"/>
    <n v="0"/>
    <n v="0"/>
    <n v="295"/>
    <m/>
    <n v="1"/>
    <n v="0"/>
    <n v="295"/>
    <n v="0"/>
  </r>
  <r>
    <x v="0"/>
    <x v="443"/>
    <s v="OFFLINE"/>
    <n v="0"/>
    <n v="0"/>
    <n v="0"/>
    <n v="0"/>
    <n v="295"/>
    <m/>
    <n v="1"/>
    <n v="0"/>
    <n v="295"/>
    <n v="0"/>
  </r>
  <r>
    <x v="0"/>
    <x v="444"/>
    <s v="OFFLINE"/>
    <n v="0"/>
    <n v="0"/>
    <n v="0"/>
    <n v="0"/>
    <n v="295"/>
    <m/>
    <n v="1"/>
    <n v="0"/>
    <n v="295"/>
    <n v="0"/>
  </r>
  <r>
    <x v="0"/>
    <x v="445"/>
    <s v="OFFLINE"/>
    <n v="0"/>
    <n v="0"/>
    <n v="0"/>
    <n v="0"/>
    <n v="295"/>
    <m/>
    <n v="1"/>
    <n v="0"/>
    <n v="295"/>
    <n v="0"/>
  </r>
  <r>
    <x v="0"/>
    <x v="446"/>
    <s v="OFFLINE"/>
    <n v="0"/>
    <n v="0"/>
    <n v="0"/>
    <n v="0"/>
    <n v="295"/>
    <m/>
    <n v="1"/>
    <n v="0"/>
    <n v="295"/>
    <n v="0"/>
  </r>
  <r>
    <x v="0"/>
    <x v="447"/>
    <s v="OFFLINE"/>
    <n v="0"/>
    <n v="0"/>
    <n v="0"/>
    <n v="0"/>
    <n v="295"/>
    <m/>
    <n v="1"/>
    <n v="0"/>
    <n v="295"/>
    <n v="0"/>
  </r>
  <r>
    <x v="0"/>
    <x v="448"/>
    <s v="OFFLINE"/>
    <n v="0"/>
    <n v="0"/>
    <n v="0"/>
    <n v="0"/>
    <n v="295"/>
    <m/>
    <n v="1"/>
    <n v="0"/>
    <n v="295"/>
    <n v="0"/>
  </r>
  <r>
    <x v="0"/>
    <x v="449"/>
    <s v="OFFLINE"/>
    <n v="0"/>
    <n v="0"/>
    <n v="0"/>
    <n v="0"/>
    <n v="295"/>
    <m/>
    <n v="1"/>
    <n v="0"/>
    <n v="295"/>
    <n v="0"/>
  </r>
  <r>
    <x v="0"/>
    <x v="450"/>
    <s v="OFFLINE"/>
    <n v="0"/>
    <n v="0"/>
    <n v="0"/>
    <n v="0"/>
    <n v="295"/>
    <m/>
    <n v="1"/>
    <n v="0"/>
    <n v="295"/>
    <n v="0"/>
  </r>
  <r>
    <x v="0"/>
    <x v="451"/>
    <s v="OFFLINE"/>
    <n v="0"/>
    <n v="0"/>
    <n v="0"/>
    <n v="0"/>
    <n v="295"/>
    <m/>
    <n v="1"/>
    <n v="0"/>
    <n v="295"/>
    <n v="0"/>
  </r>
  <r>
    <x v="0"/>
    <x v="452"/>
    <s v="OFFLINE"/>
    <n v="0"/>
    <n v="0"/>
    <n v="0"/>
    <n v="0"/>
    <n v="295"/>
    <m/>
    <n v="1"/>
    <n v="0"/>
    <n v="295"/>
    <n v="0"/>
  </r>
  <r>
    <x v="0"/>
    <x v="453"/>
    <s v="OFFLINE"/>
    <n v="0"/>
    <n v="0"/>
    <n v="0"/>
    <n v="0"/>
    <n v="295"/>
    <m/>
    <n v="1"/>
    <n v="0"/>
    <n v="295"/>
    <n v="0"/>
  </r>
  <r>
    <x v="0"/>
    <x v="454"/>
    <s v="OFFLINE"/>
    <n v="0"/>
    <n v="0"/>
    <n v="0"/>
    <n v="0"/>
    <n v="295"/>
    <m/>
    <n v="1"/>
    <n v="0"/>
    <n v="295"/>
    <n v="0"/>
  </r>
  <r>
    <x v="0"/>
    <x v="455"/>
    <s v="OFFLINE"/>
    <n v="0"/>
    <n v="0"/>
    <n v="0"/>
    <n v="0"/>
    <n v="295"/>
    <m/>
    <n v="1"/>
    <n v="0"/>
    <n v="295"/>
    <n v="0"/>
  </r>
  <r>
    <x v="0"/>
    <x v="456"/>
    <s v="OFFLINE"/>
    <n v="0"/>
    <n v="0"/>
    <n v="0"/>
    <n v="0"/>
    <n v="295"/>
    <m/>
    <n v="1"/>
    <n v="0"/>
    <n v="295"/>
    <n v="0"/>
  </r>
  <r>
    <x v="0"/>
    <x v="457"/>
    <s v="OFFLINE"/>
    <n v="0"/>
    <n v="0"/>
    <n v="0"/>
    <n v="0"/>
    <n v="295"/>
    <m/>
    <n v="1"/>
    <n v="0"/>
    <n v="295"/>
    <n v="0"/>
  </r>
  <r>
    <x v="0"/>
    <x v="458"/>
    <s v="OFFLINE"/>
    <n v="0"/>
    <n v="0"/>
    <n v="0"/>
    <n v="0"/>
    <n v="295"/>
    <m/>
    <n v="1"/>
    <n v="0"/>
    <n v="295"/>
    <n v="0"/>
  </r>
  <r>
    <x v="0"/>
    <x v="459"/>
    <s v="OFFLINE"/>
    <n v="0"/>
    <n v="0"/>
    <n v="0"/>
    <n v="0"/>
    <n v="295"/>
    <m/>
    <n v="1"/>
    <n v="0"/>
    <n v="295"/>
    <n v="0"/>
  </r>
  <r>
    <x v="0"/>
    <x v="460"/>
    <s v="OFFLINE"/>
    <n v="0"/>
    <n v="0"/>
    <n v="0"/>
    <n v="0"/>
    <n v="295"/>
    <m/>
    <n v="1"/>
    <n v="0"/>
    <n v="295"/>
    <n v="0"/>
  </r>
  <r>
    <x v="0"/>
    <x v="461"/>
    <s v="OFFLINE"/>
    <n v="0"/>
    <n v="0"/>
    <n v="0"/>
    <n v="0"/>
    <n v="295"/>
    <m/>
    <n v="1"/>
    <n v="0"/>
    <n v="295"/>
    <n v="0"/>
  </r>
  <r>
    <x v="0"/>
    <x v="462"/>
    <s v="OFFLINE"/>
    <n v="0"/>
    <n v="0"/>
    <n v="0"/>
    <n v="0"/>
    <n v="295"/>
    <m/>
    <n v="1"/>
    <n v="0"/>
    <n v="295"/>
    <n v="0"/>
  </r>
  <r>
    <x v="0"/>
    <x v="463"/>
    <s v="OFFLINE"/>
    <n v="0"/>
    <n v="0"/>
    <n v="0"/>
    <n v="0"/>
    <n v="295"/>
    <m/>
    <n v="1"/>
    <n v="0"/>
    <n v="295"/>
    <n v="0"/>
  </r>
  <r>
    <x v="0"/>
    <x v="464"/>
    <s v="OFFLINE"/>
    <n v="0"/>
    <n v="0"/>
    <n v="0"/>
    <n v="0"/>
    <n v="295"/>
    <m/>
    <n v="1"/>
    <n v="0"/>
    <n v="295"/>
    <n v="0"/>
  </r>
  <r>
    <x v="0"/>
    <x v="465"/>
    <s v="OFFLINE"/>
    <n v="0"/>
    <n v="0"/>
    <n v="0"/>
    <n v="0"/>
    <n v="295"/>
    <m/>
    <n v="1"/>
    <n v="0"/>
    <n v="295"/>
    <n v="0"/>
  </r>
  <r>
    <x v="0"/>
    <x v="466"/>
    <s v="OFFLINE"/>
    <n v="0"/>
    <n v="0"/>
    <n v="0"/>
    <n v="0"/>
    <n v="295"/>
    <m/>
    <n v="1"/>
    <n v="0"/>
    <n v="295"/>
    <n v="0"/>
  </r>
  <r>
    <x v="0"/>
    <x v="467"/>
    <s v="OFFLINE"/>
    <n v="0"/>
    <n v="0"/>
    <n v="0"/>
    <n v="0"/>
    <n v="295"/>
    <m/>
    <n v="1"/>
    <n v="0"/>
    <n v="295"/>
    <n v="0"/>
  </r>
  <r>
    <x v="0"/>
    <x v="468"/>
    <s v="OFFLINE"/>
    <n v="0"/>
    <n v="0"/>
    <n v="0"/>
    <n v="0"/>
    <n v="295"/>
    <m/>
    <n v="1"/>
    <n v="0"/>
    <n v="295"/>
    <n v="0"/>
  </r>
  <r>
    <x v="0"/>
    <x v="469"/>
    <s v="OFFLINE"/>
    <n v="0"/>
    <n v="0"/>
    <n v="0"/>
    <n v="0"/>
    <n v="295"/>
    <m/>
    <n v="1"/>
    <n v="0"/>
    <n v="295"/>
    <n v="0"/>
  </r>
  <r>
    <x v="0"/>
    <x v="470"/>
    <s v="OFFLINE"/>
    <n v="0"/>
    <n v="0"/>
    <n v="0"/>
    <n v="0"/>
    <n v="295"/>
    <m/>
    <n v="1"/>
    <n v="0"/>
    <n v="295"/>
    <n v="0"/>
  </r>
  <r>
    <x v="0"/>
    <x v="471"/>
    <s v="OFFLINE"/>
    <n v="0"/>
    <n v="0"/>
    <n v="0"/>
    <n v="0"/>
    <n v="295"/>
    <m/>
    <n v="1"/>
    <n v="0"/>
    <n v="295"/>
    <n v="0"/>
  </r>
  <r>
    <x v="0"/>
    <x v="472"/>
    <s v="OFFLINE"/>
    <n v="0"/>
    <n v="0"/>
    <n v="0"/>
    <n v="0"/>
    <n v="295"/>
    <m/>
    <n v="1"/>
    <n v="0"/>
    <n v="295"/>
    <n v="0"/>
  </r>
  <r>
    <x v="0"/>
    <x v="473"/>
    <s v="OFFLINE"/>
    <n v="0"/>
    <n v="0"/>
    <n v="0"/>
    <n v="0"/>
    <n v="295"/>
    <m/>
    <n v="1"/>
    <n v="0"/>
    <n v="295"/>
    <n v="0"/>
  </r>
  <r>
    <x v="0"/>
    <x v="474"/>
    <s v="OFFLINE"/>
    <n v="0"/>
    <n v="0"/>
    <n v="0"/>
    <n v="0"/>
    <n v="295"/>
    <m/>
    <n v="1"/>
    <n v="0"/>
    <n v="295"/>
    <n v="0"/>
  </r>
  <r>
    <x v="0"/>
    <x v="475"/>
    <s v="OFFLINE"/>
    <n v="0"/>
    <n v="0"/>
    <n v="0"/>
    <n v="0"/>
    <n v="295"/>
    <m/>
    <n v="1"/>
    <n v="0"/>
    <n v="295"/>
    <n v="0"/>
  </r>
  <r>
    <x v="0"/>
    <x v="476"/>
    <s v="OFFLINE"/>
    <n v="0"/>
    <n v="0"/>
    <n v="0"/>
    <n v="0"/>
    <n v="295"/>
    <m/>
    <n v="1"/>
    <n v="0"/>
    <n v="295"/>
    <n v="0"/>
  </r>
  <r>
    <x v="0"/>
    <x v="477"/>
    <s v="OFFLINE"/>
    <n v="0"/>
    <n v="0"/>
    <n v="0"/>
    <n v="0"/>
    <n v="295"/>
    <m/>
    <n v="1"/>
    <n v="0"/>
    <n v="295"/>
    <n v="0"/>
  </r>
  <r>
    <x v="0"/>
    <x v="478"/>
    <s v="OFFLINE"/>
    <n v="0"/>
    <n v="0"/>
    <n v="0"/>
    <n v="0"/>
    <n v="295"/>
    <m/>
    <n v="1"/>
    <n v="0"/>
    <n v="295"/>
    <n v="0"/>
  </r>
  <r>
    <x v="0"/>
    <x v="479"/>
    <s v="OFFLINE"/>
    <n v="0"/>
    <n v="0"/>
    <n v="0"/>
    <n v="0"/>
    <n v="295"/>
    <m/>
    <n v="1"/>
    <n v="0"/>
    <n v="295"/>
    <n v="0"/>
  </r>
  <r>
    <x v="0"/>
    <x v="480"/>
    <s v="OFFLINE"/>
    <n v="0"/>
    <n v="0"/>
    <n v="0"/>
    <n v="0"/>
    <n v="295"/>
    <m/>
    <n v="1"/>
    <n v="0"/>
    <n v="295"/>
    <n v="0"/>
  </r>
  <r>
    <x v="0"/>
    <x v="481"/>
    <s v="OFFLINE"/>
    <n v="0"/>
    <n v="0"/>
    <n v="0"/>
    <n v="0"/>
    <n v="295"/>
    <m/>
    <n v="1"/>
    <n v="0"/>
    <n v="295"/>
    <n v="0"/>
  </r>
  <r>
    <x v="0"/>
    <x v="482"/>
    <s v="OFFLINE"/>
    <n v="0"/>
    <n v="0"/>
    <n v="0"/>
    <n v="0"/>
    <n v="295"/>
    <m/>
    <n v="1"/>
    <n v="0"/>
    <n v="295"/>
    <n v="0"/>
  </r>
  <r>
    <x v="0"/>
    <x v="483"/>
    <s v="OFFLINE"/>
    <n v="0"/>
    <n v="0"/>
    <n v="0"/>
    <n v="0"/>
    <n v="295"/>
    <m/>
    <n v="1"/>
    <n v="0"/>
    <n v="295"/>
    <n v="0"/>
  </r>
  <r>
    <x v="0"/>
    <x v="484"/>
    <s v="OFFLINE"/>
    <n v="0"/>
    <n v="0"/>
    <n v="0"/>
    <n v="0"/>
    <n v="295"/>
    <m/>
    <n v="1"/>
    <n v="0"/>
    <n v="295"/>
    <n v="0"/>
  </r>
  <r>
    <x v="0"/>
    <x v="485"/>
    <s v="OFFLINE"/>
    <n v="0"/>
    <n v="0"/>
    <n v="0"/>
    <n v="0"/>
    <n v="295"/>
    <m/>
    <n v="1"/>
    <n v="0"/>
    <n v="295"/>
    <n v="0"/>
  </r>
  <r>
    <x v="0"/>
    <x v="486"/>
    <s v="OFFLINE"/>
    <n v="0"/>
    <n v="0"/>
    <n v="0"/>
    <n v="0"/>
    <n v="295"/>
    <m/>
    <n v="1"/>
    <n v="0"/>
    <n v="295"/>
    <n v="0"/>
  </r>
  <r>
    <x v="0"/>
    <x v="487"/>
    <s v="OFFLINE"/>
    <n v="0"/>
    <n v="0"/>
    <n v="0"/>
    <n v="0"/>
    <n v="295"/>
    <m/>
    <n v="1"/>
    <n v="0"/>
    <n v="295"/>
    <n v="0"/>
  </r>
  <r>
    <x v="0"/>
    <x v="488"/>
    <s v="OFFLINE"/>
    <n v="0"/>
    <n v="0"/>
    <n v="0"/>
    <n v="0"/>
    <n v="295"/>
    <m/>
    <n v="1"/>
    <n v="0"/>
    <n v="295"/>
    <n v="0"/>
  </r>
  <r>
    <x v="0"/>
    <x v="489"/>
    <s v="OFFLINE"/>
    <n v="0"/>
    <n v="0"/>
    <n v="0"/>
    <n v="0"/>
    <n v="295"/>
    <m/>
    <n v="1"/>
    <n v="0"/>
    <n v="295"/>
    <n v="0"/>
  </r>
  <r>
    <x v="0"/>
    <x v="490"/>
    <s v="OFFLINE"/>
    <n v="0"/>
    <n v="0"/>
    <n v="0"/>
    <n v="0"/>
    <n v="295"/>
    <m/>
    <n v="1"/>
    <n v="0"/>
    <n v="295"/>
    <n v="0"/>
  </r>
  <r>
    <x v="0"/>
    <x v="491"/>
    <s v="OFFLINE"/>
    <n v="0"/>
    <n v="0"/>
    <n v="0"/>
    <n v="0"/>
    <n v="295"/>
    <m/>
    <n v="1"/>
    <n v="0"/>
    <n v="295"/>
    <n v="0"/>
  </r>
  <r>
    <x v="0"/>
    <x v="492"/>
    <s v="OFFLINE"/>
    <n v="0"/>
    <n v="0"/>
    <n v="0"/>
    <n v="0"/>
    <n v="295"/>
    <m/>
    <n v="1"/>
    <n v="0"/>
    <n v="295"/>
    <n v="0"/>
  </r>
  <r>
    <x v="0"/>
    <x v="493"/>
    <s v="OFFLINE"/>
    <n v="0"/>
    <n v="0"/>
    <n v="0"/>
    <n v="0"/>
    <n v="295"/>
    <m/>
    <n v="1"/>
    <n v="0"/>
    <n v="295"/>
    <n v="0"/>
  </r>
  <r>
    <x v="0"/>
    <x v="494"/>
    <s v="OFFLINE"/>
    <n v="0"/>
    <n v="0"/>
    <n v="0"/>
    <n v="0"/>
    <n v="295"/>
    <m/>
    <n v="1"/>
    <n v="0"/>
    <n v="295"/>
    <n v="0"/>
  </r>
  <r>
    <x v="0"/>
    <x v="495"/>
    <s v="OFFLINE"/>
    <n v="0"/>
    <n v="0"/>
    <n v="0"/>
    <n v="0"/>
    <n v="295"/>
    <m/>
    <n v="1"/>
    <n v="0"/>
    <n v="295"/>
    <n v="0"/>
  </r>
  <r>
    <x v="0"/>
    <x v="496"/>
    <s v="OFFLINE"/>
    <n v="0"/>
    <n v="0"/>
    <n v="0"/>
    <n v="0"/>
    <n v="295"/>
    <m/>
    <n v="1"/>
    <n v="0"/>
    <n v="295"/>
    <n v="0"/>
  </r>
  <r>
    <x v="0"/>
    <x v="497"/>
    <s v="OFFLINE"/>
    <n v="0"/>
    <n v="0"/>
    <n v="0"/>
    <n v="0"/>
    <n v="295"/>
    <m/>
    <n v="1"/>
    <n v="0"/>
    <n v="295"/>
    <n v="0"/>
  </r>
  <r>
    <x v="0"/>
    <x v="498"/>
    <s v="OFFLINE"/>
    <n v="0"/>
    <n v="0"/>
    <n v="0"/>
    <n v="0"/>
    <n v="295"/>
    <m/>
    <n v="1"/>
    <n v="0"/>
    <n v="295"/>
    <n v="0"/>
  </r>
  <r>
    <x v="0"/>
    <x v="499"/>
    <s v="OFFLINE"/>
    <n v="0"/>
    <n v="0"/>
    <n v="0"/>
    <n v="0"/>
    <n v="295"/>
    <m/>
    <n v="1"/>
    <n v="0"/>
    <n v="295"/>
    <n v="0"/>
  </r>
  <r>
    <x v="0"/>
    <x v="500"/>
    <s v="OFFLINE"/>
    <n v="0"/>
    <n v="0"/>
    <n v="0"/>
    <n v="0"/>
    <n v="295"/>
    <m/>
    <n v="1"/>
    <n v="0"/>
    <n v="295"/>
    <n v="0"/>
  </r>
  <r>
    <x v="0"/>
    <x v="501"/>
    <s v="OFFLINE"/>
    <n v="0"/>
    <n v="0"/>
    <n v="0"/>
    <n v="0"/>
    <n v="295"/>
    <m/>
    <n v="1"/>
    <n v="0"/>
    <n v="295"/>
    <n v="0"/>
  </r>
  <r>
    <x v="0"/>
    <x v="502"/>
    <s v="OFFLINE"/>
    <n v="0"/>
    <n v="0"/>
    <n v="0"/>
    <n v="0"/>
    <n v="295"/>
    <m/>
    <n v="1"/>
    <n v="0"/>
    <n v="295"/>
    <n v="0"/>
  </r>
  <r>
    <x v="0"/>
    <x v="503"/>
    <s v="OFFLINE"/>
    <n v="0"/>
    <n v="0"/>
    <n v="0"/>
    <n v="0"/>
    <n v="295"/>
    <m/>
    <n v="1"/>
    <n v="0"/>
    <n v="295"/>
    <n v="0"/>
  </r>
  <r>
    <x v="0"/>
    <x v="504"/>
    <s v="OFFLINE"/>
    <n v="0"/>
    <n v="0"/>
    <n v="0"/>
    <n v="0"/>
    <n v="295"/>
    <m/>
    <n v="1"/>
    <n v="0"/>
    <n v="295"/>
    <n v="0"/>
  </r>
  <r>
    <x v="0"/>
    <x v="505"/>
    <s v="OFFLINE"/>
    <n v="0"/>
    <n v="0"/>
    <n v="0"/>
    <n v="0"/>
    <n v="295"/>
    <m/>
    <n v="1"/>
    <n v="0"/>
    <n v="295"/>
    <n v="0"/>
  </r>
  <r>
    <x v="0"/>
    <x v="506"/>
    <s v="OFFLINE"/>
    <n v="0"/>
    <n v="0"/>
    <n v="0"/>
    <n v="0"/>
    <n v="295"/>
    <m/>
    <n v="1"/>
    <n v="0"/>
    <n v="295"/>
    <n v="0"/>
  </r>
  <r>
    <x v="0"/>
    <x v="507"/>
    <s v="OFFLINE"/>
    <n v="0"/>
    <n v="0"/>
    <n v="0"/>
    <n v="0"/>
    <n v="295"/>
    <m/>
    <n v="1"/>
    <n v="0"/>
    <n v="295"/>
    <n v="0"/>
  </r>
  <r>
    <x v="0"/>
    <x v="508"/>
    <s v="OFFLINE"/>
    <n v="0"/>
    <n v="0"/>
    <n v="0"/>
    <n v="0"/>
    <n v="295"/>
    <m/>
    <n v="1"/>
    <n v="0"/>
    <n v="295"/>
    <n v="0"/>
  </r>
  <r>
    <x v="0"/>
    <x v="509"/>
    <s v="OFFLINE"/>
    <n v="0"/>
    <n v="0"/>
    <n v="0"/>
    <n v="0"/>
    <n v="295"/>
    <m/>
    <n v="1"/>
    <n v="0"/>
    <n v="295"/>
    <n v="0"/>
  </r>
  <r>
    <x v="0"/>
    <x v="510"/>
    <s v="OFFLINE"/>
    <n v="0"/>
    <n v="0"/>
    <n v="0"/>
    <n v="0"/>
    <n v="295"/>
    <m/>
    <n v="1"/>
    <n v="0"/>
    <n v="295"/>
    <n v="0"/>
  </r>
  <r>
    <x v="0"/>
    <x v="511"/>
    <s v="OFFLINE"/>
    <n v="0"/>
    <n v="0"/>
    <n v="0"/>
    <n v="0"/>
    <n v="295"/>
    <m/>
    <n v="1"/>
    <n v="0"/>
    <n v="295"/>
    <n v="0"/>
  </r>
  <r>
    <x v="0"/>
    <x v="512"/>
    <s v="OFFLINE"/>
    <n v="0"/>
    <n v="0"/>
    <n v="0"/>
    <n v="0"/>
    <n v="295"/>
    <m/>
    <n v="1"/>
    <n v="0"/>
    <n v="295"/>
    <n v="0"/>
  </r>
  <r>
    <x v="0"/>
    <x v="513"/>
    <s v="OFFLINE"/>
    <n v="0"/>
    <n v="0"/>
    <n v="0"/>
    <n v="0"/>
    <n v="295"/>
    <m/>
    <n v="1"/>
    <n v="0"/>
    <n v="295"/>
    <n v="0"/>
  </r>
  <r>
    <x v="0"/>
    <x v="514"/>
    <s v="OFFLINE"/>
    <n v="0"/>
    <n v="0"/>
    <n v="0"/>
    <n v="0"/>
    <n v="295"/>
    <m/>
    <n v="1"/>
    <n v="0"/>
    <n v="295"/>
    <n v="0"/>
  </r>
  <r>
    <x v="0"/>
    <x v="515"/>
    <s v="OFFLINE"/>
    <n v="0"/>
    <n v="0"/>
    <n v="0"/>
    <n v="0"/>
    <n v="295"/>
    <m/>
    <n v="1"/>
    <n v="0"/>
    <n v="295"/>
    <n v="0"/>
  </r>
  <r>
    <x v="0"/>
    <x v="516"/>
    <s v="OFFLINE"/>
    <n v="0"/>
    <n v="0"/>
    <n v="0"/>
    <n v="0"/>
    <n v="295"/>
    <m/>
    <n v="1"/>
    <n v="0"/>
    <n v="295"/>
    <n v="0"/>
  </r>
  <r>
    <x v="0"/>
    <x v="517"/>
    <s v="OFFLINE"/>
    <n v="0"/>
    <n v="0"/>
    <n v="0"/>
    <n v="0"/>
    <n v="295"/>
    <m/>
    <n v="1"/>
    <n v="0"/>
    <n v="295"/>
    <n v="0"/>
  </r>
  <r>
    <x v="0"/>
    <x v="518"/>
    <s v="OFFLINE"/>
    <n v="0"/>
    <n v="0"/>
    <n v="0"/>
    <n v="0"/>
    <n v="295"/>
    <m/>
    <n v="1"/>
    <n v="0"/>
    <n v="295"/>
    <n v="0"/>
  </r>
  <r>
    <x v="0"/>
    <x v="519"/>
    <s v="OFFLINE"/>
    <n v="0"/>
    <n v="0"/>
    <n v="0"/>
    <n v="0"/>
    <n v="295"/>
    <m/>
    <n v="1"/>
    <n v="0"/>
    <n v="295"/>
    <n v="0"/>
  </r>
  <r>
    <x v="0"/>
    <x v="520"/>
    <s v="OFFLINE"/>
    <n v="0"/>
    <n v="0"/>
    <n v="0"/>
    <n v="0"/>
    <n v="295"/>
    <m/>
    <n v="1"/>
    <n v="0"/>
    <n v="295"/>
    <n v="0"/>
  </r>
  <r>
    <x v="0"/>
    <x v="521"/>
    <s v="OFFLINE"/>
    <n v="0"/>
    <n v="0"/>
    <n v="0"/>
    <n v="0"/>
    <n v="295"/>
    <m/>
    <n v="1"/>
    <n v="0"/>
    <n v="295"/>
    <n v="0"/>
  </r>
  <r>
    <x v="0"/>
    <x v="522"/>
    <s v="OFFLINE"/>
    <n v="0"/>
    <n v="0"/>
    <n v="0"/>
    <n v="0"/>
    <n v="295"/>
    <m/>
    <n v="1"/>
    <n v="0"/>
    <n v="295"/>
    <n v="0"/>
  </r>
  <r>
    <x v="0"/>
    <x v="523"/>
    <s v="OFFLINE"/>
    <n v="0"/>
    <n v="0"/>
    <n v="0"/>
    <n v="0"/>
    <n v="295"/>
    <m/>
    <n v="1"/>
    <n v="0"/>
    <n v="295"/>
    <n v="0"/>
  </r>
  <r>
    <x v="0"/>
    <x v="524"/>
    <s v="OFFLINE"/>
    <n v="0"/>
    <n v="0"/>
    <n v="0"/>
    <n v="0"/>
    <n v="295"/>
    <m/>
    <n v="1"/>
    <n v="0"/>
    <n v="295"/>
    <n v="0"/>
  </r>
  <r>
    <x v="0"/>
    <x v="525"/>
    <s v="OFFLINE"/>
    <n v="0"/>
    <n v="0"/>
    <n v="0"/>
    <n v="0"/>
    <n v="295"/>
    <m/>
    <n v="1"/>
    <n v="0"/>
    <n v="295"/>
    <n v="0"/>
  </r>
  <r>
    <x v="0"/>
    <x v="526"/>
    <s v="OFFLINE"/>
    <n v="0"/>
    <n v="0"/>
    <n v="0"/>
    <n v="0"/>
    <n v="295"/>
    <m/>
    <n v="1"/>
    <n v="0"/>
    <n v="295"/>
    <n v="0"/>
  </r>
  <r>
    <x v="0"/>
    <x v="527"/>
    <s v="OFFLINE"/>
    <n v="0"/>
    <n v="0"/>
    <n v="0"/>
    <n v="0"/>
    <n v="295"/>
    <m/>
    <n v="1"/>
    <n v="0"/>
    <n v="295"/>
    <n v="0"/>
  </r>
  <r>
    <x v="0"/>
    <x v="528"/>
    <s v="OFFLINE"/>
    <n v="0"/>
    <n v="0"/>
    <n v="0"/>
    <n v="0"/>
    <n v="295"/>
    <m/>
    <n v="1"/>
    <n v="0"/>
    <n v="295"/>
    <n v="0"/>
  </r>
  <r>
    <x v="0"/>
    <x v="529"/>
    <s v="OFFLINE"/>
    <n v="0"/>
    <n v="0"/>
    <n v="0"/>
    <n v="0"/>
    <n v="295"/>
    <m/>
    <n v="1"/>
    <n v="0"/>
    <n v="295"/>
    <n v="0"/>
  </r>
  <r>
    <x v="0"/>
    <x v="530"/>
    <s v="OFFLINE"/>
    <n v="0"/>
    <n v="0"/>
    <n v="0"/>
    <n v="0"/>
    <n v="295"/>
    <m/>
    <n v="1"/>
    <n v="0"/>
    <n v="295"/>
    <n v="0"/>
  </r>
  <r>
    <x v="0"/>
    <x v="531"/>
    <s v="OFFLINE"/>
    <n v="0"/>
    <n v="0"/>
    <n v="0"/>
    <n v="0"/>
    <n v="295"/>
    <m/>
    <n v="1"/>
    <n v="0"/>
    <n v="295"/>
    <n v="0"/>
  </r>
  <r>
    <x v="0"/>
    <x v="532"/>
    <s v="OFFLINE"/>
    <n v="0"/>
    <n v="0"/>
    <n v="0"/>
    <n v="0"/>
    <n v="295"/>
    <m/>
    <n v="1"/>
    <n v="0"/>
    <n v="295"/>
    <n v="0"/>
  </r>
  <r>
    <x v="0"/>
    <x v="533"/>
    <s v="OFFLINE"/>
    <n v="0"/>
    <n v="0"/>
    <n v="0"/>
    <n v="0"/>
    <n v="295"/>
    <m/>
    <n v="1"/>
    <n v="0"/>
    <n v="295"/>
    <n v="0"/>
  </r>
  <r>
    <x v="0"/>
    <x v="534"/>
    <s v="OFFLINE"/>
    <n v="0"/>
    <n v="0"/>
    <n v="0"/>
    <n v="0"/>
    <n v="295"/>
    <m/>
    <n v="1"/>
    <n v="0"/>
    <n v="295"/>
    <n v="0"/>
  </r>
  <r>
    <x v="0"/>
    <x v="535"/>
    <s v="OFFLINE"/>
    <n v="0"/>
    <n v="0"/>
    <n v="0"/>
    <n v="0"/>
    <n v="295"/>
    <m/>
    <n v="1"/>
    <n v="0"/>
    <n v="295"/>
    <n v="0"/>
  </r>
  <r>
    <x v="0"/>
    <x v="536"/>
    <s v="OFFLINE"/>
    <n v="0"/>
    <n v="0"/>
    <n v="0"/>
    <n v="0"/>
    <n v="295"/>
    <m/>
    <n v="1"/>
    <n v="0"/>
    <n v="295"/>
    <n v="0"/>
  </r>
  <r>
    <x v="0"/>
    <x v="537"/>
    <s v="OFFLINE"/>
    <n v="0"/>
    <n v="0"/>
    <n v="0"/>
    <n v="0"/>
    <n v="295"/>
    <m/>
    <n v="1"/>
    <n v="0"/>
    <n v="295"/>
    <n v="0"/>
  </r>
  <r>
    <x v="0"/>
    <x v="538"/>
    <s v="OFFLINE"/>
    <n v="0"/>
    <n v="0"/>
    <n v="0"/>
    <n v="0"/>
    <n v="295"/>
    <m/>
    <n v="1"/>
    <n v="0"/>
    <n v="295"/>
    <n v="0"/>
  </r>
  <r>
    <x v="0"/>
    <x v="539"/>
    <s v="OFFLINE"/>
    <n v="0"/>
    <n v="0"/>
    <n v="0"/>
    <n v="0"/>
    <n v="295"/>
    <m/>
    <n v="1"/>
    <n v="0"/>
    <n v="295"/>
    <n v="0"/>
  </r>
  <r>
    <x v="0"/>
    <x v="540"/>
    <s v="OFFLINE"/>
    <n v="0"/>
    <n v="0"/>
    <n v="0"/>
    <n v="0"/>
    <n v="295"/>
    <m/>
    <n v="1"/>
    <n v="0"/>
    <n v="295"/>
    <n v="0"/>
  </r>
  <r>
    <x v="0"/>
    <x v="541"/>
    <s v="OFFLINE"/>
    <n v="0"/>
    <n v="0"/>
    <n v="0"/>
    <n v="0"/>
    <n v="295"/>
    <m/>
    <n v="1"/>
    <n v="0"/>
    <n v="295"/>
    <n v="0"/>
  </r>
  <r>
    <x v="0"/>
    <x v="542"/>
    <s v="OFFLINE"/>
    <n v="0"/>
    <n v="0"/>
    <n v="0"/>
    <n v="0"/>
    <n v="295"/>
    <m/>
    <n v="1"/>
    <n v="0"/>
    <n v="295"/>
    <n v="0"/>
  </r>
  <r>
    <x v="0"/>
    <x v="543"/>
    <s v="OFFLINE"/>
    <n v="0"/>
    <n v="0"/>
    <n v="0"/>
    <n v="0"/>
    <n v="295"/>
    <m/>
    <n v="1"/>
    <n v="0"/>
    <n v="295"/>
    <n v="0"/>
  </r>
  <r>
    <x v="0"/>
    <x v="544"/>
    <s v="OFFLINE"/>
    <n v="0"/>
    <n v="0"/>
    <n v="0"/>
    <n v="0"/>
    <n v="295"/>
    <m/>
    <n v="1"/>
    <n v="0"/>
    <n v="295"/>
    <n v="0"/>
  </r>
  <r>
    <x v="0"/>
    <x v="545"/>
    <s v="OFFLINE"/>
    <n v="0"/>
    <n v="0"/>
    <n v="0"/>
    <n v="0"/>
    <n v="295"/>
    <m/>
    <n v="1"/>
    <n v="0"/>
    <n v="295"/>
    <n v="0"/>
  </r>
  <r>
    <x v="0"/>
    <x v="546"/>
    <s v="OFFLINE"/>
    <n v="0"/>
    <n v="0"/>
    <n v="0"/>
    <n v="0"/>
    <n v="295"/>
    <m/>
    <n v="1"/>
    <n v="0"/>
    <n v="295"/>
    <n v="0"/>
  </r>
  <r>
    <x v="0"/>
    <x v="547"/>
    <s v="OFFLINE"/>
    <n v="0"/>
    <n v="0"/>
    <n v="0"/>
    <n v="0"/>
    <n v="295"/>
    <m/>
    <n v="1"/>
    <n v="0"/>
    <n v="295"/>
    <n v="0"/>
  </r>
  <r>
    <x v="0"/>
    <x v="548"/>
    <s v="OFFLINE"/>
    <n v="0"/>
    <n v="0"/>
    <n v="0"/>
    <n v="0"/>
    <n v="295"/>
    <m/>
    <n v="1"/>
    <n v="0"/>
    <n v="295"/>
    <n v="0"/>
  </r>
  <r>
    <x v="0"/>
    <x v="549"/>
    <s v="OFFLINE"/>
    <n v="0"/>
    <n v="0"/>
    <n v="0"/>
    <n v="0"/>
    <n v="295"/>
    <m/>
    <n v="1"/>
    <n v="0"/>
    <n v="295"/>
    <n v="0"/>
  </r>
  <r>
    <x v="0"/>
    <x v="550"/>
    <s v="OFFLINE"/>
    <n v="0"/>
    <n v="0"/>
    <n v="0"/>
    <n v="0"/>
    <n v="295"/>
    <m/>
    <n v="1"/>
    <n v="0"/>
    <n v="295"/>
    <n v="0"/>
  </r>
  <r>
    <x v="0"/>
    <x v="551"/>
    <s v="OFFLINE"/>
    <n v="0"/>
    <n v="0"/>
    <n v="0"/>
    <n v="0"/>
    <n v="295"/>
    <m/>
    <n v="1"/>
    <n v="0"/>
    <n v="295"/>
    <n v="0"/>
  </r>
  <r>
    <x v="0"/>
    <x v="552"/>
    <s v="OFFLINE"/>
    <n v="0"/>
    <n v="0"/>
    <n v="0"/>
    <n v="0"/>
    <n v="295"/>
    <m/>
    <n v="1"/>
    <n v="0"/>
    <n v="295"/>
    <n v="0"/>
  </r>
  <r>
    <x v="0"/>
    <x v="553"/>
    <s v="OFFLINE"/>
    <n v="0"/>
    <n v="0"/>
    <n v="0"/>
    <n v="0"/>
    <n v="295"/>
    <m/>
    <n v="1"/>
    <n v="0"/>
    <n v="295"/>
    <n v="0"/>
  </r>
  <r>
    <x v="0"/>
    <x v="554"/>
    <s v="OFFLINE"/>
    <n v="0"/>
    <n v="0"/>
    <n v="0"/>
    <n v="0"/>
    <n v="295"/>
    <m/>
    <n v="1"/>
    <n v="0"/>
    <n v="295"/>
    <n v="0"/>
  </r>
  <r>
    <x v="0"/>
    <x v="555"/>
    <s v="OFFLINE"/>
    <n v="0"/>
    <n v="0"/>
    <n v="0"/>
    <n v="0"/>
    <n v="295"/>
    <m/>
    <n v="1"/>
    <n v="0"/>
    <n v="295"/>
    <n v="0"/>
  </r>
  <r>
    <x v="0"/>
    <x v="556"/>
    <s v="OFFLINE"/>
    <n v="0"/>
    <n v="0"/>
    <n v="0"/>
    <n v="0"/>
    <n v="295"/>
    <m/>
    <n v="1"/>
    <n v="0"/>
    <n v="295"/>
    <n v="0"/>
  </r>
  <r>
    <x v="0"/>
    <x v="557"/>
    <s v="OFFLINE"/>
    <n v="0"/>
    <n v="0"/>
    <n v="0"/>
    <n v="0"/>
    <n v="295"/>
    <m/>
    <n v="1"/>
    <n v="0"/>
    <n v="295"/>
    <n v="0"/>
  </r>
  <r>
    <x v="0"/>
    <x v="558"/>
    <s v="OFFLINE"/>
    <n v="0"/>
    <n v="0"/>
    <n v="0"/>
    <n v="0"/>
    <n v="295"/>
    <m/>
    <n v="1"/>
    <n v="0"/>
    <n v="295"/>
    <n v="0"/>
  </r>
  <r>
    <x v="0"/>
    <x v="559"/>
    <s v="OFFLINE"/>
    <n v="0"/>
    <n v="0"/>
    <n v="0"/>
    <n v="0"/>
    <n v="295"/>
    <m/>
    <n v="1"/>
    <n v="0"/>
    <n v="295"/>
    <n v="0"/>
  </r>
  <r>
    <x v="0"/>
    <x v="560"/>
    <s v="OFFLINE"/>
    <n v="0"/>
    <n v="0"/>
    <n v="0"/>
    <n v="0"/>
    <n v="295"/>
    <m/>
    <n v="1"/>
    <n v="0"/>
    <n v="295"/>
    <n v="0"/>
  </r>
  <r>
    <x v="0"/>
    <x v="561"/>
    <s v="OFFLINE"/>
    <n v="0"/>
    <n v="0"/>
    <n v="0"/>
    <n v="0"/>
    <n v="295"/>
    <m/>
    <n v="1"/>
    <n v="0"/>
    <n v="295"/>
    <n v="0"/>
  </r>
  <r>
    <x v="0"/>
    <x v="562"/>
    <s v="OFFLINE"/>
    <n v="0"/>
    <n v="0"/>
    <n v="0"/>
    <n v="0"/>
    <n v="295"/>
    <m/>
    <n v="1"/>
    <n v="0"/>
    <n v="295"/>
    <n v="0"/>
  </r>
  <r>
    <x v="0"/>
    <x v="563"/>
    <s v="OFFLINE"/>
    <n v="0"/>
    <n v="0"/>
    <n v="0"/>
    <n v="0"/>
    <n v="295"/>
    <m/>
    <n v="1"/>
    <n v="0"/>
    <n v="295"/>
    <n v="0"/>
  </r>
  <r>
    <x v="0"/>
    <x v="564"/>
    <s v="OFFLINE"/>
    <n v="0"/>
    <n v="0"/>
    <n v="0"/>
    <n v="0"/>
    <n v="295"/>
    <m/>
    <n v="1"/>
    <n v="0"/>
    <n v="295"/>
    <n v="0"/>
  </r>
  <r>
    <x v="0"/>
    <x v="565"/>
    <s v="OFFLINE"/>
    <n v="0"/>
    <n v="0"/>
    <n v="0"/>
    <n v="0"/>
    <n v="295"/>
    <m/>
    <n v="1"/>
    <n v="0"/>
    <n v="295"/>
    <n v="0"/>
  </r>
  <r>
    <x v="0"/>
    <x v="566"/>
    <s v="OFFLINE"/>
    <n v="0"/>
    <n v="0"/>
    <n v="0"/>
    <n v="0"/>
    <n v="295"/>
    <m/>
    <n v="1"/>
    <n v="0"/>
    <n v="295"/>
    <n v="0"/>
  </r>
  <r>
    <x v="0"/>
    <x v="567"/>
    <s v="OFFLINE"/>
    <n v="0"/>
    <n v="0"/>
    <n v="0"/>
    <n v="0"/>
    <n v="295"/>
    <m/>
    <n v="1"/>
    <n v="0"/>
    <n v="295"/>
    <n v="0"/>
  </r>
  <r>
    <x v="0"/>
    <x v="568"/>
    <s v="OFFLINE"/>
    <n v="0"/>
    <n v="0"/>
    <n v="0"/>
    <n v="0"/>
    <n v="295"/>
    <m/>
    <n v="1"/>
    <n v="0"/>
    <n v="295"/>
    <n v="0"/>
  </r>
  <r>
    <x v="0"/>
    <x v="569"/>
    <s v="OFFLINE"/>
    <n v="0"/>
    <n v="0"/>
    <n v="0"/>
    <n v="0"/>
    <n v="295"/>
    <m/>
    <n v="1"/>
    <n v="0"/>
    <n v="295"/>
    <n v="0"/>
  </r>
  <r>
    <x v="0"/>
    <x v="570"/>
    <s v="OFFLINE"/>
    <n v="0"/>
    <n v="0"/>
    <n v="0"/>
    <n v="0"/>
    <n v="295"/>
    <m/>
    <n v="1"/>
    <n v="0"/>
    <n v="295"/>
    <n v="0"/>
  </r>
  <r>
    <x v="0"/>
    <x v="571"/>
    <s v="OFFLINE"/>
    <n v="0"/>
    <n v="0"/>
    <n v="0"/>
    <n v="0"/>
    <n v="295"/>
    <m/>
    <n v="1"/>
    <n v="0"/>
    <n v="295"/>
    <n v="0"/>
  </r>
  <r>
    <x v="0"/>
    <x v="572"/>
    <s v="OFFLINE"/>
    <n v="0"/>
    <n v="0"/>
    <n v="0"/>
    <n v="0"/>
    <n v="295"/>
    <m/>
    <n v="1"/>
    <n v="0"/>
    <n v="295"/>
    <n v="0"/>
  </r>
  <r>
    <x v="0"/>
    <x v="573"/>
    <s v="OFFLINE"/>
    <n v="0"/>
    <n v="0"/>
    <n v="0"/>
    <n v="0"/>
    <n v="295"/>
    <m/>
    <n v="1"/>
    <n v="0"/>
    <n v="295"/>
    <n v="0"/>
  </r>
  <r>
    <x v="0"/>
    <x v="574"/>
    <s v="OFFLINE"/>
    <n v="0"/>
    <n v="0"/>
    <n v="0"/>
    <n v="0"/>
    <n v="295"/>
    <m/>
    <n v="1"/>
    <n v="0"/>
    <n v="295"/>
    <n v="0"/>
  </r>
  <r>
    <x v="0"/>
    <x v="575"/>
    <s v="OFFLINE"/>
    <n v="0"/>
    <n v="0"/>
    <n v="0"/>
    <n v="0"/>
    <n v="295"/>
    <m/>
    <n v="1"/>
    <n v="0"/>
    <n v="295"/>
    <n v="0"/>
  </r>
  <r>
    <x v="0"/>
    <x v="576"/>
    <s v="OFFLINE"/>
    <n v="0"/>
    <n v="0"/>
    <n v="0"/>
    <n v="0"/>
    <n v="295"/>
    <m/>
    <n v="1"/>
    <n v="0"/>
    <n v="295"/>
    <n v="0"/>
  </r>
  <r>
    <x v="0"/>
    <x v="577"/>
    <s v="OFFLINE"/>
    <n v="0"/>
    <n v="0"/>
    <n v="0"/>
    <n v="0"/>
    <n v="295"/>
    <m/>
    <n v="1"/>
    <n v="0"/>
    <n v="295"/>
    <n v="0"/>
  </r>
  <r>
    <x v="0"/>
    <x v="578"/>
    <s v="OFFLINE"/>
    <n v="0"/>
    <n v="0"/>
    <n v="0"/>
    <n v="0"/>
    <n v="295"/>
    <m/>
    <n v="1"/>
    <n v="0"/>
    <n v="295"/>
    <n v="0"/>
  </r>
  <r>
    <x v="0"/>
    <x v="579"/>
    <s v="OFFLINE"/>
    <n v="0"/>
    <n v="0"/>
    <n v="0"/>
    <n v="0"/>
    <n v="295"/>
    <m/>
    <n v="1"/>
    <n v="0"/>
    <n v="295"/>
    <n v="0"/>
  </r>
  <r>
    <x v="0"/>
    <x v="580"/>
    <s v="OFFLINE"/>
    <n v="0"/>
    <n v="0"/>
    <n v="0"/>
    <n v="0"/>
    <n v="295"/>
    <m/>
    <n v="1"/>
    <n v="0"/>
    <n v="295"/>
    <n v="0"/>
  </r>
  <r>
    <x v="0"/>
    <x v="581"/>
    <s v="OFFLINE"/>
    <n v="0"/>
    <n v="0"/>
    <n v="0"/>
    <n v="0"/>
    <n v="295"/>
    <m/>
    <n v="1"/>
    <n v="0"/>
    <n v="295"/>
    <n v="0"/>
  </r>
  <r>
    <x v="0"/>
    <x v="582"/>
    <s v="OFFLINE"/>
    <n v="0"/>
    <n v="0"/>
    <n v="0"/>
    <n v="0"/>
    <n v="295"/>
    <m/>
    <n v="1"/>
    <n v="0"/>
    <n v="295"/>
    <n v="0"/>
  </r>
  <r>
    <x v="0"/>
    <x v="583"/>
    <s v="OFFLINE"/>
    <n v="0"/>
    <n v="0"/>
    <n v="0"/>
    <n v="0"/>
    <n v="295"/>
    <m/>
    <n v="1"/>
    <n v="0"/>
    <n v="295"/>
    <n v="0"/>
  </r>
  <r>
    <x v="0"/>
    <x v="584"/>
    <s v="OFFLINE"/>
    <n v="0"/>
    <n v="0"/>
    <n v="0"/>
    <n v="0"/>
    <n v="295"/>
    <m/>
    <n v="1"/>
    <n v="0"/>
    <n v="295"/>
    <n v="0"/>
  </r>
  <r>
    <x v="0"/>
    <x v="585"/>
    <s v="OFFLINE"/>
    <n v="0"/>
    <n v="0"/>
    <n v="0"/>
    <n v="0"/>
    <n v="295"/>
    <m/>
    <n v="1"/>
    <n v="0"/>
    <n v="295"/>
    <n v="0"/>
  </r>
  <r>
    <x v="0"/>
    <x v="586"/>
    <s v="OFFLINE"/>
    <n v="0"/>
    <n v="0"/>
    <n v="0"/>
    <n v="0"/>
    <n v="295"/>
    <m/>
    <n v="1"/>
    <n v="0"/>
    <n v="295"/>
    <n v="0"/>
  </r>
  <r>
    <x v="0"/>
    <x v="587"/>
    <s v="OFFLINE"/>
    <n v="0"/>
    <n v="0"/>
    <n v="0"/>
    <n v="0"/>
    <n v="295"/>
    <m/>
    <n v="1"/>
    <n v="0"/>
    <n v="295"/>
    <n v="0"/>
  </r>
  <r>
    <x v="0"/>
    <x v="588"/>
    <s v="OFFLINE"/>
    <n v="0"/>
    <n v="0"/>
    <n v="0"/>
    <n v="0"/>
    <n v="295"/>
    <m/>
    <n v="1"/>
    <n v="0"/>
    <n v="295"/>
    <n v="0"/>
  </r>
  <r>
    <x v="0"/>
    <x v="589"/>
    <s v="OFFLINE"/>
    <n v="0"/>
    <n v="0"/>
    <n v="0"/>
    <n v="0"/>
    <n v="295"/>
    <m/>
    <n v="1"/>
    <n v="0"/>
    <n v="295"/>
    <n v="0"/>
  </r>
  <r>
    <x v="0"/>
    <x v="590"/>
    <s v="OFFLINE"/>
    <n v="0"/>
    <n v="0"/>
    <n v="0"/>
    <n v="0"/>
    <n v="295"/>
    <m/>
    <n v="1"/>
    <n v="0"/>
    <n v="295"/>
    <n v="0"/>
  </r>
  <r>
    <x v="0"/>
    <x v="591"/>
    <s v="OFFLINE"/>
    <n v="0"/>
    <n v="0"/>
    <n v="0"/>
    <n v="0"/>
    <n v="295"/>
    <m/>
    <n v="1"/>
    <n v="0"/>
    <n v="295"/>
    <n v="0"/>
  </r>
  <r>
    <x v="0"/>
    <x v="592"/>
    <s v="OFFLINE"/>
    <n v="0"/>
    <n v="0"/>
    <n v="0"/>
    <n v="0"/>
    <n v="295"/>
    <m/>
    <n v="1"/>
    <n v="0"/>
    <n v="295"/>
    <n v="0"/>
  </r>
  <r>
    <x v="0"/>
    <x v="593"/>
    <s v="OFFLINE"/>
    <n v="0"/>
    <n v="0"/>
    <n v="0"/>
    <n v="0"/>
    <n v="295"/>
    <m/>
    <n v="1"/>
    <n v="0"/>
    <n v="295"/>
    <n v="0"/>
  </r>
  <r>
    <x v="0"/>
    <x v="594"/>
    <s v="OFFLINE"/>
    <n v="0"/>
    <n v="0"/>
    <n v="0"/>
    <n v="0"/>
    <n v="295"/>
    <m/>
    <n v="1"/>
    <n v="0"/>
    <n v="295"/>
    <n v="0"/>
  </r>
  <r>
    <x v="0"/>
    <x v="595"/>
    <s v="OFFLINE"/>
    <n v="0"/>
    <n v="0"/>
    <n v="0"/>
    <n v="0"/>
    <n v="295"/>
    <m/>
    <n v="1"/>
    <n v="0"/>
    <n v="295"/>
    <n v="0"/>
  </r>
  <r>
    <x v="0"/>
    <x v="596"/>
    <s v="OFFLINE"/>
    <n v="0"/>
    <n v="0"/>
    <n v="0"/>
    <n v="0"/>
    <n v="295"/>
    <m/>
    <n v="1"/>
    <n v="0"/>
    <n v="295"/>
    <n v="0"/>
  </r>
  <r>
    <x v="0"/>
    <x v="597"/>
    <s v="OFFLINE"/>
    <n v="0"/>
    <n v="0"/>
    <n v="0"/>
    <n v="0"/>
    <n v="295"/>
    <m/>
    <n v="1"/>
    <n v="0"/>
    <n v="295"/>
    <n v="0"/>
  </r>
  <r>
    <x v="0"/>
    <x v="598"/>
    <s v="OFFLINE"/>
    <n v="0"/>
    <n v="0"/>
    <n v="0"/>
    <n v="0"/>
    <n v="295"/>
    <m/>
    <n v="1"/>
    <n v="0"/>
    <n v="295"/>
    <n v="0"/>
  </r>
  <r>
    <x v="0"/>
    <x v="599"/>
    <s v="OFFLINE"/>
    <n v="0"/>
    <n v="0"/>
    <n v="0"/>
    <n v="0"/>
    <n v="295"/>
    <m/>
    <n v="1"/>
    <n v="0"/>
    <n v="295"/>
    <n v="0"/>
  </r>
  <r>
    <x v="0"/>
    <x v="600"/>
    <s v="OFFLINE"/>
    <n v="0"/>
    <n v="0"/>
    <n v="0"/>
    <n v="0"/>
    <n v="295"/>
    <m/>
    <n v="1"/>
    <n v="0"/>
    <n v="295"/>
    <n v="0"/>
  </r>
  <r>
    <x v="0"/>
    <x v="601"/>
    <s v="OFFLINE"/>
    <n v="0"/>
    <n v="0"/>
    <n v="0"/>
    <n v="0"/>
    <n v="295"/>
    <m/>
    <n v="1"/>
    <n v="0"/>
    <n v="295"/>
    <n v="0"/>
  </r>
  <r>
    <x v="0"/>
    <x v="602"/>
    <s v="OFFLINE"/>
    <n v="0"/>
    <n v="0"/>
    <n v="0"/>
    <n v="0"/>
    <n v="295"/>
    <m/>
    <n v="1"/>
    <n v="0"/>
    <n v="295"/>
    <n v="0"/>
  </r>
  <r>
    <x v="0"/>
    <x v="603"/>
    <s v="OFFLINE"/>
    <n v="0"/>
    <n v="0"/>
    <n v="0"/>
    <n v="0"/>
    <n v="295"/>
    <m/>
    <n v="1"/>
    <n v="0"/>
    <n v="295"/>
    <n v="0"/>
  </r>
  <r>
    <x v="0"/>
    <x v="604"/>
    <s v="OFFLINE"/>
    <n v="0"/>
    <n v="0"/>
    <n v="0"/>
    <n v="0"/>
    <n v="295"/>
    <m/>
    <n v="1"/>
    <n v="0"/>
    <n v="295"/>
    <n v="0"/>
  </r>
  <r>
    <x v="0"/>
    <x v="605"/>
    <s v="OFFLINE"/>
    <n v="0"/>
    <n v="0"/>
    <n v="0"/>
    <n v="0"/>
    <n v="295"/>
    <m/>
    <n v="1"/>
    <n v="0"/>
    <n v="295"/>
    <n v="0"/>
  </r>
  <r>
    <x v="0"/>
    <x v="606"/>
    <s v="OFFLINE"/>
    <n v="0"/>
    <n v="0"/>
    <n v="0"/>
    <n v="0"/>
    <n v="295"/>
    <m/>
    <n v="1"/>
    <n v="0"/>
    <n v="295"/>
    <n v="0"/>
  </r>
  <r>
    <x v="0"/>
    <x v="607"/>
    <s v="OFFLINE"/>
    <n v="0"/>
    <n v="0"/>
    <n v="0"/>
    <n v="0"/>
    <n v="295"/>
    <m/>
    <n v="1"/>
    <n v="0"/>
    <n v="295"/>
    <n v="0"/>
  </r>
  <r>
    <x v="0"/>
    <x v="608"/>
    <s v="OFFLINE"/>
    <n v="0"/>
    <n v="0"/>
    <n v="0"/>
    <n v="0"/>
    <n v="295"/>
    <m/>
    <n v="1"/>
    <n v="0"/>
    <n v="295"/>
    <n v="0"/>
  </r>
  <r>
    <x v="0"/>
    <x v="609"/>
    <s v="OFFLINE"/>
    <n v="0"/>
    <n v="0"/>
    <n v="0"/>
    <n v="0"/>
    <n v="295"/>
    <m/>
    <n v="1"/>
    <n v="0"/>
    <n v="295"/>
    <n v="0"/>
  </r>
  <r>
    <x v="0"/>
    <x v="610"/>
    <s v="OFFLINE"/>
    <n v="0"/>
    <n v="0"/>
    <n v="0"/>
    <n v="0"/>
    <n v="295"/>
    <m/>
    <n v="1"/>
    <n v="0"/>
    <n v="295"/>
    <n v="0"/>
  </r>
  <r>
    <x v="0"/>
    <x v="611"/>
    <s v="OFFLINE"/>
    <n v="0"/>
    <n v="0"/>
    <n v="0"/>
    <n v="0"/>
    <n v="295"/>
    <m/>
    <n v="1"/>
    <n v="0"/>
    <n v="295"/>
    <n v="0"/>
  </r>
  <r>
    <x v="0"/>
    <x v="612"/>
    <s v="OFFLINE"/>
    <n v="0"/>
    <n v="0"/>
    <n v="0"/>
    <n v="0"/>
    <n v="295"/>
    <m/>
    <n v="1"/>
    <n v="0"/>
    <n v="295"/>
    <n v="0"/>
  </r>
  <r>
    <x v="0"/>
    <x v="613"/>
    <s v="OFFLINE"/>
    <n v="0"/>
    <n v="0"/>
    <n v="0"/>
    <n v="0"/>
    <n v="295"/>
    <m/>
    <n v="1"/>
    <n v="0"/>
    <n v="295"/>
    <n v="0"/>
  </r>
  <r>
    <x v="0"/>
    <x v="614"/>
    <s v="OFFLINE"/>
    <n v="0"/>
    <n v="0"/>
    <n v="0"/>
    <n v="0"/>
    <n v="295"/>
    <m/>
    <n v="1"/>
    <n v="0"/>
    <n v="295"/>
    <n v="0"/>
  </r>
  <r>
    <x v="0"/>
    <x v="615"/>
    <s v="OFFLINE"/>
    <n v="0"/>
    <n v="0"/>
    <n v="0"/>
    <n v="0"/>
    <n v="295"/>
    <m/>
    <n v="1"/>
    <n v="0"/>
    <n v="295"/>
    <n v="0"/>
  </r>
  <r>
    <x v="0"/>
    <x v="616"/>
    <s v="OFFLINE"/>
    <n v="0"/>
    <n v="0"/>
    <n v="0"/>
    <n v="0"/>
    <n v="295"/>
    <m/>
    <n v="1"/>
    <n v="0"/>
    <n v="295"/>
    <n v="0"/>
  </r>
  <r>
    <x v="0"/>
    <x v="617"/>
    <s v="OFFLINE"/>
    <n v="0"/>
    <n v="0"/>
    <n v="0"/>
    <n v="0"/>
    <n v="295"/>
    <m/>
    <n v="1"/>
    <n v="0"/>
    <n v="295"/>
    <n v="0"/>
  </r>
  <r>
    <x v="0"/>
    <x v="618"/>
    <s v="OFFLINE"/>
    <n v="0"/>
    <n v="0"/>
    <n v="0"/>
    <n v="0"/>
    <n v="295"/>
    <m/>
    <n v="1"/>
    <n v="0"/>
    <n v="295"/>
    <n v="0"/>
  </r>
  <r>
    <x v="0"/>
    <x v="619"/>
    <s v="OFFLINE"/>
    <n v="0"/>
    <n v="0"/>
    <n v="0"/>
    <n v="0"/>
    <n v="295"/>
    <m/>
    <n v="1"/>
    <n v="0"/>
    <n v="295"/>
    <n v="0"/>
  </r>
  <r>
    <x v="0"/>
    <x v="620"/>
    <s v="OFFLINE"/>
    <n v="0"/>
    <n v="0"/>
    <n v="0"/>
    <n v="0"/>
    <n v="295"/>
    <m/>
    <n v="1"/>
    <n v="0"/>
    <n v="295"/>
    <n v="0"/>
  </r>
  <r>
    <x v="0"/>
    <x v="621"/>
    <s v="OFFLINE"/>
    <n v="0"/>
    <n v="0"/>
    <n v="0"/>
    <n v="0"/>
    <n v="295"/>
    <m/>
    <n v="1"/>
    <n v="0"/>
    <n v="295"/>
    <n v="0"/>
  </r>
  <r>
    <x v="0"/>
    <x v="622"/>
    <s v="OFFLINE"/>
    <n v="0"/>
    <n v="0"/>
    <n v="0"/>
    <n v="0"/>
    <n v="295"/>
    <m/>
    <n v="1"/>
    <n v="0"/>
    <n v="295"/>
    <n v="0"/>
  </r>
  <r>
    <x v="0"/>
    <x v="623"/>
    <s v="OFFLINE"/>
    <n v="0"/>
    <n v="0"/>
    <n v="0"/>
    <n v="0"/>
    <n v="295"/>
    <m/>
    <n v="1"/>
    <n v="0"/>
    <n v="295"/>
    <n v="0"/>
  </r>
  <r>
    <x v="0"/>
    <x v="624"/>
    <s v="OFFLINE"/>
    <n v="0"/>
    <n v="0"/>
    <n v="0"/>
    <n v="0"/>
    <n v="295"/>
    <m/>
    <n v="1"/>
    <n v="0"/>
    <n v="295"/>
    <n v="0"/>
  </r>
  <r>
    <x v="0"/>
    <x v="625"/>
    <s v="OFFLINE"/>
    <n v="0"/>
    <n v="0"/>
    <n v="0"/>
    <n v="0"/>
    <n v="295"/>
    <m/>
    <n v="1"/>
    <n v="0"/>
    <n v="295"/>
    <n v="0"/>
  </r>
  <r>
    <x v="0"/>
    <x v="626"/>
    <s v="OFFLINE"/>
    <n v="0"/>
    <n v="0"/>
    <n v="0"/>
    <n v="0"/>
    <n v="295"/>
    <m/>
    <n v="1"/>
    <n v="0"/>
    <n v="295"/>
    <n v="0"/>
  </r>
  <r>
    <x v="0"/>
    <x v="627"/>
    <s v="OFFLINE"/>
    <n v="0"/>
    <n v="0"/>
    <n v="0"/>
    <n v="0"/>
    <n v="295"/>
    <m/>
    <n v="1"/>
    <n v="0"/>
    <n v="295"/>
    <n v="0"/>
  </r>
  <r>
    <x v="0"/>
    <x v="628"/>
    <s v="OFFLINE"/>
    <n v="0"/>
    <n v="0"/>
    <n v="0"/>
    <n v="0"/>
    <n v="295"/>
    <m/>
    <n v="1"/>
    <n v="0"/>
    <n v="295"/>
    <n v="0"/>
  </r>
  <r>
    <x v="0"/>
    <x v="629"/>
    <s v="OFFLINE"/>
    <n v="0"/>
    <n v="0"/>
    <n v="0"/>
    <n v="0"/>
    <n v="295"/>
    <m/>
    <n v="1"/>
    <n v="0"/>
    <n v="295"/>
    <n v="0"/>
  </r>
  <r>
    <x v="0"/>
    <x v="630"/>
    <s v="OFFLINE"/>
    <n v="0"/>
    <n v="0"/>
    <n v="0"/>
    <n v="0"/>
    <n v="295"/>
    <m/>
    <n v="1"/>
    <n v="0"/>
    <n v="295"/>
    <n v="0"/>
  </r>
  <r>
    <x v="0"/>
    <x v="631"/>
    <s v="OFFLINE"/>
    <n v="0"/>
    <n v="0"/>
    <n v="0"/>
    <n v="0"/>
    <n v="295"/>
    <m/>
    <n v="1"/>
    <n v="0"/>
    <n v="295"/>
    <n v="0"/>
  </r>
  <r>
    <x v="0"/>
    <x v="632"/>
    <s v="OFFLINE"/>
    <n v="0"/>
    <n v="0"/>
    <n v="0"/>
    <n v="0"/>
    <n v="295"/>
    <m/>
    <n v="1"/>
    <n v="0"/>
    <n v="295"/>
    <n v="0"/>
  </r>
  <r>
    <x v="0"/>
    <x v="633"/>
    <s v="OFFLINE"/>
    <n v="0"/>
    <n v="0"/>
    <n v="0"/>
    <n v="0"/>
    <n v="295"/>
    <m/>
    <n v="1"/>
    <n v="0"/>
    <n v="295"/>
    <n v="0"/>
  </r>
  <r>
    <x v="0"/>
    <x v="634"/>
    <s v="OFFLINE"/>
    <n v="0"/>
    <n v="0"/>
    <n v="0"/>
    <n v="0"/>
    <n v="295"/>
    <m/>
    <n v="1"/>
    <n v="0"/>
    <n v="295"/>
    <n v="0"/>
  </r>
  <r>
    <x v="0"/>
    <x v="635"/>
    <s v="OFFLINE"/>
    <n v="0"/>
    <n v="0"/>
    <n v="0"/>
    <n v="0"/>
    <n v="295"/>
    <m/>
    <n v="1"/>
    <n v="0"/>
    <n v="295"/>
    <n v="0"/>
  </r>
  <r>
    <x v="0"/>
    <x v="636"/>
    <s v="OFFLINE"/>
    <n v="0"/>
    <n v="0"/>
    <n v="0"/>
    <n v="0"/>
    <n v="295"/>
    <m/>
    <n v="1"/>
    <n v="0"/>
    <n v="295"/>
    <n v="0"/>
  </r>
  <r>
    <x v="0"/>
    <x v="637"/>
    <s v="OFFLINE"/>
    <n v="0"/>
    <n v="0"/>
    <n v="0"/>
    <n v="0"/>
    <n v="295"/>
    <m/>
    <n v="1"/>
    <n v="0"/>
    <n v="295"/>
    <n v="0"/>
  </r>
  <r>
    <x v="0"/>
    <x v="638"/>
    <s v="OFFLINE"/>
    <n v="0"/>
    <n v="0"/>
    <n v="0"/>
    <n v="0"/>
    <n v="295"/>
    <m/>
    <n v="1"/>
    <n v="0"/>
    <n v="295"/>
    <n v="0"/>
  </r>
  <r>
    <x v="0"/>
    <x v="639"/>
    <s v="OFFLINE"/>
    <n v="0"/>
    <n v="0"/>
    <n v="0"/>
    <n v="0"/>
    <n v="295"/>
    <m/>
    <n v="1"/>
    <n v="0"/>
    <n v="295"/>
    <n v="0"/>
  </r>
  <r>
    <x v="0"/>
    <x v="640"/>
    <s v="OFFLINE"/>
    <n v="0"/>
    <n v="0"/>
    <n v="0"/>
    <n v="0"/>
    <n v="295"/>
    <m/>
    <n v="1"/>
    <n v="0"/>
    <n v="295"/>
    <n v="0"/>
  </r>
  <r>
    <x v="0"/>
    <x v="641"/>
    <s v="OFFLINE"/>
    <n v="0"/>
    <n v="0"/>
    <n v="0"/>
    <n v="0"/>
    <n v="295"/>
    <m/>
    <n v="1"/>
    <n v="0"/>
    <n v="295"/>
    <n v="0"/>
  </r>
  <r>
    <x v="0"/>
    <x v="642"/>
    <s v="OFFLINE"/>
    <n v="0"/>
    <n v="0"/>
    <n v="0"/>
    <n v="0"/>
    <n v="295"/>
    <m/>
    <n v="1"/>
    <n v="0"/>
    <n v="295"/>
    <n v="0"/>
  </r>
  <r>
    <x v="0"/>
    <x v="643"/>
    <s v="OFFLINE"/>
    <n v="0"/>
    <n v="0"/>
    <n v="0"/>
    <n v="0"/>
    <n v="295"/>
    <m/>
    <n v="1"/>
    <n v="0"/>
    <n v="295"/>
    <n v="0"/>
  </r>
  <r>
    <x v="0"/>
    <x v="644"/>
    <s v="OFFLINE"/>
    <n v="0"/>
    <n v="0"/>
    <n v="0"/>
    <n v="0"/>
    <n v="295"/>
    <m/>
    <n v="1"/>
    <n v="0"/>
    <n v="295"/>
    <n v="0"/>
  </r>
  <r>
    <x v="0"/>
    <x v="645"/>
    <s v="OFFLINE"/>
    <n v="0"/>
    <n v="0"/>
    <n v="0"/>
    <n v="0"/>
    <n v="295"/>
    <m/>
    <n v="1"/>
    <n v="0"/>
    <n v="295"/>
    <n v="0"/>
  </r>
  <r>
    <x v="0"/>
    <x v="646"/>
    <s v="OFFLINE"/>
    <n v="0"/>
    <n v="0"/>
    <n v="0"/>
    <n v="0"/>
    <n v="295"/>
    <m/>
    <n v="1"/>
    <n v="0"/>
    <n v="295"/>
    <n v="0"/>
  </r>
  <r>
    <x v="0"/>
    <x v="647"/>
    <s v="OFFLINE"/>
    <n v="0"/>
    <n v="0"/>
    <n v="0"/>
    <n v="0"/>
    <n v="295"/>
    <m/>
    <n v="1"/>
    <n v="0"/>
    <n v="295"/>
    <n v="0"/>
  </r>
  <r>
    <x v="0"/>
    <x v="648"/>
    <s v="OFFLINE"/>
    <n v="0"/>
    <n v="0"/>
    <n v="0"/>
    <n v="0"/>
    <n v="295"/>
    <m/>
    <n v="1"/>
    <n v="0"/>
    <n v="295"/>
    <n v="0"/>
  </r>
  <r>
    <x v="0"/>
    <x v="649"/>
    <s v="OFFLINE"/>
    <n v="0"/>
    <n v="0"/>
    <n v="0"/>
    <n v="0"/>
    <n v="295"/>
    <m/>
    <n v="1"/>
    <n v="0"/>
    <n v="295"/>
    <n v="0"/>
  </r>
  <r>
    <x v="0"/>
    <x v="650"/>
    <s v="OFFLINE"/>
    <n v="0"/>
    <n v="0"/>
    <n v="0"/>
    <n v="0"/>
    <n v="295"/>
    <m/>
    <n v="1"/>
    <n v="0"/>
    <n v="295"/>
    <n v="0"/>
  </r>
  <r>
    <x v="0"/>
    <x v="651"/>
    <s v="OFFLINE"/>
    <n v="0"/>
    <n v="0"/>
    <n v="0"/>
    <n v="0"/>
    <n v="295"/>
    <m/>
    <n v="1"/>
    <n v="0"/>
    <n v="295"/>
    <n v="0"/>
  </r>
  <r>
    <x v="0"/>
    <x v="652"/>
    <s v="OFFLINE"/>
    <n v="0"/>
    <n v="0"/>
    <n v="0"/>
    <n v="0"/>
    <n v="295"/>
    <m/>
    <n v="1"/>
    <n v="0"/>
    <n v="295"/>
    <n v="0"/>
  </r>
  <r>
    <x v="0"/>
    <x v="653"/>
    <s v="OFFLINE"/>
    <n v="0"/>
    <n v="0"/>
    <n v="0"/>
    <n v="0"/>
    <n v="295"/>
    <m/>
    <n v="1"/>
    <n v="0"/>
    <n v="295"/>
    <n v="0"/>
  </r>
  <r>
    <x v="0"/>
    <x v="654"/>
    <s v="OFFLINE"/>
    <n v="0"/>
    <n v="0"/>
    <n v="0"/>
    <n v="0"/>
    <n v="295"/>
    <m/>
    <n v="1"/>
    <n v="0"/>
    <n v="295"/>
    <n v="0"/>
  </r>
  <r>
    <x v="0"/>
    <x v="655"/>
    <s v="OFFLINE"/>
    <n v="0"/>
    <n v="0"/>
    <n v="0"/>
    <n v="0"/>
    <n v="295"/>
    <m/>
    <n v="1"/>
    <n v="0"/>
    <n v="295"/>
    <n v="0"/>
  </r>
  <r>
    <x v="0"/>
    <x v="656"/>
    <s v="OFFLINE"/>
    <n v="0"/>
    <n v="0"/>
    <n v="0"/>
    <n v="0"/>
    <n v="295"/>
    <m/>
    <n v="1"/>
    <n v="0"/>
    <n v="295"/>
    <n v="0"/>
  </r>
  <r>
    <x v="0"/>
    <x v="657"/>
    <s v="OFFLINE"/>
    <n v="0"/>
    <n v="0"/>
    <n v="0"/>
    <n v="0"/>
    <n v="295"/>
    <m/>
    <n v="1"/>
    <n v="0"/>
    <n v="295"/>
    <n v="0"/>
  </r>
  <r>
    <x v="0"/>
    <x v="658"/>
    <s v="OFFLINE"/>
    <n v="0"/>
    <n v="0"/>
    <n v="0"/>
    <n v="0"/>
    <n v="295"/>
    <m/>
    <n v="1"/>
    <n v="0"/>
    <n v="295"/>
    <n v="0"/>
  </r>
  <r>
    <x v="0"/>
    <x v="659"/>
    <s v="OFFLINE"/>
    <n v="0"/>
    <n v="0"/>
    <n v="0"/>
    <n v="0"/>
    <n v="295"/>
    <m/>
    <n v="1"/>
    <n v="0"/>
    <n v="295"/>
    <n v="0"/>
  </r>
  <r>
    <x v="0"/>
    <x v="660"/>
    <s v="OFFLINE"/>
    <n v="0"/>
    <n v="0"/>
    <n v="0"/>
    <n v="0"/>
    <n v="295"/>
    <m/>
    <n v="1"/>
    <n v="0"/>
    <n v="295"/>
    <n v="0"/>
  </r>
  <r>
    <x v="0"/>
    <x v="661"/>
    <s v="OFFLINE"/>
    <n v="0"/>
    <n v="0"/>
    <n v="0"/>
    <n v="0"/>
    <n v="295"/>
    <m/>
    <n v="1"/>
    <n v="0"/>
    <n v="295"/>
    <n v="0"/>
  </r>
  <r>
    <x v="0"/>
    <x v="662"/>
    <s v="OFFLINE"/>
    <n v="0"/>
    <n v="0"/>
    <n v="0"/>
    <n v="0"/>
    <n v="295"/>
    <m/>
    <n v="1"/>
    <n v="0"/>
    <n v="295"/>
    <n v="0"/>
  </r>
  <r>
    <x v="0"/>
    <x v="663"/>
    <s v="OFFLINE"/>
    <n v="0"/>
    <n v="0"/>
    <n v="0"/>
    <n v="0"/>
    <n v="295"/>
    <m/>
    <n v="1"/>
    <n v="0"/>
    <n v="295"/>
    <n v="0"/>
  </r>
  <r>
    <x v="0"/>
    <x v="664"/>
    <s v="OFFLINE"/>
    <n v="0"/>
    <n v="0"/>
    <n v="0"/>
    <n v="0"/>
    <n v="295"/>
    <m/>
    <n v="1"/>
    <n v="0"/>
    <n v="295"/>
    <n v="0"/>
  </r>
  <r>
    <x v="0"/>
    <x v="665"/>
    <s v="OFFLINE"/>
    <n v="0"/>
    <n v="0"/>
    <n v="0"/>
    <n v="0"/>
    <n v="295"/>
    <m/>
    <n v="1"/>
    <n v="0"/>
    <n v="295"/>
    <n v="0"/>
  </r>
  <r>
    <x v="0"/>
    <x v="666"/>
    <s v="OFFLINE"/>
    <n v="0"/>
    <n v="0"/>
    <n v="0"/>
    <n v="0"/>
    <n v="295"/>
    <m/>
    <n v="1"/>
    <n v="0"/>
    <n v="295"/>
    <n v="0"/>
  </r>
  <r>
    <x v="0"/>
    <x v="667"/>
    <s v="OFFLINE"/>
    <n v="0"/>
    <n v="0"/>
    <n v="0"/>
    <n v="0"/>
    <n v="295"/>
    <m/>
    <n v="1"/>
    <n v="0"/>
    <n v="295"/>
    <n v="0"/>
  </r>
  <r>
    <x v="0"/>
    <x v="668"/>
    <s v="OFFLINE"/>
    <n v="0"/>
    <n v="0"/>
    <n v="0"/>
    <n v="0"/>
    <n v="295"/>
    <m/>
    <n v="1"/>
    <n v="0"/>
    <n v="295"/>
    <n v="0"/>
  </r>
  <r>
    <x v="0"/>
    <x v="669"/>
    <s v="OFFLINE"/>
    <n v="0"/>
    <n v="0"/>
    <n v="0"/>
    <n v="0"/>
    <n v="295"/>
    <m/>
    <n v="1"/>
    <n v="0"/>
    <n v="295"/>
    <n v="0"/>
  </r>
  <r>
    <x v="0"/>
    <x v="670"/>
    <s v="OFFLINE"/>
    <n v="0"/>
    <n v="0"/>
    <n v="0"/>
    <n v="0"/>
    <n v="295"/>
    <m/>
    <n v="1"/>
    <n v="0"/>
    <n v="295"/>
    <n v="0"/>
  </r>
  <r>
    <x v="0"/>
    <x v="671"/>
    <s v="OFFLINE"/>
    <n v="0"/>
    <n v="0"/>
    <n v="0"/>
    <n v="0"/>
    <n v="295"/>
    <m/>
    <n v="1"/>
    <n v="0"/>
    <n v="295"/>
    <n v="0"/>
  </r>
  <r>
    <x v="0"/>
    <x v="672"/>
    <s v="OFFLINE"/>
    <n v="0"/>
    <n v="0"/>
    <n v="0"/>
    <n v="0"/>
    <n v="295"/>
    <m/>
    <n v="1"/>
    <n v="0"/>
    <n v="295"/>
    <n v="0"/>
  </r>
  <r>
    <x v="0"/>
    <x v="673"/>
    <s v="OFFLINE"/>
    <n v="0"/>
    <n v="0"/>
    <n v="0"/>
    <n v="0"/>
    <n v="295"/>
    <m/>
    <n v="1"/>
    <n v="0"/>
    <n v="295"/>
    <n v="0"/>
  </r>
  <r>
    <x v="0"/>
    <x v="674"/>
    <s v="OFFLINE"/>
    <n v="0"/>
    <n v="0"/>
    <n v="0"/>
    <n v="0"/>
    <n v="295"/>
    <m/>
    <n v="1"/>
    <n v="0"/>
    <n v="295"/>
    <n v="0"/>
  </r>
  <r>
    <x v="0"/>
    <x v="675"/>
    <s v="OFFLINE"/>
    <n v="0"/>
    <n v="0"/>
    <n v="0"/>
    <n v="0"/>
    <n v="295"/>
    <m/>
    <n v="1"/>
    <n v="0"/>
    <n v="295"/>
    <n v="0"/>
  </r>
  <r>
    <x v="0"/>
    <x v="676"/>
    <s v="OFFLINE"/>
    <n v="0"/>
    <n v="0"/>
    <n v="0"/>
    <n v="0"/>
    <n v="295"/>
    <m/>
    <n v="1"/>
    <n v="0"/>
    <n v="295"/>
    <n v="0"/>
  </r>
  <r>
    <x v="0"/>
    <x v="677"/>
    <s v="OFFLINE"/>
    <n v="0"/>
    <n v="0"/>
    <n v="0"/>
    <n v="0"/>
    <n v="295"/>
    <m/>
    <n v="1"/>
    <n v="0"/>
    <n v="295"/>
    <n v="0"/>
  </r>
  <r>
    <x v="0"/>
    <x v="678"/>
    <s v="OFFLINE"/>
    <n v="0"/>
    <n v="0"/>
    <n v="0"/>
    <n v="0"/>
    <n v="295"/>
    <m/>
    <n v="1"/>
    <n v="0"/>
    <n v="295"/>
    <n v="0"/>
  </r>
  <r>
    <x v="0"/>
    <x v="679"/>
    <s v="OFFLINE"/>
    <n v="0"/>
    <n v="0"/>
    <n v="0"/>
    <n v="0"/>
    <n v="295"/>
    <m/>
    <n v="1"/>
    <n v="0"/>
    <n v="295"/>
    <n v="0"/>
  </r>
  <r>
    <x v="0"/>
    <x v="680"/>
    <s v="OFFLINE"/>
    <n v="0"/>
    <n v="0"/>
    <n v="0"/>
    <n v="0"/>
    <n v="295"/>
    <m/>
    <n v="1"/>
    <n v="0"/>
    <n v="295"/>
    <n v="0"/>
  </r>
  <r>
    <x v="0"/>
    <x v="681"/>
    <s v="OFFLINE"/>
    <n v="0"/>
    <n v="0"/>
    <n v="0"/>
    <n v="0"/>
    <n v="295"/>
    <m/>
    <n v="1"/>
    <n v="0"/>
    <n v="295"/>
    <n v="0"/>
  </r>
  <r>
    <x v="0"/>
    <x v="682"/>
    <s v="OFFLINE"/>
    <n v="0"/>
    <n v="0"/>
    <n v="0"/>
    <n v="0"/>
    <n v="295"/>
    <m/>
    <n v="1"/>
    <n v="0"/>
    <n v="295"/>
    <n v="0"/>
  </r>
  <r>
    <x v="0"/>
    <x v="683"/>
    <s v="OFFLINE"/>
    <n v="0"/>
    <n v="0"/>
    <n v="0"/>
    <n v="0"/>
    <n v="295"/>
    <m/>
    <n v="1"/>
    <n v="0"/>
    <n v="295"/>
    <n v="0"/>
  </r>
  <r>
    <x v="0"/>
    <x v="684"/>
    <s v="OFFLINE"/>
    <n v="0"/>
    <n v="0"/>
    <n v="0"/>
    <n v="0"/>
    <n v="295"/>
    <m/>
    <n v="1"/>
    <n v="0"/>
    <n v="295"/>
    <n v="0"/>
  </r>
  <r>
    <x v="0"/>
    <x v="685"/>
    <s v="OFFLINE"/>
    <n v="0"/>
    <n v="0"/>
    <n v="0"/>
    <n v="0"/>
    <n v="295"/>
    <m/>
    <n v="1"/>
    <n v="0"/>
    <n v="295"/>
    <n v="0"/>
  </r>
  <r>
    <x v="0"/>
    <x v="686"/>
    <s v="OFFLINE"/>
    <n v="0"/>
    <n v="0"/>
    <n v="0"/>
    <n v="0"/>
    <n v="295"/>
    <m/>
    <n v="1"/>
    <n v="0"/>
    <n v="295"/>
    <n v="0"/>
  </r>
  <r>
    <x v="0"/>
    <x v="687"/>
    <s v="OFFLINE"/>
    <n v="0"/>
    <n v="0"/>
    <n v="0"/>
    <n v="0"/>
    <n v="295"/>
    <m/>
    <n v="1"/>
    <n v="0"/>
    <n v="295"/>
    <n v="0"/>
  </r>
  <r>
    <x v="0"/>
    <x v="688"/>
    <s v="OFFLINE"/>
    <n v="0"/>
    <n v="0"/>
    <n v="0"/>
    <n v="0"/>
    <n v="295"/>
    <m/>
    <n v="1"/>
    <n v="0"/>
    <n v="295"/>
    <n v="0"/>
  </r>
  <r>
    <x v="0"/>
    <x v="689"/>
    <s v="OFFLINE"/>
    <n v="0"/>
    <n v="0"/>
    <n v="0"/>
    <n v="0"/>
    <n v="295"/>
    <m/>
    <n v="1"/>
    <n v="0"/>
    <n v="295"/>
    <n v="0"/>
  </r>
  <r>
    <x v="0"/>
    <x v="690"/>
    <s v="OFFLINE"/>
    <n v="0"/>
    <n v="0"/>
    <n v="0"/>
    <n v="0"/>
    <n v="295"/>
    <m/>
    <n v="1"/>
    <n v="0"/>
    <n v="295"/>
    <n v="0"/>
  </r>
  <r>
    <x v="0"/>
    <x v="691"/>
    <s v="OFFLINE"/>
    <n v="0"/>
    <n v="0"/>
    <n v="0"/>
    <n v="0"/>
    <n v="295"/>
    <m/>
    <n v="1"/>
    <n v="0"/>
    <n v="295"/>
    <n v="0"/>
  </r>
  <r>
    <x v="0"/>
    <x v="692"/>
    <s v="OFFLINE"/>
    <n v="0"/>
    <n v="0"/>
    <n v="0"/>
    <n v="0"/>
    <n v="295"/>
    <m/>
    <n v="1"/>
    <n v="0"/>
    <n v="295"/>
    <n v="0"/>
  </r>
  <r>
    <x v="0"/>
    <x v="693"/>
    <s v="OFFLINE"/>
    <n v="0"/>
    <n v="0"/>
    <n v="0"/>
    <n v="0"/>
    <n v="295"/>
    <m/>
    <n v="1"/>
    <n v="0"/>
    <n v="295"/>
    <n v="0"/>
  </r>
  <r>
    <x v="0"/>
    <x v="694"/>
    <s v="OFFLINE"/>
    <n v="0"/>
    <n v="0"/>
    <n v="0"/>
    <n v="0"/>
    <n v="295"/>
    <m/>
    <n v="1"/>
    <n v="0"/>
    <n v="295"/>
    <n v="0"/>
  </r>
  <r>
    <x v="0"/>
    <x v="695"/>
    <s v="OFFLINE"/>
    <n v="0"/>
    <n v="0"/>
    <n v="0"/>
    <n v="0"/>
    <n v="295"/>
    <m/>
    <n v="1"/>
    <n v="0"/>
    <n v="295"/>
    <n v="0"/>
  </r>
  <r>
    <x v="0"/>
    <x v="696"/>
    <s v="OFFLINE"/>
    <n v="0"/>
    <n v="0"/>
    <n v="0"/>
    <n v="0"/>
    <n v="295"/>
    <m/>
    <n v="1"/>
    <n v="0"/>
    <n v="295"/>
    <n v="0"/>
  </r>
  <r>
    <x v="0"/>
    <x v="697"/>
    <s v="OFFLINE"/>
    <n v="0"/>
    <n v="0"/>
    <n v="0"/>
    <n v="0"/>
    <n v="295"/>
    <m/>
    <n v="1"/>
    <n v="0"/>
    <n v="295"/>
    <n v="0"/>
  </r>
  <r>
    <x v="0"/>
    <x v="698"/>
    <s v="OFFLINE"/>
    <n v="0"/>
    <n v="0"/>
    <n v="0"/>
    <n v="0"/>
    <n v="295"/>
    <m/>
    <n v="1"/>
    <n v="0"/>
    <n v="295"/>
    <n v="0"/>
  </r>
  <r>
    <x v="0"/>
    <x v="699"/>
    <s v="OFFLINE"/>
    <n v="0"/>
    <n v="0"/>
    <n v="0"/>
    <n v="0"/>
    <n v="295"/>
    <m/>
    <n v="1"/>
    <n v="0"/>
    <n v="295"/>
    <n v="0"/>
  </r>
  <r>
    <x v="0"/>
    <x v="700"/>
    <s v="OFFLINE"/>
    <n v="0"/>
    <n v="0"/>
    <n v="0"/>
    <n v="0"/>
    <n v="295"/>
    <m/>
    <n v="1"/>
    <n v="0"/>
    <n v="295"/>
    <n v="0"/>
  </r>
  <r>
    <x v="0"/>
    <x v="701"/>
    <s v="OFFLINE"/>
    <n v="0"/>
    <n v="0"/>
    <n v="0"/>
    <n v="0"/>
    <n v="295"/>
    <m/>
    <n v="1"/>
    <n v="0"/>
    <n v="295"/>
    <n v="0"/>
  </r>
  <r>
    <x v="0"/>
    <x v="702"/>
    <s v="OFFLINE"/>
    <n v="0"/>
    <n v="0"/>
    <n v="0"/>
    <n v="0"/>
    <n v="295"/>
    <m/>
    <n v="1"/>
    <n v="0"/>
    <n v="295"/>
    <n v="0"/>
  </r>
  <r>
    <x v="0"/>
    <x v="703"/>
    <s v="OFFLINE"/>
    <n v="0"/>
    <n v="0"/>
    <n v="0"/>
    <n v="0"/>
    <n v="295"/>
    <m/>
    <n v="1"/>
    <n v="0"/>
    <n v="295"/>
    <n v="0"/>
  </r>
  <r>
    <x v="0"/>
    <x v="704"/>
    <s v="OFFLINE"/>
    <n v="0"/>
    <n v="0"/>
    <n v="0"/>
    <n v="0"/>
    <n v="295"/>
    <m/>
    <n v="1"/>
    <n v="0"/>
    <n v="295"/>
    <n v="0"/>
  </r>
  <r>
    <x v="0"/>
    <x v="705"/>
    <s v="OFFLINE"/>
    <n v="0"/>
    <n v="0"/>
    <n v="0"/>
    <n v="0"/>
    <n v="295"/>
    <m/>
    <n v="1"/>
    <n v="0"/>
    <n v="295"/>
    <n v="0"/>
  </r>
  <r>
    <x v="0"/>
    <x v="706"/>
    <s v="OFFLINE"/>
    <n v="0"/>
    <n v="0"/>
    <n v="0"/>
    <n v="0"/>
    <n v="295"/>
    <m/>
    <n v="1"/>
    <n v="0"/>
    <n v="295"/>
    <n v="0"/>
  </r>
  <r>
    <x v="0"/>
    <x v="707"/>
    <s v="OFFLINE"/>
    <n v="0"/>
    <n v="0"/>
    <n v="0"/>
    <n v="0"/>
    <n v="295"/>
    <m/>
    <n v="1"/>
    <n v="0"/>
    <n v="295"/>
    <n v="0"/>
  </r>
  <r>
    <x v="0"/>
    <x v="708"/>
    <s v="OFFLINE"/>
    <n v="0"/>
    <n v="0"/>
    <n v="0"/>
    <n v="0"/>
    <n v="295"/>
    <m/>
    <n v="1"/>
    <n v="0"/>
    <n v="295"/>
    <n v="0"/>
  </r>
  <r>
    <x v="0"/>
    <x v="709"/>
    <s v="OFFLINE"/>
    <n v="0"/>
    <n v="0"/>
    <n v="0"/>
    <n v="0"/>
    <n v="295"/>
    <m/>
    <n v="1"/>
    <n v="0"/>
    <n v="295"/>
    <n v="0"/>
  </r>
  <r>
    <x v="0"/>
    <x v="710"/>
    <s v="OFFLINE"/>
    <n v="0"/>
    <n v="0"/>
    <n v="0"/>
    <n v="0"/>
    <n v="295"/>
    <m/>
    <n v="1"/>
    <n v="0"/>
    <n v="295"/>
    <n v="0"/>
  </r>
  <r>
    <x v="0"/>
    <x v="711"/>
    <s v="OFFLINE"/>
    <n v="0"/>
    <n v="0"/>
    <n v="0"/>
    <n v="0"/>
    <n v="295"/>
    <m/>
    <n v="1"/>
    <n v="0"/>
    <n v="295"/>
    <n v="0"/>
  </r>
  <r>
    <x v="0"/>
    <x v="712"/>
    <s v="OFFLINE"/>
    <n v="0"/>
    <n v="0"/>
    <n v="0"/>
    <n v="0"/>
    <n v="295"/>
    <m/>
    <n v="1"/>
    <n v="0"/>
    <n v="295"/>
    <n v="0"/>
  </r>
  <r>
    <x v="0"/>
    <x v="713"/>
    <s v="OFFLINE"/>
    <n v="0"/>
    <n v="0"/>
    <n v="0"/>
    <n v="0"/>
    <n v="295"/>
    <m/>
    <n v="1"/>
    <n v="0"/>
    <n v="295"/>
    <n v="0"/>
  </r>
  <r>
    <x v="0"/>
    <x v="714"/>
    <s v="OFFLINE"/>
    <n v="0"/>
    <n v="0"/>
    <n v="0"/>
    <n v="0"/>
    <n v="295"/>
    <m/>
    <n v="1"/>
    <n v="0"/>
    <n v="295"/>
    <n v="0"/>
  </r>
  <r>
    <x v="0"/>
    <x v="715"/>
    <s v="OFFLINE"/>
    <n v="0"/>
    <n v="0"/>
    <n v="0"/>
    <n v="0"/>
    <n v="295"/>
    <m/>
    <n v="1"/>
    <n v="0"/>
    <n v="295"/>
    <n v="0"/>
  </r>
  <r>
    <x v="0"/>
    <x v="716"/>
    <s v="OFFLINE"/>
    <n v="0"/>
    <n v="0"/>
    <n v="0"/>
    <n v="0"/>
    <n v="295"/>
    <m/>
    <n v="1"/>
    <n v="0"/>
    <n v="295"/>
    <n v="0"/>
  </r>
  <r>
    <x v="0"/>
    <x v="717"/>
    <s v="OFFLINE"/>
    <n v="0"/>
    <n v="0"/>
    <n v="0"/>
    <n v="0"/>
    <n v="295"/>
    <m/>
    <n v="1"/>
    <n v="0"/>
    <n v="295"/>
    <n v="0"/>
  </r>
  <r>
    <x v="0"/>
    <x v="718"/>
    <s v="OFFLINE"/>
    <n v="0"/>
    <n v="0"/>
    <n v="0"/>
    <n v="0"/>
    <n v="295"/>
    <m/>
    <n v="1"/>
    <n v="0"/>
    <n v="295"/>
    <n v="0"/>
  </r>
  <r>
    <x v="0"/>
    <x v="719"/>
    <s v="OFFLINE"/>
    <n v="0"/>
    <n v="0"/>
    <n v="0"/>
    <n v="0"/>
    <n v="295"/>
    <m/>
    <n v="1"/>
    <n v="0"/>
    <n v="295"/>
    <n v="0"/>
  </r>
  <r>
    <x v="1"/>
    <x v="0"/>
    <s v="DISPATCHABLE"/>
    <n v="250.476"/>
    <n v="700"/>
    <n v="770"/>
    <n v="770"/>
    <n v="770"/>
    <m/>
    <n v="0.5"/>
    <n v="385"/>
    <n v="385"/>
    <n v="350"/>
  </r>
  <r>
    <x v="1"/>
    <x v="1"/>
    <s v="DISPATCHABLE"/>
    <n v="251.25149999999999"/>
    <n v="700"/>
    <n v="770"/>
    <n v="770"/>
    <n v="770"/>
    <m/>
    <n v="0.5"/>
    <n v="385"/>
    <n v="385"/>
    <n v="350"/>
  </r>
  <r>
    <x v="1"/>
    <x v="2"/>
    <s v="DISPATCHABLE"/>
    <n v="250.7165"/>
    <n v="700"/>
    <n v="770"/>
    <n v="770"/>
    <n v="770"/>
    <m/>
    <n v="0.5"/>
    <n v="385"/>
    <n v="385"/>
    <n v="350"/>
  </r>
  <r>
    <x v="1"/>
    <x v="3"/>
    <s v="DISPATCHABLE"/>
    <n v="251.006"/>
    <n v="700"/>
    <n v="770"/>
    <n v="770"/>
    <n v="770"/>
    <m/>
    <n v="0.5"/>
    <n v="385"/>
    <n v="385"/>
    <n v="350"/>
  </r>
  <r>
    <x v="1"/>
    <x v="4"/>
    <s v="DISPATCHABLE"/>
    <n v="250.86600000000001"/>
    <n v="700"/>
    <n v="770"/>
    <n v="770"/>
    <n v="770"/>
    <m/>
    <n v="0.5"/>
    <n v="385"/>
    <n v="385"/>
    <n v="350"/>
  </r>
  <r>
    <x v="1"/>
    <x v="5"/>
    <s v="DISPATCHABLE"/>
    <n v="250.708"/>
    <n v="700"/>
    <n v="770"/>
    <n v="770"/>
    <n v="770"/>
    <m/>
    <n v="0.5"/>
    <n v="385"/>
    <n v="385"/>
    <n v="350"/>
  </r>
  <r>
    <x v="1"/>
    <x v="6"/>
    <s v="DISPATCHABLE"/>
    <n v="251.07149999999999"/>
    <n v="700"/>
    <n v="770"/>
    <n v="770"/>
    <n v="770"/>
    <m/>
    <n v="0.5"/>
    <n v="385"/>
    <n v="385"/>
    <n v="350"/>
  </r>
  <r>
    <x v="1"/>
    <x v="7"/>
    <s v="DISPATCHABLE"/>
    <n v="250.72450000000001"/>
    <n v="700"/>
    <n v="770"/>
    <n v="770"/>
    <n v="770"/>
    <m/>
    <n v="0.5"/>
    <n v="385"/>
    <n v="385"/>
    <n v="350"/>
  </r>
  <r>
    <x v="1"/>
    <x v="8"/>
    <s v="DISPATCHABLE"/>
    <n v="250.9315"/>
    <n v="700"/>
    <n v="770"/>
    <n v="770"/>
    <n v="770"/>
    <m/>
    <n v="0.5"/>
    <n v="385"/>
    <n v="385"/>
    <n v="350"/>
  </r>
  <r>
    <x v="1"/>
    <x v="9"/>
    <s v="DISPATCHABLE"/>
    <n v="250.55199999999999"/>
    <n v="700"/>
    <n v="770"/>
    <n v="770"/>
    <n v="770"/>
    <m/>
    <n v="0.5"/>
    <n v="385"/>
    <n v="385"/>
    <n v="350"/>
  </r>
  <r>
    <x v="1"/>
    <x v="10"/>
    <s v="DISPATCHABLE"/>
    <n v="251.0635"/>
    <n v="700"/>
    <n v="770"/>
    <n v="770"/>
    <n v="770"/>
    <m/>
    <n v="0.5"/>
    <n v="385"/>
    <n v="385"/>
    <n v="350"/>
  </r>
  <r>
    <x v="1"/>
    <x v="11"/>
    <s v="DISPATCHABLE"/>
    <n v="250.88200000000001"/>
    <n v="700"/>
    <n v="770"/>
    <n v="770"/>
    <n v="770"/>
    <m/>
    <n v="0.5"/>
    <n v="385"/>
    <n v="385"/>
    <n v="350"/>
  </r>
  <r>
    <x v="1"/>
    <x v="12"/>
    <s v="DISPATCHABLE"/>
    <n v="250.98699999999999"/>
    <n v="700"/>
    <n v="770"/>
    <n v="770"/>
    <n v="770"/>
    <m/>
    <n v="0.5"/>
    <n v="385"/>
    <n v="385"/>
    <n v="350"/>
  </r>
  <r>
    <x v="1"/>
    <x v="13"/>
    <s v="DISPATCHABLE"/>
    <n v="253.85900000000001"/>
    <n v="700"/>
    <n v="770"/>
    <n v="770"/>
    <n v="770"/>
    <m/>
    <n v="0.5"/>
    <n v="385"/>
    <n v="385"/>
    <n v="350"/>
  </r>
  <r>
    <x v="1"/>
    <x v="14"/>
    <s v="DISPATCHABLE"/>
    <n v="251.71299999999999"/>
    <n v="700"/>
    <n v="770"/>
    <n v="770"/>
    <n v="770"/>
    <m/>
    <n v="0.5"/>
    <n v="385"/>
    <n v="385"/>
    <n v="350"/>
  </r>
  <r>
    <x v="1"/>
    <x v="15"/>
    <s v="DISPATCHABLE"/>
    <n v="255.09049999999999"/>
    <n v="700"/>
    <n v="770"/>
    <n v="770"/>
    <n v="770"/>
    <m/>
    <n v="0.5"/>
    <n v="385"/>
    <n v="385"/>
    <n v="350"/>
  </r>
  <r>
    <x v="1"/>
    <x v="16"/>
    <s v="DISPATCHABLE"/>
    <n v="254.23400000000001"/>
    <n v="708"/>
    <n v="770"/>
    <n v="770"/>
    <n v="770"/>
    <m/>
    <n v="0.5"/>
    <n v="385"/>
    <n v="385"/>
    <n v="354"/>
  </r>
  <r>
    <x v="1"/>
    <x v="17"/>
    <s v="DISPATCHABLE"/>
    <n v="270.78699999999998"/>
    <n v="770"/>
    <n v="770"/>
    <n v="770"/>
    <n v="770"/>
    <m/>
    <n v="0.5"/>
    <n v="385"/>
    <n v="385"/>
    <n v="385"/>
  </r>
  <r>
    <x v="1"/>
    <x v="18"/>
    <s v="DISPATCHABLE"/>
    <n v="255.298"/>
    <n v="770"/>
    <n v="770"/>
    <n v="770"/>
    <n v="770"/>
    <m/>
    <n v="0.5"/>
    <n v="385"/>
    <n v="385"/>
    <n v="385"/>
  </r>
  <r>
    <x v="1"/>
    <x v="19"/>
    <s v="DISPATCHABLE"/>
    <n v="251.91249999999999"/>
    <n v="770"/>
    <n v="770"/>
    <n v="770"/>
    <n v="770"/>
    <m/>
    <n v="0.5"/>
    <n v="385"/>
    <n v="385"/>
    <n v="385"/>
  </r>
  <r>
    <x v="1"/>
    <x v="20"/>
    <s v="DISPATCHABLE"/>
    <n v="251.38749999999999"/>
    <n v="770"/>
    <n v="770"/>
    <n v="770"/>
    <n v="770"/>
    <m/>
    <n v="0.5"/>
    <n v="385"/>
    <n v="385"/>
    <n v="385"/>
  </r>
  <r>
    <x v="1"/>
    <x v="21"/>
    <s v="DISPATCHABLE"/>
    <n v="253.00899999999999"/>
    <n v="770"/>
    <n v="770"/>
    <n v="770"/>
    <n v="770"/>
    <m/>
    <n v="0.5"/>
    <n v="385"/>
    <n v="385"/>
    <n v="385"/>
  </r>
  <r>
    <x v="1"/>
    <x v="22"/>
    <s v="DISPATCHABLE"/>
    <n v="256.11149999999998"/>
    <n v="770"/>
    <n v="770"/>
    <n v="770"/>
    <n v="770"/>
    <m/>
    <n v="0.5"/>
    <n v="385"/>
    <n v="385"/>
    <n v="385"/>
  </r>
  <r>
    <x v="1"/>
    <x v="23"/>
    <s v="DISPATCHABLE"/>
    <n v="254.93950000000001"/>
    <n v="770"/>
    <n v="770"/>
    <n v="770"/>
    <n v="770"/>
    <m/>
    <n v="0.5"/>
    <n v="385"/>
    <n v="385"/>
    <n v="385"/>
  </r>
  <r>
    <x v="1"/>
    <x v="24"/>
    <s v="DISPATCHABLE"/>
    <n v="253.31700000000001"/>
    <n v="770"/>
    <n v="770"/>
    <n v="770"/>
    <n v="770"/>
    <m/>
    <n v="0.5"/>
    <n v="385"/>
    <n v="385"/>
    <n v="385"/>
  </r>
  <r>
    <x v="1"/>
    <x v="25"/>
    <s v="DISPATCHABLE"/>
    <n v="250.72"/>
    <n v="770"/>
    <n v="770"/>
    <n v="770"/>
    <n v="770"/>
    <m/>
    <n v="0.5"/>
    <n v="385"/>
    <n v="385"/>
    <n v="385"/>
  </r>
  <r>
    <x v="1"/>
    <x v="26"/>
    <s v="DISPATCHABLE"/>
    <n v="251.0035"/>
    <n v="770"/>
    <n v="770"/>
    <n v="770"/>
    <n v="770"/>
    <m/>
    <n v="0.5"/>
    <n v="385"/>
    <n v="385"/>
    <n v="385"/>
  </r>
  <r>
    <x v="1"/>
    <x v="27"/>
    <s v="DISPATCHABLE"/>
    <n v="250.94800000000001"/>
    <n v="770"/>
    <n v="770"/>
    <n v="770"/>
    <n v="770"/>
    <m/>
    <n v="0.5"/>
    <n v="385"/>
    <n v="385"/>
    <n v="385"/>
  </r>
  <r>
    <x v="1"/>
    <x v="28"/>
    <s v="DISPATCHABLE"/>
    <n v="250.744"/>
    <n v="770"/>
    <n v="770"/>
    <n v="770"/>
    <n v="770"/>
    <m/>
    <n v="0.5"/>
    <n v="385"/>
    <n v="385"/>
    <n v="385"/>
  </r>
  <r>
    <x v="1"/>
    <x v="29"/>
    <s v="DISPATCHABLE"/>
    <n v="251.02250000000001"/>
    <n v="770"/>
    <n v="770"/>
    <n v="770"/>
    <n v="770"/>
    <m/>
    <n v="0.5"/>
    <n v="385"/>
    <n v="385"/>
    <n v="385"/>
  </r>
  <r>
    <x v="1"/>
    <x v="30"/>
    <s v="DISPATCHABLE"/>
    <n v="250.81700000000001"/>
    <n v="770"/>
    <n v="770"/>
    <n v="770"/>
    <n v="770"/>
    <m/>
    <n v="0.5"/>
    <n v="385"/>
    <n v="385"/>
    <n v="385"/>
  </r>
  <r>
    <x v="1"/>
    <x v="31"/>
    <s v="DISPATCHABLE"/>
    <n v="254.03899999999999"/>
    <n v="770"/>
    <n v="770"/>
    <n v="770"/>
    <n v="770"/>
    <m/>
    <n v="0.5"/>
    <n v="385"/>
    <n v="385"/>
    <n v="385"/>
  </r>
  <r>
    <x v="1"/>
    <x v="32"/>
    <s v="DISPATCHABLE"/>
    <n v="250.88800000000001"/>
    <n v="770"/>
    <n v="770"/>
    <n v="770"/>
    <n v="770"/>
    <m/>
    <n v="0.5"/>
    <n v="385"/>
    <n v="385"/>
    <n v="385"/>
  </r>
  <r>
    <x v="1"/>
    <x v="33"/>
    <s v="DISPATCHABLE"/>
    <n v="255.00800000000001"/>
    <n v="770"/>
    <n v="770"/>
    <n v="770"/>
    <n v="770"/>
    <m/>
    <n v="0.5"/>
    <n v="385"/>
    <n v="385"/>
    <n v="385"/>
  </r>
  <r>
    <x v="1"/>
    <x v="34"/>
    <s v="DISPATCHABLE"/>
    <n v="250.8"/>
    <n v="770"/>
    <n v="770"/>
    <n v="770"/>
    <n v="770"/>
    <m/>
    <n v="0.5"/>
    <n v="385"/>
    <n v="385"/>
    <n v="385"/>
  </r>
  <r>
    <x v="1"/>
    <x v="35"/>
    <s v="DISPATCHABLE"/>
    <n v="250.79300000000001"/>
    <n v="770"/>
    <n v="770"/>
    <n v="770"/>
    <n v="770"/>
    <m/>
    <n v="0.5"/>
    <n v="385"/>
    <n v="385"/>
    <n v="385"/>
  </r>
  <r>
    <x v="1"/>
    <x v="36"/>
    <s v="DISPATCHABLE"/>
    <n v="251.22900000000001"/>
    <n v="770"/>
    <n v="770"/>
    <n v="770"/>
    <n v="770"/>
    <m/>
    <n v="0.5"/>
    <n v="385"/>
    <n v="385"/>
    <n v="385"/>
  </r>
  <r>
    <x v="1"/>
    <x v="37"/>
    <s v="DISPATCHABLE"/>
    <n v="251.0035"/>
    <n v="770"/>
    <n v="770"/>
    <n v="770"/>
    <n v="770"/>
    <m/>
    <n v="0.5"/>
    <n v="385"/>
    <n v="385"/>
    <n v="385"/>
  </r>
  <r>
    <x v="1"/>
    <x v="38"/>
    <s v="DISPATCHABLE"/>
    <n v="252.75299999999999"/>
    <n v="770"/>
    <n v="770"/>
    <n v="770"/>
    <n v="770"/>
    <m/>
    <n v="0.5"/>
    <n v="385"/>
    <n v="385"/>
    <n v="385"/>
  </r>
  <r>
    <x v="1"/>
    <x v="39"/>
    <s v="DISPATCHABLE"/>
    <n v="252.32900000000001"/>
    <n v="770"/>
    <n v="770"/>
    <n v="770"/>
    <n v="770"/>
    <m/>
    <n v="0.5"/>
    <n v="385"/>
    <n v="385"/>
    <n v="385"/>
  </r>
  <r>
    <x v="1"/>
    <x v="40"/>
    <s v="DISPATCHABLE"/>
    <n v="259.91149999999999"/>
    <n v="770"/>
    <n v="770"/>
    <n v="770"/>
    <n v="770"/>
    <m/>
    <n v="0.5"/>
    <n v="385"/>
    <n v="385"/>
    <n v="385"/>
  </r>
  <r>
    <x v="1"/>
    <x v="41"/>
    <s v="DISPATCHABLE"/>
    <n v="257.59550000000002"/>
    <n v="770"/>
    <n v="770"/>
    <n v="770"/>
    <n v="770"/>
    <m/>
    <n v="0.5"/>
    <n v="385"/>
    <n v="385"/>
    <n v="385"/>
  </r>
  <r>
    <x v="1"/>
    <x v="42"/>
    <s v="DISPATCHABLE"/>
    <n v="251.904"/>
    <n v="770"/>
    <n v="770"/>
    <n v="770"/>
    <n v="770"/>
    <m/>
    <n v="0.5"/>
    <n v="385"/>
    <n v="385"/>
    <n v="385"/>
  </r>
  <r>
    <x v="1"/>
    <x v="43"/>
    <s v="DISPATCHABLE"/>
    <n v="251.09100000000001"/>
    <n v="770"/>
    <n v="770"/>
    <n v="770"/>
    <n v="770"/>
    <m/>
    <n v="0.5"/>
    <n v="385"/>
    <n v="385"/>
    <n v="385"/>
  </r>
  <r>
    <x v="1"/>
    <x v="44"/>
    <s v="DISPATCHABLE"/>
    <n v="251.2705"/>
    <n v="770"/>
    <n v="770"/>
    <n v="770"/>
    <n v="770"/>
    <m/>
    <n v="0.5"/>
    <n v="385"/>
    <n v="385"/>
    <n v="385"/>
  </r>
  <r>
    <x v="1"/>
    <x v="45"/>
    <s v="DISPATCHABLE"/>
    <n v="252.7405"/>
    <n v="770"/>
    <n v="770"/>
    <n v="770"/>
    <n v="770"/>
    <m/>
    <n v="0.5"/>
    <n v="385"/>
    <n v="385"/>
    <n v="385"/>
  </r>
  <r>
    <x v="1"/>
    <x v="46"/>
    <s v="DISPATCHABLE"/>
    <n v="250.97649999999999"/>
    <n v="770"/>
    <n v="770"/>
    <n v="770"/>
    <n v="770"/>
    <m/>
    <n v="0.5"/>
    <n v="385"/>
    <n v="385"/>
    <n v="385"/>
  </r>
  <r>
    <x v="1"/>
    <x v="47"/>
    <s v="DISPATCHABLE"/>
    <n v="254.38800000000001"/>
    <n v="770"/>
    <n v="770"/>
    <n v="770"/>
    <n v="770"/>
    <m/>
    <n v="0.5"/>
    <n v="385"/>
    <n v="385"/>
    <n v="385"/>
  </r>
  <r>
    <x v="1"/>
    <x v="48"/>
    <s v="DISPATCHABLE"/>
    <n v="251.0265"/>
    <n v="692"/>
    <n v="770"/>
    <n v="770"/>
    <n v="770"/>
    <m/>
    <n v="0.5"/>
    <n v="385"/>
    <n v="385"/>
    <n v="346"/>
  </r>
  <r>
    <x v="1"/>
    <x v="49"/>
    <s v="DISPATCHABLE"/>
    <n v="252.0445"/>
    <n v="690"/>
    <n v="770"/>
    <n v="770"/>
    <n v="770"/>
    <m/>
    <n v="0.5"/>
    <n v="385"/>
    <n v="385"/>
    <n v="345"/>
  </r>
  <r>
    <x v="1"/>
    <x v="50"/>
    <s v="DISPATCHABLE"/>
    <n v="250.93799999999999"/>
    <n v="690"/>
    <n v="770"/>
    <n v="770"/>
    <n v="770"/>
    <m/>
    <n v="0.5"/>
    <n v="385"/>
    <n v="385"/>
    <n v="345"/>
  </r>
  <r>
    <x v="1"/>
    <x v="51"/>
    <s v="DISPATCHABLE"/>
    <n v="250.69450000000001"/>
    <n v="690"/>
    <n v="770"/>
    <n v="770"/>
    <n v="770"/>
    <m/>
    <n v="0.5"/>
    <n v="385"/>
    <n v="385"/>
    <n v="345"/>
  </r>
  <r>
    <x v="1"/>
    <x v="52"/>
    <s v="DISPATCHABLE"/>
    <n v="250.7115"/>
    <n v="690"/>
    <n v="770"/>
    <n v="770"/>
    <n v="770"/>
    <m/>
    <n v="0.5"/>
    <n v="385"/>
    <n v="385"/>
    <n v="345"/>
  </r>
  <r>
    <x v="1"/>
    <x v="53"/>
    <s v="DISPATCHABLE"/>
    <n v="250.83799999999999"/>
    <n v="690"/>
    <n v="770"/>
    <n v="770"/>
    <n v="770"/>
    <m/>
    <n v="0.5"/>
    <n v="385"/>
    <n v="385"/>
    <n v="345"/>
  </r>
  <r>
    <x v="1"/>
    <x v="54"/>
    <s v="DISPATCHABLE"/>
    <n v="252.4135"/>
    <n v="690"/>
    <n v="770"/>
    <n v="770"/>
    <n v="770"/>
    <m/>
    <n v="0.5"/>
    <n v="385"/>
    <n v="385"/>
    <n v="345"/>
  </r>
  <r>
    <x v="1"/>
    <x v="55"/>
    <s v="DISPATCHABLE"/>
    <n v="254.3135"/>
    <n v="690"/>
    <n v="770"/>
    <n v="770"/>
    <n v="770"/>
    <m/>
    <n v="0.5"/>
    <n v="385"/>
    <n v="385"/>
    <n v="345"/>
  </r>
  <r>
    <x v="1"/>
    <x v="56"/>
    <s v="DISPATCHABLE"/>
    <n v="251.29300000000001"/>
    <n v="690"/>
    <n v="770"/>
    <n v="770"/>
    <n v="770"/>
    <m/>
    <n v="0.5"/>
    <n v="385"/>
    <n v="385"/>
    <n v="345"/>
  </r>
  <r>
    <x v="1"/>
    <x v="57"/>
    <s v="DISPATCHABLE"/>
    <n v="254.92349999999999"/>
    <n v="690"/>
    <n v="770"/>
    <n v="770"/>
    <n v="770"/>
    <m/>
    <n v="0.5"/>
    <n v="385"/>
    <n v="385"/>
    <n v="345"/>
  </r>
  <r>
    <x v="1"/>
    <x v="58"/>
    <s v="DISPATCHABLE"/>
    <n v="250.947"/>
    <n v="690"/>
    <n v="770"/>
    <n v="770"/>
    <n v="770"/>
    <m/>
    <n v="0.5"/>
    <n v="385"/>
    <n v="385"/>
    <n v="345"/>
  </r>
  <r>
    <x v="1"/>
    <x v="59"/>
    <s v="DISPATCHABLE"/>
    <n v="250.99100000000001"/>
    <n v="690"/>
    <n v="770"/>
    <n v="770"/>
    <n v="770"/>
    <m/>
    <n v="0.5"/>
    <n v="385"/>
    <n v="385"/>
    <n v="345"/>
  </r>
  <r>
    <x v="1"/>
    <x v="60"/>
    <s v="DISPATCHABLE"/>
    <n v="250.98750000000001"/>
    <n v="690"/>
    <n v="770"/>
    <n v="770"/>
    <n v="770"/>
    <m/>
    <n v="0.5"/>
    <n v="385"/>
    <n v="385"/>
    <n v="345"/>
  </r>
  <r>
    <x v="1"/>
    <x v="61"/>
    <s v="DISPATCHABLE"/>
    <n v="251.05850000000001"/>
    <n v="690"/>
    <n v="770"/>
    <n v="770"/>
    <n v="770"/>
    <m/>
    <n v="0.5"/>
    <n v="385"/>
    <n v="385"/>
    <n v="345"/>
  </r>
  <r>
    <x v="1"/>
    <x v="62"/>
    <s v="DISPATCHABLE"/>
    <n v="251.86750000000001"/>
    <n v="690"/>
    <n v="770"/>
    <n v="770"/>
    <n v="770"/>
    <m/>
    <n v="0.5"/>
    <n v="385"/>
    <n v="385"/>
    <n v="345"/>
  </r>
  <r>
    <x v="1"/>
    <x v="63"/>
    <s v="DISPATCHABLE"/>
    <n v="251.0445"/>
    <n v="690"/>
    <n v="770"/>
    <n v="770"/>
    <n v="770"/>
    <m/>
    <n v="0.5"/>
    <n v="385"/>
    <n v="385"/>
    <n v="345"/>
  </r>
  <r>
    <x v="1"/>
    <x v="64"/>
    <s v="DISPATCHABLE"/>
    <n v="251.751"/>
    <n v="690"/>
    <n v="770"/>
    <n v="770"/>
    <n v="770"/>
    <m/>
    <n v="0.5"/>
    <n v="385"/>
    <n v="385"/>
    <n v="345"/>
  </r>
  <r>
    <x v="1"/>
    <x v="65"/>
    <s v="DISPATCHABLE"/>
    <n v="259.24799999999999"/>
    <n v="690"/>
    <n v="770"/>
    <n v="770"/>
    <n v="770"/>
    <m/>
    <n v="0.5"/>
    <n v="385"/>
    <n v="385"/>
    <n v="345"/>
  </r>
  <r>
    <x v="1"/>
    <x v="66"/>
    <s v="DISPATCHABLE"/>
    <n v="252.685"/>
    <n v="690"/>
    <n v="770"/>
    <n v="770"/>
    <n v="770"/>
    <m/>
    <n v="0.5"/>
    <n v="385"/>
    <n v="385"/>
    <n v="345"/>
  </r>
  <r>
    <x v="1"/>
    <x v="67"/>
    <s v="DISPATCHABLE"/>
    <n v="251.04900000000001"/>
    <n v="690"/>
    <n v="770"/>
    <n v="770"/>
    <n v="770"/>
    <m/>
    <n v="0.5"/>
    <n v="385"/>
    <n v="385"/>
    <n v="345"/>
  </r>
  <r>
    <x v="1"/>
    <x v="68"/>
    <s v="DISPATCHABLE"/>
    <n v="264.089"/>
    <n v="690"/>
    <n v="770"/>
    <n v="770"/>
    <n v="770"/>
    <m/>
    <n v="0.5"/>
    <n v="385"/>
    <n v="385"/>
    <n v="345"/>
  </r>
  <r>
    <x v="1"/>
    <x v="69"/>
    <s v="DISPATCHABLE"/>
    <n v="251.017"/>
    <n v="690"/>
    <n v="770"/>
    <n v="770"/>
    <n v="770"/>
    <m/>
    <n v="0.5"/>
    <n v="385"/>
    <n v="385"/>
    <n v="345"/>
  </r>
  <r>
    <x v="1"/>
    <x v="70"/>
    <s v="DISPATCHABLE"/>
    <n v="250.9385"/>
    <n v="690"/>
    <n v="770"/>
    <n v="770"/>
    <n v="770"/>
    <m/>
    <n v="0.5"/>
    <n v="385"/>
    <n v="385"/>
    <n v="345"/>
  </r>
  <r>
    <x v="1"/>
    <x v="71"/>
    <s v="DISPATCHABLE"/>
    <n v="250.88900000000001"/>
    <n v="690"/>
    <n v="770"/>
    <n v="770"/>
    <n v="770"/>
    <m/>
    <n v="0.5"/>
    <n v="385"/>
    <n v="385"/>
    <n v="345"/>
  </r>
  <r>
    <x v="1"/>
    <x v="72"/>
    <s v="DISPATCHABLE"/>
    <n v="250.9665"/>
    <n v="690"/>
    <n v="770"/>
    <n v="770"/>
    <n v="770"/>
    <m/>
    <n v="0.5"/>
    <n v="385"/>
    <n v="385"/>
    <n v="345"/>
  </r>
  <r>
    <x v="1"/>
    <x v="73"/>
    <s v="DISPATCHABLE"/>
    <n v="250.85650000000001"/>
    <n v="690"/>
    <n v="770"/>
    <n v="770"/>
    <n v="770"/>
    <m/>
    <n v="0.5"/>
    <n v="385"/>
    <n v="385"/>
    <n v="345"/>
  </r>
  <r>
    <x v="1"/>
    <x v="74"/>
    <s v="DISPATCHABLE"/>
    <n v="250.78749999999999"/>
    <n v="690"/>
    <n v="770"/>
    <n v="770"/>
    <n v="770"/>
    <m/>
    <n v="0.5"/>
    <n v="385"/>
    <n v="385"/>
    <n v="345"/>
  </r>
  <r>
    <x v="1"/>
    <x v="75"/>
    <s v="DISPATCHABLE"/>
    <n v="250.851"/>
    <n v="690"/>
    <n v="770"/>
    <n v="770"/>
    <n v="770"/>
    <m/>
    <n v="0.5"/>
    <n v="385"/>
    <n v="385"/>
    <n v="345"/>
  </r>
  <r>
    <x v="1"/>
    <x v="76"/>
    <s v="DISPATCHABLE"/>
    <n v="250.81"/>
    <n v="690"/>
    <n v="770"/>
    <n v="770"/>
    <n v="770"/>
    <m/>
    <n v="0.5"/>
    <n v="385"/>
    <n v="385"/>
    <n v="345"/>
  </r>
  <r>
    <x v="1"/>
    <x v="77"/>
    <s v="DISPATCHABLE"/>
    <n v="250.989"/>
    <n v="690"/>
    <n v="770"/>
    <n v="770"/>
    <n v="770"/>
    <m/>
    <n v="0.5"/>
    <n v="385"/>
    <n v="385"/>
    <n v="345"/>
  </r>
  <r>
    <x v="1"/>
    <x v="78"/>
    <s v="DISPATCHABLE"/>
    <n v="254.8535"/>
    <n v="690"/>
    <n v="770"/>
    <n v="770"/>
    <n v="770"/>
    <m/>
    <n v="0.5"/>
    <n v="385"/>
    <n v="385"/>
    <n v="345"/>
  </r>
  <r>
    <x v="1"/>
    <x v="79"/>
    <s v="DISPATCHABLE"/>
    <n v="251.99199999999999"/>
    <n v="690"/>
    <n v="770"/>
    <n v="770"/>
    <n v="770"/>
    <m/>
    <n v="0.5"/>
    <n v="385"/>
    <n v="385"/>
    <n v="345"/>
  </r>
  <r>
    <x v="1"/>
    <x v="80"/>
    <s v="DISPATCHABLE"/>
    <n v="250.6225"/>
    <n v="690"/>
    <n v="770"/>
    <n v="770"/>
    <n v="770"/>
    <m/>
    <n v="0.5"/>
    <n v="385"/>
    <n v="385"/>
    <n v="345"/>
  </r>
  <r>
    <x v="1"/>
    <x v="81"/>
    <s v="DISPATCHABLE"/>
    <n v="251.16499999999999"/>
    <n v="690"/>
    <n v="770"/>
    <n v="770"/>
    <n v="770"/>
    <m/>
    <n v="0.5"/>
    <n v="385"/>
    <n v="385"/>
    <n v="345"/>
  </r>
  <r>
    <x v="1"/>
    <x v="82"/>
    <s v="DISPATCHABLE"/>
    <n v="252.541"/>
    <n v="690"/>
    <n v="770"/>
    <n v="770"/>
    <n v="770"/>
    <m/>
    <n v="0.5"/>
    <n v="385"/>
    <n v="385"/>
    <n v="345"/>
  </r>
  <r>
    <x v="1"/>
    <x v="83"/>
    <s v="DISPATCHABLE"/>
    <n v="250.56899999999999"/>
    <n v="690"/>
    <n v="770"/>
    <n v="770"/>
    <n v="770"/>
    <m/>
    <n v="0.5"/>
    <n v="385"/>
    <n v="385"/>
    <n v="345"/>
  </r>
  <r>
    <x v="1"/>
    <x v="84"/>
    <s v="DISPATCHABLE"/>
    <n v="252.67250000000001"/>
    <n v="690"/>
    <n v="770"/>
    <n v="770"/>
    <n v="770"/>
    <m/>
    <n v="0.5"/>
    <n v="385"/>
    <n v="385"/>
    <n v="345"/>
  </r>
  <r>
    <x v="1"/>
    <x v="85"/>
    <s v="DISPATCHABLE"/>
    <n v="252.72149999999999"/>
    <n v="690"/>
    <n v="770"/>
    <n v="770"/>
    <n v="770"/>
    <m/>
    <n v="0.5"/>
    <n v="385"/>
    <n v="385"/>
    <n v="345"/>
  </r>
  <r>
    <x v="1"/>
    <x v="86"/>
    <s v="DISPATCHABLE"/>
    <n v="251"/>
    <n v="690"/>
    <n v="770"/>
    <n v="770"/>
    <n v="770"/>
    <m/>
    <n v="0.5"/>
    <n v="385"/>
    <n v="385"/>
    <n v="345"/>
  </r>
  <r>
    <x v="1"/>
    <x v="87"/>
    <s v="DISPATCHABLE"/>
    <n v="250.63749999999999"/>
    <n v="690"/>
    <n v="770"/>
    <n v="770"/>
    <n v="770"/>
    <m/>
    <n v="0.5"/>
    <n v="385"/>
    <n v="385"/>
    <n v="345"/>
  </r>
  <r>
    <x v="1"/>
    <x v="88"/>
    <s v="DISPATCHABLE"/>
    <n v="251.13149999999999"/>
    <n v="690"/>
    <n v="770"/>
    <n v="770"/>
    <n v="770"/>
    <m/>
    <n v="0.5"/>
    <n v="385"/>
    <n v="385"/>
    <n v="345"/>
  </r>
  <r>
    <x v="1"/>
    <x v="89"/>
    <s v="DISPATCHABLE"/>
    <n v="251.066"/>
    <n v="769"/>
    <n v="770"/>
    <n v="770"/>
    <n v="770"/>
    <m/>
    <n v="0.5"/>
    <n v="385"/>
    <n v="385"/>
    <n v="384.5"/>
  </r>
  <r>
    <x v="1"/>
    <x v="90"/>
    <s v="DISPATCHABLE"/>
    <n v="251.054"/>
    <n v="770"/>
    <n v="770"/>
    <n v="770"/>
    <n v="770"/>
    <m/>
    <n v="0.5"/>
    <n v="385"/>
    <n v="385"/>
    <n v="385"/>
  </r>
  <r>
    <x v="1"/>
    <x v="91"/>
    <s v="DISPATCHABLE"/>
    <n v="250.77950000000001"/>
    <n v="770"/>
    <n v="770"/>
    <n v="770"/>
    <n v="770"/>
    <m/>
    <n v="0.5"/>
    <n v="385"/>
    <n v="385"/>
    <n v="385"/>
  </r>
  <r>
    <x v="1"/>
    <x v="92"/>
    <s v="DISPATCHABLE"/>
    <n v="250.9205"/>
    <n v="770"/>
    <n v="770"/>
    <n v="770"/>
    <n v="770"/>
    <m/>
    <n v="0.5"/>
    <n v="385"/>
    <n v="385"/>
    <n v="385"/>
  </r>
  <r>
    <x v="1"/>
    <x v="93"/>
    <s v="DISPATCHABLE"/>
    <n v="250.65100000000001"/>
    <n v="770"/>
    <n v="770"/>
    <n v="770"/>
    <n v="770"/>
    <m/>
    <n v="0.5"/>
    <n v="385"/>
    <n v="385"/>
    <n v="385"/>
  </r>
  <r>
    <x v="1"/>
    <x v="94"/>
    <s v="DISPATCHABLE"/>
    <n v="251.28749999999999"/>
    <n v="770"/>
    <n v="770"/>
    <n v="770"/>
    <n v="770"/>
    <m/>
    <n v="0.5"/>
    <n v="385"/>
    <n v="385"/>
    <n v="385"/>
  </r>
  <r>
    <x v="1"/>
    <x v="95"/>
    <s v="DISPATCHABLE"/>
    <n v="250.6995"/>
    <n v="770"/>
    <n v="770"/>
    <n v="770"/>
    <n v="770"/>
    <m/>
    <n v="0.5"/>
    <n v="385"/>
    <n v="385"/>
    <n v="385"/>
  </r>
  <r>
    <x v="1"/>
    <x v="96"/>
    <s v="DISPATCHABLE"/>
    <n v="250.958"/>
    <n v="770"/>
    <n v="770"/>
    <n v="770"/>
    <n v="770"/>
    <m/>
    <n v="0.5"/>
    <n v="385"/>
    <n v="385"/>
    <n v="385"/>
  </r>
  <r>
    <x v="1"/>
    <x v="97"/>
    <s v="DISPATCHABLE"/>
    <n v="250.8845"/>
    <n v="770"/>
    <n v="770"/>
    <n v="770"/>
    <n v="770"/>
    <m/>
    <n v="0.5"/>
    <n v="385"/>
    <n v="385"/>
    <n v="385"/>
  </r>
  <r>
    <x v="1"/>
    <x v="98"/>
    <s v="DISPATCHABLE"/>
    <n v="250.77799999999999"/>
    <n v="770"/>
    <n v="770"/>
    <n v="770"/>
    <n v="770"/>
    <m/>
    <n v="0.5"/>
    <n v="385"/>
    <n v="385"/>
    <n v="385"/>
  </r>
  <r>
    <x v="1"/>
    <x v="99"/>
    <s v="DISPATCHABLE"/>
    <n v="250.88"/>
    <n v="770"/>
    <n v="770"/>
    <n v="770"/>
    <n v="770"/>
    <m/>
    <n v="0.5"/>
    <n v="385"/>
    <n v="385"/>
    <n v="385"/>
  </r>
  <r>
    <x v="1"/>
    <x v="100"/>
    <s v="DISPATCHABLE"/>
    <n v="250.667"/>
    <n v="770"/>
    <n v="770"/>
    <n v="770"/>
    <n v="770"/>
    <m/>
    <n v="0.5"/>
    <n v="385"/>
    <n v="385"/>
    <n v="385"/>
  </r>
  <r>
    <x v="1"/>
    <x v="101"/>
    <s v="DISPATCHABLE"/>
    <n v="251.0155"/>
    <n v="770"/>
    <n v="770"/>
    <n v="770"/>
    <n v="770"/>
    <m/>
    <n v="0.5"/>
    <n v="385"/>
    <n v="385"/>
    <n v="385"/>
  </r>
  <r>
    <x v="1"/>
    <x v="102"/>
    <s v="DISPATCHABLE"/>
    <n v="251.0915"/>
    <n v="770"/>
    <n v="770"/>
    <n v="770"/>
    <n v="770"/>
    <m/>
    <n v="0.5"/>
    <n v="385"/>
    <n v="385"/>
    <n v="385"/>
  </r>
  <r>
    <x v="1"/>
    <x v="103"/>
    <s v="DISPATCHABLE"/>
    <n v="252.9365"/>
    <n v="770"/>
    <n v="770"/>
    <n v="770"/>
    <n v="770"/>
    <m/>
    <n v="0.5"/>
    <n v="385"/>
    <n v="385"/>
    <n v="385"/>
  </r>
  <r>
    <x v="1"/>
    <x v="104"/>
    <s v="DISPATCHABLE"/>
    <n v="250.94"/>
    <n v="770"/>
    <n v="770"/>
    <n v="770"/>
    <n v="770"/>
    <m/>
    <n v="0.5"/>
    <n v="385"/>
    <n v="385"/>
    <n v="385"/>
  </r>
  <r>
    <x v="1"/>
    <x v="105"/>
    <s v="DISPATCHABLE"/>
    <n v="251.0035"/>
    <n v="770"/>
    <n v="770"/>
    <n v="770"/>
    <n v="770"/>
    <m/>
    <n v="0.5"/>
    <n v="385"/>
    <n v="385"/>
    <n v="385"/>
  </r>
  <r>
    <x v="1"/>
    <x v="106"/>
    <s v="DISPATCHABLE"/>
    <n v="250.75049999999999"/>
    <n v="770"/>
    <n v="770"/>
    <n v="770"/>
    <n v="770"/>
    <m/>
    <n v="0.5"/>
    <n v="385"/>
    <n v="385"/>
    <n v="385"/>
  </r>
  <r>
    <x v="1"/>
    <x v="107"/>
    <s v="DISPATCHABLE"/>
    <n v="251.02850000000001"/>
    <n v="770"/>
    <n v="770"/>
    <n v="770"/>
    <n v="770"/>
    <m/>
    <n v="0.5"/>
    <n v="385"/>
    <n v="385"/>
    <n v="385"/>
  </r>
  <r>
    <x v="1"/>
    <x v="108"/>
    <s v="DISPATCHABLE"/>
    <n v="251.13249999999999"/>
    <n v="770"/>
    <n v="770"/>
    <n v="770"/>
    <n v="770"/>
    <m/>
    <n v="0.5"/>
    <n v="385"/>
    <n v="385"/>
    <n v="385"/>
  </r>
  <r>
    <x v="1"/>
    <x v="109"/>
    <s v="DISPATCHABLE"/>
    <n v="251.04900000000001"/>
    <n v="770"/>
    <n v="770"/>
    <n v="770"/>
    <n v="770"/>
    <m/>
    <n v="0.5"/>
    <n v="385"/>
    <n v="385"/>
    <n v="385"/>
  </r>
  <r>
    <x v="1"/>
    <x v="110"/>
    <s v="DISPATCHABLE"/>
    <n v="254.52850000000001"/>
    <n v="770"/>
    <n v="770"/>
    <n v="770"/>
    <n v="770"/>
    <m/>
    <n v="0.5"/>
    <n v="385"/>
    <n v="385"/>
    <n v="385"/>
  </r>
  <r>
    <x v="1"/>
    <x v="111"/>
    <s v="DISPATCHABLE"/>
    <n v="256.113"/>
    <n v="770"/>
    <n v="770"/>
    <n v="770"/>
    <n v="770"/>
    <m/>
    <n v="0.5"/>
    <n v="385"/>
    <n v="385"/>
    <n v="385"/>
  </r>
  <r>
    <x v="1"/>
    <x v="112"/>
    <s v="DISPATCHABLE"/>
    <n v="251.39099999999999"/>
    <n v="770"/>
    <n v="770"/>
    <n v="770"/>
    <n v="770"/>
    <m/>
    <n v="0.5"/>
    <n v="385"/>
    <n v="385"/>
    <n v="385"/>
  </r>
  <r>
    <x v="1"/>
    <x v="113"/>
    <s v="DISPATCHABLE"/>
    <n v="251.26249999999999"/>
    <n v="770"/>
    <n v="770"/>
    <n v="770"/>
    <n v="770"/>
    <m/>
    <n v="0.5"/>
    <n v="385"/>
    <n v="385"/>
    <n v="385"/>
  </r>
  <r>
    <x v="1"/>
    <x v="114"/>
    <s v="DISPATCHABLE"/>
    <n v="250.8905"/>
    <n v="770"/>
    <n v="770"/>
    <n v="770"/>
    <n v="770"/>
    <m/>
    <n v="0.5"/>
    <n v="385"/>
    <n v="385"/>
    <n v="385"/>
  </r>
  <r>
    <x v="1"/>
    <x v="115"/>
    <s v="DISPATCHABLE"/>
    <n v="251.476"/>
    <n v="770"/>
    <n v="770"/>
    <n v="770"/>
    <n v="770"/>
    <m/>
    <n v="0.5"/>
    <n v="385"/>
    <n v="385"/>
    <n v="385"/>
  </r>
  <r>
    <x v="1"/>
    <x v="116"/>
    <s v="DISPATCHABLE"/>
    <n v="250.5275"/>
    <n v="770"/>
    <n v="770"/>
    <n v="770"/>
    <n v="770"/>
    <m/>
    <n v="0.5"/>
    <n v="385"/>
    <n v="385"/>
    <n v="385"/>
  </r>
  <r>
    <x v="1"/>
    <x v="117"/>
    <s v="DISPATCHABLE"/>
    <n v="250.75149999999999"/>
    <n v="770"/>
    <n v="770"/>
    <n v="770"/>
    <n v="770"/>
    <m/>
    <n v="0.5"/>
    <n v="385"/>
    <n v="385"/>
    <n v="385"/>
  </r>
  <r>
    <x v="1"/>
    <x v="118"/>
    <s v="DISPATCHABLE"/>
    <n v="251.05600000000001"/>
    <n v="770"/>
    <n v="770"/>
    <n v="770"/>
    <n v="770"/>
    <m/>
    <n v="0.5"/>
    <n v="385"/>
    <n v="385"/>
    <n v="385"/>
  </r>
  <r>
    <x v="1"/>
    <x v="119"/>
    <s v="DISPATCHABLE"/>
    <n v="250.56450000000001"/>
    <n v="770"/>
    <n v="770"/>
    <n v="770"/>
    <n v="770"/>
    <m/>
    <n v="0.5"/>
    <n v="385"/>
    <n v="385"/>
    <n v="385"/>
  </r>
  <r>
    <x v="1"/>
    <x v="120"/>
    <s v="DISPATCHABLE"/>
    <n v="251.11199999999999"/>
    <n v="770"/>
    <n v="770"/>
    <n v="770"/>
    <n v="770"/>
    <m/>
    <n v="0.5"/>
    <n v="385"/>
    <n v="385"/>
    <n v="385"/>
  </r>
  <r>
    <x v="1"/>
    <x v="121"/>
    <s v="DISPATCHABLE"/>
    <n v="250.95500000000001"/>
    <n v="770"/>
    <n v="770"/>
    <n v="770"/>
    <n v="770"/>
    <m/>
    <n v="0.5"/>
    <n v="385"/>
    <n v="385"/>
    <n v="385"/>
  </r>
  <r>
    <x v="1"/>
    <x v="122"/>
    <s v="DISPATCHABLE"/>
    <n v="250.7285"/>
    <n v="770"/>
    <n v="770"/>
    <n v="770"/>
    <n v="770"/>
    <m/>
    <n v="0.5"/>
    <n v="385"/>
    <n v="385"/>
    <n v="385"/>
  </r>
  <r>
    <x v="1"/>
    <x v="123"/>
    <s v="DISPATCHABLE"/>
    <n v="250.9255"/>
    <n v="770"/>
    <n v="770"/>
    <n v="770"/>
    <n v="770"/>
    <m/>
    <n v="0.5"/>
    <n v="385"/>
    <n v="385"/>
    <n v="385"/>
  </r>
  <r>
    <x v="1"/>
    <x v="124"/>
    <s v="DISPATCHABLE"/>
    <n v="251.0215"/>
    <n v="770"/>
    <n v="770"/>
    <n v="770"/>
    <n v="770"/>
    <m/>
    <n v="0.5"/>
    <n v="385"/>
    <n v="385"/>
    <n v="385"/>
  </r>
  <r>
    <x v="1"/>
    <x v="125"/>
    <s v="DISPATCHABLE"/>
    <n v="251.21850000000001"/>
    <n v="770"/>
    <n v="770"/>
    <n v="770"/>
    <n v="770"/>
    <m/>
    <n v="0.5"/>
    <n v="385"/>
    <n v="385"/>
    <n v="385"/>
  </r>
  <r>
    <x v="1"/>
    <x v="126"/>
    <s v="DISPATCHABLE"/>
    <n v="251.648"/>
    <n v="770"/>
    <n v="770"/>
    <n v="770"/>
    <n v="770"/>
    <m/>
    <n v="0.5"/>
    <n v="385"/>
    <n v="385"/>
    <n v="385"/>
  </r>
  <r>
    <x v="1"/>
    <x v="127"/>
    <s v="DISPATCHABLE"/>
    <n v="251.04849999999999"/>
    <n v="770"/>
    <n v="770"/>
    <n v="770"/>
    <n v="770"/>
    <m/>
    <n v="0.5"/>
    <n v="385"/>
    <n v="385"/>
    <n v="385"/>
  </r>
  <r>
    <x v="1"/>
    <x v="128"/>
    <s v="DISPATCHABLE"/>
    <n v="250.76400000000001"/>
    <n v="770"/>
    <n v="770"/>
    <n v="770"/>
    <n v="770"/>
    <m/>
    <n v="0.5"/>
    <n v="385"/>
    <n v="385"/>
    <n v="385"/>
  </r>
  <r>
    <x v="1"/>
    <x v="129"/>
    <s v="DISPATCHABLE"/>
    <n v="251.03149999999999"/>
    <n v="770"/>
    <n v="770"/>
    <n v="770"/>
    <n v="770"/>
    <m/>
    <n v="0.5"/>
    <n v="385"/>
    <n v="385"/>
    <n v="385"/>
  </r>
  <r>
    <x v="1"/>
    <x v="130"/>
    <s v="DISPATCHABLE"/>
    <n v="250.86850000000001"/>
    <n v="770"/>
    <n v="770"/>
    <n v="770"/>
    <n v="770"/>
    <m/>
    <n v="0.5"/>
    <n v="385"/>
    <n v="385"/>
    <n v="385"/>
  </r>
  <r>
    <x v="1"/>
    <x v="131"/>
    <s v="DISPATCHABLE"/>
    <n v="251.18950000000001"/>
    <n v="770"/>
    <n v="770"/>
    <n v="770"/>
    <n v="770"/>
    <m/>
    <n v="0.5"/>
    <n v="385"/>
    <n v="385"/>
    <n v="385"/>
  </r>
  <r>
    <x v="1"/>
    <x v="132"/>
    <s v="DISPATCHABLE"/>
    <n v="251.11"/>
    <n v="770"/>
    <n v="770"/>
    <n v="770"/>
    <n v="770"/>
    <m/>
    <n v="0.5"/>
    <n v="385"/>
    <n v="385"/>
    <n v="385"/>
  </r>
  <r>
    <x v="1"/>
    <x v="133"/>
    <s v="DISPATCHABLE"/>
    <n v="250.834"/>
    <n v="770"/>
    <n v="770"/>
    <n v="770"/>
    <n v="770"/>
    <m/>
    <n v="0.5"/>
    <n v="385"/>
    <n v="385"/>
    <n v="385"/>
  </r>
  <r>
    <x v="1"/>
    <x v="134"/>
    <s v="DISPATCHABLE"/>
    <n v="255.8725"/>
    <n v="770"/>
    <n v="770"/>
    <n v="770"/>
    <n v="770"/>
    <m/>
    <n v="0.5"/>
    <n v="385"/>
    <n v="385"/>
    <n v="385"/>
  </r>
  <r>
    <x v="1"/>
    <x v="135"/>
    <s v="DISPATCHABLE"/>
    <n v="251.804"/>
    <n v="770"/>
    <n v="770"/>
    <n v="770"/>
    <n v="770"/>
    <m/>
    <n v="0.5"/>
    <n v="385"/>
    <n v="385"/>
    <n v="385"/>
  </r>
  <r>
    <x v="1"/>
    <x v="136"/>
    <s v="DISPATCHABLE"/>
    <n v="251.64"/>
    <n v="770"/>
    <n v="770"/>
    <n v="770"/>
    <n v="770"/>
    <m/>
    <n v="0.5"/>
    <n v="385"/>
    <n v="385"/>
    <n v="385"/>
  </r>
  <r>
    <x v="1"/>
    <x v="137"/>
    <s v="DISPATCHABLE"/>
    <n v="251.13849999999999"/>
    <n v="770"/>
    <n v="770"/>
    <n v="770"/>
    <n v="770"/>
    <m/>
    <n v="0.5"/>
    <n v="385"/>
    <n v="385"/>
    <n v="385"/>
  </r>
  <r>
    <x v="1"/>
    <x v="138"/>
    <s v="DISPATCHABLE"/>
    <n v="251.25700000000001"/>
    <n v="770"/>
    <n v="770"/>
    <n v="770"/>
    <n v="770"/>
    <m/>
    <n v="0.5"/>
    <n v="385"/>
    <n v="385"/>
    <n v="385"/>
  </r>
  <r>
    <x v="1"/>
    <x v="139"/>
    <s v="DISPATCHABLE"/>
    <n v="250.7535"/>
    <n v="770"/>
    <n v="770"/>
    <n v="770"/>
    <n v="770"/>
    <m/>
    <n v="0.5"/>
    <n v="385"/>
    <n v="385"/>
    <n v="385"/>
  </r>
  <r>
    <x v="1"/>
    <x v="140"/>
    <s v="DISPATCHABLE"/>
    <n v="251.3415"/>
    <n v="770"/>
    <n v="770"/>
    <n v="770"/>
    <n v="770"/>
    <m/>
    <n v="0.5"/>
    <n v="385"/>
    <n v="385"/>
    <n v="385"/>
  </r>
  <r>
    <x v="1"/>
    <x v="141"/>
    <s v="DISPATCHABLE"/>
    <n v="250.8065"/>
    <n v="770"/>
    <n v="770"/>
    <n v="770"/>
    <n v="770"/>
    <m/>
    <n v="0.5"/>
    <n v="385"/>
    <n v="385"/>
    <n v="385"/>
  </r>
  <r>
    <x v="1"/>
    <x v="142"/>
    <s v="DISPATCHABLE"/>
    <n v="250.98050000000001"/>
    <n v="770"/>
    <n v="770"/>
    <n v="770"/>
    <n v="770"/>
    <m/>
    <n v="0.5"/>
    <n v="385"/>
    <n v="385"/>
    <n v="385"/>
  </r>
  <r>
    <x v="1"/>
    <x v="143"/>
    <s v="DISPATCHABLE"/>
    <n v="250.8955"/>
    <n v="770"/>
    <n v="770"/>
    <n v="770"/>
    <n v="770"/>
    <m/>
    <n v="0.5"/>
    <n v="385"/>
    <n v="385"/>
    <n v="385"/>
  </r>
  <r>
    <x v="1"/>
    <x v="144"/>
    <s v="DISPATCHABLE"/>
    <n v="251.0035"/>
    <n v="770"/>
    <n v="770"/>
    <n v="770"/>
    <n v="770"/>
    <m/>
    <n v="0.5"/>
    <n v="385"/>
    <n v="385"/>
    <n v="385"/>
  </r>
  <r>
    <x v="1"/>
    <x v="145"/>
    <s v="DISPATCHABLE"/>
    <n v="250.89"/>
    <n v="770"/>
    <n v="770"/>
    <n v="770"/>
    <n v="770"/>
    <m/>
    <n v="0.5"/>
    <n v="385"/>
    <n v="385"/>
    <n v="385"/>
  </r>
  <r>
    <x v="1"/>
    <x v="146"/>
    <s v="DISPATCHABLE"/>
    <n v="260.41149999999999"/>
    <n v="770"/>
    <n v="770"/>
    <n v="770"/>
    <n v="770"/>
    <m/>
    <n v="0.5"/>
    <n v="385"/>
    <n v="385"/>
    <n v="385"/>
  </r>
  <r>
    <x v="1"/>
    <x v="147"/>
    <s v="DISPATCHABLE"/>
    <n v="250.77850000000001"/>
    <n v="770"/>
    <n v="770"/>
    <n v="770"/>
    <n v="770"/>
    <m/>
    <n v="0.5"/>
    <n v="385"/>
    <n v="385"/>
    <n v="385"/>
  </r>
  <r>
    <x v="1"/>
    <x v="148"/>
    <s v="DISPATCHABLE"/>
    <n v="251.0915"/>
    <n v="770"/>
    <n v="770"/>
    <n v="770"/>
    <n v="770"/>
    <m/>
    <n v="0.5"/>
    <n v="385"/>
    <n v="385"/>
    <n v="385"/>
  </r>
  <r>
    <x v="1"/>
    <x v="149"/>
    <s v="DISPATCHABLE"/>
    <n v="252.292"/>
    <n v="770"/>
    <n v="770"/>
    <n v="770"/>
    <n v="770"/>
    <m/>
    <n v="0.5"/>
    <n v="385"/>
    <n v="385"/>
    <n v="385"/>
  </r>
  <r>
    <x v="1"/>
    <x v="150"/>
    <s v="DISPATCHABLE"/>
    <n v="253.09350000000001"/>
    <n v="770"/>
    <n v="770"/>
    <n v="770"/>
    <n v="770"/>
    <m/>
    <n v="0.5"/>
    <n v="385"/>
    <n v="385"/>
    <n v="385"/>
  </r>
  <r>
    <x v="1"/>
    <x v="151"/>
    <s v="DISPATCHABLE"/>
    <n v="252.63499999999999"/>
    <n v="770"/>
    <n v="770"/>
    <n v="770"/>
    <n v="770"/>
    <m/>
    <n v="0.5"/>
    <n v="385"/>
    <n v="385"/>
    <n v="385"/>
  </r>
  <r>
    <x v="1"/>
    <x v="152"/>
    <s v="DISPATCHABLE"/>
    <n v="254.02"/>
    <n v="770"/>
    <n v="770"/>
    <n v="770"/>
    <n v="770"/>
    <m/>
    <n v="0.5"/>
    <n v="385"/>
    <n v="385"/>
    <n v="385"/>
  </r>
  <r>
    <x v="1"/>
    <x v="153"/>
    <s v="DISPATCHABLE"/>
    <n v="255.1275"/>
    <n v="770"/>
    <n v="770"/>
    <n v="770"/>
    <n v="770"/>
    <m/>
    <n v="0.5"/>
    <n v="385"/>
    <n v="385"/>
    <n v="385"/>
  </r>
  <r>
    <x v="1"/>
    <x v="154"/>
    <s v="DISPATCHABLE"/>
    <n v="252.31299999999999"/>
    <n v="770"/>
    <n v="770"/>
    <n v="770"/>
    <n v="770"/>
    <m/>
    <n v="0.5"/>
    <n v="385"/>
    <n v="385"/>
    <n v="385"/>
  </r>
  <r>
    <x v="1"/>
    <x v="155"/>
    <s v="DISPATCHABLE"/>
    <n v="251.76"/>
    <n v="770"/>
    <n v="770"/>
    <n v="770"/>
    <n v="770"/>
    <m/>
    <n v="0.5"/>
    <n v="385"/>
    <n v="385"/>
    <n v="385"/>
  </r>
  <r>
    <x v="1"/>
    <x v="156"/>
    <s v="DISPATCHABLE"/>
    <n v="255.9615"/>
    <n v="770"/>
    <n v="770"/>
    <n v="770"/>
    <n v="770"/>
    <m/>
    <n v="0.5"/>
    <n v="385"/>
    <n v="385"/>
    <n v="385"/>
  </r>
  <r>
    <x v="1"/>
    <x v="157"/>
    <s v="DISPATCHABLE"/>
    <n v="255.42099999999999"/>
    <n v="770"/>
    <n v="770"/>
    <n v="770"/>
    <n v="770"/>
    <m/>
    <n v="0.5"/>
    <n v="385"/>
    <n v="385"/>
    <n v="385"/>
  </r>
  <r>
    <x v="1"/>
    <x v="158"/>
    <s v="DISPATCHABLE"/>
    <n v="250.92750000000001"/>
    <n v="770"/>
    <n v="770"/>
    <n v="770"/>
    <n v="770"/>
    <m/>
    <n v="0.5"/>
    <n v="385"/>
    <n v="385"/>
    <n v="385"/>
  </r>
  <r>
    <x v="1"/>
    <x v="159"/>
    <s v="DISPATCHABLE"/>
    <n v="251.43049999999999"/>
    <n v="770"/>
    <n v="770"/>
    <n v="770"/>
    <n v="770"/>
    <m/>
    <n v="0.5"/>
    <n v="385"/>
    <n v="385"/>
    <n v="385"/>
  </r>
  <r>
    <x v="1"/>
    <x v="160"/>
    <s v="DISPATCHABLE"/>
    <n v="252.7835"/>
    <n v="770"/>
    <n v="770"/>
    <n v="770"/>
    <n v="770"/>
    <m/>
    <n v="0.5"/>
    <n v="385"/>
    <n v="385"/>
    <n v="385"/>
  </r>
  <r>
    <x v="1"/>
    <x v="161"/>
    <s v="DISPATCHABLE"/>
    <n v="251.209"/>
    <n v="770"/>
    <n v="770"/>
    <n v="770"/>
    <n v="770"/>
    <m/>
    <n v="0.5"/>
    <n v="385"/>
    <n v="385"/>
    <n v="385"/>
  </r>
  <r>
    <x v="1"/>
    <x v="162"/>
    <s v="DISPATCHABLE"/>
    <n v="256.286"/>
    <n v="770"/>
    <n v="770"/>
    <n v="770"/>
    <n v="770"/>
    <m/>
    <n v="0.5"/>
    <n v="385"/>
    <n v="385"/>
    <n v="385"/>
  </r>
  <r>
    <x v="1"/>
    <x v="163"/>
    <s v="DISPATCHABLE"/>
    <n v="250.96899999999999"/>
    <n v="770"/>
    <n v="770"/>
    <n v="770"/>
    <n v="770"/>
    <m/>
    <n v="0.5"/>
    <n v="385"/>
    <n v="385"/>
    <n v="385"/>
  </r>
  <r>
    <x v="1"/>
    <x v="164"/>
    <s v="DISPATCHABLE"/>
    <n v="250.95150000000001"/>
    <n v="770"/>
    <n v="770"/>
    <n v="770"/>
    <n v="770"/>
    <m/>
    <n v="0.5"/>
    <n v="385"/>
    <n v="385"/>
    <n v="385"/>
  </r>
  <r>
    <x v="1"/>
    <x v="165"/>
    <s v="DISPATCHABLE"/>
    <n v="251.0145"/>
    <n v="770"/>
    <n v="770"/>
    <n v="770"/>
    <n v="770"/>
    <m/>
    <n v="0.5"/>
    <n v="385"/>
    <n v="385"/>
    <n v="385"/>
  </r>
  <r>
    <x v="1"/>
    <x v="166"/>
    <s v="DISPATCHABLE"/>
    <n v="251.0575"/>
    <n v="770"/>
    <n v="770"/>
    <n v="770"/>
    <n v="770"/>
    <m/>
    <n v="0.5"/>
    <n v="385"/>
    <n v="385"/>
    <n v="385"/>
  </r>
  <r>
    <x v="1"/>
    <x v="167"/>
    <s v="DISPATCHABLE"/>
    <n v="250.821"/>
    <n v="770"/>
    <n v="770"/>
    <n v="770"/>
    <n v="770"/>
    <m/>
    <n v="0.5"/>
    <n v="385"/>
    <n v="385"/>
    <n v="385"/>
  </r>
  <r>
    <x v="1"/>
    <x v="168"/>
    <s v="DISPATCHABLE"/>
    <n v="250.9555"/>
    <n v="770"/>
    <n v="770"/>
    <n v="770"/>
    <n v="770"/>
    <m/>
    <n v="0.5"/>
    <n v="385"/>
    <n v="385"/>
    <n v="385"/>
  </r>
  <r>
    <x v="1"/>
    <x v="169"/>
    <s v="DISPATCHABLE"/>
    <n v="250.97749999999999"/>
    <n v="770"/>
    <n v="770"/>
    <n v="770"/>
    <n v="770"/>
    <m/>
    <n v="0.5"/>
    <n v="385"/>
    <n v="385"/>
    <n v="385"/>
  </r>
  <r>
    <x v="1"/>
    <x v="170"/>
    <s v="DISPATCHABLE"/>
    <n v="250.74100000000001"/>
    <n v="770"/>
    <n v="770"/>
    <n v="770"/>
    <n v="770"/>
    <m/>
    <n v="0.5"/>
    <n v="385"/>
    <n v="385"/>
    <n v="385"/>
  </r>
  <r>
    <x v="1"/>
    <x v="171"/>
    <s v="DISPATCHABLE"/>
    <n v="250.9675"/>
    <n v="770"/>
    <n v="770"/>
    <n v="770"/>
    <n v="770"/>
    <m/>
    <n v="0.5"/>
    <n v="385"/>
    <n v="385"/>
    <n v="385"/>
  </r>
  <r>
    <x v="1"/>
    <x v="172"/>
    <s v="DISPATCHABLE"/>
    <n v="251.31950000000001"/>
    <n v="770"/>
    <n v="770"/>
    <n v="770"/>
    <n v="770"/>
    <m/>
    <n v="0.5"/>
    <n v="385"/>
    <n v="385"/>
    <n v="385"/>
  </r>
  <r>
    <x v="1"/>
    <x v="173"/>
    <s v="DISPATCHABLE"/>
    <n v="251.00899999999999"/>
    <n v="770"/>
    <n v="770"/>
    <n v="770"/>
    <n v="770"/>
    <m/>
    <n v="0.5"/>
    <n v="385"/>
    <n v="385"/>
    <n v="385"/>
  </r>
  <r>
    <x v="1"/>
    <x v="174"/>
    <s v="DISPATCHABLE"/>
    <n v="251.32900000000001"/>
    <n v="770"/>
    <n v="770"/>
    <n v="770"/>
    <n v="770"/>
    <m/>
    <n v="0.5"/>
    <n v="385"/>
    <n v="385"/>
    <n v="385"/>
  </r>
  <r>
    <x v="1"/>
    <x v="175"/>
    <s v="DISPATCHABLE"/>
    <n v="250.7415"/>
    <n v="770"/>
    <n v="770"/>
    <n v="770"/>
    <n v="770"/>
    <m/>
    <n v="0.5"/>
    <n v="385"/>
    <n v="385"/>
    <n v="385"/>
  </r>
  <r>
    <x v="1"/>
    <x v="176"/>
    <s v="DISPATCHABLE"/>
    <n v="251.84350000000001"/>
    <n v="770"/>
    <n v="770"/>
    <n v="770"/>
    <n v="770"/>
    <m/>
    <n v="0.5"/>
    <n v="385"/>
    <n v="385"/>
    <n v="385"/>
  </r>
  <r>
    <x v="1"/>
    <x v="177"/>
    <s v="DISPATCHABLE"/>
    <n v="251.5205"/>
    <n v="770"/>
    <n v="770"/>
    <n v="770"/>
    <n v="770"/>
    <m/>
    <n v="0.5"/>
    <n v="385"/>
    <n v="385"/>
    <n v="385"/>
  </r>
  <r>
    <x v="1"/>
    <x v="178"/>
    <s v="DISPATCHABLE"/>
    <n v="251.05"/>
    <n v="770"/>
    <n v="770"/>
    <n v="770"/>
    <n v="770"/>
    <m/>
    <n v="0.5"/>
    <n v="385"/>
    <n v="385"/>
    <n v="385"/>
  </r>
  <r>
    <x v="1"/>
    <x v="179"/>
    <s v="DISPATCHABLE"/>
    <n v="250.83199999999999"/>
    <n v="770"/>
    <n v="770"/>
    <n v="770"/>
    <n v="770"/>
    <m/>
    <n v="0.5"/>
    <n v="385"/>
    <n v="385"/>
    <n v="385"/>
  </r>
  <r>
    <x v="1"/>
    <x v="180"/>
    <s v="DISPATCHABLE"/>
    <n v="251.04900000000001"/>
    <n v="770"/>
    <n v="770"/>
    <n v="770"/>
    <n v="770"/>
    <m/>
    <n v="0.5"/>
    <n v="385"/>
    <n v="385"/>
    <n v="385"/>
  </r>
  <r>
    <x v="1"/>
    <x v="181"/>
    <s v="DISPATCHABLE"/>
    <n v="251.04849999999999"/>
    <n v="770"/>
    <n v="770"/>
    <n v="770"/>
    <n v="770"/>
    <m/>
    <n v="0.5"/>
    <n v="385"/>
    <n v="385"/>
    <n v="385"/>
  </r>
  <r>
    <x v="1"/>
    <x v="182"/>
    <s v="DISPATCHABLE"/>
    <n v="253.7765"/>
    <n v="770"/>
    <n v="770"/>
    <n v="770"/>
    <n v="770"/>
    <m/>
    <n v="0.5"/>
    <n v="385"/>
    <n v="385"/>
    <n v="385"/>
  </r>
  <r>
    <x v="1"/>
    <x v="183"/>
    <s v="DISPATCHABLE"/>
    <n v="251.97900000000001"/>
    <n v="770"/>
    <n v="770"/>
    <n v="770"/>
    <n v="770"/>
    <m/>
    <n v="0.5"/>
    <n v="385"/>
    <n v="385"/>
    <n v="385"/>
  </r>
  <r>
    <x v="1"/>
    <x v="184"/>
    <s v="DISPATCHABLE"/>
    <n v="253.4255"/>
    <n v="770"/>
    <n v="770"/>
    <n v="770"/>
    <n v="770"/>
    <m/>
    <n v="0.5"/>
    <n v="385"/>
    <n v="385"/>
    <n v="385"/>
  </r>
  <r>
    <x v="1"/>
    <x v="185"/>
    <s v="DISPATCHABLE"/>
    <n v="254.4495"/>
    <n v="770"/>
    <n v="770"/>
    <n v="770"/>
    <n v="770"/>
    <m/>
    <n v="0.5"/>
    <n v="385"/>
    <n v="385"/>
    <n v="385"/>
  </r>
  <r>
    <x v="1"/>
    <x v="186"/>
    <s v="DISPATCHABLE"/>
    <n v="251.01"/>
    <n v="770"/>
    <n v="770"/>
    <n v="770"/>
    <n v="770"/>
    <m/>
    <n v="0.5"/>
    <n v="385"/>
    <n v="385"/>
    <n v="385"/>
  </r>
  <r>
    <x v="1"/>
    <x v="187"/>
    <s v="DISPATCHABLE"/>
    <n v="250.93350000000001"/>
    <n v="770"/>
    <n v="770"/>
    <n v="770"/>
    <n v="770"/>
    <m/>
    <n v="0.5"/>
    <n v="385"/>
    <n v="385"/>
    <n v="385"/>
  </r>
  <r>
    <x v="1"/>
    <x v="188"/>
    <s v="DISPATCHABLE"/>
    <n v="251.28049999999999"/>
    <n v="770"/>
    <n v="770"/>
    <n v="770"/>
    <n v="770"/>
    <m/>
    <n v="0.5"/>
    <n v="385"/>
    <n v="385"/>
    <n v="385"/>
  </r>
  <r>
    <x v="1"/>
    <x v="189"/>
    <s v="DISPATCHABLE"/>
    <n v="250.54349999999999"/>
    <n v="770"/>
    <n v="770"/>
    <n v="770"/>
    <n v="770"/>
    <m/>
    <n v="0.5"/>
    <n v="385"/>
    <n v="385"/>
    <n v="385"/>
  </r>
  <r>
    <x v="1"/>
    <x v="190"/>
    <s v="DISPATCHABLE"/>
    <n v="251.19149999999999"/>
    <n v="770"/>
    <n v="770"/>
    <n v="770"/>
    <n v="770"/>
    <m/>
    <n v="0.5"/>
    <n v="385"/>
    <n v="385"/>
    <n v="385"/>
  </r>
  <r>
    <x v="1"/>
    <x v="191"/>
    <s v="DISPATCHABLE"/>
    <n v="251.12899999999999"/>
    <n v="770"/>
    <n v="770"/>
    <n v="770"/>
    <n v="770"/>
    <m/>
    <n v="0.5"/>
    <n v="385"/>
    <n v="385"/>
    <n v="385"/>
  </r>
  <r>
    <x v="1"/>
    <x v="192"/>
    <s v="DISPATCHABLE"/>
    <n v="250.90049999999999"/>
    <n v="770"/>
    <n v="770"/>
    <n v="770"/>
    <n v="770"/>
    <m/>
    <n v="0.5"/>
    <n v="385"/>
    <n v="385"/>
    <n v="385"/>
  </r>
  <r>
    <x v="1"/>
    <x v="193"/>
    <s v="DISPATCHABLE"/>
    <n v="250.88749999999999"/>
    <n v="770"/>
    <n v="770"/>
    <n v="770"/>
    <n v="770"/>
    <m/>
    <n v="0.5"/>
    <n v="385"/>
    <n v="385"/>
    <n v="385"/>
  </r>
  <r>
    <x v="1"/>
    <x v="194"/>
    <s v="DISPATCHABLE"/>
    <n v="250.73949999999999"/>
    <n v="770"/>
    <n v="770"/>
    <n v="770"/>
    <n v="770"/>
    <m/>
    <n v="0.5"/>
    <n v="385"/>
    <n v="385"/>
    <n v="385"/>
  </r>
  <r>
    <x v="1"/>
    <x v="195"/>
    <s v="DISPATCHABLE"/>
    <n v="251.34100000000001"/>
    <n v="770"/>
    <n v="770"/>
    <n v="770"/>
    <n v="770"/>
    <m/>
    <n v="0.5"/>
    <n v="385"/>
    <n v="385"/>
    <n v="385"/>
  </r>
  <r>
    <x v="1"/>
    <x v="196"/>
    <s v="DISPATCHABLE"/>
    <n v="250.8135"/>
    <n v="770"/>
    <n v="770"/>
    <n v="770"/>
    <n v="770"/>
    <m/>
    <n v="0.5"/>
    <n v="385"/>
    <n v="385"/>
    <n v="385"/>
  </r>
  <r>
    <x v="1"/>
    <x v="197"/>
    <s v="DISPATCHABLE"/>
    <n v="254.86"/>
    <n v="770"/>
    <n v="770"/>
    <n v="770"/>
    <n v="770"/>
    <m/>
    <n v="0.5"/>
    <n v="385"/>
    <n v="385"/>
    <n v="385"/>
  </r>
  <r>
    <x v="1"/>
    <x v="198"/>
    <s v="DISPATCHABLE"/>
    <n v="253.4075"/>
    <n v="770"/>
    <n v="770"/>
    <n v="770"/>
    <n v="770"/>
    <m/>
    <n v="0.5"/>
    <n v="385"/>
    <n v="385"/>
    <n v="385"/>
  </r>
  <r>
    <x v="1"/>
    <x v="199"/>
    <s v="DISPATCHABLE"/>
    <n v="254.41849999999999"/>
    <n v="770"/>
    <n v="770"/>
    <n v="770"/>
    <n v="770"/>
    <m/>
    <n v="0.5"/>
    <n v="385"/>
    <n v="385"/>
    <n v="385"/>
  </r>
  <r>
    <x v="1"/>
    <x v="200"/>
    <s v="DISPATCHABLE"/>
    <n v="251.15"/>
    <n v="770"/>
    <n v="770"/>
    <n v="770"/>
    <n v="770"/>
    <m/>
    <n v="0.5"/>
    <n v="385"/>
    <n v="385"/>
    <n v="385"/>
  </r>
  <r>
    <x v="1"/>
    <x v="201"/>
    <s v="DISPATCHABLE"/>
    <n v="251.09450000000001"/>
    <n v="770"/>
    <n v="770"/>
    <n v="770"/>
    <n v="770"/>
    <m/>
    <n v="0.5"/>
    <n v="385"/>
    <n v="385"/>
    <n v="385"/>
  </r>
  <r>
    <x v="1"/>
    <x v="202"/>
    <s v="DISPATCHABLE"/>
    <n v="251.352"/>
    <n v="770"/>
    <n v="770"/>
    <n v="770"/>
    <n v="770"/>
    <m/>
    <n v="0.5"/>
    <n v="385"/>
    <n v="385"/>
    <n v="385"/>
  </r>
  <r>
    <x v="1"/>
    <x v="203"/>
    <s v="DISPATCHABLE"/>
    <n v="251.51"/>
    <n v="770"/>
    <n v="770"/>
    <n v="770"/>
    <n v="770"/>
    <m/>
    <n v="0.5"/>
    <n v="385"/>
    <n v="385"/>
    <n v="385"/>
  </r>
  <r>
    <x v="1"/>
    <x v="204"/>
    <s v="DISPATCHABLE"/>
    <n v="251.19900000000001"/>
    <n v="770"/>
    <n v="770"/>
    <n v="770"/>
    <n v="770"/>
    <m/>
    <n v="0.5"/>
    <n v="385"/>
    <n v="385"/>
    <n v="385"/>
  </r>
  <r>
    <x v="1"/>
    <x v="205"/>
    <s v="DISPATCHABLE"/>
    <n v="251.83"/>
    <n v="770"/>
    <n v="770"/>
    <n v="770"/>
    <n v="770"/>
    <m/>
    <n v="0.5"/>
    <n v="385"/>
    <n v="385"/>
    <n v="385"/>
  </r>
  <r>
    <x v="1"/>
    <x v="206"/>
    <s v="DISPATCHABLE"/>
    <n v="250.953"/>
    <n v="770"/>
    <n v="770"/>
    <n v="770"/>
    <n v="770"/>
    <m/>
    <n v="0.5"/>
    <n v="385"/>
    <n v="385"/>
    <n v="385"/>
  </r>
  <r>
    <x v="1"/>
    <x v="207"/>
    <s v="DISPATCHABLE"/>
    <n v="251.74"/>
    <n v="770"/>
    <n v="770"/>
    <n v="770"/>
    <n v="770"/>
    <m/>
    <n v="0.5"/>
    <n v="385"/>
    <n v="385"/>
    <n v="385"/>
  </r>
  <r>
    <x v="1"/>
    <x v="208"/>
    <s v="DISPATCHABLE"/>
    <n v="265.37099999999998"/>
    <n v="770"/>
    <n v="770"/>
    <n v="770"/>
    <n v="770"/>
    <m/>
    <n v="0.5"/>
    <n v="385"/>
    <n v="385"/>
    <n v="385"/>
  </r>
  <r>
    <x v="1"/>
    <x v="209"/>
    <s v="DISPATCHABLE"/>
    <n v="271.77449999999999"/>
    <n v="770"/>
    <n v="770"/>
    <n v="770"/>
    <n v="770"/>
    <m/>
    <n v="0.5"/>
    <n v="385"/>
    <n v="385"/>
    <n v="385"/>
  </r>
  <r>
    <x v="1"/>
    <x v="210"/>
    <s v="DISPATCHABLE"/>
    <n v="252.37549999999999"/>
    <n v="770"/>
    <n v="770"/>
    <n v="770"/>
    <n v="770"/>
    <m/>
    <n v="0.5"/>
    <n v="385"/>
    <n v="385"/>
    <n v="385"/>
  </r>
  <r>
    <x v="1"/>
    <x v="211"/>
    <s v="DISPATCHABLE"/>
    <n v="251.3665"/>
    <n v="770"/>
    <n v="770"/>
    <n v="770"/>
    <n v="770"/>
    <m/>
    <n v="0.5"/>
    <n v="385"/>
    <n v="385"/>
    <n v="385"/>
  </r>
  <r>
    <x v="1"/>
    <x v="212"/>
    <s v="DISPATCHABLE"/>
    <n v="251.01849999999999"/>
    <n v="770"/>
    <n v="770"/>
    <n v="770"/>
    <n v="770"/>
    <m/>
    <n v="0.5"/>
    <n v="385"/>
    <n v="385"/>
    <n v="385"/>
  </r>
  <r>
    <x v="1"/>
    <x v="213"/>
    <s v="DISPATCHABLE"/>
    <n v="251.35650000000001"/>
    <n v="770"/>
    <n v="770"/>
    <n v="770"/>
    <n v="770"/>
    <m/>
    <n v="0.5"/>
    <n v="385"/>
    <n v="385"/>
    <n v="385"/>
  </r>
  <r>
    <x v="1"/>
    <x v="214"/>
    <s v="DISPATCHABLE"/>
    <n v="251.48699999999999"/>
    <n v="511"/>
    <n v="770"/>
    <n v="770"/>
    <n v="770"/>
    <m/>
    <n v="0.5"/>
    <n v="385"/>
    <n v="385"/>
    <n v="255.5"/>
  </r>
  <r>
    <x v="1"/>
    <x v="215"/>
    <s v="DISPATCHABLE"/>
    <n v="251.11"/>
    <n v="667"/>
    <n v="770"/>
    <n v="770"/>
    <n v="770"/>
    <m/>
    <n v="0.5"/>
    <n v="385"/>
    <n v="385"/>
    <n v="333.5"/>
  </r>
  <r>
    <x v="1"/>
    <x v="216"/>
    <s v="DISPATCHABLE"/>
    <n v="250.8955"/>
    <n v="770"/>
    <n v="770"/>
    <n v="770"/>
    <n v="770"/>
    <m/>
    <n v="0.5"/>
    <n v="385"/>
    <n v="385"/>
    <n v="385"/>
  </r>
  <r>
    <x v="1"/>
    <x v="217"/>
    <s v="DISPATCHABLE"/>
    <n v="251.20650000000001"/>
    <n v="770"/>
    <n v="770"/>
    <n v="770"/>
    <n v="770"/>
    <m/>
    <n v="0.5"/>
    <n v="385"/>
    <n v="385"/>
    <n v="385"/>
  </r>
  <r>
    <x v="1"/>
    <x v="218"/>
    <s v="DISPATCHABLE"/>
    <n v="251.8245"/>
    <n v="770"/>
    <n v="770"/>
    <n v="770"/>
    <n v="770"/>
    <m/>
    <n v="0.5"/>
    <n v="385"/>
    <n v="385"/>
    <n v="385"/>
  </r>
  <r>
    <x v="1"/>
    <x v="219"/>
    <s v="DISPATCHABLE"/>
    <n v="250.65600000000001"/>
    <n v="770"/>
    <n v="770"/>
    <n v="770"/>
    <n v="770"/>
    <m/>
    <n v="0.5"/>
    <n v="385"/>
    <n v="385"/>
    <n v="385"/>
  </r>
  <r>
    <x v="1"/>
    <x v="220"/>
    <s v="DISPATCHABLE"/>
    <n v="251.03899999999999"/>
    <n v="770"/>
    <n v="770"/>
    <n v="770"/>
    <n v="770"/>
    <m/>
    <n v="0.5"/>
    <n v="385"/>
    <n v="385"/>
    <n v="385"/>
  </r>
  <r>
    <x v="1"/>
    <x v="221"/>
    <s v="DISPATCHABLE"/>
    <n v="250.83250000000001"/>
    <n v="770"/>
    <n v="770"/>
    <n v="770"/>
    <n v="770"/>
    <m/>
    <n v="0.5"/>
    <n v="385"/>
    <n v="385"/>
    <n v="385"/>
  </r>
  <r>
    <x v="1"/>
    <x v="222"/>
    <s v="DISPATCHABLE"/>
    <n v="250.98400000000001"/>
    <n v="770"/>
    <n v="770"/>
    <n v="770"/>
    <n v="770"/>
    <m/>
    <n v="0.5"/>
    <n v="385"/>
    <n v="385"/>
    <n v="385"/>
  </r>
  <r>
    <x v="1"/>
    <x v="223"/>
    <s v="DISPATCHABLE"/>
    <n v="250.74950000000001"/>
    <n v="770"/>
    <n v="770"/>
    <n v="770"/>
    <n v="770"/>
    <m/>
    <n v="0.5"/>
    <n v="385"/>
    <n v="385"/>
    <n v="385"/>
  </r>
  <r>
    <x v="1"/>
    <x v="224"/>
    <s v="DISPATCHABLE"/>
    <n v="250.99"/>
    <n v="770"/>
    <n v="770"/>
    <n v="770"/>
    <n v="770"/>
    <m/>
    <n v="0.5"/>
    <n v="385"/>
    <n v="385"/>
    <n v="385"/>
  </r>
  <r>
    <x v="1"/>
    <x v="225"/>
    <s v="DISPATCHABLE"/>
    <n v="250.66499999999999"/>
    <n v="770"/>
    <n v="770"/>
    <n v="770"/>
    <n v="770"/>
    <m/>
    <n v="0.5"/>
    <n v="385"/>
    <n v="385"/>
    <n v="385"/>
  </r>
  <r>
    <x v="1"/>
    <x v="226"/>
    <s v="DISPATCHABLE"/>
    <n v="251.08449999999999"/>
    <n v="770"/>
    <n v="770"/>
    <n v="770"/>
    <n v="770"/>
    <m/>
    <n v="0.5"/>
    <n v="385"/>
    <n v="385"/>
    <n v="385"/>
  </r>
  <r>
    <x v="1"/>
    <x v="227"/>
    <s v="DISPATCHABLE"/>
    <n v="252.114"/>
    <n v="770"/>
    <n v="770"/>
    <n v="770"/>
    <n v="770"/>
    <m/>
    <n v="0.5"/>
    <n v="385"/>
    <n v="385"/>
    <n v="385"/>
  </r>
  <r>
    <x v="1"/>
    <x v="228"/>
    <s v="DISPATCHABLE"/>
    <n v="251.01499999999999"/>
    <n v="770"/>
    <n v="770"/>
    <n v="770"/>
    <n v="770"/>
    <m/>
    <n v="0.5"/>
    <n v="385"/>
    <n v="385"/>
    <n v="385"/>
  </r>
  <r>
    <x v="1"/>
    <x v="229"/>
    <s v="DISPATCHABLE"/>
    <n v="250.8715"/>
    <n v="770"/>
    <n v="770"/>
    <n v="770"/>
    <n v="770"/>
    <m/>
    <n v="0.5"/>
    <n v="385"/>
    <n v="385"/>
    <n v="385"/>
  </r>
  <r>
    <x v="1"/>
    <x v="230"/>
    <s v="DISPATCHABLE"/>
    <n v="255.8245"/>
    <n v="770"/>
    <n v="770"/>
    <n v="770"/>
    <n v="770"/>
    <m/>
    <n v="0.5"/>
    <n v="385"/>
    <n v="385"/>
    <n v="385"/>
  </r>
  <r>
    <x v="1"/>
    <x v="231"/>
    <s v="DISPATCHABLE"/>
    <n v="251.7585"/>
    <n v="770"/>
    <n v="770"/>
    <n v="770"/>
    <n v="770"/>
    <m/>
    <n v="0.5"/>
    <n v="385"/>
    <n v="385"/>
    <n v="385"/>
  </r>
  <r>
    <x v="1"/>
    <x v="232"/>
    <s v="DISPATCHABLE"/>
    <n v="251.477"/>
    <n v="770"/>
    <n v="770"/>
    <n v="770"/>
    <n v="770"/>
    <m/>
    <n v="0.5"/>
    <n v="385"/>
    <n v="385"/>
    <n v="385"/>
  </r>
  <r>
    <x v="1"/>
    <x v="233"/>
    <s v="DISPATCHABLE"/>
    <n v="251.45599999999999"/>
    <n v="770"/>
    <n v="770"/>
    <n v="770"/>
    <n v="770"/>
    <m/>
    <n v="0.5"/>
    <n v="385"/>
    <n v="385"/>
    <n v="385"/>
  </r>
  <r>
    <x v="1"/>
    <x v="234"/>
    <s v="DISPATCHABLE"/>
    <n v="251.06549999999999"/>
    <n v="770"/>
    <n v="770"/>
    <n v="770"/>
    <n v="770"/>
    <m/>
    <n v="0.5"/>
    <n v="385"/>
    <n v="385"/>
    <n v="385"/>
  </r>
  <r>
    <x v="1"/>
    <x v="235"/>
    <s v="DISPATCHABLE"/>
    <n v="251.32050000000001"/>
    <n v="770"/>
    <n v="770"/>
    <n v="770"/>
    <n v="770"/>
    <m/>
    <n v="0.5"/>
    <n v="385"/>
    <n v="385"/>
    <n v="385"/>
  </r>
  <r>
    <x v="1"/>
    <x v="236"/>
    <s v="DISPATCHABLE"/>
    <n v="251.1635"/>
    <n v="770"/>
    <n v="770"/>
    <n v="770"/>
    <n v="770"/>
    <m/>
    <n v="0.5"/>
    <n v="385"/>
    <n v="385"/>
    <n v="385"/>
  </r>
  <r>
    <x v="1"/>
    <x v="237"/>
    <s v="DISPATCHABLE"/>
    <n v="256.36900000000003"/>
    <n v="770"/>
    <n v="770"/>
    <n v="770"/>
    <n v="770"/>
    <m/>
    <n v="0.5"/>
    <n v="385"/>
    <n v="385"/>
    <n v="385"/>
  </r>
  <r>
    <x v="1"/>
    <x v="238"/>
    <s v="DISPATCHABLE"/>
    <n v="251.05350000000001"/>
    <n v="770"/>
    <n v="770"/>
    <n v="770"/>
    <n v="770"/>
    <m/>
    <n v="0.5"/>
    <n v="385"/>
    <n v="385"/>
    <n v="385"/>
  </r>
  <r>
    <x v="1"/>
    <x v="239"/>
    <s v="DISPATCHABLE"/>
    <n v="254.58099999999999"/>
    <n v="770"/>
    <n v="770"/>
    <n v="770"/>
    <n v="770"/>
    <m/>
    <n v="0.5"/>
    <n v="385"/>
    <n v="385"/>
    <n v="385"/>
  </r>
  <r>
    <x v="1"/>
    <x v="240"/>
    <s v="DISPATCHABLE"/>
    <n v="251.09200000000001"/>
    <n v="770"/>
    <n v="770"/>
    <n v="770"/>
    <n v="770"/>
    <m/>
    <n v="0.5"/>
    <n v="385"/>
    <n v="385"/>
    <n v="385"/>
  </r>
  <r>
    <x v="1"/>
    <x v="241"/>
    <s v="DISPATCHABLE"/>
    <n v="250.869"/>
    <n v="770"/>
    <n v="770"/>
    <n v="770"/>
    <n v="770"/>
    <m/>
    <n v="0.5"/>
    <n v="385"/>
    <n v="385"/>
    <n v="385"/>
  </r>
  <r>
    <x v="1"/>
    <x v="242"/>
    <s v="DISPATCHABLE"/>
    <n v="250.68350000000001"/>
    <n v="770"/>
    <n v="770"/>
    <n v="770"/>
    <n v="770"/>
    <m/>
    <n v="0.5"/>
    <n v="385"/>
    <n v="385"/>
    <n v="385"/>
  </r>
  <r>
    <x v="1"/>
    <x v="243"/>
    <s v="DISPATCHABLE"/>
    <n v="253.85900000000001"/>
    <n v="770"/>
    <n v="770"/>
    <n v="770"/>
    <n v="770"/>
    <m/>
    <n v="0.5"/>
    <n v="385"/>
    <n v="385"/>
    <n v="385"/>
  </r>
  <r>
    <x v="1"/>
    <x v="244"/>
    <s v="DISPATCHABLE"/>
    <n v="250.9555"/>
    <n v="770"/>
    <n v="770"/>
    <n v="770"/>
    <n v="770"/>
    <m/>
    <n v="0.5"/>
    <n v="385"/>
    <n v="385"/>
    <n v="385"/>
  </r>
  <r>
    <x v="1"/>
    <x v="245"/>
    <s v="DISPATCHABLE"/>
    <n v="251.1335"/>
    <n v="770"/>
    <n v="770"/>
    <n v="770"/>
    <n v="770"/>
    <m/>
    <n v="0.5"/>
    <n v="385"/>
    <n v="385"/>
    <n v="385"/>
  </r>
  <r>
    <x v="1"/>
    <x v="246"/>
    <s v="DISPATCHABLE"/>
    <n v="251.13050000000001"/>
    <n v="770"/>
    <n v="770"/>
    <n v="770"/>
    <n v="770"/>
    <m/>
    <n v="0.5"/>
    <n v="385"/>
    <n v="385"/>
    <n v="385"/>
  </r>
  <r>
    <x v="1"/>
    <x v="247"/>
    <s v="DISPATCHABLE"/>
    <n v="250.79949999999999"/>
    <n v="770"/>
    <n v="770"/>
    <n v="770"/>
    <n v="770"/>
    <m/>
    <n v="0.5"/>
    <n v="385"/>
    <n v="385"/>
    <n v="385"/>
  </r>
  <r>
    <x v="1"/>
    <x v="248"/>
    <s v="DISPATCHABLE"/>
    <n v="250.87049999999999"/>
    <n v="770"/>
    <n v="770"/>
    <n v="770"/>
    <n v="770"/>
    <m/>
    <n v="0.5"/>
    <n v="385"/>
    <n v="385"/>
    <n v="385"/>
  </r>
  <r>
    <x v="1"/>
    <x v="249"/>
    <s v="DISPATCHABLE"/>
    <n v="250.77199999999999"/>
    <n v="770"/>
    <n v="770"/>
    <n v="770"/>
    <n v="770"/>
    <m/>
    <n v="0.5"/>
    <n v="385"/>
    <n v="385"/>
    <n v="385"/>
  </r>
  <r>
    <x v="1"/>
    <x v="250"/>
    <s v="DISPATCHABLE"/>
    <n v="251.34450000000001"/>
    <n v="770"/>
    <n v="770"/>
    <n v="770"/>
    <n v="770"/>
    <m/>
    <n v="0.5"/>
    <n v="385"/>
    <n v="385"/>
    <n v="385"/>
  </r>
  <r>
    <x v="1"/>
    <x v="251"/>
    <s v="DISPATCHABLE"/>
    <n v="250.68549999999999"/>
    <n v="770"/>
    <n v="770"/>
    <n v="770"/>
    <n v="770"/>
    <m/>
    <n v="0.5"/>
    <n v="385"/>
    <n v="385"/>
    <n v="385"/>
  </r>
  <r>
    <x v="1"/>
    <x v="252"/>
    <s v="DISPATCHABLE"/>
    <n v="251.64850000000001"/>
    <n v="770"/>
    <n v="770"/>
    <n v="770"/>
    <n v="770"/>
    <m/>
    <n v="0.5"/>
    <n v="385"/>
    <n v="385"/>
    <n v="385"/>
  </r>
  <r>
    <x v="1"/>
    <x v="253"/>
    <s v="DISPATCHABLE"/>
    <n v="250.76300000000001"/>
    <n v="770"/>
    <n v="770"/>
    <n v="770"/>
    <n v="770"/>
    <m/>
    <n v="0.5"/>
    <n v="385"/>
    <n v="385"/>
    <n v="385"/>
  </r>
  <r>
    <x v="1"/>
    <x v="254"/>
    <s v="DISPATCHABLE"/>
    <n v="251.00749999999999"/>
    <n v="770"/>
    <n v="770"/>
    <n v="770"/>
    <n v="770"/>
    <m/>
    <n v="0.5"/>
    <n v="385"/>
    <n v="385"/>
    <n v="385"/>
  </r>
  <r>
    <x v="1"/>
    <x v="255"/>
    <s v="DISPATCHABLE"/>
    <n v="251.11099999999999"/>
    <n v="770"/>
    <n v="770"/>
    <n v="770"/>
    <n v="770"/>
    <m/>
    <n v="0.5"/>
    <n v="385"/>
    <n v="385"/>
    <n v="385"/>
  </r>
  <r>
    <x v="1"/>
    <x v="256"/>
    <s v="DISPATCHABLE"/>
    <n v="251.5745"/>
    <n v="770"/>
    <n v="770"/>
    <n v="770"/>
    <n v="770"/>
    <m/>
    <n v="0.5"/>
    <n v="385"/>
    <n v="385"/>
    <n v="385"/>
  </r>
  <r>
    <x v="1"/>
    <x v="257"/>
    <s v="DISPATCHABLE"/>
    <n v="269.89800000000002"/>
    <n v="770"/>
    <n v="770"/>
    <n v="770"/>
    <n v="770"/>
    <m/>
    <n v="0.5"/>
    <n v="385"/>
    <n v="385"/>
    <n v="385"/>
  </r>
  <r>
    <x v="1"/>
    <x v="258"/>
    <s v="DISPATCHABLE"/>
    <n v="271.02199999999999"/>
    <n v="770"/>
    <n v="770"/>
    <n v="770"/>
    <n v="770"/>
    <m/>
    <n v="0.5"/>
    <n v="385"/>
    <n v="385"/>
    <n v="385"/>
  </r>
  <r>
    <x v="1"/>
    <x v="259"/>
    <s v="DISPATCHABLE"/>
    <n v="252.607"/>
    <n v="770"/>
    <n v="770"/>
    <n v="770"/>
    <n v="770"/>
    <m/>
    <n v="0.5"/>
    <n v="385"/>
    <n v="385"/>
    <n v="385"/>
  </r>
  <r>
    <x v="1"/>
    <x v="260"/>
    <s v="DISPATCHABLE"/>
    <n v="255.5335"/>
    <n v="770"/>
    <n v="770"/>
    <n v="770"/>
    <n v="770"/>
    <m/>
    <n v="0.5"/>
    <n v="385"/>
    <n v="385"/>
    <n v="385"/>
  </r>
  <r>
    <x v="1"/>
    <x v="261"/>
    <s v="DISPATCHABLE"/>
    <n v="251.25299999999999"/>
    <n v="770"/>
    <n v="770"/>
    <n v="770"/>
    <n v="770"/>
    <m/>
    <n v="0.5"/>
    <n v="385"/>
    <n v="385"/>
    <n v="385"/>
  </r>
  <r>
    <x v="1"/>
    <x v="262"/>
    <s v="DISPATCHABLE"/>
    <n v="257.88150000000002"/>
    <n v="770"/>
    <n v="770"/>
    <n v="770"/>
    <n v="770"/>
    <m/>
    <n v="0.5"/>
    <n v="385"/>
    <n v="385"/>
    <n v="385"/>
  </r>
  <r>
    <x v="1"/>
    <x v="263"/>
    <s v="DISPATCHABLE"/>
    <n v="260.22500000000002"/>
    <n v="770"/>
    <n v="770"/>
    <n v="770"/>
    <n v="770"/>
    <m/>
    <n v="0.5"/>
    <n v="385"/>
    <n v="385"/>
    <n v="385"/>
  </r>
  <r>
    <x v="1"/>
    <x v="264"/>
    <s v="DISPATCHABLE"/>
    <n v="250.68"/>
    <n v="770"/>
    <n v="770"/>
    <n v="770"/>
    <n v="770"/>
    <m/>
    <n v="0.5"/>
    <n v="385"/>
    <n v="385"/>
    <n v="385"/>
  </r>
  <r>
    <x v="1"/>
    <x v="265"/>
    <s v="DISPATCHABLE"/>
    <n v="251.07550000000001"/>
    <n v="770"/>
    <n v="770"/>
    <n v="770"/>
    <n v="770"/>
    <m/>
    <n v="0.5"/>
    <n v="385"/>
    <n v="385"/>
    <n v="385"/>
  </r>
  <r>
    <x v="1"/>
    <x v="266"/>
    <s v="DISPATCHABLE"/>
    <n v="250.58750000000001"/>
    <n v="770"/>
    <n v="770"/>
    <n v="770"/>
    <n v="770"/>
    <m/>
    <n v="0.5"/>
    <n v="385"/>
    <n v="385"/>
    <n v="385"/>
  </r>
  <r>
    <x v="1"/>
    <x v="267"/>
    <s v="DISPATCHABLE"/>
    <n v="250.738"/>
    <n v="770"/>
    <n v="770"/>
    <n v="770"/>
    <n v="770"/>
    <m/>
    <n v="0.5"/>
    <n v="385"/>
    <n v="385"/>
    <n v="385"/>
  </r>
  <r>
    <x v="1"/>
    <x v="268"/>
    <s v="DISPATCHABLE"/>
    <n v="251.131"/>
    <n v="770"/>
    <n v="770"/>
    <n v="770"/>
    <n v="770"/>
    <m/>
    <n v="0.5"/>
    <n v="385"/>
    <n v="385"/>
    <n v="385"/>
  </r>
  <r>
    <x v="1"/>
    <x v="269"/>
    <s v="DISPATCHABLE"/>
    <n v="250.85550000000001"/>
    <n v="770"/>
    <n v="770"/>
    <n v="770"/>
    <n v="770"/>
    <m/>
    <n v="0.5"/>
    <n v="385"/>
    <n v="385"/>
    <n v="385"/>
  </r>
  <r>
    <x v="1"/>
    <x v="270"/>
    <s v="DISPATCHABLE"/>
    <n v="251.66650000000001"/>
    <n v="770"/>
    <n v="770"/>
    <n v="770"/>
    <n v="770"/>
    <m/>
    <n v="0.5"/>
    <n v="385"/>
    <n v="385"/>
    <n v="385"/>
  </r>
  <r>
    <x v="1"/>
    <x v="271"/>
    <s v="DISPATCHABLE"/>
    <n v="250.83699999999999"/>
    <n v="770"/>
    <n v="770"/>
    <n v="770"/>
    <n v="770"/>
    <m/>
    <n v="0.5"/>
    <n v="385"/>
    <n v="385"/>
    <n v="385"/>
  </r>
  <r>
    <x v="1"/>
    <x v="272"/>
    <s v="DISPATCHABLE"/>
    <n v="253.54750000000001"/>
    <n v="770"/>
    <n v="770"/>
    <n v="770"/>
    <n v="770"/>
    <m/>
    <n v="0.5"/>
    <n v="385"/>
    <n v="385"/>
    <n v="385"/>
  </r>
  <r>
    <x v="1"/>
    <x v="273"/>
    <s v="DISPATCHABLE"/>
    <n v="259.58749999999998"/>
    <n v="770"/>
    <n v="770"/>
    <n v="770"/>
    <n v="770"/>
    <m/>
    <n v="0.5"/>
    <n v="385"/>
    <n v="385"/>
    <n v="385"/>
  </r>
  <r>
    <x v="1"/>
    <x v="274"/>
    <s v="DISPATCHABLE"/>
    <n v="251.3725"/>
    <n v="770"/>
    <n v="770"/>
    <n v="770"/>
    <n v="770"/>
    <m/>
    <n v="0.5"/>
    <n v="385"/>
    <n v="385"/>
    <n v="385"/>
  </r>
  <r>
    <x v="1"/>
    <x v="275"/>
    <s v="DISPATCHABLE"/>
    <n v="250.92500000000001"/>
    <n v="770"/>
    <n v="770"/>
    <n v="770"/>
    <n v="770"/>
    <m/>
    <n v="0.5"/>
    <n v="385"/>
    <n v="385"/>
    <n v="385"/>
  </r>
  <r>
    <x v="1"/>
    <x v="276"/>
    <s v="DISPATCHABLE"/>
    <n v="257.80599999999998"/>
    <n v="770"/>
    <n v="770"/>
    <n v="770"/>
    <n v="770"/>
    <m/>
    <n v="0.5"/>
    <n v="385"/>
    <n v="385"/>
    <n v="385"/>
  </r>
  <r>
    <x v="1"/>
    <x v="277"/>
    <s v="DISPATCHABLE"/>
    <n v="254.3175"/>
    <n v="770"/>
    <n v="770"/>
    <n v="770"/>
    <n v="770"/>
    <m/>
    <n v="0.5"/>
    <n v="385"/>
    <n v="385"/>
    <n v="385"/>
  </r>
  <r>
    <x v="1"/>
    <x v="278"/>
    <s v="DISPATCHABLE"/>
    <n v="252.2955"/>
    <n v="770"/>
    <n v="770"/>
    <n v="770"/>
    <n v="770"/>
    <m/>
    <n v="0.5"/>
    <n v="385"/>
    <n v="385"/>
    <n v="385"/>
  </r>
  <r>
    <x v="1"/>
    <x v="279"/>
    <s v="DISPATCHABLE"/>
    <n v="263.45850000000002"/>
    <n v="770"/>
    <n v="770"/>
    <n v="770"/>
    <n v="770"/>
    <m/>
    <n v="0.5"/>
    <n v="385"/>
    <n v="385"/>
    <n v="385"/>
  </r>
  <r>
    <x v="1"/>
    <x v="280"/>
    <s v="DISPATCHABLE"/>
    <n v="271.02999999999997"/>
    <n v="770"/>
    <n v="770"/>
    <n v="770"/>
    <n v="770"/>
    <m/>
    <n v="0.5"/>
    <n v="385"/>
    <n v="385"/>
    <n v="385"/>
  </r>
  <r>
    <x v="1"/>
    <x v="281"/>
    <s v="DISPATCHABLE"/>
    <n v="255.37649999999999"/>
    <n v="770"/>
    <n v="770"/>
    <n v="770"/>
    <n v="770"/>
    <m/>
    <n v="0.5"/>
    <n v="385"/>
    <n v="385"/>
    <n v="385"/>
  </r>
  <r>
    <x v="1"/>
    <x v="282"/>
    <s v="DISPATCHABLE"/>
    <n v="250.9795"/>
    <n v="770"/>
    <n v="770"/>
    <n v="770"/>
    <n v="770"/>
    <m/>
    <n v="0.5"/>
    <n v="385"/>
    <n v="385"/>
    <n v="385"/>
  </r>
  <r>
    <x v="1"/>
    <x v="283"/>
    <s v="DISPATCHABLE"/>
    <n v="251.58850000000001"/>
    <n v="770"/>
    <n v="770"/>
    <n v="770"/>
    <n v="770"/>
    <m/>
    <n v="0.5"/>
    <n v="385"/>
    <n v="385"/>
    <n v="385"/>
  </r>
  <r>
    <x v="1"/>
    <x v="284"/>
    <s v="DISPATCHABLE"/>
    <n v="250.77199999999999"/>
    <n v="770"/>
    <n v="770"/>
    <n v="770"/>
    <n v="770"/>
    <m/>
    <n v="0.5"/>
    <n v="385"/>
    <n v="385"/>
    <n v="385"/>
  </r>
  <r>
    <x v="1"/>
    <x v="285"/>
    <s v="DISPATCHABLE"/>
    <n v="251.21850000000001"/>
    <n v="770"/>
    <n v="770"/>
    <n v="770"/>
    <n v="770"/>
    <m/>
    <n v="0.5"/>
    <n v="385"/>
    <n v="385"/>
    <n v="385"/>
  </r>
  <r>
    <x v="1"/>
    <x v="286"/>
    <s v="DISPATCHABLE"/>
    <n v="252.71950000000001"/>
    <n v="770"/>
    <n v="770"/>
    <n v="770"/>
    <n v="770"/>
    <m/>
    <n v="0.5"/>
    <n v="385"/>
    <n v="385"/>
    <n v="385"/>
  </r>
  <r>
    <x v="1"/>
    <x v="287"/>
    <s v="DISPATCHABLE"/>
    <n v="252.679"/>
    <n v="770"/>
    <n v="770"/>
    <n v="770"/>
    <n v="770"/>
    <m/>
    <n v="0.5"/>
    <n v="385"/>
    <n v="385"/>
    <n v="385"/>
  </r>
  <r>
    <x v="1"/>
    <x v="288"/>
    <s v="DISPATCHABLE"/>
    <n v="251.01900000000001"/>
    <n v="770"/>
    <n v="770"/>
    <n v="770"/>
    <n v="770"/>
    <m/>
    <n v="0.5"/>
    <n v="385"/>
    <n v="385"/>
    <n v="385"/>
  </r>
  <r>
    <x v="1"/>
    <x v="289"/>
    <s v="DISPATCHABLE"/>
    <n v="251.08500000000001"/>
    <n v="770"/>
    <n v="770"/>
    <n v="770"/>
    <n v="770"/>
    <m/>
    <n v="0.5"/>
    <n v="385"/>
    <n v="385"/>
    <n v="385"/>
  </r>
  <r>
    <x v="1"/>
    <x v="290"/>
    <s v="DISPATCHABLE"/>
    <n v="250.7115"/>
    <n v="770"/>
    <n v="770"/>
    <n v="770"/>
    <n v="770"/>
    <m/>
    <n v="0.5"/>
    <n v="385"/>
    <n v="385"/>
    <n v="385"/>
  </r>
  <r>
    <x v="1"/>
    <x v="291"/>
    <s v="DISPATCHABLE"/>
    <n v="251.0085"/>
    <n v="770"/>
    <n v="770"/>
    <n v="770"/>
    <n v="770"/>
    <m/>
    <n v="0.5"/>
    <n v="385"/>
    <n v="385"/>
    <n v="385"/>
  </r>
  <r>
    <x v="1"/>
    <x v="292"/>
    <s v="DISPATCHABLE"/>
    <n v="250.72800000000001"/>
    <n v="770"/>
    <n v="770"/>
    <n v="770"/>
    <n v="770"/>
    <m/>
    <n v="0.5"/>
    <n v="385"/>
    <n v="385"/>
    <n v="385"/>
  </r>
  <r>
    <x v="1"/>
    <x v="293"/>
    <s v="DISPATCHABLE"/>
    <n v="251.893"/>
    <n v="770"/>
    <n v="770"/>
    <n v="770"/>
    <n v="770"/>
    <m/>
    <n v="0.5"/>
    <n v="385"/>
    <n v="385"/>
    <n v="385"/>
  </r>
  <r>
    <x v="1"/>
    <x v="294"/>
    <s v="DISPATCHABLE"/>
    <n v="251.21600000000001"/>
    <n v="770"/>
    <n v="770"/>
    <n v="770"/>
    <n v="770"/>
    <m/>
    <n v="0.5"/>
    <n v="385"/>
    <n v="385"/>
    <n v="385"/>
  </r>
  <r>
    <x v="1"/>
    <x v="295"/>
    <s v="DISPATCHABLE"/>
    <n v="252.54849999999999"/>
    <n v="770"/>
    <n v="770"/>
    <n v="770"/>
    <n v="770"/>
    <m/>
    <n v="0.5"/>
    <n v="385"/>
    <n v="385"/>
    <n v="385"/>
  </r>
  <r>
    <x v="1"/>
    <x v="296"/>
    <s v="DISPATCHABLE"/>
    <n v="250.98400000000001"/>
    <n v="770"/>
    <n v="770"/>
    <n v="770"/>
    <n v="770"/>
    <m/>
    <n v="0.5"/>
    <n v="385"/>
    <n v="385"/>
    <n v="385"/>
  </r>
  <r>
    <x v="1"/>
    <x v="297"/>
    <s v="DISPATCHABLE"/>
    <n v="250.69900000000001"/>
    <n v="770"/>
    <n v="770"/>
    <n v="770"/>
    <n v="770"/>
    <m/>
    <n v="0.5"/>
    <n v="385"/>
    <n v="385"/>
    <n v="385"/>
  </r>
  <r>
    <x v="1"/>
    <x v="298"/>
    <s v="DISPATCHABLE"/>
    <n v="251.11850000000001"/>
    <n v="770"/>
    <n v="770"/>
    <n v="770"/>
    <n v="770"/>
    <m/>
    <n v="0.5"/>
    <n v="385"/>
    <n v="385"/>
    <n v="385"/>
  </r>
  <r>
    <x v="1"/>
    <x v="299"/>
    <s v="DISPATCHABLE"/>
    <n v="250.62799999999999"/>
    <n v="770"/>
    <n v="770"/>
    <n v="770"/>
    <n v="770"/>
    <m/>
    <n v="0.5"/>
    <n v="385"/>
    <n v="385"/>
    <n v="385"/>
  </r>
  <r>
    <x v="1"/>
    <x v="300"/>
    <s v="DISPATCHABLE"/>
    <n v="250.75"/>
    <n v="770"/>
    <n v="770"/>
    <n v="770"/>
    <n v="770"/>
    <m/>
    <n v="0.5"/>
    <n v="385"/>
    <n v="385"/>
    <n v="385"/>
  </r>
  <r>
    <x v="1"/>
    <x v="301"/>
    <s v="DISPATCHABLE"/>
    <n v="257.45299999999997"/>
    <n v="770"/>
    <n v="770"/>
    <n v="770"/>
    <n v="770"/>
    <m/>
    <n v="0.5"/>
    <n v="385"/>
    <n v="385"/>
    <n v="385"/>
  </r>
  <r>
    <x v="1"/>
    <x v="302"/>
    <s v="DISPATCHABLE"/>
    <n v="257.97800000000001"/>
    <n v="770"/>
    <n v="770"/>
    <n v="770"/>
    <n v="770"/>
    <m/>
    <n v="0.5"/>
    <n v="385"/>
    <n v="385"/>
    <n v="385"/>
  </r>
  <r>
    <x v="1"/>
    <x v="303"/>
    <s v="DISPATCHABLE"/>
    <n v="258.85700000000003"/>
    <n v="770"/>
    <n v="770"/>
    <n v="770"/>
    <n v="770"/>
    <m/>
    <n v="0.5"/>
    <n v="385"/>
    <n v="385"/>
    <n v="385"/>
  </r>
  <r>
    <x v="1"/>
    <x v="304"/>
    <s v="DISPATCHABLE"/>
    <n v="251.18799999999999"/>
    <n v="770"/>
    <n v="770"/>
    <n v="770"/>
    <n v="770"/>
    <m/>
    <n v="0.5"/>
    <n v="385"/>
    <n v="385"/>
    <n v="385"/>
  </r>
  <r>
    <x v="1"/>
    <x v="305"/>
    <s v="DISPATCHABLE"/>
    <n v="260.2885"/>
    <n v="770"/>
    <n v="770"/>
    <n v="770"/>
    <n v="770"/>
    <m/>
    <n v="0.5"/>
    <n v="385"/>
    <n v="385"/>
    <n v="385"/>
  </r>
  <r>
    <x v="1"/>
    <x v="306"/>
    <s v="DISPATCHABLE"/>
    <n v="253.6525"/>
    <n v="770"/>
    <n v="770"/>
    <n v="770"/>
    <n v="770"/>
    <m/>
    <n v="0.5"/>
    <n v="385"/>
    <n v="385"/>
    <n v="385"/>
  </r>
  <r>
    <x v="1"/>
    <x v="307"/>
    <s v="DISPATCHABLE"/>
    <n v="250.8485"/>
    <n v="770"/>
    <n v="770"/>
    <n v="770"/>
    <n v="770"/>
    <m/>
    <n v="0.5"/>
    <n v="385"/>
    <n v="385"/>
    <n v="385"/>
  </r>
  <r>
    <x v="1"/>
    <x v="308"/>
    <s v="DISPATCHABLE"/>
    <n v="250.8065"/>
    <n v="770"/>
    <n v="770"/>
    <n v="770"/>
    <n v="770"/>
    <m/>
    <n v="0.5"/>
    <n v="385"/>
    <n v="385"/>
    <n v="385"/>
  </r>
  <r>
    <x v="1"/>
    <x v="309"/>
    <s v="DISPATCHABLE"/>
    <n v="251.04650000000001"/>
    <n v="770"/>
    <n v="770"/>
    <n v="770"/>
    <n v="770"/>
    <m/>
    <n v="0.5"/>
    <n v="385"/>
    <n v="385"/>
    <n v="385"/>
  </r>
  <r>
    <x v="1"/>
    <x v="310"/>
    <s v="DISPATCHABLE"/>
    <n v="250.95150000000001"/>
    <n v="770"/>
    <n v="770"/>
    <n v="770"/>
    <n v="770"/>
    <m/>
    <n v="0.5"/>
    <n v="385"/>
    <n v="385"/>
    <n v="385"/>
  </r>
  <r>
    <x v="1"/>
    <x v="311"/>
    <s v="DISPATCHABLE"/>
    <n v="251.02199999999999"/>
    <n v="770"/>
    <n v="770"/>
    <n v="770"/>
    <n v="770"/>
    <m/>
    <n v="0.5"/>
    <n v="385"/>
    <n v="385"/>
    <n v="385"/>
  </r>
  <r>
    <x v="1"/>
    <x v="312"/>
    <s v="DISPATCHABLE"/>
    <n v="250.8005"/>
    <n v="770"/>
    <n v="770"/>
    <n v="770"/>
    <n v="770"/>
    <m/>
    <n v="0.5"/>
    <n v="385"/>
    <n v="385"/>
    <n v="385"/>
  </r>
  <r>
    <x v="1"/>
    <x v="313"/>
    <s v="DISPATCHABLE"/>
    <n v="250.55250000000001"/>
    <n v="770"/>
    <n v="770"/>
    <n v="770"/>
    <n v="770"/>
    <m/>
    <n v="0.5"/>
    <n v="385"/>
    <n v="385"/>
    <n v="385"/>
  </r>
  <r>
    <x v="1"/>
    <x v="314"/>
    <s v="DISPATCHABLE"/>
    <n v="251.18100000000001"/>
    <n v="770"/>
    <n v="770"/>
    <n v="770"/>
    <n v="770"/>
    <m/>
    <n v="0.5"/>
    <n v="385"/>
    <n v="385"/>
    <n v="385"/>
  </r>
  <r>
    <x v="1"/>
    <x v="315"/>
    <s v="DISPATCHABLE"/>
    <n v="250.78200000000001"/>
    <n v="770"/>
    <n v="770"/>
    <n v="770"/>
    <n v="770"/>
    <m/>
    <n v="0.5"/>
    <n v="385"/>
    <n v="385"/>
    <n v="385"/>
  </r>
  <r>
    <x v="1"/>
    <x v="316"/>
    <s v="DISPATCHABLE"/>
    <n v="251.03149999999999"/>
    <n v="770"/>
    <n v="770"/>
    <n v="770"/>
    <n v="770"/>
    <m/>
    <n v="0.5"/>
    <n v="385"/>
    <n v="385"/>
    <n v="385"/>
  </r>
  <r>
    <x v="1"/>
    <x v="317"/>
    <s v="DISPATCHABLE"/>
    <n v="255.489"/>
    <n v="770"/>
    <n v="770"/>
    <n v="770"/>
    <n v="770"/>
    <m/>
    <n v="0.5"/>
    <n v="385"/>
    <n v="385"/>
    <n v="385"/>
  </r>
  <r>
    <x v="1"/>
    <x v="318"/>
    <s v="DISPATCHABLE"/>
    <n v="253.69499999999999"/>
    <n v="770"/>
    <n v="770"/>
    <n v="770"/>
    <n v="770"/>
    <m/>
    <n v="0.5"/>
    <n v="385"/>
    <n v="385"/>
    <n v="385"/>
  </r>
  <r>
    <x v="1"/>
    <x v="319"/>
    <s v="DISPATCHABLE"/>
    <n v="250.714"/>
    <n v="770"/>
    <n v="770"/>
    <n v="770"/>
    <n v="770"/>
    <m/>
    <n v="0.5"/>
    <n v="385"/>
    <n v="385"/>
    <n v="385"/>
  </r>
  <r>
    <x v="1"/>
    <x v="320"/>
    <s v="DISPATCHABLE"/>
    <n v="250.727"/>
    <n v="770"/>
    <n v="770"/>
    <n v="770"/>
    <n v="770"/>
    <m/>
    <n v="0.5"/>
    <n v="385"/>
    <n v="385"/>
    <n v="385"/>
  </r>
  <r>
    <x v="1"/>
    <x v="321"/>
    <s v="DISPATCHABLE"/>
    <n v="250.98349999999999"/>
    <n v="770"/>
    <n v="770"/>
    <n v="770"/>
    <n v="770"/>
    <m/>
    <n v="0.5"/>
    <n v="385"/>
    <n v="385"/>
    <n v="385"/>
  </r>
  <r>
    <x v="1"/>
    <x v="322"/>
    <s v="DISPATCHABLE"/>
    <n v="250.88"/>
    <n v="770"/>
    <n v="770"/>
    <n v="770"/>
    <n v="770"/>
    <m/>
    <n v="0.5"/>
    <n v="385"/>
    <n v="385"/>
    <n v="385"/>
  </r>
  <r>
    <x v="1"/>
    <x v="323"/>
    <s v="DISPATCHABLE"/>
    <n v="250.964"/>
    <n v="770"/>
    <n v="770"/>
    <n v="770"/>
    <n v="770"/>
    <m/>
    <n v="0.5"/>
    <n v="385"/>
    <n v="385"/>
    <n v="385"/>
  </r>
  <r>
    <x v="1"/>
    <x v="324"/>
    <s v="DISPATCHABLE"/>
    <n v="250.84"/>
    <n v="770"/>
    <n v="770"/>
    <n v="770"/>
    <n v="770"/>
    <m/>
    <n v="0.5"/>
    <n v="385"/>
    <n v="385"/>
    <n v="385"/>
  </r>
  <r>
    <x v="1"/>
    <x v="325"/>
    <s v="DISPATCHABLE"/>
    <n v="250.899"/>
    <n v="770"/>
    <n v="770"/>
    <n v="770"/>
    <n v="770"/>
    <m/>
    <n v="0.5"/>
    <n v="385"/>
    <n v="385"/>
    <n v="385"/>
  </r>
  <r>
    <x v="1"/>
    <x v="326"/>
    <s v="DISPATCHABLE"/>
    <n v="251.00149999999999"/>
    <n v="770"/>
    <n v="770"/>
    <n v="770"/>
    <n v="770"/>
    <m/>
    <n v="0.5"/>
    <n v="385"/>
    <n v="385"/>
    <n v="385"/>
  </r>
  <r>
    <x v="1"/>
    <x v="327"/>
    <s v="DISPATCHABLE"/>
    <n v="251.803"/>
    <n v="770"/>
    <n v="770"/>
    <n v="770"/>
    <n v="770"/>
    <m/>
    <n v="0.5"/>
    <n v="385"/>
    <n v="385"/>
    <n v="385"/>
  </r>
  <r>
    <x v="1"/>
    <x v="328"/>
    <s v="DISPATCHABLE"/>
    <n v="256.22000000000003"/>
    <n v="770"/>
    <n v="770"/>
    <n v="770"/>
    <n v="770"/>
    <m/>
    <n v="0.5"/>
    <n v="385"/>
    <n v="385"/>
    <n v="385"/>
  </r>
  <r>
    <x v="1"/>
    <x v="329"/>
    <s v="DISPATCHABLE"/>
    <n v="252.95849999999999"/>
    <n v="770"/>
    <n v="770"/>
    <n v="770"/>
    <n v="770"/>
    <m/>
    <n v="0.5"/>
    <n v="385"/>
    <n v="385"/>
    <n v="385"/>
  </r>
  <r>
    <x v="1"/>
    <x v="330"/>
    <s v="DISPATCHABLE"/>
    <n v="252.249"/>
    <n v="770"/>
    <n v="770"/>
    <n v="770"/>
    <n v="770"/>
    <m/>
    <n v="0.5"/>
    <n v="385"/>
    <n v="385"/>
    <n v="385"/>
  </r>
  <r>
    <x v="1"/>
    <x v="331"/>
    <s v="DISPATCHABLE"/>
    <n v="250.91550000000001"/>
    <n v="770"/>
    <n v="770"/>
    <n v="770"/>
    <n v="770"/>
    <m/>
    <n v="0.5"/>
    <n v="385"/>
    <n v="385"/>
    <n v="385"/>
  </r>
  <r>
    <x v="1"/>
    <x v="332"/>
    <s v="DISPATCHABLE"/>
    <n v="250.88749999999999"/>
    <n v="770"/>
    <n v="770"/>
    <n v="770"/>
    <n v="770"/>
    <m/>
    <n v="0.5"/>
    <n v="385"/>
    <n v="385"/>
    <n v="385"/>
  </r>
  <r>
    <x v="1"/>
    <x v="333"/>
    <s v="DISPATCHABLE"/>
    <n v="251.08199999999999"/>
    <n v="770"/>
    <n v="770"/>
    <n v="770"/>
    <n v="770"/>
    <m/>
    <n v="0.5"/>
    <n v="385"/>
    <n v="385"/>
    <n v="385"/>
  </r>
  <r>
    <x v="1"/>
    <x v="334"/>
    <s v="DISPATCHABLE"/>
    <n v="251.011"/>
    <n v="770"/>
    <n v="770"/>
    <n v="770"/>
    <n v="770"/>
    <m/>
    <n v="0.5"/>
    <n v="385"/>
    <n v="385"/>
    <n v="385"/>
  </r>
  <r>
    <x v="1"/>
    <x v="335"/>
    <s v="DISPATCHABLE"/>
    <n v="250.97049999999999"/>
    <n v="770"/>
    <n v="770"/>
    <n v="770"/>
    <n v="770"/>
    <m/>
    <n v="0.5"/>
    <n v="385"/>
    <n v="385"/>
    <n v="385"/>
  </r>
  <r>
    <x v="1"/>
    <x v="336"/>
    <s v="DISPATCHABLE"/>
    <n v="250.90649999999999"/>
    <n v="770"/>
    <n v="770"/>
    <n v="770"/>
    <n v="770"/>
    <m/>
    <n v="0.5"/>
    <n v="385"/>
    <n v="385"/>
    <n v="385"/>
  </r>
  <r>
    <x v="1"/>
    <x v="337"/>
    <s v="DISPATCHABLE"/>
    <n v="251.13650000000001"/>
    <n v="770"/>
    <n v="770"/>
    <n v="770"/>
    <n v="770"/>
    <m/>
    <n v="0.5"/>
    <n v="385"/>
    <n v="385"/>
    <n v="385"/>
  </r>
  <r>
    <x v="1"/>
    <x v="338"/>
    <s v="DISPATCHABLE"/>
    <n v="250.88650000000001"/>
    <n v="770"/>
    <n v="770"/>
    <n v="770"/>
    <n v="770"/>
    <m/>
    <n v="0.5"/>
    <n v="385"/>
    <n v="385"/>
    <n v="385"/>
  </r>
  <r>
    <x v="1"/>
    <x v="339"/>
    <s v="DISPATCHABLE"/>
    <n v="250.79499999999999"/>
    <n v="770"/>
    <n v="770"/>
    <n v="770"/>
    <n v="770"/>
    <m/>
    <n v="0.5"/>
    <n v="385"/>
    <n v="385"/>
    <n v="385"/>
  </r>
  <r>
    <x v="1"/>
    <x v="340"/>
    <s v="DISPATCHABLE"/>
    <n v="250.98599999999999"/>
    <n v="770"/>
    <n v="770"/>
    <n v="770"/>
    <n v="770"/>
    <m/>
    <n v="0.5"/>
    <n v="385"/>
    <n v="385"/>
    <n v="385"/>
  </r>
  <r>
    <x v="1"/>
    <x v="341"/>
    <s v="DISPATCHABLE"/>
    <n v="250.7355"/>
    <n v="770"/>
    <n v="770"/>
    <n v="770"/>
    <n v="770"/>
    <m/>
    <n v="0.5"/>
    <n v="385"/>
    <n v="385"/>
    <n v="385"/>
  </r>
  <r>
    <x v="1"/>
    <x v="342"/>
    <s v="DISPATCHABLE"/>
    <n v="250.75649999999999"/>
    <n v="770"/>
    <n v="770"/>
    <n v="770"/>
    <n v="770"/>
    <m/>
    <n v="0.5"/>
    <n v="385"/>
    <n v="385"/>
    <n v="385"/>
  </r>
  <r>
    <x v="1"/>
    <x v="343"/>
    <s v="DISPATCHABLE"/>
    <n v="251.023"/>
    <n v="770"/>
    <n v="770"/>
    <n v="770"/>
    <n v="770"/>
    <m/>
    <n v="0.5"/>
    <n v="385"/>
    <n v="385"/>
    <n v="385"/>
  </r>
  <r>
    <x v="1"/>
    <x v="344"/>
    <s v="DISPATCHABLE"/>
    <n v="250.73849999999999"/>
    <n v="770"/>
    <n v="770"/>
    <n v="770"/>
    <n v="770"/>
    <m/>
    <n v="0.5"/>
    <n v="385"/>
    <n v="385"/>
    <n v="385"/>
  </r>
  <r>
    <x v="1"/>
    <x v="345"/>
    <s v="DISPATCHABLE"/>
    <n v="250.8655"/>
    <n v="770"/>
    <n v="770"/>
    <n v="770"/>
    <n v="770"/>
    <m/>
    <n v="0.5"/>
    <n v="385"/>
    <n v="385"/>
    <n v="385"/>
  </r>
  <r>
    <x v="1"/>
    <x v="346"/>
    <s v="DISPATCHABLE"/>
    <n v="250.72300000000001"/>
    <n v="770"/>
    <n v="770"/>
    <n v="770"/>
    <n v="770"/>
    <m/>
    <n v="0.5"/>
    <n v="385"/>
    <n v="385"/>
    <n v="385"/>
  </r>
  <r>
    <x v="1"/>
    <x v="347"/>
    <s v="DISPATCHABLE"/>
    <n v="250.92"/>
    <n v="770"/>
    <n v="770"/>
    <n v="770"/>
    <n v="770"/>
    <m/>
    <n v="0.5"/>
    <n v="385"/>
    <n v="385"/>
    <n v="385"/>
  </r>
  <r>
    <x v="1"/>
    <x v="348"/>
    <s v="DISPATCHABLE"/>
    <n v="250.97399999999999"/>
    <n v="770"/>
    <n v="770"/>
    <n v="770"/>
    <n v="770"/>
    <m/>
    <n v="0.5"/>
    <n v="385"/>
    <n v="385"/>
    <n v="385"/>
  </r>
  <r>
    <x v="1"/>
    <x v="349"/>
    <s v="DISPATCHABLE"/>
    <n v="250.77500000000001"/>
    <n v="770"/>
    <n v="770"/>
    <n v="770"/>
    <n v="770"/>
    <m/>
    <n v="0.5"/>
    <n v="385"/>
    <n v="385"/>
    <n v="385"/>
  </r>
  <r>
    <x v="1"/>
    <x v="350"/>
    <s v="DISPATCHABLE"/>
    <n v="251.18100000000001"/>
    <n v="770"/>
    <n v="770"/>
    <n v="770"/>
    <n v="770"/>
    <m/>
    <n v="0.5"/>
    <n v="385"/>
    <n v="385"/>
    <n v="385"/>
  </r>
  <r>
    <x v="1"/>
    <x v="351"/>
    <s v="DISPATCHABLE"/>
    <n v="250.77549999999999"/>
    <n v="770"/>
    <n v="770"/>
    <n v="770"/>
    <n v="770"/>
    <m/>
    <n v="0.5"/>
    <n v="385"/>
    <n v="385"/>
    <n v="385"/>
  </r>
  <r>
    <x v="1"/>
    <x v="352"/>
    <s v="DISPATCHABLE"/>
    <n v="251.11600000000001"/>
    <n v="770"/>
    <n v="770"/>
    <n v="770"/>
    <n v="770"/>
    <m/>
    <n v="0.5"/>
    <n v="385"/>
    <n v="385"/>
    <n v="385"/>
  </r>
  <r>
    <x v="1"/>
    <x v="353"/>
    <s v="DISPATCHABLE"/>
    <n v="251.33699999999999"/>
    <n v="770"/>
    <n v="770"/>
    <n v="770"/>
    <n v="770"/>
    <m/>
    <n v="0.5"/>
    <n v="385"/>
    <n v="385"/>
    <n v="385"/>
  </r>
  <r>
    <x v="1"/>
    <x v="354"/>
    <s v="DISPATCHABLE"/>
    <n v="251.16300000000001"/>
    <n v="770"/>
    <n v="770"/>
    <n v="770"/>
    <n v="770"/>
    <m/>
    <n v="0.5"/>
    <n v="385"/>
    <n v="385"/>
    <n v="385"/>
  </r>
  <r>
    <x v="1"/>
    <x v="355"/>
    <s v="DISPATCHABLE"/>
    <n v="250.71"/>
    <n v="770"/>
    <n v="770"/>
    <n v="770"/>
    <n v="770"/>
    <m/>
    <n v="0.5"/>
    <n v="385"/>
    <n v="385"/>
    <n v="385"/>
  </r>
  <r>
    <x v="1"/>
    <x v="356"/>
    <s v="DISPATCHABLE"/>
    <n v="251.92400000000001"/>
    <n v="770"/>
    <n v="770"/>
    <n v="770"/>
    <n v="770"/>
    <m/>
    <n v="0.5"/>
    <n v="385"/>
    <n v="385"/>
    <n v="385"/>
  </r>
  <r>
    <x v="1"/>
    <x v="357"/>
    <s v="DISPATCHABLE"/>
    <n v="250.76849999999999"/>
    <n v="770"/>
    <n v="770"/>
    <n v="770"/>
    <n v="770"/>
    <m/>
    <n v="0.5"/>
    <n v="385"/>
    <n v="385"/>
    <n v="385"/>
  </r>
  <r>
    <x v="1"/>
    <x v="358"/>
    <s v="DISPATCHABLE"/>
    <n v="250.98400000000001"/>
    <n v="770"/>
    <n v="770"/>
    <n v="770"/>
    <n v="770"/>
    <m/>
    <n v="0.5"/>
    <n v="385"/>
    <n v="385"/>
    <n v="385"/>
  </r>
  <r>
    <x v="1"/>
    <x v="359"/>
    <s v="DISPATCHABLE"/>
    <n v="250.9365"/>
    <n v="770"/>
    <n v="770"/>
    <n v="770"/>
    <n v="770"/>
    <m/>
    <n v="0.5"/>
    <n v="385"/>
    <n v="385"/>
    <n v="385"/>
  </r>
  <r>
    <x v="1"/>
    <x v="360"/>
    <s v="DISPATCHABLE"/>
    <n v="250.52799999999999"/>
    <n v="770"/>
    <n v="770"/>
    <n v="770"/>
    <n v="770"/>
    <m/>
    <n v="0.5"/>
    <n v="385"/>
    <n v="385"/>
    <n v="385"/>
  </r>
  <r>
    <x v="1"/>
    <x v="361"/>
    <s v="DISPATCHABLE"/>
    <n v="251.01650000000001"/>
    <n v="770"/>
    <n v="770"/>
    <n v="770"/>
    <n v="770"/>
    <m/>
    <n v="0.5"/>
    <n v="385"/>
    <n v="385"/>
    <n v="385"/>
  </r>
  <r>
    <x v="1"/>
    <x v="362"/>
    <s v="DISPATCHABLE"/>
    <n v="250.7405"/>
    <n v="770"/>
    <n v="770"/>
    <n v="770"/>
    <n v="770"/>
    <m/>
    <n v="0.5"/>
    <n v="385"/>
    <n v="385"/>
    <n v="385"/>
  </r>
  <r>
    <x v="1"/>
    <x v="363"/>
    <s v="DISPATCHABLE"/>
    <n v="250.97499999999999"/>
    <n v="770"/>
    <n v="770"/>
    <n v="770"/>
    <n v="770"/>
    <m/>
    <n v="0.5"/>
    <n v="385"/>
    <n v="385"/>
    <n v="385"/>
  </r>
  <r>
    <x v="1"/>
    <x v="364"/>
    <s v="DISPATCHABLE"/>
    <n v="250.74250000000001"/>
    <n v="770"/>
    <n v="770"/>
    <n v="770"/>
    <n v="770"/>
    <m/>
    <n v="0.5"/>
    <n v="385"/>
    <n v="385"/>
    <n v="385"/>
  </r>
  <r>
    <x v="1"/>
    <x v="365"/>
    <s v="DISPATCHABLE"/>
    <n v="250.72200000000001"/>
    <n v="770"/>
    <n v="770"/>
    <n v="770"/>
    <n v="770"/>
    <m/>
    <n v="0.5"/>
    <n v="385"/>
    <n v="385"/>
    <n v="385"/>
  </r>
  <r>
    <x v="1"/>
    <x v="366"/>
    <s v="DISPATCHABLE"/>
    <n v="251.0925"/>
    <n v="770"/>
    <n v="770"/>
    <n v="770"/>
    <n v="770"/>
    <m/>
    <n v="0.5"/>
    <n v="385"/>
    <n v="385"/>
    <n v="385"/>
  </r>
  <r>
    <x v="1"/>
    <x v="367"/>
    <s v="DISPATCHABLE"/>
    <n v="250.9435"/>
    <n v="770"/>
    <n v="770"/>
    <n v="770"/>
    <n v="770"/>
    <m/>
    <n v="0.5"/>
    <n v="385"/>
    <n v="385"/>
    <n v="385"/>
  </r>
  <r>
    <x v="1"/>
    <x v="368"/>
    <s v="DISPATCHABLE"/>
    <n v="251.44749999999999"/>
    <n v="770"/>
    <n v="770"/>
    <n v="770"/>
    <n v="770"/>
    <m/>
    <n v="0.5"/>
    <n v="385"/>
    <n v="385"/>
    <n v="385"/>
  </r>
  <r>
    <x v="1"/>
    <x v="369"/>
    <s v="DISPATCHABLE"/>
    <n v="255.33850000000001"/>
    <n v="770"/>
    <n v="770"/>
    <n v="770"/>
    <n v="770"/>
    <m/>
    <n v="0.5"/>
    <n v="385"/>
    <n v="385"/>
    <n v="385"/>
  </r>
  <r>
    <x v="1"/>
    <x v="370"/>
    <s v="DISPATCHABLE"/>
    <n v="255.95150000000001"/>
    <n v="770"/>
    <n v="770"/>
    <n v="770"/>
    <n v="770"/>
    <m/>
    <n v="0.5"/>
    <n v="385"/>
    <n v="385"/>
    <n v="385"/>
  </r>
  <r>
    <x v="1"/>
    <x v="371"/>
    <s v="DISPATCHABLE"/>
    <n v="250.81"/>
    <n v="770"/>
    <n v="770"/>
    <n v="770"/>
    <n v="770"/>
    <m/>
    <n v="0.5"/>
    <n v="385"/>
    <n v="385"/>
    <n v="385"/>
  </r>
  <r>
    <x v="1"/>
    <x v="372"/>
    <s v="DISPATCHABLE"/>
    <n v="250.93899999999999"/>
    <n v="770"/>
    <n v="770"/>
    <n v="770"/>
    <n v="770"/>
    <m/>
    <n v="0.5"/>
    <n v="385"/>
    <n v="385"/>
    <n v="385"/>
  </r>
  <r>
    <x v="1"/>
    <x v="373"/>
    <s v="DISPATCHABLE"/>
    <n v="251.15100000000001"/>
    <n v="770"/>
    <n v="770"/>
    <n v="770"/>
    <n v="770"/>
    <m/>
    <n v="0.5"/>
    <n v="385"/>
    <n v="385"/>
    <n v="385"/>
  </r>
  <r>
    <x v="1"/>
    <x v="374"/>
    <s v="DISPATCHABLE"/>
    <n v="251.66249999999999"/>
    <n v="770"/>
    <n v="770"/>
    <n v="770"/>
    <n v="770"/>
    <m/>
    <n v="0.5"/>
    <n v="385"/>
    <n v="385"/>
    <n v="385"/>
  </r>
  <r>
    <x v="1"/>
    <x v="375"/>
    <s v="DISPATCHABLE"/>
    <n v="250.92850000000001"/>
    <n v="770"/>
    <n v="770"/>
    <n v="770"/>
    <n v="770"/>
    <m/>
    <n v="0.5"/>
    <n v="385"/>
    <n v="385"/>
    <n v="385"/>
  </r>
  <r>
    <x v="1"/>
    <x v="376"/>
    <s v="DISPATCHABLE"/>
    <n v="251.00149999999999"/>
    <n v="770"/>
    <n v="770"/>
    <n v="770"/>
    <n v="770"/>
    <m/>
    <n v="0.5"/>
    <n v="385"/>
    <n v="385"/>
    <n v="385"/>
  </r>
  <r>
    <x v="1"/>
    <x v="377"/>
    <s v="DISPATCHABLE"/>
    <n v="251.0745"/>
    <n v="770"/>
    <n v="770"/>
    <n v="770"/>
    <n v="770"/>
    <m/>
    <n v="0.5"/>
    <n v="385"/>
    <n v="385"/>
    <n v="385"/>
  </r>
  <r>
    <x v="1"/>
    <x v="378"/>
    <s v="DISPATCHABLE"/>
    <n v="251.02549999999999"/>
    <n v="770"/>
    <n v="770"/>
    <n v="770"/>
    <n v="770"/>
    <m/>
    <n v="0.5"/>
    <n v="385"/>
    <n v="385"/>
    <n v="385"/>
  </r>
  <r>
    <x v="1"/>
    <x v="379"/>
    <s v="DISPATCHABLE"/>
    <n v="250.75200000000001"/>
    <n v="770"/>
    <n v="770"/>
    <n v="770"/>
    <n v="770"/>
    <m/>
    <n v="0.5"/>
    <n v="385"/>
    <n v="385"/>
    <n v="385"/>
  </r>
  <r>
    <x v="1"/>
    <x v="380"/>
    <s v="DISPATCHABLE"/>
    <n v="251.00149999999999"/>
    <n v="770"/>
    <n v="770"/>
    <n v="770"/>
    <n v="770"/>
    <m/>
    <n v="0.5"/>
    <n v="385"/>
    <n v="385"/>
    <n v="385"/>
  </r>
  <r>
    <x v="1"/>
    <x v="381"/>
    <s v="DISPATCHABLE"/>
    <n v="250.792"/>
    <n v="770"/>
    <n v="770"/>
    <n v="770"/>
    <n v="770"/>
    <m/>
    <n v="0.5"/>
    <n v="385"/>
    <n v="385"/>
    <n v="385"/>
  </r>
  <r>
    <x v="1"/>
    <x v="382"/>
    <s v="DISPATCHABLE"/>
    <n v="250.86850000000001"/>
    <n v="770"/>
    <n v="770"/>
    <n v="770"/>
    <n v="770"/>
    <m/>
    <n v="0.5"/>
    <n v="385"/>
    <n v="385"/>
    <n v="385"/>
  </r>
  <r>
    <x v="1"/>
    <x v="383"/>
    <s v="DISPATCHABLE"/>
    <n v="250.97399999999999"/>
    <n v="770"/>
    <n v="770"/>
    <n v="770"/>
    <n v="770"/>
    <m/>
    <n v="0.5"/>
    <n v="385"/>
    <n v="385"/>
    <n v="385"/>
  </r>
  <r>
    <x v="1"/>
    <x v="384"/>
    <s v="DISPATCHABLE"/>
    <n v="250.809"/>
    <n v="770"/>
    <n v="770"/>
    <n v="770"/>
    <n v="770"/>
    <m/>
    <n v="0.5"/>
    <n v="385"/>
    <n v="385"/>
    <n v="385"/>
  </r>
  <r>
    <x v="1"/>
    <x v="385"/>
    <s v="DISPATCHABLE"/>
    <n v="248.60149999999999"/>
    <n v="770"/>
    <n v="770"/>
    <n v="770"/>
    <n v="770"/>
    <m/>
    <n v="0.5"/>
    <n v="385"/>
    <n v="385"/>
    <n v="385"/>
  </r>
  <r>
    <x v="1"/>
    <x v="386"/>
    <s v="DISPATCHABLE"/>
    <n v="250.81450000000001"/>
    <n v="770"/>
    <n v="770"/>
    <n v="770"/>
    <n v="770"/>
    <m/>
    <n v="0.5"/>
    <n v="385"/>
    <n v="385"/>
    <n v="385"/>
  </r>
  <r>
    <x v="1"/>
    <x v="387"/>
    <s v="DISPATCHABLE"/>
    <n v="250.8355"/>
    <n v="770"/>
    <n v="770"/>
    <n v="770"/>
    <n v="770"/>
    <m/>
    <n v="0.5"/>
    <n v="385"/>
    <n v="385"/>
    <n v="385"/>
  </r>
  <r>
    <x v="1"/>
    <x v="388"/>
    <s v="DISPATCHABLE"/>
    <n v="251.08600000000001"/>
    <n v="770"/>
    <n v="770"/>
    <n v="770"/>
    <n v="770"/>
    <m/>
    <n v="0.5"/>
    <n v="385"/>
    <n v="385"/>
    <n v="385"/>
  </r>
  <r>
    <x v="1"/>
    <x v="389"/>
    <s v="DISPATCHABLE"/>
    <n v="250.73099999999999"/>
    <n v="770"/>
    <n v="770"/>
    <n v="770"/>
    <n v="770"/>
    <m/>
    <n v="0.5"/>
    <n v="385"/>
    <n v="385"/>
    <n v="385"/>
  </r>
  <r>
    <x v="1"/>
    <x v="390"/>
    <s v="DISPATCHABLE"/>
    <n v="250.93950000000001"/>
    <n v="770"/>
    <n v="770"/>
    <n v="770"/>
    <n v="770"/>
    <m/>
    <n v="0.5"/>
    <n v="385"/>
    <n v="385"/>
    <n v="385"/>
  </r>
  <r>
    <x v="1"/>
    <x v="391"/>
    <s v="DISPATCHABLE"/>
    <n v="250.6405"/>
    <n v="770"/>
    <n v="770"/>
    <n v="770"/>
    <n v="770"/>
    <m/>
    <n v="0.5"/>
    <n v="385"/>
    <n v="385"/>
    <n v="385"/>
  </r>
  <r>
    <x v="1"/>
    <x v="392"/>
    <s v="DISPATCHABLE"/>
    <n v="250.82"/>
    <n v="770"/>
    <n v="770"/>
    <n v="770"/>
    <n v="770"/>
    <m/>
    <n v="0.5"/>
    <n v="385"/>
    <n v="385"/>
    <n v="385"/>
  </r>
  <r>
    <x v="1"/>
    <x v="393"/>
    <s v="DISPATCHABLE"/>
    <n v="250.89449999999999"/>
    <n v="770"/>
    <n v="770"/>
    <n v="770"/>
    <n v="770"/>
    <m/>
    <n v="0.5"/>
    <n v="385"/>
    <n v="385"/>
    <n v="385"/>
  </r>
  <r>
    <x v="1"/>
    <x v="394"/>
    <s v="DISPATCHABLE"/>
    <n v="250.64500000000001"/>
    <n v="770"/>
    <n v="770"/>
    <n v="770"/>
    <n v="770"/>
    <m/>
    <n v="0.5"/>
    <n v="385"/>
    <n v="385"/>
    <n v="385"/>
  </r>
  <r>
    <x v="1"/>
    <x v="395"/>
    <s v="DISPATCHABLE"/>
    <n v="250.78399999999999"/>
    <n v="770"/>
    <n v="770"/>
    <n v="770"/>
    <n v="770"/>
    <m/>
    <n v="0.5"/>
    <n v="385"/>
    <n v="385"/>
    <n v="385"/>
  </r>
  <r>
    <x v="1"/>
    <x v="396"/>
    <s v="DISPATCHABLE"/>
    <n v="251.041"/>
    <n v="770"/>
    <n v="770"/>
    <n v="770"/>
    <n v="770"/>
    <m/>
    <n v="0.5"/>
    <n v="385"/>
    <n v="385"/>
    <n v="385"/>
  </r>
  <r>
    <x v="1"/>
    <x v="397"/>
    <s v="DISPATCHABLE"/>
    <n v="250.8355"/>
    <n v="770"/>
    <n v="770"/>
    <n v="770"/>
    <n v="770"/>
    <m/>
    <n v="0.5"/>
    <n v="385"/>
    <n v="385"/>
    <n v="385"/>
  </r>
  <r>
    <x v="1"/>
    <x v="398"/>
    <s v="DISPATCHABLE"/>
    <n v="251.02600000000001"/>
    <n v="770"/>
    <n v="770"/>
    <n v="770"/>
    <n v="770"/>
    <m/>
    <n v="0.5"/>
    <n v="385"/>
    <n v="385"/>
    <n v="385"/>
  </r>
  <r>
    <x v="1"/>
    <x v="399"/>
    <s v="DISPATCHABLE"/>
    <n v="250.8115"/>
    <n v="770"/>
    <n v="770"/>
    <n v="770"/>
    <n v="770"/>
    <m/>
    <n v="0.5"/>
    <n v="385"/>
    <n v="385"/>
    <n v="385"/>
  </r>
  <r>
    <x v="1"/>
    <x v="400"/>
    <s v="DISPATCHABLE"/>
    <n v="251.024"/>
    <n v="770"/>
    <n v="770"/>
    <n v="770"/>
    <n v="770"/>
    <m/>
    <n v="0.5"/>
    <n v="385"/>
    <n v="385"/>
    <n v="385"/>
  </r>
  <r>
    <x v="1"/>
    <x v="401"/>
    <s v="DISPATCHABLE"/>
    <n v="251.71250000000001"/>
    <n v="770"/>
    <n v="770"/>
    <n v="770"/>
    <n v="770"/>
    <m/>
    <n v="0.5"/>
    <n v="385"/>
    <n v="385"/>
    <n v="385"/>
  </r>
  <r>
    <x v="1"/>
    <x v="402"/>
    <s v="DISPATCHABLE"/>
    <n v="251.078"/>
    <n v="770"/>
    <n v="770"/>
    <n v="770"/>
    <n v="770"/>
    <m/>
    <n v="0.5"/>
    <n v="385"/>
    <n v="385"/>
    <n v="385"/>
  </r>
  <r>
    <x v="1"/>
    <x v="403"/>
    <s v="DISPATCHABLE"/>
    <n v="250.89349999999999"/>
    <n v="770"/>
    <n v="770"/>
    <n v="770"/>
    <n v="770"/>
    <m/>
    <n v="0.5"/>
    <n v="385"/>
    <n v="385"/>
    <n v="385"/>
  </r>
  <r>
    <x v="1"/>
    <x v="404"/>
    <s v="DISPATCHABLE"/>
    <n v="250.79599999999999"/>
    <n v="770"/>
    <n v="770"/>
    <n v="770"/>
    <n v="770"/>
    <m/>
    <n v="0.5"/>
    <n v="385"/>
    <n v="385"/>
    <n v="385"/>
  </r>
  <r>
    <x v="1"/>
    <x v="405"/>
    <s v="DISPATCHABLE"/>
    <n v="251.11500000000001"/>
    <n v="770"/>
    <n v="770"/>
    <n v="770"/>
    <n v="770"/>
    <m/>
    <n v="0.5"/>
    <n v="385"/>
    <n v="385"/>
    <n v="385"/>
  </r>
  <r>
    <x v="1"/>
    <x v="406"/>
    <s v="DISPATCHABLE"/>
    <n v="254.0865"/>
    <n v="770"/>
    <n v="770"/>
    <n v="770"/>
    <n v="770"/>
    <m/>
    <n v="0.5"/>
    <n v="385"/>
    <n v="385"/>
    <n v="385"/>
  </r>
  <r>
    <x v="1"/>
    <x v="407"/>
    <s v="DISPATCHABLE"/>
    <n v="256.72149999999999"/>
    <n v="770"/>
    <n v="770"/>
    <n v="770"/>
    <n v="770"/>
    <m/>
    <n v="0.5"/>
    <n v="385"/>
    <n v="385"/>
    <n v="385"/>
  </r>
  <r>
    <x v="1"/>
    <x v="408"/>
    <s v="DISPATCHABLE"/>
    <n v="251.04750000000001"/>
    <n v="770"/>
    <n v="770"/>
    <n v="770"/>
    <n v="770"/>
    <m/>
    <n v="0.5"/>
    <n v="385"/>
    <n v="385"/>
    <n v="385"/>
  </r>
  <r>
    <x v="1"/>
    <x v="409"/>
    <s v="DISPATCHABLE"/>
    <n v="250.999"/>
    <n v="770"/>
    <n v="770"/>
    <n v="770"/>
    <n v="770"/>
    <m/>
    <n v="0.5"/>
    <n v="385"/>
    <n v="385"/>
    <n v="385"/>
  </r>
  <r>
    <x v="1"/>
    <x v="410"/>
    <s v="DISPATCHABLE"/>
    <n v="250.90299999999999"/>
    <n v="770"/>
    <n v="770"/>
    <n v="770"/>
    <n v="770"/>
    <m/>
    <n v="0.5"/>
    <n v="385"/>
    <n v="385"/>
    <n v="385"/>
  </r>
  <r>
    <x v="1"/>
    <x v="411"/>
    <s v="DISPATCHABLE"/>
    <n v="250.625"/>
    <n v="770"/>
    <n v="770"/>
    <n v="770"/>
    <n v="770"/>
    <m/>
    <n v="0.5"/>
    <n v="385"/>
    <n v="385"/>
    <n v="385"/>
  </r>
  <r>
    <x v="1"/>
    <x v="412"/>
    <s v="DISPATCHABLE"/>
    <n v="250.96850000000001"/>
    <n v="770"/>
    <n v="770"/>
    <n v="770"/>
    <n v="770"/>
    <m/>
    <n v="0.5"/>
    <n v="385"/>
    <n v="385"/>
    <n v="385"/>
  </r>
  <r>
    <x v="1"/>
    <x v="413"/>
    <s v="DISPATCHABLE"/>
    <n v="250.96600000000001"/>
    <n v="770"/>
    <n v="770"/>
    <n v="770"/>
    <n v="770"/>
    <m/>
    <n v="0.5"/>
    <n v="385"/>
    <n v="385"/>
    <n v="385"/>
  </r>
  <r>
    <x v="1"/>
    <x v="414"/>
    <s v="DISPATCHABLE"/>
    <n v="250.87799999999999"/>
    <n v="770"/>
    <n v="770"/>
    <n v="770"/>
    <n v="770"/>
    <m/>
    <n v="0.5"/>
    <n v="385"/>
    <n v="385"/>
    <n v="385"/>
  </r>
  <r>
    <x v="1"/>
    <x v="415"/>
    <s v="DISPATCHABLE"/>
    <n v="250.82249999999999"/>
    <n v="770"/>
    <n v="770"/>
    <n v="770"/>
    <n v="770"/>
    <m/>
    <n v="0.5"/>
    <n v="385"/>
    <n v="385"/>
    <n v="385"/>
  </r>
  <r>
    <x v="1"/>
    <x v="416"/>
    <s v="DISPATCHABLE"/>
    <n v="250.79900000000001"/>
    <n v="770"/>
    <n v="770"/>
    <n v="770"/>
    <n v="770"/>
    <m/>
    <n v="0.5"/>
    <n v="385"/>
    <n v="385"/>
    <n v="385"/>
  </r>
  <r>
    <x v="1"/>
    <x v="417"/>
    <s v="DISPATCHABLE"/>
    <n v="251.01349999999999"/>
    <n v="770"/>
    <n v="770"/>
    <n v="770"/>
    <n v="770"/>
    <m/>
    <n v="0.5"/>
    <n v="385"/>
    <n v="385"/>
    <n v="385"/>
  </r>
  <r>
    <x v="1"/>
    <x v="418"/>
    <s v="DISPATCHABLE"/>
    <n v="250.708"/>
    <n v="770"/>
    <n v="770"/>
    <n v="770"/>
    <n v="770"/>
    <m/>
    <n v="0.5"/>
    <n v="385"/>
    <n v="385"/>
    <n v="385"/>
  </r>
  <r>
    <x v="1"/>
    <x v="419"/>
    <s v="DISPATCHABLE"/>
    <n v="251.01249999999999"/>
    <n v="770"/>
    <n v="770"/>
    <n v="770"/>
    <n v="770"/>
    <m/>
    <n v="0.5"/>
    <n v="385"/>
    <n v="385"/>
    <n v="385"/>
  </r>
  <r>
    <x v="1"/>
    <x v="420"/>
    <s v="DISPATCHABLE"/>
    <n v="250.87049999999999"/>
    <n v="770"/>
    <n v="770"/>
    <n v="770"/>
    <n v="770"/>
    <m/>
    <n v="0.5"/>
    <n v="385"/>
    <n v="385"/>
    <n v="385"/>
  </r>
  <r>
    <x v="1"/>
    <x v="421"/>
    <s v="DISPATCHABLE"/>
    <n v="250.8005"/>
    <n v="770"/>
    <n v="770"/>
    <n v="770"/>
    <n v="770"/>
    <m/>
    <n v="0.5"/>
    <n v="385"/>
    <n v="385"/>
    <n v="385"/>
  </r>
  <r>
    <x v="1"/>
    <x v="422"/>
    <s v="DISPATCHABLE"/>
    <n v="250.97399999999999"/>
    <n v="770"/>
    <n v="770"/>
    <n v="770"/>
    <n v="770"/>
    <m/>
    <n v="0.5"/>
    <n v="385"/>
    <n v="385"/>
    <n v="385"/>
  </r>
  <r>
    <x v="1"/>
    <x v="423"/>
    <s v="DISPATCHABLE"/>
    <n v="250.88399999999999"/>
    <n v="770"/>
    <n v="770"/>
    <n v="770"/>
    <n v="770"/>
    <m/>
    <n v="0.5"/>
    <n v="385"/>
    <n v="385"/>
    <n v="385"/>
  </r>
  <r>
    <x v="1"/>
    <x v="424"/>
    <s v="DISPATCHABLE"/>
    <n v="250.952"/>
    <n v="770"/>
    <n v="770"/>
    <n v="770"/>
    <n v="770"/>
    <m/>
    <n v="0.5"/>
    <n v="385"/>
    <n v="385"/>
    <n v="385"/>
  </r>
  <r>
    <x v="1"/>
    <x v="425"/>
    <s v="DISPATCHABLE"/>
    <n v="259.07400000000001"/>
    <n v="770"/>
    <n v="770"/>
    <n v="770"/>
    <n v="770"/>
    <m/>
    <n v="0.5"/>
    <n v="385"/>
    <n v="385"/>
    <n v="385"/>
  </r>
  <r>
    <x v="1"/>
    <x v="426"/>
    <s v="DISPATCHABLE"/>
    <n v="251.62"/>
    <n v="770"/>
    <n v="770"/>
    <n v="770"/>
    <n v="770"/>
    <m/>
    <n v="0.5"/>
    <n v="385"/>
    <n v="385"/>
    <n v="385"/>
  </r>
  <r>
    <x v="1"/>
    <x v="427"/>
    <s v="DISPATCHABLE"/>
    <n v="251.07249999999999"/>
    <n v="770"/>
    <n v="770"/>
    <n v="770"/>
    <n v="770"/>
    <m/>
    <n v="0.5"/>
    <n v="385"/>
    <n v="385"/>
    <n v="385"/>
  </r>
  <r>
    <x v="1"/>
    <x v="428"/>
    <s v="DISPATCHABLE"/>
    <n v="250.94300000000001"/>
    <n v="770"/>
    <n v="770"/>
    <n v="770"/>
    <n v="770"/>
    <m/>
    <n v="0.5"/>
    <n v="385"/>
    <n v="385"/>
    <n v="385"/>
  </r>
  <r>
    <x v="1"/>
    <x v="429"/>
    <s v="DISPATCHABLE"/>
    <n v="250.7895"/>
    <n v="770"/>
    <n v="770"/>
    <n v="770"/>
    <n v="770"/>
    <m/>
    <n v="0.5"/>
    <n v="385"/>
    <n v="385"/>
    <n v="385"/>
  </r>
  <r>
    <x v="1"/>
    <x v="430"/>
    <s v="DISPATCHABLE"/>
    <n v="250.75450000000001"/>
    <n v="770"/>
    <n v="770"/>
    <n v="770"/>
    <n v="770"/>
    <m/>
    <n v="0.5"/>
    <n v="385"/>
    <n v="385"/>
    <n v="385"/>
  </r>
  <r>
    <x v="1"/>
    <x v="431"/>
    <s v="DISPATCHABLE"/>
    <n v="250.94450000000001"/>
    <n v="770"/>
    <n v="770"/>
    <n v="770"/>
    <n v="770"/>
    <m/>
    <n v="0.5"/>
    <n v="385"/>
    <n v="385"/>
    <n v="385"/>
  </r>
  <r>
    <x v="1"/>
    <x v="432"/>
    <s v="DISPATCHABLE"/>
    <n v="250.77"/>
    <n v="770"/>
    <n v="770"/>
    <n v="770"/>
    <n v="770"/>
    <m/>
    <n v="0.5"/>
    <n v="385"/>
    <n v="385"/>
    <n v="385"/>
  </r>
  <r>
    <x v="1"/>
    <x v="433"/>
    <s v="DISPATCHABLE"/>
    <n v="250.9365"/>
    <n v="770"/>
    <n v="770"/>
    <n v="770"/>
    <n v="770"/>
    <m/>
    <n v="0.5"/>
    <n v="385"/>
    <n v="385"/>
    <n v="385"/>
  </r>
  <r>
    <x v="1"/>
    <x v="434"/>
    <s v="DISPATCHABLE"/>
    <n v="250.75550000000001"/>
    <n v="770"/>
    <n v="770"/>
    <n v="770"/>
    <n v="770"/>
    <m/>
    <n v="0.5"/>
    <n v="385"/>
    <n v="385"/>
    <n v="385"/>
  </r>
  <r>
    <x v="1"/>
    <x v="435"/>
    <s v="DISPATCHABLE"/>
    <n v="251.09800000000001"/>
    <n v="770"/>
    <n v="770"/>
    <n v="770"/>
    <n v="770"/>
    <m/>
    <n v="0.5"/>
    <n v="385"/>
    <n v="385"/>
    <n v="385"/>
  </r>
  <r>
    <x v="1"/>
    <x v="436"/>
    <s v="DISPATCHABLE"/>
    <n v="250.7835"/>
    <n v="770"/>
    <n v="770"/>
    <n v="770"/>
    <n v="770"/>
    <m/>
    <n v="0.5"/>
    <n v="385"/>
    <n v="385"/>
    <n v="385"/>
  </r>
  <r>
    <x v="1"/>
    <x v="437"/>
    <s v="DISPATCHABLE"/>
    <n v="251.06049999999999"/>
    <n v="770"/>
    <n v="770"/>
    <n v="770"/>
    <n v="770"/>
    <m/>
    <n v="0.5"/>
    <n v="385"/>
    <n v="385"/>
    <n v="385"/>
  </r>
  <r>
    <x v="1"/>
    <x v="438"/>
    <s v="DISPATCHABLE"/>
    <n v="253.63200000000001"/>
    <n v="770"/>
    <n v="770"/>
    <n v="770"/>
    <n v="770"/>
    <m/>
    <n v="0.5"/>
    <n v="385"/>
    <n v="385"/>
    <n v="385"/>
  </r>
  <r>
    <x v="1"/>
    <x v="439"/>
    <s v="DISPATCHABLE"/>
    <n v="252.22"/>
    <n v="770"/>
    <n v="770"/>
    <n v="770"/>
    <n v="770"/>
    <m/>
    <n v="0.5"/>
    <n v="385"/>
    <n v="385"/>
    <n v="385"/>
  </r>
  <r>
    <x v="1"/>
    <x v="440"/>
    <s v="DISPATCHABLE"/>
    <n v="250.94649999999999"/>
    <n v="770"/>
    <n v="770"/>
    <n v="770"/>
    <n v="770"/>
    <m/>
    <n v="0.5"/>
    <n v="385"/>
    <n v="385"/>
    <n v="385"/>
  </r>
  <r>
    <x v="1"/>
    <x v="441"/>
    <s v="DISPATCHABLE"/>
    <n v="252.13"/>
    <n v="770"/>
    <n v="770"/>
    <n v="770"/>
    <n v="770"/>
    <m/>
    <n v="0.5"/>
    <n v="385"/>
    <n v="385"/>
    <n v="385"/>
  </r>
  <r>
    <x v="1"/>
    <x v="442"/>
    <s v="DISPATCHABLE"/>
    <n v="250.97450000000001"/>
    <n v="770"/>
    <n v="770"/>
    <n v="770"/>
    <n v="770"/>
    <m/>
    <n v="0.5"/>
    <n v="385"/>
    <n v="385"/>
    <n v="385"/>
  </r>
  <r>
    <x v="1"/>
    <x v="443"/>
    <s v="DISPATCHABLE"/>
    <n v="250.898"/>
    <n v="770"/>
    <n v="770"/>
    <n v="770"/>
    <n v="770"/>
    <m/>
    <n v="0.5"/>
    <n v="385"/>
    <n v="385"/>
    <n v="385"/>
  </r>
  <r>
    <x v="1"/>
    <x v="444"/>
    <s v="DISPATCHABLE"/>
    <n v="254.16800000000001"/>
    <n v="770"/>
    <n v="770"/>
    <n v="770"/>
    <n v="770"/>
    <m/>
    <n v="0.5"/>
    <n v="385"/>
    <n v="385"/>
    <n v="385"/>
  </r>
  <r>
    <x v="1"/>
    <x v="445"/>
    <s v="DISPATCHABLE"/>
    <n v="251.01150000000001"/>
    <n v="770"/>
    <n v="770"/>
    <n v="770"/>
    <n v="770"/>
    <m/>
    <n v="0.5"/>
    <n v="385"/>
    <n v="385"/>
    <n v="385"/>
  </r>
  <r>
    <x v="1"/>
    <x v="446"/>
    <s v="DISPATCHABLE"/>
    <n v="251.04150000000001"/>
    <n v="770"/>
    <n v="770"/>
    <n v="770"/>
    <n v="770"/>
    <m/>
    <n v="0.5"/>
    <n v="385"/>
    <n v="385"/>
    <n v="385"/>
  </r>
  <r>
    <x v="1"/>
    <x v="447"/>
    <s v="DISPATCHABLE"/>
    <n v="251.37200000000001"/>
    <n v="770"/>
    <n v="770"/>
    <n v="770"/>
    <n v="770"/>
    <m/>
    <n v="0.5"/>
    <n v="385"/>
    <n v="385"/>
    <n v="385"/>
  </r>
  <r>
    <x v="1"/>
    <x v="448"/>
    <s v="DISPATCHABLE"/>
    <n v="256.31099999999998"/>
    <n v="770"/>
    <n v="770"/>
    <n v="770"/>
    <n v="770"/>
    <m/>
    <n v="0.5"/>
    <n v="385"/>
    <n v="385"/>
    <n v="385"/>
  </r>
  <r>
    <x v="1"/>
    <x v="449"/>
    <s v="DISPATCHABLE"/>
    <n v="262.26299999999998"/>
    <n v="770"/>
    <n v="770"/>
    <n v="770"/>
    <n v="770"/>
    <m/>
    <n v="0.5"/>
    <n v="385"/>
    <n v="385"/>
    <n v="385"/>
  </r>
  <r>
    <x v="1"/>
    <x v="450"/>
    <s v="DISPATCHABLE"/>
    <n v="266.79950000000002"/>
    <n v="770"/>
    <n v="770"/>
    <n v="770"/>
    <n v="770"/>
    <m/>
    <n v="0.5"/>
    <n v="385"/>
    <n v="385"/>
    <n v="385"/>
  </r>
  <r>
    <x v="1"/>
    <x v="451"/>
    <s v="DISPATCHABLE"/>
    <n v="251.333"/>
    <n v="770"/>
    <n v="770"/>
    <n v="770"/>
    <n v="770"/>
    <m/>
    <n v="0.5"/>
    <n v="385"/>
    <n v="385"/>
    <n v="385"/>
  </r>
  <r>
    <x v="1"/>
    <x v="452"/>
    <s v="DISPATCHABLE"/>
    <n v="251.24449999999999"/>
    <n v="770"/>
    <n v="770"/>
    <n v="770"/>
    <n v="770"/>
    <m/>
    <n v="0.5"/>
    <n v="385"/>
    <n v="385"/>
    <n v="385"/>
  </r>
  <r>
    <x v="1"/>
    <x v="453"/>
    <s v="DISPATCHABLE"/>
    <n v="250.90899999999999"/>
    <n v="770"/>
    <n v="770"/>
    <n v="770"/>
    <n v="770"/>
    <m/>
    <n v="0.5"/>
    <n v="385"/>
    <n v="385"/>
    <n v="385"/>
  </r>
  <r>
    <x v="1"/>
    <x v="454"/>
    <s v="DISPATCHABLE"/>
    <n v="250.5455"/>
    <n v="770"/>
    <n v="770"/>
    <n v="770"/>
    <n v="770"/>
    <m/>
    <n v="0.5"/>
    <n v="385"/>
    <n v="385"/>
    <n v="385"/>
  </r>
  <r>
    <x v="1"/>
    <x v="455"/>
    <s v="DISPATCHABLE"/>
    <n v="250.846"/>
    <n v="770"/>
    <n v="770"/>
    <n v="770"/>
    <n v="770"/>
    <m/>
    <n v="0.5"/>
    <n v="385"/>
    <n v="385"/>
    <n v="385"/>
  </r>
  <r>
    <x v="1"/>
    <x v="456"/>
    <s v="DISPATCHABLE"/>
    <n v="251.10249999999999"/>
    <n v="770"/>
    <n v="770"/>
    <n v="770"/>
    <n v="770"/>
    <m/>
    <n v="0.5"/>
    <n v="385"/>
    <n v="385"/>
    <n v="385"/>
  </r>
  <r>
    <x v="1"/>
    <x v="457"/>
    <s v="DISPATCHABLE"/>
    <n v="250.809"/>
    <n v="770"/>
    <n v="770"/>
    <n v="770"/>
    <n v="770"/>
    <m/>
    <n v="0.5"/>
    <n v="385"/>
    <n v="385"/>
    <n v="385"/>
  </r>
  <r>
    <x v="1"/>
    <x v="458"/>
    <s v="DISPATCHABLE"/>
    <n v="250.762"/>
    <n v="770"/>
    <n v="770"/>
    <n v="770"/>
    <n v="770"/>
    <m/>
    <n v="0.5"/>
    <n v="385"/>
    <n v="385"/>
    <n v="385"/>
  </r>
  <r>
    <x v="1"/>
    <x v="459"/>
    <s v="DISPATCHABLE"/>
    <n v="250.83750000000001"/>
    <n v="770"/>
    <n v="770"/>
    <n v="770"/>
    <n v="770"/>
    <m/>
    <n v="0.5"/>
    <n v="385"/>
    <n v="385"/>
    <n v="385"/>
  </r>
  <r>
    <x v="1"/>
    <x v="460"/>
    <s v="DISPATCHABLE"/>
    <n v="250.9195"/>
    <n v="770"/>
    <n v="770"/>
    <n v="770"/>
    <n v="770"/>
    <m/>
    <n v="0.5"/>
    <n v="385"/>
    <n v="385"/>
    <n v="385"/>
  </r>
  <r>
    <x v="1"/>
    <x v="461"/>
    <s v="DISPATCHABLE"/>
    <n v="250.9615"/>
    <n v="770"/>
    <n v="770"/>
    <n v="770"/>
    <n v="770"/>
    <m/>
    <n v="0.5"/>
    <n v="385"/>
    <n v="385"/>
    <n v="385"/>
  </r>
  <r>
    <x v="1"/>
    <x v="462"/>
    <s v="DISPATCHABLE"/>
    <n v="255.82849999999999"/>
    <n v="770"/>
    <n v="770"/>
    <n v="770"/>
    <n v="770"/>
    <m/>
    <n v="0.5"/>
    <n v="385"/>
    <n v="385"/>
    <n v="385"/>
  </r>
  <r>
    <x v="1"/>
    <x v="463"/>
    <s v="DISPATCHABLE"/>
    <n v="253.7765"/>
    <n v="770"/>
    <n v="770"/>
    <n v="770"/>
    <n v="770"/>
    <m/>
    <n v="0.5"/>
    <n v="385"/>
    <n v="385"/>
    <n v="385"/>
  </r>
  <r>
    <x v="1"/>
    <x v="464"/>
    <s v="DISPATCHABLE"/>
    <n v="251.24250000000001"/>
    <n v="770"/>
    <n v="770"/>
    <n v="770"/>
    <n v="770"/>
    <m/>
    <n v="0.5"/>
    <n v="385"/>
    <n v="385"/>
    <n v="385"/>
  </r>
  <r>
    <x v="1"/>
    <x v="465"/>
    <s v="DISPATCHABLE"/>
    <n v="250.9"/>
    <n v="770"/>
    <n v="770"/>
    <n v="770"/>
    <n v="770"/>
    <m/>
    <n v="0.5"/>
    <n v="385"/>
    <n v="385"/>
    <n v="385"/>
  </r>
  <r>
    <x v="1"/>
    <x v="466"/>
    <s v="DISPATCHABLE"/>
    <n v="254.351"/>
    <n v="770"/>
    <n v="770"/>
    <n v="770"/>
    <n v="770"/>
    <m/>
    <n v="0.5"/>
    <n v="385"/>
    <n v="385"/>
    <n v="385"/>
  </r>
  <r>
    <x v="1"/>
    <x v="467"/>
    <s v="DISPATCHABLE"/>
    <n v="251.89599999999999"/>
    <n v="770"/>
    <n v="770"/>
    <n v="770"/>
    <n v="770"/>
    <m/>
    <n v="0.5"/>
    <n v="385"/>
    <n v="385"/>
    <n v="385"/>
  </r>
  <r>
    <x v="1"/>
    <x v="468"/>
    <s v="DISPATCHABLE"/>
    <n v="255.494"/>
    <n v="770"/>
    <n v="770"/>
    <n v="770"/>
    <n v="770"/>
    <m/>
    <n v="0.5"/>
    <n v="385"/>
    <n v="385"/>
    <n v="385"/>
  </r>
  <r>
    <x v="1"/>
    <x v="469"/>
    <s v="DISPATCHABLE"/>
    <n v="251.3235"/>
    <n v="770"/>
    <n v="770"/>
    <n v="770"/>
    <n v="770"/>
    <m/>
    <n v="0.5"/>
    <n v="385"/>
    <n v="385"/>
    <n v="385"/>
  </r>
  <r>
    <x v="1"/>
    <x v="470"/>
    <s v="DISPATCHABLE"/>
    <n v="251.93600000000001"/>
    <n v="770"/>
    <n v="770"/>
    <n v="770"/>
    <n v="770"/>
    <m/>
    <n v="0.5"/>
    <n v="385"/>
    <n v="385"/>
    <n v="385"/>
  </r>
  <r>
    <x v="1"/>
    <x v="471"/>
    <s v="DISPATCHABLE"/>
    <n v="252.37950000000001"/>
    <n v="770"/>
    <n v="770"/>
    <n v="770"/>
    <n v="770"/>
    <m/>
    <n v="0.5"/>
    <n v="385"/>
    <n v="385"/>
    <n v="385"/>
  </r>
  <r>
    <x v="1"/>
    <x v="472"/>
    <s v="DISPATCHABLE"/>
    <n v="251.84049999999999"/>
    <n v="770"/>
    <n v="770"/>
    <n v="770"/>
    <n v="770"/>
    <m/>
    <n v="0.5"/>
    <n v="385"/>
    <n v="385"/>
    <n v="385"/>
  </r>
  <r>
    <x v="1"/>
    <x v="473"/>
    <s v="DISPATCHABLE"/>
    <n v="262.12599999999998"/>
    <n v="770"/>
    <n v="770"/>
    <n v="770"/>
    <n v="770"/>
    <m/>
    <n v="0.5"/>
    <n v="385"/>
    <n v="385"/>
    <n v="385"/>
  </r>
  <r>
    <x v="1"/>
    <x v="474"/>
    <s v="DISPATCHABLE"/>
    <n v="265.66449999999998"/>
    <n v="770"/>
    <n v="770"/>
    <n v="770"/>
    <n v="770"/>
    <m/>
    <n v="0.5"/>
    <n v="385"/>
    <n v="385"/>
    <n v="385"/>
  </r>
  <r>
    <x v="1"/>
    <x v="475"/>
    <s v="DISPATCHABLE"/>
    <n v="251.1515"/>
    <n v="770"/>
    <n v="770"/>
    <n v="770"/>
    <n v="770"/>
    <m/>
    <n v="0.5"/>
    <n v="385"/>
    <n v="385"/>
    <n v="385"/>
  </r>
  <r>
    <x v="1"/>
    <x v="476"/>
    <s v="DISPATCHABLE"/>
    <n v="251.12"/>
    <n v="770"/>
    <n v="770"/>
    <n v="770"/>
    <n v="770"/>
    <m/>
    <n v="0.5"/>
    <n v="385"/>
    <n v="385"/>
    <n v="385"/>
  </r>
  <r>
    <x v="1"/>
    <x v="477"/>
    <s v="DISPATCHABLE"/>
    <n v="250.89150000000001"/>
    <n v="770"/>
    <n v="770"/>
    <n v="770"/>
    <n v="770"/>
    <m/>
    <n v="0.5"/>
    <n v="385"/>
    <n v="385"/>
    <n v="385"/>
  </r>
  <r>
    <x v="1"/>
    <x v="478"/>
    <s v="DISPATCHABLE"/>
    <n v="251.03800000000001"/>
    <n v="770"/>
    <n v="770"/>
    <n v="770"/>
    <n v="770"/>
    <m/>
    <n v="0.5"/>
    <n v="385"/>
    <n v="385"/>
    <n v="385"/>
  </r>
  <r>
    <x v="1"/>
    <x v="479"/>
    <s v="DISPATCHABLE"/>
    <n v="250.755"/>
    <n v="770"/>
    <n v="770"/>
    <n v="770"/>
    <n v="770"/>
    <m/>
    <n v="0.5"/>
    <n v="385"/>
    <n v="385"/>
    <n v="385"/>
  </r>
  <r>
    <x v="1"/>
    <x v="480"/>
    <s v="DISPATCHABLE"/>
    <n v="251.00450000000001"/>
    <n v="770"/>
    <n v="770"/>
    <n v="770"/>
    <n v="770"/>
    <m/>
    <n v="0.5"/>
    <n v="385"/>
    <n v="385"/>
    <n v="385"/>
  </r>
  <r>
    <x v="1"/>
    <x v="481"/>
    <s v="DISPATCHABLE"/>
    <n v="250.79050000000001"/>
    <n v="770"/>
    <n v="770"/>
    <n v="770"/>
    <n v="770"/>
    <m/>
    <n v="0.5"/>
    <n v="385"/>
    <n v="385"/>
    <n v="385"/>
  </r>
  <r>
    <x v="1"/>
    <x v="482"/>
    <s v="DISPATCHABLE"/>
    <n v="251.047"/>
    <n v="770"/>
    <n v="770"/>
    <n v="770"/>
    <n v="770"/>
    <m/>
    <n v="0.5"/>
    <n v="385"/>
    <n v="385"/>
    <n v="385"/>
  </r>
  <r>
    <x v="1"/>
    <x v="483"/>
    <s v="DISPATCHABLE"/>
    <n v="250.63650000000001"/>
    <n v="770"/>
    <n v="770"/>
    <n v="770"/>
    <n v="770"/>
    <m/>
    <n v="0.5"/>
    <n v="385"/>
    <n v="385"/>
    <n v="385"/>
  </r>
  <r>
    <x v="1"/>
    <x v="484"/>
    <s v="DISPATCHABLE"/>
    <n v="250.97"/>
    <n v="770"/>
    <n v="770"/>
    <n v="770"/>
    <n v="770"/>
    <m/>
    <n v="0.5"/>
    <n v="385"/>
    <n v="385"/>
    <n v="385"/>
  </r>
  <r>
    <x v="1"/>
    <x v="485"/>
    <s v="DISPATCHABLE"/>
    <n v="250.73699999999999"/>
    <n v="770"/>
    <n v="770"/>
    <n v="770"/>
    <n v="770"/>
    <m/>
    <n v="0.5"/>
    <n v="385"/>
    <n v="385"/>
    <n v="385"/>
  </r>
  <r>
    <x v="1"/>
    <x v="486"/>
    <s v="DISPATCHABLE"/>
    <n v="251.2045"/>
    <n v="770"/>
    <n v="770"/>
    <n v="770"/>
    <n v="770"/>
    <m/>
    <n v="0.5"/>
    <n v="385"/>
    <n v="385"/>
    <n v="385"/>
  </r>
  <r>
    <x v="1"/>
    <x v="487"/>
    <s v="DISPATCHABLE"/>
    <n v="251.2945"/>
    <n v="770"/>
    <n v="770"/>
    <n v="770"/>
    <n v="770"/>
    <m/>
    <n v="0.5"/>
    <n v="385"/>
    <n v="385"/>
    <n v="385"/>
  </r>
  <r>
    <x v="1"/>
    <x v="488"/>
    <s v="DISPATCHABLE"/>
    <n v="250.774"/>
    <n v="770"/>
    <n v="770"/>
    <n v="770"/>
    <n v="770"/>
    <m/>
    <n v="0.5"/>
    <n v="385"/>
    <n v="385"/>
    <n v="385"/>
  </r>
  <r>
    <x v="1"/>
    <x v="489"/>
    <s v="DISPATCHABLE"/>
    <n v="251.64850000000001"/>
    <n v="770"/>
    <n v="770"/>
    <n v="770"/>
    <n v="770"/>
    <m/>
    <n v="0.5"/>
    <n v="385"/>
    <n v="385"/>
    <n v="385"/>
  </r>
  <r>
    <x v="1"/>
    <x v="490"/>
    <s v="DISPATCHABLE"/>
    <n v="253.66900000000001"/>
    <n v="770"/>
    <n v="770"/>
    <n v="770"/>
    <n v="770"/>
    <m/>
    <n v="0.5"/>
    <n v="385"/>
    <n v="385"/>
    <n v="385"/>
  </r>
  <r>
    <x v="1"/>
    <x v="491"/>
    <s v="DISPATCHABLE"/>
    <n v="251.19550000000001"/>
    <n v="770"/>
    <n v="770"/>
    <n v="770"/>
    <n v="770"/>
    <m/>
    <n v="0.5"/>
    <n v="385"/>
    <n v="385"/>
    <n v="385"/>
  </r>
  <r>
    <x v="1"/>
    <x v="492"/>
    <s v="DISPATCHABLE"/>
    <n v="251.8355"/>
    <n v="770"/>
    <n v="770"/>
    <n v="770"/>
    <n v="770"/>
    <m/>
    <n v="0.5"/>
    <n v="385"/>
    <n v="385"/>
    <n v="385"/>
  </r>
  <r>
    <x v="1"/>
    <x v="493"/>
    <s v="DISPATCHABLE"/>
    <n v="261.72199999999998"/>
    <n v="770"/>
    <n v="770"/>
    <n v="770"/>
    <n v="770"/>
    <m/>
    <n v="0.5"/>
    <n v="385"/>
    <n v="385"/>
    <n v="385"/>
  </r>
  <r>
    <x v="1"/>
    <x v="494"/>
    <s v="DISPATCHABLE"/>
    <n v="251.679"/>
    <n v="770"/>
    <n v="770"/>
    <n v="770"/>
    <n v="770"/>
    <m/>
    <n v="0.5"/>
    <n v="385"/>
    <n v="385"/>
    <n v="385"/>
  </r>
  <r>
    <x v="1"/>
    <x v="495"/>
    <s v="DISPATCHABLE"/>
    <n v="270.3175"/>
    <n v="770"/>
    <n v="770"/>
    <n v="770"/>
    <n v="770"/>
    <m/>
    <n v="0.5"/>
    <n v="385"/>
    <n v="385"/>
    <n v="385"/>
  </r>
  <r>
    <x v="1"/>
    <x v="496"/>
    <s v="DISPATCHABLE"/>
    <n v="323.63749999999999"/>
    <n v="770"/>
    <n v="770"/>
    <n v="770"/>
    <n v="770"/>
    <m/>
    <n v="0.5"/>
    <n v="385"/>
    <n v="385"/>
    <n v="385"/>
  </r>
  <r>
    <x v="1"/>
    <x v="497"/>
    <s v="DISPATCHABLE"/>
    <n v="348.97300000000001"/>
    <n v="704"/>
    <n v="770"/>
    <n v="770"/>
    <n v="770"/>
    <m/>
    <n v="0.5"/>
    <n v="385"/>
    <n v="385"/>
    <n v="352"/>
  </r>
  <r>
    <x v="1"/>
    <x v="498"/>
    <s v="DISPATCHABLE"/>
    <n v="348.44"/>
    <n v="698"/>
    <n v="770"/>
    <n v="770"/>
    <n v="770"/>
    <m/>
    <n v="0.5"/>
    <n v="385"/>
    <n v="385"/>
    <n v="349"/>
  </r>
  <r>
    <x v="1"/>
    <x v="499"/>
    <s v="DISPATCHABLE"/>
    <n v="315.61399999999998"/>
    <n v="696"/>
    <n v="770"/>
    <n v="770"/>
    <n v="770"/>
    <m/>
    <n v="0.5"/>
    <n v="385"/>
    <n v="385"/>
    <n v="348"/>
  </r>
  <r>
    <x v="1"/>
    <x v="500"/>
    <s v="DISPATCHABLE"/>
    <n v="263.75799999999998"/>
    <n v="695"/>
    <n v="770"/>
    <n v="770"/>
    <n v="770"/>
    <m/>
    <n v="0.5"/>
    <n v="385"/>
    <n v="385"/>
    <n v="347.5"/>
  </r>
  <r>
    <x v="1"/>
    <x v="501"/>
    <s v="DISPATCHABLE"/>
    <n v="251.64850000000001"/>
    <n v="695"/>
    <n v="770"/>
    <n v="770"/>
    <n v="770"/>
    <m/>
    <n v="0.5"/>
    <n v="385"/>
    <n v="385"/>
    <n v="347.5"/>
  </r>
  <r>
    <x v="1"/>
    <x v="502"/>
    <s v="DISPATCHABLE"/>
    <n v="250.27500000000001"/>
    <n v="695"/>
    <n v="770"/>
    <n v="770"/>
    <n v="770"/>
    <m/>
    <n v="0.5"/>
    <n v="385"/>
    <n v="385"/>
    <n v="347.5"/>
  </r>
  <r>
    <x v="1"/>
    <x v="503"/>
    <s v="DISPATCHABLE"/>
    <n v="250.7235"/>
    <n v="695"/>
    <n v="770"/>
    <n v="770"/>
    <n v="770"/>
    <m/>
    <n v="0.5"/>
    <n v="385"/>
    <n v="385"/>
    <n v="347.5"/>
  </r>
  <r>
    <x v="1"/>
    <x v="504"/>
    <s v="DISPATCHABLE"/>
    <n v="220.8355"/>
    <n v="715"/>
    <n v="717"/>
    <n v="717"/>
    <n v="770"/>
    <m/>
    <n v="0.5"/>
    <n v="358.5"/>
    <n v="385"/>
    <n v="357.5"/>
  </r>
  <r>
    <x v="1"/>
    <x v="505"/>
    <s v="FIXED"/>
    <n v="126.715"/>
    <n v="257"/>
    <n v="257"/>
    <n v="257"/>
    <n v="770"/>
    <m/>
    <n v="0.5"/>
    <n v="128.5"/>
    <n v="385"/>
    <n v="128.5"/>
  </r>
  <r>
    <x v="1"/>
    <x v="506"/>
    <s v="OFFLINE"/>
    <n v="0"/>
    <n v="0"/>
    <n v="0"/>
    <n v="0"/>
    <n v="770"/>
    <m/>
    <n v="0.5"/>
    <n v="0"/>
    <n v="385"/>
    <n v="0"/>
  </r>
  <r>
    <x v="1"/>
    <x v="507"/>
    <s v="OFFLINE"/>
    <n v="0"/>
    <n v="0"/>
    <n v="0"/>
    <n v="0"/>
    <n v="770"/>
    <m/>
    <n v="0.5"/>
    <n v="0"/>
    <n v="385"/>
    <n v="0"/>
  </r>
  <r>
    <x v="1"/>
    <x v="508"/>
    <s v="OFFLINE"/>
    <n v="0"/>
    <n v="0"/>
    <n v="0"/>
    <n v="0"/>
    <n v="770"/>
    <m/>
    <n v="0.5"/>
    <n v="0"/>
    <n v="385"/>
    <n v="0"/>
  </r>
  <r>
    <x v="1"/>
    <x v="509"/>
    <s v="OFFLINE"/>
    <n v="0"/>
    <n v="0"/>
    <n v="0"/>
    <n v="0"/>
    <n v="770"/>
    <m/>
    <n v="0.5"/>
    <n v="0"/>
    <n v="385"/>
    <n v="0"/>
  </r>
  <r>
    <x v="1"/>
    <x v="510"/>
    <s v="OFFLINE"/>
    <n v="0"/>
    <n v="0"/>
    <n v="0"/>
    <n v="0"/>
    <n v="770"/>
    <m/>
    <n v="0.5"/>
    <n v="0"/>
    <n v="385"/>
    <n v="0"/>
  </r>
  <r>
    <x v="1"/>
    <x v="511"/>
    <s v="OFFLINE"/>
    <n v="0"/>
    <n v="0"/>
    <n v="0"/>
    <n v="0"/>
    <n v="770"/>
    <m/>
    <n v="0.5"/>
    <n v="0"/>
    <n v="385"/>
    <n v="0"/>
  </r>
  <r>
    <x v="1"/>
    <x v="512"/>
    <s v="OFFLINE"/>
    <n v="0"/>
    <n v="0"/>
    <n v="0"/>
    <n v="0"/>
    <n v="770"/>
    <m/>
    <n v="0.5"/>
    <n v="0"/>
    <n v="385"/>
    <n v="0"/>
  </r>
  <r>
    <x v="1"/>
    <x v="513"/>
    <s v="OFFLINE"/>
    <n v="0"/>
    <n v="0"/>
    <n v="0"/>
    <n v="0"/>
    <n v="770"/>
    <m/>
    <n v="0.5"/>
    <n v="0"/>
    <n v="385"/>
    <n v="0"/>
  </r>
  <r>
    <x v="1"/>
    <x v="514"/>
    <s v="OFFLINE"/>
    <n v="0"/>
    <n v="0"/>
    <n v="0"/>
    <n v="0"/>
    <n v="770"/>
    <m/>
    <n v="0.5"/>
    <n v="0"/>
    <n v="385"/>
    <n v="0"/>
  </r>
  <r>
    <x v="1"/>
    <x v="515"/>
    <s v="OFFLINE"/>
    <n v="0"/>
    <n v="0"/>
    <n v="0"/>
    <n v="0"/>
    <n v="770"/>
    <m/>
    <n v="0.5"/>
    <n v="0"/>
    <n v="385"/>
    <n v="0"/>
  </r>
  <r>
    <x v="1"/>
    <x v="516"/>
    <s v="OFFLINE"/>
    <n v="0"/>
    <n v="0"/>
    <n v="0"/>
    <n v="0"/>
    <n v="770"/>
    <m/>
    <n v="0.5"/>
    <n v="0"/>
    <n v="385"/>
    <n v="0"/>
  </r>
  <r>
    <x v="1"/>
    <x v="517"/>
    <s v="OFFLINE"/>
    <n v="0"/>
    <n v="0"/>
    <n v="0"/>
    <n v="0"/>
    <n v="770"/>
    <m/>
    <n v="0.5"/>
    <n v="0"/>
    <n v="385"/>
    <n v="0"/>
  </r>
  <r>
    <x v="1"/>
    <x v="518"/>
    <s v="OFFLINE"/>
    <n v="0"/>
    <n v="0"/>
    <n v="0"/>
    <n v="0"/>
    <n v="770"/>
    <m/>
    <n v="0.5"/>
    <n v="0"/>
    <n v="385"/>
    <n v="0"/>
  </r>
  <r>
    <x v="1"/>
    <x v="519"/>
    <s v="OFFLINE"/>
    <n v="0"/>
    <n v="0"/>
    <n v="0"/>
    <n v="0"/>
    <n v="770"/>
    <m/>
    <n v="0.5"/>
    <n v="0"/>
    <n v="385"/>
    <n v="0"/>
  </r>
  <r>
    <x v="1"/>
    <x v="520"/>
    <s v="OFFLINE"/>
    <n v="0"/>
    <n v="0"/>
    <n v="0"/>
    <n v="0"/>
    <n v="770"/>
    <m/>
    <n v="0.5"/>
    <n v="0"/>
    <n v="385"/>
    <n v="0"/>
  </r>
  <r>
    <x v="1"/>
    <x v="521"/>
    <s v="OFFLINE"/>
    <n v="0"/>
    <n v="0"/>
    <n v="0"/>
    <n v="0"/>
    <n v="770"/>
    <m/>
    <n v="0.5"/>
    <n v="0"/>
    <n v="385"/>
    <n v="0"/>
  </r>
  <r>
    <x v="1"/>
    <x v="522"/>
    <s v="OFFLINE"/>
    <n v="0"/>
    <n v="0"/>
    <n v="0"/>
    <n v="0"/>
    <n v="770"/>
    <m/>
    <n v="0.5"/>
    <n v="0"/>
    <n v="385"/>
    <n v="0"/>
  </r>
  <r>
    <x v="1"/>
    <x v="523"/>
    <s v="OFFLINE"/>
    <n v="0"/>
    <n v="0"/>
    <n v="0"/>
    <n v="0"/>
    <n v="770"/>
    <m/>
    <n v="0.5"/>
    <n v="0"/>
    <n v="385"/>
    <n v="0"/>
  </r>
  <r>
    <x v="1"/>
    <x v="524"/>
    <s v="OFFLINE"/>
    <n v="0"/>
    <n v="0"/>
    <n v="0"/>
    <n v="0"/>
    <n v="770"/>
    <m/>
    <n v="0.5"/>
    <n v="0"/>
    <n v="385"/>
    <n v="0"/>
  </r>
  <r>
    <x v="1"/>
    <x v="525"/>
    <s v="OFFLINE"/>
    <n v="0"/>
    <n v="0"/>
    <n v="0"/>
    <n v="0"/>
    <n v="770"/>
    <m/>
    <n v="0.5"/>
    <n v="0"/>
    <n v="385"/>
    <n v="0"/>
  </r>
  <r>
    <x v="1"/>
    <x v="526"/>
    <s v="OFFLINE"/>
    <n v="0"/>
    <n v="0"/>
    <n v="0"/>
    <n v="0"/>
    <n v="770"/>
    <m/>
    <n v="0.5"/>
    <n v="0"/>
    <n v="385"/>
    <n v="0"/>
  </r>
  <r>
    <x v="1"/>
    <x v="527"/>
    <s v="OFFLINE"/>
    <n v="0"/>
    <n v="0"/>
    <n v="0"/>
    <n v="0"/>
    <n v="770"/>
    <m/>
    <n v="0.5"/>
    <n v="0"/>
    <n v="385"/>
    <n v="0"/>
  </r>
  <r>
    <x v="1"/>
    <x v="528"/>
    <s v="OFFLINE"/>
    <n v="0"/>
    <n v="0"/>
    <n v="0"/>
    <n v="0"/>
    <n v="770"/>
    <m/>
    <n v="0.5"/>
    <n v="0"/>
    <n v="385"/>
    <n v="0"/>
  </r>
  <r>
    <x v="1"/>
    <x v="529"/>
    <s v="OFFLINE"/>
    <n v="0"/>
    <n v="0"/>
    <n v="0"/>
    <n v="0"/>
    <n v="770"/>
    <m/>
    <n v="0.5"/>
    <n v="0"/>
    <n v="385"/>
    <n v="0"/>
  </r>
  <r>
    <x v="1"/>
    <x v="530"/>
    <s v="OFFLINE"/>
    <n v="0"/>
    <n v="0"/>
    <n v="0"/>
    <n v="0"/>
    <n v="770"/>
    <m/>
    <n v="0.5"/>
    <n v="0"/>
    <n v="385"/>
    <n v="0"/>
  </r>
  <r>
    <x v="1"/>
    <x v="531"/>
    <s v="OFFLINE"/>
    <n v="0"/>
    <n v="0"/>
    <n v="0"/>
    <n v="0"/>
    <n v="770"/>
    <m/>
    <n v="0.5"/>
    <n v="0"/>
    <n v="385"/>
    <n v="0"/>
  </r>
  <r>
    <x v="1"/>
    <x v="532"/>
    <s v="OFFLINE"/>
    <n v="0"/>
    <n v="0"/>
    <n v="0"/>
    <n v="0"/>
    <n v="770"/>
    <m/>
    <n v="0.5"/>
    <n v="0"/>
    <n v="385"/>
    <n v="0"/>
  </r>
  <r>
    <x v="1"/>
    <x v="533"/>
    <s v="OFFLINE"/>
    <n v="0"/>
    <n v="0"/>
    <n v="0"/>
    <n v="0"/>
    <n v="770"/>
    <m/>
    <n v="0.5"/>
    <n v="0"/>
    <n v="385"/>
    <n v="0"/>
  </r>
  <r>
    <x v="1"/>
    <x v="534"/>
    <s v="OFFLINE"/>
    <n v="0"/>
    <n v="0"/>
    <n v="0"/>
    <n v="0"/>
    <n v="770"/>
    <m/>
    <n v="0.5"/>
    <n v="0"/>
    <n v="385"/>
    <n v="0"/>
  </r>
  <r>
    <x v="1"/>
    <x v="535"/>
    <s v="OFFLINE"/>
    <n v="0"/>
    <n v="0"/>
    <n v="0"/>
    <n v="0"/>
    <n v="770"/>
    <m/>
    <n v="0.5"/>
    <n v="0"/>
    <n v="385"/>
    <n v="0"/>
  </r>
  <r>
    <x v="1"/>
    <x v="536"/>
    <s v="OFFLINE"/>
    <n v="0"/>
    <n v="0"/>
    <n v="0"/>
    <n v="0"/>
    <n v="770"/>
    <m/>
    <n v="0.5"/>
    <n v="0"/>
    <n v="385"/>
    <n v="0"/>
  </r>
  <r>
    <x v="1"/>
    <x v="537"/>
    <s v="OFFLINE"/>
    <n v="0"/>
    <n v="0"/>
    <n v="0"/>
    <n v="0"/>
    <n v="770"/>
    <m/>
    <n v="0.5"/>
    <n v="0"/>
    <n v="385"/>
    <n v="0"/>
  </r>
  <r>
    <x v="1"/>
    <x v="538"/>
    <s v="OFFLINE"/>
    <n v="0"/>
    <n v="0"/>
    <n v="0"/>
    <n v="0"/>
    <n v="770"/>
    <m/>
    <n v="0.5"/>
    <n v="0"/>
    <n v="385"/>
    <n v="0"/>
  </r>
  <r>
    <x v="1"/>
    <x v="539"/>
    <s v="OFFLINE"/>
    <n v="0"/>
    <n v="0"/>
    <n v="0"/>
    <n v="0"/>
    <n v="770"/>
    <m/>
    <n v="0.5"/>
    <n v="0"/>
    <n v="385"/>
    <n v="0"/>
  </r>
  <r>
    <x v="1"/>
    <x v="540"/>
    <s v="OFFLINE"/>
    <n v="0"/>
    <n v="0"/>
    <n v="0"/>
    <n v="0"/>
    <n v="770"/>
    <m/>
    <n v="0.5"/>
    <n v="0"/>
    <n v="385"/>
    <n v="0"/>
  </r>
  <r>
    <x v="1"/>
    <x v="541"/>
    <s v="OFFLINE"/>
    <n v="0"/>
    <n v="0"/>
    <n v="0"/>
    <n v="0"/>
    <n v="770"/>
    <m/>
    <n v="0.5"/>
    <n v="0"/>
    <n v="385"/>
    <n v="0"/>
  </r>
  <r>
    <x v="1"/>
    <x v="542"/>
    <s v="OFFLINE"/>
    <n v="0"/>
    <n v="0"/>
    <n v="0"/>
    <n v="0"/>
    <n v="770"/>
    <m/>
    <n v="0.5"/>
    <n v="0"/>
    <n v="385"/>
    <n v="0"/>
  </r>
  <r>
    <x v="1"/>
    <x v="543"/>
    <s v="OFFLINE"/>
    <n v="0"/>
    <n v="0"/>
    <n v="0"/>
    <n v="0"/>
    <n v="770"/>
    <m/>
    <n v="0.5"/>
    <n v="0"/>
    <n v="385"/>
    <n v="0"/>
  </r>
  <r>
    <x v="1"/>
    <x v="544"/>
    <s v="OFFLINE"/>
    <n v="0"/>
    <n v="0"/>
    <n v="0"/>
    <n v="0"/>
    <n v="770"/>
    <m/>
    <n v="0.5"/>
    <n v="0"/>
    <n v="385"/>
    <n v="0"/>
  </r>
  <r>
    <x v="1"/>
    <x v="545"/>
    <s v="OFFLINE"/>
    <n v="0"/>
    <n v="0"/>
    <n v="0"/>
    <n v="0"/>
    <n v="770"/>
    <m/>
    <n v="0.5"/>
    <n v="0"/>
    <n v="385"/>
    <n v="0"/>
  </r>
  <r>
    <x v="1"/>
    <x v="546"/>
    <s v="OFFLINE"/>
    <n v="0"/>
    <n v="0"/>
    <n v="0"/>
    <n v="0"/>
    <n v="770"/>
    <m/>
    <n v="0.5"/>
    <n v="0"/>
    <n v="385"/>
    <n v="0"/>
  </r>
  <r>
    <x v="1"/>
    <x v="547"/>
    <s v="OFFLINE"/>
    <n v="0"/>
    <n v="0"/>
    <n v="0"/>
    <n v="0"/>
    <n v="770"/>
    <m/>
    <n v="0.5"/>
    <n v="0"/>
    <n v="385"/>
    <n v="0"/>
  </r>
  <r>
    <x v="1"/>
    <x v="548"/>
    <s v="OFFLINE"/>
    <n v="0"/>
    <n v="0"/>
    <n v="0"/>
    <n v="0"/>
    <n v="770"/>
    <m/>
    <n v="0.5"/>
    <n v="0"/>
    <n v="385"/>
    <n v="0"/>
  </r>
  <r>
    <x v="1"/>
    <x v="549"/>
    <s v="OFFLINE"/>
    <n v="0"/>
    <n v="0"/>
    <n v="0"/>
    <n v="0"/>
    <n v="770"/>
    <m/>
    <n v="0.5"/>
    <n v="0"/>
    <n v="385"/>
    <n v="0"/>
  </r>
  <r>
    <x v="1"/>
    <x v="550"/>
    <s v="OFFLINE"/>
    <n v="0"/>
    <n v="0"/>
    <n v="0"/>
    <n v="0"/>
    <n v="770"/>
    <m/>
    <n v="0.5"/>
    <n v="0"/>
    <n v="385"/>
    <n v="0"/>
  </r>
  <r>
    <x v="1"/>
    <x v="551"/>
    <s v="OFFLINE"/>
    <n v="0"/>
    <n v="0"/>
    <n v="0"/>
    <n v="0"/>
    <n v="770"/>
    <m/>
    <n v="0.5"/>
    <n v="0"/>
    <n v="385"/>
    <n v="0"/>
  </r>
  <r>
    <x v="1"/>
    <x v="552"/>
    <s v="OFFLINE"/>
    <n v="0"/>
    <n v="0"/>
    <n v="0"/>
    <n v="0"/>
    <n v="770"/>
    <m/>
    <n v="0.5"/>
    <n v="0"/>
    <n v="385"/>
    <n v="0"/>
  </r>
  <r>
    <x v="1"/>
    <x v="553"/>
    <s v="OFFLINE"/>
    <n v="0"/>
    <n v="0"/>
    <n v="0"/>
    <n v="0"/>
    <n v="770"/>
    <m/>
    <n v="0.5"/>
    <n v="0"/>
    <n v="385"/>
    <n v="0"/>
  </r>
  <r>
    <x v="1"/>
    <x v="554"/>
    <s v="OFFLINE"/>
    <n v="0"/>
    <n v="0"/>
    <n v="0"/>
    <n v="0"/>
    <n v="770"/>
    <m/>
    <n v="0.5"/>
    <n v="0"/>
    <n v="385"/>
    <n v="0"/>
  </r>
  <r>
    <x v="1"/>
    <x v="555"/>
    <s v="OFFLINE"/>
    <n v="0"/>
    <n v="0"/>
    <n v="0"/>
    <n v="0"/>
    <n v="770"/>
    <m/>
    <n v="0.5"/>
    <n v="0"/>
    <n v="385"/>
    <n v="0"/>
  </r>
  <r>
    <x v="1"/>
    <x v="556"/>
    <s v="OFFLINE"/>
    <n v="0"/>
    <n v="0"/>
    <n v="0"/>
    <n v="0"/>
    <n v="770"/>
    <m/>
    <n v="0.5"/>
    <n v="0"/>
    <n v="385"/>
    <n v="0"/>
  </r>
  <r>
    <x v="1"/>
    <x v="557"/>
    <s v="OFFLINE"/>
    <n v="0"/>
    <n v="0"/>
    <n v="0"/>
    <n v="0"/>
    <n v="770"/>
    <m/>
    <n v="0.5"/>
    <n v="0"/>
    <n v="385"/>
    <n v="0"/>
  </r>
  <r>
    <x v="1"/>
    <x v="558"/>
    <s v="OFFLINE"/>
    <n v="0"/>
    <n v="0"/>
    <n v="0"/>
    <n v="0"/>
    <n v="770"/>
    <m/>
    <n v="0.5"/>
    <n v="0"/>
    <n v="385"/>
    <n v="0"/>
  </r>
  <r>
    <x v="1"/>
    <x v="559"/>
    <s v="OFFLINE"/>
    <n v="0"/>
    <n v="0"/>
    <n v="0"/>
    <n v="0"/>
    <n v="770"/>
    <m/>
    <n v="0.5"/>
    <n v="0"/>
    <n v="385"/>
    <n v="0"/>
  </r>
  <r>
    <x v="1"/>
    <x v="560"/>
    <s v="OFFLINE"/>
    <n v="0"/>
    <n v="0"/>
    <n v="0"/>
    <n v="0"/>
    <n v="770"/>
    <m/>
    <n v="0.5"/>
    <n v="0"/>
    <n v="385"/>
    <n v="0"/>
  </r>
  <r>
    <x v="1"/>
    <x v="561"/>
    <s v="OFFLINE"/>
    <n v="0"/>
    <n v="0"/>
    <n v="0"/>
    <n v="0"/>
    <n v="770"/>
    <m/>
    <n v="0.5"/>
    <n v="0"/>
    <n v="385"/>
    <n v="0"/>
  </r>
  <r>
    <x v="1"/>
    <x v="562"/>
    <s v="OFFLINE"/>
    <n v="0"/>
    <n v="0"/>
    <n v="0"/>
    <n v="0"/>
    <n v="770"/>
    <m/>
    <n v="0.5"/>
    <n v="0"/>
    <n v="385"/>
    <n v="0"/>
  </r>
  <r>
    <x v="1"/>
    <x v="563"/>
    <s v="OFFLINE"/>
    <n v="0"/>
    <n v="0"/>
    <n v="0"/>
    <n v="0"/>
    <n v="770"/>
    <m/>
    <n v="0.5"/>
    <n v="0"/>
    <n v="385"/>
    <n v="0"/>
  </r>
  <r>
    <x v="1"/>
    <x v="564"/>
    <s v="OFFLINE"/>
    <n v="0"/>
    <n v="0"/>
    <n v="0"/>
    <n v="0"/>
    <n v="770"/>
    <m/>
    <n v="0.5"/>
    <n v="0"/>
    <n v="385"/>
    <n v="0"/>
  </r>
  <r>
    <x v="1"/>
    <x v="565"/>
    <s v="OFFLINE"/>
    <n v="0"/>
    <n v="0"/>
    <n v="0"/>
    <n v="0"/>
    <n v="770"/>
    <m/>
    <n v="0.5"/>
    <n v="0"/>
    <n v="385"/>
    <n v="0"/>
  </r>
  <r>
    <x v="1"/>
    <x v="566"/>
    <s v="OFFLINE"/>
    <n v="0"/>
    <n v="0"/>
    <n v="0"/>
    <n v="0"/>
    <n v="770"/>
    <m/>
    <n v="0.5"/>
    <n v="0"/>
    <n v="385"/>
    <n v="0"/>
  </r>
  <r>
    <x v="1"/>
    <x v="567"/>
    <s v="OFFLINE"/>
    <n v="0"/>
    <n v="0"/>
    <n v="0"/>
    <n v="0"/>
    <n v="770"/>
    <m/>
    <n v="0.5"/>
    <n v="0"/>
    <n v="385"/>
    <n v="0"/>
  </r>
  <r>
    <x v="1"/>
    <x v="568"/>
    <s v="OFFLINE"/>
    <n v="0"/>
    <n v="0"/>
    <n v="0"/>
    <n v="0"/>
    <n v="770"/>
    <m/>
    <n v="0.5"/>
    <n v="0"/>
    <n v="385"/>
    <n v="0"/>
  </r>
  <r>
    <x v="1"/>
    <x v="569"/>
    <s v="OFFLINE"/>
    <n v="0"/>
    <n v="0"/>
    <n v="0"/>
    <n v="0"/>
    <n v="770"/>
    <m/>
    <n v="0.5"/>
    <n v="0"/>
    <n v="385"/>
    <n v="0"/>
  </r>
  <r>
    <x v="1"/>
    <x v="570"/>
    <s v="OFFLINE"/>
    <n v="0"/>
    <n v="0"/>
    <n v="0"/>
    <n v="0"/>
    <n v="770"/>
    <m/>
    <n v="0.5"/>
    <n v="0"/>
    <n v="385"/>
    <n v="0"/>
  </r>
  <r>
    <x v="1"/>
    <x v="571"/>
    <s v="OFFLINE"/>
    <n v="0"/>
    <n v="0"/>
    <n v="0"/>
    <n v="0"/>
    <n v="770"/>
    <m/>
    <n v="0.5"/>
    <n v="0"/>
    <n v="385"/>
    <n v="0"/>
  </r>
  <r>
    <x v="1"/>
    <x v="572"/>
    <s v="OFFLINE"/>
    <n v="0"/>
    <n v="0"/>
    <n v="0"/>
    <n v="0"/>
    <n v="770"/>
    <m/>
    <n v="0.5"/>
    <n v="0"/>
    <n v="385"/>
    <n v="0"/>
  </r>
  <r>
    <x v="1"/>
    <x v="573"/>
    <s v="OFFLINE"/>
    <n v="0"/>
    <n v="0"/>
    <n v="0"/>
    <n v="0"/>
    <n v="770"/>
    <m/>
    <n v="0.5"/>
    <n v="0"/>
    <n v="385"/>
    <n v="0"/>
  </r>
  <r>
    <x v="1"/>
    <x v="574"/>
    <s v="OFFLINE"/>
    <n v="0"/>
    <n v="0"/>
    <n v="0"/>
    <n v="0"/>
    <n v="770"/>
    <m/>
    <n v="0.5"/>
    <n v="0"/>
    <n v="385"/>
    <n v="0"/>
  </r>
  <r>
    <x v="1"/>
    <x v="575"/>
    <s v="OFFLINE"/>
    <n v="0"/>
    <n v="0"/>
    <n v="0"/>
    <n v="0"/>
    <n v="770"/>
    <m/>
    <n v="0.5"/>
    <n v="0"/>
    <n v="385"/>
    <n v="0"/>
  </r>
  <r>
    <x v="1"/>
    <x v="576"/>
    <s v="OFFLINE"/>
    <n v="0"/>
    <n v="0"/>
    <n v="0"/>
    <n v="0"/>
    <n v="770"/>
    <m/>
    <n v="0.5"/>
    <n v="0"/>
    <n v="385"/>
    <n v="0"/>
  </r>
  <r>
    <x v="1"/>
    <x v="577"/>
    <s v="OFFLINE"/>
    <n v="0"/>
    <n v="0"/>
    <n v="0"/>
    <n v="0"/>
    <n v="770"/>
    <m/>
    <n v="0.5"/>
    <n v="0"/>
    <n v="385"/>
    <n v="0"/>
  </r>
  <r>
    <x v="1"/>
    <x v="578"/>
    <s v="OFFLINE"/>
    <n v="0"/>
    <n v="0"/>
    <n v="0"/>
    <n v="0"/>
    <n v="770"/>
    <m/>
    <n v="0.5"/>
    <n v="0"/>
    <n v="385"/>
    <n v="0"/>
  </r>
  <r>
    <x v="1"/>
    <x v="579"/>
    <s v="OFFLINE"/>
    <n v="0"/>
    <n v="0"/>
    <n v="0"/>
    <n v="0"/>
    <n v="770"/>
    <m/>
    <n v="0.5"/>
    <n v="0"/>
    <n v="385"/>
    <n v="0"/>
  </r>
  <r>
    <x v="1"/>
    <x v="580"/>
    <s v="OFFLINE"/>
    <n v="0"/>
    <n v="0"/>
    <n v="0"/>
    <n v="0"/>
    <n v="770"/>
    <m/>
    <n v="0.5"/>
    <n v="0"/>
    <n v="385"/>
    <n v="0"/>
  </r>
  <r>
    <x v="1"/>
    <x v="581"/>
    <s v="OFFLINE"/>
    <n v="0"/>
    <n v="0"/>
    <n v="0"/>
    <n v="0"/>
    <n v="770"/>
    <m/>
    <n v="0.5"/>
    <n v="0"/>
    <n v="385"/>
    <n v="0"/>
  </r>
  <r>
    <x v="1"/>
    <x v="582"/>
    <s v="OFFLINE"/>
    <n v="0"/>
    <n v="0"/>
    <n v="0"/>
    <n v="0"/>
    <n v="770"/>
    <m/>
    <n v="0.5"/>
    <n v="0"/>
    <n v="385"/>
    <n v="0"/>
  </r>
  <r>
    <x v="1"/>
    <x v="583"/>
    <s v="OFFLINE"/>
    <n v="0"/>
    <n v="0"/>
    <n v="0"/>
    <n v="0"/>
    <n v="770"/>
    <m/>
    <n v="0.5"/>
    <n v="0"/>
    <n v="385"/>
    <n v="0"/>
  </r>
  <r>
    <x v="1"/>
    <x v="584"/>
    <s v="OFFLINE"/>
    <n v="0"/>
    <n v="0"/>
    <n v="0"/>
    <n v="0"/>
    <n v="770"/>
    <m/>
    <n v="0.5"/>
    <n v="0"/>
    <n v="385"/>
    <n v="0"/>
  </r>
  <r>
    <x v="1"/>
    <x v="585"/>
    <s v="OFFLINE"/>
    <n v="0"/>
    <n v="0"/>
    <n v="0"/>
    <n v="0"/>
    <n v="770"/>
    <m/>
    <n v="0.5"/>
    <n v="0"/>
    <n v="385"/>
    <n v="0"/>
  </r>
  <r>
    <x v="1"/>
    <x v="586"/>
    <s v="OFFLINE"/>
    <n v="0"/>
    <n v="0"/>
    <n v="0"/>
    <n v="0"/>
    <n v="770"/>
    <m/>
    <n v="0.5"/>
    <n v="0"/>
    <n v="385"/>
    <n v="0"/>
  </r>
  <r>
    <x v="1"/>
    <x v="587"/>
    <s v="OFFLINE"/>
    <n v="0"/>
    <n v="0"/>
    <n v="0"/>
    <n v="0"/>
    <n v="770"/>
    <m/>
    <n v="0.5"/>
    <n v="0"/>
    <n v="385"/>
    <n v="0"/>
  </r>
  <r>
    <x v="1"/>
    <x v="588"/>
    <s v="OFFLINE"/>
    <n v="0"/>
    <n v="0"/>
    <n v="0"/>
    <n v="0"/>
    <n v="770"/>
    <m/>
    <n v="0.5"/>
    <n v="0"/>
    <n v="385"/>
    <n v="0"/>
  </r>
  <r>
    <x v="1"/>
    <x v="589"/>
    <s v="OFFLINE"/>
    <n v="0"/>
    <n v="0"/>
    <n v="0"/>
    <n v="0"/>
    <n v="770"/>
    <m/>
    <n v="0.5"/>
    <n v="0"/>
    <n v="385"/>
    <n v="0"/>
  </r>
  <r>
    <x v="1"/>
    <x v="590"/>
    <s v="OFFLINE"/>
    <n v="0"/>
    <n v="0"/>
    <n v="0"/>
    <n v="0"/>
    <n v="770"/>
    <m/>
    <n v="0.5"/>
    <n v="0"/>
    <n v="385"/>
    <n v="0"/>
  </r>
  <r>
    <x v="1"/>
    <x v="591"/>
    <s v="OFFLINE"/>
    <n v="0"/>
    <n v="0"/>
    <n v="0"/>
    <n v="0"/>
    <n v="770"/>
    <m/>
    <n v="0.5"/>
    <n v="0"/>
    <n v="385"/>
    <n v="0"/>
  </r>
  <r>
    <x v="1"/>
    <x v="592"/>
    <s v="OFFLINE"/>
    <n v="0"/>
    <n v="0"/>
    <n v="0"/>
    <n v="0"/>
    <n v="770"/>
    <m/>
    <n v="0.5"/>
    <n v="0"/>
    <n v="385"/>
    <n v="0"/>
  </r>
  <r>
    <x v="1"/>
    <x v="593"/>
    <s v="OFFLINE"/>
    <n v="0"/>
    <n v="0"/>
    <n v="0"/>
    <n v="0"/>
    <n v="770"/>
    <m/>
    <n v="0.5"/>
    <n v="0"/>
    <n v="385"/>
    <n v="0"/>
  </r>
  <r>
    <x v="1"/>
    <x v="594"/>
    <s v="OFFLINE"/>
    <n v="0"/>
    <n v="0"/>
    <n v="0"/>
    <n v="0"/>
    <n v="770"/>
    <m/>
    <n v="0.5"/>
    <n v="0"/>
    <n v="385"/>
    <n v="0"/>
  </r>
  <r>
    <x v="1"/>
    <x v="595"/>
    <s v="OFFLINE"/>
    <n v="0"/>
    <n v="0"/>
    <n v="0"/>
    <n v="0"/>
    <n v="770"/>
    <m/>
    <n v="0.5"/>
    <n v="0"/>
    <n v="385"/>
    <n v="0"/>
  </r>
  <r>
    <x v="1"/>
    <x v="596"/>
    <s v="OFFLINE"/>
    <n v="0"/>
    <n v="0"/>
    <n v="0"/>
    <n v="0"/>
    <n v="770"/>
    <m/>
    <n v="0.5"/>
    <n v="0"/>
    <n v="385"/>
    <n v="0"/>
  </r>
  <r>
    <x v="1"/>
    <x v="597"/>
    <s v="OFFLINE"/>
    <n v="0"/>
    <n v="0"/>
    <n v="0"/>
    <n v="0"/>
    <n v="770"/>
    <m/>
    <n v="0.5"/>
    <n v="0"/>
    <n v="385"/>
    <n v="0"/>
  </r>
  <r>
    <x v="1"/>
    <x v="598"/>
    <s v="OFFLINE"/>
    <n v="0"/>
    <n v="0"/>
    <n v="0"/>
    <n v="0"/>
    <n v="770"/>
    <m/>
    <n v="0.5"/>
    <n v="0"/>
    <n v="385"/>
    <n v="0"/>
  </r>
  <r>
    <x v="1"/>
    <x v="599"/>
    <s v="OFFLINE"/>
    <n v="0"/>
    <n v="0"/>
    <n v="0"/>
    <n v="0"/>
    <n v="770"/>
    <m/>
    <n v="0.5"/>
    <n v="0"/>
    <n v="385"/>
    <n v="0"/>
  </r>
  <r>
    <x v="1"/>
    <x v="600"/>
    <s v="OFFLINE"/>
    <n v="0"/>
    <n v="0"/>
    <n v="0"/>
    <n v="0"/>
    <n v="770"/>
    <m/>
    <n v="0.5"/>
    <n v="0"/>
    <n v="385"/>
    <n v="0"/>
  </r>
  <r>
    <x v="1"/>
    <x v="601"/>
    <s v="OFFLINE"/>
    <n v="0"/>
    <n v="0"/>
    <n v="0"/>
    <n v="0"/>
    <n v="770"/>
    <m/>
    <n v="0.5"/>
    <n v="0"/>
    <n v="385"/>
    <n v="0"/>
  </r>
  <r>
    <x v="1"/>
    <x v="602"/>
    <s v="OFFLINE"/>
    <n v="0"/>
    <n v="0"/>
    <n v="0"/>
    <n v="0"/>
    <n v="770"/>
    <m/>
    <n v="0.5"/>
    <n v="0"/>
    <n v="385"/>
    <n v="0"/>
  </r>
  <r>
    <x v="1"/>
    <x v="603"/>
    <s v="OFFLINE"/>
    <n v="0"/>
    <n v="0"/>
    <n v="0"/>
    <n v="0"/>
    <n v="770"/>
    <m/>
    <n v="0.5"/>
    <n v="0"/>
    <n v="385"/>
    <n v="0"/>
  </r>
  <r>
    <x v="1"/>
    <x v="604"/>
    <s v="OFFLINE"/>
    <n v="0"/>
    <n v="0"/>
    <n v="0"/>
    <n v="0"/>
    <n v="770"/>
    <m/>
    <n v="0.5"/>
    <n v="0"/>
    <n v="385"/>
    <n v="0"/>
  </r>
  <r>
    <x v="1"/>
    <x v="605"/>
    <s v="OFFLINE"/>
    <n v="0"/>
    <n v="0"/>
    <n v="0"/>
    <n v="0"/>
    <n v="770"/>
    <m/>
    <n v="0.5"/>
    <n v="0"/>
    <n v="385"/>
    <n v="0"/>
  </r>
  <r>
    <x v="1"/>
    <x v="606"/>
    <s v="OFFLINE"/>
    <n v="0"/>
    <n v="0"/>
    <n v="0"/>
    <n v="0"/>
    <n v="770"/>
    <m/>
    <n v="0.5"/>
    <n v="0"/>
    <n v="385"/>
    <n v="0"/>
  </r>
  <r>
    <x v="1"/>
    <x v="607"/>
    <s v="OFFLINE"/>
    <n v="0"/>
    <n v="0"/>
    <n v="0"/>
    <n v="0"/>
    <n v="770"/>
    <m/>
    <n v="0.5"/>
    <n v="0"/>
    <n v="385"/>
    <n v="0"/>
  </r>
  <r>
    <x v="1"/>
    <x v="608"/>
    <s v="OFFLINE"/>
    <n v="0"/>
    <n v="0"/>
    <n v="0"/>
    <n v="0"/>
    <n v="770"/>
    <m/>
    <n v="0.5"/>
    <n v="0"/>
    <n v="385"/>
    <n v="0"/>
  </r>
  <r>
    <x v="1"/>
    <x v="609"/>
    <s v="OFFLINE"/>
    <n v="0"/>
    <n v="0"/>
    <n v="0"/>
    <n v="0"/>
    <n v="770"/>
    <m/>
    <n v="0.5"/>
    <n v="0"/>
    <n v="385"/>
    <n v="0"/>
  </r>
  <r>
    <x v="1"/>
    <x v="610"/>
    <s v="OFFLINE"/>
    <n v="0"/>
    <n v="0"/>
    <n v="0"/>
    <n v="0"/>
    <n v="770"/>
    <m/>
    <n v="0.5"/>
    <n v="0"/>
    <n v="385"/>
    <n v="0"/>
  </r>
  <r>
    <x v="1"/>
    <x v="611"/>
    <s v="OFFLINE"/>
    <n v="0"/>
    <n v="0"/>
    <n v="0"/>
    <n v="0"/>
    <n v="770"/>
    <m/>
    <n v="0.5"/>
    <n v="0"/>
    <n v="385"/>
    <n v="0"/>
  </r>
  <r>
    <x v="1"/>
    <x v="612"/>
    <s v="OFFLINE"/>
    <n v="0"/>
    <n v="0"/>
    <n v="0"/>
    <n v="0"/>
    <n v="770"/>
    <m/>
    <n v="0.5"/>
    <n v="0"/>
    <n v="385"/>
    <n v="0"/>
  </r>
  <r>
    <x v="1"/>
    <x v="613"/>
    <s v="OFFLINE"/>
    <n v="0"/>
    <n v="0"/>
    <n v="0"/>
    <n v="0"/>
    <n v="770"/>
    <m/>
    <n v="0.5"/>
    <n v="0"/>
    <n v="385"/>
    <n v="0"/>
  </r>
  <r>
    <x v="1"/>
    <x v="614"/>
    <s v="OFFLINE"/>
    <n v="0"/>
    <n v="0"/>
    <n v="0"/>
    <n v="0"/>
    <n v="770"/>
    <m/>
    <n v="0.5"/>
    <n v="0"/>
    <n v="385"/>
    <n v="0"/>
  </r>
  <r>
    <x v="1"/>
    <x v="615"/>
    <s v="OFFLINE"/>
    <n v="0"/>
    <n v="0"/>
    <n v="0"/>
    <n v="0"/>
    <n v="770"/>
    <m/>
    <n v="0.5"/>
    <n v="0"/>
    <n v="385"/>
    <n v="0"/>
  </r>
  <r>
    <x v="1"/>
    <x v="616"/>
    <s v="OFFLINE"/>
    <n v="0"/>
    <n v="0"/>
    <n v="0"/>
    <n v="0"/>
    <n v="770"/>
    <m/>
    <n v="0.5"/>
    <n v="0"/>
    <n v="385"/>
    <n v="0"/>
  </r>
  <r>
    <x v="1"/>
    <x v="617"/>
    <s v="OFFLINE"/>
    <n v="0"/>
    <n v="0"/>
    <n v="0"/>
    <n v="0"/>
    <n v="770"/>
    <m/>
    <n v="0.5"/>
    <n v="0"/>
    <n v="385"/>
    <n v="0"/>
  </r>
  <r>
    <x v="1"/>
    <x v="618"/>
    <s v="OFFLINE"/>
    <n v="0"/>
    <n v="0"/>
    <n v="0"/>
    <n v="0"/>
    <n v="770"/>
    <m/>
    <n v="0.5"/>
    <n v="0"/>
    <n v="385"/>
    <n v="0"/>
  </r>
  <r>
    <x v="1"/>
    <x v="619"/>
    <s v="OFFLINE"/>
    <n v="0"/>
    <n v="0"/>
    <n v="0"/>
    <n v="0"/>
    <n v="770"/>
    <m/>
    <n v="0.5"/>
    <n v="0"/>
    <n v="385"/>
    <n v="0"/>
  </r>
  <r>
    <x v="1"/>
    <x v="620"/>
    <s v="OFFLINE"/>
    <n v="0"/>
    <n v="0"/>
    <n v="0"/>
    <n v="0"/>
    <n v="770"/>
    <m/>
    <n v="0.5"/>
    <n v="0"/>
    <n v="385"/>
    <n v="0"/>
  </r>
  <r>
    <x v="1"/>
    <x v="621"/>
    <s v="OFFLINE"/>
    <n v="0"/>
    <n v="0"/>
    <n v="0"/>
    <n v="0"/>
    <n v="770"/>
    <m/>
    <n v="0.5"/>
    <n v="0"/>
    <n v="385"/>
    <n v="0"/>
  </r>
  <r>
    <x v="1"/>
    <x v="622"/>
    <s v="OFFLINE"/>
    <n v="0"/>
    <n v="0"/>
    <n v="0"/>
    <n v="0"/>
    <n v="770"/>
    <m/>
    <n v="0.5"/>
    <n v="0"/>
    <n v="385"/>
    <n v="0"/>
  </r>
  <r>
    <x v="1"/>
    <x v="623"/>
    <s v="OFFLINE"/>
    <n v="0"/>
    <n v="0"/>
    <n v="0"/>
    <n v="0"/>
    <n v="770"/>
    <m/>
    <n v="0.5"/>
    <n v="0"/>
    <n v="385"/>
    <n v="0"/>
  </r>
  <r>
    <x v="1"/>
    <x v="624"/>
    <s v="OFFLINE"/>
    <n v="0"/>
    <n v="0"/>
    <n v="0"/>
    <n v="0"/>
    <n v="770"/>
    <m/>
    <n v="0.5"/>
    <n v="0"/>
    <n v="385"/>
    <n v="0"/>
  </r>
  <r>
    <x v="1"/>
    <x v="625"/>
    <s v="OFFLINE"/>
    <n v="0"/>
    <n v="0"/>
    <n v="0"/>
    <n v="0"/>
    <n v="770"/>
    <m/>
    <n v="0.5"/>
    <n v="0"/>
    <n v="385"/>
    <n v="0"/>
  </r>
  <r>
    <x v="1"/>
    <x v="626"/>
    <s v="OFFLINE"/>
    <n v="0"/>
    <n v="0"/>
    <n v="0"/>
    <n v="0"/>
    <n v="770"/>
    <m/>
    <n v="0.5"/>
    <n v="0"/>
    <n v="385"/>
    <n v="0"/>
  </r>
  <r>
    <x v="1"/>
    <x v="627"/>
    <s v="OFFLINE"/>
    <n v="0"/>
    <n v="0"/>
    <n v="0"/>
    <n v="0"/>
    <n v="770"/>
    <m/>
    <n v="0.5"/>
    <n v="0"/>
    <n v="385"/>
    <n v="0"/>
  </r>
  <r>
    <x v="1"/>
    <x v="628"/>
    <s v="OFFLINE"/>
    <n v="0"/>
    <n v="0"/>
    <n v="0"/>
    <n v="0"/>
    <n v="770"/>
    <m/>
    <n v="0.5"/>
    <n v="0"/>
    <n v="385"/>
    <n v="0"/>
  </r>
  <r>
    <x v="1"/>
    <x v="629"/>
    <s v="OFFLINE"/>
    <n v="0"/>
    <n v="0"/>
    <n v="0"/>
    <n v="0"/>
    <n v="770"/>
    <m/>
    <n v="0.5"/>
    <n v="0"/>
    <n v="385"/>
    <n v="0"/>
  </r>
  <r>
    <x v="1"/>
    <x v="630"/>
    <s v="OFFLINE"/>
    <n v="0"/>
    <n v="0"/>
    <n v="0"/>
    <n v="0"/>
    <n v="770"/>
    <m/>
    <n v="0.5"/>
    <n v="0"/>
    <n v="385"/>
    <n v="0"/>
  </r>
  <r>
    <x v="1"/>
    <x v="631"/>
    <s v="OFFLINE"/>
    <n v="0"/>
    <n v="0"/>
    <n v="0"/>
    <n v="0"/>
    <n v="770"/>
    <m/>
    <n v="0.5"/>
    <n v="0"/>
    <n v="385"/>
    <n v="0"/>
  </r>
  <r>
    <x v="1"/>
    <x v="632"/>
    <s v="OFFLINE"/>
    <n v="0"/>
    <n v="0"/>
    <n v="0"/>
    <n v="0"/>
    <n v="770"/>
    <m/>
    <n v="0.5"/>
    <n v="0"/>
    <n v="385"/>
    <n v="0"/>
  </r>
  <r>
    <x v="1"/>
    <x v="633"/>
    <s v="OFFLINE"/>
    <n v="0"/>
    <n v="0"/>
    <n v="0"/>
    <n v="0"/>
    <n v="770"/>
    <m/>
    <n v="0.5"/>
    <n v="0"/>
    <n v="385"/>
    <n v="0"/>
  </r>
  <r>
    <x v="1"/>
    <x v="634"/>
    <s v="OFFLINE"/>
    <n v="0"/>
    <n v="0"/>
    <n v="0"/>
    <n v="0"/>
    <n v="770"/>
    <m/>
    <n v="0.5"/>
    <n v="0"/>
    <n v="385"/>
    <n v="0"/>
  </r>
  <r>
    <x v="1"/>
    <x v="635"/>
    <s v="OFFLINE"/>
    <n v="0"/>
    <n v="0"/>
    <n v="0"/>
    <n v="0"/>
    <n v="770"/>
    <m/>
    <n v="0.5"/>
    <n v="0"/>
    <n v="385"/>
    <n v="0"/>
  </r>
  <r>
    <x v="1"/>
    <x v="636"/>
    <s v="OFFLINE"/>
    <n v="0"/>
    <n v="0"/>
    <n v="0"/>
    <n v="0"/>
    <n v="770"/>
    <m/>
    <n v="0.5"/>
    <n v="0"/>
    <n v="385"/>
    <n v="0"/>
  </r>
  <r>
    <x v="1"/>
    <x v="637"/>
    <s v="OFFLINE"/>
    <n v="0"/>
    <n v="0"/>
    <n v="0"/>
    <n v="0"/>
    <n v="770"/>
    <m/>
    <n v="0.5"/>
    <n v="0"/>
    <n v="385"/>
    <n v="0"/>
  </r>
  <r>
    <x v="1"/>
    <x v="638"/>
    <s v="OFFLINE"/>
    <n v="0"/>
    <n v="0"/>
    <n v="0"/>
    <n v="0"/>
    <n v="770"/>
    <m/>
    <n v="0.5"/>
    <n v="0"/>
    <n v="385"/>
    <n v="0"/>
  </r>
  <r>
    <x v="1"/>
    <x v="639"/>
    <s v="OFFLINE"/>
    <n v="0"/>
    <n v="0"/>
    <n v="0"/>
    <n v="0"/>
    <n v="770"/>
    <m/>
    <n v="0.5"/>
    <n v="0"/>
    <n v="385"/>
    <n v="0"/>
  </r>
  <r>
    <x v="1"/>
    <x v="640"/>
    <s v="OFFLINE"/>
    <n v="0"/>
    <n v="0"/>
    <n v="0"/>
    <n v="0"/>
    <n v="770"/>
    <m/>
    <n v="0.5"/>
    <n v="0"/>
    <n v="385"/>
    <n v="0"/>
  </r>
  <r>
    <x v="1"/>
    <x v="641"/>
    <s v="OFFLINE"/>
    <n v="0"/>
    <n v="0"/>
    <n v="0"/>
    <n v="0"/>
    <n v="770"/>
    <m/>
    <n v="0.5"/>
    <n v="0"/>
    <n v="385"/>
    <n v="0"/>
  </r>
  <r>
    <x v="1"/>
    <x v="642"/>
    <s v="OFFLINE"/>
    <n v="0"/>
    <n v="0"/>
    <n v="0"/>
    <n v="0"/>
    <n v="770"/>
    <m/>
    <n v="0.5"/>
    <n v="0"/>
    <n v="385"/>
    <n v="0"/>
  </r>
  <r>
    <x v="1"/>
    <x v="643"/>
    <s v="OFFLINE"/>
    <n v="0"/>
    <n v="0"/>
    <n v="0"/>
    <n v="0"/>
    <n v="770"/>
    <m/>
    <n v="0.5"/>
    <n v="0"/>
    <n v="385"/>
    <n v="0"/>
  </r>
  <r>
    <x v="1"/>
    <x v="644"/>
    <s v="OFFLINE"/>
    <n v="0"/>
    <n v="0"/>
    <n v="0"/>
    <n v="0"/>
    <n v="770"/>
    <m/>
    <n v="0.5"/>
    <n v="0"/>
    <n v="385"/>
    <n v="0"/>
  </r>
  <r>
    <x v="1"/>
    <x v="645"/>
    <s v="OFFLINE"/>
    <n v="0"/>
    <n v="0"/>
    <n v="0"/>
    <n v="0"/>
    <n v="770"/>
    <m/>
    <n v="0.5"/>
    <n v="0"/>
    <n v="385"/>
    <n v="0"/>
  </r>
  <r>
    <x v="1"/>
    <x v="646"/>
    <s v="OFFLINE"/>
    <n v="0"/>
    <n v="0"/>
    <n v="0"/>
    <n v="0"/>
    <n v="770"/>
    <m/>
    <n v="0.5"/>
    <n v="0"/>
    <n v="385"/>
    <n v="0"/>
  </r>
  <r>
    <x v="1"/>
    <x v="647"/>
    <s v="OFFLINE"/>
    <n v="0"/>
    <n v="0"/>
    <n v="0"/>
    <n v="0"/>
    <n v="770"/>
    <m/>
    <n v="0.5"/>
    <n v="0"/>
    <n v="385"/>
    <n v="0"/>
  </r>
  <r>
    <x v="1"/>
    <x v="648"/>
    <s v="OFFLINE"/>
    <n v="0"/>
    <n v="0"/>
    <n v="0"/>
    <n v="0"/>
    <n v="770"/>
    <m/>
    <n v="0.5"/>
    <n v="0"/>
    <n v="385"/>
    <n v="0"/>
  </r>
  <r>
    <x v="1"/>
    <x v="649"/>
    <s v="OFFLINE"/>
    <n v="0"/>
    <n v="0"/>
    <n v="0"/>
    <n v="0"/>
    <n v="770"/>
    <m/>
    <n v="0.5"/>
    <n v="0"/>
    <n v="385"/>
    <n v="0"/>
  </r>
  <r>
    <x v="1"/>
    <x v="650"/>
    <s v="OFFLINE"/>
    <n v="0"/>
    <n v="0"/>
    <n v="0"/>
    <n v="0"/>
    <n v="770"/>
    <m/>
    <n v="0.5"/>
    <n v="0"/>
    <n v="385"/>
    <n v="0"/>
  </r>
  <r>
    <x v="1"/>
    <x v="651"/>
    <s v="OFFLINE"/>
    <n v="0"/>
    <n v="0"/>
    <n v="0"/>
    <n v="0"/>
    <n v="770"/>
    <m/>
    <n v="0.5"/>
    <n v="0"/>
    <n v="385"/>
    <n v="0"/>
  </r>
  <r>
    <x v="1"/>
    <x v="652"/>
    <s v="OFFLINE"/>
    <n v="0"/>
    <n v="0"/>
    <n v="0"/>
    <n v="0"/>
    <n v="770"/>
    <m/>
    <n v="0.5"/>
    <n v="0"/>
    <n v="385"/>
    <n v="0"/>
  </r>
  <r>
    <x v="1"/>
    <x v="653"/>
    <s v="OFFLINE"/>
    <n v="0"/>
    <n v="0"/>
    <n v="0"/>
    <n v="0"/>
    <n v="770"/>
    <m/>
    <n v="0.5"/>
    <n v="0"/>
    <n v="385"/>
    <n v="0"/>
  </r>
  <r>
    <x v="1"/>
    <x v="654"/>
    <s v="OFFLINE"/>
    <n v="0"/>
    <n v="0"/>
    <n v="0"/>
    <n v="0"/>
    <n v="770"/>
    <m/>
    <n v="0.5"/>
    <n v="0"/>
    <n v="385"/>
    <n v="0"/>
  </r>
  <r>
    <x v="1"/>
    <x v="655"/>
    <s v="OFFLINE"/>
    <n v="0"/>
    <n v="0"/>
    <n v="0"/>
    <n v="0"/>
    <n v="770"/>
    <m/>
    <n v="0.5"/>
    <n v="0"/>
    <n v="385"/>
    <n v="0"/>
  </r>
  <r>
    <x v="1"/>
    <x v="656"/>
    <s v="OFFLINE"/>
    <n v="0"/>
    <n v="0"/>
    <n v="0"/>
    <n v="0"/>
    <n v="770"/>
    <m/>
    <n v="0.5"/>
    <n v="0"/>
    <n v="385"/>
    <n v="0"/>
  </r>
  <r>
    <x v="1"/>
    <x v="657"/>
    <s v="OFFLINE"/>
    <n v="0"/>
    <n v="0"/>
    <n v="0"/>
    <n v="0"/>
    <n v="770"/>
    <m/>
    <n v="0.5"/>
    <n v="0"/>
    <n v="385"/>
    <n v="0"/>
  </r>
  <r>
    <x v="1"/>
    <x v="658"/>
    <s v="OFFLINE"/>
    <n v="0"/>
    <n v="0"/>
    <n v="0"/>
    <n v="0"/>
    <n v="770"/>
    <m/>
    <n v="0.5"/>
    <n v="0"/>
    <n v="385"/>
    <n v="0"/>
  </r>
  <r>
    <x v="1"/>
    <x v="659"/>
    <s v="OFFLINE"/>
    <n v="0"/>
    <n v="0"/>
    <n v="0"/>
    <n v="0"/>
    <n v="770"/>
    <m/>
    <n v="0.5"/>
    <n v="0"/>
    <n v="385"/>
    <n v="0"/>
  </r>
  <r>
    <x v="1"/>
    <x v="660"/>
    <s v="OFFLINE"/>
    <n v="0"/>
    <n v="0"/>
    <n v="0"/>
    <n v="0"/>
    <n v="770"/>
    <m/>
    <n v="0.5"/>
    <n v="0"/>
    <n v="385"/>
    <n v="0"/>
  </r>
  <r>
    <x v="1"/>
    <x v="661"/>
    <s v="OFFLINE"/>
    <n v="0"/>
    <n v="0"/>
    <n v="0"/>
    <n v="0"/>
    <n v="770"/>
    <m/>
    <n v="0.5"/>
    <n v="0"/>
    <n v="385"/>
    <n v="0"/>
  </r>
  <r>
    <x v="1"/>
    <x v="662"/>
    <s v="OFFLINE"/>
    <n v="0"/>
    <n v="0"/>
    <n v="0"/>
    <n v="0"/>
    <n v="770"/>
    <m/>
    <n v="0.5"/>
    <n v="0"/>
    <n v="385"/>
    <n v="0"/>
  </r>
  <r>
    <x v="1"/>
    <x v="663"/>
    <s v="OFFLINE"/>
    <n v="0"/>
    <n v="0"/>
    <n v="0"/>
    <n v="0"/>
    <n v="770"/>
    <m/>
    <n v="0.5"/>
    <n v="0"/>
    <n v="385"/>
    <n v="0"/>
  </r>
  <r>
    <x v="1"/>
    <x v="664"/>
    <s v="OFFLINE"/>
    <n v="0"/>
    <n v="0"/>
    <n v="0"/>
    <n v="0"/>
    <n v="770"/>
    <m/>
    <n v="0.5"/>
    <n v="0"/>
    <n v="385"/>
    <n v="0"/>
  </r>
  <r>
    <x v="1"/>
    <x v="665"/>
    <s v="OFFLINE"/>
    <n v="0"/>
    <n v="0"/>
    <n v="0"/>
    <n v="0"/>
    <n v="770"/>
    <m/>
    <n v="0.5"/>
    <n v="0"/>
    <n v="385"/>
    <n v="0"/>
  </r>
  <r>
    <x v="1"/>
    <x v="666"/>
    <s v="OFFLINE"/>
    <n v="0"/>
    <n v="0"/>
    <n v="0"/>
    <n v="0"/>
    <n v="770"/>
    <m/>
    <n v="0.5"/>
    <n v="0"/>
    <n v="385"/>
    <n v="0"/>
  </r>
  <r>
    <x v="1"/>
    <x v="667"/>
    <s v="OFFLINE"/>
    <n v="0"/>
    <n v="0"/>
    <n v="0"/>
    <n v="0"/>
    <n v="770"/>
    <m/>
    <n v="0.5"/>
    <n v="0"/>
    <n v="385"/>
    <n v="0"/>
  </r>
  <r>
    <x v="1"/>
    <x v="668"/>
    <s v="OFFLINE"/>
    <n v="0"/>
    <n v="0"/>
    <n v="0"/>
    <n v="0"/>
    <n v="770"/>
    <m/>
    <n v="0.5"/>
    <n v="0"/>
    <n v="385"/>
    <n v="0"/>
  </r>
  <r>
    <x v="1"/>
    <x v="669"/>
    <s v="OFFLINE"/>
    <n v="0"/>
    <n v="0"/>
    <n v="0"/>
    <n v="0"/>
    <n v="770"/>
    <m/>
    <n v="0.5"/>
    <n v="0"/>
    <n v="385"/>
    <n v="0"/>
  </r>
  <r>
    <x v="1"/>
    <x v="670"/>
    <s v="OFFLINE"/>
    <n v="0"/>
    <n v="0"/>
    <n v="0"/>
    <n v="0"/>
    <n v="770"/>
    <m/>
    <n v="0.5"/>
    <n v="0"/>
    <n v="385"/>
    <n v="0"/>
  </r>
  <r>
    <x v="1"/>
    <x v="671"/>
    <s v="OFFLINE"/>
    <n v="0"/>
    <n v="0"/>
    <n v="0"/>
    <n v="0"/>
    <n v="770"/>
    <m/>
    <n v="0.5"/>
    <n v="0"/>
    <n v="385"/>
    <n v="0"/>
  </r>
  <r>
    <x v="1"/>
    <x v="672"/>
    <s v="OFFLINE"/>
    <n v="0"/>
    <n v="0"/>
    <n v="0"/>
    <n v="0"/>
    <n v="770"/>
    <m/>
    <n v="0.5"/>
    <n v="0"/>
    <n v="385"/>
    <n v="0"/>
  </r>
  <r>
    <x v="1"/>
    <x v="673"/>
    <s v="OFFLINE"/>
    <n v="0"/>
    <n v="0"/>
    <n v="0"/>
    <n v="0"/>
    <n v="770"/>
    <m/>
    <n v="0.5"/>
    <n v="0"/>
    <n v="385"/>
    <n v="0"/>
  </r>
  <r>
    <x v="1"/>
    <x v="674"/>
    <s v="OFFLINE"/>
    <n v="0"/>
    <n v="0"/>
    <n v="0"/>
    <n v="0"/>
    <n v="770"/>
    <m/>
    <n v="0.5"/>
    <n v="0"/>
    <n v="385"/>
    <n v="0"/>
  </r>
  <r>
    <x v="1"/>
    <x v="675"/>
    <s v="OFFLINE"/>
    <n v="0"/>
    <n v="0"/>
    <n v="0"/>
    <n v="0"/>
    <n v="770"/>
    <m/>
    <n v="0.5"/>
    <n v="0"/>
    <n v="385"/>
    <n v="0"/>
  </r>
  <r>
    <x v="1"/>
    <x v="676"/>
    <s v="OFFLINE"/>
    <n v="0"/>
    <n v="0"/>
    <n v="0"/>
    <n v="0"/>
    <n v="770"/>
    <m/>
    <n v="0.5"/>
    <n v="0"/>
    <n v="385"/>
    <n v="0"/>
  </r>
  <r>
    <x v="1"/>
    <x v="677"/>
    <s v="OFFLINE"/>
    <n v="0"/>
    <n v="0"/>
    <n v="0"/>
    <n v="0"/>
    <n v="770"/>
    <m/>
    <n v="0.5"/>
    <n v="0"/>
    <n v="385"/>
    <n v="0"/>
  </r>
  <r>
    <x v="1"/>
    <x v="678"/>
    <s v="OFFLINE"/>
    <n v="0"/>
    <n v="0"/>
    <n v="0"/>
    <n v="0"/>
    <n v="770"/>
    <m/>
    <n v="0.5"/>
    <n v="0"/>
    <n v="385"/>
    <n v="0"/>
  </r>
  <r>
    <x v="1"/>
    <x v="679"/>
    <s v="OFFLINE"/>
    <n v="0"/>
    <n v="0"/>
    <n v="0"/>
    <n v="0"/>
    <n v="770"/>
    <m/>
    <n v="0.5"/>
    <n v="0"/>
    <n v="385"/>
    <n v="0"/>
  </r>
  <r>
    <x v="1"/>
    <x v="680"/>
    <s v="OFFLINE"/>
    <n v="0"/>
    <n v="0"/>
    <n v="0"/>
    <n v="0"/>
    <n v="770"/>
    <m/>
    <n v="0.5"/>
    <n v="0"/>
    <n v="385"/>
    <n v="0"/>
  </r>
  <r>
    <x v="1"/>
    <x v="681"/>
    <s v="OFFLINE"/>
    <n v="0"/>
    <n v="0"/>
    <n v="0"/>
    <n v="0"/>
    <n v="770"/>
    <m/>
    <n v="0.5"/>
    <n v="0"/>
    <n v="385"/>
    <n v="0"/>
  </r>
  <r>
    <x v="1"/>
    <x v="682"/>
    <s v="OFFLINE"/>
    <n v="0"/>
    <n v="0"/>
    <n v="0"/>
    <n v="0"/>
    <n v="770"/>
    <m/>
    <n v="0.5"/>
    <n v="0"/>
    <n v="385"/>
    <n v="0"/>
  </r>
  <r>
    <x v="1"/>
    <x v="683"/>
    <s v="OFFLINE"/>
    <n v="0"/>
    <n v="0"/>
    <n v="0"/>
    <n v="0"/>
    <n v="770"/>
    <m/>
    <n v="0.5"/>
    <n v="0"/>
    <n v="385"/>
    <n v="0"/>
  </r>
  <r>
    <x v="1"/>
    <x v="684"/>
    <s v="OFFLINE"/>
    <n v="0"/>
    <n v="0"/>
    <n v="0"/>
    <n v="0"/>
    <n v="770"/>
    <m/>
    <n v="0.5"/>
    <n v="0"/>
    <n v="385"/>
    <n v="0"/>
  </r>
  <r>
    <x v="1"/>
    <x v="685"/>
    <s v="OFFLINE"/>
    <n v="0"/>
    <n v="0"/>
    <n v="0"/>
    <n v="0"/>
    <n v="770"/>
    <m/>
    <n v="0.5"/>
    <n v="0"/>
    <n v="385"/>
    <n v="0"/>
  </r>
  <r>
    <x v="1"/>
    <x v="686"/>
    <s v="OFFLINE"/>
    <n v="0"/>
    <n v="0"/>
    <n v="0"/>
    <n v="0"/>
    <n v="770"/>
    <m/>
    <n v="0.5"/>
    <n v="0"/>
    <n v="385"/>
    <n v="0"/>
  </r>
  <r>
    <x v="1"/>
    <x v="687"/>
    <s v="OFFLINE"/>
    <n v="0"/>
    <n v="0"/>
    <n v="0"/>
    <n v="0"/>
    <n v="770"/>
    <m/>
    <n v="0.5"/>
    <n v="0"/>
    <n v="385"/>
    <n v="0"/>
  </r>
  <r>
    <x v="1"/>
    <x v="688"/>
    <s v="OFFLINE"/>
    <n v="0"/>
    <n v="0"/>
    <n v="0"/>
    <n v="0"/>
    <n v="770"/>
    <m/>
    <n v="0.5"/>
    <n v="0"/>
    <n v="385"/>
    <n v="0"/>
  </r>
  <r>
    <x v="1"/>
    <x v="689"/>
    <s v="OFFLINE"/>
    <n v="0"/>
    <n v="0"/>
    <n v="0"/>
    <n v="0"/>
    <n v="770"/>
    <m/>
    <n v="0.5"/>
    <n v="0"/>
    <n v="385"/>
    <n v="0"/>
  </r>
  <r>
    <x v="1"/>
    <x v="690"/>
    <s v="OFFLINE"/>
    <n v="0"/>
    <n v="0"/>
    <n v="0"/>
    <n v="0"/>
    <n v="770"/>
    <m/>
    <n v="0.5"/>
    <n v="0"/>
    <n v="385"/>
    <n v="0"/>
  </r>
  <r>
    <x v="1"/>
    <x v="691"/>
    <s v="OFFLINE"/>
    <n v="0"/>
    <n v="0"/>
    <n v="0"/>
    <n v="0"/>
    <n v="770"/>
    <m/>
    <n v="0.5"/>
    <n v="0"/>
    <n v="385"/>
    <n v="0"/>
  </r>
  <r>
    <x v="1"/>
    <x v="692"/>
    <s v="OFFLINE"/>
    <n v="0"/>
    <n v="0"/>
    <n v="0"/>
    <n v="0"/>
    <n v="770"/>
    <m/>
    <n v="0.5"/>
    <n v="0"/>
    <n v="385"/>
    <n v="0"/>
  </r>
  <r>
    <x v="1"/>
    <x v="693"/>
    <s v="OFFLINE"/>
    <n v="0"/>
    <n v="0"/>
    <n v="0"/>
    <n v="0"/>
    <n v="770"/>
    <m/>
    <n v="0.5"/>
    <n v="0"/>
    <n v="385"/>
    <n v="0"/>
  </r>
  <r>
    <x v="1"/>
    <x v="694"/>
    <s v="OFFLINE"/>
    <n v="0"/>
    <n v="0"/>
    <n v="0"/>
    <n v="0"/>
    <n v="770"/>
    <m/>
    <n v="0.5"/>
    <n v="0"/>
    <n v="385"/>
    <n v="0"/>
  </r>
  <r>
    <x v="1"/>
    <x v="695"/>
    <s v="OFFLINE"/>
    <n v="0"/>
    <n v="0"/>
    <n v="0"/>
    <n v="0"/>
    <n v="770"/>
    <m/>
    <n v="0.5"/>
    <n v="0"/>
    <n v="385"/>
    <n v="0"/>
  </r>
  <r>
    <x v="1"/>
    <x v="696"/>
    <s v="OFFLINE"/>
    <n v="0"/>
    <n v="0"/>
    <n v="0"/>
    <n v="0"/>
    <n v="770"/>
    <m/>
    <n v="0.5"/>
    <n v="0"/>
    <n v="385"/>
    <n v="0"/>
  </r>
  <r>
    <x v="1"/>
    <x v="697"/>
    <s v="OFFLINE"/>
    <n v="0"/>
    <n v="0"/>
    <n v="0"/>
    <n v="0"/>
    <n v="770"/>
    <m/>
    <n v="0.5"/>
    <n v="0"/>
    <n v="385"/>
    <n v="0"/>
  </r>
  <r>
    <x v="1"/>
    <x v="698"/>
    <s v="OFFLINE"/>
    <n v="0"/>
    <n v="0"/>
    <n v="0"/>
    <n v="0"/>
    <n v="770"/>
    <m/>
    <n v="0.5"/>
    <n v="0"/>
    <n v="385"/>
    <n v="0"/>
  </r>
  <r>
    <x v="1"/>
    <x v="699"/>
    <s v="OFFLINE"/>
    <n v="0"/>
    <n v="0"/>
    <n v="0"/>
    <n v="0"/>
    <n v="770"/>
    <m/>
    <n v="0.5"/>
    <n v="0"/>
    <n v="385"/>
    <n v="0"/>
  </r>
  <r>
    <x v="1"/>
    <x v="700"/>
    <s v="OFFLINE"/>
    <n v="0"/>
    <n v="0"/>
    <n v="0"/>
    <n v="0"/>
    <n v="770"/>
    <m/>
    <n v="0.5"/>
    <n v="0"/>
    <n v="385"/>
    <n v="0"/>
  </r>
  <r>
    <x v="1"/>
    <x v="701"/>
    <s v="OFFLINE"/>
    <n v="0"/>
    <n v="0"/>
    <n v="0"/>
    <n v="0"/>
    <n v="770"/>
    <m/>
    <n v="0.5"/>
    <n v="0"/>
    <n v="385"/>
    <n v="0"/>
  </r>
  <r>
    <x v="1"/>
    <x v="702"/>
    <s v="OFFLINE"/>
    <n v="0"/>
    <n v="0"/>
    <n v="0"/>
    <n v="0"/>
    <n v="770"/>
    <m/>
    <n v="0.5"/>
    <n v="0"/>
    <n v="385"/>
    <n v="0"/>
  </r>
  <r>
    <x v="1"/>
    <x v="703"/>
    <s v="OFFLINE"/>
    <n v="0"/>
    <n v="0"/>
    <n v="0"/>
    <n v="0"/>
    <n v="770"/>
    <m/>
    <n v="0.5"/>
    <n v="0"/>
    <n v="385"/>
    <n v="0"/>
  </r>
  <r>
    <x v="1"/>
    <x v="704"/>
    <s v="OFFLINE"/>
    <n v="0"/>
    <n v="0"/>
    <n v="0"/>
    <n v="0"/>
    <n v="770"/>
    <m/>
    <n v="0.5"/>
    <n v="0"/>
    <n v="385"/>
    <n v="0"/>
  </r>
  <r>
    <x v="1"/>
    <x v="705"/>
    <s v="OFFLINE"/>
    <n v="0"/>
    <n v="0"/>
    <n v="0"/>
    <n v="0"/>
    <n v="770"/>
    <m/>
    <n v="0.5"/>
    <n v="0"/>
    <n v="385"/>
    <n v="0"/>
  </r>
  <r>
    <x v="1"/>
    <x v="706"/>
    <s v="OFFLINE"/>
    <n v="0"/>
    <n v="0"/>
    <n v="0"/>
    <n v="0"/>
    <n v="770"/>
    <m/>
    <n v="0.5"/>
    <n v="0"/>
    <n v="385"/>
    <n v="0"/>
  </r>
  <r>
    <x v="1"/>
    <x v="707"/>
    <s v="OFFLINE"/>
    <n v="0"/>
    <n v="0"/>
    <n v="0"/>
    <n v="0"/>
    <n v="770"/>
    <m/>
    <n v="0.5"/>
    <n v="0"/>
    <n v="385"/>
    <n v="0"/>
  </r>
  <r>
    <x v="1"/>
    <x v="708"/>
    <s v="OFFLINE"/>
    <n v="0"/>
    <n v="0"/>
    <n v="0"/>
    <n v="0"/>
    <n v="770"/>
    <m/>
    <n v="0.5"/>
    <n v="0"/>
    <n v="385"/>
    <n v="0"/>
  </r>
  <r>
    <x v="1"/>
    <x v="709"/>
    <s v="OFFLINE"/>
    <n v="0"/>
    <n v="0"/>
    <n v="0"/>
    <n v="0"/>
    <n v="770"/>
    <m/>
    <n v="0.5"/>
    <n v="0"/>
    <n v="385"/>
    <n v="0"/>
  </r>
  <r>
    <x v="1"/>
    <x v="710"/>
    <s v="OFFLINE"/>
    <n v="0"/>
    <n v="0"/>
    <n v="0"/>
    <n v="0"/>
    <n v="770"/>
    <m/>
    <n v="0.5"/>
    <n v="0"/>
    <n v="385"/>
    <n v="0"/>
  </r>
  <r>
    <x v="1"/>
    <x v="711"/>
    <s v="OFFLINE"/>
    <n v="0"/>
    <n v="0"/>
    <n v="0"/>
    <n v="0"/>
    <n v="770"/>
    <m/>
    <n v="0.5"/>
    <n v="0"/>
    <n v="385"/>
    <n v="0"/>
  </r>
  <r>
    <x v="1"/>
    <x v="712"/>
    <s v="OFFLINE"/>
    <n v="0"/>
    <n v="0"/>
    <n v="0"/>
    <n v="0"/>
    <n v="770"/>
    <m/>
    <n v="0.5"/>
    <n v="0"/>
    <n v="385"/>
    <n v="0"/>
  </r>
  <r>
    <x v="1"/>
    <x v="713"/>
    <s v="OFFLINE"/>
    <n v="0"/>
    <n v="0"/>
    <n v="0"/>
    <n v="0"/>
    <n v="770"/>
    <m/>
    <n v="0.5"/>
    <n v="0"/>
    <n v="385"/>
    <n v="0"/>
  </r>
  <r>
    <x v="1"/>
    <x v="714"/>
    <s v="OFFLINE"/>
    <n v="0"/>
    <n v="0"/>
    <n v="0"/>
    <n v="0"/>
    <n v="770"/>
    <m/>
    <n v="0.5"/>
    <n v="0"/>
    <n v="385"/>
    <n v="0"/>
  </r>
  <r>
    <x v="1"/>
    <x v="715"/>
    <s v="OFFLINE"/>
    <n v="0"/>
    <n v="0"/>
    <n v="0"/>
    <n v="0"/>
    <n v="770"/>
    <m/>
    <n v="0.5"/>
    <n v="0"/>
    <n v="385"/>
    <n v="0"/>
  </r>
  <r>
    <x v="1"/>
    <x v="716"/>
    <s v="OFFLINE"/>
    <n v="0"/>
    <n v="0"/>
    <n v="0"/>
    <n v="0"/>
    <n v="770"/>
    <m/>
    <n v="0.5"/>
    <n v="0"/>
    <n v="385"/>
    <n v="0"/>
  </r>
  <r>
    <x v="1"/>
    <x v="717"/>
    <s v="OFFLINE"/>
    <n v="0"/>
    <n v="0"/>
    <n v="0"/>
    <n v="0"/>
    <n v="770"/>
    <m/>
    <n v="0.5"/>
    <n v="0"/>
    <n v="385"/>
    <n v="0"/>
  </r>
  <r>
    <x v="1"/>
    <x v="718"/>
    <s v="OFFLINE"/>
    <n v="0"/>
    <n v="0"/>
    <n v="0"/>
    <n v="0"/>
    <n v="770"/>
    <m/>
    <n v="0.5"/>
    <n v="0"/>
    <n v="385"/>
    <n v="0"/>
  </r>
  <r>
    <x v="1"/>
    <x v="719"/>
    <s v="OFFLINE"/>
    <n v="0"/>
    <n v="0"/>
    <n v="0"/>
    <n v="0"/>
    <n v="770"/>
    <m/>
    <n v="0.5"/>
    <n v="0"/>
    <n v="385"/>
    <n v="0"/>
  </r>
  <r>
    <x v="2"/>
    <x v="0"/>
    <s v="OFFLINE"/>
    <n v="0"/>
    <n v="0"/>
    <n v="0"/>
    <n v="0"/>
    <n v="680"/>
    <m/>
    <n v="0.5"/>
    <n v="0"/>
    <n v="340"/>
    <n v="0"/>
  </r>
  <r>
    <x v="2"/>
    <x v="1"/>
    <s v="OFFLINE"/>
    <n v="0"/>
    <n v="0"/>
    <n v="0"/>
    <n v="0"/>
    <n v="680"/>
    <m/>
    <n v="0.5"/>
    <n v="0"/>
    <n v="340"/>
    <n v="0"/>
  </r>
  <r>
    <x v="2"/>
    <x v="2"/>
    <s v="OFFLINE"/>
    <n v="0"/>
    <n v="0"/>
    <n v="0"/>
    <n v="0"/>
    <n v="680"/>
    <m/>
    <n v="0.5"/>
    <n v="0"/>
    <n v="340"/>
    <n v="0"/>
  </r>
  <r>
    <x v="2"/>
    <x v="3"/>
    <s v="OFFLINE"/>
    <n v="0"/>
    <n v="0"/>
    <n v="0"/>
    <n v="0"/>
    <n v="680"/>
    <m/>
    <n v="0.5"/>
    <n v="0"/>
    <n v="340"/>
    <n v="0"/>
  </r>
  <r>
    <x v="2"/>
    <x v="4"/>
    <s v="OFFLINE"/>
    <n v="0"/>
    <n v="0"/>
    <n v="0"/>
    <n v="0"/>
    <n v="680"/>
    <m/>
    <n v="0.5"/>
    <n v="0"/>
    <n v="340"/>
    <n v="0"/>
  </r>
  <r>
    <x v="2"/>
    <x v="5"/>
    <s v="OFFLINE"/>
    <n v="0"/>
    <n v="0"/>
    <n v="0"/>
    <n v="0"/>
    <n v="680"/>
    <m/>
    <n v="0.5"/>
    <n v="0"/>
    <n v="340"/>
    <n v="0"/>
  </r>
  <r>
    <x v="2"/>
    <x v="6"/>
    <s v="OFFLINE"/>
    <n v="0"/>
    <n v="0"/>
    <n v="0"/>
    <n v="0"/>
    <n v="680"/>
    <m/>
    <n v="0.5"/>
    <n v="0"/>
    <n v="340"/>
    <n v="0"/>
  </r>
  <r>
    <x v="2"/>
    <x v="7"/>
    <s v="OFFLINE"/>
    <n v="0"/>
    <n v="0"/>
    <n v="0"/>
    <n v="0"/>
    <n v="680"/>
    <m/>
    <n v="0.5"/>
    <n v="0"/>
    <n v="340"/>
    <n v="0"/>
  </r>
  <r>
    <x v="2"/>
    <x v="8"/>
    <s v="OFFLINE"/>
    <n v="0"/>
    <n v="0"/>
    <n v="0"/>
    <n v="0"/>
    <n v="680"/>
    <m/>
    <n v="0.5"/>
    <n v="0"/>
    <n v="340"/>
    <n v="0"/>
  </r>
  <r>
    <x v="2"/>
    <x v="9"/>
    <s v="OFFLINE"/>
    <n v="0"/>
    <n v="0"/>
    <n v="0"/>
    <n v="0"/>
    <n v="680"/>
    <m/>
    <n v="0.5"/>
    <n v="0"/>
    <n v="340"/>
    <n v="0"/>
  </r>
  <r>
    <x v="2"/>
    <x v="10"/>
    <s v="OFFLINE"/>
    <n v="0"/>
    <n v="0"/>
    <n v="0"/>
    <n v="0"/>
    <n v="680"/>
    <m/>
    <n v="0.5"/>
    <n v="0"/>
    <n v="340"/>
    <n v="0"/>
  </r>
  <r>
    <x v="2"/>
    <x v="11"/>
    <s v="OFFLINE"/>
    <n v="0"/>
    <n v="0"/>
    <n v="0"/>
    <n v="0"/>
    <n v="680"/>
    <m/>
    <n v="0.5"/>
    <n v="0"/>
    <n v="340"/>
    <n v="0"/>
  </r>
  <r>
    <x v="2"/>
    <x v="12"/>
    <s v="OFFLINE"/>
    <n v="0"/>
    <n v="0"/>
    <n v="0"/>
    <n v="0"/>
    <n v="680"/>
    <m/>
    <n v="0.5"/>
    <n v="0"/>
    <n v="340"/>
    <n v="0"/>
  </r>
  <r>
    <x v="2"/>
    <x v="13"/>
    <s v="OFFLINE"/>
    <n v="0"/>
    <n v="0"/>
    <n v="0"/>
    <n v="0"/>
    <n v="680"/>
    <m/>
    <n v="0.5"/>
    <n v="0"/>
    <n v="340"/>
    <n v="0"/>
  </r>
  <r>
    <x v="2"/>
    <x v="14"/>
    <s v="OFFLINE"/>
    <n v="0"/>
    <n v="0"/>
    <n v="0"/>
    <n v="0"/>
    <n v="680"/>
    <m/>
    <n v="0.5"/>
    <n v="0"/>
    <n v="340"/>
    <n v="0"/>
  </r>
  <r>
    <x v="2"/>
    <x v="15"/>
    <s v="OFFLINE"/>
    <n v="0"/>
    <n v="0"/>
    <n v="0"/>
    <n v="0"/>
    <n v="680"/>
    <m/>
    <n v="0.5"/>
    <n v="0"/>
    <n v="340"/>
    <n v="0"/>
  </r>
  <r>
    <x v="2"/>
    <x v="16"/>
    <s v="OFFLINE"/>
    <n v="0"/>
    <n v="0"/>
    <n v="0"/>
    <n v="0"/>
    <n v="680"/>
    <m/>
    <n v="0.5"/>
    <n v="0"/>
    <n v="340"/>
    <n v="0"/>
  </r>
  <r>
    <x v="2"/>
    <x v="17"/>
    <s v="OFFLINE"/>
    <n v="0"/>
    <n v="0"/>
    <n v="0"/>
    <n v="0"/>
    <n v="680"/>
    <m/>
    <n v="0.5"/>
    <n v="0"/>
    <n v="340"/>
    <n v="0"/>
  </r>
  <r>
    <x v="2"/>
    <x v="18"/>
    <s v="OFFLINE"/>
    <n v="0"/>
    <n v="0"/>
    <n v="0"/>
    <n v="0"/>
    <n v="680"/>
    <m/>
    <n v="0.5"/>
    <n v="0"/>
    <n v="340"/>
    <n v="0"/>
  </r>
  <r>
    <x v="2"/>
    <x v="19"/>
    <s v="OFFLINE"/>
    <n v="0"/>
    <n v="0"/>
    <n v="0"/>
    <n v="0"/>
    <n v="680"/>
    <m/>
    <n v="0.5"/>
    <n v="0"/>
    <n v="340"/>
    <n v="0"/>
  </r>
  <r>
    <x v="2"/>
    <x v="20"/>
    <s v="OFFLINE"/>
    <n v="0"/>
    <n v="0"/>
    <n v="0"/>
    <n v="0"/>
    <n v="680"/>
    <m/>
    <n v="0.5"/>
    <n v="0"/>
    <n v="340"/>
    <n v="0"/>
  </r>
  <r>
    <x v="2"/>
    <x v="21"/>
    <s v="OFFLINE"/>
    <n v="0"/>
    <n v="0"/>
    <n v="0"/>
    <n v="0"/>
    <n v="680"/>
    <m/>
    <n v="0.5"/>
    <n v="0"/>
    <n v="340"/>
    <n v="0"/>
  </r>
  <r>
    <x v="2"/>
    <x v="22"/>
    <s v="OFFLINE"/>
    <n v="0"/>
    <n v="0"/>
    <n v="0"/>
    <n v="0"/>
    <n v="680"/>
    <m/>
    <n v="0.5"/>
    <n v="0"/>
    <n v="340"/>
    <n v="0"/>
  </r>
  <r>
    <x v="2"/>
    <x v="23"/>
    <s v="OFFLINE"/>
    <n v="0"/>
    <n v="0"/>
    <n v="0"/>
    <n v="0"/>
    <n v="680"/>
    <m/>
    <n v="0.5"/>
    <n v="0"/>
    <n v="340"/>
    <n v="0"/>
  </r>
  <r>
    <x v="2"/>
    <x v="24"/>
    <s v="OFFLINE"/>
    <n v="0"/>
    <n v="0"/>
    <n v="0"/>
    <n v="0"/>
    <n v="680"/>
    <m/>
    <n v="0.5"/>
    <n v="0"/>
    <n v="340"/>
    <n v="0"/>
  </r>
  <r>
    <x v="2"/>
    <x v="25"/>
    <s v="OFFLINE"/>
    <n v="0"/>
    <n v="0"/>
    <n v="0"/>
    <n v="0"/>
    <n v="680"/>
    <m/>
    <n v="0.5"/>
    <n v="0"/>
    <n v="340"/>
    <n v="0"/>
  </r>
  <r>
    <x v="2"/>
    <x v="26"/>
    <s v="OFFLINE"/>
    <n v="0"/>
    <n v="0"/>
    <n v="0"/>
    <n v="0"/>
    <n v="680"/>
    <m/>
    <n v="0.5"/>
    <n v="0"/>
    <n v="340"/>
    <n v="0"/>
  </r>
  <r>
    <x v="2"/>
    <x v="27"/>
    <s v="OFFLINE"/>
    <n v="0"/>
    <n v="0"/>
    <n v="0"/>
    <n v="0"/>
    <n v="680"/>
    <m/>
    <n v="0.5"/>
    <n v="0"/>
    <n v="340"/>
    <n v="0"/>
  </r>
  <r>
    <x v="2"/>
    <x v="28"/>
    <s v="OFFLINE"/>
    <n v="0"/>
    <n v="0"/>
    <n v="0"/>
    <n v="0"/>
    <n v="680"/>
    <m/>
    <n v="0.5"/>
    <n v="0"/>
    <n v="340"/>
    <n v="0"/>
  </r>
  <r>
    <x v="2"/>
    <x v="29"/>
    <s v="OFFLINE"/>
    <n v="0"/>
    <n v="0"/>
    <n v="0"/>
    <n v="0"/>
    <n v="680"/>
    <m/>
    <n v="0.5"/>
    <n v="0"/>
    <n v="340"/>
    <n v="0"/>
  </r>
  <r>
    <x v="2"/>
    <x v="30"/>
    <s v="OFFLINE"/>
    <n v="0"/>
    <n v="0"/>
    <n v="0"/>
    <n v="0"/>
    <n v="680"/>
    <m/>
    <n v="0.5"/>
    <n v="0"/>
    <n v="340"/>
    <n v="0"/>
  </r>
  <r>
    <x v="2"/>
    <x v="31"/>
    <s v="OFFLINE"/>
    <n v="0"/>
    <n v="0"/>
    <n v="0"/>
    <n v="0"/>
    <n v="680"/>
    <m/>
    <n v="0.5"/>
    <n v="0"/>
    <n v="340"/>
    <n v="0"/>
  </r>
  <r>
    <x v="2"/>
    <x v="32"/>
    <s v="OFFLINE"/>
    <n v="0"/>
    <n v="0"/>
    <n v="0"/>
    <n v="0"/>
    <n v="680"/>
    <m/>
    <n v="0.5"/>
    <n v="0"/>
    <n v="340"/>
    <n v="0"/>
  </r>
  <r>
    <x v="2"/>
    <x v="33"/>
    <s v="OFFLINE"/>
    <n v="0"/>
    <n v="0"/>
    <n v="0"/>
    <n v="0"/>
    <n v="680"/>
    <m/>
    <n v="0.5"/>
    <n v="0"/>
    <n v="340"/>
    <n v="0"/>
  </r>
  <r>
    <x v="2"/>
    <x v="34"/>
    <s v="OFFLINE"/>
    <n v="0"/>
    <n v="0"/>
    <n v="0"/>
    <n v="0"/>
    <n v="680"/>
    <m/>
    <n v="0.5"/>
    <n v="0"/>
    <n v="340"/>
    <n v="0"/>
  </r>
  <r>
    <x v="2"/>
    <x v="35"/>
    <s v="OFFLINE"/>
    <n v="0"/>
    <n v="0"/>
    <n v="0"/>
    <n v="0"/>
    <n v="680"/>
    <m/>
    <n v="0.5"/>
    <n v="0"/>
    <n v="340"/>
    <n v="0"/>
  </r>
  <r>
    <x v="2"/>
    <x v="36"/>
    <s v="OFFLINE"/>
    <n v="0"/>
    <n v="0"/>
    <n v="0"/>
    <n v="0"/>
    <n v="680"/>
    <m/>
    <n v="0.5"/>
    <n v="0"/>
    <n v="340"/>
    <n v="0"/>
  </r>
  <r>
    <x v="2"/>
    <x v="37"/>
    <s v="OFFLINE"/>
    <n v="0"/>
    <n v="0"/>
    <n v="0"/>
    <n v="0"/>
    <n v="680"/>
    <m/>
    <n v="0.5"/>
    <n v="0"/>
    <n v="340"/>
    <n v="0"/>
  </r>
  <r>
    <x v="2"/>
    <x v="38"/>
    <s v="OFFLINE"/>
    <n v="0"/>
    <n v="0"/>
    <n v="0"/>
    <n v="0"/>
    <n v="680"/>
    <m/>
    <n v="0.5"/>
    <n v="0"/>
    <n v="340"/>
    <n v="0"/>
  </r>
  <r>
    <x v="2"/>
    <x v="39"/>
    <s v="OFFLINE"/>
    <n v="0"/>
    <n v="0"/>
    <n v="0"/>
    <n v="0"/>
    <n v="680"/>
    <m/>
    <n v="0.5"/>
    <n v="0"/>
    <n v="340"/>
    <n v="0"/>
  </r>
  <r>
    <x v="2"/>
    <x v="40"/>
    <s v="OFFLINE"/>
    <n v="0"/>
    <n v="0"/>
    <n v="0"/>
    <n v="0"/>
    <n v="680"/>
    <m/>
    <n v="0.5"/>
    <n v="0"/>
    <n v="340"/>
    <n v="0"/>
  </r>
  <r>
    <x v="2"/>
    <x v="41"/>
    <s v="OFFLINE"/>
    <n v="0"/>
    <n v="0"/>
    <n v="0"/>
    <n v="0"/>
    <n v="680"/>
    <m/>
    <n v="0.5"/>
    <n v="0"/>
    <n v="340"/>
    <n v="0"/>
  </r>
  <r>
    <x v="2"/>
    <x v="42"/>
    <s v="OFFLINE"/>
    <n v="0"/>
    <n v="0"/>
    <n v="0"/>
    <n v="0"/>
    <n v="680"/>
    <m/>
    <n v="0.5"/>
    <n v="0"/>
    <n v="340"/>
    <n v="0"/>
  </r>
  <r>
    <x v="2"/>
    <x v="43"/>
    <s v="OFFLINE"/>
    <n v="0"/>
    <n v="0"/>
    <n v="0"/>
    <n v="0"/>
    <n v="680"/>
    <m/>
    <n v="0.5"/>
    <n v="0"/>
    <n v="340"/>
    <n v="0"/>
  </r>
  <r>
    <x v="2"/>
    <x v="44"/>
    <s v="OFFLINE"/>
    <n v="0"/>
    <n v="0"/>
    <n v="0"/>
    <n v="0"/>
    <n v="680"/>
    <m/>
    <n v="0.5"/>
    <n v="0"/>
    <n v="340"/>
    <n v="0"/>
  </r>
  <r>
    <x v="2"/>
    <x v="45"/>
    <s v="OFFLINE"/>
    <n v="0"/>
    <n v="0"/>
    <n v="0"/>
    <n v="0"/>
    <n v="680"/>
    <m/>
    <n v="0.5"/>
    <n v="0"/>
    <n v="340"/>
    <n v="0"/>
  </r>
  <r>
    <x v="2"/>
    <x v="46"/>
    <s v="OFFLINE"/>
    <n v="0"/>
    <n v="0"/>
    <n v="0"/>
    <n v="0"/>
    <n v="680"/>
    <m/>
    <n v="0.5"/>
    <n v="0"/>
    <n v="340"/>
    <n v="0"/>
  </r>
  <r>
    <x v="2"/>
    <x v="47"/>
    <s v="OFFLINE"/>
    <n v="0"/>
    <n v="0"/>
    <n v="0"/>
    <n v="0"/>
    <n v="680"/>
    <m/>
    <n v="0.5"/>
    <n v="0"/>
    <n v="340"/>
    <n v="0"/>
  </r>
  <r>
    <x v="2"/>
    <x v="48"/>
    <s v="OFFLINE"/>
    <n v="0"/>
    <n v="0"/>
    <n v="0"/>
    <n v="0"/>
    <n v="680"/>
    <m/>
    <n v="0.5"/>
    <n v="0"/>
    <n v="340"/>
    <n v="0"/>
  </r>
  <r>
    <x v="2"/>
    <x v="49"/>
    <s v="OFFLINE"/>
    <n v="0"/>
    <n v="0"/>
    <n v="0"/>
    <n v="0"/>
    <n v="680"/>
    <m/>
    <n v="0.5"/>
    <n v="0"/>
    <n v="340"/>
    <n v="0"/>
  </r>
  <r>
    <x v="2"/>
    <x v="50"/>
    <s v="OFFLINE"/>
    <n v="0"/>
    <n v="0"/>
    <n v="0"/>
    <n v="0"/>
    <n v="680"/>
    <m/>
    <n v="0.5"/>
    <n v="0"/>
    <n v="340"/>
    <n v="0"/>
  </r>
  <r>
    <x v="2"/>
    <x v="51"/>
    <s v="OFFLINE"/>
    <n v="0"/>
    <n v="0"/>
    <n v="0"/>
    <n v="0"/>
    <n v="680"/>
    <m/>
    <n v="0.5"/>
    <n v="0"/>
    <n v="340"/>
    <n v="0"/>
  </r>
  <r>
    <x v="2"/>
    <x v="52"/>
    <s v="OFFLINE"/>
    <n v="0"/>
    <n v="0"/>
    <n v="0"/>
    <n v="0"/>
    <n v="680"/>
    <m/>
    <n v="0.5"/>
    <n v="0"/>
    <n v="340"/>
    <n v="0"/>
  </r>
  <r>
    <x v="2"/>
    <x v="53"/>
    <s v="OFFLINE"/>
    <n v="0"/>
    <n v="0"/>
    <n v="0"/>
    <n v="0"/>
    <n v="680"/>
    <m/>
    <n v="0.5"/>
    <n v="0"/>
    <n v="340"/>
    <n v="0"/>
  </r>
  <r>
    <x v="2"/>
    <x v="54"/>
    <s v="OFFLINE"/>
    <n v="0"/>
    <n v="0"/>
    <n v="0"/>
    <n v="0"/>
    <n v="680"/>
    <m/>
    <n v="0.5"/>
    <n v="0"/>
    <n v="340"/>
    <n v="0"/>
  </r>
  <r>
    <x v="2"/>
    <x v="55"/>
    <s v="OFFLINE"/>
    <n v="0"/>
    <n v="0"/>
    <n v="0"/>
    <n v="0"/>
    <n v="680"/>
    <m/>
    <n v="0.5"/>
    <n v="0"/>
    <n v="340"/>
    <n v="0"/>
  </r>
  <r>
    <x v="2"/>
    <x v="56"/>
    <s v="OFFLINE"/>
    <n v="0"/>
    <n v="0"/>
    <n v="0"/>
    <n v="0"/>
    <n v="680"/>
    <m/>
    <n v="0.5"/>
    <n v="0"/>
    <n v="340"/>
    <n v="0"/>
  </r>
  <r>
    <x v="2"/>
    <x v="57"/>
    <s v="OFFLINE"/>
    <n v="0"/>
    <n v="0"/>
    <n v="0"/>
    <n v="0"/>
    <n v="680"/>
    <m/>
    <n v="0.5"/>
    <n v="0"/>
    <n v="340"/>
    <n v="0"/>
  </r>
  <r>
    <x v="2"/>
    <x v="58"/>
    <s v="OFFLINE"/>
    <n v="0"/>
    <n v="0"/>
    <n v="0"/>
    <n v="0"/>
    <n v="680"/>
    <m/>
    <n v="0.5"/>
    <n v="0"/>
    <n v="340"/>
    <n v="0"/>
  </r>
  <r>
    <x v="2"/>
    <x v="59"/>
    <s v="OFFLINE"/>
    <n v="0"/>
    <n v="0"/>
    <n v="0"/>
    <n v="0"/>
    <n v="680"/>
    <m/>
    <n v="0.5"/>
    <n v="0"/>
    <n v="340"/>
    <n v="0"/>
  </r>
  <r>
    <x v="2"/>
    <x v="60"/>
    <s v="OFFLINE"/>
    <n v="0"/>
    <n v="0"/>
    <n v="0"/>
    <n v="0"/>
    <n v="680"/>
    <m/>
    <n v="0.5"/>
    <n v="0"/>
    <n v="340"/>
    <n v="0"/>
  </r>
  <r>
    <x v="2"/>
    <x v="61"/>
    <s v="OFFLINE"/>
    <n v="0"/>
    <n v="0"/>
    <n v="0"/>
    <n v="0"/>
    <n v="680"/>
    <m/>
    <n v="0.5"/>
    <n v="0"/>
    <n v="340"/>
    <n v="0"/>
  </r>
  <r>
    <x v="2"/>
    <x v="62"/>
    <s v="OFFLINE"/>
    <n v="0"/>
    <n v="0"/>
    <n v="0"/>
    <n v="0"/>
    <n v="680"/>
    <m/>
    <n v="0.5"/>
    <n v="0"/>
    <n v="340"/>
    <n v="0"/>
  </r>
  <r>
    <x v="2"/>
    <x v="63"/>
    <s v="OFFLINE"/>
    <n v="0"/>
    <n v="0"/>
    <n v="0"/>
    <n v="0"/>
    <n v="680"/>
    <m/>
    <n v="0.5"/>
    <n v="0"/>
    <n v="340"/>
    <n v="0"/>
  </r>
  <r>
    <x v="2"/>
    <x v="64"/>
    <s v="OFFLINE"/>
    <n v="0"/>
    <n v="0"/>
    <n v="0"/>
    <n v="0"/>
    <n v="680"/>
    <m/>
    <n v="0.5"/>
    <n v="0"/>
    <n v="340"/>
    <n v="0"/>
  </r>
  <r>
    <x v="2"/>
    <x v="65"/>
    <s v="OFFLINE"/>
    <n v="0"/>
    <n v="0"/>
    <n v="0"/>
    <n v="0"/>
    <n v="680"/>
    <m/>
    <n v="0.5"/>
    <n v="0"/>
    <n v="340"/>
    <n v="0"/>
  </r>
  <r>
    <x v="2"/>
    <x v="66"/>
    <s v="OFFLINE"/>
    <n v="0"/>
    <n v="0"/>
    <n v="0"/>
    <n v="0"/>
    <n v="680"/>
    <m/>
    <n v="0.5"/>
    <n v="0"/>
    <n v="340"/>
    <n v="0"/>
  </r>
  <r>
    <x v="2"/>
    <x v="67"/>
    <s v="OFFLINE"/>
    <n v="0"/>
    <n v="0"/>
    <n v="0"/>
    <n v="0"/>
    <n v="680"/>
    <m/>
    <n v="0.5"/>
    <n v="0"/>
    <n v="340"/>
    <n v="0"/>
  </r>
  <r>
    <x v="2"/>
    <x v="68"/>
    <s v="OFFLINE"/>
    <n v="0"/>
    <n v="0"/>
    <n v="0"/>
    <n v="0"/>
    <n v="680"/>
    <m/>
    <n v="0.5"/>
    <n v="0"/>
    <n v="340"/>
    <n v="0"/>
  </r>
  <r>
    <x v="2"/>
    <x v="69"/>
    <s v="OFFLINE"/>
    <n v="0"/>
    <n v="0"/>
    <n v="0"/>
    <n v="0"/>
    <n v="680"/>
    <m/>
    <n v="0.5"/>
    <n v="0"/>
    <n v="340"/>
    <n v="0"/>
  </r>
  <r>
    <x v="2"/>
    <x v="70"/>
    <s v="OFFLINE"/>
    <n v="0"/>
    <n v="0"/>
    <n v="0"/>
    <n v="0"/>
    <n v="680"/>
    <m/>
    <n v="0.5"/>
    <n v="0"/>
    <n v="340"/>
    <n v="0"/>
  </r>
  <r>
    <x v="2"/>
    <x v="71"/>
    <s v="OFFLINE"/>
    <n v="0"/>
    <n v="0"/>
    <n v="0"/>
    <n v="0"/>
    <n v="680"/>
    <m/>
    <n v="0.5"/>
    <n v="0"/>
    <n v="340"/>
    <n v="0"/>
  </r>
  <r>
    <x v="2"/>
    <x v="72"/>
    <s v="OFFLINE"/>
    <n v="0"/>
    <n v="0"/>
    <n v="0"/>
    <n v="0"/>
    <n v="680"/>
    <m/>
    <n v="0.5"/>
    <n v="0"/>
    <n v="340"/>
    <n v="0"/>
  </r>
  <r>
    <x v="2"/>
    <x v="73"/>
    <s v="OFFLINE"/>
    <n v="0"/>
    <n v="0"/>
    <n v="0"/>
    <n v="0"/>
    <n v="680"/>
    <m/>
    <n v="0.5"/>
    <n v="0"/>
    <n v="340"/>
    <n v="0"/>
  </r>
  <r>
    <x v="2"/>
    <x v="74"/>
    <s v="OFFLINE"/>
    <n v="0"/>
    <n v="0"/>
    <n v="0"/>
    <n v="0"/>
    <n v="680"/>
    <m/>
    <n v="0.5"/>
    <n v="0"/>
    <n v="340"/>
    <n v="0"/>
  </r>
  <r>
    <x v="2"/>
    <x v="75"/>
    <s v="OFFLINE"/>
    <n v="0"/>
    <n v="0"/>
    <n v="0"/>
    <n v="0"/>
    <n v="680"/>
    <m/>
    <n v="0.5"/>
    <n v="0"/>
    <n v="340"/>
    <n v="0"/>
  </r>
  <r>
    <x v="2"/>
    <x v="76"/>
    <s v="OFFLINE"/>
    <n v="0"/>
    <n v="0"/>
    <n v="0"/>
    <n v="0"/>
    <n v="680"/>
    <m/>
    <n v="0.5"/>
    <n v="0"/>
    <n v="340"/>
    <n v="0"/>
  </r>
  <r>
    <x v="2"/>
    <x v="77"/>
    <s v="OFFLINE"/>
    <n v="0"/>
    <n v="0"/>
    <n v="0"/>
    <n v="0"/>
    <n v="680"/>
    <m/>
    <n v="0.5"/>
    <n v="0"/>
    <n v="340"/>
    <n v="0"/>
  </r>
  <r>
    <x v="2"/>
    <x v="78"/>
    <s v="OFFLINE"/>
    <n v="0"/>
    <n v="0"/>
    <n v="0"/>
    <n v="0"/>
    <n v="680"/>
    <m/>
    <n v="0.5"/>
    <n v="0"/>
    <n v="340"/>
    <n v="0"/>
  </r>
  <r>
    <x v="2"/>
    <x v="79"/>
    <s v="OFFLINE"/>
    <n v="0"/>
    <n v="0"/>
    <n v="0"/>
    <n v="0"/>
    <n v="680"/>
    <m/>
    <n v="0.5"/>
    <n v="0"/>
    <n v="340"/>
    <n v="0"/>
  </r>
  <r>
    <x v="2"/>
    <x v="80"/>
    <s v="OFFLINE"/>
    <n v="0"/>
    <n v="0"/>
    <n v="0"/>
    <n v="0"/>
    <n v="680"/>
    <m/>
    <n v="0.5"/>
    <n v="0"/>
    <n v="340"/>
    <n v="0"/>
  </r>
  <r>
    <x v="2"/>
    <x v="81"/>
    <s v="OFFLINE"/>
    <n v="0"/>
    <n v="0"/>
    <n v="0"/>
    <n v="0"/>
    <n v="680"/>
    <m/>
    <n v="0.5"/>
    <n v="0"/>
    <n v="340"/>
    <n v="0"/>
  </r>
  <r>
    <x v="2"/>
    <x v="82"/>
    <s v="OFFLINE"/>
    <n v="0"/>
    <n v="0"/>
    <n v="0"/>
    <n v="0"/>
    <n v="680"/>
    <m/>
    <n v="0.5"/>
    <n v="0"/>
    <n v="340"/>
    <n v="0"/>
  </r>
  <r>
    <x v="2"/>
    <x v="83"/>
    <s v="OFFLINE"/>
    <n v="0"/>
    <n v="0"/>
    <n v="0"/>
    <n v="0"/>
    <n v="680"/>
    <m/>
    <n v="0.5"/>
    <n v="0"/>
    <n v="340"/>
    <n v="0"/>
  </r>
  <r>
    <x v="2"/>
    <x v="84"/>
    <s v="OFFLINE"/>
    <n v="0"/>
    <n v="0"/>
    <n v="0"/>
    <n v="0"/>
    <n v="680"/>
    <m/>
    <n v="0.5"/>
    <n v="0"/>
    <n v="340"/>
    <n v="0"/>
  </r>
  <r>
    <x v="2"/>
    <x v="85"/>
    <s v="OFFLINE"/>
    <n v="0"/>
    <n v="0"/>
    <n v="0"/>
    <n v="0"/>
    <n v="680"/>
    <m/>
    <n v="0.5"/>
    <n v="0"/>
    <n v="340"/>
    <n v="0"/>
  </r>
  <r>
    <x v="2"/>
    <x v="86"/>
    <s v="OFFLINE"/>
    <n v="0"/>
    <n v="0"/>
    <n v="0"/>
    <n v="0"/>
    <n v="680"/>
    <m/>
    <n v="0.5"/>
    <n v="0"/>
    <n v="340"/>
    <n v="0"/>
  </r>
  <r>
    <x v="2"/>
    <x v="87"/>
    <s v="OFFLINE"/>
    <n v="0"/>
    <n v="0"/>
    <n v="0"/>
    <n v="0"/>
    <n v="680"/>
    <m/>
    <n v="0.5"/>
    <n v="0"/>
    <n v="340"/>
    <n v="0"/>
  </r>
  <r>
    <x v="2"/>
    <x v="88"/>
    <s v="OFFLINE"/>
    <n v="0"/>
    <n v="0"/>
    <n v="0"/>
    <n v="0"/>
    <n v="680"/>
    <m/>
    <n v="0.5"/>
    <n v="0"/>
    <n v="340"/>
    <n v="0"/>
  </r>
  <r>
    <x v="2"/>
    <x v="89"/>
    <s v="OFFLINE"/>
    <n v="0"/>
    <n v="0"/>
    <n v="0"/>
    <n v="0"/>
    <n v="680"/>
    <m/>
    <n v="0.5"/>
    <n v="0"/>
    <n v="340"/>
    <n v="0"/>
  </r>
  <r>
    <x v="2"/>
    <x v="90"/>
    <s v="OFFLINE"/>
    <n v="0"/>
    <n v="0"/>
    <n v="0"/>
    <n v="0"/>
    <n v="680"/>
    <m/>
    <n v="0.5"/>
    <n v="0"/>
    <n v="340"/>
    <n v="0"/>
  </r>
  <r>
    <x v="2"/>
    <x v="91"/>
    <s v="OFFLINE"/>
    <n v="0"/>
    <n v="0"/>
    <n v="0"/>
    <n v="0"/>
    <n v="680"/>
    <m/>
    <n v="0.5"/>
    <n v="0"/>
    <n v="340"/>
    <n v="0"/>
  </r>
  <r>
    <x v="2"/>
    <x v="92"/>
    <s v="OFFLINE"/>
    <n v="0"/>
    <n v="0"/>
    <n v="0"/>
    <n v="0"/>
    <n v="680"/>
    <m/>
    <n v="0.5"/>
    <n v="0"/>
    <n v="340"/>
    <n v="0"/>
  </r>
  <r>
    <x v="2"/>
    <x v="93"/>
    <s v="OFFLINE"/>
    <n v="0"/>
    <n v="0"/>
    <n v="0"/>
    <n v="0"/>
    <n v="680"/>
    <m/>
    <n v="0.5"/>
    <n v="0"/>
    <n v="340"/>
    <n v="0"/>
  </r>
  <r>
    <x v="2"/>
    <x v="94"/>
    <s v="OFFLINE"/>
    <n v="0"/>
    <n v="0"/>
    <n v="0"/>
    <n v="0"/>
    <n v="680"/>
    <m/>
    <n v="0.5"/>
    <n v="0"/>
    <n v="340"/>
    <n v="0"/>
  </r>
  <r>
    <x v="2"/>
    <x v="95"/>
    <s v="OFFLINE"/>
    <n v="0"/>
    <n v="0"/>
    <n v="0"/>
    <n v="0"/>
    <n v="680"/>
    <m/>
    <n v="0.5"/>
    <n v="0"/>
    <n v="340"/>
    <n v="0"/>
  </r>
  <r>
    <x v="2"/>
    <x v="96"/>
    <s v="OFFLINE"/>
    <n v="0"/>
    <n v="0"/>
    <n v="0"/>
    <n v="0"/>
    <n v="680"/>
    <m/>
    <n v="0.5"/>
    <n v="0"/>
    <n v="340"/>
    <n v="0"/>
  </r>
  <r>
    <x v="2"/>
    <x v="97"/>
    <s v="OFFLINE"/>
    <n v="0"/>
    <n v="0"/>
    <n v="0"/>
    <n v="0"/>
    <n v="680"/>
    <m/>
    <n v="0.5"/>
    <n v="0"/>
    <n v="340"/>
    <n v="0"/>
  </r>
  <r>
    <x v="2"/>
    <x v="98"/>
    <s v="OFFLINE"/>
    <n v="0"/>
    <n v="0"/>
    <n v="0"/>
    <n v="0"/>
    <n v="680"/>
    <m/>
    <n v="0.5"/>
    <n v="0"/>
    <n v="340"/>
    <n v="0"/>
  </r>
  <r>
    <x v="2"/>
    <x v="99"/>
    <s v="OFFLINE"/>
    <n v="0"/>
    <n v="0"/>
    <n v="0"/>
    <n v="0"/>
    <n v="680"/>
    <m/>
    <n v="0.5"/>
    <n v="0"/>
    <n v="340"/>
    <n v="0"/>
  </r>
  <r>
    <x v="2"/>
    <x v="100"/>
    <s v="OFFLINE"/>
    <n v="0"/>
    <n v="0"/>
    <n v="0"/>
    <n v="0"/>
    <n v="680"/>
    <m/>
    <n v="0.5"/>
    <n v="0"/>
    <n v="340"/>
    <n v="0"/>
  </r>
  <r>
    <x v="2"/>
    <x v="101"/>
    <s v="OFFLINE"/>
    <n v="0"/>
    <n v="0"/>
    <n v="0"/>
    <n v="0"/>
    <n v="680"/>
    <m/>
    <n v="0.5"/>
    <n v="0"/>
    <n v="340"/>
    <n v="0"/>
  </r>
  <r>
    <x v="2"/>
    <x v="102"/>
    <s v="OFFLINE"/>
    <n v="0"/>
    <n v="0"/>
    <n v="0"/>
    <n v="0"/>
    <n v="680"/>
    <m/>
    <n v="0.5"/>
    <n v="0"/>
    <n v="340"/>
    <n v="0"/>
  </r>
  <r>
    <x v="2"/>
    <x v="103"/>
    <s v="OFFLINE"/>
    <n v="0"/>
    <n v="0"/>
    <n v="0"/>
    <n v="0"/>
    <n v="680"/>
    <m/>
    <n v="0.5"/>
    <n v="0"/>
    <n v="340"/>
    <n v="0"/>
  </r>
  <r>
    <x v="2"/>
    <x v="104"/>
    <s v="OFFLINE"/>
    <n v="0"/>
    <n v="0"/>
    <n v="0"/>
    <n v="0"/>
    <n v="680"/>
    <m/>
    <n v="0.5"/>
    <n v="0"/>
    <n v="340"/>
    <n v="0"/>
  </r>
  <r>
    <x v="2"/>
    <x v="105"/>
    <s v="OFFLINE"/>
    <n v="0"/>
    <n v="0"/>
    <n v="0"/>
    <n v="0"/>
    <n v="680"/>
    <m/>
    <n v="0.5"/>
    <n v="0"/>
    <n v="340"/>
    <n v="0"/>
  </r>
  <r>
    <x v="2"/>
    <x v="106"/>
    <s v="OFFLINE"/>
    <n v="0"/>
    <n v="0"/>
    <n v="0"/>
    <n v="0"/>
    <n v="680"/>
    <m/>
    <n v="0.5"/>
    <n v="0"/>
    <n v="340"/>
    <n v="0"/>
  </r>
  <r>
    <x v="2"/>
    <x v="107"/>
    <s v="OFFLINE"/>
    <n v="0"/>
    <n v="0"/>
    <n v="0"/>
    <n v="0"/>
    <n v="680"/>
    <m/>
    <n v="0.5"/>
    <n v="0"/>
    <n v="340"/>
    <n v="0"/>
  </r>
  <r>
    <x v="2"/>
    <x v="108"/>
    <s v="OFFLINE"/>
    <n v="0"/>
    <n v="0"/>
    <n v="0"/>
    <n v="0"/>
    <n v="680"/>
    <m/>
    <n v="0.5"/>
    <n v="0"/>
    <n v="340"/>
    <n v="0"/>
  </r>
  <r>
    <x v="2"/>
    <x v="109"/>
    <s v="OFFLINE"/>
    <n v="0"/>
    <n v="0"/>
    <n v="0"/>
    <n v="0"/>
    <n v="680"/>
    <m/>
    <n v="0.5"/>
    <n v="0"/>
    <n v="340"/>
    <n v="0"/>
  </r>
  <r>
    <x v="2"/>
    <x v="110"/>
    <s v="OFFLINE"/>
    <n v="0"/>
    <n v="0"/>
    <n v="0"/>
    <n v="0"/>
    <n v="680"/>
    <m/>
    <n v="0.5"/>
    <n v="0"/>
    <n v="340"/>
    <n v="0"/>
  </r>
  <r>
    <x v="2"/>
    <x v="111"/>
    <s v="OFFLINE"/>
    <n v="0"/>
    <n v="0"/>
    <n v="0"/>
    <n v="0"/>
    <n v="680"/>
    <m/>
    <n v="0.5"/>
    <n v="0"/>
    <n v="340"/>
    <n v="0"/>
  </r>
  <r>
    <x v="2"/>
    <x v="112"/>
    <s v="OFFLINE"/>
    <n v="0"/>
    <n v="0"/>
    <n v="0"/>
    <n v="0"/>
    <n v="680"/>
    <m/>
    <n v="0.5"/>
    <n v="0"/>
    <n v="340"/>
    <n v="0"/>
  </r>
  <r>
    <x v="2"/>
    <x v="113"/>
    <s v="OFFLINE"/>
    <n v="0"/>
    <n v="0"/>
    <n v="0"/>
    <n v="0"/>
    <n v="680"/>
    <m/>
    <n v="0.5"/>
    <n v="0"/>
    <n v="340"/>
    <n v="0"/>
  </r>
  <r>
    <x v="2"/>
    <x v="114"/>
    <s v="OFFLINE"/>
    <n v="0"/>
    <n v="0"/>
    <n v="0"/>
    <n v="0"/>
    <n v="680"/>
    <m/>
    <n v="0.5"/>
    <n v="0"/>
    <n v="340"/>
    <n v="0"/>
  </r>
  <r>
    <x v="2"/>
    <x v="115"/>
    <s v="OFFLINE"/>
    <n v="0"/>
    <n v="0"/>
    <n v="0"/>
    <n v="0"/>
    <n v="680"/>
    <m/>
    <n v="0.5"/>
    <n v="0"/>
    <n v="340"/>
    <n v="0"/>
  </r>
  <r>
    <x v="2"/>
    <x v="116"/>
    <s v="OFFLINE"/>
    <n v="0"/>
    <n v="0"/>
    <n v="0"/>
    <n v="0"/>
    <n v="680"/>
    <m/>
    <n v="0.5"/>
    <n v="0"/>
    <n v="340"/>
    <n v="0"/>
  </r>
  <r>
    <x v="2"/>
    <x v="117"/>
    <s v="OFFLINE"/>
    <n v="0"/>
    <n v="0"/>
    <n v="0"/>
    <n v="0"/>
    <n v="680"/>
    <m/>
    <n v="0.5"/>
    <n v="0"/>
    <n v="340"/>
    <n v="0"/>
  </r>
  <r>
    <x v="2"/>
    <x v="118"/>
    <s v="OFFLINE"/>
    <n v="0"/>
    <n v="0"/>
    <n v="0"/>
    <n v="0"/>
    <n v="680"/>
    <m/>
    <n v="0.5"/>
    <n v="0"/>
    <n v="340"/>
    <n v="0"/>
  </r>
  <r>
    <x v="2"/>
    <x v="119"/>
    <s v="OFFLINE"/>
    <n v="0"/>
    <n v="0"/>
    <n v="0"/>
    <n v="0"/>
    <n v="680"/>
    <m/>
    <n v="0.5"/>
    <n v="0"/>
    <n v="340"/>
    <n v="0"/>
  </r>
  <r>
    <x v="2"/>
    <x v="120"/>
    <s v="OFFLINE"/>
    <n v="0"/>
    <n v="0"/>
    <n v="0"/>
    <n v="0"/>
    <n v="680"/>
    <m/>
    <n v="0.5"/>
    <n v="0"/>
    <n v="340"/>
    <n v="0"/>
  </r>
  <r>
    <x v="2"/>
    <x v="121"/>
    <s v="OFFLINE"/>
    <n v="0"/>
    <n v="0"/>
    <n v="0"/>
    <n v="0"/>
    <n v="680"/>
    <m/>
    <n v="0.5"/>
    <n v="0"/>
    <n v="340"/>
    <n v="0"/>
  </r>
  <r>
    <x v="2"/>
    <x v="122"/>
    <s v="OFFLINE"/>
    <n v="0"/>
    <n v="0"/>
    <n v="0"/>
    <n v="0"/>
    <n v="680"/>
    <m/>
    <n v="0.5"/>
    <n v="0"/>
    <n v="340"/>
    <n v="0"/>
  </r>
  <r>
    <x v="2"/>
    <x v="123"/>
    <s v="OFFLINE"/>
    <n v="0"/>
    <n v="0"/>
    <n v="0"/>
    <n v="0"/>
    <n v="680"/>
    <m/>
    <n v="0.5"/>
    <n v="0"/>
    <n v="340"/>
    <n v="0"/>
  </r>
  <r>
    <x v="2"/>
    <x v="124"/>
    <s v="OFFLINE"/>
    <n v="0"/>
    <n v="0"/>
    <n v="0"/>
    <n v="0"/>
    <n v="680"/>
    <m/>
    <n v="0.5"/>
    <n v="0"/>
    <n v="340"/>
    <n v="0"/>
  </r>
  <r>
    <x v="2"/>
    <x v="125"/>
    <s v="OFFLINE"/>
    <n v="0"/>
    <n v="0"/>
    <n v="0"/>
    <n v="0"/>
    <n v="680"/>
    <m/>
    <n v="0.5"/>
    <n v="0"/>
    <n v="340"/>
    <n v="0"/>
  </r>
  <r>
    <x v="2"/>
    <x v="126"/>
    <s v="OFFLINE"/>
    <n v="0"/>
    <n v="0"/>
    <n v="0"/>
    <n v="0"/>
    <n v="680"/>
    <m/>
    <n v="0.5"/>
    <n v="0"/>
    <n v="340"/>
    <n v="0"/>
  </r>
  <r>
    <x v="2"/>
    <x v="127"/>
    <s v="OFFLINE"/>
    <n v="0"/>
    <n v="0"/>
    <n v="0"/>
    <n v="0"/>
    <n v="680"/>
    <m/>
    <n v="0.5"/>
    <n v="0"/>
    <n v="340"/>
    <n v="0"/>
  </r>
  <r>
    <x v="2"/>
    <x v="128"/>
    <s v="OFFLINE"/>
    <n v="0"/>
    <n v="0"/>
    <n v="0"/>
    <n v="0"/>
    <n v="680"/>
    <m/>
    <n v="0.5"/>
    <n v="0"/>
    <n v="340"/>
    <n v="0"/>
  </r>
  <r>
    <x v="2"/>
    <x v="129"/>
    <s v="OFFLINE"/>
    <n v="0"/>
    <n v="0"/>
    <n v="0"/>
    <n v="0"/>
    <n v="680"/>
    <m/>
    <n v="0.5"/>
    <n v="0"/>
    <n v="340"/>
    <n v="0"/>
  </r>
  <r>
    <x v="2"/>
    <x v="130"/>
    <s v="OFFLINE"/>
    <n v="0"/>
    <n v="0"/>
    <n v="0"/>
    <n v="0"/>
    <n v="680"/>
    <m/>
    <n v="0.5"/>
    <n v="0"/>
    <n v="340"/>
    <n v="0"/>
  </r>
  <r>
    <x v="2"/>
    <x v="131"/>
    <s v="OFFLINE"/>
    <n v="0"/>
    <n v="0"/>
    <n v="0"/>
    <n v="0"/>
    <n v="680"/>
    <m/>
    <n v="0.5"/>
    <n v="0"/>
    <n v="340"/>
    <n v="0"/>
  </r>
  <r>
    <x v="2"/>
    <x v="132"/>
    <s v="OFFLINE"/>
    <n v="0"/>
    <n v="0"/>
    <n v="0"/>
    <n v="0"/>
    <n v="680"/>
    <m/>
    <n v="0.5"/>
    <n v="0"/>
    <n v="340"/>
    <n v="0"/>
  </r>
  <r>
    <x v="2"/>
    <x v="133"/>
    <s v="OFFLINE"/>
    <n v="0"/>
    <n v="0"/>
    <n v="0"/>
    <n v="0"/>
    <n v="680"/>
    <m/>
    <n v="0.5"/>
    <n v="0"/>
    <n v="340"/>
    <n v="0"/>
  </r>
  <r>
    <x v="2"/>
    <x v="134"/>
    <s v="OFFLINE"/>
    <n v="0"/>
    <n v="0"/>
    <n v="0"/>
    <n v="0"/>
    <n v="680"/>
    <m/>
    <n v="0.5"/>
    <n v="0"/>
    <n v="340"/>
    <n v="0"/>
  </r>
  <r>
    <x v="2"/>
    <x v="135"/>
    <s v="OFFLINE"/>
    <n v="0"/>
    <n v="0"/>
    <n v="0"/>
    <n v="0"/>
    <n v="680"/>
    <m/>
    <n v="0.5"/>
    <n v="0"/>
    <n v="340"/>
    <n v="0"/>
  </r>
  <r>
    <x v="2"/>
    <x v="136"/>
    <s v="OFFLINE"/>
    <n v="0"/>
    <n v="0"/>
    <n v="0"/>
    <n v="0"/>
    <n v="680"/>
    <m/>
    <n v="0.5"/>
    <n v="0"/>
    <n v="340"/>
    <n v="0"/>
  </r>
  <r>
    <x v="2"/>
    <x v="137"/>
    <s v="OFFLINE"/>
    <n v="0"/>
    <n v="0"/>
    <n v="0"/>
    <n v="0"/>
    <n v="680"/>
    <m/>
    <n v="0.5"/>
    <n v="0"/>
    <n v="340"/>
    <n v="0"/>
  </r>
  <r>
    <x v="2"/>
    <x v="138"/>
    <s v="OFFLINE"/>
    <n v="0"/>
    <n v="0"/>
    <n v="0"/>
    <n v="0"/>
    <n v="680"/>
    <m/>
    <n v="0.5"/>
    <n v="0"/>
    <n v="340"/>
    <n v="0"/>
  </r>
  <r>
    <x v="2"/>
    <x v="139"/>
    <s v="OFFLINE"/>
    <n v="0"/>
    <n v="0"/>
    <n v="0"/>
    <n v="0"/>
    <n v="680"/>
    <m/>
    <n v="0.5"/>
    <n v="0"/>
    <n v="340"/>
    <n v="0"/>
  </r>
  <r>
    <x v="2"/>
    <x v="140"/>
    <s v="OFFLINE"/>
    <n v="0"/>
    <n v="0"/>
    <n v="0"/>
    <n v="0"/>
    <n v="680"/>
    <m/>
    <n v="0.5"/>
    <n v="0"/>
    <n v="340"/>
    <n v="0"/>
  </r>
  <r>
    <x v="2"/>
    <x v="141"/>
    <s v="OFFLINE"/>
    <n v="0"/>
    <n v="0"/>
    <n v="0"/>
    <n v="0"/>
    <n v="680"/>
    <m/>
    <n v="0.5"/>
    <n v="0"/>
    <n v="340"/>
    <n v="0"/>
  </r>
  <r>
    <x v="2"/>
    <x v="142"/>
    <s v="OFFLINE"/>
    <n v="0"/>
    <n v="0"/>
    <n v="0"/>
    <n v="0"/>
    <n v="680"/>
    <m/>
    <n v="0.5"/>
    <n v="0"/>
    <n v="340"/>
    <n v="0"/>
  </r>
  <r>
    <x v="2"/>
    <x v="143"/>
    <s v="OFFLINE"/>
    <n v="0"/>
    <n v="0"/>
    <n v="0"/>
    <n v="0"/>
    <n v="680"/>
    <m/>
    <n v="0.5"/>
    <n v="0"/>
    <n v="340"/>
    <n v="0"/>
  </r>
  <r>
    <x v="2"/>
    <x v="144"/>
    <s v="OFFLINE"/>
    <n v="0"/>
    <n v="0"/>
    <n v="0"/>
    <n v="0"/>
    <n v="680"/>
    <m/>
    <n v="0.5"/>
    <n v="0"/>
    <n v="340"/>
    <n v="0"/>
  </r>
  <r>
    <x v="2"/>
    <x v="145"/>
    <s v="OFFLINE"/>
    <n v="0"/>
    <n v="0"/>
    <n v="0"/>
    <n v="0"/>
    <n v="680"/>
    <m/>
    <n v="0.5"/>
    <n v="0"/>
    <n v="340"/>
    <n v="0"/>
  </r>
  <r>
    <x v="2"/>
    <x v="146"/>
    <s v="OFFLINE"/>
    <n v="0"/>
    <n v="0"/>
    <n v="0"/>
    <n v="0"/>
    <n v="680"/>
    <m/>
    <n v="0.5"/>
    <n v="0"/>
    <n v="340"/>
    <n v="0"/>
  </r>
  <r>
    <x v="2"/>
    <x v="147"/>
    <s v="OFFLINE"/>
    <n v="0"/>
    <n v="0"/>
    <n v="0"/>
    <n v="0"/>
    <n v="680"/>
    <m/>
    <n v="0.5"/>
    <n v="0"/>
    <n v="340"/>
    <n v="0"/>
  </r>
  <r>
    <x v="2"/>
    <x v="148"/>
    <s v="OFFLINE"/>
    <n v="0"/>
    <n v="0"/>
    <n v="0"/>
    <n v="0"/>
    <n v="680"/>
    <m/>
    <n v="0.5"/>
    <n v="0"/>
    <n v="340"/>
    <n v="0"/>
  </r>
  <r>
    <x v="2"/>
    <x v="149"/>
    <s v="OFFLINE"/>
    <n v="0"/>
    <n v="0"/>
    <n v="0"/>
    <n v="0"/>
    <n v="680"/>
    <m/>
    <n v="0.5"/>
    <n v="0"/>
    <n v="340"/>
    <n v="0"/>
  </r>
  <r>
    <x v="2"/>
    <x v="150"/>
    <s v="OFFLINE"/>
    <n v="0"/>
    <n v="0"/>
    <n v="0"/>
    <n v="0"/>
    <n v="680"/>
    <m/>
    <n v="0.5"/>
    <n v="0"/>
    <n v="340"/>
    <n v="0"/>
  </r>
  <r>
    <x v="2"/>
    <x v="151"/>
    <s v="OFFLINE"/>
    <n v="0"/>
    <n v="0"/>
    <n v="0"/>
    <n v="0"/>
    <n v="680"/>
    <m/>
    <n v="0.5"/>
    <n v="0"/>
    <n v="340"/>
    <n v="0"/>
  </r>
  <r>
    <x v="2"/>
    <x v="152"/>
    <s v="OFFLINE"/>
    <n v="0"/>
    <n v="0"/>
    <n v="0"/>
    <n v="0"/>
    <n v="680"/>
    <m/>
    <n v="0.5"/>
    <n v="0"/>
    <n v="340"/>
    <n v="0"/>
  </r>
  <r>
    <x v="2"/>
    <x v="153"/>
    <s v="OFFLINE"/>
    <n v="0"/>
    <n v="0"/>
    <n v="0"/>
    <n v="0"/>
    <n v="680"/>
    <m/>
    <n v="0.5"/>
    <n v="0"/>
    <n v="340"/>
    <n v="0"/>
  </r>
  <r>
    <x v="2"/>
    <x v="154"/>
    <s v="OFFLINE"/>
    <n v="0"/>
    <n v="0"/>
    <n v="0"/>
    <n v="0"/>
    <n v="680"/>
    <m/>
    <n v="0.5"/>
    <n v="0"/>
    <n v="340"/>
    <n v="0"/>
  </r>
  <r>
    <x v="2"/>
    <x v="155"/>
    <s v="OFFLINE"/>
    <n v="0"/>
    <n v="0"/>
    <n v="0"/>
    <n v="0"/>
    <n v="680"/>
    <m/>
    <n v="0.5"/>
    <n v="0"/>
    <n v="340"/>
    <n v="0"/>
  </r>
  <r>
    <x v="2"/>
    <x v="156"/>
    <s v="OFFLINE"/>
    <n v="0"/>
    <n v="0"/>
    <n v="0"/>
    <n v="0"/>
    <n v="680"/>
    <m/>
    <n v="0.5"/>
    <n v="0"/>
    <n v="340"/>
    <n v="0"/>
  </r>
  <r>
    <x v="2"/>
    <x v="157"/>
    <s v="OFFLINE"/>
    <n v="0"/>
    <n v="0"/>
    <n v="0"/>
    <n v="0"/>
    <n v="680"/>
    <m/>
    <n v="0.5"/>
    <n v="0"/>
    <n v="340"/>
    <n v="0"/>
  </r>
  <r>
    <x v="2"/>
    <x v="158"/>
    <s v="OFFLINE"/>
    <n v="0"/>
    <n v="0"/>
    <n v="0"/>
    <n v="0"/>
    <n v="680"/>
    <m/>
    <n v="0.5"/>
    <n v="0"/>
    <n v="340"/>
    <n v="0"/>
  </r>
  <r>
    <x v="2"/>
    <x v="159"/>
    <s v="OFFLINE"/>
    <n v="0"/>
    <n v="0"/>
    <n v="0"/>
    <n v="0"/>
    <n v="680"/>
    <m/>
    <n v="0.5"/>
    <n v="0"/>
    <n v="340"/>
    <n v="0"/>
  </r>
  <r>
    <x v="2"/>
    <x v="160"/>
    <s v="OFFLINE"/>
    <n v="0"/>
    <n v="0"/>
    <n v="0"/>
    <n v="0"/>
    <n v="680"/>
    <m/>
    <n v="0.5"/>
    <n v="0"/>
    <n v="340"/>
    <n v="0"/>
  </r>
  <r>
    <x v="2"/>
    <x v="161"/>
    <s v="OFFLINE"/>
    <n v="0"/>
    <n v="0"/>
    <n v="0"/>
    <n v="0"/>
    <n v="680"/>
    <m/>
    <n v="0.5"/>
    <n v="0"/>
    <n v="340"/>
    <n v="0"/>
  </r>
  <r>
    <x v="2"/>
    <x v="162"/>
    <s v="OFFLINE"/>
    <n v="0"/>
    <n v="0"/>
    <n v="0"/>
    <n v="0"/>
    <n v="680"/>
    <m/>
    <n v="0.5"/>
    <n v="0"/>
    <n v="340"/>
    <n v="0"/>
  </r>
  <r>
    <x v="2"/>
    <x v="163"/>
    <s v="OFFLINE"/>
    <n v="0"/>
    <n v="0"/>
    <n v="0"/>
    <n v="0"/>
    <n v="680"/>
    <m/>
    <n v="0.5"/>
    <n v="0"/>
    <n v="340"/>
    <n v="0"/>
  </r>
  <r>
    <x v="2"/>
    <x v="164"/>
    <s v="OFFLINE"/>
    <n v="0"/>
    <n v="0"/>
    <n v="0"/>
    <n v="0"/>
    <n v="680"/>
    <m/>
    <n v="0.5"/>
    <n v="0"/>
    <n v="340"/>
    <n v="0"/>
  </r>
  <r>
    <x v="2"/>
    <x v="165"/>
    <s v="OFFLINE"/>
    <n v="0"/>
    <n v="0"/>
    <n v="0"/>
    <n v="0"/>
    <n v="680"/>
    <m/>
    <n v="0.5"/>
    <n v="0"/>
    <n v="340"/>
    <n v="0"/>
  </r>
  <r>
    <x v="2"/>
    <x v="166"/>
    <s v="OFFLINE"/>
    <n v="0"/>
    <n v="0"/>
    <n v="0"/>
    <n v="0"/>
    <n v="680"/>
    <m/>
    <n v="0.5"/>
    <n v="0"/>
    <n v="340"/>
    <n v="0"/>
  </r>
  <r>
    <x v="2"/>
    <x v="167"/>
    <s v="OFFLINE"/>
    <n v="0"/>
    <n v="0"/>
    <n v="0"/>
    <n v="0"/>
    <n v="680"/>
    <m/>
    <n v="0.5"/>
    <n v="0"/>
    <n v="340"/>
    <n v="0"/>
  </r>
  <r>
    <x v="2"/>
    <x v="168"/>
    <s v="OFFLINE"/>
    <n v="0"/>
    <n v="0"/>
    <n v="0"/>
    <n v="0"/>
    <n v="680"/>
    <m/>
    <n v="0.5"/>
    <n v="0"/>
    <n v="340"/>
    <n v="0"/>
  </r>
  <r>
    <x v="2"/>
    <x v="169"/>
    <s v="OFFLINE"/>
    <n v="0"/>
    <n v="0"/>
    <n v="0"/>
    <n v="0"/>
    <n v="680"/>
    <m/>
    <n v="0.5"/>
    <n v="0"/>
    <n v="340"/>
    <n v="0"/>
  </r>
  <r>
    <x v="2"/>
    <x v="170"/>
    <s v="OFFLINE"/>
    <n v="0"/>
    <n v="0"/>
    <n v="0"/>
    <n v="0"/>
    <n v="680"/>
    <m/>
    <n v="0.5"/>
    <n v="0"/>
    <n v="340"/>
    <n v="0"/>
  </r>
  <r>
    <x v="2"/>
    <x v="171"/>
    <s v="OFFLINE"/>
    <n v="0"/>
    <n v="0"/>
    <n v="0"/>
    <n v="0"/>
    <n v="680"/>
    <m/>
    <n v="0.5"/>
    <n v="0"/>
    <n v="340"/>
    <n v="0"/>
  </r>
  <r>
    <x v="2"/>
    <x v="172"/>
    <s v="OFFLINE"/>
    <n v="0"/>
    <n v="0"/>
    <n v="0"/>
    <n v="0"/>
    <n v="680"/>
    <m/>
    <n v="0.5"/>
    <n v="0"/>
    <n v="340"/>
    <n v="0"/>
  </r>
  <r>
    <x v="2"/>
    <x v="173"/>
    <s v="OFFLINE"/>
    <n v="0"/>
    <n v="0"/>
    <n v="0"/>
    <n v="0"/>
    <n v="680"/>
    <m/>
    <n v="0.5"/>
    <n v="0"/>
    <n v="340"/>
    <n v="0"/>
  </r>
  <r>
    <x v="2"/>
    <x v="174"/>
    <s v="OFFLINE"/>
    <n v="0"/>
    <n v="0"/>
    <n v="0"/>
    <n v="0"/>
    <n v="680"/>
    <m/>
    <n v="0.5"/>
    <n v="0"/>
    <n v="340"/>
    <n v="0"/>
  </r>
  <r>
    <x v="2"/>
    <x v="175"/>
    <s v="OFFLINE"/>
    <n v="0"/>
    <n v="0"/>
    <n v="0"/>
    <n v="0"/>
    <n v="680"/>
    <m/>
    <n v="0.5"/>
    <n v="0"/>
    <n v="340"/>
    <n v="0"/>
  </r>
  <r>
    <x v="2"/>
    <x v="176"/>
    <s v="OFFLINE"/>
    <n v="0"/>
    <n v="0"/>
    <n v="0"/>
    <n v="0"/>
    <n v="680"/>
    <m/>
    <n v="0.5"/>
    <n v="0"/>
    <n v="340"/>
    <n v="0"/>
  </r>
  <r>
    <x v="2"/>
    <x v="177"/>
    <s v="OFFLINE"/>
    <n v="0"/>
    <n v="0"/>
    <n v="0"/>
    <n v="0"/>
    <n v="680"/>
    <m/>
    <n v="0.5"/>
    <n v="0"/>
    <n v="340"/>
    <n v="0"/>
  </r>
  <r>
    <x v="2"/>
    <x v="178"/>
    <s v="OFFLINE"/>
    <n v="0"/>
    <n v="0"/>
    <n v="0"/>
    <n v="0"/>
    <n v="680"/>
    <m/>
    <n v="0.5"/>
    <n v="0"/>
    <n v="340"/>
    <n v="0"/>
  </r>
  <r>
    <x v="2"/>
    <x v="179"/>
    <s v="OFFLINE"/>
    <n v="0"/>
    <n v="0"/>
    <n v="0"/>
    <n v="0"/>
    <n v="680"/>
    <m/>
    <n v="0.5"/>
    <n v="0"/>
    <n v="340"/>
    <n v="0"/>
  </r>
  <r>
    <x v="2"/>
    <x v="180"/>
    <s v="OFFLINE"/>
    <n v="0"/>
    <n v="0"/>
    <n v="0"/>
    <n v="0"/>
    <n v="680"/>
    <m/>
    <n v="0.5"/>
    <n v="0"/>
    <n v="340"/>
    <n v="0"/>
  </r>
  <r>
    <x v="2"/>
    <x v="181"/>
    <s v="OFFLINE"/>
    <n v="0"/>
    <n v="0"/>
    <n v="0"/>
    <n v="0"/>
    <n v="680"/>
    <m/>
    <n v="0.5"/>
    <n v="0"/>
    <n v="340"/>
    <n v="0"/>
  </r>
  <r>
    <x v="2"/>
    <x v="182"/>
    <s v="OFFLINE"/>
    <n v="0"/>
    <n v="0"/>
    <n v="0"/>
    <n v="0"/>
    <n v="680"/>
    <m/>
    <n v="0.5"/>
    <n v="0"/>
    <n v="340"/>
    <n v="0"/>
  </r>
  <r>
    <x v="2"/>
    <x v="183"/>
    <s v="OFFLINE"/>
    <n v="0"/>
    <n v="0"/>
    <n v="0"/>
    <n v="0"/>
    <n v="680"/>
    <m/>
    <n v="0.5"/>
    <n v="0"/>
    <n v="340"/>
    <n v="0"/>
  </r>
  <r>
    <x v="2"/>
    <x v="184"/>
    <s v="OFFLINE"/>
    <n v="0"/>
    <n v="0"/>
    <n v="0"/>
    <n v="0"/>
    <n v="680"/>
    <m/>
    <n v="0.5"/>
    <n v="0"/>
    <n v="340"/>
    <n v="0"/>
  </r>
  <r>
    <x v="2"/>
    <x v="185"/>
    <s v="OFFLINE"/>
    <n v="0"/>
    <n v="0"/>
    <n v="0"/>
    <n v="0"/>
    <n v="680"/>
    <m/>
    <n v="0.5"/>
    <n v="0"/>
    <n v="340"/>
    <n v="0"/>
  </r>
  <r>
    <x v="2"/>
    <x v="186"/>
    <s v="OFFLINE"/>
    <n v="0"/>
    <n v="0"/>
    <n v="0"/>
    <n v="0"/>
    <n v="680"/>
    <m/>
    <n v="0.5"/>
    <n v="0"/>
    <n v="340"/>
    <n v="0"/>
  </r>
  <r>
    <x v="2"/>
    <x v="187"/>
    <s v="OFFLINE"/>
    <n v="0"/>
    <n v="0"/>
    <n v="0"/>
    <n v="0"/>
    <n v="680"/>
    <m/>
    <n v="0.5"/>
    <n v="0"/>
    <n v="340"/>
    <n v="0"/>
  </r>
  <r>
    <x v="2"/>
    <x v="188"/>
    <s v="OFFLINE"/>
    <n v="0"/>
    <n v="0"/>
    <n v="0"/>
    <n v="0"/>
    <n v="680"/>
    <m/>
    <n v="0.5"/>
    <n v="0"/>
    <n v="340"/>
    <n v="0"/>
  </r>
  <r>
    <x v="2"/>
    <x v="189"/>
    <s v="OFFLINE"/>
    <n v="0"/>
    <n v="0"/>
    <n v="0"/>
    <n v="0"/>
    <n v="680"/>
    <m/>
    <n v="0.5"/>
    <n v="0"/>
    <n v="340"/>
    <n v="0"/>
  </r>
  <r>
    <x v="2"/>
    <x v="190"/>
    <s v="OFFLINE"/>
    <n v="0"/>
    <n v="0"/>
    <n v="0"/>
    <n v="0"/>
    <n v="680"/>
    <m/>
    <n v="0.5"/>
    <n v="0"/>
    <n v="340"/>
    <n v="0"/>
  </r>
  <r>
    <x v="2"/>
    <x v="191"/>
    <s v="OFFLINE"/>
    <n v="0"/>
    <n v="0"/>
    <n v="0"/>
    <n v="0"/>
    <n v="680"/>
    <m/>
    <n v="0.5"/>
    <n v="0"/>
    <n v="340"/>
    <n v="0"/>
  </r>
  <r>
    <x v="2"/>
    <x v="192"/>
    <s v="OFFLINE"/>
    <n v="0"/>
    <n v="0"/>
    <n v="0"/>
    <n v="0"/>
    <n v="680"/>
    <m/>
    <n v="0.5"/>
    <n v="0"/>
    <n v="340"/>
    <n v="0"/>
  </r>
  <r>
    <x v="2"/>
    <x v="193"/>
    <s v="OFFLINE"/>
    <n v="0"/>
    <n v="0"/>
    <n v="0"/>
    <n v="0"/>
    <n v="680"/>
    <m/>
    <n v="0.5"/>
    <n v="0"/>
    <n v="340"/>
    <n v="0"/>
  </r>
  <r>
    <x v="2"/>
    <x v="194"/>
    <s v="OFFLINE"/>
    <n v="0"/>
    <n v="0"/>
    <n v="0"/>
    <n v="0"/>
    <n v="680"/>
    <m/>
    <n v="0.5"/>
    <n v="0"/>
    <n v="340"/>
    <n v="0"/>
  </r>
  <r>
    <x v="2"/>
    <x v="195"/>
    <s v="OFFLINE"/>
    <n v="0"/>
    <n v="0"/>
    <n v="0"/>
    <n v="0"/>
    <n v="680"/>
    <m/>
    <n v="0.5"/>
    <n v="0"/>
    <n v="340"/>
    <n v="0"/>
  </r>
  <r>
    <x v="2"/>
    <x v="196"/>
    <s v="OFFLINE"/>
    <n v="0"/>
    <n v="0"/>
    <n v="0"/>
    <n v="0"/>
    <n v="680"/>
    <m/>
    <n v="0.5"/>
    <n v="0"/>
    <n v="340"/>
    <n v="0"/>
  </r>
  <r>
    <x v="2"/>
    <x v="197"/>
    <s v="OFFLINE"/>
    <n v="0"/>
    <n v="0"/>
    <n v="0"/>
    <n v="0"/>
    <n v="680"/>
    <m/>
    <n v="0.5"/>
    <n v="0"/>
    <n v="340"/>
    <n v="0"/>
  </r>
  <r>
    <x v="2"/>
    <x v="198"/>
    <s v="OFFLINE"/>
    <n v="0"/>
    <n v="0"/>
    <n v="0"/>
    <n v="0"/>
    <n v="680"/>
    <m/>
    <n v="0.5"/>
    <n v="0"/>
    <n v="340"/>
    <n v="0"/>
  </r>
  <r>
    <x v="2"/>
    <x v="199"/>
    <s v="OFFLINE"/>
    <n v="0"/>
    <n v="0"/>
    <n v="0"/>
    <n v="0"/>
    <n v="680"/>
    <m/>
    <n v="0.5"/>
    <n v="0"/>
    <n v="340"/>
    <n v="0"/>
  </r>
  <r>
    <x v="2"/>
    <x v="200"/>
    <s v="OFFLINE"/>
    <n v="0"/>
    <n v="0"/>
    <n v="0"/>
    <n v="0"/>
    <n v="680"/>
    <m/>
    <n v="0.5"/>
    <n v="0"/>
    <n v="340"/>
    <n v="0"/>
  </r>
  <r>
    <x v="2"/>
    <x v="201"/>
    <s v="OFFLINE"/>
    <n v="0"/>
    <n v="0"/>
    <n v="0"/>
    <n v="0"/>
    <n v="680"/>
    <m/>
    <n v="0.5"/>
    <n v="0"/>
    <n v="340"/>
    <n v="0"/>
  </r>
  <r>
    <x v="2"/>
    <x v="202"/>
    <s v="OFFLINE"/>
    <n v="0"/>
    <n v="0"/>
    <n v="0"/>
    <n v="0"/>
    <n v="680"/>
    <m/>
    <n v="0.5"/>
    <n v="0"/>
    <n v="340"/>
    <n v="0"/>
  </r>
  <r>
    <x v="2"/>
    <x v="203"/>
    <s v="OFFLINE"/>
    <n v="0"/>
    <n v="0"/>
    <n v="0"/>
    <n v="0"/>
    <n v="680"/>
    <m/>
    <n v="0.5"/>
    <n v="0"/>
    <n v="340"/>
    <n v="0"/>
  </r>
  <r>
    <x v="2"/>
    <x v="204"/>
    <s v="OFFLINE"/>
    <n v="0"/>
    <n v="0"/>
    <n v="0"/>
    <n v="0"/>
    <n v="680"/>
    <m/>
    <n v="0.5"/>
    <n v="0"/>
    <n v="340"/>
    <n v="0"/>
  </r>
  <r>
    <x v="2"/>
    <x v="205"/>
    <s v="OFFLINE"/>
    <n v="0"/>
    <n v="0"/>
    <n v="0"/>
    <n v="0"/>
    <n v="680"/>
    <m/>
    <n v="0.5"/>
    <n v="0"/>
    <n v="340"/>
    <n v="0"/>
  </r>
  <r>
    <x v="2"/>
    <x v="206"/>
    <s v="OFFLINE"/>
    <n v="0"/>
    <n v="0"/>
    <n v="0"/>
    <n v="0"/>
    <n v="680"/>
    <m/>
    <n v="0.5"/>
    <n v="0"/>
    <n v="340"/>
    <n v="0"/>
  </r>
  <r>
    <x v="2"/>
    <x v="207"/>
    <s v="OFFLINE"/>
    <n v="0"/>
    <n v="0"/>
    <n v="0"/>
    <n v="0"/>
    <n v="680"/>
    <m/>
    <n v="0.5"/>
    <n v="0"/>
    <n v="340"/>
    <n v="0"/>
  </r>
  <r>
    <x v="2"/>
    <x v="208"/>
    <s v="OFFLINE"/>
    <n v="0"/>
    <n v="0"/>
    <n v="0"/>
    <n v="0"/>
    <n v="680"/>
    <m/>
    <n v="0.5"/>
    <n v="0"/>
    <n v="340"/>
    <n v="0"/>
  </r>
  <r>
    <x v="2"/>
    <x v="209"/>
    <s v="OFFLINE"/>
    <n v="0"/>
    <n v="0"/>
    <n v="0"/>
    <n v="0"/>
    <n v="680"/>
    <m/>
    <n v="0.5"/>
    <n v="0"/>
    <n v="340"/>
    <n v="0"/>
  </r>
  <r>
    <x v="2"/>
    <x v="210"/>
    <s v="OFFLINE"/>
    <n v="0"/>
    <n v="0"/>
    <n v="0"/>
    <n v="0"/>
    <n v="680"/>
    <m/>
    <n v="0.5"/>
    <n v="0"/>
    <n v="340"/>
    <n v="0"/>
  </r>
  <r>
    <x v="2"/>
    <x v="211"/>
    <s v="OFFLINE"/>
    <n v="0"/>
    <n v="0"/>
    <n v="0"/>
    <n v="0"/>
    <n v="680"/>
    <m/>
    <n v="0.5"/>
    <n v="0"/>
    <n v="340"/>
    <n v="0"/>
  </r>
  <r>
    <x v="2"/>
    <x v="212"/>
    <s v="OFFLINE"/>
    <n v="0"/>
    <n v="0"/>
    <n v="0"/>
    <n v="0"/>
    <n v="680"/>
    <m/>
    <n v="0.5"/>
    <n v="0"/>
    <n v="340"/>
    <n v="0"/>
  </r>
  <r>
    <x v="2"/>
    <x v="213"/>
    <s v="OFFLINE"/>
    <n v="0"/>
    <n v="0"/>
    <n v="0"/>
    <n v="0"/>
    <n v="680"/>
    <m/>
    <n v="0.5"/>
    <n v="0"/>
    <n v="340"/>
    <n v="0"/>
  </r>
  <r>
    <x v="2"/>
    <x v="214"/>
    <s v="OFFLINE"/>
    <n v="0"/>
    <n v="0"/>
    <n v="0"/>
    <n v="0"/>
    <n v="680"/>
    <m/>
    <n v="0.5"/>
    <n v="0"/>
    <n v="340"/>
    <n v="0"/>
  </r>
  <r>
    <x v="2"/>
    <x v="215"/>
    <s v="OFFLINE"/>
    <n v="0"/>
    <n v="0"/>
    <n v="0"/>
    <n v="0"/>
    <n v="680"/>
    <m/>
    <n v="0.5"/>
    <n v="0"/>
    <n v="340"/>
    <n v="0"/>
  </r>
  <r>
    <x v="2"/>
    <x v="216"/>
    <s v="OFFLINE"/>
    <n v="0"/>
    <n v="0"/>
    <n v="0"/>
    <n v="0"/>
    <n v="680"/>
    <m/>
    <n v="0.5"/>
    <n v="0"/>
    <n v="340"/>
    <n v="0"/>
  </r>
  <r>
    <x v="2"/>
    <x v="217"/>
    <s v="OFFLINE"/>
    <n v="0"/>
    <n v="0"/>
    <n v="0"/>
    <n v="0"/>
    <n v="680"/>
    <m/>
    <n v="0.5"/>
    <n v="0"/>
    <n v="340"/>
    <n v="0"/>
  </r>
  <r>
    <x v="2"/>
    <x v="218"/>
    <s v="OFFLINE"/>
    <n v="0"/>
    <n v="0"/>
    <n v="0"/>
    <n v="0"/>
    <n v="680"/>
    <m/>
    <n v="0.5"/>
    <n v="0"/>
    <n v="340"/>
    <n v="0"/>
  </r>
  <r>
    <x v="2"/>
    <x v="219"/>
    <s v="OFFLINE"/>
    <n v="0"/>
    <n v="0"/>
    <n v="0"/>
    <n v="0"/>
    <n v="680"/>
    <m/>
    <n v="0.5"/>
    <n v="0"/>
    <n v="340"/>
    <n v="0"/>
  </r>
  <r>
    <x v="2"/>
    <x v="220"/>
    <s v="OFFLINE"/>
    <n v="0"/>
    <n v="0"/>
    <n v="0"/>
    <n v="0"/>
    <n v="680"/>
    <m/>
    <n v="0.5"/>
    <n v="0"/>
    <n v="340"/>
    <n v="0"/>
  </r>
  <r>
    <x v="2"/>
    <x v="221"/>
    <s v="OFFLINE"/>
    <n v="0"/>
    <n v="0"/>
    <n v="0"/>
    <n v="0"/>
    <n v="680"/>
    <m/>
    <n v="0.5"/>
    <n v="0"/>
    <n v="340"/>
    <n v="0"/>
  </r>
  <r>
    <x v="2"/>
    <x v="222"/>
    <s v="OFFLINE"/>
    <n v="0"/>
    <n v="0"/>
    <n v="0"/>
    <n v="0"/>
    <n v="680"/>
    <m/>
    <n v="0.5"/>
    <n v="0"/>
    <n v="340"/>
    <n v="0"/>
  </r>
  <r>
    <x v="2"/>
    <x v="223"/>
    <s v="OFFLINE"/>
    <n v="0"/>
    <n v="0"/>
    <n v="0"/>
    <n v="0"/>
    <n v="680"/>
    <m/>
    <n v="0.5"/>
    <n v="0"/>
    <n v="340"/>
    <n v="0"/>
  </r>
  <r>
    <x v="2"/>
    <x v="224"/>
    <s v="OFFLINE"/>
    <n v="0"/>
    <n v="0"/>
    <n v="0"/>
    <n v="0"/>
    <n v="680"/>
    <m/>
    <n v="0.5"/>
    <n v="0"/>
    <n v="340"/>
    <n v="0"/>
  </r>
  <r>
    <x v="2"/>
    <x v="225"/>
    <s v="OFFLINE"/>
    <n v="0"/>
    <n v="0"/>
    <n v="0"/>
    <n v="0"/>
    <n v="680"/>
    <m/>
    <n v="0.5"/>
    <n v="0"/>
    <n v="340"/>
    <n v="0"/>
  </r>
  <r>
    <x v="2"/>
    <x v="226"/>
    <s v="OFFLINE"/>
    <n v="0"/>
    <n v="0"/>
    <n v="0"/>
    <n v="0"/>
    <n v="680"/>
    <m/>
    <n v="0.5"/>
    <n v="0"/>
    <n v="340"/>
    <n v="0"/>
  </r>
  <r>
    <x v="2"/>
    <x v="227"/>
    <s v="OFFLINE"/>
    <n v="0"/>
    <n v="0"/>
    <n v="0"/>
    <n v="0"/>
    <n v="680"/>
    <m/>
    <n v="0.5"/>
    <n v="0"/>
    <n v="340"/>
    <n v="0"/>
  </r>
  <r>
    <x v="2"/>
    <x v="228"/>
    <s v="OFFLINE"/>
    <n v="0"/>
    <n v="0"/>
    <n v="0"/>
    <n v="0"/>
    <n v="680"/>
    <m/>
    <n v="0.5"/>
    <n v="0"/>
    <n v="340"/>
    <n v="0"/>
  </r>
  <r>
    <x v="2"/>
    <x v="229"/>
    <s v="OFFLINE"/>
    <n v="0"/>
    <n v="0"/>
    <n v="0"/>
    <n v="0"/>
    <n v="680"/>
    <m/>
    <n v="0.5"/>
    <n v="0"/>
    <n v="340"/>
    <n v="0"/>
  </r>
  <r>
    <x v="2"/>
    <x v="230"/>
    <s v="OFFLINE"/>
    <n v="0"/>
    <n v="0"/>
    <n v="0"/>
    <n v="0"/>
    <n v="680"/>
    <m/>
    <n v="0.5"/>
    <n v="0"/>
    <n v="340"/>
    <n v="0"/>
  </r>
  <r>
    <x v="2"/>
    <x v="231"/>
    <s v="OFFLINE"/>
    <n v="0"/>
    <n v="0"/>
    <n v="0"/>
    <n v="0"/>
    <n v="680"/>
    <m/>
    <n v="0.5"/>
    <n v="0"/>
    <n v="340"/>
    <n v="0"/>
  </r>
  <r>
    <x v="2"/>
    <x v="232"/>
    <s v="OFFLINE"/>
    <n v="0"/>
    <n v="0"/>
    <n v="0"/>
    <n v="0"/>
    <n v="680"/>
    <m/>
    <n v="0.5"/>
    <n v="0"/>
    <n v="340"/>
    <n v="0"/>
  </r>
  <r>
    <x v="2"/>
    <x v="233"/>
    <s v="OFFLINE"/>
    <n v="0"/>
    <n v="0"/>
    <n v="0"/>
    <n v="0"/>
    <n v="680"/>
    <m/>
    <n v="0.5"/>
    <n v="0"/>
    <n v="340"/>
    <n v="0"/>
  </r>
  <r>
    <x v="2"/>
    <x v="234"/>
    <s v="OFFLINE"/>
    <n v="0"/>
    <n v="0"/>
    <n v="0"/>
    <n v="0"/>
    <n v="680"/>
    <m/>
    <n v="0.5"/>
    <n v="0"/>
    <n v="340"/>
    <n v="0"/>
  </r>
  <r>
    <x v="2"/>
    <x v="235"/>
    <s v="OFFLINE"/>
    <n v="0"/>
    <n v="0"/>
    <n v="0"/>
    <n v="0"/>
    <n v="680"/>
    <m/>
    <n v="0.5"/>
    <n v="0"/>
    <n v="340"/>
    <n v="0"/>
  </r>
  <r>
    <x v="2"/>
    <x v="236"/>
    <s v="OFFLINE"/>
    <n v="0"/>
    <n v="0"/>
    <n v="0"/>
    <n v="0"/>
    <n v="680"/>
    <m/>
    <n v="0.5"/>
    <n v="0"/>
    <n v="340"/>
    <n v="0"/>
  </r>
  <r>
    <x v="2"/>
    <x v="237"/>
    <s v="OFFLINE"/>
    <n v="0"/>
    <n v="0"/>
    <n v="0"/>
    <n v="0"/>
    <n v="680"/>
    <m/>
    <n v="0.5"/>
    <n v="0"/>
    <n v="340"/>
    <n v="0"/>
  </r>
  <r>
    <x v="2"/>
    <x v="238"/>
    <s v="OFFLINE"/>
    <n v="0"/>
    <n v="0"/>
    <n v="0"/>
    <n v="0"/>
    <n v="680"/>
    <m/>
    <n v="0.5"/>
    <n v="0"/>
    <n v="340"/>
    <n v="0"/>
  </r>
  <r>
    <x v="2"/>
    <x v="239"/>
    <s v="OFFLINE"/>
    <n v="0"/>
    <n v="0"/>
    <n v="0"/>
    <n v="0"/>
    <n v="680"/>
    <m/>
    <n v="0.5"/>
    <n v="0"/>
    <n v="340"/>
    <n v="0"/>
  </r>
  <r>
    <x v="2"/>
    <x v="240"/>
    <s v="OFFLINE"/>
    <n v="0"/>
    <n v="0"/>
    <n v="0"/>
    <n v="0"/>
    <n v="680"/>
    <m/>
    <n v="0.5"/>
    <n v="0"/>
    <n v="340"/>
    <n v="0"/>
  </r>
  <r>
    <x v="2"/>
    <x v="241"/>
    <s v="OFFLINE"/>
    <n v="0"/>
    <n v="0"/>
    <n v="0"/>
    <n v="0"/>
    <n v="680"/>
    <m/>
    <n v="0.5"/>
    <n v="0"/>
    <n v="340"/>
    <n v="0"/>
  </r>
  <r>
    <x v="2"/>
    <x v="242"/>
    <s v="OFFLINE"/>
    <n v="0"/>
    <n v="0"/>
    <n v="0"/>
    <n v="0"/>
    <n v="680"/>
    <m/>
    <n v="0.5"/>
    <n v="0"/>
    <n v="340"/>
    <n v="0"/>
  </r>
  <r>
    <x v="2"/>
    <x v="243"/>
    <s v="OFFLINE"/>
    <n v="0"/>
    <n v="0"/>
    <n v="0"/>
    <n v="0"/>
    <n v="680"/>
    <m/>
    <n v="0.5"/>
    <n v="0"/>
    <n v="340"/>
    <n v="0"/>
  </r>
  <r>
    <x v="2"/>
    <x v="244"/>
    <s v="OFFLINE"/>
    <n v="0"/>
    <n v="0"/>
    <n v="0"/>
    <n v="0"/>
    <n v="680"/>
    <m/>
    <n v="0.5"/>
    <n v="0"/>
    <n v="340"/>
    <n v="0"/>
  </r>
  <r>
    <x v="2"/>
    <x v="245"/>
    <s v="OFFLINE"/>
    <n v="0"/>
    <n v="0"/>
    <n v="0"/>
    <n v="0"/>
    <n v="680"/>
    <m/>
    <n v="0.5"/>
    <n v="0"/>
    <n v="340"/>
    <n v="0"/>
  </r>
  <r>
    <x v="2"/>
    <x v="246"/>
    <s v="OFFLINE"/>
    <n v="0"/>
    <n v="0"/>
    <n v="0"/>
    <n v="0"/>
    <n v="680"/>
    <m/>
    <n v="0.5"/>
    <n v="0"/>
    <n v="340"/>
    <n v="0"/>
  </r>
  <r>
    <x v="2"/>
    <x v="247"/>
    <s v="OFFLINE"/>
    <n v="0"/>
    <n v="0"/>
    <n v="0"/>
    <n v="0"/>
    <n v="680"/>
    <m/>
    <n v="0.5"/>
    <n v="0"/>
    <n v="340"/>
    <n v="0"/>
  </r>
  <r>
    <x v="2"/>
    <x v="248"/>
    <s v="OFFLINE"/>
    <n v="0"/>
    <n v="0"/>
    <n v="0"/>
    <n v="0"/>
    <n v="680"/>
    <m/>
    <n v="0.5"/>
    <n v="0"/>
    <n v="340"/>
    <n v="0"/>
  </r>
  <r>
    <x v="2"/>
    <x v="249"/>
    <s v="OFFLINE"/>
    <n v="0"/>
    <n v="0"/>
    <n v="0"/>
    <n v="0"/>
    <n v="680"/>
    <m/>
    <n v="0.5"/>
    <n v="0"/>
    <n v="340"/>
    <n v="0"/>
  </r>
  <r>
    <x v="2"/>
    <x v="250"/>
    <s v="OFFLINE"/>
    <n v="0"/>
    <n v="0"/>
    <n v="0"/>
    <n v="0"/>
    <n v="680"/>
    <m/>
    <n v="0.5"/>
    <n v="0"/>
    <n v="340"/>
    <n v="0"/>
  </r>
  <r>
    <x v="2"/>
    <x v="251"/>
    <s v="OFFLINE"/>
    <n v="0"/>
    <n v="0"/>
    <n v="0"/>
    <n v="0"/>
    <n v="680"/>
    <m/>
    <n v="0.5"/>
    <n v="0"/>
    <n v="340"/>
    <n v="0"/>
  </r>
  <r>
    <x v="2"/>
    <x v="252"/>
    <s v="OFFLINE"/>
    <n v="0"/>
    <n v="0"/>
    <n v="0"/>
    <n v="0"/>
    <n v="680"/>
    <m/>
    <n v="0.5"/>
    <n v="0"/>
    <n v="340"/>
    <n v="0"/>
  </r>
  <r>
    <x v="2"/>
    <x v="253"/>
    <s v="OFFLINE"/>
    <n v="0"/>
    <n v="0"/>
    <n v="0"/>
    <n v="0"/>
    <n v="680"/>
    <m/>
    <n v="0.5"/>
    <n v="0"/>
    <n v="340"/>
    <n v="0"/>
  </r>
  <r>
    <x v="2"/>
    <x v="254"/>
    <s v="OFFLINE"/>
    <n v="0"/>
    <n v="0"/>
    <n v="0"/>
    <n v="0"/>
    <n v="680"/>
    <m/>
    <n v="0.5"/>
    <n v="0"/>
    <n v="340"/>
    <n v="0"/>
  </r>
  <r>
    <x v="2"/>
    <x v="255"/>
    <s v="OFFLINE"/>
    <n v="0"/>
    <n v="0"/>
    <n v="0"/>
    <n v="0"/>
    <n v="680"/>
    <m/>
    <n v="0.5"/>
    <n v="0"/>
    <n v="340"/>
    <n v="0"/>
  </r>
  <r>
    <x v="2"/>
    <x v="256"/>
    <s v="OFFLINE"/>
    <n v="0"/>
    <n v="0"/>
    <n v="0"/>
    <n v="0"/>
    <n v="680"/>
    <m/>
    <n v="0.5"/>
    <n v="0"/>
    <n v="340"/>
    <n v="0"/>
  </r>
  <r>
    <x v="2"/>
    <x v="257"/>
    <s v="OFFLINE"/>
    <n v="0"/>
    <n v="0"/>
    <n v="0"/>
    <n v="0"/>
    <n v="680"/>
    <m/>
    <n v="0.5"/>
    <n v="0"/>
    <n v="340"/>
    <n v="0"/>
  </r>
  <r>
    <x v="2"/>
    <x v="258"/>
    <s v="OFFLINE"/>
    <n v="0"/>
    <n v="0"/>
    <n v="0"/>
    <n v="0"/>
    <n v="680"/>
    <m/>
    <n v="0.5"/>
    <n v="0"/>
    <n v="340"/>
    <n v="0"/>
  </r>
  <r>
    <x v="2"/>
    <x v="259"/>
    <s v="OFFLINE"/>
    <n v="0"/>
    <n v="0"/>
    <n v="0"/>
    <n v="0"/>
    <n v="680"/>
    <m/>
    <n v="0.5"/>
    <n v="0"/>
    <n v="340"/>
    <n v="0"/>
  </r>
  <r>
    <x v="2"/>
    <x v="260"/>
    <s v="OFFLINE"/>
    <n v="0"/>
    <n v="0"/>
    <n v="0"/>
    <n v="0"/>
    <n v="680"/>
    <m/>
    <n v="0.5"/>
    <n v="0"/>
    <n v="340"/>
    <n v="0"/>
  </r>
  <r>
    <x v="2"/>
    <x v="261"/>
    <s v="OFFLINE"/>
    <n v="0"/>
    <n v="0"/>
    <n v="0"/>
    <n v="0"/>
    <n v="680"/>
    <m/>
    <n v="0.5"/>
    <n v="0"/>
    <n v="340"/>
    <n v="0"/>
  </r>
  <r>
    <x v="2"/>
    <x v="262"/>
    <s v="OFFLINE"/>
    <n v="0"/>
    <n v="0"/>
    <n v="0"/>
    <n v="0"/>
    <n v="680"/>
    <m/>
    <n v="0.5"/>
    <n v="0"/>
    <n v="340"/>
    <n v="0"/>
  </r>
  <r>
    <x v="2"/>
    <x v="263"/>
    <s v="OFFLINE"/>
    <n v="0"/>
    <n v="0"/>
    <n v="0"/>
    <n v="0"/>
    <n v="680"/>
    <m/>
    <n v="0.5"/>
    <n v="0"/>
    <n v="340"/>
    <n v="0"/>
  </r>
  <r>
    <x v="2"/>
    <x v="264"/>
    <s v="OFFLINE"/>
    <n v="0"/>
    <n v="0"/>
    <n v="0"/>
    <n v="0"/>
    <n v="680"/>
    <m/>
    <n v="0.5"/>
    <n v="0"/>
    <n v="340"/>
    <n v="0"/>
  </r>
  <r>
    <x v="2"/>
    <x v="265"/>
    <s v="OFFLINE"/>
    <n v="0"/>
    <n v="0"/>
    <n v="0"/>
    <n v="0"/>
    <n v="680"/>
    <m/>
    <n v="0.5"/>
    <n v="0"/>
    <n v="340"/>
    <n v="0"/>
  </r>
  <r>
    <x v="2"/>
    <x v="266"/>
    <s v="OFFLINE"/>
    <n v="0"/>
    <n v="0"/>
    <n v="0"/>
    <n v="0"/>
    <n v="680"/>
    <m/>
    <n v="0.5"/>
    <n v="0"/>
    <n v="340"/>
    <n v="0"/>
  </r>
  <r>
    <x v="2"/>
    <x v="267"/>
    <s v="OFFLINE"/>
    <n v="0"/>
    <n v="0"/>
    <n v="0"/>
    <n v="0"/>
    <n v="680"/>
    <m/>
    <n v="0.5"/>
    <n v="0"/>
    <n v="340"/>
    <n v="0"/>
  </r>
  <r>
    <x v="2"/>
    <x v="268"/>
    <s v="OFFLINE"/>
    <n v="0"/>
    <n v="0"/>
    <n v="0"/>
    <n v="0"/>
    <n v="680"/>
    <m/>
    <n v="0.5"/>
    <n v="0"/>
    <n v="340"/>
    <n v="0"/>
  </r>
  <r>
    <x v="2"/>
    <x v="269"/>
    <s v="OFFLINE"/>
    <n v="0"/>
    <n v="0"/>
    <n v="0"/>
    <n v="0"/>
    <n v="680"/>
    <m/>
    <n v="0.5"/>
    <n v="0"/>
    <n v="340"/>
    <n v="0"/>
  </r>
  <r>
    <x v="2"/>
    <x v="270"/>
    <s v="OFFLINE"/>
    <n v="0"/>
    <n v="0"/>
    <n v="0"/>
    <n v="0"/>
    <n v="680"/>
    <m/>
    <n v="0.5"/>
    <n v="0"/>
    <n v="340"/>
    <n v="0"/>
  </r>
  <r>
    <x v="2"/>
    <x v="271"/>
    <s v="OFFLINE"/>
    <n v="0"/>
    <n v="0"/>
    <n v="0"/>
    <n v="0"/>
    <n v="680"/>
    <m/>
    <n v="0.5"/>
    <n v="0"/>
    <n v="340"/>
    <n v="0"/>
  </r>
  <r>
    <x v="2"/>
    <x v="272"/>
    <s v="OFFLINE"/>
    <n v="0"/>
    <n v="0"/>
    <n v="0"/>
    <n v="0"/>
    <n v="680"/>
    <m/>
    <n v="0.5"/>
    <n v="0"/>
    <n v="340"/>
    <n v="0"/>
  </r>
  <r>
    <x v="2"/>
    <x v="273"/>
    <s v="OFFLINE"/>
    <n v="0"/>
    <n v="0"/>
    <n v="0"/>
    <n v="0"/>
    <n v="680"/>
    <m/>
    <n v="0.5"/>
    <n v="0"/>
    <n v="340"/>
    <n v="0"/>
  </r>
  <r>
    <x v="2"/>
    <x v="274"/>
    <s v="OFFLINE"/>
    <n v="0"/>
    <n v="0"/>
    <n v="0"/>
    <n v="0"/>
    <n v="680"/>
    <m/>
    <n v="0.5"/>
    <n v="0"/>
    <n v="340"/>
    <n v="0"/>
  </r>
  <r>
    <x v="2"/>
    <x v="275"/>
    <s v="OFFLINE"/>
    <n v="0"/>
    <n v="0"/>
    <n v="0"/>
    <n v="0"/>
    <n v="680"/>
    <m/>
    <n v="0.5"/>
    <n v="0"/>
    <n v="340"/>
    <n v="0"/>
  </r>
  <r>
    <x v="2"/>
    <x v="276"/>
    <s v="OFFLINE"/>
    <n v="0"/>
    <n v="0"/>
    <n v="0"/>
    <n v="0"/>
    <n v="680"/>
    <m/>
    <n v="0.5"/>
    <n v="0"/>
    <n v="340"/>
    <n v="0"/>
  </r>
  <r>
    <x v="2"/>
    <x v="277"/>
    <s v="OFFLINE"/>
    <n v="0"/>
    <n v="0"/>
    <n v="0"/>
    <n v="0"/>
    <n v="680"/>
    <m/>
    <n v="0.5"/>
    <n v="0"/>
    <n v="340"/>
    <n v="0"/>
  </r>
  <r>
    <x v="2"/>
    <x v="278"/>
    <s v="OFFLINE"/>
    <n v="0"/>
    <n v="0"/>
    <n v="0"/>
    <n v="0"/>
    <n v="680"/>
    <m/>
    <n v="0.5"/>
    <n v="0"/>
    <n v="340"/>
    <n v="0"/>
  </r>
  <r>
    <x v="2"/>
    <x v="279"/>
    <s v="OFFLINE"/>
    <n v="0"/>
    <n v="0"/>
    <n v="0"/>
    <n v="0"/>
    <n v="680"/>
    <m/>
    <n v="0.5"/>
    <n v="0"/>
    <n v="340"/>
    <n v="0"/>
  </r>
  <r>
    <x v="2"/>
    <x v="280"/>
    <s v="OFFLINE"/>
    <n v="0"/>
    <n v="0"/>
    <n v="0"/>
    <n v="0"/>
    <n v="680"/>
    <m/>
    <n v="0.5"/>
    <n v="0"/>
    <n v="340"/>
    <n v="0"/>
  </r>
  <r>
    <x v="2"/>
    <x v="281"/>
    <s v="OFFLINE"/>
    <n v="0"/>
    <n v="0"/>
    <n v="0"/>
    <n v="0"/>
    <n v="680"/>
    <m/>
    <n v="0.5"/>
    <n v="0"/>
    <n v="340"/>
    <n v="0"/>
  </r>
  <r>
    <x v="2"/>
    <x v="282"/>
    <s v="OFFLINE"/>
    <n v="0"/>
    <n v="0"/>
    <n v="0"/>
    <n v="0"/>
    <n v="680"/>
    <m/>
    <n v="0.5"/>
    <n v="0"/>
    <n v="340"/>
    <n v="0"/>
  </r>
  <r>
    <x v="2"/>
    <x v="283"/>
    <s v="OFFLINE"/>
    <n v="0"/>
    <n v="0"/>
    <n v="0"/>
    <n v="0"/>
    <n v="680"/>
    <m/>
    <n v="0.5"/>
    <n v="0"/>
    <n v="340"/>
    <n v="0"/>
  </r>
  <r>
    <x v="2"/>
    <x v="284"/>
    <s v="OFFLINE"/>
    <n v="0"/>
    <n v="0"/>
    <n v="0"/>
    <n v="0"/>
    <n v="680"/>
    <m/>
    <n v="0.5"/>
    <n v="0"/>
    <n v="340"/>
    <n v="0"/>
  </r>
  <r>
    <x v="2"/>
    <x v="285"/>
    <s v="OFFLINE"/>
    <n v="0"/>
    <n v="0"/>
    <n v="0"/>
    <n v="0"/>
    <n v="680"/>
    <m/>
    <n v="0.5"/>
    <n v="0"/>
    <n v="340"/>
    <n v="0"/>
  </r>
  <r>
    <x v="2"/>
    <x v="286"/>
    <s v="OFFLINE"/>
    <n v="0"/>
    <n v="0"/>
    <n v="0"/>
    <n v="0"/>
    <n v="680"/>
    <m/>
    <n v="0.5"/>
    <n v="0"/>
    <n v="340"/>
    <n v="0"/>
  </r>
  <r>
    <x v="2"/>
    <x v="287"/>
    <s v="OFFLINE"/>
    <n v="0"/>
    <n v="0"/>
    <n v="0"/>
    <n v="0"/>
    <n v="680"/>
    <m/>
    <n v="0.5"/>
    <n v="0"/>
    <n v="340"/>
    <n v="0"/>
  </r>
  <r>
    <x v="2"/>
    <x v="288"/>
    <s v="OFFLINE"/>
    <n v="0"/>
    <n v="0"/>
    <n v="0"/>
    <n v="0"/>
    <n v="680"/>
    <m/>
    <n v="0.5"/>
    <n v="0"/>
    <n v="340"/>
    <n v="0"/>
  </r>
  <r>
    <x v="2"/>
    <x v="289"/>
    <s v="OFFLINE"/>
    <n v="0"/>
    <n v="0"/>
    <n v="0"/>
    <n v="0"/>
    <n v="680"/>
    <m/>
    <n v="0.5"/>
    <n v="0"/>
    <n v="340"/>
    <n v="0"/>
  </r>
  <r>
    <x v="2"/>
    <x v="290"/>
    <s v="OFFLINE"/>
    <n v="0"/>
    <n v="0"/>
    <n v="0"/>
    <n v="0"/>
    <n v="680"/>
    <m/>
    <n v="0.5"/>
    <n v="0"/>
    <n v="340"/>
    <n v="0"/>
  </r>
  <r>
    <x v="2"/>
    <x v="291"/>
    <s v="OFFLINE"/>
    <n v="0"/>
    <n v="0"/>
    <n v="0"/>
    <n v="0"/>
    <n v="680"/>
    <m/>
    <n v="0.5"/>
    <n v="0"/>
    <n v="340"/>
    <n v="0"/>
  </r>
  <r>
    <x v="2"/>
    <x v="292"/>
    <s v="OFFLINE"/>
    <n v="0"/>
    <n v="0"/>
    <n v="0"/>
    <n v="0"/>
    <n v="680"/>
    <m/>
    <n v="0.5"/>
    <n v="0"/>
    <n v="340"/>
    <n v="0"/>
  </r>
  <r>
    <x v="2"/>
    <x v="293"/>
    <s v="OFFLINE"/>
    <n v="0"/>
    <n v="0"/>
    <n v="0"/>
    <n v="0"/>
    <n v="680"/>
    <m/>
    <n v="0.5"/>
    <n v="0"/>
    <n v="340"/>
    <n v="0"/>
  </r>
  <r>
    <x v="2"/>
    <x v="294"/>
    <s v="OFFLINE"/>
    <n v="0"/>
    <n v="0"/>
    <n v="0"/>
    <n v="0"/>
    <n v="680"/>
    <m/>
    <n v="0.5"/>
    <n v="0"/>
    <n v="340"/>
    <n v="0"/>
  </r>
  <r>
    <x v="2"/>
    <x v="295"/>
    <s v="OFFLINE"/>
    <n v="0"/>
    <n v="0"/>
    <n v="0"/>
    <n v="0"/>
    <n v="680"/>
    <m/>
    <n v="0.5"/>
    <n v="0"/>
    <n v="340"/>
    <n v="0"/>
  </r>
  <r>
    <x v="2"/>
    <x v="296"/>
    <s v="OFFLINE"/>
    <n v="0"/>
    <n v="0"/>
    <n v="0"/>
    <n v="0"/>
    <n v="680"/>
    <m/>
    <n v="0.5"/>
    <n v="0"/>
    <n v="340"/>
    <n v="0"/>
  </r>
  <r>
    <x v="2"/>
    <x v="297"/>
    <s v="OFFLINE"/>
    <n v="0"/>
    <n v="0"/>
    <n v="0"/>
    <n v="0"/>
    <n v="680"/>
    <m/>
    <n v="0.5"/>
    <n v="0"/>
    <n v="340"/>
    <n v="0"/>
  </r>
  <r>
    <x v="2"/>
    <x v="298"/>
    <s v="OFFLINE"/>
    <n v="0"/>
    <n v="0"/>
    <n v="0"/>
    <n v="0"/>
    <n v="680"/>
    <m/>
    <n v="0.5"/>
    <n v="0"/>
    <n v="340"/>
    <n v="0"/>
  </r>
  <r>
    <x v="2"/>
    <x v="299"/>
    <s v="OFFLINE"/>
    <n v="0"/>
    <n v="0"/>
    <n v="0"/>
    <n v="0"/>
    <n v="680"/>
    <m/>
    <n v="0.5"/>
    <n v="0"/>
    <n v="340"/>
    <n v="0"/>
  </r>
  <r>
    <x v="2"/>
    <x v="300"/>
    <s v="OFFLINE"/>
    <n v="0"/>
    <n v="0"/>
    <n v="0"/>
    <n v="0"/>
    <n v="680"/>
    <m/>
    <n v="0.5"/>
    <n v="0"/>
    <n v="340"/>
    <n v="0"/>
  </r>
  <r>
    <x v="2"/>
    <x v="301"/>
    <s v="OFFLINE"/>
    <n v="0"/>
    <n v="0"/>
    <n v="0"/>
    <n v="0"/>
    <n v="680"/>
    <m/>
    <n v="0.5"/>
    <n v="0"/>
    <n v="340"/>
    <n v="0"/>
  </r>
  <r>
    <x v="2"/>
    <x v="302"/>
    <s v="OFFLINE"/>
    <n v="0"/>
    <n v="0"/>
    <n v="0"/>
    <n v="0"/>
    <n v="680"/>
    <m/>
    <n v="0.5"/>
    <n v="0"/>
    <n v="340"/>
    <n v="0"/>
  </r>
  <r>
    <x v="2"/>
    <x v="303"/>
    <s v="OFFLINE"/>
    <n v="0"/>
    <n v="0"/>
    <n v="0"/>
    <n v="0"/>
    <n v="680"/>
    <m/>
    <n v="0.5"/>
    <n v="0"/>
    <n v="340"/>
    <n v="0"/>
  </r>
  <r>
    <x v="2"/>
    <x v="304"/>
    <s v="OFFLINE"/>
    <n v="0"/>
    <n v="0"/>
    <n v="0"/>
    <n v="0"/>
    <n v="680"/>
    <m/>
    <n v="0.5"/>
    <n v="0"/>
    <n v="340"/>
    <n v="0"/>
  </r>
  <r>
    <x v="2"/>
    <x v="305"/>
    <s v="OFFLINE"/>
    <n v="0"/>
    <n v="0"/>
    <n v="0"/>
    <n v="0"/>
    <n v="680"/>
    <m/>
    <n v="0.5"/>
    <n v="0"/>
    <n v="340"/>
    <n v="0"/>
  </r>
  <r>
    <x v="2"/>
    <x v="306"/>
    <s v="OFFLINE"/>
    <n v="0"/>
    <n v="0"/>
    <n v="0"/>
    <n v="0"/>
    <n v="680"/>
    <m/>
    <n v="0.5"/>
    <n v="0"/>
    <n v="340"/>
    <n v="0"/>
  </r>
  <r>
    <x v="2"/>
    <x v="307"/>
    <s v="OFFLINE"/>
    <n v="0"/>
    <n v="0"/>
    <n v="0"/>
    <n v="0"/>
    <n v="680"/>
    <m/>
    <n v="0.5"/>
    <n v="0"/>
    <n v="340"/>
    <n v="0"/>
  </r>
  <r>
    <x v="2"/>
    <x v="308"/>
    <s v="OFFLINE"/>
    <n v="0"/>
    <n v="0"/>
    <n v="0"/>
    <n v="0"/>
    <n v="680"/>
    <m/>
    <n v="0.5"/>
    <n v="0"/>
    <n v="340"/>
    <n v="0"/>
  </r>
  <r>
    <x v="2"/>
    <x v="309"/>
    <s v="OFFLINE"/>
    <n v="0"/>
    <n v="0"/>
    <n v="0"/>
    <n v="0"/>
    <n v="680"/>
    <m/>
    <n v="0.5"/>
    <n v="0"/>
    <n v="340"/>
    <n v="0"/>
  </r>
  <r>
    <x v="2"/>
    <x v="310"/>
    <s v="OFFLINE"/>
    <n v="0"/>
    <n v="0"/>
    <n v="0"/>
    <n v="0"/>
    <n v="680"/>
    <m/>
    <n v="0.5"/>
    <n v="0"/>
    <n v="340"/>
    <n v="0"/>
  </r>
  <r>
    <x v="2"/>
    <x v="311"/>
    <s v="OFFLINE"/>
    <n v="0"/>
    <n v="0"/>
    <n v="0"/>
    <n v="0"/>
    <n v="680"/>
    <m/>
    <n v="0.5"/>
    <n v="0"/>
    <n v="340"/>
    <n v="0"/>
  </r>
  <r>
    <x v="2"/>
    <x v="312"/>
    <s v="OFFLINE"/>
    <n v="0"/>
    <n v="0"/>
    <n v="0"/>
    <n v="0"/>
    <n v="680"/>
    <m/>
    <n v="0.5"/>
    <n v="0"/>
    <n v="340"/>
    <n v="0"/>
  </r>
  <r>
    <x v="2"/>
    <x v="313"/>
    <s v="OFFLINE"/>
    <n v="0"/>
    <n v="0"/>
    <n v="0"/>
    <n v="0"/>
    <n v="680"/>
    <m/>
    <n v="0.5"/>
    <n v="0"/>
    <n v="340"/>
    <n v="0"/>
  </r>
  <r>
    <x v="2"/>
    <x v="314"/>
    <s v="OFFLINE"/>
    <n v="0"/>
    <n v="0"/>
    <n v="0"/>
    <n v="0"/>
    <n v="680"/>
    <m/>
    <n v="0.5"/>
    <n v="0"/>
    <n v="340"/>
    <n v="0"/>
  </r>
  <r>
    <x v="2"/>
    <x v="315"/>
    <s v="OFFLINE"/>
    <n v="0"/>
    <n v="0"/>
    <n v="0"/>
    <n v="0"/>
    <n v="680"/>
    <m/>
    <n v="0.5"/>
    <n v="0"/>
    <n v="340"/>
    <n v="0"/>
  </r>
  <r>
    <x v="2"/>
    <x v="316"/>
    <s v="OFFLINE"/>
    <n v="0"/>
    <n v="0"/>
    <n v="0"/>
    <n v="0"/>
    <n v="680"/>
    <m/>
    <n v="0.5"/>
    <n v="0"/>
    <n v="340"/>
    <n v="0"/>
  </r>
  <r>
    <x v="2"/>
    <x v="317"/>
    <s v="OFFLINE"/>
    <n v="0"/>
    <n v="0"/>
    <n v="0"/>
    <n v="0"/>
    <n v="680"/>
    <m/>
    <n v="0.5"/>
    <n v="0"/>
    <n v="340"/>
    <n v="0"/>
  </r>
  <r>
    <x v="2"/>
    <x v="318"/>
    <s v="OFFLINE"/>
    <n v="0"/>
    <n v="0"/>
    <n v="0"/>
    <n v="0"/>
    <n v="680"/>
    <m/>
    <n v="0.5"/>
    <n v="0"/>
    <n v="340"/>
    <n v="0"/>
  </r>
  <r>
    <x v="2"/>
    <x v="319"/>
    <s v="OFFLINE"/>
    <n v="0"/>
    <n v="0"/>
    <n v="0"/>
    <n v="0"/>
    <n v="680"/>
    <m/>
    <n v="0.5"/>
    <n v="0"/>
    <n v="340"/>
    <n v="0"/>
  </r>
  <r>
    <x v="2"/>
    <x v="320"/>
    <s v="OFFLINE"/>
    <n v="0"/>
    <n v="0"/>
    <n v="0"/>
    <n v="0"/>
    <n v="680"/>
    <m/>
    <n v="0.5"/>
    <n v="0"/>
    <n v="340"/>
    <n v="0"/>
  </r>
  <r>
    <x v="2"/>
    <x v="321"/>
    <s v="OFFLINE"/>
    <n v="0"/>
    <n v="0"/>
    <n v="0"/>
    <n v="0"/>
    <n v="680"/>
    <m/>
    <n v="0.5"/>
    <n v="0"/>
    <n v="340"/>
    <n v="0"/>
  </r>
  <r>
    <x v="2"/>
    <x v="322"/>
    <s v="OFFLINE"/>
    <n v="0"/>
    <n v="0"/>
    <n v="0"/>
    <n v="0"/>
    <n v="680"/>
    <m/>
    <n v="0.5"/>
    <n v="0"/>
    <n v="340"/>
    <n v="0"/>
  </r>
  <r>
    <x v="2"/>
    <x v="323"/>
    <s v="OFFLINE"/>
    <n v="0"/>
    <n v="0"/>
    <n v="0"/>
    <n v="0"/>
    <n v="680"/>
    <m/>
    <n v="0.5"/>
    <n v="0"/>
    <n v="340"/>
    <n v="0"/>
  </r>
  <r>
    <x v="2"/>
    <x v="324"/>
    <s v="OFFLINE"/>
    <n v="0"/>
    <n v="0"/>
    <n v="0"/>
    <n v="0"/>
    <n v="680"/>
    <m/>
    <n v="0.5"/>
    <n v="0"/>
    <n v="340"/>
    <n v="0"/>
  </r>
  <r>
    <x v="2"/>
    <x v="325"/>
    <s v="OFFLINE"/>
    <n v="0"/>
    <n v="0"/>
    <n v="0"/>
    <n v="0"/>
    <n v="680"/>
    <m/>
    <n v="0.5"/>
    <n v="0"/>
    <n v="340"/>
    <n v="0"/>
  </r>
  <r>
    <x v="2"/>
    <x v="326"/>
    <s v="OFFLINE"/>
    <n v="0"/>
    <n v="0"/>
    <n v="0"/>
    <n v="0"/>
    <n v="680"/>
    <m/>
    <n v="0.5"/>
    <n v="0"/>
    <n v="340"/>
    <n v="0"/>
  </r>
  <r>
    <x v="2"/>
    <x v="327"/>
    <s v="OFFLINE"/>
    <n v="0"/>
    <n v="0"/>
    <n v="0"/>
    <n v="0"/>
    <n v="680"/>
    <m/>
    <n v="0.5"/>
    <n v="0"/>
    <n v="340"/>
    <n v="0"/>
  </r>
  <r>
    <x v="2"/>
    <x v="328"/>
    <s v="OFFLINE"/>
    <n v="0"/>
    <n v="0"/>
    <n v="0"/>
    <n v="0"/>
    <n v="680"/>
    <m/>
    <n v="0.5"/>
    <n v="0"/>
    <n v="340"/>
    <n v="0"/>
  </r>
  <r>
    <x v="2"/>
    <x v="329"/>
    <s v="OFFLINE"/>
    <n v="0"/>
    <n v="0"/>
    <n v="0"/>
    <n v="0"/>
    <n v="680"/>
    <m/>
    <n v="0.5"/>
    <n v="0"/>
    <n v="340"/>
    <n v="0"/>
  </r>
  <r>
    <x v="2"/>
    <x v="330"/>
    <s v="OFFLINE"/>
    <n v="0"/>
    <n v="0"/>
    <n v="0"/>
    <n v="0"/>
    <n v="680"/>
    <m/>
    <n v="0.5"/>
    <n v="0"/>
    <n v="340"/>
    <n v="0"/>
  </r>
  <r>
    <x v="2"/>
    <x v="331"/>
    <s v="OFFLINE"/>
    <n v="0"/>
    <n v="0"/>
    <n v="0"/>
    <n v="0"/>
    <n v="680"/>
    <m/>
    <n v="0.5"/>
    <n v="0"/>
    <n v="340"/>
    <n v="0"/>
  </r>
  <r>
    <x v="2"/>
    <x v="332"/>
    <s v="OFFLINE"/>
    <n v="0"/>
    <n v="0"/>
    <n v="0"/>
    <n v="0"/>
    <n v="680"/>
    <m/>
    <n v="0.5"/>
    <n v="0"/>
    <n v="340"/>
    <n v="0"/>
  </r>
  <r>
    <x v="2"/>
    <x v="333"/>
    <s v="OFFLINE"/>
    <n v="0"/>
    <n v="0"/>
    <n v="0"/>
    <n v="0"/>
    <n v="680"/>
    <m/>
    <n v="0.5"/>
    <n v="0"/>
    <n v="340"/>
    <n v="0"/>
  </r>
  <r>
    <x v="2"/>
    <x v="334"/>
    <s v="OFFLINE"/>
    <n v="0"/>
    <n v="0"/>
    <n v="0"/>
    <n v="0"/>
    <n v="680"/>
    <m/>
    <n v="0.5"/>
    <n v="0"/>
    <n v="340"/>
    <n v="0"/>
  </r>
  <r>
    <x v="2"/>
    <x v="335"/>
    <s v="OFFLINE"/>
    <n v="0"/>
    <n v="0"/>
    <n v="0"/>
    <n v="0"/>
    <n v="680"/>
    <m/>
    <n v="0.5"/>
    <n v="0"/>
    <n v="340"/>
    <n v="0"/>
  </r>
  <r>
    <x v="2"/>
    <x v="336"/>
    <s v="OFFLINE"/>
    <n v="0"/>
    <n v="0"/>
    <n v="0"/>
    <n v="0"/>
    <n v="680"/>
    <m/>
    <n v="0.5"/>
    <n v="0"/>
    <n v="340"/>
    <n v="0"/>
  </r>
  <r>
    <x v="2"/>
    <x v="337"/>
    <s v="OFFLINE"/>
    <n v="0"/>
    <n v="0"/>
    <n v="0"/>
    <n v="0"/>
    <n v="680"/>
    <m/>
    <n v="0.5"/>
    <n v="0"/>
    <n v="340"/>
    <n v="0"/>
  </r>
  <r>
    <x v="2"/>
    <x v="338"/>
    <s v="OFFLINE"/>
    <n v="0"/>
    <n v="0"/>
    <n v="0"/>
    <n v="0"/>
    <n v="680"/>
    <m/>
    <n v="0.5"/>
    <n v="0"/>
    <n v="340"/>
    <n v="0"/>
  </r>
  <r>
    <x v="2"/>
    <x v="339"/>
    <s v="OFFLINE"/>
    <n v="0"/>
    <n v="0"/>
    <n v="0"/>
    <n v="0"/>
    <n v="680"/>
    <m/>
    <n v="0.5"/>
    <n v="0"/>
    <n v="340"/>
    <n v="0"/>
  </r>
  <r>
    <x v="2"/>
    <x v="340"/>
    <s v="OFFLINE"/>
    <n v="0"/>
    <n v="0"/>
    <n v="0"/>
    <n v="0"/>
    <n v="680"/>
    <m/>
    <n v="0.5"/>
    <n v="0"/>
    <n v="340"/>
    <n v="0"/>
  </r>
  <r>
    <x v="2"/>
    <x v="341"/>
    <s v="OFFLINE"/>
    <n v="0"/>
    <n v="0"/>
    <n v="0"/>
    <n v="0"/>
    <n v="680"/>
    <m/>
    <n v="0.5"/>
    <n v="0"/>
    <n v="340"/>
    <n v="0"/>
  </r>
  <r>
    <x v="2"/>
    <x v="342"/>
    <s v="OFFLINE"/>
    <n v="0"/>
    <n v="0"/>
    <n v="0"/>
    <n v="0"/>
    <n v="680"/>
    <m/>
    <n v="0.5"/>
    <n v="0"/>
    <n v="340"/>
    <n v="0"/>
  </r>
  <r>
    <x v="2"/>
    <x v="343"/>
    <s v="OFFLINE"/>
    <n v="0"/>
    <n v="0"/>
    <n v="0"/>
    <n v="0"/>
    <n v="680"/>
    <m/>
    <n v="0.5"/>
    <n v="0"/>
    <n v="340"/>
    <n v="0"/>
  </r>
  <r>
    <x v="2"/>
    <x v="344"/>
    <s v="OFFLINE"/>
    <n v="0"/>
    <n v="0"/>
    <n v="0"/>
    <n v="0"/>
    <n v="680"/>
    <m/>
    <n v="0.5"/>
    <n v="0"/>
    <n v="340"/>
    <n v="0"/>
  </r>
  <r>
    <x v="2"/>
    <x v="345"/>
    <s v="OFFLINE"/>
    <n v="0"/>
    <n v="0"/>
    <n v="0"/>
    <n v="0"/>
    <n v="680"/>
    <m/>
    <n v="0.5"/>
    <n v="0"/>
    <n v="340"/>
    <n v="0"/>
  </r>
  <r>
    <x v="2"/>
    <x v="346"/>
    <s v="OFFLINE"/>
    <n v="0"/>
    <n v="0"/>
    <n v="0"/>
    <n v="0"/>
    <n v="680"/>
    <m/>
    <n v="0.5"/>
    <n v="0"/>
    <n v="340"/>
    <n v="0"/>
  </r>
  <r>
    <x v="2"/>
    <x v="347"/>
    <s v="OFFLINE"/>
    <n v="0"/>
    <n v="0"/>
    <n v="0"/>
    <n v="0"/>
    <n v="680"/>
    <m/>
    <n v="0.5"/>
    <n v="0"/>
    <n v="340"/>
    <n v="0"/>
  </r>
  <r>
    <x v="2"/>
    <x v="348"/>
    <s v="OFFLINE"/>
    <n v="0"/>
    <n v="0"/>
    <n v="0"/>
    <n v="0"/>
    <n v="680"/>
    <m/>
    <n v="0.5"/>
    <n v="0"/>
    <n v="340"/>
    <n v="0"/>
  </r>
  <r>
    <x v="2"/>
    <x v="349"/>
    <s v="OFFLINE"/>
    <n v="0"/>
    <n v="0"/>
    <n v="0"/>
    <n v="0"/>
    <n v="680"/>
    <m/>
    <n v="0.5"/>
    <n v="0"/>
    <n v="340"/>
    <n v="0"/>
  </r>
  <r>
    <x v="2"/>
    <x v="350"/>
    <s v="OFFLINE"/>
    <n v="0"/>
    <n v="0"/>
    <n v="0"/>
    <n v="0"/>
    <n v="680"/>
    <m/>
    <n v="0.5"/>
    <n v="0"/>
    <n v="340"/>
    <n v="0"/>
  </r>
  <r>
    <x v="2"/>
    <x v="351"/>
    <s v="OFFLINE"/>
    <n v="0"/>
    <n v="0"/>
    <n v="0"/>
    <n v="0"/>
    <n v="680"/>
    <m/>
    <n v="0.5"/>
    <n v="0"/>
    <n v="340"/>
    <n v="0"/>
  </r>
  <r>
    <x v="2"/>
    <x v="352"/>
    <s v="OFFLINE"/>
    <n v="0"/>
    <n v="0"/>
    <n v="0"/>
    <n v="0"/>
    <n v="680"/>
    <m/>
    <n v="0.5"/>
    <n v="0"/>
    <n v="340"/>
    <n v="0"/>
  </r>
  <r>
    <x v="2"/>
    <x v="353"/>
    <s v="OFFLINE"/>
    <n v="0"/>
    <n v="0"/>
    <n v="0"/>
    <n v="0"/>
    <n v="680"/>
    <m/>
    <n v="0.5"/>
    <n v="0"/>
    <n v="340"/>
    <n v="0"/>
  </r>
  <r>
    <x v="2"/>
    <x v="354"/>
    <s v="OFFLINE"/>
    <n v="0"/>
    <n v="0"/>
    <n v="0"/>
    <n v="0"/>
    <n v="680"/>
    <m/>
    <n v="0.5"/>
    <n v="0"/>
    <n v="340"/>
    <n v="0"/>
  </r>
  <r>
    <x v="2"/>
    <x v="355"/>
    <s v="OFFLINE"/>
    <n v="0"/>
    <n v="0"/>
    <n v="0"/>
    <n v="0"/>
    <n v="680"/>
    <m/>
    <n v="0.5"/>
    <n v="0"/>
    <n v="340"/>
    <n v="0"/>
  </r>
  <r>
    <x v="2"/>
    <x v="356"/>
    <s v="OFFLINE"/>
    <n v="0"/>
    <n v="0"/>
    <n v="0"/>
    <n v="0"/>
    <n v="680"/>
    <m/>
    <n v="0.5"/>
    <n v="0"/>
    <n v="340"/>
    <n v="0"/>
  </r>
  <r>
    <x v="2"/>
    <x v="357"/>
    <s v="OFFLINE"/>
    <n v="0"/>
    <n v="0"/>
    <n v="0"/>
    <n v="0"/>
    <n v="680"/>
    <m/>
    <n v="0.5"/>
    <n v="0"/>
    <n v="340"/>
    <n v="0"/>
  </r>
  <r>
    <x v="2"/>
    <x v="358"/>
    <s v="OFFLINE"/>
    <n v="0"/>
    <n v="0"/>
    <n v="0"/>
    <n v="0"/>
    <n v="680"/>
    <m/>
    <n v="0.5"/>
    <n v="0"/>
    <n v="340"/>
    <n v="0"/>
  </r>
  <r>
    <x v="2"/>
    <x v="359"/>
    <s v="OFFLINE"/>
    <n v="0"/>
    <n v="0"/>
    <n v="0"/>
    <n v="0"/>
    <n v="680"/>
    <m/>
    <n v="0.5"/>
    <n v="0"/>
    <n v="340"/>
    <n v="0"/>
  </r>
  <r>
    <x v="2"/>
    <x v="360"/>
    <s v="OFFLINE"/>
    <n v="0"/>
    <n v="0"/>
    <n v="0"/>
    <n v="0"/>
    <n v="680"/>
    <m/>
    <n v="0.5"/>
    <n v="0"/>
    <n v="340"/>
    <n v="0"/>
  </r>
  <r>
    <x v="2"/>
    <x v="361"/>
    <s v="OFFLINE"/>
    <n v="0"/>
    <n v="0"/>
    <n v="0"/>
    <n v="0"/>
    <n v="680"/>
    <m/>
    <n v="0.5"/>
    <n v="0"/>
    <n v="340"/>
    <n v="0"/>
  </r>
  <r>
    <x v="2"/>
    <x v="362"/>
    <s v="OFFLINE"/>
    <n v="0"/>
    <n v="0"/>
    <n v="0"/>
    <n v="0"/>
    <n v="680"/>
    <m/>
    <n v="0.5"/>
    <n v="0"/>
    <n v="340"/>
    <n v="0"/>
  </r>
  <r>
    <x v="2"/>
    <x v="363"/>
    <s v="OFFLINE"/>
    <n v="0"/>
    <n v="0"/>
    <n v="0"/>
    <n v="0"/>
    <n v="680"/>
    <m/>
    <n v="0.5"/>
    <n v="0"/>
    <n v="340"/>
    <n v="0"/>
  </r>
  <r>
    <x v="2"/>
    <x v="364"/>
    <s v="OFFLINE"/>
    <n v="0"/>
    <n v="0"/>
    <n v="0"/>
    <n v="0"/>
    <n v="680"/>
    <m/>
    <n v="0.5"/>
    <n v="0"/>
    <n v="340"/>
    <n v="0"/>
  </r>
  <r>
    <x v="2"/>
    <x v="365"/>
    <s v="OFFLINE"/>
    <n v="0"/>
    <n v="0"/>
    <n v="0"/>
    <n v="0"/>
    <n v="680"/>
    <m/>
    <n v="0.5"/>
    <n v="0"/>
    <n v="340"/>
    <n v="0"/>
  </r>
  <r>
    <x v="2"/>
    <x v="366"/>
    <s v="OFFLINE"/>
    <n v="0"/>
    <n v="0"/>
    <n v="0"/>
    <n v="0"/>
    <n v="680"/>
    <m/>
    <n v="0.5"/>
    <n v="0"/>
    <n v="340"/>
    <n v="0"/>
  </r>
  <r>
    <x v="2"/>
    <x v="367"/>
    <s v="OFFLINE"/>
    <n v="0"/>
    <n v="0"/>
    <n v="0"/>
    <n v="0"/>
    <n v="680"/>
    <m/>
    <n v="0.5"/>
    <n v="0"/>
    <n v="340"/>
    <n v="0"/>
  </r>
  <r>
    <x v="2"/>
    <x v="368"/>
    <s v="OFFLINE"/>
    <n v="0"/>
    <n v="0"/>
    <n v="0"/>
    <n v="0"/>
    <n v="680"/>
    <m/>
    <n v="0.5"/>
    <n v="0"/>
    <n v="340"/>
    <n v="0"/>
  </r>
  <r>
    <x v="2"/>
    <x v="369"/>
    <s v="OFFLINE"/>
    <n v="0"/>
    <n v="0"/>
    <n v="0"/>
    <n v="0"/>
    <n v="680"/>
    <m/>
    <n v="0.5"/>
    <n v="0"/>
    <n v="340"/>
    <n v="0"/>
  </r>
  <r>
    <x v="2"/>
    <x v="370"/>
    <s v="OFFLINE"/>
    <n v="0"/>
    <n v="0"/>
    <n v="0"/>
    <n v="0"/>
    <n v="680"/>
    <m/>
    <n v="0.5"/>
    <n v="0"/>
    <n v="340"/>
    <n v="0"/>
  </r>
  <r>
    <x v="2"/>
    <x v="371"/>
    <s v="OFFLINE"/>
    <n v="0"/>
    <n v="0"/>
    <n v="0"/>
    <n v="0"/>
    <n v="680"/>
    <m/>
    <n v="0.5"/>
    <n v="0"/>
    <n v="340"/>
    <n v="0"/>
  </r>
  <r>
    <x v="2"/>
    <x v="372"/>
    <s v="OFFLINE"/>
    <n v="0"/>
    <n v="0"/>
    <n v="0"/>
    <n v="0"/>
    <n v="680"/>
    <m/>
    <n v="0.5"/>
    <n v="0"/>
    <n v="340"/>
    <n v="0"/>
  </r>
  <r>
    <x v="2"/>
    <x v="373"/>
    <s v="OFFLINE"/>
    <n v="0"/>
    <n v="0"/>
    <n v="0"/>
    <n v="0"/>
    <n v="680"/>
    <m/>
    <n v="0.5"/>
    <n v="0"/>
    <n v="340"/>
    <n v="0"/>
  </r>
  <r>
    <x v="2"/>
    <x v="374"/>
    <s v="OFFLINE"/>
    <n v="0"/>
    <n v="0"/>
    <n v="0"/>
    <n v="0"/>
    <n v="680"/>
    <m/>
    <n v="0.5"/>
    <n v="0"/>
    <n v="340"/>
    <n v="0"/>
  </r>
  <r>
    <x v="2"/>
    <x v="375"/>
    <s v="OFFLINE"/>
    <n v="0"/>
    <n v="0"/>
    <n v="0"/>
    <n v="0"/>
    <n v="680"/>
    <m/>
    <n v="0.5"/>
    <n v="0"/>
    <n v="340"/>
    <n v="0"/>
  </r>
  <r>
    <x v="2"/>
    <x v="376"/>
    <s v="OFFLINE"/>
    <n v="0"/>
    <n v="0"/>
    <n v="0"/>
    <n v="0"/>
    <n v="680"/>
    <m/>
    <n v="0.5"/>
    <n v="0"/>
    <n v="340"/>
    <n v="0"/>
  </r>
  <r>
    <x v="2"/>
    <x v="377"/>
    <s v="OFFLINE"/>
    <n v="0"/>
    <n v="0"/>
    <n v="0"/>
    <n v="0"/>
    <n v="680"/>
    <m/>
    <n v="0.5"/>
    <n v="0"/>
    <n v="340"/>
    <n v="0"/>
  </r>
  <r>
    <x v="2"/>
    <x v="378"/>
    <s v="OFFLINE"/>
    <n v="0"/>
    <n v="0"/>
    <n v="0"/>
    <n v="0"/>
    <n v="680"/>
    <m/>
    <n v="0.5"/>
    <n v="0"/>
    <n v="340"/>
    <n v="0"/>
  </r>
  <r>
    <x v="2"/>
    <x v="379"/>
    <s v="OFFLINE"/>
    <n v="0"/>
    <n v="0"/>
    <n v="0"/>
    <n v="0"/>
    <n v="680"/>
    <m/>
    <n v="0.5"/>
    <n v="0"/>
    <n v="340"/>
    <n v="0"/>
  </r>
  <r>
    <x v="2"/>
    <x v="380"/>
    <s v="OFFLINE"/>
    <n v="0"/>
    <n v="0"/>
    <n v="0"/>
    <n v="0"/>
    <n v="680"/>
    <m/>
    <n v="0.5"/>
    <n v="0"/>
    <n v="340"/>
    <n v="0"/>
  </r>
  <r>
    <x v="2"/>
    <x v="381"/>
    <s v="OFFLINE"/>
    <n v="0"/>
    <n v="0"/>
    <n v="0"/>
    <n v="0"/>
    <n v="680"/>
    <m/>
    <n v="0.5"/>
    <n v="0"/>
    <n v="340"/>
    <n v="0"/>
  </r>
  <r>
    <x v="2"/>
    <x v="382"/>
    <s v="OFFLINE"/>
    <n v="0"/>
    <n v="0"/>
    <n v="0"/>
    <n v="0"/>
    <n v="680"/>
    <m/>
    <n v="0.5"/>
    <n v="0"/>
    <n v="340"/>
    <n v="0"/>
  </r>
  <r>
    <x v="2"/>
    <x v="383"/>
    <s v="OFFLINE"/>
    <n v="0"/>
    <n v="0"/>
    <n v="0"/>
    <n v="0"/>
    <n v="680"/>
    <m/>
    <n v="0.5"/>
    <n v="0"/>
    <n v="340"/>
    <n v="0"/>
  </r>
  <r>
    <x v="2"/>
    <x v="384"/>
    <s v="OFFLINE"/>
    <n v="0"/>
    <n v="0"/>
    <n v="0"/>
    <n v="0"/>
    <n v="680"/>
    <m/>
    <n v="0.5"/>
    <n v="0"/>
    <n v="340"/>
    <n v="0"/>
  </r>
  <r>
    <x v="2"/>
    <x v="385"/>
    <s v="OFFLINE"/>
    <n v="0"/>
    <n v="0"/>
    <n v="0"/>
    <n v="0"/>
    <n v="680"/>
    <m/>
    <n v="0.5"/>
    <n v="0"/>
    <n v="340"/>
    <n v="0"/>
  </r>
  <r>
    <x v="2"/>
    <x v="386"/>
    <s v="OFFLINE"/>
    <n v="0"/>
    <n v="0"/>
    <n v="0"/>
    <n v="0"/>
    <n v="680"/>
    <m/>
    <n v="0.5"/>
    <n v="0"/>
    <n v="340"/>
    <n v="0"/>
  </r>
  <r>
    <x v="2"/>
    <x v="387"/>
    <s v="OFFLINE"/>
    <n v="0"/>
    <n v="0"/>
    <n v="0"/>
    <n v="0"/>
    <n v="680"/>
    <m/>
    <n v="0.5"/>
    <n v="0"/>
    <n v="340"/>
    <n v="0"/>
  </r>
  <r>
    <x v="2"/>
    <x v="388"/>
    <s v="OFFLINE"/>
    <n v="0"/>
    <n v="0"/>
    <n v="0"/>
    <n v="0"/>
    <n v="680"/>
    <m/>
    <n v="0.5"/>
    <n v="0"/>
    <n v="340"/>
    <n v="0"/>
  </r>
  <r>
    <x v="2"/>
    <x v="389"/>
    <s v="OFFLINE"/>
    <n v="0"/>
    <n v="0"/>
    <n v="0"/>
    <n v="0"/>
    <n v="680"/>
    <m/>
    <n v="0.5"/>
    <n v="0"/>
    <n v="340"/>
    <n v="0"/>
  </r>
  <r>
    <x v="2"/>
    <x v="390"/>
    <s v="OFFLINE"/>
    <n v="0"/>
    <n v="0"/>
    <n v="0"/>
    <n v="0"/>
    <n v="680"/>
    <m/>
    <n v="0.5"/>
    <n v="0"/>
    <n v="340"/>
    <n v="0"/>
  </r>
  <r>
    <x v="2"/>
    <x v="391"/>
    <s v="OFFLINE"/>
    <n v="0"/>
    <n v="0"/>
    <n v="0"/>
    <n v="0"/>
    <n v="680"/>
    <m/>
    <n v="0.5"/>
    <n v="0"/>
    <n v="340"/>
    <n v="0"/>
  </r>
  <r>
    <x v="2"/>
    <x v="392"/>
    <s v="OFFLINE"/>
    <n v="0"/>
    <n v="0"/>
    <n v="0"/>
    <n v="0"/>
    <n v="680"/>
    <m/>
    <n v="0.5"/>
    <n v="0"/>
    <n v="340"/>
    <n v="0"/>
  </r>
  <r>
    <x v="2"/>
    <x v="393"/>
    <s v="OFFLINE"/>
    <n v="0"/>
    <n v="0"/>
    <n v="0"/>
    <n v="0"/>
    <n v="680"/>
    <m/>
    <n v="0.5"/>
    <n v="0"/>
    <n v="340"/>
    <n v="0"/>
  </r>
  <r>
    <x v="2"/>
    <x v="394"/>
    <s v="OFFLINE"/>
    <n v="0"/>
    <n v="0"/>
    <n v="0"/>
    <n v="0"/>
    <n v="680"/>
    <m/>
    <n v="0.5"/>
    <n v="0"/>
    <n v="340"/>
    <n v="0"/>
  </r>
  <r>
    <x v="2"/>
    <x v="395"/>
    <s v="OFFLINE"/>
    <n v="0"/>
    <n v="0"/>
    <n v="0"/>
    <n v="0"/>
    <n v="680"/>
    <m/>
    <n v="0.5"/>
    <n v="0"/>
    <n v="340"/>
    <n v="0"/>
  </r>
  <r>
    <x v="2"/>
    <x v="396"/>
    <s v="OFFLINE"/>
    <n v="0"/>
    <n v="0"/>
    <n v="0"/>
    <n v="0"/>
    <n v="680"/>
    <m/>
    <n v="0.5"/>
    <n v="0"/>
    <n v="340"/>
    <n v="0"/>
  </r>
  <r>
    <x v="2"/>
    <x v="397"/>
    <s v="OFFLINE"/>
    <n v="0"/>
    <n v="0"/>
    <n v="0"/>
    <n v="0"/>
    <n v="680"/>
    <m/>
    <n v="0.5"/>
    <n v="0"/>
    <n v="340"/>
    <n v="0"/>
  </r>
  <r>
    <x v="2"/>
    <x v="398"/>
    <s v="OFFLINE"/>
    <n v="0"/>
    <n v="0"/>
    <n v="0"/>
    <n v="0"/>
    <n v="680"/>
    <m/>
    <n v="0.5"/>
    <n v="0"/>
    <n v="340"/>
    <n v="0"/>
  </r>
  <r>
    <x v="2"/>
    <x v="399"/>
    <s v="OFFLINE"/>
    <n v="0"/>
    <n v="0"/>
    <n v="0"/>
    <n v="0"/>
    <n v="680"/>
    <m/>
    <n v="0.5"/>
    <n v="0"/>
    <n v="340"/>
    <n v="0"/>
  </r>
  <r>
    <x v="2"/>
    <x v="400"/>
    <s v="OFFLINE"/>
    <n v="0"/>
    <n v="0"/>
    <n v="0"/>
    <n v="0"/>
    <n v="680"/>
    <m/>
    <n v="0.5"/>
    <n v="0"/>
    <n v="340"/>
    <n v="0"/>
  </r>
  <r>
    <x v="2"/>
    <x v="401"/>
    <s v="OFFLINE"/>
    <n v="0"/>
    <n v="0"/>
    <n v="0"/>
    <n v="0"/>
    <n v="680"/>
    <m/>
    <n v="0.5"/>
    <n v="0"/>
    <n v="340"/>
    <n v="0"/>
  </r>
  <r>
    <x v="2"/>
    <x v="402"/>
    <s v="OFFLINE"/>
    <n v="0"/>
    <n v="0"/>
    <n v="0"/>
    <n v="0"/>
    <n v="680"/>
    <m/>
    <n v="0.5"/>
    <n v="0"/>
    <n v="340"/>
    <n v="0"/>
  </r>
  <r>
    <x v="2"/>
    <x v="403"/>
    <s v="OFFLINE"/>
    <n v="0"/>
    <n v="0"/>
    <n v="0"/>
    <n v="0"/>
    <n v="680"/>
    <m/>
    <n v="0.5"/>
    <n v="0"/>
    <n v="340"/>
    <n v="0"/>
  </r>
  <r>
    <x v="2"/>
    <x v="404"/>
    <s v="OFFLINE"/>
    <n v="0"/>
    <n v="0"/>
    <n v="0"/>
    <n v="0"/>
    <n v="680"/>
    <m/>
    <n v="0.5"/>
    <n v="0"/>
    <n v="340"/>
    <n v="0"/>
  </r>
  <r>
    <x v="2"/>
    <x v="405"/>
    <s v="OFFLINE"/>
    <n v="0"/>
    <n v="0"/>
    <n v="0"/>
    <n v="0"/>
    <n v="680"/>
    <m/>
    <n v="0.5"/>
    <n v="0"/>
    <n v="340"/>
    <n v="0"/>
  </r>
  <r>
    <x v="2"/>
    <x v="406"/>
    <s v="OFFLINE"/>
    <n v="0"/>
    <n v="0"/>
    <n v="0"/>
    <n v="0"/>
    <n v="680"/>
    <m/>
    <n v="0.5"/>
    <n v="0"/>
    <n v="340"/>
    <n v="0"/>
  </r>
  <r>
    <x v="2"/>
    <x v="407"/>
    <s v="OFFLINE"/>
    <n v="0"/>
    <n v="0"/>
    <n v="0"/>
    <n v="0"/>
    <n v="680"/>
    <m/>
    <n v="0.5"/>
    <n v="0"/>
    <n v="340"/>
    <n v="0"/>
  </r>
  <r>
    <x v="2"/>
    <x v="408"/>
    <s v="OFFLINE"/>
    <n v="0"/>
    <n v="0"/>
    <n v="0"/>
    <n v="0"/>
    <n v="680"/>
    <m/>
    <n v="0.5"/>
    <n v="0"/>
    <n v="340"/>
    <n v="0"/>
  </r>
  <r>
    <x v="2"/>
    <x v="409"/>
    <s v="OFFLINE"/>
    <n v="0"/>
    <n v="0"/>
    <n v="0"/>
    <n v="0"/>
    <n v="680"/>
    <m/>
    <n v="0.5"/>
    <n v="0"/>
    <n v="340"/>
    <n v="0"/>
  </r>
  <r>
    <x v="2"/>
    <x v="410"/>
    <s v="OFFLINE"/>
    <n v="0"/>
    <n v="0"/>
    <n v="0"/>
    <n v="0"/>
    <n v="680"/>
    <m/>
    <n v="0.5"/>
    <n v="0"/>
    <n v="340"/>
    <n v="0"/>
  </r>
  <r>
    <x v="2"/>
    <x v="411"/>
    <s v="OFFLINE"/>
    <n v="0"/>
    <n v="0"/>
    <n v="0"/>
    <n v="0"/>
    <n v="680"/>
    <m/>
    <n v="0.5"/>
    <n v="0"/>
    <n v="340"/>
    <n v="0"/>
  </r>
  <r>
    <x v="2"/>
    <x v="412"/>
    <s v="OFFLINE"/>
    <n v="0"/>
    <n v="0"/>
    <n v="0"/>
    <n v="0"/>
    <n v="680"/>
    <m/>
    <n v="0.5"/>
    <n v="0"/>
    <n v="340"/>
    <n v="0"/>
  </r>
  <r>
    <x v="2"/>
    <x v="413"/>
    <s v="OFFLINE"/>
    <n v="0"/>
    <n v="0"/>
    <n v="0"/>
    <n v="0"/>
    <n v="680"/>
    <m/>
    <n v="0.5"/>
    <n v="0"/>
    <n v="340"/>
    <n v="0"/>
  </r>
  <r>
    <x v="2"/>
    <x v="414"/>
    <s v="OFFLINE"/>
    <n v="0"/>
    <n v="0"/>
    <n v="0"/>
    <n v="0"/>
    <n v="680"/>
    <m/>
    <n v="0.5"/>
    <n v="0"/>
    <n v="340"/>
    <n v="0"/>
  </r>
  <r>
    <x v="2"/>
    <x v="415"/>
    <s v="OFFLINE"/>
    <n v="0"/>
    <n v="0"/>
    <n v="0"/>
    <n v="0"/>
    <n v="680"/>
    <m/>
    <n v="0.5"/>
    <n v="0"/>
    <n v="340"/>
    <n v="0"/>
  </r>
  <r>
    <x v="2"/>
    <x v="416"/>
    <s v="OFFLINE"/>
    <n v="0"/>
    <n v="0"/>
    <n v="0"/>
    <n v="0"/>
    <n v="680"/>
    <m/>
    <n v="0.5"/>
    <n v="0"/>
    <n v="340"/>
    <n v="0"/>
  </r>
  <r>
    <x v="2"/>
    <x v="417"/>
    <s v="OFFLINE"/>
    <n v="0"/>
    <n v="0"/>
    <n v="0"/>
    <n v="0"/>
    <n v="680"/>
    <m/>
    <n v="0.5"/>
    <n v="0"/>
    <n v="340"/>
    <n v="0"/>
  </r>
  <r>
    <x v="2"/>
    <x v="418"/>
    <s v="OFFLINE"/>
    <n v="0"/>
    <n v="0"/>
    <n v="0"/>
    <n v="0"/>
    <n v="680"/>
    <m/>
    <n v="0.5"/>
    <n v="0"/>
    <n v="340"/>
    <n v="0"/>
  </r>
  <r>
    <x v="2"/>
    <x v="419"/>
    <s v="OFFLINE"/>
    <n v="0"/>
    <n v="0"/>
    <n v="0"/>
    <n v="0"/>
    <n v="680"/>
    <m/>
    <n v="0.5"/>
    <n v="0"/>
    <n v="340"/>
    <n v="0"/>
  </r>
  <r>
    <x v="2"/>
    <x v="420"/>
    <s v="OFFLINE"/>
    <n v="0"/>
    <n v="0"/>
    <n v="0"/>
    <n v="0"/>
    <n v="680"/>
    <m/>
    <n v="0.5"/>
    <n v="0"/>
    <n v="340"/>
    <n v="0"/>
  </r>
  <r>
    <x v="2"/>
    <x v="421"/>
    <s v="OFFLINE"/>
    <n v="0"/>
    <n v="0"/>
    <n v="0"/>
    <n v="0"/>
    <n v="680"/>
    <m/>
    <n v="0.5"/>
    <n v="0"/>
    <n v="340"/>
    <n v="0"/>
  </r>
  <r>
    <x v="2"/>
    <x v="422"/>
    <s v="OFFLINE"/>
    <n v="0"/>
    <n v="0"/>
    <n v="0"/>
    <n v="0"/>
    <n v="680"/>
    <m/>
    <n v="0.5"/>
    <n v="0"/>
    <n v="340"/>
    <n v="0"/>
  </r>
  <r>
    <x v="2"/>
    <x v="423"/>
    <s v="OFFLINE"/>
    <n v="0"/>
    <n v="0"/>
    <n v="0"/>
    <n v="0"/>
    <n v="680"/>
    <m/>
    <n v="0.5"/>
    <n v="0"/>
    <n v="340"/>
    <n v="0"/>
  </r>
  <r>
    <x v="2"/>
    <x v="424"/>
    <s v="OFFLINE"/>
    <n v="0"/>
    <n v="0"/>
    <n v="0"/>
    <n v="0"/>
    <n v="680"/>
    <m/>
    <n v="0.5"/>
    <n v="0"/>
    <n v="340"/>
    <n v="0"/>
  </r>
  <r>
    <x v="2"/>
    <x v="425"/>
    <s v="OFFLINE"/>
    <n v="0"/>
    <n v="0"/>
    <n v="0"/>
    <n v="0"/>
    <n v="680"/>
    <m/>
    <n v="0.5"/>
    <n v="0"/>
    <n v="340"/>
    <n v="0"/>
  </r>
  <r>
    <x v="2"/>
    <x v="426"/>
    <s v="OFFLINE"/>
    <n v="0"/>
    <n v="0"/>
    <n v="0"/>
    <n v="0"/>
    <n v="680"/>
    <m/>
    <n v="0.5"/>
    <n v="0"/>
    <n v="340"/>
    <n v="0"/>
  </r>
  <r>
    <x v="2"/>
    <x v="427"/>
    <s v="OFFLINE"/>
    <n v="0"/>
    <n v="0"/>
    <n v="0"/>
    <n v="0"/>
    <n v="680"/>
    <m/>
    <n v="0.5"/>
    <n v="0"/>
    <n v="340"/>
    <n v="0"/>
  </r>
  <r>
    <x v="2"/>
    <x v="428"/>
    <s v="OFFLINE"/>
    <n v="0"/>
    <n v="0"/>
    <n v="0"/>
    <n v="0"/>
    <n v="680"/>
    <m/>
    <n v="0.5"/>
    <n v="0"/>
    <n v="340"/>
    <n v="0"/>
  </r>
  <r>
    <x v="2"/>
    <x v="429"/>
    <s v="OFFLINE"/>
    <n v="0"/>
    <n v="0"/>
    <n v="0"/>
    <n v="0"/>
    <n v="680"/>
    <m/>
    <n v="0.5"/>
    <n v="0"/>
    <n v="340"/>
    <n v="0"/>
  </r>
  <r>
    <x v="2"/>
    <x v="430"/>
    <s v="OFFLINE"/>
    <n v="0"/>
    <n v="0"/>
    <n v="0"/>
    <n v="0"/>
    <n v="680"/>
    <m/>
    <n v="0.5"/>
    <n v="0"/>
    <n v="340"/>
    <n v="0"/>
  </r>
  <r>
    <x v="2"/>
    <x v="431"/>
    <s v="OFFLINE"/>
    <n v="0"/>
    <n v="0"/>
    <n v="0"/>
    <n v="0"/>
    <n v="680"/>
    <m/>
    <n v="0.5"/>
    <n v="0"/>
    <n v="340"/>
    <n v="0"/>
  </r>
  <r>
    <x v="2"/>
    <x v="432"/>
    <s v="OFFLINE"/>
    <n v="0"/>
    <n v="0"/>
    <n v="0"/>
    <n v="0"/>
    <n v="680"/>
    <m/>
    <n v="0.5"/>
    <n v="0"/>
    <n v="340"/>
    <n v="0"/>
  </r>
  <r>
    <x v="2"/>
    <x v="433"/>
    <s v="OFFLINE"/>
    <n v="0"/>
    <n v="0"/>
    <n v="0"/>
    <n v="0"/>
    <n v="680"/>
    <m/>
    <n v="0.5"/>
    <n v="0"/>
    <n v="340"/>
    <n v="0"/>
  </r>
  <r>
    <x v="2"/>
    <x v="434"/>
    <s v="OFFLINE"/>
    <n v="0"/>
    <n v="0"/>
    <n v="0"/>
    <n v="0"/>
    <n v="680"/>
    <m/>
    <n v="0.5"/>
    <n v="0"/>
    <n v="340"/>
    <n v="0"/>
  </r>
  <r>
    <x v="2"/>
    <x v="435"/>
    <s v="OFFLINE"/>
    <n v="0"/>
    <n v="0"/>
    <n v="0"/>
    <n v="0"/>
    <n v="680"/>
    <m/>
    <n v="0.5"/>
    <n v="0"/>
    <n v="340"/>
    <n v="0"/>
  </r>
  <r>
    <x v="2"/>
    <x v="436"/>
    <s v="OFFLINE"/>
    <n v="0"/>
    <n v="0"/>
    <n v="0"/>
    <n v="0"/>
    <n v="680"/>
    <m/>
    <n v="0.5"/>
    <n v="0"/>
    <n v="340"/>
    <n v="0"/>
  </r>
  <r>
    <x v="2"/>
    <x v="437"/>
    <s v="OFFLINE"/>
    <n v="0"/>
    <n v="0"/>
    <n v="0"/>
    <n v="0"/>
    <n v="680"/>
    <m/>
    <n v="0.5"/>
    <n v="0"/>
    <n v="340"/>
    <n v="0"/>
  </r>
  <r>
    <x v="2"/>
    <x v="438"/>
    <s v="OFFLINE"/>
    <n v="0"/>
    <n v="0"/>
    <n v="0"/>
    <n v="0"/>
    <n v="680"/>
    <m/>
    <n v="0.5"/>
    <n v="0"/>
    <n v="340"/>
    <n v="0"/>
  </r>
  <r>
    <x v="2"/>
    <x v="439"/>
    <s v="OFFLINE"/>
    <n v="0"/>
    <n v="0"/>
    <n v="0"/>
    <n v="0"/>
    <n v="680"/>
    <m/>
    <n v="0.5"/>
    <n v="0"/>
    <n v="340"/>
    <n v="0"/>
  </r>
  <r>
    <x v="2"/>
    <x v="440"/>
    <s v="OFFLINE"/>
    <n v="0"/>
    <n v="0"/>
    <n v="0"/>
    <n v="0"/>
    <n v="680"/>
    <m/>
    <n v="0.5"/>
    <n v="0"/>
    <n v="340"/>
    <n v="0"/>
  </r>
  <r>
    <x v="2"/>
    <x v="441"/>
    <s v="OFFLINE"/>
    <n v="0"/>
    <n v="0"/>
    <n v="0"/>
    <n v="0"/>
    <n v="680"/>
    <m/>
    <n v="0.5"/>
    <n v="0"/>
    <n v="340"/>
    <n v="0"/>
  </r>
  <r>
    <x v="2"/>
    <x v="442"/>
    <s v="OFFLINE"/>
    <n v="0"/>
    <n v="0"/>
    <n v="0"/>
    <n v="0"/>
    <n v="680"/>
    <m/>
    <n v="0.5"/>
    <n v="0"/>
    <n v="340"/>
    <n v="0"/>
  </r>
  <r>
    <x v="2"/>
    <x v="443"/>
    <s v="OFFLINE"/>
    <n v="0"/>
    <n v="0"/>
    <n v="0"/>
    <n v="0"/>
    <n v="680"/>
    <m/>
    <n v="0.5"/>
    <n v="0"/>
    <n v="340"/>
    <n v="0"/>
  </r>
  <r>
    <x v="2"/>
    <x v="444"/>
    <s v="OFFLINE"/>
    <n v="0"/>
    <n v="0"/>
    <n v="0"/>
    <n v="0"/>
    <n v="680"/>
    <m/>
    <n v="0.5"/>
    <n v="0"/>
    <n v="340"/>
    <n v="0"/>
  </r>
  <r>
    <x v="2"/>
    <x v="445"/>
    <s v="OFFLINE"/>
    <n v="0"/>
    <n v="0"/>
    <n v="0"/>
    <n v="0"/>
    <n v="680"/>
    <m/>
    <n v="0.5"/>
    <n v="0"/>
    <n v="340"/>
    <n v="0"/>
  </r>
  <r>
    <x v="2"/>
    <x v="446"/>
    <s v="OFFLINE"/>
    <n v="0"/>
    <n v="0"/>
    <n v="0"/>
    <n v="0"/>
    <n v="680"/>
    <m/>
    <n v="0.5"/>
    <n v="0"/>
    <n v="340"/>
    <n v="0"/>
  </r>
  <r>
    <x v="2"/>
    <x v="447"/>
    <s v="OFFLINE"/>
    <n v="0"/>
    <n v="0"/>
    <n v="0"/>
    <n v="0"/>
    <n v="680"/>
    <m/>
    <n v="0.5"/>
    <n v="0"/>
    <n v="340"/>
    <n v="0"/>
  </r>
  <r>
    <x v="2"/>
    <x v="448"/>
    <s v="OFFLINE"/>
    <n v="0"/>
    <n v="0"/>
    <n v="0"/>
    <n v="0"/>
    <n v="680"/>
    <m/>
    <n v="0.5"/>
    <n v="0"/>
    <n v="340"/>
    <n v="0"/>
  </r>
  <r>
    <x v="2"/>
    <x v="449"/>
    <s v="OFFLINE"/>
    <n v="0"/>
    <n v="0"/>
    <n v="0"/>
    <n v="0"/>
    <n v="680"/>
    <m/>
    <n v="0.5"/>
    <n v="0"/>
    <n v="340"/>
    <n v="0"/>
  </r>
  <r>
    <x v="2"/>
    <x v="450"/>
    <s v="OFFLINE"/>
    <n v="0"/>
    <n v="0"/>
    <n v="0"/>
    <n v="0"/>
    <n v="680"/>
    <m/>
    <n v="0.5"/>
    <n v="0"/>
    <n v="340"/>
    <n v="0"/>
  </r>
  <r>
    <x v="2"/>
    <x v="451"/>
    <s v="OFFLINE"/>
    <n v="0"/>
    <n v="0"/>
    <n v="0"/>
    <n v="0"/>
    <n v="680"/>
    <m/>
    <n v="0.5"/>
    <n v="0"/>
    <n v="340"/>
    <n v="0"/>
  </r>
  <r>
    <x v="2"/>
    <x v="452"/>
    <s v="OFFLINE"/>
    <n v="0"/>
    <n v="0"/>
    <n v="0"/>
    <n v="0"/>
    <n v="680"/>
    <m/>
    <n v="0.5"/>
    <n v="0"/>
    <n v="340"/>
    <n v="0"/>
  </r>
  <r>
    <x v="2"/>
    <x v="453"/>
    <s v="OFFLINE"/>
    <n v="0"/>
    <n v="0"/>
    <n v="0"/>
    <n v="0"/>
    <n v="680"/>
    <m/>
    <n v="0.5"/>
    <n v="0"/>
    <n v="340"/>
    <n v="0"/>
  </r>
  <r>
    <x v="2"/>
    <x v="454"/>
    <s v="OFFLINE"/>
    <n v="0"/>
    <n v="0"/>
    <n v="0"/>
    <n v="0"/>
    <n v="680"/>
    <m/>
    <n v="0.5"/>
    <n v="0"/>
    <n v="340"/>
    <n v="0"/>
  </r>
  <r>
    <x v="2"/>
    <x v="455"/>
    <s v="OFFLINE"/>
    <n v="0"/>
    <n v="0"/>
    <n v="0"/>
    <n v="0"/>
    <n v="680"/>
    <m/>
    <n v="0.5"/>
    <n v="0"/>
    <n v="340"/>
    <n v="0"/>
  </r>
  <r>
    <x v="2"/>
    <x v="456"/>
    <s v="OFFLINE"/>
    <n v="0"/>
    <n v="0"/>
    <n v="0"/>
    <n v="0"/>
    <n v="680"/>
    <m/>
    <n v="0.5"/>
    <n v="0"/>
    <n v="340"/>
    <n v="0"/>
  </r>
  <r>
    <x v="2"/>
    <x v="457"/>
    <s v="OFFLINE"/>
    <n v="0"/>
    <n v="0"/>
    <n v="0"/>
    <n v="0"/>
    <n v="680"/>
    <m/>
    <n v="0.5"/>
    <n v="0"/>
    <n v="340"/>
    <n v="0"/>
  </r>
  <r>
    <x v="2"/>
    <x v="458"/>
    <s v="OFFLINE"/>
    <n v="0"/>
    <n v="0"/>
    <n v="0"/>
    <n v="0"/>
    <n v="680"/>
    <m/>
    <n v="0.5"/>
    <n v="0"/>
    <n v="340"/>
    <n v="0"/>
  </r>
  <r>
    <x v="2"/>
    <x v="459"/>
    <s v="OFFLINE"/>
    <n v="0"/>
    <n v="0"/>
    <n v="0"/>
    <n v="0"/>
    <n v="680"/>
    <m/>
    <n v="0.5"/>
    <n v="0"/>
    <n v="340"/>
    <n v="0"/>
  </r>
  <r>
    <x v="2"/>
    <x v="460"/>
    <s v="OFFLINE"/>
    <n v="0"/>
    <n v="0"/>
    <n v="0"/>
    <n v="0"/>
    <n v="680"/>
    <m/>
    <n v="0.5"/>
    <n v="0"/>
    <n v="340"/>
    <n v="0"/>
  </r>
  <r>
    <x v="2"/>
    <x v="461"/>
    <s v="OFFLINE"/>
    <n v="0"/>
    <n v="0"/>
    <n v="0"/>
    <n v="0"/>
    <n v="680"/>
    <m/>
    <n v="0.5"/>
    <n v="0"/>
    <n v="340"/>
    <n v="0"/>
  </r>
  <r>
    <x v="2"/>
    <x v="462"/>
    <s v="OFFLINE"/>
    <n v="0"/>
    <n v="0"/>
    <n v="0"/>
    <n v="0"/>
    <n v="680"/>
    <m/>
    <n v="0.5"/>
    <n v="0"/>
    <n v="340"/>
    <n v="0"/>
  </r>
  <r>
    <x v="2"/>
    <x v="463"/>
    <s v="OFFLINE"/>
    <n v="0"/>
    <n v="0"/>
    <n v="0"/>
    <n v="0"/>
    <n v="680"/>
    <m/>
    <n v="0.5"/>
    <n v="0"/>
    <n v="340"/>
    <n v="0"/>
  </r>
  <r>
    <x v="2"/>
    <x v="464"/>
    <s v="OFFLINE"/>
    <n v="0"/>
    <n v="0"/>
    <n v="0"/>
    <n v="0"/>
    <n v="680"/>
    <m/>
    <n v="0.5"/>
    <n v="0"/>
    <n v="340"/>
    <n v="0"/>
  </r>
  <r>
    <x v="2"/>
    <x v="465"/>
    <s v="OFFLINE"/>
    <n v="0"/>
    <n v="0"/>
    <n v="0"/>
    <n v="0"/>
    <n v="680"/>
    <m/>
    <n v="0.5"/>
    <n v="0"/>
    <n v="340"/>
    <n v="0"/>
  </r>
  <r>
    <x v="2"/>
    <x v="466"/>
    <s v="OFFLINE"/>
    <n v="0"/>
    <n v="0"/>
    <n v="0"/>
    <n v="0"/>
    <n v="680"/>
    <m/>
    <n v="0.5"/>
    <n v="0"/>
    <n v="340"/>
    <n v="0"/>
  </r>
  <r>
    <x v="2"/>
    <x v="467"/>
    <s v="OFFLINE"/>
    <n v="0"/>
    <n v="0"/>
    <n v="0"/>
    <n v="0"/>
    <n v="680"/>
    <m/>
    <n v="0.5"/>
    <n v="0"/>
    <n v="340"/>
    <n v="0"/>
  </r>
  <r>
    <x v="2"/>
    <x v="468"/>
    <s v="OFFLINE"/>
    <n v="0"/>
    <n v="0"/>
    <n v="0"/>
    <n v="0"/>
    <n v="680"/>
    <m/>
    <n v="0.5"/>
    <n v="0"/>
    <n v="340"/>
    <n v="0"/>
  </r>
  <r>
    <x v="2"/>
    <x v="469"/>
    <s v="OFFLINE"/>
    <n v="0"/>
    <n v="0"/>
    <n v="0"/>
    <n v="0"/>
    <n v="680"/>
    <m/>
    <n v="0.5"/>
    <n v="0"/>
    <n v="340"/>
    <n v="0"/>
  </r>
  <r>
    <x v="2"/>
    <x v="470"/>
    <s v="OFFLINE"/>
    <n v="0"/>
    <n v="0"/>
    <n v="0"/>
    <n v="0"/>
    <n v="680"/>
    <m/>
    <n v="0.5"/>
    <n v="0"/>
    <n v="340"/>
    <n v="0"/>
  </r>
  <r>
    <x v="2"/>
    <x v="471"/>
    <s v="OFFLINE"/>
    <n v="0"/>
    <n v="0"/>
    <n v="0"/>
    <n v="0"/>
    <n v="680"/>
    <m/>
    <n v="0.5"/>
    <n v="0"/>
    <n v="340"/>
    <n v="0"/>
  </r>
  <r>
    <x v="2"/>
    <x v="472"/>
    <s v="OFFLINE"/>
    <n v="0"/>
    <n v="0"/>
    <n v="0"/>
    <n v="0"/>
    <n v="680"/>
    <m/>
    <n v="0.5"/>
    <n v="0"/>
    <n v="340"/>
    <n v="0"/>
  </r>
  <r>
    <x v="2"/>
    <x v="473"/>
    <s v="OFFLINE"/>
    <n v="0"/>
    <n v="0"/>
    <n v="0"/>
    <n v="0"/>
    <n v="680"/>
    <m/>
    <n v="0.5"/>
    <n v="0"/>
    <n v="340"/>
    <n v="0"/>
  </r>
  <r>
    <x v="2"/>
    <x v="474"/>
    <s v="OFFLINE"/>
    <n v="0"/>
    <n v="0"/>
    <n v="0"/>
    <n v="0"/>
    <n v="680"/>
    <m/>
    <n v="0.5"/>
    <n v="0"/>
    <n v="340"/>
    <n v="0"/>
  </r>
  <r>
    <x v="2"/>
    <x v="475"/>
    <s v="OFFLINE"/>
    <n v="0"/>
    <n v="0"/>
    <n v="0"/>
    <n v="0"/>
    <n v="680"/>
    <m/>
    <n v="0.5"/>
    <n v="0"/>
    <n v="340"/>
    <n v="0"/>
  </r>
  <r>
    <x v="2"/>
    <x v="476"/>
    <s v="OFFLINE"/>
    <n v="0"/>
    <n v="0"/>
    <n v="0"/>
    <n v="0"/>
    <n v="680"/>
    <m/>
    <n v="0.5"/>
    <n v="0"/>
    <n v="340"/>
    <n v="0"/>
  </r>
  <r>
    <x v="2"/>
    <x v="477"/>
    <s v="OFFLINE"/>
    <n v="0"/>
    <n v="0"/>
    <n v="0"/>
    <n v="0"/>
    <n v="680"/>
    <m/>
    <n v="0.5"/>
    <n v="0"/>
    <n v="340"/>
    <n v="0"/>
  </r>
  <r>
    <x v="2"/>
    <x v="478"/>
    <s v="OFFLINE"/>
    <n v="0"/>
    <n v="0"/>
    <n v="0"/>
    <n v="0"/>
    <n v="680"/>
    <m/>
    <n v="0.5"/>
    <n v="0"/>
    <n v="340"/>
    <n v="0"/>
  </r>
  <r>
    <x v="2"/>
    <x v="479"/>
    <s v="OFFLINE"/>
    <n v="0"/>
    <n v="0"/>
    <n v="0"/>
    <n v="0"/>
    <n v="680"/>
    <m/>
    <n v="0.5"/>
    <n v="0"/>
    <n v="340"/>
    <n v="0"/>
  </r>
  <r>
    <x v="2"/>
    <x v="480"/>
    <s v="OFFLINE"/>
    <n v="0"/>
    <n v="0"/>
    <n v="0"/>
    <n v="0"/>
    <n v="680"/>
    <m/>
    <n v="0.5"/>
    <n v="0"/>
    <n v="340"/>
    <n v="0"/>
  </r>
  <r>
    <x v="2"/>
    <x v="481"/>
    <s v="OFFLINE"/>
    <n v="0"/>
    <n v="0"/>
    <n v="0"/>
    <n v="0"/>
    <n v="680"/>
    <m/>
    <n v="0.5"/>
    <n v="0"/>
    <n v="340"/>
    <n v="0"/>
  </r>
  <r>
    <x v="2"/>
    <x v="482"/>
    <s v="OFFLINE"/>
    <n v="0"/>
    <n v="0"/>
    <n v="0"/>
    <n v="0"/>
    <n v="680"/>
    <m/>
    <n v="0.5"/>
    <n v="0"/>
    <n v="340"/>
    <n v="0"/>
  </r>
  <r>
    <x v="2"/>
    <x v="483"/>
    <s v="OFFLINE"/>
    <n v="0"/>
    <n v="0"/>
    <n v="0"/>
    <n v="0"/>
    <n v="680"/>
    <m/>
    <n v="0.5"/>
    <n v="0"/>
    <n v="340"/>
    <n v="0"/>
  </r>
  <r>
    <x v="2"/>
    <x v="484"/>
    <s v="OFFLINE"/>
    <n v="0"/>
    <n v="0"/>
    <n v="0"/>
    <n v="0"/>
    <n v="680"/>
    <m/>
    <n v="0.5"/>
    <n v="0"/>
    <n v="340"/>
    <n v="0"/>
  </r>
  <r>
    <x v="2"/>
    <x v="485"/>
    <s v="OFFLINE"/>
    <n v="0"/>
    <n v="0"/>
    <n v="0"/>
    <n v="0"/>
    <n v="680"/>
    <m/>
    <n v="0.5"/>
    <n v="0"/>
    <n v="340"/>
    <n v="0"/>
  </r>
  <r>
    <x v="2"/>
    <x v="486"/>
    <s v="OFFLINE"/>
    <n v="0"/>
    <n v="0"/>
    <n v="0"/>
    <n v="0"/>
    <n v="680"/>
    <m/>
    <n v="0.5"/>
    <n v="0"/>
    <n v="340"/>
    <n v="0"/>
  </r>
  <r>
    <x v="2"/>
    <x v="487"/>
    <s v="OFFLINE"/>
    <n v="0"/>
    <n v="0"/>
    <n v="0"/>
    <n v="0"/>
    <n v="680"/>
    <m/>
    <n v="0.5"/>
    <n v="0"/>
    <n v="340"/>
    <n v="0"/>
  </r>
  <r>
    <x v="2"/>
    <x v="488"/>
    <s v="OFFLINE"/>
    <n v="0"/>
    <n v="0"/>
    <n v="0"/>
    <n v="0"/>
    <n v="680"/>
    <m/>
    <n v="0.5"/>
    <n v="0"/>
    <n v="340"/>
    <n v="0"/>
  </r>
  <r>
    <x v="2"/>
    <x v="489"/>
    <s v="OFFLINE"/>
    <n v="0"/>
    <n v="0"/>
    <n v="0"/>
    <n v="0"/>
    <n v="680"/>
    <m/>
    <n v="0.5"/>
    <n v="0"/>
    <n v="340"/>
    <n v="0"/>
  </r>
  <r>
    <x v="2"/>
    <x v="490"/>
    <s v="OFFLINE"/>
    <n v="0"/>
    <n v="0"/>
    <n v="0"/>
    <n v="0"/>
    <n v="680"/>
    <m/>
    <n v="0.5"/>
    <n v="0"/>
    <n v="340"/>
    <n v="0"/>
  </r>
  <r>
    <x v="2"/>
    <x v="491"/>
    <s v="OFFLINE"/>
    <n v="0"/>
    <n v="0"/>
    <n v="0"/>
    <n v="0"/>
    <n v="680"/>
    <m/>
    <n v="0.5"/>
    <n v="0"/>
    <n v="340"/>
    <n v="0"/>
  </r>
  <r>
    <x v="2"/>
    <x v="492"/>
    <s v="OFFLINE"/>
    <n v="0"/>
    <n v="0"/>
    <n v="0"/>
    <n v="0"/>
    <n v="680"/>
    <m/>
    <n v="0.5"/>
    <n v="0"/>
    <n v="340"/>
    <n v="0"/>
  </r>
  <r>
    <x v="2"/>
    <x v="493"/>
    <s v="OFFLINE"/>
    <n v="0"/>
    <n v="0"/>
    <n v="0"/>
    <n v="0"/>
    <n v="680"/>
    <m/>
    <n v="0.5"/>
    <n v="0"/>
    <n v="340"/>
    <n v="0"/>
  </r>
  <r>
    <x v="2"/>
    <x v="494"/>
    <s v="OFFLINE"/>
    <n v="0"/>
    <n v="0"/>
    <n v="0"/>
    <n v="0"/>
    <n v="680"/>
    <m/>
    <n v="0.5"/>
    <n v="0"/>
    <n v="340"/>
    <n v="0"/>
  </r>
  <r>
    <x v="2"/>
    <x v="495"/>
    <s v="OFFLINE"/>
    <n v="0"/>
    <n v="0"/>
    <n v="0"/>
    <n v="0"/>
    <n v="680"/>
    <m/>
    <n v="0.5"/>
    <n v="0"/>
    <n v="340"/>
    <n v="0"/>
  </r>
  <r>
    <x v="2"/>
    <x v="496"/>
    <s v="OFFLINE"/>
    <n v="0"/>
    <n v="0"/>
    <n v="0"/>
    <n v="0"/>
    <n v="680"/>
    <m/>
    <n v="0.5"/>
    <n v="0"/>
    <n v="340"/>
    <n v="0"/>
  </r>
  <r>
    <x v="2"/>
    <x v="497"/>
    <s v="OFFLINE"/>
    <n v="0"/>
    <n v="0"/>
    <n v="0"/>
    <n v="0"/>
    <n v="680"/>
    <m/>
    <n v="0.5"/>
    <n v="0"/>
    <n v="340"/>
    <n v="0"/>
  </r>
  <r>
    <x v="2"/>
    <x v="498"/>
    <s v="OFFLINE"/>
    <n v="0"/>
    <n v="0"/>
    <n v="0"/>
    <n v="0"/>
    <n v="680"/>
    <m/>
    <n v="0.5"/>
    <n v="0"/>
    <n v="340"/>
    <n v="0"/>
  </r>
  <r>
    <x v="2"/>
    <x v="499"/>
    <s v="OFFLINE"/>
    <n v="0"/>
    <n v="0"/>
    <n v="0"/>
    <n v="0"/>
    <n v="680"/>
    <m/>
    <n v="0.5"/>
    <n v="0"/>
    <n v="340"/>
    <n v="0"/>
  </r>
  <r>
    <x v="2"/>
    <x v="500"/>
    <s v="OFFLINE"/>
    <n v="0"/>
    <n v="0"/>
    <n v="0"/>
    <n v="0"/>
    <n v="680"/>
    <m/>
    <n v="0.5"/>
    <n v="0"/>
    <n v="340"/>
    <n v="0"/>
  </r>
  <r>
    <x v="2"/>
    <x v="501"/>
    <s v="OFFLINE"/>
    <n v="0"/>
    <n v="0"/>
    <n v="0"/>
    <n v="0"/>
    <n v="680"/>
    <m/>
    <n v="0.5"/>
    <n v="0"/>
    <n v="340"/>
    <n v="0"/>
  </r>
  <r>
    <x v="2"/>
    <x v="502"/>
    <s v="OFFLINE"/>
    <n v="0"/>
    <n v="0"/>
    <n v="0"/>
    <n v="0"/>
    <n v="680"/>
    <m/>
    <n v="0.5"/>
    <n v="0"/>
    <n v="340"/>
    <n v="0"/>
  </r>
  <r>
    <x v="2"/>
    <x v="503"/>
    <s v="OFFLINE"/>
    <n v="0"/>
    <n v="0"/>
    <n v="0"/>
    <n v="0"/>
    <n v="680"/>
    <m/>
    <n v="0.5"/>
    <n v="0"/>
    <n v="340"/>
    <n v="0"/>
  </r>
  <r>
    <x v="2"/>
    <x v="504"/>
    <s v="OFFLINE"/>
    <n v="0"/>
    <n v="0"/>
    <n v="0"/>
    <n v="0"/>
    <n v="680"/>
    <m/>
    <n v="0.5"/>
    <n v="0"/>
    <n v="340"/>
    <n v="0"/>
  </r>
  <r>
    <x v="2"/>
    <x v="505"/>
    <s v="OFFLINE"/>
    <n v="0"/>
    <n v="0"/>
    <n v="0"/>
    <n v="0"/>
    <n v="680"/>
    <m/>
    <n v="0.5"/>
    <n v="0"/>
    <n v="340"/>
    <n v="0"/>
  </r>
  <r>
    <x v="2"/>
    <x v="506"/>
    <s v="OFFLINE"/>
    <n v="0"/>
    <n v="0"/>
    <n v="0"/>
    <n v="0"/>
    <n v="680"/>
    <m/>
    <n v="0.5"/>
    <n v="0"/>
    <n v="340"/>
    <n v="0"/>
  </r>
  <r>
    <x v="2"/>
    <x v="507"/>
    <s v="OFFLINE"/>
    <n v="0"/>
    <n v="0"/>
    <n v="0"/>
    <n v="0"/>
    <n v="680"/>
    <m/>
    <n v="0.5"/>
    <n v="0"/>
    <n v="340"/>
    <n v="0"/>
  </r>
  <r>
    <x v="2"/>
    <x v="508"/>
    <s v="OFFLINE"/>
    <n v="0"/>
    <n v="0"/>
    <n v="0"/>
    <n v="0"/>
    <n v="680"/>
    <m/>
    <n v="0.5"/>
    <n v="0"/>
    <n v="340"/>
    <n v="0"/>
  </r>
  <r>
    <x v="2"/>
    <x v="509"/>
    <s v="OFFLINE"/>
    <n v="0"/>
    <n v="0"/>
    <n v="0"/>
    <n v="0"/>
    <n v="680"/>
    <m/>
    <n v="0.5"/>
    <n v="0"/>
    <n v="340"/>
    <n v="0"/>
  </r>
  <r>
    <x v="2"/>
    <x v="510"/>
    <s v="OFFLINE"/>
    <n v="0"/>
    <n v="0"/>
    <n v="0"/>
    <n v="0"/>
    <n v="680"/>
    <m/>
    <n v="0.5"/>
    <n v="0"/>
    <n v="340"/>
    <n v="0"/>
  </r>
  <r>
    <x v="2"/>
    <x v="511"/>
    <s v="OFFLINE"/>
    <n v="0"/>
    <n v="0"/>
    <n v="0"/>
    <n v="0"/>
    <n v="680"/>
    <m/>
    <n v="0.5"/>
    <n v="0"/>
    <n v="340"/>
    <n v="0"/>
  </r>
  <r>
    <x v="2"/>
    <x v="512"/>
    <s v="OFFLINE"/>
    <n v="0"/>
    <n v="0"/>
    <n v="0"/>
    <n v="0"/>
    <n v="680"/>
    <m/>
    <n v="0.5"/>
    <n v="0"/>
    <n v="340"/>
    <n v="0"/>
  </r>
  <r>
    <x v="2"/>
    <x v="513"/>
    <s v="OFFLINE"/>
    <n v="0"/>
    <n v="0"/>
    <n v="0"/>
    <n v="0"/>
    <n v="680"/>
    <m/>
    <n v="0.5"/>
    <n v="0"/>
    <n v="340"/>
    <n v="0"/>
  </r>
  <r>
    <x v="2"/>
    <x v="514"/>
    <s v="OFFLINE"/>
    <n v="0"/>
    <n v="0"/>
    <n v="0"/>
    <n v="0"/>
    <n v="680"/>
    <m/>
    <n v="0.5"/>
    <n v="0"/>
    <n v="340"/>
    <n v="0"/>
  </r>
  <r>
    <x v="2"/>
    <x v="515"/>
    <s v="OFFLINE"/>
    <n v="0"/>
    <n v="0"/>
    <n v="0"/>
    <n v="0"/>
    <n v="680"/>
    <m/>
    <n v="0.5"/>
    <n v="0"/>
    <n v="340"/>
    <n v="0"/>
  </r>
  <r>
    <x v="2"/>
    <x v="516"/>
    <s v="OFFLINE"/>
    <n v="0"/>
    <n v="0"/>
    <n v="0"/>
    <n v="0"/>
    <n v="680"/>
    <m/>
    <n v="0.5"/>
    <n v="0"/>
    <n v="340"/>
    <n v="0"/>
  </r>
  <r>
    <x v="2"/>
    <x v="517"/>
    <s v="OFFLINE"/>
    <n v="0"/>
    <n v="0"/>
    <n v="0"/>
    <n v="0"/>
    <n v="680"/>
    <m/>
    <n v="0.5"/>
    <n v="0"/>
    <n v="340"/>
    <n v="0"/>
  </r>
  <r>
    <x v="2"/>
    <x v="518"/>
    <s v="OFFLINE"/>
    <n v="0"/>
    <n v="0"/>
    <n v="0"/>
    <n v="0"/>
    <n v="680"/>
    <m/>
    <n v="0.5"/>
    <n v="0"/>
    <n v="340"/>
    <n v="0"/>
  </r>
  <r>
    <x v="2"/>
    <x v="519"/>
    <s v="OFFLINE"/>
    <n v="0"/>
    <n v="0"/>
    <n v="0"/>
    <n v="0"/>
    <n v="680"/>
    <m/>
    <n v="0.5"/>
    <n v="0"/>
    <n v="340"/>
    <n v="0"/>
  </r>
  <r>
    <x v="2"/>
    <x v="520"/>
    <s v="OFFLINE"/>
    <n v="0"/>
    <n v="0"/>
    <n v="0"/>
    <n v="0"/>
    <n v="680"/>
    <m/>
    <n v="0.5"/>
    <n v="0"/>
    <n v="340"/>
    <n v="0"/>
  </r>
  <r>
    <x v="2"/>
    <x v="521"/>
    <s v="OFFLINE"/>
    <n v="0"/>
    <n v="0"/>
    <n v="0"/>
    <n v="0"/>
    <n v="680"/>
    <m/>
    <n v="0.5"/>
    <n v="0"/>
    <n v="340"/>
    <n v="0"/>
  </r>
  <r>
    <x v="2"/>
    <x v="522"/>
    <s v="OFFLINE"/>
    <n v="0"/>
    <n v="0"/>
    <n v="0"/>
    <n v="0"/>
    <n v="680"/>
    <m/>
    <n v="0.5"/>
    <n v="0"/>
    <n v="340"/>
    <n v="0"/>
  </r>
  <r>
    <x v="2"/>
    <x v="523"/>
    <s v="OFFLINE"/>
    <n v="0"/>
    <n v="0"/>
    <n v="0"/>
    <n v="0"/>
    <n v="680"/>
    <m/>
    <n v="0.5"/>
    <n v="0"/>
    <n v="340"/>
    <n v="0"/>
  </r>
  <r>
    <x v="2"/>
    <x v="524"/>
    <s v="OFFLINE"/>
    <n v="0"/>
    <n v="0"/>
    <n v="0"/>
    <n v="0"/>
    <n v="680"/>
    <m/>
    <n v="0.5"/>
    <n v="0"/>
    <n v="340"/>
    <n v="0"/>
  </r>
  <r>
    <x v="2"/>
    <x v="525"/>
    <s v="OFFLINE"/>
    <n v="0"/>
    <n v="0"/>
    <n v="0"/>
    <n v="0"/>
    <n v="680"/>
    <m/>
    <n v="0.5"/>
    <n v="0"/>
    <n v="340"/>
    <n v="0"/>
  </r>
  <r>
    <x v="2"/>
    <x v="526"/>
    <s v="OFFLINE"/>
    <n v="0"/>
    <n v="0"/>
    <n v="0"/>
    <n v="0"/>
    <n v="680"/>
    <m/>
    <n v="0.5"/>
    <n v="0"/>
    <n v="340"/>
    <n v="0"/>
  </r>
  <r>
    <x v="2"/>
    <x v="527"/>
    <s v="OFFLINE"/>
    <n v="0"/>
    <n v="0"/>
    <n v="0"/>
    <n v="0"/>
    <n v="680"/>
    <m/>
    <n v="0.5"/>
    <n v="0"/>
    <n v="340"/>
    <n v="0"/>
  </r>
  <r>
    <x v="2"/>
    <x v="528"/>
    <s v="OFFLINE"/>
    <n v="0"/>
    <n v="0"/>
    <n v="0"/>
    <n v="0"/>
    <n v="680"/>
    <m/>
    <n v="0.5"/>
    <n v="0"/>
    <n v="340"/>
    <n v="0"/>
  </r>
  <r>
    <x v="2"/>
    <x v="529"/>
    <s v="OFFLINE"/>
    <n v="0"/>
    <n v="0"/>
    <n v="0"/>
    <n v="0"/>
    <n v="680"/>
    <m/>
    <n v="0.5"/>
    <n v="0"/>
    <n v="340"/>
    <n v="0"/>
  </r>
  <r>
    <x v="2"/>
    <x v="530"/>
    <s v="OFFLINE"/>
    <n v="0"/>
    <n v="0"/>
    <n v="0"/>
    <n v="0"/>
    <n v="680"/>
    <m/>
    <n v="0.5"/>
    <n v="0"/>
    <n v="340"/>
    <n v="0"/>
  </r>
  <r>
    <x v="2"/>
    <x v="531"/>
    <s v="OFFLINE"/>
    <n v="0"/>
    <n v="0"/>
    <n v="0"/>
    <n v="0"/>
    <n v="680"/>
    <m/>
    <n v="0.5"/>
    <n v="0"/>
    <n v="340"/>
    <n v="0"/>
  </r>
  <r>
    <x v="2"/>
    <x v="532"/>
    <s v="OFFLINE"/>
    <n v="0"/>
    <n v="0"/>
    <n v="0"/>
    <n v="0"/>
    <n v="680"/>
    <m/>
    <n v="0.5"/>
    <n v="0"/>
    <n v="340"/>
    <n v="0"/>
  </r>
  <r>
    <x v="2"/>
    <x v="533"/>
    <s v="OFFLINE"/>
    <n v="0"/>
    <n v="0"/>
    <n v="0"/>
    <n v="0"/>
    <n v="680"/>
    <m/>
    <n v="0.5"/>
    <n v="0"/>
    <n v="340"/>
    <n v="0"/>
  </r>
  <r>
    <x v="2"/>
    <x v="534"/>
    <s v="OFFLINE"/>
    <n v="0"/>
    <n v="0"/>
    <n v="0"/>
    <n v="0"/>
    <n v="680"/>
    <m/>
    <n v="0.5"/>
    <n v="0"/>
    <n v="340"/>
    <n v="0"/>
  </r>
  <r>
    <x v="2"/>
    <x v="535"/>
    <s v="OFFLINE"/>
    <n v="0"/>
    <n v="0"/>
    <n v="0"/>
    <n v="0"/>
    <n v="680"/>
    <m/>
    <n v="0.5"/>
    <n v="0"/>
    <n v="340"/>
    <n v="0"/>
  </r>
  <r>
    <x v="2"/>
    <x v="536"/>
    <s v="OFFLINE"/>
    <n v="0"/>
    <n v="0"/>
    <n v="0"/>
    <n v="0"/>
    <n v="680"/>
    <m/>
    <n v="0.5"/>
    <n v="0"/>
    <n v="340"/>
    <n v="0"/>
  </r>
  <r>
    <x v="2"/>
    <x v="537"/>
    <s v="OFFLINE"/>
    <n v="0"/>
    <n v="0"/>
    <n v="0"/>
    <n v="0"/>
    <n v="680"/>
    <m/>
    <n v="0.5"/>
    <n v="0"/>
    <n v="340"/>
    <n v="0"/>
  </r>
  <r>
    <x v="2"/>
    <x v="538"/>
    <s v="OFFLINE"/>
    <n v="0"/>
    <n v="0"/>
    <n v="0"/>
    <n v="0"/>
    <n v="680"/>
    <m/>
    <n v="0.5"/>
    <n v="0"/>
    <n v="340"/>
    <n v="0"/>
  </r>
  <r>
    <x v="2"/>
    <x v="539"/>
    <s v="OFFLINE"/>
    <n v="0"/>
    <n v="0"/>
    <n v="0"/>
    <n v="0"/>
    <n v="680"/>
    <m/>
    <n v="0.5"/>
    <n v="0"/>
    <n v="340"/>
    <n v="0"/>
  </r>
  <r>
    <x v="2"/>
    <x v="540"/>
    <s v="OFFLINE"/>
    <n v="0"/>
    <n v="0"/>
    <n v="0"/>
    <n v="0"/>
    <n v="680"/>
    <m/>
    <n v="0.5"/>
    <n v="0"/>
    <n v="340"/>
    <n v="0"/>
  </r>
  <r>
    <x v="2"/>
    <x v="541"/>
    <s v="OFFLINE"/>
    <n v="0"/>
    <n v="0"/>
    <n v="0"/>
    <n v="0"/>
    <n v="680"/>
    <m/>
    <n v="0.5"/>
    <n v="0"/>
    <n v="340"/>
    <n v="0"/>
  </r>
  <r>
    <x v="2"/>
    <x v="542"/>
    <s v="OFFLINE"/>
    <n v="0"/>
    <n v="0"/>
    <n v="0"/>
    <n v="0"/>
    <n v="680"/>
    <m/>
    <n v="0.5"/>
    <n v="0"/>
    <n v="340"/>
    <n v="0"/>
  </r>
  <r>
    <x v="2"/>
    <x v="543"/>
    <s v="OFFLINE"/>
    <n v="0"/>
    <n v="0"/>
    <n v="0"/>
    <n v="0"/>
    <n v="680"/>
    <m/>
    <n v="0.5"/>
    <n v="0"/>
    <n v="340"/>
    <n v="0"/>
  </r>
  <r>
    <x v="2"/>
    <x v="544"/>
    <s v="OFFLINE"/>
    <n v="0"/>
    <n v="0"/>
    <n v="0"/>
    <n v="0"/>
    <n v="680"/>
    <m/>
    <n v="0.5"/>
    <n v="0"/>
    <n v="340"/>
    <n v="0"/>
  </r>
  <r>
    <x v="2"/>
    <x v="545"/>
    <s v="OFFLINE"/>
    <n v="0"/>
    <n v="0"/>
    <n v="0"/>
    <n v="0"/>
    <n v="680"/>
    <m/>
    <n v="0.5"/>
    <n v="0"/>
    <n v="340"/>
    <n v="0"/>
  </r>
  <r>
    <x v="2"/>
    <x v="546"/>
    <s v="OFFLINE"/>
    <n v="0"/>
    <n v="0"/>
    <n v="0"/>
    <n v="0"/>
    <n v="680"/>
    <m/>
    <n v="0.5"/>
    <n v="0"/>
    <n v="340"/>
    <n v="0"/>
  </r>
  <r>
    <x v="2"/>
    <x v="547"/>
    <s v="OFFLINE"/>
    <n v="0"/>
    <n v="0"/>
    <n v="0"/>
    <n v="0"/>
    <n v="680"/>
    <m/>
    <n v="0.5"/>
    <n v="0"/>
    <n v="340"/>
    <n v="0"/>
  </r>
  <r>
    <x v="2"/>
    <x v="548"/>
    <s v="OFFLINE"/>
    <n v="0"/>
    <n v="0"/>
    <n v="0"/>
    <n v="0"/>
    <n v="680"/>
    <m/>
    <n v="0.5"/>
    <n v="0"/>
    <n v="340"/>
    <n v="0"/>
  </r>
  <r>
    <x v="2"/>
    <x v="549"/>
    <s v="OFFLINE"/>
    <n v="0"/>
    <n v="0"/>
    <n v="0"/>
    <n v="0"/>
    <n v="680"/>
    <m/>
    <n v="0.5"/>
    <n v="0"/>
    <n v="340"/>
    <n v="0"/>
  </r>
  <r>
    <x v="2"/>
    <x v="550"/>
    <s v="OFFLINE"/>
    <n v="0"/>
    <n v="0"/>
    <n v="0"/>
    <n v="0"/>
    <n v="680"/>
    <m/>
    <n v="0.5"/>
    <n v="0"/>
    <n v="340"/>
    <n v="0"/>
  </r>
  <r>
    <x v="2"/>
    <x v="551"/>
    <s v="OFFLINE"/>
    <n v="0"/>
    <n v="0"/>
    <n v="0"/>
    <n v="0"/>
    <n v="680"/>
    <m/>
    <n v="0.5"/>
    <n v="0"/>
    <n v="340"/>
    <n v="0"/>
  </r>
  <r>
    <x v="2"/>
    <x v="552"/>
    <s v="OFFLINE"/>
    <n v="0"/>
    <n v="0"/>
    <n v="0"/>
    <n v="0"/>
    <n v="680"/>
    <m/>
    <n v="0.5"/>
    <n v="0"/>
    <n v="340"/>
    <n v="0"/>
  </r>
  <r>
    <x v="2"/>
    <x v="553"/>
    <s v="OFFLINE"/>
    <n v="0"/>
    <n v="0"/>
    <n v="0"/>
    <n v="0"/>
    <n v="680"/>
    <m/>
    <n v="0.5"/>
    <n v="0"/>
    <n v="340"/>
    <n v="0"/>
  </r>
  <r>
    <x v="2"/>
    <x v="554"/>
    <s v="OFFLINE"/>
    <n v="0"/>
    <n v="0"/>
    <n v="0"/>
    <n v="0"/>
    <n v="680"/>
    <m/>
    <n v="0.5"/>
    <n v="0"/>
    <n v="340"/>
    <n v="0"/>
  </r>
  <r>
    <x v="2"/>
    <x v="555"/>
    <s v="OFFLINE"/>
    <n v="0"/>
    <n v="0"/>
    <n v="0"/>
    <n v="0"/>
    <n v="680"/>
    <m/>
    <n v="0.5"/>
    <n v="0"/>
    <n v="340"/>
    <n v="0"/>
  </r>
  <r>
    <x v="2"/>
    <x v="556"/>
    <s v="OFFLINE"/>
    <n v="0"/>
    <n v="0"/>
    <n v="0"/>
    <n v="0"/>
    <n v="680"/>
    <m/>
    <n v="0.5"/>
    <n v="0"/>
    <n v="340"/>
    <n v="0"/>
  </r>
  <r>
    <x v="2"/>
    <x v="557"/>
    <s v="OFFLINE"/>
    <n v="0"/>
    <n v="0"/>
    <n v="0"/>
    <n v="0"/>
    <n v="680"/>
    <m/>
    <n v="0.5"/>
    <n v="0"/>
    <n v="340"/>
    <n v="0"/>
  </r>
  <r>
    <x v="2"/>
    <x v="558"/>
    <s v="OFFLINE"/>
    <n v="0"/>
    <n v="0"/>
    <n v="0"/>
    <n v="0"/>
    <n v="680"/>
    <m/>
    <n v="0.5"/>
    <n v="0"/>
    <n v="340"/>
    <n v="0"/>
  </r>
  <r>
    <x v="2"/>
    <x v="559"/>
    <s v="OFFLINE"/>
    <n v="0"/>
    <n v="0"/>
    <n v="0"/>
    <n v="0"/>
    <n v="680"/>
    <m/>
    <n v="0.5"/>
    <n v="0"/>
    <n v="340"/>
    <n v="0"/>
  </r>
  <r>
    <x v="2"/>
    <x v="560"/>
    <s v="OFFLINE"/>
    <n v="0"/>
    <n v="0"/>
    <n v="0"/>
    <n v="0"/>
    <n v="680"/>
    <m/>
    <n v="0.5"/>
    <n v="0"/>
    <n v="340"/>
    <n v="0"/>
  </r>
  <r>
    <x v="2"/>
    <x v="561"/>
    <s v="OFFLINE"/>
    <n v="0"/>
    <n v="0"/>
    <n v="0"/>
    <n v="0"/>
    <n v="680"/>
    <m/>
    <n v="0.5"/>
    <n v="0"/>
    <n v="340"/>
    <n v="0"/>
  </r>
  <r>
    <x v="2"/>
    <x v="562"/>
    <s v="OFFLINE"/>
    <n v="0"/>
    <n v="0"/>
    <n v="0"/>
    <n v="0"/>
    <n v="680"/>
    <m/>
    <n v="0.5"/>
    <n v="0"/>
    <n v="340"/>
    <n v="0"/>
  </r>
  <r>
    <x v="2"/>
    <x v="563"/>
    <s v="OFFLINE"/>
    <n v="0"/>
    <n v="0"/>
    <n v="0"/>
    <n v="0"/>
    <n v="680"/>
    <m/>
    <n v="0.5"/>
    <n v="0"/>
    <n v="340"/>
    <n v="0"/>
  </r>
  <r>
    <x v="2"/>
    <x v="564"/>
    <s v="OFFLINE"/>
    <n v="0"/>
    <n v="0"/>
    <n v="0"/>
    <n v="0"/>
    <n v="680"/>
    <m/>
    <n v="0.5"/>
    <n v="0"/>
    <n v="340"/>
    <n v="0"/>
  </r>
  <r>
    <x v="2"/>
    <x v="565"/>
    <s v="OFFLINE"/>
    <n v="0"/>
    <n v="0"/>
    <n v="0"/>
    <n v="0"/>
    <n v="680"/>
    <m/>
    <n v="0.5"/>
    <n v="0"/>
    <n v="340"/>
    <n v="0"/>
  </r>
  <r>
    <x v="2"/>
    <x v="566"/>
    <s v="OFFLINE"/>
    <n v="0"/>
    <n v="0"/>
    <n v="0"/>
    <n v="0"/>
    <n v="680"/>
    <m/>
    <n v="0.5"/>
    <n v="0"/>
    <n v="340"/>
    <n v="0"/>
  </r>
  <r>
    <x v="2"/>
    <x v="567"/>
    <s v="OFFLINE"/>
    <n v="0"/>
    <n v="0"/>
    <n v="0"/>
    <n v="0"/>
    <n v="680"/>
    <m/>
    <n v="0.5"/>
    <n v="0"/>
    <n v="340"/>
    <n v="0"/>
  </r>
  <r>
    <x v="2"/>
    <x v="568"/>
    <s v="OFFLINE"/>
    <n v="0"/>
    <n v="0"/>
    <n v="0"/>
    <n v="0"/>
    <n v="680"/>
    <m/>
    <n v="0.5"/>
    <n v="0"/>
    <n v="340"/>
    <n v="0"/>
  </r>
  <r>
    <x v="2"/>
    <x v="569"/>
    <s v="OFFLINE"/>
    <n v="0"/>
    <n v="0"/>
    <n v="0"/>
    <n v="0"/>
    <n v="680"/>
    <m/>
    <n v="0.5"/>
    <n v="0"/>
    <n v="340"/>
    <n v="0"/>
  </r>
  <r>
    <x v="2"/>
    <x v="570"/>
    <s v="OFFLINE"/>
    <n v="0"/>
    <n v="0"/>
    <n v="0"/>
    <n v="0"/>
    <n v="680"/>
    <m/>
    <n v="0.5"/>
    <n v="0"/>
    <n v="340"/>
    <n v="0"/>
  </r>
  <r>
    <x v="2"/>
    <x v="571"/>
    <s v="OFFLINE"/>
    <n v="0"/>
    <n v="0"/>
    <n v="0"/>
    <n v="0"/>
    <n v="680"/>
    <m/>
    <n v="0.5"/>
    <n v="0"/>
    <n v="340"/>
    <n v="0"/>
  </r>
  <r>
    <x v="2"/>
    <x v="572"/>
    <s v="OFFLINE"/>
    <n v="0"/>
    <n v="0"/>
    <n v="0"/>
    <n v="0"/>
    <n v="680"/>
    <m/>
    <n v="0.5"/>
    <n v="0"/>
    <n v="340"/>
    <n v="0"/>
  </r>
  <r>
    <x v="2"/>
    <x v="573"/>
    <s v="OFFLINE"/>
    <n v="0"/>
    <n v="0"/>
    <n v="0"/>
    <n v="0"/>
    <n v="680"/>
    <m/>
    <n v="0.5"/>
    <n v="0"/>
    <n v="340"/>
    <n v="0"/>
  </r>
  <r>
    <x v="2"/>
    <x v="574"/>
    <s v="OFFLINE"/>
    <n v="0"/>
    <n v="0"/>
    <n v="0"/>
    <n v="0"/>
    <n v="680"/>
    <m/>
    <n v="0.5"/>
    <n v="0"/>
    <n v="340"/>
    <n v="0"/>
  </r>
  <r>
    <x v="2"/>
    <x v="575"/>
    <s v="OFFLINE"/>
    <n v="0"/>
    <n v="0"/>
    <n v="0"/>
    <n v="0"/>
    <n v="680"/>
    <m/>
    <n v="0.5"/>
    <n v="0"/>
    <n v="340"/>
    <n v="0"/>
  </r>
  <r>
    <x v="2"/>
    <x v="576"/>
    <s v="OFFLINE"/>
    <n v="0"/>
    <n v="0"/>
    <n v="0"/>
    <n v="0"/>
    <n v="680"/>
    <m/>
    <n v="0.5"/>
    <n v="0"/>
    <n v="340"/>
    <n v="0"/>
  </r>
  <r>
    <x v="2"/>
    <x v="577"/>
    <s v="OFFLINE"/>
    <n v="0"/>
    <n v="0"/>
    <n v="0"/>
    <n v="0"/>
    <n v="680"/>
    <m/>
    <n v="0.5"/>
    <n v="0"/>
    <n v="340"/>
    <n v="0"/>
  </r>
  <r>
    <x v="2"/>
    <x v="578"/>
    <s v="OFFLINE"/>
    <n v="0"/>
    <n v="0"/>
    <n v="0"/>
    <n v="0"/>
    <n v="680"/>
    <m/>
    <n v="0.5"/>
    <n v="0"/>
    <n v="340"/>
    <n v="0"/>
  </r>
  <r>
    <x v="2"/>
    <x v="579"/>
    <s v="OFFLINE"/>
    <n v="0"/>
    <n v="0"/>
    <n v="0"/>
    <n v="0"/>
    <n v="680"/>
    <m/>
    <n v="0.5"/>
    <n v="0"/>
    <n v="340"/>
    <n v="0"/>
  </r>
  <r>
    <x v="2"/>
    <x v="580"/>
    <s v="OFFLINE"/>
    <n v="0"/>
    <n v="0"/>
    <n v="0"/>
    <n v="0"/>
    <n v="680"/>
    <m/>
    <n v="0.5"/>
    <n v="0"/>
    <n v="340"/>
    <n v="0"/>
  </r>
  <r>
    <x v="2"/>
    <x v="581"/>
    <s v="OFFLINE"/>
    <n v="0"/>
    <n v="0"/>
    <n v="0"/>
    <n v="0"/>
    <n v="680"/>
    <m/>
    <n v="0.5"/>
    <n v="0"/>
    <n v="340"/>
    <n v="0"/>
  </r>
  <r>
    <x v="2"/>
    <x v="582"/>
    <s v="OFFLINE"/>
    <n v="0"/>
    <n v="0"/>
    <n v="0"/>
    <n v="0"/>
    <n v="680"/>
    <m/>
    <n v="0.5"/>
    <n v="0"/>
    <n v="340"/>
    <n v="0"/>
  </r>
  <r>
    <x v="2"/>
    <x v="583"/>
    <s v="OFFLINE"/>
    <n v="0"/>
    <n v="0"/>
    <n v="0"/>
    <n v="0"/>
    <n v="680"/>
    <m/>
    <n v="0.5"/>
    <n v="0"/>
    <n v="340"/>
    <n v="0"/>
  </r>
  <r>
    <x v="2"/>
    <x v="584"/>
    <s v="OFFLINE"/>
    <n v="0"/>
    <n v="0"/>
    <n v="0"/>
    <n v="0"/>
    <n v="680"/>
    <m/>
    <n v="0.5"/>
    <n v="0"/>
    <n v="340"/>
    <n v="0"/>
  </r>
  <r>
    <x v="2"/>
    <x v="585"/>
    <s v="OFFLINE"/>
    <n v="0"/>
    <n v="0"/>
    <n v="0"/>
    <n v="0"/>
    <n v="680"/>
    <m/>
    <n v="0.5"/>
    <n v="0"/>
    <n v="340"/>
    <n v="0"/>
  </r>
  <r>
    <x v="2"/>
    <x v="586"/>
    <s v="OFFLINE"/>
    <n v="0"/>
    <n v="0"/>
    <n v="0"/>
    <n v="0"/>
    <n v="680"/>
    <m/>
    <n v="0.5"/>
    <n v="0"/>
    <n v="340"/>
    <n v="0"/>
  </r>
  <r>
    <x v="2"/>
    <x v="587"/>
    <s v="OFFLINE"/>
    <n v="0"/>
    <n v="0"/>
    <n v="0"/>
    <n v="0"/>
    <n v="680"/>
    <m/>
    <n v="0.5"/>
    <n v="0"/>
    <n v="340"/>
    <n v="0"/>
  </r>
  <r>
    <x v="2"/>
    <x v="588"/>
    <s v="OFFLINE"/>
    <n v="0"/>
    <n v="0"/>
    <n v="0"/>
    <n v="0"/>
    <n v="680"/>
    <m/>
    <n v="0.5"/>
    <n v="0"/>
    <n v="340"/>
    <n v="0"/>
  </r>
  <r>
    <x v="2"/>
    <x v="589"/>
    <s v="OFFLINE"/>
    <n v="0"/>
    <n v="0"/>
    <n v="0"/>
    <n v="0"/>
    <n v="680"/>
    <m/>
    <n v="0.5"/>
    <n v="0"/>
    <n v="340"/>
    <n v="0"/>
  </r>
  <r>
    <x v="2"/>
    <x v="590"/>
    <s v="OFFLINE"/>
    <n v="0"/>
    <n v="0"/>
    <n v="0"/>
    <n v="0"/>
    <n v="680"/>
    <m/>
    <n v="0.5"/>
    <n v="0"/>
    <n v="340"/>
    <n v="0"/>
  </r>
  <r>
    <x v="2"/>
    <x v="591"/>
    <s v="OFFLINE"/>
    <n v="0"/>
    <n v="0"/>
    <n v="0"/>
    <n v="0"/>
    <n v="680"/>
    <m/>
    <n v="0.5"/>
    <n v="0"/>
    <n v="340"/>
    <n v="0"/>
  </r>
  <r>
    <x v="2"/>
    <x v="592"/>
    <s v="OFFLINE"/>
    <n v="0"/>
    <n v="0"/>
    <n v="0"/>
    <n v="0"/>
    <n v="680"/>
    <m/>
    <n v="0.5"/>
    <n v="0"/>
    <n v="340"/>
    <n v="0"/>
  </r>
  <r>
    <x v="2"/>
    <x v="593"/>
    <s v="OFFLINE"/>
    <n v="0"/>
    <n v="0"/>
    <n v="0"/>
    <n v="0"/>
    <n v="680"/>
    <m/>
    <n v="0.5"/>
    <n v="0"/>
    <n v="340"/>
    <n v="0"/>
  </r>
  <r>
    <x v="2"/>
    <x v="594"/>
    <s v="OFFLINE"/>
    <n v="0"/>
    <n v="0"/>
    <n v="0"/>
    <n v="0"/>
    <n v="680"/>
    <m/>
    <n v="0.5"/>
    <n v="0"/>
    <n v="340"/>
    <n v="0"/>
  </r>
  <r>
    <x v="2"/>
    <x v="595"/>
    <s v="OFFLINE"/>
    <n v="0"/>
    <n v="0"/>
    <n v="0"/>
    <n v="0"/>
    <n v="680"/>
    <m/>
    <n v="0.5"/>
    <n v="0"/>
    <n v="340"/>
    <n v="0"/>
  </r>
  <r>
    <x v="2"/>
    <x v="596"/>
    <s v="OFFLINE"/>
    <n v="0"/>
    <n v="0"/>
    <n v="0"/>
    <n v="0"/>
    <n v="680"/>
    <m/>
    <n v="0.5"/>
    <n v="0"/>
    <n v="340"/>
    <n v="0"/>
  </r>
  <r>
    <x v="2"/>
    <x v="597"/>
    <s v="OFFLINE"/>
    <n v="0"/>
    <n v="0"/>
    <n v="0"/>
    <n v="0"/>
    <n v="680"/>
    <m/>
    <n v="0.5"/>
    <n v="0"/>
    <n v="340"/>
    <n v="0"/>
  </r>
  <r>
    <x v="2"/>
    <x v="598"/>
    <s v="OFFLINE"/>
    <n v="0"/>
    <n v="0"/>
    <n v="0"/>
    <n v="0"/>
    <n v="680"/>
    <m/>
    <n v="0.5"/>
    <n v="0"/>
    <n v="340"/>
    <n v="0"/>
  </r>
  <r>
    <x v="2"/>
    <x v="599"/>
    <s v="OFFLINE"/>
    <n v="0"/>
    <n v="0"/>
    <n v="0"/>
    <n v="0"/>
    <n v="680"/>
    <m/>
    <n v="0.5"/>
    <n v="0"/>
    <n v="340"/>
    <n v="0"/>
  </r>
  <r>
    <x v="2"/>
    <x v="600"/>
    <s v="OFFLINE"/>
    <n v="0"/>
    <n v="0"/>
    <n v="0"/>
    <n v="0"/>
    <n v="680"/>
    <m/>
    <n v="0.5"/>
    <n v="0"/>
    <n v="340"/>
    <n v="0"/>
  </r>
  <r>
    <x v="2"/>
    <x v="601"/>
    <s v="OFFLINE"/>
    <n v="0"/>
    <n v="0"/>
    <n v="0"/>
    <n v="0"/>
    <n v="680"/>
    <m/>
    <n v="0.5"/>
    <n v="0"/>
    <n v="340"/>
    <n v="0"/>
  </r>
  <r>
    <x v="2"/>
    <x v="602"/>
    <s v="OFFLINE"/>
    <n v="0"/>
    <n v="0"/>
    <n v="0"/>
    <n v="0"/>
    <n v="680"/>
    <m/>
    <n v="0.5"/>
    <n v="0"/>
    <n v="340"/>
    <n v="0"/>
  </r>
  <r>
    <x v="2"/>
    <x v="603"/>
    <s v="OFFLINE"/>
    <n v="0"/>
    <n v="0"/>
    <n v="0"/>
    <n v="0"/>
    <n v="680"/>
    <m/>
    <n v="0.5"/>
    <n v="0"/>
    <n v="340"/>
    <n v="0"/>
  </r>
  <r>
    <x v="2"/>
    <x v="604"/>
    <s v="OFFLINE"/>
    <n v="0"/>
    <n v="0"/>
    <n v="0"/>
    <n v="0"/>
    <n v="680"/>
    <m/>
    <n v="0.5"/>
    <n v="0"/>
    <n v="340"/>
    <n v="0"/>
  </r>
  <r>
    <x v="2"/>
    <x v="605"/>
    <s v="OFFLINE"/>
    <n v="0"/>
    <n v="0"/>
    <n v="0"/>
    <n v="0"/>
    <n v="680"/>
    <m/>
    <n v="0.5"/>
    <n v="0"/>
    <n v="340"/>
    <n v="0"/>
  </r>
  <r>
    <x v="2"/>
    <x v="606"/>
    <s v="OFFLINE"/>
    <n v="0"/>
    <n v="0"/>
    <n v="0"/>
    <n v="0"/>
    <n v="680"/>
    <m/>
    <n v="0.5"/>
    <n v="0"/>
    <n v="340"/>
    <n v="0"/>
  </r>
  <r>
    <x v="2"/>
    <x v="607"/>
    <s v="OFFLINE"/>
    <n v="0"/>
    <n v="0"/>
    <n v="0"/>
    <n v="0"/>
    <n v="680"/>
    <m/>
    <n v="0.5"/>
    <n v="0"/>
    <n v="340"/>
    <n v="0"/>
  </r>
  <r>
    <x v="2"/>
    <x v="608"/>
    <s v="OFFLINE"/>
    <n v="0"/>
    <n v="0"/>
    <n v="0"/>
    <n v="0"/>
    <n v="680"/>
    <m/>
    <n v="0.5"/>
    <n v="0"/>
    <n v="340"/>
    <n v="0"/>
  </r>
  <r>
    <x v="2"/>
    <x v="609"/>
    <s v="OFFLINE"/>
    <n v="0"/>
    <n v="0"/>
    <n v="0"/>
    <n v="0"/>
    <n v="680"/>
    <m/>
    <n v="0.5"/>
    <n v="0"/>
    <n v="340"/>
    <n v="0"/>
  </r>
  <r>
    <x v="2"/>
    <x v="610"/>
    <s v="OFFLINE"/>
    <n v="0"/>
    <n v="0"/>
    <n v="0"/>
    <n v="0"/>
    <n v="680"/>
    <m/>
    <n v="0.5"/>
    <n v="0"/>
    <n v="340"/>
    <n v="0"/>
  </r>
  <r>
    <x v="2"/>
    <x v="611"/>
    <s v="OFFLINE"/>
    <n v="0"/>
    <n v="0"/>
    <n v="0"/>
    <n v="0"/>
    <n v="680"/>
    <m/>
    <n v="0.5"/>
    <n v="0"/>
    <n v="340"/>
    <n v="0"/>
  </r>
  <r>
    <x v="2"/>
    <x v="612"/>
    <s v="OFFLINE"/>
    <n v="0"/>
    <n v="0"/>
    <n v="0"/>
    <n v="0"/>
    <n v="680"/>
    <m/>
    <n v="0.5"/>
    <n v="0"/>
    <n v="340"/>
    <n v="0"/>
  </r>
  <r>
    <x v="2"/>
    <x v="613"/>
    <s v="OFFLINE"/>
    <n v="0"/>
    <n v="0"/>
    <n v="0"/>
    <n v="0"/>
    <n v="680"/>
    <m/>
    <n v="0.5"/>
    <n v="0"/>
    <n v="340"/>
    <n v="0"/>
  </r>
  <r>
    <x v="2"/>
    <x v="614"/>
    <s v="OFFLINE"/>
    <n v="0"/>
    <n v="0"/>
    <n v="0"/>
    <n v="0"/>
    <n v="680"/>
    <m/>
    <n v="0.5"/>
    <n v="0"/>
    <n v="340"/>
    <n v="0"/>
  </r>
  <r>
    <x v="2"/>
    <x v="615"/>
    <s v="OFFLINE"/>
    <n v="0"/>
    <n v="0"/>
    <n v="0"/>
    <n v="0"/>
    <n v="680"/>
    <m/>
    <n v="0.5"/>
    <n v="0"/>
    <n v="340"/>
    <n v="0"/>
  </r>
  <r>
    <x v="2"/>
    <x v="616"/>
    <s v="OFFLINE"/>
    <n v="0"/>
    <n v="0"/>
    <n v="0"/>
    <n v="0"/>
    <n v="680"/>
    <m/>
    <n v="0.5"/>
    <n v="0"/>
    <n v="340"/>
    <n v="0"/>
  </r>
  <r>
    <x v="2"/>
    <x v="617"/>
    <s v="OFFLINE"/>
    <n v="0"/>
    <n v="0"/>
    <n v="0"/>
    <n v="0"/>
    <n v="680"/>
    <m/>
    <n v="0.5"/>
    <n v="0"/>
    <n v="340"/>
    <n v="0"/>
  </r>
  <r>
    <x v="2"/>
    <x v="618"/>
    <s v="OFFLINE"/>
    <n v="0"/>
    <n v="0"/>
    <n v="0"/>
    <n v="0"/>
    <n v="680"/>
    <m/>
    <n v="0.5"/>
    <n v="0"/>
    <n v="340"/>
    <n v="0"/>
  </r>
  <r>
    <x v="2"/>
    <x v="619"/>
    <s v="OFFLINE"/>
    <n v="0"/>
    <n v="0"/>
    <n v="0"/>
    <n v="0"/>
    <n v="680"/>
    <m/>
    <n v="0.5"/>
    <n v="0"/>
    <n v="340"/>
    <n v="0"/>
  </r>
  <r>
    <x v="2"/>
    <x v="620"/>
    <s v="OFFLINE"/>
    <n v="0"/>
    <n v="0"/>
    <n v="0"/>
    <n v="0"/>
    <n v="680"/>
    <m/>
    <n v="0.5"/>
    <n v="0"/>
    <n v="340"/>
    <n v="0"/>
  </r>
  <r>
    <x v="2"/>
    <x v="621"/>
    <s v="OFFLINE"/>
    <n v="0"/>
    <n v="0"/>
    <n v="0"/>
    <n v="0"/>
    <n v="680"/>
    <m/>
    <n v="0.5"/>
    <n v="0"/>
    <n v="340"/>
    <n v="0"/>
  </r>
  <r>
    <x v="2"/>
    <x v="622"/>
    <s v="OFFLINE"/>
    <n v="0"/>
    <n v="0"/>
    <n v="0"/>
    <n v="0"/>
    <n v="680"/>
    <m/>
    <n v="0.5"/>
    <n v="0"/>
    <n v="340"/>
    <n v="0"/>
  </r>
  <r>
    <x v="2"/>
    <x v="623"/>
    <s v="OFFLINE"/>
    <n v="0"/>
    <n v="0"/>
    <n v="0"/>
    <n v="0"/>
    <n v="680"/>
    <m/>
    <n v="0.5"/>
    <n v="0"/>
    <n v="340"/>
    <n v="0"/>
  </r>
  <r>
    <x v="2"/>
    <x v="624"/>
    <s v="OFFLINE"/>
    <n v="0"/>
    <n v="0"/>
    <n v="0"/>
    <n v="0"/>
    <n v="680"/>
    <m/>
    <n v="0.5"/>
    <n v="0"/>
    <n v="340"/>
    <n v="0"/>
  </r>
  <r>
    <x v="2"/>
    <x v="625"/>
    <s v="OFFLINE"/>
    <n v="0"/>
    <n v="0"/>
    <n v="0"/>
    <n v="0"/>
    <n v="680"/>
    <m/>
    <n v="0.5"/>
    <n v="0"/>
    <n v="340"/>
    <n v="0"/>
  </r>
  <r>
    <x v="2"/>
    <x v="626"/>
    <s v="OFFLINE"/>
    <n v="0"/>
    <n v="0"/>
    <n v="0"/>
    <n v="0"/>
    <n v="680"/>
    <m/>
    <n v="0.5"/>
    <n v="0"/>
    <n v="340"/>
    <n v="0"/>
  </r>
  <r>
    <x v="2"/>
    <x v="627"/>
    <s v="OFFLINE"/>
    <n v="0"/>
    <n v="0"/>
    <n v="0"/>
    <n v="0"/>
    <n v="680"/>
    <m/>
    <n v="0.5"/>
    <n v="0"/>
    <n v="340"/>
    <n v="0"/>
  </r>
  <r>
    <x v="2"/>
    <x v="628"/>
    <s v="OFFLINE"/>
    <n v="0"/>
    <n v="0"/>
    <n v="0"/>
    <n v="0"/>
    <n v="680"/>
    <m/>
    <n v="0.5"/>
    <n v="0"/>
    <n v="340"/>
    <n v="0"/>
  </r>
  <r>
    <x v="2"/>
    <x v="629"/>
    <s v="OFFLINE"/>
    <n v="0"/>
    <n v="0"/>
    <n v="0"/>
    <n v="0"/>
    <n v="680"/>
    <m/>
    <n v="0.5"/>
    <n v="0"/>
    <n v="340"/>
    <n v="0"/>
  </r>
  <r>
    <x v="2"/>
    <x v="630"/>
    <s v="OFFLINE"/>
    <n v="0"/>
    <n v="0"/>
    <n v="0"/>
    <n v="0"/>
    <n v="680"/>
    <m/>
    <n v="0.5"/>
    <n v="0"/>
    <n v="340"/>
    <n v="0"/>
  </r>
  <r>
    <x v="2"/>
    <x v="631"/>
    <s v="OFFLINE"/>
    <n v="0"/>
    <n v="0"/>
    <n v="0"/>
    <n v="0"/>
    <n v="680"/>
    <m/>
    <n v="0.5"/>
    <n v="0"/>
    <n v="340"/>
    <n v="0"/>
  </r>
  <r>
    <x v="2"/>
    <x v="632"/>
    <s v="OFFLINE"/>
    <n v="0"/>
    <n v="0"/>
    <n v="0"/>
    <n v="0"/>
    <n v="680"/>
    <m/>
    <n v="0.5"/>
    <n v="0"/>
    <n v="340"/>
    <n v="0"/>
  </r>
  <r>
    <x v="2"/>
    <x v="633"/>
    <s v="OFFLINE"/>
    <n v="0"/>
    <n v="0"/>
    <n v="0"/>
    <n v="0"/>
    <n v="680"/>
    <m/>
    <n v="0.5"/>
    <n v="0"/>
    <n v="340"/>
    <n v="0"/>
  </r>
  <r>
    <x v="2"/>
    <x v="634"/>
    <s v="OFFLINE"/>
    <n v="0"/>
    <n v="0"/>
    <n v="0"/>
    <n v="0"/>
    <n v="680"/>
    <m/>
    <n v="0.5"/>
    <n v="0"/>
    <n v="340"/>
    <n v="0"/>
  </r>
  <r>
    <x v="2"/>
    <x v="635"/>
    <s v="OFFLINE"/>
    <n v="0"/>
    <n v="0"/>
    <n v="0"/>
    <n v="0"/>
    <n v="680"/>
    <m/>
    <n v="0.5"/>
    <n v="0"/>
    <n v="340"/>
    <n v="0"/>
  </r>
  <r>
    <x v="2"/>
    <x v="636"/>
    <s v="OFFLINE"/>
    <n v="0"/>
    <n v="0"/>
    <n v="0"/>
    <n v="0"/>
    <n v="680"/>
    <m/>
    <n v="0.5"/>
    <n v="0"/>
    <n v="340"/>
    <n v="0"/>
  </r>
  <r>
    <x v="2"/>
    <x v="637"/>
    <s v="OFFLINE"/>
    <n v="0"/>
    <n v="0"/>
    <n v="0"/>
    <n v="0"/>
    <n v="680"/>
    <m/>
    <n v="0.5"/>
    <n v="0"/>
    <n v="340"/>
    <n v="0"/>
  </r>
  <r>
    <x v="2"/>
    <x v="638"/>
    <s v="OFFLINE"/>
    <n v="0"/>
    <n v="0"/>
    <n v="0"/>
    <n v="0"/>
    <n v="680"/>
    <m/>
    <n v="0.5"/>
    <n v="0"/>
    <n v="340"/>
    <n v="0"/>
  </r>
  <r>
    <x v="2"/>
    <x v="639"/>
    <s v="OFFLINE"/>
    <n v="0"/>
    <n v="0"/>
    <n v="0"/>
    <n v="0"/>
    <n v="680"/>
    <m/>
    <n v="0.5"/>
    <n v="0"/>
    <n v="340"/>
    <n v="0"/>
  </r>
  <r>
    <x v="2"/>
    <x v="640"/>
    <s v="OFFLINE"/>
    <n v="0"/>
    <n v="0"/>
    <n v="0"/>
    <n v="0"/>
    <n v="680"/>
    <m/>
    <n v="0.5"/>
    <n v="0"/>
    <n v="340"/>
    <n v="0"/>
  </r>
  <r>
    <x v="2"/>
    <x v="641"/>
    <s v="OFFLINE"/>
    <n v="0"/>
    <n v="0"/>
    <n v="0"/>
    <n v="0"/>
    <n v="680"/>
    <m/>
    <n v="0.5"/>
    <n v="0"/>
    <n v="340"/>
    <n v="0"/>
  </r>
  <r>
    <x v="2"/>
    <x v="642"/>
    <s v="OFFLINE"/>
    <n v="0"/>
    <n v="0"/>
    <n v="0"/>
    <n v="0"/>
    <n v="680"/>
    <m/>
    <n v="0.5"/>
    <n v="0"/>
    <n v="340"/>
    <n v="0"/>
  </r>
  <r>
    <x v="2"/>
    <x v="643"/>
    <s v="OFFLINE"/>
    <n v="0"/>
    <n v="0"/>
    <n v="0"/>
    <n v="0"/>
    <n v="680"/>
    <m/>
    <n v="0.5"/>
    <n v="0"/>
    <n v="340"/>
    <n v="0"/>
  </r>
  <r>
    <x v="2"/>
    <x v="644"/>
    <s v="OFFLINE"/>
    <n v="0"/>
    <n v="0"/>
    <n v="0"/>
    <n v="0"/>
    <n v="680"/>
    <m/>
    <n v="0.5"/>
    <n v="0"/>
    <n v="340"/>
    <n v="0"/>
  </r>
  <r>
    <x v="2"/>
    <x v="645"/>
    <s v="OFFLINE"/>
    <n v="0"/>
    <n v="0"/>
    <n v="0"/>
    <n v="0"/>
    <n v="680"/>
    <m/>
    <n v="0.5"/>
    <n v="0"/>
    <n v="340"/>
    <n v="0"/>
  </r>
  <r>
    <x v="2"/>
    <x v="646"/>
    <s v="OFFLINE"/>
    <n v="0"/>
    <n v="0"/>
    <n v="0"/>
    <n v="0"/>
    <n v="680"/>
    <m/>
    <n v="0.5"/>
    <n v="0"/>
    <n v="340"/>
    <n v="0"/>
  </r>
  <r>
    <x v="2"/>
    <x v="647"/>
    <s v="OFFLINE"/>
    <n v="0"/>
    <n v="0"/>
    <n v="0"/>
    <n v="0"/>
    <n v="680"/>
    <m/>
    <n v="0.5"/>
    <n v="0"/>
    <n v="340"/>
    <n v="0"/>
  </r>
  <r>
    <x v="2"/>
    <x v="648"/>
    <s v="OFFLINE"/>
    <n v="0"/>
    <n v="0"/>
    <n v="0"/>
    <n v="0"/>
    <n v="680"/>
    <m/>
    <n v="0.5"/>
    <n v="0"/>
    <n v="340"/>
    <n v="0"/>
  </r>
  <r>
    <x v="2"/>
    <x v="649"/>
    <s v="OFFLINE"/>
    <n v="0"/>
    <n v="0"/>
    <n v="0"/>
    <n v="0"/>
    <n v="680"/>
    <m/>
    <n v="0.5"/>
    <n v="0"/>
    <n v="340"/>
    <n v="0"/>
  </r>
  <r>
    <x v="2"/>
    <x v="650"/>
    <s v="OFFLINE"/>
    <n v="0"/>
    <n v="0"/>
    <n v="0"/>
    <n v="0"/>
    <n v="680"/>
    <m/>
    <n v="0.5"/>
    <n v="0"/>
    <n v="340"/>
    <n v="0"/>
  </r>
  <r>
    <x v="2"/>
    <x v="651"/>
    <s v="OFFLINE"/>
    <n v="0"/>
    <n v="0"/>
    <n v="0"/>
    <n v="0"/>
    <n v="680"/>
    <m/>
    <n v="0.5"/>
    <n v="0"/>
    <n v="340"/>
    <n v="0"/>
  </r>
  <r>
    <x v="2"/>
    <x v="652"/>
    <s v="OFFLINE"/>
    <n v="0"/>
    <n v="0"/>
    <n v="0"/>
    <n v="0"/>
    <n v="680"/>
    <m/>
    <n v="0.5"/>
    <n v="0"/>
    <n v="340"/>
    <n v="0"/>
  </r>
  <r>
    <x v="2"/>
    <x v="653"/>
    <s v="OFFLINE"/>
    <n v="0"/>
    <n v="0"/>
    <n v="0"/>
    <n v="0"/>
    <n v="680"/>
    <m/>
    <n v="0.5"/>
    <n v="0"/>
    <n v="340"/>
    <n v="0"/>
  </r>
  <r>
    <x v="2"/>
    <x v="654"/>
    <s v="OFFLINE"/>
    <n v="0"/>
    <n v="0"/>
    <n v="0"/>
    <n v="0"/>
    <n v="680"/>
    <m/>
    <n v="0.5"/>
    <n v="0"/>
    <n v="340"/>
    <n v="0"/>
  </r>
  <r>
    <x v="2"/>
    <x v="655"/>
    <s v="OFFLINE"/>
    <n v="0"/>
    <n v="0"/>
    <n v="0"/>
    <n v="0"/>
    <n v="680"/>
    <m/>
    <n v="0.5"/>
    <n v="0"/>
    <n v="340"/>
    <n v="0"/>
  </r>
  <r>
    <x v="2"/>
    <x v="656"/>
    <s v="OFFLINE"/>
    <n v="0"/>
    <n v="0"/>
    <n v="0"/>
    <n v="0"/>
    <n v="680"/>
    <m/>
    <n v="0.5"/>
    <n v="0"/>
    <n v="340"/>
    <n v="0"/>
  </r>
  <r>
    <x v="2"/>
    <x v="657"/>
    <s v="OFFLINE"/>
    <n v="0"/>
    <n v="0"/>
    <n v="0"/>
    <n v="0"/>
    <n v="680"/>
    <m/>
    <n v="0.5"/>
    <n v="0"/>
    <n v="340"/>
    <n v="0"/>
  </r>
  <r>
    <x v="2"/>
    <x v="658"/>
    <s v="OFFLINE"/>
    <n v="0"/>
    <n v="0"/>
    <n v="0"/>
    <n v="0"/>
    <n v="680"/>
    <m/>
    <n v="0.5"/>
    <n v="0"/>
    <n v="340"/>
    <n v="0"/>
  </r>
  <r>
    <x v="2"/>
    <x v="659"/>
    <s v="OFFLINE"/>
    <n v="0"/>
    <n v="0"/>
    <n v="0"/>
    <n v="0"/>
    <n v="680"/>
    <m/>
    <n v="0.5"/>
    <n v="0"/>
    <n v="340"/>
    <n v="0"/>
  </r>
  <r>
    <x v="2"/>
    <x v="660"/>
    <s v="OFFLINE"/>
    <n v="0"/>
    <n v="0"/>
    <n v="0"/>
    <n v="0"/>
    <n v="680"/>
    <m/>
    <n v="0.5"/>
    <n v="0"/>
    <n v="340"/>
    <n v="0"/>
  </r>
  <r>
    <x v="2"/>
    <x v="661"/>
    <s v="OFFLINE"/>
    <n v="0"/>
    <n v="0"/>
    <n v="0"/>
    <n v="0"/>
    <n v="680"/>
    <m/>
    <n v="0.5"/>
    <n v="0"/>
    <n v="340"/>
    <n v="0"/>
  </r>
  <r>
    <x v="2"/>
    <x v="662"/>
    <s v="OFFLINE"/>
    <n v="0"/>
    <n v="0"/>
    <n v="0"/>
    <n v="0"/>
    <n v="680"/>
    <m/>
    <n v="0.5"/>
    <n v="0"/>
    <n v="340"/>
    <n v="0"/>
  </r>
  <r>
    <x v="2"/>
    <x v="663"/>
    <s v="OFFLINE"/>
    <n v="0"/>
    <n v="0"/>
    <n v="0"/>
    <n v="0"/>
    <n v="680"/>
    <m/>
    <n v="0.5"/>
    <n v="0"/>
    <n v="340"/>
    <n v="0"/>
  </r>
  <r>
    <x v="2"/>
    <x v="664"/>
    <s v="OFFLINE"/>
    <n v="0"/>
    <n v="0"/>
    <n v="0"/>
    <n v="0"/>
    <n v="680"/>
    <m/>
    <n v="0.5"/>
    <n v="0"/>
    <n v="340"/>
    <n v="0"/>
  </r>
  <r>
    <x v="2"/>
    <x v="665"/>
    <s v="OFFLINE"/>
    <n v="0"/>
    <n v="0"/>
    <n v="0"/>
    <n v="0"/>
    <n v="680"/>
    <m/>
    <n v="0.5"/>
    <n v="0"/>
    <n v="340"/>
    <n v="0"/>
  </r>
  <r>
    <x v="2"/>
    <x v="666"/>
    <s v="OFFLINE"/>
    <n v="0"/>
    <n v="0"/>
    <n v="0"/>
    <n v="0"/>
    <n v="680"/>
    <m/>
    <n v="0.5"/>
    <n v="0"/>
    <n v="340"/>
    <n v="0"/>
  </r>
  <r>
    <x v="2"/>
    <x v="667"/>
    <s v="OFFLINE"/>
    <n v="0"/>
    <n v="0"/>
    <n v="0"/>
    <n v="0"/>
    <n v="680"/>
    <m/>
    <n v="0.5"/>
    <n v="0"/>
    <n v="340"/>
    <n v="0"/>
  </r>
  <r>
    <x v="2"/>
    <x v="668"/>
    <s v="OFFLINE"/>
    <n v="0"/>
    <n v="0"/>
    <n v="0"/>
    <n v="0"/>
    <n v="680"/>
    <m/>
    <n v="0.5"/>
    <n v="0"/>
    <n v="340"/>
    <n v="0"/>
  </r>
  <r>
    <x v="2"/>
    <x v="669"/>
    <s v="OFFLINE"/>
    <n v="0"/>
    <n v="0"/>
    <n v="0"/>
    <n v="0"/>
    <n v="680"/>
    <m/>
    <n v="0.5"/>
    <n v="0"/>
    <n v="340"/>
    <n v="0"/>
  </r>
  <r>
    <x v="2"/>
    <x v="670"/>
    <s v="OFFLINE"/>
    <n v="0"/>
    <n v="0"/>
    <n v="0"/>
    <n v="0"/>
    <n v="680"/>
    <m/>
    <n v="0.5"/>
    <n v="0"/>
    <n v="340"/>
    <n v="0"/>
  </r>
  <r>
    <x v="2"/>
    <x v="671"/>
    <s v="OFFLINE"/>
    <n v="0"/>
    <n v="0"/>
    <n v="0"/>
    <n v="0"/>
    <n v="680"/>
    <m/>
    <n v="0.5"/>
    <n v="0"/>
    <n v="340"/>
    <n v="0"/>
  </r>
  <r>
    <x v="2"/>
    <x v="672"/>
    <s v="OFFLINE"/>
    <n v="0"/>
    <n v="0"/>
    <n v="0"/>
    <n v="0"/>
    <n v="680"/>
    <m/>
    <n v="0.5"/>
    <n v="0"/>
    <n v="340"/>
    <n v="0"/>
  </r>
  <r>
    <x v="2"/>
    <x v="673"/>
    <s v="OFFLINE"/>
    <n v="0"/>
    <n v="0"/>
    <n v="0"/>
    <n v="0"/>
    <n v="680"/>
    <m/>
    <n v="0.5"/>
    <n v="0"/>
    <n v="340"/>
    <n v="0"/>
  </r>
  <r>
    <x v="2"/>
    <x v="674"/>
    <s v="OFFLINE"/>
    <n v="0"/>
    <n v="0"/>
    <n v="0"/>
    <n v="0"/>
    <n v="680"/>
    <m/>
    <n v="0.5"/>
    <n v="0"/>
    <n v="340"/>
    <n v="0"/>
  </r>
  <r>
    <x v="2"/>
    <x v="675"/>
    <s v="OFFLINE"/>
    <n v="0"/>
    <n v="0"/>
    <n v="0"/>
    <n v="0"/>
    <n v="680"/>
    <m/>
    <n v="0.5"/>
    <n v="0"/>
    <n v="340"/>
    <n v="0"/>
  </r>
  <r>
    <x v="2"/>
    <x v="676"/>
    <s v="OFFLINE"/>
    <n v="0"/>
    <n v="0"/>
    <n v="0"/>
    <n v="0"/>
    <n v="680"/>
    <m/>
    <n v="0.5"/>
    <n v="0"/>
    <n v="340"/>
    <n v="0"/>
  </r>
  <r>
    <x v="2"/>
    <x v="677"/>
    <s v="OFFLINE"/>
    <n v="0"/>
    <n v="0"/>
    <n v="0"/>
    <n v="0"/>
    <n v="680"/>
    <m/>
    <n v="0.5"/>
    <n v="0"/>
    <n v="340"/>
    <n v="0"/>
  </r>
  <r>
    <x v="2"/>
    <x v="678"/>
    <s v="OFFLINE"/>
    <n v="0"/>
    <n v="0"/>
    <n v="0"/>
    <n v="0"/>
    <n v="680"/>
    <m/>
    <n v="0.5"/>
    <n v="0"/>
    <n v="340"/>
    <n v="0"/>
  </r>
  <r>
    <x v="2"/>
    <x v="679"/>
    <s v="OFFLINE"/>
    <n v="0"/>
    <n v="0"/>
    <n v="0"/>
    <n v="0"/>
    <n v="680"/>
    <m/>
    <n v="0.5"/>
    <n v="0"/>
    <n v="340"/>
    <n v="0"/>
  </r>
  <r>
    <x v="2"/>
    <x v="680"/>
    <s v="OFFLINE"/>
    <n v="0"/>
    <n v="0"/>
    <n v="0"/>
    <n v="0"/>
    <n v="680"/>
    <m/>
    <n v="0.5"/>
    <n v="0"/>
    <n v="340"/>
    <n v="0"/>
  </r>
  <r>
    <x v="2"/>
    <x v="681"/>
    <s v="OFFLINE"/>
    <n v="0"/>
    <n v="0"/>
    <n v="0"/>
    <n v="0"/>
    <n v="680"/>
    <m/>
    <n v="0.5"/>
    <n v="0"/>
    <n v="340"/>
    <n v="0"/>
  </r>
  <r>
    <x v="2"/>
    <x v="682"/>
    <s v="OFFLINE"/>
    <n v="0"/>
    <n v="0"/>
    <n v="0"/>
    <n v="0"/>
    <n v="680"/>
    <m/>
    <n v="0.5"/>
    <n v="0"/>
    <n v="340"/>
    <n v="0"/>
  </r>
  <r>
    <x v="2"/>
    <x v="683"/>
    <s v="OFFLINE"/>
    <n v="0"/>
    <n v="0"/>
    <n v="0"/>
    <n v="0"/>
    <n v="680"/>
    <m/>
    <n v="0.5"/>
    <n v="0"/>
    <n v="340"/>
    <n v="0"/>
  </r>
  <r>
    <x v="2"/>
    <x v="684"/>
    <s v="OFFLINE"/>
    <n v="0"/>
    <n v="0"/>
    <n v="0"/>
    <n v="0"/>
    <n v="680"/>
    <m/>
    <n v="0.5"/>
    <n v="0"/>
    <n v="340"/>
    <n v="0"/>
  </r>
  <r>
    <x v="2"/>
    <x v="685"/>
    <s v="OFFLINE"/>
    <n v="0"/>
    <n v="0"/>
    <n v="0"/>
    <n v="0"/>
    <n v="680"/>
    <m/>
    <n v="0.5"/>
    <n v="0"/>
    <n v="340"/>
    <n v="0"/>
  </r>
  <r>
    <x v="2"/>
    <x v="686"/>
    <s v="OFFLINE"/>
    <n v="0"/>
    <n v="0"/>
    <n v="0"/>
    <n v="0"/>
    <n v="680"/>
    <m/>
    <n v="0.5"/>
    <n v="0"/>
    <n v="340"/>
    <n v="0"/>
  </r>
  <r>
    <x v="2"/>
    <x v="687"/>
    <s v="OFFLINE"/>
    <n v="0"/>
    <n v="0"/>
    <n v="0"/>
    <n v="0"/>
    <n v="680"/>
    <m/>
    <n v="0.5"/>
    <n v="0"/>
    <n v="340"/>
    <n v="0"/>
  </r>
  <r>
    <x v="2"/>
    <x v="688"/>
    <s v="OFFLINE"/>
    <n v="0"/>
    <n v="0"/>
    <n v="0"/>
    <n v="0"/>
    <n v="680"/>
    <m/>
    <n v="0.5"/>
    <n v="0"/>
    <n v="340"/>
    <n v="0"/>
  </r>
  <r>
    <x v="2"/>
    <x v="689"/>
    <s v="OFFLINE"/>
    <n v="0"/>
    <n v="0"/>
    <n v="0"/>
    <n v="0"/>
    <n v="680"/>
    <m/>
    <n v="0.5"/>
    <n v="0"/>
    <n v="340"/>
    <n v="0"/>
  </r>
  <r>
    <x v="2"/>
    <x v="690"/>
    <s v="OFFLINE"/>
    <n v="0"/>
    <n v="0"/>
    <n v="0"/>
    <n v="0"/>
    <n v="680"/>
    <m/>
    <n v="0.5"/>
    <n v="0"/>
    <n v="340"/>
    <n v="0"/>
  </r>
  <r>
    <x v="2"/>
    <x v="691"/>
    <s v="OFFLINE"/>
    <n v="0"/>
    <n v="0"/>
    <n v="0"/>
    <n v="0"/>
    <n v="680"/>
    <m/>
    <n v="0.5"/>
    <n v="0"/>
    <n v="340"/>
    <n v="0"/>
  </r>
  <r>
    <x v="2"/>
    <x v="692"/>
    <s v="OFFLINE"/>
    <n v="0"/>
    <n v="0"/>
    <n v="0"/>
    <n v="0"/>
    <n v="680"/>
    <m/>
    <n v="0.5"/>
    <n v="0"/>
    <n v="340"/>
    <n v="0"/>
  </r>
  <r>
    <x v="2"/>
    <x v="693"/>
    <s v="OFFLINE"/>
    <n v="0"/>
    <n v="0"/>
    <n v="0"/>
    <n v="0"/>
    <n v="680"/>
    <m/>
    <n v="0.5"/>
    <n v="0"/>
    <n v="340"/>
    <n v="0"/>
  </r>
  <r>
    <x v="2"/>
    <x v="694"/>
    <s v="OFFLINE"/>
    <n v="0"/>
    <n v="0"/>
    <n v="0"/>
    <n v="0"/>
    <n v="680"/>
    <m/>
    <n v="0.5"/>
    <n v="0"/>
    <n v="340"/>
    <n v="0"/>
  </r>
  <r>
    <x v="2"/>
    <x v="695"/>
    <s v="OFFLINE"/>
    <n v="0"/>
    <n v="0"/>
    <n v="0"/>
    <n v="0"/>
    <n v="680"/>
    <m/>
    <n v="0.5"/>
    <n v="0"/>
    <n v="340"/>
    <n v="0"/>
  </r>
  <r>
    <x v="2"/>
    <x v="696"/>
    <s v="OFFLINE"/>
    <n v="0"/>
    <n v="0"/>
    <n v="0"/>
    <n v="0"/>
    <n v="680"/>
    <m/>
    <n v="0.5"/>
    <n v="0"/>
    <n v="340"/>
    <n v="0"/>
  </r>
  <r>
    <x v="2"/>
    <x v="697"/>
    <s v="OFFLINE"/>
    <n v="0"/>
    <n v="0"/>
    <n v="0"/>
    <n v="0"/>
    <n v="680"/>
    <m/>
    <n v="0.5"/>
    <n v="0"/>
    <n v="340"/>
    <n v="0"/>
  </r>
  <r>
    <x v="2"/>
    <x v="698"/>
    <s v="OFFLINE"/>
    <n v="0"/>
    <n v="0"/>
    <n v="0"/>
    <n v="0"/>
    <n v="680"/>
    <m/>
    <n v="0.5"/>
    <n v="0"/>
    <n v="340"/>
    <n v="0"/>
  </r>
  <r>
    <x v="2"/>
    <x v="699"/>
    <s v="OFFLINE"/>
    <n v="0"/>
    <n v="0"/>
    <n v="0"/>
    <n v="0"/>
    <n v="680"/>
    <m/>
    <n v="0.5"/>
    <n v="0"/>
    <n v="340"/>
    <n v="0"/>
  </r>
  <r>
    <x v="2"/>
    <x v="700"/>
    <s v="OFFLINE"/>
    <n v="0"/>
    <n v="0"/>
    <n v="0"/>
    <n v="0"/>
    <n v="680"/>
    <m/>
    <n v="0.5"/>
    <n v="0"/>
    <n v="340"/>
    <n v="0"/>
  </r>
  <r>
    <x v="2"/>
    <x v="701"/>
    <s v="OFFLINE"/>
    <n v="0"/>
    <n v="0"/>
    <n v="0"/>
    <n v="0"/>
    <n v="680"/>
    <m/>
    <n v="0.5"/>
    <n v="0"/>
    <n v="340"/>
    <n v="0"/>
  </r>
  <r>
    <x v="2"/>
    <x v="702"/>
    <s v="OFFLINE"/>
    <n v="0"/>
    <n v="0"/>
    <n v="0"/>
    <n v="0"/>
    <n v="680"/>
    <m/>
    <n v="0.5"/>
    <n v="0"/>
    <n v="340"/>
    <n v="0"/>
  </r>
  <r>
    <x v="2"/>
    <x v="703"/>
    <s v="OFFLINE"/>
    <n v="0"/>
    <n v="0"/>
    <n v="0"/>
    <n v="0"/>
    <n v="680"/>
    <m/>
    <n v="0.5"/>
    <n v="0"/>
    <n v="340"/>
    <n v="0"/>
  </r>
  <r>
    <x v="2"/>
    <x v="704"/>
    <s v="OFFLINE"/>
    <n v="0"/>
    <n v="0"/>
    <n v="0"/>
    <n v="0"/>
    <n v="680"/>
    <m/>
    <n v="0.5"/>
    <n v="0"/>
    <n v="340"/>
    <n v="0"/>
  </r>
  <r>
    <x v="2"/>
    <x v="705"/>
    <s v="OFFLINE"/>
    <n v="0"/>
    <n v="0"/>
    <n v="0"/>
    <n v="0"/>
    <n v="680"/>
    <m/>
    <n v="0.5"/>
    <n v="0"/>
    <n v="340"/>
    <n v="0"/>
  </r>
  <r>
    <x v="2"/>
    <x v="706"/>
    <s v="OFFLINE"/>
    <n v="0"/>
    <n v="0"/>
    <n v="0"/>
    <n v="0"/>
    <n v="680"/>
    <m/>
    <n v="0.5"/>
    <n v="0"/>
    <n v="340"/>
    <n v="0"/>
  </r>
  <r>
    <x v="2"/>
    <x v="707"/>
    <s v="OFFLINE"/>
    <n v="0"/>
    <n v="0"/>
    <n v="0"/>
    <n v="0"/>
    <n v="680"/>
    <m/>
    <n v="0.5"/>
    <n v="0"/>
    <n v="340"/>
    <n v="0"/>
  </r>
  <r>
    <x v="2"/>
    <x v="708"/>
    <s v="OFFLINE"/>
    <n v="0"/>
    <n v="0"/>
    <n v="0"/>
    <n v="0"/>
    <n v="680"/>
    <m/>
    <n v="0.5"/>
    <n v="0"/>
    <n v="340"/>
    <n v="0"/>
  </r>
  <r>
    <x v="2"/>
    <x v="709"/>
    <s v="OFFLINE"/>
    <n v="0"/>
    <n v="0"/>
    <n v="0"/>
    <n v="0"/>
    <n v="680"/>
    <m/>
    <n v="0.5"/>
    <n v="0"/>
    <n v="340"/>
    <n v="0"/>
  </r>
  <r>
    <x v="2"/>
    <x v="710"/>
    <s v="OFFLINE"/>
    <n v="0"/>
    <n v="0"/>
    <n v="0"/>
    <n v="0"/>
    <n v="680"/>
    <m/>
    <n v="0.5"/>
    <n v="0"/>
    <n v="340"/>
    <n v="0"/>
  </r>
  <r>
    <x v="2"/>
    <x v="711"/>
    <s v="OFFLINE"/>
    <n v="0"/>
    <n v="0"/>
    <n v="0"/>
    <n v="0"/>
    <n v="680"/>
    <m/>
    <n v="0.5"/>
    <n v="0"/>
    <n v="340"/>
    <n v="0"/>
  </r>
  <r>
    <x v="2"/>
    <x v="712"/>
    <s v="OFFLINE"/>
    <n v="0"/>
    <n v="0"/>
    <n v="0"/>
    <n v="0"/>
    <n v="680"/>
    <m/>
    <n v="0.5"/>
    <n v="0"/>
    <n v="340"/>
    <n v="0"/>
  </r>
  <r>
    <x v="2"/>
    <x v="713"/>
    <s v="OFFLINE"/>
    <n v="0"/>
    <n v="0"/>
    <n v="0"/>
    <n v="0"/>
    <n v="680"/>
    <m/>
    <n v="0.5"/>
    <n v="0"/>
    <n v="340"/>
    <n v="0"/>
  </r>
  <r>
    <x v="2"/>
    <x v="714"/>
    <s v="OFFLINE"/>
    <n v="0"/>
    <n v="0"/>
    <n v="0"/>
    <n v="0"/>
    <n v="680"/>
    <m/>
    <n v="0.5"/>
    <n v="0"/>
    <n v="340"/>
    <n v="0"/>
  </r>
  <r>
    <x v="2"/>
    <x v="715"/>
    <s v="OFFLINE"/>
    <n v="0"/>
    <n v="0"/>
    <n v="0"/>
    <n v="0"/>
    <n v="680"/>
    <m/>
    <n v="0.5"/>
    <n v="0"/>
    <n v="340"/>
    <n v="0"/>
  </r>
  <r>
    <x v="2"/>
    <x v="716"/>
    <s v="OFFLINE"/>
    <n v="0"/>
    <n v="0"/>
    <n v="0"/>
    <n v="0"/>
    <n v="680"/>
    <m/>
    <n v="0.5"/>
    <n v="0"/>
    <n v="340"/>
    <n v="0"/>
  </r>
  <r>
    <x v="2"/>
    <x v="717"/>
    <s v="OFFLINE"/>
    <n v="0"/>
    <n v="0"/>
    <n v="0"/>
    <n v="0"/>
    <n v="680"/>
    <m/>
    <n v="0.5"/>
    <n v="0"/>
    <n v="340"/>
    <n v="0"/>
  </r>
  <r>
    <x v="2"/>
    <x v="718"/>
    <s v="OFFLINE"/>
    <n v="0"/>
    <n v="0"/>
    <n v="0"/>
    <n v="0"/>
    <n v="680"/>
    <m/>
    <n v="0.5"/>
    <n v="0"/>
    <n v="340"/>
    <n v="0"/>
  </r>
  <r>
    <x v="2"/>
    <x v="719"/>
    <s v="OFFLINE"/>
    <n v="0"/>
    <n v="0"/>
    <n v="0"/>
    <n v="0"/>
    <n v="680"/>
    <m/>
    <n v="0.5"/>
    <n v="0"/>
    <n v="340"/>
    <n v="0"/>
  </r>
  <r>
    <x v="3"/>
    <x v="0"/>
    <s v="OFFLINE"/>
    <n v="0"/>
    <n v="0"/>
    <n v="0"/>
    <n v="0"/>
    <n v="1266"/>
    <m/>
    <n v="0.15"/>
    <n v="0"/>
    <n v="189.9"/>
    <n v="0"/>
  </r>
  <r>
    <x v="3"/>
    <x v="1"/>
    <s v="OFFLINE"/>
    <n v="0"/>
    <n v="0"/>
    <n v="0"/>
    <n v="0"/>
    <n v="1266"/>
    <m/>
    <n v="0.15"/>
    <n v="0"/>
    <n v="189.9"/>
    <n v="0"/>
  </r>
  <r>
    <x v="3"/>
    <x v="2"/>
    <s v="OFFLINE"/>
    <n v="0"/>
    <n v="0"/>
    <n v="0"/>
    <n v="0"/>
    <n v="1266"/>
    <m/>
    <n v="0.15"/>
    <n v="0"/>
    <n v="189.9"/>
    <n v="0"/>
  </r>
  <r>
    <x v="3"/>
    <x v="3"/>
    <s v="OFFLINE"/>
    <n v="0"/>
    <n v="0"/>
    <n v="0"/>
    <n v="0"/>
    <n v="1266"/>
    <m/>
    <n v="0.15"/>
    <n v="0"/>
    <n v="189.9"/>
    <n v="0"/>
  </r>
  <r>
    <x v="3"/>
    <x v="4"/>
    <s v="OFFLINE"/>
    <n v="0"/>
    <n v="0"/>
    <n v="0"/>
    <n v="0"/>
    <n v="1266"/>
    <m/>
    <n v="0.15"/>
    <n v="0"/>
    <n v="189.9"/>
    <n v="0"/>
  </r>
  <r>
    <x v="3"/>
    <x v="5"/>
    <s v="OFFLINE"/>
    <n v="0"/>
    <n v="0"/>
    <n v="0"/>
    <n v="0"/>
    <n v="1266"/>
    <m/>
    <n v="0.15"/>
    <n v="0"/>
    <n v="189.9"/>
    <n v="0"/>
  </r>
  <r>
    <x v="3"/>
    <x v="6"/>
    <s v="OFFLINE"/>
    <n v="0"/>
    <n v="0"/>
    <n v="0"/>
    <n v="0"/>
    <n v="1266"/>
    <m/>
    <n v="0.15"/>
    <n v="0"/>
    <n v="189.9"/>
    <n v="0"/>
  </r>
  <r>
    <x v="3"/>
    <x v="7"/>
    <s v="OFFLINE"/>
    <n v="0"/>
    <n v="0"/>
    <n v="0"/>
    <n v="0"/>
    <n v="1266"/>
    <m/>
    <n v="0.15"/>
    <n v="0"/>
    <n v="189.9"/>
    <n v="0"/>
  </r>
  <r>
    <x v="3"/>
    <x v="8"/>
    <s v="OFFLINE"/>
    <n v="0"/>
    <n v="0"/>
    <n v="0"/>
    <n v="0"/>
    <n v="1266"/>
    <m/>
    <n v="0.15"/>
    <n v="0"/>
    <n v="189.9"/>
    <n v="0"/>
  </r>
  <r>
    <x v="3"/>
    <x v="9"/>
    <s v="OFFLINE"/>
    <n v="0"/>
    <n v="0"/>
    <n v="0"/>
    <n v="0"/>
    <n v="1266"/>
    <m/>
    <n v="0.15"/>
    <n v="0"/>
    <n v="189.9"/>
    <n v="0"/>
  </r>
  <r>
    <x v="3"/>
    <x v="10"/>
    <s v="OFFLINE"/>
    <n v="0"/>
    <n v="0"/>
    <n v="0"/>
    <n v="0"/>
    <n v="1266"/>
    <m/>
    <n v="0.15"/>
    <n v="0"/>
    <n v="189.9"/>
    <n v="0"/>
  </r>
  <r>
    <x v="3"/>
    <x v="11"/>
    <s v="OFFLINE"/>
    <n v="0"/>
    <n v="0"/>
    <n v="0"/>
    <n v="0"/>
    <n v="1266"/>
    <m/>
    <n v="0.15"/>
    <n v="0"/>
    <n v="189.9"/>
    <n v="0"/>
  </r>
  <r>
    <x v="3"/>
    <x v="12"/>
    <s v="OFFLINE"/>
    <n v="0"/>
    <n v="0"/>
    <n v="0"/>
    <n v="0"/>
    <n v="1266"/>
    <m/>
    <n v="0.15"/>
    <n v="0"/>
    <n v="189.9"/>
    <n v="0"/>
  </r>
  <r>
    <x v="3"/>
    <x v="13"/>
    <s v="OFFLINE"/>
    <n v="0"/>
    <n v="0"/>
    <n v="0"/>
    <n v="0"/>
    <n v="1266"/>
    <m/>
    <n v="0.15"/>
    <n v="0"/>
    <n v="189.9"/>
    <n v="0"/>
  </r>
  <r>
    <x v="3"/>
    <x v="14"/>
    <s v="OFFLINE"/>
    <n v="0"/>
    <n v="0"/>
    <n v="0"/>
    <n v="0"/>
    <n v="1266"/>
    <m/>
    <n v="0.15"/>
    <n v="0"/>
    <n v="189.9"/>
    <n v="0"/>
  </r>
  <r>
    <x v="3"/>
    <x v="15"/>
    <s v="OFFLINE"/>
    <n v="0"/>
    <n v="0"/>
    <n v="0"/>
    <n v="0"/>
    <n v="1266"/>
    <m/>
    <n v="0.15"/>
    <n v="0"/>
    <n v="189.9"/>
    <n v="0"/>
  </r>
  <r>
    <x v="3"/>
    <x v="16"/>
    <s v="OFFLINE"/>
    <n v="0"/>
    <n v="0"/>
    <n v="0"/>
    <n v="0"/>
    <n v="1266"/>
    <m/>
    <n v="0.15"/>
    <n v="0"/>
    <n v="189.9"/>
    <n v="0"/>
  </r>
  <r>
    <x v="3"/>
    <x v="17"/>
    <s v="OFFLINE"/>
    <n v="0"/>
    <n v="0"/>
    <n v="0"/>
    <n v="0"/>
    <n v="1266"/>
    <m/>
    <n v="0.15"/>
    <n v="0"/>
    <n v="189.9"/>
    <n v="0"/>
  </r>
  <r>
    <x v="3"/>
    <x v="18"/>
    <s v="OFFLINE"/>
    <n v="0"/>
    <n v="0"/>
    <n v="0"/>
    <n v="0"/>
    <n v="1266"/>
    <m/>
    <n v="0.15"/>
    <n v="0"/>
    <n v="189.9"/>
    <n v="0"/>
  </r>
  <r>
    <x v="3"/>
    <x v="19"/>
    <s v="OFFLINE"/>
    <n v="0"/>
    <n v="0"/>
    <n v="0"/>
    <n v="0"/>
    <n v="1266"/>
    <m/>
    <n v="0.15"/>
    <n v="0"/>
    <n v="189.9"/>
    <n v="0"/>
  </r>
  <r>
    <x v="3"/>
    <x v="20"/>
    <s v="OFFLINE"/>
    <n v="0"/>
    <n v="0"/>
    <n v="0"/>
    <n v="0"/>
    <n v="1266"/>
    <m/>
    <n v="0.15"/>
    <n v="0"/>
    <n v="189.9"/>
    <n v="0"/>
  </r>
  <r>
    <x v="3"/>
    <x v="21"/>
    <s v="OFFLINE"/>
    <n v="0"/>
    <n v="0"/>
    <n v="0"/>
    <n v="0"/>
    <n v="1266"/>
    <m/>
    <n v="0.15"/>
    <n v="0"/>
    <n v="189.9"/>
    <n v="0"/>
  </r>
  <r>
    <x v="3"/>
    <x v="22"/>
    <s v="OFFLINE"/>
    <n v="0"/>
    <n v="0"/>
    <n v="0"/>
    <n v="0"/>
    <n v="1266"/>
    <m/>
    <n v="0.15"/>
    <n v="0"/>
    <n v="189.9"/>
    <n v="0"/>
  </r>
  <r>
    <x v="3"/>
    <x v="23"/>
    <s v="OFFLINE"/>
    <n v="0"/>
    <n v="0"/>
    <n v="0"/>
    <n v="0"/>
    <n v="1266"/>
    <m/>
    <n v="0.15"/>
    <n v="0"/>
    <n v="189.9"/>
    <n v="0"/>
  </r>
  <r>
    <x v="3"/>
    <x v="24"/>
    <s v="OFFLINE"/>
    <n v="0"/>
    <n v="0"/>
    <n v="0"/>
    <n v="0"/>
    <n v="1266"/>
    <m/>
    <n v="0.15"/>
    <n v="0"/>
    <n v="189.9"/>
    <n v="0"/>
  </r>
  <r>
    <x v="3"/>
    <x v="25"/>
    <s v="OFFLINE"/>
    <n v="0"/>
    <n v="0"/>
    <n v="0"/>
    <n v="0"/>
    <n v="1266"/>
    <m/>
    <n v="0.15"/>
    <n v="0"/>
    <n v="189.9"/>
    <n v="0"/>
  </r>
  <r>
    <x v="3"/>
    <x v="26"/>
    <s v="OFFLINE"/>
    <n v="0"/>
    <n v="0"/>
    <n v="0"/>
    <n v="0"/>
    <n v="1266"/>
    <m/>
    <n v="0.15"/>
    <n v="0"/>
    <n v="189.9"/>
    <n v="0"/>
  </r>
  <r>
    <x v="3"/>
    <x v="27"/>
    <s v="OFFLINE"/>
    <n v="0"/>
    <n v="0"/>
    <n v="0"/>
    <n v="0"/>
    <n v="1266"/>
    <m/>
    <n v="0.15"/>
    <n v="0"/>
    <n v="189.9"/>
    <n v="0"/>
  </r>
  <r>
    <x v="3"/>
    <x v="28"/>
    <s v="OFFLINE"/>
    <n v="0"/>
    <n v="0"/>
    <n v="0"/>
    <n v="0"/>
    <n v="1266"/>
    <m/>
    <n v="0.15"/>
    <n v="0"/>
    <n v="189.9"/>
    <n v="0"/>
  </r>
  <r>
    <x v="3"/>
    <x v="29"/>
    <s v="OFFLINE"/>
    <n v="0"/>
    <n v="0"/>
    <n v="0"/>
    <n v="0"/>
    <n v="1266"/>
    <m/>
    <n v="0.15"/>
    <n v="0"/>
    <n v="189.9"/>
    <n v="0"/>
  </r>
  <r>
    <x v="3"/>
    <x v="30"/>
    <s v="OFFLINE"/>
    <n v="0"/>
    <n v="0"/>
    <n v="0"/>
    <n v="0"/>
    <n v="1266"/>
    <m/>
    <n v="0.15"/>
    <n v="0"/>
    <n v="189.9"/>
    <n v="0"/>
  </r>
  <r>
    <x v="3"/>
    <x v="31"/>
    <s v="OFFLINE"/>
    <n v="0"/>
    <n v="0"/>
    <n v="0"/>
    <n v="0"/>
    <n v="1266"/>
    <m/>
    <n v="0.15"/>
    <n v="0"/>
    <n v="189.9"/>
    <n v="0"/>
  </r>
  <r>
    <x v="3"/>
    <x v="32"/>
    <s v="OFFLINE"/>
    <n v="0"/>
    <n v="0"/>
    <n v="0"/>
    <n v="0"/>
    <n v="1266"/>
    <m/>
    <n v="0.15"/>
    <n v="0"/>
    <n v="189.9"/>
    <n v="0"/>
  </r>
  <r>
    <x v="3"/>
    <x v="33"/>
    <s v="OFFLINE"/>
    <n v="0"/>
    <n v="0"/>
    <n v="0"/>
    <n v="0"/>
    <n v="1266"/>
    <m/>
    <n v="0.15"/>
    <n v="0"/>
    <n v="189.9"/>
    <n v="0"/>
  </r>
  <r>
    <x v="3"/>
    <x v="34"/>
    <s v="OFFLINE"/>
    <n v="0"/>
    <n v="0"/>
    <n v="0"/>
    <n v="0"/>
    <n v="1266"/>
    <m/>
    <n v="0.15"/>
    <n v="0"/>
    <n v="189.9"/>
    <n v="0"/>
  </r>
  <r>
    <x v="3"/>
    <x v="35"/>
    <s v="OFFLINE"/>
    <n v="0"/>
    <n v="0"/>
    <n v="0"/>
    <n v="0"/>
    <n v="1266"/>
    <m/>
    <n v="0.15"/>
    <n v="0"/>
    <n v="189.9"/>
    <n v="0"/>
  </r>
  <r>
    <x v="3"/>
    <x v="36"/>
    <s v="OFFLINE"/>
    <n v="0"/>
    <n v="0"/>
    <n v="0"/>
    <n v="0"/>
    <n v="1266"/>
    <m/>
    <n v="0.15"/>
    <n v="0"/>
    <n v="189.9"/>
    <n v="0"/>
  </r>
  <r>
    <x v="3"/>
    <x v="37"/>
    <s v="OFFLINE"/>
    <n v="0"/>
    <n v="0"/>
    <n v="0"/>
    <n v="0"/>
    <n v="1266"/>
    <m/>
    <n v="0.15"/>
    <n v="0"/>
    <n v="189.9"/>
    <n v="0"/>
  </r>
  <r>
    <x v="3"/>
    <x v="38"/>
    <s v="OFFLINE"/>
    <n v="0"/>
    <n v="0"/>
    <n v="0"/>
    <n v="0"/>
    <n v="1266"/>
    <m/>
    <n v="0.15"/>
    <n v="0"/>
    <n v="189.9"/>
    <n v="0"/>
  </r>
  <r>
    <x v="3"/>
    <x v="39"/>
    <s v="OFFLINE"/>
    <n v="0"/>
    <n v="0"/>
    <n v="0"/>
    <n v="0"/>
    <n v="1266"/>
    <m/>
    <n v="0.15"/>
    <n v="0"/>
    <n v="189.9"/>
    <n v="0"/>
  </r>
  <r>
    <x v="3"/>
    <x v="40"/>
    <s v="OFFLINE"/>
    <n v="0"/>
    <n v="0"/>
    <n v="0"/>
    <n v="0"/>
    <n v="1266"/>
    <m/>
    <n v="0.15"/>
    <n v="0"/>
    <n v="189.9"/>
    <n v="0"/>
  </r>
  <r>
    <x v="3"/>
    <x v="41"/>
    <s v="OFFLINE"/>
    <n v="0"/>
    <n v="0"/>
    <n v="0"/>
    <n v="0"/>
    <n v="1266"/>
    <m/>
    <n v="0.15"/>
    <n v="0"/>
    <n v="189.9"/>
    <n v="0"/>
  </r>
  <r>
    <x v="3"/>
    <x v="42"/>
    <s v="OFFLINE"/>
    <n v="0"/>
    <n v="0"/>
    <n v="0"/>
    <n v="0"/>
    <n v="1266"/>
    <m/>
    <n v="0.15"/>
    <n v="0"/>
    <n v="189.9"/>
    <n v="0"/>
  </r>
  <r>
    <x v="3"/>
    <x v="43"/>
    <s v="OFFLINE"/>
    <n v="0"/>
    <n v="0"/>
    <n v="0"/>
    <n v="0"/>
    <n v="1266"/>
    <m/>
    <n v="0.15"/>
    <n v="0"/>
    <n v="189.9"/>
    <n v="0"/>
  </r>
  <r>
    <x v="3"/>
    <x v="44"/>
    <s v="OFFLINE"/>
    <n v="0"/>
    <n v="0"/>
    <n v="0"/>
    <n v="0"/>
    <n v="1266"/>
    <m/>
    <n v="0.15"/>
    <n v="0"/>
    <n v="189.9"/>
    <n v="0"/>
  </r>
  <r>
    <x v="3"/>
    <x v="45"/>
    <s v="OFFLINE"/>
    <n v="0"/>
    <n v="0"/>
    <n v="0"/>
    <n v="0"/>
    <n v="1266"/>
    <m/>
    <n v="0.15"/>
    <n v="0"/>
    <n v="189.9"/>
    <n v="0"/>
  </r>
  <r>
    <x v="3"/>
    <x v="46"/>
    <s v="OFFLINE"/>
    <n v="0"/>
    <n v="0"/>
    <n v="0"/>
    <n v="0"/>
    <n v="1266"/>
    <m/>
    <n v="0.15"/>
    <n v="0"/>
    <n v="189.9"/>
    <n v="0"/>
  </r>
  <r>
    <x v="3"/>
    <x v="47"/>
    <s v="OFFLINE"/>
    <n v="0"/>
    <n v="0"/>
    <n v="0"/>
    <n v="0"/>
    <n v="1266"/>
    <m/>
    <n v="0.15"/>
    <n v="0"/>
    <n v="189.9"/>
    <n v="0"/>
  </r>
  <r>
    <x v="3"/>
    <x v="48"/>
    <s v="OFFLINE"/>
    <n v="0"/>
    <n v="0"/>
    <n v="0"/>
    <n v="0"/>
    <n v="1266"/>
    <m/>
    <n v="0.15"/>
    <n v="0"/>
    <n v="189.9"/>
    <n v="0"/>
  </r>
  <r>
    <x v="3"/>
    <x v="49"/>
    <s v="OFFLINE"/>
    <n v="0"/>
    <n v="0"/>
    <n v="0"/>
    <n v="0"/>
    <n v="1266"/>
    <m/>
    <n v="0.15"/>
    <n v="0"/>
    <n v="189.9"/>
    <n v="0"/>
  </r>
  <r>
    <x v="3"/>
    <x v="50"/>
    <s v="OFFLINE"/>
    <n v="0"/>
    <n v="0"/>
    <n v="0"/>
    <n v="0"/>
    <n v="1266"/>
    <m/>
    <n v="0.15"/>
    <n v="0"/>
    <n v="189.9"/>
    <n v="0"/>
  </r>
  <r>
    <x v="3"/>
    <x v="51"/>
    <s v="OFFLINE"/>
    <n v="0"/>
    <n v="0"/>
    <n v="0"/>
    <n v="0"/>
    <n v="1266"/>
    <m/>
    <n v="0.15"/>
    <n v="0"/>
    <n v="189.9"/>
    <n v="0"/>
  </r>
  <r>
    <x v="3"/>
    <x v="52"/>
    <s v="OFFLINE"/>
    <n v="0"/>
    <n v="0"/>
    <n v="0"/>
    <n v="0"/>
    <n v="1266"/>
    <m/>
    <n v="0.15"/>
    <n v="0"/>
    <n v="189.9"/>
    <n v="0"/>
  </r>
  <r>
    <x v="3"/>
    <x v="53"/>
    <s v="OFFLINE"/>
    <n v="0"/>
    <n v="0"/>
    <n v="0"/>
    <n v="0"/>
    <n v="1266"/>
    <m/>
    <n v="0.15"/>
    <n v="0"/>
    <n v="189.9"/>
    <n v="0"/>
  </r>
  <r>
    <x v="3"/>
    <x v="54"/>
    <s v="OFFLINE"/>
    <n v="0"/>
    <n v="0"/>
    <n v="0"/>
    <n v="0"/>
    <n v="1266"/>
    <m/>
    <n v="0.15"/>
    <n v="0"/>
    <n v="189.9"/>
    <n v="0"/>
  </r>
  <r>
    <x v="3"/>
    <x v="55"/>
    <s v="OFFLINE"/>
    <n v="0"/>
    <n v="0"/>
    <n v="0"/>
    <n v="0"/>
    <n v="1266"/>
    <m/>
    <n v="0.15"/>
    <n v="0"/>
    <n v="189.9"/>
    <n v="0"/>
  </r>
  <r>
    <x v="3"/>
    <x v="56"/>
    <s v="OFFLINE"/>
    <n v="0"/>
    <n v="0"/>
    <n v="0"/>
    <n v="0"/>
    <n v="1266"/>
    <m/>
    <n v="0.15"/>
    <n v="0"/>
    <n v="189.9"/>
    <n v="0"/>
  </r>
  <r>
    <x v="3"/>
    <x v="57"/>
    <s v="OFFLINE"/>
    <n v="0"/>
    <n v="0"/>
    <n v="0"/>
    <n v="0"/>
    <n v="1266"/>
    <m/>
    <n v="0.15"/>
    <n v="0"/>
    <n v="189.9"/>
    <n v="0"/>
  </r>
  <r>
    <x v="3"/>
    <x v="58"/>
    <s v="OFFLINE"/>
    <n v="0"/>
    <n v="0"/>
    <n v="0"/>
    <n v="0"/>
    <n v="1266"/>
    <m/>
    <n v="0.15"/>
    <n v="0"/>
    <n v="189.9"/>
    <n v="0"/>
  </r>
  <r>
    <x v="3"/>
    <x v="59"/>
    <s v="OFFLINE"/>
    <n v="0"/>
    <n v="0"/>
    <n v="0"/>
    <n v="0"/>
    <n v="1266"/>
    <m/>
    <n v="0.15"/>
    <n v="0"/>
    <n v="189.9"/>
    <n v="0"/>
  </r>
  <r>
    <x v="3"/>
    <x v="60"/>
    <s v="OFFLINE"/>
    <n v="0"/>
    <n v="0"/>
    <n v="0"/>
    <n v="0"/>
    <n v="1266"/>
    <m/>
    <n v="0.15"/>
    <n v="0"/>
    <n v="189.9"/>
    <n v="0"/>
  </r>
  <r>
    <x v="3"/>
    <x v="61"/>
    <s v="OFFLINE"/>
    <n v="0"/>
    <n v="0"/>
    <n v="0"/>
    <n v="0"/>
    <n v="1266"/>
    <m/>
    <n v="0.15"/>
    <n v="0"/>
    <n v="189.9"/>
    <n v="0"/>
  </r>
  <r>
    <x v="3"/>
    <x v="62"/>
    <s v="OFFLINE"/>
    <n v="0"/>
    <n v="0"/>
    <n v="0"/>
    <n v="0"/>
    <n v="1266"/>
    <m/>
    <n v="0.15"/>
    <n v="0"/>
    <n v="189.9"/>
    <n v="0"/>
  </r>
  <r>
    <x v="3"/>
    <x v="63"/>
    <s v="OFFLINE"/>
    <n v="0"/>
    <n v="0"/>
    <n v="0"/>
    <n v="0"/>
    <n v="1266"/>
    <m/>
    <n v="0.15"/>
    <n v="0"/>
    <n v="189.9"/>
    <n v="0"/>
  </r>
  <r>
    <x v="3"/>
    <x v="64"/>
    <s v="OFFLINE"/>
    <n v="0"/>
    <n v="0"/>
    <n v="0"/>
    <n v="0"/>
    <n v="1266"/>
    <m/>
    <n v="0.15"/>
    <n v="0"/>
    <n v="189.9"/>
    <n v="0"/>
  </r>
  <r>
    <x v="3"/>
    <x v="65"/>
    <s v="OFFLINE"/>
    <n v="0"/>
    <n v="0"/>
    <n v="0"/>
    <n v="0"/>
    <n v="1266"/>
    <m/>
    <n v="0.15"/>
    <n v="0"/>
    <n v="189.9"/>
    <n v="0"/>
  </r>
  <r>
    <x v="3"/>
    <x v="66"/>
    <s v="OFFLINE"/>
    <n v="0"/>
    <n v="0"/>
    <n v="0"/>
    <n v="0"/>
    <n v="1266"/>
    <m/>
    <n v="0.15"/>
    <n v="0"/>
    <n v="189.9"/>
    <n v="0"/>
  </r>
  <r>
    <x v="3"/>
    <x v="67"/>
    <s v="OFFLINE"/>
    <n v="0"/>
    <n v="0"/>
    <n v="0"/>
    <n v="0"/>
    <n v="1266"/>
    <m/>
    <n v="0.15"/>
    <n v="0"/>
    <n v="189.9"/>
    <n v="0"/>
  </r>
  <r>
    <x v="3"/>
    <x v="68"/>
    <s v="OFFLINE"/>
    <n v="0"/>
    <n v="0"/>
    <n v="0"/>
    <n v="0"/>
    <n v="1266"/>
    <m/>
    <n v="0.15"/>
    <n v="0"/>
    <n v="189.9"/>
    <n v="0"/>
  </r>
  <r>
    <x v="3"/>
    <x v="69"/>
    <s v="OFFLINE"/>
    <n v="0"/>
    <n v="0"/>
    <n v="0"/>
    <n v="0"/>
    <n v="1266"/>
    <m/>
    <n v="0.15"/>
    <n v="0"/>
    <n v="189.9"/>
    <n v="0"/>
  </r>
  <r>
    <x v="3"/>
    <x v="70"/>
    <s v="OFFLINE"/>
    <n v="0"/>
    <n v="0"/>
    <n v="0"/>
    <n v="0"/>
    <n v="1266"/>
    <m/>
    <n v="0.15"/>
    <n v="0"/>
    <n v="189.9"/>
    <n v="0"/>
  </r>
  <r>
    <x v="3"/>
    <x v="71"/>
    <s v="OFFLINE"/>
    <n v="0"/>
    <n v="0"/>
    <n v="0"/>
    <n v="0"/>
    <n v="1266"/>
    <m/>
    <n v="0.15"/>
    <n v="0"/>
    <n v="189.9"/>
    <n v="0"/>
  </r>
  <r>
    <x v="3"/>
    <x v="72"/>
    <s v="OFFLINE"/>
    <n v="0"/>
    <n v="0"/>
    <n v="0"/>
    <n v="0"/>
    <n v="1266"/>
    <m/>
    <n v="0.15"/>
    <n v="0"/>
    <n v="189.9"/>
    <n v="0"/>
  </r>
  <r>
    <x v="3"/>
    <x v="73"/>
    <s v="OFFLINE"/>
    <n v="0"/>
    <n v="0"/>
    <n v="0"/>
    <n v="0"/>
    <n v="1266"/>
    <m/>
    <n v="0.15"/>
    <n v="0"/>
    <n v="189.9"/>
    <n v="0"/>
  </r>
  <r>
    <x v="3"/>
    <x v="74"/>
    <s v="OFFLINE"/>
    <n v="0"/>
    <n v="0"/>
    <n v="0"/>
    <n v="0"/>
    <n v="1266"/>
    <m/>
    <n v="0.15"/>
    <n v="0"/>
    <n v="189.9"/>
    <n v="0"/>
  </r>
  <r>
    <x v="3"/>
    <x v="75"/>
    <s v="OFFLINE"/>
    <n v="0"/>
    <n v="0"/>
    <n v="0"/>
    <n v="0"/>
    <n v="1266"/>
    <m/>
    <n v="0.15"/>
    <n v="0"/>
    <n v="189.9"/>
    <n v="0"/>
  </r>
  <r>
    <x v="3"/>
    <x v="76"/>
    <s v="OFFLINE"/>
    <n v="0"/>
    <n v="0"/>
    <n v="0"/>
    <n v="0"/>
    <n v="1266"/>
    <m/>
    <n v="0.15"/>
    <n v="0"/>
    <n v="189.9"/>
    <n v="0"/>
  </r>
  <r>
    <x v="3"/>
    <x v="77"/>
    <s v="OFFLINE"/>
    <n v="0"/>
    <n v="0"/>
    <n v="0"/>
    <n v="0"/>
    <n v="1266"/>
    <m/>
    <n v="0.15"/>
    <n v="0"/>
    <n v="189.9"/>
    <n v="0"/>
  </r>
  <r>
    <x v="3"/>
    <x v="78"/>
    <s v="OFFLINE"/>
    <n v="0"/>
    <n v="0"/>
    <n v="0"/>
    <n v="0"/>
    <n v="1266"/>
    <m/>
    <n v="0.15"/>
    <n v="0"/>
    <n v="189.9"/>
    <n v="0"/>
  </r>
  <r>
    <x v="3"/>
    <x v="79"/>
    <s v="OFFLINE"/>
    <n v="0"/>
    <n v="0"/>
    <n v="0"/>
    <n v="0"/>
    <n v="1266"/>
    <m/>
    <n v="0.15"/>
    <n v="0"/>
    <n v="189.9"/>
    <n v="0"/>
  </r>
  <r>
    <x v="3"/>
    <x v="80"/>
    <s v="OFFLINE"/>
    <n v="0"/>
    <n v="0"/>
    <n v="0"/>
    <n v="0"/>
    <n v="1266"/>
    <m/>
    <n v="0.15"/>
    <n v="0"/>
    <n v="189.9"/>
    <n v="0"/>
  </r>
  <r>
    <x v="3"/>
    <x v="81"/>
    <s v="OFFLINE"/>
    <n v="0"/>
    <n v="0"/>
    <n v="0"/>
    <n v="0"/>
    <n v="1266"/>
    <m/>
    <n v="0.15"/>
    <n v="0"/>
    <n v="189.9"/>
    <n v="0"/>
  </r>
  <r>
    <x v="3"/>
    <x v="82"/>
    <s v="OFFLINE"/>
    <n v="0"/>
    <n v="0"/>
    <n v="0"/>
    <n v="0"/>
    <n v="1266"/>
    <m/>
    <n v="0.15"/>
    <n v="0"/>
    <n v="189.9"/>
    <n v="0"/>
  </r>
  <r>
    <x v="3"/>
    <x v="83"/>
    <s v="OFFLINE"/>
    <n v="0"/>
    <n v="0"/>
    <n v="0"/>
    <n v="0"/>
    <n v="1266"/>
    <m/>
    <n v="0.15"/>
    <n v="0"/>
    <n v="189.9"/>
    <n v="0"/>
  </r>
  <r>
    <x v="3"/>
    <x v="84"/>
    <s v="OFFLINE"/>
    <n v="0"/>
    <n v="0"/>
    <n v="0"/>
    <n v="0"/>
    <n v="1266"/>
    <m/>
    <n v="0.15"/>
    <n v="0"/>
    <n v="189.9"/>
    <n v="0"/>
  </r>
  <r>
    <x v="3"/>
    <x v="85"/>
    <s v="OFFLINE"/>
    <n v="0"/>
    <n v="0"/>
    <n v="0"/>
    <n v="0"/>
    <n v="1266"/>
    <m/>
    <n v="0.15"/>
    <n v="0"/>
    <n v="189.9"/>
    <n v="0"/>
  </r>
  <r>
    <x v="3"/>
    <x v="86"/>
    <s v="OFFLINE"/>
    <n v="0"/>
    <n v="0"/>
    <n v="0"/>
    <n v="0"/>
    <n v="1266"/>
    <m/>
    <n v="0.15"/>
    <n v="0"/>
    <n v="189.9"/>
    <n v="0"/>
  </r>
  <r>
    <x v="3"/>
    <x v="87"/>
    <s v="OFFLINE"/>
    <n v="0"/>
    <n v="0"/>
    <n v="0"/>
    <n v="0"/>
    <n v="1266"/>
    <m/>
    <n v="0.15"/>
    <n v="0"/>
    <n v="189.9"/>
    <n v="0"/>
  </r>
  <r>
    <x v="3"/>
    <x v="88"/>
    <s v="OFFLINE"/>
    <n v="0"/>
    <n v="0"/>
    <n v="0"/>
    <n v="0"/>
    <n v="1266"/>
    <m/>
    <n v="0.15"/>
    <n v="0"/>
    <n v="189.9"/>
    <n v="0"/>
  </r>
  <r>
    <x v="3"/>
    <x v="89"/>
    <s v="OFFLINE"/>
    <n v="0"/>
    <n v="0"/>
    <n v="0"/>
    <n v="0"/>
    <n v="1266"/>
    <m/>
    <n v="0.15"/>
    <n v="0"/>
    <n v="189.9"/>
    <n v="0"/>
  </r>
  <r>
    <x v="3"/>
    <x v="90"/>
    <s v="OFFLINE"/>
    <n v="0"/>
    <n v="0"/>
    <n v="0"/>
    <n v="0"/>
    <n v="1266"/>
    <m/>
    <n v="0.15"/>
    <n v="0"/>
    <n v="189.9"/>
    <n v="0"/>
  </r>
  <r>
    <x v="3"/>
    <x v="91"/>
    <s v="OFFLINE"/>
    <n v="0"/>
    <n v="0"/>
    <n v="0"/>
    <n v="0"/>
    <n v="1266"/>
    <m/>
    <n v="0.15"/>
    <n v="0"/>
    <n v="189.9"/>
    <n v="0"/>
  </r>
  <r>
    <x v="3"/>
    <x v="92"/>
    <s v="OFFLINE"/>
    <n v="0"/>
    <n v="0"/>
    <n v="0"/>
    <n v="0"/>
    <n v="1266"/>
    <m/>
    <n v="0.15"/>
    <n v="0"/>
    <n v="189.9"/>
    <n v="0"/>
  </r>
  <r>
    <x v="3"/>
    <x v="93"/>
    <s v="OFFLINE"/>
    <n v="0"/>
    <n v="0"/>
    <n v="0"/>
    <n v="0"/>
    <n v="1266"/>
    <m/>
    <n v="0.15"/>
    <n v="0"/>
    <n v="189.9"/>
    <n v="0"/>
  </r>
  <r>
    <x v="3"/>
    <x v="94"/>
    <s v="OFFLINE"/>
    <n v="0"/>
    <n v="0"/>
    <n v="0"/>
    <n v="0"/>
    <n v="1266"/>
    <m/>
    <n v="0.15"/>
    <n v="0"/>
    <n v="189.9"/>
    <n v="0"/>
  </r>
  <r>
    <x v="3"/>
    <x v="95"/>
    <s v="OFFLINE"/>
    <n v="0"/>
    <n v="0"/>
    <n v="0"/>
    <n v="0"/>
    <n v="1266"/>
    <m/>
    <n v="0.15"/>
    <n v="0"/>
    <n v="189.9"/>
    <n v="0"/>
  </r>
  <r>
    <x v="3"/>
    <x v="96"/>
    <s v="OFFLINE"/>
    <n v="0"/>
    <n v="0"/>
    <n v="0"/>
    <n v="0"/>
    <n v="1266"/>
    <m/>
    <n v="0.15"/>
    <n v="0"/>
    <n v="189.9"/>
    <n v="0"/>
  </r>
  <r>
    <x v="3"/>
    <x v="97"/>
    <s v="OFFLINE"/>
    <n v="0"/>
    <n v="0"/>
    <n v="0"/>
    <n v="0"/>
    <n v="1266"/>
    <m/>
    <n v="0.15"/>
    <n v="0"/>
    <n v="189.9"/>
    <n v="0"/>
  </r>
  <r>
    <x v="3"/>
    <x v="98"/>
    <s v="OFFLINE"/>
    <n v="0"/>
    <n v="0"/>
    <n v="0"/>
    <n v="0"/>
    <n v="1266"/>
    <m/>
    <n v="0.15"/>
    <n v="0"/>
    <n v="189.9"/>
    <n v="0"/>
  </r>
  <r>
    <x v="3"/>
    <x v="99"/>
    <s v="OFFLINE"/>
    <n v="0"/>
    <n v="0"/>
    <n v="0"/>
    <n v="0"/>
    <n v="1266"/>
    <m/>
    <n v="0.15"/>
    <n v="0"/>
    <n v="189.9"/>
    <n v="0"/>
  </r>
  <r>
    <x v="3"/>
    <x v="100"/>
    <s v="OFFLINE"/>
    <n v="0"/>
    <n v="0"/>
    <n v="0"/>
    <n v="0"/>
    <n v="1266"/>
    <m/>
    <n v="0.15"/>
    <n v="0"/>
    <n v="189.9"/>
    <n v="0"/>
  </r>
  <r>
    <x v="3"/>
    <x v="101"/>
    <s v="OFFLINE"/>
    <n v="0"/>
    <n v="0"/>
    <n v="0"/>
    <n v="0"/>
    <n v="1266"/>
    <m/>
    <n v="0.15"/>
    <n v="0"/>
    <n v="189.9"/>
    <n v="0"/>
  </r>
  <r>
    <x v="3"/>
    <x v="102"/>
    <s v="OFFLINE"/>
    <n v="0"/>
    <n v="0"/>
    <n v="0"/>
    <n v="0"/>
    <n v="1266"/>
    <m/>
    <n v="0.15"/>
    <n v="0"/>
    <n v="189.9"/>
    <n v="0"/>
  </r>
  <r>
    <x v="3"/>
    <x v="103"/>
    <s v="OFFLINE"/>
    <n v="0"/>
    <n v="0"/>
    <n v="0"/>
    <n v="0"/>
    <n v="1266"/>
    <m/>
    <n v="0.15"/>
    <n v="0"/>
    <n v="189.9"/>
    <n v="0"/>
  </r>
  <r>
    <x v="3"/>
    <x v="104"/>
    <s v="OFFLINE"/>
    <n v="0"/>
    <n v="0"/>
    <n v="0"/>
    <n v="0"/>
    <n v="1266"/>
    <m/>
    <n v="0.15"/>
    <n v="0"/>
    <n v="189.9"/>
    <n v="0"/>
  </r>
  <r>
    <x v="3"/>
    <x v="105"/>
    <s v="OFFLINE"/>
    <n v="0"/>
    <n v="0"/>
    <n v="0"/>
    <n v="0"/>
    <n v="1266"/>
    <m/>
    <n v="0.15"/>
    <n v="0"/>
    <n v="189.9"/>
    <n v="0"/>
  </r>
  <r>
    <x v="3"/>
    <x v="106"/>
    <s v="OFFLINE"/>
    <n v="0"/>
    <n v="0"/>
    <n v="0"/>
    <n v="0"/>
    <n v="1266"/>
    <m/>
    <n v="0.15"/>
    <n v="0"/>
    <n v="189.9"/>
    <n v="0"/>
  </r>
  <r>
    <x v="3"/>
    <x v="107"/>
    <s v="OFFLINE"/>
    <n v="0"/>
    <n v="0"/>
    <n v="0"/>
    <n v="0"/>
    <n v="1266"/>
    <m/>
    <n v="0.15"/>
    <n v="0"/>
    <n v="189.9"/>
    <n v="0"/>
  </r>
  <r>
    <x v="3"/>
    <x v="108"/>
    <s v="OFFLINE"/>
    <n v="0"/>
    <n v="0"/>
    <n v="0"/>
    <n v="0"/>
    <n v="1266"/>
    <m/>
    <n v="0.15"/>
    <n v="0"/>
    <n v="189.9"/>
    <n v="0"/>
  </r>
  <r>
    <x v="3"/>
    <x v="109"/>
    <s v="OFFLINE"/>
    <n v="0"/>
    <n v="0"/>
    <n v="0"/>
    <n v="0"/>
    <n v="1266"/>
    <m/>
    <n v="0.15"/>
    <n v="0"/>
    <n v="189.9"/>
    <n v="0"/>
  </r>
  <r>
    <x v="3"/>
    <x v="110"/>
    <s v="OFFLINE"/>
    <n v="0"/>
    <n v="0"/>
    <n v="0"/>
    <n v="0"/>
    <n v="1266"/>
    <m/>
    <n v="0.15"/>
    <n v="0"/>
    <n v="189.9"/>
    <n v="0"/>
  </r>
  <r>
    <x v="3"/>
    <x v="111"/>
    <s v="OFFLINE"/>
    <n v="0"/>
    <n v="0"/>
    <n v="0"/>
    <n v="0"/>
    <n v="1266"/>
    <m/>
    <n v="0.15"/>
    <n v="0"/>
    <n v="189.9"/>
    <n v="0"/>
  </r>
  <r>
    <x v="3"/>
    <x v="112"/>
    <s v="OFFLINE"/>
    <n v="0"/>
    <n v="0"/>
    <n v="0"/>
    <n v="0"/>
    <n v="1266"/>
    <m/>
    <n v="0.15"/>
    <n v="0"/>
    <n v="189.9"/>
    <n v="0"/>
  </r>
  <r>
    <x v="3"/>
    <x v="113"/>
    <s v="OFFLINE"/>
    <n v="0"/>
    <n v="0"/>
    <n v="0"/>
    <n v="0"/>
    <n v="1266"/>
    <m/>
    <n v="0.15"/>
    <n v="0"/>
    <n v="189.9"/>
    <n v="0"/>
  </r>
  <r>
    <x v="3"/>
    <x v="114"/>
    <s v="OFFLINE"/>
    <n v="0"/>
    <n v="0"/>
    <n v="0"/>
    <n v="0"/>
    <n v="1266"/>
    <m/>
    <n v="0.15"/>
    <n v="0"/>
    <n v="189.9"/>
    <n v="0"/>
  </r>
  <r>
    <x v="3"/>
    <x v="115"/>
    <s v="OFFLINE"/>
    <n v="0"/>
    <n v="0"/>
    <n v="0"/>
    <n v="0"/>
    <n v="1266"/>
    <m/>
    <n v="0.15"/>
    <n v="0"/>
    <n v="189.9"/>
    <n v="0"/>
  </r>
  <r>
    <x v="3"/>
    <x v="116"/>
    <s v="OFFLINE"/>
    <n v="0"/>
    <n v="0"/>
    <n v="0"/>
    <n v="0"/>
    <n v="1266"/>
    <m/>
    <n v="0.15"/>
    <n v="0"/>
    <n v="189.9"/>
    <n v="0"/>
  </r>
  <r>
    <x v="3"/>
    <x v="117"/>
    <s v="OFFLINE"/>
    <n v="0"/>
    <n v="0"/>
    <n v="0"/>
    <n v="0"/>
    <n v="1266"/>
    <m/>
    <n v="0.15"/>
    <n v="0"/>
    <n v="189.9"/>
    <n v="0"/>
  </r>
  <r>
    <x v="3"/>
    <x v="118"/>
    <s v="OFFLINE"/>
    <n v="0"/>
    <n v="0"/>
    <n v="0"/>
    <n v="0"/>
    <n v="1266"/>
    <m/>
    <n v="0.15"/>
    <n v="0"/>
    <n v="189.9"/>
    <n v="0"/>
  </r>
  <r>
    <x v="3"/>
    <x v="119"/>
    <s v="OFFLINE"/>
    <n v="0"/>
    <n v="0"/>
    <n v="0"/>
    <n v="0"/>
    <n v="1266"/>
    <m/>
    <n v="0.15"/>
    <n v="0"/>
    <n v="189.9"/>
    <n v="0"/>
  </r>
  <r>
    <x v="3"/>
    <x v="120"/>
    <s v="OFFLINE"/>
    <n v="0"/>
    <n v="0"/>
    <n v="0"/>
    <n v="0"/>
    <n v="1266"/>
    <m/>
    <n v="0.15"/>
    <n v="0"/>
    <n v="189.9"/>
    <n v="0"/>
  </r>
  <r>
    <x v="3"/>
    <x v="121"/>
    <s v="OFFLINE"/>
    <n v="0"/>
    <n v="0"/>
    <n v="0"/>
    <n v="0"/>
    <n v="1266"/>
    <m/>
    <n v="0.15"/>
    <n v="0"/>
    <n v="189.9"/>
    <n v="0"/>
  </r>
  <r>
    <x v="3"/>
    <x v="122"/>
    <s v="OFFLINE"/>
    <n v="0"/>
    <n v="0"/>
    <n v="0"/>
    <n v="0"/>
    <n v="1266"/>
    <m/>
    <n v="0.15"/>
    <n v="0"/>
    <n v="189.9"/>
    <n v="0"/>
  </r>
  <r>
    <x v="3"/>
    <x v="123"/>
    <s v="OFFLINE"/>
    <n v="0"/>
    <n v="0"/>
    <n v="0"/>
    <n v="0"/>
    <n v="1266"/>
    <m/>
    <n v="0.15"/>
    <n v="0"/>
    <n v="189.9"/>
    <n v="0"/>
  </r>
  <r>
    <x v="3"/>
    <x v="124"/>
    <s v="OFFLINE"/>
    <n v="0"/>
    <n v="0"/>
    <n v="0"/>
    <n v="0"/>
    <n v="1266"/>
    <m/>
    <n v="0.15"/>
    <n v="0"/>
    <n v="189.9"/>
    <n v="0"/>
  </r>
  <r>
    <x v="3"/>
    <x v="125"/>
    <s v="OFFLINE"/>
    <n v="0"/>
    <n v="0"/>
    <n v="0"/>
    <n v="0"/>
    <n v="1266"/>
    <m/>
    <n v="0.15"/>
    <n v="0"/>
    <n v="189.9"/>
    <n v="0"/>
  </r>
  <r>
    <x v="3"/>
    <x v="126"/>
    <s v="OFFLINE"/>
    <n v="0"/>
    <n v="0"/>
    <n v="0"/>
    <n v="0"/>
    <n v="1266"/>
    <m/>
    <n v="0.15"/>
    <n v="0"/>
    <n v="189.9"/>
    <n v="0"/>
  </r>
  <r>
    <x v="3"/>
    <x v="127"/>
    <s v="OFFLINE"/>
    <n v="0"/>
    <n v="0"/>
    <n v="0"/>
    <n v="0"/>
    <n v="1266"/>
    <m/>
    <n v="0.15"/>
    <n v="0"/>
    <n v="189.9"/>
    <n v="0"/>
  </r>
  <r>
    <x v="3"/>
    <x v="128"/>
    <s v="OFFLINE"/>
    <n v="0"/>
    <n v="0"/>
    <n v="0"/>
    <n v="0"/>
    <n v="1266"/>
    <m/>
    <n v="0.15"/>
    <n v="0"/>
    <n v="189.9"/>
    <n v="0"/>
  </r>
  <r>
    <x v="3"/>
    <x v="129"/>
    <s v="OFFLINE"/>
    <n v="0"/>
    <n v="0"/>
    <n v="0"/>
    <n v="0"/>
    <n v="1266"/>
    <m/>
    <n v="0.15"/>
    <n v="0"/>
    <n v="189.9"/>
    <n v="0"/>
  </r>
  <r>
    <x v="3"/>
    <x v="130"/>
    <s v="OFFLINE"/>
    <n v="0"/>
    <n v="0"/>
    <n v="0"/>
    <n v="0"/>
    <n v="1266"/>
    <m/>
    <n v="0.15"/>
    <n v="0"/>
    <n v="189.9"/>
    <n v="0"/>
  </r>
  <r>
    <x v="3"/>
    <x v="131"/>
    <s v="OFFLINE"/>
    <n v="0"/>
    <n v="0"/>
    <n v="0"/>
    <n v="0"/>
    <n v="1266"/>
    <m/>
    <n v="0.15"/>
    <n v="0"/>
    <n v="189.9"/>
    <n v="0"/>
  </r>
  <r>
    <x v="3"/>
    <x v="132"/>
    <s v="OFFLINE"/>
    <n v="0"/>
    <n v="0"/>
    <n v="0"/>
    <n v="0"/>
    <n v="1266"/>
    <m/>
    <n v="0.15"/>
    <n v="0"/>
    <n v="189.9"/>
    <n v="0"/>
  </r>
  <r>
    <x v="3"/>
    <x v="133"/>
    <s v="OFFLINE"/>
    <n v="0"/>
    <n v="0"/>
    <n v="0"/>
    <n v="0"/>
    <n v="1266"/>
    <m/>
    <n v="0.15"/>
    <n v="0"/>
    <n v="189.9"/>
    <n v="0"/>
  </r>
  <r>
    <x v="3"/>
    <x v="134"/>
    <s v="OFFLINE"/>
    <n v="0"/>
    <n v="0"/>
    <n v="0"/>
    <n v="0"/>
    <n v="1266"/>
    <m/>
    <n v="0.15"/>
    <n v="0"/>
    <n v="189.9"/>
    <n v="0"/>
  </r>
  <r>
    <x v="3"/>
    <x v="135"/>
    <s v="OFFLINE"/>
    <n v="0"/>
    <n v="0"/>
    <n v="0"/>
    <n v="0"/>
    <n v="1266"/>
    <m/>
    <n v="0.15"/>
    <n v="0"/>
    <n v="189.9"/>
    <n v="0"/>
  </r>
  <r>
    <x v="3"/>
    <x v="136"/>
    <s v="OFFLINE"/>
    <n v="0"/>
    <n v="0"/>
    <n v="0"/>
    <n v="0"/>
    <n v="1266"/>
    <m/>
    <n v="0.15"/>
    <n v="0"/>
    <n v="189.9"/>
    <n v="0"/>
  </r>
  <r>
    <x v="3"/>
    <x v="137"/>
    <s v="OFFLINE"/>
    <n v="0"/>
    <n v="0"/>
    <n v="0"/>
    <n v="0"/>
    <n v="1266"/>
    <m/>
    <n v="0.15"/>
    <n v="0"/>
    <n v="189.9"/>
    <n v="0"/>
  </r>
  <r>
    <x v="3"/>
    <x v="138"/>
    <s v="OFFLINE"/>
    <n v="0"/>
    <n v="0"/>
    <n v="0"/>
    <n v="0"/>
    <n v="1266"/>
    <m/>
    <n v="0.15"/>
    <n v="0"/>
    <n v="189.9"/>
    <n v="0"/>
  </r>
  <r>
    <x v="3"/>
    <x v="139"/>
    <s v="OFFLINE"/>
    <n v="0"/>
    <n v="0"/>
    <n v="0"/>
    <n v="0"/>
    <n v="1266"/>
    <m/>
    <n v="0.15"/>
    <n v="0"/>
    <n v="189.9"/>
    <n v="0"/>
  </r>
  <r>
    <x v="3"/>
    <x v="140"/>
    <s v="OFFLINE"/>
    <n v="0"/>
    <n v="0"/>
    <n v="0"/>
    <n v="0"/>
    <n v="1266"/>
    <m/>
    <n v="0.15"/>
    <n v="0"/>
    <n v="189.9"/>
    <n v="0"/>
  </r>
  <r>
    <x v="3"/>
    <x v="141"/>
    <s v="OFFLINE"/>
    <n v="0"/>
    <n v="0"/>
    <n v="0"/>
    <n v="0"/>
    <n v="1266"/>
    <m/>
    <n v="0.15"/>
    <n v="0"/>
    <n v="189.9"/>
    <n v="0"/>
  </r>
  <r>
    <x v="3"/>
    <x v="142"/>
    <s v="OFFLINE"/>
    <n v="0"/>
    <n v="0"/>
    <n v="0"/>
    <n v="0"/>
    <n v="1266"/>
    <m/>
    <n v="0.15"/>
    <n v="0"/>
    <n v="189.9"/>
    <n v="0"/>
  </r>
  <r>
    <x v="3"/>
    <x v="143"/>
    <s v="OFFLINE"/>
    <n v="0"/>
    <n v="0"/>
    <n v="0"/>
    <n v="0"/>
    <n v="1266"/>
    <m/>
    <n v="0.15"/>
    <n v="0"/>
    <n v="189.9"/>
    <n v="0"/>
  </r>
  <r>
    <x v="3"/>
    <x v="144"/>
    <s v="OFFLINE"/>
    <n v="0"/>
    <n v="0"/>
    <n v="0"/>
    <n v="0"/>
    <n v="1266"/>
    <m/>
    <n v="0.15"/>
    <n v="0"/>
    <n v="189.9"/>
    <n v="0"/>
  </r>
  <r>
    <x v="3"/>
    <x v="145"/>
    <s v="OFFLINE"/>
    <n v="0"/>
    <n v="0"/>
    <n v="0"/>
    <n v="0"/>
    <n v="1266"/>
    <m/>
    <n v="0.15"/>
    <n v="0"/>
    <n v="189.9"/>
    <n v="0"/>
  </r>
  <r>
    <x v="3"/>
    <x v="146"/>
    <s v="OFFLINE"/>
    <n v="0"/>
    <n v="0"/>
    <n v="0"/>
    <n v="0"/>
    <n v="1266"/>
    <m/>
    <n v="0.15"/>
    <n v="0"/>
    <n v="189.9"/>
    <n v="0"/>
  </r>
  <r>
    <x v="3"/>
    <x v="147"/>
    <s v="OFFLINE"/>
    <n v="0"/>
    <n v="0"/>
    <n v="0"/>
    <n v="0"/>
    <n v="1266"/>
    <m/>
    <n v="0.15"/>
    <n v="0"/>
    <n v="189.9"/>
    <n v="0"/>
  </r>
  <r>
    <x v="3"/>
    <x v="148"/>
    <s v="OFFLINE"/>
    <n v="0"/>
    <n v="0"/>
    <n v="0"/>
    <n v="0"/>
    <n v="1266"/>
    <m/>
    <n v="0.15"/>
    <n v="0"/>
    <n v="189.9"/>
    <n v="0"/>
  </r>
  <r>
    <x v="3"/>
    <x v="149"/>
    <s v="OFFLINE"/>
    <n v="0"/>
    <n v="0"/>
    <n v="0"/>
    <n v="0"/>
    <n v="1266"/>
    <m/>
    <n v="0.15"/>
    <n v="0"/>
    <n v="189.9"/>
    <n v="0"/>
  </r>
  <r>
    <x v="3"/>
    <x v="150"/>
    <s v="OFFLINE"/>
    <n v="0"/>
    <n v="0"/>
    <n v="0"/>
    <n v="0"/>
    <n v="1266"/>
    <m/>
    <n v="0.15"/>
    <n v="0"/>
    <n v="189.9"/>
    <n v="0"/>
  </r>
  <r>
    <x v="3"/>
    <x v="151"/>
    <s v="OFFLINE"/>
    <n v="0"/>
    <n v="0"/>
    <n v="0"/>
    <n v="0"/>
    <n v="1266"/>
    <m/>
    <n v="0.15"/>
    <n v="0"/>
    <n v="189.9"/>
    <n v="0"/>
  </r>
  <r>
    <x v="3"/>
    <x v="152"/>
    <s v="OFFLINE"/>
    <n v="0"/>
    <n v="0"/>
    <n v="0"/>
    <n v="0"/>
    <n v="1266"/>
    <m/>
    <n v="0.15"/>
    <n v="0"/>
    <n v="189.9"/>
    <n v="0"/>
  </r>
  <r>
    <x v="3"/>
    <x v="153"/>
    <s v="OFFLINE"/>
    <n v="0"/>
    <n v="0"/>
    <n v="0"/>
    <n v="0"/>
    <n v="1266"/>
    <m/>
    <n v="0.15"/>
    <n v="0"/>
    <n v="189.9"/>
    <n v="0"/>
  </r>
  <r>
    <x v="3"/>
    <x v="154"/>
    <s v="OFFLINE"/>
    <n v="0"/>
    <n v="0"/>
    <n v="0"/>
    <n v="0"/>
    <n v="1266"/>
    <m/>
    <n v="0.15"/>
    <n v="0"/>
    <n v="189.9"/>
    <n v="0"/>
  </r>
  <r>
    <x v="3"/>
    <x v="155"/>
    <s v="OFFLINE"/>
    <n v="0"/>
    <n v="0"/>
    <n v="0"/>
    <n v="0"/>
    <n v="1266"/>
    <m/>
    <n v="0.15"/>
    <n v="0"/>
    <n v="189.9"/>
    <n v="0"/>
  </r>
  <r>
    <x v="3"/>
    <x v="156"/>
    <s v="OFFLINE"/>
    <n v="0"/>
    <n v="0"/>
    <n v="0"/>
    <n v="0"/>
    <n v="1266"/>
    <m/>
    <n v="0.15"/>
    <n v="0"/>
    <n v="189.9"/>
    <n v="0"/>
  </r>
  <r>
    <x v="3"/>
    <x v="157"/>
    <s v="OFFLINE"/>
    <n v="0"/>
    <n v="0"/>
    <n v="0"/>
    <n v="0"/>
    <n v="1266"/>
    <m/>
    <n v="0.15"/>
    <n v="0"/>
    <n v="189.9"/>
    <n v="0"/>
  </r>
  <r>
    <x v="3"/>
    <x v="158"/>
    <s v="OFFLINE"/>
    <n v="0"/>
    <n v="0"/>
    <n v="0"/>
    <n v="0"/>
    <n v="1266"/>
    <m/>
    <n v="0.15"/>
    <n v="0"/>
    <n v="189.9"/>
    <n v="0"/>
  </r>
  <r>
    <x v="3"/>
    <x v="159"/>
    <s v="OFFLINE"/>
    <n v="0"/>
    <n v="0"/>
    <n v="0"/>
    <n v="0"/>
    <n v="1266"/>
    <m/>
    <n v="0.15"/>
    <n v="0"/>
    <n v="189.9"/>
    <n v="0"/>
  </r>
  <r>
    <x v="3"/>
    <x v="160"/>
    <s v="OFFLINE"/>
    <n v="0"/>
    <n v="0"/>
    <n v="0"/>
    <n v="0"/>
    <n v="1266"/>
    <m/>
    <n v="0.15"/>
    <n v="0"/>
    <n v="189.9"/>
    <n v="0"/>
  </r>
  <r>
    <x v="3"/>
    <x v="161"/>
    <s v="OFFLINE"/>
    <n v="0"/>
    <n v="0"/>
    <n v="0"/>
    <n v="0"/>
    <n v="1266"/>
    <m/>
    <n v="0.15"/>
    <n v="0"/>
    <n v="189.9"/>
    <n v="0"/>
  </r>
  <r>
    <x v="3"/>
    <x v="162"/>
    <s v="OFFLINE"/>
    <n v="0"/>
    <n v="0"/>
    <n v="0"/>
    <n v="0"/>
    <n v="1266"/>
    <m/>
    <n v="0.15"/>
    <n v="0"/>
    <n v="189.9"/>
    <n v="0"/>
  </r>
  <r>
    <x v="3"/>
    <x v="163"/>
    <s v="OFFLINE"/>
    <n v="0"/>
    <n v="0"/>
    <n v="0"/>
    <n v="0"/>
    <n v="1266"/>
    <m/>
    <n v="0.15"/>
    <n v="0"/>
    <n v="189.9"/>
    <n v="0"/>
  </r>
  <r>
    <x v="3"/>
    <x v="164"/>
    <s v="OFFLINE"/>
    <n v="0"/>
    <n v="0"/>
    <n v="0"/>
    <n v="0"/>
    <n v="1266"/>
    <m/>
    <n v="0.15"/>
    <n v="0"/>
    <n v="189.9"/>
    <n v="0"/>
  </r>
  <r>
    <x v="3"/>
    <x v="165"/>
    <s v="OFFLINE"/>
    <n v="0"/>
    <n v="0"/>
    <n v="0"/>
    <n v="0"/>
    <n v="1266"/>
    <m/>
    <n v="0.15"/>
    <n v="0"/>
    <n v="189.9"/>
    <n v="0"/>
  </r>
  <r>
    <x v="3"/>
    <x v="166"/>
    <s v="OFFLINE"/>
    <n v="0"/>
    <n v="0"/>
    <n v="0"/>
    <n v="0"/>
    <n v="1266"/>
    <m/>
    <n v="0.15"/>
    <n v="0"/>
    <n v="189.9"/>
    <n v="0"/>
  </r>
  <r>
    <x v="3"/>
    <x v="167"/>
    <s v="OFFLINE"/>
    <n v="0"/>
    <n v="0"/>
    <n v="0"/>
    <n v="0"/>
    <n v="1266"/>
    <m/>
    <n v="0.15"/>
    <n v="0"/>
    <n v="189.9"/>
    <n v="0"/>
  </r>
  <r>
    <x v="3"/>
    <x v="168"/>
    <s v="OFFLINE"/>
    <n v="0"/>
    <n v="0"/>
    <n v="0"/>
    <n v="0"/>
    <n v="1266"/>
    <m/>
    <n v="0.15"/>
    <n v="0"/>
    <n v="189.9"/>
    <n v="0"/>
  </r>
  <r>
    <x v="3"/>
    <x v="169"/>
    <s v="OFFLINE"/>
    <n v="0"/>
    <n v="0"/>
    <n v="0"/>
    <n v="0"/>
    <n v="1266"/>
    <m/>
    <n v="0.15"/>
    <n v="0"/>
    <n v="189.9"/>
    <n v="0"/>
  </r>
  <r>
    <x v="3"/>
    <x v="170"/>
    <s v="OFFLINE"/>
    <n v="0"/>
    <n v="0"/>
    <n v="0"/>
    <n v="0"/>
    <n v="1266"/>
    <m/>
    <n v="0.15"/>
    <n v="0"/>
    <n v="189.9"/>
    <n v="0"/>
  </r>
  <r>
    <x v="3"/>
    <x v="171"/>
    <s v="OFFLINE"/>
    <n v="0"/>
    <n v="0"/>
    <n v="0"/>
    <n v="0"/>
    <n v="1266"/>
    <m/>
    <n v="0.15"/>
    <n v="0"/>
    <n v="189.9"/>
    <n v="0"/>
  </r>
  <r>
    <x v="3"/>
    <x v="172"/>
    <s v="OFFLINE"/>
    <n v="0"/>
    <n v="0"/>
    <n v="0"/>
    <n v="0"/>
    <n v="1266"/>
    <m/>
    <n v="0.15"/>
    <n v="0"/>
    <n v="189.9"/>
    <n v="0"/>
  </r>
  <r>
    <x v="3"/>
    <x v="173"/>
    <s v="OFFLINE"/>
    <n v="0"/>
    <n v="0"/>
    <n v="0"/>
    <n v="0"/>
    <n v="1266"/>
    <m/>
    <n v="0.15"/>
    <n v="0"/>
    <n v="189.9"/>
    <n v="0"/>
  </r>
  <r>
    <x v="3"/>
    <x v="174"/>
    <s v="OFFLINE"/>
    <n v="0"/>
    <n v="0"/>
    <n v="0"/>
    <n v="0"/>
    <n v="1266"/>
    <m/>
    <n v="0.15"/>
    <n v="0"/>
    <n v="189.9"/>
    <n v="0"/>
  </r>
  <r>
    <x v="3"/>
    <x v="175"/>
    <s v="OFFLINE"/>
    <n v="0"/>
    <n v="0"/>
    <n v="0"/>
    <n v="0"/>
    <n v="1266"/>
    <m/>
    <n v="0.15"/>
    <n v="0"/>
    <n v="189.9"/>
    <n v="0"/>
  </r>
  <r>
    <x v="3"/>
    <x v="176"/>
    <s v="OFFLINE"/>
    <n v="0"/>
    <n v="0"/>
    <n v="0"/>
    <n v="0"/>
    <n v="1266"/>
    <m/>
    <n v="0.15"/>
    <n v="0"/>
    <n v="189.9"/>
    <n v="0"/>
  </r>
  <r>
    <x v="3"/>
    <x v="177"/>
    <s v="OFFLINE"/>
    <n v="0"/>
    <n v="0"/>
    <n v="0"/>
    <n v="0"/>
    <n v="1266"/>
    <m/>
    <n v="0.15"/>
    <n v="0"/>
    <n v="189.9"/>
    <n v="0"/>
  </r>
  <r>
    <x v="3"/>
    <x v="178"/>
    <s v="OFFLINE"/>
    <n v="0"/>
    <n v="0"/>
    <n v="0"/>
    <n v="0"/>
    <n v="1266"/>
    <m/>
    <n v="0.15"/>
    <n v="0"/>
    <n v="189.9"/>
    <n v="0"/>
  </r>
  <r>
    <x v="3"/>
    <x v="179"/>
    <s v="OFFLINE"/>
    <n v="0"/>
    <n v="0"/>
    <n v="0"/>
    <n v="0"/>
    <n v="1266"/>
    <m/>
    <n v="0.15"/>
    <n v="0"/>
    <n v="189.9"/>
    <n v="0"/>
  </r>
  <r>
    <x v="3"/>
    <x v="180"/>
    <s v="OFFLINE"/>
    <n v="0"/>
    <n v="0"/>
    <n v="0"/>
    <n v="0"/>
    <n v="1266"/>
    <m/>
    <n v="0.15"/>
    <n v="0"/>
    <n v="189.9"/>
    <n v="0"/>
  </r>
  <r>
    <x v="3"/>
    <x v="181"/>
    <s v="OFFLINE"/>
    <n v="0"/>
    <n v="0"/>
    <n v="0"/>
    <n v="0"/>
    <n v="1266"/>
    <m/>
    <n v="0.15"/>
    <n v="0"/>
    <n v="189.9"/>
    <n v="0"/>
  </r>
  <r>
    <x v="3"/>
    <x v="182"/>
    <s v="OFFLINE"/>
    <n v="0"/>
    <n v="0"/>
    <n v="0"/>
    <n v="0"/>
    <n v="1266"/>
    <m/>
    <n v="0.15"/>
    <n v="0"/>
    <n v="189.9"/>
    <n v="0"/>
  </r>
  <r>
    <x v="3"/>
    <x v="183"/>
    <s v="OFFLINE"/>
    <n v="0"/>
    <n v="0"/>
    <n v="0"/>
    <n v="0"/>
    <n v="1266"/>
    <m/>
    <n v="0.15"/>
    <n v="0"/>
    <n v="189.9"/>
    <n v="0"/>
  </r>
  <r>
    <x v="3"/>
    <x v="184"/>
    <s v="OFFLINE"/>
    <n v="0"/>
    <n v="0"/>
    <n v="0"/>
    <n v="0"/>
    <n v="1266"/>
    <m/>
    <n v="0.15"/>
    <n v="0"/>
    <n v="189.9"/>
    <n v="0"/>
  </r>
  <r>
    <x v="3"/>
    <x v="185"/>
    <s v="OFFLINE"/>
    <n v="0"/>
    <n v="0"/>
    <n v="0"/>
    <n v="0"/>
    <n v="1266"/>
    <m/>
    <n v="0.15"/>
    <n v="0"/>
    <n v="189.9"/>
    <n v="0"/>
  </r>
  <r>
    <x v="3"/>
    <x v="186"/>
    <s v="OFFLINE"/>
    <n v="0"/>
    <n v="0"/>
    <n v="0"/>
    <n v="0"/>
    <n v="1266"/>
    <m/>
    <n v="0.15"/>
    <n v="0"/>
    <n v="189.9"/>
    <n v="0"/>
  </r>
  <r>
    <x v="3"/>
    <x v="187"/>
    <s v="OFFLINE"/>
    <n v="0"/>
    <n v="0"/>
    <n v="0"/>
    <n v="0"/>
    <n v="1266"/>
    <m/>
    <n v="0.15"/>
    <n v="0"/>
    <n v="189.9"/>
    <n v="0"/>
  </r>
  <r>
    <x v="3"/>
    <x v="188"/>
    <s v="OFFLINE"/>
    <n v="0"/>
    <n v="0"/>
    <n v="0"/>
    <n v="0"/>
    <n v="1266"/>
    <m/>
    <n v="0.15"/>
    <n v="0"/>
    <n v="189.9"/>
    <n v="0"/>
  </r>
  <r>
    <x v="3"/>
    <x v="189"/>
    <s v="OFFLINE"/>
    <n v="0"/>
    <n v="0"/>
    <n v="0"/>
    <n v="0"/>
    <n v="1266"/>
    <m/>
    <n v="0.15"/>
    <n v="0"/>
    <n v="189.9"/>
    <n v="0"/>
  </r>
  <r>
    <x v="3"/>
    <x v="190"/>
    <s v="OFFLINE"/>
    <n v="0"/>
    <n v="0"/>
    <n v="0"/>
    <n v="0"/>
    <n v="1266"/>
    <m/>
    <n v="0.15"/>
    <n v="0"/>
    <n v="189.9"/>
    <n v="0"/>
  </r>
  <r>
    <x v="3"/>
    <x v="191"/>
    <s v="OFFLINE"/>
    <n v="0"/>
    <n v="0"/>
    <n v="0"/>
    <n v="0"/>
    <n v="1266"/>
    <m/>
    <n v="0.15"/>
    <n v="0"/>
    <n v="189.9"/>
    <n v="0"/>
  </r>
  <r>
    <x v="3"/>
    <x v="192"/>
    <s v="OFFLINE"/>
    <n v="0"/>
    <n v="0"/>
    <n v="0"/>
    <n v="0"/>
    <n v="1266"/>
    <m/>
    <n v="0.15"/>
    <n v="0"/>
    <n v="189.9"/>
    <n v="0"/>
  </r>
  <r>
    <x v="3"/>
    <x v="193"/>
    <s v="OFFLINE"/>
    <n v="0"/>
    <n v="0"/>
    <n v="0"/>
    <n v="0"/>
    <n v="1266"/>
    <m/>
    <n v="0.15"/>
    <n v="0"/>
    <n v="189.9"/>
    <n v="0"/>
  </r>
  <r>
    <x v="3"/>
    <x v="194"/>
    <s v="OFFLINE"/>
    <n v="0"/>
    <n v="0"/>
    <n v="0"/>
    <n v="0"/>
    <n v="1266"/>
    <m/>
    <n v="0.15"/>
    <n v="0"/>
    <n v="189.9"/>
    <n v="0"/>
  </r>
  <r>
    <x v="3"/>
    <x v="195"/>
    <s v="OFFLINE"/>
    <n v="0"/>
    <n v="0"/>
    <n v="0"/>
    <n v="0"/>
    <n v="1266"/>
    <m/>
    <n v="0.15"/>
    <n v="0"/>
    <n v="189.9"/>
    <n v="0"/>
  </r>
  <r>
    <x v="3"/>
    <x v="196"/>
    <s v="OFFLINE"/>
    <n v="0"/>
    <n v="0"/>
    <n v="0"/>
    <n v="0"/>
    <n v="1266"/>
    <m/>
    <n v="0.15"/>
    <n v="0"/>
    <n v="189.9"/>
    <n v="0"/>
  </r>
  <r>
    <x v="3"/>
    <x v="197"/>
    <s v="OFFLINE"/>
    <n v="0"/>
    <n v="0"/>
    <n v="0"/>
    <n v="0"/>
    <n v="1266"/>
    <m/>
    <n v="0.15"/>
    <n v="0"/>
    <n v="189.9"/>
    <n v="0"/>
  </r>
  <r>
    <x v="3"/>
    <x v="198"/>
    <s v="OFFLINE"/>
    <n v="0"/>
    <n v="0"/>
    <n v="0"/>
    <n v="0"/>
    <n v="1266"/>
    <m/>
    <n v="0.15"/>
    <n v="0"/>
    <n v="189.9"/>
    <n v="0"/>
  </r>
  <r>
    <x v="3"/>
    <x v="199"/>
    <s v="OFFLINE"/>
    <n v="0"/>
    <n v="0"/>
    <n v="0"/>
    <n v="0"/>
    <n v="1266"/>
    <m/>
    <n v="0.15"/>
    <n v="0"/>
    <n v="189.9"/>
    <n v="0"/>
  </r>
  <r>
    <x v="3"/>
    <x v="200"/>
    <s v="OFFLINE"/>
    <n v="0"/>
    <n v="0"/>
    <n v="0"/>
    <n v="0"/>
    <n v="1266"/>
    <m/>
    <n v="0.15"/>
    <n v="0"/>
    <n v="189.9"/>
    <n v="0"/>
  </r>
  <r>
    <x v="3"/>
    <x v="201"/>
    <s v="OFFLINE"/>
    <n v="0"/>
    <n v="0"/>
    <n v="0"/>
    <n v="0"/>
    <n v="1266"/>
    <m/>
    <n v="0.15"/>
    <n v="0"/>
    <n v="189.9"/>
    <n v="0"/>
  </r>
  <r>
    <x v="3"/>
    <x v="202"/>
    <s v="OFFLINE"/>
    <n v="0"/>
    <n v="0"/>
    <n v="0"/>
    <n v="0"/>
    <n v="1266"/>
    <m/>
    <n v="0.15"/>
    <n v="0"/>
    <n v="189.9"/>
    <n v="0"/>
  </r>
  <r>
    <x v="3"/>
    <x v="203"/>
    <s v="OFFLINE"/>
    <n v="0"/>
    <n v="0"/>
    <n v="0"/>
    <n v="0"/>
    <n v="1266"/>
    <m/>
    <n v="0.15"/>
    <n v="0"/>
    <n v="189.9"/>
    <n v="0"/>
  </r>
  <r>
    <x v="3"/>
    <x v="204"/>
    <s v="OFFLINE"/>
    <n v="0"/>
    <n v="0"/>
    <n v="0"/>
    <n v="0"/>
    <n v="1266"/>
    <m/>
    <n v="0.15"/>
    <n v="0"/>
    <n v="189.9"/>
    <n v="0"/>
  </r>
  <r>
    <x v="3"/>
    <x v="205"/>
    <s v="OFFLINE"/>
    <n v="0"/>
    <n v="0"/>
    <n v="0"/>
    <n v="0"/>
    <n v="1266"/>
    <m/>
    <n v="0.15"/>
    <n v="0"/>
    <n v="189.9"/>
    <n v="0"/>
  </r>
  <r>
    <x v="3"/>
    <x v="206"/>
    <s v="OFFLINE"/>
    <n v="0"/>
    <n v="0"/>
    <n v="0"/>
    <n v="0"/>
    <n v="1266"/>
    <m/>
    <n v="0.15"/>
    <n v="0"/>
    <n v="189.9"/>
    <n v="0"/>
  </r>
  <r>
    <x v="3"/>
    <x v="207"/>
    <s v="OFFLINE"/>
    <n v="0"/>
    <n v="0"/>
    <n v="0"/>
    <n v="0"/>
    <n v="1266"/>
    <m/>
    <n v="0.15"/>
    <n v="0"/>
    <n v="189.9"/>
    <n v="0"/>
  </r>
  <r>
    <x v="3"/>
    <x v="208"/>
    <s v="OFFLINE"/>
    <n v="0"/>
    <n v="0"/>
    <n v="0"/>
    <n v="0"/>
    <n v="1266"/>
    <m/>
    <n v="0.15"/>
    <n v="0"/>
    <n v="189.9"/>
    <n v="0"/>
  </r>
  <r>
    <x v="3"/>
    <x v="209"/>
    <s v="OFFLINE"/>
    <n v="0"/>
    <n v="0"/>
    <n v="0"/>
    <n v="0"/>
    <n v="1266"/>
    <m/>
    <n v="0.15"/>
    <n v="0"/>
    <n v="189.9"/>
    <n v="0"/>
  </r>
  <r>
    <x v="3"/>
    <x v="210"/>
    <s v="OFFLINE"/>
    <n v="0"/>
    <n v="0"/>
    <n v="0"/>
    <n v="0"/>
    <n v="1266"/>
    <m/>
    <n v="0.15"/>
    <n v="0"/>
    <n v="189.9"/>
    <n v="0"/>
  </r>
  <r>
    <x v="3"/>
    <x v="211"/>
    <s v="OFFLINE"/>
    <n v="0"/>
    <n v="0"/>
    <n v="0"/>
    <n v="0"/>
    <n v="1266"/>
    <m/>
    <n v="0.15"/>
    <n v="0"/>
    <n v="189.9"/>
    <n v="0"/>
  </r>
  <r>
    <x v="3"/>
    <x v="212"/>
    <s v="OFFLINE"/>
    <n v="0"/>
    <n v="0"/>
    <n v="0"/>
    <n v="0"/>
    <n v="1266"/>
    <m/>
    <n v="0.15"/>
    <n v="0"/>
    <n v="189.9"/>
    <n v="0"/>
  </r>
  <r>
    <x v="3"/>
    <x v="213"/>
    <s v="OFFLINE"/>
    <n v="0"/>
    <n v="0"/>
    <n v="0"/>
    <n v="0"/>
    <n v="1266"/>
    <m/>
    <n v="0.15"/>
    <n v="0"/>
    <n v="189.9"/>
    <n v="0"/>
  </r>
  <r>
    <x v="3"/>
    <x v="214"/>
    <s v="OFFLINE"/>
    <n v="0"/>
    <n v="0"/>
    <n v="0"/>
    <n v="0"/>
    <n v="1266"/>
    <m/>
    <n v="0.15"/>
    <n v="0"/>
    <n v="189.9"/>
    <n v="0"/>
  </r>
  <r>
    <x v="3"/>
    <x v="215"/>
    <s v="OFFLINE"/>
    <n v="0"/>
    <n v="0"/>
    <n v="0"/>
    <n v="0"/>
    <n v="1266"/>
    <m/>
    <n v="0.15"/>
    <n v="0"/>
    <n v="189.9"/>
    <n v="0"/>
  </r>
  <r>
    <x v="3"/>
    <x v="216"/>
    <s v="OFFLINE"/>
    <n v="0"/>
    <n v="0"/>
    <n v="0"/>
    <n v="0"/>
    <n v="1266"/>
    <m/>
    <n v="0.15"/>
    <n v="0"/>
    <n v="189.9"/>
    <n v="0"/>
  </r>
  <r>
    <x v="3"/>
    <x v="217"/>
    <s v="OFFLINE"/>
    <n v="0"/>
    <n v="0"/>
    <n v="0"/>
    <n v="0"/>
    <n v="1266"/>
    <m/>
    <n v="0.15"/>
    <n v="0"/>
    <n v="189.9"/>
    <n v="0"/>
  </r>
  <r>
    <x v="3"/>
    <x v="218"/>
    <s v="OFFLINE"/>
    <n v="0"/>
    <n v="0"/>
    <n v="0"/>
    <n v="0"/>
    <n v="1266"/>
    <m/>
    <n v="0.15"/>
    <n v="0"/>
    <n v="189.9"/>
    <n v="0"/>
  </r>
  <r>
    <x v="3"/>
    <x v="219"/>
    <s v="OFFLINE"/>
    <n v="0"/>
    <n v="0"/>
    <n v="0"/>
    <n v="0"/>
    <n v="1266"/>
    <m/>
    <n v="0.15"/>
    <n v="0"/>
    <n v="189.9"/>
    <n v="0"/>
  </r>
  <r>
    <x v="3"/>
    <x v="220"/>
    <s v="OFFLINE"/>
    <n v="0"/>
    <n v="0"/>
    <n v="0"/>
    <n v="0"/>
    <n v="1266"/>
    <m/>
    <n v="0.15"/>
    <n v="0"/>
    <n v="189.9"/>
    <n v="0"/>
  </r>
  <r>
    <x v="3"/>
    <x v="221"/>
    <s v="OFFLINE"/>
    <n v="0"/>
    <n v="0"/>
    <n v="0"/>
    <n v="0"/>
    <n v="1266"/>
    <m/>
    <n v="0.15"/>
    <n v="0"/>
    <n v="189.9"/>
    <n v="0"/>
  </r>
  <r>
    <x v="3"/>
    <x v="222"/>
    <s v="OFFLINE"/>
    <n v="0"/>
    <n v="0"/>
    <n v="0"/>
    <n v="0"/>
    <n v="1266"/>
    <m/>
    <n v="0.15"/>
    <n v="0"/>
    <n v="189.9"/>
    <n v="0"/>
  </r>
  <r>
    <x v="3"/>
    <x v="223"/>
    <s v="OFFLINE"/>
    <n v="0"/>
    <n v="0"/>
    <n v="0"/>
    <n v="0"/>
    <n v="1266"/>
    <m/>
    <n v="0.15"/>
    <n v="0"/>
    <n v="189.9"/>
    <n v="0"/>
  </r>
  <r>
    <x v="3"/>
    <x v="224"/>
    <s v="OFFLINE"/>
    <n v="0"/>
    <n v="0"/>
    <n v="0"/>
    <n v="0"/>
    <n v="1266"/>
    <m/>
    <n v="0.15"/>
    <n v="0"/>
    <n v="189.9"/>
    <n v="0"/>
  </r>
  <r>
    <x v="3"/>
    <x v="225"/>
    <s v="OFFLINE"/>
    <n v="0"/>
    <n v="0"/>
    <n v="0"/>
    <n v="0"/>
    <n v="1266"/>
    <m/>
    <n v="0.15"/>
    <n v="0"/>
    <n v="189.9"/>
    <n v="0"/>
  </r>
  <r>
    <x v="3"/>
    <x v="226"/>
    <s v="OFFLINE"/>
    <n v="0"/>
    <n v="0"/>
    <n v="0"/>
    <n v="0"/>
    <n v="1266"/>
    <m/>
    <n v="0.15"/>
    <n v="0"/>
    <n v="189.9"/>
    <n v="0"/>
  </r>
  <r>
    <x v="3"/>
    <x v="227"/>
    <s v="OFFLINE"/>
    <n v="0"/>
    <n v="0"/>
    <n v="0"/>
    <n v="0"/>
    <n v="1266"/>
    <m/>
    <n v="0.15"/>
    <n v="0"/>
    <n v="189.9"/>
    <n v="0"/>
  </r>
  <r>
    <x v="3"/>
    <x v="228"/>
    <s v="OFFLINE"/>
    <n v="0"/>
    <n v="0"/>
    <n v="0"/>
    <n v="0"/>
    <n v="1266"/>
    <m/>
    <n v="0.15"/>
    <n v="0"/>
    <n v="189.9"/>
    <n v="0"/>
  </r>
  <r>
    <x v="3"/>
    <x v="229"/>
    <s v="OFFLINE"/>
    <n v="0"/>
    <n v="0"/>
    <n v="0"/>
    <n v="0"/>
    <n v="1266"/>
    <m/>
    <n v="0.15"/>
    <n v="0"/>
    <n v="189.9"/>
    <n v="0"/>
  </r>
  <r>
    <x v="3"/>
    <x v="230"/>
    <s v="OFFLINE"/>
    <n v="0"/>
    <n v="0"/>
    <n v="0"/>
    <n v="0"/>
    <n v="1266"/>
    <m/>
    <n v="0.15"/>
    <n v="0"/>
    <n v="189.9"/>
    <n v="0"/>
  </r>
  <r>
    <x v="3"/>
    <x v="231"/>
    <s v="OFFLINE"/>
    <n v="0"/>
    <n v="0"/>
    <n v="0"/>
    <n v="0"/>
    <n v="1266"/>
    <m/>
    <n v="0.15"/>
    <n v="0"/>
    <n v="189.9"/>
    <n v="0"/>
  </r>
  <r>
    <x v="3"/>
    <x v="232"/>
    <s v="OFFLINE"/>
    <n v="0"/>
    <n v="0"/>
    <n v="0"/>
    <n v="0"/>
    <n v="1266"/>
    <m/>
    <n v="0.15"/>
    <n v="0"/>
    <n v="189.9"/>
    <n v="0"/>
  </r>
  <r>
    <x v="3"/>
    <x v="233"/>
    <s v="OFFLINE"/>
    <n v="0"/>
    <n v="0"/>
    <n v="0"/>
    <n v="0"/>
    <n v="1266"/>
    <m/>
    <n v="0.15"/>
    <n v="0"/>
    <n v="189.9"/>
    <n v="0"/>
  </r>
  <r>
    <x v="3"/>
    <x v="234"/>
    <s v="OFFLINE"/>
    <n v="0"/>
    <n v="0"/>
    <n v="0"/>
    <n v="0"/>
    <n v="1266"/>
    <m/>
    <n v="0.15"/>
    <n v="0"/>
    <n v="189.9"/>
    <n v="0"/>
  </r>
  <r>
    <x v="3"/>
    <x v="235"/>
    <s v="OFFLINE"/>
    <n v="0"/>
    <n v="0"/>
    <n v="0"/>
    <n v="0"/>
    <n v="1266"/>
    <m/>
    <n v="0.15"/>
    <n v="0"/>
    <n v="189.9"/>
    <n v="0"/>
  </r>
  <r>
    <x v="3"/>
    <x v="236"/>
    <s v="OFFLINE"/>
    <n v="0"/>
    <n v="0"/>
    <n v="0"/>
    <n v="0"/>
    <n v="1266"/>
    <m/>
    <n v="0.15"/>
    <n v="0"/>
    <n v="189.9"/>
    <n v="0"/>
  </r>
  <r>
    <x v="3"/>
    <x v="237"/>
    <s v="OFFLINE"/>
    <n v="0"/>
    <n v="0"/>
    <n v="0"/>
    <n v="0"/>
    <n v="1266"/>
    <m/>
    <n v="0.15"/>
    <n v="0"/>
    <n v="189.9"/>
    <n v="0"/>
  </r>
  <r>
    <x v="3"/>
    <x v="238"/>
    <s v="OFFLINE"/>
    <n v="0"/>
    <n v="0"/>
    <n v="0"/>
    <n v="0"/>
    <n v="1266"/>
    <m/>
    <n v="0.15"/>
    <n v="0"/>
    <n v="189.9"/>
    <n v="0"/>
  </r>
  <r>
    <x v="3"/>
    <x v="239"/>
    <s v="OFFLINE"/>
    <n v="0"/>
    <n v="0"/>
    <n v="0"/>
    <n v="0"/>
    <n v="1266"/>
    <m/>
    <n v="0.15"/>
    <n v="0"/>
    <n v="189.9"/>
    <n v="0"/>
  </r>
  <r>
    <x v="3"/>
    <x v="240"/>
    <s v="OFFLINE"/>
    <n v="0"/>
    <n v="0"/>
    <n v="0"/>
    <n v="0"/>
    <n v="1266"/>
    <m/>
    <n v="0.15"/>
    <n v="0"/>
    <n v="189.9"/>
    <n v="0"/>
  </r>
  <r>
    <x v="3"/>
    <x v="241"/>
    <s v="OFFLINE"/>
    <n v="0"/>
    <n v="0"/>
    <n v="0"/>
    <n v="0"/>
    <n v="1266"/>
    <m/>
    <n v="0.15"/>
    <n v="0"/>
    <n v="189.9"/>
    <n v="0"/>
  </r>
  <r>
    <x v="3"/>
    <x v="242"/>
    <s v="OFFLINE"/>
    <n v="0"/>
    <n v="0"/>
    <n v="0"/>
    <n v="0"/>
    <n v="1266"/>
    <m/>
    <n v="0.15"/>
    <n v="0"/>
    <n v="189.9"/>
    <n v="0"/>
  </r>
  <r>
    <x v="3"/>
    <x v="243"/>
    <s v="OFFLINE"/>
    <n v="0"/>
    <n v="0"/>
    <n v="0"/>
    <n v="0"/>
    <n v="1266"/>
    <m/>
    <n v="0.15"/>
    <n v="0"/>
    <n v="189.9"/>
    <n v="0"/>
  </r>
  <r>
    <x v="3"/>
    <x v="244"/>
    <s v="OFFLINE"/>
    <n v="0"/>
    <n v="0"/>
    <n v="0"/>
    <n v="0"/>
    <n v="1266"/>
    <m/>
    <n v="0.15"/>
    <n v="0"/>
    <n v="189.9"/>
    <n v="0"/>
  </r>
  <r>
    <x v="3"/>
    <x v="245"/>
    <s v="OFFLINE"/>
    <n v="0"/>
    <n v="0"/>
    <n v="0"/>
    <n v="0"/>
    <n v="1266"/>
    <m/>
    <n v="0.15"/>
    <n v="0"/>
    <n v="189.9"/>
    <n v="0"/>
  </r>
  <r>
    <x v="3"/>
    <x v="246"/>
    <s v="OFFLINE"/>
    <n v="0"/>
    <n v="0"/>
    <n v="0"/>
    <n v="0"/>
    <n v="1266"/>
    <m/>
    <n v="0.15"/>
    <n v="0"/>
    <n v="189.9"/>
    <n v="0"/>
  </r>
  <r>
    <x v="3"/>
    <x v="247"/>
    <s v="OFFLINE"/>
    <n v="0"/>
    <n v="0"/>
    <n v="0"/>
    <n v="0"/>
    <n v="1266"/>
    <m/>
    <n v="0.15"/>
    <n v="0"/>
    <n v="189.9"/>
    <n v="0"/>
  </r>
  <r>
    <x v="3"/>
    <x v="248"/>
    <s v="OFFLINE"/>
    <n v="0"/>
    <n v="0"/>
    <n v="0"/>
    <n v="0"/>
    <n v="1266"/>
    <m/>
    <n v="0.15"/>
    <n v="0"/>
    <n v="189.9"/>
    <n v="0"/>
  </r>
  <r>
    <x v="3"/>
    <x v="249"/>
    <s v="OFFLINE"/>
    <n v="0"/>
    <n v="0"/>
    <n v="0"/>
    <n v="0"/>
    <n v="1266"/>
    <m/>
    <n v="0.15"/>
    <n v="0"/>
    <n v="189.9"/>
    <n v="0"/>
  </r>
  <r>
    <x v="3"/>
    <x v="250"/>
    <s v="OFFLINE"/>
    <n v="0"/>
    <n v="0"/>
    <n v="0"/>
    <n v="0"/>
    <n v="1266"/>
    <m/>
    <n v="0.15"/>
    <n v="0"/>
    <n v="189.9"/>
    <n v="0"/>
  </r>
  <r>
    <x v="3"/>
    <x v="251"/>
    <s v="OFFLINE"/>
    <n v="0"/>
    <n v="0"/>
    <n v="0"/>
    <n v="0"/>
    <n v="1266"/>
    <m/>
    <n v="0.15"/>
    <n v="0"/>
    <n v="189.9"/>
    <n v="0"/>
  </r>
  <r>
    <x v="3"/>
    <x v="252"/>
    <s v="OFFLINE"/>
    <n v="0"/>
    <n v="0"/>
    <n v="0"/>
    <n v="0"/>
    <n v="1266"/>
    <m/>
    <n v="0.15"/>
    <n v="0"/>
    <n v="189.9"/>
    <n v="0"/>
  </r>
  <r>
    <x v="3"/>
    <x v="253"/>
    <s v="OFFLINE"/>
    <n v="0"/>
    <n v="0"/>
    <n v="0"/>
    <n v="0"/>
    <n v="1266"/>
    <m/>
    <n v="0.15"/>
    <n v="0"/>
    <n v="189.9"/>
    <n v="0"/>
  </r>
  <r>
    <x v="3"/>
    <x v="254"/>
    <s v="OFFLINE"/>
    <n v="0"/>
    <n v="0"/>
    <n v="0"/>
    <n v="0"/>
    <n v="1266"/>
    <m/>
    <n v="0.15"/>
    <n v="0"/>
    <n v="189.9"/>
    <n v="0"/>
  </r>
  <r>
    <x v="3"/>
    <x v="255"/>
    <s v="OFFLINE"/>
    <n v="0"/>
    <n v="0"/>
    <n v="0"/>
    <n v="0"/>
    <n v="1266"/>
    <m/>
    <n v="0.15"/>
    <n v="0"/>
    <n v="189.9"/>
    <n v="0"/>
  </r>
  <r>
    <x v="3"/>
    <x v="256"/>
    <s v="OFFLINE"/>
    <n v="0"/>
    <n v="0"/>
    <n v="0"/>
    <n v="0"/>
    <n v="1266"/>
    <m/>
    <n v="0.15"/>
    <n v="0"/>
    <n v="189.9"/>
    <n v="0"/>
  </r>
  <r>
    <x v="3"/>
    <x v="257"/>
    <s v="OFFLINE"/>
    <n v="0"/>
    <n v="0"/>
    <n v="0"/>
    <n v="0"/>
    <n v="1266"/>
    <m/>
    <n v="0.15"/>
    <n v="0"/>
    <n v="189.9"/>
    <n v="0"/>
  </r>
  <r>
    <x v="3"/>
    <x v="258"/>
    <s v="OFFLINE"/>
    <n v="0"/>
    <n v="0"/>
    <n v="0"/>
    <n v="0"/>
    <n v="1266"/>
    <m/>
    <n v="0.15"/>
    <n v="0"/>
    <n v="189.9"/>
    <n v="0"/>
  </r>
  <r>
    <x v="3"/>
    <x v="259"/>
    <s v="OFFLINE"/>
    <n v="0"/>
    <n v="0"/>
    <n v="0"/>
    <n v="0"/>
    <n v="1266"/>
    <m/>
    <n v="0.15"/>
    <n v="0"/>
    <n v="189.9"/>
    <n v="0"/>
  </r>
  <r>
    <x v="3"/>
    <x v="260"/>
    <s v="OFFLINE"/>
    <n v="0"/>
    <n v="0"/>
    <n v="0"/>
    <n v="0"/>
    <n v="1266"/>
    <m/>
    <n v="0.15"/>
    <n v="0"/>
    <n v="189.9"/>
    <n v="0"/>
  </r>
  <r>
    <x v="3"/>
    <x v="261"/>
    <s v="OFFLINE"/>
    <n v="0"/>
    <n v="0"/>
    <n v="0"/>
    <n v="0"/>
    <n v="1266"/>
    <m/>
    <n v="0.15"/>
    <n v="0"/>
    <n v="189.9"/>
    <n v="0"/>
  </r>
  <r>
    <x v="3"/>
    <x v="262"/>
    <s v="OFFLINE"/>
    <n v="0"/>
    <n v="0"/>
    <n v="0"/>
    <n v="0"/>
    <n v="1266"/>
    <m/>
    <n v="0.15"/>
    <n v="0"/>
    <n v="189.9"/>
    <n v="0"/>
  </r>
  <r>
    <x v="3"/>
    <x v="263"/>
    <s v="OFFLINE"/>
    <n v="0"/>
    <n v="0"/>
    <n v="0"/>
    <n v="0"/>
    <n v="1266"/>
    <m/>
    <n v="0.15"/>
    <n v="0"/>
    <n v="189.9"/>
    <n v="0"/>
  </r>
  <r>
    <x v="3"/>
    <x v="264"/>
    <s v="OFFLINE"/>
    <n v="0"/>
    <n v="0"/>
    <n v="0"/>
    <n v="0"/>
    <n v="1266"/>
    <m/>
    <n v="0.15"/>
    <n v="0"/>
    <n v="189.9"/>
    <n v="0"/>
  </r>
  <r>
    <x v="3"/>
    <x v="265"/>
    <s v="OFFLINE"/>
    <n v="0"/>
    <n v="0"/>
    <n v="0"/>
    <n v="0"/>
    <n v="1266"/>
    <m/>
    <n v="0.15"/>
    <n v="0"/>
    <n v="189.9"/>
    <n v="0"/>
  </r>
  <r>
    <x v="3"/>
    <x v="266"/>
    <s v="OFFLINE"/>
    <n v="0"/>
    <n v="0"/>
    <n v="0"/>
    <n v="0"/>
    <n v="1266"/>
    <m/>
    <n v="0.15"/>
    <n v="0"/>
    <n v="189.9"/>
    <n v="0"/>
  </r>
  <r>
    <x v="3"/>
    <x v="267"/>
    <s v="OFFLINE"/>
    <n v="0"/>
    <n v="0"/>
    <n v="0"/>
    <n v="0"/>
    <n v="1266"/>
    <m/>
    <n v="0.15"/>
    <n v="0"/>
    <n v="189.9"/>
    <n v="0"/>
  </r>
  <r>
    <x v="3"/>
    <x v="268"/>
    <s v="OFFLINE"/>
    <n v="0"/>
    <n v="0"/>
    <n v="0"/>
    <n v="0"/>
    <n v="1266"/>
    <m/>
    <n v="0.15"/>
    <n v="0"/>
    <n v="189.9"/>
    <n v="0"/>
  </r>
  <r>
    <x v="3"/>
    <x v="269"/>
    <s v="OFFLINE"/>
    <n v="0"/>
    <n v="0"/>
    <n v="0"/>
    <n v="0"/>
    <n v="1266"/>
    <m/>
    <n v="0.15"/>
    <n v="0"/>
    <n v="189.9"/>
    <n v="0"/>
  </r>
  <r>
    <x v="3"/>
    <x v="270"/>
    <s v="OFFLINE"/>
    <n v="0"/>
    <n v="0"/>
    <n v="0"/>
    <n v="0"/>
    <n v="1266"/>
    <m/>
    <n v="0.15"/>
    <n v="0"/>
    <n v="189.9"/>
    <n v="0"/>
  </r>
  <r>
    <x v="3"/>
    <x v="271"/>
    <s v="OFFLINE"/>
    <n v="0"/>
    <n v="0"/>
    <n v="0"/>
    <n v="0"/>
    <n v="1266"/>
    <m/>
    <n v="0.15"/>
    <n v="0"/>
    <n v="189.9"/>
    <n v="0"/>
  </r>
  <r>
    <x v="3"/>
    <x v="272"/>
    <s v="OFFLINE"/>
    <n v="0"/>
    <n v="0"/>
    <n v="0"/>
    <n v="0"/>
    <n v="1266"/>
    <m/>
    <n v="0.15"/>
    <n v="0"/>
    <n v="189.9"/>
    <n v="0"/>
  </r>
  <r>
    <x v="3"/>
    <x v="273"/>
    <s v="OFFLINE"/>
    <n v="0"/>
    <n v="0"/>
    <n v="0"/>
    <n v="0"/>
    <n v="1266"/>
    <m/>
    <n v="0.15"/>
    <n v="0"/>
    <n v="189.9"/>
    <n v="0"/>
  </r>
  <r>
    <x v="3"/>
    <x v="274"/>
    <s v="OFFLINE"/>
    <n v="0"/>
    <n v="0"/>
    <n v="0"/>
    <n v="0"/>
    <n v="1266"/>
    <m/>
    <n v="0.15"/>
    <n v="0"/>
    <n v="189.9"/>
    <n v="0"/>
  </r>
  <r>
    <x v="3"/>
    <x v="275"/>
    <s v="OFFLINE"/>
    <n v="0"/>
    <n v="0"/>
    <n v="0"/>
    <n v="0"/>
    <n v="1266"/>
    <m/>
    <n v="0.15"/>
    <n v="0"/>
    <n v="189.9"/>
    <n v="0"/>
  </r>
  <r>
    <x v="3"/>
    <x v="276"/>
    <s v="OFFLINE"/>
    <n v="0"/>
    <n v="0"/>
    <n v="0"/>
    <n v="0"/>
    <n v="1266"/>
    <m/>
    <n v="0.15"/>
    <n v="0"/>
    <n v="189.9"/>
    <n v="0"/>
  </r>
  <r>
    <x v="3"/>
    <x v="277"/>
    <s v="OFFLINE"/>
    <n v="0"/>
    <n v="0"/>
    <n v="0"/>
    <n v="0"/>
    <n v="1266"/>
    <m/>
    <n v="0.15"/>
    <n v="0"/>
    <n v="189.9"/>
    <n v="0"/>
  </r>
  <r>
    <x v="3"/>
    <x v="278"/>
    <s v="OFFLINE"/>
    <n v="0"/>
    <n v="0"/>
    <n v="0"/>
    <n v="0"/>
    <n v="1266"/>
    <m/>
    <n v="0.15"/>
    <n v="0"/>
    <n v="189.9"/>
    <n v="0"/>
  </r>
  <r>
    <x v="3"/>
    <x v="279"/>
    <s v="OFFLINE"/>
    <n v="0"/>
    <n v="0"/>
    <n v="0"/>
    <n v="0"/>
    <n v="1266"/>
    <m/>
    <n v="0.15"/>
    <n v="0"/>
    <n v="189.9"/>
    <n v="0"/>
  </r>
  <r>
    <x v="3"/>
    <x v="280"/>
    <s v="OFFLINE"/>
    <n v="0"/>
    <n v="0"/>
    <n v="0"/>
    <n v="0"/>
    <n v="1266"/>
    <m/>
    <n v="0.15"/>
    <n v="0"/>
    <n v="189.9"/>
    <n v="0"/>
  </r>
  <r>
    <x v="3"/>
    <x v="281"/>
    <s v="OFFLINE"/>
    <n v="0"/>
    <n v="0"/>
    <n v="0"/>
    <n v="0"/>
    <n v="1266"/>
    <m/>
    <n v="0.15"/>
    <n v="0"/>
    <n v="189.9"/>
    <n v="0"/>
  </r>
  <r>
    <x v="3"/>
    <x v="282"/>
    <s v="OFFLINE"/>
    <n v="0"/>
    <n v="0"/>
    <n v="0"/>
    <n v="0"/>
    <n v="1266"/>
    <m/>
    <n v="0.15"/>
    <n v="0"/>
    <n v="189.9"/>
    <n v="0"/>
  </r>
  <r>
    <x v="3"/>
    <x v="283"/>
    <s v="OFFLINE"/>
    <n v="0"/>
    <n v="0"/>
    <n v="0"/>
    <n v="0"/>
    <n v="1266"/>
    <m/>
    <n v="0.15"/>
    <n v="0"/>
    <n v="189.9"/>
    <n v="0"/>
  </r>
  <r>
    <x v="3"/>
    <x v="284"/>
    <s v="OFFLINE"/>
    <n v="0"/>
    <n v="0"/>
    <n v="0"/>
    <n v="0"/>
    <n v="1266"/>
    <m/>
    <n v="0.15"/>
    <n v="0"/>
    <n v="189.9"/>
    <n v="0"/>
  </r>
  <r>
    <x v="3"/>
    <x v="285"/>
    <s v="OFFLINE"/>
    <n v="0"/>
    <n v="0"/>
    <n v="0"/>
    <n v="0"/>
    <n v="1266"/>
    <m/>
    <n v="0.15"/>
    <n v="0"/>
    <n v="189.9"/>
    <n v="0"/>
  </r>
  <r>
    <x v="3"/>
    <x v="286"/>
    <s v="OFFLINE"/>
    <n v="0"/>
    <n v="0"/>
    <n v="0"/>
    <n v="0"/>
    <n v="1266"/>
    <m/>
    <n v="0.15"/>
    <n v="0"/>
    <n v="189.9"/>
    <n v="0"/>
  </r>
  <r>
    <x v="3"/>
    <x v="287"/>
    <s v="OFFLINE"/>
    <n v="0"/>
    <n v="0"/>
    <n v="0"/>
    <n v="0"/>
    <n v="1266"/>
    <m/>
    <n v="0.15"/>
    <n v="0"/>
    <n v="189.9"/>
    <n v="0"/>
  </r>
  <r>
    <x v="3"/>
    <x v="288"/>
    <s v="OFFLINE"/>
    <n v="0"/>
    <n v="0"/>
    <n v="0"/>
    <n v="0"/>
    <n v="1266"/>
    <m/>
    <n v="0.15"/>
    <n v="0"/>
    <n v="189.9"/>
    <n v="0"/>
  </r>
  <r>
    <x v="3"/>
    <x v="289"/>
    <s v="OFFLINE"/>
    <n v="0"/>
    <n v="0"/>
    <n v="0"/>
    <n v="0"/>
    <n v="1266"/>
    <m/>
    <n v="0.15"/>
    <n v="0"/>
    <n v="189.9"/>
    <n v="0"/>
  </r>
  <r>
    <x v="3"/>
    <x v="290"/>
    <s v="OFFLINE"/>
    <n v="0"/>
    <n v="0"/>
    <n v="0"/>
    <n v="0"/>
    <n v="1266"/>
    <m/>
    <n v="0.15"/>
    <n v="0"/>
    <n v="189.9"/>
    <n v="0"/>
  </r>
  <r>
    <x v="3"/>
    <x v="291"/>
    <s v="OFFLINE"/>
    <n v="0"/>
    <n v="0"/>
    <n v="0"/>
    <n v="0"/>
    <n v="1266"/>
    <m/>
    <n v="0.15"/>
    <n v="0"/>
    <n v="189.9"/>
    <n v="0"/>
  </r>
  <r>
    <x v="3"/>
    <x v="292"/>
    <s v="OFFLINE"/>
    <n v="0"/>
    <n v="0"/>
    <n v="0"/>
    <n v="0"/>
    <n v="1266"/>
    <m/>
    <n v="0.15"/>
    <n v="0"/>
    <n v="189.9"/>
    <n v="0"/>
  </r>
  <r>
    <x v="3"/>
    <x v="293"/>
    <s v="OFFLINE"/>
    <n v="0"/>
    <n v="0"/>
    <n v="0"/>
    <n v="0"/>
    <n v="1266"/>
    <m/>
    <n v="0.15"/>
    <n v="0"/>
    <n v="189.9"/>
    <n v="0"/>
  </r>
  <r>
    <x v="3"/>
    <x v="294"/>
    <s v="OFFLINE"/>
    <n v="0"/>
    <n v="0"/>
    <n v="0"/>
    <n v="0"/>
    <n v="1266"/>
    <m/>
    <n v="0.15"/>
    <n v="0"/>
    <n v="189.9"/>
    <n v="0"/>
  </r>
  <r>
    <x v="3"/>
    <x v="295"/>
    <s v="OFFLINE"/>
    <n v="0"/>
    <n v="0"/>
    <n v="0"/>
    <n v="0"/>
    <n v="1266"/>
    <m/>
    <n v="0.15"/>
    <n v="0"/>
    <n v="189.9"/>
    <n v="0"/>
  </r>
  <r>
    <x v="3"/>
    <x v="296"/>
    <s v="OFFLINE"/>
    <n v="0"/>
    <n v="0"/>
    <n v="0"/>
    <n v="0"/>
    <n v="1266"/>
    <m/>
    <n v="0.15"/>
    <n v="0"/>
    <n v="189.9"/>
    <n v="0"/>
  </r>
  <r>
    <x v="3"/>
    <x v="297"/>
    <s v="OFFLINE"/>
    <n v="0"/>
    <n v="0"/>
    <n v="0"/>
    <n v="0"/>
    <n v="1266"/>
    <m/>
    <n v="0.15"/>
    <n v="0"/>
    <n v="189.9"/>
    <n v="0"/>
  </r>
  <r>
    <x v="3"/>
    <x v="298"/>
    <s v="OFFLINE"/>
    <n v="0"/>
    <n v="0"/>
    <n v="0"/>
    <n v="0"/>
    <n v="1266"/>
    <m/>
    <n v="0.15"/>
    <n v="0"/>
    <n v="189.9"/>
    <n v="0"/>
  </r>
  <r>
    <x v="3"/>
    <x v="299"/>
    <s v="OFFLINE"/>
    <n v="0"/>
    <n v="0"/>
    <n v="0"/>
    <n v="0"/>
    <n v="1266"/>
    <m/>
    <n v="0.15"/>
    <n v="0"/>
    <n v="189.9"/>
    <n v="0"/>
  </r>
  <r>
    <x v="3"/>
    <x v="300"/>
    <s v="OFFLINE"/>
    <n v="0"/>
    <n v="0"/>
    <n v="0"/>
    <n v="0"/>
    <n v="1266"/>
    <m/>
    <n v="0.15"/>
    <n v="0"/>
    <n v="189.9"/>
    <n v="0"/>
  </r>
  <r>
    <x v="3"/>
    <x v="301"/>
    <s v="OFFLINE"/>
    <n v="0"/>
    <n v="0"/>
    <n v="0"/>
    <n v="0"/>
    <n v="1266"/>
    <m/>
    <n v="0.15"/>
    <n v="0"/>
    <n v="189.9"/>
    <n v="0"/>
  </r>
  <r>
    <x v="3"/>
    <x v="302"/>
    <s v="OFFLINE"/>
    <n v="0"/>
    <n v="0"/>
    <n v="0"/>
    <n v="0"/>
    <n v="1266"/>
    <m/>
    <n v="0.15"/>
    <n v="0"/>
    <n v="189.9"/>
    <n v="0"/>
  </r>
  <r>
    <x v="3"/>
    <x v="303"/>
    <s v="OFFLINE"/>
    <n v="0"/>
    <n v="0"/>
    <n v="0"/>
    <n v="0"/>
    <n v="1266"/>
    <m/>
    <n v="0.15"/>
    <n v="0"/>
    <n v="189.9"/>
    <n v="0"/>
  </r>
  <r>
    <x v="3"/>
    <x v="304"/>
    <s v="OFFLINE"/>
    <n v="0"/>
    <n v="0"/>
    <n v="0"/>
    <n v="0"/>
    <n v="1266"/>
    <m/>
    <n v="0.15"/>
    <n v="0"/>
    <n v="189.9"/>
    <n v="0"/>
  </r>
  <r>
    <x v="3"/>
    <x v="305"/>
    <s v="OFFLINE"/>
    <n v="0"/>
    <n v="0"/>
    <n v="0"/>
    <n v="0"/>
    <n v="1266"/>
    <m/>
    <n v="0.15"/>
    <n v="0"/>
    <n v="189.9"/>
    <n v="0"/>
  </r>
  <r>
    <x v="3"/>
    <x v="306"/>
    <s v="OFFLINE"/>
    <n v="0"/>
    <n v="0"/>
    <n v="0"/>
    <n v="0"/>
    <n v="1266"/>
    <m/>
    <n v="0.15"/>
    <n v="0"/>
    <n v="189.9"/>
    <n v="0"/>
  </r>
  <r>
    <x v="3"/>
    <x v="307"/>
    <s v="OFFLINE"/>
    <n v="0"/>
    <n v="0"/>
    <n v="0"/>
    <n v="0"/>
    <n v="1266"/>
    <m/>
    <n v="0.15"/>
    <n v="0"/>
    <n v="189.9"/>
    <n v="0"/>
  </r>
  <r>
    <x v="3"/>
    <x v="308"/>
    <s v="OFFLINE"/>
    <n v="0"/>
    <n v="0"/>
    <n v="0"/>
    <n v="0"/>
    <n v="1266"/>
    <m/>
    <n v="0.15"/>
    <n v="0"/>
    <n v="189.9"/>
    <n v="0"/>
  </r>
  <r>
    <x v="3"/>
    <x v="309"/>
    <s v="OFFLINE"/>
    <n v="0"/>
    <n v="0"/>
    <n v="0"/>
    <n v="0"/>
    <n v="1266"/>
    <m/>
    <n v="0.15"/>
    <n v="0"/>
    <n v="189.9"/>
    <n v="0"/>
  </r>
  <r>
    <x v="3"/>
    <x v="310"/>
    <s v="OFFLINE"/>
    <n v="0"/>
    <n v="0"/>
    <n v="0"/>
    <n v="0"/>
    <n v="1266"/>
    <m/>
    <n v="0.15"/>
    <n v="0"/>
    <n v="189.9"/>
    <n v="0"/>
  </r>
  <r>
    <x v="3"/>
    <x v="311"/>
    <s v="OFFLINE"/>
    <n v="0"/>
    <n v="0"/>
    <n v="0"/>
    <n v="0"/>
    <n v="1266"/>
    <m/>
    <n v="0.15"/>
    <n v="0"/>
    <n v="189.9"/>
    <n v="0"/>
  </r>
  <r>
    <x v="3"/>
    <x v="312"/>
    <s v="OFFLINE"/>
    <n v="0"/>
    <n v="0"/>
    <n v="0"/>
    <n v="0"/>
    <n v="1266"/>
    <m/>
    <n v="0.15"/>
    <n v="0"/>
    <n v="189.9"/>
    <n v="0"/>
  </r>
  <r>
    <x v="3"/>
    <x v="313"/>
    <s v="OFFLINE"/>
    <n v="0"/>
    <n v="0"/>
    <n v="0"/>
    <n v="0"/>
    <n v="1266"/>
    <m/>
    <n v="0.15"/>
    <n v="0"/>
    <n v="189.9"/>
    <n v="0"/>
  </r>
  <r>
    <x v="3"/>
    <x v="314"/>
    <s v="OFFLINE"/>
    <n v="0"/>
    <n v="0"/>
    <n v="0"/>
    <n v="0"/>
    <n v="1266"/>
    <m/>
    <n v="0.15"/>
    <n v="0"/>
    <n v="189.9"/>
    <n v="0"/>
  </r>
  <r>
    <x v="3"/>
    <x v="315"/>
    <s v="OFFLINE"/>
    <n v="0"/>
    <n v="0"/>
    <n v="0"/>
    <n v="0"/>
    <n v="1266"/>
    <m/>
    <n v="0.15"/>
    <n v="0"/>
    <n v="189.9"/>
    <n v="0"/>
  </r>
  <r>
    <x v="3"/>
    <x v="316"/>
    <s v="OFFLINE"/>
    <n v="0"/>
    <n v="0"/>
    <n v="0"/>
    <n v="0"/>
    <n v="1266"/>
    <m/>
    <n v="0.15"/>
    <n v="0"/>
    <n v="189.9"/>
    <n v="0"/>
  </r>
  <r>
    <x v="3"/>
    <x v="317"/>
    <s v="OFFLINE"/>
    <n v="0"/>
    <n v="0"/>
    <n v="0"/>
    <n v="0"/>
    <n v="1266"/>
    <m/>
    <n v="0.15"/>
    <n v="0"/>
    <n v="189.9"/>
    <n v="0"/>
  </r>
  <r>
    <x v="3"/>
    <x v="318"/>
    <s v="OFFLINE"/>
    <n v="0"/>
    <n v="0"/>
    <n v="0"/>
    <n v="0"/>
    <n v="1266"/>
    <m/>
    <n v="0.15"/>
    <n v="0"/>
    <n v="189.9"/>
    <n v="0"/>
  </r>
  <r>
    <x v="3"/>
    <x v="319"/>
    <s v="OFFLINE"/>
    <n v="0"/>
    <n v="0"/>
    <n v="0"/>
    <n v="0"/>
    <n v="1266"/>
    <m/>
    <n v="0.15"/>
    <n v="0"/>
    <n v="189.9"/>
    <n v="0"/>
  </r>
  <r>
    <x v="3"/>
    <x v="320"/>
    <s v="OFFLINE"/>
    <n v="0"/>
    <n v="0"/>
    <n v="0"/>
    <n v="0"/>
    <n v="1266"/>
    <m/>
    <n v="0.15"/>
    <n v="0"/>
    <n v="189.9"/>
    <n v="0"/>
  </r>
  <r>
    <x v="3"/>
    <x v="321"/>
    <s v="OFFLINE"/>
    <n v="0"/>
    <n v="0"/>
    <n v="0"/>
    <n v="0"/>
    <n v="1266"/>
    <m/>
    <n v="0.15"/>
    <n v="0"/>
    <n v="189.9"/>
    <n v="0"/>
  </r>
  <r>
    <x v="3"/>
    <x v="322"/>
    <s v="OFFLINE"/>
    <n v="0"/>
    <n v="0"/>
    <n v="0"/>
    <n v="0"/>
    <n v="1266"/>
    <m/>
    <n v="0.15"/>
    <n v="0"/>
    <n v="189.9"/>
    <n v="0"/>
  </r>
  <r>
    <x v="3"/>
    <x v="323"/>
    <s v="OFFLINE"/>
    <n v="0"/>
    <n v="0"/>
    <n v="0"/>
    <n v="0"/>
    <n v="1266"/>
    <m/>
    <n v="0.15"/>
    <n v="0"/>
    <n v="189.9"/>
    <n v="0"/>
  </r>
  <r>
    <x v="3"/>
    <x v="324"/>
    <s v="OFFLINE"/>
    <n v="0"/>
    <n v="0"/>
    <n v="0"/>
    <n v="0"/>
    <n v="1266"/>
    <m/>
    <n v="0.15"/>
    <n v="0"/>
    <n v="189.9"/>
    <n v="0"/>
  </r>
  <r>
    <x v="3"/>
    <x v="325"/>
    <s v="OFFLINE"/>
    <n v="0"/>
    <n v="0"/>
    <n v="0"/>
    <n v="0"/>
    <n v="1266"/>
    <m/>
    <n v="0.15"/>
    <n v="0"/>
    <n v="189.9"/>
    <n v="0"/>
  </r>
  <r>
    <x v="3"/>
    <x v="326"/>
    <s v="OFFLINE"/>
    <n v="0"/>
    <n v="0"/>
    <n v="0"/>
    <n v="0"/>
    <n v="1266"/>
    <m/>
    <n v="0.15"/>
    <n v="0"/>
    <n v="189.9"/>
    <n v="0"/>
  </r>
  <r>
    <x v="3"/>
    <x v="327"/>
    <s v="OFFLINE"/>
    <n v="0"/>
    <n v="0"/>
    <n v="0"/>
    <n v="0"/>
    <n v="1266"/>
    <m/>
    <n v="0.15"/>
    <n v="0"/>
    <n v="189.9"/>
    <n v="0"/>
  </r>
  <r>
    <x v="3"/>
    <x v="328"/>
    <s v="OFFLINE"/>
    <n v="0"/>
    <n v="0"/>
    <n v="0"/>
    <n v="0"/>
    <n v="1266"/>
    <m/>
    <n v="0.15"/>
    <n v="0"/>
    <n v="189.9"/>
    <n v="0"/>
  </r>
  <r>
    <x v="3"/>
    <x v="329"/>
    <s v="OFFLINE"/>
    <n v="0"/>
    <n v="0"/>
    <n v="0"/>
    <n v="0"/>
    <n v="1266"/>
    <m/>
    <n v="0.15"/>
    <n v="0"/>
    <n v="189.9"/>
    <n v="0"/>
  </r>
  <r>
    <x v="3"/>
    <x v="330"/>
    <s v="OFFLINE"/>
    <n v="0"/>
    <n v="0"/>
    <n v="0"/>
    <n v="0"/>
    <n v="1266"/>
    <m/>
    <n v="0.15"/>
    <n v="0"/>
    <n v="189.9"/>
    <n v="0"/>
  </r>
  <r>
    <x v="3"/>
    <x v="331"/>
    <s v="OFFLINE"/>
    <n v="0"/>
    <n v="0"/>
    <n v="0"/>
    <n v="0"/>
    <n v="1266"/>
    <m/>
    <n v="0.15"/>
    <n v="0"/>
    <n v="189.9"/>
    <n v="0"/>
  </r>
  <r>
    <x v="3"/>
    <x v="332"/>
    <s v="OFFLINE"/>
    <n v="0"/>
    <n v="0"/>
    <n v="0"/>
    <n v="0"/>
    <n v="1266"/>
    <m/>
    <n v="0.15"/>
    <n v="0"/>
    <n v="189.9"/>
    <n v="0"/>
  </r>
  <r>
    <x v="3"/>
    <x v="333"/>
    <s v="OFFLINE"/>
    <n v="0"/>
    <n v="0"/>
    <n v="0"/>
    <n v="0"/>
    <n v="1266"/>
    <m/>
    <n v="0.15"/>
    <n v="0"/>
    <n v="189.9"/>
    <n v="0"/>
  </r>
  <r>
    <x v="3"/>
    <x v="334"/>
    <s v="OFFLINE"/>
    <n v="0"/>
    <n v="0"/>
    <n v="0"/>
    <n v="0"/>
    <n v="1266"/>
    <m/>
    <n v="0.15"/>
    <n v="0"/>
    <n v="189.9"/>
    <n v="0"/>
  </r>
  <r>
    <x v="3"/>
    <x v="335"/>
    <s v="OFFLINE"/>
    <n v="0"/>
    <n v="0"/>
    <n v="0"/>
    <n v="0"/>
    <n v="1266"/>
    <m/>
    <n v="0.15"/>
    <n v="0"/>
    <n v="189.9"/>
    <n v="0"/>
  </r>
  <r>
    <x v="3"/>
    <x v="336"/>
    <s v="OFFLINE"/>
    <n v="0"/>
    <n v="0"/>
    <n v="0"/>
    <n v="0"/>
    <n v="1266"/>
    <m/>
    <n v="0.15"/>
    <n v="0"/>
    <n v="189.9"/>
    <n v="0"/>
  </r>
  <r>
    <x v="3"/>
    <x v="337"/>
    <s v="OFFLINE"/>
    <n v="0"/>
    <n v="0"/>
    <n v="0"/>
    <n v="0"/>
    <n v="1266"/>
    <m/>
    <n v="0.15"/>
    <n v="0"/>
    <n v="189.9"/>
    <n v="0"/>
  </r>
  <r>
    <x v="3"/>
    <x v="338"/>
    <s v="OFFLINE"/>
    <n v="0"/>
    <n v="0"/>
    <n v="0"/>
    <n v="0"/>
    <n v="1266"/>
    <m/>
    <n v="0.15"/>
    <n v="0"/>
    <n v="189.9"/>
    <n v="0"/>
  </r>
  <r>
    <x v="3"/>
    <x v="339"/>
    <s v="OFFLINE"/>
    <n v="0"/>
    <n v="0"/>
    <n v="0"/>
    <n v="0"/>
    <n v="1266"/>
    <m/>
    <n v="0.15"/>
    <n v="0"/>
    <n v="189.9"/>
    <n v="0"/>
  </r>
  <r>
    <x v="3"/>
    <x v="340"/>
    <s v="OFFLINE"/>
    <n v="0"/>
    <n v="0"/>
    <n v="0"/>
    <n v="0"/>
    <n v="1266"/>
    <m/>
    <n v="0.15"/>
    <n v="0"/>
    <n v="189.9"/>
    <n v="0"/>
  </r>
  <r>
    <x v="3"/>
    <x v="341"/>
    <s v="OFFLINE"/>
    <n v="0"/>
    <n v="0"/>
    <n v="0"/>
    <n v="0"/>
    <n v="1266"/>
    <m/>
    <n v="0.15"/>
    <n v="0"/>
    <n v="189.9"/>
    <n v="0"/>
  </r>
  <r>
    <x v="3"/>
    <x v="342"/>
    <s v="OFFLINE"/>
    <n v="0"/>
    <n v="0"/>
    <n v="0"/>
    <n v="0"/>
    <n v="1266"/>
    <m/>
    <n v="0.15"/>
    <n v="0"/>
    <n v="189.9"/>
    <n v="0"/>
  </r>
  <r>
    <x v="3"/>
    <x v="343"/>
    <s v="OFFLINE"/>
    <n v="0"/>
    <n v="0"/>
    <n v="0"/>
    <n v="0"/>
    <n v="1266"/>
    <m/>
    <n v="0.15"/>
    <n v="0"/>
    <n v="189.9"/>
    <n v="0"/>
  </r>
  <r>
    <x v="3"/>
    <x v="344"/>
    <s v="OFFLINE"/>
    <n v="0"/>
    <n v="0"/>
    <n v="0"/>
    <n v="0"/>
    <n v="1266"/>
    <m/>
    <n v="0.15"/>
    <n v="0"/>
    <n v="189.9"/>
    <n v="0"/>
  </r>
  <r>
    <x v="3"/>
    <x v="345"/>
    <s v="OFFLINE"/>
    <n v="0"/>
    <n v="0"/>
    <n v="0"/>
    <n v="0"/>
    <n v="1266"/>
    <m/>
    <n v="0.15"/>
    <n v="0"/>
    <n v="189.9"/>
    <n v="0"/>
  </r>
  <r>
    <x v="3"/>
    <x v="346"/>
    <s v="OFFLINE"/>
    <n v="0"/>
    <n v="0"/>
    <n v="0"/>
    <n v="0"/>
    <n v="1266"/>
    <m/>
    <n v="0.15"/>
    <n v="0"/>
    <n v="189.9"/>
    <n v="0"/>
  </r>
  <r>
    <x v="3"/>
    <x v="347"/>
    <s v="OFFLINE"/>
    <n v="0"/>
    <n v="0"/>
    <n v="0"/>
    <n v="0"/>
    <n v="1266"/>
    <m/>
    <n v="0.15"/>
    <n v="0"/>
    <n v="189.9"/>
    <n v="0"/>
  </r>
  <r>
    <x v="3"/>
    <x v="348"/>
    <s v="OFFLINE"/>
    <n v="0"/>
    <n v="0"/>
    <n v="0"/>
    <n v="0"/>
    <n v="1266"/>
    <m/>
    <n v="0.15"/>
    <n v="0"/>
    <n v="189.9"/>
    <n v="0"/>
  </r>
  <r>
    <x v="3"/>
    <x v="349"/>
    <s v="OFFLINE"/>
    <n v="0"/>
    <n v="0"/>
    <n v="0"/>
    <n v="0"/>
    <n v="1266"/>
    <m/>
    <n v="0.15"/>
    <n v="0"/>
    <n v="189.9"/>
    <n v="0"/>
  </r>
  <r>
    <x v="3"/>
    <x v="350"/>
    <s v="OFFLINE"/>
    <n v="0"/>
    <n v="0"/>
    <n v="0"/>
    <n v="0"/>
    <n v="1266"/>
    <m/>
    <n v="0.15"/>
    <n v="0"/>
    <n v="189.9"/>
    <n v="0"/>
  </r>
  <r>
    <x v="3"/>
    <x v="351"/>
    <s v="OFFLINE"/>
    <n v="0"/>
    <n v="0"/>
    <n v="0"/>
    <n v="0"/>
    <n v="1266"/>
    <m/>
    <n v="0.15"/>
    <n v="0"/>
    <n v="189.9"/>
    <n v="0"/>
  </r>
  <r>
    <x v="3"/>
    <x v="352"/>
    <s v="OFFLINE"/>
    <n v="0"/>
    <n v="0"/>
    <n v="0"/>
    <n v="0"/>
    <n v="1266"/>
    <m/>
    <n v="0.15"/>
    <n v="0"/>
    <n v="189.9"/>
    <n v="0"/>
  </r>
  <r>
    <x v="3"/>
    <x v="353"/>
    <s v="OFFLINE"/>
    <n v="0"/>
    <n v="0"/>
    <n v="0"/>
    <n v="0"/>
    <n v="1266"/>
    <m/>
    <n v="0.15"/>
    <n v="0"/>
    <n v="189.9"/>
    <n v="0"/>
  </r>
  <r>
    <x v="3"/>
    <x v="354"/>
    <s v="OFFLINE"/>
    <n v="0"/>
    <n v="0"/>
    <n v="0"/>
    <n v="0"/>
    <n v="1266"/>
    <m/>
    <n v="0.15"/>
    <n v="0"/>
    <n v="189.9"/>
    <n v="0"/>
  </r>
  <r>
    <x v="3"/>
    <x v="355"/>
    <s v="OFFLINE"/>
    <n v="0"/>
    <n v="0"/>
    <n v="0"/>
    <n v="0"/>
    <n v="1266"/>
    <m/>
    <n v="0.15"/>
    <n v="0"/>
    <n v="189.9"/>
    <n v="0"/>
  </r>
  <r>
    <x v="3"/>
    <x v="356"/>
    <s v="OFFLINE"/>
    <n v="0"/>
    <n v="0"/>
    <n v="0"/>
    <n v="0"/>
    <n v="1266"/>
    <m/>
    <n v="0.15"/>
    <n v="0"/>
    <n v="189.9"/>
    <n v="0"/>
  </r>
  <r>
    <x v="3"/>
    <x v="357"/>
    <s v="OFFLINE"/>
    <n v="0"/>
    <n v="0"/>
    <n v="0"/>
    <n v="0"/>
    <n v="1266"/>
    <m/>
    <n v="0.15"/>
    <n v="0"/>
    <n v="189.9"/>
    <n v="0"/>
  </r>
  <r>
    <x v="3"/>
    <x v="358"/>
    <s v="OFFLINE"/>
    <n v="0"/>
    <n v="0"/>
    <n v="0"/>
    <n v="0"/>
    <n v="1266"/>
    <m/>
    <n v="0.15"/>
    <n v="0"/>
    <n v="189.9"/>
    <n v="0"/>
  </r>
  <r>
    <x v="3"/>
    <x v="359"/>
    <s v="OFFLINE"/>
    <n v="0"/>
    <n v="0"/>
    <n v="0"/>
    <n v="0"/>
    <n v="1266"/>
    <m/>
    <n v="0.15"/>
    <n v="0"/>
    <n v="189.9"/>
    <n v="0"/>
  </r>
  <r>
    <x v="3"/>
    <x v="360"/>
    <s v="OFFLINE"/>
    <n v="0"/>
    <n v="0"/>
    <n v="0"/>
    <n v="0"/>
    <n v="1266"/>
    <m/>
    <n v="0.15"/>
    <n v="0"/>
    <n v="189.9"/>
    <n v="0"/>
  </r>
  <r>
    <x v="3"/>
    <x v="361"/>
    <s v="OFFLINE"/>
    <n v="0"/>
    <n v="0"/>
    <n v="0"/>
    <n v="0"/>
    <n v="1266"/>
    <m/>
    <n v="0.15"/>
    <n v="0"/>
    <n v="189.9"/>
    <n v="0"/>
  </r>
  <r>
    <x v="3"/>
    <x v="362"/>
    <s v="OFFLINE"/>
    <n v="0"/>
    <n v="0"/>
    <n v="0"/>
    <n v="0"/>
    <n v="1266"/>
    <m/>
    <n v="0.15"/>
    <n v="0"/>
    <n v="189.9"/>
    <n v="0"/>
  </r>
  <r>
    <x v="3"/>
    <x v="363"/>
    <s v="OFFLINE"/>
    <n v="0"/>
    <n v="0"/>
    <n v="0"/>
    <n v="0"/>
    <n v="1266"/>
    <m/>
    <n v="0.15"/>
    <n v="0"/>
    <n v="189.9"/>
    <n v="0"/>
  </r>
  <r>
    <x v="3"/>
    <x v="364"/>
    <s v="OFFLINE"/>
    <n v="0"/>
    <n v="0"/>
    <n v="0"/>
    <n v="0"/>
    <n v="1266"/>
    <m/>
    <n v="0.15"/>
    <n v="0"/>
    <n v="189.9"/>
    <n v="0"/>
  </r>
  <r>
    <x v="3"/>
    <x v="365"/>
    <s v="OFFLINE"/>
    <n v="0"/>
    <n v="0"/>
    <n v="0"/>
    <n v="0"/>
    <n v="1266"/>
    <m/>
    <n v="0.15"/>
    <n v="0"/>
    <n v="189.9"/>
    <n v="0"/>
  </r>
  <r>
    <x v="3"/>
    <x v="366"/>
    <s v="OFFLINE"/>
    <n v="0"/>
    <n v="0"/>
    <n v="0"/>
    <n v="0"/>
    <n v="1266"/>
    <m/>
    <n v="0.15"/>
    <n v="0"/>
    <n v="189.9"/>
    <n v="0"/>
  </r>
  <r>
    <x v="3"/>
    <x v="367"/>
    <s v="OFFLINE"/>
    <n v="0"/>
    <n v="0"/>
    <n v="0"/>
    <n v="0"/>
    <n v="1266"/>
    <m/>
    <n v="0.15"/>
    <n v="0"/>
    <n v="189.9"/>
    <n v="0"/>
  </r>
  <r>
    <x v="3"/>
    <x v="368"/>
    <s v="OFFLINE"/>
    <n v="0"/>
    <n v="0"/>
    <n v="0"/>
    <n v="0"/>
    <n v="1266"/>
    <m/>
    <n v="0.15"/>
    <n v="0"/>
    <n v="189.9"/>
    <n v="0"/>
  </r>
  <r>
    <x v="3"/>
    <x v="369"/>
    <s v="OFFLINE"/>
    <n v="0"/>
    <n v="0"/>
    <n v="0"/>
    <n v="0"/>
    <n v="1266"/>
    <m/>
    <n v="0.15"/>
    <n v="0"/>
    <n v="189.9"/>
    <n v="0"/>
  </r>
  <r>
    <x v="3"/>
    <x v="370"/>
    <s v="OFFLINE"/>
    <n v="0"/>
    <n v="0"/>
    <n v="0"/>
    <n v="0"/>
    <n v="1266"/>
    <m/>
    <n v="0.15"/>
    <n v="0"/>
    <n v="189.9"/>
    <n v="0"/>
  </r>
  <r>
    <x v="3"/>
    <x v="371"/>
    <s v="OFFLINE"/>
    <n v="0"/>
    <n v="0"/>
    <n v="0"/>
    <n v="0"/>
    <n v="1266"/>
    <m/>
    <n v="0.15"/>
    <n v="0"/>
    <n v="189.9"/>
    <n v="0"/>
  </r>
  <r>
    <x v="3"/>
    <x v="372"/>
    <s v="OFFLINE"/>
    <n v="0"/>
    <n v="0"/>
    <n v="0"/>
    <n v="0"/>
    <n v="1266"/>
    <m/>
    <n v="0.15"/>
    <n v="0"/>
    <n v="189.9"/>
    <n v="0"/>
  </r>
  <r>
    <x v="3"/>
    <x v="373"/>
    <s v="OFFLINE"/>
    <n v="0"/>
    <n v="0"/>
    <n v="0"/>
    <n v="0"/>
    <n v="1266"/>
    <m/>
    <n v="0.15"/>
    <n v="0"/>
    <n v="189.9"/>
    <n v="0"/>
  </r>
  <r>
    <x v="3"/>
    <x v="374"/>
    <s v="OFFLINE"/>
    <n v="0"/>
    <n v="0"/>
    <n v="0"/>
    <n v="0"/>
    <n v="1266"/>
    <m/>
    <n v="0.15"/>
    <n v="0"/>
    <n v="189.9"/>
    <n v="0"/>
  </r>
  <r>
    <x v="3"/>
    <x v="375"/>
    <s v="OFFLINE"/>
    <n v="0"/>
    <n v="0"/>
    <n v="0"/>
    <n v="0"/>
    <n v="1266"/>
    <m/>
    <n v="0.15"/>
    <n v="0"/>
    <n v="189.9"/>
    <n v="0"/>
  </r>
  <r>
    <x v="3"/>
    <x v="376"/>
    <s v="OFFLINE"/>
    <n v="0"/>
    <n v="0"/>
    <n v="0"/>
    <n v="0"/>
    <n v="1266"/>
    <m/>
    <n v="0.15"/>
    <n v="0"/>
    <n v="189.9"/>
    <n v="0"/>
  </r>
  <r>
    <x v="3"/>
    <x v="377"/>
    <s v="OFFLINE"/>
    <n v="0"/>
    <n v="0"/>
    <n v="0"/>
    <n v="0"/>
    <n v="1266"/>
    <m/>
    <n v="0.15"/>
    <n v="0"/>
    <n v="189.9"/>
    <n v="0"/>
  </r>
  <r>
    <x v="3"/>
    <x v="378"/>
    <s v="OFFLINE"/>
    <n v="0"/>
    <n v="0"/>
    <n v="0"/>
    <n v="0"/>
    <n v="1266"/>
    <m/>
    <n v="0.15"/>
    <n v="0"/>
    <n v="189.9"/>
    <n v="0"/>
  </r>
  <r>
    <x v="3"/>
    <x v="379"/>
    <s v="OFFLINE"/>
    <n v="0"/>
    <n v="0"/>
    <n v="0"/>
    <n v="0"/>
    <n v="1266"/>
    <m/>
    <n v="0.15"/>
    <n v="0"/>
    <n v="189.9"/>
    <n v="0"/>
  </r>
  <r>
    <x v="3"/>
    <x v="380"/>
    <s v="OFFLINE"/>
    <n v="0"/>
    <n v="0"/>
    <n v="0"/>
    <n v="0"/>
    <n v="1266"/>
    <m/>
    <n v="0.15"/>
    <n v="0"/>
    <n v="189.9"/>
    <n v="0"/>
  </r>
  <r>
    <x v="3"/>
    <x v="381"/>
    <s v="OFFLINE"/>
    <n v="0"/>
    <n v="0"/>
    <n v="0"/>
    <n v="0"/>
    <n v="1266"/>
    <m/>
    <n v="0.15"/>
    <n v="0"/>
    <n v="189.9"/>
    <n v="0"/>
  </r>
  <r>
    <x v="3"/>
    <x v="382"/>
    <s v="OFFLINE"/>
    <n v="0"/>
    <n v="0"/>
    <n v="0"/>
    <n v="0"/>
    <n v="1266"/>
    <m/>
    <n v="0.15"/>
    <n v="0"/>
    <n v="189.9"/>
    <n v="0"/>
  </r>
  <r>
    <x v="3"/>
    <x v="383"/>
    <s v="OFFLINE"/>
    <n v="0"/>
    <n v="0"/>
    <n v="0"/>
    <n v="0"/>
    <n v="1266"/>
    <m/>
    <n v="0.15"/>
    <n v="0"/>
    <n v="189.9"/>
    <n v="0"/>
  </r>
  <r>
    <x v="3"/>
    <x v="384"/>
    <s v="OFFLINE"/>
    <n v="0"/>
    <n v="0"/>
    <n v="0"/>
    <n v="0"/>
    <n v="1266"/>
    <m/>
    <n v="0.15"/>
    <n v="0"/>
    <n v="189.9"/>
    <n v="0"/>
  </r>
  <r>
    <x v="3"/>
    <x v="385"/>
    <s v="OFFLINE"/>
    <n v="0"/>
    <n v="0"/>
    <n v="0"/>
    <n v="0"/>
    <n v="1266"/>
    <m/>
    <n v="0.15"/>
    <n v="0"/>
    <n v="189.9"/>
    <n v="0"/>
  </r>
  <r>
    <x v="3"/>
    <x v="386"/>
    <s v="OFFLINE"/>
    <n v="0"/>
    <n v="0"/>
    <n v="0"/>
    <n v="0"/>
    <n v="1266"/>
    <m/>
    <n v="0.15"/>
    <n v="0"/>
    <n v="189.9"/>
    <n v="0"/>
  </r>
  <r>
    <x v="3"/>
    <x v="387"/>
    <s v="OFFLINE"/>
    <n v="0"/>
    <n v="0"/>
    <n v="0"/>
    <n v="0"/>
    <n v="1266"/>
    <m/>
    <n v="0.15"/>
    <n v="0"/>
    <n v="189.9"/>
    <n v="0"/>
  </r>
  <r>
    <x v="3"/>
    <x v="388"/>
    <s v="OFFLINE"/>
    <n v="0"/>
    <n v="0"/>
    <n v="0"/>
    <n v="0"/>
    <n v="1266"/>
    <m/>
    <n v="0.15"/>
    <n v="0"/>
    <n v="189.9"/>
    <n v="0"/>
  </r>
  <r>
    <x v="3"/>
    <x v="389"/>
    <s v="OFFLINE"/>
    <n v="0"/>
    <n v="0"/>
    <n v="0"/>
    <n v="0"/>
    <n v="1266"/>
    <m/>
    <n v="0.15"/>
    <n v="0"/>
    <n v="189.9"/>
    <n v="0"/>
  </r>
  <r>
    <x v="3"/>
    <x v="390"/>
    <s v="OFFLINE"/>
    <n v="0"/>
    <n v="0"/>
    <n v="0"/>
    <n v="0"/>
    <n v="1266"/>
    <m/>
    <n v="0.15"/>
    <n v="0"/>
    <n v="189.9"/>
    <n v="0"/>
  </r>
  <r>
    <x v="3"/>
    <x v="391"/>
    <s v="OFFLINE"/>
    <n v="0"/>
    <n v="0"/>
    <n v="0"/>
    <n v="0"/>
    <n v="1266"/>
    <m/>
    <n v="0.15"/>
    <n v="0"/>
    <n v="189.9"/>
    <n v="0"/>
  </r>
  <r>
    <x v="3"/>
    <x v="392"/>
    <s v="OFFLINE"/>
    <n v="0"/>
    <n v="0"/>
    <n v="0"/>
    <n v="0"/>
    <n v="1266"/>
    <m/>
    <n v="0.15"/>
    <n v="0"/>
    <n v="189.9"/>
    <n v="0"/>
  </r>
  <r>
    <x v="3"/>
    <x v="393"/>
    <s v="OFFLINE"/>
    <n v="0"/>
    <n v="0"/>
    <n v="0"/>
    <n v="0"/>
    <n v="1266"/>
    <m/>
    <n v="0.15"/>
    <n v="0"/>
    <n v="189.9"/>
    <n v="0"/>
  </r>
  <r>
    <x v="3"/>
    <x v="394"/>
    <s v="OFFLINE"/>
    <n v="0"/>
    <n v="0"/>
    <n v="0"/>
    <n v="0"/>
    <n v="1266"/>
    <m/>
    <n v="0.15"/>
    <n v="0"/>
    <n v="189.9"/>
    <n v="0"/>
  </r>
  <r>
    <x v="3"/>
    <x v="395"/>
    <s v="OFFLINE"/>
    <n v="0"/>
    <n v="0"/>
    <n v="0"/>
    <n v="0"/>
    <n v="1266"/>
    <m/>
    <n v="0.15"/>
    <n v="0"/>
    <n v="189.9"/>
    <n v="0"/>
  </r>
  <r>
    <x v="3"/>
    <x v="396"/>
    <s v="OFFLINE"/>
    <n v="0"/>
    <n v="0"/>
    <n v="0"/>
    <n v="0"/>
    <n v="1266"/>
    <m/>
    <n v="0.15"/>
    <n v="0"/>
    <n v="189.9"/>
    <n v="0"/>
  </r>
  <r>
    <x v="3"/>
    <x v="397"/>
    <s v="OFFLINE"/>
    <n v="0"/>
    <n v="0"/>
    <n v="0"/>
    <n v="0"/>
    <n v="1266"/>
    <m/>
    <n v="0.15"/>
    <n v="0"/>
    <n v="189.9"/>
    <n v="0"/>
  </r>
  <r>
    <x v="3"/>
    <x v="398"/>
    <s v="OFFLINE"/>
    <n v="0"/>
    <n v="0"/>
    <n v="0"/>
    <n v="0"/>
    <n v="1266"/>
    <m/>
    <n v="0.15"/>
    <n v="0"/>
    <n v="189.9"/>
    <n v="0"/>
  </r>
  <r>
    <x v="3"/>
    <x v="399"/>
    <s v="OFFLINE"/>
    <n v="0"/>
    <n v="0"/>
    <n v="0"/>
    <n v="0"/>
    <n v="1266"/>
    <m/>
    <n v="0.15"/>
    <n v="0"/>
    <n v="189.9"/>
    <n v="0"/>
  </r>
  <r>
    <x v="3"/>
    <x v="400"/>
    <s v="OFFLINE"/>
    <n v="0"/>
    <n v="0"/>
    <n v="0"/>
    <n v="0"/>
    <n v="1266"/>
    <m/>
    <n v="0.15"/>
    <n v="0"/>
    <n v="189.9"/>
    <n v="0"/>
  </r>
  <r>
    <x v="3"/>
    <x v="401"/>
    <s v="OFFLINE"/>
    <n v="0"/>
    <n v="0"/>
    <n v="0"/>
    <n v="0"/>
    <n v="1266"/>
    <m/>
    <n v="0.15"/>
    <n v="0"/>
    <n v="189.9"/>
    <n v="0"/>
  </r>
  <r>
    <x v="3"/>
    <x v="402"/>
    <s v="OFFLINE"/>
    <n v="0"/>
    <n v="0"/>
    <n v="0"/>
    <n v="0"/>
    <n v="1266"/>
    <m/>
    <n v="0.15"/>
    <n v="0"/>
    <n v="189.9"/>
    <n v="0"/>
  </r>
  <r>
    <x v="3"/>
    <x v="403"/>
    <s v="OFFLINE"/>
    <n v="0"/>
    <n v="0"/>
    <n v="0"/>
    <n v="0"/>
    <n v="1266"/>
    <m/>
    <n v="0.15"/>
    <n v="0"/>
    <n v="189.9"/>
    <n v="0"/>
  </r>
  <r>
    <x v="3"/>
    <x v="404"/>
    <s v="OFFLINE"/>
    <n v="0"/>
    <n v="0"/>
    <n v="0"/>
    <n v="0"/>
    <n v="1266"/>
    <m/>
    <n v="0.15"/>
    <n v="0"/>
    <n v="189.9"/>
    <n v="0"/>
  </r>
  <r>
    <x v="3"/>
    <x v="405"/>
    <s v="OFFLINE"/>
    <n v="0"/>
    <n v="0"/>
    <n v="0"/>
    <n v="0"/>
    <n v="1266"/>
    <m/>
    <n v="0.15"/>
    <n v="0"/>
    <n v="189.9"/>
    <n v="0"/>
  </r>
  <r>
    <x v="3"/>
    <x v="406"/>
    <s v="OFFLINE"/>
    <n v="0"/>
    <n v="0"/>
    <n v="0"/>
    <n v="0"/>
    <n v="1266"/>
    <m/>
    <n v="0.15"/>
    <n v="0"/>
    <n v="189.9"/>
    <n v="0"/>
  </r>
  <r>
    <x v="3"/>
    <x v="407"/>
    <s v="OFFLINE"/>
    <n v="0"/>
    <n v="0"/>
    <n v="0"/>
    <n v="0"/>
    <n v="1266"/>
    <m/>
    <n v="0.15"/>
    <n v="0"/>
    <n v="189.9"/>
    <n v="0"/>
  </r>
  <r>
    <x v="3"/>
    <x v="408"/>
    <s v="OFFLINE"/>
    <n v="0"/>
    <n v="0"/>
    <n v="0"/>
    <n v="0"/>
    <n v="1266"/>
    <m/>
    <n v="0.15"/>
    <n v="0"/>
    <n v="189.9"/>
    <n v="0"/>
  </r>
  <r>
    <x v="3"/>
    <x v="409"/>
    <s v="OFFLINE"/>
    <n v="0"/>
    <n v="0"/>
    <n v="0"/>
    <n v="0"/>
    <n v="1266"/>
    <m/>
    <n v="0.15"/>
    <n v="0"/>
    <n v="189.9"/>
    <n v="0"/>
  </r>
  <r>
    <x v="3"/>
    <x v="410"/>
    <s v="OFFLINE"/>
    <n v="0"/>
    <n v="0"/>
    <n v="0"/>
    <n v="0"/>
    <n v="1266"/>
    <m/>
    <n v="0.15"/>
    <n v="0"/>
    <n v="189.9"/>
    <n v="0"/>
  </r>
  <r>
    <x v="3"/>
    <x v="411"/>
    <s v="OFFLINE"/>
    <n v="0"/>
    <n v="0"/>
    <n v="0"/>
    <n v="0"/>
    <n v="1266"/>
    <m/>
    <n v="0.15"/>
    <n v="0"/>
    <n v="189.9"/>
    <n v="0"/>
  </r>
  <r>
    <x v="3"/>
    <x v="412"/>
    <s v="OFFLINE"/>
    <n v="0"/>
    <n v="0"/>
    <n v="0"/>
    <n v="0"/>
    <n v="1266"/>
    <m/>
    <n v="0.15"/>
    <n v="0"/>
    <n v="189.9"/>
    <n v="0"/>
  </r>
  <r>
    <x v="3"/>
    <x v="413"/>
    <s v="OFFLINE"/>
    <n v="0"/>
    <n v="0"/>
    <n v="0"/>
    <n v="0"/>
    <n v="1266"/>
    <m/>
    <n v="0.15"/>
    <n v="0"/>
    <n v="189.9"/>
    <n v="0"/>
  </r>
  <r>
    <x v="3"/>
    <x v="414"/>
    <s v="OFFLINE"/>
    <n v="0"/>
    <n v="0"/>
    <n v="0"/>
    <n v="0"/>
    <n v="1266"/>
    <m/>
    <n v="0.15"/>
    <n v="0"/>
    <n v="189.9"/>
    <n v="0"/>
  </r>
  <r>
    <x v="3"/>
    <x v="415"/>
    <s v="OFFLINE"/>
    <n v="0"/>
    <n v="0"/>
    <n v="0"/>
    <n v="0"/>
    <n v="1266"/>
    <m/>
    <n v="0.15"/>
    <n v="0"/>
    <n v="189.9"/>
    <n v="0"/>
  </r>
  <r>
    <x v="3"/>
    <x v="416"/>
    <s v="OFFLINE"/>
    <n v="0"/>
    <n v="0"/>
    <n v="0"/>
    <n v="0"/>
    <n v="1266"/>
    <m/>
    <n v="0.15"/>
    <n v="0"/>
    <n v="189.9"/>
    <n v="0"/>
  </r>
  <r>
    <x v="3"/>
    <x v="417"/>
    <s v="OFFLINE"/>
    <n v="0"/>
    <n v="0"/>
    <n v="0"/>
    <n v="0"/>
    <n v="1266"/>
    <m/>
    <n v="0.15"/>
    <n v="0"/>
    <n v="189.9"/>
    <n v="0"/>
  </r>
  <r>
    <x v="3"/>
    <x v="418"/>
    <s v="OFFLINE"/>
    <n v="0"/>
    <n v="0"/>
    <n v="0"/>
    <n v="0"/>
    <n v="1266"/>
    <m/>
    <n v="0.15"/>
    <n v="0"/>
    <n v="189.9"/>
    <n v="0"/>
  </r>
  <r>
    <x v="3"/>
    <x v="419"/>
    <s v="OFFLINE"/>
    <n v="0"/>
    <n v="0"/>
    <n v="0"/>
    <n v="0"/>
    <n v="1266"/>
    <m/>
    <n v="0.15"/>
    <n v="0"/>
    <n v="189.9"/>
    <n v="0"/>
  </r>
  <r>
    <x v="3"/>
    <x v="420"/>
    <s v="OFFLINE"/>
    <n v="0"/>
    <n v="0"/>
    <n v="0"/>
    <n v="0"/>
    <n v="1266"/>
    <m/>
    <n v="0.15"/>
    <n v="0"/>
    <n v="189.9"/>
    <n v="0"/>
  </r>
  <r>
    <x v="3"/>
    <x v="421"/>
    <s v="OFFLINE"/>
    <n v="0"/>
    <n v="0"/>
    <n v="0"/>
    <n v="0"/>
    <n v="1266"/>
    <m/>
    <n v="0.15"/>
    <n v="0"/>
    <n v="189.9"/>
    <n v="0"/>
  </r>
  <r>
    <x v="3"/>
    <x v="422"/>
    <s v="OFFLINE"/>
    <n v="0"/>
    <n v="0"/>
    <n v="0"/>
    <n v="0"/>
    <n v="1266"/>
    <m/>
    <n v="0.15"/>
    <n v="0"/>
    <n v="189.9"/>
    <n v="0"/>
  </r>
  <r>
    <x v="3"/>
    <x v="423"/>
    <s v="OFFLINE"/>
    <n v="0"/>
    <n v="0"/>
    <n v="0"/>
    <n v="0"/>
    <n v="1266"/>
    <m/>
    <n v="0.15"/>
    <n v="0"/>
    <n v="189.9"/>
    <n v="0"/>
  </r>
  <r>
    <x v="3"/>
    <x v="424"/>
    <s v="OFFLINE"/>
    <n v="0"/>
    <n v="0"/>
    <n v="0"/>
    <n v="0"/>
    <n v="1266"/>
    <m/>
    <n v="0.15"/>
    <n v="0"/>
    <n v="189.9"/>
    <n v="0"/>
  </r>
  <r>
    <x v="3"/>
    <x v="425"/>
    <s v="OFFLINE"/>
    <n v="0"/>
    <n v="0"/>
    <n v="0"/>
    <n v="0"/>
    <n v="1266"/>
    <m/>
    <n v="0.15"/>
    <n v="0"/>
    <n v="189.9"/>
    <n v="0"/>
  </r>
  <r>
    <x v="3"/>
    <x v="426"/>
    <s v="OFFLINE"/>
    <n v="0"/>
    <n v="0"/>
    <n v="0"/>
    <n v="0"/>
    <n v="1266"/>
    <m/>
    <n v="0.15"/>
    <n v="0"/>
    <n v="189.9"/>
    <n v="0"/>
  </r>
  <r>
    <x v="3"/>
    <x v="427"/>
    <s v="OFFLINE"/>
    <n v="0"/>
    <n v="0"/>
    <n v="0"/>
    <n v="0"/>
    <n v="1266"/>
    <m/>
    <n v="0.15"/>
    <n v="0"/>
    <n v="189.9"/>
    <n v="0"/>
  </r>
  <r>
    <x v="3"/>
    <x v="428"/>
    <s v="OFFLINE"/>
    <n v="0"/>
    <n v="0"/>
    <n v="0"/>
    <n v="0"/>
    <n v="1266"/>
    <m/>
    <n v="0.15"/>
    <n v="0"/>
    <n v="189.9"/>
    <n v="0"/>
  </r>
  <r>
    <x v="3"/>
    <x v="429"/>
    <s v="OFFLINE"/>
    <n v="0"/>
    <n v="0"/>
    <n v="0"/>
    <n v="0"/>
    <n v="1266"/>
    <m/>
    <n v="0.15"/>
    <n v="0"/>
    <n v="189.9"/>
    <n v="0"/>
  </r>
  <r>
    <x v="3"/>
    <x v="430"/>
    <s v="OFFLINE"/>
    <n v="0"/>
    <n v="0"/>
    <n v="0"/>
    <n v="0"/>
    <n v="1266"/>
    <m/>
    <n v="0.15"/>
    <n v="0"/>
    <n v="189.9"/>
    <n v="0"/>
  </r>
  <r>
    <x v="3"/>
    <x v="431"/>
    <s v="OFFLINE"/>
    <n v="0"/>
    <n v="0"/>
    <n v="0"/>
    <n v="0"/>
    <n v="1266"/>
    <m/>
    <n v="0.15"/>
    <n v="0"/>
    <n v="189.9"/>
    <n v="0"/>
  </r>
  <r>
    <x v="3"/>
    <x v="432"/>
    <s v="OFFLINE"/>
    <n v="0"/>
    <n v="0"/>
    <n v="0"/>
    <n v="0"/>
    <n v="1266"/>
    <m/>
    <n v="0.15"/>
    <n v="0"/>
    <n v="189.9"/>
    <n v="0"/>
  </r>
  <r>
    <x v="3"/>
    <x v="433"/>
    <s v="OFFLINE"/>
    <n v="0"/>
    <n v="0"/>
    <n v="0"/>
    <n v="0"/>
    <n v="1266"/>
    <m/>
    <n v="0.15"/>
    <n v="0"/>
    <n v="189.9"/>
    <n v="0"/>
  </r>
  <r>
    <x v="3"/>
    <x v="434"/>
    <s v="OFFLINE"/>
    <n v="0"/>
    <n v="0"/>
    <n v="0"/>
    <n v="0"/>
    <n v="1266"/>
    <m/>
    <n v="0.15"/>
    <n v="0"/>
    <n v="189.9"/>
    <n v="0"/>
  </r>
  <r>
    <x v="3"/>
    <x v="435"/>
    <s v="OFFLINE"/>
    <n v="0"/>
    <n v="0"/>
    <n v="0"/>
    <n v="0"/>
    <n v="1266"/>
    <m/>
    <n v="0.15"/>
    <n v="0"/>
    <n v="189.9"/>
    <n v="0"/>
  </r>
  <r>
    <x v="3"/>
    <x v="436"/>
    <s v="OFFLINE"/>
    <n v="0"/>
    <n v="0"/>
    <n v="0"/>
    <n v="0"/>
    <n v="1266"/>
    <m/>
    <n v="0.15"/>
    <n v="0"/>
    <n v="189.9"/>
    <n v="0"/>
  </r>
  <r>
    <x v="3"/>
    <x v="437"/>
    <s v="OFFLINE"/>
    <n v="0"/>
    <n v="0"/>
    <n v="0"/>
    <n v="0"/>
    <n v="1266"/>
    <m/>
    <n v="0.15"/>
    <n v="0"/>
    <n v="189.9"/>
    <n v="0"/>
  </r>
  <r>
    <x v="3"/>
    <x v="438"/>
    <s v="OFFLINE"/>
    <n v="0"/>
    <n v="0"/>
    <n v="0"/>
    <n v="0"/>
    <n v="1266"/>
    <m/>
    <n v="0.15"/>
    <n v="0"/>
    <n v="189.9"/>
    <n v="0"/>
  </r>
  <r>
    <x v="3"/>
    <x v="439"/>
    <s v="OFFLINE"/>
    <n v="0"/>
    <n v="0"/>
    <n v="0"/>
    <n v="0"/>
    <n v="1266"/>
    <m/>
    <n v="0.15"/>
    <n v="0"/>
    <n v="189.9"/>
    <n v="0"/>
  </r>
  <r>
    <x v="3"/>
    <x v="440"/>
    <s v="OFFLINE"/>
    <n v="0"/>
    <n v="0"/>
    <n v="0"/>
    <n v="0"/>
    <n v="1266"/>
    <m/>
    <n v="0.15"/>
    <n v="0"/>
    <n v="189.9"/>
    <n v="0"/>
  </r>
  <r>
    <x v="3"/>
    <x v="441"/>
    <s v="OFFLINE"/>
    <n v="0"/>
    <n v="0"/>
    <n v="0"/>
    <n v="0"/>
    <n v="1266"/>
    <m/>
    <n v="0.15"/>
    <n v="0"/>
    <n v="189.9"/>
    <n v="0"/>
  </r>
  <r>
    <x v="3"/>
    <x v="442"/>
    <s v="OFFLINE"/>
    <n v="0"/>
    <n v="0"/>
    <n v="0"/>
    <n v="0"/>
    <n v="1266"/>
    <m/>
    <n v="0.15"/>
    <n v="0"/>
    <n v="189.9"/>
    <n v="0"/>
  </r>
  <r>
    <x v="3"/>
    <x v="443"/>
    <s v="OFFLINE"/>
    <n v="0"/>
    <n v="0"/>
    <n v="0"/>
    <n v="0"/>
    <n v="1266"/>
    <m/>
    <n v="0.15"/>
    <n v="0"/>
    <n v="189.9"/>
    <n v="0"/>
  </r>
  <r>
    <x v="3"/>
    <x v="444"/>
    <s v="OFFLINE"/>
    <n v="0"/>
    <n v="0"/>
    <n v="0"/>
    <n v="0"/>
    <n v="1266"/>
    <m/>
    <n v="0.15"/>
    <n v="0"/>
    <n v="189.9"/>
    <n v="0"/>
  </r>
  <r>
    <x v="3"/>
    <x v="445"/>
    <s v="OFFLINE"/>
    <n v="0"/>
    <n v="0"/>
    <n v="0"/>
    <n v="0"/>
    <n v="1266"/>
    <m/>
    <n v="0.15"/>
    <n v="0"/>
    <n v="189.9"/>
    <n v="0"/>
  </r>
  <r>
    <x v="3"/>
    <x v="446"/>
    <s v="OFFLINE"/>
    <n v="0"/>
    <n v="0"/>
    <n v="0"/>
    <n v="0"/>
    <n v="1266"/>
    <m/>
    <n v="0.15"/>
    <n v="0"/>
    <n v="189.9"/>
    <n v="0"/>
  </r>
  <r>
    <x v="3"/>
    <x v="447"/>
    <s v="OFFLINE"/>
    <n v="0"/>
    <n v="0"/>
    <n v="0"/>
    <n v="0"/>
    <n v="1266"/>
    <m/>
    <n v="0.15"/>
    <n v="0"/>
    <n v="189.9"/>
    <n v="0"/>
  </r>
  <r>
    <x v="3"/>
    <x v="448"/>
    <s v="OFFLINE"/>
    <n v="0"/>
    <n v="0"/>
    <n v="0"/>
    <n v="0"/>
    <n v="1266"/>
    <m/>
    <n v="0.15"/>
    <n v="0"/>
    <n v="189.9"/>
    <n v="0"/>
  </r>
  <r>
    <x v="3"/>
    <x v="449"/>
    <s v="OFFLINE"/>
    <n v="0"/>
    <n v="0"/>
    <n v="0"/>
    <n v="0"/>
    <n v="1266"/>
    <m/>
    <n v="0.15"/>
    <n v="0"/>
    <n v="189.9"/>
    <n v="0"/>
  </r>
  <r>
    <x v="3"/>
    <x v="450"/>
    <s v="OFFLINE"/>
    <n v="0"/>
    <n v="0"/>
    <n v="0"/>
    <n v="0"/>
    <n v="1266"/>
    <m/>
    <n v="0.15"/>
    <n v="0"/>
    <n v="189.9"/>
    <n v="0"/>
  </r>
  <r>
    <x v="3"/>
    <x v="451"/>
    <s v="OFFLINE"/>
    <n v="0"/>
    <n v="0"/>
    <n v="0"/>
    <n v="0"/>
    <n v="1266"/>
    <m/>
    <n v="0.15"/>
    <n v="0"/>
    <n v="189.9"/>
    <n v="0"/>
  </r>
  <r>
    <x v="3"/>
    <x v="452"/>
    <s v="OFFLINE"/>
    <n v="0"/>
    <n v="0"/>
    <n v="0"/>
    <n v="0"/>
    <n v="1266"/>
    <m/>
    <n v="0.15"/>
    <n v="0"/>
    <n v="189.9"/>
    <n v="0"/>
  </r>
  <r>
    <x v="3"/>
    <x v="453"/>
    <s v="OFFLINE"/>
    <n v="0"/>
    <n v="0"/>
    <n v="0"/>
    <n v="0"/>
    <n v="1266"/>
    <m/>
    <n v="0.15"/>
    <n v="0"/>
    <n v="189.9"/>
    <n v="0"/>
  </r>
  <r>
    <x v="3"/>
    <x v="454"/>
    <s v="OFFLINE"/>
    <n v="0"/>
    <n v="0"/>
    <n v="0"/>
    <n v="0"/>
    <n v="1266"/>
    <m/>
    <n v="0.15"/>
    <n v="0"/>
    <n v="189.9"/>
    <n v="0"/>
  </r>
  <r>
    <x v="3"/>
    <x v="455"/>
    <s v="OFFLINE"/>
    <n v="0"/>
    <n v="0"/>
    <n v="0"/>
    <n v="0"/>
    <n v="1266"/>
    <m/>
    <n v="0.15"/>
    <n v="0"/>
    <n v="189.9"/>
    <n v="0"/>
  </r>
  <r>
    <x v="3"/>
    <x v="456"/>
    <s v="OFFLINE"/>
    <n v="0"/>
    <n v="0"/>
    <n v="0"/>
    <n v="0"/>
    <n v="1266"/>
    <m/>
    <n v="0.15"/>
    <n v="0"/>
    <n v="189.9"/>
    <n v="0"/>
  </r>
  <r>
    <x v="3"/>
    <x v="457"/>
    <s v="OFFLINE"/>
    <n v="0"/>
    <n v="0"/>
    <n v="0"/>
    <n v="0"/>
    <n v="1266"/>
    <m/>
    <n v="0.15"/>
    <n v="0"/>
    <n v="189.9"/>
    <n v="0"/>
  </r>
  <r>
    <x v="3"/>
    <x v="458"/>
    <s v="OFFLINE"/>
    <n v="0"/>
    <n v="0"/>
    <n v="0"/>
    <n v="0"/>
    <n v="1266"/>
    <m/>
    <n v="0.15"/>
    <n v="0"/>
    <n v="189.9"/>
    <n v="0"/>
  </r>
  <r>
    <x v="3"/>
    <x v="459"/>
    <s v="OFFLINE"/>
    <n v="0"/>
    <n v="0"/>
    <n v="0"/>
    <n v="0"/>
    <n v="1266"/>
    <m/>
    <n v="0.15"/>
    <n v="0"/>
    <n v="189.9"/>
    <n v="0"/>
  </r>
  <r>
    <x v="3"/>
    <x v="460"/>
    <s v="OFFLINE"/>
    <n v="0"/>
    <n v="0"/>
    <n v="0"/>
    <n v="0"/>
    <n v="1266"/>
    <m/>
    <n v="0.15"/>
    <n v="0"/>
    <n v="189.9"/>
    <n v="0"/>
  </r>
  <r>
    <x v="3"/>
    <x v="461"/>
    <s v="OFFLINE"/>
    <n v="0"/>
    <n v="0"/>
    <n v="0"/>
    <n v="0"/>
    <n v="1266"/>
    <m/>
    <n v="0.15"/>
    <n v="0"/>
    <n v="189.9"/>
    <n v="0"/>
  </r>
  <r>
    <x v="3"/>
    <x v="462"/>
    <s v="OFFLINE"/>
    <n v="0"/>
    <n v="0"/>
    <n v="0"/>
    <n v="0"/>
    <n v="1266"/>
    <m/>
    <n v="0.15"/>
    <n v="0"/>
    <n v="189.9"/>
    <n v="0"/>
  </r>
  <r>
    <x v="3"/>
    <x v="463"/>
    <s v="OFFLINE"/>
    <n v="0"/>
    <n v="0"/>
    <n v="0"/>
    <n v="0"/>
    <n v="1266"/>
    <m/>
    <n v="0.15"/>
    <n v="0"/>
    <n v="189.9"/>
    <n v="0"/>
  </r>
  <r>
    <x v="3"/>
    <x v="464"/>
    <s v="OFFLINE"/>
    <n v="0"/>
    <n v="0"/>
    <n v="0"/>
    <n v="0"/>
    <n v="1266"/>
    <m/>
    <n v="0.15"/>
    <n v="0"/>
    <n v="189.9"/>
    <n v="0"/>
  </r>
  <r>
    <x v="3"/>
    <x v="465"/>
    <s v="OFFLINE"/>
    <n v="0"/>
    <n v="0"/>
    <n v="0"/>
    <n v="0"/>
    <n v="1266"/>
    <m/>
    <n v="0.15"/>
    <n v="0"/>
    <n v="189.9"/>
    <n v="0"/>
  </r>
  <r>
    <x v="3"/>
    <x v="466"/>
    <s v="OFFLINE"/>
    <n v="0"/>
    <n v="0"/>
    <n v="0"/>
    <n v="0"/>
    <n v="1266"/>
    <m/>
    <n v="0.15"/>
    <n v="0"/>
    <n v="189.9"/>
    <n v="0"/>
  </r>
  <r>
    <x v="3"/>
    <x v="467"/>
    <s v="OFFLINE"/>
    <n v="0"/>
    <n v="0"/>
    <n v="0"/>
    <n v="0"/>
    <n v="1266"/>
    <m/>
    <n v="0.15"/>
    <n v="0"/>
    <n v="189.9"/>
    <n v="0"/>
  </r>
  <r>
    <x v="3"/>
    <x v="468"/>
    <s v="OFFLINE"/>
    <n v="0"/>
    <n v="0"/>
    <n v="0"/>
    <n v="0"/>
    <n v="1266"/>
    <m/>
    <n v="0.15"/>
    <n v="0"/>
    <n v="189.9"/>
    <n v="0"/>
  </r>
  <r>
    <x v="3"/>
    <x v="469"/>
    <s v="OFFLINE"/>
    <n v="0"/>
    <n v="0"/>
    <n v="0"/>
    <n v="0"/>
    <n v="1266"/>
    <m/>
    <n v="0.15"/>
    <n v="0"/>
    <n v="189.9"/>
    <n v="0"/>
  </r>
  <r>
    <x v="3"/>
    <x v="470"/>
    <s v="OFFLINE"/>
    <n v="0"/>
    <n v="0"/>
    <n v="0"/>
    <n v="0"/>
    <n v="1266"/>
    <m/>
    <n v="0.15"/>
    <n v="0"/>
    <n v="189.9"/>
    <n v="0"/>
  </r>
  <r>
    <x v="3"/>
    <x v="471"/>
    <s v="OFFLINE"/>
    <n v="0"/>
    <n v="0"/>
    <n v="0"/>
    <n v="0"/>
    <n v="1266"/>
    <m/>
    <n v="0.15"/>
    <n v="0"/>
    <n v="189.9"/>
    <n v="0"/>
  </r>
  <r>
    <x v="3"/>
    <x v="472"/>
    <s v="OFFLINE"/>
    <n v="0"/>
    <n v="0"/>
    <n v="0"/>
    <n v="0"/>
    <n v="1266"/>
    <m/>
    <n v="0.15"/>
    <n v="0"/>
    <n v="189.9"/>
    <n v="0"/>
  </r>
  <r>
    <x v="3"/>
    <x v="473"/>
    <s v="OFFLINE"/>
    <n v="0"/>
    <n v="0"/>
    <n v="0"/>
    <n v="0"/>
    <n v="1266"/>
    <m/>
    <n v="0.15"/>
    <n v="0"/>
    <n v="189.9"/>
    <n v="0"/>
  </r>
  <r>
    <x v="3"/>
    <x v="474"/>
    <s v="OFFLINE"/>
    <n v="0"/>
    <n v="0"/>
    <n v="0"/>
    <n v="0"/>
    <n v="1266"/>
    <m/>
    <n v="0.15"/>
    <n v="0"/>
    <n v="189.9"/>
    <n v="0"/>
  </r>
  <r>
    <x v="3"/>
    <x v="475"/>
    <s v="OFFLINE"/>
    <n v="0"/>
    <n v="0"/>
    <n v="0"/>
    <n v="0"/>
    <n v="1266"/>
    <m/>
    <n v="0.15"/>
    <n v="0"/>
    <n v="189.9"/>
    <n v="0"/>
  </r>
  <r>
    <x v="3"/>
    <x v="476"/>
    <s v="OFFLINE"/>
    <n v="0"/>
    <n v="0"/>
    <n v="0"/>
    <n v="0"/>
    <n v="1266"/>
    <m/>
    <n v="0.15"/>
    <n v="0"/>
    <n v="189.9"/>
    <n v="0"/>
  </r>
  <r>
    <x v="3"/>
    <x v="477"/>
    <s v="OFFLINE"/>
    <n v="0"/>
    <n v="0"/>
    <n v="0"/>
    <n v="0"/>
    <n v="1266"/>
    <m/>
    <n v="0.15"/>
    <n v="0"/>
    <n v="189.9"/>
    <n v="0"/>
  </r>
  <r>
    <x v="3"/>
    <x v="478"/>
    <s v="OFFLINE"/>
    <n v="0"/>
    <n v="0"/>
    <n v="0"/>
    <n v="0"/>
    <n v="1266"/>
    <m/>
    <n v="0.15"/>
    <n v="0"/>
    <n v="189.9"/>
    <n v="0"/>
  </r>
  <r>
    <x v="3"/>
    <x v="479"/>
    <s v="OFFLINE"/>
    <n v="0"/>
    <n v="0"/>
    <n v="0"/>
    <n v="0"/>
    <n v="1266"/>
    <m/>
    <n v="0.15"/>
    <n v="0"/>
    <n v="189.9"/>
    <n v="0"/>
  </r>
  <r>
    <x v="3"/>
    <x v="480"/>
    <s v="OFFLINE"/>
    <n v="0"/>
    <n v="0"/>
    <n v="0"/>
    <n v="0"/>
    <n v="1266"/>
    <m/>
    <n v="0.15"/>
    <n v="0"/>
    <n v="189.9"/>
    <n v="0"/>
  </r>
  <r>
    <x v="3"/>
    <x v="481"/>
    <s v="OFFLINE"/>
    <n v="0"/>
    <n v="0"/>
    <n v="0"/>
    <n v="0"/>
    <n v="1266"/>
    <m/>
    <n v="0.15"/>
    <n v="0"/>
    <n v="189.9"/>
    <n v="0"/>
  </r>
  <r>
    <x v="3"/>
    <x v="482"/>
    <s v="OFFLINE"/>
    <n v="0"/>
    <n v="0"/>
    <n v="0"/>
    <n v="0"/>
    <n v="1266"/>
    <m/>
    <n v="0.15"/>
    <n v="0"/>
    <n v="189.9"/>
    <n v="0"/>
  </r>
  <r>
    <x v="3"/>
    <x v="483"/>
    <s v="OFFLINE"/>
    <n v="0"/>
    <n v="0"/>
    <n v="0"/>
    <n v="0"/>
    <n v="1266"/>
    <m/>
    <n v="0.15"/>
    <n v="0"/>
    <n v="189.9"/>
    <n v="0"/>
  </r>
  <r>
    <x v="3"/>
    <x v="484"/>
    <s v="OFFLINE"/>
    <n v="0"/>
    <n v="0"/>
    <n v="0"/>
    <n v="0"/>
    <n v="1266"/>
    <m/>
    <n v="0.15"/>
    <n v="0"/>
    <n v="189.9"/>
    <n v="0"/>
  </r>
  <r>
    <x v="3"/>
    <x v="485"/>
    <s v="OFFLINE"/>
    <n v="0"/>
    <n v="0"/>
    <n v="0"/>
    <n v="0"/>
    <n v="1266"/>
    <m/>
    <n v="0.15"/>
    <n v="0"/>
    <n v="189.9"/>
    <n v="0"/>
  </r>
  <r>
    <x v="3"/>
    <x v="486"/>
    <s v="OFFLINE"/>
    <n v="0"/>
    <n v="0"/>
    <n v="0"/>
    <n v="0"/>
    <n v="1266"/>
    <m/>
    <n v="0.15"/>
    <n v="0"/>
    <n v="189.9"/>
    <n v="0"/>
  </r>
  <r>
    <x v="3"/>
    <x v="487"/>
    <s v="OFFLINE"/>
    <n v="0"/>
    <n v="0"/>
    <n v="0"/>
    <n v="0"/>
    <n v="1266"/>
    <m/>
    <n v="0.15"/>
    <n v="0"/>
    <n v="189.9"/>
    <n v="0"/>
  </r>
  <r>
    <x v="3"/>
    <x v="488"/>
    <s v="OFFLINE"/>
    <n v="0"/>
    <n v="0"/>
    <n v="0"/>
    <n v="0"/>
    <n v="1266"/>
    <m/>
    <n v="0.15"/>
    <n v="0"/>
    <n v="189.9"/>
    <n v="0"/>
  </r>
  <r>
    <x v="3"/>
    <x v="489"/>
    <s v="OFFLINE"/>
    <n v="0"/>
    <n v="0"/>
    <n v="0"/>
    <n v="0"/>
    <n v="1266"/>
    <m/>
    <n v="0.15"/>
    <n v="0"/>
    <n v="189.9"/>
    <n v="0"/>
  </r>
  <r>
    <x v="3"/>
    <x v="490"/>
    <s v="OFFLINE"/>
    <n v="0"/>
    <n v="0"/>
    <n v="0"/>
    <n v="0"/>
    <n v="1266"/>
    <m/>
    <n v="0.15"/>
    <n v="0"/>
    <n v="189.9"/>
    <n v="0"/>
  </r>
  <r>
    <x v="3"/>
    <x v="491"/>
    <s v="OFFLINE"/>
    <n v="0"/>
    <n v="0"/>
    <n v="0"/>
    <n v="0"/>
    <n v="1266"/>
    <m/>
    <n v="0.15"/>
    <n v="0"/>
    <n v="189.9"/>
    <n v="0"/>
  </r>
  <r>
    <x v="3"/>
    <x v="492"/>
    <s v="OFFLINE"/>
    <n v="0"/>
    <n v="0"/>
    <n v="0"/>
    <n v="0"/>
    <n v="1266"/>
    <m/>
    <n v="0.15"/>
    <n v="0"/>
    <n v="189.9"/>
    <n v="0"/>
  </r>
  <r>
    <x v="3"/>
    <x v="493"/>
    <s v="OFFLINE"/>
    <n v="0"/>
    <n v="0"/>
    <n v="0"/>
    <n v="0"/>
    <n v="1266"/>
    <m/>
    <n v="0.15"/>
    <n v="0"/>
    <n v="189.9"/>
    <n v="0"/>
  </r>
  <r>
    <x v="3"/>
    <x v="494"/>
    <s v="OFFLINE"/>
    <n v="0"/>
    <n v="0"/>
    <n v="0"/>
    <n v="0"/>
    <n v="1266"/>
    <m/>
    <n v="0.15"/>
    <n v="0"/>
    <n v="189.9"/>
    <n v="0"/>
  </r>
  <r>
    <x v="3"/>
    <x v="495"/>
    <s v="OFFLINE"/>
    <n v="0"/>
    <n v="0"/>
    <n v="0"/>
    <n v="0"/>
    <n v="1266"/>
    <m/>
    <n v="0.15"/>
    <n v="0"/>
    <n v="189.9"/>
    <n v="0"/>
  </r>
  <r>
    <x v="3"/>
    <x v="496"/>
    <s v="OFFLINE"/>
    <n v="0"/>
    <n v="0"/>
    <n v="0"/>
    <n v="0"/>
    <n v="1266"/>
    <m/>
    <n v="0.15"/>
    <n v="0"/>
    <n v="189.9"/>
    <n v="0"/>
  </r>
  <r>
    <x v="3"/>
    <x v="497"/>
    <s v="OFFLINE"/>
    <n v="0"/>
    <n v="0"/>
    <n v="0"/>
    <n v="0"/>
    <n v="1266"/>
    <m/>
    <n v="0.15"/>
    <n v="0"/>
    <n v="189.9"/>
    <n v="0"/>
  </r>
  <r>
    <x v="3"/>
    <x v="498"/>
    <s v="OFFLINE"/>
    <n v="0"/>
    <n v="0"/>
    <n v="0"/>
    <n v="0"/>
    <n v="1266"/>
    <m/>
    <n v="0.15"/>
    <n v="0"/>
    <n v="189.9"/>
    <n v="0"/>
  </r>
  <r>
    <x v="3"/>
    <x v="499"/>
    <s v="OFFLINE"/>
    <n v="0"/>
    <n v="0"/>
    <n v="0"/>
    <n v="0"/>
    <n v="1266"/>
    <m/>
    <n v="0.15"/>
    <n v="0"/>
    <n v="189.9"/>
    <n v="0"/>
  </r>
  <r>
    <x v="3"/>
    <x v="500"/>
    <s v="OFFLINE"/>
    <n v="0"/>
    <n v="0"/>
    <n v="0"/>
    <n v="0"/>
    <n v="1266"/>
    <m/>
    <n v="0.15"/>
    <n v="0"/>
    <n v="189.9"/>
    <n v="0"/>
  </r>
  <r>
    <x v="3"/>
    <x v="501"/>
    <s v="OFFLINE"/>
    <n v="0"/>
    <n v="0"/>
    <n v="0"/>
    <n v="0"/>
    <n v="1266"/>
    <m/>
    <n v="0.15"/>
    <n v="0"/>
    <n v="189.9"/>
    <n v="0"/>
  </r>
  <r>
    <x v="3"/>
    <x v="502"/>
    <s v="OFFLINE"/>
    <n v="0"/>
    <n v="0"/>
    <n v="0"/>
    <n v="0"/>
    <n v="1266"/>
    <m/>
    <n v="0.15"/>
    <n v="0"/>
    <n v="189.9"/>
    <n v="0"/>
  </r>
  <r>
    <x v="3"/>
    <x v="503"/>
    <s v="OFFLINE"/>
    <n v="0"/>
    <n v="0"/>
    <n v="0"/>
    <n v="0"/>
    <n v="1266"/>
    <m/>
    <n v="0.15"/>
    <n v="0"/>
    <n v="189.9"/>
    <n v="0"/>
  </r>
  <r>
    <x v="3"/>
    <x v="504"/>
    <s v="OFFLINE"/>
    <n v="0"/>
    <n v="0"/>
    <n v="0"/>
    <n v="0"/>
    <n v="1266"/>
    <m/>
    <n v="0.15"/>
    <n v="0"/>
    <n v="189.9"/>
    <n v="0"/>
  </r>
  <r>
    <x v="3"/>
    <x v="505"/>
    <s v="OFFLINE"/>
    <n v="0"/>
    <n v="0"/>
    <n v="0"/>
    <n v="0"/>
    <n v="1266"/>
    <m/>
    <n v="0.15"/>
    <n v="0"/>
    <n v="189.9"/>
    <n v="0"/>
  </r>
  <r>
    <x v="3"/>
    <x v="506"/>
    <s v="OFFLINE"/>
    <n v="0"/>
    <n v="0"/>
    <n v="0"/>
    <n v="0"/>
    <n v="1266"/>
    <m/>
    <n v="0.15"/>
    <n v="0"/>
    <n v="189.9"/>
    <n v="0"/>
  </r>
  <r>
    <x v="3"/>
    <x v="507"/>
    <s v="OFFLINE"/>
    <n v="0"/>
    <n v="0"/>
    <n v="0"/>
    <n v="0"/>
    <n v="1266"/>
    <m/>
    <n v="0.15"/>
    <n v="0"/>
    <n v="189.9"/>
    <n v="0"/>
  </r>
  <r>
    <x v="3"/>
    <x v="508"/>
    <s v="OFFLINE"/>
    <n v="0"/>
    <n v="0"/>
    <n v="0"/>
    <n v="0"/>
    <n v="1266"/>
    <m/>
    <n v="0.15"/>
    <n v="0"/>
    <n v="189.9"/>
    <n v="0"/>
  </r>
  <r>
    <x v="3"/>
    <x v="509"/>
    <s v="OFFLINE"/>
    <n v="0"/>
    <n v="0"/>
    <n v="0"/>
    <n v="0"/>
    <n v="1266"/>
    <m/>
    <n v="0.15"/>
    <n v="0"/>
    <n v="189.9"/>
    <n v="0"/>
  </r>
  <r>
    <x v="3"/>
    <x v="510"/>
    <s v="OFFLINE"/>
    <n v="0"/>
    <n v="0"/>
    <n v="0"/>
    <n v="0"/>
    <n v="1266"/>
    <m/>
    <n v="0.15"/>
    <n v="0"/>
    <n v="189.9"/>
    <n v="0"/>
  </r>
  <r>
    <x v="3"/>
    <x v="511"/>
    <s v="OFFLINE"/>
    <n v="0"/>
    <n v="0"/>
    <n v="0"/>
    <n v="0"/>
    <n v="1266"/>
    <m/>
    <n v="0.15"/>
    <n v="0"/>
    <n v="189.9"/>
    <n v="0"/>
  </r>
  <r>
    <x v="3"/>
    <x v="512"/>
    <s v="OFFLINE"/>
    <n v="0"/>
    <n v="0"/>
    <n v="0"/>
    <n v="0"/>
    <n v="1266"/>
    <m/>
    <n v="0.15"/>
    <n v="0"/>
    <n v="189.9"/>
    <n v="0"/>
  </r>
  <r>
    <x v="3"/>
    <x v="513"/>
    <s v="OFFLINE"/>
    <n v="0"/>
    <n v="0"/>
    <n v="0"/>
    <n v="0"/>
    <n v="1266"/>
    <m/>
    <n v="0.15"/>
    <n v="0"/>
    <n v="189.9"/>
    <n v="0"/>
  </r>
  <r>
    <x v="3"/>
    <x v="514"/>
    <s v="OFFLINE"/>
    <n v="0"/>
    <n v="0"/>
    <n v="0"/>
    <n v="0"/>
    <n v="1266"/>
    <m/>
    <n v="0.15"/>
    <n v="0"/>
    <n v="189.9"/>
    <n v="0"/>
  </r>
  <r>
    <x v="3"/>
    <x v="515"/>
    <s v="OFFLINE"/>
    <n v="0"/>
    <n v="0"/>
    <n v="0"/>
    <n v="0"/>
    <n v="1266"/>
    <m/>
    <n v="0.15"/>
    <n v="0"/>
    <n v="189.9"/>
    <n v="0"/>
  </r>
  <r>
    <x v="3"/>
    <x v="516"/>
    <s v="OFFLINE"/>
    <n v="0"/>
    <n v="0"/>
    <n v="0"/>
    <n v="0"/>
    <n v="1266"/>
    <m/>
    <n v="0.15"/>
    <n v="0"/>
    <n v="189.9"/>
    <n v="0"/>
  </r>
  <r>
    <x v="3"/>
    <x v="517"/>
    <s v="OFFLINE"/>
    <n v="0"/>
    <n v="0"/>
    <n v="0"/>
    <n v="0"/>
    <n v="1266"/>
    <m/>
    <n v="0.15"/>
    <n v="0"/>
    <n v="189.9"/>
    <n v="0"/>
  </r>
  <r>
    <x v="3"/>
    <x v="518"/>
    <s v="OFFLINE"/>
    <n v="0"/>
    <n v="0"/>
    <n v="0"/>
    <n v="0"/>
    <n v="1266"/>
    <m/>
    <n v="0.15"/>
    <n v="0"/>
    <n v="189.9"/>
    <n v="0"/>
  </r>
  <r>
    <x v="3"/>
    <x v="519"/>
    <s v="OFFLINE"/>
    <n v="0"/>
    <n v="0"/>
    <n v="0"/>
    <n v="0"/>
    <n v="1266"/>
    <m/>
    <n v="0.15"/>
    <n v="0"/>
    <n v="189.9"/>
    <n v="0"/>
  </r>
  <r>
    <x v="3"/>
    <x v="520"/>
    <s v="OFFLINE"/>
    <n v="0"/>
    <n v="0"/>
    <n v="0"/>
    <n v="0"/>
    <n v="1266"/>
    <m/>
    <n v="0.15"/>
    <n v="0"/>
    <n v="189.9"/>
    <n v="0"/>
  </r>
  <r>
    <x v="3"/>
    <x v="521"/>
    <s v="OFFLINE"/>
    <n v="0"/>
    <n v="0"/>
    <n v="0"/>
    <n v="0"/>
    <n v="1266"/>
    <m/>
    <n v="0.15"/>
    <n v="0"/>
    <n v="189.9"/>
    <n v="0"/>
  </r>
  <r>
    <x v="3"/>
    <x v="522"/>
    <s v="OFFLINE"/>
    <n v="0"/>
    <n v="0"/>
    <n v="0"/>
    <n v="0"/>
    <n v="1266"/>
    <m/>
    <n v="0.15"/>
    <n v="0"/>
    <n v="189.9"/>
    <n v="0"/>
  </r>
  <r>
    <x v="3"/>
    <x v="523"/>
    <s v="OFFLINE"/>
    <n v="0"/>
    <n v="0"/>
    <n v="0"/>
    <n v="0"/>
    <n v="1266"/>
    <m/>
    <n v="0.15"/>
    <n v="0"/>
    <n v="189.9"/>
    <n v="0"/>
  </r>
  <r>
    <x v="3"/>
    <x v="524"/>
    <s v="OFFLINE"/>
    <n v="0"/>
    <n v="0"/>
    <n v="0"/>
    <n v="0"/>
    <n v="1266"/>
    <m/>
    <n v="0.15"/>
    <n v="0"/>
    <n v="189.9"/>
    <n v="0"/>
  </r>
  <r>
    <x v="3"/>
    <x v="525"/>
    <s v="OFFLINE"/>
    <n v="0"/>
    <n v="0"/>
    <n v="0"/>
    <n v="0"/>
    <n v="1266"/>
    <m/>
    <n v="0.15"/>
    <n v="0"/>
    <n v="189.9"/>
    <n v="0"/>
  </r>
  <r>
    <x v="3"/>
    <x v="526"/>
    <s v="OFFLINE"/>
    <n v="0"/>
    <n v="0"/>
    <n v="0"/>
    <n v="0"/>
    <n v="1266"/>
    <m/>
    <n v="0.15"/>
    <n v="0"/>
    <n v="189.9"/>
    <n v="0"/>
  </r>
  <r>
    <x v="3"/>
    <x v="527"/>
    <s v="OFFLINE"/>
    <n v="0"/>
    <n v="0"/>
    <n v="0"/>
    <n v="0"/>
    <n v="1266"/>
    <m/>
    <n v="0.15"/>
    <n v="0"/>
    <n v="189.9"/>
    <n v="0"/>
  </r>
  <r>
    <x v="3"/>
    <x v="528"/>
    <s v="OFFLINE"/>
    <n v="0"/>
    <n v="0"/>
    <n v="0"/>
    <n v="0"/>
    <n v="1266"/>
    <m/>
    <n v="0.15"/>
    <n v="0"/>
    <n v="189.9"/>
    <n v="0"/>
  </r>
  <r>
    <x v="3"/>
    <x v="529"/>
    <s v="OFFLINE"/>
    <n v="0"/>
    <n v="0"/>
    <n v="0"/>
    <n v="0"/>
    <n v="1266"/>
    <m/>
    <n v="0.15"/>
    <n v="0"/>
    <n v="189.9"/>
    <n v="0"/>
  </r>
  <r>
    <x v="3"/>
    <x v="530"/>
    <s v="OFFLINE"/>
    <n v="0"/>
    <n v="0"/>
    <n v="0"/>
    <n v="0"/>
    <n v="1266"/>
    <m/>
    <n v="0.15"/>
    <n v="0"/>
    <n v="189.9"/>
    <n v="0"/>
  </r>
  <r>
    <x v="3"/>
    <x v="531"/>
    <s v="OFFLINE"/>
    <n v="0"/>
    <n v="0"/>
    <n v="0"/>
    <n v="0"/>
    <n v="1266"/>
    <m/>
    <n v="0.15"/>
    <n v="0"/>
    <n v="189.9"/>
    <n v="0"/>
  </r>
  <r>
    <x v="3"/>
    <x v="532"/>
    <s v="OFFLINE"/>
    <n v="0"/>
    <n v="0"/>
    <n v="0"/>
    <n v="0"/>
    <n v="1266"/>
    <m/>
    <n v="0.15"/>
    <n v="0"/>
    <n v="189.9"/>
    <n v="0"/>
  </r>
  <r>
    <x v="3"/>
    <x v="533"/>
    <s v="OFFLINE"/>
    <n v="0"/>
    <n v="0"/>
    <n v="0"/>
    <n v="0"/>
    <n v="1266"/>
    <m/>
    <n v="0.15"/>
    <n v="0"/>
    <n v="189.9"/>
    <n v="0"/>
  </r>
  <r>
    <x v="3"/>
    <x v="534"/>
    <s v="OFFLINE"/>
    <n v="0"/>
    <n v="0"/>
    <n v="0"/>
    <n v="0"/>
    <n v="1266"/>
    <m/>
    <n v="0.15"/>
    <n v="0"/>
    <n v="189.9"/>
    <n v="0"/>
  </r>
  <r>
    <x v="3"/>
    <x v="535"/>
    <s v="OFFLINE"/>
    <n v="0"/>
    <n v="0"/>
    <n v="0"/>
    <n v="0"/>
    <n v="1266"/>
    <m/>
    <n v="0.15"/>
    <n v="0"/>
    <n v="189.9"/>
    <n v="0"/>
  </r>
  <r>
    <x v="3"/>
    <x v="536"/>
    <s v="OFFLINE"/>
    <n v="0"/>
    <n v="0"/>
    <n v="0"/>
    <n v="0"/>
    <n v="1266"/>
    <m/>
    <n v="0.15"/>
    <n v="0"/>
    <n v="189.9"/>
    <n v="0"/>
  </r>
  <r>
    <x v="3"/>
    <x v="537"/>
    <s v="OFFLINE"/>
    <n v="0"/>
    <n v="0"/>
    <n v="0"/>
    <n v="0"/>
    <n v="1266"/>
    <m/>
    <n v="0.15"/>
    <n v="0"/>
    <n v="189.9"/>
    <n v="0"/>
  </r>
  <r>
    <x v="3"/>
    <x v="538"/>
    <s v="OFFLINE"/>
    <n v="0"/>
    <n v="0"/>
    <n v="0"/>
    <n v="0"/>
    <n v="1266"/>
    <m/>
    <n v="0.15"/>
    <n v="0"/>
    <n v="189.9"/>
    <n v="0"/>
  </r>
  <r>
    <x v="3"/>
    <x v="539"/>
    <s v="OFFLINE"/>
    <n v="0"/>
    <n v="0"/>
    <n v="0"/>
    <n v="0"/>
    <n v="1266"/>
    <m/>
    <n v="0.15"/>
    <n v="0"/>
    <n v="189.9"/>
    <n v="0"/>
  </r>
  <r>
    <x v="3"/>
    <x v="540"/>
    <s v="OFFLINE"/>
    <n v="0"/>
    <n v="0"/>
    <n v="0"/>
    <n v="0"/>
    <n v="1266"/>
    <m/>
    <n v="0.15"/>
    <n v="0"/>
    <n v="189.9"/>
    <n v="0"/>
  </r>
  <r>
    <x v="3"/>
    <x v="541"/>
    <s v="OFFLINE"/>
    <n v="0"/>
    <n v="0"/>
    <n v="0"/>
    <n v="0"/>
    <n v="1266"/>
    <m/>
    <n v="0.15"/>
    <n v="0"/>
    <n v="189.9"/>
    <n v="0"/>
  </r>
  <r>
    <x v="3"/>
    <x v="542"/>
    <s v="OFFLINE"/>
    <n v="0"/>
    <n v="0"/>
    <n v="0"/>
    <n v="0"/>
    <n v="1266"/>
    <m/>
    <n v="0.15"/>
    <n v="0"/>
    <n v="189.9"/>
    <n v="0"/>
  </r>
  <r>
    <x v="3"/>
    <x v="543"/>
    <s v="OFFLINE"/>
    <n v="0"/>
    <n v="0"/>
    <n v="0"/>
    <n v="0"/>
    <n v="1266"/>
    <m/>
    <n v="0.15"/>
    <n v="0"/>
    <n v="189.9"/>
    <n v="0"/>
  </r>
  <r>
    <x v="3"/>
    <x v="544"/>
    <s v="OFFLINE"/>
    <n v="0"/>
    <n v="0"/>
    <n v="0"/>
    <n v="0"/>
    <n v="1266"/>
    <m/>
    <n v="0.15"/>
    <n v="0"/>
    <n v="189.9"/>
    <n v="0"/>
  </r>
  <r>
    <x v="3"/>
    <x v="545"/>
    <s v="OFFLINE"/>
    <n v="0"/>
    <n v="0"/>
    <n v="0"/>
    <n v="0"/>
    <n v="1266"/>
    <m/>
    <n v="0.15"/>
    <n v="0"/>
    <n v="189.9"/>
    <n v="0"/>
  </r>
  <r>
    <x v="3"/>
    <x v="546"/>
    <s v="OFFLINE"/>
    <n v="0"/>
    <n v="0"/>
    <n v="0"/>
    <n v="0"/>
    <n v="1266"/>
    <m/>
    <n v="0.15"/>
    <n v="0"/>
    <n v="189.9"/>
    <n v="0"/>
  </r>
  <r>
    <x v="3"/>
    <x v="547"/>
    <s v="OFFLINE"/>
    <n v="0"/>
    <n v="0"/>
    <n v="0"/>
    <n v="0"/>
    <n v="1266"/>
    <m/>
    <n v="0.15"/>
    <n v="0"/>
    <n v="189.9"/>
    <n v="0"/>
  </r>
  <r>
    <x v="3"/>
    <x v="548"/>
    <s v="OFFLINE"/>
    <n v="0"/>
    <n v="0"/>
    <n v="0"/>
    <n v="0"/>
    <n v="1266"/>
    <m/>
    <n v="0.15"/>
    <n v="0"/>
    <n v="189.9"/>
    <n v="0"/>
  </r>
  <r>
    <x v="3"/>
    <x v="549"/>
    <s v="OFFLINE"/>
    <n v="0"/>
    <n v="0"/>
    <n v="0"/>
    <n v="0"/>
    <n v="1266"/>
    <m/>
    <n v="0.15"/>
    <n v="0"/>
    <n v="189.9"/>
    <n v="0"/>
  </r>
  <r>
    <x v="3"/>
    <x v="550"/>
    <s v="OFFLINE"/>
    <n v="0"/>
    <n v="0"/>
    <n v="0"/>
    <n v="0"/>
    <n v="1266"/>
    <m/>
    <n v="0.15"/>
    <n v="0"/>
    <n v="189.9"/>
    <n v="0"/>
  </r>
  <r>
    <x v="3"/>
    <x v="551"/>
    <s v="OFFLINE"/>
    <n v="0"/>
    <n v="0"/>
    <n v="0"/>
    <n v="0"/>
    <n v="1266"/>
    <m/>
    <n v="0.15"/>
    <n v="0"/>
    <n v="189.9"/>
    <n v="0"/>
  </r>
  <r>
    <x v="3"/>
    <x v="552"/>
    <s v="OFFLINE"/>
    <n v="0"/>
    <n v="0"/>
    <n v="0"/>
    <n v="0"/>
    <n v="1266"/>
    <m/>
    <n v="0.15"/>
    <n v="0"/>
    <n v="189.9"/>
    <n v="0"/>
  </r>
  <r>
    <x v="3"/>
    <x v="553"/>
    <s v="OFFLINE"/>
    <n v="0"/>
    <n v="0"/>
    <n v="0"/>
    <n v="0"/>
    <n v="1266"/>
    <m/>
    <n v="0.15"/>
    <n v="0"/>
    <n v="189.9"/>
    <n v="0"/>
  </r>
  <r>
    <x v="3"/>
    <x v="554"/>
    <s v="OFFLINE"/>
    <n v="0"/>
    <n v="0"/>
    <n v="0"/>
    <n v="0"/>
    <n v="1266"/>
    <m/>
    <n v="0.15"/>
    <n v="0"/>
    <n v="189.9"/>
    <n v="0"/>
  </r>
  <r>
    <x v="3"/>
    <x v="555"/>
    <s v="OFFLINE"/>
    <n v="0"/>
    <n v="0"/>
    <n v="0"/>
    <n v="0"/>
    <n v="1266"/>
    <m/>
    <n v="0.15"/>
    <n v="0"/>
    <n v="189.9"/>
    <n v="0"/>
  </r>
  <r>
    <x v="3"/>
    <x v="556"/>
    <s v="OFFLINE"/>
    <n v="0"/>
    <n v="0"/>
    <n v="0"/>
    <n v="0"/>
    <n v="1266"/>
    <m/>
    <n v="0.15"/>
    <n v="0"/>
    <n v="189.9"/>
    <n v="0"/>
  </r>
  <r>
    <x v="3"/>
    <x v="557"/>
    <s v="OFFLINE"/>
    <n v="0"/>
    <n v="0"/>
    <n v="0"/>
    <n v="0"/>
    <n v="1266"/>
    <m/>
    <n v="0.15"/>
    <n v="0"/>
    <n v="189.9"/>
    <n v="0"/>
  </r>
  <r>
    <x v="3"/>
    <x v="558"/>
    <s v="OFFLINE"/>
    <n v="0"/>
    <n v="0"/>
    <n v="0"/>
    <n v="0"/>
    <n v="1266"/>
    <m/>
    <n v="0.15"/>
    <n v="0"/>
    <n v="189.9"/>
    <n v="0"/>
  </r>
  <r>
    <x v="3"/>
    <x v="559"/>
    <s v="OFFLINE"/>
    <n v="0"/>
    <n v="0"/>
    <n v="0"/>
    <n v="0"/>
    <n v="1266"/>
    <m/>
    <n v="0.15"/>
    <n v="0"/>
    <n v="189.9"/>
    <n v="0"/>
  </r>
  <r>
    <x v="3"/>
    <x v="560"/>
    <s v="OFFLINE"/>
    <n v="0"/>
    <n v="0"/>
    <n v="0"/>
    <n v="0"/>
    <n v="1266"/>
    <m/>
    <n v="0.15"/>
    <n v="0"/>
    <n v="189.9"/>
    <n v="0"/>
  </r>
  <r>
    <x v="3"/>
    <x v="561"/>
    <s v="OFFLINE"/>
    <n v="0"/>
    <n v="0"/>
    <n v="0"/>
    <n v="0"/>
    <n v="1266"/>
    <m/>
    <n v="0.15"/>
    <n v="0"/>
    <n v="189.9"/>
    <n v="0"/>
  </r>
  <r>
    <x v="3"/>
    <x v="562"/>
    <s v="OFFLINE"/>
    <n v="0"/>
    <n v="0"/>
    <n v="0"/>
    <n v="0"/>
    <n v="1266"/>
    <m/>
    <n v="0.15"/>
    <n v="0"/>
    <n v="189.9"/>
    <n v="0"/>
  </r>
  <r>
    <x v="3"/>
    <x v="563"/>
    <s v="OFFLINE"/>
    <n v="0"/>
    <n v="0"/>
    <n v="0"/>
    <n v="0"/>
    <n v="1266"/>
    <m/>
    <n v="0.15"/>
    <n v="0"/>
    <n v="189.9"/>
    <n v="0"/>
  </r>
  <r>
    <x v="3"/>
    <x v="564"/>
    <s v="OFFLINE"/>
    <n v="0"/>
    <n v="0"/>
    <n v="0"/>
    <n v="0"/>
    <n v="1266"/>
    <m/>
    <n v="0.15"/>
    <n v="0"/>
    <n v="189.9"/>
    <n v="0"/>
  </r>
  <r>
    <x v="3"/>
    <x v="565"/>
    <s v="OFFLINE"/>
    <n v="0"/>
    <n v="0"/>
    <n v="0"/>
    <n v="0"/>
    <n v="1266"/>
    <m/>
    <n v="0.15"/>
    <n v="0"/>
    <n v="189.9"/>
    <n v="0"/>
  </r>
  <r>
    <x v="3"/>
    <x v="566"/>
    <s v="OFFLINE"/>
    <n v="0"/>
    <n v="0"/>
    <n v="0"/>
    <n v="0"/>
    <n v="1266"/>
    <m/>
    <n v="0.15"/>
    <n v="0"/>
    <n v="189.9"/>
    <n v="0"/>
  </r>
  <r>
    <x v="3"/>
    <x v="567"/>
    <s v="OFFLINE"/>
    <n v="0"/>
    <n v="0"/>
    <n v="0"/>
    <n v="0"/>
    <n v="1266"/>
    <m/>
    <n v="0.15"/>
    <n v="0"/>
    <n v="189.9"/>
    <n v="0"/>
  </r>
  <r>
    <x v="3"/>
    <x v="568"/>
    <s v="OFFLINE"/>
    <n v="0"/>
    <n v="0"/>
    <n v="0"/>
    <n v="0"/>
    <n v="1266"/>
    <m/>
    <n v="0.15"/>
    <n v="0"/>
    <n v="189.9"/>
    <n v="0"/>
  </r>
  <r>
    <x v="3"/>
    <x v="569"/>
    <s v="OFFLINE"/>
    <n v="0"/>
    <n v="0"/>
    <n v="0"/>
    <n v="0"/>
    <n v="1266"/>
    <m/>
    <n v="0.15"/>
    <n v="0"/>
    <n v="189.9"/>
    <n v="0"/>
  </r>
  <r>
    <x v="3"/>
    <x v="570"/>
    <s v="OFFLINE"/>
    <n v="0"/>
    <n v="0"/>
    <n v="0"/>
    <n v="0"/>
    <n v="1266"/>
    <m/>
    <n v="0.15"/>
    <n v="0"/>
    <n v="189.9"/>
    <n v="0"/>
  </r>
  <r>
    <x v="3"/>
    <x v="571"/>
    <s v="OFFLINE"/>
    <n v="0"/>
    <n v="0"/>
    <n v="0"/>
    <n v="0"/>
    <n v="1266"/>
    <m/>
    <n v="0.15"/>
    <n v="0"/>
    <n v="189.9"/>
    <n v="0"/>
  </r>
  <r>
    <x v="3"/>
    <x v="572"/>
    <s v="OFFLINE"/>
    <n v="0"/>
    <n v="0"/>
    <n v="0"/>
    <n v="0"/>
    <n v="1266"/>
    <m/>
    <n v="0.15"/>
    <n v="0"/>
    <n v="189.9"/>
    <n v="0"/>
  </r>
  <r>
    <x v="3"/>
    <x v="573"/>
    <s v="OFFLINE"/>
    <n v="0"/>
    <n v="0"/>
    <n v="0"/>
    <n v="0"/>
    <n v="1266"/>
    <m/>
    <n v="0.15"/>
    <n v="0"/>
    <n v="189.9"/>
    <n v="0"/>
  </r>
  <r>
    <x v="3"/>
    <x v="574"/>
    <s v="OFFLINE"/>
    <n v="0"/>
    <n v="0"/>
    <n v="0"/>
    <n v="0"/>
    <n v="1266"/>
    <m/>
    <n v="0.15"/>
    <n v="0"/>
    <n v="189.9"/>
    <n v="0"/>
  </r>
  <r>
    <x v="3"/>
    <x v="575"/>
    <s v="OFFLINE"/>
    <n v="0"/>
    <n v="0"/>
    <n v="0"/>
    <n v="0"/>
    <n v="1266"/>
    <m/>
    <n v="0.15"/>
    <n v="0"/>
    <n v="189.9"/>
    <n v="0"/>
  </r>
  <r>
    <x v="3"/>
    <x v="576"/>
    <s v="OFFLINE"/>
    <n v="0"/>
    <n v="0"/>
    <n v="0"/>
    <n v="0"/>
    <n v="1266"/>
    <m/>
    <n v="0.15"/>
    <n v="0"/>
    <n v="189.9"/>
    <n v="0"/>
  </r>
  <r>
    <x v="3"/>
    <x v="577"/>
    <s v="OFFLINE"/>
    <n v="0"/>
    <n v="0"/>
    <n v="0"/>
    <n v="0"/>
    <n v="1266"/>
    <m/>
    <n v="0.15"/>
    <n v="0"/>
    <n v="189.9"/>
    <n v="0"/>
  </r>
  <r>
    <x v="3"/>
    <x v="578"/>
    <s v="OFFLINE"/>
    <n v="0"/>
    <n v="0"/>
    <n v="0"/>
    <n v="0"/>
    <n v="1266"/>
    <m/>
    <n v="0.15"/>
    <n v="0"/>
    <n v="189.9"/>
    <n v="0"/>
  </r>
  <r>
    <x v="3"/>
    <x v="579"/>
    <s v="OFFLINE"/>
    <n v="0"/>
    <n v="0"/>
    <n v="0"/>
    <n v="0"/>
    <n v="1266"/>
    <m/>
    <n v="0.15"/>
    <n v="0"/>
    <n v="189.9"/>
    <n v="0"/>
  </r>
  <r>
    <x v="3"/>
    <x v="580"/>
    <s v="OFFLINE"/>
    <n v="0"/>
    <n v="0"/>
    <n v="0"/>
    <n v="0"/>
    <n v="1266"/>
    <m/>
    <n v="0.15"/>
    <n v="0"/>
    <n v="189.9"/>
    <n v="0"/>
  </r>
  <r>
    <x v="3"/>
    <x v="581"/>
    <s v="OFFLINE"/>
    <n v="0"/>
    <n v="0"/>
    <n v="0"/>
    <n v="0"/>
    <n v="1266"/>
    <m/>
    <n v="0.15"/>
    <n v="0"/>
    <n v="189.9"/>
    <n v="0"/>
  </r>
  <r>
    <x v="3"/>
    <x v="582"/>
    <s v="OFFLINE"/>
    <n v="0"/>
    <n v="0"/>
    <n v="0"/>
    <n v="0"/>
    <n v="1266"/>
    <m/>
    <n v="0.15"/>
    <n v="0"/>
    <n v="189.9"/>
    <n v="0"/>
  </r>
  <r>
    <x v="3"/>
    <x v="583"/>
    <s v="OFFLINE"/>
    <n v="0"/>
    <n v="0"/>
    <n v="0"/>
    <n v="0"/>
    <n v="1266"/>
    <m/>
    <n v="0.15"/>
    <n v="0"/>
    <n v="189.9"/>
    <n v="0"/>
  </r>
  <r>
    <x v="3"/>
    <x v="584"/>
    <s v="OFFLINE"/>
    <n v="0"/>
    <n v="0"/>
    <n v="0"/>
    <n v="0"/>
    <n v="1266"/>
    <m/>
    <n v="0.15"/>
    <n v="0"/>
    <n v="189.9"/>
    <n v="0"/>
  </r>
  <r>
    <x v="3"/>
    <x v="585"/>
    <s v="OFFLINE"/>
    <n v="0"/>
    <n v="0"/>
    <n v="0"/>
    <n v="0"/>
    <n v="1266"/>
    <m/>
    <n v="0.15"/>
    <n v="0"/>
    <n v="189.9"/>
    <n v="0"/>
  </r>
  <r>
    <x v="3"/>
    <x v="586"/>
    <s v="OFFLINE"/>
    <n v="0"/>
    <n v="0"/>
    <n v="0"/>
    <n v="0"/>
    <n v="1266"/>
    <m/>
    <n v="0.15"/>
    <n v="0"/>
    <n v="189.9"/>
    <n v="0"/>
  </r>
  <r>
    <x v="3"/>
    <x v="587"/>
    <s v="OFFLINE"/>
    <n v="0"/>
    <n v="0"/>
    <n v="0"/>
    <n v="0"/>
    <n v="1266"/>
    <m/>
    <n v="0.15"/>
    <n v="0"/>
    <n v="189.9"/>
    <n v="0"/>
  </r>
  <r>
    <x v="3"/>
    <x v="588"/>
    <s v="OFFLINE"/>
    <n v="0"/>
    <n v="0"/>
    <n v="0"/>
    <n v="0"/>
    <n v="1266"/>
    <m/>
    <n v="0.15"/>
    <n v="0"/>
    <n v="189.9"/>
    <n v="0"/>
  </r>
  <r>
    <x v="3"/>
    <x v="589"/>
    <s v="OFFLINE"/>
    <n v="0"/>
    <n v="0"/>
    <n v="0"/>
    <n v="0"/>
    <n v="1266"/>
    <m/>
    <n v="0.15"/>
    <n v="0"/>
    <n v="189.9"/>
    <n v="0"/>
  </r>
  <r>
    <x v="3"/>
    <x v="590"/>
    <s v="OFFLINE"/>
    <n v="0"/>
    <n v="0"/>
    <n v="0"/>
    <n v="0"/>
    <n v="1266"/>
    <m/>
    <n v="0.15"/>
    <n v="0"/>
    <n v="189.9"/>
    <n v="0"/>
  </r>
  <r>
    <x v="3"/>
    <x v="591"/>
    <s v="OFFLINE"/>
    <n v="0"/>
    <n v="0"/>
    <n v="0"/>
    <n v="0"/>
    <n v="1266"/>
    <m/>
    <n v="0.15"/>
    <n v="0"/>
    <n v="189.9"/>
    <n v="0"/>
  </r>
  <r>
    <x v="3"/>
    <x v="592"/>
    <s v="OFFLINE"/>
    <n v="0"/>
    <n v="0"/>
    <n v="0"/>
    <n v="0"/>
    <n v="1266"/>
    <m/>
    <n v="0.15"/>
    <n v="0"/>
    <n v="189.9"/>
    <n v="0"/>
  </r>
  <r>
    <x v="3"/>
    <x v="593"/>
    <s v="OFFLINE"/>
    <n v="0"/>
    <n v="0"/>
    <n v="0"/>
    <n v="0"/>
    <n v="1266"/>
    <m/>
    <n v="0.15"/>
    <n v="0"/>
    <n v="189.9"/>
    <n v="0"/>
  </r>
  <r>
    <x v="3"/>
    <x v="594"/>
    <s v="OFFLINE"/>
    <n v="0"/>
    <n v="0"/>
    <n v="0"/>
    <n v="0"/>
    <n v="1266"/>
    <m/>
    <n v="0.15"/>
    <n v="0"/>
    <n v="189.9"/>
    <n v="0"/>
  </r>
  <r>
    <x v="3"/>
    <x v="595"/>
    <s v="OFFLINE"/>
    <n v="0"/>
    <n v="0"/>
    <n v="0"/>
    <n v="0"/>
    <n v="1266"/>
    <m/>
    <n v="0.15"/>
    <n v="0"/>
    <n v="189.9"/>
    <n v="0"/>
  </r>
  <r>
    <x v="3"/>
    <x v="596"/>
    <s v="OFFLINE"/>
    <n v="0"/>
    <n v="0"/>
    <n v="0"/>
    <n v="0"/>
    <n v="1266"/>
    <m/>
    <n v="0.15"/>
    <n v="0"/>
    <n v="189.9"/>
    <n v="0"/>
  </r>
  <r>
    <x v="3"/>
    <x v="597"/>
    <s v="OFFLINE"/>
    <n v="0"/>
    <n v="0"/>
    <n v="0"/>
    <n v="0"/>
    <n v="1266"/>
    <m/>
    <n v="0.15"/>
    <n v="0"/>
    <n v="189.9"/>
    <n v="0"/>
  </r>
  <r>
    <x v="3"/>
    <x v="598"/>
    <s v="OFFLINE"/>
    <n v="0"/>
    <n v="0"/>
    <n v="0"/>
    <n v="0"/>
    <n v="1266"/>
    <m/>
    <n v="0.15"/>
    <n v="0"/>
    <n v="189.9"/>
    <n v="0"/>
  </r>
  <r>
    <x v="3"/>
    <x v="599"/>
    <s v="OFFLINE"/>
    <n v="0"/>
    <n v="0"/>
    <n v="0"/>
    <n v="0"/>
    <n v="1266"/>
    <m/>
    <n v="0.15"/>
    <n v="0"/>
    <n v="189.9"/>
    <n v="0"/>
  </r>
  <r>
    <x v="3"/>
    <x v="600"/>
    <s v="OFFLINE"/>
    <n v="0"/>
    <n v="0"/>
    <n v="0"/>
    <n v="0"/>
    <n v="1266"/>
    <m/>
    <n v="0.15"/>
    <n v="0"/>
    <n v="189.9"/>
    <n v="0"/>
  </r>
  <r>
    <x v="3"/>
    <x v="601"/>
    <s v="OFFLINE"/>
    <n v="0"/>
    <n v="0"/>
    <n v="0"/>
    <n v="0"/>
    <n v="1266"/>
    <m/>
    <n v="0.15"/>
    <n v="0"/>
    <n v="189.9"/>
    <n v="0"/>
  </r>
  <r>
    <x v="3"/>
    <x v="602"/>
    <s v="OFFLINE"/>
    <n v="0"/>
    <n v="0"/>
    <n v="0"/>
    <n v="0"/>
    <n v="1266"/>
    <m/>
    <n v="0.15"/>
    <n v="0"/>
    <n v="189.9"/>
    <n v="0"/>
  </r>
  <r>
    <x v="3"/>
    <x v="603"/>
    <s v="OFFLINE"/>
    <n v="0"/>
    <n v="0"/>
    <n v="0"/>
    <n v="0"/>
    <n v="1266"/>
    <m/>
    <n v="0.15"/>
    <n v="0"/>
    <n v="189.9"/>
    <n v="0"/>
  </r>
  <r>
    <x v="3"/>
    <x v="604"/>
    <s v="OFFLINE"/>
    <n v="0"/>
    <n v="0"/>
    <n v="0"/>
    <n v="0"/>
    <n v="1266"/>
    <m/>
    <n v="0.15"/>
    <n v="0"/>
    <n v="189.9"/>
    <n v="0"/>
  </r>
  <r>
    <x v="3"/>
    <x v="605"/>
    <s v="OFFLINE"/>
    <n v="0"/>
    <n v="0"/>
    <n v="0"/>
    <n v="0"/>
    <n v="1266"/>
    <m/>
    <n v="0.15"/>
    <n v="0"/>
    <n v="189.9"/>
    <n v="0"/>
  </r>
  <r>
    <x v="3"/>
    <x v="606"/>
    <s v="OFFLINE"/>
    <n v="0"/>
    <n v="0"/>
    <n v="0"/>
    <n v="0"/>
    <n v="1266"/>
    <m/>
    <n v="0.15"/>
    <n v="0"/>
    <n v="189.9"/>
    <n v="0"/>
  </r>
  <r>
    <x v="3"/>
    <x v="607"/>
    <s v="OFFLINE"/>
    <n v="0"/>
    <n v="0"/>
    <n v="0"/>
    <n v="0"/>
    <n v="1266"/>
    <m/>
    <n v="0.15"/>
    <n v="0"/>
    <n v="189.9"/>
    <n v="0"/>
  </r>
  <r>
    <x v="3"/>
    <x v="608"/>
    <s v="OFFLINE"/>
    <n v="0"/>
    <n v="0"/>
    <n v="0"/>
    <n v="0"/>
    <n v="1266"/>
    <m/>
    <n v="0.15"/>
    <n v="0"/>
    <n v="189.9"/>
    <n v="0"/>
  </r>
  <r>
    <x v="3"/>
    <x v="609"/>
    <s v="OFFLINE"/>
    <n v="0"/>
    <n v="0"/>
    <n v="0"/>
    <n v="0"/>
    <n v="1266"/>
    <m/>
    <n v="0.15"/>
    <n v="0"/>
    <n v="189.9"/>
    <n v="0"/>
  </r>
  <r>
    <x v="3"/>
    <x v="610"/>
    <s v="OFFLINE"/>
    <n v="0"/>
    <n v="0"/>
    <n v="0"/>
    <n v="0"/>
    <n v="1266"/>
    <m/>
    <n v="0.15"/>
    <n v="0"/>
    <n v="189.9"/>
    <n v="0"/>
  </r>
  <r>
    <x v="3"/>
    <x v="611"/>
    <s v="OFFLINE"/>
    <n v="0"/>
    <n v="0"/>
    <n v="0"/>
    <n v="0"/>
    <n v="1266"/>
    <m/>
    <n v="0.15"/>
    <n v="0"/>
    <n v="189.9"/>
    <n v="0"/>
  </r>
  <r>
    <x v="3"/>
    <x v="612"/>
    <s v="OFFLINE"/>
    <n v="0"/>
    <n v="0"/>
    <n v="0"/>
    <n v="0"/>
    <n v="1266"/>
    <m/>
    <n v="0.15"/>
    <n v="0"/>
    <n v="189.9"/>
    <n v="0"/>
  </r>
  <r>
    <x v="3"/>
    <x v="613"/>
    <s v="OFFLINE"/>
    <n v="0"/>
    <n v="0"/>
    <n v="0"/>
    <n v="0"/>
    <n v="1266"/>
    <m/>
    <n v="0.15"/>
    <n v="0"/>
    <n v="189.9"/>
    <n v="0"/>
  </r>
  <r>
    <x v="3"/>
    <x v="614"/>
    <s v="OFFLINE"/>
    <n v="0"/>
    <n v="0"/>
    <n v="0"/>
    <n v="0"/>
    <n v="1266"/>
    <m/>
    <n v="0.15"/>
    <n v="0"/>
    <n v="189.9"/>
    <n v="0"/>
  </r>
  <r>
    <x v="3"/>
    <x v="615"/>
    <s v="OFFLINE"/>
    <n v="0"/>
    <n v="0"/>
    <n v="0"/>
    <n v="0"/>
    <n v="1266"/>
    <m/>
    <n v="0.15"/>
    <n v="0"/>
    <n v="189.9"/>
    <n v="0"/>
  </r>
  <r>
    <x v="3"/>
    <x v="616"/>
    <s v="OFFLINE"/>
    <n v="0"/>
    <n v="0"/>
    <n v="0"/>
    <n v="0"/>
    <n v="1266"/>
    <m/>
    <n v="0.15"/>
    <n v="0"/>
    <n v="189.9"/>
    <n v="0"/>
  </r>
  <r>
    <x v="3"/>
    <x v="617"/>
    <s v="OFFLINE"/>
    <n v="0"/>
    <n v="0"/>
    <n v="0"/>
    <n v="0"/>
    <n v="1266"/>
    <m/>
    <n v="0.15"/>
    <n v="0"/>
    <n v="189.9"/>
    <n v="0"/>
  </r>
  <r>
    <x v="3"/>
    <x v="618"/>
    <s v="OFFLINE"/>
    <n v="0"/>
    <n v="0"/>
    <n v="0"/>
    <n v="0"/>
    <n v="1266"/>
    <m/>
    <n v="0.15"/>
    <n v="0"/>
    <n v="189.9"/>
    <n v="0"/>
  </r>
  <r>
    <x v="3"/>
    <x v="619"/>
    <s v="OFFLINE"/>
    <n v="0"/>
    <n v="0"/>
    <n v="0"/>
    <n v="0"/>
    <n v="1266"/>
    <m/>
    <n v="0.15"/>
    <n v="0"/>
    <n v="189.9"/>
    <n v="0"/>
  </r>
  <r>
    <x v="3"/>
    <x v="620"/>
    <s v="OFFLINE"/>
    <n v="0"/>
    <n v="0"/>
    <n v="0"/>
    <n v="0"/>
    <n v="1266"/>
    <m/>
    <n v="0.15"/>
    <n v="0"/>
    <n v="189.9"/>
    <n v="0"/>
  </r>
  <r>
    <x v="3"/>
    <x v="621"/>
    <s v="OFFLINE"/>
    <n v="0"/>
    <n v="0"/>
    <n v="0"/>
    <n v="0"/>
    <n v="1266"/>
    <m/>
    <n v="0.15"/>
    <n v="0"/>
    <n v="189.9"/>
    <n v="0"/>
  </r>
  <r>
    <x v="3"/>
    <x v="622"/>
    <s v="OFFLINE"/>
    <n v="0"/>
    <n v="0"/>
    <n v="0"/>
    <n v="0"/>
    <n v="1266"/>
    <m/>
    <n v="0.15"/>
    <n v="0"/>
    <n v="189.9"/>
    <n v="0"/>
  </r>
  <r>
    <x v="3"/>
    <x v="623"/>
    <s v="OFFLINE"/>
    <n v="0"/>
    <n v="0"/>
    <n v="0"/>
    <n v="0"/>
    <n v="1266"/>
    <m/>
    <n v="0.15"/>
    <n v="0"/>
    <n v="189.9"/>
    <n v="0"/>
  </r>
  <r>
    <x v="3"/>
    <x v="624"/>
    <s v="OFFLINE"/>
    <n v="0"/>
    <n v="0"/>
    <n v="0"/>
    <n v="0"/>
    <n v="1266"/>
    <m/>
    <n v="0.15"/>
    <n v="0"/>
    <n v="189.9"/>
    <n v="0"/>
  </r>
  <r>
    <x v="3"/>
    <x v="625"/>
    <s v="OFFLINE"/>
    <n v="0"/>
    <n v="0"/>
    <n v="0"/>
    <n v="0"/>
    <n v="1266"/>
    <m/>
    <n v="0.15"/>
    <n v="0"/>
    <n v="189.9"/>
    <n v="0"/>
  </r>
  <r>
    <x v="3"/>
    <x v="626"/>
    <s v="OFFLINE"/>
    <n v="0"/>
    <n v="0"/>
    <n v="0"/>
    <n v="0"/>
    <n v="1266"/>
    <m/>
    <n v="0.15"/>
    <n v="0"/>
    <n v="189.9"/>
    <n v="0"/>
  </r>
  <r>
    <x v="3"/>
    <x v="627"/>
    <s v="OFFLINE"/>
    <n v="0"/>
    <n v="0"/>
    <n v="0"/>
    <n v="0"/>
    <n v="1266"/>
    <m/>
    <n v="0.15"/>
    <n v="0"/>
    <n v="189.9"/>
    <n v="0"/>
  </r>
  <r>
    <x v="3"/>
    <x v="628"/>
    <s v="OFFLINE"/>
    <n v="0"/>
    <n v="0"/>
    <n v="0"/>
    <n v="0"/>
    <n v="1266"/>
    <m/>
    <n v="0.15"/>
    <n v="0"/>
    <n v="189.9"/>
    <n v="0"/>
  </r>
  <r>
    <x v="3"/>
    <x v="629"/>
    <s v="OFFLINE"/>
    <n v="0"/>
    <n v="0"/>
    <n v="0"/>
    <n v="0"/>
    <n v="1266"/>
    <m/>
    <n v="0.15"/>
    <n v="0"/>
    <n v="189.9"/>
    <n v="0"/>
  </r>
  <r>
    <x v="3"/>
    <x v="630"/>
    <s v="OFFLINE"/>
    <n v="0"/>
    <n v="0"/>
    <n v="0"/>
    <n v="0"/>
    <n v="1266"/>
    <m/>
    <n v="0.15"/>
    <n v="0"/>
    <n v="189.9"/>
    <n v="0"/>
  </r>
  <r>
    <x v="3"/>
    <x v="631"/>
    <s v="OFFLINE"/>
    <n v="0"/>
    <n v="0"/>
    <n v="0"/>
    <n v="0"/>
    <n v="1266"/>
    <m/>
    <n v="0.15"/>
    <n v="0"/>
    <n v="189.9"/>
    <n v="0"/>
  </r>
  <r>
    <x v="3"/>
    <x v="632"/>
    <s v="OFFLINE"/>
    <n v="0"/>
    <n v="0"/>
    <n v="0"/>
    <n v="0"/>
    <n v="1266"/>
    <m/>
    <n v="0.15"/>
    <n v="0"/>
    <n v="189.9"/>
    <n v="0"/>
  </r>
  <r>
    <x v="3"/>
    <x v="633"/>
    <s v="OFFLINE"/>
    <n v="0"/>
    <n v="0"/>
    <n v="0"/>
    <n v="0"/>
    <n v="1266"/>
    <m/>
    <n v="0.15"/>
    <n v="0"/>
    <n v="189.9"/>
    <n v="0"/>
  </r>
  <r>
    <x v="3"/>
    <x v="634"/>
    <s v="OFFLINE"/>
    <n v="0"/>
    <n v="0"/>
    <n v="0"/>
    <n v="0"/>
    <n v="1266"/>
    <m/>
    <n v="0.15"/>
    <n v="0"/>
    <n v="189.9"/>
    <n v="0"/>
  </r>
  <r>
    <x v="3"/>
    <x v="635"/>
    <s v="OFFLINE"/>
    <n v="0"/>
    <n v="0"/>
    <n v="0"/>
    <n v="0"/>
    <n v="1266"/>
    <m/>
    <n v="0.15"/>
    <n v="0"/>
    <n v="189.9"/>
    <n v="0"/>
  </r>
  <r>
    <x v="3"/>
    <x v="636"/>
    <s v="OFFLINE"/>
    <n v="0"/>
    <n v="0"/>
    <n v="0"/>
    <n v="0"/>
    <n v="1266"/>
    <m/>
    <n v="0.15"/>
    <n v="0"/>
    <n v="189.9"/>
    <n v="0"/>
  </r>
  <r>
    <x v="3"/>
    <x v="637"/>
    <s v="OFFLINE"/>
    <n v="0"/>
    <n v="0"/>
    <n v="0"/>
    <n v="0"/>
    <n v="1266"/>
    <m/>
    <n v="0.15"/>
    <n v="0"/>
    <n v="189.9"/>
    <n v="0"/>
  </r>
  <r>
    <x v="3"/>
    <x v="638"/>
    <s v="OFFLINE"/>
    <n v="0"/>
    <n v="0"/>
    <n v="0"/>
    <n v="0"/>
    <n v="1266"/>
    <m/>
    <n v="0.15"/>
    <n v="0"/>
    <n v="189.9"/>
    <n v="0"/>
  </r>
  <r>
    <x v="3"/>
    <x v="639"/>
    <s v="OFFLINE"/>
    <n v="0"/>
    <n v="0"/>
    <n v="0"/>
    <n v="0"/>
    <n v="1266"/>
    <m/>
    <n v="0.15"/>
    <n v="0"/>
    <n v="189.9"/>
    <n v="0"/>
  </r>
  <r>
    <x v="3"/>
    <x v="640"/>
    <s v="OFFLINE"/>
    <n v="0"/>
    <n v="0"/>
    <n v="0"/>
    <n v="0"/>
    <n v="1266"/>
    <m/>
    <n v="0.15"/>
    <n v="0"/>
    <n v="189.9"/>
    <n v="0"/>
  </r>
  <r>
    <x v="3"/>
    <x v="641"/>
    <s v="OFFLINE"/>
    <n v="0"/>
    <n v="0"/>
    <n v="0"/>
    <n v="0"/>
    <n v="1266"/>
    <m/>
    <n v="0.15"/>
    <n v="0"/>
    <n v="189.9"/>
    <n v="0"/>
  </r>
  <r>
    <x v="3"/>
    <x v="642"/>
    <s v="OFFLINE"/>
    <n v="0"/>
    <n v="0"/>
    <n v="0"/>
    <n v="0"/>
    <n v="1266"/>
    <m/>
    <n v="0.15"/>
    <n v="0"/>
    <n v="189.9"/>
    <n v="0"/>
  </r>
  <r>
    <x v="3"/>
    <x v="643"/>
    <s v="OFFLINE"/>
    <n v="0"/>
    <n v="0"/>
    <n v="0"/>
    <n v="0"/>
    <n v="1266"/>
    <m/>
    <n v="0.15"/>
    <n v="0"/>
    <n v="189.9"/>
    <n v="0"/>
  </r>
  <r>
    <x v="3"/>
    <x v="644"/>
    <s v="OFFLINE"/>
    <n v="0"/>
    <n v="0"/>
    <n v="0"/>
    <n v="0"/>
    <n v="1266"/>
    <m/>
    <n v="0.15"/>
    <n v="0"/>
    <n v="189.9"/>
    <n v="0"/>
  </r>
  <r>
    <x v="3"/>
    <x v="645"/>
    <s v="OFFLINE"/>
    <n v="0"/>
    <n v="0"/>
    <n v="0"/>
    <n v="0"/>
    <n v="1266"/>
    <m/>
    <n v="0.15"/>
    <n v="0"/>
    <n v="189.9"/>
    <n v="0"/>
  </r>
  <r>
    <x v="3"/>
    <x v="646"/>
    <s v="OFFLINE"/>
    <n v="0"/>
    <n v="0"/>
    <n v="0"/>
    <n v="0"/>
    <n v="1266"/>
    <m/>
    <n v="0.15"/>
    <n v="0"/>
    <n v="189.9"/>
    <n v="0"/>
  </r>
  <r>
    <x v="3"/>
    <x v="647"/>
    <s v="OFFLINE"/>
    <n v="0"/>
    <n v="0"/>
    <n v="0"/>
    <n v="0"/>
    <n v="1266"/>
    <m/>
    <n v="0.15"/>
    <n v="0"/>
    <n v="189.9"/>
    <n v="0"/>
  </r>
  <r>
    <x v="3"/>
    <x v="648"/>
    <s v="OFFLINE"/>
    <n v="0"/>
    <n v="0"/>
    <n v="0"/>
    <n v="0"/>
    <n v="1266"/>
    <m/>
    <n v="0.15"/>
    <n v="0"/>
    <n v="189.9"/>
    <n v="0"/>
  </r>
  <r>
    <x v="3"/>
    <x v="649"/>
    <s v="OFFLINE"/>
    <n v="0"/>
    <n v="0"/>
    <n v="0"/>
    <n v="0"/>
    <n v="1266"/>
    <m/>
    <n v="0.15"/>
    <n v="0"/>
    <n v="189.9"/>
    <n v="0"/>
  </r>
  <r>
    <x v="3"/>
    <x v="650"/>
    <s v="OFFLINE"/>
    <n v="0"/>
    <n v="0"/>
    <n v="0"/>
    <n v="0"/>
    <n v="1266"/>
    <m/>
    <n v="0.15"/>
    <n v="0"/>
    <n v="189.9"/>
    <n v="0"/>
  </r>
  <r>
    <x v="3"/>
    <x v="651"/>
    <s v="OFFLINE"/>
    <n v="0"/>
    <n v="0"/>
    <n v="0"/>
    <n v="0"/>
    <n v="1266"/>
    <m/>
    <n v="0.15"/>
    <n v="0"/>
    <n v="189.9"/>
    <n v="0"/>
  </r>
  <r>
    <x v="3"/>
    <x v="652"/>
    <s v="OFFLINE"/>
    <n v="0"/>
    <n v="0"/>
    <n v="0"/>
    <n v="0"/>
    <n v="1266"/>
    <m/>
    <n v="0.15"/>
    <n v="0"/>
    <n v="189.9"/>
    <n v="0"/>
  </r>
  <r>
    <x v="3"/>
    <x v="653"/>
    <s v="OFFLINE"/>
    <n v="0"/>
    <n v="0"/>
    <n v="0"/>
    <n v="0"/>
    <n v="1266"/>
    <m/>
    <n v="0.15"/>
    <n v="0"/>
    <n v="189.9"/>
    <n v="0"/>
  </r>
  <r>
    <x v="3"/>
    <x v="654"/>
    <s v="OFFLINE"/>
    <n v="0"/>
    <n v="0"/>
    <n v="0"/>
    <n v="0"/>
    <n v="1266"/>
    <m/>
    <n v="0.15"/>
    <n v="0"/>
    <n v="189.9"/>
    <n v="0"/>
  </r>
  <r>
    <x v="3"/>
    <x v="655"/>
    <s v="OFFLINE"/>
    <n v="0"/>
    <n v="0"/>
    <n v="0"/>
    <n v="0"/>
    <n v="1266"/>
    <m/>
    <n v="0.15"/>
    <n v="0"/>
    <n v="189.9"/>
    <n v="0"/>
  </r>
  <r>
    <x v="3"/>
    <x v="656"/>
    <s v="OFFLINE"/>
    <n v="0"/>
    <n v="0"/>
    <n v="0"/>
    <n v="0"/>
    <n v="1266"/>
    <m/>
    <n v="0.15"/>
    <n v="0"/>
    <n v="189.9"/>
    <n v="0"/>
  </r>
  <r>
    <x v="3"/>
    <x v="657"/>
    <s v="OFFLINE"/>
    <n v="0"/>
    <n v="0"/>
    <n v="0"/>
    <n v="0"/>
    <n v="1266"/>
    <m/>
    <n v="0.15"/>
    <n v="0"/>
    <n v="189.9"/>
    <n v="0"/>
  </r>
  <r>
    <x v="3"/>
    <x v="658"/>
    <s v="OFFLINE"/>
    <n v="0"/>
    <n v="0"/>
    <n v="0"/>
    <n v="0"/>
    <n v="1266"/>
    <m/>
    <n v="0.15"/>
    <n v="0"/>
    <n v="189.9"/>
    <n v="0"/>
  </r>
  <r>
    <x v="3"/>
    <x v="659"/>
    <s v="OFFLINE"/>
    <n v="0"/>
    <n v="0"/>
    <n v="0"/>
    <n v="0"/>
    <n v="1266"/>
    <m/>
    <n v="0.15"/>
    <n v="0"/>
    <n v="189.9"/>
    <n v="0"/>
  </r>
  <r>
    <x v="3"/>
    <x v="660"/>
    <s v="OFFLINE"/>
    <n v="0"/>
    <n v="0"/>
    <n v="0"/>
    <n v="0"/>
    <n v="1266"/>
    <m/>
    <n v="0.15"/>
    <n v="0"/>
    <n v="189.9"/>
    <n v="0"/>
  </r>
  <r>
    <x v="3"/>
    <x v="661"/>
    <s v="OFFLINE"/>
    <n v="0"/>
    <n v="0"/>
    <n v="0"/>
    <n v="0"/>
    <n v="1266"/>
    <m/>
    <n v="0.15"/>
    <n v="0"/>
    <n v="189.9"/>
    <n v="0"/>
  </r>
  <r>
    <x v="3"/>
    <x v="662"/>
    <s v="OFFLINE"/>
    <n v="0"/>
    <n v="0"/>
    <n v="0"/>
    <n v="0"/>
    <n v="1266"/>
    <m/>
    <n v="0.15"/>
    <n v="0"/>
    <n v="189.9"/>
    <n v="0"/>
  </r>
  <r>
    <x v="3"/>
    <x v="663"/>
    <s v="OFFLINE"/>
    <n v="0"/>
    <n v="0"/>
    <n v="0"/>
    <n v="0"/>
    <n v="1266"/>
    <m/>
    <n v="0.15"/>
    <n v="0"/>
    <n v="189.9"/>
    <n v="0"/>
  </r>
  <r>
    <x v="3"/>
    <x v="664"/>
    <s v="OFFLINE"/>
    <n v="0"/>
    <n v="0"/>
    <n v="0"/>
    <n v="0"/>
    <n v="1266"/>
    <m/>
    <n v="0.15"/>
    <n v="0"/>
    <n v="189.9"/>
    <n v="0"/>
  </r>
  <r>
    <x v="3"/>
    <x v="665"/>
    <s v="OFFLINE"/>
    <n v="0"/>
    <n v="0"/>
    <n v="0"/>
    <n v="0"/>
    <n v="1266"/>
    <m/>
    <n v="0.15"/>
    <n v="0"/>
    <n v="189.9"/>
    <n v="0"/>
  </r>
  <r>
    <x v="3"/>
    <x v="666"/>
    <s v="OFFLINE"/>
    <n v="0"/>
    <n v="0"/>
    <n v="0"/>
    <n v="0"/>
    <n v="1266"/>
    <m/>
    <n v="0.15"/>
    <n v="0"/>
    <n v="189.9"/>
    <n v="0"/>
  </r>
  <r>
    <x v="3"/>
    <x v="667"/>
    <s v="OFFLINE"/>
    <n v="0"/>
    <n v="0"/>
    <n v="0"/>
    <n v="0"/>
    <n v="1266"/>
    <m/>
    <n v="0.15"/>
    <n v="0"/>
    <n v="189.9"/>
    <n v="0"/>
  </r>
  <r>
    <x v="3"/>
    <x v="668"/>
    <s v="OFFLINE"/>
    <n v="0"/>
    <n v="0"/>
    <n v="0"/>
    <n v="0"/>
    <n v="1266"/>
    <m/>
    <n v="0.15"/>
    <n v="0"/>
    <n v="189.9"/>
    <n v="0"/>
  </r>
  <r>
    <x v="3"/>
    <x v="669"/>
    <s v="OFFLINE"/>
    <n v="0"/>
    <n v="0"/>
    <n v="0"/>
    <n v="0"/>
    <n v="1266"/>
    <m/>
    <n v="0.15"/>
    <n v="0"/>
    <n v="189.9"/>
    <n v="0"/>
  </r>
  <r>
    <x v="3"/>
    <x v="670"/>
    <s v="OFFLINE"/>
    <n v="0"/>
    <n v="0"/>
    <n v="0"/>
    <n v="0"/>
    <n v="1266"/>
    <m/>
    <n v="0.15"/>
    <n v="0"/>
    <n v="189.9"/>
    <n v="0"/>
  </r>
  <r>
    <x v="3"/>
    <x v="671"/>
    <s v="OFFLINE"/>
    <n v="0"/>
    <n v="0"/>
    <n v="0"/>
    <n v="0"/>
    <n v="1266"/>
    <m/>
    <n v="0.15"/>
    <n v="0"/>
    <n v="189.9"/>
    <n v="0"/>
  </r>
  <r>
    <x v="3"/>
    <x v="672"/>
    <s v="OFFLINE"/>
    <n v="0"/>
    <n v="0"/>
    <n v="0"/>
    <n v="0"/>
    <n v="1266"/>
    <m/>
    <n v="0.15"/>
    <n v="0"/>
    <n v="189.9"/>
    <n v="0"/>
  </r>
  <r>
    <x v="3"/>
    <x v="673"/>
    <s v="OFFLINE"/>
    <n v="0"/>
    <n v="0"/>
    <n v="0"/>
    <n v="0"/>
    <n v="1266"/>
    <m/>
    <n v="0.15"/>
    <n v="0"/>
    <n v="189.9"/>
    <n v="0"/>
  </r>
  <r>
    <x v="3"/>
    <x v="674"/>
    <s v="OFFLINE"/>
    <n v="0"/>
    <n v="0"/>
    <n v="0"/>
    <n v="0"/>
    <n v="1266"/>
    <m/>
    <n v="0.15"/>
    <n v="0"/>
    <n v="189.9"/>
    <n v="0"/>
  </r>
  <r>
    <x v="3"/>
    <x v="675"/>
    <s v="OFFLINE"/>
    <n v="0"/>
    <n v="0"/>
    <n v="0"/>
    <n v="0"/>
    <n v="1266"/>
    <m/>
    <n v="0.15"/>
    <n v="0"/>
    <n v="189.9"/>
    <n v="0"/>
  </r>
  <r>
    <x v="3"/>
    <x v="676"/>
    <s v="OFFLINE"/>
    <n v="0"/>
    <n v="0"/>
    <n v="0"/>
    <n v="0"/>
    <n v="1266"/>
    <m/>
    <n v="0.15"/>
    <n v="0"/>
    <n v="189.9"/>
    <n v="0"/>
  </r>
  <r>
    <x v="3"/>
    <x v="677"/>
    <s v="OFFLINE"/>
    <n v="0"/>
    <n v="0"/>
    <n v="0"/>
    <n v="0"/>
    <n v="1266"/>
    <m/>
    <n v="0.15"/>
    <n v="0"/>
    <n v="189.9"/>
    <n v="0"/>
  </r>
  <r>
    <x v="3"/>
    <x v="678"/>
    <s v="OFFLINE"/>
    <n v="0"/>
    <n v="0"/>
    <n v="0"/>
    <n v="0"/>
    <n v="1266"/>
    <m/>
    <n v="0.15"/>
    <n v="0"/>
    <n v="189.9"/>
    <n v="0"/>
  </r>
  <r>
    <x v="3"/>
    <x v="679"/>
    <s v="OFFLINE"/>
    <n v="0"/>
    <n v="0"/>
    <n v="0"/>
    <n v="0"/>
    <n v="1266"/>
    <m/>
    <n v="0.15"/>
    <n v="0"/>
    <n v="189.9"/>
    <n v="0"/>
  </r>
  <r>
    <x v="3"/>
    <x v="680"/>
    <s v="OFFLINE"/>
    <n v="0"/>
    <n v="0"/>
    <n v="0"/>
    <n v="0"/>
    <n v="1266"/>
    <m/>
    <n v="0.15"/>
    <n v="0"/>
    <n v="189.9"/>
    <n v="0"/>
  </r>
  <r>
    <x v="3"/>
    <x v="681"/>
    <s v="OFFLINE"/>
    <n v="0"/>
    <n v="0"/>
    <n v="0"/>
    <n v="0"/>
    <n v="1266"/>
    <m/>
    <n v="0.15"/>
    <n v="0"/>
    <n v="189.9"/>
    <n v="0"/>
  </r>
  <r>
    <x v="3"/>
    <x v="682"/>
    <s v="OFFLINE"/>
    <n v="0"/>
    <n v="0"/>
    <n v="0"/>
    <n v="0"/>
    <n v="1266"/>
    <m/>
    <n v="0.15"/>
    <n v="0"/>
    <n v="189.9"/>
    <n v="0"/>
  </r>
  <r>
    <x v="3"/>
    <x v="683"/>
    <s v="OFFLINE"/>
    <n v="0"/>
    <n v="0"/>
    <n v="0"/>
    <n v="0"/>
    <n v="1266"/>
    <m/>
    <n v="0.15"/>
    <n v="0"/>
    <n v="189.9"/>
    <n v="0"/>
  </r>
  <r>
    <x v="3"/>
    <x v="684"/>
    <s v="OFFLINE"/>
    <n v="0"/>
    <n v="0"/>
    <n v="0"/>
    <n v="0"/>
    <n v="1266"/>
    <m/>
    <n v="0.15"/>
    <n v="0"/>
    <n v="189.9"/>
    <n v="0"/>
  </r>
  <r>
    <x v="3"/>
    <x v="685"/>
    <s v="OFFLINE"/>
    <n v="0"/>
    <n v="0"/>
    <n v="0"/>
    <n v="0"/>
    <n v="1266"/>
    <m/>
    <n v="0.15"/>
    <n v="0"/>
    <n v="189.9"/>
    <n v="0"/>
  </r>
  <r>
    <x v="3"/>
    <x v="686"/>
    <s v="OFFLINE"/>
    <n v="0"/>
    <n v="0"/>
    <n v="0"/>
    <n v="0"/>
    <n v="1266"/>
    <m/>
    <n v="0.15"/>
    <n v="0"/>
    <n v="189.9"/>
    <n v="0"/>
  </r>
  <r>
    <x v="3"/>
    <x v="687"/>
    <s v="OFFLINE"/>
    <n v="0"/>
    <n v="0"/>
    <n v="0"/>
    <n v="0"/>
    <n v="1266"/>
    <m/>
    <n v="0.15"/>
    <n v="0"/>
    <n v="189.9"/>
    <n v="0"/>
  </r>
  <r>
    <x v="3"/>
    <x v="688"/>
    <s v="OFFLINE"/>
    <n v="0"/>
    <n v="0"/>
    <n v="0"/>
    <n v="0"/>
    <n v="1266"/>
    <m/>
    <n v="0.15"/>
    <n v="0"/>
    <n v="189.9"/>
    <n v="0"/>
  </r>
  <r>
    <x v="3"/>
    <x v="689"/>
    <s v="OFFLINE"/>
    <n v="0"/>
    <n v="0"/>
    <n v="0"/>
    <n v="0"/>
    <n v="1266"/>
    <m/>
    <n v="0.15"/>
    <n v="0"/>
    <n v="189.9"/>
    <n v="0"/>
  </r>
  <r>
    <x v="3"/>
    <x v="690"/>
    <s v="OFFLINE"/>
    <n v="0"/>
    <n v="0"/>
    <n v="0"/>
    <n v="0"/>
    <n v="1266"/>
    <m/>
    <n v="0.15"/>
    <n v="0"/>
    <n v="189.9"/>
    <n v="0"/>
  </r>
  <r>
    <x v="3"/>
    <x v="691"/>
    <s v="OFFLINE"/>
    <n v="0"/>
    <n v="0"/>
    <n v="0"/>
    <n v="0"/>
    <n v="1266"/>
    <m/>
    <n v="0.15"/>
    <n v="0"/>
    <n v="189.9"/>
    <n v="0"/>
  </r>
  <r>
    <x v="3"/>
    <x v="692"/>
    <s v="OFFLINE"/>
    <n v="0"/>
    <n v="0"/>
    <n v="0"/>
    <n v="0"/>
    <n v="1266"/>
    <m/>
    <n v="0.15"/>
    <n v="0"/>
    <n v="189.9"/>
    <n v="0"/>
  </r>
  <r>
    <x v="3"/>
    <x v="693"/>
    <s v="OFFLINE"/>
    <n v="0"/>
    <n v="0"/>
    <n v="0"/>
    <n v="0"/>
    <n v="1266"/>
    <m/>
    <n v="0.15"/>
    <n v="0"/>
    <n v="189.9"/>
    <n v="0"/>
  </r>
  <r>
    <x v="3"/>
    <x v="694"/>
    <s v="OFFLINE"/>
    <n v="0"/>
    <n v="0"/>
    <n v="0"/>
    <n v="0"/>
    <n v="1266"/>
    <m/>
    <n v="0.15"/>
    <n v="0"/>
    <n v="189.9"/>
    <n v="0"/>
  </r>
  <r>
    <x v="3"/>
    <x v="695"/>
    <s v="OFFLINE"/>
    <n v="0"/>
    <n v="0"/>
    <n v="0"/>
    <n v="0"/>
    <n v="1266"/>
    <m/>
    <n v="0.15"/>
    <n v="0"/>
    <n v="189.9"/>
    <n v="0"/>
  </r>
  <r>
    <x v="3"/>
    <x v="696"/>
    <s v="OFFLINE"/>
    <n v="0"/>
    <n v="0"/>
    <n v="0"/>
    <n v="0"/>
    <n v="1266"/>
    <m/>
    <n v="0.15"/>
    <n v="0"/>
    <n v="189.9"/>
    <n v="0"/>
  </r>
  <r>
    <x v="3"/>
    <x v="697"/>
    <s v="OFFLINE"/>
    <n v="0"/>
    <n v="0"/>
    <n v="0"/>
    <n v="0"/>
    <n v="1266"/>
    <m/>
    <n v="0.15"/>
    <n v="0"/>
    <n v="189.9"/>
    <n v="0"/>
  </r>
  <r>
    <x v="3"/>
    <x v="698"/>
    <s v="OFFLINE"/>
    <n v="0"/>
    <n v="0"/>
    <n v="0"/>
    <n v="0"/>
    <n v="1266"/>
    <m/>
    <n v="0.15"/>
    <n v="0"/>
    <n v="189.9"/>
    <n v="0"/>
  </r>
  <r>
    <x v="3"/>
    <x v="699"/>
    <s v="OFFLINE"/>
    <n v="0"/>
    <n v="0"/>
    <n v="0"/>
    <n v="0"/>
    <n v="1266"/>
    <m/>
    <n v="0.15"/>
    <n v="0"/>
    <n v="189.9"/>
    <n v="0"/>
  </r>
  <r>
    <x v="3"/>
    <x v="700"/>
    <s v="OFFLINE"/>
    <n v="0"/>
    <n v="0"/>
    <n v="0"/>
    <n v="0"/>
    <n v="1266"/>
    <m/>
    <n v="0.15"/>
    <n v="0"/>
    <n v="189.9"/>
    <n v="0"/>
  </r>
  <r>
    <x v="3"/>
    <x v="701"/>
    <s v="OFFLINE"/>
    <n v="0"/>
    <n v="0"/>
    <n v="0"/>
    <n v="0"/>
    <n v="1266"/>
    <m/>
    <n v="0.15"/>
    <n v="0"/>
    <n v="189.9"/>
    <n v="0"/>
  </r>
  <r>
    <x v="3"/>
    <x v="702"/>
    <s v="OFFLINE"/>
    <n v="0"/>
    <n v="0"/>
    <n v="0"/>
    <n v="0"/>
    <n v="1266"/>
    <m/>
    <n v="0.15"/>
    <n v="0"/>
    <n v="189.9"/>
    <n v="0"/>
  </r>
  <r>
    <x v="3"/>
    <x v="703"/>
    <s v="OFFLINE"/>
    <n v="0"/>
    <n v="0"/>
    <n v="0"/>
    <n v="0"/>
    <n v="1266"/>
    <m/>
    <n v="0.15"/>
    <n v="0"/>
    <n v="189.9"/>
    <n v="0"/>
  </r>
  <r>
    <x v="3"/>
    <x v="704"/>
    <s v="OFFLINE"/>
    <n v="0"/>
    <n v="0"/>
    <n v="0"/>
    <n v="0"/>
    <n v="1266"/>
    <m/>
    <n v="0.15"/>
    <n v="0"/>
    <n v="189.9"/>
    <n v="0"/>
  </r>
  <r>
    <x v="3"/>
    <x v="705"/>
    <s v="OFFLINE"/>
    <n v="0"/>
    <n v="0"/>
    <n v="0"/>
    <n v="0"/>
    <n v="1266"/>
    <m/>
    <n v="0.15"/>
    <n v="0"/>
    <n v="189.9"/>
    <n v="0"/>
  </r>
  <r>
    <x v="3"/>
    <x v="706"/>
    <s v="OFFLINE"/>
    <n v="0"/>
    <n v="0"/>
    <n v="0"/>
    <n v="0"/>
    <n v="1266"/>
    <m/>
    <n v="0.15"/>
    <n v="0"/>
    <n v="189.9"/>
    <n v="0"/>
  </r>
  <r>
    <x v="3"/>
    <x v="707"/>
    <s v="OFFLINE"/>
    <n v="0"/>
    <n v="0"/>
    <n v="0"/>
    <n v="0"/>
    <n v="1266"/>
    <m/>
    <n v="0.15"/>
    <n v="0"/>
    <n v="189.9"/>
    <n v="0"/>
  </r>
  <r>
    <x v="3"/>
    <x v="708"/>
    <s v="OFFLINE"/>
    <n v="0"/>
    <n v="0"/>
    <n v="0"/>
    <n v="0"/>
    <n v="1266"/>
    <m/>
    <n v="0.15"/>
    <n v="0"/>
    <n v="189.9"/>
    <n v="0"/>
  </r>
  <r>
    <x v="3"/>
    <x v="709"/>
    <s v="OFFLINE"/>
    <n v="0"/>
    <n v="0"/>
    <n v="0"/>
    <n v="0"/>
    <n v="1266"/>
    <m/>
    <n v="0.15"/>
    <n v="0"/>
    <n v="189.9"/>
    <n v="0"/>
  </r>
  <r>
    <x v="3"/>
    <x v="710"/>
    <s v="OFFLINE"/>
    <n v="0"/>
    <n v="0"/>
    <n v="0"/>
    <n v="0"/>
    <n v="1266"/>
    <m/>
    <n v="0.15"/>
    <n v="0"/>
    <n v="189.9"/>
    <n v="0"/>
  </r>
  <r>
    <x v="3"/>
    <x v="711"/>
    <s v="OFFLINE"/>
    <n v="0"/>
    <n v="0"/>
    <n v="0"/>
    <n v="0"/>
    <n v="1266"/>
    <m/>
    <n v="0.15"/>
    <n v="0"/>
    <n v="189.9"/>
    <n v="0"/>
  </r>
  <r>
    <x v="3"/>
    <x v="712"/>
    <s v="OFFLINE"/>
    <n v="0"/>
    <n v="0"/>
    <n v="0"/>
    <n v="0"/>
    <n v="1266"/>
    <m/>
    <n v="0.15"/>
    <n v="0"/>
    <n v="189.9"/>
    <n v="0"/>
  </r>
  <r>
    <x v="3"/>
    <x v="713"/>
    <s v="OFFLINE"/>
    <n v="0"/>
    <n v="0"/>
    <n v="0"/>
    <n v="0"/>
    <n v="1266"/>
    <m/>
    <n v="0.15"/>
    <n v="0"/>
    <n v="189.9"/>
    <n v="0"/>
  </r>
  <r>
    <x v="3"/>
    <x v="714"/>
    <s v="OFFLINE"/>
    <n v="0"/>
    <n v="0"/>
    <n v="0"/>
    <n v="0"/>
    <n v="1266"/>
    <m/>
    <n v="0.15"/>
    <n v="0"/>
    <n v="189.9"/>
    <n v="0"/>
  </r>
  <r>
    <x v="3"/>
    <x v="715"/>
    <s v="OFFLINE"/>
    <n v="0"/>
    <n v="0"/>
    <n v="0"/>
    <n v="0"/>
    <n v="1266"/>
    <m/>
    <n v="0.15"/>
    <n v="0"/>
    <n v="189.9"/>
    <n v="0"/>
  </r>
  <r>
    <x v="3"/>
    <x v="716"/>
    <s v="OFFLINE"/>
    <n v="0"/>
    <n v="0"/>
    <n v="0"/>
    <n v="0"/>
    <n v="1266"/>
    <m/>
    <n v="0.15"/>
    <n v="0"/>
    <n v="189.9"/>
    <n v="0"/>
  </r>
  <r>
    <x v="3"/>
    <x v="717"/>
    <s v="OFFLINE"/>
    <n v="0"/>
    <n v="0"/>
    <n v="0"/>
    <n v="0"/>
    <n v="1266"/>
    <m/>
    <n v="0.15"/>
    <n v="0"/>
    <n v="189.9"/>
    <n v="0"/>
  </r>
  <r>
    <x v="3"/>
    <x v="718"/>
    <s v="OFFLINE"/>
    <n v="0"/>
    <n v="0"/>
    <n v="0"/>
    <n v="0"/>
    <n v="1266"/>
    <m/>
    <n v="0.15"/>
    <n v="0"/>
    <n v="189.9"/>
    <n v="0"/>
  </r>
  <r>
    <x v="3"/>
    <x v="719"/>
    <s v="OFFLINE"/>
    <n v="0"/>
    <n v="0"/>
    <n v="0"/>
    <n v="0"/>
    <n v="1266"/>
    <m/>
    <n v="0.15"/>
    <n v="0"/>
    <n v="189.9"/>
    <n v="0"/>
  </r>
  <r>
    <x v="4"/>
    <x v="0"/>
    <s v="DISPATCHABLE"/>
    <n v="75.164400000000001"/>
    <n v="1000"/>
    <n v="1300"/>
    <n v="1300"/>
    <n v="1300"/>
    <m/>
    <n v="0.15"/>
    <n v="195"/>
    <n v="195"/>
    <n v="150"/>
  </r>
  <r>
    <x v="4"/>
    <x v="1"/>
    <s v="DISPATCHABLE"/>
    <n v="74.858400000000003"/>
    <n v="1000"/>
    <n v="1300"/>
    <n v="1300"/>
    <n v="1300"/>
    <m/>
    <n v="0.15"/>
    <n v="195"/>
    <n v="195"/>
    <n v="150"/>
  </r>
  <r>
    <x v="4"/>
    <x v="2"/>
    <s v="DISPATCHABLE"/>
    <n v="75.459599999999995"/>
    <n v="1000"/>
    <n v="1300"/>
    <n v="1300"/>
    <n v="1300"/>
    <m/>
    <n v="0.15"/>
    <n v="195"/>
    <n v="195"/>
    <n v="150"/>
  </r>
  <r>
    <x v="4"/>
    <x v="3"/>
    <s v="DISPATCHABLE"/>
    <n v="75.147599999999997"/>
    <n v="1000"/>
    <n v="1300"/>
    <n v="1300"/>
    <n v="1300"/>
    <m/>
    <n v="0.15"/>
    <n v="195"/>
    <n v="195"/>
    <n v="150"/>
  </r>
  <r>
    <x v="4"/>
    <x v="4"/>
    <s v="DISPATCHABLE"/>
    <n v="75.251999999999995"/>
    <n v="1000"/>
    <n v="1300"/>
    <n v="1300"/>
    <n v="1300"/>
    <m/>
    <n v="0.15"/>
    <n v="195"/>
    <n v="195"/>
    <n v="150"/>
  </r>
  <r>
    <x v="4"/>
    <x v="5"/>
    <s v="DISPATCHABLE"/>
    <n v="75.574799999999996"/>
    <n v="1000"/>
    <n v="1300"/>
    <n v="1300"/>
    <n v="1300"/>
    <m/>
    <n v="0.15"/>
    <n v="195"/>
    <n v="195"/>
    <n v="150"/>
  </r>
  <r>
    <x v="4"/>
    <x v="6"/>
    <s v="DISPATCHABLE"/>
    <n v="75.253200000000007"/>
    <n v="1000"/>
    <n v="1300"/>
    <n v="1300"/>
    <n v="1300"/>
    <m/>
    <n v="0.15"/>
    <n v="195"/>
    <n v="195"/>
    <n v="150"/>
  </r>
  <r>
    <x v="4"/>
    <x v="7"/>
    <s v="DISPATCHABLE"/>
    <n v="75.510000000000005"/>
    <n v="1000"/>
    <n v="1300"/>
    <n v="1300"/>
    <n v="1300"/>
    <m/>
    <n v="0.15"/>
    <n v="195"/>
    <n v="195"/>
    <n v="150"/>
  </r>
  <r>
    <x v="4"/>
    <x v="8"/>
    <s v="DISPATCHABLE"/>
    <n v="75.260400000000004"/>
    <n v="1000"/>
    <n v="1300"/>
    <n v="1300"/>
    <n v="1300"/>
    <m/>
    <n v="0.15"/>
    <n v="195"/>
    <n v="195"/>
    <n v="150"/>
  </r>
  <r>
    <x v="4"/>
    <x v="9"/>
    <s v="DISPATCHABLE"/>
    <n v="75.468000000000004"/>
    <n v="1000"/>
    <n v="1300"/>
    <n v="1300"/>
    <n v="1300"/>
    <m/>
    <n v="0.15"/>
    <n v="195"/>
    <n v="195"/>
    <n v="150"/>
  </r>
  <r>
    <x v="4"/>
    <x v="10"/>
    <s v="DISPATCHABLE"/>
    <n v="75.426000000000002"/>
    <n v="1000"/>
    <n v="1300"/>
    <n v="1300"/>
    <n v="1300"/>
    <m/>
    <n v="0.15"/>
    <n v="195"/>
    <n v="195"/>
    <n v="150"/>
  </r>
  <r>
    <x v="4"/>
    <x v="11"/>
    <s v="DISPATCHABLE"/>
    <n v="75.260499999999993"/>
    <n v="1000"/>
    <n v="1300"/>
    <n v="1300"/>
    <n v="1300"/>
    <m/>
    <n v="0.15"/>
    <n v="195"/>
    <n v="195"/>
    <n v="150"/>
  </r>
  <r>
    <x v="4"/>
    <x v="12"/>
    <s v="DISPATCHABLE"/>
    <n v="75.970799999999997"/>
    <n v="1000"/>
    <n v="1300"/>
    <n v="1300"/>
    <n v="1300"/>
    <m/>
    <n v="0.15"/>
    <n v="195"/>
    <n v="195"/>
    <n v="150"/>
  </r>
  <r>
    <x v="4"/>
    <x v="13"/>
    <s v="DISPATCHABLE"/>
    <n v="78.426000000000002"/>
    <n v="1000"/>
    <n v="1300"/>
    <n v="1300"/>
    <n v="1300"/>
    <m/>
    <n v="0.15"/>
    <n v="195"/>
    <n v="195"/>
    <n v="150"/>
  </r>
  <r>
    <x v="4"/>
    <x v="14"/>
    <s v="DISPATCHABLE"/>
    <n v="75.472800000000007"/>
    <n v="1000"/>
    <n v="1300"/>
    <n v="1300"/>
    <n v="1300"/>
    <m/>
    <n v="0.15"/>
    <n v="195"/>
    <n v="195"/>
    <n v="150"/>
  </r>
  <r>
    <x v="4"/>
    <x v="15"/>
    <s v="DISPATCHABLE"/>
    <n v="77.668800000000005"/>
    <n v="1000"/>
    <n v="1300"/>
    <n v="1300"/>
    <n v="1300"/>
    <m/>
    <n v="0.15"/>
    <n v="195"/>
    <n v="195"/>
    <n v="150"/>
  </r>
  <r>
    <x v="4"/>
    <x v="16"/>
    <s v="DISPATCHABLE"/>
    <n v="80.895600000000002"/>
    <n v="1000"/>
    <n v="1300"/>
    <n v="1300"/>
    <n v="1300"/>
    <m/>
    <n v="0.15"/>
    <n v="195"/>
    <n v="195"/>
    <n v="150"/>
  </r>
  <r>
    <x v="4"/>
    <x v="17"/>
    <s v="DISPATCHABLE"/>
    <n v="95.924400000000006"/>
    <n v="1000"/>
    <n v="1300"/>
    <n v="1300"/>
    <n v="1300"/>
    <m/>
    <n v="0.15"/>
    <n v="195"/>
    <n v="195"/>
    <n v="150"/>
  </r>
  <r>
    <x v="4"/>
    <x v="18"/>
    <s v="DISPATCHABLE"/>
    <n v="109.63079999999999"/>
    <n v="1000"/>
    <n v="1300"/>
    <n v="1300"/>
    <n v="1300"/>
    <m/>
    <n v="0.15"/>
    <n v="195"/>
    <n v="195"/>
    <n v="150"/>
  </r>
  <r>
    <x v="4"/>
    <x v="19"/>
    <s v="DISPATCHABLE"/>
    <n v="106.6584"/>
    <n v="1000"/>
    <n v="1300"/>
    <n v="1300"/>
    <n v="1300"/>
    <m/>
    <n v="0.15"/>
    <n v="195"/>
    <n v="195"/>
    <n v="150"/>
  </r>
  <r>
    <x v="4"/>
    <x v="20"/>
    <s v="DISPATCHABLE"/>
    <n v="81.879599999999996"/>
    <n v="1000"/>
    <n v="1300"/>
    <n v="1300"/>
    <n v="1300"/>
    <m/>
    <n v="0.15"/>
    <n v="195"/>
    <n v="195"/>
    <n v="150"/>
  </r>
  <r>
    <x v="4"/>
    <x v="21"/>
    <s v="DISPATCHABLE"/>
    <n v="75.5364"/>
    <n v="1000"/>
    <n v="1300"/>
    <n v="1300"/>
    <n v="1300"/>
    <m/>
    <n v="0.15"/>
    <n v="195"/>
    <n v="195"/>
    <n v="150"/>
  </r>
  <r>
    <x v="4"/>
    <x v="22"/>
    <s v="DISPATCHABLE"/>
    <n v="75.398399999999995"/>
    <n v="1000"/>
    <n v="1300"/>
    <n v="1300"/>
    <n v="1300"/>
    <m/>
    <n v="0.15"/>
    <n v="195"/>
    <n v="195"/>
    <n v="150"/>
  </r>
  <r>
    <x v="4"/>
    <x v="23"/>
    <s v="DISPATCHABLE"/>
    <n v="75.493200000000002"/>
    <n v="1000"/>
    <n v="1300"/>
    <n v="1300"/>
    <n v="1300"/>
    <m/>
    <n v="0.15"/>
    <n v="195"/>
    <n v="195"/>
    <n v="150"/>
  </r>
  <r>
    <x v="4"/>
    <x v="24"/>
    <s v="DISPATCHABLE"/>
    <n v="81.327600000000004"/>
    <n v="1000"/>
    <n v="1300"/>
    <n v="1300"/>
    <n v="1300"/>
    <m/>
    <n v="0.15"/>
    <n v="195"/>
    <n v="195"/>
    <n v="150"/>
  </r>
  <r>
    <x v="4"/>
    <x v="25"/>
    <s v="DISPATCHABLE"/>
    <n v="110.5728"/>
    <n v="1000"/>
    <n v="1300"/>
    <n v="1300"/>
    <n v="1300"/>
    <m/>
    <n v="0.15"/>
    <n v="195"/>
    <n v="195"/>
    <n v="150"/>
  </r>
  <r>
    <x v="4"/>
    <x v="26"/>
    <s v="DISPATCHABLE"/>
    <n v="138.30240000000001"/>
    <n v="1000"/>
    <n v="1300"/>
    <n v="1300"/>
    <n v="1300"/>
    <m/>
    <n v="0.15"/>
    <n v="195"/>
    <n v="195"/>
    <n v="150"/>
  </r>
  <r>
    <x v="4"/>
    <x v="27"/>
    <s v="DISPATCHABLE"/>
    <n v="144.27959999999999"/>
    <n v="1000"/>
    <n v="1300"/>
    <n v="1300"/>
    <n v="1300"/>
    <m/>
    <n v="0.15"/>
    <n v="195"/>
    <n v="195"/>
    <n v="150"/>
  </r>
  <r>
    <x v="4"/>
    <x v="28"/>
    <s v="DISPATCHABLE"/>
    <n v="143.29079999999999"/>
    <n v="1000"/>
    <n v="1300"/>
    <n v="1300"/>
    <n v="1300"/>
    <m/>
    <n v="0.15"/>
    <n v="195"/>
    <n v="195"/>
    <n v="150"/>
  </r>
  <r>
    <x v="4"/>
    <x v="29"/>
    <s v="DISPATCHABLE"/>
    <n v="142.65719999999999"/>
    <n v="1000"/>
    <n v="1300"/>
    <n v="1300"/>
    <n v="1300"/>
    <m/>
    <n v="0.15"/>
    <n v="195"/>
    <n v="195"/>
    <n v="150"/>
  </r>
  <r>
    <x v="4"/>
    <x v="30"/>
    <s v="DISPATCHABLE"/>
    <n v="149.0232"/>
    <n v="1004"/>
    <n v="1300"/>
    <n v="1300"/>
    <n v="1300"/>
    <m/>
    <n v="0.15"/>
    <n v="195"/>
    <n v="195"/>
    <n v="150.6"/>
  </r>
  <r>
    <x v="4"/>
    <x v="31"/>
    <s v="DISPATCHABLE"/>
    <n v="150.3252"/>
    <n v="1003"/>
    <n v="1300"/>
    <n v="1300"/>
    <n v="1300"/>
    <m/>
    <n v="0.15"/>
    <n v="195"/>
    <n v="195"/>
    <n v="150.44999999999999"/>
  </r>
  <r>
    <x v="4"/>
    <x v="32"/>
    <s v="DISPATCHABLE"/>
    <n v="148.89359999999999"/>
    <n v="1001"/>
    <n v="1300"/>
    <n v="1300"/>
    <n v="1300"/>
    <m/>
    <n v="0.15"/>
    <n v="195"/>
    <n v="195"/>
    <n v="150.15"/>
  </r>
  <r>
    <x v="4"/>
    <x v="33"/>
    <s v="DISPATCHABLE"/>
    <n v="149.3724"/>
    <n v="1001"/>
    <n v="1300"/>
    <n v="1300"/>
    <n v="1300"/>
    <m/>
    <n v="0.15"/>
    <n v="195"/>
    <n v="195"/>
    <n v="150.15"/>
  </r>
  <r>
    <x v="4"/>
    <x v="34"/>
    <s v="DISPATCHABLE"/>
    <n v="149.68440000000001"/>
    <n v="1001"/>
    <n v="1300"/>
    <n v="1300"/>
    <n v="1300"/>
    <m/>
    <n v="0.15"/>
    <n v="195"/>
    <n v="195"/>
    <n v="150.15"/>
  </r>
  <r>
    <x v="4"/>
    <x v="35"/>
    <s v="DISPATCHABLE"/>
    <n v="149.5968"/>
    <n v="1001"/>
    <n v="1300"/>
    <n v="1300"/>
    <n v="1300"/>
    <m/>
    <n v="0.15"/>
    <n v="195"/>
    <n v="195"/>
    <n v="150.15"/>
  </r>
  <r>
    <x v="4"/>
    <x v="36"/>
    <s v="DISPATCHABLE"/>
    <n v="149.0052"/>
    <n v="1001"/>
    <n v="1300"/>
    <n v="1300"/>
    <n v="1300"/>
    <m/>
    <n v="0.15"/>
    <n v="195"/>
    <n v="195"/>
    <n v="150.15"/>
  </r>
  <r>
    <x v="4"/>
    <x v="37"/>
    <s v="DISPATCHABLE"/>
    <n v="148.9572"/>
    <n v="1001"/>
    <n v="1300"/>
    <n v="1300"/>
    <n v="1300"/>
    <m/>
    <n v="0.15"/>
    <n v="195"/>
    <n v="195"/>
    <n v="150.15"/>
  </r>
  <r>
    <x v="4"/>
    <x v="38"/>
    <s v="DISPATCHABLE"/>
    <n v="148.71360000000001"/>
    <n v="1001"/>
    <n v="1300"/>
    <n v="1300"/>
    <n v="1300"/>
    <m/>
    <n v="0.15"/>
    <n v="195"/>
    <n v="195"/>
    <n v="150.15"/>
  </r>
  <r>
    <x v="4"/>
    <x v="39"/>
    <s v="DISPATCHABLE"/>
    <n v="148.48920000000001"/>
    <n v="1001"/>
    <n v="1300"/>
    <n v="1300"/>
    <n v="1300"/>
    <m/>
    <n v="0.15"/>
    <n v="195"/>
    <n v="195"/>
    <n v="150.15"/>
  </r>
  <r>
    <x v="4"/>
    <x v="40"/>
    <s v="DISPATCHABLE"/>
    <n v="149.46960000000001"/>
    <n v="1001"/>
    <n v="1300"/>
    <n v="1300"/>
    <n v="1300"/>
    <m/>
    <n v="0.15"/>
    <n v="195"/>
    <n v="195"/>
    <n v="150.15"/>
  </r>
  <r>
    <x v="4"/>
    <x v="41"/>
    <s v="DISPATCHABLE"/>
    <n v="149.51159999999999"/>
    <n v="1001"/>
    <n v="1300"/>
    <n v="1300"/>
    <n v="1300"/>
    <m/>
    <n v="0.15"/>
    <n v="195"/>
    <n v="195"/>
    <n v="150.15"/>
  </r>
  <r>
    <x v="4"/>
    <x v="42"/>
    <s v="DISPATCHABLE"/>
    <n v="149.55600000000001"/>
    <n v="1001"/>
    <n v="1300"/>
    <n v="1300"/>
    <n v="1300"/>
    <m/>
    <n v="0.15"/>
    <n v="195"/>
    <n v="195"/>
    <n v="150.15"/>
  </r>
  <r>
    <x v="4"/>
    <x v="43"/>
    <s v="DISPATCHABLE"/>
    <n v="119.4156"/>
    <n v="799"/>
    <n v="1300"/>
    <n v="1300"/>
    <n v="1300"/>
    <m/>
    <n v="0.15"/>
    <n v="195"/>
    <n v="195"/>
    <n v="119.85"/>
  </r>
  <r>
    <x v="4"/>
    <x v="44"/>
    <s v="DISPATCHABLE"/>
    <n v="104.3484"/>
    <n v="702"/>
    <n v="1300"/>
    <n v="1300"/>
    <n v="1300"/>
    <m/>
    <n v="0.15"/>
    <n v="195"/>
    <n v="195"/>
    <n v="105.3"/>
  </r>
  <r>
    <x v="4"/>
    <x v="45"/>
    <s v="DISPATCHABLE"/>
    <n v="103.9644"/>
    <n v="701"/>
    <n v="1300"/>
    <n v="1300"/>
    <n v="1300"/>
    <m/>
    <n v="0.15"/>
    <n v="195"/>
    <n v="195"/>
    <n v="105.14999999999999"/>
  </r>
  <r>
    <x v="4"/>
    <x v="46"/>
    <s v="DISPATCHABLE"/>
    <n v="103.8708"/>
    <n v="701"/>
    <n v="1300"/>
    <n v="1300"/>
    <n v="1300"/>
    <m/>
    <n v="0.15"/>
    <n v="195"/>
    <n v="195"/>
    <n v="105.14999999999999"/>
  </r>
  <r>
    <x v="4"/>
    <x v="47"/>
    <s v="DISPATCHABLE"/>
    <n v="113.0244"/>
    <n v="863"/>
    <n v="1300"/>
    <n v="1300"/>
    <n v="1300"/>
    <m/>
    <n v="0.15"/>
    <n v="195"/>
    <n v="195"/>
    <n v="129.44999999999999"/>
  </r>
  <r>
    <x v="4"/>
    <x v="48"/>
    <s v="DISPATCHABLE"/>
    <n v="115.59"/>
    <n v="900"/>
    <n v="1300"/>
    <n v="1300"/>
    <n v="1300"/>
    <m/>
    <n v="0.15"/>
    <n v="195"/>
    <n v="195"/>
    <n v="135"/>
  </r>
  <r>
    <x v="4"/>
    <x v="49"/>
    <s v="DISPATCHABLE"/>
    <n v="77.379599999999996"/>
    <n v="900"/>
    <n v="1300"/>
    <n v="1300"/>
    <n v="1300"/>
    <m/>
    <n v="0.15"/>
    <n v="195"/>
    <n v="195"/>
    <n v="135"/>
  </r>
  <r>
    <x v="4"/>
    <x v="50"/>
    <s v="DISPATCHABLE"/>
    <n v="66.927599999999998"/>
    <n v="842"/>
    <n v="1193"/>
    <n v="1193"/>
    <n v="1300"/>
    <m/>
    <n v="0.15"/>
    <n v="178.95"/>
    <n v="195"/>
    <n v="126.3"/>
  </r>
  <r>
    <x v="4"/>
    <x v="51"/>
    <s v="DISPATCHABLE"/>
    <n v="54.634799999999998"/>
    <n v="391"/>
    <n v="413"/>
    <n v="413"/>
    <n v="1300"/>
    <m/>
    <n v="0.15"/>
    <n v="61.949999999999996"/>
    <n v="195"/>
    <n v="58.65"/>
  </r>
  <r>
    <x v="4"/>
    <x v="52"/>
    <s v="FIXED"/>
    <n v="6.2351999999999999"/>
    <n v="39"/>
    <n v="39"/>
    <n v="39"/>
    <n v="1300"/>
    <m/>
    <n v="0.15"/>
    <n v="5.85"/>
    <n v="195"/>
    <n v="5.85"/>
  </r>
  <r>
    <x v="4"/>
    <x v="53"/>
    <s v="OFFLINE"/>
    <n v="0"/>
    <n v="0"/>
    <n v="0"/>
    <n v="0"/>
    <n v="1300"/>
    <m/>
    <n v="0.15"/>
    <n v="0"/>
    <n v="195"/>
    <n v="0"/>
  </r>
  <r>
    <x v="4"/>
    <x v="54"/>
    <s v="OFFLINE"/>
    <n v="0"/>
    <n v="0"/>
    <n v="0"/>
    <n v="0"/>
    <n v="1300"/>
    <m/>
    <n v="0.15"/>
    <n v="0"/>
    <n v="195"/>
    <n v="0"/>
  </r>
  <r>
    <x v="4"/>
    <x v="55"/>
    <s v="OFFLINE"/>
    <n v="0"/>
    <n v="0"/>
    <n v="0"/>
    <n v="0"/>
    <n v="1300"/>
    <m/>
    <n v="0.15"/>
    <n v="0"/>
    <n v="195"/>
    <n v="0"/>
  </r>
  <r>
    <x v="4"/>
    <x v="56"/>
    <s v="OFFLINE"/>
    <n v="0"/>
    <n v="0"/>
    <n v="0"/>
    <n v="0"/>
    <n v="1300"/>
    <m/>
    <n v="0.15"/>
    <n v="0"/>
    <n v="195"/>
    <n v="0"/>
  </r>
  <r>
    <x v="4"/>
    <x v="57"/>
    <s v="OFFLINE"/>
    <n v="0"/>
    <n v="0"/>
    <n v="0"/>
    <n v="0"/>
    <n v="1300"/>
    <m/>
    <n v="0.15"/>
    <n v="0"/>
    <n v="195"/>
    <n v="0"/>
  </r>
  <r>
    <x v="4"/>
    <x v="58"/>
    <s v="OFFLINE"/>
    <n v="0"/>
    <n v="0"/>
    <n v="0"/>
    <n v="0"/>
    <n v="1300"/>
    <m/>
    <n v="0.15"/>
    <n v="0"/>
    <n v="195"/>
    <n v="0"/>
  </r>
  <r>
    <x v="4"/>
    <x v="59"/>
    <s v="OFFLINE"/>
    <n v="0"/>
    <n v="0"/>
    <n v="0"/>
    <n v="0"/>
    <n v="1300"/>
    <m/>
    <n v="0.15"/>
    <n v="0"/>
    <n v="195"/>
    <n v="0"/>
  </r>
  <r>
    <x v="4"/>
    <x v="60"/>
    <s v="OFFLINE"/>
    <n v="0"/>
    <n v="0"/>
    <n v="0"/>
    <n v="0"/>
    <n v="1300"/>
    <m/>
    <n v="0.15"/>
    <n v="0"/>
    <n v="195"/>
    <n v="0"/>
  </r>
  <r>
    <x v="4"/>
    <x v="61"/>
    <s v="OFFLINE"/>
    <n v="0"/>
    <n v="0"/>
    <n v="0"/>
    <n v="0"/>
    <n v="1300"/>
    <m/>
    <n v="0.15"/>
    <n v="0"/>
    <n v="195"/>
    <n v="0"/>
  </r>
  <r>
    <x v="4"/>
    <x v="62"/>
    <s v="OFFLINE"/>
    <n v="0"/>
    <n v="0"/>
    <n v="0"/>
    <n v="0"/>
    <n v="1300"/>
    <m/>
    <n v="0.15"/>
    <n v="0"/>
    <n v="195"/>
    <n v="0"/>
  </r>
  <r>
    <x v="4"/>
    <x v="63"/>
    <s v="OFFLINE"/>
    <n v="0"/>
    <n v="0"/>
    <n v="0"/>
    <n v="0"/>
    <n v="1300"/>
    <m/>
    <n v="0.15"/>
    <n v="0"/>
    <n v="195"/>
    <n v="0"/>
  </r>
  <r>
    <x v="4"/>
    <x v="64"/>
    <s v="OFFLINE"/>
    <n v="0"/>
    <n v="0"/>
    <n v="0"/>
    <n v="0"/>
    <n v="1300"/>
    <m/>
    <n v="0.15"/>
    <n v="0"/>
    <n v="195"/>
    <n v="0"/>
  </r>
  <r>
    <x v="4"/>
    <x v="65"/>
    <s v="OFFLINE"/>
    <n v="0"/>
    <n v="0"/>
    <n v="0"/>
    <n v="0"/>
    <n v="1300"/>
    <m/>
    <n v="0.15"/>
    <n v="0"/>
    <n v="195"/>
    <n v="0"/>
  </r>
  <r>
    <x v="4"/>
    <x v="66"/>
    <s v="OFFLINE"/>
    <n v="0"/>
    <n v="0"/>
    <n v="0"/>
    <n v="0"/>
    <n v="1300"/>
    <m/>
    <n v="0.15"/>
    <n v="0"/>
    <n v="195"/>
    <n v="0"/>
  </r>
  <r>
    <x v="4"/>
    <x v="67"/>
    <s v="OFFLINE"/>
    <n v="0"/>
    <n v="0"/>
    <n v="0"/>
    <n v="0"/>
    <n v="1300"/>
    <m/>
    <n v="0.15"/>
    <n v="0"/>
    <n v="195"/>
    <n v="0"/>
  </r>
  <r>
    <x v="4"/>
    <x v="68"/>
    <s v="OFFLINE"/>
    <n v="0"/>
    <n v="0"/>
    <n v="0"/>
    <n v="0"/>
    <n v="1300"/>
    <m/>
    <n v="0.15"/>
    <n v="0"/>
    <n v="195"/>
    <n v="0"/>
  </r>
  <r>
    <x v="4"/>
    <x v="69"/>
    <s v="OFFLINE"/>
    <n v="0"/>
    <n v="0"/>
    <n v="0"/>
    <n v="0"/>
    <n v="1300"/>
    <m/>
    <n v="0.15"/>
    <n v="0"/>
    <n v="195"/>
    <n v="0"/>
  </r>
  <r>
    <x v="4"/>
    <x v="70"/>
    <s v="OFFLINE"/>
    <n v="0"/>
    <n v="0"/>
    <n v="0"/>
    <n v="0"/>
    <n v="1300"/>
    <m/>
    <n v="0.15"/>
    <n v="0"/>
    <n v="195"/>
    <n v="0"/>
  </r>
  <r>
    <x v="4"/>
    <x v="71"/>
    <s v="OFFLINE"/>
    <n v="0"/>
    <n v="0"/>
    <n v="0"/>
    <n v="0"/>
    <n v="1300"/>
    <m/>
    <n v="0.15"/>
    <n v="0"/>
    <n v="195"/>
    <n v="0"/>
  </r>
  <r>
    <x v="4"/>
    <x v="72"/>
    <s v="OFFLINE"/>
    <n v="0"/>
    <n v="0"/>
    <n v="0"/>
    <n v="0"/>
    <n v="1300"/>
    <m/>
    <n v="0.15"/>
    <n v="0"/>
    <n v="195"/>
    <n v="0"/>
  </r>
  <r>
    <x v="4"/>
    <x v="73"/>
    <s v="OFFLINE"/>
    <n v="0"/>
    <n v="0"/>
    <n v="0"/>
    <n v="0"/>
    <n v="1300"/>
    <m/>
    <n v="0.15"/>
    <n v="0"/>
    <n v="195"/>
    <n v="0"/>
  </r>
  <r>
    <x v="4"/>
    <x v="74"/>
    <s v="OFFLINE"/>
    <n v="0"/>
    <n v="0"/>
    <n v="0"/>
    <n v="0"/>
    <n v="1300"/>
    <m/>
    <n v="0.15"/>
    <n v="0"/>
    <n v="195"/>
    <n v="0"/>
  </r>
  <r>
    <x v="4"/>
    <x v="75"/>
    <s v="OFFLINE"/>
    <n v="0"/>
    <n v="0"/>
    <n v="0"/>
    <n v="0"/>
    <n v="1300"/>
    <m/>
    <n v="0.15"/>
    <n v="0"/>
    <n v="195"/>
    <n v="0"/>
  </r>
  <r>
    <x v="4"/>
    <x v="76"/>
    <s v="OFFLINE"/>
    <n v="0"/>
    <n v="0"/>
    <n v="0"/>
    <n v="0"/>
    <n v="1300"/>
    <m/>
    <n v="0.15"/>
    <n v="0"/>
    <n v="195"/>
    <n v="0"/>
  </r>
  <r>
    <x v="4"/>
    <x v="77"/>
    <s v="OFFLINE"/>
    <n v="0"/>
    <n v="0"/>
    <n v="0"/>
    <n v="0"/>
    <n v="1300"/>
    <m/>
    <n v="0.15"/>
    <n v="0"/>
    <n v="195"/>
    <n v="0"/>
  </r>
  <r>
    <x v="4"/>
    <x v="78"/>
    <s v="OFFLINE"/>
    <n v="0"/>
    <n v="0"/>
    <n v="0"/>
    <n v="0"/>
    <n v="1300"/>
    <m/>
    <n v="0.15"/>
    <n v="0"/>
    <n v="195"/>
    <n v="0"/>
  </r>
  <r>
    <x v="4"/>
    <x v="79"/>
    <s v="OFFLINE"/>
    <n v="0"/>
    <n v="0"/>
    <n v="0"/>
    <n v="0"/>
    <n v="1300"/>
    <m/>
    <n v="0.15"/>
    <n v="0"/>
    <n v="195"/>
    <n v="0"/>
  </r>
  <r>
    <x v="4"/>
    <x v="80"/>
    <s v="OFFLINE"/>
    <n v="0"/>
    <n v="0"/>
    <n v="0"/>
    <n v="0"/>
    <n v="1300"/>
    <m/>
    <n v="0.15"/>
    <n v="0"/>
    <n v="195"/>
    <n v="0"/>
  </r>
  <r>
    <x v="4"/>
    <x v="81"/>
    <s v="OFFLINE"/>
    <n v="0"/>
    <n v="0"/>
    <n v="0"/>
    <n v="0"/>
    <n v="1300"/>
    <m/>
    <n v="0.15"/>
    <n v="0"/>
    <n v="195"/>
    <n v="0"/>
  </r>
  <r>
    <x v="4"/>
    <x v="82"/>
    <s v="OFFLINE"/>
    <n v="0"/>
    <n v="0"/>
    <n v="0"/>
    <n v="0"/>
    <n v="1300"/>
    <m/>
    <n v="0.15"/>
    <n v="0"/>
    <n v="195"/>
    <n v="0"/>
  </r>
  <r>
    <x v="4"/>
    <x v="83"/>
    <s v="OFFLINE"/>
    <n v="0"/>
    <n v="0"/>
    <n v="0"/>
    <n v="0"/>
    <n v="1300"/>
    <m/>
    <n v="0.15"/>
    <n v="0"/>
    <n v="195"/>
    <n v="0"/>
  </r>
  <r>
    <x v="4"/>
    <x v="84"/>
    <s v="OFFLINE"/>
    <n v="0"/>
    <n v="0"/>
    <n v="0"/>
    <n v="0"/>
    <n v="1300"/>
    <m/>
    <n v="0.15"/>
    <n v="0"/>
    <n v="195"/>
    <n v="0"/>
  </r>
  <r>
    <x v="4"/>
    <x v="85"/>
    <s v="OFFLINE"/>
    <n v="0"/>
    <n v="0"/>
    <n v="0"/>
    <n v="0"/>
    <n v="1300"/>
    <m/>
    <n v="0.15"/>
    <n v="0"/>
    <n v="195"/>
    <n v="0"/>
  </r>
  <r>
    <x v="4"/>
    <x v="86"/>
    <s v="OFFLINE"/>
    <n v="0"/>
    <n v="0"/>
    <n v="0"/>
    <n v="0"/>
    <n v="1300"/>
    <m/>
    <n v="0.15"/>
    <n v="0"/>
    <n v="195"/>
    <n v="0"/>
  </r>
  <r>
    <x v="4"/>
    <x v="87"/>
    <s v="OFFLINE"/>
    <n v="0"/>
    <n v="0"/>
    <n v="0"/>
    <n v="0"/>
    <n v="1300"/>
    <m/>
    <n v="0.15"/>
    <n v="0"/>
    <n v="195"/>
    <n v="0"/>
  </r>
  <r>
    <x v="4"/>
    <x v="88"/>
    <s v="OFFLINE"/>
    <n v="0"/>
    <n v="0"/>
    <n v="0"/>
    <n v="0"/>
    <n v="1300"/>
    <m/>
    <n v="0.15"/>
    <n v="0"/>
    <n v="195"/>
    <n v="0"/>
  </r>
  <r>
    <x v="4"/>
    <x v="89"/>
    <s v="OFFLINE"/>
    <n v="0"/>
    <n v="0"/>
    <n v="0"/>
    <n v="0"/>
    <n v="1300"/>
    <m/>
    <n v="0.15"/>
    <n v="0"/>
    <n v="195"/>
    <n v="0"/>
  </r>
  <r>
    <x v="4"/>
    <x v="90"/>
    <s v="OFFLINE"/>
    <n v="0"/>
    <n v="0"/>
    <n v="0"/>
    <n v="0"/>
    <n v="1300"/>
    <m/>
    <n v="0.15"/>
    <n v="0"/>
    <n v="195"/>
    <n v="0"/>
  </r>
  <r>
    <x v="4"/>
    <x v="91"/>
    <s v="OFFLINE"/>
    <n v="0"/>
    <n v="0"/>
    <n v="0"/>
    <n v="0"/>
    <n v="1300"/>
    <m/>
    <n v="0.15"/>
    <n v="0"/>
    <n v="195"/>
    <n v="0"/>
  </r>
  <r>
    <x v="4"/>
    <x v="92"/>
    <s v="OFFLINE"/>
    <n v="0"/>
    <n v="0"/>
    <n v="0"/>
    <n v="0"/>
    <n v="1300"/>
    <m/>
    <n v="0.15"/>
    <n v="0"/>
    <n v="195"/>
    <n v="0"/>
  </r>
  <r>
    <x v="4"/>
    <x v="93"/>
    <s v="OFFLINE"/>
    <n v="0"/>
    <n v="0"/>
    <n v="0"/>
    <n v="0"/>
    <n v="1300"/>
    <m/>
    <n v="0.15"/>
    <n v="0"/>
    <n v="195"/>
    <n v="0"/>
  </r>
  <r>
    <x v="4"/>
    <x v="94"/>
    <s v="OFFLINE"/>
    <n v="0"/>
    <n v="0"/>
    <n v="0"/>
    <n v="0"/>
    <n v="1300"/>
    <m/>
    <n v="0.15"/>
    <n v="0"/>
    <n v="195"/>
    <n v="0"/>
  </r>
  <r>
    <x v="4"/>
    <x v="95"/>
    <s v="OFFLINE"/>
    <n v="0"/>
    <n v="0"/>
    <n v="0"/>
    <n v="0"/>
    <n v="1300"/>
    <m/>
    <n v="0.15"/>
    <n v="0"/>
    <n v="195"/>
    <n v="0"/>
  </r>
  <r>
    <x v="4"/>
    <x v="96"/>
    <s v="OFFLINE"/>
    <n v="0"/>
    <n v="0"/>
    <n v="0"/>
    <n v="0"/>
    <n v="1300"/>
    <m/>
    <n v="0.15"/>
    <n v="0"/>
    <n v="195"/>
    <n v="0"/>
  </r>
  <r>
    <x v="4"/>
    <x v="97"/>
    <s v="OFFLINE"/>
    <n v="0"/>
    <n v="0"/>
    <n v="0"/>
    <n v="0"/>
    <n v="1300"/>
    <m/>
    <n v="0.15"/>
    <n v="0"/>
    <n v="195"/>
    <n v="0"/>
  </r>
  <r>
    <x v="4"/>
    <x v="98"/>
    <s v="OFFLINE"/>
    <n v="0"/>
    <n v="0"/>
    <n v="0"/>
    <n v="0"/>
    <n v="1300"/>
    <m/>
    <n v="0.15"/>
    <n v="0"/>
    <n v="195"/>
    <n v="0"/>
  </r>
  <r>
    <x v="4"/>
    <x v="99"/>
    <s v="OFFLINE"/>
    <n v="0"/>
    <n v="0"/>
    <n v="0"/>
    <n v="0"/>
    <n v="1300"/>
    <m/>
    <n v="0.15"/>
    <n v="0"/>
    <n v="195"/>
    <n v="0"/>
  </r>
  <r>
    <x v="4"/>
    <x v="100"/>
    <s v="OFFLINE"/>
    <n v="0"/>
    <n v="0"/>
    <n v="0"/>
    <n v="0"/>
    <n v="1300"/>
    <m/>
    <n v="0.15"/>
    <n v="0"/>
    <n v="195"/>
    <n v="0"/>
  </r>
  <r>
    <x v="4"/>
    <x v="101"/>
    <s v="OFFLINE"/>
    <n v="0"/>
    <n v="0"/>
    <n v="0"/>
    <n v="0"/>
    <n v="1300"/>
    <m/>
    <n v="0.15"/>
    <n v="0"/>
    <n v="195"/>
    <n v="0"/>
  </r>
  <r>
    <x v="4"/>
    <x v="102"/>
    <s v="OFFLINE"/>
    <n v="0"/>
    <n v="0"/>
    <n v="0"/>
    <n v="0"/>
    <n v="1300"/>
    <m/>
    <n v="0.15"/>
    <n v="0"/>
    <n v="195"/>
    <n v="0"/>
  </r>
  <r>
    <x v="4"/>
    <x v="103"/>
    <s v="OFFLINE"/>
    <n v="0"/>
    <n v="0"/>
    <n v="0"/>
    <n v="0"/>
    <n v="1300"/>
    <m/>
    <n v="0.15"/>
    <n v="0"/>
    <n v="195"/>
    <n v="0"/>
  </r>
  <r>
    <x v="4"/>
    <x v="104"/>
    <s v="OFFLINE"/>
    <n v="0"/>
    <n v="0"/>
    <n v="0"/>
    <n v="0"/>
    <n v="1300"/>
    <m/>
    <n v="0.15"/>
    <n v="0"/>
    <n v="195"/>
    <n v="0"/>
  </r>
  <r>
    <x v="4"/>
    <x v="105"/>
    <s v="OFFLINE"/>
    <n v="0"/>
    <n v="0"/>
    <n v="0"/>
    <n v="0"/>
    <n v="1300"/>
    <m/>
    <n v="0.15"/>
    <n v="0"/>
    <n v="195"/>
    <n v="0"/>
  </r>
  <r>
    <x v="4"/>
    <x v="106"/>
    <s v="OFFLINE"/>
    <n v="0"/>
    <n v="0"/>
    <n v="0"/>
    <n v="0"/>
    <n v="1300"/>
    <m/>
    <n v="0.15"/>
    <n v="0"/>
    <n v="195"/>
    <n v="0"/>
  </r>
  <r>
    <x v="4"/>
    <x v="107"/>
    <s v="OFFLINE"/>
    <n v="0"/>
    <n v="0"/>
    <n v="0"/>
    <n v="0"/>
    <n v="1300"/>
    <m/>
    <n v="0.15"/>
    <n v="0"/>
    <n v="195"/>
    <n v="0"/>
  </r>
  <r>
    <x v="4"/>
    <x v="108"/>
    <s v="OFFLINE"/>
    <n v="0"/>
    <n v="0"/>
    <n v="0"/>
    <n v="0"/>
    <n v="1300"/>
    <m/>
    <n v="0.15"/>
    <n v="0"/>
    <n v="195"/>
    <n v="0"/>
  </r>
  <r>
    <x v="4"/>
    <x v="109"/>
    <s v="OFFLINE"/>
    <n v="0"/>
    <n v="0"/>
    <n v="0"/>
    <n v="0"/>
    <n v="1300"/>
    <m/>
    <n v="0.15"/>
    <n v="0"/>
    <n v="195"/>
    <n v="0"/>
  </r>
  <r>
    <x v="4"/>
    <x v="110"/>
    <s v="OFFLINE"/>
    <n v="0"/>
    <n v="0"/>
    <n v="0"/>
    <n v="0"/>
    <n v="1300"/>
    <m/>
    <n v="0.15"/>
    <n v="0"/>
    <n v="195"/>
    <n v="0"/>
  </r>
  <r>
    <x v="4"/>
    <x v="111"/>
    <s v="OFFLINE"/>
    <n v="0"/>
    <n v="0"/>
    <n v="0"/>
    <n v="0"/>
    <n v="1300"/>
    <m/>
    <n v="0.15"/>
    <n v="0"/>
    <n v="195"/>
    <n v="0"/>
  </r>
  <r>
    <x v="4"/>
    <x v="112"/>
    <s v="OFFLINE"/>
    <n v="0"/>
    <n v="0"/>
    <n v="0"/>
    <n v="0"/>
    <n v="1300"/>
    <m/>
    <n v="0.15"/>
    <n v="0"/>
    <n v="195"/>
    <n v="0"/>
  </r>
  <r>
    <x v="4"/>
    <x v="113"/>
    <s v="OFFLINE"/>
    <n v="0"/>
    <n v="0"/>
    <n v="0"/>
    <n v="0"/>
    <n v="1300"/>
    <m/>
    <n v="0.15"/>
    <n v="0"/>
    <n v="195"/>
    <n v="0"/>
  </r>
  <r>
    <x v="4"/>
    <x v="114"/>
    <s v="OFFLINE"/>
    <n v="0"/>
    <n v="0"/>
    <n v="0"/>
    <n v="0"/>
    <n v="1300"/>
    <m/>
    <n v="0.15"/>
    <n v="0"/>
    <n v="195"/>
    <n v="0"/>
  </r>
  <r>
    <x v="4"/>
    <x v="115"/>
    <s v="OFFLINE"/>
    <n v="0"/>
    <n v="0"/>
    <n v="0"/>
    <n v="0"/>
    <n v="1300"/>
    <m/>
    <n v="0.15"/>
    <n v="0"/>
    <n v="195"/>
    <n v="0"/>
  </r>
  <r>
    <x v="4"/>
    <x v="116"/>
    <s v="OFFLINE"/>
    <n v="0"/>
    <n v="0"/>
    <n v="0"/>
    <n v="0"/>
    <n v="1300"/>
    <m/>
    <n v="0.15"/>
    <n v="0"/>
    <n v="195"/>
    <n v="0"/>
  </r>
  <r>
    <x v="4"/>
    <x v="117"/>
    <s v="OFFLINE"/>
    <n v="0"/>
    <n v="0"/>
    <n v="0"/>
    <n v="0"/>
    <n v="1300"/>
    <m/>
    <n v="0.15"/>
    <n v="0"/>
    <n v="195"/>
    <n v="0"/>
  </r>
  <r>
    <x v="4"/>
    <x v="118"/>
    <s v="OFFLINE"/>
    <n v="0"/>
    <n v="0"/>
    <n v="0"/>
    <n v="0"/>
    <n v="1300"/>
    <m/>
    <n v="0.15"/>
    <n v="0"/>
    <n v="195"/>
    <n v="0"/>
  </r>
  <r>
    <x v="4"/>
    <x v="119"/>
    <s v="OFFLINE"/>
    <n v="0"/>
    <n v="0"/>
    <n v="0"/>
    <n v="0"/>
    <n v="1300"/>
    <m/>
    <n v="0.15"/>
    <n v="0"/>
    <n v="195"/>
    <n v="0"/>
  </r>
  <r>
    <x v="4"/>
    <x v="120"/>
    <s v="OFFLINE"/>
    <n v="0"/>
    <n v="0"/>
    <n v="0"/>
    <n v="0"/>
    <n v="1300"/>
    <m/>
    <n v="0.15"/>
    <n v="0"/>
    <n v="195"/>
    <n v="0"/>
  </r>
  <r>
    <x v="4"/>
    <x v="121"/>
    <s v="OFFLINE"/>
    <n v="0"/>
    <n v="0"/>
    <n v="0"/>
    <n v="0"/>
    <n v="1300"/>
    <m/>
    <n v="0.15"/>
    <n v="0"/>
    <n v="195"/>
    <n v="0"/>
  </r>
  <r>
    <x v="4"/>
    <x v="122"/>
    <s v="OFFLINE"/>
    <n v="0"/>
    <n v="0"/>
    <n v="0"/>
    <n v="0"/>
    <n v="1300"/>
    <m/>
    <n v="0.15"/>
    <n v="0"/>
    <n v="195"/>
    <n v="0"/>
  </r>
  <r>
    <x v="4"/>
    <x v="123"/>
    <s v="OFFLINE"/>
    <n v="0"/>
    <n v="0"/>
    <n v="0"/>
    <n v="0"/>
    <n v="1300"/>
    <m/>
    <n v="0.15"/>
    <n v="0"/>
    <n v="195"/>
    <n v="0"/>
  </r>
  <r>
    <x v="4"/>
    <x v="124"/>
    <s v="OFFLINE"/>
    <n v="0"/>
    <n v="0"/>
    <n v="0"/>
    <n v="0"/>
    <n v="1300"/>
    <m/>
    <n v="0.15"/>
    <n v="0"/>
    <n v="195"/>
    <n v="0"/>
  </r>
  <r>
    <x v="4"/>
    <x v="125"/>
    <s v="OFFLINE"/>
    <n v="0"/>
    <n v="0"/>
    <n v="0"/>
    <n v="0"/>
    <n v="1300"/>
    <m/>
    <n v="0.15"/>
    <n v="0"/>
    <n v="195"/>
    <n v="0"/>
  </r>
  <r>
    <x v="4"/>
    <x v="126"/>
    <s v="OFFLINE"/>
    <n v="0"/>
    <n v="0"/>
    <n v="0"/>
    <n v="0"/>
    <n v="1300"/>
    <m/>
    <n v="0.15"/>
    <n v="0"/>
    <n v="195"/>
    <n v="0"/>
  </r>
  <r>
    <x v="4"/>
    <x v="127"/>
    <s v="OFFLINE"/>
    <n v="0"/>
    <n v="0"/>
    <n v="0"/>
    <n v="0"/>
    <n v="1300"/>
    <m/>
    <n v="0.15"/>
    <n v="0"/>
    <n v="195"/>
    <n v="0"/>
  </r>
  <r>
    <x v="4"/>
    <x v="128"/>
    <s v="OFFLINE"/>
    <n v="0"/>
    <n v="0"/>
    <n v="0"/>
    <n v="0"/>
    <n v="1300"/>
    <m/>
    <n v="0.15"/>
    <n v="0"/>
    <n v="195"/>
    <n v="0"/>
  </r>
  <r>
    <x v="4"/>
    <x v="129"/>
    <s v="OFFLINE"/>
    <n v="0"/>
    <n v="0"/>
    <n v="0"/>
    <n v="0"/>
    <n v="1300"/>
    <m/>
    <n v="0.15"/>
    <n v="0"/>
    <n v="195"/>
    <n v="0"/>
  </r>
  <r>
    <x v="4"/>
    <x v="130"/>
    <s v="OFFLINE"/>
    <n v="0"/>
    <n v="0"/>
    <n v="0"/>
    <n v="0"/>
    <n v="1300"/>
    <m/>
    <n v="0.15"/>
    <n v="0"/>
    <n v="195"/>
    <n v="0"/>
  </r>
  <r>
    <x v="4"/>
    <x v="131"/>
    <s v="OFFLINE"/>
    <n v="0"/>
    <n v="0"/>
    <n v="0"/>
    <n v="0"/>
    <n v="1300"/>
    <m/>
    <n v="0.15"/>
    <n v="0"/>
    <n v="195"/>
    <n v="0"/>
  </r>
  <r>
    <x v="4"/>
    <x v="132"/>
    <s v="OFFLINE"/>
    <n v="0"/>
    <n v="0"/>
    <n v="0"/>
    <n v="0"/>
    <n v="1300"/>
    <m/>
    <n v="0.15"/>
    <n v="0"/>
    <n v="195"/>
    <n v="0"/>
  </r>
  <r>
    <x v="4"/>
    <x v="133"/>
    <s v="OFFLINE"/>
    <n v="0"/>
    <n v="0"/>
    <n v="0"/>
    <n v="0"/>
    <n v="1300"/>
    <m/>
    <n v="0.15"/>
    <n v="0"/>
    <n v="195"/>
    <n v="0"/>
  </r>
  <r>
    <x v="4"/>
    <x v="134"/>
    <s v="OFFLINE"/>
    <n v="0"/>
    <n v="0"/>
    <n v="0"/>
    <n v="0"/>
    <n v="1300"/>
    <m/>
    <n v="0.15"/>
    <n v="0"/>
    <n v="195"/>
    <n v="0"/>
  </r>
  <r>
    <x v="4"/>
    <x v="135"/>
    <s v="OFFLINE"/>
    <n v="0"/>
    <n v="0"/>
    <n v="0"/>
    <n v="0"/>
    <n v="1300"/>
    <m/>
    <n v="0.15"/>
    <n v="0"/>
    <n v="195"/>
    <n v="0"/>
  </r>
  <r>
    <x v="4"/>
    <x v="136"/>
    <s v="OFFLINE"/>
    <n v="0"/>
    <n v="0"/>
    <n v="0"/>
    <n v="0"/>
    <n v="1300"/>
    <m/>
    <n v="0.15"/>
    <n v="0"/>
    <n v="195"/>
    <n v="0"/>
  </r>
  <r>
    <x v="4"/>
    <x v="137"/>
    <s v="OFFLINE"/>
    <n v="0"/>
    <n v="0"/>
    <n v="0"/>
    <n v="0"/>
    <n v="1300"/>
    <m/>
    <n v="0.15"/>
    <n v="0"/>
    <n v="195"/>
    <n v="0"/>
  </r>
  <r>
    <x v="4"/>
    <x v="138"/>
    <s v="OFFLINE"/>
    <n v="0"/>
    <n v="0"/>
    <n v="0"/>
    <n v="0"/>
    <n v="1300"/>
    <m/>
    <n v="0.15"/>
    <n v="0"/>
    <n v="195"/>
    <n v="0"/>
  </r>
  <r>
    <x v="4"/>
    <x v="139"/>
    <s v="OFFLINE"/>
    <n v="0"/>
    <n v="0"/>
    <n v="0"/>
    <n v="0"/>
    <n v="1300"/>
    <m/>
    <n v="0.15"/>
    <n v="0"/>
    <n v="195"/>
    <n v="0"/>
  </r>
  <r>
    <x v="4"/>
    <x v="140"/>
    <s v="OFFLINE"/>
    <n v="0"/>
    <n v="0"/>
    <n v="0"/>
    <n v="0"/>
    <n v="1300"/>
    <m/>
    <n v="0.15"/>
    <n v="0"/>
    <n v="195"/>
    <n v="0"/>
  </r>
  <r>
    <x v="4"/>
    <x v="141"/>
    <s v="OFFLINE"/>
    <n v="0"/>
    <n v="0"/>
    <n v="0"/>
    <n v="0"/>
    <n v="1300"/>
    <m/>
    <n v="0.15"/>
    <n v="0"/>
    <n v="195"/>
    <n v="0"/>
  </r>
  <r>
    <x v="4"/>
    <x v="142"/>
    <s v="OFFLINE"/>
    <n v="0"/>
    <n v="0"/>
    <n v="0"/>
    <n v="0"/>
    <n v="1300"/>
    <m/>
    <n v="0.15"/>
    <n v="0"/>
    <n v="195"/>
    <n v="0"/>
  </r>
  <r>
    <x v="4"/>
    <x v="143"/>
    <s v="OFFLINE"/>
    <n v="0"/>
    <n v="0"/>
    <n v="0"/>
    <n v="0"/>
    <n v="1300"/>
    <m/>
    <n v="0.15"/>
    <n v="0"/>
    <n v="195"/>
    <n v="0"/>
  </r>
  <r>
    <x v="4"/>
    <x v="144"/>
    <s v="OFFLINE"/>
    <n v="0"/>
    <n v="0"/>
    <n v="0"/>
    <n v="0"/>
    <n v="1300"/>
    <m/>
    <n v="0.15"/>
    <n v="0"/>
    <n v="195"/>
    <n v="0"/>
  </r>
  <r>
    <x v="4"/>
    <x v="145"/>
    <s v="OFFLINE"/>
    <n v="0"/>
    <n v="0"/>
    <n v="0"/>
    <n v="0"/>
    <n v="1300"/>
    <m/>
    <n v="0.15"/>
    <n v="0"/>
    <n v="195"/>
    <n v="0"/>
  </r>
  <r>
    <x v="4"/>
    <x v="146"/>
    <s v="OFFLINE"/>
    <n v="0"/>
    <n v="0"/>
    <n v="0"/>
    <n v="0"/>
    <n v="1300"/>
    <m/>
    <n v="0.15"/>
    <n v="0"/>
    <n v="195"/>
    <n v="0"/>
  </r>
  <r>
    <x v="4"/>
    <x v="147"/>
    <s v="OFFLINE"/>
    <n v="0"/>
    <n v="0"/>
    <n v="0"/>
    <n v="0"/>
    <n v="1300"/>
    <m/>
    <n v="0.15"/>
    <n v="0"/>
    <n v="195"/>
    <n v="0"/>
  </r>
  <r>
    <x v="4"/>
    <x v="148"/>
    <s v="OFFLINE"/>
    <n v="0"/>
    <n v="0"/>
    <n v="0"/>
    <n v="0"/>
    <n v="1300"/>
    <m/>
    <n v="0.15"/>
    <n v="0"/>
    <n v="195"/>
    <n v="0"/>
  </r>
  <r>
    <x v="4"/>
    <x v="149"/>
    <s v="OFFLINE"/>
    <n v="0"/>
    <n v="0"/>
    <n v="0"/>
    <n v="0"/>
    <n v="1300"/>
    <m/>
    <n v="0.15"/>
    <n v="0"/>
    <n v="195"/>
    <n v="0"/>
  </r>
  <r>
    <x v="4"/>
    <x v="150"/>
    <s v="OFFLINE"/>
    <n v="0"/>
    <n v="0"/>
    <n v="0"/>
    <n v="0"/>
    <n v="1300"/>
    <m/>
    <n v="0.15"/>
    <n v="0"/>
    <n v="195"/>
    <n v="0"/>
  </r>
  <r>
    <x v="4"/>
    <x v="151"/>
    <s v="OFFLINE"/>
    <n v="0"/>
    <n v="0"/>
    <n v="0"/>
    <n v="0"/>
    <n v="1300"/>
    <m/>
    <n v="0.15"/>
    <n v="0"/>
    <n v="195"/>
    <n v="0"/>
  </r>
  <r>
    <x v="4"/>
    <x v="152"/>
    <s v="OFFLINE"/>
    <n v="0"/>
    <n v="0"/>
    <n v="0"/>
    <n v="0"/>
    <n v="1300"/>
    <m/>
    <n v="0.15"/>
    <n v="0"/>
    <n v="195"/>
    <n v="0"/>
  </r>
  <r>
    <x v="4"/>
    <x v="153"/>
    <s v="OFFLINE"/>
    <n v="0"/>
    <n v="0"/>
    <n v="0"/>
    <n v="0"/>
    <n v="1300"/>
    <m/>
    <n v="0.15"/>
    <n v="0"/>
    <n v="195"/>
    <n v="0"/>
  </r>
  <r>
    <x v="4"/>
    <x v="154"/>
    <s v="OFFLINE"/>
    <n v="0"/>
    <n v="0"/>
    <n v="0"/>
    <n v="0"/>
    <n v="1300"/>
    <m/>
    <n v="0.15"/>
    <n v="0"/>
    <n v="195"/>
    <n v="0"/>
  </r>
  <r>
    <x v="4"/>
    <x v="155"/>
    <s v="OFFLINE"/>
    <n v="0"/>
    <n v="0"/>
    <n v="0"/>
    <n v="0"/>
    <n v="1300"/>
    <m/>
    <n v="0.15"/>
    <n v="0"/>
    <n v="195"/>
    <n v="0"/>
  </r>
  <r>
    <x v="4"/>
    <x v="156"/>
    <s v="OFFLINE"/>
    <n v="0"/>
    <n v="0"/>
    <n v="0"/>
    <n v="0"/>
    <n v="1300"/>
    <m/>
    <n v="0.15"/>
    <n v="0"/>
    <n v="195"/>
    <n v="0"/>
  </r>
  <r>
    <x v="4"/>
    <x v="157"/>
    <s v="OFFLINE"/>
    <n v="0"/>
    <n v="0"/>
    <n v="0"/>
    <n v="0"/>
    <n v="1300"/>
    <m/>
    <n v="0.15"/>
    <n v="0"/>
    <n v="195"/>
    <n v="0"/>
  </r>
  <r>
    <x v="4"/>
    <x v="158"/>
    <s v="OFFLINE"/>
    <n v="0"/>
    <n v="0"/>
    <n v="0"/>
    <n v="0"/>
    <n v="1300"/>
    <m/>
    <n v="0.15"/>
    <n v="0"/>
    <n v="195"/>
    <n v="0"/>
  </r>
  <r>
    <x v="4"/>
    <x v="159"/>
    <s v="OFFLINE"/>
    <n v="0"/>
    <n v="0"/>
    <n v="0"/>
    <n v="0"/>
    <n v="1300"/>
    <m/>
    <n v="0.15"/>
    <n v="0"/>
    <n v="195"/>
    <n v="0"/>
  </r>
  <r>
    <x v="4"/>
    <x v="160"/>
    <s v="OFFLINE"/>
    <n v="0"/>
    <n v="0"/>
    <n v="0"/>
    <n v="0"/>
    <n v="1300"/>
    <m/>
    <n v="0.15"/>
    <n v="0"/>
    <n v="195"/>
    <n v="0"/>
  </r>
  <r>
    <x v="4"/>
    <x v="161"/>
    <s v="OFFLINE"/>
    <n v="0"/>
    <n v="0"/>
    <n v="0"/>
    <n v="0"/>
    <n v="1300"/>
    <m/>
    <n v="0.15"/>
    <n v="0"/>
    <n v="195"/>
    <n v="0"/>
  </r>
  <r>
    <x v="4"/>
    <x v="162"/>
    <s v="OFFLINE"/>
    <n v="0"/>
    <n v="0"/>
    <n v="0"/>
    <n v="0"/>
    <n v="1300"/>
    <m/>
    <n v="0.15"/>
    <n v="0"/>
    <n v="195"/>
    <n v="0"/>
  </r>
  <r>
    <x v="4"/>
    <x v="163"/>
    <s v="OFFLINE"/>
    <n v="0"/>
    <n v="0"/>
    <n v="0"/>
    <n v="0"/>
    <n v="1300"/>
    <m/>
    <n v="0.15"/>
    <n v="0"/>
    <n v="195"/>
    <n v="0"/>
  </r>
  <r>
    <x v="4"/>
    <x v="164"/>
    <s v="OFFLINE"/>
    <n v="0"/>
    <n v="0"/>
    <n v="0"/>
    <n v="0"/>
    <n v="1300"/>
    <m/>
    <n v="0.15"/>
    <n v="0"/>
    <n v="195"/>
    <n v="0"/>
  </r>
  <r>
    <x v="4"/>
    <x v="165"/>
    <s v="OFFLINE"/>
    <n v="0"/>
    <n v="0"/>
    <n v="0"/>
    <n v="0"/>
    <n v="1300"/>
    <m/>
    <n v="0.15"/>
    <n v="0"/>
    <n v="195"/>
    <n v="0"/>
  </r>
  <r>
    <x v="4"/>
    <x v="166"/>
    <s v="OFFLINE"/>
    <n v="0"/>
    <n v="0"/>
    <n v="0"/>
    <n v="0"/>
    <n v="1300"/>
    <m/>
    <n v="0.15"/>
    <n v="0"/>
    <n v="195"/>
    <n v="0"/>
  </r>
  <r>
    <x v="4"/>
    <x v="167"/>
    <s v="OFFLINE"/>
    <n v="0"/>
    <n v="0"/>
    <n v="0"/>
    <n v="0"/>
    <n v="1300"/>
    <m/>
    <n v="0.15"/>
    <n v="0"/>
    <n v="195"/>
    <n v="0"/>
  </r>
  <r>
    <x v="4"/>
    <x v="168"/>
    <s v="OFFLINE"/>
    <n v="0"/>
    <n v="0"/>
    <n v="0"/>
    <n v="0"/>
    <n v="1300"/>
    <m/>
    <n v="0.15"/>
    <n v="0"/>
    <n v="195"/>
    <n v="0"/>
  </r>
  <r>
    <x v="4"/>
    <x v="169"/>
    <s v="OFFLINE"/>
    <n v="0"/>
    <n v="0"/>
    <n v="0"/>
    <n v="0"/>
    <n v="1300"/>
    <m/>
    <n v="0.15"/>
    <n v="0"/>
    <n v="195"/>
    <n v="0"/>
  </r>
  <r>
    <x v="4"/>
    <x v="170"/>
    <s v="OFFLINE"/>
    <n v="0"/>
    <n v="0"/>
    <n v="0"/>
    <n v="0"/>
    <n v="1300"/>
    <m/>
    <n v="0.15"/>
    <n v="0"/>
    <n v="195"/>
    <n v="0"/>
  </r>
  <r>
    <x v="4"/>
    <x v="171"/>
    <s v="OFFLINE"/>
    <n v="0"/>
    <n v="0"/>
    <n v="0"/>
    <n v="0"/>
    <n v="1300"/>
    <m/>
    <n v="0.15"/>
    <n v="0"/>
    <n v="195"/>
    <n v="0"/>
  </r>
  <r>
    <x v="4"/>
    <x v="172"/>
    <s v="OFFLINE"/>
    <n v="0"/>
    <n v="0"/>
    <n v="0"/>
    <n v="0"/>
    <n v="1300"/>
    <m/>
    <n v="0.15"/>
    <n v="0"/>
    <n v="195"/>
    <n v="0"/>
  </r>
  <r>
    <x v="4"/>
    <x v="173"/>
    <s v="OFFLINE"/>
    <n v="0"/>
    <n v="0"/>
    <n v="0"/>
    <n v="0"/>
    <n v="1300"/>
    <m/>
    <n v="0.15"/>
    <n v="0"/>
    <n v="195"/>
    <n v="0"/>
  </r>
  <r>
    <x v="4"/>
    <x v="174"/>
    <s v="OFFLINE"/>
    <n v="0"/>
    <n v="0"/>
    <n v="0"/>
    <n v="0"/>
    <n v="1300"/>
    <m/>
    <n v="0.15"/>
    <n v="0"/>
    <n v="195"/>
    <n v="0"/>
  </r>
  <r>
    <x v="4"/>
    <x v="175"/>
    <s v="OFFLINE"/>
    <n v="0"/>
    <n v="0"/>
    <n v="0"/>
    <n v="0"/>
    <n v="1300"/>
    <m/>
    <n v="0.15"/>
    <n v="0"/>
    <n v="195"/>
    <n v="0"/>
  </r>
  <r>
    <x v="4"/>
    <x v="176"/>
    <s v="OFFLINE"/>
    <n v="0"/>
    <n v="0"/>
    <n v="0"/>
    <n v="0"/>
    <n v="1300"/>
    <m/>
    <n v="0.15"/>
    <n v="0"/>
    <n v="195"/>
    <n v="0"/>
  </r>
  <r>
    <x v="4"/>
    <x v="177"/>
    <s v="OFFLINE"/>
    <n v="0"/>
    <n v="0"/>
    <n v="0"/>
    <n v="0"/>
    <n v="1300"/>
    <m/>
    <n v="0.15"/>
    <n v="0"/>
    <n v="195"/>
    <n v="0"/>
  </r>
  <r>
    <x v="4"/>
    <x v="178"/>
    <s v="OFFLINE"/>
    <n v="0"/>
    <n v="0"/>
    <n v="0"/>
    <n v="0"/>
    <n v="1300"/>
    <m/>
    <n v="0.15"/>
    <n v="0"/>
    <n v="195"/>
    <n v="0"/>
  </r>
  <r>
    <x v="4"/>
    <x v="179"/>
    <s v="OFFLINE"/>
    <n v="0"/>
    <n v="0"/>
    <n v="0"/>
    <n v="0"/>
    <n v="1300"/>
    <m/>
    <n v="0.15"/>
    <n v="0"/>
    <n v="195"/>
    <n v="0"/>
  </r>
  <r>
    <x v="4"/>
    <x v="180"/>
    <s v="OFFLINE"/>
    <n v="0"/>
    <n v="0"/>
    <n v="0"/>
    <n v="0"/>
    <n v="1300"/>
    <m/>
    <n v="0.15"/>
    <n v="0"/>
    <n v="195"/>
    <n v="0"/>
  </r>
  <r>
    <x v="4"/>
    <x v="181"/>
    <s v="OFFLINE"/>
    <n v="0"/>
    <n v="0"/>
    <n v="0"/>
    <n v="0"/>
    <n v="1300"/>
    <m/>
    <n v="0.15"/>
    <n v="0"/>
    <n v="195"/>
    <n v="0"/>
  </r>
  <r>
    <x v="4"/>
    <x v="182"/>
    <s v="OFFLINE"/>
    <n v="0"/>
    <n v="0"/>
    <n v="0"/>
    <n v="0"/>
    <n v="1300"/>
    <m/>
    <n v="0.15"/>
    <n v="0"/>
    <n v="195"/>
    <n v="0"/>
  </r>
  <r>
    <x v="4"/>
    <x v="183"/>
    <s v="OFFLINE"/>
    <n v="0"/>
    <n v="0"/>
    <n v="0"/>
    <n v="0"/>
    <n v="1300"/>
    <m/>
    <n v="0.15"/>
    <n v="0"/>
    <n v="195"/>
    <n v="0"/>
  </r>
  <r>
    <x v="4"/>
    <x v="184"/>
    <s v="OFFLINE"/>
    <n v="0"/>
    <n v="0"/>
    <n v="0"/>
    <n v="0"/>
    <n v="1300"/>
    <m/>
    <n v="0.15"/>
    <n v="0"/>
    <n v="195"/>
    <n v="0"/>
  </r>
  <r>
    <x v="4"/>
    <x v="185"/>
    <s v="OFFLINE"/>
    <n v="0"/>
    <n v="0"/>
    <n v="0"/>
    <n v="0"/>
    <n v="1300"/>
    <m/>
    <n v="0.15"/>
    <n v="0"/>
    <n v="195"/>
    <n v="0"/>
  </r>
  <r>
    <x v="4"/>
    <x v="186"/>
    <s v="OFFLINE"/>
    <n v="0"/>
    <n v="0"/>
    <n v="0"/>
    <n v="0"/>
    <n v="1300"/>
    <m/>
    <n v="0.15"/>
    <n v="0"/>
    <n v="195"/>
    <n v="0"/>
  </r>
  <r>
    <x v="4"/>
    <x v="187"/>
    <s v="OFFLINE"/>
    <n v="0"/>
    <n v="0"/>
    <n v="0"/>
    <n v="0"/>
    <n v="1300"/>
    <m/>
    <n v="0.15"/>
    <n v="0"/>
    <n v="195"/>
    <n v="0"/>
  </r>
  <r>
    <x v="4"/>
    <x v="188"/>
    <s v="OFFLINE"/>
    <n v="0"/>
    <n v="0"/>
    <n v="0"/>
    <n v="0"/>
    <n v="1300"/>
    <m/>
    <n v="0.15"/>
    <n v="0"/>
    <n v="195"/>
    <n v="0"/>
  </r>
  <r>
    <x v="4"/>
    <x v="189"/>
    <s v="OFFLINE"/>
    <n v="0"/>
    <n v="0"/>
    <n v="0"/>
    <n v="0"/>
    <n v="1300"/>
    <m/>
    <n v="0.15"/>
    <n v="0"/>
    <n v="195"/>
    <n v="0"/>
  </r>
  <r>
    <x v="4"/>
    <x v="190"/>
    <s v="OFFLINE"/>
    <n v="0"/>
    <n v="0"/>
    <n v="0"/>
    <n v="0"/>
    <n v="1300"/>
    <m/>
    <n v="0.15"/>
    <n v="0"/>
    <n v="195"/>
    <n v="0"/>
  </r>
  <r>
    <x v="4"/>
    <x v="191"/>
    <s v="OFFLINE"/>
    <n v="0"/>
    <n v="0"/>
    <n v="0"/>
    <n v="0"/>
    <n v="1300"/>
    <m/>
    <n v="0.15"/>
    <n v="0"/>
    <n v="195"/>
    <n v="0"/>
  </r>
  <r>
    <x v="4"/>
    <x v="192"/>
    <s v="OFFLINE"/>
    <n v="0"/>
    <n v="0"/>
    <n v="0"/>
    <n v="0"/>
    <n v="1300"/>
    <m/>
    <n v="0.15"/>
    <n v="0"/>
    <n v="195"/>
    <n v="0"/>
  </r>
  <r>
    <x v="4"/>
    <x v="193"/>
    <s v="OFFLINE"/>
    <n v="0"/>
    <n v="0"/>
    <n v="0"/>
    <n v="0"/>
    <n v="1300"/>
    <m/>
    <n v="0.15"/>
    <n v="0"/>
    <n v="195"/>
    <n v="0"/>
  </r>
  <r>
    <x v="4"/>
    <x v="194"/>
    <s v="OFFLINE"/>
    <n v="0"/>
    <n v="0"/>
    <n v="0"/>
    <n v="0"/>
    <n v="1300"/>
    <m/>
    <n v="0.15"/>
    <n v="0"/>
    <n v="195"/>
    <n v="0"/>
  </r>
  <r>
    <x v="4"/>
    <x v="195"/>
    <s v="OFFLINE"/>
    <n v="0"/>
    <n v="0"/>
    <n v="0"/>
    <n v="0"/>
    <n v="1300"/>
    <m/>
    <n v="0.15"/>
    <n v="0"/>
    <n v="195"/>
    <n v="0"/>
  </r>
  <r>
    <x v="4"/>
    <x v="196"/>
    <s v="OFFLINE"/>
    <n v="0"/>
    <n v="0"/>
    <n v="0"/>
    <n v="0"/>
    <n v="1300"/>
    <m/>
    <n v="0.15"/>
    <n v="0"/>
    <n v="195"/>
    <n v="0"/>
  </r>
  <r>
    <x v="4"/>
    <x v="197"/>
    <s v="OFFLINE"/>
    <n v="0"/>
    <n v="0"/>
    <n v="0"/>
    <n v="0"/>
    <n v="1300"/>
    <m/>
    <n v="0.15"/>
    <n v="0"/>
    <n v="195"/>
    <n v="0"/>
  </r>
  <r>
    <x v="4"/>
    <x v="198"/>
    <s v="OFFLINE"/>
    <n v="0"/>
    <n v="0"/>
    <n v="0"/>
    <n v="0"/>
    <n v="1300"/>
    <m/>
    <n v="0.15"/>
    <n v="0"/>
    <n v="195"/>
    <n v="0"/>
  </r>
  <r>
    <x v="4"/>
    <x v="199"/>
    <s v="OFFLINE"/>
    <n v="0"/>
    <n v="0"/>
    <n v="0"/>
    <n v="0"/>
    <n v="1300"/>
    <m/>
    <n v="0.15"/>
    <n v="0"/>
    <n v="195"/>
    <n v="0"/>
  </r>
  <r>
    <x v="4"/>
    <x v="200"/>
    <s v="OFFLINE"/>
    <n v="0"/>
    <n v="0"/>
    <n v="0"/>
    <n v="0"/>
    <n v="1300"/>
    <m/>
    <n v="0.15"/>
    <n v="0"/>
    <n v="195"/>
    <n v="0"/>
  </r>
  <r>
    <x v="4"/>
    <x v="201"/>
    <s v="OFFLINE"/>
    <n v="0"/>
    <n v="0"/>
    <n v="0"/>
    <n v="0"/>
    <n v="1300"/>
    <m/>
    <n v="0.15"/>
    <n v="0"/>
    <n v="195"/>
    <n v="0"/>
  </r>
  <r>
    <x v="4"/>
    <x v="202"/>
    <s v="OFFLINE"/>
    <n v="0"/>
    <n v="0"/>
    <n v="0"/>
    <n v="0"/>
    <n v="1300"/>
    <m/>
    <n v="0.15"/>
    <n v="0"/>
    <n v="195"/>
    <n v="0"/>
  </r>
  <r>
    <x v="4"/>
    <x v="203"/>
    <s v="OFFLINE"/>
    <n v="0"/>
    <n v="0"/>
    <n v="0"/>
    <n v="0"/>
    <n v="1300"/>
    <m/>
    <n v="0.15"/>
    <n v="0"/>
    <n v="195"/>
    <n v="0"/>
  </r>
  <r>
    <x v="4"/>
    <x v="204"/>
    <s v="OFFLINE"/>
    <n v="0"/>
    <n v="0"/>
    <n v="0"/>
    <n v="0"/>
    <n v="1300"/>
    <m/>
    <n v="0.15"/>
    <n v="0"/>
    <n v="195"/>
    <n v="0"/>
  </r>
  <r>
    <x v="4"/>
    <x v="205"/>
    <s v="OFFLINE"/>
    <n v="0"/>
    <n v="0"/>
    <n v="0"/>
    <n v="0"/>
    <n v="1300"/>
    <m/>
    <n v="0.15"/>
    <n v="0"/>
    <n v="195"/>
    <n v="0"/>
  </r>
  <r>
    <x v="4"/>
    <x v="206"/>
    <s v="OFFLINE"/>
    <n v="0"/>
    <n v="0"/>
    <n v="0"/>
    <n v="0"/>
    <n v="1300"/>
    <m/>
    <n v="0.15"/>
    <n v="0"/>
    <n v="195"/>
    <n v="0"/>
  </r>
  <r>
    <x v="4"/>
    <x v="207"/>
    <s v="OFFLINE"/>
    <n v="0"/>
    <n v="0"/>
    <n v="0"/>
    <n v="0"/>
    <n v="1300"/>
    <m/>
    <n v="0.15"/>
    <n v="0"/>
    <n v="195"/>
    <n v="0"/>
  </r>
  <r>
    <x v="4"/>
    <x v="208"/>
    <s v="OFFLINE"/>
    <n v="0"/>
    <n v="0"/>
    <n v="0"/>
    <n v="0"/>
    <n v="1300"/>
    <m/>
    <n v="0.15"/>
    <n v="0"/>
    <n v="195"/>
    <n v="0"/>
  </r>
  <r>
    <x v="4"/>
    <x v="209"/>
    <s v="OFFLINE"/>
    <n v="0"/>
    <n v="0"/>
    <n v="0"/>
    <n v="0"/>
    <n v="1300"/>
    <m/>
    <n v="0.15"/>
    <n v="0"/>
    <n v="195"/>
    <n v="0"/>
  </r>
  <r>
    <x v="4"/>
    <x v="210"/>
    <s v="OFFLINE"/>
    <n v="0"/>
    <n v="0"/>
    <n v="0"/>
    <n v="0"/>
    <n v="1300"/>
    <m/>
    <n v="0.15"/>
    <n v="0"/>
    <n v="195"/>
    <n v="0"/>
  </r>
  <r>
    <x v="4"/>
    <x v="211"/>
    <s v="OFFLINE"/>
    <n v="0"/>
    <n v="0"/>
    <n v="0"/>
    <n v="0"/>
    <n v="1300"/>
    <m/>
    <n v="0.15"/>
    <n v="0"/>
    <n v="195"/>
    <n v="0"/>
  </r>
  <r>
    <x v="4"/>
    <x v="212"/>
    <s v="OFFLINE"/>
    <n v="0"/>
    <n v="0"/>
    <n v="0"/>
    <n v="0"/>
    <n v="1300"/>
    <m/>
    <n v="0.15"/>
    <n v="0"/>
    <n v="195"/>
    <n v="0"/>
  </r>
  <r>
    <x v="4"/>
    <x v="213"/>
    <s v="OFFLINE"/>
    <n v="0"/>
    <n v="0"/>
    <n v="0"/>
    <n v="0"/>
    <n v="1300"/>
    <m/>
    <n v="0.15"/>
    <n v="0"/>
    <n v="195"/>
    <n v="0"/>
  </r>
  <r>
    <x v="4"/>
    <x v="214"/>
    <s v="OFFLINE"/>
    <n v="0"/>
    <n v="0"/>
    <n v="0"/>
    <n v="0"/>
    <n v="1300"/>
    <m/>
    <n v="0.15"/>
    <n v="0"/>
    <n v="195"/>
    <n v="0"/>
  </r>
  <r>
    <x v="4"/>
    <x v="215"/>
    <s v="OFFLINE"/>
    <n v="0"/>
    <n v="0"/>
    <n v="0"/>
    <n v="0"/>
    <n v="1300"/>
    <m/>
    <n v="0.15"/>
    <n v="0"/>
    <n v="195"/>
    <n v="0"/>
  </r>
  <r>
    <x v="4"/>
    <x v="216"/>
    <s v="OFFLINE"/>
    <n v="0"/>
    <n v="0"/>
    <n v="0"/>
    <n v="0"/>
    <n v="1300"/>
    <m/>
    <n v="0.15"/>
    <n v="0"/>
    <n v="195"/>
    <n v="0"/>
  </r>
  <r>
    <x v="4"/>
    <x v="217"/>
    <s v="OFFLINE"/>
    <n v="0"/>
    <n v="0"/>
    <n v="0"/>
    <n v="0"/>
    <n v="1300"/>
    <m/>
    <n v="0.15"/>
    <n v="0"/>
    <n v="195"/>
    <n v="0"/>
  </r>
  <r>
    <x v="4"/>
    <x v="218"/>
    <s v="OFFLINE"/>
    <n v="0"/>
    <n v="0"/>
    <n v="0"/>
    <n v="0"/>
    <n v="1300"/>
    <m/>
    <n v="0.15"/>
    <n v="0"/>
    <n v="195"/>
    <n v="0"/>
  </r>
  <r>
    <x v="4"/>
    <x v="219"/>
    <s v="OFFLINE"/>
    <n v="0"/>
    <n v="0"/>
    <n v="0"/>
    <n v="0"/>
    <n v="1300"/>
    <m/>
    <n v="0.15"/>
    <n v="0"/>
    <n v="195"/>
    <n v="0"/>
  </r>
  <r>
    <x v="4"/>
    <x v="220"/>
    <s v="OFFLINE"/>
    <n v="0"/>
    <n v="0"/>
    <n v="0"/>
    <n v="0"/>
    <n v="1300"/>
    <m/>
    <n v="0.15"/>
    <n v="0"/>
    <n v="195"/>
    <n v="0"/>
  </r>
  <r>
    <x v="4"/>
    <x v="221"/>
    <s v="OFFLINE"/>
    <n v="0"/>
    <n v="0"/>
    <n v="0"/>
    <n v="0"/>
    <n v="1300"/>
    <m/>
    <n v="0.15"/>
    <n v="0"/>
    <n v="195"/>
    <n v="0"/>
  </r>
  <r>
    <x v="4"/>
    <x v="222"/>
    <s v="OFFLINE"/>
    <n v="0"/>
    <n v="0"/>
    <n v="0"/>
    <n v="0"/>
    <n v="1300"/>
    <m/>
    <n v="0.15"/>
    <n v="0"/>
    <n v="195"/>
    <n v="0"/>
  </r>
  <r>
    <x v="4"/>
    <x v="223"/>
    <s v="OFFLINE"/>
    <n v="0"/>
    <n v="0"/>
    <n v="0"/>
    <n v="0"/>
    <n v="1300"/>
    <m/>
    <n v="0.15"/>
    <n v="0"/>
    <n v="195"/>
    <n v="0"/>
  </r>
  <r>
    <x v="4"/>
    <x v="224"/>
    <s v="OFFLINE"/>
    <n v="0"/>
    <n v="0"/>
    <n v="0"/>
    <n v="0"/>
    <n v="1300"/>
    <m/>
    <n v="0.15"/>
    <n v="0"/>
    <n v="195"/>
    <n v="0"/>
  </r>
  <r>
    <x v="4"/>
    <x v="225"/>
    <s v="OFFLINE"/>
    <n v="0"/>
    <n v="0"/>
    <n v="0"/>
    <n v="0"/>
    <n v="1300"/>
    <m/>
    <n v="0.15"/>
    <n v="0"/>
    <n v="195"/>
    <n v="0"/>
  </r>
  <r>
    <x v="4"/>
    <x v="226"/>
    <s v="OFFLINE"/>
    <n v="0"/>
    <n v="0"/>
    <n v="0"/>
    <n v="0"/>
    <n v="1300"/>
    <m/>
    <n v="0.15"/>
    <n v="0"/>
    <n v="195"/>
    <n v="0"/>
  </r>
  <r>
    <x v="4"/>
    <x v="227"/>
    <s v="OFFLINE"/>
    <n v="0"/>
    <n v="0"/>
    <n v="0"/>
    <n v="0"/>
    <n v="1300"/>
    <m/>
    <n v="0.15"/>
    <n v="0"/>
    <n v="195"/>
    <n v="0"/>
  </r>
  <r>
    <x v="4"/>
    <x v="228"/>
    <s v="OFFLINE"/>
    <n v="0"/>
    <n v="0"/>
    <n v="0"/>
    <n v="0"/>
    <n v="1300"/>
    <m/>
    <n v="0.15"/>
    <n v="0"/>
    <n v="195"/>
    <n v="0"/>
  </r>
  <r>
    <x v="4"/>
    <x v="229"/>
    <s v="OFFLINE"/>
    <n v="0"/>
    <n v="0"/>
    <n v="0"/>
    <n v="0"/>
    <n v="1300"/>
    <m/>
    <n v="0.15"/>
    <n v="0"/>
    <n v="195"/>
    <n v="0"/>
  </r>
  <r>
    <x v="4"/>
    <x v="230"/>
    <s v="OFFLINE"/>
    <n v="0"/>
    <n v="0"/>
    <n v="0"/>
    <n v="0"/>
    <n v="1300"/>
    <m/>
    <n v="0.15"/>
    <n v="0"/>
    <n v="195"/>
    <n v="0"/>
  </r>
  <r>
    <x v="4"/>
    <x v="231"/>
    <s v="OFFLINE"/>
    <n v="0"/>
    <n v="0"/>
    <n v="0"/>
    <n v="0"/>
    <n v="1300"/>
    <m/>
    <n v="0.15"/>
    <n v="0"/>
    <n v="195"/>
    <n v="0"/>
  </r>
  <r>
    <x v="4"/>
    <x v="232"/>
    <s v="OFFLINE"/>
    <n v="0"/>
    <n v="0"/>
    <n v="0"/>
    <n v="0"/>
    <n v="1300"/>
    <m/>
    <n v="0.15"/>
    <n v="0"/>
    <n v="195"/>
    <n v="0"/>
  </r>
  <r>
    <x v="4"/>
    <x v="233"/>
    <s v="OFFLINE"/>
    <n v="0"/>
    <n v="0"/>
    <n v="0"/>
    <n v="0"/>
    <n v="1300"/>
    <m/>
    <n v="0.15"/>
    <n v="0"/>
    <n v="195"/>
    <n v="0"/>
  </r>
  <r>
    <x v="4"/>
    <x v="234"/>
    <s v="OFFLINE"/>
    <n v="0"/>
    <n v="0"/>
    <n v="0"/>
    <n v="0"/>
    <n v="1300"/>
    <m/>
    <n v="0.15"/>
    <n v="0"/>
    <n v="195"/>
    <n v="0"/>
  </r>
  <r>
    <x v="4"/>
    <x v="235"/>
    <s v="OFFLINE"/>
    <n v="0"/>
    <n v="0"/>
    <n v="0"/>
    <n v="0"/>
    <n v="1300"/>
    <m/>
    <n v="0.15"/>
    <n v="0"/>
    <n v="195"/>
    <n v="0"/>
  </r>
  <r>
    <x v="4"/>
    <x v="236"/>
    <s v="OFFLINE"/>
    <n v="0"/>
    <n v="0"/>
    <n v="0"/>
    <n v="0"/>
    <n v="1300"/>
    <m/>
    <n v="0.15"/>
    <n v="0"/>
    <n v="195"/>
    <n v="0"/>
  </r>
  <r>
    <x v="4"/>
    <x v="237"/>
    <s v="OFFLINE"/>
    <n v="0"/>
    <n v="0"/>
    <n v="0"/>
    <n v="0"/>
    <n v="1300"/>
    <m/>
    <n v="0.15"/>
    <n v="0"/>
    <n v="195"/>
    <n v="0"/>
  </r>
  <r>
    <x v="4"/>
    <x v="238"/>
    <s v="OFFLINE"/>
    <n v="0"/>
    <n v="0"/>
    <n v="0"/>
    <n v="0"/>
    <n v="1300"/>
    <m/>
    <n v="0.15"/>
    <n v="0"/>
    <n v="195"/>
    <n v="0"/>
  </r>
  <r>
    <x v="4"/>
    <x v="239"/>
    <s v="OFFLINE"/>
    <n v="0"/>
    <n v="0"/>
    <n v="0"/>
    <n v="0"/>
    <n v="1300"/>
    <m/>
    <n v="0.15"/>
    <n v="0"/>
    <n v="195"/>
    <n v="0"/>
  </r>
  <r>
    <x v="4"/>
    <x v="240"/>
    <s v="OFFLINE"/>
    <n v="0"/>
    <n v="0"/>
    <n v="0"/>
    <n v="0"/>
    <n v="1300"/>
    <m/>
    <n v="0.15"/>
    <n v="0"/>
    <n v="195"/>
    <n v="0"/>
  </r>
  <r>
    <x v="4"/>
    <x v="241"/>
    <s v="OFFLINE"/>
    <n v="0"/>
    <n v="0"/>
    <n v="0"/>
    <n v="0"/>
    <n v="1300"/>
    <m/>
    <n v="0.15"/>
    <n v="0"/>
    <n v="195"/>
    <n v="0"/>
  </r>
  <r>
    <x v="4"/>
    <x v="242"/>
    <s v="OFFLINE"/>
    <n v="0"/>
    <n v="0"/>
    <n v="0"/>
    <n v="0"/>
    <n v="1300"/>
    <m/>
    <n v="0.15"/>
    <n v="0"/>
    <n v="195"/>
    <n v="0"/>
  </r>
  <r>
    <x v="4"/>
    <x v="243"/>
    <s v="OFFLINE"/>
    <n v="0"/>
    <n v="0"/>
    <n v="0"/>
    <n v="0"/>
    <n v="1300"/>
    <m/>
    <n v="0.15"/>
    <n v="0"/>
    <n v="195"/>
    <n v="0"/>
  </r>
  <r>
    <x v="4"/>
    <x v="244"/>
    <s v="OFFLINE"/>
    <n v="0"/>
    <n v="0"/>
    <n v="0"/>
    <n v="0"/>
    <n v="1300"/>
    <m/>
    <n v="0.15"/>
    <n v="0"/>
    <n v="195"/>
    <n v="0"/>
  </r>
  <r>
    <x v="4"/>
    <x v="245"/>
    <s v="OFFLINE"/>
    <n v="0"/>
    <n v="0"/>
    <n v="0"/>
    <n v="0"/>
    <n v="1300"/>
    <m/>
    <n v="0.15"/>
    <n v="0"/>
    <n v="195"/>
    <n v="0"/>
  </r>
  <r>
    <x v="4"/>
    <x v="246"/>
    <s v="OFFLINE"/>
    <n v="0"/>
    <n v="0"/>
    <n v="0"/>
    <n v="0"/>
    <n v="1300"/>
    <m/>
    <n v="0.15"/>
    <n v="0"/>
    <n v="195"/>
    <n v="0"/>
  </r>
  <r>
    <x v="4"/>
    <x v="247"/>
    <s v="OFFLINE"/>
    <n v="0"/>
    <n v="0"/>
    <n v="0"/>
    <n v="0"/>
    <n v="1300"/>
    <m/>
    <n v="0.15"/>
    <n v="0"/>
    <n v="195"/>
    <n v="0"/>
  </r>
  <r>
    <x v="4"/>
    <x v="248"/>
    <s v="OFFLINE"/>
    <n v="0"/>
    <n v="0"/>
    <n v="0"/>
    <n v="0"/>
    <n v="1300"/>
    <m/>
    <n v="0.15"/>
    <n v="0"/>
    <n v="195"/>
    <n v="0"/>
  </r>
  <r>
    <x v="4"/>
    <x v="249"/>
    <s v="OFFLINE"/>
    <n v="0"/>
    <n v="0"/>
    <n v="0"/>
    <n v="0"/>
    <n v="1300"/>
    <m/>
    <n v="0.15"/>
    <n v="0"/>
    <n v="195"/>
    <n v="0"/>
  </r>
  <r>
    <x v="4"/>
    <x v="250"/>
    <s v="OFFLINE"/>
    <n v="0"/>
    <n v="0"/>
    <n v="0"/>
    <n v="0"/>
    <n v="1300"/>
    <m/>
    <n v="0.15"/>
    <n v="0"/>
    <n v="195"/>
    <n v="0"/>
  </r>
  <r>
    <x v="4"/>
    <x v="251"/>
    <s v="OFFLINE"/>
    <n v="0"/>
    <n v="0"/>
    <n v="0"/>
    <n v="0"/>
    <n v="1300"/>
    <m/>
    <n v="0.15"/>
    <n v="0"/>
    <n v="195"/>
    <n v="0"/>
  </r>
  <r>
    <x v="4"/>
    <x v="252"/>
    <s v="OFFLINE"/>
    <n v="0"/>
    <n v="0"/>
    <n v="0"/>
    <n v="0"/>
    <n v="1300"/>
    <m/>
    <n v="0.15"/>
    <n v="0"/>
    <n v="195"/>
    <n v="0"/>
  </r>
  <r>
    <x v="4"/>
    <x v="253"/>
    <s v="OFFLINE"/>
    <n v="0"/>
    <n v="0"/>
    <n v="0"/>
    <n v="0"/>
    <n v="1300"/>
    <m/>
    <n v="0.15"/>
    <n v="0"/>
    <n v="195"/>
    <n v="0"/>
  </r>
  <r>
    <x v="4"/>
    <x v="254"/>
    <s v="OFFLINE"/>
    <n v="0"/>
    <n v="0"/>
    <n v="0"/>
    <n v="0"/>
    <n v="1300"/>
    <m/>
    <n v="0.15"/>
    <n v="0"/>
    <n v="195"/>
    <n v="0"/>
  </r>
  <r>
    <x v="4"/>
    <x v="255"/>
    <s v="OFFLINE"/>
    <n v="0"/>
    <n v="0"/>
    <n v="0"/>
    <n v="0"/>
    <n v="1300"/>
    <m/>
    <n v="0.15"/>
    <n v="0"/>
    <n v="195"/>
    <n v="0"/>
  </r>
  <r>
    <x v="4"/>
    <x v="256"/>
    <s v="OFFLINE"/>
    <n v="0"/>
    <n v="0"/>
    <n v="0"/>
    <n v="0"/>
    <n v="1300"/>
    <m/>
    <n v="0.15"/>
    <n v="0"/>
    <n v="195"/>
    <n v="0"/>
  </r>
  <r>
    <x v="4"/>
    <x v="257"/>
    <s v="OFFLINE"/>
    <n v="0"/>
    <n v="0"/>
    <n v="0"/>
    <n v="0"/>
    <n v="1300"/>
    <m/>
    <n v="0.15"/>
    <n v="0"/>
    <n v="195"/>
    <n v="0"/>
  </r>
  <r>
    <x v="4"/>
    <x v="258"/>
    <s v="OFFLINE"/>
    <n v="0"/>
    <n v="0"/>
    <n v="0"/>
    <n v="0"/>
    <n v="1300"/>
    <m/>
    <n v="0.15"/>
    <n v="0"/>
    <n v="195"/>
    <n v="0"/>
  </r>
  <r>
    <x v="4"/>
    <x v="259"/>
    <s v="OFFLINE"/>
    <n v="0"/>
    <n v="0"/>
    <n v="0"/>
    <n v="0"/>
    <n v="1300"/>
    <m/>
    <n v="0.15"/>
    <n v="0"/>
    <n v="195"/>
    <n v="0"/>
  </r>
  <r>
    <x v="4"/>
    <x v="260"/>
    <s v="OFFLINE"/>
    <n v="0"/>
    <n v="0"/>
    <n v="0"/>
    <n v="0"/>
    <n v="1300"/>
    <m/>
    <n v="0.15"/>
    <n v="0"/>
    <n v="195"/>
    <n v="0"/>
  </r>
  <r>
    <x v="4"/>
    <x v="261"/>
    <s v="OFFLINE"/>
    <n v="0"/>
    <n v="0"/>
    <n v="0"/>
    <n v="0"/>
    <n v="1300"/>
    <m/>
    <n v="0.15"/>
    <n v="0"/>
    <n v="195"/>
    <n v="0"/>
  </r>
  <r>
    <x v="4"/>
    <x v="262"/>
    <s v="OFFLINE"/>
    <n v="0"/>
    <n v="0"/>
    <n v="0"/>
    <n v="0"/>
    <n v="1300"/>
    <m/>
    <n v="0.15"/>
    <n v="0"/>
    <n v="195"/>
    <n v="0"/>
  </r>
  <r>
    <x v="4"/>
    <x v="263"/>
    <s v="OFFLINE"/>
    <n v="0"/>
    <n v="0"/>
    <n v="0"/>
    <n v="0"/>
    <n v="1300"/>
    <m/>
    <n v="0.15"/>
    <n v="0"/>
    <n v="195"/>
    <n v="0"/>
  </r>
  <r>
    <x v="4"/>
    <x v="264"/>
    <s v="OFFLINE"/>
    <n v="0"/>
    <n v="0"/>
    <n v="0"/>
    <n v="0"/>
    <n v="1300"/>
    <m/>
    <n v="0.15"/>
    <n v="0"/>
    <n v="195"/>
    <n v="0"/>
  </r>
  <r>
    <x v="4"/>
    <x v="265"/>
    <s v="OFFLINE"/>
    <n v="0"/>
    <n v="0"/>
    <n v="0"/>
    <n v="0"/>
    <n v="1300"/>
    <m/>
    <n v="0.15"/>
    <n v="0"/>
    <n v="195"/>
    <n v="0"/>
  </r>
  <r>
    <x v="4"/>
    <x v="266"/>
    <s v="OFFLINE"/>
    <n v="0"/>
    <n v="0"/>
    <n v="0"/>
    <n v="0"/>
    <n v="1300"/>
    <m/>
    <n v="0.15"/>
    <n v="0"/>
    <n v="195"/>
    <n v="0"/>
  </r>
  <r>
    <x v="4"/>
    <x v="267"/>
    <s v="OFFLINE"/>
    <n v="0"/>
    <n v="0"/>
    <n v="0"/>
    <n v="0"/>
    <n v="1300"/>
    <m/>
    <n v="0.15"/>
    <n v="0"/>
    <n v="195"/>
    <n v="0"/>
  </r>
  <r>
    <x v="4"/>
    <x v="268"/>
    <s v="OFFLINE"/>
    <n v="0"/>
    <n v="0"/>
    <n v="0"/>
    <n v="0"/>
    <n v="1300"/>
    <m/>
    <n v="0.15"/>
    <n v="0"/>
    <n v="195"/>
    <n v="0"/>
  </r>
  <r>
    <x v="4"/>
    <x v="269"/>
    <s v="OFFLINE"/>
    <n v="0"/>
    <n v="0"/>
    <n v="0"/>
    <n v="0"/>
    <n v="1300"/>
    <m/>
    <n v="0.15"/>
    <n v="0"/>
    <n v="195"/>
    <n v="0"/>
  </r>
  <r>
    <x v="4"/>
    <x v="270"/>
    <s v="OFFLINE"/>
    <n v="0"/>
    <n v="0"/>
    <n v="0"/>
    <n v="0"/>
    <n v="1300"/>
    <m/>
    <n v="0.15"/>
    <n v="0"/>
    <n v="195"/>
    <n v="0"/>
  </r>
  <r>
    <x v="4"/>
    <x v="271"/>
    <s v="OFFLINE"/>
    <n v="0"/>
    <n v="0"/>
    <n v="0"/>
    <n v="0"/>
    <n v="1300"/>
    <m/>
    <n v="0.15"/>
    <n v="0"/>
    <n v="195"/>
    <n v="0"/>
  </r>
  <r>
    <x v="4"/>
    <x v="272"/>
    <s v="OFFLINE"/>
    <n v="0"/>
    <n v="0"/>
    <n v="0"/>
    <n v="0"/>
    <n v="1300"/>
    <m/>
    <n v="0.15"/>
    <n v="0"/>
    <n v="195"/>
    <n v="0"/>
  </r>
  <r>
    <x v="4"/>
    <x v="273"/>
    <s v="OFFLINE"/>
    <n v="0"/>
    <n v="0"/>
    <n v="0"/>
    <n v="0"/>
    <n v="1300"/>
    <m/>
    <n v="0.15"/>
    <n v="0"/>
    <n v="195"/>
    <n v="0"/>
  </r>
  <r>
    <x v="4"/>
    <x v="274"/>
    <s v="OFFLINE"/>
    <n v="0"/>
    <n v="0"/>
    <n v="0"/>
    <n v="0"/>
    <n v="1300"/>
    <m/>
    <n v="0.15"/>
    <n v="0"/>
    <n v="195"/>
    <n v="0"/>
  </r>
  <r>
    <x v="4"/>
    <x v="275"/>
    <s v="OFFLINE"/>
    <n v="0"/>
    <n v="0"/>
    <n v="0"/>
    <n v="0"/>
    <n v="1300"/>
    <m/>
    <n v="0.15"/>
    <n v="0"/>
    <n v="195"/>
    <n v="0"/>
  </r>
  <r>
    <x v="4"/>
    <x v="276"/>
    <s v="OFFLINE"/>
    <n v="0"/>
    <n v="0"/>
    <n v="0"/>
    <n v="0"/>
    <n v="1300"/>
    <m/>
    <n v="0.15"/>
    <n v="0"/>
    <n v="195"/>
    <n v="0"/>
  </r>
  <r>
    <x v="4"/>
    <x v="277"/>
    <s v="OFFLINE"/>
    <n v="0"/>
    <n v="0"/>
    <n v="0"/>
    <n v="0"/>
    <n v="1300"/>
    <m/>
    <n v="0.15"/>
    <n v="0"/>
    <n v="195"/>
    <n v="0"/>
  </r>
  <r>
    <x v="4"/>
    <x v="278"/>
    <s v="OFFLINE"/>
    <n v="0"/>
    <n v="0"/>
    <n v="0"/>
    <n v="0"/>
    <n v="1300"/>
    <m/>
    <n v="0.15"/>
    <n v="0"/>
    <n v="195"/>
    <n v="0"/>
  </r>
  <r>
    <x v="4"/>
    <x v="279"/>
    <s v="OFFLINE"/>
    <n v="0"/>
    <n v="0"/>
    <n v="0"/>
    <n v="0"/>
    <n v="1300"/>
    <m/>
    <n v="0.15"/>
    <n v="0"/>
    <n v="195"/>
    <n v="0"/>
  </r>
  <r>
    <x v="4"/>
    <x v="280"/>
    <s v="OFFLINE"/>
    <n v="0"/>
    <n v="0"/>
    <n v="0"/>
    <n v="0"/>
    <n v="1300"/>
    <m/>
    <n v="0.15"/>
    <n v="0"/>
    <n v="195"/>
    <n v="0"/>
  </r>
  <r>
    <x v="4"/>
    <x v="281"/>
    <s v="OFFLINE"/>
    <n v="0"/>
    <n v="0"/>
    <n v="0"/>
    <n v="0"/>
    <n v="1300"/>
    <m/>
    <n v="0.15"/>
    <n v="0"/>
    <n v="195"/>
    <n v="0"/>
  </r>
  <r>
    <x v="4"/>
    <x v="282"/>
    <s v="OFFLINE"/>
    <n v="0"/>
    <n v="0"/>
    <n v="0"/>
    <n v="0"/>
    <n v="1300"/>
    <m/>
    <n v="0.15"/>
    <n v="0"/>
    <n v="195"/>
    <n v="0"/>
  </r>
  <r>
    <x v="4"/>
    <x v="283"/>
    <s v="OFFLINE"/>
    <n v="0"/>
    <n v="0"/>
    <n v="0"/>
    <n v="0"/>
    <n v="1300"/>
    <m/>
    <n v="0.15"/>
    <n v="0"/>
    <n v="195"/>
    <n v="0"/>
  </r>
  <r>
    <x v="4"/>
    <x v="284"/>
    <s v="OFFLINE"/>
    <n v="0"/>
    <n v="0"/>
    <n v="0"/>
    <n v="0"/>
    <n v="1300"/>
    <m/>
    <n v="0.15"/>
    <n v="0"/>
    <n v="195"/>
    <n v="0"/>
  </r>
  <r>
    <x v="4"/>
    <x v="285"/>
    <s v="OFFLINE"/>
    <n v="0"/>
    <n v="0"/>
    <n v="0"/>
    <n v="0"/>
    <n v="1300"/>
    <m/>
    <n v="0.15"/>
    <n v="0"/>
    <n v="195"/>
    <n v="0"/>
  </r>
  <r>
    <x v="4"/>
    <x v="286"/>
    <s v="OFFLINE"/>
    <n v="0"/>
    <n v="0"/>
    <n v="0"/>
    <n v="0"/>
    <n v="1300"/>
    <m/>
    <n v="0.15"/>
    <n v="0"/>
    <n v="195"/>
    <n v="0"/>
  </r>
  <r>
    <x v="4"/>
    <x v="287"/>
    <s v="OFFLINE"/>
    <n v="0"/>
    <n v="0"/>
    <n v="0"/>
    <n v="0"/>
    <n v="1300"/>
    <m/>
    <n v="0.15"/>
    <n v="0"/>
    <n v="195"/>
    <n v="0"/>
  </r>
  <r>
    <x v="4"/>
    <x v="288"/>
    <s v="OFFLINE"/>
    <n v="0"/>
    <n v="0"/>
    <n v="0"/>
    <n v="0"/>
    <n v="1300"/>
    <m/>
    <n v="0.15"/>
    <n v="0"/>
    <n v="195"/>
    <n v="0"/>
  </r>
  <r>
    <x v="4"/>
    <x v="289"/>
    <s v="OFFLINE"/>
    <n v="0"/>
    <n v="0"/>
    <n v="0"/>
    <n v="0"/>
    <n v="1300"/>
    <m/>
    <n v="0.15"/>
    <n v="0"/>
    <n v="195"/>
    <n v="0"/>
  </r>
  <r>
    <x v="4"/>
    <x v="290"/>
    <s v="OFFLINE"/>
    <n v="0"/>
    <n v="0"/>
    <n v="0"/>
    <n v="0"/>
    <n v="1300"/>
    <m/>
    <n v="0.15"/>
    <n v="0"/>
    <n v="195"/>
    <n v="0"/>
  </r>
  <r>
    <x v="4"/>
    <x v="291"/>
    <s v="OFFLINE"/>
    <n v="0"/>
    <n v="0"/>
    <n v="0"/>
    <n v="0"/>
    <n v="1300"/>
    <m/>
    <n v="0.15"/>
    <n v="0"/>
    <n v="195"/>
    <n v="0"/>
  </r>
  <r>
    <x v="4"/>
    <x v="292"/>
    <s v="OFFLINE"/>
    <n v="0"/>
    <n v="0"/>
    <n v="0"/>
    <n v="0"/>
    <n v="1300"/>
    <m/>
    <n v="0.15"/>
    <n v="0"/>
    <n v="195"/>
    <n v="0"/>
  </r>
  <r>
    <x v="4"/>
    <x v="293"/>
    <s v="OFFLINE"/>
    <n v="0"/>
    <n v="0"/>
    <n v="0"/>
    <n v="0"/>
    <n v="1300"/>
    <m/>
    <n v="0.15"/>
    <n v="0"/>
    <n v="195"/>
    <n v="0"/>
  </r>
  <r>
    <x v="4"/>
    <x v="294"/>
    <s v="OFFLINE"/>
    <n v="0"/>
    <n v="0"/>
    <n v="0"/>
    <n v="0"/>
    <n v="1300"/>
    <m/>
    <n v="0.15"/>
    <n v="0"/>
    <n v="195"/>
    <n v="0"/>
  </r>
  <r>
    <x v="4"/>
    <x v="295"/>
    <s v="OFFLINE"/>
    <n v="0"/>
    <n v="0"/>
    <n v="0"/>
    <n v="0"/>
    <n v="1300"/>
    <m/>
    <n v="0.15"/>
    <n v="0"/>
    <n v="195"/>
    <n v="0"/>
  </r>
  <r>
    <x v="4"/>
    <x v="296"/>
    <s v="OFFLINE"/>
    <n v="0"/>
    <n v="0"/>
    <n v="0"/>
    <n v="0"/>
    <n v="1300"/>
    <m/>
    <n v="0.15"/>
    <n v="0"/>
    <n v="195"/>
    <n v="0"/>
  </r>
  <r>
    <x v="4"/>
    <x v="297"/>
    <s v="OFFLINE"/>
    <n v="0"/>
    <n v="0"/>
    <n v="0"/>
    <n v="0"/>
    <n v="1300"/>
    <m/>
    <n v="0.15"/>
    <n v="0"/>
    <n v="195"/>
    <n v="0"/>
  </r>
  <r>
    <x v="4"/>
    <x v="298"/>
    <s v="OFFLINE"/>
    <n v="0"/>
    <n v="0"/>
    <n v="0"/>
    <n v="0"/>
    <n v="1300"/>
    <m/>
    <n v="0.15"/>
    <n v="0"/>
    <n v="195"/>
    <n v="0"/>
  </r>
  <r>
    <x v="4"/>
    <x v="299"/>
    <s v="OFFLINE"/>
    <n v="0"/>
    <n v="0"/>
    <n v="0"/>
    <n v="0"/>
    <n v="1300"/>
    <m/>
    <n v="0.15"/>
    <n v="0"/>
    <n v="195"/>
    <n v="0"/>
  </r>
  <r>
    <x v="4"/>
    <x v="300"/>
    <s v="OFFLINE"/>
    <n v="0"/>
    <n v="0"/>
    <n v="0"/>
    <n v="0"/>
    <n v="1300"/>
    <m/>
    <n v="0.15"/>
    <n v="0"/>
    <n v="195"/>
    <n v="0"/>
  </r>
  <r>
    <x v="4"/>
    <x v="301"/>
    <s v="OFFLINE"/>
    <n v="0"/>
    <n v="0"/>
    <n v="0"/>
    <n v="0"/>
    <n v="1300"/>
    <m/>
    <n v="0.15"/>
    <n v="0"/>
    <n v="195"/>
    <n v="0"/>
  </r>
  <r>
    <x v="4"/>
    <x v="302"/>
    <s v="OFFLINE"/>
    <n v="0"/>
    <n v="0"/>
    <n v="0"/>
    <n v="0"/>
    <n v="1300"/>
    <m/>
    <n v="0.15"/>
    <n v="0"/>
    <n v="195"/>
    <n v="0"/>
  </r>
  <r>
    <x v="4"/>
    <x v="303"/>
    <s v="OFFLINE"/>
    <n v="0"/>
    <n v="0"/>
    <n v="0"/>
    <n v="0"/>
    <n v="1300"/>
    <m/>
    <n v="0.15"/>
    <n v="0"/>
    <n v="195"/>
    <n v="0"/>
  </r>
  <r>
    <x v="4"/>
    <x v="304"/>
    <s v="OFFLINE"/>
    <n v="0"/>
    <n v="0"/>
    <n v="0"/>
    <n v="0"/>
    <n v="1300"/>
    <m/>
    <n v="0.15"/>
    <n v="0"/>
    <n v="195"/>
    <n v="0"/>
  </r>
  <r>
    <x v="4"/>
    <x v="305"/>
    <s v="OFFLINE"/>
    <n v="0"/>
    <n v="0"/>
    <n v="0"/>
    <n v="0"/>
    <n v="1300"/>
    <m/>
    <n v="0.15"/>
    <n v="0"/>
    <n v="195"/>
    <n v="0"/>
  </r>
  <r>
    <x v="4"/>
    <x v="306"/>
    <s v="OFFLINE"/>
    <n v="0"/>
    <n v="0"/>
    <n v="0"/>
    <n v="0"/>
    <n v="1300"/>
    <m/>
    <n v="0.15"/>
    <n v="0"/>
    <n v="195"/>
    <n v="0"/>
  </r>
  <r>
    <x v="4"/>
    <x v="307"/>
    <s v="OFFLINE"/>
    <n v="0"/>
    <n v="0"/>
    <n v="0"/>
    <n v="0"/>
    <n v="1300"/>
    <m/>
    <n v="0.15"/>
    <n v="0"/>
    <n v="195"/>
    <n v="0"/>
  </r>
  <r>
    <x v="4"/>
    <x v="308"/>
    <s v="OFFLINE"/>
    <n v="0"/>
    <n v="0"/>
    <n v="0"/>
    <n v="0"/>
    <n v="1300"/>
    <m/>
    <n v="0.15"/>
    <n v="0"/>
    <n v="195"/>
    <n v="0"/>
  </r>
  <r>
    <x v="4"/>
    <x v="309"/>
    <s v="OFFLINE"/>
    <n v="0"/>
    <n v="0"/>
    <n v="0"/>
    <n v="0"/>
    <n v="1300"/>
    <m/>
    <n v="0.15"/>
    <n v="0"/>
    <n v="195"/>
    <n v="0"/>
  </r>
  <r>
    <x v="4"/>
    <x v="310"/>
    <s v="OFFLINE"/>
    <n v="0"/>
    <n v="0"/>
    <n v="0"/>
    <n v="0"/>
    <n v="1300"/>
    <m/>
    <n v="0.15"/>
    <n v="0"/>
    <n v="195"/>
    <n v="0"/>
  </r>
  <r>
    <x v="4"/>
    <x v="311"/>
    <s v="OFFLINE"/>
    <n v="0"/>
    <n v="0"/>
    <n v="0"/>
    <n v="0"/>
    <n v="1300"/>
    <m/>
    <n v="0.15"/>
    <n v="0"/>
    <n v="195"/>
    <n v="0"/>
  </r>
  <r>
    <x v="4"/>
    <x v="312"/>
    <s v="OFFLINE"/>
    <n v="0"/>
    <n v="0"/>
    <n v="0"/>
    <n v="0"/>
    <n v="1300"/>
    <m/>
    <n v="0.15"/>
    <n v="0"/>
    <n v="195"/>
    <n v="0"/>
  </r>
  <r>
    <x v="4"/>
    <x v="313"/>
    <s v="OFFLINE"/>
    <n v="0"/>
    <n v="0"/>
    <n v="0"/>
    <n v="0"/>
    <n v="1300"/>
    <m/>
    <n v="0.15"/>
    <n v="0"/>
    <n v="195"/>
    <n v="0"/>
  </r>
  <r>
    <x v="4"/>
    <x v="314"/>
    <s v="OFFLINE"/>
    <n v="0"/>
    <n v="0"/>
    <n v="0"/>
    <n v="0"/>
    <n v="1300"/>
    <m/>
    <n v="0.15"/>
    <n v="0"/>
    <n v="195"/>
    <n v="0"/>
  </r>
  <r>
    <x v="4"/>
    <x v="315"/>
    <s v="OFFLINE"/>
    <n v="0"/>
    <n v="0"/>
    <n v="0"/>
    <n v="0"/>
    <n v="1300"/>
    <m/>
    <n v="0.15"/>
    <n v="0"/>
    <n v="195"/>
    <n v="0"/>
  </r>
  <r>
    <x v="4"/>
    <x v="316"/>
    <s v="OFFLINE"/>
    <n v="0"/>
    <n v="0"/>
    <n v="0"/>
    <n v="0"/>
    <n v="1300"/>
    <m/>
    <n v="0.15"/>
    <n v="0"/>
    <n v="195"/>
    <n v="0"/>
  </r>
  <r>
    <x v="4"/>
    <x v="317"/>
    <s v="OFFLINE"/>
    <n v="0"/>
    <n v="0"/>
    <n v="0"/>
    <n v="0"/>
    <n v="1300"/>
    <m/>
    <n v="0.15"/>
    <n v="0"/>
    <n v="195"/>
    <n v="0"/>
  </r>
  <r>
    <x v="4"/>
    <x v="318"/>
    <s v="OFFLINE"/>
    <n v="0"/>
    <n v="0"/>
    <n v="0"/>
    <n v="0"/>
    <n v="1300"/>
    <m/>
    <n v="0.15"/>
    <n v="0"/>
    <n v="195"/>
    <n v="0"/>
  </r>
  <r>
    <x v="4"/>
    <x v="319"/>
    <s v="OFFLINE"/>
    <n v="0"/>
    <n v="0"/>
    <n v="0"/>
    <n v="0"/>
    <n v="1300"/>
    <m/>
    <n v="0.15"/>
    <n v="0"/>
    <n v="195"/>
    <n v="0"/>
  </r>
  <r>
    <x v="4"/>
    <x v="320"/>
    <s v="OFFLINE"/>
    <n v="0"/>
    <n v="0"/>
    <n v="0"/>
    <n v="0"/>
    <n v="1300"/>
    <m/>
    <n v="0.15"/>
    <n v="0"/>
    <n v="195"/>
    <n v="0"/>
  </r>
  <r>
    <x v="4"/>
    <x v="321"/>
    <s v="OFFLINE"/>
    <n v="0"/>
    <n v="0"/>
    <n v="0"/>
    <n v="0"/>
    <n v="1300"/>
    <m/>
    <n v="0.15"/>
    <n v="0"/>
    <n v="195"/>
    <n v="0"/>
  </r>
  <r>
    <x v="4"/>
    <x v="322"/>
    <s v="OFFLINE"/>
    <n v="0"/>
    <n v="0"/>
    <n v="0"/>
    <n v="0"/>
    <n v="1300"/>
    <m/>
    <n v="0.15"/>
    <n v="0"/>
    <n v="195"/>
    <n v="0"/>
  </r>
  <r>
    <x v="4"/>
    <x v="323"/>
    <s v="OFFLINE"/>
    <n v="0"/>
    <n v="0"/>
    <n v="0"/>
    <n v="0"/>
    <n v="1300"/>
    <m/>
    <n v="0.15"/>
    <n v="0"/>
    <n v="195"/>
    <n v="0"/>
  </r>
  <r>
    <x v="4"/>
    <x v="324"/>
    <s v="OFFLINE"/>
    <n v="0"/>
    <n v="0"/>
    <n v="0"/>
    <n v="0"/>
    <n v="1300"/>
    <m/>
    <n v="0.15"/>
    <n v="0"/>
    <n v="195"/>
    <n v="0"/>
  </r>
  <r>
    <x v="4"/>
    <x v="325"/>
    <s v="OFFLINE"/>
    <n v="0"/>
    <n v="0"/>
    <n v="0"/>
    <n v="0"/>
    <n v="1300"/>
    <m/>
    <n v="0.15"/>
    <n v="0"/>
    <n v="195"/>
    <n v="0"/>
  </r>
  <r>
    <x v="4"/>
    <x v="326"/>
    <s v="OFFLINE"/>
    <n v="0"/>
    <n v="0"/>
    <n v="0"/>
    <n v="0"/>
    <n v="1300"/>
    <m/>
    <n v="0.15"/>
    <n v="0"/>
    <n v="195"/>
    <n v="0"/>
  </r>
  <r>
    <x v="4"/>
    <x v="327"/>
    <s v="OFFLINE"/>
    <n v="0"/>
    <n v="0"/>
    <n v="0"/>
    <n v="0"/>
    <n v="1300"/>
    <m/>
    <n v="0.15"/>
    <n v="0"/>
    <n v="195"/>
    <n v="0"/>
  </r>
  <r>
    <x v="4"/>
    <x v="328"/>
    <s v="OFFLINE"/>
    <n v="0"/>
    <n v="0"/>
    <n v="0"/>
    <n v="0"/>
    <n v="1300"/>
    <m/>
    <n v="0.15"/>
    <n v="0"/>
    <n v="195"/>
    <n v="0"/>
  </r>
  <r>
    <x v="4"/>
    <x v="329"/>
    <s v="OFFLINE"/>
    <n v="0"/>
    <n v="0"/>
    <n v="0"/>
    <n v="0"/>
    <n v="1300"/>
    <m/>
    <n v="0.15"/>
    <n v="0"/>
    <n v="195"/>
    <n v="0"/>
  </r>
  <r>
    <x v="4"/>
    <x v="330"/>
    <s v="OFFLINE"/>
    <n v="0"/>
    <n v="0"/>
    <n v="0"/>
    <n v="0"/>
    <n v="1300"/>
    <m/>
    <n v="0.15"/>
    <n v="0"/>
    <n v="195"/>
    <n v="0"/>
  </r>
  <r>
    <x v="4"/>
    <x v="331"/>
    <s v="OFFLINE"/>
    <n v="0"/>
    <n v="0"/>
    <n v="0"/>
    <n v="0"/>
    <n v="1300"/>
    <m/>
    <n v="0.15"/>
    <n v="0"/>
    <n v="195"/>
    <n v="0"/>
  </r>
  <r>
    <x v="4"/>
    <x v="332"/>
    <s v="OFFLINE"/>
    <n v="0"/>
    <n v="0"/>
    <n v="0"/>
    <n v="0"/>
    <n v="1300"/>
    <m/>
    <n v="0.15"/>
    <n v="0"/>
    <n v="195"/>
    <n v="0"/>
  </r>
  <r>
    <x v="4"/>
    <x v="333"/>
    <s v="OFFLINE"/>
    <n v="0"/>
    <n v="0"/>
    <n v="0"/>
    <n v="0"/>
    <n v="1300"/>
    <m/>
    <n v="0.15"/>
    <n v="0"/>
    <n v="195"/>
    <n v="0"/>
  </r>
  <r>
    <x v="4"/>
    <x v="334"/>
    <s v="OFFLINE"/>
    <n v="0"/>
    <n v="0"/>
    <n v="0"/>
    <n v="0"/>
    <n v="1300"/>
    <m/>
    <n v="0.15"/>
    <n v="0"/>
    <n v="195"/>
    <n v="0"/>
  </r>
  <r>
    <x v="4"/>
    <x v="335"/>
    <s v="OFFLINE"/>
    <n v="0"/>
    <n v="0"/>
    <n v="0"/>
    <n v="0"/>
    <n v="1300"/>
    <m/>
    <n v="0.15"/>
    <n v="0"/>
    <n v="195"/>
    <n v="0"/>
  </r>
  <r>
    <x v="4"/>
    <x v="336"/>
    <s v="OFFLINE"/>
    <n v="0"/>
    <n v="0"/>
    <n v="0"/>
    <n v="0"/>
    <n v="1300"/>
    <m/>
    <n v="0.15"/>
    <n v="0"/>
    <n v="195"/>
    <n v="0"/>
  </r>
  <r>
    <x v="4"/>
    <x v="337"/>
    <s v="OFFLINE"/>
    <n v="0"/>
    <n v="0"/>
    <n v="0"/>
    <n v="0"/>
    <n v="1300"/>
    <m/>
    <n v="0.15"/>
    <n v="0"/>
    <n v="195"/>
    <n v="0"/>
  </r>
  <r>
    <x v="4"/>
    <x v="338"/>
    <s v="OFFLINE"/>
    <n v="0"/>
    <n v="0"/>
    <n v="0"/>
    <n v="0"/>
    <n v="1300"/>
    <m/>
    <n v="0.15"/>
    <n v="0"/>
    <n v="195"/>
    <n v="0"/>
  </r>
  <r>
    <x v="4"/>
    <x v="339"/>
    <s v="OFFLINE"/>
    <n v="0"/>
    <n v="0"/>
    <n v="0"/>
    <n v="0"/>
    <n v="1300"/>
    <m/>
    <n v="0.15"/>
    <n v="0"/>
    <n v="195"/>
    <n v="0"/>
  </r>
  <r>
    <x v="4"/>
    <x v="340"/>
    <s v="OFFLINE"/>
    <n v="0"/>
    <n v="0"/>
    <n v="0"/>
    <n v="0"/>
    <n v="1300"/>
    <m/>
    <n v="0.15"/>
    <n v="0"/>
    <n v="195"/>
    <n v="0"/>
  </r>
  <r>
    <x v="4"/>
    <x v="341"/>
    <s v="OFFLINE"/>
    <n v="0"/>
    <n v="0"/>
    <n v="0"/>
    <n v="0"/>
    <n v="1300"/>
    <m/>
    <n v="0.15"/>
    <n v="0"/>
    <n v="195"/>
    <n v="0"/>
  </r>
  <r>
    <x v="4"/>
    <x v="342"/>
    <s v="OFFLINE"/>
    <n v="0"/>
    <n v="0"/>
    <n v="0"/>
    <n v="0"/>
    <n v="1300"/>
    <m/>
    <n v="0.15"/>
    <n v="0"/>
    <n v="195"/>
    <n v="0"/>
  </r>
  <r>
    <x v="4"/>
    <x v="343"/>
    <s v="OFFLINE"/>
    <n v="0"/>
    <n v="0"/>
    <n v="0"/>
    <n v="0"/>
    <n v="1300"/>
    <m/>
    <n v="0.15"/>
    <n v="0"/>
    <n v="195"/>
    <n v="0"/>
  </r>
  <r>
    <x v="4"/>
    <x v="344"/>
    <s v="OFFLINE"/>
    <n v="0"/>
    <n v="0"/>
    <n v="0"/>
    <n v="0"/>
    <n v="1300"/>
    <m/>
    <n v="0.15"/>
    <n v="0"/>
    <n v="195"/>
    <n v="0"/>
  </r>
  <r>
    <x v="4"/>
    <x v="345"/>
    <s v="OFFLINE"/>
    <n v="0"/>
    <n v="0"/>
    <n v="0"/>
    <n v="0"/>
    <n v="1300"/>
    <m/>
    <n v="0.15"/>
    <n v="0"/>
    <n v="195"/>
    <n v="0"/>
  </r>
  <r>
    <x v="4"/>
    <x v="346"/>
    <s v="OFFLINE"/>
    <n v="0"/>
    <n v="0"/>
    <n v="0"/>
    <n v="0"/>
    <n v="1300"/>
    <m/>
    <n v="0.15"/>
    <n v="0"/>
    <n v="195"/>
    <n v="0"/>
  </r>
  <r>
    <x v="4"/>
    <x v="347"/>
    <s v="OFFLINE"/>
    <n v="0"/>
    <n v="0"/>
    <n v="0"/>
    <n v="0"/>
    <n v="1300"/>
    <m/>
    <n v="0.15"/>
    <n v="0"/>
    <n v="195"/>
    <n v="0"/>
  </r>
  <r>
    <x v="4"/>
    <x v="348"/>
    <s v="OFFLINE"/>
    <n v="0"/>
    <n v="0"/>
    <n v="0"/>
    <n v="0"/>
    <n v="1300"/>
    <m/>
    <n v="0.15"/>
    <n v="0"/>
    <n v="195"/>
    <n v="0"/>
  </r>
  <r>
    <x v="4"/>
    <x v="349"/>
    <s v="OFFLINE"/>
    <n v="0"/>
    <n v="0"/>
    <n v="0"/>
    <n v="0"/>
    <n v="1300"/>
    <m/>
    <n v="0.15"/>
    <n v="0"/>
    <n v="195"/>
    <n v="0"/>
  </r>
  <r>
    <x v="4"/>
    <x v="350"/>
    <s v="OFFLINE"/>
    <n v="0"/>
    <n v="0"/>
    <n v="0"/>
    <n v="0"/>
    <n v="1300"/>
    <m/>
    <n v="0.15"/>
    <n v="0"/>
    <n v="195"/>
    <n v="0"/>
  </r>
  <r>
    <x v="4"/>
    <x v="351"/>
    <s v="OFFLINE"/>
    <n v="0"/>
    <n v="0"/>
    <n v="0"/>
    <n v="0"/>
    <n v="1300"/>
    <m/>
    <n v="0.15"/>
    <n v="0"/>
    <n v="195"/>
    <n v="0"/>
  </r>
  <r>
    <x v="4"/>
    <x v="352"/>
    <s v="OFFLINE"/>
    <n v="0"/>
    <n v="0"/>
    <n v="0"/>
    <n v="0"/>
    <n v="1300"/>
    <m/>
    <n v="0.15"/>
    <n v="0"/>
    <n v="195"/>
    <n v="0"/>
  </r>
  <r>
    <x v="4"/>
    <x v="353"/>
    <s v="OFFLINE"/>
    <n v="0"/>
    <n v="0"/>
    <n v="0"/>
    <n v="0"/>
    <n v="1300"/>
    <m/>
    <n v="0.15"/>
    <n v="0"/>
    <n v="195"/>
    <n v="0"/>
  </r>
  <r>
    <x v="4"/>
    <x v="354"/>
    <s v="OFFLINE"/>
    <n v="0"/>
    <n v="0"/>
    <n v="0"/>
    <n v="0"/>
    <n v="1300"/>
    <m/>
    <n v="0.15"/>
    <n v="0"/>
    <n v="195"/>
    <n v="0"/>
  </r>
  <r>
    <x v="4"/>
    <x v="355"/>
    <s v="OFFLINE"/>
    <n v="0"/>
    <n v="0"/>
    <n v="0"/>
    <n v="0"/>
    <n v="1300"/>
    <m/>
    <n v="0.15"/>
    <n v="0"/>
    <n v="195"/>
    <n v="0"/>
  </r>
  <r>
    <x v="4"/>
    <x v="356"/>
    <s v="OFFLINE"/>
    <n v="0"/>
    <n v="0"/>
    <n v="0"/>
    <n v="0"/>
    <n v="1300"/>
    <m/>
    <n v="0.15"/>
    <n v="0"/>
    <n v="195"/>
    <n v="0"/>
  </r>
  <r>
    <x v="4"/>
    <x v="357"/>
    <s v="OFFLINE"/>
    <n v="0"/>
    <n v="0"/>
    <n v="0"/>
    <n v="0"/>
    <n v="1300"/>
    <m/>
    <n v="0.15"/>
    <n v="0"/>
    <n v="195"/>
    <n v="0"/>
  </r>
  <r>
    <x v="4"/>
    <x v="358"/>
    <s v="OFFLINE"/>
    <n v="0"/>
    <n v="0"/>
    <n v="0"/>
    <n v="0"/>
    <n v="1300"/>
    <m/>
    <n v="0.15"/>
    <n v="0"/>
    <n v="195"/>
    <n v="0"/>
  </r>
  <r>
    <x v="4"/>
    <x v="359"/>
    <s v="OFFLINE"/>
    <n v="0"/>
    <n v="0"/>
    <n v="0"/>
    <n v="0"/>
    <n v="1300"/>
    <m/>
    <n v="0.15"/>
    <n v="0"/>
    <n v="195"/>
    <n v="0"/>
  </r>
  <r>
    <x v="4"/>
    <x v="360"/>
    <s v="OFFLINE"/>
    <n v="0"/>
    <n v="0"/>
    <n v="0"/>
    <n v="0"/>
    <n v="1300"/>
    <m/>
    <n v="0.15"/>
    <n v="0"/>
    <n v="195"/>
    <n v="0"/>
  </r>
  <r>
    <x v="4"/>
    <x v="361"/>
    <s v="OFFLINE"/>
    <n v="0"/>
    <n v="0"/>
    <n v="0"/>
    <n v="0"/>
    <n v="1300"/>
    <m/>
    <n v="0.15"/>
    <n v="0"/>
    <n v="195"/>
    <n v="0"/>
  </r>
  <r>
    <x v="4"/>
    <x v="362"/>
    <s v="OFFLINE"/>
    <n v="0"/>
    <n v="0"/>
    <n v="0"/>
    <n v="0"/>
    <n v="1300"/>
    <m/>
    <n v="0.15"/>
    <n v="0"/>
    <n v="195"/>
    <n v="0"/>
  </r>
  <r>
    <x v="4"/>
    <x v="363"/>
    <s v="OFFLINE"/>
    <n v="0"/>
    <n v="0"/>
    <n v="0"/>
    <n v="0"/>
    <n v="1300"/>
    <m/>
    <n v="0.15"/>
    <n v="0"/>
    <n v="195"/>
    <n v="0"/>
  </r>
  <r>
    <x v="4"/>
    <x v="364"/>
    <s v="OFFLINE"/>
    <n v="0"/>
    <n v="0"/>
    <n v="0"/>
    <n v="0"/>
    <n v="1300"/>
    <m/>
    <n v="0.15"/>
    <n v="0"/>
    <n v="195"/>
    <n v="0"/>
  </r>
  <r>
    <x v="4"/>
    <x v="365"/>
    <s v="OFFLINE"/>
    <n v="0"/>
    <n v="0"/>
    <n v="0"/>
    <n v="0"/>
    <n v="1300"/>
    <m/>
    <n v="0.15"/>
    <n v="0"/>
    <n v="195"/>
    <n v="0"/>
  </r>
  <r>
    <x v="4"/>
    <x v="366"/>
    <s v="OFFLINE"/>
    <n v="0"/>
    <n v="0"/>
    <n v="0"/>
    <n v="0"/>
    <n v="1300"/>
    <m/>
    <n v="0.15"/>
    <n v="0"/>
    <n v="195"/>
    <n v="0"/>
  </r>
  <r>
    <x v="4"/>
    <x v="367"/>
    <s v="OFFLINE"/>
    <n v="0"/>
    <n v="0"/>
    <n v="0"/>
    <n v="0"/>
    <n v="1300"/>
    <m/>
    <n v="0.15"/>
    <n v="0"/>
    <n v="195"/>
    <n v="0"/>
  </r>
  <r>
    <x v="4"/>
    <x v="368"/>
    <s v="OFFLINE"/>
    <n v="0"/>
    <n v="0"/>
    <n v="0"/>
    <n v="0"/>
    <n v="1300"/>
    <m/>
    <n v="0.15"/>
    <n v="0"/>
    <n v="195"/>
    <n v="0"/>
  </r>
  <r>
    <x v="4"/>
    <x v="369"/>
    <s v="OFFLINE"/>
    <n v="0"/>
    <n v="0"/>
    <n v="0"/>
    <n v="0"/>
    <n v="1300"/>
    <m/>
    <n v="0.15"/>
    <n v="0"/>
    <n v="195"/>
    <n v="0"/>
  </r>
  <r>
    <x v="4"/>
    <x v="370"/>
    <s v="OFFLINE"/>
    <n v="0"/>
    <n v="0"/>
    <n v="0"/>
    <n v="0"/>
    <n v="1300"/>
    <m/>
    <n v="0.15"/>
    <n v="0"/>
    <n v="195"/>
    <n v="0"/>
  </r>
  <r>
    <x v="4"/>
    <x v="371"/>
    <s v="OFFLINE"/>
    <n v="0"/>
    <n v="0"/>
    <n v="0"/>
    <n v="0"/>
    <n v="1300"/>
    <m/>
    <n v="0.15"/>
    <n v="0"/>
    <n v="195"/>
    <n v="0"/>
  </r>
  <r>
    <x v="4"/>
    <x v="372"/>
    <s v="OFFLINE"/>
    <n v="0"/>
    <n v="0"/>
    <n v="0"/>
    <n v="0"/>
    <n v="1300"/>
    <m/>
    <n v="0.15"/>
    <n v="0"/>
    <n v="195"/>
    <n v="0"/>
  </r>
  <r>
    <x v="4"/>
    <x v="373"/>
    <s v="OFFLINE"/>
    <n v="0"/>
    <n v="0"/>
    <n v="0"/>
    <n v="0"/>
    <n v="1300"/>
    <m/>
    <n v="0.15"/>
    <n v="0"/>
    <n v="195"/>
    <n v="0"/>
  </r>
  <r>
    <x v="4"/>
    <x v="374"/>
    <s v="OFFLINE"/>
    <n v="0"/>
    <n v="0"/>
    <n v="0"/>
    <n v="0"/>
    <n v="1300"/>
    <m/>
    <n v="0.15"/>
    <n v="0"/>
    <n v="195"/>
    <n v="0"/>
  </r>
  <r>
    <x v="4"/>
    <x v="375"/>
    <s v="OFFLINE"/>
    <n v="0"/>
    <n v="0"/>
    <n v="0"/>
    <n v="0"/>
    <n v="1300"/>
    <m/>
    <n v="0.15"/>
    <n v="0"/>
    <n v="195"/>
    <n v="0"/>
  </r>
  <r>
    <x v="4"/>
    <x v="376"/>
    <s v="OFFLINE"/>
    <n v="0"/>
    <n v="0"/>
    <n v="0"/>
    <n v="0"/>
    <n v="1300"/>
    <m/>
    <n v="0.15"/>
    <n v="0"/>
    <n v="195"/>
    <n v="0"/>
  </r>
  <r>
    <x v="4"/>
    <x v="377"/>
    <s v="OFFLINE"/>
    <n v="0"/>
    <n v="0"/>
    <n v="0"/>
    <n v="0"/>
    <n v="1300"/>
    <m/>
    <n v="0.15"/>
    <n v="0"/>
    <n v="195"/>
    <n v="0"/>
  </r>
  <r>
    <x v="4"/>
    <x v="378"/>
    <s v="OFFLINE"/>
    <n v="0"/>
    <n v="0"/>
    <n v="0"/>
    <n v="0"/>
    <n v="1300"/>
    <m/>
    <n v="0.15"/>
    <n v="0"/>
    <n v="195"/>
    <n v="0"/>
  </r>
  <r>
    <x v="4"/>
    <x v="379"/>
    <s v="OFFLINE"/>
    <n v="0"/>
    <n v="0"/>
    <n v="0"/>
    <n v="0"/>
    <n v="1300"/>
    <m/>
    <n v="0.15"/>
    <n v="0"/>
    <n v="195"/>
    <n v="0"/>
  </r>
  <r>
    <x v="4"/>
    <x v="380"/>
    <s v="OFFLINE"/>
    <n v="0"/>
    <n v="0"/>
    <n v="0"/>
    <n v="0"/>
    <n v="1300"/>
    <m/>
    <n v="0.15"/>
    <n v="0"/>
    <n v="195"/>
    <n v="0"/>
  </r>
  <r>
    <x v="4"/>
    <x v="381"/>
    <s v="OFFLINE"/>
    <n v="0"/>
    <n v="0"/>
    <n v="0"/>
    <n v="0"/>
    <n v="1300"/>
    <m/>
    <n v="0.15"/>
    <n v="0"/>
    <n v="195"/>
    <n v="0"/>
  </r>
  <r>
    <x v="4"/>
    <x v="382"/>
    <s v="OFFLINE"/>
    <n v="0"/>
    <n v="0"/>
    <n v="0"/>
    <n v="0"/>
    <n v="1300"/>
    <m/>
    <n v="0.15"/>
    <n v="0"/>
    <n v="195"/>
    <n v="0"/>
  </r>
  <r>
    <x v="4"/>
    <x v="383"/>
    <s v="OFFLINE"/>
    <n v="0"/>
    <n v="0"/>
    <n v="0"/>
    <n v="0"/>
    <n v="1300"/>
    <m/>
    <n v="0.15"/>
    <n v="0"/>
    <n v="195"/>
    <n v="0"/>
  </r>
  <r>
    <x v="4"/>
    <x v="384"/>
    <s v="OFFLINE"/>
    <n v="0"/>
    <n v="0"/>
    <n v="0"/>
    <n v="0"/>
    <n v="1300"/>
    <m/>
    <n v="0.15"/>
    <n v="0"/>
    <n v="195"/>
    <n v="0"/>
  </r>
  <r>
    <x v="4"/>
    <x v="385"/>
    <s v="OFFLINE"/>
    <n v="0"/>
    <n v="0"/>
    <n v="0"/>
    <n v="0"/>
    <n v="1300"/>
    <m/>
    <n v="0.15"/>
    <n v="0"/>
    <n v="195"/>
    <n v="0"/>
  </r>
  <r>
    <x v="4"/>
    <x v="386"/>
    <s v="OFFLINE"/>
    <n v="0"/>
    <n v="0"/>
    <n v="0"/>
    <n v="0"/>
    <n v="1300"/>
    <m/>
    <n v="0.15"/>
    <n v="0"/>
    <n v="195"/>
    <n v="0"/>
  </r>
  <r>
    <x v="4"/>
    <x v="387"/>
    <s v="OFFLINE"/>
    <n v="0"/>
    <n v="0"/>
    <n v="0"/>
    <n v="0"/>
    <n v="1300"/>
    <m/>
    <n v="0.15"/>
    <n v="0"/>
    <n v="195"/>
    <n v="0"/>
  </r>
  <r>
    <x v="4"/>
    <x v="388"/>
    <s v="OFFLINE"/>
    <n v="0"/>
    <n v="0"/>
    <n v="0"/>
    <n v="0"/>
    <n v="1300"/>
    <m/>
    <n v="0.15"/>
    <n v="0"/>
    <n v="195"/>
    <n v="0"/>
  </r>
  <r>
    <x v="4"/>
    <x v="389"/>
    <s v="OFFLINE"/>
    <n v="0"/>
    <n v="0"/>
    <n v="0"/>
    <n v="0"/>
    <n v="1300"/>
    <m/>
    <n v="0.15"/>
    <n v="0"/>
    <n v="195"/>
    <n v="0"/>
  </r>
  <r>
    <x v="4"/>
    <x v="390"/>
    <s v="OFFLINE"/>
    <n v="0"/>
    <n v="0"/>
    <n v="0"/>
    <n v="0"/>
    <n v="1300"/>
    <m/>
    <n v="0.15"/>
    <n v="0"/>
    <n v="195"/>
    <n v="0"/>
  </r>
  <r>
    <x v="4"/>
    <x v="391"/>
    <s v="OFFLINE"/>
    <n v="0"/>
    <n v="0"/>
    <n v="0"/>
    <n v="0"/>
    <n v="1300"/>
    <m/>
    <n v="0.15"/>
    <n v="0"/>
    <n v="195"/>
    <n v="0"/>
  </r>
  <r>
    <x v="4"/>
    <x v="392"/>
    <s v="OFFLINE"/>
    <n v="0"/>
    <n v="0"/>
    <n v="0"/>
    <n v="0"/>
    <n v="1300"/>
    <m/>
    <n v="0.15"/>
    <n v="0"/>
    <n v="195"/>
    <n v="0"/>
  </r>
  <r>
    <x v="4"/>
    <x v="393"/>
    <s v="OFFLINE"/>
    <n v="0"/>
    <n v="0"/>
    <n v="0"/>
    <n v="0"/>
    <n v="1300"/>
    <m/>
    <n v="0.15"/>
    <n v="0"/>
    <n v="195"/>
    <n v="0"/>
  </r>
  <r>
    <x v="4"/>
    <x v="394"/>
    <s v="OFFLINE"/>
    <n v="0"/>
    <n v="0"/>
    <n v="0"/>
    <n v="0"/>
    <n v="1300"/>
    <m/>
    <n v="0.15"/>
    <n v="0"/>
    <n v="195"/>
    <n v="0"/>
  </r>
  <r>
    <x v="4"/>
    <x v="395"/>
    <s v="OFFLINE"/>
    <n v="0"/>
    <n v="0"/>
    <n v="0"/>
    <n v="0"/>
    <n v="1300"/>
    <m/>
    <n v="0.15"/>
    <n v="0"/>
    <n v="195"/>
    <n v="0"/>
  </r>
  <r>
    <x v="4"/>
    <x v="396"/>
    <s v="OFFLINE"/>
    <n v="0"/>
    <n v="0"/>
    <n v="0"/>
    <n v="0"/>
    <n v="1300"/>
    <m/>
    <n v="0.15"/>
    <n v="0"/>
    <n v="195"/>
    <n v="0"/>
  </r>
  <r>
    <x v="4"/>
    <x v="397"/>
    <s v="OFFLINE"/>
    <n v="0"/>
    <n v="0"/>
    <n v="0"/>
    <n v="0"/>
    <n v="1300"/>
    <m/>
    <n v="0.15"/>
    <n v="0"/>
    <n v="195"/>
    <n v="0"/>
  </r>
  <r>
    <x v="4"/>
    <x v="398"/>
    <s v="OFFLINE"/>
    <n v="0"/>
    <n v="0"/>
    <n v="0"/>
    <n v="0"/>
    <n v="1300"/>
    <m/>
    <n v="0.15"/>
    <n v="0"/>
    <n v="195"/>
    <n v="0"/>
  </r>
  <r>
    <x v="4"/>
    <x v="399"/>
    <s v="OFFLINE"/>
    <n v="0"/>
    <n v="0"/>
    <n v="0"/>
    <n v="0"/>
    <n v="1300"/>
    <m/>
    <n v="0.15"/>
    <n v="0"/>
    <n v="195"/>
    <n v="0"/>
  </r>
  <r>
    <x v="4"/>
    <x v="400"/>
    <s v="OFFLINE"/>
    <n v="0"/>
    <n v="0"/>
    <n v="0"/>
    <n v="0"/>
    <n v="1300"/>
    <m/>
    <n v="0.15"/>
    <n v="0"/>
    <n v="195"/>
    <n v="0"/>
  </r>
  <r>
    <x v="4"/>
    <x v="401"/>
    <s v="OFFLINE"/>
    <n v="0"/>
    <n v="0"/>
    <n v="0"/>
    <n v="0"/>
    <n v="1300"/>
    <m/>
    <n v="0.15"/>
    <n v="0"/>
    <n v="195"/>
    <n v="0"/>
  </r>
  <r>
    <x v="4"/>
    <x v="402"/>
    <s v="OFFLINE"/>
    <n v="0"/>
    <n v="0"/>
    <n v="0"/>
    <n v="0"/>
    <n v="1300"/>
    <m/>
    <n v="0.15"/>
    <n v="0"/>
    <n v="195"/>
    <n v="0"/>
  </r>
  <r>
    <x v="4"/>
    <x v="403"/>
    <s v="OFFLINE"/>
    <n v="0"/>
    <n v="0"/>
    <n v="0"/>
    <n v="0"/>
    <n v="1300"/>
    <m/>
    <n v="0.15"/>
    <n v="0"/>
    <n v="195"/>
    <n v="0"/>
  </r>
  <r>
    <x v="4"/>
    <x v="404"/>
    <s v="OFFLINE"/>
    <n v="0"/>
    <n v="0"/>
    <n v="0"/>
    <n v="0"/>
    <n v="1300"/>
    <m/>
    <n v="0.15"/>
    <n v="0"/>
    <n v="195"/>
    <n v="0"/>
  </r>
  <r>
    <x v="4"/>
    <x v="405"/>
    <s v="OFFLINE"/>
    <n v="0"/>
    <n v="0"/>
    <n v="0"/>
    <n v="0"/>
    <n v="1300"/>
    <m/>
    <n v="0.15"/>
    <n v="0"/>
    <n v="195"/>
    <n v="0"/>
  </r>
  <r>
    <x v="4"/>
    <x v="406"/>
    <s v="OFFLINE"/>
    <n v="0"/>
    <n v="0"/>
    <n v="0"/>
    <n v="0"/>
    <n v="1300"/>
    <m/>
    <n v="0.15"/>
    <n v="0"/>
    <n v="195"/>
    <n v="0"/>
  </r>
  <r>
    <x v="4"/>
    <x v="407"/>
    <s v="OFFLINE"/>
    <n v="0"/>
    <n v="0"/>
    <n v="0"/>
    <n v="0"/>
    <n v="1300"/>
    <m/>
    <n v="0.15"/>
    <n v="0"/>
    <n v="195"/>
    <n v="0"/>
  </r>
  <r>
    <x v="4"/>
    <x v="408"/>
    <s v="OFFLINE"/>
    <n v="0"/>
    <n v="0"/>
    <n v="0"/>
    <n v="0"/>
    <n v="1300"/>
    <m/>
    <n v="0.15"/>
    <n v="0"/>
    <n v="195"/>
    <n v="0"/>
  </r>
  <r>
    <x v="4"/>
    <x v="409"/>
    <s v="OFFLINE"/>
    <n v="0"/>
    <n v="0"/>
    <n v="0"/>
    <n v="0"/>
    <n v="1300"/>
    <m/>
    <n v="0.15"/>
    <n v="0"/>
    <n v="195"/>
    <n v="0"/>
  </r>
  <r>
    <x v="4"/>
    <x v="410"/>
    <s v="OFFLINE"/>
    <n v="0"/>
    <n v="0"/>
    <n v="0"/>
    <n v="0"/>
    <n v="1300"/>
    <m/>
    <n v="0.15"/>
    <n v="0"/>
    <n v="195"/>
    <n v="0"/>
  </r>
  <r>
    <x v="4"/>
    <x v="411"/>
    <s v="OFFLINE"/>
    <n v="0"/>
    <n v="0"/>
    <n v="0"/>
    <n v="0"/>
    <n v="1300"/>
    <m/>
    <n v="0.15"/>
    <n v="0"/>
    <n v="195"/>
    <n v="0"/>
  </r>
  <r>
    <x v="4"/>
    <x v="412"/>
    <s v="OFFLINE"/>
    <n v="0"/>
    <n v="0"/>
    <n v="0"/>
    <n v="0"/>
    <n v="1300"/>
    <m/>
    <n v="0.15"/>
    <n v="0"/>
    <n v="195"/>
    <n v="0"/>
  </r>
  <r>
    <x v="4"/>
    <x v="413"/>
    <s v="OFFLINE"/>
    <n v="0"/>
    <n v="0"/>
    <n v="0"/>
    <n v="0"/>
    <n v="1300"/>
    <m/>
    <n v="0.15"/>
    <n v="0"/>
    <n v="195"/>
    <n v="0"/>
  </r>
  <r>
    <x v="4"/>
    <x v="414"/>
    <s v="OFFLINE"/>
    <n v="0"/>
    <n v="0"/>
    <n v="0"/>
    <n v="0"/>
    <n v="1300"/>
    <m/>
    <n v="0.15"/>
    <n v="0"/>
    <n v="195"/>
    <n v="0"/>
  </r>
  <r>
    <x v="4"/>
    <x v="415"/>
    <s v="OFFLINE"/>
    <n v="0"/>
    <n v="0"/>
    <n v="0"/>
    <n v="0"/>
    <n v="1300"/>
    <m/>
    <n v="0.15"/>
    <n v="0"/>
    <n v="195"/>
    <n v="0"/>
  </r>
  <r>
    <x v="4"/>
    <x v="416"/>
    <s v="OFFLINE"/>
    <n v="0"/>
    <n v="0"/>
    <n v="0"/>
    <n v="0"/>
    <n v="1300"/>
    <m/>
    <n v="0.15"/>
    <n v="0"/>
    <n v="195"/>
    <n v="0"/>
  </r>
  <r>
    <x v="4"/>
    <x v="417"/>
    <s v="OFFLINE"/>
    <n v="0"/>
    <n v="0"/>
    <n v="0"/>
    <n v="0"/>
    <n v="1300"/>
    <m/>
    <n v="0.15"/>
    <n v="0"/>
    <n v="195"/>
    <n v="0"/>
  </r>
  <r>
    <x v="4"/>
    <x v="418"/>
    <s v="OFFLINE"/>
    <n v="0"/>
    <n v="0"/>
    <n v="0"/>
    <n v="0"/>
    <n v="1300"/>
    <m/>
    <n v="0.15"/>
    <n v="0"/>
    <n v="195"/>
    <n v="0"/>
  </r>
  <r>
    <x v="4"/>
    <x v="419"/>
    <s v="OFFLINE"/>
    <n v="0"/>
    <n v="0"/>
    <n v="0"/>
    <n v="0"/>
    <n v="1300"/>
    <m/>
    <n v="0.15"/>
    <n v="0"/>
    <n v="195"/>
    <n v="0"/>
  </r>
  <r>
    <x v="4"/>
    <x v="420"/>
    <s v="OFFLINE"/>
    <n v="0"/>
    <n v="0"/>
    <n v="0"/>
    <n v="0"/>
    <n v="1300"/>
    <m/>
    <n v="0.15"/>
    <n v="0"/>
    <n v="195"/>
    <n v="0"/>
  </r>
  <r>
    <x v="4"/>
    <x v="421"/>
    <s v="OFFLINE"/>
    <n v="0"/>
    <n v="0"/>
    <n v="0"/>
    <n v="0"/>
    <n v="1300"/>
    <m/>
    <n v="0.15"/>
    <n v="0"/>
    <n v="195"/>
    <n v="0"/>
  </r>
  <r>
    <x v="4"/>
    <x v="422"/>
    <s v="OFFLINE"/>
    <n v="0"/>
    <n v="0"/>
    <n v="0"/>
    <n v="0"/>
    <n v="1300"/>
    <m/>
    <n v="0.15"/>
    <n v="0"/>
    <n v="195"/>
    <n v="0"/>
  </r>
  <r>
    <x v="4"/>
    <x v="423"/>
    <s v="OFFLINE"/>
    <n v="0"/>
    <n v="0"/>
    <n v="0"/>
    <n v="0"/>
    <n v="1300"/>
    <m/>
    <n v="0.15"/>
    <n v="0"/>
    <n v="195"/>
    <n v="0"/>
  </r>
  <r>
    <x v="4"/>
    <x v="424"/>
    <s v="OFFLINE"/>
    <n v="0"/>
    <n v="0"/>
    <n v="0"/>
    <n v="0"/>
    <n v="1300"/>
    <m/>
    <n v="0.15"/>
    <n v="0"/>
    <n v="195"/>
    <n v="0"/>
  </r>
  <r>
    <x v="4"/>
    <x v="425"/>
    <s v="OFFLINE"/>
    <n v="0"/>
    <n v="0"/>
    <n v="0"/>
    <n v="0"/>
    <n v="1300"/>
    <m/>
    <n v="0.15"/>
    <n v="0"/>
    <n v="195"/>
    <n v="0"/>
  </r>
  <r>
    <x v="4"/>
    <x v="426"/>
    <s v="OFFLINE"/>
    <n v="0"/>
    <n v="0"/>
    <n v="0"/>
    <n v="0"/>
    <n v="1300"/>
    <m/>
    <n v="0.15"/>
    <n v="0"/>
    <n v="195"/>
    <n v="0"/>
  </r>
  <r>
    <x v="4"/>
    <x v="427"/>
    <s v="OFFLINE"/>
    <n v="0"/>
    <n v="0"/>
    <n v="0"/>
    <n v="0"/>
    <n v="1300"/>
    <m/>
    <n v="0.15"/>
    <n v="0"/>
    <n v="195"/>
    <n v="0"/>
  </r>
  <r>
    <x v="4"/>
    <x v="428"/>
    <s v="OFFLINE"/>
    <n v="0"/>
    <n v="0"/>
    <n v="0"/>
    <n v="0"/>
    <n v="1300"/>
    <m/>
    <n v="0.15"/>
    <n v="0"/>
    <n v="195"/>
    <n v="0"/>
  </r>
  <r>
    <x v="4"/>
    <x v="429"/>
    <s v="OFFLINE"/>
    <n v="0"/>
    <n v="0"/>
    <n v="0"/>
    <n v="0"/>
    <n v="1300"/>
    <m/>
    <n v="0.15"/>
    <n v="0"/>
    <n v="195"/>
    <n v="0"/>
  </r>
  <r>
    <x v="4"/>
    <x v="430"/>
    <s v="OFFLINE"/>
    <n v="0"/>
    <n v="0"/>
    <n v="0"/>
    <n v="0"/>
    <n v="1300"/>
    <m/>
    <n v="0.15"/>
    <n v="0"/>
    <n v="195"/>
    <n v="0"/>
  </r>
  <r>
    <x v="4"/>
    <x v="431"/>
    <s v="OFFLINE"/>
    <n v="0"/>
    <n v="0"/>
    <n v="0"/>
    <n v="0"/>
    <n v="1300"/>
    <m/>
    <n v="0.15"/>
    <n v="0"/>
    <n v="195"/>
    <n v="0"/>
  </r>
  <r>
    <x v="4"/>
    <x v="432"/>
    <s v="OFFLINE"/>
    <n v="0"/>
    <n v="0"/>
    <n v="0"/>
    <n v="0"/>
    <n v="1300"/>
    <m/>
    <n v="0.15"/>
    <n v="0"/>
    <n v="195"/>
    <n v="0"/>
  </r>
  <r>
    <x v="4"/>
    <x v="433"/>
    <s v="OFFLINE"/>
    <n v="0"/>
    <n v="0"/>
    <n v="0"/>
    <n v="0"/>
    <n v="1300"/>
    <m/>
    <n v="0.15"/>
    <n v="0"/>
    <n v="195"/>
    <n v="0"/>
  </r>
  <r>
    <x v="4"/>
    <x v="434"/>
    <s v="OFFLINE"/>
    <n v="0"/>
    <n v="0"/>
    <n v="0"/>
    <n v="0"/>
    <n v="1300"/>
    <m/>
    <n v="0.15"/>
    <n v="0"/>
    <n v="195"/>
    <n v="0"/>
  </r>
  <r>
    <x v="4"/>
    <x v="435"/>
    <s v="OFFLINE"/>
    <n v="0"/>
    <n v="0"/>
    <n v="0"/>
    <n v="0"/>
    <n v="1300"/>
    <m/>
    <n v="0.15"/>
    <n v="0"/>
    <n v="195"/>
    <n v="0"/>
  </r>
  <r>
    <x v="4"/>
    <x v="436"/>
    <s v="OFFLINE"/>
    <n v="0"/>
    <n v="0"/>
    <n v="0"/>
    <n v="0"/>
    <n v="1300"/>
    <m/>
    <n v="0.15"/>
    <n v="0"/>
    <n v="195"/>
    <n v="0"/>
  </r>
  <r>
    <x v="4"/>
    <x v="437"/>
    <s v="OFFLINE"/>
    <n v="0"/>
    <n v="0"/>
    <n v="0"/>
    <n v="0"/>
    <n v="1300"/>
    <m/>
    <n v="0.15"/>
    <n v="0"/>
    <n v="195"/>
    <n v="0"/>
  </r>
  <r>
    <x v="4"/>
    <x v="438"/>
    <s v="OFFLINE"/>
    <n v="0"/>
    <n v="0"/>
    <n v="0"/>
    <n v="0"/>
    <n v="1300"/>
    <m/>
    <n v="0.15"/>
    <n v="0"/>
    <n v="195"/>
    <n v="0"/>
  </r>
  <r>
    <x v="4"/>
    <x v="439"/>
    <s v="OFFLINE"/>
    <n v="0"/>
    <n v="0"/>
    <n v="0"/>
    <n v="0"/>
    <n v="1300"/>
    <m/>
    <n v="0.15"/>
    <n v="0"/>
    <n v="195"/>
    <n v="0"/>
  </r>
  <r>
    <x v="4"/>
    <x v="440"/>
    <s v="OFFLINE"/>
    <n v="0"/>
    <n v="0"/>
    <n v="0"/>
    <n v="0"/>
    <n v="1300"/>
    <m/>
    <n v="0.15"/>
    <n v="0"/>
    <n v="195"/>
    <n v="0"/>
  </r>
  <r>
    <x v="4"/>
    <x v="441"/>
    <s v="OFFLINE"/>
    <n v="0"/>
    <n v="0"/>
    <n v="0"/>
    <n v="0"/>
    <n v="1300"/>
    <m/>
    <n v="0.15"/>
    <n v="0"/>
    <n v="195"/>
    <n v="0"/>
  </r>
  <r>
    <x v="4"/>
    <x v="442"/>
    <s v="OFFLINE"/>
    <n v="0"/>
    <n v="0"/>
    <n v="0"/>
    <n v="0"/>
    <n v="1300"/>
    <m/>
    <n v="0.15"/>
    <n v="0"/>
    <n v="195"/>
    <n v="0"/>
  </r>
  <r>
    <x v="4"/>
    <x v="443"/>
    <s v="OFFLINE"/>
    <n v="0"/>
    <n v="0"/>
    <n v="0"/>
    <n v="0"/>
    <n v="1300"/>
    <m/>
    <n v="0.15"/>
    <n v="0"/>
    <n v="195"/>
    <n v="0"/>
  </r>
  <r>
    <x v="4"/>
    <x v="444"/>
    <s v="OFFLINE"/>
    <n v="0"/>
    <n v="0"/>
    <n v="0"/>
    <n v="0"/>
    <n v="1300"/>
    <m/>
    <n v="0.15"/>
    <n v="0"/>
    <n v="195"/>
    <n v="0"/>
  </r>
  <r>
    <x v="4"/>
    <x v="445"/>
    <s v="OFFLINE"/>
    <n v="0"/>
    <n v="0"/>
    <n v="0"/>
    <n v="0"/>
    <n v="1300"/>
    <m/>
    <n v="0.15"/>
    <n v="0"/>
    <n v="195"/>
    <n v="0"/>
  </r>
  <r>
    <x v="4"/>
    <x v="446"/>
    <s v="OFFLINE"/>
    <n v="0"/>
    <n v="0"/>
    <n v="0"/>
    <n v="0"/>
    <n v="1300"/>
    <m/>
    <n v="0.15"/>
    <n v="0"/>
    <n v="195"/>
    <n v="0"/>
  </r>
  <r>
    <x v="4"/>
    <x v="447"/>
    <s v="OFFLINE"/>
    <n v="0"/>
    <n v="0"/>
    <n v="0"/>
    <n v="0"/>
    <n v="1300"/>
    <m/>
    <n v="0.15"/>
    <n v="0"/>
    <n v="195"/>
    <n v="0"/>
  </r>
  <r>
    <x v="4"/>
    <x v="448"/>
    <s v="OFFLINE"/>
    <n v="0"/>
    <n v="0"/>
    <n v="0"/>
    <n v="0"/>
    <n v="1300"/>
    <m/>
    <n v="0.15"/>
    <n v="0"/>
    <n v="195"/>
    <n v="0"/>
  </r>
  <r>
    <x v="4"/>
    <x v="449"/>
    <s v="OFFLINE"/>
    <n v="0"/>
    <n v="0"/>
    <n v="0"/>
    <n v="0"/>
    <n v="1300"/>
    <m/>
    <n v="0.15"/>
    <n v="0"/>
    <n v="195"/>
    <n v="0"/>
  </r>
  <r>
    <x v="4"/>
    <x v="450"/>
    <s v="OFFLINE"/>
    <n v="0"/>
    <n v="0"/>
    <n v="0"/>
    <n v="0"/>
    <n v="1300"/>
    <m/>
    <n v="0.15"/>
    <n v="0"/>
    <n v="195"/>
    <n v="0"/>
  </r>
  <r>
    <x v="4"/>
    <x v="451"/>
    <s v="OFFLINE"/>
    <n v="0"/>
    <n v="0"/>
    <n v="0"/>
    <n v="0"/>
    <n v="1300"/>
    <m/>
    <n v="0.15"/>
    <n v="0"/>
    <n v="195"/>
    <n v="0"/>
  </r>
  <r>
    <x v="4"/>
    <x v="452"/>
    <s v="OFFLINE"/>
    <n v="0"/>
    <n v="0"/>
    <n v="0"/>
    <n v="0"/>
    <n v="1300"/>
    <m/>
    <n v="0.15"/>
    <n v="0"/>
    <n v="195"/>
    <n v="0"/>
  </r>
  <r>
    <x v="4"/>
    <x v="453"/>
    <s v="OFFLINE"/>
    <n v="0"/>
    <n v="0"/>
    <n v="0"/>
    <n v="0"/>
    <n v="1300"/>
    <m/>
    <n v="0.15"/>
    <n v="0"/>
    <n v="195"/>
    <n v="0"/>
  </r>
  <r>
    <x v="4"/>
    <x v="454"/>
    <s v="OFFLINE"/>
    <n v="0"/>
    <n v="0"/>
    <n v="0"/>
    <n v="0"/>
    <n v="1300"/>
    <m/>
    <n v="0.15"/>
    <n v="0"/>
    <n v="195"/>
    <n v="0"/>
  </r>
  <r>
    <x v="4"/>
    <x v="455"/>
    <s v="OFFLINE"/>
    <n v="0"/>
    <n v="0"/>
    <n v="0"/>
    <n v="0"/>
    <n v="1300"/>
    <m/>
    <n v="0.15"/>
    <n v="0"/>
    <n v="195"/>
    <n v="0"/>
  </r>
  <r>
    <x v="4"/>
    <x v="456"/>
    <s v="OFFLINE"/>
    <n v="0"/>
    <n v="0"/>
    <n v="0"/>
    <n v="0"/>
    <n v="1300"/>
    <m/>
    <n v="0.15"/>
    <n v="0"/>
    <n v="195"/>
    <n v="0"/>
  </r>
  <r>
    <x v="4"/>
    <x v="457"/>
    <s v="OFFLINE"/>
    <n v="0"/>
    <n v="0"/>
    <n v="0"/>
    <n v="0"/>
    <n v="1300"/>
    <m/>
    <n v="0.15"/>
    <n v="0"/>
    <n v="195"/>
    <n v="0"/>
  </r>
  <r>
    <x v="4"/>
    <x v="458"/>
    <s v="OFFLINE"/>
    <n v="0"/>
    <n v="0"/>
    <n v="0"/>
    <n v="0"/>
    <n v="1300"/>
    <m/>
    <n v="0.15"/>
    <n v="0"/>
    <n v="195"/>
    <n v="0"/>
  </r>
  <r>
    <x v="4"/>
    <x v="459"/>
    <s v="OFFLINE"/>
    <n v="0"/>
    <n v="0"/>
    <n v="0"/>
    <n v="0"/>
    <n v="1300"/>
    <m/>
    <n v="0.15"/>
    <n v="0"/>
    <n v="195"/>
    <n v="0"/>
  </r>
  <r>
    <x v="4"/>
    <x v="460"/>
    <s v="OFFLINE"/>
    <n v="0"/>
    <n v="0"/>
    <n v="0"/>
    <n v="0"/>
    <n v="1300"/>
    <m/>
    <n v="0.15"/>
    <n v="0"/>
    <n v="195"/>
    <n v="0"/>
  </r>
  <r>
    <x v="4"/>
    <x v="461"/>
    <s v="OFFLINE"/>
    <n v="0"/>
    <n v="0"/>
    <n v="0"/>
    <n v="0"/>
    <n v="1300"/>
    <m/>
    <n v="0.15"/>
    <n v="0"/>
    <n v="195"/>
    <n v="0"/>
  </r>
  <r>
    <x v="4"/>
    <x v="462"/>
    <s v="OFFLINE"/>
    <n v="0"/>
    <n v="0"/>
    <n v="0"/>
    <n v="0"/>
    <n v="1300"/>
    <m/>
    <n v="0.15"/>
    <n v="0"/>
    <n v="195"/>
    <n v="0"/>
  </r>
  <r>
    <x v="4"/>
    <x v="463"/>
    <s v="OFFLINE"/>
    <n v="0"/>
    <n v="0"/>
    <n v="0"/>
    <n v="0"/>
    <n v="1300"/>
    <m/>
    <n v="0.15"/>
    <n v="0"/>
    <n v="195"/>
    <n v="0"/>
  </r>
  <r>
    <x v="4"/>
    <x v="464"/>
    <s v="OFFLINE"/>
    <n v="0"/>
    <n v="0"/>
    <n v="0"/>
    <n v="0"/>
    <n v="1300"/>
    <m/>
    <n v="0.15"/>
    <n v="0"/>
    <n v="195"/>
    <n v="0"/>
  </r>
  <r>
    <x v="4"/>
    <x v="465"/>
    <s v="OFFLINE"/>
    <n v="0"/>
    <n v="0"/>
    <n v="0"/>
    <n v="0"/>
    <n v="1300"/>
    <m/>
    <n v="0.15"/>
    <n v="0"/>
    <n v="195"/>
    <n v="0"/>
  </r>
  <r>
    <x v="4"/>
    <x v="466"/>
    <s v="OFFLINE"/>
    <n v="0"/>
    <n v="0"/>
    <n v="0"/>
    <n v="0"/>
    <n v="1300"/>
    <m/>
    <n v="0.15"/>
    <n v="0"/>
    <n v="195"/>
    <n v="0"/>
  </r>
  <r>
    <x v="4"/>
    <x v="467"/>
    <s v="OFFLINE"/>
    <n v="0"/>
    <n v="0"/>
    <n v="0"/>
    <n v="0"/>
    <n v="1300"/>
    <m/>
    <n v="0.15"/>
    <n v="0"/>
    <n v="195"/>
    <n v="0"/>
  </r>
  <r>
    <x v="4"/>
    <x v="468"/>
    <s v="OFFLINE"/>
    <n v="0"/>
    <n v="0"/>
    <n v="0"/>
    <n v="0"/>
    <n v="1300"/>
    <m/>
    <n v="0.15"/>
    <n v="0"/>
    <n v="195"/>
    <n v="0"/>
  </r>
  <r>
    <x v="4"/>
    <x v="469"/>
    <s v="OFFLINE"/>
    <n v="0"/>
    <n v="0"/>
    <n v="0"/>
    <n v="0"/>
    <n v="1300"/>
    <m/>
    <n v="0.15"/>
    <n v="0"/>
    <n v="195"/>
    <n v="0"/>
  </r>
  <r>
    <x v="4"/>
    <x v="470"/>
    <s v="OFFLINE"/>
    <n v="0"/>
    <n v="0"/>
    <n v="0"/>
    <n v="0"/>
    <n v="1300"/>
    <m/>
    <n v="0.15"/>
    <n v="0"/>
    <n v="195"/>
    <n v="0"/>
  </r>
  <r>
    <x v="4"/>
    <x v="471"/>
    <s v="OFFLINE"/>
    <n v="0"/>
    <n v="0"/>
    <n v="0"/>
    <n v="0"/>
    <n v="1300"/>
    <m/>
    <n v="0.15"/>
    <n v="0"/>
    <n v="195"/>
    <n v="0"/>
  </r>
  <r>
    <x v="4"/>
    <x v="472"/>
    <s v="OFFLINE"/>
    <n v="0"/>
    <n v="0"/>
    <n v="0"/>
    <n v="0"/>
    <n v="1300"/>
    <m/>
    <n v="0.15"/>
    <n v="0"/>
    <n v="195"/>
    <n v="0"/>
  </r>
  <r>
    <x v="4"/>
    <x v="473"/>
    <s v="OFFLINE"/>
    <n v="0"/>
    <n v="0"/>
    <n v="0"/>
    <n v="0"/>
    <n v="1300"/>
    <m/>
    <n v="0.15"/>
    <n v="0"/>
    <n v="195"/>
    <n v="0"/>
  </r>
  <r>
    <x v="4"/>
    <x v="474"/>
    <s v="OFFLINE"/>
    <n v="0"/>
    <n v="0"/>
    <n v="0"/>
    <n v="0"/>
    <n v="1300"/>
    <m/>
    <n v="0.15"/>
    <n v="0"/>
    <n v="195"/>
    <n v="0"/>
  </r>
  <r>
    <x v="4"/>
    <x v="475"/>
    <s v="OFFLINE"/>
    <n v="0"/>
    <n v="0"/>
    <n v="0"/>
    <n v="0"/>
    <n v="1300"/>
    <m/>
    <n v="0.15"/>
    <n v="0"/>
    <n v="195"/>
    <n v="0"/>
  </r>
  <r>
    <x v="4"/>
    <x v="476"/>
    <s v="OFFLINE"/>
    <n v="0"/>
    <n v="0"/>
    <n v="0"/>
    <n v="0"/>
    <n v="1300"/>
    <m/>
    <n v="0.15"/>
    <n v="0"/>
    <n v="195"/>
    <n v="0"/>
  </r>
  <r>
    <x v="4"/>
    <x v="477"/>
    <s v="OFFLINE"/>
    <n v="0"/>
    <n v="0"/>
    <n v="0"/>
    <n v="0"/>
    <n v="1300"/>
    <m/>
    <n v="0.15"/>
    <n v="0"/>
    <n v="195"/>
    <n v="0"/>
  </r>
  <r>
    <x v="4"/>
    <x v="478"/>
    <s v="OFFLINE"/>
    <n v="0"/>
    <n v="0"/>
    <n v="0"/>
    <n v="0"/>
    <n v="1300"/>
    <m/>
    <n v="0.15"/>
    <n v="0"/>
    <n v="195"/>
    <n v="0"/>
  </r>
  <r>
    <x v="4"/>
    <x v="479"/>
    <s v="OFFLINE"/>
    <n v="0"/>
    <n v="0"/>
    <n v="0"/>
    <n v="0"/>
    <n v="1300"/>
    <m/>
    <n v="0.15"/>
    <n v="0"/>
    <n v="195"/>
    <n v="0"/>
  </r>
  <r>
    <x v="4"/>
    <x v="480"/>
    <s v="OFFLINE"/>
    <n v="0"/>
    <n v="0"/>
    <n v="0"/>
    <n v="0"/>
    <n v="1300"/>
    <m/>
    <n v="0.15"/>
    <n v="0"/>
    <n v="195"/>
    <n v="0"/>
  </r>
  <r>
    <x v="4"/>
    <x v="481"/>
    <s v="OFFLINE"/>
    <n v="0"/>
    <n v="0"/>
    <n v="0"/>
    <n v="0"/>
    <n v="1300"/>
    <m/>
    <n v="0.15"/>
    <n v="0"/>
    <n v="195"/>
    <n v="0"/>
  </r>
  <r>
    <x v="4"/>
    <x v="482"/>
    <s v="OFFLINE"/>
    <n v="0"/>
    <n v="0"/>
    <n v="0"/>
    <n v="0"/>
    <n v="1300"/>
    <m/>
    <n v="0.15"/>
    <n v="0"/>
    <n v="195"/>
    <n v="0"/>
  </r>
  <r>
    <x v="4"/>
    <x v="483"/>
    <s v="OFFLINE"/>
    <n v="0"/>
    <n v="0"/>
    <n v="0"/>
    <n v="0"/>
    <n v="1300"/>
    <m/>
    <n v="0.15"/>
    <n v="0"/>
    <n v="195"/>
    <n v="0"/>
  </r>
  <r>
    <x v="4"/>
    <x v="484"/>
    <s v="OFFLINE"/>
    <n v="0"/>
    <n v="0"/>
    <n v="0"/>
    <n v="0"/>
    <n v="1300"/>
    <m/>
    <n v="0.15"/>
    <n v="0"/>
    <n v="195"/>
    <n v="0"/>
  </r>
  <r>
    <x v="4"/>
    <x v="485"/>
    <s v="OFFLINE"/>
    <n v="0"/>
    <n v="0"/>
    <n v="0"/>
    <n v="0"/>
    <n v="1300"/>
    <m/>
    <n v="0.15"/>
    <n v="0"/>
    <n v="195"/>
    <n v="0"/>
  </r>
  <r>
    <x v="4"/>
    <x v="486"/>
    <s v="OFFLINE"/>
    <n v="0"/>
    <n v="0"/>
    <n v="0"/>
    <n v="0"/>
    <n v="1300"/>
    <m/>
    <n v="0.15"/>
    <n v="0"/>
    <n v="195"/>
    <n v="0"/>
  </r>
  <r>
    <x v="4"/>
    <x v="487"/>
    <s v="OFFLINE"/>
    <n v="0"/>
    <n v="0"/>
    <n v="0"/>
    <n v="0"/>
    <n v="1300"/>
    <m/>
    <n v="0.15"/>
    <n v="0"/>
    <n v="195"/>
    <n v="0"/>
  </r>
  <r>
    <x v="4"/>
    <x v="488"/>
    <s v="OFFLINE"/>
    <n v="0"/>
    <n v="0"/>
    <n v="0"/>
    <n v="0"/>
    <n v="1300"/>
    <m/>
    <n v="0.15"/>
    <n v="0"/>
    <n v="195"/>
    <n v="0"/>
  </r>
  <r>
    <x v="4"/>
    <x v="489"/>
    <s v="OFFLINE"/>
    <n v="0"/>
    <n v="0"/>
    <n v="0"/>
    <n v="0"/>
    <n v="1300"/>
    <m/>
    <n v="0.15"/>
    <n v="0"/>
    <n v="195"/>
    <n v="0"/>
  </r>
  <r>
    <x v="4"/>
    <x v="490"/>
    <s v="OFFLINE"/>
    <n v="0"/>
    <n v="0"/>
    <n v="0"/>
    <n v="0"/>
    <n v="1300"/>
    <m/>
    <n v="0.15"/>
    <n v="0"/>
    <n v="195"/>
    <n v="0"/>
  </r>
  <r>
    <x v="4"/>
    <x v="491"/>
    <s v="OFFLINE"/>
    <n v="0"/>
    <n v="0"/>
    <n v="0"/>
    <n v="0"/>
    <n v="1300"/>
    <m/>
    <n v="0.15"/>
    <n v="0"/>
    <n v="195"/>
    <n v="0"/>
  </r>
  <r>
    <x v="4"/>
    <x v="492"/>
    <s v="OFFLINE"/>
    <n v="0"/>
    <n v="0"/>
    <n v="0"/>
    <n v="0"/>
    <n v="1300"/>
    <m/>
    <n v="0.15"/>
    <n v="0"/>
    <n v="195"/>
    <n v="0"/>
  </r>
  <r>
    <x v="4"/>
    <x v="493"/>
    <s v="OFFLINE"/>
    <n v="0"/>
    <n v="0"/>
    <n v="0"/>
    <n v="0"/>
    <n v="1300"/>
    <m/>
    <n v="0.15"/>
    <n v="0"/>
    <n v="195"/>
    <n v="0"/>
  </r>
  <r>
    <x v="4"/>
    <x v="494"/>
    <s v="OFFLINE"/>
    <n v="0"/>
    <n v="0"/>
    <n v="0"/>
    <n v="0"/>
    <n v="1300"/>
    <m/>
    <n v="0.15"/>
    <n v="0"/>
    <n v="195"/>
    <n v="0"/>
  </r>
  <r>
    <x v="4"/>
    <x v="495"/>
    <s v="OFFLINE"/>
    <n v="0"/>
    <n v="0"/>
    <n v="0"/>
    <n v="0"/>
    <n v="1300"/>
    <m/>
    <n v="0.15"/>
    <n v="0"/>
    <n v="195"/>
    <n v="0"/>
  </r>
  <r>
    <x v="4"/>
    <x v="496"/>
    <s v="OFFLINE"/>
    <n v="0"/>
    <n v="0"/>
    <n v="0"/>
    <n v="0"/>
    <n v="1300"/>
    <m/>
    <n v="0.15"/>
    <n v="0"/>
    <n v="195"/>
    <n v="0"/>
  </r>
  <r>
    <x v="4"/>
    <x v="497"/>
    <s v="OFFLINE"/>
    <n v="0"/>
    <n v="0"/>
    <n v="0"/>
    <n v="0"/>
    <n v="1300"/>
    <m/>
    <n v="0.15"/>
    <n v="0"/>
    <n v="195"/>
    <n v="0"/>
  </r>
  <r>
    <x v="4"/>
    <x v="498"/>
    <s v="OFFLINE"/>
    <n v="0"/>
    <n v="0"/>
    <n v="0"/>
    <n v="0"/>
    <n v="1300"/>
    <m/>
    <n v="0.15"/>
    <n v="0"/>
    <n v="195"/>
    <n v="0"/>
  </r>
  <r>
    <x v="4"/>
    <x v="499"/>
    <s v="OFFLINE"/>
    <n v="0"/>
    <n v="0"/>
    <n v="0"/>
    <n v="0"/>
    <n v="1300"/>
    <m/>
    <n v="0.15"/>
    <n v="0"/>
    <n v="195"/>
    <n v="0"/>
  </r>
  <r>
    <x v="4"/>
    <x v="500"/>
    <s v="OFFLINE"/>
    <n v="0"/>
    <n v="0"/>
    <n v="0"/>
    <n v="0"/>
    <n v="1300"/>
    <m/>
    <n v="0.15"/>
    <n v="0"/>
    <n v="195"/>
    <n v="0"/>
  </r>
  <r>
    <x v="4"/>
    <x v="501"/>
    <s v="OFFLINE"/>
    <n v="0"/>
    <n v="0"/>
    <n v="0"/>
    <n v="0"/>
    <n v="1300"/>
    <m/>
    <n v="0.15"/>
    <n v="0"/>
    <n v="195"/>
    <n v="0"/>
  </r>
  <r>
    <x v="4"/>
    <x v="502"/>
    <s v="OFFLINE"/>
    <n v="0"/>
    <n v="0"/>
    <n v="0"/>
    <n v="0"/>
    <n v="1300"/>
    <m/>
    <n v="0.15"/>
    <n v="0"/>
    <n v="195"/>
    <n v="0"/>
  </r>
  <r>
    <x v="4"/>
    <x v="503"/>
    <s v="OFFLINE"/>
    <n v="0"/>
    <n v="0"/>
    <n v="0"/>
    <n v="0"/>
    <n v="1300"/>
    <m/>
    <n v="0.15"/>
    <n v="0"/>
    <n v="195"/>
    <n v="0"/>
  </r>
  <r>
    <x v="4"/>
    <x v="504"/>
    <s v="OFFLINE"/>
    <n v="0"/>
    <n v="0"/>
    <n v="0"/>
    <n v="0"/>
    <n v="1300"/>
    <m/>
    <n v="0.15"/>
    <n v="0"/>
    <n v="195"/>
    <n v="0"/>
  </r>
  <r>
    <x v="4"/>
    <x v="505"/>
    <s v="OFFLINE"/>
    <n v="0"/>
    <n v="0"/>
    <n v="0"/>
    <n v="0"/>
    <n v="1300"/>
    <m/>
    <n v="0.15"/>
    <n v="0"/>
    <n v="195"/>
    <n v="0"/>
  </r>
  <r>
    <x v="4"/>
    <x v="506"/>
    <s v="OFFLINE"/>
    <n v="0"/>
    <n v="0"/>
    <n v="0"/>
    <n v="0"/>
    <n v="1300"/>
    <m/>
    <n v="0.15"/>
    <n v="0"/>
    <n v="195"/>
    <n v="0"/>
  </r>
  <r>
    <x v="4"/>
    <x v="507"/>
    <s v="OFFLINE"/>
    <n v="0"/>
    <n v="0"/>
    <n v="0"/>
    <n v="0"/>
    <n v="1300"/>
    <m/>
    <n v="0.15"/>
    <n v="0"/>
    <n v="195"/>
    <n v="0"/>
  </r>
  <r>
    <x v="4"/>
    <x v="508"/>
    <s v="OFFLINE"/>
    <n v="0"/>
    <n v="0"/>
    <n v="0"/>
    <n v="0"/>
    <n v="1300"/>
    <m/>
    <n v="0.15"/>
    <n v="0"/>
    <n v="195"/>
    <n v="0"/>
  </r>
  <r>
    <x v="4"/>
    <x v="509"/>
    <s v="OFFLINE"/>
    <n v="0"/>
    <n v="0"/>
    <n v="0"/>
    <n v="0"/>
    <n v="1300"/>
    <m/>
    <n v="0.15"/>
    <n v="0"/>
    <n v="195"/>
    <n v="0"/>
  </r>
  <r>
    <x v="4"/>
    <x v="510"/>
    <s v="OFFLINE"/>
    <n v="0"/>
    <n v="0"/>
    <n v="0"/>
    <n v="0"/>
    <n v="1300"/>
    <m/>
    <n v="0.15"/>
    <n v="0"/>
    <n v="195"/>
    <n v="0"/>
  </r>
  <r>
    <x v="4"/>
    <x v="511"/>
    <s v="OFFLINE"/>
    <n v="0"/>
    <n v="0"/>
    <n v="0"/>
    <n v="0"/>
    <n v="1300"/>
    <m/>
    <n v="0.15"/>
    <n v="0"/>
    <n v="195"/>
    <n v="0"/>
  </r>
  <r>
    <x v="4"/>
    <x v="512"/>
    <s v="OFFLINE"/>
    <n v="0"/>
    <n v="0"/>
    <n v="0"/>
    <n v="0"/>
    <n v="1300"/>
    <m/>
    <n v="0.15"/>
    <n v="0"/>
    <n v="195"/>
    <n v="0"/>
  </r>
  <r>
    <x v="4"/>
    <x v="513"/>
    <s v="OFFLINE"/>
    <n v="0"/>
    <n v="0"/>
    <n v="0"/>
    <n v="0"/>
    <n v="1300"/>
    <m/>
    <n v="0.15"/>
    <n v="0"/>
    <n v="195"/>
    <n v="0"/>
  </r>
  <r>
    <x v="4"/>
    <x v="514"/>
    <s v="OFFLINE"/>
    <n v="0"/>
    <n v="0"/>
    <n v="0"/>
    <n v="0"/>
    <n v="1300"/>
    <m/>
    <n v="0.15"/>
    <n v="0"/>
    <n v="195"/>
    <n v="0"/>
  </r>
  <r>
    <x v="4"/>
    <x v="515"/>
    <s v="OFFLINE"/>
    <n v="0"/>
    <n v="0"/>
    <n v="0"/>
    <n v="0"/>
    <n v="1300"/>
    <m/>
    <n v="0.15"/>
    <n v="0"/>
    <n v="195"/>
    <n v="0"/>
  </r>
  <r>
    <x v="4"/>
    <x v="516"/>
    <s v="OFFLINE"/>
    <n v="0"/>
    <n v="0"/>
    <n v="0"/>
    <n v="0"/>
    <n v="1300"/>
    <m/>
    <n v="0.15"/>
    <n v="0"/>
    <n v="195"/>
    <n v="0"/>
  </r>
  <r>
    <x v="4"/>
    <x v="517"/>
    <s v="OFFLINE"/>
    <n v="0"/>
    <n v="0"/>
    <n v="0"/>
    <n v="0"/>
    <n v="1300"/>
    <m/>
    <n v="0.15"/>
    <n v="0"/>
    <n v="195"/>
    <n v="0"/>
  </r>
  <r>
    <x v="4"/>
    <x v="518"/>
    <s v="OFFLINE"/>
    <n v="0"/>
    <n v="0"/>
    <n v="0"/>
    <n v="0"/>
    <n v="1300"/>
    <m/>
    <n v="0.15"/>
    <n v="0"/>
    <n v="195"/>
    <n v="0"/>
  </r>
  <r>
    <x v="4"/>
    <x v="519"/>
    <s v="OFFLINE"/>
    <n v="0"/>
    <n v="0"/>
    <n v="0"/>
    <n v="0"/>
    <n v="1300"/>
    <m/>
    <n v="0.15"/>
    <n v="0"/>
    <n v="195"/>
    <n v="0"/>
  </r>
  <r>
    <x v="4"/>
    <x v="520"/>
    <s v="OFFLINE"/>
    <n v="0"/>
    <n v="0"/>
    <n v="0"/>
    <n v="0"/>
    <n v="1300"/>
    <m/>
    <n v="0.15"/>
    <n v="0"/>
    <n v="195"/>
    <n v="0"/>
  </r>
  <r>
    <x v="4"/>
    <x v="521"/>
    <s v="OFFLINE"/>
    <n v="0"/>
    <n v="0"/>
    <n v="0"/>
    <n v="0"/>
    <n v="1300"/>
    <m/>
    <n v="0.15"/>
    <n v="0"/>
    <n v="195"/>
    <n v="0"/>
  </r>
  <r>
    <x v="4"/>
    <x v="522"/>
    <s v="OFFLINE"/>
    <n v="0"/>
    <n v="0"/>
    <n v="0"/>
    <n v="0"/>
    <n v="1300"/>
    <m/>
    <n v="0.15"/>
    <n v="0"/>
    <n v="195"/>
    <n v="0"/>
  </r>
  <r>
    <x v="4"/>
    <x v="523"/>
    <s v="OFFLINE"/>
    <n v="0"/>
    <n v="0"/>
    <n v="0"/>
    <n v="0"/>
    <n v="1300"/>
    <m/>
    <n v="0.15"/>
    <n v="0"/>
    <n v="195"/>
    <n v="0"/>
  </r>
  <r>
    <x v="4"/>
    <x v="524"/>
    <s v="OFFLINE"/>
    <n v="0"/>
    <n v="0"/>
    <n v="0"/>
    <n v="0"/>
    <n v="1300"/>
    <m/>
    <n v="0.15"/>
    <n v="0"/>
    <n v="195"/>
    <n v="0"/>
  </r>
  <r>
    <x v="4"/>
    <x v="525"/>
    <s v="OFFLINE"/>
    <n v="0"/>
    <n v="0"/>
    <n v="0"/>
    <n v="0"/>
    <n v="1300"/>
    <m/>
    <n v="0.15"/>
    <n v="0"/>
    <n v="195"/>
    <n v="0"/>
  </r>
  <r>
    <x v="4"/>
    <x v="526"/>
    <s v="OFFLINE"/>
    <n v="0"/>
    <n v="0"/>
    <n v="0"/>
    <n v="0"/>
    <n v="1300"/>
    <m/>
    <n v="0.15"/>
    <n v="0"/>
    <n v="195"/>
    <n v="0"/>
  </r>
  <r>
    <x v="4"/>
    <x v="527"/>
    <s v="OFFLINE"/>
    <n v="0"/>
    <n v="0"/>
    <n v="0"/>
    <n v="0"/>
    <n v="1300"/>
    <m/>
    <n v="0.15"/>
    <n v="0"/>
    <n v="195"/>
    <n v="0"/>
  </r>
  <r>
    <x v="4"/>
    <x v="528"/>
    <s v="OFFLINE"/>
    <n v="0"/>
    <n v="0"/>
    <n v="0"/>
    <n v="0"/>
    <n v="1300"/>
    <m/>
    <n v="0.15"/>
    <n v="0"/>
    <n v="195"/>
    <n v="0"/>
  </r>
  <r>
    <x v="4"/>
    <x v="529"/>
    <s v="OFFLINE"/>
    <n v="0"/>
    <n v="0"/>
    <n v="0"/>
    <n v="0"/>
    <n v="1300"/>
    <m/>
    <n v="0.15"/>
    <n v="0"/>
    <n v="195"/>
    <n v="0"/>
  </r>
  <r>
    <x v="4"/>
    <x v="530"/>
    <s v="OFFLINE"/>
    <n v="0"/>
    <n v="0"/>
    <n v="0"/>
    <n v="0"/>
    <n v="1300"/>
    <m/>
    <n v="0.15"/>
    <n v="0"/>
    <n v="195"/>
    <n v="0"/>
  </r>
  <r>
    <x v="4"/>
    <x v="531"/>
    <s v="OFFLINE"/>
    <n v="0"/>
    <n v="0"/>
    <n v="0"/>
    <n v="0"/>
    <n v="1300"/>
    <m/>
    <n v="0.15"/>
    <n v="0"/>
    <n v="195"/>
    <n v="0"/>
  </r>
  <r>
    <x v="4"/>
    <x v="532"/>
    <s v="OFFLINE"/>
    <n v="0"/>
    <n v="0"/>
    <n v="0"/>
    <n v="0"/>
    <n v="1300"/>
    <m/>
    <n v="0.15"/>
    <n v="0"/>
    <n v="195"/>
    <n v="0"/>
  </r>
  <r>
    <x v="4"/>
    <x v="533"/>
    <s v="OFFLINE"/>
    <n v="0"/>
    <n v="0"/>
    <n v="0"/>
    <n v="0"/>
    <n v="1300"/>
    <m/>
    <n v="0.15"/>
    <n v="0"/>
    <n v="195"/>
    <n v="0"/>
  </r>
  <r>
    <x v="4"/>
    <x v="534"/>
    <s v="OFFLINE"/>
    <n v="0"/>
    <n v="0"/>
    <n v="0"/>
    <n v="0"/>
    <n v="1300"/>
    <m/>
    <n v="0.15"/>
    <n v="0"/>
    <n v="195"/>
    <n v="0"/>
  </r>
  <r>
    <x v="4"/>
    <x v="535"/>
    <s v="OFFLINE"/>
    <n v="0"/>
    <n v="0"/>
    <n v="0"/>
    <n v="0"/>
    <n v="1300"/>
    <m/>
    <n v="0.15"/>
    <n v="0"/>
    <n v="195"/>
    <n v="0"/>
  </r>
  <r>
    <x v="4"/>
    <x v="536"/>
    <s v="OFFLINE"/>
    <n v="0"/>
    <n v="0"/>
    <n v="0"/>
    <n v="0"/>
    <n v="1300"/>
    <m/>
    <n v="0.15"/>
    <n v="0"/>
    <n v="195"/>
    <n v="0"/>
  </r>
  <r>
    <x v="4"/>
    <x v="537"/>
    <s v="OFFLINE"/>
    <n v="0"/>
    <n v="0"/>
    <n v="0"/>
    <n v="0"/>
    <n v="1300"/>
    <m/>
    <n v="0.15"/>
    <n v="0"/>
    <n v="195"/>
    <n v="0"/>
  </r>
  <r>
    <x v="4"/>
    <x v="538"/>
    <s v="OFFLINE"/>
    <n v="0"/>
    <n v="0"/>
    <n v="0"/>
    <n v="0"/>
    <n v="1300"/>
    <m/>
    <n v="0.15"/>
    <n v="0"/>
    <n v="195"/>
    <n v="0"/>
  </r>
  <r>
    <x v="4"/>
    <x v="539"/>
    <s v="OFFLINE"/>
    <n v="0"/>
    <n v="0"/>
    <n v="0"/>
    <n v="0"/>
    <n v="1300"/>
    <m/>
    <n v="0.15"/>
    <n v="0"/>
    <n v="195"/>
    <n v="0"/>
  </r>
  <r>
    <x v="4"/>
    <x v="540"/>
    <s v="OFFLINE"/>
    <n v="0"/>
    <n v="0"/>
    <n v="0"/>
    <n v="0"/>
    <n v="1300"/>
    <m/>
    <n v="0.15"/>
    <n v="0"/>
    <n v="195"/>
    <n v="0"/>
  </r>
  <r>
    <x v="4"/>
    <x v="541"/>
    <s v="OFFLINE"/>
    <n v="0"/>
    <n v="0"/>
    <n v="0"/>
    <n v="0"/>
    <n v="1300"/>
    <m/>
    <n v="0.15"/>
    <n v="0"/>
    <n v="195"/>
    <n v="0"/>
  </r>
  <r>
    <x v="4"/>
    <x v="542"/>
    <s v="OFFLINE"/>
    <n v="0"/>
    <n v="0"/>
    <n v="0"/>
    <n v="0"/>
    <n v="1300"/>
    <m/>
    <n v="0.15"/>
    <n v="0"/>
    <n v="195"/>
    <n v="0"/>
  </r>
  <r>
    <x v="4"/>
    <x v="543"/>
    <s v="OFFLINE"/>
    <n v="0"/>
    <n v="0"/>
    <n v="0"/>
    <n v="0"/>
    <n v="1300"/>
    <m/>
    <n v="0.15"/>
    <n v="0"/>
    <n v="195"/>
    <n v="0"/>
  </r>
  <r>
    <x v="4"/>
    <x v="544"/>
    <s v="OFFLINE"/>
    <n v="0"/>
    <n v="0"/>
    <n v="0"/>
    <n v="0"/>
    <n v="1300"/>
    <m/>
    <n v="0.15"/>
    <n v="0"/>
    <n v="195"/>
    <n v="0"/>
  </r>
  <r>
    <x v="4"/>
    <x v="545"/>
    <s v="OFFLINE"/>
    <n v="0"/>
    <n v="0"/>
    <n v="0"/>
    <n v="0"/>
    <n v="1300"/>
    <m/>
    <n v="0.15"/>
    <n v="0"/>
    <n v="195"/>
    <n v="0"/>
  </r>
  <r>
    <x v="4"/>
    <x v="546"/>
    <s v="OFFLINE"/>
    <n v="0"/>
    <n v="0"/>
    <n v="0"/>
    <n v="0"/>
    <n v="1300"/>
    <m/>
    <n v="0.15"/>
    <n v="0"/>
    <n v="195"/>
    <n v="0"/>
  </r>
  <r>
    <x v="4"/>
    <x v="547"/>
    <s v="OFFLINE"/>
    <n v="0"/>
    <n v="0"/>
    <n v="0"/>
    <n v="0"/>
    <n v="1300"/>
    <m/>
    <n v="0.15"/>
    <n v="0"/>
    <n v="195"/>
    <n v="0"/>
  </r>
  <r>
    <x v="4"/>
    <x v="548"/>
    <s v="OFFLINE"/>
    <n v="0"/>
    <n v="0"/>
    <n v="0"/>
    <n v="0"/>
    <n v="1300"/>
    <m/>
    <n v="0.15"/>
    <n v="0"/>
    <n v="195"/>
    <n v="0"/>
  </r>
  <r>
    <x v="4"/>
    <x v="549"/>
    <s v="OFFLINE"/>
    <n v="0"/>
    <n v="0"/>
    <n v="0"/>
    <n v="0"/>
    <n v="1300"/>
    <m/>
    <n v="0.15"/>
    <n v="0"/>
    <n v="195"/>
    <n v="0"/>
  </r>
  <r>
    <x v="4"/>
    <x v="550"/>
    <s v="OFFLINE"/>
    <n v="0"/>
    <n v="0"/>
    <n v="0"/>
    <n v="0"/>
    <n v="1300"/>
    <m/>
    <n v="0.15"/>
    <n v="0"/>
    <n v="195"/>
    <n v="0"/>
  </r>
  <r>
    <x v="4"/>
    <x v="551"/>
    <s v="OFFLINE"/>
    <n v="0"/>
    <n v="0"/>
    <n v="0"/>
    <n v="0"/>
    <n v="1300"/>
    <m/>
    <n v="0.15"/>
    <n v="0"/>
    <n v="195"/>
    <n v="0"/>
  </r>
  <r>
    <x v="4"/>
    <x v="552"/>
    <s v="OFFLINE"/>
    <n v="0"/>
    <n v="0"/>
    <n v="0"/>
    <n v="0"/>
    <n v="1300"/>
    <m/>
    <n v="0.15"/>
    <n v="0"/>
    <n v="195"/>
    <n v="0"/>
  </r>
  <r>
    <x v="4"/>
    <x v="553"/>
    <s v="OFFLINE"/>
    <n v="0"/>
    <n v="0"/>
    <n v="0"/>
    <n v="0"/>
    <n v="1300"/>
    <m/>
    <n v="0.15"/>
    <n v="0"/>
    <n v="195"/>
    <n v="0"/>
  </r>
  <r>
    <x v="4"/>
    <x v="554"/>
    <s v="OFFLINE"/>
    <n v="0"/>
    <n v="0"/>
    <n v="0"/>
    <n v="0"/>
    <n v="1300"/>
    <m/>
    <n v="0.15"/>
    <n v="0"/>
    <n v="195"/>
    <n v="0"/>
  </r>
  <r>
    <x v="4"/>
    <x v="555"/>
    <s v="OFFLINE"/>
    <n v="0"/>
    <n v="0"/>
    <n v="0"/>
    <n v="0"/>
    <n v="1300"/>
    <m/>
    <n v="0.15"/>
    <n v="0"/>
    <n v="195"/>
    <n v="0"/>
  </r>
  <r>
    <x v="4"/>
    <x v="556"/>
    <s v="OFFLINE"/>
    <n v="0"/>
    <n v="0"/>
    <n v="0"/>
    <n v="0"/>
    <n v="1300"/>
    <m/>
    <n v="0.15"/>
    <n v="0"/>
    <n v="195"/>
    <n v="0"/>
  </r>
  <r>
    <x v="4"/>
    <x v="557"/>
    <s v="OFFLINE"/>
    <n v="0"/>
    <n v="0"/>
    <n v="0"/>
    <n v="0"/>
    <n v="1300"/>
    <m/>
    <n v="0.15"/>
    <n v="0"/>
    <n v="195"/>
    <n v="0"/>
  </r>
  <r>
    <x v="4"/>
    <x v="558"/>
    <s v="OFFLINE"/>
    <n v="0"/>
    <n v="0"/>
    <n v="0"/>
    <n v="0"/>
    <n v="1300"/>
    <m/>
    <n v="0.15"/>
    <n v="0"/>
    <n v="195"/>
    <n v="0"/>
  </r>
  <r>
    <x v="4"/>
    <x v="559"/>
    <s v="OFFLINE"/>
    <n v="0"/>
    <n v="0"/>
    <n v="0"/>
    <n v="0"/>
    <n v="1300"/>
    <m/>
    <n v="0.15"/>
    <n v="0"/>
    <n v="195"/>
    <n v="0"/>
  </r>
  <r>
    <x v="4"/>
    <x v="560"/>
    <s v="OFFLINE"/>
    <n v="0"/>
    <n v="0"/>
    <n v="0"/>
    <n v="0"/>
    <n v="1300"/>
    <m/>
    <n v="0.15"/>
    <n v="0"/>
    <n v="195"/>
    <n v="0"/>
  </r>
  <r>
    <x v="4"/>
    <x v="561"/>
    <s v="OFFLINE"/>
    <n v="0"/>
    <n v="0"/>
    <n v="0"/>
    <n v="0"/>
    <n v="1300"/>
    <m/>
    <n v="0.15"/>
    <n v="0"/>
    <n v="195"/>
    <n v="0"/>
  </r>
  <r>
    <x v="4"/>
    <x v="562"/>
    <s v="OFFLINE"/>
    <n v="0"/>
    <n v="0"/>
    <n v="0"/>
    <n v="0"/>
    <n v="1300"/>
    <m/>
    <n v="0.15"/>
    <n v="0"/>
    <n v="195"/>
    <n v="0"/>
  </r>
  <r>
    <x v="4"/>
    <x v="563"/>
    <s v="OFFLINE"/>
    <n v="0"/>
    <n v="0"/>
    <n v="0"/>
    <n v="0"/>
    <n v="1300"/>
    <m/>
    <n v="0.15"/>
    <n v="0"/>
    <n v="195"/>
    <n v="0"/>
  </r>
  <r>
    <x v="4"/>
    <x v="564"/>
    <s v="OFFLINE"/>
    <n v="0"/>
    <n v="0"/>
    <n v="0"/>
    <n v="0"/>
    <n v="1300"/>
    <m/>
    <n v="0.15"/>
    <n v="0"/>
    <n v="195"/>
    <n v="0"/>
  </r>
  <r>
    <x v="4"/>
    <x v="565"/>
    <s v="OFFLINE"/>
    <n v="0"/>
    <n v="0"/>
    <n v="0"/>
    <n v="0"/>
    <n v="1300"/>
    <m/>
    <n v="0.15"/>
    <n v="0"/>
    <n v="195"/>
    <n v="0"/>
  </r>
  <r>
    <x v="4"/>
    <x v="566"/>
    <s v="OFFLINE"/>
    <n v="0"/>
    <n v="0"/>
    <n v="0"/>
    <n v="0"/>
    <n v="1300"/>
    <m/>
    <n v="0.15"/>
    <n v="0"/>
    <n v="195"/>
    <n v="0"/>
  </r>
  <r>
    <x v="4"/>
    <x v="567"/>
    <s v="OFFLINE"/>
    <n v="0"/>
    <n v="0"/>
    <n v="0"/>
    <n v="0"/>
    <n v="1300"/>
    <m/>
    <n v="0.15"/>
    <n v="0"/>
    <n v="195"/>
    <n v="0"/>
  </r>
  <r>
    <x v="4"/>
    <x v="568"/>
    <s v="OFFLINE"/>
    <n v="0"/>
    <n v="0"/>
    <n v="0"/>
    <n v="0"/>
    <n v="1300"/>
    <m/>
    <n v="0.15"/>
    <n v="0"/>
    <n v="195"/>
    <n v="0"/>
  </r>
  <r>
    <x v="4"/>
    <x v="569"/>
    <s v="OFFLINE"/>
    <n v="0"/>
    <n v="0"/>
    <n v="0"/>
    <n v="0"/>
    <n v="1300"/>
    <m/>
    <n v="0.15"/>
    <n v="0"/>
    <n v="195"/>
    <n v="0"/>
  </r>
  <r>
    <x v="4"/>
    <x v="570"/>
    <s v="OFFLINE"/>
    <n v="0"/>
    <n v="0"/>
    <n v="0"/>
    <n v="0"/>
    <n v="1300"/>
    <m/>
    <n v="0.15"/>
    <n v="0"/>
    <n v="195"/>
    <n v="0"/>
  </r>
  <r>
    <x v="4"/>
    <x v="571"/>
    <s v="OFFLINE"/>
    <n v="0"/>
    <n v="0"/>
    <n v="0"/>
    <n v="0"/>
    <n v="1300"/>
    <m/>
    <n v="0.15"/>
    <n v="0"/>
    <n v="195"/>
    <n v="0"/>
  </r>
  <r>
    <x v="4"/>
    <x v="572"/>
    <s v="OFFLINE"/>
    <n v="0"/>
    <n v="0"/>
    <n v="0"/>
    <n v="0"/>
    <n v="1300"/>
    <m/>
    <n v="0.15"/>
    <n v="0"/>
    <n v="195"/>
    <n v="0"/>
  </r>
  <r>
    <x v="4"/>
    <x v="573"/>
    <s v="OFFLINE"/>
    <n v="0"/>
    <n v="0"/>
    <n v="0"/>
    <n v="0"/>
    <n v="1300"/>
    <m/>
    <n v="0.15"/>
    <n v="0"/>
    <n v="195"/>
    <n v="0"/>
  </r>
  <r>
    <x v="4"/>
    <x v="574"/>
    <s v="OFFLINE"/>
    <n v="0"/>
    <n v="0"/>
    <n v="0"/>
    <n v="0"/>
    <n v="1300"/>
    <m/>
    <n v="0.15"/>
    <n v="0"/>
    <n v="195"/>
    <n v="0"/>
  </r>
  <r>
    <x v="4"/>
    <x v="575"/>
    <s v="OFFLINE"/>
    <n v="0"/>
    <n v="0"/>
    <n v="0"/>
    <n v="0"/>
    <n v="1300"/>
    <m/>
    <n v="0.15"/>
    <n v="0"/>
    <n v="195"/>
    <n v="0"/>
  </r>
  <r>
    <x v="4"/>
    <x v="576"/>
    <s v="OFFLINE"/>
    <n v="0"/>
    <n v="0"/>
    <n v="0"/>
    <n v="0"/>
    <n v="1300"/>
    <m/>
    <n v="0.15"/>
    <n v="0"/>
    <n v="195"/>
    <n v="0"/>
  </r>
  <r>
    <x v="4"/>
    <x v="577"/>
    <s v="OFFLINE"/>
    <n v="0"/>
    <n v="0"/>
    <n v="0"/>
    <n v="0"/>
    <n v="1300"/>
    <m/>
    <n v="0.15"/>
    <n v="0"/>
    <n v="195"/>
    <n v="0"/>
  </r>
  <r>
    <x v="4"/>
    <x v="578"/>
    <s v="OFFLINE"/>
    <n v="0"/>
    <n v="0"/>
    <n v="0"/>
    <n v="0"/>
    <n v="1300"/>
    <m/>
    <n v="0.15"/>
    <n v="0"/>
    <n v="195"/>
    <n v="0"/>
  </r>
  <r>
    <x v="4"/>
    <x v="579"/>
    <s v="OFFLINE"/>
    <n v="0"/>
    <n v="0"/>
    <n v="0"/>
    <n v="0"/>
    <n v="1300"/>
    <m/>
    <n v="0.15"/>
    <n v="0"/>
    <n v="195"/>
    <n v="0"/>
  </r>
  <r>
    <x v="4"/>
    <x v="580"/>
    <s v="OFFLINE"/>
    <n v="0"/>
    <n v="0"/>
    <n v="0"/>
    <n v="0"/>
    <n v="1300"/>
    <m/>
    <n v="0.15"/>
    <n v="0"/>
    <n v="195"/>
    <n v="0"/>
  </r>
  <r>
    <x v="4"/>
    <x v="581"/>
    <s v="OFFLINE"/>
    <n v="0"/>
    <n v="0"/>
    <n v="0"/>
    <n v="0"/>
    <n v="1300"/>
    <m/>
    <n v="0.15"/>
    <n v="0"/>
    <n v="195"/>
    <n v="0"/>
  </r>
  <r>
    <x v="4"/>
    <x v="582"/>
    <s v="OFFLINE"/>
    <n v="0"/>
    <n v="0"/>
    <n v="0"/>
    <n v="0"/>
    <n v="1300"/>
    <m/>
    <n v="0.15"/>
    <n v="0"/>
    <n v="195"/>
    <n v="0"/>
  </r>
  <r>
    <x v="4"/>
    <x v="583"/>
    <s v="OFFLINE"/>
    <n v="0"/>
    <n v="0"/>
    <n v="0"/>
    <n v="0"/>
    <n v="1300"/>
    <m/>
    <n v="0.15"/>
    <n v="0"/>
    <n v="195"/>
    <n v="0"/>
  </r>
  <r>
    <x v="4"/>
    <x v="584"/>
    <s v="OFFLINE"/>
    <n v="0"/>
    <n v="0"/>
    <n v="0"/>
    <n v="0"/>
    <n v="1300"/>
    <m/>
    <n v="0.15"/>
    <n v="0"/>
    <n v="195"/>
    <n v="0"/>
  </r>
  <r>
    <x v="4"/>
    <x v="585"/>
    <s v="OFFLINE"/>
    <n v="0"/>
    <n v="0"/>
    <n v="0"/>
    <n v="0"/>
    <n v="1300"/>
    <m/>
    <n v="0.15"/>
    <n v="0"/>
    <n v="195"/>
    <n v="0"/>
  </r>
  <r>
    <x v="4"/>
    <x v="586"/>
    <s v="OFFLINE"/>
    <n v="0"/>
    <n v="0"/>
    <n v="0"/>
    <n v="0"/>
    <n v="1300"/>
    <m/>
    <n v="0.15"/>
    <n v="0"/>
    <n v="195"/>
    <n v="0"/>
  </r>
  <r>
    <x v="4"/>
    <x v="587"/>
    <s v="OFFLINE"/>
    <n v="0"/>
    <n v="0"/>
    <n v="0"/>
    <n v="0"/>
    <n v="1300"/>
    <m/>
    <n v="0.15"/>
    <n v="0"/>
    <n v="195"/>
    <n v="0"/>
  </r>
  <r>
    <x v="4"/>
    <x v="588"/>
    <s v="OFFLINE"/>
    <n v="0"/>
    <n v="0"/>
    <n v="0"/>
    <n v="0"/>
    <n v="1300"/>
    <m/>
    <n v="0.15"/>
    <n v="0"/>
    <n v="195"/>
    <n v="0"/>
  </r>
  <r>
    <x v="4"/>
    <x v="589"/>
    <s v="OFFLINE"/>
    <n v="0"/>
    <n v="0"/>
    <n v="0"/>
    <n v="0"/>
    <n v="1300"/>
    <m/>
    <n v="0.15"/>
    <n v="0"/>
    <n v="195"/>
    <n v="0"/>
  </r>
  <r>
    <x v="4"/>
    <x v="590"/>
    <s v="OFFLINE"/>
    <n v="0"/>
    <n v="0"/>
    <n v="0"/>
    <n v="0"/>
    <n v="1300"/>
    <m/>
    <n v="0.15"/>
    <n v="0"/>
    <n v="195"/>
    <n v="0"/>
  </r>
  <r>
    <x v="4"/>
    <x v="591"/>
    <s v="OFFLINE"/>
    <n v="0"/>
    <n v="0"/>
    <n v="0"/>
    <n v="0"/>
    <n v="1300"/>
    <m/>
    <n v="0.15"/>
    <n v="0"/>
    <n v="195"/>
    <n v="0"/>
  </r>
  <r>
    <x v="4"/>
    <x v="592"/>
    <s v="OFFLINE"/>
    <n v="0"/>
    <n v="0"/>
    <n v="0"/>
    <n v="0"/>
    <n v="1300"/>
    <m/>
    <n v="0.15"/>
    <n v="0"/>
    <n v="195"/>
    <n v="0"/>
  </r>
  <r>
    <x v="4"/>
    <x v="593"/>
    <s v="OFFLINE"/>
    <n v="0"/>
    <n v="0"/>
    <n v="0"/>
    <n v="0"/>
    <n v="1300"/>
    <m/>
    <n v="0.15"/>
    <n v="0"/>
    <n v="195"/>
    <n v="0"/>
  </r>
  <r>
    <x v="4"/>
    <x v="594"/>
    <s v="OFFLINE"/>
    <n v="0"/>
    <n v="0"/>
    <n v="0"/>
    <n v="0"/>
    <n v="1300"/>
    <m/>
    <n v="0.15"/>
    <n v="0"/>
    <n v="195"/>
    <n v="0"/>
  </r>
  <r>
    <x v="4"/>
    <x v="595"/>
    <s v="OFFLINE"/>
    <n v="0"/>
    <n v="0"/>
    <n v="0"/>
    <n v="0"/>
    <n v="1300"/>
    <m/>
    <n v="0.15"/>
    <n v="0"/>
    <n v="195"/>
    <n v="0"/>
  </r>
  <r>
    <x v="4"/>
    <x v="596"/>
    <s v="OFFLINE"/>
    <n v="0"/>
    <n v="0"/>
    <n v="0"/>
    <n v="0"/>
    <n v="1300"/>
    <m/>
    <n v="0.15"/>
    <n v="0"/>
    <n v="195"/>
    <n v="0"/>
  </r>
  <r>
    <x v="4"/>
    <x v="597"/>
    <s v="OFFLINE"/>
    <n v="0"/>
    <n v="0"/>
    <n v="0"/>
    <n v="0"/>
    <n v="1300"/>
    <m/>
    <n v="0.15"/>
    <n v="0"/>
    <n v="195"/>
    <n v="0"/>
  </r>
  <r>
    <x v="4"/>
    <x v="598"/>
    <s v="OFFLINE"/>
    <n v="0"/>
    <n v="0"/>
    <n v="0"/>
    <n v="0"/>
    <n v="1300"/>
    <m/>
    <n v="0.15"/>
    <n v="0"/>
    <n v="195"/>
    <n v="0"/>
  </r>
  <r>
    <x v="4"/>
    <x v="599"/>
    <s v="OFFLINE"/>
    <n v="0"/>
    <n v="0"/>
    <n v="0"/>
    <n v="0"/>
    <n v="1300"/>
    <m/>
    <n v="0.15"/>
    <n v="0"/>
    <n v="195"/>
    <n v="0"/>
  </r>
  <r>
    <x v="4"/>
    <x v="600"/>
    <s v="OFFLINE"/>
    <n v="0"/>
    <n v="0"/>
    <n v="0"/>
    <n v="0"/>
    <n v="1300"/>
    <m/>
    <n v="0.15"/>
    <n v="0"/>
    <n v="195"/>
    <n v="0"/>
  </r>
  <r>
    <x v="4"/>
    <x v="601"/>
    <s v="OFFLINE"/>
    <n v="0"/>
    <n v="0"/>
    <n v="0"/>
    <n v="0"/>
    <n v="1300"/>
    <m/>
    <n v="0.15"/>
    <n v="0"/>
    <n v="195"/>
    <n v="0"/>
  </r>
  <r>
    <x v="4"/>
    <x v="602"/>
    <s v="OFFLINE"/>
    <n v="0"/>
    <n v="0"/>
    <n v="0"/>
    <n v="0"/>
    <n v="1300"/>
    <m/>
    <n v="0.15"/>
    <n v="0"/>
    <n v="195"/>
    <n v="0"/>
  </r>
  <r>
    <x v="4"/>
    <x v="603"/>
    <s v="OFFLINE"/>
    <n v="0"/>
    <n v="0"/>
    <n v="0"/>
    <n v="0"/>
    <n v="1300"/>
    <m/>
    <n v="0.15"/>
    <n v="0"/>
    <n v="195"/>
    <n v="0"/>
  </r>
  <r>
    <x v="4"/>
    <x v="604"/>
    <s v="OFFLINE"/>
    <n v="0"/>
    <n v="0"/>
    <n v="0"/>
    <n v="0"/>
    <n v="1300"/>
    <m/>
    <n v="0.15"/>
    <n v="0"/>
    <n v="195"/>
    <n v="0"/>
  </r>
  <r>
    <x v="4"/>
    <x v="605"/>
    <s v="OFFLINE"/>
    <n v="0"/>
    <n v="0"/>
    <n v="0"/>
    <n v="0"/>
    <n v="1300"/>
    <m/>
    <n v="0.15"/>
    <n v="0"/>
    <n v="195"/>
    <n v="0"/>
  </r>
  <r>
    <x v="4"/>
    <x v="606"/>
    <s v="OFFLINE"/>
    <n v="0"/>
    <n v="0"/>
    <n v="0"/>
    <n v="0"/>
    <n v="1300"/>
    <m/>
    <n v="0.15"/>
    <n v="0"/>
    <n v="195"/>
    <n v="0"/>
  </r>
  <r>
    <x v="4"/>
    <x v="607"/>
    <s v="OFFLINE"/>
    <n v="0"/>
    <n v="0"/>
    <n v="0"/>
    <n v="0"/>
    <n v="1300"/>
    <m/>
    <n v="0.15"/>
    <n v="0"/>
    <n v="195"/>
    <n v="0"/>
  </r>
  <r>
    <x v="4"/>
    <x v="608"/>
    <s v="OFFLINE"/>
    <n v="0"/>
    <n v="0"/>
    <n v="0"/>
    <n v="0"/>
    <n v="1300"/>
    <m/>
    <n v="0.15"/>
    <n v="0"/>
    <n v="195"/>
    <n v="0"/>
  </r>
  <r>
    <x v="4"/>
    <x v="609"/>
    <s v="OFFLINE"/>
    <n v="0"/>
    <n v="0"/>
    <n v="0"/>
    <n v="0"/>
    <n v="1300"/>
    <m/>
    <n v="0.15"/>
    <n v="0"/>
    <n v="195"/>
    <n v="0"/>
  </r>
  <r>
    <x v="4"/>
    <x v="610"/>
    <s v="OFFLINE"/>
    <n v="0"/>
    <n v="0"/>
    <n v="0"/>
    <n v="0"/>
    <n v="1300"/>
    <m/>
    <n v="0.15"/>
    <n v="0"/>
    <n v="195"/>
    <n v="0"/>
  </r>
  <r>
    <x v="4"/>
    <x v="611"/>
    <s v="OFFLINE"/>
    <n v="0"/>
    <n v="0"/>
    <n v="0"/>
    <n v="0"/>
    <n v="1300"/>
    <m/>
    <n v="0.15"/>
    <n v="0"/>
    <n v="195"/>
    <n v="0"/>
  </r>
  <r>
    <x v="4"/>
    <x v="612"/>
    <s v="OFFLINE"/>
    <n v="0"/>
    <n v="0"/>
    <n v="0"/>
    <n v="0"/>
    <n v="1300"/>
    <m/>
    <n v="0.15"/>
    <n v="0"/>
    <n v="195"/>
    <n v="0"/>
  </r>
  <r>
    <x v="4"/>
    <x v="613"/>
    <s v="OFFLINE"/>
    <n v="0"/>
    <n v="0"/>
    <n v="0"/>
    <n v="0"/>
    <n v="1300"/>
    <m/>
    <n v="0.15"/>
    <n v="0"/>
    <n v="195"/>
    <n v="0"/>
  </r>
  <r>
    <x v="4"/>
    <x v="614"/>
    <s v="OFFLINE"/>
    <n v="0"/>
    <n v="0"/>
    <n v="0"/>
    <n v="0"/>
    <n v="1300"/>
    <m/>
    <n v="0.15"/>
    <n v="0"/>
    <n v="195"/>
    <n v="0"/>
  </r>
  <r>
    <x v="4"/>
    <x v="615"/>
    <s v="OFFLINE"/>
    <n v="0"/>
    <n v="0"/>
    <n v="0"/>
    <n v="0"/>
    <n v="1300"/>
    <m/>
    <n v="0.15"/>
    <n v="0"/>
    <n v="195"/>
    <n v="0"/>
  </r>
  <r>
    <x v="4"/>
    <x v="616"/>
    <s v="OFFLINE"/>
    <n v="0"/>
    <n v="0"/>
    <n v="0"/>
    <n v="0"/>
    <n v="1300"/>
    <m/>
    <n v="0.15"/>
    <n v="0"/>
    <n v="195"/>
    <n v="0"/>
  </r>
  <r>
    <x v="4"/>
    <x v="617"/>
    <s v="OFFLINE"/>
    <n v="0"/>
    <n v="0"/>
    <n v="0"/>
    <n v="0"/>
    <n v="1300"/>
    <m/>
    <n v="0.15"/>
    <n v="0"/>
    <n v="195"/>
    <n v="0"/>
  </r>
  <r>
    <x v="4"/>
    <x v="618"/>
    <s v="OFFLINE"/>
    <n v="0"/>
    <n v="0"/>
    <n v="0"/>
    <n v="0"/>
    <n v="1300"/>
    <m/>
    <n v="0.15"/>
    <n v="0"/>
    <n v="195"/>
    <n v="0"/>
  </r>
  <r>
    <x v="4"/>
    <x v="619"/>
    <s v="OFFLINE"/>
    <n v="0"/>
    <n v="0"/>
    <n v="0"/>
    <n v="0"/>
    <n v="1300"/>
    <m/>
    <n v="0.15"/>
    <n v="0"/>
    <n v="195"/>
    <n v="0"/>
  </r>
  <r>
    <x v="4"/>
    <x v="620"/>
    <s v="OFFLINE"/>
    <n v="0"/>
    <n v="0"/>
    <n v="0"/>
    <n v="0"/>
    <n v="1300"/>
    <m/>
    <n v="0.15"/>
    <n v="0"/>
    <n v="195"/>
    <n v="0"/>
  </r>
  <r>
    <x v="4"/>
    <x v="621"/>
    <s v="OFFLINE"/>
    <n v="0"/>
    <n v="0"/>
    <n v="0"/>
    <n v="0"/>
    <n v="1300"/>
    <m/>
    <n v="0.15"/>
    <n v="0"/>
    <n v="195"/>
    <n v="0"/>
  </r>
  <r>
    <x v="4"/>
    <x v="622"/>
    <s v="OFFLINE"/>
    <n v="0"/>
    <n v="0"/>
    <n v="0"/>
    <n v="0"/>
    <n v="1300"/>
    <m/>
    <n v="0.15"/>
    <n v="0"/>
    <n v="195"/>
    <n v="0"/>
  </r>
  <r>
    <x v="4"/>
    <x v="623"/>
    <s v="OFFLINE"/>
    <n v="0"/>
    <n v="0"/>
    <n v="0"/>
    <n v="0"/>
    <n v="1300"/>
    <m/>
    <n v="0.15"/>
    <n v="0"/>
    <n v="195"/>
    <n v="0"/>
  </r>
  <r>
    <x v="4"/>
    <x v="624"/>
    <s v="OFFLINE"/>
    <n v="0"/>
    <n v="0"/>
    <n v="0"/>
    <n v="0"/>
    <n v="1300"/>
    <m/>
    <n v="0.15"/>
    <n v="0"/>
    <n v="195"/>
    <n v="0"/>
  </r>
  <r>
    <x v="4"/>
    <x v="625"/>
    <s v="OFFLINE"/>
    <n v="0"/>
    <n v="0"/>
    <n v="0"/>
    <n v="0"/>
    <n v="1300"/>
    <m/>
    <n v="0.15"/>
    <n v="0"/>
    <n v="195"/>
    <n v="0"/>
  </r>
  <r>
    <x v="4"/>
    <x v="626"/>
    <s v="OFFLINE"/>
    <n v="0"/>
    <n v="0"/>
    <n v="0"/>
    <n v="0"/>
    <n v="1300"/>
    <m/>
    <n v="0.15"/>
    <n v="0"/>
    <n v="195"/>
    <n v="0"/>
  </r>
  <r>
    <x v="4"/>
    <x v="627"/>
    <s v="OFFLINE"/>
    <n v="0"/>
    <n v="0"/>
    <n v="0"/>
    <n v="0"/>
    <n v="1300"/>
    <m/>
    <n v="0.15"/>
    <n v="0"/>
    <n v="195"/>
    <n v="0"/>
  </r>
  <r>
    <x v="4"/>
    <x v="628"/>
    <s v="OFFLINE"/>
    <n v="0"/>
    <n v="0"/>
    <n v="0"/>
    <n v="0"/>
    <n v="1300"/>
    <m/>
    <n v="0.15"/>
    <n v="0"/>
    <n v="195"/>
    <n v="0"/>
  </r>
  <r>
    <x v="4"/>
    <x v="629"/>
    <s v="OFFLINE"/>
    <n v="0"/>
    <n v="0"/>
    <n v="0"/>
    <n v="0"/>
    <n v="1300"/>
    <m/>
    <n v="0.15"/>
    <n v="0"/>
    <n v="195"/>
    <n v="0"/>
  </r>
  <r>
    <x v="4"/>
    <x v="630"/>
    <s v="OFFLINE"/>
    <n v="0"/>
    <n v="0"/>
    <n v="0"/>
    <n v="0"/>
    <n v="1300"/>
    <m/>
    <n v="0.15"/>
    <n v="0"/>
    <n v="195"/>
    <n v="0"/>
  </r>
  <r>
    <x v="4"/>
    <x v="631"/>
    <s v="OFFLINE"/>
    <n v="0"/>
    <n v="0"/>
    <n v="0"/>
    <n v="0"/>
    <n v="1300"/>
    <m/>
    <n v="0.15"/>
    <n v="0"/>
    <n v="195"/>
    <n v="0"/>
  </r>
  <r>
    <x v="4"/>
    <x v="632"/>
    <s v="OFFLINE"/>
    <n v="0"/>
    <n v="0"/>
    <n v="0"/>
    <n v="0"/>
    <n v="1300"/>
    <m/>
    <n v="0.15"/>
    <n v="0"/>
    <n v="195"/>
    <n v="0"/>
  </r>
  <r>
    <x v="4"/>
    <x v="633"/>
    <s v="OFFLINE"/>
    <n v="0"/>
    <n v="0"/>
    <n v="0"/>
    <n v="0"/>
    <n v="1300"/>
    <m/>
    <n v="0.15"/>
    <n v="0"/>
    <n v="195"/>
    <n v="0"/>
  </r>
  <r>
    <x v="4"/>
    <x v="634"/>
    <s v="OFFLINE"/>
    <n v="0"/>
    <n v="0"/>
    <n v="0"/>
    <n v="0"/>
    <n v="1300"/>
    <m/>
    <n v="0.15"/>
    <n v="0"/>
    <n v="195"/>
    <n v="0"/>
  </r>
  <r>
    <x v="4"/>
    <x v="635"/>
    <s v="OFFLINE"/>
    <n v="0"/>
    <n v="0"/>
    <n v="0"/>
    <n v="0"/>
    <n v="1300"/>
    <m/>
    <n v="0.15"/>
    <n v="0"/>
    <n v="195"/>
    <n v="0"/>
  </r>
  <r>
    <x v="4"/>
    <x v="636"/>
    <s v="OFFLINE"/>
    <n v="0"/>
    <n v="0"/>
    <n v="0"/>
    <n v="0"/>
    <n v="1300"/>
    <m/>
    <n v="0.15"/>
    <n v="0"/>
    <n v="195"/>
    <n v="0"/>
  </r>
  <r>
    <x v="4"/>
    <x v="637"/>
    <s v="OFFLINE"/>
    <n v="0"/>
    <n v="0"/>
    <n v="0"/>
    <n v="0"/>
    <n v="1300"/>
    <m/>
    <n v="0.15"/>
    <n v="0"/>
    <n v="195"/>
    <n v="0"/>
  </r>
  <r>
    <x v="4"/>
    <x v="638"/>
    <s v="OFFLINE"/>
    <n v="0"/>
    <n v="0"/>
    <n v="0"/>
    <n v="0"/>
    <n v="1300"/>
    <m/>
    <n v="0.15"/>
    <n v="0"/>
    <n v="195"/>
    <n v="0"/>
  </r>
  <r>
    <x v="4"/>
    <x v="639"/>
    <s v="OFFLINE"/>
    <n v="0"/>
    <n v="0"/>
    <n v="0"/>
    <n v="0"/>
    <n v="1300"/>
    <m/>
    <n v="0.15"/>
    <n v="0"/>
    <n v="195"/>
    <n v="0"/>
  </r>
  <r>
    <x v="4"/>
    <x v="640"/>
    <s v="OFFLINE"/>
    <n v="0"/>
    <n v="0"/>
    <n v="0"/>
    <n v="0"/>
    <n v="1300"/>
    <m/>
    <n v="0.15"/>
    <n v="0"/>
    <n v="195"/>
    <n v="0"/>
  </r>
  <r>
    <x v="4"/>
    <x v="641"/>
    <s v="OFFLINE"/>
    <n v="0"/>
    <n v="0"/>
    <n v="0"/>
    <n v="0"/>
    <n v="1300"/>
    <m/>
    <n v="0.15"/>
    <n v="0"/>
    <n v="195"/>
    <n v="0"/>
  </r>
  <r>
    <x v="4"/>
    <x v="642"/>
    <s v="OFFLINE"/>
    <n v="0"/>
    <n v="0"/>
    <n v="0"/>
    <n v="0"/>
    <n v="1300"/>
    <m/>
    <n v="0.15"/>
    <n v="0"/>
    <n v="195"/>
    <n v="0"/>
  </r>
  <r>
    <x v="4"/>
    <x v="643"/>
    <s v="OFFLINE"/>
    <n v="0"/>
    <n v="0"/>
    <n v="0"/>
    <n v="0"/>
    <n v="1300"/>
    <m/>
    <n v="0.15"/>
    <n v="0"/>
    <n v="195"/>
    <n v="0"/>
  </r>
  <r>
    <x v="4"/>
    <x v="644"/>
    <s v="OFFLINE"/>
    <n v="0"/>
    <n v="0"/>
    <n v="0"/>
    <n v="0"/>
    <n v="1300"/>
    <m/>
    <n v="0.15"/>
    <n v="0"/>
    <n v="195"/>
    <n v="0"/>
  </r>
  <r>
    <x v="4"/>
    <x v="645"/>
    <s v="OFFLINE"/>
    <n v="0"/>
    <n v="0"/>
    <n v="0"/>
    <n v="0"/>
    <n v="1300"/>
    <m/>
    <n v="0.15"/>
    <n v="0"/>
    <n v="195"/>
    <n v="0"/>
  </r>
  <r>
    <x v="4"/>
    <x v="646"/>
    <s v="OFFLINE"/>
    <n v="0"/>
    <n v="0"/>
    <n v="0"/>
    <n v="0"/>
    <n v="1300"/>
    <m/>
    <n v="0.15"/>
    <n v="0"/>
    <n v="195"/>
    <n v="0"/>
  </r>
  <r>
    <x v="4"/>
    <x v="647"/>
    <s v="OFFLINE"/>
    <n v="0"/>
    <n v="0"/>
    <n v="0"/>
    <n v="0"/>
    <n v="1300"/>
    <m/>
    <n v="0.15"/>
    <n v="0"/>
    <n v="195"/>
    <n v="0"/>
  </r>
  <r>
    <x v="4"/>
    <x v="648"/>
    <s v="OFFLINE"/>
    <n v="0"/>
    <n v="0"/>
    <n v="0"/>
    <n v="0"/>
    <n v="1300"/>
    <m/>
    <n v="0.15"/>
    <n v="0"/>
    <n v="195"/>
    <n v="0"/>
  </r>
  <r>
    <x v="4"/>
    <x v="649"/>
    <s v="OFFLINE"/>
    <n v="0"/>
    <n v="0"/>
    <n v="0"/>
    <n v="0"/>
    <n v="1300"/>
    <m/>
    <n v="0.15"/>
    <n v="0"/>
    <n v="195"/>
    <n v="0"/>
  </r>
  <r>
    <x v="4"/>
    <x v="650"/>
    <s v="OFFLINE"/>
    <n v="0"/>
    <n v="0"/>
    <n v="0"/>
    <n v="0"/>
    <n v="1300"/>
    <m/>
    <n v="0.15"/>
    <n v="0"/>
    <n v="195"/>
    <n v="0"/>
  </r>
  <r>
    <x v="4"/>
    <x v="651"/>
    <s v="OFFLINE"/>
    <n v="0"/>
    <n v="0"/>
    <n v="0"/>
    <n v="0"/>
    <n v="1300"/>
    <m/>
    <n v="0.15"/>
    <n v="0"/>
    <n v="195"/>
    <n v="0"/>
  </r>
  <r>
    <x v="4"/>
    <x v="652"/>
    <s v="OFFLINE"/>
    <n v="0"/>
    <n v="0"/>
    <n v="0"/>
    <n v="0"/>
    <n v="1300"/>
    <m/>
    <n v="0.15"/>
    <n v="0"/>
    <n v="195"/>
    <n v="0"/>
  </r>
  <r>
    <x v="4"/>
    <x v="653"/>
    <s v="OFFLINE"/>
    <n v="0"/>
    <n v="0"/>
    <n v="0"/>
    <n v="0"/>
    <n v="1300"/>
    <m/>
    <n v="0.15"/>
    <n v="0"/>
    <n v="195"/>
    <n v="0"/>
  </r>
  <r>
    <x v="4"/>
    <x v="654"/>
    <s v="OFFLINE"/>
    <n v="0"/>
    <n v="0"/>
    <n v="0"/>
    <n v="0"/>
    <n v="1300"/>
    <m/>
    <n v="0.15"/>
    <n v="0"/>
    <n v="195"/>
    <n v="0"/>
  </r>
  <r>
    <x v="4"/>
    <x v="655"/>
    <s v="OFFLINE"/>
    <n v="0"/>
    <n v="0"/>
    <n v="0"/>
    <n v="0"/>
    <n v="1300"/>
    <m/>
    <n v="0.15"/>
    <n v="0"/>
    <n v="195"/>
    <n v="0"/>
  </r>
  <r>
    <x v="4"/>
    <x v="656"/>
    <s v="OFFLINE"/>
    <n v="0"/>
    <n v="0"/>
    <n v="0"/>
    <n v="0"/>
    <n v="1300"/>
    <m/>
    <n v="0.15"/>
    <n v="0"/>
    <n v="195"/>
    <n v="0"/>
  </r>
  <r>
    <x v="4"/>
    <x v="657"/>
    <s v="OFFLINE"/>
    <n v="0"/>
    <n v="0"/>
    <n v="0"/>
    <n v="0"/>
    <n v="1300"/>
    <m/>
    <n v="0.15"/>
    <n v="0"/>
    <n v="195"/>
    <n v="0"/>
  </r>
  <r>
    <x v="4"/>
    <x v="658"/>
    <s v="OFFLINE"/>
    <n v="0"/>
    <n v="0"/>
    <n v="0"/>
    <n v="0"/>
    <n v="1300"/>
    <m/>
    <n v="0.15"/>
    <n v="0"/>
    <n v="195"/>
    <n v="0"/>
  </r>
  <r>
    <x v="4"/>
    <x v="659"/>
    <s v="OFFLINE"/>
    <n v="0"/>
    <n v="0"/>
    <n v="0"/>
    <n v="0"/>
    <n v="1300"/>
    <m/>
    <n v="0.15"/>
    <n v="0"/>
    <n v="195"/>
    <n v="0"/>
  </r>
  <r>
    <x v="4"/>
    <x v="660"/>
    <s v="OFFLINE"/>
    <n v="0"/>
    <n v="0"/>
    <n v="0"/>
    <n v="0"/>
    <n v="1300"/>
    <m/>
    <n v="0.15"/>
    <n v="0"/>
    <n v="195"/>
    <n v="0"/>
  </r>
  <r>
    <x v="4"/>
    <x v="661"/>
    <s v="OFFLINE"/>
    <n v="0"/>
    <n v="0"/>
    <n v="0"/>
    <n v="0"/>
    <n v="1300"/>
    <m/>
    <n v="0.15"/>
    <n v="0"/>
    <n v="195"/>
    <n v="0"/>
  </r>
  <r>
    <x v="4"/>
    <x v="662"/>
    <s v="OFFLINE"/>
    <n v="0"/>
    <n v="0"/>
    <n v="0"/>
    <n v="0"/>
    <n v="1300"/>
    <m/>
    <n v="0.15"/>
    <n v="0"/>
    <n v="195"/>
    <n v="0"/>
  </r>
  <r>
    <x v="4"/>
    <x v="663"/>
    <s v="OFFLINE"/>
    <n v="0"/>
    <n v="0"/>
    <n v="0"/>
    <n v="0"/>
    <n v="1300"/>
    <m/>
    <n v="0.15"/>
    <n v="0"/>
    <n v="195"/>
    <n v="0"/>
  </r>
  <r>
    <x v="4"/>
    <x v="664"/>
    <s v="OFFLINE"/>
    <n v="0"/>
    <n v="0"/>
    <n v="0"/>
    <n v="0"/>
    <n v="1300"/>
    <m/>
    <n v="0.15"/>
    <n v="0"/>
    <n v="195"/>
    <n v="0"/>
  </r>
  <r>
    <x v="4"/>
    <x v="665"/>
    <s v="OFFLINE"/>
    <n v="0"/>
    <n v="0"/>
    <n v="0"/>
    <n v="0"/>
    <n v="1300"/>
    <m/>
    <n v="0.15"/>
    <n v="0"/>
    <n v="195"/>
    <n v="0"/>
  </r>
  <r>
    <x v="4"/>
    <x v="666"/>
    <s v="OFFLINE"/>
    <n v="0"/>
    <n v="0"/>
    <n v="0"/>
    <n v="0"/>
    <n v="1300"/>
    <m/>
    <n v="0.15"/>
    <n v="0"/>
    <n v="195"/>
    <n v="0"/>
  </r>
  <r>
    <x v="4"/>
    <x v="667"/>
    <s v="OFFLINE"/>
    <n v="0"/>
    <n v="0"/>
    <n v="0"/>
    <n v="0"/>
    <n v="1300"/>
    <m/>
    <n v="0.15"/>
    <n v="0"/>
    <n v="195"/>
    <n v="0"/>
  </r>
  <r>
    <x v="4"/>
    <x v="668"/>
    <s v="OFFLINE"/>
    <n v="0"/>
    <n v="0"/>
    <n v="0"/>
    <n v="0"/>
    <n v="1300"/>
    <m/>
    <n v="0.15"/>
    <n v="0"/>
    <n v="195"/>
    <n v="0"/>
  </r>
  <r>
    <x v="4"/>
    <x v="669"/>
    <s v="OFFLINE"/>
    <n v="0"/>
    <n v="0"/>
    <n v="0"/>
    <n v="0"/>
    <n v="1300"/>
    <m/>
    <n v="0.15"/>
    <n v="0"/>
    <n v="195"/>
    <n v="0"/>
  </r>
  <r>
    <x v="4"/>
    <x v="670"/>
    <s v="OFFLINE"/>
    <n v="0"/>
    <n v="0"/>
    <n v="0"/>
    <n v="0"/>
    <n v="1300"/>
    <m/>
    <n v="0.15"/>
    <n v="0"/>
    <n v="195"/>
    <n v="0"/>
  </r>
  <r>
    <x v="4"/>
    <x v="671"/>
    <s v="OFFLINE"/>
    <n v="0"/>
    <n v="0"/>
    <n v="0"/>
    <n v="0"/>
    <n v="1300"/>
    <m/>
    <n v="0.15"/>
    <n v="0"/>
    <n v="195"/>
    <n v="0"/>
  </r>
  <r>
    <x v="4"/>
    <x v="672"/>
    <s v="OFFLINE"/>
    <n v="0"/>
    <n v="0"/>
    <n v="0"/>
    <n v="0"/>
    <n v="1300"/>
    <m/>
    <n v="0.15"/>
    <n v="0"/>
    <n v="195"/>
    <n v="0"/>
  </r>
  <r>
    <x v="4"/>
    <x v="673"/>
    <s v="OFFLINE"/>
    <n v="0"/>
    <n v="0"/>
    <n v="0"/>
    <n v="0"/>
    <n v="1300"/>
    <m/>
    <n v="0.15"/>
    <n v="0"/>
    <n v="195"/>
    <n v="0"/>
  </r>
  <r>
    <x v="4"/>
    <x v="674"/>
    <s v="OFFLINE"/>
    <n v="0"/>
    <n v="0"/>
    <n v="0"/>
    <n v="0"/>
    <n v="1300"/>
    <m/>
    <n v="0.15"/>
    <n v="0"/>
    <n v="195"/>
    <n v="0"/>
  </r>
  <r>
    <x v="4"/>
    <x v="675"/>
    <s v="OFFLINE"/>
    <n v="0"/>
    <n v="0"/>
    <n v="0"/>
    <n v="0"/>
    <n v="1300"/>
    <m/>
    <n v="0.15"/>
    <n v="0"/>
    <n v="195"/>
    <n v="0"/>
  </r>
  <r>
    <x v="4"/>
    <x v="676"/>
    <s v="OFFLINE"/>
    <n v="0"/>
    <n v="0"/>
    <n v="0"/>
    <n v="0"/>
    <n v="1300"/>
    <m/>
    <n v="0.15"/>
    <n v="0"/>
    <n v="195"/>
    <n v="0"/>
  </r>
  <r>
    <x v="4"/>
    <x v="677"/>
    <s v="OFFLINE"/>
    <n v="0"/>
    <n v="0"/>
    <n v="0"/>
    <n v="0"/>
    <n v="1300"/>
    <m/>
    <n v="0.15"/>
    <n v="0"/>
    <n v="195"/>
    <n v="0"/>
  </r>
  <r>
    <x v="4"/>
    <x v="678"/>
    <s v="OFFLINE"/>
    <n v="0"/>
    <n v="0"/>
    <n v="0"/>
    <n v="0"/>
    <n v="1300"/>
    <m/>
    <n v="0.15"/>
    <n v="0"/>
    <n v="195"/>
    <n v="0"/>
  </r>
  <r>
    <x v="4"/>
    <x v="679"/>
    <s v="OFFLINE"/>
    <n v="0"/>
    <n v="0"/>
    <n v="0"/>
    <n v="0"/>
    <n v="1300"/>
    <m/>
    <n v="0.15"/>
    <n v="0"/>
    <n v="195"/>
    <n v="0"/>
  </r>
  <r>
    <x v="4"/>
    <x v="680"/>
    <s v="OFFLINE"/>
    <n v="0"/>
    <n v="0"/>
    <n v="0"/>
    <n v="0"/>
    <n v="1300"/>
    <m/>
    <n v="0.15"/>
    <n v="0"/>
    <n v="195"/>
    <n v="0"/>
  </r>
  <r>
    <x v="4"/>
    <x v="681"/>
    <s v="OFFLINE"/>
    <n v="0"/>
    <n v="0"/>
    <n v="0"/>
    <n v="0"/>
    <n v="1300"/>
    <m/>
    <n v="0.15"/>
    <n v="0"/>
    <n v="195"/>
    <n v="0"/>
  </r>
  <r>
    <x v="4"/>
    <x v="682"/>
    <s v="OFFLINE"/>
    <n v="0"/>
    <n v="0"/>
    <n v="0"/>
    <n v="0"/>
    <n v="1300"/>
    <m/>
    <n v="0.15"/>
    <n v="0"/>
    <n v="195"/>
    <n v="0"/>
  </r>
  <r>
    <x v="4"/>
    <x v="683"/>
    <s v="OFFLINE"/>
    <n v="0"/>
    <n v="0"/>
    <n v="0"/>
    <n v="0"/>
    <n v="1300"/>
    <m/>
    <n v="0.15"/>
    <n v="0"/>
    <n v="195"/>
    <n v="0"/>
  </r>
  <r>
    <x v="4"/>
    <x v="684"/>
    <s v="OFFLINE"/>
    <n v="0"/>
    <n v="0"/>
    <n v="0"/>
    <n v="0"/>
    <n v="1300"/>
    <m/>
    <n v="0.15"/>
    <n v="0"/>
    <n v="195"/>
    <n v="0"/>
  </r>
  <r>
    <x v="4"/>
    <x v="685"/>
    <s v="OFFLINE"/>
    <n v="0"/>
    <n v="0"/>
    <n v="0"/>
    <n v="0"/>
    <n v="1300"/>
    <m/>
    <n v="0.15"/>
    <n v="0"/>
    <n v="195"/>
    <n v="0"/>
  </r>
  <r>
    <x v="4"/>
    <x v="686"/>
    <s v="OFFLINE"/>
    <n v="0"/>
    <n v="0"/>
    <n v="0"/>
    <n v="0"/>
    <n v="1300"/>
    <m/>
    <n v="0.15"/>
    <n v="0"/>
    <n v="195"/>
    <n v="0"/>
  </r>
  <r>
    <x v="4"/>
    <x v="687"/>
    <s v="OFFLINE"/>
    <n v="0"/>
    <n v="0"/>
    <n v="0"/>
    <n v="0"/>
    <n v="1300"/>
    <m/>
    <n v="0.15"/>
    <n v="0"/>
    <n v="195"/>
    <n v="0"/>
  </r>
  <r>
    <x v="4"/>
    <x v="688"/>
    <s v="OFFLINE"/>
    <n v="0"/>
    <n v="0"/>
    <n v="0"/>
    <n v="0"/>
    <n v="1300"/>
    <m/>
    <n v="0.15"/>
    <n v="0"/>
    <n v="195"/>
    <n v="0"/>
  </r>
  <r>
    <x v="4"/>
    <x v="689"/>
    <s v="OFFLINE"/>
    <n v="0"/>
    <n v="0"/>
    <n v="0"/>
    <n v="0"/>
    <n v="1300"/>
    <m/>
    <n v="0.15"/>
    <n v="0"/>
    <n v="195"/>
    <n v="0"/>
  </r>
  <r>
    <x v="4"/>
    <x v="690"/>
    <s v="OFFLINE"/>
    <n v="0"/>
    <n v="0"/>
    <n v="0"/>
    <n v="0"/>
    <n v="1300"/>
    <m/>
    <n v="0.15"/>
    <n v="0"/>
    <n v="195"/>
    <n v="0"/>
  </r>
  <r>
    <x v="4"/>
    <x v="691"/>
    <s v="OFFLINE"/>
    <n v="0"/>
    <n v="0"/>
    <n v="0"/>
    <n v="0"/>
    <n v="1300"/>
    <m/>
    <n v="0.15"/>
    <n v="0"/>
    <n v="195"/>
    <n v="0"/>
  </r>
  <r>
    <x v="4"/>
    <x v="692"/>
    <s v="OFFLINE"/>
    <n v="0"/>
    <n v="0"/>
    <n v="0"/>
    <n v="0"/>
    <n v="1300"/>
    <m/>
    <n v="0.15"/>
    <n v="0"/>
    <n v="195"/>
    <n v="0"/>
  </r>
  <r>
    <x v="4"/>
    <x v="693"/>
    <s v="OFFLINE"/>
    <n v="0"/>
    <n v="0"/>
    <n v="0"/>
    <n v="0"/>
    <n v="1300"/>
    <m/>
    <n v="0.15"/>
    <n v="0"/>
    <n v="195"/>
    <n v="0"/>
  </r>
  <r>
    <x v="4"/>
    <x v="694"/>
    <s v="OFFLINE"/>
    <n v="0"/>
    <n v="0"/>
    <n v="0"/>
    <n v="0"/>
    <n v="1300"/>
    <m/>
    <n v="0.15"/>
    <n v="0"/>
    <n v="195"/>
    <n v="0"/>
  </r>
  <r>
    <x v="4"/>
    <x v="695"/>
    <s v="OFFLINE"/>
    <n v="0"/>
    <n v="0"/>
    <n v="0"/>
    <n v="0"/>
    <n v="1300"/>
    <m/>
    <n v="0.15"/>
    <n v="0"/>
    <n v="195"/>
    <n v="0"/>
  </r>
  <r>
    <x v="4"/>
    <x v="696"/>
    <s v="OFFLINE"/>
    <n v="0"/>
    <n v="0"/>
    <n v="0"/>
    <n v="0"/>
    <n v="1300"/>
    <m/>
    <n v="0.15"/>
    <n v="0"/>
    <n v="195"/>
    <n v="0"/>
  </r>
  <r>
    <x v="4"/>
    <x v="697"/>
    <s v="OFFLINE"/>
    <n v="0"/>
    <n v="0"/>
    <n v="0"/>
    <n v="0"/>
    <n v="1300"/>
    <m/>
    <n v="0.15"/>
    <n v="0"/>
    <n v="195"/>
    <n v="0"/>
  </r>
  <r>
    <x v="4"/>
    <x v="698"/>
    <s v="OFFLINE"/>
    <n v="0"/>
    <n v="0"/>
    <n v="0"/>
    <n v="0"/>
    <n v="1300"/>
    <m/>
    <n v="0.15"/>
    <n v="0"/>
    <n v="195"/>
    <n v="0"/>
  </r>
  <r>
    <x v="4"/>
    <x v="699"/>
    <s v="OFFLINE"/>
    <n v="0"/>
    <n v="0"/>
    <n v="0"/>
    <n v="0"/>
    <n v="1300"/>
    <m/>
    <n v="0.15"/>
    <n v="0"/>
    <n v="195"/>
    <n v="0"/>
  </r>
  <r>
    <x v="4"/>
    <x v="700"/>
    <s v="OFFLINE"/>
    <n v="0"/>
    <n v="0"/>
    <n v="0"/>
    <n v="0"/>
    <n v="1300"/>
    <m/>
    <n v="0.15"/>
    <n v="0"/>
    <n v="195"/>
    <n v="0"/>
  </r>
  <r>
    <x v="4"/>
    <x v="701"/>
    <s v="OFFLINE"/>
    <n v="0"/>
    <n v="0"/>
    <n v="0"/>
    <n v="0"/>
    <n v="1300"/>
    <m/>
    <n v="0.15"/>
    <n v="0"/>
    <n v="195"/>
    <n v="0"/>
  </r>
  <r>
    <x v="4"/>
    <x v="702"/>
    <s v="OFFLINE"/>
    <n v="0"/>
    <n v="0"/>
    <n v="0"/>
    <n v="0"/>
    <n v="1300"/>
    <m/>
    <n v="0.15"/>
    <n v="0"/>
    <n v="195"/>
    <n v="0"/>
  </r>
  <r>
    <x v="4"/>
    <x v="703"/>
    <s v="OFFLINE"/>
    <n v="0"/>
    <n v="0"/>
    <n v="0"/>
    <n v="0"/>
    <n v="1300"/>
    <m/>
    <n v="0.15"/>
    <n v="0"/>
    <n v="195"/>
    <n v="0"/>
  </r>
  <r>
    <x v="4"/>
    <x v="704"/>
    <s v="OFFLINE"/>
    <n v="0"/>
    <n v="0"/>
    <n v="0"/>
    <n v="0"/>
    <n v="1300"/>
    <m/>
    <n v="0.15"/>
    <n v="0"/>
    <n v="195"/>
    <n v="0"/>
  </r>
  <r>
    <x v="4"/>
    <x v="705"/>
    <s v="OFFLINE"/>
    <n v="0"/>
    <n v="0"/>
    <n v="0"/>
    <n v="0"/>
    <n v="1300"/>
    <m/>
    <n v="0.15"/>
    <n v="0"/>
    <n v="195"/>
    <n v="0"/>
  </r>
  <r>
    <x v="4"/>
    <x v="706"/>
    <s v="OFFLINE"/>
    <n v="0"/>
    <n v="0"/>
    <n v="0"/>
    <n v="0"/>
    <n v="1300"/>
    <m/>
    <n v="0.15"/>
    <n v="0"/>
    <n v="195"/>
    <n v="0"/>
  </r>
  <r>
    <x v="4"/>
    <x v="707"/>
    <s v="OFFLINE"/>
    <n v="0"/>
    <n v="0"/>
    <n v="0"/>
    <n v="0"/>
    <n v="1300"/>
    <m/>
    <n v="0.15"/>
    <n v="0"/>
    <n v="195"/>
    <n v="0"/>
  </r>
  <r>
    <x v="4"/>
    <x v="708"/>
    <s v="OFFLINE"/>
    <n v="0"/>
    <n v="0"/>
    <n v="0"/>
    <n v="0"/>
    <n v="1300"/>
    <m/>
    <n v="0.15"/>
    <n v="0"/>
    <n v="195"/>
    <n v="0"/>
  </r>
  <r>
    <x v="4"/>
    <x v="709"/>
    <s v="OFFLINE"/>
    <n v="0"/>
    <n v="0"/>
    <n v="0"/>
    <n v="0"/>
    <n v="1300"/>
    <m/>
    <n v="0.15"/>
    <n v="0"/>
    <n v="195"/>
    <n v="0"/>
  </r>
  <r>
    <x v="4"/>
    <x v="710"/>
    <s v="OFFLINE"/>
    <n v="0"/>
    <n v="0"/>
    <n v="0"/>
    <n v="0"/>
    <n v="1300"/>
    <m/>
    <n v="0.15"/>
    <n v="0"/>
    <n v="195"/>
    <n v="0"/>
  </r>
  <r>
    <x v="4"/>
    <x v="711"/>
    <s v="OFFLINE"/>
    <n v="0"/>
    <n v="0"/>
    <n v="0"/>
    <n v="0"/>
    <n v="1300"/>
    <m/>
    <n v="0.15"/>
    <n v="0"/>
    <n v="195"/>
    <n v="0"/>
  </r>
  <r>
    <x v="4"/>
    <x v="712"/>
    <s v="OFFLINE"/>
    <n v="0"/>
    <n v="0"/>
    <n v="0"/>
    <n v="0"/>
    <n v="1300"/>
    <m/>
    <n v="0.15"/>
    <n v="0"/>
    <n v="195"/>
    <n v="0"/>
  </r>
  <r>
    <x v="4"/>
    <x v="713"/>
    <s v="OFFLINE"/>
    <n v="0"/>
    <n v="0"/>
    <n v="0"/>
    <n v="0"/>
    <n v="1300"/>
    <m/>
    <n v="0.15"/>
    <n v="0"/>
    <n v="195"/>
    <n v="0"/>
  </r>
  <r>
    <x v="4"/>
    <x v="714"/>
    <s v="OFFLINE"/>
    <n v="0"/>
    <n v="0"/>
    <n v="0"/>
    <n v="0"/>
    <n v="1300"/>
    <m/>
    <n v="0.15"/>
    <n v="0"/>
    <n v="195"/>
    <n v="0"/>
  </r>
  <r>
    <x v="4"/>
    <x v="715"/>
    <s v="OFFLINE"/>
    <n v="0"/>
    <n v="0"/>
    <n v="0"/>
    <n v="0"/>
    <n v="1300"/>
    <m/>
    <n v="0.15"/>
    <n v="0"/>
    <n v="195"/>
    <n v="0"/>
  </r>
  <r>
    <x v="4"/>
    <x v="716"/>
    <s v="OFFLINE"/>
    <n v="0"/>
    <n v="0"/>
    <n v="0"/>
    <n v="0"/>
    <n v="1300"/>
    <m/>
    <n v="0.15"/>
    <n v="0"/>
    <n v="195"/>
    <n v="0"/>
  </r>
  <r>
    <x v="4"/>
    <x v="717"/>
    <s v="OFFLINE"/>
    <n v="0"/>
    <n v="0"/>
    <n v="0"/>
    <n v="0"/>
    <n v="1300"/>
    <m/>
    <n v="0.15"/>
    <n v="0"/>
    <n v="195"/>
    <n v="0"/>
  </r>
  <r>
    <x v="4"/>
    <x v="718"/>
    <s v="OFFLINE"/>
    <n v="0"/>
    <n v="0"/>
    <n v="0"/>
    <n v="0"/>
    <n v="1300"/>
    <m/>
    <n v="0.15"/>
    <n v="0"/>
    <n v="195"/>
    <n v="0"/>
  </r>
  <r>
    <x v="4"/>
    <x v="719"/>
    <s v="OFFLINE"/>
    <n v="0"/>
    <n v="0"/>
    <n v="0"/>
    <n v="0"/>
    <n v="1300"/>
    <m/>
    <n v="0.15"/>
    <n v="0"/>
    <n v="195"/>
    <n v="0"/>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276" dataPosition="0" applyNumberFormats="0" applyBorderFormats="0" applyFontFormats="0" applyPatternFormats="0" applyAlignmentFormats="0" applyWidthHeightFormats="1" dataCaption="Data" updatedVersion="7" minRefreshableVersion="3" showMemberPropertyTips="0" useAutoFormatting="1" rowGrandTotals="0" itemPrintTitles="1" createdVersion="4" indent="0" compact="0" compactData="0" gridDropZones="1">
  <location ref="A3:Y725"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7436"/>
        <item m="1" x="7438"/>
        <item m="1" x="7441"/>
        <item m="1" x="7445"/>
        <item m="1" x="7449"/>
        <item m="1" x="7453"/>
        <item m="1" x="7458"/>
        <item m="1" x="7464"/>
        <item m="1" x="7471"/>
        <item m="1" x="7478"/>
        <item m="1" x="7485"/>
        <item m="1" x="7492"/>
        <item m="1" x="7499"/>
        <item m="1" x="7506"/>
        <item m="1" x="7513"/>
        <item m="1" x="7520"/>
        <item m="1" x="7527"/>
        <item m="1" x="7534"/>
        <item m="1" x="7541"/>
        <item m="1" x="7548"/>
        <item m="1" x="7555"/>
        <item m="1" x="7562"/>
        <item m="1" x="7569"/>
        <item m="1" x="1876"/>
        <item m="1" x="1877"/>
        <item m="1" x="1879"/>
        <item m="1" x="1882"/>
        <item m="1" x="1886"/>
        <item m="1" x="1890"/>
        <item m="1" x="1894"/>
        <item m="1" x="1899"/>
        <item m="1" x="1905"/>
        <item m="1" x="1912"/>
        <item m="1" x="1919"/>
        <item m="1" x="1926"/>
        <item m="1" x="1933"/>
        <item m="1" x="1940"/>
        <item m="1" x="1947"/>
        <item m="1" x="1954"/>
        <item m="1" x="1961"/>
        <item m="1" x="1968"/>
        <item m="1" x="1975"/>
        <item m="1" x="1982"/>
        <item m="1" x="1989"/>
        <item m="1" x="1996"/>
        <item m="1" x="2003"/>
        <item m="1" x="2010"/>
        <item m="1" x="3996"/>
        <item m="1" x="3997"/>
        <item m="1" x="3999"/>
        <item m="1" x="4002"/>
        <item m="1" x="4006"/>
        <item m="1" x="4010"/>
        <item m="1" x="4014"/>
        <item m="1" x="4019"/>
        <item m="1" x="4025"/>
        <item m="1" x="4032"/>
        <item m="1" x="4039"/>
        <item m="1" x="4046"/>
        <item m="1" x="4053"/>
        <item m="1" x="4060"/>
        <item m="1" x="4067"/>
        <item m="1" x="4074"/>
        <item m="1" x="4081"/>
        <item m="1" x="4088"/>
        <item m="1" x="4095"/>
        <item m="1" x="4102"/>
        <item m="1" x="4109"/>
        <item m="1" x="4116"/>
        <item m="1" x="4123"/>
        <item m="1" x="4130"/>
        <item m="1" x="5684"/>
        <item m="1" x="5685"/>
        <item m="1" x="5687"/>
        <item m="1" x="5690"/>
        <item m="1" x="5694"/>
        <item m="1" x="5698"/>
        <item m="1" x="5702"/>
        <item m="1" x="5707"/>
        <item m="1" x="5713"/>
        <item m="1" x="5720"/>
        <item m="1" x="5727"/>
        <item m="1" x="5734"/>
        <item m="1" x="5741"/>
        <item m="1" x="5748"/>
        <item m="1" x="5755"/>
        <item m="1" x="5762"/>
        <item m="1" x="5769"/>
        <item m="1" x="5776"/>
        <item m="1" x="5783"/>
        <item m="1" x="5790"/>
        <item m="1" x="5797"/>
        <item m="1" x="5804"/>
        <item m="1" x="5811"/>
        <item m="1" x="5818"/>
        <item m="1" x="2539"/>
        <item m="1" x="2545"/>
        <item m="1" x="2552"/>
        <item m="1" x="2560"/>
        <item m="1" x="2569"/>
        <item m="1" x="2578"/>
        <item m="1" x="2587"/>
        <item m="1" x="2597"/>
        <item m="1" x="2608"/>
        <item m="1" x="2620"/>
        <item m="1" x="2632"/>
        <item m="1" x="2644"/>
        <item m="1" x="2656"/>
        <item m="1" x="2668"/>
        <item m="1" x="2680"/>
        <item m="1" x="2692"/>
        <item m="1" x="2704"/>
        <item m="1" x="2716"/>
        <item m="1" x="2728"/>
        <item m="1" x="2740"/>
        <item m="1" x="2751"/>
        <item m="1" x="2761"/>
        <item m="1" x="2770"/>
        <item m="1" x="2778"/>
        <item m="1" x="4659"/>
        <item m="1" x="4665"/>
        <item m="1" x="4672"/>
        <item m="1" x="4680"/>
        <item m="1" x="4689"/>
        <item m="1" x="4698"/>
        <item m="1" x="4707"/>
        <item m="1" x="4716"/>
        <item m="1" x="4725"/>
        <item m="1" x="4734"/>
        <item m="1" x="4743"/>
        <item m="1" x="4752"/>
        <item m="1" x="4761"/>
        <item m="1" x="4770"/>
        <item m="1" x="4779"/>
        <item m="1" x="4788"/>
        <item m="1" x="4797"/>
        <item m="1" x="4806"/>
        <item m="1" x="4815"/>
        <item m="1" x="4824"/>
        <item m="1" x="4832"/>
        <item m="1" x="4839"/>
        <item m="1" x="4845"/>
        <item m="1" x="4850"/>
        <item m="1" x="6347"/>
        <item m="1" x="6353"/>
        <item m="1" x="6360"/>
        <item m="1" x="6368"/>
        <item m="1" x="6377"/>
        <item m="1" x="6386"/>
        <item m="1" x="6395"/>
        <item m="1" x="6404"/>
        <item m="1" x="6413"/>
        <item m="1" x="6422"/>
        <item m="1" x="6431"/>
        <item m="1" x="6440"/>
        <item m="1" x="6449"/>
        <item m="1" x="6458"/>
        <item m="1" x="6467"/>
        <item m="1" x="6476"/>
        <item m="1" x="6485"/>
        <item m="1" x="6494"/>
        <item m="1" x="6503"/>
        <item m="1" x="6512"/>
        <item m="1" x="6520"/>
        <item m="1" x="6527"/>
        <item m="1" x="6533"/>
        <item m="1" x="6538"/>
        <item m="1" x="752"/>
        <item m="1" x="754"/>
        <item m="1" x="757"/>
        <item m="1" x="761"/>
        <item m="1" x="766"/>
        <item m="1" x="771"/>
        <item m="1" x="776"/>
        <item m="1" x="781"/>
        <item m="1" x="786"/>
        <item m="1" x="791"/>
        <item m="1" x="796"/>
        <item m="1" x="801"/>
        <item m="1" x="806"/>
        <item m="1" x="811"/>
        <item m="1" x="816"/>
        <item m="1" x="821"/>
        <item m="1" x="826"/>
        <item m="1" x="831"/>
        <item m="1" x="836"/>
        <item m="1" x="841"/>
        <item m="1" x="846"/>
        <item m="1" x="851"/>
        <item m="1" x="856"/>
        <item m="1" x="861"/>
        <item m="1" x="7603"/>
        <item h="1" x="720"/>
        <item m="1" x="7604"/>
        <item m="1" x="7606"/>
        <item m="1" x="7609"/>
        <item m="1" x="7613"/>
        <item m="1" x="7617"/>
        <item m="1" x="7621"/>
        <item m="1" x="7626"/>
        <item m="1" x="7632"/>
        <item m="1" x="7638"/>
        <item m="1" x="7644"/>
        <item m="1" x="7650"/>
        <item m="1" x="7656"/>
        <item m="1" x="7662"/>
        <item m="1" x="7668"/>
        <item m="1" x="7674"/>
        <item m="1" x="7680"/>
        <item m="1" x="7686"/>
        <item m="1" x="7692"/>
        <item m="1" x="7698"/>
        <item m="1" x="7704"/>
        <item m="1" x="7710"/>
        <item m="1" x="7716"/>
        <item m="1" x="7722"/>
        <item m="1" x="2044"/>
        <item m="1" x="2045"/>
        <item m="1" x="2047"/>
        <item m="1" x="2050"/>
        <item m="1" x="2054"/>
        <item m="1" x="2058"/>
        <item m="1" x="2062"/>
        <item m="1" x="2067"/>
        <item m="1" x="2073"/>
        <item m="1" x="2079"/>
        <item m="1" x="2085"/>
        <item m="1" x="2091"/>
        <item m="1" x="2097"/>
        <item m="1" x="2103"/>
        <item m="1" x="2109"/>
        <item m="1" x="2115"/>
        <item m="1" x="2121"/>
        <item m="1" x="2127"/>
        <item m="1" x="2133"/>
        <item m="1" x="2139"/>
        <item m="1" x="2145"/>
        <item m="1" x="2151"/>
        <item m="1" x="2157"/>
        <item m="1" x="2163"/>
        <item m="1" x="4164"/>
        <item m="1" x="4165"/>
        <item m="1" x="4167"/>
        <item m="1" x="4170"/>
        <item m="1" x="4174"/>
        <item m="1" x="4178"/>
        <item m="1" x="4182"/>
        <item m="1" x="4187"/>
        <item m="1" x="4193"/>
        <item m="1" x="4199"/>
        <item m="1" x="4205"/>
        <item m="1" x="4211"/>
        <item m="1" x="4217"/>
        <item m="1" x="4223"/>
        <item m="1" x="4229"/>
        <item m="1" x="4235"/>
        <item m="1" x="4241"/>
        <item m="1" x="4247"/>
        <item m="1" x="4253"/>
        <item m="1" x="4259"/>
        <item m="1" x="4265"/>
        <item m="1" x="4271"/>
        <item m="1" x="4277"/>
        <item m="1" x="4283"/>
        <item m="1" x="5852"/>
        <item m="1" x="5853"/>
        <item m="1" x="5855"/>
        <item m="1" x="5858"/>
        <item m="1" x="5862"/>
        <item m="1" x="5866"/>
        <item m="1" x="5870"/>
        <item m="1" x="5875"/>
        <item m="1" x="5881"/>
        <item m="1" x="5887"/>
        <item m="1" x="5893"/>
        <item m="1" x="5899"/>
        <item m="1" x="5905"/>
        <item m="1" x="5911"/>
        <item m="1" x="5917"/>
        <item m="1" x="5923"/>
        <item m="1" x="5929"/>
        <item m="1" x="5935"/>
        <item m="1" x="5941"/>
        <item m="1" x="5947"/>
        <item m="1" x="5953"/>
        <item m="1" x="5959"/>
        <item m="1" x="5965"/>
        <item m="1" x="5971"/>
        <item m="1" x="2824"/>
        <item m="1" x="2828"/>
        <item m="1" x="2833"/>
        <item m="1" x="2839"/>
        <item m="1" x="2846"/>
        <item m="1" x="2853"/>
        <item m="1" x="2860"/>
        <item m="1" x="2867"/>
        <item m="1" x="2874"/>
        <item m="1" x="2881"/>
        <item m="1" x="2888"/>
        <item m="1" x="2893"/>
        <item m="1" x="2897"/>
        <item m="1" x="2901"/>
        <item m="1" x="2905"/>
        <item m="1" x="2909"/>
        <item m="1" x="2913"/>
        <item m="1" x="2917"/>
        <item m="1" x="2921"/>
        <item m="1" x="2925"/>
        <item m="1" x="2929"/>
        <item m="1" x="2933"/>
        <item m="1" x="2937"/>
        <item m="1" x="2941"/>
        <item m="1" x="4872"/>
        <item m="1" x="4876"/>
        <item m="1" x="4881"/>
        <item m="1" x="4887"/>
        <item m="1" x="4894"/>
        <item m="1" x="4901"/>
        <item m="1" x="4908"/>
        <item m="1" x="4915"/>
        <item m="1" x="4922"/>
        <item m="1" x="4929"/>
        <item m="1" x="4936"/>
        <item m="1" x="4943"/>
        <item m="1" x="4950"/>
        <item m="1" x="4957"/>
        <item m="1" x="4964"/>
        <item m="1" x="4971"/>
        <item m="1" x="4978"/>
        <item m="1" x="4985"/>
        <item m="1" x="4992"/>
        <item m="1" x="4999"/>
        <item m="1" x="5005"/>
        <item m="1" x="5010"/>
        <item m="1" x="5014"/>
        <item m="1" x="5018"/>
        <item m="1" x="6548"/>
        <item m="1" x="6549"/>
        <item m="1" x="6551"/>
        <item m="1" x="6554"/>
        <item m="1" x="6558"/>
        <item m="1" x="6562"/>
        <item m="1" x="6566"/>
        <item m="1" x="6570"/>
        <item m="1" x="6574"/>
        <item m="1" x="6578"/>
        <item m="1" x="6582"/>
        <item m="1" x="6586"/>
        <item m="1" x="6590"/>
        <item m="1" x="6594"/>
        <item m="1" x="6598"/>
        <item m="1" x="6602"/>
        <item m="1" x="6606"/>
        <item m="1" x="6610"/>
        <item m="1" x="6614"/>
        <item m="1" x="6618"/>
        <item m="1" x="6622"/>
        <item m="1" x="6626"/>
        <item m="1" x="6630"/>
        <item m="1" x="6634"/>
        <item m="1" x="871"/>
        <item m="1" x="872"/>
        <item m="1" x="874"/>
        <item m="1" x="877"/>
        <item m="1" x="881"/>
        <item m="1" x="885"/>
        <item m="1" x="889"/>
        <item m="1" x="893"/>
        <item m="1" x="897"/>
        <item m="1" x="901"/>
        <item m="1" x="905"/>
        <item m="1" x="909"/>
        <item m="1" x="913"/>
        <item m="1" x="917"/>
        <item m="1" x="921"/>
        <item m="1" x="925"/>
        <item m="1" x="929"/>
        <item m="1" x="933"/>
        <item m="1" x="937"/>
        <item m="1" x="941"/>
        <item m="1" x="945"/>
        <item m="1" x="949"/>
        <item m="1" x="953"/>
        <item m="1" x="957"/>
        <item m="1" x="7747"/>
        <item m="1" x="7748"/>
        <item m="1" x="7750"/>
        <item m="1" x="7753"/>
        <item m="1" x="2188"/>
        <item m="1" x="2189"/>
        <item m="1" x="2191"/>
        <item m="1" x="2194"/>
        <item m="1" x="2198"/>
        <item m="1" x="2202"/>
        <item m="1" x="2206"/>
        <item m="1" x="2211"/>
        <item m="1" x="2217"/>
        <item m="1" x="2224"/>
        <item m="1" x="2231"/>
        <item m="1" x="2238"/>
        <item m="1" x="2245"/>
        <item m="1" x="2252"/>
        <item m="1" x="2259"/>
        <item m="1" x="2266"/>
        <item m="1" x="2273"/>
        <item m="1" x="2280"/>
        <item m="1" x="2287"/>
        <item m="1" x="2294"/>
        <item m="1" x="2301"/>
        <item m="1" x="2308"/>
        <item m="1" x="2315"/>
        <item m="1" x="2322"/>
        <item m="1" x="4308"/>
        <item m="1" x="4309"/>
        <item m="1" x="4311"/>
        <item m="1" x="4314"/>
        <item m="1" x="4318"/>
        <item m="1" x="4322"/>
        <item m="1" x="4326"/>
        <item m="1" x="4331"/>
        <item m="1" x="4337"/>
        <item m="1" x="4344"/>
        <item m="1" x="4351"/>
        <item m="1" x="4358"/>
        <item m="1" x="4365"/>
        <item m="1" x="4372"/>
        <item m="1" x="4379"/>
        <item m="1" x="4386"/>
        <item m="1" x="4393"/>
        <item m="1" x="4400"/>
        <item m="1" x="4407"/>
        <item m="1" x="4414"/>
        <item m="1" x="4421"/>
        <item m="1" x="4428"/>
        <item m="1" x="4435"/>
        <item m="1" x="4442"/>
        <item m="1" x="5996"/>
        <item m="1" x="5997"/>
        <item m="1" x="5999"/>
        <item m="1" x="6002"/>
        <item m="1" x="6006"/>
        <item m="1" x="6010"/>
        <item m="1" x="6014"/>
        <item m="1" x="6019"/>
        <item m="1" x="6025"/>
        <item m="1" x="6032"/>
        <item m="1" x="6039"/>
        <item m="1" x="6046"/>
        <item m="1" x="6053"/>
        <item m="1" x="6060"/>
        <item m="1" x="6067"/>
        <item m="1" x="6074"/>
        <item m="1" x="6081"/>
        <item m="1" x="6088"/>
        <item m="1" x="6095"/>
        <item m="1" x="6102"/>
        <item m="1" x="6109"/>
        <item m="1" x="6116"/>
        <item m="1" x="6123"/>
        <item m="1" x="6130"/>
        <item m="1" x="2951"/>
        <item m="1" x="2952"/>
        <item m="1" x="2954"/>
        <item m="1" x="2957"/>
        <item m="1" x="2961"/>
        <item m="1" x="2965"/>
        <item m="1" x="2969"/>
        <item m="1" x="2974"/>
        <item m="1" x="2980"/>
        <item m="1" x="2987"/>
        <item m="1" x="2994"/>
        <item m="1" x="3001"/>
        <item m="1" x="3008"/>
        <item m="1" x="3015"/>
        <item m="1" x="3022"/>
        <item m="1" x="3029"/>
        <item m="1" x="3036"/>
        <item m="1" x="3043"/>
        <item m="1" x="3050"/>
        <item m="1" x="3057"/>
        <item m="1" x="3064"/>
        <item m="1" x="3071"/>
        <item m="1" x="3078"/>
        <item m="1" x="3085"/>
        <item m="1" x="5040"/>
        <item m="1" x="5045"/>
        <item m="1" x="5050"/>
        <item m="1" x="5056"/>
        <item m="1" x="5063"/>
        <item m="1" x="5070"/>
        <item m="1" x="5077"/>
        <item m="1" x="5084"/>
        <item m="1" x="5091"/>
        <item m="1" x="5098"/>
        <item m="1" x="5105"/>
        <item m="1" x="5112"/>
        <item m="1" x="5119"/>
        <item m="1" x="5126"/>
        <item m="1" x="5133"/>
        <item m="1" x="5140"/>
        <item m="1" x="5147"/>
        <item m="1" x="5154"/>
        <item m="1" x="5161"/>
        <item m="1" x="5168"/>
        <item m="1" x="5174"/>
        <item m="1" x="5179"/>
        <item m="1" x="6644"/>
        <item m="1" x="6645"/>
        <item m="1" x="6647"/>
        <item m="1" x="6650"/>
        <item m="1" x="6654"/>
        <item m="1" x="6658"/>
        <item m="1" x="6662"/>
        <item m="1" x="6666"/>
        <item m="1" x="6670"/>
        <item m="1" x="6674"/>
        <item m="1" x="6678"/>
        <item m="1" x="6682"/>
        <item m="1" x="6686"/>
        <item m="1" x="6690"/>
        <item m="1" x="6694"/>
        <item m="1" x="6698"/>
        <item m="1" x="6702"/>
        <item m="1" x="6706"/>
        <item m="1" x="6710"/>
        <item m="1" x="6714"/>
        <item m="1" x="6718"/>
        <item m="1" x="6722"/>
        <item m="1" x="6726"/>
        <item m="1" x="6730"/>
        <item m="1" x="967"/>
        <item m="1" x="968"/>
        <item m="1" x="970"/>
        <item m="1" x="973"/>
        <item m="1" x="977"/>
        <item m="1" x="981"/>
        <item m="1" x="988"/>
        <item m="1" x="995"/>
        <item m="1" x="1002"/>
        <item m="1" x="1009"/>
        <item m="1" x="1016"/>
        <item m="1" x="1023"/>
        <item m="1" x="1030"/>
        <item m="1" x="1037"/>
        <item m="1" x="1044"/>
        <item m="1" x="1051"/>
        <item m="1" x="1058"/>
        <item m="1" x="1065"/>
        <item m="1" x="1072"/>
        <item m="1" x="1079"/>
        <item m="1" x="1085"/>
        <item m="1" x="1090"/>
        <item m="1" x="1094"/>
        <item m="1" x="1098"/>
        <item m="1" x="2356"/>
        <item m="1" x="2357"/>
        <item m="1" x="2359"/>
        <item m="1" x="2362"/>
        <item m="1" x="2366"/>
        <item m="1" x="2370"/>
        <item m="1" x="2374"/>
        <item m="1" x="2379"/>
        <item m="1" x="2385"/>
        <item m="1" x="2392"/>
        <item m="1" x="2399"/>
        <item m="1" x="2406"/>
        <item m="1" x="2413"/>
        <item m="1" x="2420"/>
        <item m="1" x="2427"/>
        <item m="1" x="2434"/>
        <item m="1" x="2441"/>
        <item m="1" x="2448"/>
        <item m="1" x="2455"/>
        <item m="1" x="2462"/>
        <item m="1" x="2469"/>
        <item m="1" x="2476"/>
        <item m="1" x="2483"/>
        <item m="1" x="2490"/>
        <item m="1" x="4476"/>
        <item m="1" x="4477"/>
        <item m="1" x="4479"/>
        <item m="1" x="4482"/>
        <item m="1" x="4486"/>
        <item m="1" x="4490"/>
        <item m="1" x="4494"/>
        <item m="1" x="4499"/>
        <item m="1" x="4505"/>
        <item m="1" x="4512"/>
        <item m="1" x="4519"/>
        <item m="1" x="4526"/>
        <item m="1" x="4533"/>
        <item m="1" x="4540"/>
        <item m="1" x="4547"/>
        <item m="1" x="4554"/>
        <item m="1" x="4561"/>
        <item m="1" x="4568"/>
        <item m="1" x="4575"/>
        <item m="1" x="4582"/>
        <item m="1" x="4589"/>
        <item m="1" x="4596"/>
        <item m="1" x="4603"/>
        <item m="1" x="4610"/>
        <item m="1" x="6164"/>
        <item m="1" x="6165"/>
        <item m="1" x="6167"/>
        <item m="1" x="6170"/>
        <item m="1" x="6174"/>
        <item m="1" x="6178"/>
        <item m="1" x="6182"/>
        <item m="1" x="6187"/>
        <item m="1" x="6193"/>
        <item m="1" x="6200"/>
        <item m="1" x="6207"/>
        <item m="1" x="6214"/>
        <item m="1" x="6221"/>
        <item m="1" x="6228"/>
        <item m="1" x="6235"/>
        <item m="1" x="6242"/>
        <item m="1" x="6249"/>
        <item m="1" x="6256"/>
        <item m="1" x="6263"/>
        <item m="1" x="6270"/>
        <item m="1" x="6277"/>
        <item m="1" x="6284"/>
        <item m="1" x="6291"/>
        <item m="1" x="6298"/>
        <item m="1" x="3119"/>
        <item m="1" x="3120"/>
        <item m="1" x="3122"/>
        <item m="1" x="3125"/>
        <item m="1" x="3129"/>
        <item m="1" x="3133"/>
        <item m="1" x="3137"/>
        <item m="1" x="3141"/>
        <item m="1" x="3145"/>
        <item m="1" x="3149"/>
        <item m="1" x="3153"/>
        <item m="1" x="3157"/>
        <item m="1" x="3161"/>
        <item m="1" x="3165"/>
        <item m="1" x="3169"/>
        <item m="1" x="3173"/>
        <item m="1" x="3177"/>
        <item m="1" x="3181"/>
        <item m="1" x="3185"/>
        <item m="1" x="3189"/>
        <item m="1" x="3193"/>
        <item m="1" x="3197"/>
        <item m="1" x="3201"/>
        <item m="1" x="3205"/>
        <item m="1" x="6740"/>
        <item m="1" x="6741"/>
        <item m="1" x="6743"/>
        <item m="1" x="6746"/>
        <item m="1" x="6750"/>
        <item m="1" x="6754"/>
        <item m="1" x="6758"/>
        <item m="1" x="6762"/>
        <item m="1" x="6766"/>
        <item m="1" x="6770"/>
        <item m="1" x="6774"/>
        <item m="1" x="6778"/>
        <item m="1" x="6782"/>
        <item m="1" x="6786"/>
        <item m="1" x="6790"/>
        <item m="1" x="6794"/>
        <item m="1" x="6798"/>
        <item m="1" x="6802"/>
        <item m="1" x="6806"/>
        <item m="1" x="6810"/>
        <item m="1" x="6814"/>
        <item m="1" x="6818"/>
        <item m="1" x="6822"/>
        <item m="1" x="6826"/>
        <item m="1" x="1120"/>
        <item m="1" x="1124"/>
        <item m="1" x="1129"/>
        <item m="1" x="1135"/>
        <item m="1" x="1142"/>
        <item m="1" x="1149"/>
        <item m="1" x="1156"/>
        <item m="1" x="1163"/>
        <item m="1" x="1170"/>
        <item m="1" x="1177"/>
        <item m="1" x="1184"/>
        <item m="1" x="1191"/>
        <item m="1" x="1198"/>
        <item m="1" x="1205"/>
        <item m="1" x="1212"/>
        <item m="1" x="1219"/>
        <item m="1" x="1226"/>
        <item m="1" x="1233"/>
        <item m="1" x="1240"/>
        <item m="1" x="1247"/>
        <item m="1" x="1253"/>
        <item m="1" x="1258"/>
        <item m="1" x="1262"/>
        <item m="1" x="1266"/>
        <item m="1" x="3539"/>
        <item m="1" x="3546"/>
        <item m="1" x="3553"/>
        <item m="1" x="3560"/>
        <item m="1" x="3566"/>
        <item m="1" x="3571"/>
        <item m="1" x="3575"/>
        <item m="1" x="3579"/>
        <item m="1" x="2524"/>
        <item m="1" x="2525"/>
        <item m="1" x="2527"/>
        <item m="1" x="2530"/>
        <item m="1" x="2534"/>
        <item m="1" x="2540"/>
        <item m="1" x="2546"/>
        <item m="1" x="2553"/>
        <item m="1" x="2561"/>
        <item m="1" x="2570"/>
        <item m="1" x="2579"/>
        <item m="1" x="2588"/>
        <item m="1" x="2598"/>
        <item m="1" x="2609"/>
        <item m="1" x="2621"/>
        <item m="1" x="2633"/>
        <item m="1" x="2645"/>
        <item m="1" x="2657"/>
        <item m="1" x="2669"/>
        <item m="1" x="2681"/>
        <item m="1" x="2693"/>
        <item m="1" x="2705"/>
        <item m="1" x="2717"/>
        <item m="1" x="2729"/>
        <item m="1" x="4644"/>
        <item m="1" x="4645"/>
        <item m="1" x="4647"/>
        <item m="1" x="4650"/>
        <item m="1" x="4654"/>
        <item m="1" x="4660"/>
        <item m="1" x="4666"/>
        <item m="1" x="4673"/>
        <item m="1" x="4681"/>
        <item m="1" x="4690"/>
        <item m="1" x="4699"/>
        <item m="1" x="4708"/>
        <item m="1" x="4717"/>
        <item m="1" x="4726"/>
        <item m="1" x="4735"/>
        <item m="1" x="4744"/>
        <item m="1" x="4753"/>
        <item m="1" x="4762"/>
        <item m="1" x="4771"/>
        <item m="1" x="4780"/>
        <item m="1" x="4789"/>
        <item m="1" x="4798"/>
        <item m="1" x="4807"/>
        <item m="1" x="4816"/>
        <item m="1" x="6332"/>
        <item m="1" x="6333"/>
        <item m="1" x="6335"/>
        <item m="1" x="6338"/>
        <item m="1" x="6342"/>
        <item m="1" x="6348"/>
        <item m="1" x="6354"/>
        <item m="1" x="6361"/>
        <item m="1" x="6369"/>
        <item m="1" x="6378"/>
        <item m="1" x="6387"/>
        <item m="1" x="6396"/>
        <item m="1" x="6405"/>
        <item m="1" x="6414"/>
        <item m="1" x="6423"/>
        <item m="1" x="6432"/>
        <item m="1" x="6441"/>
        <item m="1" x="6450"/>
        <item m="1" x="6459"/>
        <item m="1" x="6468"/>
        <item m="1" x="6477"/>
        <item m="1" x="6486"/>
        <item m="1" x="6495"/>
        <item m="1" x="6504"/>
        <item m="1" x="3215"/>
        <item m="1" x="3216"/>
        <item m="1" x="3218"/>
        <item m="1" x="3221"/>
        <item m="1" x="3225"/>
        <item m="1" x="3230"/>
        <item m="1" x="3235"/>
        <item m="1" x="3240"/>
        <item m="1" x="3245"/>
        <item m="1" x="3250"/>
        <item m="1" x="3255"/>
        <item m="1" x="3260"/>
        <item m="1" x="3265"/>
        <item m="1" x="3270"/>
        <item m="1" x="3275"/>
        <item m="1" x="3280"/>
        <item m="1" x="3285"/>
        <item m="1" x="3290"/>
        <item m="1" x="3295"/>
        <item m="1" x="3300"/>
        <item m="1" x="3305"/>
        <item m="1" x="3310"/>
        <item m="1" x="3315"/>
        <item m="1" x="3320"/>
        <item m="1" x="6860"/>
        <item m="1" x="6864"/>
        <item m="1" x="6869"/>
        <item m="1" x="6875"/>
        <item m="1" x="6882"/>
        <item m="1" x="6890"/>
        <item m="1" x="6898"/>
        <item m="1" x="6906"/>
        <item m="1" x="6914"/>
        <item m="1" x="6922"/>
        <item m="1" x="6930"/>
        <item m="1" x="6938"/>
        <item m="1" x="6946"/>
        <item m="1" x="6954"/>
        <item m="1" x="6962"/>
        <item m="1" x="6970"/>
        <item m="1" x="6977"/>
        <item m="1" x="6983"/>
        <item m="1" x="6988"/>
        <item m="1" x="6993"/>
        <item m="1" x="6998"/>
        <item m="1" x="7003"/>
        <item m="1" x="7008"/>
        <item m="1" x="7013"/>
        <item m="1" x="1300"/>
        <item m="1" x="1304"/>
        <item m="1" x="1309"/>
        <item m="1" x="1315"/>
        <item m="1" x="1322"/>
        <item m="1" x="1330"/>
        <item m="1" x="1338"/>
        <item m="1" x="1346"/>
        <item m="1" x="1354"/>
        <item m="1" x="1362"/>
        <item m="1" x="1370"/>
        <item m="1" x="1378"/>
        <item m="1" x="1386"/>
        <item m="1" x="1394"/>
        <item m="1" x="1402"/>
        <item m="1" x="1410"/>
        <item m="1" x="1417"/>
        <item m="1" x="1423"/>
        <item m="1" x="1428"/>
        <item m="1" x="1433"/>
        <item m="1" x="1438"/>
        <item m="1" x="1443"/>
        <item m="1" x="1448"/>
        <item m="1" x="1453"/>
        <item m="1" x="2812"/>
        <item m="1" x="2813"/>
        <item m="1" x="2815"/>
        <item m="1" x="2818"/>
        <item m="1" x="2821"/>
        <item m="1" x="2825"/>
        <item m="1" x="2829"/>
        <item m="1" x="2834"/>
        <item m="1" x="2840"/>
        <item m="1" x="2847"/>
        <item m="1" x="2854"/>
        <item m="1" x="2861"/>
        <item m="1" x="2868"/>
        <item m="1" x="2875"/>
        <item m="1" x="2882"/>
        <item m="1" x="2889"/>
        <item m="1" x="4860"/>
        <item m="1" x="4861"/>
        <item m="1" x="4863"/>
        <item m="1" x="4866"/>
        <item m="1" x="4869"/>
        <item m="1" x="4873"/>
        <item m="1" x="4877"/>
        <item m="1" x="4882"/>
        <item m="1" x="4888"/>
        <item m="1" x="4895"/>
        <item m="1" x="4902"/>
        <item m="1" x="4909"/>
        <item m="1" x="4916"/>
        <item m="1" x="4923"/>
        <item m="1" x="4930"/>
        <item m="1" x="4937"/>
        <item m="1" x="4944"/>
        <item m="1" x="4951"/>
        <item m="1" x="4958"/>
        <item m="1" x="4965"/>
        <item m="1" x="4972"/>
        <item m="1" x="4979"/>
        <item m="1" x="4986"/>
        <item m="1" x="4993"/>
        <item m="1" x="3335"/>
        <item m="1" x="3336"/>
        <item m="1" x="3338"/>
        <item m="1" x="3341"/>
        <item m="1" x="3344"/>
        <item m="1" x="3347"/>
        <item m="1" x="3350"/>
        <item m="1" x="3353"/>
        <item m="1" x="3356"/>
        <item m="1" x="3359"/>
        <item m="1" x="3362"/>
        <item m="1" x="3365"/>
        <item m="1" x="3368"/>
        <item m="1" x="3371"/>
        <item m="1" x="3374"/>
        <item m="1" x="3377"/>
        <item m="1" x="3380"/>
        <item m="1" x="3383"/>
        <item m="1" x="3386"/>
        <item m="1" x="3389"/>
        <item m="1" x="3392"/>
        <item m="1" x="3395"/>
        <item m="1" x="3398"/>
        <item m="1" x="3401"/>
        <item m="1" x="7046"/>
        <item m="1" x="7049"/>
        <item m="1" x="7053"/>
        <item m="1" x="7058"/>
        <item m="1" x="7063"/>
        <item m="1" x="7068"/>
        <item m="1" x="7073"/>
        <item m="1" x="7078"/>
        <item m="1" x="7083"/>
        <item m="1" x="7088"/>
        <item m="1" x="7093"/>
        <item m="1" x="7098"/>
        <item m="1" x="7103"/>
        <item m="1" x="7108"/>
        <item m="1" x="7113"/>
        <item m="1" x="7118"/>
        <item m="1" x="7122"/>
        <item m="1" x="7125"/>
        <item m="1" x="7128"/>
        <item m="1" x="7131"/>
        <item m="1" x="7134"/>
        <item m="1" x="7137"/>
        <item m="1" x="7140"/>
        <item m="1" x="7143"/>
        <item m="1" x="1485"/>
        <item m="1" x="1488"/>
        <item m="1" x="1492"/>
        <item m="1" x="1497"/>
        <item m="1" x="1502"/>
        <item m="1" x="1507"/>
        <item m="1" x="1512"/>
        <item m="1" x="1517"/>
        <item m="1" x="1522"/>
        <item m="1" x="1527"/>
        <item m="1" x="1532"/>
        <item m="1" x="1537"/>
        <item m="1" x="1542"/>
        <item m="1" x="1547"/>
        <item m="1" x="1552"/>
        <item m="1" x="1557"/>
        <item m="1" x="1561"/>
        <item m="1" x="1564"/>
        <item m="1" x="1567"/>
        <item m="1" x="1570"/>
        <item m="1" x="1573"/>
        <item m="1" x="1576"/>
        <item m="1" x="1579"/>
        <item m="1" x="1582"/>
        <item m="1" x="3678"/>
        <item m="1" x="3681"/>
        <item m="1" x="3685"/>
        <item m="1" x="3690"/>
        <item m="1" x="3695"/>
        <item m="1" x="3700"/>
        <item m="1" x="3705"/>
        <item m="1" x="3710"/>
        <item m="1" x="3715"/>
        <item m="1" x="3720"/>
        <item m="1" x="3725"/>
        <item m="1" x="3730"/>
        <item m="1" x="3735"/>
        <item m="1" x="3740"/>
        <item m="1" x="3745"/>
        <item m="1" x="3750"/>
        <item m="1" x="3754"/>
        <item m="1" x="3757"/>
        <item m="1" x="3760"/>
        <item m="1" x="3763"/>
        <item m="1" x="3766"/>
        <item m="1" x="3769"/>
        <item m="1" x="3772"/>
        <item m="1" x="3775"/>
        <item m="1" x="5028"/>
        <item m="1" x="5029"/>
        <item m="1" x="5031"/>
        <item m="1" x="5034"/>
        <item m="1" x="5037"/>
        <item m="1" x="5041"/>
        <item m="1" x="5046"/>
        <item m="1" x="5051"/>
        <item m="1" x="5057"/>
        <item m="1" x="5064"/>
        <item m="1" x="5071"/>
        <item m="1" x="5078"/>
        <item m="1" x="5085"/>
        <item m="1" x="5092"/>
        <item m="1" x="5099"/>
        <item m="1" x="5106"/>
        <item m="1" x="5113"/>
        <item m="1" x="5120"/>
        <item m="1" x="5127"/>
        <item m="1" x="5134"/>
        <item m="1" x="5141"/>
        <item m="1" x="5148"/>
        <item m="1" x="5155"/>
        <item m="1" x="5162"/>
        <item m="1" x="982"/>
        <item m="1" x="989"/>
        <item m="1" x="996"/>
        <item m="1" x="1003"/>
        <item m="1" x="1010"/>
        <item m="1" x="1017"/>
        <item m="1" x="1024"/>
        <item m="1" x="1031"/>
        <item m="1" x="1038"/>
        <item m="1" x="1045"/>
        <item m="1" x="1052"/>
        <item m="1" x="1059"/>
        <item m="1" x="1066"/>
        <item m="1" x="1073"/>
        <item m="1" x="3407"/>
        <item m="1" x="3408"/>
        <item m="1" x="3410"/>
        <item m="1" x="3413"/>
        <item m="1" x="3416"/>
        <item m="1" x="3419"/>
        <item m="1" x="3422"/>
        <item m="1" x="3425"/>
        <item m="1" x="3428"/>
        <item m="1" x="3431"/>
        <item m="1" x="3434"/>
        <item m="1" x="3437"/>
        <item m="1" x="3440"/>
        <item m="1" x="3443"/>
        <item m="1" x="3446"/>
        <item m="1" x="3449"/>
        <item m="1" x="3452"/>
        <item m="1" x="3455"/>
        <item m="1" x="3458"/>
        <item m="1" x="3461"/>
        <item m="1" x="3464"/>
        <item m="1" x="3467"/>
        <item m="1" x="3470"/>
        <item m="1" x="3473"/>
        <item m="1" x="5277"/>
        <item m="1" x="5278"/>
        <item m="1" x="5280"/>
        <item m="1" x="5283"/>
        <item m="1" x="5286"/>
        <item m="1" x="5289"/>
        <item m="1" x="5292"/>
        <item m="1" x="5295"/>
        <item m="1" x="5298"/>
        <item m="1" x="5301"/>
        <item m="1" x="5304"/>
        <item m="1" x="5307"/>
        <item m="1" x="5310"/>
        <item m="1" x="5313"/>
        <item m="1" x="5316"/>
        <item m="1" x="5319"/>
        <item m="1" x="5322"/>
        <item m="1" x="5325"/>
        <item m="1" x="5328"/>
        <item m="1" x="5331"/>
        <item m="1" x="5334"/>
        <item m="1" x="5337"/>
        <item m="1" x="5340"/>
        <item m="1" x="5343"/>
        <item m="1" x="7172"/>
        <item m="1" x="7176"/>
        <item m="1" x="7181"/>
        <item m="1" x="7187"/>
        <item m="1" x="7193"/>
        <item m="1" x="7199"/>
        <item m="1" x="7205"/>
        <item m="1" x="7211"/>
        <item m="1" x="7217"/>
        <item m="1" x="7223"/>
        <item m="1" x="7229"/>
        <item m="1" x="7235"/>
        <item m="1" x="7241"/>
        <item m="1" x="7247"/>
        <item m="1" x="7253"/>
        <item m="1" x="7259"/>
        <item m="1" x="7264"/>
        <item m="1" x="7268"/>
        <item m="1" x="7271"/>
        <item m="1" x="7274"/>
        <item m="1" x="7277"/>
        <item m="1" x="7280"/>
        <item m="1" x="7283"/>
        <item m="1" x="7286"/>
        <item m="1" x="1612"/>
        <item m="1" x="1616"/>
        <item m="1" x="1621"/>
        <item m="1" x="1627"/>
        <item m="1" x="1633"/>
        <item m="1" x="1639"/>
        <item m="1" x="1645"/>
        <item m="1" x="1651"/>
        <item m="1" x="1657"/>
        <item m="1" x="1663"/>
        <item m="1" x="1669"/>
        <item m="1" x="1675"/>
        <item m="1" x="1681"/>
        <item m="1" x="1687"/>
        <item m="1" x="1693"/>
        <item m="1" x="1699"/>
        <item m="1" x="1704"/>
        <item m="1" x="1708"/>
        <item m="1" x="1711"/>
        <item m="1" x="1714"/>
        <item m="1" x="1717"/>
        <item m="1" x="1720"/>
        <item m="1" x="1723"/>
        <item m="1" x="1726"/>
        <item m="1" x="5181"/>
        <item m="1" x="5182"/>
        <item m="1" x="5184"/>
        <item m="1" x="5187"/>
        <item m="1" x="5190"/>
        <item m="1" x="5193"/>
        <item m="1" x="5196"/>
        <item m="1" x="5199"/>
        <item m="1" x="5202"/>
        <item m="1" x="5205"/>
        <item m="1" x="5208"/>
        <item m="1" x="5211"/>
        <item m="1" x="5214"/>
        <item m="1" x="5217"/>
        <item m="1" x="5220"/>
        <item m="1" x="5223"/>
        <item m="1" x="5226"/>
        <item m="1" x="5229"/>
        <item m="1" x="5232"/>
        <item m="1" x="5235"/>
        <item m="1" x="5238"/>
        <item m="1" x="5241"/>
        <item m="1" x="5244"/>
        <item m="1" x="5247"/>
        <item m="1" x="1108"/>
        <item m="1" x="1109"/>
        <item m="1" x="1111"/>
        <item m="1" x="1114"/>
        <item m="1" x="1117"/>
        <item m="1" x="1121"/>
        <item m="1" x="1125"/>
        <item m="1" x="1130"/>
        <item m="1" x="1136"/>
        <item m="1" x="1143"/>
        <item m="1" x="1150"/>
        <item m="1" x="1157"/>
        <item m="1" x="1164"/>
        <item m="1" x="1171"/>
        <item m="1" x="1178"/>
        <item m="1" x="1185"/>
        <item m="1" x="1192"/>
        <item m="1" x="1199"/>
        <item m="1" x="1206"/>
        <item m="1" x="1213"/>
        <item m="1" x="1220"/>
        <item m="1" x="1227"/>
        <item m="1" x="1234"/>
        <item m="1" x="1241"/>
        <item m="1" x="3479"/>
        <item m="1" x="3480"/>
        <item m="1" x="3482"/>
        <item m="1" x="3485"/>
        <item m="1" x="3488"/>
        <item m="1" x="3491"/>
        <item m="1" x="3494"/>
        <item m="1" x="3497"/>
        <item m="1" x="3500"/>
        <item m="1" x="3503"/>
        <item m="1" x="3506"/>
        <item m="1" x="3509"/>
        <item m="1" x="3512"/>
        <item m="1" x="3515"/>
        <item m="1" x="3518"/>
        <item m="1" x="3521"/>
        <item m="1" x="3524"/>
        <item m="1" x="3527"/>
        <item m="1" x="3530"/>
        <item m="1" x="3533"/>
        <item m="1" x="3536"/>
        <item m="1" x="3540"/>
        <item m="1" x="3547"/>
        <item m="1" x="3554"/>
        <item m="1" x="5349"/>
        <item m="1" x="5350"/>
        <item m="1" x="5352"/>
        <item m="1" x="5355"/>
        <item m="1" x="5358"/>
        <item m="1" x="5361"/>
        <item m="1" x="5364"/>
        <item m="1" x="5367"/>
        <item m="1" x="5370"/>
        <item m="1" x="5373"/>
        <item m="1" x="5376"/>
        <item m="1" x="5379"/>
        <item m="1" x="5382"/>
        <item m="1" x="5385"/>
        <item m="1" x="5388"/>
        <item m="1" x="5391"/>
        <item m="1" x="5394"/>
        <item m="1" x="5397"/>
        <item m="1" x="5400"/>
        <item m="1" x="5403"/>
        <item m="1" x="5406"/>
        <item m="1" x="5409"/>
        <item m="1" x="5412"/>
        <item m="1" x="5415"/>
        <item m="1" x="7316"/>
        <item m="1" x="7320"/>
        <item m="1" x="7325"/>
        <item m="1" x="7331"/>
        <item m="1" x="7337"/>
        <item m="1" x="7343"/>
        <item m="1" x="7349"/>
        <item m="1" x="7355"/>
        <item m="1" x="7361"/>
        <item m="1" x="7367"/>
        <item m="1" x="7373"/>
        <item m="1" x="7379"/>
        <item m="1" x="7385"/>
        <item m="1" x="7391"/>
        <item m="1" x="7397"/>
        <item m="1" x="7403"/>
        <item m="1" x="7408"/>
        <item m="1" x="7412"/>
        <item m="1" x="7415"/>
        <item m="1" x="7418"/>
        <item m="1" x="7421"/>
        <item m="1" x="7424"/>
        <item m="1" x="7427"/>
        <item m="1" x="7430"/>
        <item m="1" x="1756"/>
        <item m="1" x="1760"/>
        <item m="1" x="1765"/>
        <item m="1" x="1771"/>
        <item m="1" x="1777"/>
        <item m="1" x="1783"/>
        <item m="1" x="1789"/>
        <item m="1" x="1795"/>
        <item m="1" x="1801"/>
        <item m="1" x="1807"/>
        <item m="1" x="1813"/>
        <item m="1" x="1819"/>
        <item m="1" x="1825"/>
        <item m="1" x="1831"/>
        <item m="1" x="1837"/>
        <item m="1" x="1843"/>
        <item m="1" x="1848"/>
        <item m="1" x="1852"/>
        <item m="1" x="1855"/>
        <item m="1" x="1858"/>
        <item m="1" x="1861"/>
        <item m="1" x="1864"/>
        <item m="1" x="1867"/>
        <item m="1" x="1870"/>
        <item m="1" x="3876"/>
        <item m="1" x="3880"/>
        <item m="1" x="3885"/>
        <item m="1" x="3891"/>
        <item m="1" x="3897"/>
        <item m="1" x="3903"/>
        <item m="1" x="3909"/>
        <item m="1" x="3915"/>
        <item m="1" x="3921"/>
        <item m="1" x="3927"/>
        <item m="1" x="3933"/>
        <item m="1" x="3939"/>
        <item m="1" x="3945"/>
        <item m="1" x="3951"/>
        <item m="1" x="3957"/>
        <item m="1" x="3963"/>
        <item m="1" x="3968"/>
        <item m="1" x="3972"/>
        <item m="1" x="3975"/>
        <item m="1" x="3978"/>
        <item m="1" x="3981"/>
        <item m="1" x="3984"/>
        <item m="1" x="3987"/>
        <item m="1" x="3990"/>
        <item m="1" x="6836"/>
        <item m="1" x="6837"/>
        <item m="1" x="6839"/>
        <item m="1" x="6842"/>
        <item m="1" x="6845"/>
        <item m="1" x="6848"/>
        <item m="1" x="6851"/>
        <item m="1" x="6854"/>
        <item m="1" x="6857"/>
        <item m="1" x="6861"/>
        <item m="1" x="6865"/>
        <item m="1" x="6870"/>
        <item m="1" x="6876"/>
        <item m="1" x="6883"/>
        <item m="1" x="6891"/>
        <item m="1" x="6899"/>
        <item m="1" x="6907"/>
        <item m="1" x="6915"/>
        <item m="1" x="6923"/>
        <item m="1" x="6931"/>
        <item m="1" x="6939"/>
        <item m="1" x="6947"/>
        <item m="1" x="6955"/>
        <item m="1" x="6963"/>
        <item m="1" x="1276"/>
        <item m="1" x="1277"/>
        <item m="1" x="1279"/>
        <item m="1" x="1282"/>
        <item m="1" x="1285"/>
        <item m="1" x="1288"/>
        <item m="1" x="1291"/>
        <item m="1" x="1294"/>
        <item m="1" x="1297"/>
        <item m="1" x="1301"/>
        <item m="1" x="1305"/>
        <item m="1" x="1310"/>
        <item m="1" x="1316"/>
        <item m="1" x="1323"/>
        <item m="1" x="1331"/>
        <item m="1" x="1339"/>
        <item m="1" x="1347"/>
        <item m="1" x="1355"/>
        <item m="1" x="1363"/>
        <item m="1" x="1371"/>
        <item m="1" x="1379"/>
        <item m="1" x="1387"/>
        <item m="1" x="1395"/>
        <item m="1" x="1403"/>
        <item m="1" x="3589"/>
        <item m="1" x="3590"/>
        <item m="1" x="3592"/>
        <item m="1" x="3595"/>
        <item m="1" x="3598"/>
        <item m="1" x="3601"/>
        <item m="1" x="3604"/>
        <item m="1" x="3607"/>
        <item m="1" x="3610"/>
        <item m="1" x="3613"/>
        <item m="1" x="3616"/>
        <item m="1" x="3619"/>
        <item m="1" x="3622"/>
        <item m="1" x="3625"/>
        <item m="1" x="3628"/>
        <item m="1" x="3631"/>
        <item m="1" x="3634"/>
        <item m="1" x="3637"/>
        <item m="1" x="3640"/>
        <item m="1" x="3643"/>
        <item m="1" x="3646"/>
        <item m="1" x="3649"/>
        <item m="1" x="3652"/>
        <item m="1" x="3655"/>
        <item m="1" x="5421"/>
        <item m="1" x="5422"/>
        <item m="1" x="5424"/>
        <item m="1" x="5427"/>
        <item m="1" x="5430"/>
        <item m="1" x="5433"/>
        <item m="1" x="5436"/>
        <item m="1" x="5439"/>
        <item m="1" x="5442"/>
        <item m="1" x="5445"/>
        <item m="1" x="5448"/>
        <item m="1" x="5451"/>
        <item m="1" x="5454"/>
        <item m="1" x="5457"/>
        <item m="1" x="5460"/>
        <item m="1" x="5463"/>
        <item m="1" x="5466"/>
        <item m="1" x="5469"/>
        <item m="1" x="5472"/>
        <item m="1" x="5475"/>
        <item m="1" x="5478"/>
        <item m="1" x="5481"/>
        <item m="1" x="5484"/>
        <item m="1" x="5487"/>
        <item m="1" x="7454"/>
        <item m="1" x="7459"/>
        <item m="1" x="7465"/>
        <item m="1" x="7472"/>
        <item m="1" x="7479"/>
        <item m="1" x="7486"/>
        <item m="1" x="7493"/>
        <item m="1" x="7500"/>
        <item m="1" x="7507"/>
        <item m="1" x="7514"/>
        <item m="1" x="7521"/>
        <item m="1" x="7528"/>
        <item m="1" x="7535"/>
        <item m="1" x="7542"/>
        <item m="1" x="7549"/>
        <item m="1" x="7556"/>
        <item m="1" x="7563"/>
        <item m="1" x="7570"/>
        <item m="1" x="7576"/>
        <item m="1" x="7582"/>
        <item m="1" x="7587"/>
        <item m="1" x="7591"/>
        <item m="1" x="7594"/>
        <item m="1" x="7597"/>
        <item m="1" x="1895"/>
        <item m="1" x="1900"/>
        <item m="1" x="1906"/>
        <item m="1" x="1913"/>
        <item m="1" x="1920"/>
        <item m="1" x="1927"/>
        <item m="1" x="1934"/>
        <item m="1" x="1941"/>
        <item m="1" x="1948"/>
        <item m="1" x="1955"/>
        <item m="1" x="1962"/>
        <item m="1" x="1969"/>
        <item m="1" x="1976"/>
        <item m="1" x="1983"/>
        <item m="1" x="1990"/>
        <item m="1" x="1997"/>
        <item m="1" x="2004"/>
        <item m="1" x="2011"/>
        <item m="1" x="2017"/>
        <item m="1" x="2023"/>
        <item m="1" x="2028"/>
        <item m="1" x="2032"/>
        <item m="1" x="2035"/>
        <item m="1" x="2038"/>
        <item m="1" x="4015"/>
        <item m="1" x="4020"/>
        <item m="1" x="4026"/>
        <item m="1" x="4033"/>
        <item m="1" x="4040"/>
        <item m="1" x="4047"/>
        <item m="1" x="4054"/>
        <item m="1" x="4061"/>
        <item m="1" x="4068"/>
        <item m="1" x="4075"/>
        <item m="1" x="4082"/>
        <item m="1" x="4089"/>
        <item m="1" x="4096"/>
        <item m="1" x="4103"/>
        <item m="1" x="4110"/>
        <item m="1" x="4117"/>
        <item m="1" x="4124"/>
        <item m="1" x="4131"/>
        <item m="1" x="4137"/>
        <item m="1" x="4143"/>
        <item m="1" x="4148"/>
        <item m="1" x="4152"/>
        <item m="1" x="4155"/>
        <item m="1" x="4158"/>
        <item m="1" x="5703"/>
        <item m="1" x="5708"/>
        <item m="1" x="5714"/>
        <item m="1" x="5721"/>
        <item m="1" x="5728"/>
        <item m="1" x="5735"/>
        <item m="1" x="5742"/>
        <item m="1" x="5749"/>
        <item m="1" x="5756"/>
        <item m="1" x="5763"/>
        <item m="1" x="5770"/>
        <item m="1" x="5777"/>
        <item m="1" x="5784"/>
        <item m="1" x="5791"/>
        <item m="1" x="5798"/>
        <item m="1" x="5805"/>
        <item m="1" x="5812"/>
        <item m="1" x="5819"/>
        <item m="1" x="5825"/>
        <item m="1" x="5831"/>
        <item m="1" x="5836"/>
        <item m="1" x="5840"/>
        <item m="1" x="5843"/>
        <item m="1" x="5846"/>
        <item m="1" x="2589"/>
        <item m="1" x="2599"/>
        <item m="1" x="2610"/>
        <item m="1" x="2622"/>
        <item m="1" x="2634"/>
        <item m="1" x="2646"/>
        <item m="1" x="2658"/>
        <item m="1" x="2670"/>
        <item m="1" x="2682"/>
        <item m="1" x="2694"/>
        <item m="1" x="2706"/>
        <item m="1" x="2718"/>
        <item m="1" x="2730"/>
        <item m="1" x="2741"/>
        <item m="1" x="2752"/>
        <item m="1" x="2762"/>
        <item m="1" x="2771"/>
        <item m="1" x="2779"/>
        <item m="1" x="2785"/>
        <item m="1" x="2791"/>
        <item m="1" x="2796"/>
        <item m="1" x="2800"/>
        <item m="1" x="2803"/>
        <item m="1" x="2806"/>
        <item m="1" x="7028"/>
        <item m="1" x="7029"/>
        <item m="1" x="7031"/>
        <item m="1" x="7034"/>
        <item m="1" x="7036"/>
        <item m="1" x="7038"/>
        <item m="1" x="7040"/>
        <item m="1" x="7042"/>
        <item m="1" x="7044"/>
        <item m="1" x="7047"/>
        <item m="1" x="7050"/>
        <item m="1" x="7054"/>
        <item m="1" x="7059"/>
        <item m="1" x="7064"/>
        <item m="1" x="7069"/>
        <item m="1" x="7074"/>
        <item m="1" x="7079"/>
        <item m="1" x="7084"/>
        <item m="1" x="7089"/>
        <item m="1" x="7094"/>
        <item m="1" x="7099"/>
        <item m="1" x="7104"/>
        <item m="1" x="7109"/>
        <item m="1" x="7114"/>
        <item m="1" x="1468"/>
        <item m="1" x="1469"/>
        <item m="1" x="1471"/>
        <item m="1" x="1473"/>
        <item m="1" x="1475"/>
        <item m="1" x="1477"/>
        <item m="1" x="1479"/>
        <item m="1" x="1481"/>
        <item m="1" x="1483"/>
        <item m="1" x="1486"/>
        <item m="1" x="1489"/>
        <item m="1" x="1493"/>
        <item m="1" x="1498"/>
        <item m="1" x="1503"/>
        <item m="1" x="1508"/>
        <item m="1" x="1513"/>
        <item m="1" x="1518"/>
        <item m="1" x="1523"/>
        <item m="1" x="1528"/>
        <item m="1" x="1533"/>
        <item m="1" x="1538"/>
        <item m="1" x="1543"/>
        <item m="1" x="1548"/>
        <item m="1" x="1553"/>
        <item m="1" x="3661"/>
        <item m="1" x="3662"/>
        <item m="1" x="3664"/>
        <item m="1" x="3666"/>
        <item m="1" x="3668"/>
        <item m="1" x="3670"/>
        <item m="1" x="3672"/>
        <item m="1" x="3674"/>
        <item m="1" x="3676"/>
        <item m="1" x="3679"/>
        <item m="1" x="3682"/>
        <item m="1" x="3686"/>
        <item m="1" x="3691"/>
        <item m="1" x="3696"/>
        <item m="1" x="3701"/>
        <item m="1" x="3706"/>
        <item m="1" x="3711"/>
        <item m="1" x="3716"/>
        <item m="1" x="3721"/>
        <item m="1" x="3726"/>
        <item m="1" x="3731"/>
        <item m="1" x="3736"/>
        <item m="1" x="3741"/>
        <item m="1" x="3746"/>
        <item m="1" x="5493"/>
        <item m="1" x="5494"/>
        <item m="1" x="5496"/>
        <item m="1" x="5498"/>
        <item m="1" x="5500"/>
        <item m="1" x="5502"/>
        <item m="1" x="5504"/>
        <item m="1" x="5506"/>
        <item m="1" x="5508"/>
        <item m="1" x="5510"/>
        <item m="1" x="5512"/>
        <item m="1" x="5514"/>
        <item m="1" x="5516"/>
        <item m="1" x="5518"/>
        <item m="1" x="5520"/>
        <item m="1" x="5522"/>
        <item m="1" x="5524"/>
        <item m="1" x="5526"/>
        <item m="1" x="5528"/>
        <item m="1" x="5530"/>
        <item m="1" x="5532"/>
        <item m="1" x="5534"/>
        <item m="1" x="5536"/>
        <item m="1" x="5538"/>
        <item m="1" x="7622"/>
        <item m="1" x="7627"/>
        <item m="1" x="7633"/>
        <item m="1" x="7639"/>
        <item m="1" x="7645"/>
        <item m="1" x="7651"/>
        <item m="1" x="7657"/>
        <item m="1" x="7663"/>
        <item m="1" x="7669"/>
        <item m="1" x="7675"/>
        <item m="1" x="7681"/>
        <item m="1" x="7687"/>
        <item m="1" x="7693"/>
        <item m="1" x="7699"/>
        <item m="1" x="7705"/>
        <item m="1" x="7711"/>
        <item m="1" x="7717"/>
        <item m="1" x="7723"/>
        <item m="1" x="7728"/>
        <item m="1" x="7733"/>
        <item m="1" x="7737"/>
        <item m="1" x="7740"/>
        <item m="1" x="7742"/>
        <item m="1" x="7744"/>
        <item m="1" x="2063"/>
        <item m="1" x="2068"/>
        <item m="1" x="2074"/>
        <item m="1" x="2080"/>
        <item m="1" x="2086"/>
        <item m="1" x="2092"/>
        <item m="1" x="2098"/>
        <item m="1" x="2104"/>
        <item m="1" x="2110"/>
        <item m="1" x="2116"/>
        <item m="1" x="2122"/>
        <item m="1" x="2128"/>
        <item m="1" x="2134"/>
        <item m="1" x="2140"/>
        <item m="1" x="2146"/>
        <item m="1" x="2152"/>
        <item m="1" x="2158"/>
        <item m="1" x="2164"/>
        <item m="1" x="2169"/>
        <item m="1" x="2174"/>
        <item m="1" x="2178"/>
        <item m="1" x="2181"/>
        <item m="1" x="2183"/>
        <item m="1" x="2185"/>
        <item m="1" x="4183"/>
        <item m="1" x="4188"/>
        <item m="1" x="4194"/>
        <item m="1" x="4200"/>
        <item m="1" x="4206"/>
        <item m="1" x="4212"/>
        <item m="1" x="4218"/>
        <item m="1" x="4224"/>
        <item m="1" x="4230"/>
        <item m="1" x="4236"/>
        <item m="1" x="4242"/>
        <item m="1" x="4248"/>
        <item m="1" x="4254"/>
        <item m="1" x="4260"/>
        <item m="1" x="4266"/>
        <item m="1" x="4272"/>
        <item m="1" x="4278"/>
        <item m="1" x="4284"/>
        <item m="1" x="4289"/>
        <item m="1" x="4294"/>
        <item m="1" x="4298"/>
        <item m="1" x="4301"/>
        <item m="1" x="4303"/>
        <item m="1" x="4305"/>
        <item m="1" x="5871"/>
        <item m="1" x="5876"/>
        <item m="1" x="5882"/>
        <item m="1" x="5888"/>
        <item m="1" x="5894"/>
        <item m="1" x="5900"/>
        <item m="1" x="5906"/>
        <item m="1" x="5912"/>
        <item m="1" x="5918"/>
        <item m="1" x="5924"/>
        <item m="1" x="5930"/>
        <item m="1" x="5936"/>
        <item m="1" x="5942"/>
        <item m="1" x="5948"/>
        <item m="1" x="5954"/>
        <item m="1" x="5960"/>
        <item m="1" x="5966"/>
        <item m="1" x="5972"/>
        <item m="1" x="5977"/>
        <item m="1" x="5982"/>
        <item m="1" x="5986"/>
        <item m="1" x="5989"/>
        <item m="1" x="5991"/>
        <item m="1" x="5993"/>
        <item m="1" x="7149"/>
        <item m="1" x="7150"/>
        <item m="1" x="7152"/>
        <item m="1" x="7154"/>
        <item m="1" x="7157"/>
        <item m="1" x="7160"/>
        <item m="1" x="7163"/>
        <item m="1" x="7166"/>
        <item m="1" x="7169"/>
        <item m="1" x="7173"/>
        <item m="1" x="7177"/>
        <item m="1" x="7182"/>
        <item m="1" x="7188"/>
        <item m="1" x="7194"/>
        <item m="1" x="7200"/>
        <item m="1" x="7206"/>
        <item m="1" x="7212"/>
        <item m="1" x="7218"/>
        <item m="1" x="7224"/>
        <item m="1" x="7230"/>
        <item m="1" x="7236"/>
        <item m="1" x="7242"/>
        <item m="1" x="7248"/>
        <item m="1" x="7254"/>
        <item m="1" x="1588"/>
        <item m="1" x="1589"/>
        <item m="1" x="1591"/>
        <item m="1" x="1594"/>
        <item m="1" x="1597"/>
        <item m="1" x="1600"/>
        <item m="1" x="1603"/>
        <item m="1" x="1606"/>
        <item m="1" x="1609"/>
        <item m="1" x="1613"/>
        <item m="1" x="1617"/>
        <item m="1" x="1622"/>
        <item m="1" x="1628"/>
        <item m="1" x="1634"/>
        <item m="1" x="1640"/>
        <item m="1" x="1646"/>
        <item m="1" x="1652"/>
        <item m="1" x="1658"/>
        <item m="1" x="1664"/>
        <item m="1" x="1670"/>
        <item m="1" x="1676"/>
        <item m="1" x="1682"/>
        <item m="1" x="1688"/>
        <item m="1" x="1694"/>
        <item m="1" x="3781"/>
        <item m="1" x="3782"/>
        <item m="1" x="3784"/>
        <item m="1" x="3787"/>
        <item m="1" x="3789"/>
        <item m="1" x="3792"/>
        <item m="1" x="3795"/>
        <item m="1" x="3798"/>
        <item m="1" x="3801"/>
        <item m="1" x="3804"/>
        <item m="1" x="3807"/>
        <item m="1" x="3810"/>
        <item m="1" x="3813"/>
        <item m="1" x="3816"/>
        <item m="1" x="3819"/>
        <item m="1" x="3822"/>
        <item m="1" x="3825"/>
        <item m="1" x="3828"/>
        <item m="1" x="3831"/>
        <item m="1" x="3834"/>
        <item m="1" x="3837"/>
        <item m="1" x="3840"/>
        <item m="1" x="3843"/>
        <item m="1" x="3846"/>
        <item m="1" x="5541"/>
        <item m="1" x="5542"/>
        <item m="1" x="5546"/>
        <item m="1" x="5549"/>
        <item m="1" x="5552"/>
        <item m="1" x="5555"/>
        <item m="1" x="5558"/>
        <item m="1" x="5561"/>
        <item m="1" x="5564"/>
        <item m="1" x="5567"/>
        <item m="1" x="5570"/>
        <item m="1" x="5573"/>
        <item m="1" x="5576"/>
        <item m="1" x="5579"/>
        <item m="1" x="5582"/>
        <item m="1" x="5585"/>
        <item m="1" x="5588"/>
        <item m="1" x="5591"/>
        <item m="1" x="5594"/>
        <item m="1" x="5597"/>
        <item m="1" x="5600"/>
        <item m="1" x="5603"/>
        <item m="1" x="5606"/>
        <item m="1" x="2207"/>
        <item m="1" x="2212"/>
        <item m="1" x="2218"/>
        <item m="1" x="2225"/>
        <item m="1" x="2232"/>
        <item m="1" x="2239"/>
        <item m="1" x="2246"/>
        <item m="1" x="2253"/>
        <item m="1" x="2260"/>
        <item m="1" x="2267"/>
        <item m="1" x="2274"/>
        <item m="1" x="2281"/>
        <item m="1" x="2288"/>
        <item m="1" x="2295"/>
        <item m="1" x="2302"/>
        <item m="1" x="2309"/>
        <item m="1" x="2316"/>
        <item m="1" x="2323"/>
        <item m="1" x="2329"/>
        <item m="1" x="2335"/>
        <item m="1" x="2340"/>
        <item m="1" x="2344"/>
        <item m="1" x="2347"/>
        <item m="1" x="2350"/>
        <item m="1" x="4327"/>
        <item m="1" x="4332"/>
        <item m="1" x="4338"/>
        <item m="1" x="4345"/>
        <item m="1" x="4352"/>
        <item m="1" x="4359"/>
        <item m="1" x="4366"/>
        <item m="1" x="4373"/>
        <item m="1" x="4380"/>
        <item m="1" x="4387"/>
        <item m="1" x="4394"/>
        <item m="1" x="4401"/>
        <item m="1" x="4408"/>
        <item m="1" x="4415"/>
        <item m="1" x="4422"/>
        <item m="1" x="4429"/>
        <item m="1" x="4436"/>
        <item m="1" x="4443"/>
        <item m="1" x="4449"/>
        <item m="1" x="4455"/>
        <item m="1" x="4460"/>
        <item m="1" x="4464"/>
        <item m="1" x="4467"/>
        <item m="1" x="4470"/>
        <item m="1" x="6015"/>
        <item m="1" x="6020"/>
        <item m="1" x="6026"/>
        <item m="1" x="6033"/>
        <item m="1" x="6040"/>
        <item m="1" x="6047"/>
        <item m="1" x="6054"/>
        <item m="1" x="6061"/>
        <item m="1" x="6068"/>
        <item m="1" x="6075"/>
        <item m="1" x="6082"/>
        <item m="1" x="6089"/>
        <item m="1" x="6096"/>
        <item m="1" x="6103"/>
        <item m="1" x="6110"/>
        <item m="1" x="6117"/>
        <item m="1" x="6124"/>
        <item m="1" x="6131"/>
        <item m="1" x="6137"/>
        <item m="1" x="6143"/>
        <item m="1" x="6148"/>
        <item m="1" x="6152"/>
        <item m="1" x="6155"/>
        <item m="1" x="6158"/>
        <item m="1" x="2970"/>
        <item m="1" x="2975"/>
        <item m="1" x="2981"/>
        <item m="1" x="2988"/>
        <item m="1" x="2995"/>
        <item m="1" x="3002"/>
        <item m="1" x="3009"/>
        <item m="1" x="3016"/>
        <item m="1" x="3023"/>
        <item m="1" x="3030"/>
        <item m="1" x="3037"/>
        <item m="1" x="3044"/>
        <item m="1" x="3051"/>
        <item m="1" x="3058"/>
        <item m="1" x="3065"/>
        <item m="1" x="3072"/>
        <item m="1" x="3079"/>
        <item m="1" x="3086"/>
        <item m="1" x="3092"/>
        <item m="1" x="3098"/>
        <item m="1" x="3103"/>
        <item m="1" x="3107"/>
        <item m="1" x="3110"/>
        <item m="1" x="3113"/>
        <item m="1" x="7292"/>
        <item m="1" x="7293"/>
        <item m="1" x="7295"/>
        <item m="1" x="7298"/>
        <item m="1" x="7301"/>
        <item m="1" x="7304"/>
        <item m="1" x="7307"/>
        <item m="1" x="7310"/>
        <item m="1" x="7313"/>
        <item m="1" x="7317"/>
        <item m="1" x="7321"/>
        <item m="1" x="7326"/>
        <item m="1" x="7332"/>
        <item m="1" x="7338"/>
        <item m="1" x="7344"/>
        <item m="1" x="7350"/>
        <item m="1" x="7356"/>
        <item m="1" x="7362"/>
        <item m="1" x="7368"/>
        <item m="1" x="7374"/>
        <item m="1" x="7380"/>
        <item m="1" x="7386"/>
        <item m="1" x="7392"/>
        <item m="1" x="7398"/>
        <item m="1" x="1732"/>
        <item m="1" x="1733"/>
        <item m="1" x="1735"/>
        <item m="1" x="1738"/>
        <item m="1" x="1741"/>
        <item m="1" x="1744"/>
        <item m="1" x="1747"/>
        <item m="1" x="1750"/>
        <item m="1" x="1753"/>
        <item m="1" x="1757"/>
        <item m="1" x="1761"/>
        <item m="1" x="1766"/>
        <item m="1" x="1772"/>
        <item m="1" x="1778"/>
        <item m="1" x="1784"/>
        <item m="1" x="1790"/>
        <item m="1" x="1796"/>
        <item m="1" x="1802"/>
        <item m="1" x="1808"/>
        <item m="1" x="1814"/>
        <item m="1" x="1820"/>
        <item m="1" x="1826"/>
        <item m="1" x="1832"/>
        <item m="1" x="1838"/>
        <item m="1" x="3852"/>
        <item m="1" x="3853"/>
        <item m="1" x="3855"/>
        <item m="1" x="3858"/>
        <item m="1" x="3861"/>
        <item m="1" x="3864"/>
        <item m="1" x="3867"/>
        <item m="1" x="3870"/>
        <item m="1" x="3873"/>
        <item m="1" x="3877"/>
        <item m="1" x="3881"/>
        <item m="1" x="3886"/>
        <item m="1" x="3892"/>
        <item m="1" x="3898"/>
        <item m="1" x="3904"/>
        <item m="1" x="3910"/>
        <item m="1" x="3916"/>
        <item m="1" x="3922"/>
        <item m="1" x="3928"/>
        <item m="1" x="3934"/>
        <item m="1" x="3940"/>
        <item m="1" x="3946"/>
        <item m="1" x="3952"/>
        <item m="1" x="3958"/>
        <item m="1" x="5612"/>
        <item m="1" x="5613"/>
        <item m="1" x="5615"/>
        <item m="1" x="5618"/>
        <item m="1" x="5621"/>
        <item m="1" x="5624"/>
        <item m="1" x="5627"/>
        <item m="1" x="5630"/>
        <item m="1" x="5633"/>
        <item m="1" x="5636"/>
        <item m="1" x="5639"/>
        <item m="1" x="5642"/>
        <item m="1" x="5645"/>
        <item m="1" x="5648"/>
        <item m="1" x="5651"/>
        <item m="1" x="5654"/>
        <item m="1" x="5657"/>
        <item m="1" x="5660"/>
        <item m="1" x="5663"/>
        <item m="1" x="5666"/>
        <item m="1" x="5669"/>
        <item m="1" x="5672"/>
        <item m="1" x="5675"/>
        <item m="1" x="5678"/>
        <item m="1" x="2375"/>
        <item m="1" x="2380"/>
        <item m="1" x="2386"/>
        <item m="1" x="2393"/>
        <item m="1" x="2400"/>
        <item m="1" x="2407"/>
        <item m="1" x="2414"/>
        <item m="1" x="2421"/>
        <item m="1" x="2428"/>
        <item m="1" x="2435"/>
        <item m="1" x="2442"/>
        <item m="1" x="2449"/>
        <item m="1" x="2456"/>
        <item m="1" x="2463"/>
        <item m="1" x="2470"/>
        <item m="1" x="2477"/>
        <item m="1" x="2484"/>
        <item m="1" x="2491"/>
        <item m="1" x="2497"/>
        <item m="1" x="2503"/>
        <item m="1" x="2508"/>
        <item m="1" x="2512"/>
        <item m="1" x="2515"/>
        <item m="1" x="2518"/>
        <item m="1" x="4495"/>
        <item m="1" x="4500"/>
        <item m="1" x="4506"/>
        <item m="1" x="4513"/>
        <item m="1" x="4520"/>
        <item m="1" x="4527"/>
        <item m="1" x="4534"/>
        <item m="1" x="4541"/>
        <item m="1" x="4548"/>
        <item m="1" x="4555"/>
        <item m="1" x="4562"/>
        <item m="1" x="4569"/>
        <item m="1" x="4576"/>
        <item m="1" x="4583"/>
        <item m="1" x="4590"/>
        <item m="1" x="4597"/>
        <item m="1" x="4604"/>
        <item m="1" x="4611"/>
        <item m="1" x="4617"/>
        <item m="1" x="4623"/>
        <item m="1" x="4628"/>
        <item m="1" x="4632"/>
        <item m="1" x="4635"/>
        <item m="1" x="4638"/>
        <item m="1" x="6183"/>
        <item m="1" x="6188"/>
        <item m="1" x="6194"/>
        <item m="1" x="6201"/>
        <item m="1" x="6208"/>
        <item m="1" x="6215"/>
        <item m="1" x="6222"/>
        <item m="1" x="6229"/>
        <item m="1" x="6236"/>
        <item m="1" x="6243"/>
        <item m="1" x="6250"/>
        <item m="1" x="6257"/>
        <item m="1" x="6264"/>
        <item m="1" x="6271"/>
        <item m="1" x="6278"/>
        <item m="1" x="6285"/>
        <item m="1" x="6292"/>
        <item m="1" x="6299"/>
        <item m="1" x="6305"/>
        <item m="1" x="6311"/>
        <item m="1" x="6316"/>
        <item m="1" x="6320"/>
        <item m="1" x="6323"/>
        <item m="1" x="6326"/>
        <item m="1" x="721"/>
        <item m="1" x="724"/>
        <item m="1" x="727"/>
        <item m="1" x="730"/>
        <item m="1" x="733"/>
        <item m="1" x="736"/>
        <item m="1" x="739"/>
        <item m="1" x="742"/>
        <item m="1" x="745"/>
        <item m="1" x="7437"/>
        <item m="1" x="7439"/>
        <item m="1" x="7442"/>
        <item m="1" x="7446"/>
        <item m="1" x="7450"/>
        <item m="1" x="7455"/>
        <item m="1" x="7460"/>
        <item m="1" x="7466"/>
        <item m="1" x="7473"/>
        <item m="1" x="7480"/>
        <item m="1" x="7487"/>
        <item m="1" x="7494"/>
        <item m="1" x="7501"/>
        <item m="1" x="7508"/>
        <item m="1" x="7515"/>
        <item m="1" x="7522"/>
        <item m="1" x="7529"/>
        <item m="1" x="7536"/>
        <item m="1" x="7543"/>
        <item m="1" x="7550"/>
        <item m="1" x="7557"/>
        <item m="1" x="7564"/>
        <item m="1" x="7571"/>
        <item m="1" x="7577"/>
        <item m="1" x="1878"/>
        <item m="1" x="1880"/>
        <item m="1" x="1883"/>
        <item m="1" x="1887"/>
        <item m="1" x="1891"/>
        <item m="1" x="1896"/>
        <item m="1" x="1901"/>
        <item m="1" x="1907"/>
        <item m="1" x="1914"/>
        <item m="1" x="1921"/>
        <item m="1" x="1928"/>
        <item m="1" x="1935"/>
        <item m="1" x="1942"/>
        <item m="1" x="1949"/>
        <item m="1" x="1956"/>
        <item m="1" x="1963"/>
        <item m="1" x="1970"/>
        <item m="1" x="1977"/>
        <item m="1" x="1984"/>
        <item m="1" x="1991"/>
        <item m="1" x="1998"/>
        <item m="1" x="2005"/>
        <item m="1" x="2012"/>
        <item m="1" x="2018"/>
        <item m="1" x="3998"/>
        <item m="1" x="4000"/>
        <item m="1" x="4003"/>
        <item m="1" x="4007"/>
        <item m="1" x="4011"/>
        <item m="1" x="4016"/>
        <item m="1" x="4021"/>
        <item m="1" x="4027"/>
        <item m="1" x="4034"/>
        <item m="1" x="4041"/>
        <item m="1" x="4048"/>
        <item m="1" x="4055"/>
        <item m="1" x="4062"/>
        <item m="1" x="4069"/>
        <item m="1" x="4076"/>
        <item m="1" x="4083"/>
        <item m="1" x="4090"/>
        <item m="1" x="4097"/>
        <item m="1" x="4104"/>
        <item m="1" x="4111"/>
        <item m="1" x="4118"/>
        <item m="1" x="4125"/>
        <item m="1" x="4132"/>
        <item m="1" x="4138"/>
        <item m="1" x="5686"/>
        <item m="1" x="5688"/>
        <item m="1" x="5691"/>
        <item m="1" x="5695"/>
        <item m="1" x="5699"/>
        <item m="1" x="5704"/>
        <item m="1" x="5709"/>
        <item m="1" x="5715"/>
        <item m="1" x="5722"/>
        <item m="1" x="5729"/>
        <item m="1" x="5736"/>
        <item m="1" x="5743"/>
        <item m="1" x="5750"/>
        <item m="1" x="5757"/>
        <item m="1" x="5764"/>
        <item m="1" x="5771"/>
        <item m="1" x="5778"/>
        <item m="1" x="5785"/>
        <item m="1" x="5792"/>
        <item m="1" x="5799"/>
        <item m="1" x="5806"/>
        <item m="1" x="5813"/>
        <item m="1" x="5820"/>
        <item m="1" x="5826"/>
        <item m="1" x="2547"/>
        <item m="1" x="2554"/>
        <item m="1" x="2562"/>
        <item m="1" x="2571"/>
        <item m="1" x="2580"/>
        <item m="1" x="2590"/>
        <item m="1" x="2600"/>
        <item m="1" x="2611"/>
        <item m="1" x="2623"/>
        <item m="1" x="2635"/>
        <item m="1" x="2647"/>
        <item m="1" x="2659"/>
        <item m="1" x="2671"/>
        <item m="1" x="2683"/>
        <item m="1" x="2695"/>
        <item m="1" x="2707"/>
        <item m="1" x="2719"/>
        <item m="1" x="2731"/>
        <item m="1" x="2742"/>
        <item m="1" x="2753"/>
        <item m="1" x="2763"/>
        <item m="1" x="2772"/>
        <item m="1" x="2780"/>
        <item m="1" x="2786"/>
        <item m="1" x="4667"/>
        <item m="1" x="4674"/>
        <item m="1" x="4682"/>
        <item m="1" x="4691"/>
        <item m="1" x="4700"/>
        <item m="1" x="4709"/>
        <item m="1" x="4718"/>
        <item m="1" x="4727"/>
        <item m="1" x="4736"/>
        <item m="1" x="4745"/>
        <item m="1" x="4754"/>
        <item m="1" x="4763"/>
        <item m="1" x="4772"/>
        <item m="1" x="4781"/>
        <item m="1" x="4790"/>
        <item m="1" x="4799"/>
        <item m="1" x="4808"/>
        <item m="1" x="4817"/>
        <item m="1" x="4825"/>
        <item m="1" x="4833"/>
        <item m="1" x="4840"/>
        <item m="1" x="4846"/>
        <item m="1" x="4851"/>
        <item m="1" x="4854"/>
        <item m="1" x="6355"/>
        <item m="1" x="6362"/>
        <item m="1" x="6370"/>
        <item m="1" x="6379"/>
        <item m="1" x="6388"/>
        <item m="1" x="6397"/>
        <item m="1" x="6406"/>
        <item m="1" x="6415"/>
        <item m="1" x="6424"/>
        <item m="1" x="6433"/>
        <item m="1" x="6442"/>
        <item m="1" x="6451"/>
        <item m="1" x="6460"/>
        <item m="1" x="6469"/>
        <item m="1" x="6478"/>
        <item m="1" x="6487"/>
        <item m="1" x="6496"/>
        <item m="1" x="6505"/>
        <item m="1" x="6513"/>
        <item m="1" x="6521"/>
        <item m="1" x="6528"/>
        <item m="1" x="6534"/>
        <item m="1" x="6539"/>
        <item m="1" x="6542"/>
        <item m="1" x="755"/>
        <item m="1" x="758"/>
        <item m="1" x="762"/>
        <item m="1" x="767"/>
        <item m="1" x="772"/>
        <item m="1" x="777"/>
        <item m="1" x="782"/>
        <item m="1" x="787"/>
        <item m="1" x="792"/>
        <item m="1" x="797"/>
        <item m="1" x="802"/>
        <item m="1" x="807"/>
        <item m="1" x="812"/>
        <item m="1" x="817"/>
        <item m="1" x="822"/>
        <item m="1" x="827"/>
        <item m="1" x="832"/>
        <item m="1" x="837"/>
        <item m="1" x="842"/>
        <item m="1" x="847"/>
        <item m="1" x="852"/>
        <item m="1" x="857"/>
        <item m="1" x="862"/>
        <item m="1" x="865"/>
        <item m="1" x="7605"/>
        <item m="1" x="7607"/>
        <item m="1" x="7610"/>
        <item m="1" x="7614"/>
        <item m="1" x="7618"/>
        <item m="1" x="7623"/>
        <item m="1" x="7628"/>
        <item m="1" x="7634"/>
        <item m="1" x="7640"/>
        <item m="1" x="7646"/>
        <item m="1" x="7652"/>
        <item m="1" x="7658"/>
        <item m="1" x="7664"/>
        <item m="1" x="7670"/>
        <item m="1" x="7676"/>
        <item m="1" x="7682"/>
        <item m="1" x="7688"/>
        <item m="1" x="7694"/>
        <item m="1" x="7700"/>
        <item m="1" x="7706"/>
        <item m="1" x="7712"/>
        <item m="1" x="7718"/>
        <item m="1" x="7724"/>
        <item m="1" x="7729"/>
        <item m="1" x="2046"/>
        <item m="1" x="2048"/>
        <item m="1" x="2051"/>
        <item m="1" x="2055"/>
        <item m="1" x="2059"/>
        <item m="1" x="2064"/>
        <item m="1" x="2069"/>
        <item m="1" x="2075"/>
        <item m="1" x="2081"/>
        <item m="1" x="2087"/>
        <item m="1" x="2093"/>
        <item m="1" x="2099"/>
        <item m="1" x="2105"/>
        <item m="1" x="2111"/>
        <item m="1" x="2117"/>
        <item m="1" x="2123"/>
        <item m="1" x="2129"/>
        <item m="1" x="2135"/>
        <item m="1" x="2141"/>
        <item m="1" x="2147"/>
        <item m="1" x="2153"/>
        <item m="1" x="2159"/>
        <item m="1" x="2165"/>
        <item m="1" x="2170"/>
        <item m="1" x="4166"/>
        <item m="1" x="4168"/>
        <item m="1" x="4171"/>
        <item m="1" x="4175"/>
        <item m="1" x="4179"/>
        <item m="1" x="4184"/>
        <item m="1" x="4189"/>
        <item m="1" x="4195"/>
        <item m="1" x="4201"/>
        <item m="1" x="4207"/>
        <item m="1" x="4213"/>
        <item m="1" x="4219"/>
        <item m="1" x="4225"/>
        <item m="1" x="4231"/>
        <item m="1" x="4237"/>
        <item m="1" x="4243"/>
        <item m="1" x="4249"/>
        <item m="1" x="4255"/>
        <item m="1" x="4261"/>
        <item m="1" x="4267"/>
        <item m="1" x="4273"/>
        <item m="1" x="4279"/>
        <item m="1" x="4285"/>
        <item m="1" x="4290"/>
        <item m="1" x="5854"/>
        <item m="1" x="5856"/>
        <item m="1" x="5859"/>
        <item m="1" x="5863"/>
        <item m="1" x="5867"/>
        <item m="1" x="5872"/>
        <item m="1" x="5877"/>
        <item m="1" x="5883"/>
        <item m="1" x="5889"/>
        <item m="1" x="5895"/>
        <item m="1" x="5901"/>
        <item m="1" x="5907"/>
        <item m="1" x="5913"/>
        <item m="1" x="5919"/>
        <item m="1" x="5925"/>
        <item m="1" x="5931"/>
        <item m="1" x="5937"/>
        <item m="1" x="5943"/>
        <item m="1" x="5949"/>
        <item m="1" x="5955"/>
        <item m="1" x="5961"/>
        <item m="1" x="5967"/>
        <item m="1" x="5973"/>
        <item m="1" x="5978"/>
        <item m="1" x="2830"/>
        <item m="1" x="2835"/>
        <item m="1" x="2841"/>
        <item m="1" x="2848"/>
        <item m="1" x="2855"/>
        <item m="1" x="2862"/>
        <item m="1" x="2869"/>
        <item m="1" x="2876"/>
        <item m="1" x="2883"/>
        <item m="1" x="2890"/>
        <item m="1" x="2894"/>
        <item m="1" x="2898"/>
        <item m="1" x="2902"/>
        <item m="1" x="2906"/>
        <item m="1" x="2910"/>
        <item m="1" x="2914"/>
        <item m="1" x="2918"/>
        <item m="1" x="2922"/>
        <item m="1" x="2926"/>
        <item m="1" x="2930"/>
        <item m="1" x="2934"/>
        <item m="1" x="2938"/>
        <item m="1" x="2942"/>
        <item m="1" x="2945"/>
        <item m="1" x="4878"/>
        <item m="1" x="4883"/>
        <item m="1" x="4889"/>
        <item m="1" x="4896"/>
        <item m="1" x="4903"/>
        <item m="1" x="4910"/>
        <item m="1" x="4917"/>
        <item m="1" x="4924"/>
        <item m="1" x="4931"/>
        <item m="1" x="4938"/>
        <item m="1" x="4945"/>
        <item m="1" x="4952"/>
        <item m="1" x="4959"/>
        <item m="1" x="4966"/>
        <item m="1" x="4973"/>
        <item m="1" x="4980"/>
        <item m="1" x="4987"/>
        <item m="1" x="4994"/>
        <item m="1" x="5000"/>
        <item m="1" x="5006"/>
        <item m="1" x="5011"/>
        <item m="1" x="5015"/>
        <item m="1" x="5019"/>
        <item m="1" x="5022"/>
        <item m="1" x="6550"/>
        <item m="1" x="6552"/>
        <item m="1" x="6555"/>
        <item m="1" x="6559"/>
        <item m="1" x="6563"/>
        <item m="1" x="6567"/>
        <item m="1" x="6571"/>
        <item m="1" x="6575"/>
        <item m="1" x="6579"/>
        <item m="1" x="6583"/>
        <item m="1" x="6587"/>
        <item m="1" x="6591"/>
        <item m="1" x="6595"/>
        <item m="1" x="6599"/>
        <item m="1" x="6603"/>
        <item m="1" x="6607"/>
        <item m="1" x="6611"/>
        <item m="1" x="6615"/>
        <item m="1" x="6619"/>
        <item m="1" x="6623"/>
        <item m="1" x="6627"/>
        <item m="1" x="6631"/>
        <item m="1" x="6635"/>
        <item m="1" x="6638"/>
        <item m="1" x="873"/>
        <item m="1" x="875"/>
        <item m="1" x="878"/>
        <item m="1" x="882"/>
        <item m="1" x="886"/>
        <item m="1" x="890"/>
        <item m="1" x="894"/>
        <item m="1" x="898"/>
        <item m="1" x="902"/>
        <item m="1" x="906"/>
        <item m="1" x="910"/>
        <item m="1" x="914"/>
        <item m="1" x="918"/>
        <item m="1" x="922"/>
        <item m="1" x="926"/>
        <item m="1" x="930"/>
        <item m="1" x="934"/>
        <item m="1" x="938"/>
        <item m="1" x="942"/>
        <item m="1" x="946"/>
        <item m="1" x="950"/>
        <item m="1" x="954"/>
        <item m="1" x="958"/>
        <item m="1" x="961"/>
        <item m="1" x="7749"/>
        <item m="1" x="7751"/>
        <item m="1" x="7754"/>
        <item m="1" x="2190"/>
        <item m="1" x="2192"/>
        <item m="1" x="2195"/>
        <item m="1" x="2199"/>
        <item m="1" x="2203"/>
        <item m="1" x="2208"/>
        <item m="1" x="2213"/>
        <item m="1" x="2219"/>
        <item m="1" x="2226"/>
        <item m="1" x="2233"/>
        <item m="1" x="2240"/>
        <item m="1" x="2247"/>
        <item m="1" x="2254"/>
        <item m="1" x="2261"/>
        <item m="1" x="2268"/>
        <item m="1" x="2275"/>
        <item m="1" x="2282"/>
        <item m="1" x="2289"/>
        <item m="1" x="2296"/>
        <item m="1" x="2303"/>
        <item m="1" x="2310"/>
        <item m="1" x="2317"/>
        <item m="1" x="2324"/>
        <item m="1" x="2330"/>
        <item m="1" x="4310"/>
        <item m="1" x="4312"/>
        <item m="1" x="4315"/>
        <item m="1" x="4319"/>
        <item m="1" x="4323"/>
        <item m="1" x="4328"/>
        <item m="1" x="4333"/>
        <item m="1" x="4339"/>
        <item m="1" x="4346"/>
        <item m="1" x="4353"/>
        <item m="1" x="4360"/>
        <item m="1" x="4367"/>
        <item m="1" x="4374"/>
        <item m="1" x="4381"/>
        <item m="1" x="4388"/>
        <item m="1" x="4395"/>
        <item m="1" x="4402"/>
        <item m="1" x="4409"/>
        <item m="1" x="4416"/>
        <item m="1" x="4423"/>
        <item m="1" x="4430"/>
        <item m="1" x="4437"/>
        <item m="1" x="4444"/>
        <item m="1" x="4450"/>
        <item m="1" x="5998"/>
        <item m="1" x="6000"/>
        <item m="1" x="6003"/>
        <item m="1" x="6007"/>
        <item m="1" x="6011"/>
        <item m="1" x="6016"/>
        <item m="1" x="6021"/>
        <item m="1" x="6027"/>
        <item m="1" x="6034"/>
        <item m="1" x="6041"/>
        <item m="1" x="6048"/>
        <item m="1" x="6055"/>
        <item m="1" x="6062"/>
        <item m="1" x="6069"/>
        <item m="1" x="6076"/>
        <item m="1" x="6083"/>
        <item m="1" x="6090"/>
        <item m="1" x="6097"/>
        <item m="1" x="6104"/>
        <item m="1" x="6111"/>
        <item m="1" x="6118"/>
        <item m="1" x="6125"/>
        <item m="1" x="6132"/>
        <item m="1" x="6138"/>
        <item m="1" x="2953"/>
        <item m="1" x="2955"/>
        <item m="1" x="2958"/>
        <item m="1" x="2962"/>
        <item m="1" x="2966"/>
        <item m="1" x="2971"/>
        <item m="1" x="2976"/>
        <item m="1" x="2982"/>
        <item m="1" x="2989"/>
        <item m="1" x="2996"/>
        <item m="1" x="3003"/>
        <item m="1" x="3010"/>
        <item m="1" x="3017"/>
        <item m="1" x="3024"/>
        <item m="1" x="3031"/>
        <item m="1" x="3038"/>
        <item m="1" x="3045"/>
        <item m="1" x="3052"/>
        <item m="1" x="3059"/>
        <item m="1" x="3066"/>
        <item m="1" x="3073"/>
        <item m="1" x="3080"/>
        <item m="1" x="3087"/>
        <item m="1" x="3093"/>
        <item m="1" x="5047"/>
        <item m="1" x="5052"/>
        <item m="1" x="5058"/>
        <item m="1" x="5065"/>
        <item m="1" x="5072"/>
        <item m="1" x="5079"/>
        <item m="1" x="5086"/>
        <item m="1" x="5093"/>
        <item m="1" x="5100"/>
        <item m="1" x="5107"/>
        <item m="1" x="5114"/>
        <item m="1" x="5121"/>
        <item m="1" x="5128"/>
        <item m="1" x="5135"/>
        <item m="1" x="5142"/>
        <item m="1" x="5149"/>
        <item m="1" x="5156"/>
        <item m="1" x="5163"/>
        <item m="1" x="5169"/>
        <item m="1" x="5175"/>
        <item m="1" x="5180"/>
        <item m="1" x="6646"/>
        <item m="1" x="6648"/>
        <item m="1" x="6651"/>
        <item m="1" x="6655"/>
        <item m="1" x="6659"/>
        <item m="1" x="6663"/>
        <item m="1" x="6667"/>
        <item m="1" x="6671"/>
        <item m="1" x="6675"/>
        <item m="1" x="6679"/>
        <item m="1" x="6683"/>
        <item m="1" x="6687"/>
        <item m="1" x="6691"/>
        <item m="1" x="6695"/>
        <item m="1" x="6699"/>
        <item m="1" x="6703"/>
        <item m="1" x="6707"/>
        <item m="1" x="6711"/>
        <item m="1" x="6715"/>
        <item m="1" x="6719"/>
        <item m="1" x="6723"/>
        <item m="1" x="6727"/>
        <item m="1" x="6731"/>
        <item m="1" x="6734"/>
        <item m="1" x="969"/>
        <item m="1" x="971"/>
        <item m="1" x="974"/>
        <item m="1" x="978"/>
        <item m="1" x="983"/>
        <item m="1" x="990"/>
        <item m="1" x="997"/>
        <item m="1" x="1004"/>
        <item m="1" x="1011"/>
        <item m="1" x="1018"/>
        <item m="1" x="1025"/>
        <item m="1" x="1032"/>
        <item m="1" x="1039"/>
        <item m="1" x="1046"/>
        <item m="1" x="1053"/>
        <item m="1" x="1060"/>
        <item m="1" x="1067"/>
        <item m="1" x="1074"/>
        <item m="1" x="1080"/>
        <item m="1" x="1086"/>
        <item m="1" x="1091"/>
        <item m="1" x="1095"/>
        <item m="1" x="1099"/>
        <item m="1" x="1102"/>
        <item m="1" x="2358"/>
        <item m="1" x="2360"/>
        <item m="1" x="2363"/>
        <item m="1" x="2367"/>
        <item m="1" x="2371"/>
        <item m="1" x="2376"/>
        <item m="1" x="2381"/>
        <item m="1" x="2387"/>
        <item m="1" x="2394"/>
        <item m="1" x="2401"/>
        <item m="1" x="2408"/>
        <item m="1" x="2415"/>
        <item m="1" x="2422"/>
        <item m="1" x="2429"/>
        <item m="1" x="2436"/>
        <item m="1" x="2443"/>
        <item m="1" x="2450"/>
        <item m="1" x="2457"/>
        <item m="1" x="2464"/>
        <item m="1" x="2471"/>
        <item m="1" x="2478"/>
        <item m="1" x="2485"/>
        <item m="1" x="2492"/>
        <item m="1" x="2498"/>
        <item m="1" x="4478"/>
        <item m="1" x="4480"/>
        <item m="1" x="4483"/>
        <item m="1" x="4487"/>
        <item m="1" x="4491"/>
        <item m="1" x="4496"/>
        <item m="1" x="4501"/>
        <item m="1" x="4507"/>
        <item m="1" x="4514"/>
        <item m="1" x="4521"/>
        <item m="1" x="4528"/>
        <item m="1" x="4535"/>
        <item m="1" x="4542"/>
        <item m="1" x="4549"/>
        <item m="1" x="4556"/>
        <item m="1" x="4563"/>
        <item m="1" x="4570"/>
        <item m="1" x="4577"/>
        <item m="1" x="4584"/>
        <item m="1" x="4591"/>
        <item m="1" x="4598"/>
        <item m="1" x="4605"/>
        <item m="1" x="4612"/>
        <item m="1" x="4618"/>
        <item m="1" x="6166"/>
        <item m="1" x="6168"/>
        <item m="1" x="6171"/>
        <item m="1" x="6175"/>
        <item m="1" x="6179"/>
        <item m="1" x="6184"/>
        <item m="1" x="6189"/>
        <item m="1" x="6195"/>
        <item m="1" x="6202"/>
        <item m="1" x="6209"/>
        <item m="1" x="6216"/>
        <item m="1" x="6223"/>
        <item m="1" x="6230"/>
        <item m="1" x="6237"/>
        <item m="1" x="6244"/>
        <item m="1" x="6251"/>
        <item m="1" x="6258"/>
        <item m="1" x="6265"/>
        <item m="1" x="6272"/>
        <item m="1" x="6279"/>
        <item m="1" x="6286"/>
        <item m="1" x="6293"/>
        <item m="1" x="6300"/>
        <item m="1" x="6306"/>
        <item m="1" x="3121"/>
        <item m="1" x="3123"/>
        <item m="1" x="3126"/>
        <item m="1" x="3130"/>
        <item m="1" x="3134"/>
        <item m="1" x="3138"/>
        <item m="1" x="3142"/>
        <item m="1" x="3146"/>
        <item m="1" x="3150"/>
        <item m="1" x="3154"/>
        <item m="1" x="3158"/>
        <item m="1" x="3162"/>
        <item m="1" x="3166"/>
        <item m="1" x="3170"/>
        <item m="1" x="3174"/>
        <item m="1" x="3178"/>
        <item m="1" x="3182"/>
        <item m="1" x="3186"/>
        <item m="1" x="3190"/>
        <item m="1" x="3194"/>
        <item m="1" x="3198"/>
        <item m="1" x="3202"/>
        <item m="1" x="3206"/>
        <item m="1" x="3209"/>
        <item m="1" x="6742"/>
        <item m="1" x="6744"/>
        <item m="1" x="6747"/>
        <item m="1" x="6751"/>
        <item m="1" x="6755"/>
        <item m="1" x="6759"/>
        <item m="1" x="6763"/>
        <item m="1" x="6767"/>
        <item m="1" x="6771"/>
        <item m="1" x="6775"/>
        <item m="1" x="6779"/>
        <item m="1" x="6783"/>
        <item m="1" x="6787"/>
        <item m="1" x="6791"/>
        <item m="1" x="6795"/>
        <item m="1" x="6799"/>
        <item m="1" x="6803"/>
        <item m="1" x="6807"/>
        <item m="1" x="6811"/>
        <item m="1" x="6815"/>
        <item m="1" x="6819"/>
        <item m="1" x="6823"/>
        <item m="1" x="6827"/>
        <item m="1" x="6830"/>
        <item m="1" x="1126"/>
        <item m="1" x="1131"/>
        <item m="1" x="1137"/>
        <item m="1" x="1144"/>
        <item m="1" x="1151"/>
        <item m="1" x="1158"/>
        <item m="1" x="1165"/>
        <item m="1" x="1172"/>
        <item m="1" x="1179"/>
        <item m="1" x="1186"/>
        <item m="1" x="1193"/>
        <item m="1" x="1200"/>
        <item m="1" x="1207"/>
        <item m="1" x="1214"/>
        <item m="1" x="1221"/>
        <item m="1" x="1228"/>
        <item m="1" x="1235"/>
        <item m="1" x="1242"/>
        <item m="1" x="1248"/>
        <item m="1" x="1254"/>
        <item m="1" x="1259"/>
        <item m="1" x="1263"/>
        <item m="1" x="1267"/>
        <item m="1" x="1270"/>
        <item m="1" x="3541"/>
        <item m="1" x="3548"/>
        <item m="1" x="3555"/>
        <item m="1" x="3561"/>
        <item m="1" x="3567"/>
        <item m="1" x="3572"/>
        <item m="1" x="3576"/>
        <item m="1" x="3580"/>
        <item m="1" x="3583"/>
        <item m="1" x="2526"/>
        <item m="1" x="2528"/>
        <item m="1" x="2531"/>
        <item m="1" x="2535"/>
        <item m="1" x="2541"/>
        <item m="1" x="2548"/>
        <item m="1" x="2555"/>
        <item m="1" x="2563"/>
        <item m="1" x="2572"/>
        <item m="1" x="2581"/>
        <item m="1" x="2591"/>
        <item m="1" x="2601"/>
        <item m="1" x="2612"/>
        <item m="1" x="2624"/>
        <item m="1" x="2636"/>
        <item m="1" x="2648"/>
        <item m="1" x="2660"/>
        <item m="1" x="2672"/>
        <item m="1" x="2684"/>
        <item m="1" x="2696"/>
        <item m="1" x="2708"/>
        <item m="1" x="2720"/>
        <item m="1" x="2732"/>
        <item m="1" x="2743"/>
        <item m="1" x="4646"/>
        <item m="1" x="4648"/>
        <item m="1" x="4651"/>
        <item m="1" x="4655"/>
        <item m="1" x="4661"/>
        <item m="1" x="4668"/>
        <item m="1" x="4675"/>
        <item m="1" x="4683"/>
        <item m="1" x="4692"/>
        <item m="1" x="4701"/>
        <item m="1" x="4710"/>
        <item m="1" x="4719"/>
        <item m="1" x="4728"/>
        <item m="1" x="4737"/>
        <item m="1" x="4746"/>
        <item m="1" x="4755"/>
        <item m="1" x="4764"/>
        <item m="1" x="4773"/>
        <item m="1" x="4782"/>
        <item m="1" x="4791"/>
        <item m="1" x="4800"/>
        <item m="1" x="4809"/>
        <item m="1" x="4818"/>
        <item m="1" x="4826"/>
        <item m="1" x="6334"/>
        <item m="1" x="6336"/>
        <item m="1" x="6339"/>
        <item m="1" x="6343"/>
        <item m="1" x="6349"/>
        <item m="1" x="6356"/>
        <item m="1" x="6363"/>
        <item m="1" x="6371"/>
        <item m="1" x="6380"/>
        <item m="1" x="6389"/>
        <item m="1" x="6398"/>
        <item m="1" x="6407"/>
        <item m="1" x="6416"/>
        <item m="1" x="6425"/>
        <item m="1" x="6434"/>
        <item m="1" x="6443"/>
        <item m="1" x="6452"/>
        <item m="1" x="6461"/>
        <item m="1" x="6470"/>
        <item m="1" x="6479"/>
        <item m="1" x="6488"/>
        <item m="1" x="6497"/>
        <item m="1" x="6506"/>
        <item m="1" x="6514"/>
        <item m="1" x="3217"/>
        <item m="1" x="3219"/>
        <item m="1" x="3222"/>
        <item m="1" x="3226"/>
        <item m="1" x="3231"/>
        <item m="1" x="3236"/>
        <item m="1" x="3241"/>
        <item m="1" x="3246"/>
        <item m="1" x="3251"/>
        <item m="1" x="3256"/>
        <item m="1" x="3261"/>
        <item m="1" x="3266"/>
        <item m="1" x="3271"/>
        <item m="1" x="3276"/>
        <item m="1" x="3281"/>
        <item m="1" x="3286"/>
        <item m="1" x="3291"/>
        <item m="1" x="3296"/>
        <item m="1" x="3301"/>
        <item m="1" x="3306"/>
        <item m="1" x="3311"/>
        <item m="1" x="3316"/>
        <item m="1" x="3321"/>
        <item m="1" x="3325"/>
        <item m="1" x="6866"/>
        <item m="1" x="6871"/>
        <item m="1" x="6877"/>
        <item m="1" x="6884"/>
        <item m="1" x="6892"/>
        <item m="1" x="6900"/>
        <item m="1" x="6908"/>
        <item m="1" x="6916"/>
        <item m="1" x="6924"/>
        <item m="1" x="6932"/>
        <item m="1" x="6940"/>
        <item m="1" x="6948"/>
        <item m="1" x="6956"/>
        <item m="1" x="6964"/>
        <item m="1" x="6971"/>
        <item m="1" x="6978"/>
        <item m="1" x="6984"/>
        <item m="1" x="6989"/>
        <item m="1" x="6994"/>
        <item m="1" x="6999"/>
        <item m="1" x="7004"/>
        <item m="1" x="7009"/>
        <item m="1" x="7014"/>
        <item m="1" x="7018"/>
        <item m="1" x="1306"/>
        <item m="1" x="1311"/>
        <item m="1" x="1317"/>
        <item m="1" x="1324"/>
        <item m="1" x="1332"/>
        <item m="1" x="1340"/>
        <item m="1" x="1348"/>
        <item m="1" x="1356"/>
        <item m="1" x="1364"/>
        <item m="1" x="1372"/>
        <item m="1" x="1380"/>
        <item m="1" x="1388"/>
        <item m="1" x="1396"/>
        <item m="1" x="1404"/>
        <item m="1" x="1411"/>
        <item m="1" x="1418"/>
        <item m="1" x="1424"/>
        <item m="1" x="1429"/>
        <item m="1" x="1434"/>
        <item m="1" x="1439"/>
        <item m="1" x="1444"/>
        <item m="1" x="1449"/>
        <item m="1" x="1454"/>
        <item m="1" x="1458"/>
        <item m="1" x="2814"/>
        <item m="1" x="2816"/>
        <item m="1" x="2819"/>
        <item m="1" x="2822"/>
        <item m="1" x="2826"/>
        <item m="1" x="2831"/>
        <item m="1" x="2836"/>
        <item m="1" x="2842"/>
        <item m="1" x="2849"/>
        <item m="1" x="2856"/>
        <item m="1" x="2863"/>
        <item m="1" x="2870"/>
        <item m="1" x="2877"/>
        <item m="1" x="2884"/>
        <item m="1" x="4862"/>
        <item m="1" x="4864"/>
        <item m="1" x="4867"/>
        <item m="1" x="4870"/>
        <item m="1" x="4874"/>
        <item m="1" x="4879"/>
        <item m="1" x="4884"/>
        <item m="1" x="4890"/>
        <item m="1" x="4897"/>
        <item m="1" x="4904"/>
        <item m="1" x="4911"/>
        <item m="1" x="4918"/>
        <item m="1" x="4925"/>
        <item m="1" x="4932"/>
        <item m="1" x="4939"/>
        <item m="1" x="4946"/>
        <item m="1" x="4953"/>
        <item m="1" x="4960"/>
        <item m="1" x="4967"/>
        <item m="1" x="4974"/>
        <item m="1" x="4981"/>
        <item m="1" x="4988"/>
        <item m="1" x="4995"/>
        <item m="1" x="5001"/>
        <item m="1" x="3337"/>
        <item m="1" x="3339"/>
        <item m="1" x="3342"/>
        <item m="1" x="3345"/>
        <item m="1" x="3348"/>
        <item m="1" x="3351"/>
        <item m="1" x="3354"/>
        <item m="1" x="3357"/>
        <item m="1" x="3360"/>
        <item m="1" x="3363"/>
        <item m="1" x="3366"/>
        <item m="1" x="3369"/>
        <item m="1" x="3372"/>
        <item m="1" x="3375"/>
        <item m="1" x="3378"/>
        <item m="1" x="3381"/>
        <item m="1" x="3384"/>
        <item m="1" x="3387"/>
        <item m="1" x="3390"/>
        <item m="1" x="3393"/>
        <item m="1" x="3396"/>
        <item m="1" x="3399"/>
        <item m="1" x="3402"/>
        <item m="1" x="3404"/>
        <item m="1" x="7051"/>
        <item m="1" x="7055"/>
        <item m="1" x="7060"/>
        <item m="1" x="7065"/>
        <item m="1" x="7070"/>
        <item m="1" x="7075"/>
        <item m="1" x="7080"/>
        <item m="1" x="7085"/>
        <item m="1" x="7090"/>
        <item m="1" x="7095"/>
        <item m="1" x="7100"/>
        <item m="1" x="7105"/>
        <item m="1" x="7110"/>
        <item m="1" x="7115"/>
        <item m="1" x="7119"/>
        <item m="1" x="7123"/>
        <item m="1" x="7126"/>
        <item m="1" x="7129"/>
        <item m="1" x="7132"/>
        <item m="1" x="7135"/>
        <item m="1" x="7138"/>
        <item m="1" x="7141"/>
        <item m="1" x="7144"/>
        <item m="1" x="7146"/>
        <item m="1" x="1490"/>
        <item m="1" x="1494"/>
        <item m="1" x="1499"/>
        <item m="1" x="1504"/>
        <item m="1" x="1509"/>
        <item m="1" x="1514"/>
        <item m="1" x="1519"/>
        <item m="1" x="1524"/>
        <item m="1" x="1529"/>
        <item m="1" x="1534"/>
        <item m="1" x="1539"/>
        <item m="1" x="1544"/>
        <item m="1" x="1549"/>
        <item m="1" x="1554"/>
        <item m="1" x="1558"/>
        <item m="1" x="1562"/>
        <item m="1" x="1565"/>
        <item m="1" x="1568"/>
        <item m="1" x="1571"/>
        <item m="1" x="1574"/>
        <item m="1" x="1577"/>
        <item m="1" x="1580"/>
        <item m="1" x="1583"/>
        <item m="1" x="1585"/>
        <item m="1" x="3683"/>
        <item m="1" x="3687"/>
        <item m="1" x="3692"/>
        <item m="1" x="3697"/>
        <item m="1" x="3702"/>
        <item m="1" x="3707"/>
        <item m="1" x="3712"/>
        <item m="1" x="3717"/>
        <item m="1" x="3722"/>
        <item m="1" x="3727"/>
        <item m="1" x="3732"/>
        <item m="1" x="3737"/>
        <item m="1" x="3742"/>
        <item m="1" x="3747"/>
        <item m="1" x="3751"/>
        <item m="1" x="3755"/>
        <item m="1" x="3758"/>
        <item m="1" x="3761"/>
        <item m="1" x="3764"/>
        <item m="1" x="3767"/>
        <item m="1" x="3770"/>
        <item m="1" x="3773"/>
        <item m="1" x="3776"/>
        <item m="1" x="3778"/>
        <item m="1" x="5030"/>
        <item m="1" x="5032"/>
        <item m="1" x="5035"/>
        <item m="1" x="5038"/>
        <item m="1" x="5042"/>
        <item m="1" x="5048"/>
        <item m="1" x="5053"/>
        <item m="1" x="5059"/>
        <item m="1" x="5066"/>
        <item m="1" x="5073"/>
        <item m="1" x="5080"/>
        <item m="1" x="5087"/>
        <item m="1" x="5094"/>
        <item m="1" x="5101"/>
        <item m="1" x="5108"/>
        <item m="1" x="5115"/>
        <item m="1" x="5122"/>
        <item m="1" x="5129"/>
        <item m="1" x="5136"/>
        <item m="1" x="5143"/>
        <item m="1" x="5150"/>
        <item m="1" x="5157"/>
        <item m="1" x="5164"/>
        <item m="1" x="5170"/>
        <item m="1" x="984"/>
        <item m="1" x="991"/>
        <item m="1" x="998"/>
        <item m="1" x="1005"/>
        <item m="1" x="1012"/>
        <item m="1" x="1019"/>
        <item m="1" x="1026"/>
        <item m="1" x="1033"/>
        <item m="1" x="1040"/>
        <item m="1" x="1047"/>
        <item m="1" x="1054"/>
        <item m="1" x="1061"/>
        <item m="1" x="1068"/>
        <item m="1" x="1075"/>
        <item m="1" x="1081"/>
        <item m="1" x="3409"/>
        <item m="1" x="3411"/>
        <item m="1" x="3414"/>
        <item m="1" x="3417"/>
        <item m="1" x="3420"/>
        <item m="1" x="3423"/>
        <item m="1" x="3426"/>
        <item m="1" x="3429"/>
        <item m="1" x="3432"/>
        <item m="1" x="3435"/>
        <item m="1" x="3438"/>
        <item m="1" x="3441"/>
        <item m="1" x="3444"/>
        <item m="1" x="3447"/>
        <item m="1" x="3450"/>
        <item m="1" x="3453"/>
        <item m="1" x="3456"/>
        <item m="1" x="3459"/>
        <item m="1" x="3462"/>
        <item m="1" x="3465"/>
        <item m="1" x="3468"/>
        <item m="1" x="3471"/>
        <item m="1" x="3474"/>
        <item m="1" x="3476"/>
        <item m="1" x="5279"/>
        <item m="1" x="5281"/>
        <item m="1" x="5284"/>
        <item m="1" x="5287"/>
        <item m="1" x="5290"/>
        <item m="1" x="5293"/>
        <item m="1" x="5296"/>
        <item m="1" x="5299"/>
        <item m="1" x="5302"/>
        <item m="1" x="5305"/>
        <item m="1" x="5308"/>
        <item m="1" x="5311"/>
        <item m="1" x="5314"/>
        <item m="1" x="5317"/>
        <item m="1" x="5320"/>
        <item m="1" x="5323"/>
        <item m="1" x="5326"/>
        <item m="1" x="5329"/>
        <item m="1" x="5332"/>
        <item m="1" x="5335"/>
        <item m="1" x="5338"/>
        <item m="1" x="5341"/>
        <item m="1" x="5344"/>
        <item m="1" x="5346"/>
        <item m="1" x="7178"/>
        <item m="1" x="7183"/>
        <item m="1" x="7189"/>
        <item m="1" x="7195"/>
        <item m="1" x="7201"/>
        <item m="1" x="7207"/>
        <item m="1" x="7213"/>
        <item m="1" x="7219"/>
        <item m="1" x="7225"/>
        <item m="1" x="7231"/>
        <item m="1" x="7237"/>
        <item m="1" x="7243"/>
        <item m="1" x="7249"/>
        <item m="1" x="7255"/>
        <item m="1" x="7260"/>
        <item m="1" x="7265"/>
        <item m="1" x="7269"/>
        <item m="1" x="7272"/>
        <item m="1" x="7275"/>
        <item m="1" x="7278"/>
        <item m="1" x="7281"/>
        <item m="1" x="7284"/>
        <item m="1" x="7287"/>
        <item m="1" x="7289"/>
        <item m="1" x="1618"/>
        <item m="1" x="1623"/>
        <item m="1" x="1629"/>
        <item m="1" x="1635"/>
        <item m="1" x="1641"/>
        <item m="1" x="1647"/>
        <item m="1" x="1653"/>
        <item m="1" x="1659"/>
        <item m="1" x="1665"/>
        <item m="1" x="1671"/>
        <item m="1" x="1677"/>
        <item m="1" x="1683"/>
        <item m="1" x="1689"/>
        <item m="1" x="1695"/>
        <item m="1" x="1700"/>
        <item m="1" x="1705"/>
        <item m="1" x="1709"/>
        <item m="1" x="1712"/>
        <item m="1" x="1715"/>
        <item m="1" x="1718"/>
        <item m="1" x="1721"/>
        <item m="1" x="1724"/>
        <item m="1" x="1727"/>
        <item m="1" x="1729"/>
        <item m="1" x="5183"/>
        <item m="1" x="5185"/>
        <item m="1" x="5188"/>
        <item m="1" x="5191"/>
        <item m="1" x="5194"/>
        <item m="1" x="5197"/>
        <item m="1" x="5200"/>
        <item m="1" x="5203"/>
        <item m="1" x="5206"/>
        <item m="1" x="5209"/>
        <item m="1" x="5212"/>
        <item m="1" x="5215"/>
        <item m="1" x="5218"/>
        <item m="1" x="5221"/>
        <item m="1" x="5224"/>
        <item m="1" x="5227"/>
        <item m="1" x="5230"/>
        <item m="1" x="5233"/>
        <item m="1" x="5236"/>
        <item m="1" x="5239"/>
        <item m="1" x="5242"/>
        <item m="1" x="5245"/>
        <item m="1" x="5248"/>
        <item m="1" x="5250"/>
        <item m="1" x="1110"/>
        <item m="1" x="1112"/>
        <item m="1" x="1115"/>
        <item m="1" x="1118"/>
        <item m="1" x="1122"/>
        <item m="1" x="1127"/>
        <item m="1" x="1132"/>
        <item m="1" x="1138"/>
        <item m="1" x="1145"/>
        <item m="1" x="1152"/>
        <item m="1" x="1159"/>
        <item m="1" x="1166"/>
        <item m="1" x="1173"/>
        <item m="1" x="1180"/>
        <item m="1" x="1187"/>
        <item m="1" x="1194"/>
        <item m="1" x="1201"/>
        <item m="1" x="1208"/>
        <item m="1" x="1215"/>
        <item m="1" x="1222"/>
        <item m="1" x="1229"/>
        <item m="1" x="1236"/>
        <item m="1" x="1243"/>
        <item m="1" x="1249"/>
        <item m="1" x="3481"/>
        <item m="1" x="3483"/>
        <item m="1" x="3486"/>
        <item m="1" x="3489"/>
        <item m="1" x="3492"/>
        <item m="1" x="3495"/>
        <item m="1" x="3498"/>
        <item m="1" x="3501"/>
        <item m="1" x="3504"/>
        <item m="1" x="3507"/>
        <item m="1" x="3510"/>
        <item m="1" x="3513"/>
        <item m="1" x="3516"/>
        <item m="1" x="3519"/>
        <item m="1" x="3522"/>
        <item m="1" x="3525"/>
        <item m="1" x="3528"/>
        <item m="1" x="3531"/>
        <item m="1" x="3534"/>
        <item m="1" x="3537"/>
        <item m="1" x="3542"/>
        <item m="1" x="3549"/>
        <item m="1" x="3556"/>
        <item m="1" x="3562"/>
        <item m="1" x="5351"/>
        <item m="1" x="5353"/>
        <item m="1" x="5356"/>
        <item m="1" x="5359"/>
        <item m="1" x="5362"/>
        <item m="1" x="5365"/>
        <item m="1" x="5368"/>
        <item m="1" x="5371"/>
        <item m="1" x="5374"/>
        <item m="1" x="5377"/>
        <item m="1" x="5380"/>
        <item m="1" x="5383"/>
        <item m="1" x="5386"/>
        <item m="1" x="5389"/>
        <item m="1" x="5392"/>
        <item m="1" x="5395"/>
        <item m="1" x="5398"/>
        <item m="1" x="5401"/>
        <item m="1" x="5404"/>
        <item m="1" x="5407"/>
        <item m="1" x="5410"/>
        <item m="1" x="5413"/>
        <item m="1" x="5416"/>
        <item m="1" x="5418"/>
        <item m="1" x="7322"/>
        <item m="1" x="7327"/>
        <item m="1" x="7333"/>
        <item m="1" x="7339"/>
        <item m="1" x="7345"/>
        <item m="1" x="7351"/>
        <item m="1" x="7357"/>
        <item m="1" x="7363"/>
        <item m="1" x="7369"/>
        <item m="1" x="7375"/>
        <item m="1" x="7381"/>
        <item m="1" x="7387"/>
        <item m="1" x="7393"/>
        <item m="1" x="7399"/>
        <item m="1" x="7404"/>
        <item m="1" x="7409"/>
        <item m="1" x="7413"/>
        <item m="1" x="7416"/>
        <item m="1" x="7419"/>
        <item m="1" x="7422"/>
        <item m="1" x="7425"/>
        <item m="1" x="7428"/>
        <item m="1" x="7431"/>
        <item m="1" x="7433"/>
        <item m="1" x="1762"/>
        <item m="1" x="1767"/>
        <item m="1" x="1773"/>
        <item m="1" x="1779"/>
        <item m="1" x="1785"/>
        <item m="1" x="1791"/>
        <item m="1" x="1797"/>
        <item m="1" x="1803"/>
        <item m="1" x="1809"/>
        <item m="1" x="1815"/>
        <item m="1" x="1821"/>
        <item m="1" x="1827"/>
        <item m="1" x="1833"/>
        <item m="1" x="1839"/>
        <item m="1" x="1844"/>
        <item m="1" x="1849"/>
        <item m="1" x="1853"/>
        <item m="1" x="1856"/>
        <item m="1" x="1859"/>
        <item m="1" x="1862"/>
        <item m="1" x="1865"/>
        <item m="1" x="1868"/>
        <item m="1" x="1871"/>
        <item m="1" x="1873"/>
        <item m="1" x="3882"/>
        <item m="1" x="3887"/>
        <item m="1" x="3893"/>
        <item m="1" x="3899"/>
        <item m="1" x="3905"/>
        <item m="1" x="3911"/>
        <item m="1" x="3917"/>
        <item m="1" x="3923"/>
        <item m="1" x="3929"/>
        <item m="1" x="3935"/>
        <item m="1" x="3941"/>
        <item m="1" x="3947"/>
        <item m="1" x="3953"/>
        <item m="1" x="3959"/>
        <item m="1" x="3964"/>
        <item m="1" x="3969"/>
        <item m="1" x="3973"/>
        <item m="1" x="3976"/>
        <item m="1" x="3979"/>
        <item m="1" x="3982"/>
        <item m="1" x="3985"/>
        <item m="1" x="3988"/>
        <item m="1" x="3991"/>
        <item m="1" x="3993"/>
        <item m="1" x="6838"/>
        <item m="1" x="6840"/>
        <item m="1" x="6843"/>
        <item m="1" x="6846"/>
        <item m="1" x="6849"/>
        <item m="1" x="6852"/>
        <item m="1" x="6855"/>
        <item m="1" x="6858"/>
        <item m="1" x="6862"/>
        <item m="1" x="6867"/>
        <item m="1" x="6872"/>
        <item m="1" x="6878"/>
        <item m="1" x="6885"/>
        <item m="1" x="6893"/>
        <item m="1" x="6901"/>
        <item m="1" x="6909"/>
        <item m="1" x="6917"/>
        <item m="1" x="6925"/>
        <item m="1" x="6933"/>
        <item m="1" x="6941"/>
        <item m="1" x="6949"/>
        <item m="1" x="6957"/>
        <item m="1" x="6965"/>
        <item m="1" x="6972"/>
        <item m="1" x="1278"/>
        <item m="1" x="1280"/>
        <item m="1" x="1283"/>
        <item m="1" x="1286"/>
        <item m="1" x="1289"/>
        <item m="1" x="1292"/>
        <item m="1" x="1295"/>
        <item m="1" x="1298"/>
        <item m="1" x="1302"/>
        <item m="1" x="1307"/>
        <item m="1" x="1312"/>
        <item m="1" x="1318"/>
        <item m="1" x="1325"/>
        <item m="1" x="1333"/>
        <item m="1" x="1341"/>
        <item m="1" x="1349"/>
        <item m="1" x="1357"/>
        <item m="1" x="1365"/>
        <item m="1" x="1373"/>
        <item m="1" x="1381"/>
        <item m="1" x="1389"/>
        <item m="1" x="1397"/>
        <item m="1" x="1405"/>
        <item m="1" x="1412"/>
        <item m="1" x="3591"/>
        <item m="1" x="3593"/>
        <item m="1" x="3596"/>
        <item m="1" x="3599"/>
        <item m="1" x="3602"/>
        <item m="1" x="3605"/>
        <item m="1" x="3608"/>
        <item m="1" x="3611"/>
        <item m="1" x="3614"/>
        <item m="1" x="3617"/>
        <item m="1" x="3620"/>
        <item m="1" x="3623"/>
        <item m="1" x="3626"/>
        <item m="1" x="3629"/>
        <item m="1" x="3632"/>
        <item m="1" x="3635"/>
        <item m="1" x="3638"/>
        <item m="1" x="3641"/>
        <item m="1" x="3644"/>
        <item m="1" x="3647"/>
        <item m="1" x="3650"/>
        <item m="1" x="3653"/>
        <item m="1" x="3656"/>
        <item m="1" x="3658"/>
        <item m="1" x="5423"/>
        <item m="1" x="5425"/>
        <item m="1" x="5428"/>
        <item m="1" x="5431"/>
        <item m="1" x="5434"/>
        <item m="1" x="5437"/>
        <item m="1" x="5440"/>
        <item m="1" x="5443"/>
        <item m="1" x="5446"/>
        <item m="1" x="5449"/>
        <item m="1" x="5452"/>
        <item m="1" x="5455"/>
        <item m="1" x="5458"/>
        <item m="1" x="5461"/>
        <item m="1" x="5464"/>
        <item m="1" x="5467"/>
        <item m="1" x="5470"/>
        <item m="1" x="5473"/>
        <item m="1" x="5476"/>
        <item m="1" x="5479"/>
        <item m="1" x="5482"/>
        <item m="1" x="5485"/>
        <item m="1" x="5488"/>
        <item m="1" x="5490"/>
        <item m="1" x="7461"/>
        <item m="1" x="7467"/>
        <item m="1" x="7474"/>
        <item m="1" x="7481"/>
        <item m="1" x="7488"/>
        <item m="1" x="7495"/>
        <item m="1" x="7502"/>
        <item m="1" x="7509"/>
        <item m="1" x="7516"/>
        <item m="1" x="7523"/>
        <item m="1" x="7530"/>
        <item m="1" x="7537"/>
        <item m="1" x="7544"/>
        <item m="1" x="7551"/>
        <item m="1" x="7558"/>
        <item m="1" x="7565"/>
        <item m="1" x="7572"/>
        <item m="1" x="7578"/>
        <item m="1" x="7583"/>
        <item m="1" x="7588"/>
        <item m="1" x="7592"/>
        <item m="1" x="7595"/>
        <item m="1" x="7598"/>
        <item m="1" x="7600"/>
        <item m="1" x="1902"/>
        <item m="1" x="1908"/>
        <item m="1" x="1915"/>
        <item m="1" x="1922"/>
        <item m="1" x="1929"/>
        <item m="1" x="1936"/>
        <item m="1" x="1943"/>
        <item m="1" x="1950"/>
        <item m="1" x="1957"/>
        <item m="1" x="1964"/>
        <item m="1" x="1971"/>
        <item m="1" x="1978"/>
        <item m="1" x="1985"/>
        <item m="1" x="1992"/>
        <item m="1" x="1999"/>
        <item m="1" x="2006"/>
        <item m="1" x="2013"/>
        <item m="1" x="2019"/>
        <item m="1" x="2024"/>
        <item m="1" x="2029"/>
        <item m="1" x="2033"/>
        <item m="1" x="2036"/>
        <item m="1" x="2039"/>
        <item m="1" x="2041"/>
        <item m="1" x="4022"/>
        <item m="1" x="4028"/>
        <item m="1" x="4035"/>
        <item m="1" x="4042"/>
        <item m="1" x="4049"/>
        <item m="1" x="4056"/>
        <item m="1" x="4063"/>
        <item m="1" x="4070"/>
        <item m="1" x="4077"/>
        <item m="1" x="4084"/>
        <item m="1" x="4091"/>
        <item m="1" x="4098"/>
        <item m="1" x="4105"/>
        <item m="1" x="4112"/>
        <item m="1" x="4119"/>
        <item m="1" x="4126"/>
        <item m="1" x="4133"/>
        <item m="1" x="4139"/>
        <item m="1" x="4144"/>
        <item m="1" x="4149"/>
        <item m="1" x="4153"/>
        <item m="1" x="4156"/>
        <item m="1" x="4159"/>
        <item m="1" x="4161"/>
        <item m="1" x="5710"/>
        <item m="1" x="5716"/>
        <item m="1" x="5723"/>
        <item m="1" x="5730"/>
        <item m="1" x="5737"/>
        <item m="1" x="5744"/>
        <item m="1" x="5751"/>
        <item m="1" x="5758"/>
        <item m="1" x="5765"/>
        <item m="1" x="5772"/>
        <item m="1" x="5779"/>
        <item m="1" x="5786"/>
        <item m="1" x="5793"/>
        <item m="1" x="5800"/>
        <item m="1" x="5807"/>
        <item m="1" x="5814"/>
        <item m="1" x="5821"/>
        <item m="1" x="5827"/>
        <item m="1" x="5832"/>
        <item m="1" x="5837"/>
        <item m="1" x="5841"/>
        <item m="1" x="5844"/>
        <item m="1" x="5847"/>
        <item m="1" x="5849"/>
        <item m="1" x="2602"/>
        <item m="1" x="2613"/>
        <item m="1" x="2625"/>
        <item m="1" x="2637"/>
        <item m="1" x="2649"/>
        <item m="1" x="2661"/>
        <item m="1" x="2673"/>
        <item m="1" x="2685"/>
        <item m="1" x="2697"/>
        <item m="1" x="2709"/>
        <item m="1" x="2721"/>
        <item m="1" x="2733"/>
        <item m="1" x="2744"/>
        <item m="1" x="2754"/>
        <item m="1" x="2764"/>
        <item m="1" x="2773"/>
        <item m="1" x="2781"/>
        <item m="1" x="2787"/>
        <item m="1" x="2792"/>
        <item m="1" x="2797"/>
        <item m="1" x="2801"/>
        <item m="1" x="2804"/>
        <item m="1" x="2807"/>
        <item m="1" x="2809"/>
        <item m="1" x="7030"/>
        <item m="1" x="7032"/>
        <item m="1" x="7035"/>
        <item m="1" x="7037"/>
        <item m="1" x="7039"/>
        <item m="1" x="7041"/>
        <item m="1" x="7043"/>
        <item m="1" x="7045"/>
        <item m="1" x="7048"/>
        <item m="1" x="7052"/>
        <item m="1" x="7056"/>
        <item m="1" x="7061"/>
        <item m="1" x="7066"/>
        <item m="1" x="7071"/>
        <item m="1" x="7076"/>
        <item m="1" x="7081"/>
        <item m="1" x="7086"/>
        <item m="1" x="7091"/>
        <item m="1" x="7096"/>
        <item m="1" x="7101"/>
        <item m="1" x="7106"/>
        <item m="1" x="7111"/>
        <item m="1" x="7116"/>
        <item m="1" x="7120"/>
        <item m="1" x="1470"/>
        <item m="1" x="1472"/>
        <item m="1" x="1474"/>
        <item m="1" x="1476"/>
        <item m="1" x="1478"/>
        <item m="1" x="1480"/>
        <item m="1" x="1482"/>
        <item m="1" x="1484"/>
        <item m="1" x="1487"/>
        <item m="1" x="1491"/>
        <item m="1" x="1495"/>
        <item m="1" x="1500"/>
        <item m="1" x="1505"/>
        <item m="1" x="1510"/>
        <item m="1" x="1515"/>
        <item m="1" x="1520"/>
        <item m="1" x="1525"/>
        <item m="1" x="1530"/>
        <item m="1" x="1535"/>
        <item m="1" x="1540"/>
        <item m="1" x="1545"/>
        <item m="1" x="1550"/>
        <item m="1" x="1555"/>
        <item m="1" x="1559"/>
        <item m="1" x="3663"/>
        <item m="1" x="3665"/>
        <item m="1" x="3667"/>
        <item m="1" x="3669"/>
        <item m="1" x="3671"/>
        <item m="1" x="3673"/>
        <item m="1" x="3675"/>
        <item m="1" x="3677"/>
        <item m="1" x="3680"/>
        <item m="1" x="3684"/>
        <item m="1" x="3688"/>
        <item m="1" x="3693"/>
        <item m="1" x="3698"/>
        <item m="1" x="3703"/>
        <item m="1" x="3708"/>
        <item m="1" x="3713"/>
        <item m="1" x="3718"/>
        <item m="1" x="3723"/>
        <item m="1" x="3728"/>
        <item m="1" x="3733"/>
        <item m="1" x="3738"/>
        <item m="1" x="3743"/>
        <item m="1" x="3748"/>
        <item m="1" x="3752"/>
        <item m="1" x="5495"/>
        <item m="1" x="5497"/>
        <item m="1" x="5499"/>
        <item m="1" x="5501"/>
        <item m="1" x="5503"/>
        <item m="1" x="5505"/>
        <item m="1" x="5507"/>
        <item m="1" x="5509"/>
        <item m="1" x="5511"/>
        <item m="1" x="5513"/>
        <item m="1" x="5515"/>
        <item m="1" x="5517"/>
        <item m="1" x="5519"/>
        <item m="1" x="5521"/>
        <item m="1" x="5523"/>
        <item m="1" x="5525"/>
        <item m="1" x="5527"/>
        <item m="1" x="5529"/>
        <item m="1" x="5531"/>
        <item m="1" x="5533"/>
        <item m="1" x="5535"/>
        <item m="1" x="5537"/>
        <item m="1" x="5539"/>
        <item m="1" x="5540"/>
        <item m="1" x="7629"/>
        <item m="1" x="7635"/>
        <item m="1" x="7641"/>
        <item m="1" x="7647"/>
        <item m="1" x="7653"/>
        <item m="1" x="7659"/>
        <item m="1" x="7665"/>
        <item m="1" x="7671"/>
        <item m="1" x="7677"/>
        <item m="1" x="7683"/>
        <item m="1" x="7689"/>
        <item m="1" x="7695"/>
        <item m="1" x="7701"/>
        <item m="1" x="7707"/>
        <item m="1" x="7713"/>
        <item m="1" x="7719"/>
        <item m="1" x="7725"/>
        <item m="1" x="7730"/>
        <item m="1" x="7734"/>
        <item m="1" x="7738"/>
        <item m="1" x="7741"/>
        <item m="1" x="7743"/>
        <item m="1" x="7745"/>
        <item m="1" x="7746"/>
        <item m="1" x="2070"/>
        <item m="1" x="2076"/>
        <item m="1" x="2082"/>
        <item m="1" x="2088"/>
        <item m="1" x="2094"/>
        <item m="1" x="2100"/>
        <item m="1" x="2106"/>
        <item m="1" x="2112"/>
        <item m="1" x="2118"/>
        <item m="1" x="2124"/>
        <item m="1" x="2130"/>
        <item m="1" x="2136"/>
        <item m="1" x="2142"/>
        <item m="1" x="2148"/>
        <item m="1" x="2154"/>
        <item m="1" x="2160"/>
        <item m="1" x="2166"/>
        <item m="1" x="2171"/>
        <item m="1" x="2175"/>
        <item m="1" x="2179"/>
        <item m="1" x="2182"/>
        <item m="1" x="2184"/>
        <item m="1" x="2186"/>
        <item m="1" x="2187"/>
        <item m="1" x="4190"/>
        <item m="1" x="4196"/>
        <item m="1" x="4202"/>
        <item m="1" x="4208"/>
        <item m="1" x="4214"/>
        <item m="1" x="4220"/>
        <item m="1" x="4226"/>
        <item m="1" x="4232"/>
        <item m="1" x="4238"/>
        <item m="1" x="4244"/>
        <item m="1" x="4250"/>
        <item m="1" x="4256"/>
        <item m="1" x="4262"/>
        <item m="1" x="4268"/>
        <item m="1" x="4274"/>
        <item m="1" x="4280"/>
        <item m="1" x="4286"/>
        <item m="1" x="4291"/>
        <item m="1" x="4295"/>
        <item m="1" x="4299"/>
        <item m="1" x="4302"/>
        <item m="1" x="4304"/>
        <item m="1" x="4306"/>
        <item m="1" x="4307"/>
        <item m="1" x="5878"/>
        <item m="1" x="5884"/>
        <item m="1" x="5890"/>
        <item m="1" x="5896"/>
        <item m="1" x="5902"/>
        <item m="1" x="5908"/>
        <item m="1" x="5914"/>
        <item m="1" x="5920"/>
        <item m="1" x="5926"/>
        <item m="1" x="5932"/>
        <item m="1" x="5938"/>
        <item m="1" x="5944"/>
        <item m="1" x="5950"/>
        <item m="1" x="5956"/>
        <item m="1" x="5962"/>
        <item m="1" x="5968"/>
        <item m="1" x="5974"/>
        <item m="1" x="5979"/>
        <item m="1" x="5983"/>
        <item m="1" x="5987"/>
        <item m="1" x="5990"/>
        <item m="1" x="5992"/>
        <item m="1" x="5994"/>
        <item m="1" x="5995"/>
        <item m="1" x="7151"/>
        <item m="1" x="7153"/>
        <item m="1" x="7155"/>
        <item m="1" x="7158"/>
        <item m="1" x="7161"/>
        <item m="1" x="7164"/>
        <item m="1" x="7167"/>
        <item m="1" x="7170"/>
        <item m="1" x="7174"/>
        <item m="1" x="7179"/>
        <item m="1" x="7184"/>
        <item m="1" x="7190"/>
        <item m="1" x="7196"/>
        <item m="1" x="7202"/>
        <item m="1" x="7208"/>
        <item m="1" x="7214"/>
        <item m="1" x="7220"/>
        <item m="1" x="7226"/>
        <item m="1" x="7232"/>
        <item m="1" x="7238"/>
        <item m="1" x="7244"/>
        <item m="1" x="7250"/>
        <item m="1" x="7256"/>
        <item m="1" x="7261"/>
        <item m="1" x="1590"/>
        <item m="1" x="1592"/>
        <item m="1" x="1595"/>
        <item m="1" x="1598"/>
        <item m="1" x="1601"/>
        <item m="1" x="1604"/>
        <item m="1" x="1607"/>
        <item m="1" x="1610"/>
        <item m="1" x="1614"/>
        <item m="1" x="1619"/>
        <item m="1" x="1624"/>
        <item m="1" x="1630"/>
        <item m="1" x="1636"/>
        <item m="1" x="1642"/>
        <item m="1" x="1648"/>
        <item m="1" x="1654"/>
        <item m="1" x="1660"/>
        <item m="1" x="1666"/>
        <item m="1" x="1672"/>
        <item m="1" x="1678"/>
        <item m="1" x="1684"/>
        <item m="1" x="1690"/>
        <item m="1" x="1696"/>
        <item m="1" x="1701"/>
        <item m="1" x="3783"/>
        <item m="1" x="3785"/>
        <item m="1" x="3790"/>
        <item m="1" x="3793"/>
        <item m="1" x="3796"/>
        <item m="1" x="3799"/>
        <item m="1" x="3802"/>
        <item m="1" x="3805"/>
        <item m="1" x="3808"/>
        <item m="1" x="3811"/>
        <item m="1" x="3814"/>
        <item m="1" x="3817"/>
        <item m="1" x="3820"/>
        <item m="1" x="3823"/>
        <item m="1" x="3826"/>
        <item m="1" x="3829"/>
        <item m="1" x="3832"/>
        <item m="1" x="3835"/>
        <item m="1" x="3838"/>
        <item m="1" x="3841"/>
        <item m="1" x="3844"/>
        <item m="1" x="3847"/>
        <item m="1" x="3849"/>
        <item m="1" x="5543"/>
        <item m="1" x="5544"/>
        <item m="1" x="5547"/>
        <item m="1" x="5550"/>
        <item m="1" x="5553"/>
        <item m="1" x="5556"/>
        <item m="1" x="5559"/>
        <item m="1" x="5562"/>
        <item m="1" x="5565"/>
        <item m="1" x="5568"/>
        <item m="1" x="5571"/>
        <item m="1" x="5574"/>
        <item m="1" x="5577"/>
        <item m="1" x="5580"/>
        <item m="1" x="5583"/>
        <item m="1" x="5586"/>
        <item m="1" x="5589"/>
        <item m="1" x="5592"/>
        <item m="1" x="5595"/>
        <item m="1" x="5598"/>
        <item m="1" x="5601"/>
        <item m="1" x="5604"/>
        <item m="1" x="5607"/>
        <item m="1" x="5609"/>
        <item m="1" x="2214"/>
        <item m="1" x="2220"/>
        <item m="1" x="2227"/>
        <item m="1" x="2234"/>
        <item m="1" x="2241"/>
        <item m="1" x="2248"/>
        <item m="1" x="2255"/>
        <item m="1" x="2262"/>
        <item m="1" x="2269"/>
        <item m="1" x="2276"/>
        <item m="1" x="2283"/>
        <item m="1" x="2290"/>
        <item m="1" x="2297"/>
        <item m="1" x="2304"/>
        <item m="1" x="2311"/>
        <item m="1" x="2318"/>
        <item m="1" x="2325"/>
        <item m="1" x="2331"/>
        <item m="1" x="2336"/>
        <item m="1" x="2341"/>
        <item m="1" x="2345"/>
        <item m="1" x="2348"/>
        <item m="1" x="2351"/>
        <item m="1" x="2353"/>
        <item m="1" x="4334"/>
        <item m="1" x="4340"/>
        <item m="1" x="4347"/>
        <item m="1" x="4354"/>
        <item m="1" x="4361"/>
        <item m="1" x="4368"/>
        <item m="1" x="4375"/>
        <item m="1" x="4382"/>
        <item m="1" x="4389"/>
        <item m="1" x="4396"/>
        <item m="1" x="4403"/>
        <item m="1" x="4410"/>
        <item m="1" x="4417"/>
        <item m="1" x="4424"/>
        <item m="1" x="4431"/>
        <item m="1" x="4438"/>
        <item m="1" x="4445"/>
        <item m="1" x="4451"/>
        <item m="1" x="4456"/>
        <item m="1" x="4461"/>
        <item m="1" x="4465"/>
        <item m="1" x="4468"/>
        <item m="1" x="4471"/>
        <item m="1" x="4473"/>
        <item m="1" x="6022"/>
        <item m="1" x="6028"/>
        <item m="1" x="6035"/>
        <item m="1" x="6042"/>
        <item m="1" x="6049"/>
        <item m="1" x="6056"/>
        <item m="1" x="6063"/>
        <item m="1" x="6070"/>
        <item m="1" x="6077"/>
        <item m="1" x="6084"/>
        <item m="1" x="6091"/>
        <item m="1" x="6098"/>
        <item m="1" x="6105"/>
        <item m="1" x="6112"/>
        <item m="1" x="6119"/>
        <item m="1" x="6126"/>
        <item m="1" x="6133"/>
        <item m="1" x="6139"/>
        <item m="1" x="6144"/>
        <item m="1" x="6149"/>
        <item m="1" x="6153"/>
        <item m="1" x="6156"/>
        <item m="1" x="6159"/>
        <item m="1" x="6161"/>
        <item m="1" x="2977"/>
        <item m="1" x="2983"/>
        <item m="1" x="2990"/>
        <item m="1" x="2997"/>
        <item m="1" x="3004"/>
        <item m="1" x="3011"/>
        <item m="1" x="3018"/>
        <item m="1" x="3025"/>
        <item m="1" x="3032"/>
        <item m="1" x="3039"/>
        <item m="1" x="3046"/>
        <item m="1" x="3053"/>
        <item m="1" x="3060"/>
        <item m="1" x="3067"/>
        <item m="1" x="3074"/>
        <item m="1" x="3081"/>
        <item m="1" x="3088"/>
        <item m="1" x="3094"/>
        <item m="1" x="3099"/>
        <item m="1" x="3104"/>
        <item m="1" x="3108"/>
        <item m="1" x="3111"/>
        <item m="1" x="3114"/>
        <item m="1" x="3116"/>
        <item m="1" x="7294"/>
        <item m="1" x="7296"/>
        <item m="1" x="7299"/>
        <item m="1" x="7302"/>
        <item m="1" x="7305"/>
        <item m="1" x="7308"/>
        <item m="1" x="7311"/>
        <item m="1" x="7314"/>
        <item m="1" x="7318"/>
        <item m="1" x="7323"/>
        <item m="1" x="7328"/>
        <item m="1" x="7334"/>
        <item m="1" x="7340"/>
        <item m="1" x="7346"/>
        <item m="1" x="7352"/>
        <item m="1" x="7358"/>
        <item m="1" x="7364"/>
        <item m="1" x="7370"/>
        <item m="1" x="7376"/>
        <item m="1" x="7382"/>
        <item m="1" x="7388"/>
        <item m="1" x="7394"/>
        <item m="1" x="7400"/>
        <item m="1" x="7405"/>
        <item m="1" x="1734"/>
        <item m="1" x="1736"/>
        <item m="1" x="1739"/>
        <item m="1" x="1742"/>
        <item m="1" x="1745"/>
        <item m="1" x="1748"/>
        <item m="1" x="1751"/>
        <item m="1" x="1754"/>
        <item m="1" x="1758"/>
        <item m="1" x="1763"/>
        <item m="1" x="1768"/>
        <item m="1" x="1774"/>
        <item m="1" x="1780"/>
        <item m="1" x="1786"/>
        <item m="1" x="1792"/>
        <item m="1" x="1798"/>
        <item m="1" x="1804"/>
        <item m="1" x="1810"/>
        <item m="1" x="1816"/>
        <item m="1" x="1822"/>
        <item m="1" x="1828"/>
        <item m="1" x="1834"/>
        <item m="1" x="1840"/>
        <item m="1" x="1845"/>
        <item m="1" x="3854"/>
        <item m="1" x="3856"/>
        <item m="1" x="3859"/>
        <item m="1" x="3862"/>
        <item m="1" x="3865"/>
        <item m="1" x="3868"/>
        <item m="1" x="3871"/>
        <item m="1" x="3874"/>
        <item m="1" x="3878"/>
        <item m="1" x="3883"/>
        <item m="1" x="3888"/>
        <item m="1" x="3894"/>
        <item m="1" x="3900"/>
        <item m="1" x="3906"/>
        <item m="1" x="3912"/>
        <item m="1" x="3918"/>
        <item m="1" x="3924"/>
        <item m="1" x="3930"/>
        <item m="1" x="3936"/>
        <item m="1" x="3942"/>
        <item m="1" x="3948"/>
        <item m="1" x="3954"/>
        <item m="1" x="3960"/>
        <item m="1" x="3965"/>
        <item m="1" x="5614"/>
        <item m="1" x="5616"/>
        <item m="1" x="5619"/>
        <item m="1" x="5622"/>
        <item m="1" x="5625"/>
        <item m="1" x="5628"/>
        <item m="1" x="5631"/>
        <item m="1" x="5634"/>
        <item m="1" x="5637"/>
        <item m="1" x="5640"/>
        <item m="1" x="5643"/>
        <item m="1" x="5646"/>
        <item m="1" x="5649"/>
        <item m="1" x="5652"/>
        <item m="1" x="5655"/>
        <item m="1" x="5658"/>
        <item m="1" x="5661"/>
        <item m="1" x="5664"/>
        <item m="1" x="5667"/>
        <item m="1" x="5670"/>
        <item m="1" x="5673"/>
        <item m="1" x="5676"/>
        <item m="1" x="5679"/>
        <item m="1" x="5681"/>
        <item m="1" x="2382"/>
        <item m="1" x="2388"/>
        <item m="1" x="2395"/>
        <item m="1" x="2402"/>
        <item m="1" x="2409"/>
        <item m="1" x="2416"/>
        <item m="1" x="2423"/>
        <item m="1" x="2430"/>
        <item m="1" x="2437"/>
        <item m="1" x="2444"/>
        <item m="1" x="2451"/>
        <item m="1" x="2458"/>
        <item m="1" x="2465"/>
        <item m="1" x="2472"/>
        <item m="1" x="2479"/>
        <item m="1" x="2486"/>
        <item m="1" x="2493"/>
        <item m="1" x="2499"/>
        <item m="1" x="2504"/>
        <item m="1" x="2509"/>
        <item m="1" x="2513"/>
        <item m="1" x="2516"/>
        <item m="1" x="2519"/>
        <item m="1" x="2521"/>
        <item m="1" x="4502"/>
        <item m="1" x="4508"/>
        <item m="1" x="4515"/>
        <item m="1" x="4522"/>
        <item m="1" x="4529"/>
        <item m="1" x="4536"/>
        <item m="1" x="4543"/>
        <item m="1" x="4550"/>
        <item m="1" x="4557"/>
        <item m="1" x="4564"/>
        <item m="1" x="4571"/>
        <item m="1" x="4578"/>
        <item m="1" x="4585"/>
        <item m="1" x="4592"/>
        <item m="1" x="4599"/>
        <item m="1" x="4606"/>
        <item m="1" x="4613"/>
        <item m="1" x="4619"/>
        <item m="1" x="4624"/>
        <item m="1" x="4629"/>
        <item m="1" x="4633"/>
        <item m="1" x="4636"/>
        <item m="1" x="4639"/>
        <item m="1" x="4641"/>
        <item m="1" x="6190"/>
        <item m="1" x="6196"/>
        <item m="1" x="6203"/>
        <item m="1" x="6210"/>
        <item m="1" x="6217"/>
        <item m="1" x="6224"/>
        <item m="1" x="6231"/>
        <item m="1" x="6238"/>
        <item m="1" x="6245"/>
        <item m="1" x="6252"/>
        <item m="1" x="6259"/>
        <item m="1" x="6266"/>
        <item m="1" x="6273"/>
        <item m="1" x="6280"/>
        <item m="1" x="6287"/>
        <item m="1" x="6294"/>
        <item m="1" x="6301"/>
        <item m="1" x="6307"/>
        <item m="1" x="6312"/>
        <item m="1" x="6317"/>
        <item m="1" x="6321"/>
        <item m="1" x="6324"/>
        <item m="1" x="6327"/>
        <item m="1" x="6329"/>
        <item m="1" x="722"/>
        <item m="1" x="725"/>
        <item m="1" x="728"/>
        <item m="1" x="731"/>
        <item m="1" x="734"/>
        <item m="1" x="737"/>
        <item m="1" x="740"/>
        <item m="1" x="743"/>
        <item m="1" x="746"/>
        <item m="1" x="748"/>
        <item m="1" x="7440"/>
        <item m="1" x="7443"/>
        <item m="1" x="7447"/>
        <item m="1" x="7451"/>
        <item m="1" x="7456"/>
        <item m="1" x="7462"/>
        <item m="1" x="7468"/>
        <item m="1" x="7475"/>
        <item m="1" x="7482"/>
        <item m="1" x="7489"/>
        <item m="1" x="7496"/>
        <item m="1" x="7503"/>
        <item m="1" x="7510"/>
        <item m="1" x="7517"/>
        <item m="1" x="7524"/>
        <item m="1" x="7531"/>
        <item m="1" x="7538"/>
        <item m="1" x="7545"/>
        <item m="1" x="7552"/>
        <item m="1" x="7559"/>
        <item m="1" x="7566"/>
        <item m="1" x="7573"/>
        <item m="1" x="7579"/>
        <item m="1" x="7584"/>
        <item m="1" x="1881"/>
        <item m="1" x="1884"/>
        <item m="1" x="1888"/>
        <item m="1" x="1892"/>
        <item m="1" x="1897"/>
        <item m="1" x="1903"/>
        <item m="1" x="1909"/>
        <item m="1" x="1916"/>
        <item m="1" x="1923"/>
        <item m="1" x="1930"/>
        <item m="1" x="1937"/>
        <item m="1" x="1944"/>
        <item m="1" x="1951"/>
        <item m="1" x="1958"/>
        <item m="1" x="1965"/>
        <item m="1" x="1972"/>
        <item m="1" x="1979"/>
        <item m="1" x="1986"/>
        <item m="1" x="1993"/>
        <item m="1" x="2000"/>
        <item m="1" x="2007"/>
        <item m="1" x="2014"/>
        <item m="1" x="2020"/>
        <item m="1" x="2025"/>
        <item m="1" x="4001"/>
        <item m="1" x="4004"/>
        <item m="1" x="4008"/>
        <item m="1" x="4012"/>
        <item m="1" x="4017"/>
        <item m="1" x="4023"/>
        <item m="1" x="4029"/>
        <item m="1" x="4036"/>
        <item m="1" x="4043"/>
        <item m="1" x="4050"/>
        <item m="1" x="4057"/>
        <item m="1" x="4064"/>
        <item m="1" x="4071"/>
        <item m="1" x="4078"/>
        <item m="1" x="4085"/>
        <item m="1" x="4092"/>
        <item m="1" x="4099"/>
        <item m="1" x="4106"/>
        <item m="1" x="4113"/>
        <item m="1" x="4120"/>
        <item m="1" x="4127"/>
        <item m="1" x="4134"/>
        <item m="1" x="4140"/>
        <item m="1" x="4145"/>
        <item m="1" x="5689"/>
        <item m="1" x="5692"/>
        <item m="1" x="5696"/>
        <item m="1" x="5700"/>
        <item m="1" x="5705"/>
        <item m="1" x="5711"/>
        <item m="1" x="5717"/>
        <item m="1" x="5724"/>
        <item m="1" x="5731"/>
        <item m="1" x="5738"/>
        <item m="1" x="5745"/>
        <item m="1" x="5752"/>
        <item m="1" x="5759"/>
        <item m="1" x="5766"/>
        <item m="1" x="5773"/>
        <item m="1" x="5780"/>
        <item m="1" x="5787"/>
        <item m="1" x="5794"/>
        <item m="1" x="5801"/>
        <item m="1" x="5808"/>
        <item m="1" x="5815"/>
        <item m="1" x="5822"/>
        <item m="1" x="5828"/>
        <item m="1" x="5833"/>
        <item m="1" x="2556"/>
        <item m="1" x="2564"/>
        <item m="1" x="2573"/>
        <item m="1" x="2582"/>
        <item m="1" x="2592"/>
        <item m="1" x="2603"/>
        <item m="1" x="2614"/>
        <item m="1" x="2626"/>
        <item m="1" x="2638"/>
        <item m="1" x="2650"/>
        <item m="1" x="2662"/>
        <item m="1" x="2674"/>
        <item m="1" x="2686"/>
        <item m="1" x="2698"/>
        <item m="1" x="2710"/>
        <item m="1" x="2722"/>
        <item m="1" x="2734"/>
        <item m="1" x="2745"/>
        <item m="1" x="2755"/>
        <item m="1" x="2765"/>
        <item m="1" x="2774"/>
        <item m="1" x="2782"/>
        <item m="1" x="2788"/>
        <item m="1" x="2793"/>
        <item m="1" x="4676"/>
        <item m="1" x="4684"/>
        <item m="1" x="4693"/>
        <item m="1" x="4702"/>
        <item m="1" x="4711"/>
        <item m="1" x="4720"/>
        <item m="1" x="4729"/>
        <item m="1" x="4738"/>
        <item m="1" x="4747"/>
        <item m="1" x="4756"/>
        <item m="1" x="4765"/>
        <item m="1" x="4774"/>
        <item m="1" x="4783"/>
        <item m="1" x="4792"/>
        <item m="1" x="4801"/>
        <item m="1" x="4810"/>
        <item m="1" x="4819"/>
        <item m="1" x="4827"/>
        <item m="1" x="4834"/>
        <item m="1" x="4841"/>
        <item m="1" x="4847"/>
        <item m="1" x="4852"/>
        <item m="1" x="4855"/>
        <item m="1" x="4857"/>
        <item m="1" x="6364"/>
        <item m="1" x="6372"/>
        <item m="1" x="6381"/>
        <item m="1" x="6390"/>
        <item m="1" x="6399"/>
        <item m="1" x="6408"/>
        <item m="1" x="6417"/>
        <item m="1" x="6426"/>
        <item m="1" x="6435"/>
        <item m="1" x="6444"/>
        <item m="1" x="6453"/>
        <item m="1" x="6462"/>
        <item m="1" x="6471"/>
        <item m="1" x="6480"/>
        <item m="1" x="6489"/>
        <item m="1" x="6498"/>
        <item m="1" x="6507"/>
        <item m="1" x="6515"/>
        <item m="1" x="6522"/>
        <item m="1" x="6529"/>
        <item m="1" x="6535"/>
        <item m="1" x="6540"/>
        <item m="1" x="6543"/>
        <item m="1" x="6545"/>
        <item m="1" x="759"/>
        <item m="1" x="763"/>
        <item m="1" x="768"/>
        <item m="1" x="773"/>
        <item m="1" x="778"/>
        <item m="1" x="783"/>
        <item m="1" x="788"/>
        <item m="1" x="793"/>
        <item m="1" x="798"/>
        <item m="1" x="803"/>
        <item m="1" x="808"/>
        <item m="1" x="813"/>
        <item m="1" x="818"/>
        <item m="1" x="823"/>
        <item m="1" x="828"/>
        <item m="1" x="833"/>
        <item m="1" x="838"/>
        <item m="1" x="843"/>
        <item m="1" x="848"/>
        <item m="1" x="853"/>
        <item m="1" x="858"/>
        <item m="1" x="863"/>
        <item m="1" x="866"/>
        <item m="1" x="868"/>
        <item m="1" x="7608"/>
        <item m="1" x="7611"/>
        <item m="1" x="7615"/>
        <item m="1" x="7619"/>
        <item m="1" x="7624"/>
        <item m="1" x="7630"/>
        <item m="1" x="7636"/>
        <item m="1" x="7642"/>
        <item m="1" x="7648"/>
        <item m="1" x="7654"/>
        <item m="1" x="7660"/>
        <item m="1" x="7666"/>
        <item m="1" x="7672"/>
        <item m="1" x="7678"/>
        <item m="1" x="7684"/>
        <item m="1" x="7690"/>
        <item m="1" x="7696"/>
        <item m="1" x="7702"/>
        <item m="1" x="7708"/>
        <item m="1" x="7714"/>
        <item m="1" x="7720"/>
        <item m="1" x="7726"/>
        <item m="1" x="7731"/>
        <item m="1" x="7735"/>
        <item m="1" x="2049"/>
        <item m="1" x="2052"/>
        <item m="1" x="2056"/>
        <item m="1" x="2060"/>
        <item m="1" x="2065"/>
        <item m="1" x="2071"/>
        <item m="1" x="2077"/>
        <item m="1" x="2083"/>
        <item m="1" x="2089"/>
        <item m="1" x="2095"/>
        <item m="1" x="2101"/>
        <item m="1" x="2107"/>
        <item m="1" x="2113"/>
        <item m="1" x="2119"/>
        <item m="1" x="2125"/>
        <item m="1" x="2131"/>
        <item m="1" x="2137"/>
        <item m="1" x="2143"/>
        <item m="1" x="2149"/>
        <item m="1" x="2155"/>
        <item m="1" x="2161"/>
        <item m="1" x="2167"/>
        <item m="1" x="2172"/>
        <item m="1" x="2176"/>
        <item m="1" x="4169"/>
        <item m="1" x="4172"/>
        <item m="1" x="4176"/>
        <item m="1" x="4180"/>
        <item m="1" x="4185"/>
        <item m="1" x="4191"/>
        <item m="1" x="4197"/>
        <item m="1" x="4203"/>
        <item m="1" x="4209"/>
        <item m="1" x="4215"/>
        <item m="1" x="4221"/>
        <item m="1" x="4227"/>
        <item m="1" x="4233"/>
        <item m="1" x="4239"/>
        <item m="1" x="4245"/>
        <item m="1" x="4251"/>
        <item m="1" x="4257"/>
        <item m="1" x="4263"/>
        <item m="1" x="4269"/>
        <item m="1" x="4275"/>
        <item m="1" x="4281"/>
        <item m="1" x="4287"/>
        <item m="1" x="4292"/>
        <item m="1" x="4296"/>
        <item m="1" x="5857"/>
        <item m="1" x="5860"/>
        <item m="1" x="5864"/>
        <item m="1" x="5868"/>
        <item m="1" x="5873"/>
        <item m="1" x="5879"/>
        <item m="1" x="5885"/>
        <item m="1" x="5891"/>
        <item m="1" x="5897"/>
        <item m="1" x="5903"/>
        <item m="1" x="5909"/>
        <item m="1" x="5915"/>
        <item m="1" x="5921"/>
        <item m="1" x="5927"/>
        <item m="1" x="5933"/>
        <item m="1" x="5939"/>
        <item m="1" x="5945"/>
        <item m="1" x="5951"/>
        <item m="1" x="5957"/>
        <item m="1" x="5963"/>
        <item m="1" x="5969"/>
        <item m="1" x="5975"/>
        <item m="1" x="5980"/>
        <item m="1" x="5984"/>
        <item m="1" x="2837"/>
        <item m="1" x="2843"/>
        <item m="1" x="2850"/>
        <item m="1" x="2857"/>
        <item m="1" x="2864"/>
        <item m="1" x="2871"/>
        <item m="1" x="2878"/>
        <item m="1" x="2885"/>
        <item m="1" x="2891"/>
        <item m="1" x="2895"/>
        <item m="1" x="2899"/>
        <item m="1" x="2903"/>
        <item m="1" x="2907"/>
        <item m="1" x="2911"/>
        <item m="1" x="2915"/>
        <item m="1" x="2919"/>
        <item m="1" x="2923"/>
        <item m="1" x="2927"/>
        <item m="1" x="2931"/>
        <item m="1" x="2935"/>
        <item m="1" x="2939"/>
        <item m="1" x="2943"/>
        <item m="1" x="2946"/>
        <item m="1" x="2948"/>
        <item m="1" x="4885"/>
        <item m="1" x="4891"/>
        <item m="1" x="4898"/>
        <item m="1" x="4905"/>
        <item m="1" x="4912"/>
        <item m="1" x="4919"/>
        <item m="1" x="4926"/>
        <item m="1" x="4933"/>
        <item m="1" x="4940"/>
        <item m="1" x="4947"/>
        <item m="1" x="4954"/>
        <item m="1" x="4961"/>
        <item m="1" x="4968"/>
        <item m="1" x="4975"/>
        <item m="1" x="4982"/>
        <item m="1" x="4989"/>
        <item m="1" x="4996"/>
        <item m="1" x="5002"/>
        <item m="1" x="5007"/>
        <item m="1" x="5012"/>
        <item m="1" x="5016"/>
        <item m="1" x="5020"/>
        <item m="1" x="5023"/>
        <item m="1" x="5025"/>
        <item m="1" x="6553"/>
        <item m="1" x="6556"/>
        <item m="1" x="6560"/>
        <item m="1" x="6564"/>
        <item m="1" x="6568"/>
        <item m="1" x="6572"/>
        <item m="1" x="6576"/>
        <item m="1" x="6580"/>
        <item m="1" x="6584"/>
        <item m="1" x="6588"/>
        <item m="1" x="6592"/>
        <item m="1" x="6596"/>
        <item m="1" x="6600"/>
        <item m="1" x="6604"/>
        <item m="1" x="6608"/>
        <item m="1" x="6612"/>
        <item m="1" x="6616"/>
        <item m="1" x="6620"/>
        <item m="1" x="6624"/>
        <item m="1" x="6628"/>
        <item m="1" x="6632"/>
        <item m="1" x="6636"/>
        <item m="1" x="6639"/>
        <item m="1" x="6641"/>
        <item m="1" x="876"/>
        <item m="1" x="879"/>
        <item m="1" x="883"/>
        <item m="1" x="887"/>
        <item m="1" x="891"/>
        <item m="1" x="895"/>
        <item m="1" x="899"/>
        <item m="1" x="903"/>
        <item m="1" x="907"/>
        <item m="1" x="911"/>
        <item m="1" x="915"/>
        <item m="1" x="919"/>
        <item m="1" x="923"/>
        <item m="1" x="927"/>
        <item m="1" x="931"/>
        <item m="1" x="935"/>
        <item m="1" x="939"/>
        <item m="1" x="943"/>
        <item m="1" x="947"/>
        <item m="1" x="951"/>
        <item m="1" x="955"/>
        <item m="1" x="959"/>
        <item m="1" x="962"/>
        <item m="1" x="964"/>
        <item m="1" x="7752"/>
        <item m="1" x="7755"/>
        <item m="1" x="2193"/>
        <item m="1" x="2196"/>
        <item m="1" x="2200"/>
        <item m="1" x="2204"/>
        <item m="1" x="2209"/>
        <item m="1" x="2215"/>
        <item m="1" x="2221"/>
        <item m="1" x="2228"/>
        <item m="1" x="2235"/>
        <item m="1" x="2242"/>
        <item m="1" x="2249"/>
        <item m="1" x="2256"/>
        <item m="1" x="2263"/>
        <item m="1" x="2270"/>
        <item m="1" x="2277"/>
        <item m="1" x="2284"/>
        <item m="1" x="2291"/>
        <item m="1" x="2298"/>
        <item m="1" x="2305"/>
        <item m="1" x="2312"/>
        <item m="1" x="2319"/>
        <item m="1" x="2326"/>
        <item m="1" x="2332"/>
        <item m="1" x="2337"/>
        <item m="1" x="4313"/>
        <item m="1" x="4316"/>
        <item m="1" x="4320"/>
        <item m="1" x="4324"/>
        <item m="1" x="4329"/>
        <item m="1" x="4335"/>
        <item m="1" x="4341"/>
        <item m="1" x="4348"/>
        <item m="1" x="4355"/>
        <item m="1" x="4362"/>
        <item m="1" x="4369"/>
        <item m="1" x="4376"/>
        <item m="1" x="4383"/>
        <item m="1" x="4390"/>
        <item m="1" x="4397"/>
        <item m="1" x="4404"/>
        <item m="1" x="4411"/>
        <item m="1" x="4418"/>
        <item m="1" x="4425"/>
        <item m="1" x="4432"/>
        <item m="1" x="4439"/>
        <item m="1" x="4446"/>
        <item m="1" x="4452"/>
        <item m="1" x="4457"/>
        <item m="1" x="6001"/>
        <item m="1" x="6004"/>
        <item m="1" x="6008"/>
        <item m="1" x="6012"/>
        <item m="1" x="6017"/>
        <item m="1" x="6023"/>
        <item m="1" x="6029"/>
        <item m="1" x="6036"/>
        <item m="1" x="6043"/>
        <item m="1" x="6050"/>
        <item m="1" x="6057"/>
        <item m="1" x="6064"/>
        <item m="1" x="6071"/>
        <item m="1" x="6078"/>
        <item m="1" x="6085"/>
        <item m="1" x="6092"/>
        <item m="1" x="6099"/>
        <item m="1" x="6106"/>
        <item m="1" x="6113"/>
        <item m="1" x="6120"/>
        <item m="1" x="6127"/>
        <item m="1" x="6134"/>
        <item m="1" x="6140"/>
        <item m="1" x="6145"/>
        <item m="1" x="2956"/>
        <item m="1" x="2959"/>
        <item m="1" x="2963"/>
        <item m="1" x="2967"/>
        <item m="1" x="2972"/>
        <item m="1" x="2978"/>
        <item m="1" x="2984"/>
        <item m="1" x="2991"/>
        <item m="1" x="2998"/>
        <item m="1" x="3005"/>
        <item m="1" x="3012"/>
        <item m="1" x="3019"/>
        <item m="1" x="3026"/>
        <item m="1" x="3033"/>
        <item m="1" x="3040"/>
        <item m="1" x="3047"/>
        <item m="1" x="3054"/>
        <item m="1" x="3061"/>
        <item m="1" x="3068"/>
        <item m="1" x="3075"/>
        <item m="1" x="3082"/>
        <item m="1" x="3089"/>
        <item m="1" x="3095"/>
        <item m="1" x="3100"/>
        <item m="1" x="5054"/>
        <item m="1" x="5060"/>
        <item m="1" x="5067"/>
        <item m="1" x="5074"/>
        <item m="1" x="5081"/>
        <item m="1" x="5088"/>
        <item m="1" x="5095"/>
        <item m="1" x="5102"/>
        <item m="1" x="5109"/>
        <item m="1" x="5116"/>
        <item m="1" x="5123"/>
        <item m="1" x="5130"/>
        <item m="1" x="5137"/>
        <item m="1" x="5144"/>
        <item m="1" x="5151"/>
        <item m="1" x="5158"/>
        <item m="1" x="5165"/>
        <item m="1" x="5171"/>
        <item m="1" x="5176"/>
        <item m="1" x="6649"/>
        <item m="1" x="6652"/>
        <item m="1" x="6656"/>
        <item m="1" x="6660"/>
        <item m="1" x="6664"/>
        <item m="1" x="6668"/>
        <item m="1" x="6672"/>
        <item m="1" x="6676"/>
        <item m="1" x="6680"/>
        <item m="1" x="6684"/>
        <item m="1" x="6688"/>
        <item m="1" x="6692"/>
        <item m="1" x="6696"/>
        <item m="1" x="6700"/>
        <item m="1" x="6704"/>
        <item m="1" x="6708"/>
        <item m="1" x="6712"/>
        <item m="1" x="6716"/>
        <item m="1" x="6720"/>
        <item m="1" x="6724"/>
        <item m="1" x="6728"/>
        <item m="1" x="6732"/>
        <item m="1" x="6735"/>
        <item m="1" x="6737"/>
        <item m="1" x="972"/>
        <item m="1" x="975"/>
        <item m="1" x="979"/>
        <item m="1" x="985"/>
        <item m="1" x="992"/>
        <item m="1" x="999"/>
        <item m="1" x="1006"/>
        <item m="1" x="1013"/>
        <item m="1" x="1020"/>
        <item m="1" x="1027"/>
        <item m="1" x="1034"/>
        <item m="1" x="1041"/>
        <item m="1" x="1048"/>
        <item m="1" x="1055"/>
        <item m="1" x="1062"/>
        <item m="1" x="1069"/>
        <item m="1" x="1076"/>
        <item m="1" x="1082"/>
        <item m="1" x="1087"/>
        <item m="1" x="1092"/>
        <item m="1" x="1096"/>
        <item m="1" x="1100"/>
        <item m="1" x="1103"/>
        <item m="1" x="1105"/>
        <item m="1" x="2361"/>
        <item m="1" x="2364"/>
        <item m="1" x="2368"/>
        <item m="1" x="2372"/>
        <item m="1" x="2377"/>
        <item m="1" x="2383"/>
        <item m="1" x="2389"/>
        <item m="1" x="2396"/>
        <item m="1" x="2403"/>
        <item m="1" x="2410"/>
        <item m="1" x="2417"/>
        <item m="1" x="2424"/>
        <item m="1" x="2431"/>
        <item m="1" x="2438"/>
        <item m="1" x="2445"/>
        <item m="1" x="2452"/>
        <item m="1" x="2459"/>
        <item m="1" x="2466"/>
        <item m="1" x="2473"/>
        <item m="1" x="2480"/>
        <item m="1" x="2487"/>
        <item m="1" x="2494"/>
        <item m="1" x="2500"/>
        <item m="1" x="2505"/>
        <item m="1" x="4481"/>
        <item m="1" x="4484"/>
        <item m="1" x="4488"/>
        <item m="1" x="4492"/>
        <item m="1" x="4497"/>
        <item m="1" x="4503"/>
        <item m="1" x="4509"/>
        <item m="1" x="4516"/>
        <item m="1" x="4523"/>
        <item m="1" x="4530"/>
        <item m="1" x="4537"/>
        <item m="1" x="4544"/>
        <item m="1" x="4551"/>
        <item m="1" x="4558"/>
        <item m="1" x="4565"/>
        <item m="1" x="4572"/>
        <item m="1" x="4579"/>
        <item m="1" x="4586"/>
        <item m="1" x="4593"/>
        <item m="1" x="4600"/>
        <item m="1" x="4607"/>
        <item m="1" x="4614"/>
        <item m="1" x="4620"/>
        <item m="1" x="4625"/>
        <item m="1" x="6169"/>
        <item m="1" x="6172"/>
        <item m="1" x="6176"/>
        <item m="1" x="6180"/>
        <item m="1" x="6185"/>
        <item m="1" x="6191"/>
        <item m="1" x="6197"/>
        <item m="1" x="6204"/>
        <item m="1" x="6211"/>
        <item m="1" x="6218"/>
        <item m="1" x="6225"/>
        <item m="1" x="6232"/>
        <item m="1" x="6239"/>
        <item m="1" x="6246"/>
        <item m="1" x="6253"/>
        <item m="1" x="6260"/>
        <item m="1" x="6267"/>
        <item m="1" x="6274"/>
        <item m="1" x="6281"/>
        <item m="1" x="6288"/>
        <item m="1" x="6295"/>
        <item m="1" x="6302"/>
        <item m="1" x="6308"/>
        <item m="1" x="6313"/>
        <item m="1" x="3124"/>
        <item m="1" x="3127"/>
        <item m="1" x="3131"/>
        <item m="1" x="3135"/>
        <item m="1" x="3139"/>
        <item m="1" x="3143"/>
        <item m="1" x="3147"/>
        <item m="1" x="3151"/>
        <item m="1" x="3155"/>
        <item m="1" x="3159"/>
        <item m="1" x="3163"/>
        <item m="1" x="3167"/>
        <item m="1" x="3171"/>
        <item m="1" x="3175"/>
        <item m="1" x="3179"/>
        <item m="1" x="3183"/>
        <item m="1" x="3187"/>
        <item m="1" x="3191"/>
        <item m="1" x="3195"/>
        <item m="1" x="3199"/>
        <item m="1" x="3203"/>
        <item m="1" x="3207"/>
        <item m="1" x="3210"/>
        <item m="1" x="3212"/>
        <item m="1" x="6745"/>
        <item m="1" x="6748"/>
        <item m="1" x="6752"/>
        <item m="1" x="6756"/>
        <item m="1" x="6760"/>
        <item m="1" x="6764"/>
        <item m="1" x="6768"/>
        <item m="1" x="6772"/>
        <item m="1" x="6776"/>
        <item m="1" x="6780"/>
        <item m="1" x="6784"/>
        <item m="1" x="6788"/>
        <item m="1" x="6792"/>
        <item m="1" x="6796"/>
        <item m="1" x="6800"/>
        <item m="1" x="6804"/>
        <item m="1" x="6808"/>
        <item m="1" x="6812"/>
        <item m="1" x="6816"/>
        <item m="1" x="6820"/>
        <item m="1" x="6824"/>
        <item m="1" x="6828"/>
        <item m="1" x="6831"/>
        <item m="1" x="6833"/>
        <item m="1" x="1133"/>
        <item m="1" x="1139"/>
        <item m="1" x="1146"/>
        <item m="1" x="1153"/>
        <item m="1" x="1160"/>
        <item m="1" x="1167"/>
        <item m="1" x="1174"/>
        <item m="1" x="1181"/>
        <item m="1" x="1188"/>
        <item m="1" x="1195"/>
        <item m="1" x="1202"/>
        <item m="1" x="1209"/>
        <item m="1" x="1216"/>
        <item m="1" x="1223"/>
        <item m="1" x="1230"/>
        <item m="1" x="1237"/>
        <item m="1" x="1244"/>
        <item m="1" x="1250"/>
        <item m="1" x="1255"/>
        <item m="1" x="1260"/>
        <item m="1" x="1264"/>
        <item m="1" x="1268"/>
        <item m="1" x="1271"/>
        <item m="1" x="1273"/>
        <item m="1" x="3543"/>
        <item m="1" x="3550"/>
        <item m="1" x="3557"/>
        <item m="1" x="3563"/>
        <item m="1" x="3568"/>
        <item m="1" x="3573"/>
        <item m="1" x="3577"/>
        <item m="1" x="3581"/>
        <item m="1" x="3584"/>
        <item m="1" x="3586"/>
        <item m="1" x="2529"/>
        <item m="1" x="2532"/>
        <item m="1" x="2536"/>
        <item m="1" x="2542"/>
        <item m="1" x="2549"/>
        <item m="1" x="2557"/>
        <item m="1" x="2565"/>
        <item m="1" x="2574"/>
        <item m="1" x="2583"/>
        <item m="1" x="2593"/>
        <item m="1" x="2604"/>
        <item m="1" x="2615"/>
        <item m="1" x="2627"/>
        <item m="1" x="2639"/>
        <item m="1" x="2651"/>
        <item m="1" x="2663"/>
        <item m="1" x="2675"/>
        <item m="1" x="2687"/>
        <item m="1" x="2699"/>
        <item m="1" x="2711"/>
        <item m="1" x="2723"/>
        <item m="1" x="2735"/>
        <item m="1" x="2746"/>
        <item m="1" x="2756"/>
        <item m="1" x="4649"/>
        <item m="1" x="4652"/>
        <item m="1" x="4656"/>
        <item m="1" x="4662"/>
        <item m="1" x="4669"/>
        <item m="1" x="4677"/>
        <item m="1" x="4685"/>
        <item m="1" x="4694"/>
        <item m="1" x="4703"/>
        <item m="1" x="4712"/>
        <item m="1" x="4721"/>
        <item m="1" x="4730"/>
        <item m="1" x="4739"/>
        <item m="1" x="4748"/>
        <item m="1" x="4757"/>
        <item m="1" x="4766"/>
        <item m="1" x="4775"/>
        <item m="1" x="4784"/>
        <item m="1" x="4793"/>
        <item m="1" x="4802"/>
        <item m="1" x="4811"/>
        <item m="1" x="4820"/>
        <item m="1" x="4828"/>
        <item m="1" x="4835"/>
        <item m="1" x="6337"/>
        <item m="1" x="6340"/>
        <item m="1" x="6344"/>
        <item m="1" x="6350"/>
        <item m="1" x="6357"/>
        <item m="1" x="6365"/>
        <item m="1" x="6373"/>
        <item m="1" x="6382"/>
        <item m="1" x="6391"/>
        <item m="1" x="6400"/>
        <item m="1" x="6409"/>
        <item m="1" x="6418"/>
        <item m="1" x="6427"/>
        <item m="1" x="6436"/>
        <item m="1" x="6445"/>
        <item m="1" x="6454"/>
        <item m="1" x="6463"/>
        <item m="1" x="6472"/>
        <item m="1" x="6481"/>
        <item m="1" x="6490"/>
        <item m="1" x="6499"/>
        <item m="1" x="6508"/>
        <item m="1" x="6516"/>
        <item m="1" x="6523"/>
        <item m="1" x="3220"/>
        <item m="1" x="3223"/>
        <item m="1" x="3227"/>
        <item m="1" x="3232"/>
        <item m="1" x="3237"/>
        <item m="1" x="3242"/>
        <item m="1" x="3247"/>
        <item m="1" x="3252"/>
        <item m="1" x="3257"/>
        <item m="1" x="3262"/>
        <item m="1" x="3267"/>
        <item m="1" x="3272"/>
        <item m="1" x="3277"/>
        <item m="1" x="3282"/>
        <item m="1" x="3287"/>
        <item m="1" x="3292"/>
        <item m="1" x="3297"/>
        <item m="1" x="3302"/>
        <item m="1" x="3307"/>
        <item m="1" x="3312"/>
        <item m="1" x="3317"/>
        <item m="1" x="3322"/>
        <item m="1" x="3326"/>
        <item m="1" x="3329"/>
        <item m="1" x="6873"/>
        <item m="1" x="6879"/>
        <item m="1" x="6886"/>
        <item m="1" x="6894"/>
        <item m="1" x="6902"/>
        <item m="1" x="6910"/>
        <item m="1" x="6918"/>
        <item m="1" x="6926"/>
        <item m="1" x="6934"/>
        <item m="1" x="6942"/>
        <item m="1" x="6950"/>
        <item m="1" x="6958"/>
        <item m="1" x="6966"/>
        <item m="1" x="6973"/>
        <item m="1" x="6979"/>
        <item m="1" x="6985"/>
        <item m="1" x="6990"/>
        <item m="1" x="6995"/>
        <item m="1" x="7000"/>
        <item m="1" x="7005"/>
        <item m="1" x="7010"/>
        <item m="1" x="7015"/>
        <item m="1" x="7019"/>
        <item m="1" x="7022"/>
        <item m="1" x="1313"/>
        <item m="1" x="1319"/>
        <item m="1" x="1326"/>
        <item m="1" x="1334"/>
        <item m="1" x="1342"/>
        <item m="1" x="1350"/>
        <item m="1" x="1358"/>
        <item m="1" x="1366"/>
        <item m="1" x="1374"/>
        <item m="1" x="1382"/>
        <item m="1" x="1390"/>
        <item m="1" x="1398"/>
        <item m="1" x="1406"/>
        <item m="1" x="1413"/>
        <item m="1" x="1419"/>
        <item m="1" x="1425"/>
        <item m="1" x="1430"/>
        <item m="1" x="1435"/>
        <item m="1" x="1440"/>
        <item m="1" x="1445"/>
        <item m="1" x="1450"/>
        <item m="1" x="1455"/>
        <item m="1" x="1459"/>
        <item m="1" x="1462"/>
        <item m="1" x="2817"/>
        <item m="1" x="2820"/>
        <item m="1" x="2823"/>
        <item m="1" x="2827"/>
        <item m="1" x="2832"/>
        <item m="1" x="2838"/>
        <item m="1" x="2844"/>
        <item m="1" x="2851"/>
        <item m="1" x="2858"/>
        <item m="1" x="2865"/>
        <item m="1" x="2872"/>
        <item m="1" x="2879"/>
        <item m="1" x="2886"/>
        <item m="1" x="4865"/>
        <item m="1" x="4868"/>
        <item m="1" x="4871"/>
        <item m="1" x="4875"/>
        <item m="1" x="4880"/>
        <item m="1" x="4886"/>
        <item m="1" x="4892"/>
        <item m="1" x="4899"/>
        <item m="1" x="4906"/>
        <item m="1" x="4913"/>
        <item m="1" x="4920"/>
        <item m="1" x="4927"/>
        <item m="1" x="4934"/>
        <item m="1" x="4941"/>
        <item m="1" x="4948"/>
        <item m="1" x="4955"/>
        <item m="1" x="4962"/>
        <item m="1" x="4969"/>
        <item m="1" x="4976"/>
        <item m="1" x="4983"/>
        <item m="1" x="4990"/>
        <item m="1" x="4997"/>
        <item m="1" x="5003"/>
        <item m="1" x="5008"/>
        <item m="1" x="3340"/>
        <item m="1" x="3343"/>
        <item m="1" x="3346"/>
        <item m="1" x="3349"/>
        <item m="1" x="3352"/>
        <item m="1" x="3355"/>
        <item m="1" x="3358"/>
        <item m="1" x="3361"/>
        <item m="1" x="3364"/>
        <item m="1" x="3367"/>
        <item m="1" x="3370"/>
        <item m="1" x="3373"/>
        <item m="1" x="3376"/>
        <item m="1" x="3379"/>
        <item m="1" x="3382"/>
        <item m="1" x="3385"/>
        <item m="1" x="3388"/>
        <item m="1" x="3391"/>
        <item m="1" x="3394"/>
        <item m="1" x="3397"/>
        <item m="1" x="3400"/>
        <item m="1" x="3403"/>
        <item m="1" x="3405"/>
        <item m="1" x="3406"/>
        <item m="1" x="7057"/>
        <item m="1" x="7062"/>
        <item m="1" x="7067"/>
        <item m="1" x="7072"/>
        <item m="1" x="7077"/>
        <item m="1" x="7082"/>
        <item m="1" x="7087"/>
        <item m="1" x="7092"/>
        <item m="1" x="7097"/>
        <item m="1" x="7102"/>
        <item m="1" x="7107"/>
        <item m="1" x="7112"/>
        <item m="1" x="7117"/>
        <item m="1" x="7121"/>
        <item m="1" x="7124"/>
        <item m="1" x="7127"/>
        <item m="1" x="7130"/>
        <item m="1" x="7133"/>
        <item m="1" x="7136"/>
        <item m="1" x="7139"/>
        <item m="1" x="7142"/>
        <item m="1" x="7145"/>
        <item m="1" x="7147"/>
        <item m="1" x="7148"/>
        <item m="1" x="1496"/>
        <item m="1" x="1501"/>
        <item m="1" x="1506"/>
        <item m="1" x="1511"/>
        <item m="1" x="1516"/>
        <item m="1" x="1521"/>
        <item m="1" x="1526"/>
        <item m="1" x="1531"/>
        <item m="1" x="1536"/>
        <item m="1" x="1541"/>
        <item m="1" x="1546"/>
        <item m="1" x="1551"/>
        <item m="1" x="1556"/>
        <item m="1" x="1560"/>
        <item m="1" x="1563"/>
        <item m="1" x="1566"/>
        <item m="1" x="1569"/>
        <item m="1" x="1572"/>
        <item m="1" x="1575"/>
        <item m="1" x="1578"/>
        <item m="1" x="1581"/>
        <item m="1" x="1584"/>
        <item m="1" x="1586"/>
        <item m="1" x="1587"/>
        <item m="1" x="3689"/>
        <item m="1" x="3694"/>
        <item m="1" x="3699"/>
        <item m="1" x="3704"/>
        <item m="1" x="3709"/>
        <item m="1" x="3714"/>
        <item m="1" x="3719"/>
        <item m="1" x="3724"/>
        <item m="1" x="3729"/>
        <item m="1" x="3734"/>
        <item m="1" x="3739"/>
        <item m="1" x="3744"/>
        <item m="1" x="3749"/>
        <item m="1" x="3753"/>
        <item m="1" x="3756"/>
        <item m="1" x="3759"/>
        <item m="1" x="3762"/>
        <item m="1" x="3765"/>
        <item m="1" x="3768"/>
        <item m="1" x="3771"/>
        <item m="1" x="3774"/>
        <item m="1" x="3777"/>
        <item m="1" x="3779"/>
        <item m="1" x="3780"/>
        <item m="1" x="5033"/>
        <item m="1" x="5036"/>
        <item m="1" x="5039"/>
        <item m="1" x="5043"/>
        <item m="1" x="5049"/>
        <item m="1" x="5055"/>
        <item m="1" x="5061"/>
        <item m="1" x="5068"/>
        <item m="1" x="5075"/>
        <item m="1" x="5082"/>
        <item m="1" x="5089"/>
        <item m="1" x="5096"/>
        <item m="1" x="5103"/>
        <item m="1" x="5110"/>
        <item m="1" x="5117"/>
        <item m="1" x="5124"/>
        <item m="1" x="5131"/>
        <item m="1" x="5138"/>
        <item m="1" x="5145"/>
        <item m="1" x="5152"/>
        <item m="1" x="5159"/>
        <item m="1" x="5166"/>
        <item m="1" x="5172"/>
        <item m="1" x="5177"/>
        <item m="1" x="986"/>
        <item m="1" x="993"/>
        <item m="1" x="1000"/>
        <item m="1" x="1007"/>
        <item m="1" x="1014"/>
        <item m="1" x="1021"/>
        <item m="1" x="1028"/>
        <item m="1" x="1035"/>
        <item m="1" x="1042"/>
        <item m="1" x="1049"/>
        <item m="1" x="1056"/>
        <item m="1" x="1063"/>
        <item m="1" x="1070"/>
        <item m="1" x="1077"/>
        <item m="1" x="1083"/>
        <item m="1" x="1088"/>
        <item m="1" x="3412"/>
        <item m="1" x="3415"/>
        <item m="1" x="3418"/>
        <item m="1" x="3421"/>
        <item m="1" x="3424"/>
        <item m="1" x="3427"/>
        <item m="1" x="3430"/>
        <item m="1" x="3433"/>
        <item m="1" x="3436"/>
        <item m="1" x="3439"/>
        <item m="1" x="3442"/>
        <item m="1" x="3445"/>
        <item m="1" x="3448"/>
        <item m="1" x="3451"/>
        <item m="1" x="3454"/>
        <item m="1" x="3457"/>
        <item m="1" x="3460"/>
        <item m="1" x="3463"/>
        <item m="1" x="3466"/>
        <item m="1" x="3469"/>
        <item m="1" x="3472"/>
        <item m="1" x="3475"/>
        <item m="1" x="3477"/>
        <item m="1" x="3478"/>
        <item m="1" x="5282"/>
        <item m="1" x="5285"/>
        <item m="1" x="5288"/>
        <item m="1" x="5291"/>
        <item m="1" x="5294"/>
        <item m="1" x="5297"/>
        <item m="1" x="5300"/>
        <item m="1" x="5303"/>
        <item m="1" x="5306"/>
        <item m="1" x="5309"/>
        <item m="1" x="5312"/>
        <item m="1" x="5315"/>
        <item m="1" x="5318"/>
        <item m="1" x="5321"/>
        <item m="1" x="5324"/>
        <item m="1" x="5327"/>
        <item m="1" x="5330"/>
        <item m="1" x="5333"/>
        <item m="1" x="5336"/>
        <item m="1" x="5339"/>
        <item m="1" x="5342"/>
        <item m="1" x="5345"/>
        <item m="1" x="5347"/>
        <item m="1" x="5348"/>
        <item m="1" x="7185"/>
        <item m="1" x="7191"/>
        <item m="1" x="7197"/>
        <item m="1" x="7203"/>
        <item m="1" x="7209"/>
        <item m="1" x="7215"/>
        <item m="1" x="7221"/>
        <item m="1" x="7227"/>
        <item m="1" x="7233"/>
        <item m="1" x="7239"/>
        <item m="1" x="7245"/>
        <item m="1" x="7251"/>
        <item m="1" x="7257"/>
        <item m="1" x="7262"/>
        <item m="1" x="7266"/>
        <item m="1" x="7270"/>
        <item m="1" x="7273"/>
        <item m="1" x="7276"/>
        <item m="1" x="7279"/>
        <item m="1" x="7282"/>
        <item m="1" x="7285"/>
        <item m="1" x="7288"/>
        <item m="1" x="7290"/>
        <item m="1" x="7291"/>
        <item m="1" x="1625"/>
        <item m="1" x="1631"/>
        <item m="1" x="1637"/>
        <item m="1" x="1643"/>
        <item m="1" x="1649"/>
        <item m="1" x="1655"/>
        <item m="1" x="1661"/>
        <item m="1" x="1667"/>
        <item m="1" x="1673"/>
        <item m="1" x="1679"/>
        <item m="1" x="1685"/>
        <item m="1" x="1691"/>
        <item m="1" x="1697"/>
        <item m="1" x="1702"/>
        <item m="1" x="1706"/>
        <item m="1" x="1710"/>
        <item m="1" x="1713"/>
        <item m="1" x="1716"/>
        <item m="1" x="1719"/>
        <item m="1" x="1722"/>
        <item m="1" x="1725"/>
        <item m="1" x="1728"/>
        <item m="1" x="1730"/>
        <item m="1" x="1731"/>
        <item m="1" x="5186"/>
        <item m="1" x="5189"/>
        <item m="1" x="5192"/>
        <item m="1" x="5195"/>
        <item m="1" x="5198"/>
        <item m="1" x="5201"/>
        <item m="1" x="5204"/>
        <item m="1" x="5207"/>
        <item m="1" x="5210"/>
        <item m="1" x="5213"/>
        <item m="1" x="5216"/>
        <item m="1" x="5219"/>
        <item m="1" x="5222"/>
        <item m="1" x="5225"/>
        <item m="1" x="5228"/>
        <item m="1" x="5231"/>
        <item m="1" x="5234"/>
        <item m="1" x="5237"/>
        <item m="1" x="5240"/>
        <item m="1" x="5243"/>
        <item m="1" x="5246"/>
        <item m="1" x="5249"/>
        <item m="1" x="5251"/>
        <item m="1" x="5252"/>
        <item m="1" x="1113"/>
        <item m="1" x="1116"/>
        <item m="1" x="1119"/>
        <item m="1" x="1123"/>
        <item m="1" x="1128"/>
        <item m="1" x="1134"/>
        <item m="1" x="1140"/>
        <item m="1" x="1147"/>
        <item m="1" x="1154"/>
        <item m="1" x="1161"/>
        <item m="1" x="1168"/>
        <item m="1" x="1175"/>
        <item m="1" x="1182"/>
        <item m="1" x="1189"/>
        <item m="1" x="1196"/>
        <item m="1" x="1203"/>
        <item m="1" x="1210"/>
        <item m="1" x="1217"/>
        <item m="1" x="1224"/>
        <item m="1" x="1231"/>
        <item m="1" x="1238"/>
        <item m="1" x="1245"/>
        <item m="1" x="1251"/>
        <item m="1" x="1256"/>
        <item m="1" x="3484"/>
        <item m="1" x="3487"/>
        <item m="1" x="3490"/>
        <item m="1" x="3493"/>
        <item m="1" x="3496"/>
        <item m="1" x="3499"/>
        <item m="1" x="3502"/>
        <item m="1" x="3505"/>
        <item m="1" x="3508"/>
        <item m="1" x="3511"/>
        <item m="1" x="3514"/>
        <item m="1" x="3517"/>
        <item m="1" x="3520"/>
        <item m="1" x="3523"/>
        <item m="1" x="3526"/>
        <item m="1" x="3529"/>
        <item m="1" x="3532"/>
        <item m="1" x="3535"/>
        <item m="1" x="3538"/>
        <item m="1" x="3544"/>
        <item m="1" x="3551"/>
        <item m="1" x="3558"/>
        <item m="1" x="3564"/>
        <item m="1" x="3569"/>
        <item m="1" x="5354"/>
        <item m="1" x="5357"/>
        <item m="1" x="5360"/>
        <item m="1" x="5363"/>
        <item m="1" x="5366"/>
        <item m="1" x="5369"/>
        <item m="1" x="5372"/>
        <item m="1" x="5375"/>
        <item m="1" x="5378"/>
        <item m="1" x="5381"/>
        <item m="1" x="5384"/>
        <item m="1" x="5387"/>
        <item m="1" x="5390"/>
        <item m="1" x="5393"/>
        <item m="1" x="5396"/>
        <item m="1" x="5399"/>
        <item m="1" x="5402"/>
        <item m="1" x="5405"/>
        <item m="1" x="5408"/>
        <item m="1" x="5411"/>
        <item m="1" x="5414"/>
        <item m="1" x="5417"/>
        <item m="1" x="5419"/>
        <item m="1" x="5420"/>
        <item m="1" x="7329"/>
        <item m="1" x="7335"/>
        <item m="1" x="7341"/>
        <item m="1" x="7347"/>
        <item m="1" x="7353"/>
        <item m="1" x="7359"/>
        <item m="1" x="7365"/>
        <item m="1" x="7371"/>
        <item m="1" x="7377"/>
        <item m="1" x="7383"/>
        <item m="1" x="7389"/>
        <item m="1" x="7395"/>
        <item m="1" x="7401"/>
        <item m="1" x="7406"/>
        <item m="1" x="7410"/>
        <item m="1" x="7414"/>
        <item m="1" x="7417"/>
        <item m="1" x="7420"/>
        <item m="1" x="7423"/>
        <item m="1" x="7426"/>
        <item m="1" x="7429"/>
        <item m="1" x="7432"/>
        <item m="1" x="7434"/>
        <item m="1" x="7435"/>
        <item m="1" x="1769"/>
        <item m="1" x="1775"/>
        <item m="1" x="1781"/>
        <item m="1" x="1787"/>
        <item m="1" x="1793"/>
        <item m="1" x="1799"/>
        <item m="1" x="1805"/>
        <item m="1" x="1811"/>
        <item m="1" x="1817"/>
        <item m="1" x="1823"/>
        <item m="1" x="1829"/>
        <item m="1" x="1835"/>
        <item m="1" x="1841"/>
        <item m="1" x="1846"/>
        <item m="1" x="1850"/>
        <item m="1" x="1854"/>
        <item m="1" x="1857"/>
        <item m="1" x="1860"/>
        <item m="1" x="1863"/>
        <item m="1" x="1866"/>
        <item m="1" x="1869"/>
        <item m="1" x="1872"/>
        <item m="1" x="1874"/>
        <item m="1" x="1875"/>
        <item m="1" x="3889"/>
        <item m="1" x="3895"/>
        <item m="1" x="3901"/>
        <item m="1" x="3907"/>
        <item m="1" x="3913"/>
        <item m="1" x="3919"/>
        <item m="1" x="3925"/>
        <item m="1" x="3931"/>
        <item m="1" x="3937"/>
        <item m="1" x="3943"/>
        <item m="1" x="3949"/>
        <item m="1" x="3955"/>
        <item m="1" x="3961"/>
        <item m="1" x="3966"/>
        <item m="1" x="3970"/>
        <item m="1" x="3974"/>
        <item m="1" x="3977"/>
        <item m="1" x="3980"/>
        <item m="1" x="3983"/>
        <item m="1" x="3986"/>
        <item m="1" x="3989"/>
        <item m="1" x="3992"/>
        <item m="1" x="3994"/>
        <item m="1" x="3995"/>
        <item m="1" x="6841"/>
        <item m="1" x="6844"/>
        <item m="1" x="6847"/>
        <item m="1" x="6850"/>
        <item m="1" x="6853"/>
        <item m="1" x="6856"/>
        <item m="1" x="6859"/>
        <item m="1" x="6863"/>
        <item m="1" x="6868"/>
        <item m="1" x="6874"/>
        <item m="1" x="6880"/>
        <item m="1" x="6887"/>
        <item m="1" x="6895"/>
        <item m="1" x="6903"/>
        <item m="1" x="6911"/>
        <item m="1" x="6919"/>
        <item m="1" x="6927"/>
        <item m="1" x="6935"/>
        <item m="1" x="6943"/>
        <item m="1" x="6951"/>
        <item m="1" x="6959"/>
        <item m="1" x="6967"/>
        <item m="1" x="6974"/>
        <item m="1" x="6980"/>
        <item m="1" x="1281"/>
        <item m="1" x="1284"/>
        <item m="1" x="1287"/>
        <item m="1" x="1290"/>
        <item m="1" x="1293"/>
        <item m="1" x="1296"/>
        <item m="1" x="1299"/>
        <item m="1" x="1303"/>
        <item m="1" x="1308"/>
        <item m="1" x="1314"/>
        <item m="1" x="1320"/>
        <item m="1" x="1327"/>
        <item m="1" x="1335"/>
        <item m="1" x="1343"/>
        <item m="1" x="1351"/>
        <item m="1" x="1359"/>
        <item m="1" x="1367"/>
        <item m="1" x="1375"/>
        <item m="1" x="1383"/>
        <item m="1" x="1391"/>
        <item m="1" x="1399"/>
        <item m="1" x="1407"/>
        <item m="1" x="1414"/>
        <item m="1" x="1420"/>
        <item m="1" x="3594"/>
        <item m="1" x="3597"/>
        <item m="1" x="3600"/>
        <item m="1" x="3603"/>
        <item m="1" x="3606"/>
        <item m="1" x="3609"/>
        <item m="1" x="3612"/>
        <item m="1" x="3615"/>
        <item m="1" x="3618"/>
        <item m="1" x="3621"/>
        <item m="1" x="3624"/>
        <item m="1" x="3627"/>
        <item m="1" x="3630"/>
        <item m="1" x="3633"/>
        <item m="1" x="3636"/>
        <item m="1" x="3639"/>
        <item m="1" x="3642"/>
        <item m="1" x="3645"/>
        <item m="1" x="3648"/>
        <item m="1" x="3651"/>
        <item m="1" x="3654"/>
        <item m="1" x="3657"/>
        <item m="1" x="3659"/>
        <item m="1" x="3660"/>
        <item m="1" x="5426"/>
        <item m="1" x="5429"/>
        <item m="1" x="5432"/>
        <item m="1" x="5435"/>
        <item m="1" x="5438"/>
        <item m="1" x="5441"/>
        <item m="1" x="5444"/>
        <item m="1" x="5447"/>
        <item m="1" x="5450"/>
        <item m="1" x="5453"/>
        <item m="1" x="5456"/>
        <item m="1" x="5459"/>
        <item m="1" x="5462"/>
        <item m="1" x="5465"/>
        <item m="1" x="5468"/>
        <item m="1" x="5471"/>
        <item m="1" x="5474"/>
        <item m="1" x="5477"/>
        <item m="1" x="5480"/>
        <item m="1" x="5483"/>
        <item m="1" x="5486"/>
        <item m="1" x="5489"/>
        <item m="1" x="5491"/>
        <item m="1" x="5492"/>
        <item m="1" x="7469"/>
        <item m="1" x="7476"/>
        <item m="1" x="7483"/>
        <item m="1" x="7490"/>
        <item m="1" x="7497"/>
        <item m="1" x="7504"/>
        <item m="1" x="7511"/>
        <item m="1" x="7518"/>
        <item m="1" x="7525"/>
        <item m="1" x="7532"/>
        <item m="1" x="7539"/>
        <item m="1" x="7546"/>
        <item m="1" x="7553"/>
        <item m="1" x="7560"/>
        <item m="1" x="7567"/>
        <item m="1" x="7574"/>
        <item m="1" x="7580"/>
        <item m="1" x="7585"/>
        <item m="1" x="7589"/>
        <item m="1" x="7593"/>
        <item m="1" x="7596"/>
        <item m="1" x="7599"/>
        <item m="1" x="7601"/>
        <item m="1" x="7602"/>
        <item m="1" x="1910"/>
        <item m="1" x="1917"/>
        <item m="1" x="1924"/>
        <item m="1" x="1931"/>
        <item m="1" x="1938"/>
        <item m="1" x="1945"/>
        <item m="1" x="1952"/>
        <item m="1" x="1959"/>
        <item m="1" x="1966"/>
        <item m="1" x="1973"/>
        <item m="1" x="1980"/>
        <item m="1" x="1987"/>
        <item m="1" x="1994"/>
        <item m="1" x="2001"/>
        <item m="1" x="2008"/>
        <item m="1" x="2015"/>
        <item m="1" x="2021"/>
        <item m="1" x="2026"/>
        <item m="1" x="2030"/>
        <item m="1" x="2034"/>
        <item m="1" x="2037"/>
        <item m="1" x="2040"/>
        <item m="1" x="2042"/>
        <item m="1" x="2043"/>
        <item m="1" x="4030"/>
        <item m="1" x="4037"/>
        <item m="1" x="4044"/>
        <item m="1" x="4051"/>
        <item m="1" x="4058"/>
        <item m="1" x="4065"/>
        <item m="1" x="4072"/>
        <item m="1" x="4079"/>
        <item m="1" x="4086"/>
        <item m="1" x="4093"/>
        <item m="1" x="4100"/>
        <item m="1" x="4107"/>
        <item m="1" x="4114"/>
        <item m="1" x="4121"/>
        <item m="1" x="4128"/>
        <item m="1" x="4135"/>
        <item m="1" x="4141"/>
        <item m="1" x="4146"/>
        <item m="1" x="4150"/>
        <item m="1" x="4154"/>
        <item m="1" x="4157"/>
        <item m="1" x="4160"/>
        <item m="1" x="4162"/>
        <item m="1" x="4163"/>
        <item m="1" x="5718"/>
        <item m="1" x="5725"/>
        <item m="1" x="5732"/>
        <item m="1" x="5739"/>
        <item m="1" x="5746"/>
        <item m="1" x="5753"/>
        <item m="1" x="5760"/>
        <item m="1" x="5767"/>
        <item m="1" x="5774"/>
        <item m="1" x="5781"/>
        <item m="1" x="5788"/>
        <item m="1" x="5795"/>
        <item m="1" x="5802"/>
        <item m="1" x="5809"/>
        <item m="1" x="5816"/>
        <item m="1" x="5823"/>
        <item m="1" x="5829"/>
        <item m="1" x="5834"/>
        <item m="1" x="5838"/>
        <item m="1" x="5842"/>
        <item m="1" x="5845"/>
        <item m="1" x="5848"/>
        <item m="1" x="5850"/>
        <item m="1" x="5851"/>
        <item m="1" x="2616"/>
        <item m="1" x="2628"/>
        <item m="1" x="2640"/>
        <item m="1" x="2652"/>
        <item m="1" x="2664"/>
        <item m="1" x="2676"/>
        <item m="1" x="2688"/>
        <item m="1" x="2700"/>
        <item m="1" x="2712"/>
        <item m="1" x="2724"/>
        <item m="1" x="2736"/>
        <item m="1" x="2747"/>
        <item m="1" x="2757"/>
        <item m="1" x="2766"/>
        <item m="1" x="2775"/>
        <item m="1" x="2783"/>
        <item m="1" x="2789"/>
        <item m="1" x="2794"/>
        <item m="1" x="2798"/>
        <item m="1" x="2802"/>
        <item m="1" x="2805"/>
        <item m="1" x="2808"/>
        <item m="1" x="2810"/>
        <item m="1" x="2811"/>
        <item m="1" x="7033"/>
        <item m="1" x="7156"/>
        <item m="1" x="7159"/>
        <item m="1" x="7162"/>
        <item m="1" x="7165"/>
        <item m="1" x="7168"/>
        <item m="1" x="7171"/>
        <item m="1" x="7175"/>
        <item m="1" x="7180"/>
        <item m="1" x="7186"/>
        <item m="1" x="7192"/>
        <item m="1" x="7198"/>
        <item m="1" x="7204"/>
        <item m="1" x="7210"/>
        <item m="1" x="7216"/>
        <item m="1" x="7222"/>
        <item m="1" x="7228"/>
        <item m="1" x="7234"/>
        <item m="1" x="7240"/>
        <item m="1" x="7246"/>
        <item m="1" x="7252"/>
        <item m="1" x="7258"/>
        <item m="1" x="7263"/>
        <item m="1" x="7267"/>
        <item m="1" x="1593"/>
        <item m="1" x="1596"/>
        <item m="1" x="1599"/>
        <item m="1" x="1602"/>
        <item m="1" x="1605"/>
        <item m="1" x="1608"/>
        <item m="1" x="1611"/>
        <item m="1" x="1615"/>
        <item m="1" x="1620"/>
        <item m="1" x="1626"/>
        <item m="1" x="1632"/>
        <item m="1" x="1638"/>
        <item m="1" x="1644"/>
        <item m="1" x="1650"/>
        <item m="1" x="1656"/>
        <item m="1" x="1662"/>
        <item m="1" x="1668"/>
        <item m="1" x="1674"/>
        <item m="1" x="1680"/>
        <item m="1" x="1686"/>
        <item m="1" x="1692"/>
        <item m="1" x="1698"/>
        <item m="1" x="1703"/>
        <item m="1" x="1707"/>
        <item m="1" x="3786"/>
        <item m="1" x="3788"/>
        <item m="1" x="3791"/>
        <item m="1" x="3794"/>
        <item m="1" x="3797"/>
        <item m="1" x="3800"/>
        <item m="1" x="3803"/>
        <item m="1" x="3806"/>
        <item m="1" x="3809"/>
        <item m="1" x="3812"/>
        <item m="1" x="3815"/>
        <item m="1" x="3818"/>
        <item m="1" x="3821"/>
        <item m="1" x="3824"/>
        <item m="1" x="3827"/>
        <item m="1" x="3830"/>
        <item m="1" x="3833"/>
        <item m="1" x="3836"/>
        <item m="1" x="3839"/>
        <item m="1" x="3842"/>
        <item m="1" x="3845"/>
        <item m="1" x="3848"/>
        <item m="1" x="3850"/>
        <item m="1" x="3851"/>
        <item m="1" x="5545"/>
        <item m="1" x="5548"/>
        <item m="1" x="5551"/>
        <item m="1" x="5554"/>
        <item m="1" x="5557"/>
        <item m="1" x="5560"/>
        <item m="1" x="5563"/>
        <item m="1" x="5566"/>
        <item m="1" x="5569"/>
        <item m="1" x="5572"/>
        <item m="1" x="5575"/>
        <item m="1" x="5578"/>
        <item m="1" x="5581"/>
        <item m="1" x="5584"/>
        <item m="1" x="5587"/>
        <item m="1" x="5590"/>
        <item m="1" x="5593"/>
        <item m="1" x="5596"/>
        <item m="1" x="5599"/>
        <item m="1" x="5602"/>
        <item m="1" x="5605"/>
        <item m="1" x="5608"/>
        <item m="1" x="5610"/>
        <item m="1" x="5611"/>
        <item m="1" x="2222"/>
        <item m="1" x="2229"/>
        <item m="1" x="2236"/>
        <item m="1" x="2243"/>
        <item m="1" x="2250"/>
        <item m="1" x="2257"/>
        <item m="1" x="2264"/>
        <item m="1" x="2271"/>
        <item m="1" x="2278"/>
        <item m="1" x="2285"/>
        <item m="1" x="2292"/>
        <item m="1" x="2299"/>
        <item m="1" x="2306"/>
        <item m="1" x="2313"/>
        <item m="1" x="2320"/>
        <item m="1" x="2327"/>
        <item m="1" x="2333"/>
        <item m="1" x="2338"/>
        <item m="1" x="2342"/>
        <item m="1" x="2346"/>
        <item m="1" x="2349"/>
        <item m="1" x="2352"/>
        <item m="1" x="2354"/>
        <item m="1" x="2355"/>
        <item m="1" x="4342"/>
        <item m="1" x="4349"/>
        <item m="1" x="4356"/>
        <item m="1" x="4363"/>
        <item m="1" x="4370"/>
        <item m="1" x="4377"/>
        <item m="1" x="4384"/>
        <item m="1" x="4391"/>
        <item m="1" x="4398"/>
        <item m="1" x="4405"/>
        <item m="1" x="4412"/>
        <item m="1" x="4419"/>
        <item m="1" x="4426"/>
        <item m="1" x="4433"/>
        <item m="1" x="4440"/>
        <item m="1" x="4447"/>
        <item m="1" x="4453"/>
        <item m="1" x="4458"/>
        <item m="1" x="4462"/>
        <item m="1" x="4466"/>
        <item m="1" x="4469"/>
        <item m="1" x="4472"/>
        <item m="1" x="4474"/>
        <item m="1" x="4475"/>
        <item m="1" x="6030"/>
        <item m="1" x="6037"/>
        <item m="1" x="6044"/>
        <item m="1" x="6051"/>
        <item m="1" x="6058"/>
        <item m="1" x="6065"/>
        <item m="1" x="6072"/>
        <item m="1" x="6079"/>
        <item m="1" x="6086"/>
        <item m="1" x="6093"/>
        <item m="1" x="6100"/>
        <item m="1" x="6107"/>
        <item m="1" x="6114"/>
        <item m="1" x="6121"/>
        <item m="1" x="6128"/>
        <item m="1" x="6135"/>
        <item m="1" x="6141"/>
        <item m="1" x="6146"/>
        <item m="1" x="6150"/>
        <item m="1" x="6154"/>
        <item m="1" x="6157"/>
        <item m="1" x="6160"/>
        <item m="1" x="6162"/>
        <item m="1" x="6163"/>
        <item m="1" x="2985"/>
        <item m="1" x="2992"/>
        <item m="1" x="2999"/>
        <item m="1" x="3006"/>
        <item m="1" x="3013"/>
        <item m="1" x="3020"/>
        <item m="1" x="3027"/>
        <item m="1" x="3034"/>
        <item m="1" x="3041"/>
        <item m="1" x="3048"/>
        <item m="1" x="3055"/>
        <item m="1" x="3062"/>
        <item m="1" x="3069"/>
        <item m="1" x="3076"/>
        <item m="1" x="3083"/>
        <item m="1" x="3090"/>
        <item m="1" x="3096"/>
        <item m="1" x="3101"/>
        <item m="1" x="3105"/>
        <item m="1" x="3109"/>
        <item m="1" x="3112"/>
        <item m="1" x="3115"/>
        <item m="1" x="3117"/>
        <item m="1" x="3118"/>
        <item m="1" x="7297"/>
        <item m="1" x="7300"/>
        <item m="1" x="7303"/>
        <item m="1" x="7306"/>
        <item m="1" x="7309"/>
        <item m="1" x="7312"/>
        <item m="1" x="7315"/>
        <item m="1" x="7319"/>
        <item m="1" x="7324"/>
        <item m="1" x="7330"/>
        <item m="1" x="7336"/>
        <item m="1" x="7342"/>
        <item m="1" x="7348"/>
        <item m="1" x="7354"/>
        <item m="1" x="7360"/>
        <item m="1" x="7366"/>
        <item m="1" x="7372"/>
        <item m="1" x="7378"/>
        <item m="1" x="7384"/>
        <item m="1" x="7390"/>
        <item m="1" x="7396"/>
        <item m="1" x="7402"/>
        <item m="1" x="7407"/>
        <item m="1" x="7411"/>
        <item m="1" x="1737"/>
        <item m="1" x="1740"/>
        <item m="1" x="1743"/>
        <item m="1" x="1746"/>
        <item m="1" x="1749"/>
        <item m="1" x="1752"/>
        <item m="1" x="1755"/>
        <item m="1" x="1759"/>
        <item m="1" x="1764"/>
        <item m="1" x="1770"/>
        <item m="1" x="1776"/>
        <item m="1" x="1782"/>
        <item m="1" x="1788"/>
        <item m="1" x="1794"/>
        <item m="1" x="1800"/>
        <item m="1" x="1806"/>
        <item m="1" x="1812"/>
        <item m="1" x="1818"/>
        <item m="1" x="1824"/>
        <item m="1" x="1830"/>
        <item m="1" x="1836"/>
        <item m="1" x="1842"/>
        <item m="1" x="1847"/>
        <item m="1" x="1851"/>
        <item m="1" x="3857"/>
        <item m="1" x="3860"/>
        <item m="1" x="3863"/>
        <item m="1" x="3866"/>
        <item m="1" x="3869"/>
        <item m="1" x="3872"/>
        <item m="1" x="3875"/>
        <item m="1" x="3879"/>
        <item m="1" x="3884"/>
        <item m="1" x="3890"/>
        <item m="1" x="3896"/>
        <item m="1" x="3902"/>
        <item m="1" x="3908"/>
        <item m="1" x="3914"/>
        <item m="1" x="3920"/>
        <item m="1" x="3926"/>
        <item m="1" x="3932"/>
        <item m="1" x="3938"/>
        <item m="1" x="3944"/>
        <item m="1" x="3950"/>
        <item m="1" x="3956"/>
        <item m="1" x="3962"/>
        <item m="1" x="3967"/>
        <item m="1" x="3971"/>
        <item m="1" x="5617"/>
        <item m="1" x="5620"/>
        <item m="1" x="5623"/>
        <item m="1" x="5626"/>
        <item m="1" x="5629"/>
        <item m="1" x="5632"/>
        <item m="1" x="5635"/>
        <item m="1" x="5638"/>
        <item m="1" x="5641"/>
        <item m="1" x="5644"/>
        <item m="1" x="5647"/>
        <item m="1" x="5650"/>
        <item m="1" x="5653"/>
        <item m="1" x="5656"/>
        <item m="1" x="5659"/>
        <item m="1" x="5662"/>
        <item m="1" x="5665"/>
        <item m="1" x="5668"/>
        <item m="1" x="5671"/>
        <item m="1" x="5674"/>
        <item m="1" x="5677"/>
        <item m="1" x="5680"/>
        <item m="1" x="5682"/>
        <item m="1" x="5683"/>
        <item m="1" x="2390"/>
        <item m="1" x="2397"/>
        <item m="1" x="2404"/>
        <item m="1" x="2411"/>
        <item m="1" x="2418"/>
        <item m="1" x="2425"/>
        <item m="1" x="2432"/>
        <item m="1" x="2439"/>
        <item m="1" x="2446"/>
        <item m="1" x="2453"/>
        <item m="1" x="2460"/>
        <item m="1" x="2467"/>
        <item m="1" x="2474"/>
        <item m="1" x="2481"/>
        <item m="1" x="2488"/>
        <item m="1" x="2495"/>
        <item m="1" x="2501"/>
        <item m="1" x="2506"/>
        <item m="1" x="2510"/>
        <item m="1" x="2514"/>
        <item m="1" x="2517"/>
        <item m="1" x="2520"/>
        <item m="1" x="2522"/>
        <item m="1" x="2523"/>
        <item m="1" x="4510"/>
        <item m="1" x="4517"/>
        <item m="1" x="4524"/>
        <item m="1" x="4531"/>
        <item m="1" x="4538"/>
        <item m="1" x="4545"/>
        <item m="1" x="4552"/>
        <item m="1" x="4559"/>
        <item m="1" x="4566"/>
        <item m="1" x="4573"/>
        <item m="1" x="4580"/>
        <item m="1" x="4587"/>
        <item m="1" x="4594"/>
        <item m="1" x="4601"/>
        <item m="1" x="4608"/>
        <item m="1" x="4615"/>
        <item m="1" x="4621"/>
        <item m="1" x="4626"/>
        <item m="1" x="4630"/>
        <item m="1" x="4634"/>
        <item m="1" x="4637"/>
        <item m="1" x="4640"/>
        <item m="1" x="4642"/>
        <item m="1" x="4643"/>
        <item m="1" x="6198"/>
        <item m="1" x="6205"/>
        <item m="1" x="6212"/>
        <item m="1" x="6219"/>
        <item m="1" x="6226"/>
        <item m="1" x="6233"/>
        <item m="1" x="6240"/>
        <item m="1" x="6247"/>
        <item m="1" x="6254"/>
        <item m="1" x="6261"/>
        <item m="1" x="6268"/>
        <item m="1" x="6275"/>
        <item m="1" x="6282"/>
        <item m="1" x="6289"/>
        <item m="1" x="6296"/>
        <item m="1" x="6303"/>
        <item m="1" x="6309"/>
        <item m="1" x="6314"/>
        <item m="1" x="6318"/>
        <item m="1" x="6322"/>
        <item m="1" x="6325"/>
        <item m="1" x="6328"/>
        <item m="1" x="6330"/>
        <item m="1" x="6331"/>
        <item m="1" x="723"/>
        <item m="1" x="726"/>
        <item m="1" x="729"/>
        <item m="1" x="732"/>
        <item m="1" x="735"/>
        <item m="1" x="738"/>
        <item m="1" x="741"/>
        <item m="1" x="744"/>
        <item m="1" x="747"/>
        <item m="1" x="749"/>
        <item m="1" x="750"/>
        <item m="1" x="7444"/>
        <item m="1" x="7448"/>
        <item m="1" x="7452"/>
        <item m="1" x="7457"/>
        <item m="1" x="7463"/>
        <item m="1" x="7470"/>
        <item m="1" x="7477"/>
        <item m="1" x="7484"/>
        <item m="1" x="7491"/>
        <item m="1" x="7498"/>
        <item m="1" x="7505"/>
        <item m="1" x="7512"/>
        <item m="1" x="7519"/>
        <item m="1" x="7526"/>
        <item m="1" x="7533"/>
        <item m="1" x="7540"/>
        <item m="1" x="7547"/>
        <item m="1" x="7554"/>
        <item m="1" x="7561"/>
        <item m="1" x="7568"/>
        <item m="1" x="7575"/>
        <item m="1" x="7581"/>
        <item m="1" x="7586"/>
        <item m="1" x="7590"/>
        <item m="1" x="1885"/>
        <item m="1" x="1889"/>
        <item m="1" x="1893"/>
        <item m="1" x="1898"/>
        <item m="1" x="1904"/>
        <item m="1" x="1911"/>
        <item m="1" x="1918"/>
        <item m="1" x="1925"/>
        <item m="1" x="1932"/>
        <item m="1" x="1939"/>
        <item m="1" x="1946"/>
        <item m="1" x="1953"/>
        <item m="1" x="1960"/>
        <item m="1" x="1967"/>
        <item m="1" x="1974"/>
        <item m="1" x="1981"/>
        <item m="1" x="1988"/>
        <item m="1" x="1995"/>
        <item m="1" x="2002"/>
        <item m="1" x="2009"/>
        <item m="1" x="2016"/>
        <item m="1" x="2022"/>
        <item m="1" x="2027"/>
        <item m="1" x="2031"/>
        <item m="1" x="4005"/>
        <item m="1" x="4009"/>
        <item m="1" x="4013"/>
        <item m="1" x="4018"/>
        <item m="1" x="4024"/>
        <item m="1" x="4031"/>
        <item m="1" x="4038"/>
        <item m="1" x="4045"/>
        <item m="1" x="4052"/>
        <item m="1" x="4059"/>
        <item m="1" x="4066"/>
        <item m="1" x="4073"/>
        <item m="1" x="4080"/>
        <item m="1" x="4087"/>
        <item m="1" x="4094"/>
        <item m="1" x="4101"/>
        <item m="1" x="4108"/>
        <item m="1" x="4115"/>
        <item m="1" x="4122"/>
        <item m="1" x="4129"/>
        <item m="1" x="4136"/>
        <item m="1" x="4142"/>
        <item m="1" x="4147"/>
        <item m="1" x="4151"/>
        <item m="1" x="5693"/>
        <item m="1" x="5697"/>
        <item m="1" x="5701"/>
        <item m="1" x="5706"/>
        <item m="1" x="5712"/>
        <item m="1" x="5719"/>
        <item m="1" x="5726"/>
        <item m="1" x="5733"/>
        <item m="1" x="5740"/>
        <item m="1" x="5747"/>
        <item m="1" x="5754"/>
        <item m="1" x="5761"/>
        <item m="1" x="5768"/>
        <item m="1" x="5775"/>
        <item m="1" x="5782"/>
        <item m="1" x="5789"/>
        <item m="1" x="5796"/>
        <item m="1" x="5803"/>
        <item m="1" x="5810"/>
        <item m="1" x="5817"/>
        <item m="1" x="5824"/>
        <item m="1" x="5830"/>
        <item m="1" x="5835"/>
        <item m="1" x="5839"/>
        <item m="1" x="2566"/>
        <item m="1" x="2575"/>
        <item m="1" x="2584"/>
        <item m="1" x="2594"/>
        <item m="1" x="2605"/>
        <item m="1" x="2617"/>
        <item m="1" x="2629"/>
        <item m="1" x="2641"/>
        <item m="1" x="2653"/>
        <item m="1" x="2665"/>
        <item m="1" x="2677"/>
        <item m="1" x="2689"/>
        <item m="1" x="2701"/>
        <item m="1" x="2713"/>
        <item m="1" x="2725"/>
        <item m="1" x="2737"/>
        <item m="1" x="2748"/>
        <item m="1" x="2758"/>
        <item m="1" x="2767"/>
        <item m="1" x="2776"/>
        <item m="1" x="2784"/>
        <item m="1" x="2790"/>
        <item m="1" x="2795"/>
        <item m="1" x="2799"/>
        <item m="1" x="4686"/>
        <item m="1" x="4695"/>
        <item m="1" x="4704"/>
        <item m="1" x="4713"/>
        <item m="1" x="4722"/>
        <item m="1" x="4731"/>
        <item m="1" x="4740"/>
        <item m="1" x="4749"/>
        <item m="1" x="4758"/>
        <item m="1" x="4767"/>
        <item m="1" x="4776"/>
        <item m="1" x="4785"/>
        <item m="1" x="4794"/>
        <item m="1" x="4803"/>
        <item m="1" x="4812"/>
        <item m="1" x="4821"/>
        <item m="1" x="4829"/>
        <item m="1" x="4836"/>
        <item m="1" x="4842"/>
        <item m="1" x="4848"/>
        <item m="1" x="4853"/>
        <item m="1" x="4856"/>
        <item m="1" x="4858"/>
        <item m="1" x="4859"/>
        <item m="1" x="6374"/>
        <item m="1" x="6383"/>
        <item m="1" x="6392"/>
        <item m="1" x="6401"/>
        <item m="1" x="6410"/>
        <item m="1" x="6419"/>
        <item m="1" x="6428"/>
        <item m="1" x="6437"/>
        <item m="1" x="6446"/>
        <item m="1" x="6455"/>
        <item m="1" x="6464"/>
        <item m="1" x="6473"/>
        <item m="1" x="6482"/>
        <item m="1" x="6491"/>
        <item m="1" x="6500"/>
        <item m="1" x="6509"/>
        <item m="1" x="6517"/>
        <item m="1" x="6524"/>
        <item m="1" x="6530"/>
        <item m="1" x="6536"/>
        <item m="1" x="6541"/>
        <item m="1" x="6544"/>
        <item m="1" x="6546"/>
        <item m="1" x="6547"/>
        <item m="1" x="764"/>
        <item m="1" x="769"/>
        <item m="1" x="774"/>
        <item m="1" x="779"/>
        <item m="1" x="784"/>
        <item m="1" x="789"/>
        <item m="1" x="794"/>
        <item m="1" x="799"/>
        <item m="1" x="804"/>
        <item m="1" x="809"/>
        <item m="1" x="814"/>
        <item m="1" x="819"/>
        <item m="1" x="824"/>
        <item m="1" x="829"/>
        <item m="1" x="834"/>
        <item m="1" x="839"/>
        <item m="1" x="844"/>
        <item m="1" x="849"/>
        <item m="1" x="854"/>
        <item m="1" x="859"/>
        <item m="1" x="864"/>
        <item m="1" x="867"/>
        <item m="1" x="869"/>
        <item m="1" x="870"/>
        <item m="1" x="7612"/>
        <item m="1" x="7616"/>
        <item m="1" x="7620"/>
        <item m="1" x="7625"/>
        <item m="1" x="7631"/>
        <item m="1" x="7637"/>
        <item m="1" x="7643"/>
        <item m="1" x="7649"/>
        <item m="1" x="7655"/>
        <item m="1" x="7661"/>
        <item m="1" x="7667"/>
        <item m="1" x="7673"/>
        <item m="1" x="7679"/>
        <item m="1" x="7685"/>
        <item m="1" x="7691"/>
        <item m="1" x="7697"/>
        <item m="1" x="7703"/>
        <item m="1" x="7709"/>
        <item m="1" x="7715"/>
        <item m="1" x="7721"/>
        <item m="1" x="7727"/>
        <item m="1" x="7732"/>
        <item m="1" x="7736"/>
        <item m="1" x="7739"/>
        <item m="1" x="2053"/>
        <item m="1" x="2057"/>
        <item m="1" x="2061"/>
        <item m="1" x="2066"/>
        <item m="1" x="2072"/>
        <item m="1" x="2078"/>
        <item m="1" x="2084"/>
        <item m="1" x="2090"/>
        <item m="1" x="2096"/>
        <item m="1" x="2102"/>
        <item m="1" x="2108"/>
        <item m="1" x="2114"/>
        <item m="1" x="2120"/>
        <item m="1" x="2126"/>
        <item m="1" x="2132"/>
        <item m="1" x="2138"/>
        <item m="1" x="2144"/>
        <item m="1" x="2150"/>
        <item m="1" x="2156"/>
        <item m="1" x="2162"/>
        <item m="1" x="2168"/>
        <item m="1" x="2173"/>
        <item m="1" x="2177"/>
        <item m="1" x="2180"/>
        <item m="1" x="4173"/>
        <item m="1" x="4177"/>
        <item m="1" x="4181"/>
        <item m="1" x="4186"/>
        <item m="1" x="4192"/>
        <item m="1" x="4198"/>
        <item m="1" x="4204"/>
        <item m="1" x="4210"/>
        <item m="1" x="4216"/>
        <item m="1" x="4222"/>
        <item m="1" x="4228"/>
        <item m="1" x="4234"/>
        <item m="1" x="4240"/>
        <item m="1" x="4246"/>
        <item m="1" x="4252"/>
        <item m="1" x="4258"/>
        <item m="1" x="4264"/>
        <item m="1" x="4270"/>
        <item m="1" x="4276"/>
        <item m="1" x="4282"/>
        <item m="1" x="4288"/>
        <item m="1" x="4293"/>
        <item m="1" x="4297"/>
        <item m="1" x="4300"/>
        <item m="1" x="5861"/>
        <item m="1" x="5865"/>
        <item m="1" x="5869"/>
        <item m="1" x="5874"/>
        <item m="1" x="5880"/>
        <item m="1" x="5886"/>
        <item m="1" x="5892"/>
        <item m="1" x="5898"/>
        <item m="1" x="5904"/>
        <item m="1" x="5910"/>
        <item m="1" x="5916"/>
        <item m="1" x="5922"/>
        <item m="1" x="5928"/>
        <item m="1" x="5934"/>
        <item m="1" x="5940"/>
        <item m="1" x="5946"/>
        <item m="1" x="5952"/>
        <item m="1" x="5958"/>
        <item m="1" x="5964"/>
        <item m="1" x="5970"/>
        <item m="1" x="5976"/>
        <item m="1" x="5981"/>
        <item m="1" x="5985"/>
        <item m="1" x="5988"/>
        <item m="1" x="2845"/>
        <item m="1" x="2852"/>
        <item m="1" x="2859"/>
        <item m="1" x="2866"/>
        <item m="1" x="2873"/>
        <item m="1" x="2880"/>
        <item m="1" x="2887"/>
        <item m="1" x="2892"/>
        <item m="1" x="2896"/>
        <item m="1" x="2900"/>
        <item m="1" x="2904"/>
        <item m="1" x="2908"/>
        <item m="1" x="2912"/>
        <item m="1" x="2916"/>
        <item m="1" x="2920"/>
        <item m="1" x="2924"/>
        <item m="1" x="2928"/>
        <item m="1" x="2932"/>
        <item m="1" x="2936"/>
        <item m="1" x="2940"/>
        <item m="1" x="2944"/>
        <item m="1" x="2947"/>
        <item m="1" x="2949"/>
        <item m="1" x="2950"/>
        <item m="1" x="4893"/>
        <item m="1" x="4900"/>
        <item m="1" x="4907"/>
        <item m="1" x="4914"/>
        <item m="1" x="4921"/>
        <item m="1" x="4928"/>
        <item m="1" x="4935"/>
        <item m="1" x="4942"/>
        <item m="1" x="4949"/>
        <item m="1" x="4956"/>
        <item m="1" x="4963"/>
        <item m="1" x="4970"/>
        <item m="1" x="4977"/>
        <item m="1" x="4984"/>
        <item m="1" x="4991"/>
        <item m="1" x="4998"/>
        <item m="1" x="5004"/>
        <item m="1" x="5009"/>
        <item m="1" x="5013"/>
        <item m="1" x="5017"/>
        <item m="1" x="5021"/>
        <item m="1" x="5024"/>
        <item m="1" x="5026"/>
        <item m="1" x="5027"/>
        <item m="1" x="6557"/>
        <item m="1" x="6561"/>
        <item m="1" x="6565"/>
        <item m="1" x="6569"/>
        <item m="1" x="6573"/>
        <item m="1" x="6577"/>
        <item m="1" x="6581"/>
        <item m="1" x="6585"/>
        <item m="1" x="6589"/>
        <item m="1" x="6593"/>
        <item m="1" x="6597"/>
        <item m="1" x="6601"/>
        <item m="1" x="6605"/>
        <item m="1" x="6609"/>
        <item m="1" x="6613"/>
        <item m="1" x="6617"/>
        <item m="1" x="6621"/>
        <item m="1" x="6625"/>
        <item m="1" x="6629"/>
        <item m="1" x="6633"/>
        <item m="1" x="6637"/>
        <item m="1" x="6640"/>
        <item m="1" x="6642"/>
        <item m="1" x="6643"/>
        <item m="1" x="880"/>
        <item m="1" x="884"/>
        <item m="1" x="888"/>
        <item m="1" x="892"/>
        <item m="1" x="896"/>
        <item m="1" x="900"/>
        <item m="1" x="904"/>
        <item m="1" x="908"/>
        <item m="1" x="912"/>
        <item m="1" x="916"/>
        <item m="1" x="920"/>
        <item m="1" x="924"/>
        <item m="1" x="928"/>
        <item m="1" x="932"/>
        <item m="1" x="936"/>
        <item m="1" x="940"/>
        <item m="1" x="944"/>
        <item m="1" x="948"/>
        <item m="1" x="952"/>
        <item m="1" x="956"/>
        <item m="1" x="960"/>
        <item m="1" x="963"/>
        <item m="1" x="965"/>
        <item m="1" x="966"/>
        <item m="1" x="7756"/>
        <item m="1" x="2197"/>
        <item m="1" x="2201"/>
        <item m="1" x="2205"/>
        <item m="1" x="2210"/>
        <item m="1" x="2216"/>
        <item m="1" x="2223"/>
        <item m="1" x="2230"/>
        <item m="1" x="2237"/>
        <item m="1" x="2244"/>
        <item m="1" x="2251"/>
        <item m="1" x="2258"/>
        <item m="1" x="2265"/>
        <item m="1" x="2272"/>
        <item m="1" x="2279"/>
        <item m="1" x="2286"/>
        <item m="1" x="2293"/>
        <item m="1" x="2300"/>
        <item m="1" x="2307"/>
        <item m="1" x="2314"/>
        <item m="1" x="2321"/>
        <item m="1" x="2328"/>
        <item m="1" x="2334"/>
        <item m="1" x="2339"/>
        <item m="1" x="2343"/>
        <item m="1" x="4317"/>
        <item m="1" x="4321"/>
        <item m="1" x="4325"/>
        <item m="1" x="4330"/>
        <item m="1" x="4336"/>
        <item m="1" x="4343"/>
        <item m="1" x="4350"/>
        <item m="1" x="4357"/>
        <item m="1" x="4364"/>
        <item m="1" x="4371"/>
        <item m="1" x="4378"/>
        <item m="1" x="4385"/>
        <item m="1" x="4392"/>
        <item m="1" x="4399"/>
        <item m="1" x="4406"/>
        <item m="1" x="4413"/>
        <item m="1" x="4420"/>
        <item m="1" x="4427"/>
        <item m="1" x="4434"/>
        <item m="1" x="4441"/>
        <item m="1" x="4448"/>
        <item m="1" x="4454"/>
        <item m="1" x="4459"/>
        <item m="1" x="4463"/>
        <item m="1" x="6005"/>
        <item m="1" x="6009"/>
        <item m="1" x="6013"/>
        <item m="1" x="6018"/>
        <item m="1" x="6024"/>
        <item m="1" x="6031"/>
        <item m="1" x="6038"/>
        <item m="1" x="6045"/>
        <item m="1" x="6052"/>
        <item m="1" x="6059"/>
        <item m="1" x="6066"/>
        <item m="1" x="6073"/>
        <item m="1" x="6080"/>
        <item m="1" x="6087"/>
        <item m="1" x="6094"/>
        <item m="1" x="6101"/>
        <item m="1" x="6108"/>
        <item m="1" x="6115"/>
        <item m="1" x="6122"/>
        <item m="1" x="6129"/>
        <item m="1" x="6136"/>
        <item m="1" x="6142"/>
        <item m="1" x="6147"/>
        <item m="1" x="6151"/>
        <item m="1" x="2960"/>
        <item m="1" x="2964"/>
        <item m="1" x="2968"/>
        <item m="1" x="2973"/>
        <item m="1" x="2979"/>
        <item m="1" x="2986"/>
        <item m="1" x="2993"/>
        <item m="1" x="3000"/>
        <item m="1" x="3007"/>
        <item m="1" x="3014"/>
        <item m="1" x="3021"/>
        <item m="1" x="3028"/>
        <item m="1" x="3035"/>
        <item m="1" x="3042"/>
        <item m="1" x="3049"/>
        <item m="1" x="3056"/>
        <item m="1" x="3063"/>
        <item m="1" x="3070"/>
        <item m="1" x="3077"/>
        <item m="1" x="3084"/>
        <item m="1" x="3091"/>
        <item m="1" x="3097"/>
        <item m="1" x="3102"/>
        <item m="1" x="3106"/>
        <item m="1" x="5062"/>
        <item m="1" x="5069"/>
        <item m="1" x="5076"/>
        <item m="1" x="5083"/>
        <item m="1" x="5090"/>
        <item m="1" x="5097"/>
        <item m="1" x="5104"/>
        <item m="1" x="5111"/>
        <item m="1" x="5118"/>
        <item m="1" x="5125"/>
        <item m="1" x="5132"/>
        <item m="1" x="5139"/>
        <item m="1" x="5146"/>
        <item m="1" x="5153"/>
        <item m="1" x="5160"/>
        <item m="1" x="5167"/>
        <item m="1" x="5173"/>
        <item m="1" x="5178"/>
        <item m="1" x="6653"/>
        <item m="1" x="6657"/>
        <item m="1" x="6661"/>
        <item m="1" x="6665"/>
        <item m="1" x="6669"/>
        <item m="1" x="6673"/>
        <item m="1" x="6677"/>
        <item m="1" x="6681"/>
        <item m="1" x="6685"/>
        <item m="1" x="6689"/>
        <item m="1" x="6693"/>
        <item m="1" x="6697"/>
        <item m="1" x="6701"/>
        <item m="1" x="6705"/>
        <item m="1" x="6709"/>
        <item m="1" x="6713"/>
        <item m="1" x="6717"/>
        <item m="1" x="6721"/>
        <item m="1" x="6725"/>
        <item m="1" x="6729"/>
        <item m="1" x="6733"/>
        <item m="1" x="6736"/>
        <item m="1" x="6738"/>
        <item m="1" x="6739"/>
        <item m="1" x="976"/>
        <item m="1" x="980"/>
        <item m="1" x="987"/>
        <item m="1" x="994"/>
        <item m="1" x="1001"/>
        <item m="1" x="1008"/>
        <item m="1" x="1015"/>
        <item m="1" x="1022"/>
        <item m="1" x="1029"/>
        <item m="1" x="1036"/>
        <item m="1" x="1043"/>
        <item m="1" x="1050"/>
        <item m="1" x="1057"/>
        <item m="1" x="1064"/>
        <item m="1" x="1071"/>
        <item m="1" x="1078"/>
        <item m="1" x="1084"/>
        <item m="1" x="1089"/>
        <item m="1" x="1093"/>
        <item m="1" x="1097"/>
        <item m="1" x="1101"/>
        <item m="1" x="1104"/>
        <item m="1" x="1106"/>
        <item m="1" x="1107"/>
        <item m="1" x="2365"/>
        <item m="1" x="2369"/>
        <item m="1" x="2373"/>
        <item m="1" x="2378"/>
        <item m="1" x="2384"/>
        <item m="1" x="2391"/>
        <item m="1" x="2398"/>
        <item m="1" x="2405"/>
        <item m="1" x="2412"/>
        <item m="1" x="2419"/>
        <item m="1" x="2426"/>
        <item m="1" x="2433"/>
        <item m="1" x="2440"/>
        <item m="1" x="2447"/>
        <item m="1" x="2454"/>
        <item m="1" x="2461"/>
        <item m="1" x="2468"/>
        <item m="1" x="2475"/>
        <item m="1" x="2482"/>
        <item m="1" x="2489"/>
        <item m="1" x="2496"/>
        <item m="1" x="2502"/>
        <item m="1" x="2507"/>
        <item m="1" x="2511"/>
        <item m="1" x="4485"/>
        <item m="1" x="4489"/>
        <item m="1" x="4493"/>
        <item m="1" x="4498"/>
        <item m="1" x="4504"/>
        <item m="1" x="4511"/>
        <item m="1" x="4518"/>
        <item m="1" x="4525"/>
        <item m="1" x="4532"/>
        <item m="1" x="4539"/>
        <item m="1" x="4546"/>
        <item m="1" x="4553"/>
        <item m="1" x="4560"/>
        <item m="1" x="4567"/>
        <item m="1" x="4574"/>
        <item m="1" x="4581"/>
        <item m="1" x="4588"/>
        <item m="1" x="4595"/>
        <item m="1" x="4602"/>
        <item m="1" x="4609"/>
        <item m="1" x="4616"/>
        <item m="1" x="4622"/>
        <item m="1" x="4627"/>
        <item m="1" x="4631"/>
        <item m="1" x="6173"/>
        <item m="1" x="6177"/>
        <item m="1" x="6181"/>
        <item m="1" x="6186"/>
        <item m="1" x="6192"/>
        <item m="1" x="6199"/>
        <item m="1" x="6206"/>
        <item m="1" x="6213"/>
        <item m="1" x="6220"/>
        <item m="1" x="6227"/>
        <item m="1" x="6234"/>
        <item m="1" x="6241"/>
        <item m="1" x="6248"/>
        <item m="1" x="6255"/>
        <item m="1" x="6262"/>
        <item m="1" x="6269"/>
        <item m="1" x="6276"/>
        <item m="1" x="6283"/>
        <item m="1" x="6290"/>
        <item m="1" x="6297"/>
        <item m="1" x="6304"/>
        <item m="1" x="6310"/>
        <item m="1" x="6315"/>
        <item m="1" x="6319"/>
        <item m="1" x="3128"/>
        <item m="1" x="3132"/>
        <item m="1" x="3136"/>
        <item m="1" x="3140"/>
        <item m="1" x="3144"/>
        <item m="1" x="3148"/>
        <item m="1" x="3152"/>
        <item m="1" x="3156"/>
        <item m="1" x="3160"/>
        <item m="1" x="3164"/>
        <item m="1" x="3168"/>
        <item m="1" x="3172"/>
        <item m="1" x="3176"/>
        <item m="1" x="3180"/>
        <item m="1" x="3184"/>
        <item m="1" x="3188"/>
        <item m="1" x="3192"/>
        <item m="1" x="3196"/>
        <item m="1" x="3200"/>
        <item m="1" x="3204"/>
        <item m="1" x="3208"/>
        <item m="1" x="3211"/>
        <item m="1" x="3213"/>
        <item m="1" x="3214"/>
        <item m="1" x="6749"/>
        <item m="1" x="6753"/>
        <item m="1" x="6757"/>
        <item m="1" x="6761"/>
        <item m="1" x="6765"/>
        <item m="1" x="6769"/>
        <item m="1" x="6773"/>
        <item m="1" x="6777"/>
        <item m="1" x="6781"/>
        <item m="1" x="6785"/>
        <item m="1" x="6789"/>
        <item m="1" x="6793"/>
        <item m="1" x="6797"/>
        <item m="1" x="6801"/>
        <item m="1" x="6805"/>
        <item m="1" x="6809"/>
        <item m="1" x="6813"/>
        <item m="1" x="6817"/>
        <item m="1" x="6821"/>
        <item m="1" x="6825"/>
        <item m="1" x="6829"/>
        <item m="1" x="6832"/>
        <item m="1" x="6834"/>
        <item m="1" x="6835"/>
        <item m="1" x="1141"/>
        <item m="1" x="1148"/>
        <item m="1" x="1155"/>
        <item m="1" x="1162"/>
        <item m="1" x="1169"/>
        <item m="1" x="1176"/>
        <item m="1" x="1183"/>
        <item m="1" x="1190"/>
        <item m="1" x="1197"/>
        <item m="1" x="1204"/>
        <item m="1" x="1211"/>
        <item m="1" x="1218"/>
        <item m="1" x="1225"/>
        <item m="1" x="1232"/>
        <item m="1" x="1239"/>
        <item m="1" x="1246"/>
        <item m="1" x="1252"/>
        <item m="1" x="1257"/>
        <item m="1" x="1261"/>
        <item m="1" x="1265"/>
        <item m="1" x="1269"/>
        <item m="1" x="1272"/>
        <item m="1" x="1274"/>
        <item m="1" x="1275"/>
        <item m="1" x="3545"/>
        <item m="1" x="3552"/>
        <item m="1" x="3559"/>
        <item m="1" x="3565"/>
        <item m="1" x="3570"/>
        <item m="1" x="3574"/>
        <item m="1" x="3578"/>
        <item m="1" x="3582"/>
        <item m="1" x="3585"/>
        <item m="1" x="3587"/>
        <item m="1" x="3588"/>
        <item m="1" x="7757"/>
        <item m="1" x="7758"/>
        <item m="1" x="7759"/>
        <item m="1" x="7761"/>
        <item m="1" x="7763"/>
        <item m="1" x="7765"/>
        <item m="1" x="7767"/>
        <item m="1" x="7769"/>
        <item m="1" x="7771"/>
        <item m="1" x="7773"/>
        <item m="1" x="7775"/>
        <item m="1" x="7777"/>
        <item m="1" x="7779"/>
        <item m="1" x="7781"/>
        <item m="1" x="7783"/>
        <item m="1" x="7785"/>
        <item m="1" x="7787"/>
        <item m="1" x="7789"/>
        <item m="1" x="7791"/>
        <item m="1" x="7793"/>
        <item m="1" x="7795"/>
        <item m="1" x="7797"/>
        <item m="1" x="7799"/>
        <item m="1" x="7801"/>
        <item m="1" x="7878"/>
        <item m="1" x="7879"/>
        <item m="1" x="7881"/>
        <item m="1" x="7883"/>
        <item m="1" x="7885"/>
        <item m="1" x="7887"/>
        <item m="1" x="7889"/>
        <item m="1" x="7891"/>
        <item m="1" x="7893"/>
        <item m="1" x="7895"/>
        <item m="1" x="7897"/>
        <item m="1" x="7899"/>
        <item m="1" x="7901"/>
        <item m="1" x="7903"/>
        <item m="1" x="7905"/>
        <item m="1" x="7907"/>
        <item m="1" x="7909"/>
        <item m="1" x="7911"/>
        <item m="1" x="7913"/>
        <item m="1" x="7915"/>
        <item m="1" x="7917"/>
        <item m="1" x="7919"/>
        <item m="1" x="7921"/>
        <item m="1" x="7923"/>
        <item m="1" x="2533"/>
        <item m="1" x="2537"/>
        <item m="1" x="2543"/>
        <item m="1" x="2550"/>
        <item m="1" x="2558"/>
        <item m="1" x="2567"/>
        <item m="1" x="2576"/>
        <item m="1" x="2585"/>
        <item m="1" x="2595"/>
        <item m="1" x="2606"/>
        <item m="1" x="2618"/>
        <item m="1" x="2630"/>
        <item m="1" x="2642"/>
        <item m="1" x="2654"/>
        <item m="1" x="2666"/>
        <item m="1" x="2678"/>
        <item m="1" x="2690"/>
        <item m="1" x="2702"/>
        <item m="1" x="2714"/>
        <item m="1" x="2726"/>
        <item m="1" x="2738"/>
        <item m="1" x="2749"/>
        <item m="1" x="2759"/>
        <item m="1" x="2768"/>
        <item m="1" x="4653"/>
        <item m="1" x="4657"/>
        <item m="1" x="4663"/>
        <item m="1" x="4670"/>
        <item m="1" x="4678"/>
        <item m="1" x="4687"/>
        <item m="1" x="4696"/>
        <item m="1" x="4705"/>
        <item m="1" x="4714"/>
        <item m="1" x="4723"/>
        <item m="1" x="4732"/>
        <item m="1" x="4741"/>
        <item m="1" x="4750"/>
        <item m="1" x="4759"/>
        <item m="1" x="4768"/>
        <item m="1" x="4777"/>
        <item m="1" x="4786"/>
        <item m="1" x="4795"/>
        <item m="1" x="4804"/>
        <item m="1" x="4813"/>
        <item m="1" x="4822"/>
        <item m="1" x="4830"/>
        <item m="1" x="4837"/>
        <item m="1" x="4843"/>
        <item m="1" x="6341"/>
        <item m="1" x="6345"/>
        <item m="1" x="6351"/>
        <item m="1" x="6358"/>
        <item m="1" x="6366"/>
        <item m="1" x="6375"/>
        <item m="1" x="6384"/>
        <item m="1" x="6393"/>
        <item m="1" x="6402"/>
        <item m="1" x="6411"/>
        <item m="1" x="6420"/>
        <item m="1" x="6429"/>
        <item m="1" x="6438"/>
        <item m="1" x="6447"/>
        <item m="1" x="6456"/>
        <item m="1" x="6465"/>
        <item m="1" x="6474"/>
        <item m="1" x="6483"/>
        <item m="1" x="6492"/>
        <item m="1" x="6501"/>
        <item m="1" x="6510"/>
        <item m="1" x="6518"/>
        <item m="1" x="6525"/>
        <item m="1" x="6531"/>
        <item m="1" x="7806"/>
        <item m="1" x="7807"/>
        <item m="1" x="7809"/>
        <item m="1" x="7811"/>
        <item m="1" x="7813"/>
        <item m="1" x="7815"/>
        <item m="1" x="7817"/>
        <item m="1" x="7819"/>
        <item m="1" x="7821"/>
        <item m="1" x="7823"/>
        <item m="1" x="7825"/>
        <item m="1" x="7827"/>
        <item m="1" x="7829"/>
        <item m="1" x="7831"/>
        <item m="1" x="7833"/>
        <item m="1" x="7835"/>
        <item m="1" x="7837"/>
        <item m="1" x="7839"/>
        <item m="1" x="7841"/>
        <item m="1" x="7843"/>
        <item m="1" x="7845"/>
        <item m="1" x="7847"/>
        <item m="1" x="7849"/>
        <item m="1" x="7851"/>
        <item m="1" x="7926"/>
        <item m="1" x="7927"/>
        <item m="1" x="7929"/>
        <item m="1" x="7931"/>
        <item m="1" x="7933"/>
        <item m="1" x="7935"/>
        <item m="1" x="7937"/>
        <item m="1" x="7939"/>
        <item m="1" x="7941"/>
        <item m="1" x="7943"/>
        <item m="1" x="7945"/>
        <item m="1" x="7947"/>
        <item m="1" x="7949"/>
        <item m="1" x="7951"/>
        <item m="1" x="3224"/>
        <item m="1" x="3228"/>
        <item m="1" x="3233"/>
        <item m="1" x="3238"/>
        <item m="1" x="3243"/>
        <item m="1" x="3248"/>
        <item m="1" x="3253"/>
        <item m="1" x="3258"/>
        <item m="1" x="3263"/>
        <item m="1" x="3268"/>
        <item m="1" x="3273"/>
        <item m="1" x="3278"/>
        <item m="1" x="3283"/>
        <item m="1" x="3288"/>
        <item m="1" x="3293"/>
        <item m="1" x="3298"/>
        <item m="1" x="3303"/>
        <item m="1" x="3308"/>
        <item m="1" x="3313"/>
        <item m="1" x="3318"/>
        <item m="1" x="3323"/>
        <item m="1" x="3327"/>
        <item m="1" x="3330"/>
        <item m="1" x="3332"/>
        <item m="1" x="6881"/>
        <item m="1" x="6888"/>
        <item m="1" x="6896"/>
        <item m="1" x="6904"/>
        <item m="1" x="6912"/>
        <item m="1" x="6920"/>
        <item m="1" x="6928"/>
        <item m="1" x="6936"/>
        <item m="1" x="6944"/>
        <item m="1" x="6952"/>
        <item m="1" x="6960"/>
        <item m="1" x="6968"/>
        <item m="1" x="6975"/>
        <item m="1" x="6981"/>
        <item m="1" x="6986"/>
        <item m="1" x="6991"/>
        <item m="1" x="6996"/>
        <item m="1" x="7001"/>
        <item m="1" x="7006"/>
        <item m="1" x="7011"/>
        <item m="1" x="7016"/>
        <item m="1" x="7020"/>
        <item m="1" x="7023"/>
        <item m="1" x="7025"/>
        <item m="1" x="7964"/>
        <item m="1" x="7965"/>
        <item m="1" x="7967"/>
        <item m="1" x="7969"/>
        <item m="1" x="7971"/>
        <item m="1" x="7973"/>
        <item m="1" x="7975"/>
        <item m="1" x="7977"/>
        <item m="1" x="7979"/>
        <item m="1" x="7981"/>
        <item m="1" x="7983"/>
        <item m="1" x="7985"/>
        <item m="1" x="7987"/>
        <item m="1" x="7989"/>
        <item m="1" x="7991"/>
        <item m="1" x="7993"/>
        <item m="1" x="7995"/>
        <item m="1" x="7997"/>
        <item m="1" x="7999"/>
        <item m="1" x="1321"/>
        <item m="1" x="1328"/>
        <item m="1" x="1336"/>
        <item m="1" x="1344"/>
        <item m="1" x="1352"/>
        <item m="1" x="1360"/>
        <item m="1" x="1368"/>
        <item m="1" x="1376"/>
        <item m="1" x="1384"/>
        <item m="1" x="1392"/>
        <item m="1" x="1400"/>
        <item m="1" x="1408"/>
        <item m="1" x="1415"/>
        <item m="1" x="1421"/>
        <item m="1" x="1426"/>
        <item m="1" x="1431"/>
        <item m="1" x="1436"/>
        <item m="1" x="1441"/>
        <item m="1" x="1446"/>
        <item m="1" x="1451"/>
        <item m="1" x="1456"/>
        <item m="1" x="1460"/>
        <item m="1" x="1463"/>
        <item m="1" x="1465"/>
        <item m="1" x="7804"/>
        <item m="1" x="7760"/>
        <item m="1" x="7762"/>
        <item m="1" x="7764"/>
        <item m="1" x="7766"/>
        <item m="1" x="7768"/>
        <item m="1" x="7770"/>
        <item m="1" x="7772"/>
        <item m="1" x="7774"/>
        <item m="1" x="7776"/>
        <item m="1" x="7778"/>
        <item m="1" x="7780"/>
        <item m="1" x="7782"/>
        <item m="1" x="7784"/>
        <item m="1" x="7786"/>
        <item m="1" x="7788"/>
        <item m="1" x="7790"/>
        <item m="1" x="7792"/>
        <item m="1" x="7794"/>
        <item m="1" x="7796"/>
        <item m="1" x="7798"/>
        <item m="1" x="7800"/>
        <item m="1" x="7802"/>
        <item m="1" x="7803"/>
        <item m="1" x="7880"/>
        <item m="1" x="7882"/>
        <item m="1" x="7884"/>
        <item m="1" x="7886"/>
        <item m="1" x="7888"/>
        <item m="1" x="7890"/>
        <item m="1" x="7892"/>
        <item m="1" x="7894"/>
        <item m="1" x="7896"/>
        <item m="1" x="7898"/>
        <item m="1" x="7900"/>
        <item m="1" x="7902"/>
        <item m="1" x="7904"/>
        <item m="1" x="7906"/>
        <item m="1" x="7908"/>
        <item m="1" x="7910"/>
        <item m="1" x="7912"/>
        <item m="1" x="7914"/>
        <item m="1" x="7916"/>
        <item m="1" x="7918"/>
        <item m="1" x="7920"/>
        <item m="1" x="7922"/>
        <item m="1" x="7924"/>
        <item m="1" x="7925"/>
        <item m="1" x="2538"/>
        <item m="1" x="2544"/>
        <item m="1" x="2551"/>
        <item m="1" x="2559"/>
        <item m="1" x="2568"/>
        <item m="1" x="2577"/>
        <item m="1" x="2586"/>
        <item m="1" x="2596"/>
        <item m="1" x="2607"/>
        <item m="1" x="2619"/>
        <item m="1" x="2631"/>
        <item m="1" x="2643"/>
        <item m="1" x="2655"/>
        <item m="1" x="2667"/>
        <item m="1" x="2679"/>
        <item m="1" x="2691"/>
        <item m="1" x="2703"/>
        <item m="1" x="2715"/>
        <item m="1" x="2727"/>
        <item m="1" x="2739"/>
        <item m="1" x="2750"/>
        <item m="1" x="2760"/>
        <item m="1" x="2769"/>
        <item m="1" x="2777"/>
        <item m="1" x="4658"/>
        <item m="1" x="4664"/>
        <item m="1" x="4671"/>
        <item m="1" x="4679"/>
        <item m="1" x="4688"/>
        <item m="1" x="4697"/>
        <item m="1" x="4706"/>
        <item m="1" x="4715"/>
        <item m="1" x="4724"/>
        <item m="1" x="4733"/>
        <item m="1" x="4742"/>
        <item m="1" x="4751"/>
        <item m="1" x="4760"/>
        <item m="1" x="4769"/>
        <item m="1" x="4778"/>
        <item m="1" x="4787"/>
        <item m="1" x="4796"/>
        <item m="1" x="4805"/>
        <item m="1" x="4814"/>
        <item m="1" x="4823"/>
        <item m="1" x="4831"/>
        <item m="1" x="4838"/>
        <item m="1" x="4844"/>
        <item m="1" x="4849"/>
        <item m="1" x="6346"/>
        <item m="1" x="6352"/>
        <item m="1" x="6359"/>
        <item m="1" x="6367"/>
        <item m="1" x="6376"/>
        <item m="1" x="6385"/>
        <item m="1" x="6394"/>
        <item m="1" x="6403"/>
        <item m="1" x="6412"/>
        <item m="1" x="6421"/>
        <item m="1" x="6430"/>
        <item m="1" x="6439"/>
        <item m="1" x="6448"/>
        <item m="1" x="6457"/>
        <item m="1" x="6466"/>
        <item m="1" x="6475"/>
        <item m="1" x="6484"/>
        <item m="1" x="6493"/>
        <item m="1" x="6502"/>
        <item m="1" x="6511"/>
        <item m="1" x="6519"/>
        <item m="1" x="6526"/>
        <item m="1" x="6532"/>
        <item m="1" x="6537"/>
        <item m="1" x="7808"/>
        <item m="1" x="7810"/>
        <item m="1" x="7812"/>
        <item m="1" x="7814"/>
        <item m="1" x="7816"/>
        <item m="1" x="7818"/>
        <item m="1" x="7820"/>
        <item m="1" x="7822"/>
        <item m="1" x="7824"/>
        <item m="1" x="7826"/>
        <item m="1" x="7828"/>
        <item m="1" x="7830"/>
        <item m="1" x="7832"/>
        <item m="1" x="7834"/>
        <item m="1" x="7836"/>
        <item m="1" x="7838"/>
        <item m="1" x="7840"/>
        <item m="1" x="7842"/>
        <item m="1" x="7844"/>
        <item m="1" x="7846"/>
        <item m="1" x="7848"/>
        <item m="1" x="7850"/>
        <item m="1" x="7852"/>
        <item m="1" x="7853"/>
        <item m="1" x="7928"/>
        <item m="1" x="7930"/>
        <item m="1" x="7932"/>
        <item m="1" x="7934"/>
        <item m="1" x="7936"/>
        <item m="1" x="7938"/>
        <item m="1" x="7940"/>
        <item m="1" x="7942"/>
        <item m="1" x="7944"/>
        <item m="1" x="7946"/>
        <item m="1" x="7948"/>
        <item m="1" x="7950"/>
        <item m="1" x="7952"/>
        <item m="1" x="7953"/>
        <item m="1" x="7954"/>
        <item m="1" x="7955"/>
        <item m="1" x="7956"/>
        <item m="1" x="7957"/>
        <item m="1" x="7958"/>
        <item m="1" x="7959"/>
        <item m="1" x="7960"/>
        <item m="1" x="7961"/>
        <item m="1" x="7962"/>
        <item m="1" x="7963"/>
        <item m="1" x="751"/>
        <item m="1" x="753"/>
        <item m="1" x="756"/>
        <item m="1" x="760"/>
        <item m="1" x="765"/>
        <item m="1" x="770"/>
        <item m="1" x="775"/>
        <item m="1" x="780"/>
        <item m="1" x="785"/>
        <item m="1" x="790"/>
        <item m="1" x="795"/>
        <item m="1" x="800"/>
        <item m="1" x="805"/>
        <item m="1" x="810"/>
        <item m="1" x="815"/>
        <item m="1" x="820"/>
        <item m="1" x="825"/>
        <item m="1" x="830"/>
        <item m="1" x="835"/>
        <item m="1" x="840"/>
        <item m="1" x="845"/>
        <item m="1" x="850"/>
        <item m="1" x="855"/>
        <item m="1" x="860"/>
        <item m="1" x="3229"/>
        <item m="1" x="3234"/>
        <item m="1" x="3239"/>
        <item m="1" x="3244"/>
        <item m="1" x="3249"/>
        <item m="1" x="3254"/>
        <item m="1" x="3259"/>
        <item m="1" x="3264"/>
        <item m="1" x="3269"/>
        <item m="1" x="3274"/>
        <item m="1" x="3279"/>
        <item m="1" x="3284"/>
        <item m="1" x="3289"/>
        <item m="1" x="3294"/>
        <item m="1" x="3299"/>
        <item m="1" x="3304"/>
        <item m="1" x="3309"/>
        <item m="1" x="3314"/>
        <item m="1" x="3319"/>
        <item m="1" x="3324"/>
        <item m="1" x="3328"/>
        <item m="1" x="3331"/>
        <item m="1" x="3333"/>
        <item m="1" x="3334"/>
        <item m="1" x="5253"/>
        <item m="1" x="5254"/>
        <item m="1" x="5255"/>
        <item m="1" x="5256"/>
        <item m="1" x="5257"/>
        <item m="1" x="5258"/>
        <item m="1" x="5259"/>
        <item m="1" x="5260"/>
        <item m="1" x="5261"/>
        <item m="1" x="5262"/>
        <item m="1" x="5263"/>
        <item m="1" x="5264"/>
        <item m="1" x="5265"/>
        <item m="1" x="5266"/>
        <item m="1" x="5267"/>
        <item m="1" x="5268"/>
        <item m="1" x="5269"/>
        <item m="1" x="5270"/>
        <item m="1" x="5271"/>
        <item m="1" x="5272"/>
        <item m="1" x="5273"/>
        <item m="1" x="5274"/>
        <item m="1" x="5275"/>
        <item m="1" x="5276"/>
        <item m="1" x="6889"/>
        <item m="1" x="6897"/>
        <item m="1" x="6905"/>
        <item m="1" x="6913"/>
        <item m="1" x="6921"/>
        <item m="1" x="6929"/>
        <item m="1" x="6937"/>
        <item m="1" x="6945"/>
        <item m="1" x="6953"/>
        <item m="1" x="6961"/>
        <item m="1" x="6969"/>
        <item m="1" x="6976"/>
        <item m="1" x="6982"/>
        <item m="1" x="6987"/>
        <item m="1" x="6992"/>
        <item m="1" x="6997"/>
        <item m="1" x="7002"/>
        <item m="1" x="7007"/>
        <item m="1" x="7012"/>
        <item m="1" x="7017"/>
        <item m="1" x="7021"/>
        <item m="1" x="7024"/>
        <item m="1" x="7026"/>
        <item m="1" x="7027"/>
        <item m="1" x="7854"/>
        <item m="1" x="7855"/>
        <item m="1" x="7856"/>
        <item m="1" x="7857"/>
        <item m="1" x="7858"/>
        <item m="1" x="7859"/>
        <item m="1" x="7860"/>
        <item m="1" x="7861"/>
        <item m="1" x="7862"/>
        <item m="1" x="7863"/>
        <item m="1" x="7864"/>
        <item m="1" x="7865"/>
        <item m="1" x="7866"/>
        <item m="1" x="7867"/>
        <item m="1" x="7868"/>
        <item m="1" x="7869"/>
        <item m="1" x="7870"/>
        <item m="1" x="7871"/>
        <item m="1" x="7872"/>
        <item m="1" x="7873"/>
        <item m="1" x="7874"/>
        <item m="1" x="7875"/>
        <item m="1" x="7876"/>
        <item m="1" x="7877"/>
        <item m="1" x="7966"/>
        <item m="1" x="7968"/>
        <item m="1" x="7970"/>
        <item m="1" x="7972"/>
        <item m="1" x="7974"/>
        <item m="1" x="7976"/>
        <item m="1" x="7978"/>
        <item m="1" x="7980"/>
        <item m="1" x="7982"/>
        <item m="1" x="7984"/>
        <item m="1" x="7986"/>
        <item m="1" x="7988"/>
        <item m="1" x="7990"/>
        <item m="1" x="7992"/>
        <item m="1" x="7994"/>
        <item m="1" x="7996"/>
        <item m="1" x="7998"/>
        <item m="1" x="1329"/>
        <item m="1" x="1337"/>
        <item m="1" x="1345"/>
        <item m="1" x="1353"/>
        <item m="1" x="1361"/>
        <item m="1" x="1369"/>
        <item m="1" x="1377"/>
        <item m="1" x="1385"/>
        <item m="1" x="1393"/>
        <item m="1" x="1401"/>
        <item m="1" x="1409"/>
        <item m="1" x="1416"/>
        <item m="1" x="1422"/>
        <item m="1" x="1427"/>
        <item m="1" x="1432"/>
        <item m="1" x="1437"/>
        <item m="1" x="1442"/>
        <item m="1" x="1447"/>
        <item m="1" x="1452"/>
        <item m="1" x="1457"/>
        <item m="1" x="1461"/>
        <item m="1" x="1464"/>
        <item m="1" x="1466"/>
        <item m="1" x="1467"/>
        <item m="1" x="7805"/>
        <item m="1" x="504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20">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sheetPr>
  <dimension ref="A1:AW3433"/>
  <sheetViews>
    <sheetView topLeftCell="B1" zoomScale="80" zoomScaleNormal="80" zoomScalePageLayoutView="70" workbookViewId="0">
      <selection activeCell="B38" sqref="B38"/>
    </sheetView>
  </sheetViews>
  <sheetFormatPr defaultColWidth="9.140625" defaultRowHeight="15" x14ac:dyDescent="0.25"/>
  <cols>
    <col min="1" max="1" width="15.5703125" style="55" customWidth="1"/>
    <col min="2" max="3" width="9.7109375" style="55" customWidth="1"/>
    <col min="4" max="4" width="10.28515625" style="55" customWidth="1"/>
    <col min="5" max="5" width="30.28515625" style="55" customWidth="1"/>
    <col min="6" max="7" width="9.140625" style="55"/>
    <col min="8" max="8" width="17.140625" style="55" customWidth="1"/>
    <col min="9" max="9" width="13.5703125" style="55" customWidth="1"/>
    <col min="10" max="10" width="12.5703125" style="55" customWidth="1"/>
    <col min="11" max="11" width="16.5703125" style="55" customWidth="1"/>
    <col min="12" max="12" width="17.7109375" style="55" customWidth="1"/>
    <col min="13" max="13" width="16.85546875" style="24" customWidth="1"/>
    <col min="14" max="14" width="32.5703125" style="24" bestFit="1" customWidth="1"/>
    <col min="15" max="15" width="16.28515625" style="24" customWidth="1"/>
    <col min="16" max="16" width="12.85546875" style="24" customWidth="1"/>
    <col min="17" max="17" width="14.42578125" style="55" customWidth="1"/>
    <col min="18" max="18" width="16.140625" style="24" bestFit="1" customWidth="1"/>
    <col min="19" max="19" width="15.85546875" style="24" customWidth="1"/>
    <col min="20" max="20" width="14.28515625" style="24" customWidth="1"/>
    <col min="21" max="21" width="15.85546875" style="55" customWidth="1"/>
    <col min="22" max="22" width="18.42578125" style="182" customWidth="1"/>
    <col min="23" max="25" width="15.28515625" style="24" bestFit="1" customWidth="1"/>
    <col min="26" max="26" width="15.85546875" style="55" customWidth="1"/>
    <col min="27" max="27" width="19.42578125" style="182" customWidth="1"/>
    <col min="28" max="28" width="18.5703125" style="24" customWidth="1"/>
    <col min="29" max="29" width="3" style="176" customWidth="1"/>
    <col min="30" max="30" width="3" style="24" customWidth="1"/>
    <col min="31" max="31" width="16.28515625" style="53" bestFit="1" customWidth="1"/>
    <col min="32" max="32" width="16.28515625" style="55" bestFit="1" customWidth="1"/>
    <col min="33" max="33" width="10" style="55" customWidth="1"/>
    <col min="34" max="34" width="16.7109375" style="53" bestFit="1" customWidth="1"/>
    <col min="35" max="35" width="3.28515625" style="24" customWidth="1"/>
    <col min="36" max="36" width="16.7109375" style="53" bestFit="1" customWidth="1"/>
    <col min="37" max="37" width="3.140625" style="24" customWidth="1"/>
    <col min="38" max="38" width="11.140625" style="24" bestFit="1" customWidth="1"/>
    <col min="39" max="39" width="3" style="24" customWidth="1"/>
    <col min="40" max="40" width="10.42578125" style="24" bestFit="1" customWidth="1"/>
    <col min="41" max="41" width="3" style="24" customWidth="1"/>
    <col min="42" max="42" width="12.140625" style="24" bestFit="1" customWidth="1"/>
    <col min="43" max="43" width="3" style="24" customWidth="1"/>
    <col min="44" max="44" width="18.28515625" style="53" bestFit="1" customWidth="1"/>
    <col min="45" max="16384" width="9.140625" style="24"/>
  </cols>
  <sheetData>
    <row r="1" spans="1:45" ht="15.75" thickBot="1" x14ac:dyDescent="0.3">
      <c r="A1" s="283"/>
      <c r="B1" s="384" t="s">
        <v>99</v>
      </c>
      <c r="C1" s="385"/>
      <c r="D1" s="385"/>
      <c r="E1" s="385"/>
      <c r="F1" s="385"/>
      <c r="G1" s="385"/>
      <c r="H1" s="385"/>
      <c r="I1" s="385"/>
      <c r="J1" s="385"/>
      <c r="K1" s="385"/>
      <c r="M1" s="389" t="s">
        <v>83</v>
      </c>
      <c r="N1" s="390"/>
      <c r="O1" s="390"/>
      <c r="P1" s="390"/>
      <c r="Q1" s="58"/>
      <c r="U1" s="24"/>
      <c r="V1" s="24"/>
      <c r="AA1" s="55"/>
      <c r="AE1" s="329"/>
      <c r="AF1" s="328"/>
      <c r="AG1" s="328"/>
      <c r="AH1" s="329"/>
      <c r="AI1" s="328"/>
      <c r="AJ1" s="329"/>
      <c r="AK1" s="328"/>
      <c r="AL1" s="328"/>
      <c r="AM1" s="328"/>
      <c r="AN1" s="328"/>
      <c r="AO1" s="328"/>
      <c r="AP1" s="328"/>
      <c r="AQ1" s="328"/>
      <c r="AR1" s="329"/>
    </row>
    <row r="2" spans="1:45" ht="15.75" hidden="1" thickBot="1" x14ac:dyDescent="0.3">
      <c r="A2" s="24"/>
      <c r="B2" s="398" t="s">
        <v>48</v>
      </c>
      <c r="C2" s="399"/>
      <c r="D2" s="400"/>
      <c r="E2" s="31"/>
      <c r="F2" s="47"/>
      <c r="G2" s="47"/>
      <c r="H2" s="40" t="s">
        <v>52</v>
      </c>
      <c r="I2" s="41"/>
      <c r="J2" s="27"/>
      <c r="K2" s="27" t="s">
        <v>58</v>
      </c>
      <c r="L2" s="56"/>
      <c r="M2" s="27" t="s">
        <v>49</v>
      </c>
      <c r="N2" s="27" t="s">
        <v>50</v>
      </c>
      <c r="O2" s="30"/>
      <c r="P2" s="27" t="s">
        <v>51</v>
      </c>
      <c r="Q2" s="56"/>
      <c r="R2" s="430" t="s">
        <v>53</v>
      </c>
      <c r="S2" s="431"/>
      <c r="T2" s="432"/>
      <c r="U2" s="56" t="s">
        <v>54</v>
      </c>
      <c r="V2" s="183" t="s">
        <v>55</v>
      </c>
      <c r="W2" s="430" t="s">
        <v>56</v>
      </c>
      <c r="X2" s="431"/>
      <c r="Y2" s="432"/>
      <c r="Z2" s="56"/>
      <c r="AA2" s="183" t="s">
        <v>57</v>
      </c>
      <c r="AB2" s="26" t="s">
        <v>70</v>
      </c>
    </row>
    <row r="3" spans="1:45" ht="15.75" thickBot="1" x14ac:dyDescent="0.3">
      <c r="A3" s="24"/>
      <c r="B3" s="398" t="s">
        <v>48</v>
      </c>
      <c r="C3" s="399"/>
      <c r="D3" s="400"/>
      <c r="E3" s="27" t="s">
        <v>49</v>
      </c>
      <c r="F3" s="46"/>
      <c r="G3" s="46"/>
      <c r="H3" s="40" t="s">
        <v>50</v>
      </c>
      <c r="I3" s="42" t="s">
        <v>100</v>
      </c>
      <c r="J3" s="43" t="s">
        <v>51</v>
      </c>
      <c r="K3" s="43" t="s">
        <v>52</v>
      </c>
      <c r="L3" s="56" t="s">
        <v>102</v>
      </c>
      <c r="M3" s="43" t="s">
        <v>53</v>
      </c>
      <c r="N3" s="43" t="s">
        <v>54</v>
      </c>
      <c r="O3" s="43" t="s">
        <v>55</v>
      </c>
      <c r="P3" s="43" t="s">
        <v>56</v>
      </c>
      <c r="Q3" s="56" t="s">
        <v>57</v>
      </c>
      <c r="R3" s="430" t="s">
        <v>58</v>
      </c>
      <c r="S3" s="431"/>
      <c r="T3" s="432"/>
      <c r="U3" s="56" t="s">
        <v>70</v>
      </c>
      <c r="V3" s="183" t="s">
        <v>85</v>
      </c>
      <c r="W3" s="430" t="s">
        <v>86</v>
      </c>
      <c r="X3" s="431"/>
      <c r="Y3" s="432"/>
      <c r="Z3" s="56" t="s">
        <v>213</v>
      </c>
      <c r="AA3" s="183" t="s">
        <v>87</v>
      </c>
      <c r="AB3" s="26" t="s">
        <v>88</v>
      </c>
      <c r="AF3" s="53"/>
    </row>
    <row r="4" spans="1:45" ht="15" customHeight="1" x14ac:dyDescent="0.25">
      <c r="A4" s="405" t="s">
        <v>241</v>
      </c>
      <c r="B4" s="447" t="s">
        <v>106</v>
      </c>
      <c r="C4" s="456"/>
      <c r="D4" s="457"/>
      <c r="E4" s="405" t="s">
        <v>107</v>
      </c>
      <c r="F4" s="45"/>
      <c r="G4" s="45"/>
      <c r="H4" s="447" t="s">
        <v>60</v>
      </c>
      <c r="I4" s="450" t="s">
        <v>96</v>
      </c>
      <c r="J4" s="405" t="s">
        <v>81</v>
      </c>
      <c r="K4" s="436" t="s">
        <v>138</v>
      </c>
      <c r="L4" s="386" t="s">
        <v>82</v>
      </c>
      <c r="M4" s="434" t="s">
        <v>73</v>
      </c>
      <c r="N4" s="434" t="s">
        <v>59</v>
      </c>
      <c r="O4" s="386" t="s">
        <v>139</v>
      </c>
      <c r="P4" s="436" t="s">
        <v>191</v>
      </c>
      <c r="Q4" s="386" t="s">
        <v>97</v>
      </c>
      <c r="R4" s="434" t="s">
        <v>69</v>
      </c>
      <c r="S4" s="438"/>
      <c r="T4" s="439"/>
      <c r="U4" s="386" t="s">
        <v>61</v>
      </c>
      <c r="V4" s="412" t="s">
        <v>74</v>
      </c>
      <c r="W4" s="386" t="s">
        <v>95</v>
      </c>
      <c r="X4" s="414"/>
      <c r="Y4" s="415"/>
      <c r="Z4" s="426" t="s">
        <v>165</v>
      </c>
      <c r="AA4" s="412" t="s">
        <v>62</v>
      </c>
      <c r="AB4" s="405" t="s">
        <v>63</v>
      </c>
      <c r="AF4" s="53"/>
    </row>
    <row r="5" spans="1:45" ht="88.5" customHeight="1" thickBot="1" x14ac:dyDescent="0.3">
      <c r="A5" s="455"/>
      <c r="B5" s="458"/>
      <c r="C5" s="459"/>
      <c r="D5" s="460"/>
      <c r="E5" s="433"/>
      <c r="F5" s="48"/>
      <c r="G5" s="48"/>
      <c r="H5" s="448"/>
      <c r="I5" s="451"/>
      <c r="J5" s="433"/>
      <c r="K5" s="449"/>
      <c r="L5" s="416"/>
      <c r="M5" s="435"/>
      <c r="N5" s="435"/>
      <c r="O5" s="387"/>
      <c r="P5" s="437"/>
      <c r="Q5" s="387"/>
      <c r="R5" s="440"/>
      <c r="S5" s="441"/>
      <c r="T5" s="442"/>
      <c r="U5" s="416"/>
      <c r="V5" s="413"/>
      <c r="W5" s="416"/>
      <c r="X5" s="417"/>
      <c r="Y5" s="418"/>
      <c r="Z5" s="427"/>
      <c r="AA5" s="413"/>
      <c r="AB5" s="406"/>
      <c r="AF5" s="53"/>
      <c r="AJ5" s="79"/>
    </row>
    <row r="6" spans="1:45" ht="15" customHeight="1" x14ac:dyDescent="0.25">
      <c r="A6" s="452"/>
      <c r="B6" s="392" t="s">
        <v>236</v>
      </c>
      <c r="C6" s="392" t="s">
        <v>237</v>
      </c>
      <c r="D6" s="394" t="s">
        <v>249</v>
      </c>
      <c r="E6" s="428" t="s">
        <v>11</v>
      </c>
      <c r="F6" s="388" t="s">
        <v>108</v>
      </c>
      <c r="G6" s="388" t="s">
        <v>109</v>
      </c>
      <c r="H6" s="454" t="s">
        <v>164</v>
      </c>
      <c r="I6" s="401" t="s">
        <v>126</v>
      </c>
      <c r="J6" s="388" t="s">
        <v>89</v>
      </c>
      <c r="K6" s="395" t="s">
        <v>101</v>
      </c>
      <c r="L6" s="391" t="s">
        <v>75</v>
      </c>
      <c r="M6" s="429" t="s">
        <v>75</v>
      </c>
      <c r="N6" s="391" t="s">
        <v>75</v>
      </c>
      <c r="O6" s="388" t="s">
        <v>103</v>
      </c>
      <c r="P6" s="388" t="s">
        <v>104</v>
      </c>
      <c r="Q6" s="407" t="s">
        <v>105</v>
      </c>
      <c r="R6" s="388" t="s">
        <v>64</v>
      </c>
      <c r="S6" s="388" t="s">
        <v>65</v>
      </c>
      <c r="T6" s="388" t="s">
        <v>84</v>
      </c>
      <c r="U6" s="407" t="s">
        <v>163</v>
      </c>
      <c r="V6" s="408" t="s">
        <v>166</v>
      </c>
      <c r="W6" s="388" t="s">
        <v>64</v>
      </c>
      <c r="X6" s="421" t="s">
        <v>65</v>
      </c>
      <c r="Y6" s="419" t="s">
        <v>66</v>
      </c>
      <c r="Z6" s="423" t="s">
        <v>214</v>
      </c>
      <c r="AA6" s="408" t="s">
        <v>90</v>
      </c>
      <c r="AB6" s="402" t="s">
        <v>91</v>
      </c>
      <c r="AF6" s="233"/>
      <c r="AG6" s="327"/>
      <c r="AH6" s="161" t="s">
        <v>76</v>
      </c>
      <c r="AI6" s="83"/>
      <c r="AJ6" s="79" t="s">
        <v>78</v>
      </c>
      <c r="AK6" s="83"/>
      <c r="AL6" s="83" t="s">
        <v>76</v>
      </c>
      <c r="AM6" s="83"/>
      <c r="AN6" s="83" t="s">
        <v>45</v>
      </c>
      <c r="AO6" s="83"/>
      <c r="AP6" s="83" t="s">
        <v>92</v>
      </c>
      <c r="AR6" s="115" t="s">
        <v>76</v>
      </c>
    </row>
    <row r="7" spans="1:45" x14ac:dyDescent="0.25">
      <c r="A7" s="453"/>
      <c r="B7" s="393"/>
      <c r="C7" s="393"/>
      <c r="D7" s="393"/>
      <c r="E7" s="428"/>
      <c r="F7" s="388"/>
      <c r="G7" s="388"/>
      <c r="H7" s="454"/>
      <c r="I7" s="401"/>
      <c r="J7" s="388"/>
      <c r="K7" s="396"/>
      <c r="L7" s="391"/>
      <c r="M7" s="429"/>
      <c r="N7" s="391"/>
      <c r="O7" s="388"/>
      <c r="P7" s="388"/>
      <c r="Q7" s="407"/>
      <c r="R7" s="388"/>
      <c r="S7" s="388"/>
      <c r="T7" s="388"/>
      <c r="U7" s="407"/>
      <c r="V7" s="409"/>
      <c r="W7" s="411"/>
      <c r="X7" s="422"/>
      <c r="Y7" s="420"/>
      <c r="Z7" s="424"/>
      <c r="AA7" s="409"/>
      <c r="AB7" s="403"/>
      <c r="AE7" s="79" t="s">
        <v>124</v>
      </c>
      <c r="AF7" s="234" t="s">
        <v>133</v>
      </c>
      <c r="AG7" s="327"/>
      <c r="AH7" s="161" t="s">
        <v>147</v>
      </c>
      <c r="AI7" s="83"/>
      <c r="AJ7" s="79" t="s">
        <v>177</v>
      </c>
      <c r="AK7" s="83"/>
      <c r="AL7" s="83" t="s">
        <v>79</v>
      </c>
      <c r="AM7" s="83"/>
      <c r="AN7" s="83" t="s">
        <v>72</v>
      </c>
      <c r="AO7" s="83"/>
      <c r="AP7" s="83" t="s">
        <v>93</v>
      </c>
      <c r="AR7" s="115" t="s">
        <v>124</v>
      </c>
    </row>
    <row r="8" spans="1:45" x14ac:dyDescent="0.25">
      <c r="A8" s="453"/>
      <c r="B8" s="393"/>
      <c r="C8" s="393"/>
      <c r="D8" s="393"/>
      <c r="E8" s="428"/>
      <c r="F8" s="388"/>
      <c r="G8" s="388"/>
      <c r="H8" s="454"/>
      <c r="I8" s="401"/>
      <c r="J8" s="388"/>
      <c r="K8" s="397"/>
      <c r="L8" s="391"/>
      <c r="M8" s="429"/>
      <c r="N8" s="391"/>
      <c r="O8" s="388"/>
      <c r="P8" s="388"/>
      <c r="Q8" s="407"/>
      <c r="R8" s="388"/>
      <c r="S8" s="388"/>
      <c r="T8" s="388"/>
      <c r="U8" s="407"/>
      <c r="V8" s="410"/>
      <c r="W8" s="411"/>
      <c r="X8" s="422"/>
      <c r="Y8" s="420"/>
      <c r="Z8" s="425"/>
      <c r="AA8" s="410"/>
      <c r="AB8" s="404"/>
      <c r="AE8" s="162" t="s">
        <v>128</v>
      </c>
      <c r="AF8" s="234" t="s">
        <v>68</v>
      </c>
      <c r="AG8" s="327" t="s">
        <v>98</v>
      </c>
      <c r="AH8" s="161" t="s">
        <v>77</v>
      </c>
      <c r="AI8" s="83"/>
      <c r="AJ8" s="79" t="s">
        <v>127</v>
      </c>
      <c r="AK8" s="83"/>
      <c r="AL8" s="83" t="s">
        <v>80</v>
      </c>
      <c r="AM8" s="83"/>
      <c r="AN8" s="83" t="s">
        <v>67</v>
      </c>
      <c r="AO8" s="83"/>
      <c r="AP8" s="83" t="s">
        <v>94</v>
      </c>
      <c r="AR8" s="115" t="s">
        <v>148</v>
      </c>
    </row>
    <row r="9" spans="1:45" ht="15" customHeight="1" x14ac:dyDescent="0.25">
      <c r="A9" s="443" t="s">
        <v>248</v>
      </c>
      <c r="B9" s="444"/>
      <c r="C9" s="444"/>
      <c r="D9" s="444"/>
      <c r="E9" s="445"/>
      <c r="F9" s="113"/>
      <c r="G9" s="113"/>
      <c r="H9" s="113"/>
      <c r="I9" s="113"/>
      <c r="J9" s="113"/>
      <c r="K9" s="112"/>
      <c r="L9" s="113"/>
      <c r="M9" s="114"/>
      <c r="N9" s="89"/>
      <c r="O9" s="89"/>
      <c r="P9" s="89"/>
      <c r="Q9" s="89"/>
      <c r="R9" s="207">
        <f>'09-22 Hourly Purch Alloc'!N3</f>
        <v>127767.43099999998</v>
      </c>
      <c r="S9" s="207">
        <f>'09-22 Hourly Purch Alloc'!O3</f>
        <v>0</v>
      </c>
      <c r="T9" s="207">
        <f>'09-22 Hourly Purch Alloc'!M3</f>
        <v>0</v>
      </c>
      <c r="U9" s="89"/>
      <c r="V9" s="184"/>
      <c r="W9" s="181">
        <f>'09-22 Hourly Purch Alloc'!N6</f>
        <v>22.532288138438037</v>
      </c>
      <c r="X9" s="181">
        <f>'09-22 Hourly Purch Alloc'!O6</f>
        <v>0</v>
      </c>
      <c r="Y9" s="181">
        <f>'09-22 Hourly Purch Alloc'!M6</f>
        <v>0</v>
      </c>
      <c r="Z9" s="245"/>
      <c r="AA9" s="184"/>
      <c r="AB9" s="88"/>
      <c r="AD9" s="55"/>
      <c r="AE9" s="82"/>
      <c r="AF9" s="82"/>
      <c r="AG9" s="82"/>
      <c r="AH9" s="82"/>
      <c r="AI9" s="82"/>
      <c r="AJ9" s="82"/>
      <c r="AK9" s="82"/>
      <c r="AL9" s="82"/>
      <c r="AM9" s="82"/>
      <c r="AN9" s="82"/>
      <c r="AO9" s="82"/>
      <c r="AP9" s="82"/>
      <c r="AQ9" s="55"/>
      <c r="AR9" s="82"/>
      <c r="AS9" s="55"/>
    </row>
    <row r="10" spans="1:45" ht="15" customHeight="1" x14ac:dyDescent="0.25">
      <c r="A10" s="443" t="s">
        <v>263</v>
      </c>
      <c r="B10" s="444"/>
      <c r="C10" s="444"/>
      <c r="D10" s="444"/>
      <c r="E10" s="445"/>
      <c r="F10" s="113"/>
      <c r="G10" s="113"/>
      <c r="H10" s="111"/>
      <c r="I10" s="111"/>
      <c r="J10" s="111"/>
      <c r="K10" s="111"/>
      <c r="L10" s="111"/>
      <c r="M10" s="111"/>
      <c r="N10" s="89"/>
      <c r="O10" s="89"/>
      <c r="P10" s="89"/>
      <c r="Q10" s="89"/>
      <c r="R10" s="87"/>
      <c r="S10" s="87"/>
      <c r="T10" s="87"/>
      <c r="U10" s="89"/>
      <c r="V10" s="191"/>
      <c r="W10" s="94"/>
      <c r="X10" s="95"/>
      <c r="Y10" s="96"/>
      <c r="Z10" s="245"/>
      <c r="AA10" s="191"/>
      <c r="AB10" s="97"/>
      <c r="AD10" s="55"/>
      <c r="AE10" s="82"/>
      <c r="AF10" s="82"/>
      <c r="AG10" s="82"/>
      <c r="AH10" s="82"/>
      <c r="AI10" s="82"/>
      <c r="AJ10" s="82"/>
      <c r="AK10" s="82"/>
      <c r="AL10" s="82"/>
      <c r="AM10" s="82"/>
      <c r="AN10" s="82"/>
      <c r="AO10" s="82"/>
      <c r="AP10" s="82"/>
      <c r="AQ10" s="55"/>
      <c r="AR10" s="82"/>
      <c r="AS10" s="55"/>
    </row>
    <row r="11" spans="1:45" s="55" customFormat="1" ht="15" customHeight="1" x14ac:dyDescent="0.25">
      <c r="A11" s="446" t="s">
        <v>253</v>
      </c>
      <c r="B11" s="444"/>
      <c r="C11" s="444"/>
      <c r="D11" s="444"/>
      <c r="E11" s="445"/>
      <c r="F11" s="113"/>
      <c r="G11" s="113"/>
      <c r="H11" s="112"/>
      <c r="I11" s="112"/>
      <c r="J11" s="112"/>
      <c r="K11" s="112"/>
      <c r="L11" s="112"/>
      <c r="M11" s="112"/>
      <c r="N11" s="89"/>
      <c r="O11" s="89"/>
      <c r="P11" s="89"/>
      <c r="Q11" s="89"/>
      <c r="R11" s="92"/>
      <c r="S11" s="92"/>
      <c r="T11" s="92"/>
      <c r="U11" s="89"/>
      <c r="V11" s="184"/>
      <c r="W11" s="94"/>
      <c r="X11" s="95"/>
      <c r="Y11" s="96"/>
      <c r="Z11" s="245"/>
      <c r="AA11" s="184"/>
      <c r="AB11" s="97"/>
      <c r="AC11" s="177"/>
      <c r="AE11" s="82"/>
      <c r="AF11" s="82"/>
      <c r="AG11" s="82"/>
      <c r="AH11" s="82"/>
      <c r="AI11" s="82"/>
      <c r="AJ11" s="82"/>
      <c r="AK11" s="82"/>
      <c r="AL11" s="82"/>
      <c r="AM11" s="82"/>
      <c r="AN11" s="82"/>
      <c r="AO11" s="82"/>
      <c r="AP11" s="82"/>
      <c r="AR11" s="82"/>
    </row>
    <row r="12" spans="1:45" x14ac:dyDescent="0.25">
      <c r="A12" s="202">
        <v>44805.041666666664</v>
      </c>
      <c r="B12" s="232"/>
      <c r="C12" s="174"/>
      <c r="D12" s="174"/>
      <c r="E12" s="131">
        <f>SUM(B12:D12)</f>
        <v>0</v>
      </c>
      <c r="F12" s="50">
        <f>IF(E12&gt;0,F11+1,0)</f>
        <v>0</v>
      </c>
      <c r="G12" s="49">
        <f>IF(MAX(F12:F18)&gt;6,"Yes",0)</f>
        <v>0</v>
      </c>
      <c r="H12" s="54">
        <f>'09-22 Hourly Purch Alloc'!F6</f>
        <v>221.52800000000002</v>
      </c>
      <c r="I12" s="44">
        <f>AG12</f>
        <v>7.95</v>
      </c>
      <c r="J12" s="34">
        <f>MIN(E12,H12)</f>
        <v>0</v>
      </c>
      <c r="K12" s="167">
        <f>IF(J12=0,0,IF(G12&lt;&gt;"Yes",0,J12))</f>
        <v>0</v>
      </c>
      <c r="L12" s="34">
        <f>AN12</f>
        <v>325.6404</v>
      </c>
      <c r="M12" s="34">
        <f>AH12</f>
        <v>580</v>
      </c>
      <c r="N12" s="34">
        <f>AF12</f>
        <v>555.11000000000013</v>
      </c>
      <c r="O12" s="32">
        <f>MAX(N12-M12,0)</f>
        <v>0</v>
      </c>
      <c r="P12" s="32">
        <f>MIN(K12,O12)</f>
        <v>0</v>
      </c>
      <c r="Q12" s="32">
        <f>IF(P12&lt;=0,0,L12+I12+H12-N12)</f>
        <v>0</v>
      </c>
      <c r="R12" s="36">
        <f>IF($P12&gt;0,MIN($P12,$E12)*(B12/$E12),0)</f>
        <v>0</v>
      </c>
      <c r="S12" s="36">
        <f>IF($P12&gt;0,MIN($P12,$E12)*(C12/$E12),0)</f>
        <v>0</v>
      </c>
      <c r="T12" s="36">
        <f>IF($P12&gt;0,MIN($P12,$E12)*(D12/$E12),0)</f>
        <v>0</v>
      </c>
      <c r="U12" s="196">
        <f>'09-22 Hourly Purch Alloc'!J6</f>
        <v>65.249807401321718</v>
      </c>
      <c r="V12" s="185">
        <f>(R12+S12+T12)*U12</f>
        <v>0</v>
      </c>
      <c r="W12" s="37">
        <f>IF(B12&gt;0,W$9,0)</f>
        <v>0</v>
      </c>
      <c r="X12" s="38">
        <f>IF(C12&gt;0,X$9,0)</f>
        <v>0</v>
      </c>
      <c r="Y12" s="39">
        <f>IF(D12&gt;0,Y$9,0)</f>
        <v>0</v>
      </c>
      <c r="Z12" s="246"/>
      <c r="AA12" s="189">
        <f t="shared" ref="AA12" si="0">R12*MIN(U12,W12)+S12*MIN(U12,X12)+T12*MIN(U12,Y12)</f>
        <v>0</v>
      </c>
      <c r="AB12" s="25">
        <f t="shared" ref="AB12" si="1">IF(V12-AA12&lt;0,0,V12-AA12)</f>
        <v>0</v>
      </c>
      <c r="AD12" s="29"/>
      <c r="AE12" s="67">
        <f>'09-22 Gen Pivot'!V6</f>
        <v>325.6404</v>
      </c>
      <c r="AF12" s="195">
        <f>'09-22 KP Int Load &amp; Marg Loss'!N2</f>
        <v>555.11000000000013</v>
      </c>
      <c r="AG12" s="302">
        <f>'09-22 KP Int Load &amp; Marg Loss'!V2</f>
        <v>7.95</v>
      </c>
      <c r="AH12" s="67">
        <f>'09-22 Gen Pivot'!W6</f>
        <v>580</v>
      </c>
      <c r="AJ12" s="197">
        <f>'09-22 Gen Pivot'!Y6</f>
        <v>500</v>
      </c>
      <c r="AL12" s="29">
        <f>AH12-AJ12</f>
        <v>80</v>
      </c>
      <c r="AN12" s="29">
        <f>AE12</f>
        <v>325.6404</v>
      </c>
      <c r="AP12" s="33">
        <f>L12-M12</f>
        <v>-254.3596</v>
      </c>
      <c r="AR12" s="197">
        <f>'09-22 Gen Pivot'!X6</f>
        <v>1404.9</v>
      </c>
    </row>
    <row r="13" spans="1:45" x14ac:dyDescent="0.25">
      <c r="A13" s="202">
        <f>A12+1/24</f>
        <v>44805.083333333328</v>
      </c>
      <c r="B13" s="232"/>
      <c r="C13" s="174"/>
      <c r="D13" s="174"/>
      <c r="E13" s="131">
        <f t="shared" ref="E13:E76" si="2">SUM(B13:D13)</f>
        <v>0</v>
      </c>
      <c r="F13" s="50">
        <f t="shared" ref="F13:F76" si="3">IF(E13&gt;0,F12+1,0)</f>
        <v>0</v>
      </c>
      <c r="G13" s="49">
        <f t="shared" ref="G13:G76" si="4">IF(MAX(F13:F19)&gt;6,"Yes",0)</f>
        <v>0</v>
      </c>
      <c r="H13" s="54">
        <f>'09-22 Hourly Purch Alloc'!F7</f>
        <v>193</v>
      </c>
      <c r="I13" s="44">
        <f t="shared" ref="I13:I76" si="5">AG13</f>
        <v>7.4300000000000006</v>
      </c>
      <c r="J13" s="34">
        <f t="shared" ref="J13:J76" si="6">MIN(E13,H13)</f>
        <v>0</v>
      </c>
      <c r="K13" s="167">
        <f t="shared" ref="K13:K76" si="7">IF(J13=0,0,IF(G13&lt;&gt;"Yes",0,J13))</f>
        <v>0</v>
      </c>
      <c r="L13" s="34">
        <f t="shared" ref="L13:L76" si="8">AN13</f>
        <v>326.10989999999998</v>
      </c>
      <c r="M13" s="34">
        <f t="shared" ref="M13:M76" si="9">AH13</f>
        <v>580</v>
      </c>
      <c r="N13" s="34">
        <f t="shared" ref="N13:N76" si="10">AF13</f>
        <v>526.54000000000008</v>
      </c>
      <c r="O13" s="32">
        <f t="shared" ref="O13:O76" si="11">MAX(N13-M13,0)</f>
        <v>0</v>
      </c>
      <c r="P13" s="32">
        <f t="shared" ref="P13:P76" si="12">MIN(K13,O13)</f>
        <v>0</v>
      </c>
      <c r="Q13" s="32">
        <f t="shared" ref="Q13:Q76" si="13">IF(P13&lt;=0,0,L13+I13+H13-N13)</f>
        <v>0</v>
      </c>
      <c r="R13" s="36">
        <f t="shared" ref="R13:R76" si="14">IF($P13&gt;0,MIN($P13,$E13)*(B13/$E13),0)</f>
        <v>0</v>
      </c>
      <c r="S13" s="36">
        <f t="shared" ref="S13:S76" si="15">IF($P13&gt;0,MIN($P13,$E13)*(C13/$E13),0)</f>
        <v>0</v>
      </c>
      <c r="T13" s="36">
        <f t="shared" ref="T13:T76" si="16">IF($P13&gt;0,MIN($P13,$E13)*(D13/$E13),0)</f>
        <v>0</v>
      </c>
      <c r="U13" s="196">
        <f>'09-22 Hourly Purch Alloc'!J7</f>
        <v>61.140067875647674</v>
      </c>
      <c r="V13" s="185">
        <f t="shared" ref="V13:V76" si="17">(R13+S13+T13)*U13</f>
        <v>0</v>
      </c>
      <c r="W13" s="37">
        <f t="shared" ref="W13:W76" si="18">IF(B13&gt;0,W$9,0)</f>
        <v>0</v>
      </c>
      <c r="X13" s="38">
        <f t="shared" ref="X13:X76" si="19">IF(C13&gt;0,X$9,0)</f>
        <v>0</v>
      </c>
      <c r="Y13" s="39">
        <f t="shared" ref="Y13:Y76" si="20">IF(D13&gt;0,Y$9,0)</f>
        <v>0</v>
      </c>
      <c r="Z13" s="246"/>
      <c r="AA13" s="189">
        <f t="shared" ref="AA13:AA76" si="21">R13*MIN(U13,W13)+S13*MIN(U13,X13)+T13*MIN(U13,Y13)</f>
        <v>0</v>
      </c>
      <c r="AB13" s="25">
        <f t="shared" ref="AB13:AB76" si="22">IF(V13-AA13&lt;0,0,V13-AA13)</f>
        <v>0</v>
      </c>
      <c r="AD13" s="29"/>
      <c r="AE13" s="67">
        <f>'09-22 Gen Pivot'!V7</f>
        <v>326.10989999999998</v>
      </c>
      <c r="AF13" s="195">
        <f>'09-22 KP Int Load &amp; Marg Loss'!N3</f>
        <v>526.54000000000008</v>
      </c>
      <c r="AG13" s="302">
        <f>'09-22 KP Int Load &amp; Marg Loss'!V3</f>
        <v>7.4300000000000006</v>
      </c>
      <c r="AH13" s="67">
        <f>'09-22 Gen Pivot'!W7</f>
        <v>580</v>
      </c>
      <c r="AJ13" s="197">
        <f>'09-22 Gen Pivot'!Y7</f>
        <v>500</v>
      </c>
      <c r="AL13" s="29">
        <f t="shared" ref="AL13:AL31" si="23">AH13-AJ13</f>
        <v>80</v>
      </c>
      <c r="AN13" s="29">
        <f t="shared" ref="AN13:AN31" si="24">AE13</f>
        <v>326.10989999999998</v>
      </c>
      <c r="AP13" s="33">
        <f t="shared" ref="AP13:AP31" si="25">L13-M13</f>
        <v>-253.89010000000002</v>
      </c>
      <c r="AR13" s="197">
        <f>'09-22 Gen Pivot'!X7</f>
        <v>1404.9</v>
      </c>
    </row>
    <row r="14" spans="1:45" x14ac:dyDescent="0.25">
      <c r="A14" s="202">
        <f t="shared" ref="A14:A77" si="26">A13+1/24</f>
        <v>44805.124999999993</v>
      </c>
      <c r="B14" s="232"/>
      <c r="C14" s="174"/>
      <c r="D14" s="174"/>
      <c r="E14" s="131">
        <f t="shared" si="2"/>
        <v>0</v>
      </c>
      <c r="F14" s="50">
        <f t="shared" si="3"/>
        <v>0</v>
      </c>
      <c r="G14" s="49">
        <f t="shared" si="4"/>
        <v>0</v>
      </c>
      <c r="H14" s="54">
        <f>'09-22 Hourly Purch Alloc'!F8</f>
        <v>182.334</v>
      </c>
      <c r="I14" s="44">
        <f t="shared" si="5"/>
        <v>6.94</v>
      </c>
      <c r="J14" s="34">
        <f t="shared" si="6"/>
        <v>0</v>
      </c>
      <c r="K14" s="167">
        <f t="shared" si="7"/>
        <v>0</v>
      </c>
      <c r="L14" s="34">
        <f t="shared" si="8"/>
        <v>326.17610000000002</v>
      </c>
      <c r="M14" s="34">
        <f t="shared" si="9"/>
        <v>580</v>
      </c>
      <c r="N14" s="34">
        <f t="shared" si="10"/>
        <v>515.45000000000005</v>
      </c>
      <c r="O14" s="32">
        <f t="shared" si="11"/>
        <v>0</v>
      </c>
      <c r="P14" s="32">
        <f t="shared" si="12"/>
        <v>0</v>
      </c>
      <c r="Q14" s="32">
        <f t="shared" si="13"/>
        <v>0</v>
      </c>
      <c r="R14" s="36">
        <f t="shared" si="14"/>
        <v>0</v>
      </c>
      <c r="S14" s="36">
        <f t="shared" si="15"/>
        <v>0</v>
      </c>
      <c r="T14" s="36">
        <f t="shared" si="16"/>
        <v>0</v>
      </c>
      <c r="U14" s="196">
        <f>'09-22 Hourly Purch Alloc'!J8</f>
        <v>57.138546316101213</v>
      </c>
      <c r="V14" s="185">
        <f t="shared" si="17"/>
        <v>0</v>
      </c>
      <c r="W14" s="37">
        <f t="shared" si="18"/>
        <v>0</v>
      </c>
      <c r="X14" s="38">
        <f t="shared" si="19"/>
        <v>0</v>
      </c>
      <c r="Y14" s="39">
        <f t="shared" si="20"/>
        <v>0</v>
      </c>
      <c r="Z14" s="246"/>
      <c r="AA14" s="189">
        <f t="shared" si="21"/>
        <v>0</v>
      </c>
      <c r="AB14" s="25">
        <f t="shared" si="22"/>
        <v>0</v>
      </c>
      <c r="AD14" s="29"/>
      <c r="AE14" s="67">
        <f>'09-22 Gen Pivot'!V8</f>
        <v>326.17610000000002</v>
      </c>
      <c r="AF14" s="195">
        <f>'09-22 KP Int Load &amp; Marg Loss'!N4</f>
        <v>515.45000000000005</v>
      </c>
      <c r="AG14" s="302">
        <f>'09-22 KP Int Load &amp; Marg Loss'!V4</f>
        <v>6.94</v>
      </c>
      <c r="AH14" s="67">
        <f>'09-22 Gen Pivot'!W8</f>
        <v>580</v>
      </c>
      <c r="AJ14" s="197">
        <f>'09-22 Gen Pivot'!Y8</f>
        <v>500</v>
      </c>
      <c r="AL14" s="29">
        <f t="shared" si="23"/>
        <v>80</v>
      </c>
      <c r="AN14" s="29">
        <f t="shared" si="24"/>
        <v>326.17610000000002</v>
      </c>
      <c r="AP14" s="33">
        <f t="shared" si="25"/>
        <v>-253.82389999999998</v>
      </c>
      <c r="AR14" s="197">
        <f>'09-22 Gen Pivot'!X8</f>
        <v>1404.9</v>
      </c>
    </row>
    <row r="15" spans="1:45" x14ac:dyDescent="0.25">
      <c r="A15" s="202">
        <f t="shared" si="26"/>
        <v>44805.166666666657</v>
      </c>
      <c r="B15" s="232"/>
      <c r="C15" s="174"/>
      <c r="D15" s="174"/>
      <c r="E15" s="131">
        <f t="shared" si="2"/>
        <v>0</v>
      </c>
      <c r="F15" s="50">
        <f t="shared" si="3"/>
        <v>0</v>
      </c>
      <c r="G15" s="49">
        <f t="shared" si="4"/>
        <v>0</v>
      </c>
      <c r="H15" s="54">
        <f>'09-22 Hourly Purch Alloc'!F9</f>
        <v>175.46799999999999</v>
      </c>
      <c r="I15" s="44">
        <f t="shared" si="5"/>
        <v>6.83</v>
      </c>
      <c r="J15" s="34">
        <f t="shared" si="6"/>
        <v>0</v>
      </c>
      <c r="K15" s="167">
        <f t="shared" si="7"/>
        <v>0</v>
      </c>
      <c r="L15" s="34">
        <f t="shared" si="8"/>
        <v>326.15359999999998</v>
      </c>
      <c r="M15" s="34">
        <f t="shared" si="9"/>
        <v>580</v>
      </c>
      <c r="N15" s="34">
        <f t="shared" si="10"/>
        <v>508.44</v>
      </c>
      <c r="O15" s="32">
        <f t="shared" si="11"/>
        <v>0</v>
      </c>
      <c r="P15" s="32">
        <f t="shared" si="12"/>
        <v>0</v>
      </c>
      <c r="Q15" s="32">
        <f t="shared" si="13"/>
        <v>0</v>
      </c>
      <c r="R15" s="36">
        <f t="shared" si="14"/>
        <v>0</v>
      </c>
      <c r="S15" s="36">
        <f t="shared" si="15"/>
        <v>0</v>
      </c>
      <c r="T15" s="36">
        <f t="shared" si="16"/>
        <v>0</v>
      </c>
      <c r="U15" s="196">
        <f>'09-22 Hourly Purch Alloc'!J9</f>
        <v>55.135086956026171</v>
      </c>
      <c r="V15" s="185">
        <f t="shared" si="17"/>
        <v>0</v>
      </c>
      <c r="W15" s="37">
        <f t="shared" si="18"/>
        <v>0</v>
      </c>
      <c r="X15" s="38">
        <f t="shared" si="19"/>
        <v>0</v>
      </c>
      <c r="Y15" s="39">
        <f t="shared" si="20"/>
        <v>0</v>
      </c>
      <c r="Z15" s="246"/>
      <c r="AA15" s="189">
        <f t="shared" si="21"/>
        <v>0</v>
      </c>
      <c r="AB15" s="25">
        <f t="shared" si="22"/>
        <v>0</v>
      </c>
      <c r="AD15" s="29"/>
      <c r="AE15" s="67">
        <f>'09-22 Gen Pivot'!V9</f>
        <v>326.15359999999998</v>
      </c>
      <c r="AF15" s="195">
        <f>'09-22 KP Int Load &amp; Marg Loss'!N5</f>
        <v>508.44</v>
      </c>
      <c r="AG15" s="302">
        <f>'09-22 KP Int Load &amp; Marg Loss'!V5</f>
        <v>6.83</v>
      </c>
      <c r="AH15" s="67">
        <f>'09-22 Gen Pivot'!W9</f>
        <v>580</v>
      </c>
      <c r="AJ15" s="197">
        <f>'09-22 Gen Pivot'!Y9</f>
        <v>500</v>
      </c>
      <c r="AL15" s="29">
        <f t="shared" si="23"/>
        <v>80</v>
      </c>
      <c r="AN15" s="29">
        <f t="shared" si="24"/>
        <v>326.15359999999998</v>
      </c>
      <c r="AP15" s="33">
        <f t="shared" si="25"/>
        <v>-253.84640000000002</v>
      </c>
      <c r="AR15" s="197">
        <f>'09-22 Gen Pivot'!X9</f>
        <v>1404.9</v>
      </c>
    </row>
    <row r="16" spans="1:45" x14ac:dyDescent="0.25">
      <c r="A16" s="202">
        <f t="shared" si="26"/>
        <v>44805.208333333321</v>
      </c>
      <c r="B16" s="232"/>
      <c r="C16" s="174"/>
      <c r="D16" s="174"/>
      <c r="E16" s="131">
        <f t="shared" si="2"/>
        <v>0</v>
      </c>
      <c r="F16" s="50">
        <f t="shared" si="3"/>
        <v>0</v>
      </c>
      <c r="G16" s="49">
        <f t="shared" si="4"/>
        <v>0</v>
      </c>
      <c r="H16" s="54">
        <f>'09-22 Hourly Purch Alloc'!F10</f>
        <v>176.83999999999997</v>
      </c>
      <c r="I16" s="44">
        <f t="shared" si="5"/>
        <v>7.04</v>
      </c>
      <c r="J16" s="34">
        <f t="shared" si="6"/>
        <v>0</v>
      </c>
      <c r="K16" s="167">
        <f t="shared" si="7"/>
        <v>0</v>
      </c>
      <c r="L16" s="34">
        <f t="shared" si="8"/>
        <v>326.11799999999999</v>
      </c>
      <c r="M16" s="34">
        <f t="shared" si="9"/>
        <v>580</v>
      </c>
      <c r="N16" s="34">
        <f t="shared" si="10"/>
        <v>510.00000000000006</v>
      </c>
      <c r="O16" s="32">
        <f t="shared" si="11"/>
        <v>0</v>
      </c>
      <c r="P16" s="32">
        <f t="shared" si="12"/>
        <v>0</v>
      </c>
      <c r="Q16" s="32">
        <f t="shared" si="13"/>
        <v>0</v>
      </c>
      <c r="R16" s="36">
        <f t="shared" si="14"/>
        <v>0</v>
      </c>
      <c r="S16" s="36">
        <f t="shared" si="15"/>
        <v>0</v>
      </c>
      <c r="T16" s="36">
        <f t="shared" si="16"/>
        <v>0</v>
      </c>
      <c r="U16" s="196">
        <f>'09-22 Hourly Purch Alloc'!J10</f>
        <v>55.68898196109479</v>
      </c>
      <c r="V16" s="185">
        <f t="shared" si="17"/>
        <v>0</v>
      </c>
      <c r="W16" s="37">
        <f t="shared" si="18"/>
        <v>0</v>
      </c>
      <c r="X16" s="38">
        <f t="shared" si="19"/>
        <v>0</v>
      </c>
      <c r="Y16" s="39">
        <f t="shared" si="20"/>
        <v>0</v>
      </c>
      <c r="Z16" s="246"/>
      <c r="AA16" s="189">
        <f t="shared" si="21"/>
        <v>0</v>
      </c>
      <c r="AB16" s="25">
        <f t="shared" si="22"/>
        <v>0</v>
      </c>
      <c r="AD16" s="29"/>
      <c r="AE16" s="67">
        <f>'09-22 Gen Pivot'!V10</f>
        <v>326.11799999999999</v>
      </c>
      <c r="AF16" s="195">
        <f>'09-22 KP Int Load &amp; Marg Loss'!N6</f>
        <v>510.00000000000006</v>
      </c>
      <c r="AG16" s="302">
        <f>'09-22 KP Int Load &amp; Marg Loss'!V6</f>
        <v>7.04</v>
      </c>
      <c r="AH16" s="67">
        <f>'09-22 Gen Pivot'!W10</f>
        <v>580</v>
      </c>
      <c r="AJ16" s="197">
        <f>'09-22 Gen Pivot'!Y10</f>
        <v>500</v>
      </c>
      <c r="AL16" s="29">
        <f t="shared" si="23"/>
        <v>80</v>
      </c>
      <c r="AN16" s="29">
        <f t="shared" si="24"/>
        <v>326.11799999999999</v>
      </c>
      <c r="AP16" s="33">
        <f t="shared" si="25"/>
        <v>-253.88200000000001</v>
      </c>
      <c r="AR16" s="197">
        <f>'09-22 Gen Pivot'!X10</f>
        <v>1404.9</v>
      </c>
    </row>
    <row r="17" spans="1:44" x14ac:dyDescent="0.25">
      <c r="A17" s="202">
        <f t="shared" si="26"/>
        <v>44805.249999999985</v>
      </c>
      <c r="B17" s="232"/>
      <c r="C17" s="174"/>
      <c r="D17" s="174"/>
      <c r="E17" s="131">
        <f t="shared" si="2"/>
        <v>0</v>
      </c>
      <c r="F17" s="50">
        <f t="shared" si="3"/>
        <v>0</v>
      </c>
      <c r="G17" s="49">
        <f t="shared" si="4"/>
        <v>0</v>
      </c>
      <c r="H17" s="54">
        <f>'09-22 Hourly Purch Alloc'!F11</f>
        <v>188.44799999999998</v>
      </c>
      <c r="I17" s="44">
        <f t="shared" si="5"/>
        <v>7.5400000000000009</v>
      </c>
      <c r="J17" s="34">
        <f t="shared" si="6"/>
        <v>0</v>
      </c>
      <c r="K17" s="167">
        <f t="shared" si="7"/>
        <v>0</v>
      </c>
      <c r="L17" s="34">
        <f t="shared" si="8"/>
        <v>326.28280000000001</v>
      </c>
      <c r="M17" s="34">
        <f t="shared" si="9"/>
        <v>580</v>
      </c>
      <c r="N17" s="34">
        <f t="shared" si="10"/>
        <v>522.26</v>
      </c>
      <c r="O17" s="32">
        <f t="shared" si="11"/>
        <v>0</v>
      </c>
      <c r="P17" s="32">
        <f t="shared" si="12"/>
        <v>0</v>
      </c>
      <c r="Q17" s="32">
        <f t="shared" si="13"/>
        <v>0</v>
      </c>
      <c r="R17" s="36">
        <f t="shared" si="14"/>
        <v>0</v>
      </c>
      <c r="S17" s="36">
        <f t="shared" si="15"/>
        <v>0</v>
      </c>
      <c r="T17" s="36">
        <f t="shared" si="16"/>
        <v>0</v>
      </c>
      <c r="U17" s="196">
        <f>'09-22 Hourly Purch Alloc'!J11</f>
        <v>60.244230089998311</v>
      </c>
      <c r="V17" s="185">
        <f t="shared" si="17"/>
        <v>0</v>
      </c>
      <c r="W17" s="37">
        <f t="shared" si="18"/>
        <v>0</v>
      </c>
      <c r="X17" s="38">
        <f t="shared" si="19"/>
        <v>0</v>
      </c>
      <c r="Y17" s="39">
        <f t="shared" si="20"/>
        <v>0</v>
      </c>
      <c r="Z17" s="246"/>
      <c r="AA17" s="189">
        <f t="shared" si="21"/>
        <v>0</v>
      </c>
      <c r="AB17" s="25">
        <f t="shared" si="22"/>
        <v>0</v>
      </c>
      <c r="AD17" s="29"/>
      <c r="AE17" s="67">
        <f>'09-22 Gen Pivot'!V11</f>
        <v>326.28280000000001</v>
      </c>
      <c r="AF17" s="195">
        <f>'09-22 KP Int Load &amp; Marg Loss'!N7</f>
        <v>522.26</v>
      </c>
      <c r="AG17" s="302">
        <f>'09-22 KP Int Load &amp; Marg Loss'!V7</f>
        <v>7.5400000000000009</v>
      </c>
      <c r="AH17" s="67">
        <f>'09-22 Gen Pivot'!W11</f>
        <v>580</v>
      </c>
      <c r="AJ17" s="197">
        <f>'09-22 Gen Pivot'!Y11</f>
        <v>500</v>
      </c>
      <c r="AL17" s="29">
        <f t="shared" si="23"/>
        <v>80</v>
      </c>
      <c r="AN17" s="29">
        <f t="shared" si="24"/>
        <v>326.28280000000001</v>
      </c>
      <c r="AP17" s="33">
        <f t="shared" si="25"/>
        <v>-253.71719999999999</v>
      </c>
      <c r="AR17" s="197">
        <f>'09-22 Gen Pivot'!X11</f>
        <v>1404.9</v>
      </c>
    </row>
    <row r="18" spans="1:44" x14ac:dyDescent="0.25">
      <c r="A18" s="202">
        <f t="shared" si="26"/>
        <v>44805.29166666665</v>
      </c>
      <c r="B18" s="232"/>
      <c r="C18" s="174"/>
      <c r="D18" s="174"/>
      <c r="E18" s="131">
        <f t="shared" si="2"/>
        <v>0</v>
      </c>
      <c r="F18" s="50">
        <f t="shared" si="3"/>
        <v>0</v>
      </c>
      <c r="G18" s="49">
        <f t="shared" si="4"/>
        <v>0</v>
      </c>
      <c r="H18" s="54">
        <f>'09-22 Hourly Purch Alloc'!F12</f>
        <v>221.029</v>
      </c>
      <c r="I18" s="44">
        <f t="shared" si="5"/>
        <v>8.3499999999999979</v>
      </c>
      <c r="J18" s="34">
        <f t="shared" si="6"/>
        <v>0</v>
      </c>
      <c r="K18" s="167">
        <f t="shared" si="7"/>
        <v>0</v>
      </c>
      <c r="L18" s="34">
        <f t="shared" si="8"/>
        <v>326.32470000000001</v>
      </c>
      <c r="M18" s="34">
        <f t="shared" si="9"/>
        <v>580</v>
      </c>
      <c r="N18" s="34">
        <f t="shared" si="10"/>
        <v>555.70000000000005</v>
      </c>
      <c r="O18" s="32">
        <f t="shared" si="11"/>
        <v>0</v>
      </c>
      <c r="P18" s="32">
        <f t="shared" si="12"/>
        <v>0</v>
      </c>
      <c r="Q18" s="32">
        <f t="shared" si="13"/>
        <v>0</v>
      </c>
      <c r="R18" s="36">
        <f t="shared" si="14"/>
        <v>0</v>
      </c>
      <c r="S18" s="36">
        <f t="shared" si="15"/>
        <v>0</v>
      </c>
      <c r="T18" s="36">
        <f t="shared" si="16"/>
        <v>0</v>
      </c>
      <c r="U18" s="196">
        <f>'09-22 Hourly Purch Alloc'!J12</f>
        <v>72.341943378470702</v>
      </c>
      <c r="V18" s="185">
        <f t="shared" si="17"/>
        <v>0</v>
      </c>
      <c r="W18" s="37">
        <f t="shared" si="18"/>
        <v>0</v>
      </c>
      <c r="X18" s="38">
        <f t="shared" si="19"/>
        <v>0</v>
      </c>
      <c r="Y18" s="39">
        <f t="shared" si="20"/>
        <v>0</v>
      </c>
      <c r="Z18" s="246"/>
      <c r="AA18" s="189">
        <f t="shared" si="21"/>
        <v>0</v>
      </c>
      <c r="AB18" s="25">
        <f t="shared" si="22"/>
        <v>0</v>
      </c>
      <c r="AD18" s="29"/>
      <c r="AE18" s="67">
        <f>'09-22 Gen Pivot'!V12</f>
        <v>326.32470000000001</v>
      </c>
      <c r="AF18" s="195">
        <f>'09-22 KP Int Load &amp; Marg Loss'!N8</f>
        <v>555.70000000000005</v>
      </c>
      <c r="AG18" s="302">
        <f>'09-22 KP Int Load &amp; Marg Loss'!V8</f>
        <v>8.3499999999999979</v>
      </c>
      <c r="AH18" s="67">
        <f>'09-22 Gen Pivot'!W12</f>
        <v>580</v>
      </c>
      <c r="AJ18" s="197">
        <f>'09-22 Gen Pivot'!Y12</f>
        <v>500</v>
      </c>
      <c r="AL18" s="29">
        <f t="shared" si="23"/>
        <v>80</v>
      </c>
      <c r="AN18" s="29">
        <f t="shared" si="24"/>
        <v>326.32470000000001</v>
      </c>
      <c r="AP18" s="33">
        <f t="shared" si="25"/>
        <v>-253.67529999999999</v>
      </c>
      <c r="AR18" s="197">
        <f>'09-22 Gen Pivot'!X12</f>
        <v>1404.9</v>
      </c>
    </row>
    <row r="19" spans="1:44" x14ac:dyDescent="0.25">
      <c r="A19" s="202">
        <f t="shared" si="26"/>
        <v>44805.333333333314</v>
      </c>
      <c r="B19" s="232"/>
      <c r="C19" s="174"/>
      <c r="D19" s="174"/>
      <c r="E19" s="131">
        <f t="shared" si="2"/>
        <v>0</v>
      </c>
      <c r="F19" s="50">
        <f t="shared" si="3"/>
        <v>0</v>
      </c>
      <c r="G19" s="49">
        <f t="shared" si="4"/>
        <v>0</v>
      </c>
      <c r="H19" s="54">
        <f>'09-22 Hourly Purch Alloc'!F13</f>
        <v>235.01</v>
      </c>
      <c r="I19" s="44">
        <f t="shared" si="5"/>
        <v>8.2399999999999984</v>
      </c>
      <c r="J19" s="34">
        <f t="shared" si="6"/>
        <v>0</v>
      </c>
      <c r="K19" s="167">
        <f t="shared" si="7"/>
        <v>0</v>
      </c>
      <c r="L19" s="34">
        <f t="shared" si="8"/>
        <v>326.23450000000003</v>
      </c>
      <c r="M19" s="34">
        <f t="shared" si="9"/>
        <v>580</v>
      </c>
      <c r="N19" s="34">
        <f t="shared" si="10"/>
        <v>569.4799999999999</v>
      </c>
      <c r="O19" s="32">
        <f t="shared" si="11"/>
        <v>0</v>
      </c>
      <c r="P19" s="32">
        <f t="shared" si="12"/>
        <v>0</v>
      </c>
      <c r="Q19" s="32">
        <f t="shared" si="13"/>
        <v>0</v>
      </c>
      <c r="R19" s="36">
        <f t="shared" si="14"/>
        <v>0</v>
      </c>
      <c r="S19" s="36">
        <f t="shared" si="15"/>
        <v>0</v>
      </c>
      <c r="T19" s="36">
        <f t="shared" si="16"/>
        <v>0</v>
      </c>
      <c r="U19" s="196">
        <f>'09-22 Hourly Purch Alloc'!J13</f>
        <v>72.278518020509765</v>
      </c>
      <c r="V19" s="185">
        <f t="shared" si="17"/>
        <v>0</v>
      </c>
      <c r="W19" s="37">
        <f t="shared" si="18"/>
        <v>0</v>
      </c>
      <c r="X19" s="38">
        <f t="shared" si="19"/>
        <v>0</v>
      </c>
      <c r="Y19" s="39">
        <f t="shared" si="20"/>
        <v>0</v>
      </c>
      <c r="Z19" s="246"/>
      <c r="AA19" s="189">
        <f t="shared" si="21"/>
        <v>0</v>
      </c>
      <c r="AB19" s="25">
        <f t="shared" si="22"/>
        <v>0</v>
      </c>
      <c r="AD19" s="29"/>
      <c r="AE19" s="67">
        <f>'09-22 Gen Pivot'!V13</f>
        <v>326.23450000000003</v>
      </c>
      <c r="AF19" s="195">
        <f>'09-22 KP Int Load &amp; Marg Loss'!N9</f>
        <v>569.4799999999999</v>
      </c>
      <c r="AG19" s="302">
        <f>'09-22 KP Int Load &amp; Marg Loss'!V9</f>
        <v>8.2399999999999984</v>
      </c>
      <c r="AH19" s="67">
        <f>'09-22 Gen Pivot'!W13</f>
        <v>580</v>
      </c>
      <c r="AJ19" s="197">
        <f>'09-22 Gen Pivot'!Y13</f>
        <v>500</v>
      </c>
      <c r="AL19" s="29">
        <f t="shared" si="23"/>
        <v>80</v>
      </c>
      <c r="AN19" s="29">
        <f t="shared" si="24"/>
        <v>326.23450000000003</v>
      </c>
      <c r="AP19" s="33">
        <f t="shared" si="25"/>
        <v>-253.76549999999997</v>
      </c>
      <c r="AR19" s="197">
        <f>'09-22 Gen Pivot'!X13</f>
        <v>1404.9</v>
      </c>
    </row>
    <row r="20" spans="1:44" x14ac:dyDescent="0.25">
      <c r="A20" s="202">
        <f t="shared" si="26"/>
        <v>44805.374999999978</v>
      </c>
      <c r="B20" s="232"/>
      <c r="C20" s="174"/>
      <c r="D20" s="174"/>
      <c r="E20" s="131">
        <f t="shared" si="2"/>
        <v>0</v>
      </c>
      <c r="F20" s="50">
        <f t="shared" si="3"/>
        <v>0</v>
      </c>
      <c r="G20" s="49">
        <f t="shared" si="4"/>
        <v>0</v>
      </c>
      <c r="H20" s="54">
        <f>'09-22 Hourly Purch Alloc'!F14</f>
        <v>248.74099999999999</v>
      </c>
      <c r="I20" s="44">
        <f t="shared" si="5"/>
        <v>8.2199999999999989</v>
      </c>
      <c r="J20" s="34">
        <f t="shared" si="6"/>
        <v>0</v>
      </c>
      <c r="K20" s="167">
        <f t="shared" si="7"/>
        <v>0</v>
      </c>
      <c r="L20" s="34">
        <f t="shared" si="8"/>
        <v>326.19190000000003</v>
      </c>
      <c r="M20" s="34">
        <f t="shared" si="9"/>
        <v>580</v>
      </c>
      <c r="N20" s="34">
        <f t="shared" si="10"/>
        <v>583.15000000000009</v>
      </c>
      <c r="O20" s="32">
        <f t="shared" si="11"/>
        <v>3.1500000000000909</v>
      </c>
      <c r="P20" s="32">
        <f t="shared" si="12"/>
        <v>0</v>
      </c>
      <c r="Q20" s="32">
        <f t="shared" si="13"/>
        <v>0</v>
      </c>
      <c r="R20" s="36">
        <f t="shared" si="14"/>
        <v>0</v>
      </c>
      <c r="S20" s="36">
        <f t="shared" si="15"/>
        <v>0</v>
      </c>
      <c r="T20" s="36">
        <f t="shared" si="16"/>
        <v>0</v>
      </c>
      <c r="U20" s="196">
        <f>'09-22 Hourly Purch Alloc'!J14</f>
        <v>74.247405031739845</v>
      </c>
      <c r="V20" s="185">
        <f t="shared" si="17"/>
        <v>0</v>
      </c>
      <c r="W20" s="37">
        <f t="shared" si="18"/>
        <v>0</v>
      </c>
      <c r="X20" s="38">
        <f t="shared" si="19"/>
        <v>0</v>
      </c>
      <c r="Y20" s="39">
        <f t="shared" si="20"/>
        <v>0</v>
      </c>
      <c r="Z20" s="246"/>
      <c r="AA20" s="189">
        <f t="shared" si="21"/>
        <v>0</v>
      </c>
      <c r="AB20" s="25">
        <f t="shared" si="22"/>
        <v>0</v>
      </c>
      <c r="AD20" s="29"/>
      <c r="AE20" s="67">
        <f>'09-22 Gen Pivot'!V14</f>
        <v>326.19190000000003</v>
      </c>
      <c r="AF20" s="195">
        <f>'09-22 KP Int Load &amp; Marg Loss'!N10</f>
        <v>583.15000000000009</v>
      </c>
      <c r="AG20" s="302">
        <f>'09-22 KP Int Load &amp; Marg Loss'!V10</f>
        <v>8.2199999999999989</v>
      </c>
      <c r="AH20" s="67">
        <f>'09-22 Gen Pivot'!W14</f>
        <v>580</v>
      </c>
      <c r="AJ20" s="197">
        <f>'09-22 Gen Pivot'!Y14</f>
        <v>500</v>
      </c>
      <c r="AL20" s="29">
        <f t="shared" si="23"/>
        <v>80</v>
      </c>
      <c r="AN20" s="29">
        <f t="shared" si="24"/>
        <v>326.19190000000003</v>
      </c>
      <c r="AP20" s="33">
        <f t="shared" si="25"/>
        <v>-253.80809999999997</v>
      </c>
      <c r="AR20" s="197">
        <f>'09-22 Gen Pivot'!X14</f>
        <v>1404.9</v>
      </c>
    </row>
    <row r="21" spans="1:44" x14ac:dyDescent="0.25">
      <c r="A21" s="202">
        <f t="shared" si="26"/>
        <v>44805.416666666642</v>
      </c>
      <c r="B21" s="232"/>
      <c r="C21" s="174"/>
      <c r="D21" s="174"/>
      <c r="E21" s="131">
        <f t="shared" si="2"/>
        <v>0</v>
      </c>
      <c r="F21" s="50">
        <f t="shared" si="3"/>
        <v>0</v>
      </c>
      <c r="G21" s="49">
        <f t="shared" si="4"/>
        <v>0</v>
      </c>
      <c r="H21" s="54">
        <f>'09-22 Hourly Purch Alloc'!F15</f>
        <v>270.565</v>
      </c>
      <c r="I21" s="44">
        <f t="shared" si="5"/>
        <v>8.94</v>
      </c>
      <c r="J21" s="34">
        <f t="shared" si="6"/>
        <v>0</v>
      </c>
      <c r="K21" s="167">
        <f t="shared" si="7"/>
        <v>0</v>
      </c>
      <c r="L21" s="34">
        <f t="shared" si="8"/>
        <v>326.02</v>
      </c>
      <c r="M21" s="34">
        <f t="shared" si="9"/>
        <v>580</v>
      </c>
      <c r="N21" s="34">
        <f t="shared" si="10"/>
        <v>605.52</v>
      </c>
      <c r="O21" s="32">
        <f t="shared" si="11"/>
        <v>25.519999999999982</v>
      </c>
      <c r="P21" s="32">
        <f t="shared" si="12"/>
        <v>0</v>
      </c>
      <c r="Q21" s="32">
        <f t="shared" si="13"/>
        <v>0</v>
      </c>
      <c r="R21" s="36">
        <f t="shared" si="14"/>
        <v>0</v>
      </c>
      <c r="S21" s="36">
        <f t="shared" si="15"/>
        <v>0</v>
      </c>
      <c r="T21" s="36">
        <f t="shared" si="16"/>
        <v>0</v>
      </c>
      <c r="U21" s="196">
        <f>'09-22 Hourly Purch Alloc'!J15</f>
        <v>77.923914031748382</v>
      </c>
      <c r="V21" s="185">
        <f t="shared" si="17"/>
        <v>0</v>
      </c>
      <c r="W21" s="37">
        <f t="shared" si="18"/>
        <v>0</v>
      </c>
      <c r="X21" s="38">
        <f t="shared" si="19"/>
        <v>0</v>
      </c>
      <c r="Y21" s="39">
        <f t="shared" si="20"/>
        <v>0</v>
      </c>
      <c r="Z21" s="246"/>
      <c r="AA21" s="189">
        <f t="shared" si="21"/>
        <v>0</v>
      </c>
      <c r="AB21" s="25">
        <f t="shared" si="22"/>
        <v>0</v>
      </c>
      <c r="AD21" s="29"/>
      <c r="AE21" s="67">
        <f>'09-22 Gen Pivot'!V15</f>
        <v>326.02</v>
      </c>
      <c r="AF21" s="195">
        <f>'09-22 KP Int Load &amp; Marg Loss'!N11</f>
        <v>605.52</v>
      </c>
      <c r="AG21" s="302">
        <f>'09-22 KP Int Load &amp; Marg Loss'!V11</f>
        <v>8.94</v>
      </c>
      <c r="AH21" s="67">
        <f>'09-22 Gen Pivot'!W15</f>
        <v>580</v>
      </c>
      <c r="AJ21" s="197">
        <f>'09-22 Gen Pivot'!Y15</f>
        <v>500</v>
      </c>
      <c r="AL21" s="29">
        <f t="shared" si="23"/>
        <v>80</v>
      </c>
      <c r="AN21" s="29">
        <f t="shared" si="24"/>
        <v>326.02</v>
      </c>
      <c r="AP21" s="33">
        <f t="shared" si="25"/>
        <v>-253.98000000000002</v>
      </c>
      <c r="AR21" s="197">
        <f>'09-22 Gen Pivot'!X15</f>
        <v>1404.9</v>
      </c>
    </row>
    <row r="22" spans="1:44" x14ac:dyDescent="0.25">
      <c r="A22" s="202">
        <f t="shared" si="26"/>
        <v>44805.458333333307</v>
      </c>
      <c r="B22" s="232"/>
      <c r="C22" s="174"/>
      <c r="D22" s="174"/>
      <c r="E22" s="131">
        <f t="shared" si="2"/>
        <v>0</v>
      </c>
      <c r="F22" s="50">
        <f t="shared" si="3"/>
        <v>0</v>
      </c>
      <c r="G22" s="49">
        <f t="shared" si="4"/>
        <v>0</v>
      </c>
      <c r="H22" s="54">
        <f>'09-22 Hourly Purch Alloc'!F16</f>
        <v>301.70700000000005</v>
      </c>
      <c r="I22" s="44">
        <f t="shared" si="5"/>
        <v>9.7399999999999984</v>
      </c>
      <c r="J22" s="34">
        <f t="shared" si="6"/>
        <v>0</v>
      </c>
      <c r="K22" s="167">
        <f t="shared" si="7"/>
        <v>0</v>
      </c>
      <c r="L22" s="34">
        <f t="shared" si="8"/>
        <v>326.48950000000002</v>
      </c>
      <c r="M22" s="34">
        <f t="shared" si="9"/>
        <v>580</v>
      </c>
      <c r="N22" s="34">
        <f t="shared" si="10"/>
        <v>637.36000000000013</v>
      </c>
      <c r="O22" s="32">
        <f t="shared" si="11"/>
        <v>57.360000000000127</v>
      </c>
      <c r="P22" s="32">
        <f t="shared" si="12"/>
        <v>0</v>
      </c>
      <c r="Q22" s="32">
        <f t="shared" si="13"/>
        <v>0</v>
      </c>
      <c r="R22" s="36">
        <f t="shared" si="14"/>
        <v>0</v>
      </c>
      <c r="S22" s="36">
        <f t="shared" si="15"/>
        <v>0</v>
      </c>
      <c r="T22" s="36">
        <f t="shared" si="16"/>
        <v>0</v>
      </c>
      <c r="U22" s="196">
        <f>'09-22 Hourly Purch Alloc'!J16</f>
        <v>85.930002618434415</v>
      </c>
      <c r="V22" s="185">
        <f t="shared" si="17"/>
        <v>0</v>
      </c>
      <c r="W22" s="37">
        <f t="shared" si="18"/>
        <v>0</v>
      </c>
      <c r="X22" s="38">
        <f t="shared" si="19"/>
        <v>0</v>
      </c>
      <c r="Y22" s="39">
        <f t="shared" si="20"/>
        <v>0</v>
      </c>
      <c r="Z22" s="246"/>
      <c r="AA22" s="189">
        <f t="shared" si="21"/>
        <v>0</v>
      </c>
      <c r="AB22" s="25">
        <f t="shared" si="22"/>
        <v>0</v>
      </c>
      <c r="AD22" s="29"/>
      <c r="AE22" s="67">
        <f>'09-22 Gen Pivot'!V16</f>
        <v>326.48950000000002</v>
      </c>
      <c r="AF22" s="195">
        <f>'09-22 KP Int Load &amp; Marg Loss'!N12</f>
        <v>637.36000000000013</v>
      </c>
      <c r="AG22" s="302">
        <f>'09-22 KP Int Load &amp; Marg Loss'!V12</f>
        <v>9.7399999999999984</v>
      </c>
      <c r="AH22" s="67">
        <f>'09-22 Gen Pivot'!W16</f>
        <v>580</v>
      </c>
      <c r="AJ22" s="197">
        <f>'09-22 Gen Pivot'!Y16</f>
        <v>500</v>
      </c>
      <c r="AL22" s="29">
        <f t="shared" si="23"/>
        <v>80</v>
      </c>
      <c r="AN22" s="29">
        <f t="shared" si="24"/>
        <v>326.48950000000002</v>
      </c>
      <c r="AP22" s="33">
        <f t="shared" si="25"/>
        <v>-253.51049999999998</v>
      </c>
      <c r="AR22" s="197">
        <f>'09-22 Gen Pivot'!X16</f>
        <v>1404.9</v>
      </c>
    </row>
    <row r="23" spans="1:44" x14ac:dyDescent="0.25">
      <c r="A23" s="202">
        <f t="shared" si="26"/>
        <v>44805.499999999971</v>
      </c>
      <c r="B23" s="232"/>
      <c r="C23" s="174"/>
      <c r="D23" s="174"/>
      <c r="E23" s="131">
        <f t="shared" si="2"/>
        <v>0</v>
      </c>
      <c r="F23" s="50">
        <f t="shared" si="3"/>
        <v>0</v>
      </c>
      <c r="G23" s="49">
        <f t="shared" si="4"/>
        <v>0</v>
      </c>
      <c r="H23" s="54">
        <f>'09-22 Hourly Purch Alloc'!F17</f>
        <v>336.96699999999998</v>
      </c>
      <c r="I23" s="44">
        <f t="shared" si="5"/>
        <v>10.77</v>
      </c>
      <c r="J23" s="34">
        <f t="shared" si="6"/>
        <v>0</v>
      </c>
      <c r="K23" s="167">
        <f t="shared" si="7"/>
        <v>0</v>
      </c>
      <c r="L23" s="34">
        <f t="shared" si="8"/>
        <v>326.14249999999998</v>
      </c>
      <c r="M23" s="34">
        <f t="shared" si="9"/>
        <v>580</v>
      </c>
      <c r="N23" s="34">
        <f t="shared" si="10"/>
        <v>673.88</v>
      </c>
      <c r="O23" s="32">
        <f t="shared" si="11"/>
        <v>93.88</v>
      </c>
      <c r="P23" s="32">
        <f t="shared" si="12"/>
        <v>0</v>
      </c>
      <c r="Q23" s="32">
        <f t="shared" si="13"/>
        <v>0</v>
      </c>
      <c r="R23" s="36">
        <f t="shared" si="14"/>
        <v>0</v>
      </c>
      <c r="S23" s="36">
        <f t="shared" si="15"/>
        <v>0</v>
      </c>
      <c r="T23" s="36">
        <f t="shared" si="16"/>
        <v>0</v>
      </c>
      <c r="U23" s="196">
        <f>'09-22 Hourly Purch Alloc'!J17</f>
        <v>98.821750735235213</v>
      </c>
      <c r="V23" s="185">
        <f t="shared" si="17"/>
        <v>0</v>
      </c>
      <c r="W23" s="37">
        <f t="shared" si="18"/>
        <v>0</v>
      </c>
      <c r="X23" s="38">
        <f t="shared" si="19"/>
        <v>0</v>
      </c>
      <c r="Y23" s="39">
        <f t="shared" si="20"/>
        <v>0</v>
      </c>
      <c r="Z23" s="246"/>
      <c r="AA23" s="189">
        <f t="shared" si="21"/>
        <v>0</v>
      </c>
      <c r="AB23" s="25">
        <f t="shared" si="22"/>
        <v>0</v>
      </c>
      <c r="AD23" s="29"/>
      <c r="AE23" s="67">
        <f>'09-22 Gen Pivot'!V17</f>
        <v>326.14249999999998</v>
      </c>
      <c r="AF23" s="195">
        <f>'09-22 KP Int Load &amp; Marg Loss'!N13</f>
        <v>673.88</v>
      </c>
      <c r="AG23" s="302">
        <f>'09-22 KP Int Load &amp; Marg Loss'!V13</f>
        <v>10.77</v>
      </c>
      <c r="AH23" s="67">
        <f>'09-22 Gen Pivot'!W17</f>
        <v>580</v>
      </c>
      <c r="AJ23" s="197">
        <f>'09-22 Gen Pivot'!Y17</f>
        <v>500</v>
      </c>
      <c r="AL23" s="29">
        <f t="shared" si="23"/>
        <v>80</v>
      </c>
      <c r="AN23" s="29">
        <f t="shared" si="24"/>
        <v>326.14249999999998</v>
      </c>
      <c r="AP23" s="33">
        <f t="shared" si="25"/>
        <v>-253.85750000000002</v>
      </c>
      <c r="AR23" s="197">
        <f>'09-22 Gen Pivot'!X17</f>
        <v>1404.9</v>
      </c>
    </row>
    <row r="24" spans="1:44" x14ac:dyDescent="0.25">
      <c r="A24" s="202">
        <f t="shared" si="26"/>
        <v>44805.541666666635</v>
      </c>
      <c r="B24" s="232"/>
      <c r="C24" s="174"/>
      <c r="D24" s="174"/>
      <c r="E24" s="131">
        <f t="shared" si="2"/>
        <v>0</v>
      </c>
      <c r="F24" s="50">
        <f t="shared" si="3"/>
        <v>0</v>
      </c>
      <c r="G24" s="49">
        <f t="shared" si="4"/>
        <v>0</v>
      </c>
      <c r="H24" s="54">
        <f>'09-22 Hourly Purch Alloc'!F18</f>
        <v>380.57399999999996</v>
      </c>
      <c r="I24" s="44">
        <f t="shared" si="5"/>
        <v>12.41</v>
      </c>
      <c r="J24" s="34">
        <f t="shared" si="6"/>
        <v>0</v>
      </c>
      <c r="K24" s="167">
        <f t="shared" si="7"/>
        <v>0</v>
      </c>
      <c r="L24" s="34">
        <f t="shared" si="8"/>
        <v>326.95780000000002</v>
      </c>
      <c r="M24" s="34">
        <f t="shared" si="9"/>
        <v>580</v>
      </c>
      <c r="N24" s="34">
        <f t="shared" si="10"/>
        <v>719.94000000000017</v>
      </c>
      <c r="O24" s="32">
        <f t="shared" si="11"/>
        <v>139.94000000000017</v>
      </c>
      <c r="P24" s="32">
        <f t="shared" si="12"/>
        <v>0</v>
      </c>
      <c r="Q24" s="32">
        <f t="shared" si="13"/>
        <v>0</v>
      </c>
      <c r="R24" s="36">
        <f t="shared" si="14"/>
        <v>0</v>
      </c>
      <c r="S24" s="36">
        <f t="shared" si="15"/>
        <v>0</v>
      </c>
      <c r="T24" s="36">
        <f t="shared" si="16"/>
        <v>0</v>
      </c>
      <c r="U24" s="196">
        <f>'09-22 Hourly Purch Alloc'!J18</f>
        <v>106.88000021020879</v>
      </c>
      <c r="V24" s="185">
        <f t="shared" si="17"/>
        <v>0</v>
      </c>
      <c r="W24" s="37">
        <f t="shared" si="18"/>
        <v>0</v>
      </c>
      <c r="X24" s="38">
        <f t="shared" si="19"/>
        <v>0</v>
      </c>
      <c r="Y24" s="39">
        <f t="shared" si="20"/>
        <v>0</v>
      </c>
      <c r="Z24" s="246"/>
      <c r="AA24" s="189">
        <f t="shared" si="21"/>
        <v>0</v>
      </c>
      <c r="AB24" s="25">
        <f t="shared" si="22"/>
        <v>0</v>
      </c>
      <c r="AD24" s="29"/>
      <c r="AE24" s="67">
        <f>'09-22 Gen Pivot'!V18</f>
        <v>326.95780000000002</v>
      </c>
      <c r="AF24" s="195">
        <f>'09-22 KP Int Load &amp; Marg Loss'!N14</f>
        <v>719.94000000000017</v>
      </c>
      <c r="AG24" s="302">
        <f>'09-22 KP Int Load &amp; Marg Loss'!V14</f>
        <v>12.41</v>
      </c>
      <c r="AH24" s="67">
        <f>'09-22 Gen Pivot'!W18</f>
        <v>580</v>
      </c>
      <c r="AJ24" s="197">
        <f>'09-22 Gen Pivot'!Y18</f>
        <v>500</v>
      </c>
      <c r="AL24" s="29">
        <f t="shared" si="23"/>
        <v>80</v>
      </c>
      <c r="AN24" s="29">
        <f t="shared" si="24"/>
        <v>326.95780000000002</v>
      </c>
      <c r="AP24" s="33">
        <f t="shared" si="25"/>
        <v>-253.04219999999998</v>
      </c>
      <c r="AR24" s="197">
        <f>'09-22 Gen Pivot'!X18</f>
        <v>1404.9</v>
      </c>
    </row>
    <row r="25" spans="1:44" x14ac:dyDescent="0.25">
      <c r="A25" s="202">
        <f t="shared" si="26"/>
        <v>44805.583333333299</v>
      </c>
      <c r="B25" s="232"/>
      <c r="C25" s="174"/>
      <c r="D25" s="174"/>
      <c r="E25" s="131">
        <f t="shared" si="2"/>
        <v>0</v>
      </c>
      <c r="F25" s="50">
        <f t="shared" si="3"/>
        <v>0</v>
      </c>
      <c r="G25" s="49">
        <f t="shared" si="4"/>
        <v>0</v>
      </c>
      <c r="H25" s="54">
        <f>'09-22 Hourly Purch Alloc'!F19</f>
        <v>410.72800000000001</v>
      </c>
      <c r="I25" s="44">
        <f t="shared" si="5"/>
        <v>13.79</v>
      </c>
      <c r="J25" s="34">
        <f t="shared" si="6"/>
        <v>0</v>
      </c>
      <c r="K25" s="167">
        <f t="shared" si="7"/>
        <v>0</v>
      </c>
      <c r="L25" s="34">
        <f t="shared" si="8"/>
        <v>332.28500000000003</v>
      </c>
      <c r="M25" s="34">
        <f t="shared" si="9"/>
        <v>580</v>
      </c>
      <c r="N25" s="34">
        <f t="shared" si="10"/>
        <v>756.80000000000007</v>
      </c>
      <c r="O25" s="32">
        <f t="shared" si="11"/>
        <v>176.80000000000007</v>
      </c>
      <c r="P25" s="32">
        <f t="shared" si="12"/>
        <v>0</v>
      </c>
      <c r="Q25" s="32">
        <f t="shared" si="13"/>
        <v>0</v>
      </c>
      <c r="R25" s="36">
        <f t="shared" si="14"/>
        <v>0</v>
      </c>
      <c r="S25" s="36">
        <f t="shared" si="15"/>
        <v>0</v>
      </c>
      <c r="T25" s="36">
        <f t="shared" si="16"/>
        <v>0</v>
      </c>
      <c r="U25" s="196">
        <f>'09-22 Hourly Purch Alloc'!J19</f>
        <v>111.90999919654857</v>
      </c>
      <c r="V25" s="185">
        <f t="shared" si="17"/>
        <v>0</v>
      </c>
      <c r="W25" s="37">
        <f t="shared" si="18"/>
        <v>0</v>
      </c>
      <c r="X25" s="38">
        <f t="shared" si="19"/>
        <v>0</v>
      </c>
      <c r="Y25" s="39">
        <f t="shared" si="20"/>
        <v>0</v>
      </c>
      <c r="Z25" s="246"/>
      <c r="AA25" s="189">
        <f t="shared" si="21"/>
        <v>0</v>
      </c>
      <c r="AB25" s="25">
        <f t="shared" si="22"/>
        <v>0</v>
      </c>
      <c r="AD25" s="29"/>
      <c r="AE25" s="67">
        <f>'09-22 Gen Pivot'!V19</f>
        <v>332.28500000000003</v>
      </c>
      <c r="AF25" s="195">
        <f>'09-22 KP Int Load &amp; Marg Loss'!N15</f>
        <v>756.80000000000007</v>
      </c>
      <c r="AG25" s="302">
        <f>'09-22 KP Int Load &amp; Marg Loss'!V15</f>
        <v>13.79</v>
      </c>
      <c r="AH25" s="67">
        <f>'09-22 Gen Pivot'!W19</f>
        <v>580</v>
      </c>
      <c r="AJ25" s="197">
        <f>'09-22 Gen Pivot'!Y19</f>
        <v>500</v>
      </c>
      <c r="AL25" s="29">
        <f t="shared" si="23"/>
        <v>80</v>
      </c>
      <c r="AN25" s="29">
        <f t="shared" si="24"/>
        <v>332.28500000000003</v>
      </c>
      <c r="AP25" s="33">
        <f t="shared" si="25"/>
        <v>-247.71499999999997</v>
      </c>
      <c r="AR25" s="197">
        <f>'09-22 Gen Pivot'!X19</f>
        <v>1404.9</v>
      </c>
    </row>
    <row r="26" spans="1:44" x14ac:dyDescent="0.25">
      <c r="A26" s="202">
        <f t="shared" si="26"/>
        <v>44805.624999999964</v>
      </c>
      <c r="B26" s="232"/>
      <c r="C26" s="174"/>
      <c r="D26" s="174"/>
      <c r="E26" s="131">
        <f t="shared" si="2"/>
        <v>0</v>
      </c>
      <c r="F26" s="50">
        <f t="shared" si="3"/>
        <v>0</v>
      </c>
      <c r="G26" s="49">
        <f t="shared" si="4"/>
        <v>0</v>
      </c>
      <c r="H26" s="54">
        <f>'09-22 Hourly Purch Alloc'!F20</f>
        <v>452.00300000000004</v>
      </c>
      <c r="I26" s="44">
        <f t="shared" si="5"/>
        <v>13.979999999999999</v>
      </c>
      <c r="J26" s="34">
        <f t="shared" si="6"/>
        <v>0</v>
      </c>
      <c r="K26" s="167">
        <f t="shared" si="7"/>
        <v>0</v>
      </c>
      <c r="L26" s="34">
        <f t="shared" si="8"/>
        <v>327.18579999999997</v>
      </c>
      <c r="M26" s="34">
        <f t="shared" si="9"/>
        <v>580</v>
      </c>
      <c r="N26" s="34">
        <f t="shared" si="10"/>
        <v>793.17000000000007</v>
      </c>
      <c r="O26" s="32">
        <f t="shared" si="11"/>
        <v>213.17000000000007</v>
      </c>
      <c r="P26" s="32">
        <f t="shared" si="12"/>
        <v>0</v>
      </c>
      <c r="Q26" s="32">
        <f t="shared" si="13"/>
        <v>0</v>
      </c>
      <c r="R26" s="36">
        <f t="shared" si="14"/>
        <v>0</v>
      </c>
      <c r="S26" s="36">
        <f t="shared" si="15"/>
        <v>0</v>
      </c>
      <c r="T26" s="36">
        <f t="shared" si="16"/>
        <v>0</v>
      </c>
      <c r="U26" s="196">
        <f>'09-22 Hourly Purch Alloc'!J20</f>
        <v>120.18363682984403</v>
      </c>
      <c r="V26" s="185">
        <f t="shared" si="17"/>
        <v>0</v>
      </c>
      <c r="W26" s="37">
        <f t="shared" si="18"/>
        <v>0</v>
      </c>
      <c r="X26" s="38">
        <f t="shared" si="19"/>
        <v>0</v>
      </c>
      <c r="Y26" s="39">
        <f t="shared" si="20"/>
        <v>0</v>
      </c>
      <c r="Z26" s="246"/>
      <c r="AA26" s="189">
        <f t="shared" si="21"/>
        <v>0</v>
      </c>
      <c r="AB26" s="25">
        <f t="shared" si="22"/>
        <v>0</v>
      </c>
      <c r="AD26" s="29"/>
      <c r="AE26" s="67">
        <f>'09-22 Gen Pivot'!V20</f>
        <v>327.18579999999997</v>
      </c>
      <c r="AF26" s="195">
        <f>'09-22 KP Int Load &amp; Marg Loss'!N16</f>
        <v>793.17000000000007</v>
      </c>
      <c r="AG26" s="302">
        <f>'09-22 KP Int Load &amp; Marg Loss'!V16</f>
        <v>13.979999999999999</v>
      </c>
      <c r="AH26" s="67">
        <f>'09-22 Gen Pivot'!W20</f>
        <v>580</v>
      </c>
      <c r="AJ26" s="197">
        <f>'09-22 Gen Pivot'!Y20</f>
        <v>500</v>
      </c>
      <c r="AL26" s="29">
        <f t="shared" si="23"/>
        <v>80</v>
      </c>
      <c r="AN26" s="29">
        <f t="shared" si="24"/>
        <v>327.18579999999997</v>
      </c>
      <c r="AP26" s="33">
        <f t="shared" si="25"/>
        <v>-252.81420000000003</v>
      </c>
      <c r="AR26" s="197">
        <f>'09-22 Gen Pivot'!X20</f>
        <v>1404.9</v>
      </c>
    </row>
    <row r="27" spans="1:44" x14ac:dyDescent="0.25">
      <c r="A27" s="202">
        <f t="shared" si="26"/>
        <v>44805.666666666628</v>
      </c>
      <c r="B27" s="232"/>
      <c r="C27" s="174"/>
      <c r="D27" s="174"/>
      <c r="E27" s="131">
        <f t="shared" si="2"/>
        <v>0</v>
      </c>
      <c r="F27" s="50">
        <f t="shared" si="3"/>
        <v>0</v>
      </c>
      <c r="G27" s="49">
        <f t="shared" si="4"/>
        <v>0</v>
      </c>
      <c r="H27" s="54">
        <f>'09-22 Hourly Purch Alloc'!F21</f>
        <v>465.73699999999997</v>
      </c>
      <c r="I27" s="44">
        <f t="shared" si="5"/>
        <v>15.19</v>
      </c>
      <c r="J27" s="34">
        <f t="shared" si="6"/>
        <v>0</v>
      </c>
      <c r="K27" s="167">
        <f t="shared" si="7"/>
        <v>0</v>
      </c>
      <c r="L27" s="34">
        <f t="shared" si="8"/>
        <v>332.7593</v>
      </c>
      <c r="M27" s="34">
        <f t="shared" si="9"/>
        <v>580</v>
      </c>
      <c r="N27" s="34">
        <f t="shared" si="10"/>
        <v>813.69</v>
      </c>
      <c r="O27" s="32">
        <f t="shared" si="11"/>
        <v>233.69000000000005</v>
      </c>
      <c r="P27" s="32">
        <f t="shared" si="12"/>
        <v>0</v>
      </c>
      <c r="Q27" s="32">
        <f t="shared" si="13"/>
        <v>0</v>
      </c>
      <c r="R27" s="36">
        <f t="shared" si="14"/>
        <v>0</v>
      </c>
      <c r="S27" s="36">
        <f t="shared" si="15"/>
        <v>0</v>
      </c>
      <c r="T27" s="36">
        <f t="shared" si="16"/>
        <v>0</v>
      </c>
      <c r="U27" s="196">
        <f>'09-22 Hourly Purch Alloc'!J21</f>
        <v>139.98331610329436</v>
      </c>
      <c r="V27" s="185">
        <f t="shared" si="17"/>
        <v>0</v>
      </c>
      <c r="W27" s="37">
        <f t="shared" si="18"/>
        <v>0</v>
      </c>
      <c r="X27" s="38">
        <f t="shared" si="19"/>
        <v>0</v>
      </c>
      <c r="Y27" s="39">
        <f t="shared" si="20"/>
        <v>0</v>
      </c>
      <c r="Z27" s="246"/>
      <c r="AA27" s="189">
        <f t="shared" si="21"/>
        <v>0</v>
      </c>
      <c r="AB27" s="25">
        <f t="shared" si="22"/>
        <v>0</v>
      </c>
      <c r="AD27" s="29"/>
      <c r="AE27" s="67">
        <f>'09-22 Gen Pivot'!V21</f>
        <v>332.7593</v>
      </c>
      <c r="AF27" s="195">
        <f>'09-22 KP Int Load &amp; Marg Loss'!N17</f>
        <v>813.69</v>
      </c>
      <c r="AG27" s="302">
        <f>'09-22 KP Int Load &amp; Marg Loss'!V17</f>
        <v>15.19</v>
      </c>
      <c r="AH27" s="67">
        <f>'09-22 Gen Pivot'!W21</f>
        <v>580</v>
      </c>
      <c r="AJ27" s="197">
        <f>'09-22 Gen Pivot'!Y21</f>
        <v>500</v>
      </c>
      <c r="AL27" s="29">
        <f t="shared" si="23"/>
        <v>80</v>
      </c>
      <c r="AN27" s="29">
        <f t="shared" si="24"/>
        <v>332.7593</v>
      </c>
      <c r="AP27" s="33">
        <f t="shared" si="25"/>
        <v>-247.2407</v>
      </c>
      <c r="AR27" s="197">
        <f>'09-22 Gen Pivot'!X21</f>
        <v>1404.9</v>
      </c>
    </row>
    <row r="28" spans="1:44" x14ac:dyDescent="0.25">
      <c r="A28" s="202">
        <f t="shared" si="26"/>
        <v>44805.708333333292</v>
      </c>
      <c r="B28" s="232"/>
      <c r="C28" s="174"/>
      <c r="D28" s="174"/>
      <c r="E28" s="131">
        <f t="shared" si="2"/>
        <v>0</v>
      </c>
      <c r="F28" s="50">
        <f t="shared" si="3"/>
        <v>0</v>
      </c>
      <c r="G28" s="49">
        <f t="shared" si="4"/>
        <v>0</v>
      </c>
      <c r="H28" s="54">
        <f>'09-22 Hourly Purch Alloc'!F22</f>
        <v>470.72899999999998</v>
      </c>
      <c r="I28" s="44">
        <f t="shared" si="5"/>
        <v>14.370000000000001</v>
      </c>
      <c r="J28" s="34">
        <f t="shared" si="6"/>
        <v>0</v>
      </c>
      <c r="K28" s="167">
        <f t="shared" si="7"/>
        <v>0</v>
      </c>
      <c r="L28" s="34">
        <f t="shared" si="8"/>
        <v>335.12959999999998</v>
      </c>
      <c r="M28" s="34">
        <f t="shared" si="9"/>
        <v>580</v>
      </c>
      <c r="N28" s="34">
        <f t="shared" si="10"/>
        <v>820.21999999999991</v>
      </c>
      <c r="O28" s="32">
        <f t="shared" si="11"/>
        <v>240.21999999999991</v>
      </c>
      <c r="P28" s="32">
        <f t="shared" si="12"/>
        <v>0</v>
      </c>
      <c r="Q28" s="32">
        <f t="shared" si="13"/>
        <v>0</v>
      </c>
      <c r="R28" s="36">
        <f t="shared" si="14"/>
        <v>0</v>
      </c>
      <c r="S28" s="36">
        <f t="shared" si="15"/>
        <v>0</v>
      </c>
      <c r="T28" s="36">
        <f t="shared" si="16"/>
        <v>0</v>
      </c>
      <c r="U28" s="196">
        <f>'09-22 Hourly Purch Alloc'!J22</f>
        <v>155.89594340267968</v>
      </c>
      <c r="V28" s="185">
        <f t="shared" si="17"/>
        <v>0</v>
      </c>
      <c r="W28" s="37">
        <f t="shared" si="18"/>
        <v>0</v>
      </c>
      <c r="X28" s="38">
        <f t="shared" si="19"/>
        <v>0</v>
      </c>
      <c r="Y28" s="39">
        <f t="shared" si="20"/>
        <v>0</v>
      </c>
      <c r="Z28" s="246"/>
      <c r="AA28" s="189">
        <f t="shared" si="21"/>
        <v>0</v>
      </c>
      <c r="AB28" s="25">
        <f t="shared" si="22"/>
        <v>0</v>
      </c>
      <c r="AD28" s="29"/>
      <c r="AE28" s="67">
        <f>'09-22 Gen Pivot'!V22</f>
        <v>335.12959999999998</v>
      </c>
      <c r="AF28" s="195">
        <f>'09-22 KP Int Load &amp; Marg Loss'!N18</f>
        <v>820.21999999999991</v>
      </c>
      <c r="AG28" s="302">
        <f>'09-22 KP Int Load &amp; Marg Loss'!V18</f>
        <v>14.370000000000001</v>
      </c>
      <c r="AH28" s="67">
        <f>'09-22 Gen Pivot'!W22</f>
        <v>580</v>
      </c>
      <c r="AJ28" s="197">
        <f>'09-22 Gen Pivot'!Y22</f>
        <v>504</v>
      </c>
      <c r="AL28" s="29">
        <f t="shared" si="23"/>
        <v>76</v>
      </c>
      <c r="AN28" s="29">
        <f t="shared" si="24"/>
        <v>335.12959999999998</v>
      </c>
      <c r="AP28" s="33">
        <f t="shared" si="25"/>
        <v>-244.87040000000002</v>
      </c>
      <c r="AR28" s="197">
        <f>'09-22 Gen Pivot'!X22</f>
        <v>1404.9</v>
      </c>
    </row>
    <row r="29" spans="1:44" x14ac:dyDescent="0.25">
      <c r="A29" s="202">
        <f t="shared" si="26"/>
        <v>44805.749999999956</v>
      </c>
      <c r="B29" s="232"/>
      <c r="C29" s="174"/>
      <c r="D29" s="174"/>
      <c r="E29" s="131">
        <f t="shared" si="2"/>
        <v>0</v>
      </c>
      <c r="F29" s="50">
        <f t="shared" si="3"/>
        <v>0</v>
      </c>
      <c r="G29" s="49">
        <f t="shared" si="4"/>
        <v>0</v>
      </c>
      <c r="H29" s="54">
        <f>'09-22 Hourly Purch Alloc'!F23</f>
        <v>428.26499999999999</v>
      </c>
      <c r="I29" s="44">
        <f t="shared" si="5"/>
        <v>14.08</v>
      </c>
      <c r="J29" s="34">
        <f t="shared" si="6"/>
        <v>0</v>
      </c>
      <c r="K29" s="167">
        <f t="shared" si="7"/>
        <v>0</v>
      </c>
      <c r="L29" s="34">
        <f t="shared" si="8"/>
        <v>366.71139999999997</v>
      </c>
      <c r="M29" s="34">
        <f t="shared" si="9"/>
        <v>580</v>
      </c>
      <c r="N29" s="34">
        <f t="shared" si="10"/>
        <v>809.06</v>
      </c>
      <c r="O29" s="32">
        <f t="shared" si="11"/>
        <v>229.05999999999995</v>
      </c>
      <c r="P29" s="32">
        <f t="shared" si="12"/>
        <v>0</v>
      </c>
      <c r="Q29" s="32">
        <f t="shared" si="13"/>
        <v>0</v>
      </c>
      <c r="R29" s="36">
        <f t="shared" si="14"/>
        <v>0</v>
      </c>
      <c r="S29" s="36">
        <f t="shared" si="15"/>
        <v>0</v>
      </c>
      <c r="T29" s="36">
        <f t="shared" si="16"/>
        <v>0</v>
      </c>
      <c r="U29" s="196">
        <f>'09-22 Hourly Purch Alloc'!J23</f>
        <v>155.00691488914572</v>
      </c>
      <c r="V29" s="185">
        <f t="shared" si="17"/>
        <v>0</v>
      </c>
      <c r="W29" s="37">
        <f t="shared" si="18"/>
        <v>0</v>
      </c>
      <c r="X29" s="38">
        <f t="shared" si="19"/>
        <v>0</v>
      </c>
      <c r="Y29" s="39">
        <f t="shared" si="20"/>
        <v>0</v>
      </c>
      <c r="Z29" s="246"/>
      <c r="AA29" s="189">
        <f t="shared" si="21"/>
        <v>0</v>
      </c>
      <c r="AB29" s="25">
        <f t="shared" si="22"/>
        <v>0</v>
      </c>
      <c r="AD29" s="29"/>
      <c r="AE29" s="67">
        <f>'09-22 Gen Pivot'!V23</f>
        <v>366.71139999999997</v>
      </c>
      <c r="AF29" s="195">
        <f>'09-22 KP Int Load &amp; Marg Loss'!N19</f>
        <v>809.06</v>
      </c>
      <c r="AG29" s="302">
        <f>'09-22 KP Int Load &amp; Marg Loss'!V19</f>
        <v>14.08</v>
      </c>
      <c r="AH29" s="67">
        <f>'09-22 Gen Pivot'!W23</f>
        <v>580</v>
      </c>
      <c r="AJ29" s="197">
        <f>'09-22 Gen Pivot'!Y23</f>
        <v>535</v>
      </c>
      <c r="AL29" s="29">
        <f t="shared" si="23"/>
        <v>45</v>
      </c>
      <c r="AN29" s="29">
        <f t="shared" si="24"/>
        <v>366.71139999999997</v>
      </c>
      <c r="AP29" s="33">
        <f t="shared" si="25"/>
        <v>-213.28860000000003</v>
      </c>
      <c r="AR29" s="197">
        <f>'09-22 Gen Pivot'!X23</f>
        <v>1404.9</v>
      </c>
    </row>
    <row r="30" spans="1:44" x14ac:dyDescent="0.25">
      <c r="A30" s="202">
        <f t="shared" si="26"/>
        <v>44805.791666666621</v>
      </c>
      <c r="B30" s="232"/>
      <c r="C30" s="174"/>
      <c r="D30" s="174"/>
      <c r="E30" s="131">
        <f t="shared" si="2"/>
        <v>0</v>
      </c>
      <c r="F30" s="50">
        <f t="shared" si="3"/>
        <v>0</v>
      </c>
      <c r="G30" s="49">
        <f t="shared" si="4"/>
        <v>0</v>
      </c>
      <c r="H30" s="54">
        <f>'09-22 Hourly Purch Alloc'!F24</f>
        <v>406.74700000000001</v>
      </c>
      <c r="I30" s="44">
        <f t="shared" si="5"/>
        <v>13.469999999999999</v>
      </c>
      <c r="J30" s="34">
        <f t="shared" si="6"/>
        <v>0</v>
      </c>
      <c r="K30" s="167">
        <f t="shared" si="7"/>
        <v>0</v>
      </c>
      <c r="L30" s="34">
        <f t="shared" si="8"/>
        <v>364.92880000000002</v>
      </c>
      <c r="M30" s="34">
        <f t="shared" si="9"/>
        <v>580</v>
      </c>
      <c r="N30" s="34">
        <f t="shared" si="10"/>
        <v>785.14</v>
      </c>
      <c r="O30" s="32">
        <f t="shared" si="11"/>
        <v>205.14</v>
      </c>
      <c r="P30" s="32">
        <f t="shared" si="12"/>
        <v>0</v>
      </c>
      <c r="Q30" s="32">
        <f t="shared" si="13"/>
        <v>0</v>
      </c>
      <c r="R30" s="36">
        <f t="shared" si="14"/>
        <v>0</v>
      </c>
      <c r="S30" s="36">
        <f t="shared" si="15"/>
        <v>0</v>
      </c>
      <c r="T30" s="36">
        <f t="shared" si="16"/>
        <v>0</v>
      </c>
      <c r="U30" s="196">
        <f>'09-22 Hourly Purch Alloc'!J24</f>
        <v>130.15562352273034</v>
      </c>
      <c r="V30" s="185">
        <f t="shared" si="17"/>
        <v>0</v>
      </c>
      <c r="W30" s="37">
        <f t="shared" si="18"/>
        <v>0</v>
      </c>
      <c r="X30" s="38">
        <f t="shared" si="19"/>
        <v>0</v>
      </c>
      <c r="Y30" s="39">
        <f t="shared" si="20"/>
        <v>0</v>
      </c>
      <c r="Z30" s="246"/>
      <c r="AA30" s="189">
        <f t="shared" si="21"/>
        <v>0</v>
      </c>
      <c r="AB30" s="25">
        <f t="shared" si="22"/>
        <v>0</v>
      </c>
      <c r="AD30" s="29"/>
      <c r="AE30" s="67">
        <f>'09-22 Gen Pivot'!V24</f>
        <v>364.92880000000002</v>
      </c>
      <c r="AF30" s="195">
        <f>'09-22 KP Int Load &amp; Marg Loss'!N20</f>
        <v>785.14</v>
      </c>
      <c r="AG30" s="302">
        <f>'09-22 KP Int Load &amp; Marg Loss'!V20</f>
        <v>13.469999999999999</v>
      </c>
      <c r="AH30" s="67">
        <f>'09-22 Gen Pivot'!W24</f>
        <v>580</v>
      </c>
      <c r="AJ30" s="197">
        <f>'09-22 Gen Pivot'!Y24</f>
        <v>535</v>
      </c>
      <c r="AL30" s="29">
        <f t="shared" si="23"/>
        <v>45</v>
      </c>
      <c r="AN30" s="29">
        <f t="shared" si="24"/>
        <v>364.92880000000002</v>
      </c>
      <c r="AP30" s="33">
        <f t="shared" si="25"/>
        <v>-215.07119999999998</v>
      </c>
      <c r="AR30" s="197">
        <f>'09-22 Gen Pivot'!X24</f>
        <v>1404.9</v>
      </c>
    </row>
    <row r="31" spans="1:44" x14ac:dyDescent="0.25">
      <c r="A31" s="202">
        <f t="shared" si="26"/>
        <v>44805.833333333285</v>
      </c>
      <c r="B31" s="232"/>
      <c r="C31" s="174"/>
      <c r="D31" s="174"/>
      <c r="E31" s="131">
        <f t="shared" si="2"/>
        <v>0</v>
      </c>
      <c r="F31" s="50">
        <f t="shared" si="3"/>
        <v>0</v>
      </c>
      <c r="G31" s="49">
        <f t="shared" si="4"/>
        <v>0</v>
      </c>
      <c r="H31" s="54">
        <f>'09-22 Hourly Purch Alloc'!F25</f>
        <v>379.79899999999998</v>
      </c>
      <c r="I31" s="44">
        <f t="shared" si="5"/>
        <v>12.469999999999999</v>
      </c>
      <c r="J31" s="34">
        <f t="shared" si="6"/>
        <v>0</v>
      </c>
      <c r="K31" s="167">
        <f t="shared" si="7"/>
        <v>0</v>
      </c>
      <c r="L31" s="34">
        <f t="shared" si="8"/>
        <v>358.57089999999999</v>
      </c>
      <c r="M31" s="34">
        <f t="shared" si="9"/>
        <v>580</v>
      </c>
      <c r="N31" s="34">
        <f t="shared" si="10"/>
        <v>750.84</v>
      </c>
      <c r="O31" s="32">
        <f t="shared" si="11"/>
        <v>170.84000000000003</v>
      </c>
      <c r="P31" s="32">
        <f t="shared" si="12"/>
        <v>0</v>
      </c>
      <c r="Q31" s="32">
        <f t="shared" si="13"/>
        <v>0</v>
      </c>
      <c r="R31" s="36">
        <f t="shared" si="14"/>
        <v>0</v>
      </c>
      <c r="S31" s="36">
        <f t="shared" si="15"/>
        <v>0</v>
      </c>
      <c r="T31" s="36">
        <f t="shared" si="16"/>
        <v>0</v>
      </c>
      <c r="U31" s="196">
        <f>'09-22 Hourly Purch Alloc'!J25</f>
        <v>114.79032273913307</v>
      </c>
      <c r="V31" s="185">
        <f t="shared" si="17"/>
        <v>0</v>
      </c>
      <c r="W31" s="37">
        <f t="shared" si="18"/>
        <v>0</v>
      </c>
      <c r="X31" s="38">
        <f t="shared" si="19"/>
        <v>0</v>
      </c>
      <c r="Y31" s="39">
        <f t="shared" si="20"/>
        <v>0</v>
      </c>
      <c r="Z31" s="246"/>
      <c r="AA31" s="189">
        <f t="shared" si="21"/>
        <v>0</v>
      </c>
      <c r="AB31" s="25">
        <f t="shared" si="22"/>
        <v>0</v>
      </c>
      <c r="AD31" s="29"/>
      <c r="AE31" s="67">
        <f>'09-22 Gen Pivot'!V25</f>
        <v>358.57089999999999</v>
      </c>
      <c r="AF31" s="195">
        <f>'09-22 KP Int Load &amp; Marg Loss'!N21</f>
        <v>750.84</v>
      </c>
      <c r="AG31" s="302">
        <f>'09-22 KP Int Load &amp; Marg Loss'!V21</f>
        <v>12.469999999999999</v>
      </c>
      <c r="AH31" s="67">
        <f>'09-22 Gen Pivot'!W25</f>
        <v>580</v>
      </c>
      <c r="AJ31" s="197">
        <f>'09-22 Gen Pivot'!Y25</f>
        <v>535</v>
      </c>
      <c r="AL31" s="29">
        <f t="shared" si="23"/>
        <v>45</v>
      </c>
      <c r="AN31" s="29">
        <f t="shared" si="24"/>
        <v>358.57089999999999</v>
      </c>
      <c r="AP31" s="33">
        <f t="shared" si="25"/>
        <v>-221.42910000000001</v>
      </c>
      <c r="AR31" s="197">
        <f>'09-22 Gen Pivot'!X25</f>
        <v>1404.9</v>
      </c>
    </row>
    <row r="32" spans="1:44" x14ac:dyDescent="0.25">
      <c r="A32" s="202">
        <f t="shared" si="26"/>
        <v>44805.874999999949</v>
      </c>
      <c r="B32" s="232"/>
      <c r="C32" s="174"/>
      <c r="D32" s="174"/>
      <c r="E32" s="131">
        <f t="shared" si="2"/>
        <v>0</v>
      </c>
      <c r="F32" s="50">
        <f t="shared" si="3"/>
        <v>0</v>
      </c>
      <c r="G32" s="49">
        <f t="shared" si="4"/>
        <v>0</v>
      </c>
      <c r="H32" s="54">
        <f>'09-22 Hourly Purch Alloc'!F26</f>
        <v>382.40700000000004</v>
      </c>
      <c r="I32" s="44">
        <f t="shared" si="5"/>
        <v>11.75</v>
      </c>
      <c r="J32" s="34">
        <f t="shared" si="6"/>
        <v>0</v>
      </c>
      <c r="K32" s="167">
        <f t="shared" si="7"/>
        <v>0</v>
      </c>
      <c r="L32" s="34">
        <f t="shared" si="8"/>
        <v>333.26709999999997</v>
      </c>
      <c r="M32" s="34">
        <f t="shared" si="9"/>
        <v>580</v>
      </c>
      <c r="N32" s="34">
        <f t="shared" si="10"/>
        <v>727.42</v>
      </c>
      <c r="O32" s="32">
        <f t="shared" si="11"/>
        <v>147.41999999999996</v>
      </c>
      <c r="P32" s="32">
        <f t="shared" si="12"/>
        <v>0</v>
      </c>
      <c r="Q32" s="32">
        <f t="shared" si="13"/>
        <v>0</v>
      </c>
      <c r="R32" s="36">
        <f t="shared" si="14"/>
        <v>0</v>
      </c>
      <c r="S32" s="36">
        <f t="shared" si="15"/>
        <v>0</v>
      </c>
      <c r="T32" s="36">
        <f t="shared" si="16"/>
        <v>0</v>
      </c>
      <c r="U32" s="196">
        <f>'09-22 Hourly Purch Alloc'!J26</f>
        <v>110.96999924164567</v>
      </c>
      <c r="V32" s="185">
        <f t="shared" si="17"/>
        <v>0</v>
      </c>
      <c r="W32" s="37">
        <f t="shared" si="18"/>
        <v>0</v>
      </c>
      <c r="X32" s="38">
        <f t="shared" si="19"/>
        <v>0</v>
      </c>
      <c r="Y32" s="39">
        <f t="shared" si="20"/>
        <v>0</v>
      </c>
      <c r="Z32" s="246"/>
      <c r="AA32" s="189">
        <f t="shared" si="21"/>
        <v>0</v>
      </c>
      <c r="AB32" s="25">
        <f t="shared" si="22"/>
        <v>0</v>
      </c>
      <c r="AD32" s="29"/>
      <c r="AE32" s="67">
        <f>'09-22 Gen Pivot'!V26</f>
        <v>333.26709999999997</v>
      </c>
      <c r="AF32" s="195">
        <f>'09-22 KP Int Load &amp; Marg Loss'!N22</f>
        <v>727.42</v>
      </c>
      <c r="AG32" s="302">
        <f>'09-22 KP Int Load &amp; Marg Loss'!V22</f>
        <v>11.75</v>
      </c>
      <c r="AH32" s="67">
        <f>'09-22 Gen Pivot'!W26</f>
        <v>580</v>
      </c>
      <c r="AJ32" s="197">
        <f>'09-22 Gen Pivot'!Y26</f>
        <v>535</v>
      </c>
      <c r="AL32" s="29">
        <f t="shared" ref="AL32:AL95" si="27">AH32-AJ32</f>
        <v>45</v>
      </c>
      <c r="AN32" s="29">
        <f t="shared" ref="AN32:AN95" si="28">AE32</f>
        <v>333.26709999999997</v>
      </c>
      <c r="AP32" s="33">
        <f t="shared" ref="AP32:AP95" si="29">L32-M32</f>
        <v>-246.73290000000003</v>
      </c>
      <c r="AR32" s="197">
        <f>'09-22 Gen Pivot'!X26</f>
        <v>1404.9</v>
      </c>
    </row>
    <row r="33" spans="1:44" x14ac:dyDescent="0.25">
      <c r="A33" s="202">
        <f t="shared" si="26"/>
        <v>44805.916666666613</v>
      </c>
      <c r="B33" s="232"/>
      <c r="C33" s="174"/>
      <c r="D33" s="174"/>
      <c r="E33" s="131">
        <f t="shared" si="2"/>
        <v>0</v>
      </c>
      <c r="F33" s="50">
        <f t="shared" si="3"/>
        <v>0</v>
      </c>
      <c r="G33" s="49">
        <f t="shared" si="4"/>
        <v>0</v>
      </c>
      <c r="H33" s="54">
        <f>'09-22 Hourly Purch Alloc'!F27</f>
        <v>361.24900000000002</v>
      </c>
      <c r="I33" s="44">
        <f t="shared" si="5"/>
        <v>10.97</v>
      </c>
      <c r="J33" s="34">
        <f t="shared" si="6"/>
        <v>0</v>
      </c>
      <c r="K33" s="167">
        <f t="shared" si="7"/>
        <v>0</v>
      </c>
      <c r="L33" s="34">
        <f t="shared" si="8"/>
        <v>328.54539999999997</v>
      </c>
      <c r="M33" s="34">
        <f t="shared" si="9"/>
        <v>580</v>
      </c>
      <c r="N33" s="34">
        <f t="shared" si="10"/>
        <v>700.76</v>
      </c>
      <c r="O33" s="32">
        <f t="shared" si="11"/>
        <v>120.75999999999999</v>
      </c>
      <c r="P33" s="32">
        <f t="shared" si="12"/>
        <v>0</v>
      </c>
      <c r="Q33" s="32">
        <f t="shared" si="13"/>
        <v>0</v>
      </c>
      <c r="R33" s="36">
        <f t="shared" si="14"/>
        <v>0</v>
      </c>
      <c r="S33" s="36">
        <f t="shared" si="15"/>
        <v>0</v>
      </c>
      <c r="T33" s="36">
        <f t="shared" si="16"/>
        <v>0</v>
      </c>
      <c r="U33" s="196">
        <f>'09-22 Hourly Purch Alloc'!J27</f>
        <v>103.51244220468431</v>
      </c>
      <c r="V33" s="185">
        <f t="shared" si="17"/>
        <v>0</v>
      </c>
      <c r="W33" s="37">
        <f t="shared" si="18"/>
        <v>0</v>
      </c>
      <c r="X33" s="38">
        <f t="shared" si="19"/>
        <v>0</v>
      </c>
      <c r="Y33" s="39">
        <f t="shared" si="20"/>
        <v>0</v>
      </c>
      <c r="Z33" s="246"/>
      <c r="AA33" s="189">
        <f t="shared" si="21"/>
        <v>0</v>
      </c>
      <c r="AB33" s="25">
        <f t="shared" si="22"/>
        <v>0</v>
      </c>
      <c r="AD33" s="29"/>
      <c r="AE33" s="67">
        <f>'09-22 Gen Pivot'!V27</f>
        <v>328.54539999999997</v>
      </c>
      <c r="AF33" s="195">
        <f>'09-22 KP Int Load &amp; Marg Loss'!N23</f>
        <v>700.76</v>
      </c>
      <c r="AG33" s="302">
        <f>'09-22 KP Int Load &amp; Marg Loss'!V23</f>
        <v>10.97</v>
      </c>
      <c r="AH33" s="67">
        <f>'09-22 Gen Pivot'!W27</f>
        <v>580</v>
      </c>
      <c r="AJ33" s="197">
        <f>'09-22 Gen Pivot'!Y27</f>
        <v>535</v>
      </c>
      <c r="AL33" s="29">
        <f t="shared" si="27"/>
        <v>45</v>
      </c>
      <c r="AN33" s="29">
        <f t="shared" si="28"/>
        <v>328.54539999999997</v>
      </c>
      <c r="AP33" s="33">
        <f t="shared" si="29"/>
        <v>-251.45460000000003</v>
      </c>
      <c r="AR33" s="197">
        <f>'09-22 Gen Pivot'!X27</f>
        <v>1404.9</v>
      </c>
    </row>
    <row r="34" spans="1:44" x14ac:dyDescent="0.25">
      <c r="A34" s="202">
        <f t="shared" si="26"/>
        <v>44805.958333333278</v>
      </c>
      <c r="B34" s="232"/>
      <c r="C34" s="174"/>
      <c r="D34" s="174"/>
      <c r="E34" s="131">
        <f t="shared" si="2"/>
        <v>0</v>
      </c>
      <c r="F34" s="50">
        <f t="shared" si="3"/>
        <v>0</v>
      </c>
      <c r="G34" s="49">
        <f t="shared" si="4"/>
        <v>0</v>
      </c>
      <c r="H34" s="54">
        <f>'09-22 Hourly Purch Alloc'!F28</f>
        <v>299.86</v>
      </c>
      <c r="I34" s="44">
        <f t="shared" si="5"/>
        <v>9.870000000000001</v>
      </c>
      <c r="J34" s="34">
        <f t="shared" si="6"/>
        <v>0</v>
      </c>
      <c r="K34" s="167">
        <f t="shared" si="7"/>
        <v>0</v>
      </c>
      <c r="L34" s="34">
        <f t="shared" si="8"/>
        <v>331.50989999999996</v>
      </c>
      <c r="M34" s="34">
        <f t="shared" si="9"/>
        <v>580</v>
      </c>
      <c r="N34" s="34">
        <f t="shared" si="10"/>
        <v>641.23</v>
      </c>
      <c r="O34" s="32">
        <f t="shared" si="11"/>
        <v>61.230000000000018</v>
      </c>
      <c r="P34" s="32">
        <f t="shared" si="12"/>
        <v>0</v>
      </c>
      <c r="Q34" s="32">
        <f t="shared" si="13"/>
        <v>0</v>
      </c>
      <c r="R34" s="36">
        <f t="shared" si="14"/>
        <v>0</v>
      </c>
      <c r="S34" s="36">
        <f t="shared" si="15"/>
        <v>0</v>
      </c>
      <c r="T34" s="36">
        <f t="shared" si="16"/>
        <v>0</v>
      </c>
      <c r="U34" s="196">
        <f>'09-22 Hourly Purch Alloc'!J28</f>
        <v>86.93959947975722</v>
      </c>
      <c r="V34" s="185">
        <f t="shared" si="17"/>
        <v>0</v>
      </c>
      <c r="W34" s="37">
        <f t="shared" si="18"/>
        <v>0</v>
      </c>
      <c r="X34" s="38">
        <f t="shared" si="19"/>
        <v>0</v>
      </c>
      <c r="Y34" s="39">
        <f t="shared" si="20"/>
        <v>0</v>
      </c>
      <c r="Z34" s="246"/>
      <c r="AA34" s="189">
        <f t="shared" si="21"/>
        <v>0</v>
      </c>
      <c r="AB34" s="25">
        <f t="shared" si="22"/>
        <v>0</v>
      </c>
      <c r="AD34" s="29"/>
      <c r="AE34" s="67">
        <f>'09-22 Gen Pivot'!V28</f>
        <v>331.50989999999996</v>
      </c>
      <c r="AF34" s="195">
        <f>'09-22 KP Int Load &amp; Marg Loss'!N24</f>
        <v>641.23</v>
      </c>
      <c r="AG34" s="302">
        <f>'09-22 KP Int Load &amp; Marg Loss'!V24</f>
        <v>9.870000000000001</v>
      </c>
      <c r="AH34" s="67">
        <f>'09-22 Gen Pivot'!W28</f>
        <v>580</v>
      </c>
      <c r="AJ34" s="197">
        <f>'09-22 Gen Pivot'!Y28</f>
        <v>535</v>
      </c>
      <c r="AL34" s="29">
        <f t="shared" si="27"/>
        <v>45</v>
      </c>
      <c r="AN34" s="29">
        <f t="shared" si="28"/>
        <v>331.50989999999996</v>
      </c>
      <c r="AP34" s="33">
        <f t="shared" si="29"/>
        <v>-248.49010000000004</v>
      </c>
      <c r="AR34" s="197">
        <f>'09-22 Gen Pivot'!X28</f>
        <v>1404.9</v>
      </c>
    </row>
    <row r="35" spans="1:44" x14ac:dyDescent="0.25">
      <c r="A35" s="202">
        <f t="shared" si="26"/>
        <v>44805.999999999942</v>
      </c>
      <c r="B35" s="232"/>
      <c r="C35" s="174"/>
      <c r="D35" s="174"/>
      <c r="E35" s="131">
        <f t="shared" si="2"/>
        <v>0</v>
      </c>
      <c r="F35" s="50">
        <f t="shared" si="3"/>
        <v>0</v>
      </c>
      <c r="G35" s="49">
        <f t="shared" si="4"/>
        <v>0</v>
      </c>
      <c r="H35" s="54">
        <f>'09-22 Hourly Purch Alloc'!F29</f>
        <v>252.63</v>
      </c>
      <c r="I35" s="44">
        <f t="shared" si="5"/>
        <v>8.74</v>
      </c>
      <c r="J35" s="34">
        <f t="shared" si="6"/>
        <v>0</v>
      </c>
      <c r="K35" s="167">
        <f t="shared" si="7"/>
        <v>0</v>
      </c>
      <c r="L35" s="34">
        <f t="shared" si="8"/>
        <v>330.43270000000001</v>
      </c>
      <c r="M35" s="34">
        <f t="shared" si="9"/>
        <v>580</v>
      </c>
      <c r="N35" s="34">
        <f t="shared" si="10"/>
        <v>591.80000000000007</v>
      </c>
      <c r="O35" s="32">
        <f t="shared" si="11"/>
        <v>11.800000000000068</v>
      </c>
      <c r="P35" s="32">
        <f t="shared" si="12"/>
        <v>0</v>
      </c>
      <c r="Q35" s="32">
        <f t="shared" si="13"/>
        <v>0</v>
      </c>
      <c r="R35" s="36">
        <f t="shared" si="14"/>
        <v>0</v>
      </c>
      <c r="S35" s="36">
        <f t="shared" si="15"/>
        <v>0</v>
      </c>
      <c r="T35" s="36">
        <f t="shared" si="16"/>
        <v>0</v>
      </c>
      <c r="U35" s="196">
        <f>'09-22 Hourly Purch Alloc'!J29</f>
        <v>78.635854114713226</v>
      </c>
      <c r="V35" s="185">
        <f t="shared" si="17"/>
        <v>0</v>
      </c>
      <c r="W35" s="37">
        <f t="shared" si="18"/>
        <v>0</v>
      </c>
      <c r="X35" s="38">
        <f t="shared" si="19"/>
        <v>0</v>
      </c>
      <c r="Y35" s="39">
        <f t="shared" si="20"/>
        <v>0</v>
      </c>
      <c r="Z35" s="246"/>
      <c r="AA35" s="189">
        <f t="shared" si="21"/>
        <v>0</v>
      </c>
      <c r="AB35" s="25">
        <f t="shared" si="22"/>
        <v>0</v>
      </c>
      <c r="AD35" s="29"/>
      <c r="AE35" s="67">
        <f>'09-22 Gen Pivot'!V29</f>
        <v>330.43270000000001</v>
      </c>
      <c r="AF35" s="195">
        <f>'09-22 KP Int Load &amp; Marg Loss'!N25</f>
        <v>591.80000000000007</v>
      </c>
      <c r="AG35" s="302">
        <f>'09-22 KP Int Load &amp; Marg Loss'!V25</f>
        <v>8.74</v>
      </c>
      <c r="AH35" s="67">
        <f>'09-22 Gen Pivot'!W29</f>
        <v>580</v>
      </c>
      <c r="AJ35" s="197">
        <f>'09-22 Gen Pivot'!Y29</f>
        <v>535</v>
      </c>
      <c r="AL35" s="29">
        <f t="shared" si="27"/>
        <v>45</v>
      </c>
      <c r="AN35" s="29">
        <f t="shared" si="28"/>
        <v>330.43270000000001</v>
      </c>
      <c r="AP35" s="33">
        <f t="shared" si="29"/>
        <v>-249.56729999999999</v>
      </c>
      <c r="AR35" s="197">
        <f>'09-22 Gen Pivot'!X29</f>
        <v>1404.9</v>
      </c>
    </row>
    <row r="36" spans="1:44" x14ac:dyDescent="0.25">
      <c r="A36" s="202">
        <f t="shared" si="26"/>
        <v>44806.041666666606</v>
      </c>
      <c r="B36" s="232"/>
      <c r="C36" s="174"/>
      <c r="D36" s="174"/>
      <c r="E36" s="131">
        <f t="shared" si="2"/>
        <v>0</v>
      </c>
      <c r="F36" s="50">
        <f t="shared" si="3"/>
        <v>0</v>
      </c>
      <c r="G36" s="49">
        <f t="shared" si="4"/>
        <v>0</v>
      </c>
      <c r="H36" s="54">
        <f>'09-22 Hourly Purch Alloc'!F30</f>
        <v>213.26400000000001</v>
      </c>
      <c r="I36" s="44">
        <f t="shared" si="5"/>
        <v>8.27</v>
      </c>
      <c r="J36" s="34">
        <f t="shared" si="6"/>
        <v>0</v>
      </c>
      <c r="K36" s="167">
        <f t="shared" si="7"/>
        <v>0</v>
      </c>
      <c r="L36" s="34">
        <f t="shared" si="8"/>
        <v>334.64460000000003</v>
      </c>
      <c r="M36" s="34">
        <f t="shared" si="9"/>
        <v>580</v>
      </c>
      <c r="N36" s="34">
        <f t="shared" si="10"/>
        <v>556.16999999999996</v>
      </c>
      <c r="O36" s="32">
        <f t="shared" si="11"/>
        <v>0</v>
      </c>
      <c r="P36" s="32">
        <f t="shared" si="12"/>
        <v>0</v>
      </c>
      <c r="Q36" s="32">
        <f t="shared" si="13"/>
        <v>0</v>
      </c>
      <c r="R36" s="36">
        <f t="shared" si="14"/>
        <v>0</v>
      </c>
      <c r="S36" s="36">
        <f t="shared" si="15"/>
        <v>0</v>
      </c>
      <c r="T36" s="36">
        <f t="shared" si="16"/>
        <v>0</v>
      </c>
      <c r="U36" s="196">
        <f>'09-22 Hourly Purch Alloc'!J30</f>
        <v>72.74616494110586</v>
      </c>
      <c r="V36" s="185">
        <f t="shared" si="17"/>
        <v>0</v>
      </c>
      <c r="W36" s="37">
        <f t="shared" si="18"/>
        <v>0</v>
      </c>
      <c r="X36" s="38">
        <f t="shared" si="19"/>
        <v>0</v>
      </c>
      <c r="Y36" s="39">
        <f t="shared" si="20"/>
        <v>0</v>
      </c>
      <c r="Z36" s="246"/>
      <c r="AA36" s="189">
        <f t="shared" si="21"/>
        <v>0</v>
      </c>
      <c r="AB36" s="25">
        <f t="shared" si="22"/>
        <v>0</v>
      </c>
      <c r="AD36" s="29"/>
      <c r="AE36" s="67">
        <f>'09-22 Gen Pivot'!V30</f>
        <v>334.64460000000003</v>
      </c>
      <c r="AF36" s="195">
        <f>'09-22 KP Int Load &amp; Marg Loss'!N26</f>
        <v>556.16999999999996</v>
      </c>
      <c r="AG36" s="302">
        <f>'09-22 KP Int Load &amp; Marg Loss'!V26</f>
        <v>8.27</v>
      </c>
      <c r="AH36" s="67">
        <f>'09-22 Gen Pivot'!W30</f>
        <v>580</v>
      </c>
      <c r="AJ36" s="197">
        <f>'09-22 Gen Pivot'!Y30</f>
        <v>535</v>
      </c>
      <c r="AL36" s="29">
        <f t="shared" si="27"/>
        <v>45</v>
      </c>
      <c r="AN36" s="29">
        <f t="shared" si="28"/>
        <v>334.64460000000003</v>
      </c>
      <c r="AP36" s="33">
        <f t="shared" si="29"/>
        <v>-245.35539999999997</v>
      </c>
      <c r="AR36" s="197">
        <f>'09-22 Gen Pivot'!X30</f>
        <v>1404.9</v>
      </c>
    </row>
    <row r="37" spans="1:44" x14ac:dyDescent="0.25">
      <c r="A37" s="202">
        <f t="shared" si="26"/>
        <v>44806.08333333327</v>
      </c>
      <c r="B37" s="232"/>
      <c r="C37" s="174"/>
      <c r="D37" s="174"/>
      <c r="E37" s="131">
        <f t="shared" si="2"/>
        <v>0</v>
      </c>
      <c r="F37" s="50">
        <f t="shared" si="3"/>
        <v>0</v>
      </c>
      <c r="G37" s="49">
        <f t="shared" si="4"/>
        <v>0</v>
      </c>
      <c r="H37" s="54">
        <f>'09-22 Hourly Purch Alloc'!F31</f>
        <v>162.733</v>
      </c>
      <c r="I37" s="44">
        <f t="shared" si="5"/>
        <v>7.85</v>
      </c>
      <c r="J37" s="34">
        <f t="shared" si="6"/>
        <v>0</v>
      </c>
      <c r="K37" s="167">
        <f t="shared" si="7"/>
        <v>0</v>
      </c>
      <c r="L37" s="34">
        <f t="shared" si="8"/>
        <v>361.2928</v>
      </c>
      <c r="M37" s="34">
        <f t="shared" si="9"/>
        <v>580</v>
      </c>
      <c r="N37" s="34">
        <f t="shared" si="10"/>
        <v>531.89</v>
      </c>
      <c r="O37" s="32">
        <f t="shared" si="11"/>
        <v>0</v>
      </c>
      <c r="P37" s="32">
        <f t="shared" si="12"/>
        <v>0</v>
      </c>
      <c r="Q37" s="32">
        <f t="shared" si="13"/>
        <v>0</v>
      </c>
      <c r="R37" s="36">
        <f t="shared" si="14"/>
        <v>0</v>
      </c>
      <c r="S37" s="36">
        <f t="shared" si="15"/>
        <v>0</v>
      </c>
      <c r="T37" s="36">
        <f t="shared" si="16"/>
        <v>0</v>
      </c>
      <c r="U37" s="196">
        <f>'09-22 Hourly Purch Alloc'!J31</f>
        <v>66.366175532928168</v>
      </c>
      <c r="V37" s="185">
        <f t="shared" si="17"/>
        <v>0</v>
      </c>
      <c r="W37" s="37">
        <f t="shared" si="18"/>
        <v>0</v>
      </c>
      <c r="X37" s="38">
        <f t="shared" si="19"/>
        <v>0</v>
      </c>
      <c r="Y37" s="39">
        <f t="shared" si="20"/>
        <v>0</v>
      </c>
      <c r="Z37" s="246"/>
      <c r="AA37" s="189">
        <f t="shared" si="21"/>
        <v>0</v>
      </c>
      <c r="AB37" s="25">
        <f t="shared" si="22"/>
        <v>0</v>
      </c>
      <c r="AD37" s="29"/>
      <c r="AE37" s="67">
        <f>'09-22 Gen Pivot'!V31</f>
        <v>361.2928</v>
      </c>
      <c r="AF37" s="195">
        <f>'09-22 KP Int Load &amp; Marg Loss'!N27</f>
        <v>531.89</v>
      </c>
      <c r="AG37" s="302">
        <f>'09-22 KP Int Load &amp; Marg Loss'!V27</f>
        <v>7.85</v>
      </c>
      <c r="AH37" s="67">
        <f>'09-22 Gen Pivot'!W31</f>
        <v>580</v>
      </c>
      <c r="AJ37" s="197">
        <f>'09-22 Gen Pivot'!Y31</f>
        <v>535</v>
      </c>
      <c r="AL37" s="29">
        <f t="shared" si="27"/>
        <v>45</v>
      </c>
      <c r="AN37" s="29">
        <f t="shared" si="28"/>
        <v>361.2928</v>
      </c>
      <c r="AP37" s="33">
        <f t="shared" si="29"/>
        <v>-218.7072</v>
      </c>
      <c r="AR37" s="197">
        <f>'09-22 Gen Pivot'!X31</f>
        <v>1404.9</v>
      </c>
    </row>
    <row r="38" spans="1:44" x14ac:dyDescent="0.25">
      <c r="A38" s="202">
        <f t="shared" si="26"/>
        <v>44806.124999999935</v>
      </c>
      <c r="B38" s="232"/>
      <c r="C38" s="174"/>
      <c r="D38" s="174"/>
      <c r="E38" s="131">
        <f t="shared" si="2"/>
        <v>0</v>
      </c>
      <c r="F38" s="50">
        <f t="shared" si="3"/>
        <v>0</v>
      </c>
      <c r="G38" s="49">
        <f t="shared" si="4"/>
        <v>0</v>
      </c>
      <c r="H38" s="54">
        <f>'09-22 Hourly Purch Alloc'!F32</f>
        <v>125.235</v>
      </c>
      <c r="I38" s="44">
        <f t="shared" si="5"/>
        <v>7.47</v>
      </c>
      <c r="J38" s="34">
        <f t="shared" si="6"/>
        <v>0</v>
      </c>
      <c r="K38" s="167">
        <f t="shared" si="7"/>
        <v>0</v>
      </c>
      <c r="L38" s="34">
        <f t="shared" si="8"/>
        <v>389.30590000000001</v>
      </c>
      <c r="M38" s="34">
        <f t="shared" si="9"/>
        <v>580</v>
      </c>
      <c r="N38" s="34">
        <f t="shared" si="10"/>
        <v>522.01</v>
      </c>
      <c r="O38" s="32">
        <f t="shared" si="11"/>
        <v>0</v>
      </c>
      <c r="P38" s="32">
        <f t="shared" si="12"/>
        <v>0</v>
      </c>
      <c r="Q38" s="32">
        <f t="shared" si="13"/>
        <v>0</v>
      </c>
      <c r="R38" s="36">
        <f t="shared" si="14"/>
        <v>0</v>
      </c>
      <c r="S38" s="36">
        <f t="shared" si="15"/>
        <v>0</v>
      </c>
      <c r="T38" s="36">
        <f t="shared" si="16"/>
        <v>0</v>
      </c>
      <c r="U38" s="196">
        <f>'09-22 Hourly Purch Alloc'!J32</f>
        <v>59.12097233201581</v>
      </c>
      <c r="V38" s="185">
        <f t="shared" si="17"/>
        <v>0</v>
      </c>
      <c r="W38" s="37">
        <f t="shared" si="18"/>
        <v>0</v>
      </c>
      <c r="X38" s="38">
        <f t="shared" si="19"/>
        <v>0</v>
      </c>
      <c r="Y38" s="39">
        <f t="shared" si="20"/>
        <v>0</v>
      </c>
      <c r="Z38" s="246"/>
      <c r="AA38" s="189">
        <f t="shared" si="21"/>
        <v>0</v>
      </c>
      <c r="AB38" s="25">
        <f t="shared" si="22"/>
        <v>0</v>
      </c>
      <c r="AD38" s="29"/>
      <c r="AE38" s="67">
        <f>'09-22 Gen Pivot'!V32</f>
        <v>389.30590000000001</v>
      </c>
      <c r="AF38" s="195">
        <f>'09-22 KP Int Load &amp; Marg Loss'!N28</f>
        <v>522.01</v>
      </c>
      <c r="AG38" s="302">
        <f>'09-22 KP Int Load &amp; Marg Loss'!V28</f>
        <v>7.47</v>
      </c>
      <c r="AH38" s="67">
        <f>'09-22 Gen Pivot'!W32</f>
        <v>580</v>
      </c>
      <c r="AJ38" s="197">
        <f>'09-22 Gen Pivot'!Y32</f>
        <v>535</v>
      </c>
      <c r="AL38" s="29">
        <f t="shared" si="27"/>
        <v>45</v>
      </c>
      <c r="AN38" s="29">
        <f t="shared" si="28"/>
        <v>389.30590000000001</v>
      </c>
      <c r="AP38" s="33">
        <f t="shared" si="29"/>
        <v>-190.69409999999999</v>
      </c>
      <c r="AR38" s="197">
        <f>'09-22 Gen Pivot'!X32</f>
        <v>1404.9</v>
      </c>
    </row>
    <row r="39" spans="1:44" x14ac:dyDescent="0.25">
      <c r="A39" s="202">
        <f t="shared" si="26"/>
        <v>44806.166666666599</v>
      </c>
      <c r="B39" s="232"/>
      <c r="C39" s="174"/>
      <c r="D39" s="174"/>
      <c r="E39" s="131">
        <f t="shared" si="2"/>
        <v>0</v>
      </c>
      <c r="F39" s="50">
        <f t="shared" si="3"/>
        <v>0</v>
      </c>
      <c r="G39" s="49">
        <f t="shared" si="4"/>
        <v>0</v>
      </c>
      <c r="H39" s="54">
        <f>'09-22 Hourly Purch Alloc'!F33</f>
        <v>109.77500000000001</v>
      </c>
      <c r="I39" s="44">
        <f t="shared" si="5"/>
        <v>7.26</v>
      </c>
      <c r="J39" s="34">
        <f t="shared" si="6"/>
        <v>0</v>
      </c>
      <c r="K39" s="167">
        <f t="shared" si="7"/>
        <v>0</v>
      </c>
      <c r="L39" s="34">
        <f t="shared" si="8"/>
        <v>395.2276</v>
      </c>
      <c r="M39" s="34">
        <f t="shared" si="9"/>
        <v>580</v>
      </c>
      <c r="N39" s="34">
        <f t="shared" si="10"/>
        <v>512.25</v>
      </c>
      <c r="O39" s="32">
        <f t="shared" si="11"/>
        <v>0</v>
      </c>
      <c r="P39" s="32">
        <f t="shared" si="12"/>
        <v>0</v>
      </c>
      <c r="Q39" s="32">
        <f t="shared" si="13"/>
        <v>0</v>
      </c>
      <c r="R39" s="36">
        <f t="shared" si="14"/>
        <v>0</v>
      </c>
      <c r="S39" s="36">
        <f t="shared" si="15"/>
        <v>0</v>
      </c>
      <c r="T39" s="36">
        <f t="shared" si="16"/>
        <v>0</v>
      </c>
      <c r="U39" s="196">
        <f>'09-22 Hourly Purch Alloc'!J33</f>
        <v>56.89730084263266</v>
      </c>
      <c r="V39" s="185">
        <f t="shared" si="17"/>
        <v>0</v>
      </c>
      <c r="W39" s="37">
        <f t="shared" si="18"/>
        <v>0</v>
      </c>
      <c r="X39" s="38">
        <f t="shared" si="19"/>
        <v>0</v>
      </c>
      <c r="Y39" s="39">
        <f t="shared" si="20"/>
        <v>0</v>
      </c>
      <c r="Z39" s="246"/>
      <c r="AA39" s="189">
        <f t="shared" si="21"/>
        <v>0</v>
      </c>
      <c r="AB39" s="25">
        <f t="shared" si="22"/>
        <v>0</v>
      </c>
      <c r="AD39" s="29"/>
      <c r="AE39" s="67">
        <f>'09-22 Gen Pivot'!V33</f>
        <v>395.2276</v>
      </c>
      <c r="AF39" s="195">
        <f>'09-22 KP Int Load &amp; Marg Loss'!N29</f>
        <v>512.25</v>
      </c>
      <c r="AG39" s="302">
        <f>'09-22 KP Int Load &amp; Marg Loss'!V29</f>
        <v>7.26</v>
      </c>
      <c r="AH39" s="67">
        <f>'09-22 Gen Pivot'!W33</f>
        <v>580</v>
      </c>
      <c r="AJ39" s="197">
        <f>'09-22 Gen Pivot'!Y33</f>
        <v>535</v>
      </c>
      <c r="AL39" s="29">
        <f t="shared" si="27"/>
        <v>45</v>
      </c>
      <c r="AN39" s="29">
        <f t="shared" si="28"/>
        <v>395.2276</v>
      </c>
      <c r="AP39" s="33">
        <f t="shared" si="29"/>
        <v>-184.7724</v>
      </c>
      <c r="AR39" s="197">
        <f>'09-22 Gen Pivot'!X33</f>
        <v>1404.9</v>
      </c>
    </row>
    <row r="40" spans="1:44" x14ac:dyDescent="0.25">
      <c r="A40" s="202">
        <f t="shared" si="26"/>
        <v>44806.208333333263</v>
      </c>
      <c r="B40" s="232"/>
      <c r="C40" s="174"/>
      <c r="D40" s="174"/>
      <c r="E40" s="131">
        <f t="shared" si="2"/>
        <v>0</v>
      </c>
      <c r="F40" s="50">
        <f t="shared" si="3"/>
        <v>0</v>
      </c>
      <c r="G40" s="49">
        <f t="shared" si="4"/>
        <v>0</v>
      </c>
      <c r="H40" s="54">
        <f>'09-22 Hourly Purch Alloc'!F34</f>
        <v>110.521</v>
      </c>
      <c r="I40" s="44">
        <f t="shared" si="5"/>
        <v>7.3699999999999992</v>
      </c>
      <c r="J40" s="34">
        <f t="shared" si="6"/>
        <v>0</v>
      </c>
      <c r="K40" s="167">
        <f t="shared" si="7"/>
        <v>0</v>
      </c>
      <c r="L40" s="34">
        <f t="shared" si="8"/>
        <v>394.03480000000002</v>
      </c>
      <c r="M40" s="34">
        <f t="shared" si="9"/>
        <v>580</v>
      </c>
      <c r="N40" s="34">
        <f t="shared" si="10"/>
        <v>511.91</v>
      </c>
      <c r="O40" s="32">
        <f t="shared" si="11"/>
        <v>0</v>
      </c>
      <c r="P40" s="32">
        <f t="shared" si="12"/>
        <v>0</v>
      </c>
      <c r="Q40" s="32">
        <f t="shared" si="13"/>
        <v>0</v>
      </c>
      <c r="R40" s="36">
        <f t="shared" si="14"/>
        <v>0</v>
      </c>
      <c r="S40" s="36">
        <f t="shared" si="15"/>
        <v>0</v>
      </c>
      <c r="T40" s="36">
        <f t="shared" si="16"/>
        <v>0</v>
      </c>
      <c r="U40" s="196">
        <f>'09-22 Hourly Purch Alloc'!J34</f>
        <v>56.919632386605265</v>
      </c>
      <c r="V40" s="185">
        <f t="shared" si="17"/>
        <v>0</v>
      </c>
      <c r="W40" s="37">
        <f t="shared" si="18"/>
        <v>0</v>
      </c>
      <c r="X40" s="38">
        <f t="shared" si="19"/>
        <v>0</v>
      </c>
      <c r="Y40" s="39">
        <f t="shared" si="20"/>
        <v>0</v>
      </c>
      <c r="Z40" s="246"/>
      <c r="AA40" s="189">
        <f t="shared" si="21"/>
        <v>0</v>
      </c>
      <c r="AB40" s="25">
        <f t="shared" si="22"/>
        <v>0</v>
      </c>
      <c r="AD40" s="29"/>
      <c r="AE40" s="67">
        <f>'09-22 Gen Pivot'!V34</f>
        <v>394.03480000000002</v>
      </c>
      <c r="AF40" s="195">
        <f>'09-22 KP Int Load &amp; Marg Loss'!N30</f>
        <v>511.91</v>
      </c>
      <c r="AG40" s="302">
        <f>'09-22 KP Int Load &amp; Marg Loss'!V30</f>
        <v>7.3699999999999992</v>
      </c>
      <c r="AH40" s="67">
        <f>'09-22 Gen Pivot'!W34</f>
        <v>580</v>
      </c>
      <c r="AJ40" s="197">
        <f>'09-22 Gen Pivot'!Y34</f>
        <v>535</v>
      </c>
      <c r="AL40" s="29">
        <f t="shared" si="27"/>
        <v>45</v>
      </c>
      <c r="AN40" s="29">
        <f t="shared" si="28"/>
        <v>394.03480000000002</v>
      </c>
      <c r="AP40" s="33">
        <f t="shared" si="29"/>
        <v>-185.96519999999998</v>
      </c>
      <c r="AR40" s="197">
        <f>'09-22 Gen Pivot'!X34</f>
        <v>1404.9</v>
      </c>
    </row>
    <row r="41" spans="1:44" x14ac:dyDescent="0.25">
      <c r="A41" s="202">
        <f t="shared" si="26"/>
        <v>44806.249999999927</v>
      </c>
      <c r="B41" s="232"/>
      <c r="C41" s="174"/>
      <c r="D41" s="174"/>
      <c r="E41" s="131">
        <f t="shared" si="2"/>
        <v>0</v>
      </c>
      <c r="F41" s="50">
        <f t="shared" si="3"/>
        <v>0</v>
      </c>
      <c r="G41" s="49">
        <f t="shared" si="4"/>
        <v>0</v>
      </c>
      <c r="H41" s="54">
        <f>'09-22 Hourly Purch Alloc'!F35</f>
        <v>123.416</v>
      </c>
      <c r="I41" s="44">
        <f t="shared" si="5"/>
        <v>7.67</v>
      </c>
      <c r="J41" s="34">
        <f t="shared" si="6"/>
        <v>0</v>
      </c>
      <c r="K41" s="167">
        <f t="shared" si="7"/>
        <v>0</v>
      </c>
      <c r="L41" s="34">
        <f t="shared" si="8"/>
        <v>393.67970000000003</v>
      </c>
      <c r="M41" s="34">
        <f t="shared" si="9"/>
        <v>580</v>
      </c>
      <c r="N41" s="34">
        <f t="shared" si="10"/>
        <v>524.76</v>
      </c>
      <c r="O41" s="32">
        <f t="shared" si="11"/>
        <v>0</v>
      </c>
      <c r="P41" s="32">
        <f t="shared" si="12"/>
        <v>0</v>
      </c>
      <c r="Q41" s="32">
        <f t="shared" si="13"/>
        <v>0</v>
      </c>
      <c r="R41" s="36">
        <f t="shared" si="14"/>
        <v>0</v>
      </c>
      <c r="S41" s="36">
        <f t="shared" si="15"/>
        <v>0</v>
      </c>
      <c r="T41" s="36">
        <f t="shared" si="16"/>
        <v>0</v>
      </c>
      <c r="U41" s="196">
        <f>'09-22 Hourly Purch Alloc'!J35</f>
        <v>62.097304531017045</v>
      </c>
      <c r="V41" s="185">
        <f t="shared" si="17"/>
        <v>0</v>
      </c>
      <c r="W41" s="37">
        <f t="shared" si="18"/>
        <v>0</v>
      </c>
      <c r="X41" s="38">
        <f t="shared" si="19"/>
        <v>0</v>
      </c>
      <c r="Y41" s="39">
        <f t="shared" si="20"/>
        <v>0</v>
      </c>
      <c r="Z41" s="246"/>
      <c r="AA41" s="189">
        <f t="shared" si="21"/>
        <v>0</v>
      </c>
      <c r="AB41" s="25">
        <f t="shared" si="22"/>
        <v>0</v>
      </c>
      <c r="AD41" s="29"/>
      <c r="AE41" s="67">
        <f>'09-22 Gen Pivot'!V35</f>
        <v>393.67970000000003</v>
      </c>
      <c r="AF41" s="195">
        <f>'09-22 KP Int Load &amp; Marg Loss'!N31</f>
        <v>524.76</v>
      </c>
      <c r="AG41" s="302">
        <f>'09-22 KP Int Load &amp; Marg Loss'!V31</f>
        <v>7.67</v>
      </c>
      <c r="AH41" s="67">
        <f>'09-22 Gen Pivot'!W35</f>
        <v>580</v>
      </c>
      <c r="AJ41" s="197">
        <f>'09-22 Gen Pivot'!Y35</f>
        <v>535</v>
      </c>
      <c r="AL41" s="29">
        <f t="shared" si="27"/>
        <v>45</v>
      </c>
      <c r="AN41" s="29">
        <f t="shared" si="28"/>
        <v>393.67970000000003</v>
      </c>
      <c r="AP41" s="33">
        <f t="shared" si="29"/>
        <v>-186.32029999999997</v>
      </c>
      <c r="AR41" s="197">
        <f>'09-22 Gen Pivot'!X35</f>
        <v>1404.9</v>
      </c>
    </row>
    <row r="42" spans="1:44" x14ac:dyDescent="0.25">
      <c r="A42" s="202">
        <f t="shared" si="26"/>
        <v>44806.291666666591</v>
      </c>
      <c r="B42" s="232"/>
      <c r="C42" s="174"/>
      <c r="D42" s="174"/>
      <c r="E42" s="131">
        <f t="shared" si="2"/>
        <v>0</v>
      </c>
      <c r="F42" s="50">
        <f t="shared" si="3"/>
        <v>0</v>
      </c>
      <c r="G42" s="49">
        <f t="shared" si="4"/>
        <v>0</v>
      </c>
      <c r="H42" s="54">
        <f>'09-22 Hourly Purch Alloc'!F36</f>
        <v>147.21299999999999</v>
      </c>
      <c r="I42" s="44">
        <f t="shared" si="5"/>
        <v>8.36</v>
      </c>
      <c r="J42" s="34">
        <f t="shared" si="6"/>
        <v>0</v>
      </c>
      <c r="K42" s="167">
        <f t="shared" si="7"/>
        <v>0</v>
      </c>
      <c r="L42" s="34">
        <f t="shared" si="8"/>
        <v>399.84019999999998</v>
      </c>
      <c r="M42" s="34">
        <f t="shared" si="9"/>
        <v>580</v>
      </c>
      <c r="N42" s="34">
        <f t="shared" si="10"/>
        <v>555.41</v>
      </c>
      <c r="O42" s="32">
        <f t="shared" si="11"/>
        <v>0</v>
      </c>
      <c r="P42" s="32">
        <f t="shared" si="12"/>
        <v>0</v>
      </c>
      <c r="Q42" s="32">
        <f t="shared" si="13"/>
        <v>0</v>
      </c>
      <c r="R42" s="36">
        <f t="shared" si="14"/>
        <v>0</v>
      </c>
      <c r="S42" s="36">
        <f t="shared" si="15"/>
        <v>0</v>
      </c>
      <c r="T42" s="36">
        <f t="shared" si="16"/>
        <v>0</v>
      </c>
      <c r="U42" s="196">
        <f>'09-22 Hourly Purch Alloc'!J36</f>
        <v>72.189779768091142</v>
      </c>
      <c r="V42" s="185">
        <f t="shared" si="17"/>
        <v>0</v>
      </c>
      <c r="W42" s="37">
        <f t="shared" si="18"/>
        <v>0</v>
      </c>
      <c r="X42" s="38">
        <f t="shared" si="19"/>
        <v>0</v>
      </c>
      <c r="Y42" s="39">
        <f t="shared" si="20"/>
        <v>0</v>
      </c>
      <c r="Z42" s="246"/>
      <c r="AA42" s="189">
        <f t="shared" si="21"/>
        <v>0</v>
      </c>
      <c r="AB42" s="25">
        <f t="shared" si="22"/>
        <v>0</v>
      </c>
      <c r="AD42" s="29"/>
      <c r="AE42" s="67">
        <f>'09-22 Gen Pivot'!V36</f>
        <v>399.84019999999998</v>
      </c>
      <c r="AF42" s="195">
        <f>'09-22 KP Int Load &amp; Marg Loss'!N32</f>
        <v>555.41</v>
      </c>
      <c r="AG42" s="302">
        <f>'09-22 KP Int Load &amp; Marg Loss'!V32</f>
        <v>8.36</v>
      </c>
      <c r="AH42" s="67">
        <f>'09-22 Gen Pivot'!W36</f>
        <v>580</v>
      </c>
      <c r="AJ42" s="197">
        <f>'09-22 Gen Pivot'!Y36</f>
        <v>535.6</v>
      </c>
      <c r="AL42" s="29">
        <f t="shared" si="27"/>
        <v>44.399999999999977</v>
      </c>
      <c r="AN42" s="29">
        <f t="shared" si="28"/>
        <v>399.84019999999998</v>
      </c>
      <c r="AP42" s="33">
        <f t="shared" si="29"/>
        <v>-180.15980000000002</v>
      </c>
      <c r="AR42" s="197">
        <f>'09-22 Gen Pivot'!X36</f>
        <v>1404.9</v>
      </c>
    </row>
    <row r="43" spans="1:44" x14ac:dyDescent="0.25">
      <c r="A43" s="202">
        <f t="shared" si="26"/>
        <v>44806.333333333256</v>
      </c>
      <c r="B43" s="232"/>
      <c r="C43" s="174"/>
      <c r="D43" s="174"/>
      <c r="E43" s="131">
        <f t="shared" si="2"/>
        <v>0</v>
      </c>
      <c r="F43" s="50">
        <f t="shared" si="3"/>
        <v>0</v>
      </c>
      <c r="G43" s="49">
        <f t="shared" si="4"/>
        <v>0</v>
      </c>
      <c r="H43" s="54">
        <f>'09-22 Hourly Purch Alloc'!F37</f>
        <v>153.83600000000001</v>
      </c>
      <c r="I43" s="44">
        <f t="shared" si="5"/>
        <v>8.27</v>
      </c>
      <c r="J43" s="34">
        <f t="shared" si="6"/>
        <v>0</v>
      </c>
      <c r="K43" s="167">
        <f t="shared" si="7"/>
        <v>0</v>
      </c>
      <c r="L43" s="34">
        <f t="shared" si="8"/>
        <v>404.36419999999998</v>
      </c>
      <c r="M43" s="34">
        <f t="shared" si="9"/>
        <v>580</v>
      </c>
      <c r="N43" s="34">
        <f t="shared" si="10"/>
        <v>566.46</v>
      </c>
      <c r="O43" s="32">
        <f t="shared" si="11"/>
        <v>0</v>
      </c>
      <c r="P43" s="32">
        <f t="shared" si="12"/>
        <v>0</v>
      </c>
      <c r="Q43" s="32">
        <f t="shared" si="13"/>
        <v>0</v>
      </c>
      <c r="R43" s="36">
        <f t="shared" si="14"/>
        <v>0</v>
      </c>
      <c r="S43" s="36">
        <f t="shared" si="15"/>
        <v>0</v>
      </c>
      <c r="T43" s="36">
        <f t="shared" si="16"/>
        <v>0</v>
      </c>
      <c r="U43" s="196">
        <f>'09-22 Hourly Purch Alloc'!J37</f>
        <v>71.224567487454166</v>
      </c>
      <c r="V43" s="185">
        <f t="shared" si="17"/>
        <v>0</v>
      </c>
      <c r="W43" s="37">
        <f t="shared" si="18"/>
        <v>0</v>
      </c>
      <c r="X43" s="38">
        <f t="shared" si="19"/>
        <v>0</v>
      </c>
      <c r="Y43" s="39">
        <f t="shared" si="20"/>
        <v>0</v>
      </c>
      <c r="Z43" s="246"/>
      <c r="AA43" s="189">
        <f t="shared" si="21"/>
        <v>0</v>
      </c>
      <c r="AB43" s="25">
        <f t="shared" si="22"/>
        <v>0</v>
      </c>
      <c r="AD43" s="29"/>
      <c r="AE43" s="67">
        <f>'09-22 Gen Pivot'!V37</f>
        <v>404.36419999999998</v>
      </c>
      <c r="AF43" s="195">
        <f>'09-22 KP Int Load &amp; Marg Loss'!N33</f>
        <v>566.46</v>
      </c>
      <c r="AG43" s="302">
        <f>'09-22 KP Int Load &amp; Marg Loss'!V33</f>
        <v>8.27</v>
      </c>
      <c r="AH43" s="67">
        <f>'09-22 Gen Pivot'!W37</f>
        <v>580</v>
      </c>
      <c r="AJ43" s="197">
        <f>'09-22 Gen Pivot'!Y37</f>
        <v>535.45000000000005</v>
      </c>
      <c r="AL43" s="29">
        <f t="shared" si="27"/>
        <v>44.549999999999955</v>
      </c>
      <c r="AN43" s="29">
        <f t="shared" si="28"/>
        <v>404.36419999999998</v>
      </c>
      <c r="AP43" s="33">
        <f t="shared" si="29"/>
        <v>-175.63580000000002</v>
      </c>
      <c r="AR43" s="197">
        <f>'09-22 Gen Pivot'!X37</f>
        <v>1404.9</v>
      </c>
    </row>
    <row r="44" spans="1:44" x14ac:dyDescent="0.25">
      <c r="A44" s="202">
        <f t="shared" si="26"/>
        <v>44806.37499999992</v>
      </c>
      <c r="B44" s="232"/>
      <c r="C44" s="174"/>
      <c r="D44" s="174"/>
      <c r="E44" s="131">
        <f t="shared" si="2"/>
        <v>0</v>
      </c>
      <c r="F44" s="50">
        <f t="shared" si="3"/>
        <v>0</v>
      </c>
      <c r="G44" s="49">
        <f t="shared" si="4"/>
        <v>0</v>
      </c>
      <c r="H44" s="54">
        <f>'09-22 Hourly Purch Alloc'!F38</f>
        <v>174.93299999999999</v>
      </c>
      <c r="I44" s="44">
        <f t="shared" si="5"/>
        <v>7.95</v>
      </c>
      <c r="J44" s="34">
        <f t="shared" si="6"/>
        <v>0</v>
      </c>
      <c r="K44" s="167">
        <f t="shared" si="7"/>
        <v>0</v>
      </c>
      <c r="L44" s="34">
        <f t="shared" si="8"/>
        <v>399.78160000000003</v>
      </c>
      <c r="M44" s="34">
        <f t="shared" si="9"/>
        <v>580</v>
      </c>
      <c r="N44" s="34">
        <f t="shared" si="10"/>
        <v>582.66</v>
      </c>
      <c r="O44" s="32">
        <f t="shared" si="11"/>
        <v>2.6599999999999682</v>
      </c>
      <c r="P44" s="32">
        <f t="shared" si="12"/>
        <v>0</v>
      </c>
      <c r="Q44" s="32">
        <f t="shared" si="13"/>
        <v>0</v>
      </c>
      <c r="R44" s="36">
        <f t="shared" si="14"/>
        <v>0</v>
      </c>
      <c r="S44" s="36">
        <f t="shared" si="15"/>
        <v>0</v>
      </c>
      <c r="T44" s="36">
        <f t="shared" si="16"/>
        <v>0</v>
      </c>
      <c r="U44" s="196">
        <f>'09-22 Hourly Purch Alloc'!J38</f>
        <v>72.737265747457599</v>
      </c>
      <c r="V44" s="185">
        <f t="shared" si="17"/>
        <v>0</v>
      </c>
      <c r="W44" s="37">
        <f t="shared" si="18"/>
        <v>0</v>
      </c>
      <c r="X44" s="38">
        <f t="shared" si="19"/>
        <v>0</v>
      </c>
      <c r="Y44" s="39">
        <f t="shared" si="20"/>
        <v>0</v>
      </c>
      <c r="Z44" s="246"/>
      <c r="AA44" s="189">
        <f t="shared" si="21"/>
        <v>0</v>
      </c>
      <c r="AB44" s="25">
        <f t="shared" si="22"/>
        <v>0</v>
      </c>
      <c r="AD44" s="29"/>
      <c r="AE44" s="67">
        <f>'09-22 Gen Pivot'!V38</f>
        <v>399.78160000000003</v>
      </c>
      <c r="AF44" s="195">
        <f>'09-22 KP Int Load &amp; Marg Loss'!N34</f>
        <v>582.66</v>
      </c>
      <c r="AG44" s="302">
        <f>'09-22 KP Int Load &amp; Marg Loss'!V34</f>
        <v>7.95</v>
      </c>
      <c r="AH44" s="67">
        <f>'09-22 Gen Pivot'!W38</f>
        <v>580</v>
      </c>
      <c r="AJ44" s="197">
        <f>'09-22 Gen Pivot'!Y38</f>
        <v>535.15</v>
      </c>
      <c r="AL44" s="29">
        <f t="shared" si="27"/>
        <v>44.850000000000023</v>
      </c>
      <c r="AN44" s="29">
        <f t="shared" si="28"/>
        <v>399.78160000000003</v>
      </c>
      <c r="AP44" s="33">
        <f t="shared" si="29"/>
        <v>-180.21839999999997</v>
      </c>
      <c r="AR44" s="197">
        <f>'09-22 Gen Pivot'!X38</f>
        <v>1404.9</v>
      </c>
    </row>
    <row r="45" spans="1:44" x14ac:dyDescent="0.25">
      <c r="A45" s="202">
        <f t="shared" si="26"/>
        <v>44806.416666666584</v>
      </c>
      <c r="B45" s="232"/>
      <c r="C45" s="174"/>
      <c r="D45" s="174"/>
      <c r="E45" s="131">
        <f t="shared" si="2"/>
        <v>0</v>
      </c>
      <c r="F45" s="50">
        <f t="shared" si="3"/>
        <v>0</v>
      </c>
      <c r="G45" s="49">
        <f t="shared" si="4"/>
        <v>0</v>
      </c>
      <c r="H45" s="54">
        <f>'09-22 Hourly Purch Alloc'!F39</f>
        <v>202.75</v>
      </c>
      <c r="I45" s="44">
        <f t="shared" si="5"/>
        <v>8.4599999999999991</v>
      </c>
      <c r="J45" s="34">
        <f t="shared" si="6"/>
        <v>0</v>
      </c>
      <c r="K45" s="167">
        <f t="shared" si="7"/>
        <v>0</v>
      </c>
      <c r="L45" s="34">
        <f t="shared" si="8"/>
        <v>404.38040000000001</v>
      </c>
      <c r="M45" s="34">
        <f t="shared" si="9"/>
        <v>580</v>
      </c>
      <c r="N45" s="34">
        <f t="shared" si="10"/>
        <v>612.96</v>
      </c>
      <c r="O45" s="32">
        <f t="shared" si="11"/>
        <v>32.960000000000036</v>
      </c>
      <c r="P45" s="32">
        <f t="shared" si="12"/>
        <v>0</v>
      </c>
      <c r="Q45" s="32">
        <f t="shared" si="13"/>
        <v>0</v>
      </c>
      <c r="R45" s="36">
        <f t="shared" si="14"/>
        <v>0</v>
      </c>
      <c r="S45" s="36">
        <f t="shared" si="15"/>
        <v>0</v>
      </c>
      <c r="T45" s="36">
        <f t="shared" si="16"/>
        <v>0</v>
      </c>
      <c r="U45" s="196">
        <f>'09-22 Hourly Purch Alloc'!J39</f>
        <v>79.33</v>
      </c>
      <c r="V45" s="185">
        <f t="shared" si="17"/>
        <v>0</v>
      </c>
      <c r="W45" s="37">
        <f t="shared" si="18"/>
        <v>0</v>
      </c>
      <c r="X45" s="38">
        <f t="shared" si="19"/>
        <v>0</v>
      </c>
      <c r="Y45" s="39">
        <f t="shared" si="20"/>
        <v>0</v>
      </c>
      <c r="Z45" s="246"/>
      <c r="AA45" s="189">
        <f t="shared" si="21"/>
        <v>0</v>
      </c>
      <c r="AB45" s="25">
        <f t="shared" si="22"/>
        <v>0</v>
      </c>
      <c r="AD45" s="29"/>
      <c r="AE45" s="67">
        <f>'09-22 Gen Pivot'!V39</f>
        <v>404.38040000000001</v>
      </c>
      <c r="AF45" s="195">
        <f>'09-22 KP Int Load &amp; Marg Loss'!N35</f>
        <v>612.96</v>
      </c>
      <c r="AG45" s="302">
        <f>'09-22 KP Int Load &amp; Marg Loss'!V35</f>
        <v>8.4599999999999991</v>
      </c>
      <c r="AH45" s="67">
        <f>'09-22 Gen Pivot'!W39</f>
        <v>580</v>
      </c>
      <c r="AJ45" s="197">
        <f>'09-22 Gen Pivot'!Y39</f>
        <v>535.15</v>
      </c>
      <c r="AL45" s="29">
        <f t="shared" si="27"/>
        <v>44.850000000000023</v>
      </c>
      <c r="AN45" s="29">
        <f t="shared" si="28"/>
        <v>404.38040000000001</v>
      </c>
      <c r="AP45" s="33">
        <f t="shared" si="29"/>
        <v>-175.61959999999999</v>
      </c>
      <c r="AR45" s="197">
        <f>'09-22 Gen Pivot'!X39</f>
        <v>1404.9</v>
      </c>
    </row>
    <row r="46" spans="1:44" x14ac:dyDescent="0.25">
      <c r="A46" s="202">
        <f t="shared" si="26"/>
        <v>44806.458333333248</v>
      </c>
      <c r="B46" s="232"/>
      <c r="C46" s="174"/>
      <c r="D46" s="174"/>
      <c r="E46" s="131">
        <f t="shared" si="2"/>
        <v>0</v>
      </c>
      <c r="F46" s="50">
        <f t="shared" si="3"/>
        <v>0</v>
      </c>
      <c r="G46" s="49">
        <f t="shared" si="4"/>
        <v>0</v>
      </c>
      <c r="H46" s="54">
        <f>'09-22 Hourly Purch Alloc'!F40</f>
        <v>248.2</v>
      </c>
      <c r="I46" s="44">
        <f t="shared" si="5"/>
        <v>9.3600000000000012</v>
      </c>
      <c r="J46" s="34">
        <f t="shared" si="6"/>
        <v>0</v>
      </c>
      <c r="K46" s="167">
        <f t="shared" si="7"/>
        <v>0</v>
      </c>
      <c r="L46" s="34">
        <f t="shared" si="8"/>
        <v>400.48440000000005</v>
      </c>
      <c r="M46" s="34">
        <f t="shared" si="9"/>
        <v>580</v>
      </c>
      <c r="N46" s="34">
        <f t="shared" si="10"/>
        <v>648.6400000000001</v>
      </c>
      <c r="O46" s="32">
        <f t="shared" si="11"/>
        <v>68.6400000000001</v>
      </c>
      <c r="P46" s="32">
        <f t="shared" si="12"/>
        <v>0</v>
      </c>
      <c r="Q46" s="32">
        <f t="shared" si="13"/>
        <v>0</v>
      </c>
      <c r="R46" s="36">
        <f t="shared" si="14"/>
        <v>0</v>
      </c>
      <c r="S46" s="36">
        <f t="shared" si="15"/>
        <v>0</v>
      </c>
      <c r="T46" s="36">
        <f t="shared" si="16"/>
        <v>0</v>
      </c>
      <c r="U46" s="196">
        <f>'09-22 Hourly Purch Alloc'!J40</f>
        <v>90.04</v>
      </c>
      <c r="V46" s="185">
        <f t="shared" si="17"/>
        <v>0</v>
      </c>
      <c r="W46" s="37">
        <f t="shared" si="18"/>
        <v>0</v>
      </c>
      <c r="X46" s="38">
        <f t="shared" si="19"/>
        <v>0</v>
      </c>
      <c r="Y46" s="39">
        <f t="shared" si="20"/>
        <v>0</v>
      </c>
      <c r="Z46" s="246"/>
      <c r="AA46" s="189">
        <f t="shared" si="21"/>
        <v>0</v>
      </c>
      <c r="AB46" s="25">
        <f t="shared" si="22"/>
        <v>0</v>
      </c>
      <c r="AD46" s="29"/>
      <c r="AE46" s="67">
        <f>'09-22 Gen Pivot'!V40</f>
        <v>400.48440000000005</v>
      </c>
      <c r="AF46" s="195">
        <f>'09-22 KP Int Load &amp; Marg Loss'!N36</f>
        <v>648.6400000000001</v>
      </c>
      <c r="AG46" s="302">
        <f>'09-22 KP Int Load &amp; Marg Loss'!V36</f>
        <v>9.3600000000000012</v>
      </c>
      <c r="AH46" s="67">
        <f>'09-22 Gen Pivot'!W40</f>
        <v>580</v>
      </c>
      <c r="AJ46" s="197">
        <f>'09-22 Gen Pivot'!Y40</f>
        <v>535.15</v>
      </c>
      <c r="AL46" s="29">
        <f t="shared" si="27"/>
        <v>44.850000000000023</v>
      </c>
      <c r="AN46" s="29">
        <f t="shared" si="28"/>
        <v>400.48440000000005</v>
      </c>
      <c r="AP46" s="33">
        <f t="shared" si="29"/>
        <v>-179.51559999999995</v>
      </c>
      <c r="AR46" s="197">
        <f>'09-22 Gen Pivot'!X40</f>
        <v>1404.9</v>
      </c>
    </row>
    <row r="47" spans="1:44" x14ac:dyDescent="0.25">
      <c r="A47" s="202">
        <f t="shared" si="26"/>
        <v>44806.499999999913</v>
      </c>
      <c r="B47" s="232"/>
      <c r="C47" s="174"/>
      <c r="D47" s="174"/>
      <c r="E47" s="131">
        <f t="shared" si="2"/>
        <v>0</v>
      </c>
      <c r="F47" s="50">
        <f t="shared" si="3"/>
        <v>0</v>
      </c>
      <c r="G47" s="49">
        <f t="shared" si="4"/>
        <v>0</v>
      </c>
      <c r="H47" s="54">
        <f>'09-22 Hourly Purch Alloc'!F41</f>
        <v>286.92400000000004</v>
      </c>
      <c r="I47" s="44">
        <f t="shared" si="5"/>
        <v>10.450000000000001</v>
      </c>
      <c r="J47" s="34">
        <f t="shared" si="6"/>
        <v>0</v>
      </c>
      <c r="K47" s="167">
        <f t="shared" si="7"/>
        <v>0</v>
      </c>
      <c r="L47" s="34">
        <f t="shared" si="8"/>
        <v>400.38980000000004</v>
      </c>
      <c r="M47" s="34">
        <f t="shared" si="9"/>
        <v>580</v>
      </c>
      <c r="N47" s="34">
        <f t="shared" si="10"/>
        <v>697.76</v>
      </c>
      <c r="O47" s="32">
        <f t="shared" si="11"/>
        <v>117.75999999999999</v>
      </c>
      <c r="P47" s="32">
        <f t="shared" si="12"/>
        <v>0</v>
      </c>
      <c r="Q47" s="32">
        <f t="shared" si="13"/>
        <v>0</v>
      </c>
      <c r="R47" s="36">
        <f t="shared" si="14"/>
        <v>0</v>
      </c>
      <c r="S47" s="36">
        <f t="shared" si="15"/>
        <v>0</v>
      </c>
      <c r="T47" s="36">
        <f t="shared" si="16"/>
        <v>0</v>
      </c>
      <c r="U47" s="196">
        <f>'09-22 Hourly Purch Alloc'!J41</f>
        <v>97.022462484839167</v>
      </c>
      <c r="V47" s="185">
        <f t="shared" si="17"/>
        <v>0</v>
      </c>
      <c r="W47" s="37">
        <f t="shared" si="18"/>
        <v>0</v>
      </c>
      <c r="X47" s="38">
        <f t="shared" si="19"/>
        <v>0</v>
      </c>
      <c r="Y47" s="39">
        <f t="shared" si="20"/>
        <v>0</v>
      </c>
      <c r="Z47" s="246"/>
      <c r="AA47" s="189">
        <f t="shared" si="21"/>
        <v>0</v>
      </c>
      <c r="AB47" s="25">
        <f t="shared" si="22"/>
        <v>0</v>
      </c>
      <c r="AD47" s="29"/>
      <c r="AE47" s="67">
        <f>'09-22 Gen Pivot'!V41</f>
        <v>400.38980000000004</v>
      </c>
      <c r="AF47" s="195">
        <f>'09-22 KP Int Load &amp; Marg Loss'!N37</f>
        <v>697.76</v>
      </c>
      <c r="AG47" s="302">
        <f>'09-22 KP Int Load &amp; Marg Loss'!V37</f>
        <v>10.450000000000001</v>
      </c>
      <c r="AH47" s="67">
        <f>'09-22 Gen Pivot'!W41</f>
        <v>580</v>
      </c>
      <c r="AJ47" s="197">
        <f>'09-22 Gen Pivot'!Y41</f>
        <v>535.15</v>
      </c>
      <c r="AL47" s="29">
        <f t="shared" si="27"/>
        <v>44.850000000000023</v>
      </c>
      <c r="AN47" s="29">
        <f t="shared" si="28"/>
        <v>400.38980000000004</v>
      </c>
      <c r="AP47" s="33">
        <f t="shared" si="29"/>
        <v>-179.61019999999996</v>
      </c>
      <c r="AR47" s="197">
        <f>'09-22 Gen Pivot'!X41</f>
        <v>1404.9</v>
      </c>
    </row>
    <row r="48" spans="1:44" x14ac:dyDescent="0.25">
      <c r="A48" s="202">
        <f t="shared" si="26"/>
        <v>44806.541666666577</v>
      </c>
      <c r="B48" s="232"/>
      <c r="C48" s="174"/>
      <c r="D48" s="174"/>
      <c r="E48" s="131">
        <f t="shared" si="2"/>
        <v>0</v>
      </c>
      <c r="F48" s="50">
        <f t="shared" si="3"/>
        <v>0</v>
      </c>
      <c r="G48" s="49">
        <f t="shared" si="4"/>
        <v>0</v>
      </c>
      <c r="H48" s="54">
        <f>'09-22 Hourly Purch Alloc'!F42</f>
        <v>337.233</v>
      </c>
      <c r="I48" s="44">
        <f t="shared" si="5"/>
        <v>11.56</v>
      </c>
      <c r="J48" s="34">
        <f t="shared" si="6"/>
        <v>0</v>
      </c>
      <c r="K48" s="167">
        <f t="shared" si="7"/>
        <v>0</v>
      </c>
      <c r="L48" s="34">
        <f t="shared" si="8"/>
        <v>400.23419999999999</v>
      </c>
      <c r="M48" s="34">
        <f t="shared" si="9"/>
        <v>580</v>
      </c>
      <c r="N48" s="34">
        <f t="shared" si="10"/>
        <v>749.03000000000009</v>
      </c>
      <c r="O48" s="32">
        <f t="shared" si="11"/>
        <v>169.03000000000009</v>
      </c>
      <c r="P48" s="32">
        <f t="shared" si="12"/>
        <v>0</v>
      </c>
      <c r="Q48" s="32">
        <f t="shared" si="13"/>
        <v>0</v>
      </c>
      <c r="R48" s="36">
        <f t="shared" si="14"/>
        <v>0</v>
      </c>
      <c r="S48" s="36">
        <f t="shared" si="15"/>
        <v>0</v>
      </c>
      <c r="T48" s="36">
        <f t="shared" si="16"/>
        <v>0</v>
      </c>
      <c r="U48" s="196">
        <f>'09-22 Hourly Purch Alloc'!J42</f>
        <v>109.4190650262578</v>
      </c>
      <c r="V48" s="185">
        <f t="shared" si="17"/>
        <v>0</v>
      </c>
      <c r="W48" s="37">
        <f t="shared" si="18"/>
        <v>0</v>
      </c>
      <c r="X48" s="38">
        <f t="shared" si="19"/>
        <v>0</v>
      </c>
      <c r="Y48" s="39">
        <f t="shared" si="20"/>
        <v>0</v>
      </c>
      <c r="Z48" s="246"/>
      <c r="AA48" s="189">
        <f t="shared" si="21"/>
        <v>0</v>
      </c>
      <c r="AB48" s="25">
        <f t="shared" si="22"/>
        <v>0</v>
      </c>
      <c r="AD48" s="29"/>
      <c r="AE48" s="67">
        <f>'09-22 Gen Pivot'!V42</f>
        <v>400.23419999999999</v>
      </c>
      <c r="AF48" s="195">
        <f>'09-22 KP Int Load &amp; Marg Loss'!N38</f>
        <v>749.03000000000009</v>
      </c>
      <c r="AG48" s="302">
        <f>'09-22 KP Int Load &amp; Marg Loss'!V38</f>
        <v>11.56</v>
      </c>
      <c r="AH48" s="67">
        <f>'09-22 Gen Pivot'!W42</f>
        <v>580</v>
      </c>
      <c r="AJ48" s="197">
        <f>'09-22 Gen Pivot'!Y42</f>
        <v>535.15</v>
      </c>
      <c r="AL48" s="29">
        <f t="shared" si="27"/>
        <v>44.850000000000023</v>
      </c>
      <c r="AN48" s="29">
        <f t="shared" si="28"/>
        <v>400.23419999999999</v>
      </c>
      <c r="AP48" s="33">
        <f t="shared" si="29"/>
        <v>-179.76580000000001</v>
      </c>
      <c r="AR48" s="197">
        <f>'09-22 Gen Pivot'!X42</f>
        <v>1404.9</v>
      </c>
    </row>
    <row r="49" spans="1:44" x14ac:dyDescent="0.25">
      <c r="A49" s="202">
        <f t="shared" si="26"/>
        <v>44806.583333333241</v>
      </c>
      <c r="B49" s="232"/>
      <c r="C49" s="174"/>
      <c r="D49" s="174"/>
      <c r="E49" s="131">
        <f t="shared" si="2"/>
        <v>0</v>
      </c>
      <c r="F49" s="50">
        <f t="shared" si="3"/>
        <v>0</v>
      </c>
      <c r="G49" s="49">
        <f t="shared" si="4"/>
        <v>0</v>
      </c>
      <c r="H49" s="54">
        <f>'09-22 Hourly Purch Alloc'!F43</f>
        <v>387.13499999999999</v>
      </c>
      <c r="I49" s="44">
        <f t="shared" si="5"/>
        <v>12.54</v>
      </c>
      <c r="J49" s="34">
        <f t="shared" si="6"/>
        <v>0</v>
      </c>
      <c r="K49" s="167">
        <f t="shared" si="7"/>
        <v>0</v>
      </c>
      <c r="L49" s="34">
        <f t="shared" si="8"/>
        <v>399.96069999999997</v>
      </c>
      <c r="M49" s="34">
        <f t="shared" si="9"/>
        <v>580</v>
      </c>
      <c r="N49" s="34">
        <f t="shared" si="10"/>
        <v>799.63</v>
      </c>
      <c r="O49" s="32">
        <f t="shared" si="11"/>
        <v>219.63</v>
      </c>
      <c r="P49" s="32">
        <f t="shared" si="12"/>
        <v>0</v>
      </c>
      <c r="Q49" s="32">
        <f t="shared" si="13"/>
        <v>0</v>
      </c>
      <c r="R49" s="36">
        <f t="shared" si="14"/>
        <v>0</v>
      </c>
      <c r="S49" s="36">
        <f t="shared" si="15"/>
        <v>0</v>
      </c>
      <c r="T49" s="36">
        <f t="shared" si="16"/>
        <v>0</v>
      </c>
      <c r="U49" s="196">
        <f>'09-22 Hourly Purch Alloc'!J43</f>
        <v>115.77112766864273</v>
      </c>
      <c r="V49" s="185">
        <f t="shared" si="17"/>
        <v>0</v>
      </c>
      <c r="W49" s="37">
        <f t="shared" si="18"/>
        <v>0</v>
      </c>
      <c r="X49" s="38">
        <f t="shared" si="19"/>
        <v>0</v>
      </c>
      <c r="Y49" s="39">
        <f t="shared" si="20"/>
        <v>0</v>
      </c>
      <c r="Z49" s="246"/>
      <c r="AA49" s="189">
        <f t="shared" si="21"/>
        <v>0</v>
      </c>
      <c r="AB49" s="25">
        <f t="shared" si="22"/>
        <v>0</v>
      </c>
      <c r="AD49" s="29"/>
      <c r="AE49" s="67">
        <f>'09-22 Gen Pivot'!V43</f>
        <v>399.96069999999997</v>
      </c>
      <c r="AF49" s="195">
        <f>'09-22 KP Int Load &amp; Marg Loss'!N39</f>
        <v>799.63</v>
      </c>
      <c r="AG49" s="302">
        <f>'09-22 KP Int Load &amp; Marg Loss'!V39</f>
        <v>12.54</v>
      </c>
      <c r="AH49" s="67">
        <f>'09-22 Gen Pivot'!W43</f>
        <v>580</v>
      </c>
      <c r="AJ49" s="197">
        <f>'09-22 Gen Pivot'!Y43</f>
        <v>535.15</v>
      </c>
      <c r="AL49" s="29">
        <f t="shared" si="27"/>
        <v>44.850000000000023</v>
      </c>
      <c r="AN49" s="29">
        <f t="shared" si="28"/>
        <v>399.96069999999997</v>
      </c>
      <c r="AP49" s="33">
        <f t="shared" si="29"/>
        <v>-180.03930000000003</v>
      </c>
      <c r="AR49" s="197">
        <f>'09-22 Gen Pivot'!X43</f>
        <v>1404.9</v>
      </c>
    </row>
    <row r="50" spans="1:44" x14ac:dyDescent="0.25">
      <c r="A50" s="202">
        <f t="shared" si="26"/>
        <v>44806.624999999905</v>
      </c>
      <c r="B50" s="232"/>
      <c r="C50" s="174"/>
      <c r="D50" s="174"/>
      <c r="E50" s="131">
        <f t="shared" si="2"/>
        <v>0</v>
      </c>
      <c r="F50" s="50">
        <f t="shared" si="3"/>
        <v>0</v>
      </c>
      <c r="G50" s="49">
        <f t="shared" si="4"/>
        <v>0</v>
      </c>
      <c r="H50" s="54">
        <f>'09-22 Hourly Purch Alloc'!F44</f>
        <v>416.04499999999996</v>
      </c>
      <c r="I50" s="44">
        <f t="shared" si="5"/>
        <v>12.62</v>
      </c>
      <c r="J50" s="34">
        <f t="shared" si="6"/>
        <v>0</v>
      </c>
      <c r="K50" s="167">
        <f t="shared" si="7"/>
        <v>0</v>
      </c>
      <c r="L50" s="34">
        <f t="shared" si="8"/>
        <v>401.46659999999997</v>
      </c>
      <c r="M50" s="34">
        <f t="shared" si="9"/>
        <v>580</v>
      </c>
      <c r="N50" s="34">
        <f t="shared" si="10"/>
        <v>830.13</v>
      </c>
      <c r="O50" s="32">
        <f t="shared" si="11"/>
        <v>250.13</v>
      </c>
      <c r="P50" s="32">
        <f t="shared" si="12"/>
        <v>0</v>
      </c>
      <c r="Q50" s="32">
        <f t="shared" si="13"/>
        <v>0</v>
      </c>
      <c r="R50" s="36">
        <f t="shared" si="14"/>
        <v>0</v>
      </c>
      <c r="S50" s="36">
        <f t="shared" si="15"/>
        <v>0</v>
      </c>
      <c r="T50" s="36">
        <f t="shared" si="16"/>
        <v>0</v>
      </c>
      <c r="U50" s="196">
        <f>'09-22 Hourly Purch Alloc'!J44</f>
        <v>124.26633399031356</v>
      </c>
      <c r="V50" s="185">
        <f t="shared" si="17"/>
        <v>0</v>
      </c>
      <c r="W50" s="37">
        <f t="shared" si="18"/>
        <v>0</v>
      </c>
      <c r="X50" s="38">
        <f t="shared" si="19"/>
        <v>0</v>
      </c>
      <c r="Y50" s="39">
        <f t="shared" si="20"/>
        <v>0</v>
      </c>
      <c r="Z50" s="246"/>
      <c r="AA50" s="189">
        <f t="shared" si="21"/>
        <v>0</v>
      </c>
      <c r="AB50" s="25">
        <f t="shared" si="22"/>
        <v>0</v>
      </c>
      <c r="AD50" s="29"/>
      <c r="AE50" s="67">
        <f>'09-22 Gen Pivot'!V44</f>
        <v>401.46659999999997</v>
      </c>
      <c r="AF50" s="195">
        <f>'09-22 KP Int Load &amp; Marg Loss'!N40</f>
        <v>830.13</v>
      </c>
      <c r="AG50" s="302">
        <f>'09-22 KP Int Load &amp; Marg Loss'!V40</f>
        <v>12.62</v>
      </c>
      <c r="AH50" s="67">
        <f>'09-22 Gen Pivot'!W44</f>
        <v>580</v>
      </c>
      <c r="AJ50" s="197">
        <f>'09-22 Gen Pivot'!Y44</f>
        <v>535.15</v>
      </c>
      <c r="AL50" s="29">
        <f t="shared" si="27"/>
        <v>44.850000000000023</v>
      </c>
      <c r="AN50" s="29">
        <f t="shared" si="28"/>
        <v>401.46659999999997</v>
      </c>
      <c r="AP50" s="33">
        <f t="shared" si="29"/>
        <v>-178.53340000000003</v>
      </c>
      <c r="AR50" s="197">
        <f>'09-22 Gen Pivot'!X44</f>
        <v>1404.9</v>
      </c>
    </row>
    <row r="51" spans="1:44" x14ac:dyDescent="0.25">
      <c r="A51" s="202">
        <f t="shared" si="26"/>
        <v>44806.66666666657</v>
      </c>
      <c r="B51" s="232"/>
      <c r="C51" s="174"/>
      <c r="D51" s="174"/>
      <c r="E51" s="131">
        <f t="shared" si="2"/>
        <v>0</v>
      </c>
      <c r="F51" s="50">
        <f t="shared" si="3"/>
        <v>0</v>
      </c>
      <c r="G51" s="49">
        <f t="shared" si="4"/>
        <v>0</v>
      </c>
      <c r="H51" s="54">
        <f>'09-22 Hourly Purch Alloc'!F45</f>
        <v>426.13300000000004</v>
      </c>
      <c r="I51" s="44">
        <f t="shared" si="5"/>
        <v>13.209999999999999</v>
      </c>
      <c r="J51" s="34">
        <f t="shared" si="6"/>
        <v>0</v>
      </c>
      <c r="K51" s="167">
        <f t="shared" si="7"/>
        <v>0</v>
      </c>
      <c r="L51" s="34">
        <f t="shared" si="8"/>
        <v>400.81820000000005</v>
      </c>
      <c r="M51" s="34">
        <f t="shared" si="9"/>
        <v>580</v>
      </c>
      <c r="N51" s="34">
        <f t="shared" si="10"/>
        <v>840.17000000000007</v>
      </c>
      <c r="O51" s="32">
        <f t="shared" si="11"/>
        <v>260.17000000000007</v>
      </c>
      <c r="P51" s="32">
        <f t="shared" si="12"/>
        <v>0</v>
      </c>
      <c r="Q51" s="32">
        <f t="shared" si="13"/>
        <v>0</v>
      </c>
      <c r="R51" s="36">
        <f t="shared" si="14"/>
        <v>0</v>
      </c>
      <c r="S51" s="36">
        <f t="shared" si="15"/>
        <v>0</v>
      </c>
      <c r="T51" s="36">
        <f t="shared" si="16"/>
        <v>0</v>
      </c>
      <c r="U51" s="196">
        <f>'09-22 Hourly Purch Alloc'!J45</f>
        <v>141.52206085893368</v>
      </c>
      <c r="V51" s="185">
        <f t="shared" si="17"/>
        <v>0</v>
      </c>
      <c r="W51" s="37">
        <f t="shared" si="18"/>
        <v>0</v>
      </c>
      <c r="X51" s="38">
        <f t="shared" si="19"/>
        <v>0</v>
      </c>
      <c r="Y51" s="39">
        <f t="shared" si="20"/>
        <v>0</v>
      </c>
      <c r="Z51" s="246"/>
      <c r="AA51" s="189">
        <f t="shared" si="21"/>
        <v>0</v>
      </c>
      <c r="AB51" s="25">
        <f t="shared" si="22"/>
        <v>0</v>
      </c>
      <c r="AD51" s="29"/>
      <c r="AE51" s="67">
        <f>'09-22 Gen Pivot'!V45</f>
        <v>400.81820000000005</v>
      </c>
      <c r="AF51" s="195">
        <f>'09-22 KP Int Load &amp; Marg Loss'!N41</f>
        <v>840.17000000000007</v>
      </c>
      <c r="AG51" s="302">
        <f>'09-22 KP Int Load &amp; Marg Loss'!V41</f>
        <v>13.209999999999999</v>
      </c>
      <c r="AH51" s="67">
        <f>'09-22 Gen Pivot'!W45</f>
        <v>580</v>
      </c>
      <c r="AJ51" s="197">
        <f>'09-22 Gen Pivot'!Y45</f>
        <v>535.15</v>
      </c>
      <c r="AL51" s="29">
        <f t="shared" si="27"/>
        <v>44.850000000000023</v>
      </c>
      <c r="AN51" s="29">
        <f t="shared" si="28"/>
        <v>400.81820000000005</v>
      </c>
      <c r="AP51" s="33">
        <f t="shared" si="29"/>
        <v>-179.18179999999995</v>
      </c>
      <c r="AR51" s="197">
        <f>'09-22 Gen Pivot'!X45</f>
        <v>1404.9</v>
      </c>
    </row>
    <row r="52" spans="1:44" x14ac:dyDescent="0.25">
      <c r="A52" s="202">
        <f t="shared" si="26"/>
        <v>44806.708333333234</v>
      </c>
      <c r="B52" s="232"/>
      <c r="C52" s="174"/>
      <c r="D52" s="174"/>
      <c r="E52" s="131">
        <f t="shared" si="2"/>
        <v>0</v>
      </c>
      <c r="F52" s="50">
        <f t="shared" si="3"/>
        <v>0</v>
      </c>
      <c r="G52" s="49">
        <f t="shared" si="4"/>
        <v>0</v>
      </c>
      <c r="H52" s="54">
        <f>'09-22 Hourly Purch Alloc'!F46</f>
        <v>428.93200000000002</v>
      </c>
      <c r="I52" s="44">
        <f t="shared" si="5"/>
        <v>14.009999999999998</v>
      </c>
      <c r="J52" s="34">
        <f t="shared" si="6"/>
        <v>0</v>
      </c>
      <c r="K52" s="167">
        <f t="shared" si="7"/>
        <v>0</v>
      </c>
      <c r="L52" s="34">
        <f t="shared" si="8"/>
        <v>409.3811</v>
      </c>
      <c r="M52" s="34">
        <f t="shared" si="9"/>
        <v>580</v>
      </c>
      <c r="N52" s="34">
        <f t="shared" si="10"/>
        <v>852.33</v>
      </c>
      <c r="O52" s="32">
        <f t="shared" si="11"/>
        <v>272.33000000000004</v>
      </c>
      <c r="P52" s="32">
        <f t="shared" si="12"/>
        <v>0</v>
      </c>
      <c r="Q52" s="32">
        <f t="shared" si="13"/>
        <v>0</v>
      </c>
      <c r="R52" s="36">
        <f t="shared" si="14"/>
        <v>0</v>
      </c>
      <c r="S52" s="36">
        <f t="shared" si="15"/>
        <v>0</v>
      </c>
      <c r="T52" s="36">
        <f t="shared" si="16"/>
        <v>0</v>
      </c>
      <c r="U52" s="196">
        <f>'09-22 Hourly Purch Alloc'!J46</f>
        <v>149.12762369792881</v>
      </c>
      <c r="V52" s="185">
        <f t="shared" si="17"/>
        <v>0</v>
      </c>
      <c r="W52" s="37">
        <f t="shared" si="18"/>
        <v>0</v>
      </c>
      <c r="X52" s="38">
        <f t="shared" si="19"/>
        <v>0</v>
      </c>
      <c r="Y52" s="39">
        <f t="shared" si="20"/>
        <v>0</v>
      </c>
      <c r="Z52" s="246"/>
      <c r="AA52" s="189">
        <f t="shared" si="21"/>
        <v>0</v>
      </c>
      <c r="AB52" s="25">
        <f t="shared" si="22"/>
        <v>0</v>
      </c>
      <c r="AD52" s="29"/>
      <c r="AE52" s="67">
        <f>'09-22 Gen Pivot'!V46</f>
        <v>409.3811</v>
      </c>
      <c r="AF52" s="195">
        <f>'09-22 KP Int Load &amp; Marg Loss'!N42</f>
        <v>852.33</v>
      </c>
      <c r="AG52" s="302">
        <f>'09-22 KP Int Load &amp; Marg Loss'!V42</f>
        <v>14.009999999999998</v>
      </c>
      <c r="AH52" s="67">
        <f>'09-22 Gen Pivot'!W46</f>
        <v>580</v>
      </c>
      <c r="AJ52" s="197">
        <f>'09-22 Gen Pivot'!Y46</f>
        <v>535.15</v>
      </c>
      <c r="AL52" s="29">
        <f t="shared" si="27"/>
        <v>44.850000000000023</v>
      </c>
      <c r="AN52" s="29">
        <f t="shared" si="28"/>
        <v>409.3811</v>
      </c>
      <c r="AP52" s="33">
        <f t="shared" si="29"/>
        <v>-170.6189</v>
      </c>
      <c r="AR52" s="197">
        <f>'09-22 Gen Pivot'!X46</f>
        <v>1404.9</v>
      </c>
    </row>
    <row r="53" spans="1:44" x14ac:dyDescent="0.25">
      <c r="A53" s="202">
        <f t="shared" si="26"/>
        <v>44806.749999999898</v>
      </c>
      <c r="B53" s="232"/>
      <c r="C53" s="174"/>
      <c r="D53" s="174"/>
      <c r="E53" s="131">
        <f t="shared" si="2"/>
        <v>0</v>
      </c>
      <c r="F53" s="50">
        <f t="shared" si="3"/>
        <v>0</v>
      </c>
      <c r="G53" s="49">
        <f t="shared" si="4"/>
        <v>0</v>
      </c>
      <c r="H53" s="54">
        <f>'09-22 Hourly Purch Alloc'!F47</f>
        <v>409.82300000000004</v>
      </c>
      <c r="I53" s="44">
        <f t="shared" si="5"/>
        <v>13.709999999999999</v>
      </c>
      <c r="J53" s="34">
        <f t="shared" si="6"/>
        <v>0</v>
      </c>
      <c r="K53" s="167">
        <f t="shared" si="7"/>
        <v>0</v>
      </c>
      <c r="L53" s="34">
        <f t="shared" si="8"/>
        <v>407.1071</v>
      </c>
      <c r="M53" s="34">
        <f t="shared" si="9"/>
        <v>580</v>
      </c>
      <c r="N53" s="34">
        <f t="shared" si="10"/>
        <v>830.64</v>
      </c>
      <c r="O53" s="32">
        <f t="shared" si="11"/>
        <v>250.64</v>
      </c>
      <c r="P53" s="32">
        <f t="shared" si="12"/>
        <v>0</v>
      </c>
      <c r="Q53" s="32">
        <f t="shared" si="13"/>
        <v>0</v>
      </c>
      <c r="R53" s="36">
        <f t="shared" si="14"/>
        <v>0</v>
      </c>
      <c r="S53" s="36">
        <f t="shared" si="15"/>
        <v>0</v>
      </c>
      <c r="T53" s="36">
        <f t="shared" si="16"/>
        <v>0</v>
      </c>
      <c r="U53" s="196">
        <f>'09-22 Hourly Purch Alloc'!J47</f>
        <v>149.0099994387821</v>
      </c>
      <c r="V53" s="185">
        <f t="shared" si="17"/>
        <v>0</v>
      </c>
      <c r="W53" s="37">
        <f t="shared" si="18"/>
        <v>0</v>
      </c>
      <c r="X53" s="38">
        <f t="shared" si="19"/>
        <v>0</v>
      </c>
      <c r="Y53" s="39">
        <f t="shared" si="20"/>
        <v>0</v>
      </c>
      <c r="Z53" s="246"/>
      <c r="AA53" s="189">
        <f t="shared" si="21"/>
        <v>0</v>
      </c>
      <c r="AB53" s="25">
        <f t="shared" si="22"/>
        <v>0</v>
      </c>
      <c r="AD53" s="29"/>
      <c r="AE53" s="67">
        <f>'09-22 Gen Pivot'!V47</f>
        <v>407.1071</v>
      </c>
      <c r="AF53" s="195">
        <f>'09-22 KP Int Load &amp; Marg Loss'!N43</f>
        <v>830.64</v>
      </c>
      <c r="AG53" s="302">
        <f>'09-22 KP Int Load &amp; Marg Loss'!V43</f>
        <v>13.709999999999999</v>
      </c>
      <c r="AH53" s="67">
        <f>'09-22 Gen Pivot'!W47</f>
        <v>580</v>
      </c>
      <c r="AJ53" s="197">
        <f>'09-22 Gen Pivot'!Y47</f>
        <v>535.15</v>
      </c>
      <c r="AL53" s="29">
        <f t="shared" si="27"/>
        <v>44.850000000000023</v>
      </c>
      <c r="AN53" s="29">
        <f t="shared" si="28"/>
        <v>407.1071</v>
      </c>
      <c r="AP53" s="33">
        <f t="shared" si="29"/>
        <v>-172.8929</v>
      </c>
      <c r="AR53" s="197">
        <f>'09-22 Gen Pivot'!X47</f>
        <v>1404.9</v>
      </c>
    </row>
    <row r="54" spans="1:44" x14ac:dyDescent="0.25">
      <c r="A54" s="202">
        <f t="shared" si="26"/>
        <v>44806.791666666562</v>
      </c>
      <c r="B54" s="232"/>
      <c r="C54" s="174"/>
      <c r="D54" s="174"/>
      <c r="E54" s="131">
        <f t="shared" si="2"/>
        <v>0</v>
      </c>
      <c r="F54" s="50">
        <f t="shared" si="3"/>
        <v>0</v>
      </c>
      <c r="G54" s="49">
        <f t="shared" si="4"/>
        <v>0</v>
      </c>
      <c r="H54" s="54">
        <f>'09-22 Hourly Purch Alloc'!F48</f>
        <v>385.18599999999998</v>
      </c>
      <c r="I54" s="44">
        <f t="shared" si="5"/>
        <v>12.809999999999999</v>
      </c>
      <c r="J54" s="34">
        <f t="shared" si="6"/>
        <v>0</v>
      </c>
      <c r="K54" s="167">
        <f t="shared" si="7"/>
        <v>0</v>
      </c>
      <c r="L54" s="34">
        <f t="shared" si="8"/>
        <v>401.46000000000004</v>
      </c>
      <c r="M54" s="34">
        <f t="shared" si="9"/>
        <v>580</v>
      </c>
      <c r="N54" s="34">
        <f t="shared" si="10"/>
        <v>799.45</v>
      </c>
      <c r="O54" s="32">
        <f t="shared" si="11"/>
        <v>219.45000000000005</v>
      </c>
      <c r="P54" s="32">
        <f t="shared" si="12"/>
        <v>0</v>
      </c>
      <c r="Q54" s="32">
        <f t="shared" si="13"/>
        <v>0</v>
      </c>
      <c r="R54" s="36">
        <f t="shared" si="14"/>
        <v>0</v>
      </c>
      <c r="S54" s="36">
        <f t="shared" si="15"/>
        <v>0</v>
      </c>
      <c r="T54" s="36">
        <f t="shared" si="16"/>
        <v>0</v>
      </c>
      <c r="U54" s="196">
        <f>'09-22 Hourly Purch Alloc'!J48</f>
        <v>127.72117443001564</v>
      </c>
      <c r="V54" s="185">
        <f t="shared" si="17"/>
        <v>0</v>
      </c>
      <c r="W54" s="37">
        <f t="shared" si="18"/>
        <v>0</v>
      </c>
      <c r="X54" s="38">
        <f t="shared" si="19"/>
        <v>0</v>
      </c>
      <c r="Y54" s="39">
        <f t="shared" si="20"/>
        <v>0</v>
      </c>
      <c r="Z54" s="246"/>
      <c r="AA54" s="189">
        <f t="shared" si="21"/>
        <v>0</v>
      </c>
      <c r="AB54" s="25">
        <f t="shared" si="22"/>
        <v>0</v>
      </c>
      <c r="AD54" s="29"/>
      <c r="AE54" s="67">
        <f>'09-22 Gen Pivot'!V48</f>
        <v>401.46000000000004</v>
      </c>
      <c r="AF54" s="195">
        <f>'09-22 KP Int Load &amp; Marg Loss'!N44</f>
        <v>799.45</v>
      </c>
      <c r="AG54" s="302">
        <f>'09-22 KP Int Load &amp; Marg Loss'!V44</f>
        <v>12.809999999999999</v>
      </c>
      <c r="AH54" s="67">
        <f>'09-22 Gen Pivot'!W48</f>
        <v>580</v>
      </c>
      <c r="AJ54" s="197">
        <f>'09-22 Gen Pivot'!Y48</f>
        <v>535.15</v>
      </c>
      <c r="AL54" s="29">
        <f t="shared" si="27"/>
        <v>44.850000000000023</v>
      </c>
      <c r="AN54" s="29">
        <f t="shared" si="28"/>
        <v>401.46000000000004</v>
      </c>
      <c r="AP54" s="33">
        <f t="shared" si="29"/>
        <v>-178.53999999999996</v>
      </c>
      <c r="AR54" s="197">
        <f>'09-22 Gen Pivot'!X48</f>
        <v>1404.9</v>
      </c>
    </row>
    <row r="55" spans="1:44" x14ac:dyDescent="0.25">
      <c r="A55" s="202">
        <f t="shared" si="26"/>
        <v>44806.833333333227</v>
      </c>
      <c r="B55" s="232"/>
      <c r="C55" s="174"/>
      <c r="D55" s="174"/>
      <c r="E55" s="131">
        <f t="shared" si="2"/>
        <v>0</v>
      </c>
      <c r="F55" s="50">
        <f t="shared" si="3"/>
        <v>0</v>
      </c>
      <c r="G55" s="49">
        <f t="shared" si="4"/>
        <v>0</v>
      </c>
      <c r="H55" s="54">
        <f>'09-22 Hourly Purch Alloc'!F49</f>
        <v>380.62300000000005</v>
      </c>
      <c r="I55" s="44">
        <f t="shared" si="5"/>
        <v>11.92</v>
      </c>
      <c r="J55" s="34">
        <f t="shared" si="6"/>
        <v>0</v>
      </c>
      <c r="K55" s="167">
        <f t="shared" si="7"/>
        <v>0</v>
      </c>
      <c r="L55" s="34">
        <f t="shared" si="8"/>
        <v>370.50659999999999</v>
      </c>
      <c r="M55" s="34">
        <f t="shared" si="9"/>
        <v>580</v>
      </c>
      <c r="N55" s="34">
        <f t="shared" si="10"/>
        <v>763.04000000000008</v>
      </c>
      <c r="O55" s="32">
        <f t="shared" si="11"/>
        <v>183.04000000000008</v>
      </c>
      <c r="P55" s="32">
        <f t="shared" si="12"/>
        <v>0</v>
      </c>
      <c r="Q55" s="32">
        <f t="shared" si="13"/>
        <v>0</v>
      </c>
      <c r="R55" s="36">
        <f t="shared" si="14"/>
        <v>0</v>
      </c>
      <c r="S55" s="36">
        <f t="shared" si="15"/>
        <v>0</v>
      </c>
      <c r="T55" s="36">
        <f t="shared" si="16"/>
        <v>0</v>
      </c>
      <c r="U55" s="196">
        <f>'09-22 Hourly Purch Alloc'!J49</f>
        <v>114.26000005254541</v>
      </c>
      <c r="V55" s="185">
        <f t="shared" si="17"/>
        <v>0</v>
      </c>
      <c r="W55" s="37">
        <f t="shared" si="18"/>
        <v>0</v>
      </c>
      <c r="X55" s="38">
        <f t="shared" si="19"/>
        <v>0</v>
      </c>
      <c r="Y55" s="39">
        <f t="shared" si="20"/>
        <v>0</v>
      </c>
      <c r="Z55" s="246"/>
      <c r="AA55" s="189">
        <f t="shared" si="21"/>
        <v>0</v>
      </c>
      <c r="AB55" s="25">
        <f t="shared" si="22"/>
        <v>0</v>
      </c>
      <c r="AD55" s="29"/>
      <c r="AE55" s="67">
        <f>'09-22 Gen Pivot'!V49</f>
        <v>370.50659999999999</v>
      </c>
      <c r="AF55" s="195">
        <f>'09-22 KP Int Load &amp; Marg Loss'!N45</f>
        <v>763.04000000000008</v>
      </c>
      <c r="AG55" s="302">
        <f>'09-22 KP Int Load &amp; Marg Loss'!V45</f>
        <v>11.92</v>
      </c>
      <c r="AH55" s="67">
        <f>'09-22 Gen Pivot'!W49</f>
        <v>580</v>
      </c>
      <c r="AJ55" s="197">
        <f>'09-22 Gen Pivot'!Y49</f>
        <v>504.85</v>
      </c>
      <c r="AL55" s="29">
        <f t="shared" si="27"/>
        <v>75.149999999999977</v>
      </c>
      <c r="AN55" s="29">
        <f t="shared" si="28"/>
        <v>370.50659999999999</v>
      </c>
      <c r="AP55" s="33">
        <f t="shared" si="29"/>
        <v>-209.49340000000001</v>
      </c>
      <c r="AR55" s="197">
        <f>'09-22 Gen Pivot'!X49</f>
        <v>1404.9</v>
      </c>
    </row>
    <row r="56" spans="1:44" x14ac:dyDescent="0.25">
      <c r="A56" s="202">
        <f t="shared" si="26"/>
        <v>44806.874999999891</v>
      </c>
      <c r="B56" s="232"/>
      <c r="C56" s="174"/>
      <c r="D56" s="174"/>
      <c r="E56" s="131">
        <f t="shared" si="2"/>
        <v>0</v>
      </c>
      <c r="F56" s="50">
        <f t="shared" si="3"/>
        <v>0</v>
      </c>
      <c r="G56" s="49">
        <f t="shared" si="4"/>
        <v>0</v>
      </c>
      <c r="H56" s="54">
        <f>'09-22 Hourly Purch Alloc'!F50</f>
        <v>381.90100000000001</v>
      </c>
      <c r="I56" s="44">
        <f t="shared" si="5"/>
        <v>11.709999999999999</v>
      </c>
      <c r="J56" s="34">
        <f t="shared" si="6"/>
        <v>0</v>
      </c>
      <c r="K56" s="167">
        <f t="shared" si="7"/>
        <v>0</v>
      </c>
      <c r="L56" s="34">
        <f t="shared" si="8"/>
        <v>355.6189</v>
      </c>
      <c r="M56" s="34">
        <f t="shared" si="9"/>
        <v>580</v>
      </c>
      <c r="N56" s="34">
        <f t="shared" si="10"/>
        <v>749.22</v>
      </c>
      <c r="O56" s="32">
        <f t="shared" si="11"/>
        <v>169.22000000000003</v>
      </c>
      <c r="P56" s="32">
        <f t="shared" si="12"/>
        <v>0</v>
      </c>
      <c r="Q56" s="32">
        <f t="shared" si="13"/>
        <v>0</v>
      </c>
      <c r="R56" s="36">
        <f t="shared" si="14"/>
        <v>0</v>
      </c>
      <c r="S56" s="36">
        <f t="shared" si="15"/>
        <v>0</v>
      </c>
      <c r="T56" s="36">
        <f t="shared" si="16"/>
        <v>0</v>
      </c>
      <c r="U56" s="196">
        <f>'09-22 Hourly Purch Alloc'!J50</f>
        <v>111.20091985881157</v>
      </c>
      <c r="V56" s="185">
        <f t="shared" si="17"/>
        <v>0</v>
      </c>
      <c r="W56" s="37">
        <f t="shared" si="18"/>
        <v>0</v>
      </c>
      <c r="X56" s="38">
        <f t="shared" si="19"/>
        <v>0</v>
      </c>
      <c r="Y56" s="39">
        <f t="shared" si="20"/>
        <v>0</v>
      </c>
      <c r="Z56" s="246"/>
      <c r="AA56" s="189">
        <f t="shared" si="21"/>
        <v>0</v>
      </c>
      <c r="AB56" s="25">
        <f t="shared" si="22"/>
        <v>0</v>
      </c>
      <c r="AD56" s="29"/>
      <c r="AE56" s="67">
        <f>'09-22 Gen Pivot'!V50</f>
        <v>355.6189</v>
      </c>
      <c r="AF56" s="195">
        <f>'09-22 KP Int Load &amp; Marg Loss'!N46</f>
        <v>749.22</v>
      </c>
      <c r="AG56" s="302">
        <f>'09-22 KP Int Load &amp; Marg Loss'!V46</f>
        <v>11.709999999999999</v>
      </c>
      <c r="AH56" s="67">
        <f>'09-22 Gen Pivot'!W50</f>
        <v>580</v>
      </c>
      <c r="AJ56" s="197">
        <f>'09-22 Gen Pivot'!Y50</f>
        <v>490.3</v>
      </c>
      <c r="AL56" s="29">
        <f t="shared" si="27"/>
        <v>89.699999999999989</v>
      </c>
      <c r="AN56" s="29">
        <f t="shared" si="28"/>
        <v>355.6189</v>
      </c>
      <c r="AP56" s="33">
        <f t="shared" si="29"/>
        <v>-224.3811</v>
      </c>
      <c r="AR56" s="197">
        <f>'09-22 Gen Pivot'!X50</f>
        <v>1404.9</v>
      </c>
    </row>
    <row r="57" spans="1:44" x14ac:dyDescent="0.25">
      <c r="A57" s="202">
        <f t="shared" si="26"/>
        <v>44806.916666666555</v>
      </c>
      <c r="B57" s="232"/>
      <c r="C57" s="174"/>
      <c r="D57" s="174"/>
      <c r="E57" s="131">
        <f t="shared" si="2"/>
        <v>0</v>
      </c>
      <c r="F57" s="50">
        <f t="shared" si="3"/>
        <v>0</v>
      </c>
      <c r="G57" s="49">
        <f t="shared" si="4"/>
        <v>0</v>
      </c>
      <c r="H57" s="54">
        <f>'09-22 Hourly Purch Alloc'!F51</f>
        <v>341.60199999999998</v>
      </c>
      <c r="I57" s="44">
        <f t="shared" si="5"/>
        <v>11.01</v>
      </c>
      <c r="J57" s="34">
        <f t="shared" si="6"/>
        <v>0</v>
      </c>
      <c r="K57" s="167">
        <f t="shared" si="7"/>
        <v>0</v>
      </c>
      <c r="L57" s="34">
        <f t="shared" si="8"/>
        <v>356.70490000000001</v>
      </c>
      <c r="M57" s="34">
        <f t="shared" si="9"/>
        <v>580</v>
      </c>
      <c r="N57" s="34">
        <f t="shared" si="10"/>
        <v>709.32</v>
      </c>
      <c r="O57" s="32">
        <f t="shared" si="11"/>
        <v>129.32000000000005</v>
      </c>
      <c r="P57" s="32">
        <f t="shared" si="12"/>
        <v>0</v>
      </c>
      <c r="Q57" s="32">
        <f t="shared" si="13"/>
        <v>0</v>
      </c>
      <c r="R57" s="36">
        <f t="shared" si="14"/>
        <v>0</v>
      </c>
      <c r="S57" s="36">
        <f t="shared" si="15"/>
        <v>0</v>
      </c>
      <c r="T57" s="36">
        <f t="shared" si="16"/>
        <v>0</v>
      </c>
      <c r="U57" s="196">
        <f>'09-22 Hourly Purch Alloc'!J51</f>
        <v>102.20616590066804</v>
      </c>
      <c r="V57" s="185">
        <f t="shared" si="17"/>
        <v>0</v>
      </c>
      <c r="W57" s="37">
        <f t="shared" si="18"/>
        <v>0</v>
      </c>
      <c r="X57" s="38">
        <f t="shared" si="19"/>
        <v>0</v>
      </c>
      <c r="Y57" s="39">
        <f t="shared" si="20"/>
        <v>0</v>
      </c>
      <c r="Z57" s="246"/>
      <c r="AA57" s="189">
        <f t="shared" si="21"/>
        <v>0</v>
      </c>
      <c r="AB57" s="25">
        <f t="shared" si="22"/>
        <v>0</v>
      </c>
      <c r="AD57" s="29"/>
      <c r="AE57" s="67">
        <f>'09-22 Gen Pivot'!V51</f>
        <v>356.70490000000001</v>
      </c>
      <c r="AF57" s="195">
        <f>'09-22 KP Int Load &amp; Marg Loss'!N47</f>
        <v>709.32</v>
      </c>
      <c r="AG57" s="302">
        <f>'09-22 KP Int Load &amp; Marg Loss'!V47</f>
        <v>11.01</v>
      </c>
      <c r="AH57" s="67">
        <f>'09-22 Gen Pivot'!W51</f>
        <v>580</v>
      </c>
      <c r="AJ57" s="197">
        <f>'09-22 Gen Pivot'!Y51</f>
        <v>490.15</v>
      </c>
      <c r="AL57" s="29">
        <f t="shared" si="27"/>
        <v>89.850000000000023</v>
      </c>
      <c r="AN57" s="29">
        <f t="shared" si="28"/>
        <v>356.70490000000001</v>
      </c>
      <c r="AP57" s="33">
        <f t="shared" si="29"/>
        <v>-223.29509999999999</v>
      </c>
      <c r="AR57" s="197">
        <f>'09-22 Gen Pivot'!X51</f>
        <v>1404.9</v>
      </c>
    </row>
    <row r="58" spans="1:44" x14ac:dyDescent="0.25">
      <c r="A58" s="202">
        <f t="shared" si="26"/>
        <v>44806.958333333219</v>
      </c>
      <c r="B58" s="232"/>
      <c r="C58" s="174"/>
      <c r="D58" s="174"/>
      <c r="E58" s="131">
        <f t="shared" si="2"/>
        <v>0</v>
      </c>
      <c r="F58" s="50">
        <f t="shared" si="3"/>
        <v>0</v>
      </c>
      <c r="G58" s="49">
        <f t="shared" si="4"/>
        <v>0</v>
      </c>
      <c r="H58" s="54">
        <f>'09-22 Hourly Purch Alloc'!F52</f>
        <v>305.81599999999997</v>
      </c>
      <c r="I58" s="44">
        <f t="shared" si="5"/>
        <v>9.7899999999999991</v>
      </c>
      <c r="J58" s="34">
        <f t="shared" si="6"/>
        <v>0</v>
      </c>
      <c r="K58" s="167">
        <f t="shared" si="7"/>
        <v>0</v>
      </c>
      <c r="L58" s="34">
        <f t="shared" si="8"/>
        <v>354.84730000000002</v>
      </c>
      <c r="M58" s="34">
        <f t="shared" si="9"/>
        <v>580</v>
      </c>
      <c r="N58" s="34">
        <f t="shared" si="10"/>
        <v>670.44999999999993</v>
      </c>
      <c r="O58" s="32">
        <f t="shared" si="11"/>
        <v>90.449999999999932</v>
      </c>
      <c r="P58" s="32">
        <f t="shared" si="12"/>
        <v>0</v>
      </c>
      <c r="Q58" s="32">
        <f t="shared" si="13"/>
        <v>0</v>
      </c>
      <c r="R58" s="36">
        <f t="shared" si="14"/>
        <v>0</v>
      </c>
      <c r="S58" s="36">
        <f t="shared" si="15"/>
        <v>0</v>
      </c>
      <c r="T58" s="36">
        <f t="shared" si="16"/>
        <v>0</v>
      </c>
      <c r="U58" s="196">
        <f>'09-22 Hourly Purch Alloc'!J52</f>
        <v>92.534807577105184</v>
      </c>
      <c r="V58" s="185">
        <f t="shared" si="17"/>
        <v>0</v>
      </c>
      <c r="W58" s="37">
        <f t="shared" si="18"/>
        <v>0</v>
      </c>
      <c r="X58" s="38">
        <f t="shared" si="19"/>
        <v>0</v>
      </c>
      <c r="Y58" s="39">
        <f t="shared" si="20"/>
        <v>0</v>
      </c>
      <c r="Z58" s="246"/>
      <c r="AA58" s="189">
        <f t="shared" si="21"/>
        <v>0</v>
      </c>
      <c r="AB58" s="25">
        <f t="shared" si="22"/>
        <v>0</v>
      </c>
      <c r="AD58" s="29"/>
      <c r="AE58" s="67">
        <f>'09-22 Gen Pivot'!V52</f>
        <v>354.84730000000002</v>
      </c>
      <c r="AF58" s="195">
        <f>'09-22 KP Int Load &amp; Marg Loss'!N48</f>
        <v>670.44999999999993</v>
      </c>
      <c r="AG58" s="302">
        <f>'09-22 KP Int Load &amp; Marg Loss'!V48</f>
        <v>9.7899999999999991</v>
      </c>
      <c r="AH58" s="67">
        <f>'09-22 Gen Pivot'!W52</f>
        <v>580</v>
      </c>
      <c r="AJ58" s="197">
        <f>'09-22 Gen Pivot'!Y52</f>
        <v>490.15</v>
      </c>
      <c r="AL58" s="29">
        <f t="shared" si="27"/>
        <v>89.850000000000023</v>
      </c>
      <c r="AN58" s="29">
        <f t="shared" si="28"/>
        <v>354.84730000000002</v>
      </c>
      <c r="AP58" s="33">
        <f t="shared" si="29"/>
        <v>-225.15269999999998</v>
      </c>
      <c r="AR58" s="197">
        <f>'09-22 Gen Pivot'!X52</f>
        <v>1404.9</v>
      </c>
    </row>
    <row r="59" spans="1:44" x14ac:dyDescent="0.25">
      <c r="A59" s="202">
        <f t="shared" si="26"/>
        <v>44806.999999999884</v>
      </c>
      <c r="B59" s="232"/>
      <c r="C59" s="174"/>
      <c r="D59" s="174"/>
      <c r="E59" s="131">
        <f t="shared" si="2"/>
        <v>0</v>
      </c>
      <c r="F59" s="50">
        <f t="shared" si="3"/>
        <v>0</v>
      </c>
      <c r="G59" s="49">
        <f t="shared" si="4"/>
        <v>0</v>
      </c>
      <c r="H59" s="54">
        <f>'09-22 Hourly Purch Alloc'!F53</f>
        <v>251.029</v>
      </c>
      <c r="I59" s="44">
        <f t="shared" si="5"/>
        <v>9.11</v>
      </c>
      <c r="J59" s="34">
        <f t="shared" si="6"/>
        <v>0</v>
      </c>
      <c r="K59" s="167">
        <f t="shared" si="7"/>
        <v>0</v>
      </c>
      <c r="L59" s="34">
        <f t="shared" si="8"/>
        <v>367.41239999999999</v>
      </c>
      <c r="M59" s="34">
        <f t="shared" si="9"/>
        <v>580</v>
      </c>
      <c r="N59" s="34">
        <f t="shared" si="10"/>
        <v>627.54</v>
      </c>
      <c r="O59" s="32">
        <f t="shared" si="11"/>
        <v>47.539999999999964</v>
      </c>
      <c r="P59" s="32">
        <f t="shared" si="12"/>
        <v>0</v>
      </c>
      <c r="Q59" s="32">
        <f t="shared" si="13"/>
        <v>0</v>
      </c>
      <c r="R59" s="36">
        <f t="shared" si="14"/>
        <v>0</v>
      </c>
      <c r="S59" s="36">
        <f t="shared" si="15"/>
        <v>0</v>
      </c>
      <c r="T59" s="36">
        <f t="shared" si="16"/>
        <v>0</v>
      </c>
      <c r="U59" s="196">
        <f>'09-22 Hourly Purch Alloc'!J53</f>
        <v>79.796031279254592</v>
      </c>
      <c r="V59" s="185">
        <f t="shared" si="17"/>
        <v>0</v>
      </c>
      <c r="W59" s="37">
        <f t="shared" si="18"/>
        <v>0</v>
      </c>
      <c r="X59" s="38">
        <f t="shared" si="19"/>
        <v>0</v>
      </c>
      <c r="Y59" s="39">
        <f t="shared" si="20"/>
        <v>0</v>
      </c>
      <c r="Z59" s="246"/>
      <c r="AA59" s="189">
        <f t="shared" si="21"/>
        <v>0</v>
      </c>
      <c r="AB59" s="25">
        <f t="shared" si="22"/>
        <v>0</v>
      </c>
      <c r="AD59" s="29"/>
      <c r="AE59" s="67">
        <f>'09-22 Gen Pivot'!V53</f>
        <v>367.41239999999999</v>
      </c>
      <c r="AF59" s="195">
        <f>'09-22 KP Int Load &amp; Marg Loss'!N49</f>
        <v>627.54</v>
      </c>
      <c r="AG59" s="302">
        <f>'09-22 KP Int Load &amp; Marg Loss'!V49</f>
        <v>9.11</v>
      </c>
      <c r="AH59" s="67">
        <f>'09-22 Gen Pivot'!W53</f>
        <v>580</v>
      </c>
      <c r="AJ59" s="197">
        <f>'09-22 Gen Pivot'!Y53</f>
        <v>514.45000000000005</v>
      </c>
      <c r="AL59" s="29">
        <f t="shared" si="27"/>
        <v>65.549999999999955</v>
      </c>
      <c r="AN59" s="29">
        <f t="shared" si="28"/>
        <v>367.41239999999999</v>
      </c>
      <c r="AP59" s="33">
        <f t="shared" si="29"/>
        <v>-212.58760000000001</v>
      </c>
      <c r="AR59" s="197">
        <f>'09-22 Gen Pivot'!X53</f>
        <v>1404.9</v>
      </c>
    </row>
    <row r="60" spans="1:44" x14ac:dyDescent="0.25">
      <c r="A60" s="202">
        <f t="shared" si="26"/>
        <v>44807.041666666548</v>
      </c>
      <c r="B60" s="232"/>
      <c r="C60" s="174"/>
      <c r="D60" s="174"/>
      <c r="E60" s="131">
        <f t="shared" si="2"/>
        <v>0</v>
      </c>
      <c r="F60" s="50">
        <f t="shared" si="3"/>
        <v>0</v>
      </c>
      <c r="G60" s="49">
        <f t="shared" si="4"/>
        <v>0</v>
      </c>
      <c r="H60" s="54">
        <f>'09-22 Hourly Purch Alloc'!F54</f>
        <v>256.24300000000005</v>
      </c>
      <c r="I60" s="44">
        <f t="shared" si="5"/>
        <v>8.9199999999999982</v>
      </c>
      <c r="J60" s="34">
        <f t="shared" si="6"/>
        <v>0</v>
      </c>
      <c r="K60" s="167">
        <f t="shared" si="7"/>
        <v>0</v>
      </c>
      <c r="L60" s="34">
        <f t="shared" si="8"/>
        <v>366.61649999999997</v>
      </c>
      <c r="M60" s="34">
        <f t="shared" si="9"/>
        <v>580</v>
      </c>
      <c r="N60" s="34">
        <f t="shared" si="10"/>
        <v>591.19000000000005</v>
      </c>
      <c r="O60" s="32">
        <f t="shared" si="11"/>
        <v>11.190000000000055</v>
      </c>
      <c r="P60" s="32">
        <f t="shared" si="12"/>
        <v>0</v>
      </c>
      <c r="Q60" s="32">
        <f t="shared" si="13"/>
        <v>0</v>
      </c>
      <c r="R60" s="36">
        <f t="shared" si="14"/>
        <v>0</v>
      </c>
      <c r="S60" s="36">
        <f t="shared" si="15"/>
        <v>0</v>
      </c>
      <c r="T60" s="36">
        <f t="shared" si="16"/>
        <v>0</v>
      </c>
      <c r="U60" s="196">
        <f>'09-22 Hourly Purch Alloc'!J54</f>
        <v>77.109999102414491</v>
      </c>
      <c r="V60" s="185">
        <f t="shared" si="17"/>
        <v>0</v>
      </c>
      <c r="W60" s="37">
        <f t="shared" si="18"/>
        <v>0</v>
      </c>
      <c r="X60" s="38">
        <f t="shared" si="19"/>
        <v>0</v>
      </c>
      <c r="Y60" s="39">
        <f t="shared" si="20"/>
        <v>0</v>
      </c>
      <c r="Z60" s="246"/>
      <c r="AA60" s="189">
        <f t="shared" si="21"/>
        <v>0</v>
      </c>
      <c r="AB60" s="25">
        <f t="shared" si="22"/>
        <v>0</v>
      </c>
      <c r="AD60" s="29"/>
      <c r="AE60" s="67">
        <f>'09-22 Gen Pivot'!V54</f>
        <v>366.61649999999997</v>
      </c>
      <c r="AF60" s="195">
        <f>'09-22 KP Int Load &amp; Marg Loss'!N50</f>
        <v>591.19000000000005</v>
      </c>
      <c r="AG60" s="302">
        <f>'09-22 KP Int Load &amp; Marg Loss'!V50</f>
        <v>8.9199999999999982</v>
      </c>
      <c r="AH60" s="67">
        <f>'09-22 Gen Pivot'!W54</f>
        <v>580</v>
      </c>
      <c r="AJ60" s="197">
        <f>'09-22 Gen Pivot'!Y54</f>
        <v>481</v>
      </c>
      <c r="AL60" s="29">
        <f t="shared" si="27"/>
        <v>99</v>
      </c>
      <c r="AN60" s="29">
        <f t="shared" si="28"/>
        <v>366.61649999999997</v>
      </c>
      <c r="AP60" s="33">
        <f t="shared" si="29"/>
        <v>-213.38350000000003</v>
      </c>
      <c r="AR60" s="197">
        <f>'09-22 Gen Pivot'!X54</f>
        <v>1404.9</v>
      </c>
    </row>
    <row r="61" spans="1:44" x14ac:dyDescent="0.25">
      <c r="A61" s="202">
        <f t="shared" si="26"/>
        <v>44807.083333333212</v>
      </c>
      <c r="B61" s="232"/>
      <c r="C61" s="174"/>
      <c r="D61" s="174"/>
      <c r="E61" s="131">
        <f t="shared" si="2"/>
        <v>0</v>
      </c>
      <c r="F61" s="50">
        <f t="shared" si="3"/>
        <v>0</v>
      </c>
      <c r="G61" s="49">
        <f t="shared" si="4"/>
        <v>0</v>
      </c>
      <c r="H61" s="54">
        <f>'09-22 Hourly Purch Alloc'!F55</f>
        <v>227.249</v>
      </c>
      <c r="I61" s="44">
        <f t="shared" si="5"/>
        <v>8.2999999999999989</v>
      </c>
      <c r="J61" s="34">
        <f t="shared" si="6"/>
        <v>0</v>
      </c>
      <c r="K61" s="167">
        <f t="shared" si="7"/>
        <v>0</v>
      </c>
      <c r="L61" s="34">
        <f t="shared" si="8"/>
        <v>329.42410000000001</v>
      </c>
      <c r="M61" s="34">
        <f t="shared" si="9"/>
        <v>580</v>
      </c>
      <c r="N61" s="34">
        <f t="shared" si="10"/>
        <v>561.08999999999992</v>
      </c>
      <c r="O61" s="32">
        <f t="shared" si="11"/>
        <v>0</v>
      </c>
      <c r="P61" s="32">
        <f t="shared" si="12"/>
        <v>0</v>
      </c>
      <c r="Q61" s="32">
        <f t="shared" si="13"/>
        <v>0</v>
      </c>
      <c r="R61" s="36">
        <f t="shared" si="14"/>
        <v>0</v>
      </c>
      <c r="S61" s="36">
        <f t="shared" si="15"/>
        <v>0</v>
      </c>
      <c r="T61" s="36">
        <f t="shared" si="16"/>
        <v>0</v>
      </c>
      <c r="U61" s="196">
        <f>'09-22 Hourly Purch Alloc'!J55</f>
        <v>74.60986627003858</v>
      </c>
      <c r="V61" s="185">
        <f t="shared" si="17"/>
        <v>0</v>
      </c>
      <c r="W61" s="37">
        <f t="shared" si="18"/>
        <v>0</v>
      </c>
      <c r="X61" s="38">
        <f t="shared" si="19"/>
        <v>0</v>
      </c>
      <c r="Y61" s="39">
        <f t="shared" si="20"/>
        <v>0</v>
      </c>
      <c r="Z61" s="246"/>
      <c r="AA61" s="189">
        <f t="shared" si="21"/>
        <v>0</v>
      </c>
      <c r="AB61" s="25">
        <f t="shared" si="22"/>
        <v>0</v>
      </c>
      <c r="AD61" s="29"/>
      <c r="AE61" s="67">
        <f>'09-22 Gen Pivot'!V55</f>
        <v>329.42410000000001</v>
      </c>
      <c r="AF61" s="195">
        <f>'09-22 KP Int Load &amp; Marg Loss'!N51</f>
        <v>561.08999999999992</v>
      </c>
      <c r="AG61" s="302">
        <f>'09-22 KP Int Load &amp; Marg Loss'!V51</f>
        <v>8.2999999999999989</v>
      </c>
      <c r="AH61" s="67">
        <f>'09-22 Gen Pivot'!W55</f>
        <v>580</v>
      </c>
      <c r="AJ61" s="197">
        <f>'09-22 Gen Pivot'!Y55</f>
        <v>480</v>
      </c>
      <c r="AL61" s="29">
        <f t="shared" si="27"/>
        <v>100</v>
      </c>
      <c r="AN61" s="29">
        <f t="shared" si="28"/>
        <v>329.42410000000001</v>
      </c>
      <c r="AP61" s="33">
        <f t="shared" si="29"/>
        <v>-250.57589999999999</v>
      </c>
      <c r="AR61" s="197">
        <f>'09-22 Gen Pivot'!X55</f>
        <v>1404.9</v>
      </c>
    </row>
    <row r="62" spans="1:44" x14ac:dyDescent="0.25">
      <c r="A62" s="202">
        <f t="shared" si="26"/>
        <v>44807.124999999876</v>
      </c>
      <c r="B62" s="232"/>
      <c r="C62" s="174"/>
      <c r="D62" s="174"/>
      <c r="E62" s="131">
        <f t="shared" si="2"/>
        <v>0</v>
      </c>
      <c r="F62" s="50">
        <f t="shared" si="3"/>
        <v>0</v>
      </c>
      <c r="G62" s="49">
        <f t="shared" si="4"/>
        <v>0</v>
      </c>
      <c r="H62" s="54">
        <f>'09-22 Hourly Purch Alloc'!F56</f>
        <v>220.00599999999997</v>
      </c>
      <c r="I62" s="44">
        <f t="shared" si="5"/>
        <v>7.71</v>
      </c>
      <c r="J62" s="34">
        <f t="shared" si="6"/>
        <v>0</v>
      </c>
      <c r="K62" s="167">
        <f t="shared" si="7"/>
        <v>0</v>
      </c>
      <c r="L62" s="34">
        <f t="shared" si="8"/>
        <v>317.86559999999997</v>
      </c>
      <c r="M62" s="34">
        <f t="shared" si="9"/>
        <v>563.95000000000005</v>
      </c>
      <c r="N62" s="34">
        <f t="shared" si="10"/>
        <v>545.56000000000006</v>
      </c>
      <c r="O62" s="32">
        <f t="shared" si="11"/>
        <v>0</v>
      </c>
      <c r="P62" s="32">
        <f t="shared" si="12"/>
        <v>0</v>
      </c>
      <c r="Q62" s="32">
        <f t="shared" si="13"/>
        <v>0</v>
      </c>
      <c r="R62" s="36">
        <f t="shared" si="14"/>
        <v>0</v>
      </c>
      <c r="S62" s="36">
        <f t="shared" si="15"/>
        <v>0</v>
      </c>
      <c r="T62" s="36">
        <f t="shared" si="16"/>
        <v>0</v>
      </c>
      <c r="U62" s="196">
        <f>'09-22 Hourly Purch Alloc'!J56</f>
        <v>70.039871639864373</v>
      </c>
      <c r="V62" s="185">
        <f t="shared" si="17"/>
        <v>0</v>
      </c>
      <c r="W62" s="37">
        <f t="shared" si="18"/>
        <v>0</v>
      </c>
      <c r="X62" s="38">
        <f t="shared" si="19"/>
        <v>0</v>
      </c>
      <c r="Y62" s="39">
        <f t="shared" si="20"/>
        <v>0</v>
      </c>
      <c r="Z62" s="246"/>
      <c r="AA62" s="189">
        <f t="shared" si="21"/>
        <v>0</v>
      </c>
      <c r="AB62" s="25">
        <f t="shared" si="22"/>
        <v>0</v>
      </c>
      <c r="AD62" s="29"/>
      <c r="AE62" s="67">
        <f>'09-22 Gen Pivot'!V56</f>
        <v>317.86559999999997</v>
      </c>
      <c r="AF62" s="195">
        <f>'09-22 KP Int Load &amp; Marg Loss'!N52</f>
        <v>545.56000000000006</v>
      </c>
      <c r="AG62" s="302">
        <f>'09-22 KP Int Load &amp; Marg Loss'!V52</f>
        <v>7.71</v>
      </c>
      <c r="AH62" s="67">
        <f>'09-22 Gen Pivot'!W56</f>
        <v>563.95000000000005</v>
      </c>
      <c r="AJ62" s="197">
        <f>'09-22 Gen Pivot'!Y56</f>
        <v>471.3</v>
      </c>
      <c r="AL62" s="29">
        <f t="shared" si="27"/>
        <v>92.650000000000034</v>
      </c>
      <c r="AN62" s="29">
        <f t="shared" si="28"/>
        <v>317.86559999999997</v>
      </c>
      <c r="AP62" s="33">
        <f t="shared" si="29"/>
        <v>-246.08440000000007</v>
      </c>
      <c r="AR62" s="197">
        <f>'09-22 Gen Pivot'!X56</f>
        <v>1404.9</v>
      </c>
    </row>
    <row r="63" spans="1:44" x14ac:dyDescent="0.25">
      <c r="A63" s="202">
        <f t="shared" si="26"/>
        <v>44807.166666666541</v>
      </c>
      <c r="B63" s="232"/>
      <c r="C63" s="174"/>
      <c r="D63" s="174"/>
      <c r="E63" s="131">
        <f t="shared" si="2"/>
        <v>0</v>
      </c>
      <c r="F63" s="50">
        <f t="shared" si="3"/>
        <v>0</v>
      </c>
      <c r="G63" s="49">
        <f t="shared" si="4"/>
        <v>0</v>
      </c>
      <c r="H63" s="54">
        <f>'09-22 Hourly Purch Alloc'!F57</f>
        <v>219.51900000000001</v>
      </c>
      <c r="I63" s="44">
        <f t="shared" si="5"/>
        <v>7.6</v>
      </c>
      <c r="J63" s="34">
        <f t="shared" si="6"/>
        <v>0</v>
      </c>
      <c r="K63" s="167">
        <f t="shared" si="7"/>
        <v>0</v>
      </c>
      <c r="L63" s="34">
        <f t="shared" si="8"/>
        <v>305.32929999999999</v>
      </c>
      <c r="M63" s="34">
        <f t="shared" si="9"/>
        <v>446.95</v>
      </c>
      <c r="N63" s="34">
        <f t="shared" si="10"/>
        <v>532.44000000000017</v>
      </c>
      <c r="O63" s="32">
        <f t="shared" si="11"/>
        <v>85.49000000000018</v>
      </c>
      <c r="P63" s="32">
        <f t="shared" si="12"/>
        <v>0</v>
      </c>
      <c r="Q63" s="32">
        <f t="shared" si="13"/>
        <v>0</v>
      </c>
      <c r="R63" s="36">
        <f t="shared" si="14"/>
        <v>0</v>
      </c>
      <c r="S63" s="36">
        <f t="shared" si="15"/>
        <v>0</v>
      </c>
      <c r="T63" s="36">
        <f t="shared" si="16"/>
        <v>0</v>
      </c>
      <c r="U63" s="196">
        <f>'09-22 Hourly Purch Alloc'!J57</f>
        <v>63.749998861146409</v>
      </c>
      <c r="V63" s="185">
        <f t="shared" si="17"/>
        <v>0</v>
      </c>
      <c r="W63" s="37">
        <f t="shared" si="18"/>
        <v>0</v>
      </c>
      <c r="X63" s="38">
        <f t="shared" si="19"/>
        <v>0</v>
      </c>
      <c r="Y63" s="39">
        <f t="shared" si="20"/>
        <v>0</v>
      </c>
      <c r="Z63" s="246"/>
      <c r="AA63" s="189">
        <f t="shared" si="21"/>
        <v>0</v>
      </c>
      <c r="AB63" s="25">
        <f t="shared" si="22"/>
        <v>0</v>
      </c>
      <c r="AD63" s="29"/>
      <c r="AE63" s="67">
        <f>'09-22 Gen Pivot'!V57</f>
        <v>305.32929999999999</v>
      </c>
      <c r="AF63" s="195">
        <f>'09-22 KP Int Load &amp; Marg Loss'!N53</f>
        <v>532.44000000000017</v>
      </c>
      <c r="AG63" s="302">
        <f>'09-22 KP Int Load &amp; Marg Loss'!V53</f>
        <v>7.6</v>
      </c>
      <c r="AH63" s="67">
        <f>'09-22 Gen Pivot'!W57</f>
        <v>446.95</v>
      </c>
      <c r="AJ63" s="197">
        <f>'09-22 Gen Pivot'!Y57</f>
        <v>403.65</v>
      </c>
      <c r="AL63" s="29">
        <f t="shared" si="27"/>
        <v>43.300000000000011</v>
      </c>
      <c r="AN63" s="29">
        <f t="shared" si="28"/>
        <v>305.32929999999999</v>
      </c>
      <c r="AP63" s="33">
        <f t="shared" si="29"/>
        <v>-141.6207</v>
      </c>
      <c r="AR63" s="197">
        <f>'09-22 Gen Pivot'!X57</f>
        <v>1404.9</v>
      </c>
    </row>
    <row r="64" spans="1:44" x14ac:dyDescent="0.25">
      <c r="A64" s="202">
        <f t="shared" si="26"/>
        <v>44807.208333333205</v>
      </c>
      <c r="B64" s="232"/>
      <c r="C64" s="174"/>
      <c r="D64" s="174"/>
      <c r="E64" s="131">
        <f t="shared" si="2"/>
        <v>0</v>
      </c>
      <c r="F64" s="50">
        <f t="shared" si="3"/>
        <v>0</v>
      </c>
      <c r="G64" s="49">
        <f t="shared" si="4"/>
        <v>0</v>
      </c>
      <c r="H64" s="54">
        <f>'09-22 Hourly Purch Alloc'!F58</f>
        <v>266.82299999999998</v>
      </c>
      <c r="I64" s="44">
        <f t="shared" si="5"/>
        <v>7.56</v>
      </c>
      <c r="J64" s="34">
        <f t="shared" si="6"/>
        <v>0</v>
      </c>
      <c r="K64" s="167">
        <f t="shared" si="7"/>
        <v>0</v>
      </c>
      <c r="L64" s="34">
        <f t="shared" si="8"/>
        <v>256.94670000000002</v>
      </c>
      <c r="M64" s="34">
        <f t="shared" si="9"/>
        <v>390.85</v>
      </c>
      <c r="N64" s="34">
        <f t="shared" si="10"/>
        <v>530.79000000000008</v>
      </c>
      <c r="O64" s="32">
        <f t="shared" si="11"/>
        <v>139.94000000000005</v>
      </c>
      <c r="P64" s="32">
        <f t="shared" si="12"/>
        <v>0</v>
      </c>
      <c r="Q64" s="32">
        <f t="shared" si="13"/>
        <v>0</v>
      </c>
      <c r="R64" s="36">
        <f t="shared" si="14"/>
        <v>0</v>
      </c>
      <c r="S64" s="36">
        <f t="shared" si="15"/>
        <v>0</v>
      </c>
      <c r="T64" s="36">
        <f t="shared" si="16"/>
        <v>0</v>
      </c>
      <c r="U64" s="196">
        <f>'09-22 Hourly Purch Alloc'!J58</f>
        <v>61.720046622667468</v>
      </c>
      <c r="V64" s="185">
        <f t="shared" si="17"/>
        <v>0</v>
      </c>
      <c r="W64" s="37">
        <f t="shared" si="18"/>
        <v>0</v>
      </c>
      <c r="X64" s="38">
        <f t="shared" si="19"/>
        <v>0</v>
      </c>
      <c r="Y64" s="39">
        <f t="shared" si="20"/>
        <v>0</v>
      </c>
      <c r="Z64" s="246"/>
      <c r="AA64" s="189">
        <f t="shared" si="21"/>
        <v>0</v>
      </c>
      <c r="AB64" s="25">
        <f t="shared" si="22"/>
        <v>0</v>
      </c>
      <c r="AD64" s="29"/>
      <c r="AE64" s="67">
        <f>'09-22 Gen Pivot'!V58</f>
        <v>256.94670000000002</v>
      </c>
      <c r="AF64" s="195">
        <f>'09-22 KP Int Load &amp; Marg Loss'!N54</f>
        <v>530.79000000000008</v>
      </c>
      <c r="AG64" s="302">
        <f>'09-22 KP Int Load &amp; Marg Loss'!V54</f>
        <v>7.56</v>
      </c>
      <c r="AH64" s="67">
        <f>'09-22 Gen Pivot'!W58</f>
        <v>390.85</v>
      </c>
      <c r="AJ64" s="197">
        <f>'09-22 Gen Pivot'!Y58</f>
        <v>350.85</v>
      </c>
      <c r="AL64" s="29">
        <f t="shared" si="27"/>
        <v>40</v>
      </c>
      <c r="AN64" s="29">
        <f t="shared" si="28"/>
        <v>256.94670000000002</v>
      </c>
      <c r="AP64" s="33">
        <f t="shared" si="29"/>
        <v>-133.9033</v>
      </c>
      <c r="AR64" s="197">
        <f>'09-22 Gen Pivot'!X58</f>
        <v>1404.9</v>
      </c>
    </row>
    <row r="65" spans="1:44" x14ac:dyDescent="0.25">
      <c r="A65" s="202">
        <f t="shared" si="26"/>
        <v>44807.249999999869</v>
      </c>
      <c r="B65" s="232"/>
      <c r="C65" s="174"/>
      <c r="D65" s="174"/>
      <c r="E65" s="131">
        <f t="shared" si="2"/>
        <v>0</v>
      </c>
      <c r="F65" s="50">
        <f t="shared" si="3"/>
        <v>0</v>
      </c>
      <c r="G65" s="49">
        <f t="shared" si="4"/>
        <v>0</v>
      </c>
      <c r="H65" s="54">
        <f>'09-22 Hourly Purch Alloc'!F59</f>
        <v>275.58599999999996</v>
      </c>
      <c r="I65" s="44">
        <f t="shared" si="5"/>
        <v>7.54</v>
      </c>
      <c r="J65" s="34">
        <f t="shared" si="6"/>
        <v>0</v>
      </c>
      <c r="K65" s="167">
        <f t="shared" si="7"/>
        <v>0</v>
      </c>
      <c r="L65" s="34">
        <f t="shared" si="8"/>
        <v>250.83799999999999</v>
      </c>
      <c r="M65" s="34">
        <f t="shared" si="9"/>
        <v>385</v>
      </c>
      <c r="N65" s="34">
        <f t="shared" si="10"/>
        <v>533.9799999999999</v>
      </c>
      <c r="O65" s="32">
        <f t="shared" si="11"/>
        <v>148.9799999999999</v>
      </c>
      <c r="P65" s="32">
        <f t="shared" si="12"/>
        <v>0</v>
      </c>
      <c r="Q65" s="32">
        <f t="shared" si="13"/>
        <v>0</v>
      </c>
      <c r="R65" s="36">
        <f t="shared" si="14"/>
        <v>0</v>
      </c>
      <c r="S65" s="36">
        <f t="shared" si="15"/>
        <v>0</v>
      </c>
      <c r="T65" s="36">
        <f t="shared" si="16"/>
        <v>0</v>
      </c>
      <c r="U65" s="196">
        <f>'09-22 Hourly Purch Alloc'!J59</f>
        <v>64.510000508008403</v>
      </c>
      <c r="V65" s="185">
        <f t="shared" si="17"/>
        <v>0</v>
      </c>
      <c r="W65" s="37">
        <f t="shared" si="18"/>
        <v>0</v>
      </c>
      <c r="X65" s="38">
        <f t="shared" si="19"/>
        <v>0</v>
      </c>
      <c r="Y65" s="39">
        <f t="shared" si="20"/>
        <v>0</v>
      </c>
      <c r="Z65" s="246"/>
      <c r="AA65" s="189">
        <f t="shared" si="21"/>
        <v>0</v>
      </c>
      <c r="AB65" s="25">
        <f t="shared" si="22"/>
        <v>0</v>
      </c>
      <c r="AD65" s="29"/>
      <c r="AE65" s="67">
        <f>'09-22 Gen Pivot'!V59</f>
        <v>250.83799999999999</v>
      </c>
      <c r="AF65" s="195">
        <f>'09-22 KP Int Load &amp; Marg Loss'!N55</f>
        <v>533.9799999999999</v>
      </c>
      <c r="AG65" s="302">
        <f>'09-22 KP Int Load &amp; Marg Loss'!V55</f>
        <v>7.54</v>
      </c>
      <c r="AH65" s="67">
        <f>'09-22 Gen Pivot'!W59</f>
        <v>385</v>
      </c>
      <c r="AJ65" s="197">
        <f>'09-22 Gen Pivot'!Y59</f>
        <v>345</v>
      </c>
      <c r="AL65" s="29">
        <f t="shared" si="27"/>
        <v>40</v>
      </c>
      <c r="AN65" s="29">
        <f t="shared" si="28"/>
        <v>250.83799999999999</v>
      </c>
      <c r="AP65" s="33">
        <f t="shared" si="29"/>
        <v>-134.16200000000001</v>
      </c>
      <c r="AR65" s="197">
        <f>'09-22 Gen Pivot'!X59</f>
        <v>1404.9</v>
      </c>
    </row>
    <row r="66" spans="1:44" x14ac:dyDescent="0.25">
      <c r="A66" s="202">
        <f t="shared" si="26"/>
        <v>44807.291666666533</v>
      </c>
      <c r="B66" s="232"/>
      <c r="C66" s="174"/>
      <c r="D66" s="174"/>
      <c r="E66" s="131">
        <f t="shared" si="2"/>
        <v>0</v>
      </c>
      <c r="F66" s="50">
        <f t="shared" si="3"/>
        <v>0</v>
      </c>
      <c r="G66" s="49">
        <f t="shared" si="4"/>
        <v>0</v>
      </c>
      <c r="H66" s="54">
        <f>'09-22 Hourly Purch Alloc'!F60</f>
        <v>282.95300000000003</v>
      </c>
      <c r="I66" s="44">
        <f t="shared" si="5"/>
        <v>7.75</v>
      </c>
      <c r="J66" s="34">
        <f t="shared" si="6"/>
        <v>0</v>
      </c>
      <c r="K66" s="167">
        <f t="shared" si="7"/>
        <v>0</v>
      </c>
      <c r="L66" s="34">
        <f t="shared" si="8"/>
        <v>252.4135</v>
      </c>
      <c r="M66" s="34">
        <f t="shared" si="9"/>
        <v>385</v>
      </c>
      <c r="N66" s="34">
        <f t="shared" si="10"/>
        <v>543.12</v>
      </c>
      <c r="O66" s="32">
        <f t="shared" si="11"/>
        <v>158.12</v>
      </c>
      <c r="P66" s="32">
        <f t="shared" si="12"/>
        <v>0</v>
      </c>
      <c r="Q66" s="32">
        <f t="shared" si="13"/>
        <v>0</v>
      </c>
      <c r="R66" s="36">
        <f t="shared" si="14"/>
        <v>0</v>
      </c>
      <c r="S66" s="36">
        <f t="shared" si="15"/>
        <v>0</v>
      </c>
      <c r="T66" s="36">
        <f t="shared" si="16"/>
        <v>0</v>
      </c>
      <c r="U66" s="196">
        <f>'09-22 Hourly Purch Alloc'!J60</f>
        <v>68.159998303605192</v>
      </c>
      <c r="V66" s="185">
        <f t="shared" si="17"/>
        <v>0</v>
      </c>
      <c r="W66" s="37">
        <f t="shared" si="18"/>
        <v>0</v>
      </c>
      <c r="X66" s="38">
        <f t="shared" si="19"/>
        <v>0</v>
      </c>
      <c r="Y66" s="39">
        <f t="shared" si="20"/>
        <v>0</v>
      </c>
      <c r="Z66" s="246"/>
      <c r="AA66" s="189">
        <f t="shared" si="21"/>
        <v>0</v>
      </c>
      <c r="AB66" s="25">
        <f t="shared" si="22"/>
        <v>0</v>
      </c>
      <c r="AD66" s="29"/>
      <c r="AE66" s="67">
        <f>'09-22 Gen Pivot'!V60</f>
        <v>252.4135</v>
      </c>
      <c r="AF66" s="195">
        <f>'09-22 KP Int Load &amp; Marg Loss'!N56</f>
        <v>543.12</v>
      </c>
      <c r="AG66" s="302">
        <f>'09-22 KP Int Load &amp; Marg Loss'!V56</f>
        <v>7.75</v>
      </c>
      <c r="AH66" s="67">
        <f>'09-22 Gen Pivot'!W60</f>
        <v>385</v>
      </c>
      <c r="AJ66" s="197">
        <f>'09-22 Gen Pivot'!Y60</f>
        <v>345</v>
      </c>
      <c r="AL66" s="29">
        <f t="shared" si="27"/>
        <v>40</v>
      </c>
      <c r="AN66" s="29">
        <f t="shared" si="28"/>
        <v>252.4135</v>
      </c>
      <c r="AP66" s="33">
        <f t="shared" si="29"/>
        <v>-132.5865</v>
      </c>
      <c r="AR66" s="197">
        <f>'09-22 Gen Pivot'!X60</f>
        <v>1404.9</v>
      </c>
    </row>
    <row r="67" spans="1:44" x14ac:dyDescent="0.25">
      <c r="A67" s="202">
        <f t="shared" si="26"/>
        <v>44807.333333333198</v>
      </c>
      <c r="B67" s="232"/>
      <c r="C67" s="174"/>
      <c r="D67" s="174"/>
      <c r="E67" s="131">
        <f t="shared" si="2"/>
        <v>0</v>
      </c>
      <c r="F67" s="50">
        <f t="shared" si="3"/>
        <v>0</v>
      </c>
      <c r="G67" s="49">
        <f t="shared" si="4"/>
        <v>0</v>
      </c>
      <c r="H67" s="54">
        <f>'09-22 Hourly Purch Alloc'!F61</f>
        <v>278.654</v>
      </c>
      <c r="I67" s="44">
        <f t="shared" si="5"/>
        <v>7.6499999999999995</v>
      </c>
      <c r="J67" s="34">
        <f t="shared" si="6"/>
        <v>0</v>
      </c>
      <c r="K67" s="167">
        <f t="shared" si="7"/>
        <v>0</v>
      </c>
      <c r="L67" s="34">
        <f t="shared" si="8"/>
        <v>254.3135</v>
      </c>
      <c r="M67" s="34">
        <f t="shared" si="9"/>
        <v>385</v>
      </c>
      <c r="N67" s="34">
        <f t="shared" si="10"/>
        <v>540.62000000000012</v>
      </c>
      <c r="O67" s="32">
        <f t="shared" si="11"/>
        <v>155.62000000000012</v>
      </c>
      <c r="P67" s="32">
        <f t="shared" si="12"/>
        <v>0</v>
      </c>
      <c r="Q67" s="32">
        <f t="shared" si="13"/>
        <v>0</v>
      </c>
      <c r="R67" s="36">
        <f t="shared" si="14"/>
        <v>0</v>
      </c>
      <c r="S67" s="36">
        <f t="shared" si="15"/>
        <v>0</v>
      </c>
      <c r="T67" s="36">
        <f t="shared" si="16"/>
        <v>0</v>
      </c>
      <c r="U67" s="196">
        <f>'09-22 Hourly Purch Alloc'!J61</f>
        <v>70.059999138716833</v>
      </c>
      <c r="V67" s="185">
        <f t="shared" si="17"/>
        <v>0</v>
      </c>
      <c r="W67" s="37">
        <f t="shared" si="18"/>
        <v>0</v>
      </c>
      <c r="X67" s="38">
        <f t="shared" si="19"/>
        <v>0</v>
      </c>
      <c r="Y67" s="39">
        <f t="shared" si="20"/>
        <v>0</v>
      </c>
      <c r="Z67" s="246"/>
      <c r="AA67" s="189">
        <f t="shared" si="21"/>
        <v>0</v>
      </c>
      <c r="AB67" s="25">
        <f t="shared" si="22"/>
        <v>0</v>
      </c>
      <c r="AD67" s="29"/>
      <c r="AE67" s="67">
        <f>'09-22 Gen Pivot'!V61</f>
        <v>254.3135</v>
      </c>
      <c r="AF67" s="195">
        <f>'09-22 KP Int Load &amp; Marg Loss'!N57</f>
        <v>540.62000000000012</v>
      </c>
      <c r="AG67" s="302">
        <f>'09-22 KP Int Load &amp; Marg Loss'!V57</f>
        <v>7.6499999999999995</v>
      </c>
      <c r="AH67" s="67">
        <f>'09-22 Gen Pivot'!W61</f>
        <v>385</v>
      </c>
      <c r="AJ67" s="197">
        <f>'09-22 Gen Pivot'!Y61</f>
        <v>345</v>
      </c>
      <c r="AL67" s="29">
        <f t="shared" si="27"/>
        <v>40</v>
      </c>
      <c r="AN67" s="29">
        <f t="shared" si="28"/>
        <v>254.3135</v>
      </c>
      <c r="AP67" s="33">
        <f t="shared" si="29"/>
        <v>-130.6865</v>
      </c>
      <c r="AR67" s="197">
        <f>'09-22 Gen Pivot'!X61</f>
        <v>1404.9</v>
      </c>
    </row>
    <row r="68" spans="1:44" x14ac:dyDescent="0.25">
      <c r="A68" s="202">
        <f t="shared" si="26"/>
        <v>44807.374999999862</v>
      </c>
      <c r="B68" s="232"/>
      <c r="C68" s="174"/>
      <c r="D68" s="174"/>
      <c r="E68" s="131">
        <f t="shared" si="2"/>
        <v>0</v>
      </c>
      <c r="F68" s="50">
        <f t="shared" si="3"/>
        <v>0</v>
      </c>
      <c r="G68" s="49">
        <f t="shared" si="4"/>
        <v>0</v>
      </c>
      <c r="H68" s="54">
        <f>'09-22 Hourly Purch Alloc'!F62</f>
        <v>303.815</v>
      </c>
      <c r="I68" s="44">
        <f t="shared" si="5"/>
        <v>8.0299999999999994</v>
      </c>
      <c r="J68" s="34">
        <f t="shared" si="6"/>
        <v>0</v>
      </c>
      <c r="K68" s="167">
        <f t="shared" si="7"/>
        <v>0</v>
      </c>
      <c r="L68" s="34">
        <f t="shared" si="8"/>
        <v>251.29300000000001</v>
      </c>
      <c r="M68" s="34">
        <f t="shared" si="9"/>
        <v>385</v>
      </c>
      <c r="N68" s="34">
        <f t="shared" si="10"/>
        <v>563.14</v>
      </c>
      <c r="O68" s="32">
        <f t="shared" si="11"/>
        <v>178.14</v>
      </c>
      <c r="P68" s="32">
        <f t="shared" si="12"/>
        <v>0</v>
      </c>
      <c r="Q68" s="32">
        <f t="shared" si="13"/>
        <v>0</v>
      </c>
      <c r="R68" s="36">
        <f t="shared" si="14"/>
        <v>0</v>
      </c>
      <c r="S68" s="36">
        <f t="shared" si="15"/>
        <v>0</v>
      </c>
      <c r="T68" s="36">
        <f t="shared" si="16"/>
        <v>0</v>
      </c>
      <c r="U68" s="196">
        <f>'09-22 Hourly Purch Alloc'!J62</f>
        <v>73.989998847983145</v>
      </c>
      <c r="V68" s="185">
        <f t="shared" si="17"/>
        <v>0</v>
      </c>
      <c r="W68" s="37">
        <f t="shared" si="18"/>
        <v>0</v>
      </c>
      <c r="X68" s="38">
        <f t="shared" si="19"/>
        <v>0</v>
      </c>
      <c r="Y68" s="39">
        <f t="shared" si="20"/>
        <v>0</v>
      </c>
      <c r="Z68" s="246"/>
      <c r="AA68" s="189">
        <f t="shared" si="21"/>
        <v>0</v>
      </c>
      <c r="AB68" s="25">
        <f t="shared" si="22"/>
        <v>0</v>
      </c>
      <c r="AD68" s="29"/>
      <c r="AE68" s="67">
        <f>'09-22 Gen Pivot'!V62</f>
        <v>251.29300000000001</v>
      </c>
      <c r="AF68" s="195">
        <f>'09-22 KP Int Load &amp; Marg Loss'!N58</f>
        <v>563.14</v>
      </c>
      <c r="AG68" s="302">
        <f>'09-22 KP Int Load &amp; Marg Loss'!V58</f>
        <v>8.0299999999999994</v>
      </c>
      <c r="AH68" s="67">
        <f>'09-22 Gen Pivot'!W62</f>
        <v>385</v>
      </c>
      <c r="AJ68" s="197">
        <f>'09-22 Gen Pivot'!Y62</f>
        <v>345</v>
      </c>
      <c r="AL68" s="29">
        <f t="shared" si="27"/>
        <v>40</v>
      </c>
      <c r="AN68" s="29">
        <f t="shared" si="28"/>
        <v>251.29300000000001</v>
      </c>
      <c r="AP68" s="33">
        <f t="shared" si="29"/>
        <v>-133.70699999999999</v>
      </c>
      <c r="AR68" s="197">
        <f>'09-22 Gen Pivot'!X62</f>
        <v>1404.9</v>
      </c>
    </row>
    <row r="69" spans="1:44" x14ac:dyDescent="0.25">
      <c r="A69" s="202">
        <f t="shared" si="26"/>
        <v>44807.416666666526</v>
      </c>
      <c r="B69" s="232"/>
      <c r="C69" s="174"/>
      <c r="D69" s="174"/>
      <c r="E69" s="131">
        <f t="shared" si="2"/>
        <v>0</v>
      </c>
      <c r="F69" s="50">
        <f t="shared" si="3"/>
        <v>0</v>
      </c>
      <c r="G69" s="49">
        <f t="shared" si="4"/>
        <v>0</v>
      </c>
      <c r="H69" s="54">
        <f>'09-22 Hourly Purch Alloc'!F63</f>
        <v>334.52499999999998</v>
      </c>
      <c r="I69" s="44">
        <f t="shared" si="5"/>
        <v>8.34</v>
      </c>
      <c r="J69" s="34">
        <f t="shared" si="6"/>
        <v>0</v>
      </c>
      <c r="K69" s="167">
        <f t="shared" si="7"/>
        <v>0</v>
      </c>
      <c r="L69" s="34">
        <f t="shared" si="8"/>
        <v>254.92349999999999</v>
      </c>
      <c r="M69" s="34">
        <f t="shared" si="9"/>
        <v>385</v>
      </c>
      <c r="N69" s="34">
        <f t="shared" si="10"/>
        <v>597.79000000000019</v>
      </c>
      <c r="O69" s="32">
        <f t="shared" si="11"/>
        <v>212.79000000000019</v>
      </c>
      <c r="P69" s="32">
        <f t="shared" si="12"/>
        <v>0</v>
      </c>
      <c r="Q69" s="32">
        <f t="shared" si="13"/>
        <v>0</v>
      </c>
      <c r="R69" s="36">
        <f t="shared" si="14"/>
        <v>0</v>
      </c>
      <c r="S69" s="36">
        <f t="shared" si="15"/>
        <v>0</v>
      </c>
      <c r="T69" s="36">
        <f t="shared" si="16"/>
        <v>0</v>
      </c>
      <c r="U69" s="196">
        <f>'09-22 Hourly Purch Alloc'!J63</f>
        <v>79.829999252671698</v>
      </c>
      <c r="V69" s="185">
        <f t="shared" si="17"/>
        <v>0</v>
      </c>
      <c r="W69" s="37">
        <f t="shared" si="18"/>
        <v>0</v>
      </c>
      <c r="X69" s="38">
        <f t="shared" si="19"/>
        <v>0</v>
      </c>
      <c r="Y69" s="39">
        <f t="shared" si="20"/>
        <v>0</v>
      </c>
      <c r="Z69" s="246"/>
      <c r="AA69" s="189">
        <f t="shared" si="21"/>
        <v>0</v>
      </c>
      <c r="AB69" s="25">
        <f t="shared" si="22"/>
        <v>0</v>
      </c>
      <c r="AD69" s="29"/>
      <c r="AE69" s="67">
        <f>'09-22 Gen Pivot'!V63</f>
        <v>254.92349999999999</v>
      </c>
      <c r="AF69" s="195">
        <f>'09-22 KP Int Load &amp; Marg Loss'!N59</f>
        <v>597.79000000000019</v>
      </c>
      <c r="AG69" s="302">
        <f>'09-22 KP Int Load &amp; Marg Loss'!V59</f>
        <v>8.34</v>
      </c>
      <c r="AH69" s="67">
        <f>'09-22 Gen Pivot'!W63</f>
        <v>385</v>
      </c>
      <c r="AJ69" s="197">
        <f>'09-22 Gen Pivot'!Y63</f>
        <v>345</v>
      </c>
      <c r="AL69" s="29">
        <f t="shared" si="27"/>
        <v>40</v>
      </c>
      <c r="AN69" s="29">
        <f t="shared" si="28"/>
        <v>254.92349999999999</v>
      </c>
      <c r="AP69" s="33">
        <f t="shared" si="29"/>
        <v>-130.07650000000001</v>
      </c>
      <c r="AR69" s="197">
        <f>'09-22 Gen Pivot'!X63</f>
        <v>1404.9</v>
      </c>
    </row>
    <row r="70" spans="1:44" x14ac:dyDescent="0.25">
      <c r="A70" s="202">
        <f t="shared" si="26"/>
        <v>44807.45833333319</v>
      </c>
      <c r="B70" s="232"/>
      <c r="C70" s="174"/>
      <c r="D70" s="174"/>
      <c r="E70" s="131">
        <f t="shared" si="2"/>
        <v>0</v>
      </c>
      <c r="F70" s="50">
        <f t="shared" si="3"/>
        <v>0</v>
      </c>
      <c r="G70" s="49">
        <f t="shared" si="4"/>
        <v>0</v>
      </c>
      <c r="H70" s="54">
        <f>'09-22 Hourly Purch Alloc'!F64</f>
        <v>376.53800000000001</v>
      </c>
      <c r="I70" s="44">
        <f t="shared" si="5"/>
        <v>8.61</v>
      </c>
      <c r="J70" s="34">
        <f t="shared" si="6"/>
        <v>0</v>
      </c>
      <c r="K70" s="167">
        <f t="shared" si="7"/>
        <v>0</v>
      </c>
      <c r="L70" s="34">
        <f t="shared" si="8"/>
        <v>250.947</v>
      </c>
      <c r="M70" s="34">
        <f t="shared" si="9"/>
        <v>385</v>
      </c>
      <c r="N70" s="34">
        <f t="shared" si="10"/>
        <v>636.1</v>
      </c>
      <c r="O70" s="32">
        <f t="shared" si="11"/>
        <v>251.10000000000002</v>
      </c>
      <c r="P70" s="32">
        <f t="shared" si="12"/>
        <v>0</v>
      </c>
      <c r="Q70" s="32">
        <f t="shared" si="13"/>
        <v>0</v>
      </c>
      <c r="R70" s="36">
        <f t="shared" si="14"/>
        <v>0</v>
      </c>
      <c r="S70" s="36">
        <f t="shared" si="15"/>
        <v>0</v>
      </c>
      <c r="T70" s="36">
        <f t="shared" si="16"/>
        <v>0</v>
      </c>
      <c r="U70" s="196">
        <f>'09-22 Hourly Purch Alloc'!J64</f>
        <v>94.66999745045652</v>
      </c>
      <c r="V70" s="185">
        <f t="shared" si="17"/>
        <v>0</v>
      </c>
      <c r="W70" s="37">
        <f t="shared" si="18"/>
        <v>0</v>
      </c>
      <c r="X70" s="38">
        <f t="shared" si="19"/>
        <v>0</v>
      </c>
      <c r="Y70" s="39">
        <f t="shared" si="20"/>
        <v>0</v>
      </c>
      <c r="Z70" s="246"/>
      <c r="AA70" s="189">
        <f t="shared" si="21"/>
        <v>0</v>
      </c>
      <c r="AB70" s="25">
        <f t="shared" si="22"/>
        <v>0</v>
      </c>
      <c r="AD70" s="29"/>
      <c r="AE70" s="67">
        <f>'09-22 Gen Pivot'!V64</f>
        <v>250.947</v>
      </c>
      <c r="AF70" s="195">
        <f>'09-22 KP Int Load &amp; Marg Loss'!N60</f>
        <v>636.1</v>
      </c>
      <c r="AG70" s="302">
        <f>'09-22 KP Int Load &amp; Marg Loss'!V60</f>
        <v>8.61</v>
      </c>
      <c r="AH70" s="67">
        <f>'09-22 Gen Pivot'!W64</f>
        <v>385</v>
      </c>
      <c r="AJ70" s="197">
        <f>'09-22 Gen Pivot'!Y64</f>
        <v>345</v>
      </c>
      <c r="AL70" s="29">
        <f t="shared" si="27"/>
        <v>40</v>
      </c>
      <c r="AN70" s="29">
        <f t="shared" si="28"/>
        <v>250.947</v>
      </c>
      <c r="AP70" s="33">
        <f t="shared" si="29"/>
        <v>-134.053</v>
      </c>
      <c r="AR70" s="197">
        <f>'09-22 Gen Pivot'!X64</f>
        <v>1404.9</v>
      </c>
    </row>
    <row r="71" spans="1:44" x14ac:dyDescent="0.25">
      <c r="A71" s="202">
        <f t="shared" si="26"/>
        <v>44807.499999999854</v>
      </c>
      <c r="B71" s="232"/>
      <c r="C71" s="174"/>
      <c r="D71" s="174"/>
      <c r="E71" s="131">
        <f t="shared" si="2"/>
        <v>0</v>
      </c>
      <c r="F71" s="50">
        <f t="shared" si="3"/>
        <v>0</v>
      </c>
      <c r="G71" s="49">
        <f t="shared" si="4"/>
        <v>0</v>
      </c>
      <c r="H71" s="54">
        <f>'09-22 Hourly Purch Alloc'!F65</f>
        <v>408.423</v>
      </c>
      <c r="I71" s="44">
        <f t="shared" si="5"/>
        <v>8.82</v>
      </c>
      <c r="J71" s="34">
        <f t="shared" si="6"/>
        <v>0</v>
      </c>
      <c r="K71" s="167">
        <f t="shared" si="7"/>
        <v>0</v>
      </c>
      <c r="L71" s="34">
        <f t="shared" si="8"/>
        <v>250.99100000000001</v>
      </c>
      <c r="M71" s="34">
        <f t="shared" si="9"/>
        <v>385</v>
      </c>
      <c r="N71" s="34">
        <f t="shared" si="10"/>
        <v>668.2299999999999</v>
      </c>
      <c r="O71" s="32">
        <f t="shared" si="11"/>
        <v>283.2299999999999</v>
      </c>
      <c r="P71" s="32">
        <f t="shared" si="12"/>
        <v>0</v>
      </c>
      <c r="Q71" s="32">
        <f t="shared" si="13"/>
        <v>0</v>
      </c>
      <c r="R71" s="36">
        <f t="shared" si="14"/>
        <v>0</v>
      </c>
      <c r="S71" s="36">
        <f t="shared" si="15"/>
        <v>0</v>
      </c>
      <c r="T71" s="36">
        <f t="shared" si="16"/>
        <v>0</v>
      </c>
      <c r="U71" s="196">
        <f>'09-22 Hourly Purch Alloc'!J65</f>
        <v>107.73000051417281</v>
      </c>
      <c r="V71" s="185">
        <f t="shared" si="17"/>
        <v>0</v>
      </c>
      <c r="W71" s="37">
        <f t="shared" si="18"/>
        <v>0</v>
      </c>
      <c r="X71" s="38">
        <f t="shared" si="19"/>
        <v>0</v>
      </c>
      <c r="Y71" s="39">
        <f t="shared" si="20"/>
        <v>0</v>
      </c>
      <c r="Z71" s="246"/>
      <c r="AA71" s="189">
        <f t="shared" si="21"/>
        <v>0</v>
      </c>
      <c r="AB71" s="25">
        <f t="shared" si="22"/>
        <v>0</v>
      </c>
      <c r="AD71" s="29"/>
      <c r="AE71" s="67">
        <f>'09-22 Gen Pivot'!V65</f>
        <v>250.99100000000001</v>
      </c>
      <c r="AF71" s="195">
        <f>'09-22 KP Int Load &amp; Marg Loss'!N61</f>
        <v>668.2299999999999</v>
      </c>
      <c r="AG71" s="302">
        <f>'09-22 KP Int Load &amp; Marg Loss'!V61</f>
        <v>8.82</v>
      </c>
      <c r="AH71" s="67">
        <f>'09-22 Gen Pivot'!W65</f>
        <v>385</v>
      </c>
      <c r="AJ71" s="197">
        <f>'09-22 Gen Pivot'!Y65</f>
        <v>345</v>
      </c>
      <c r="AL71" s="29">
        <f t="shared" si="27"/>
        <v>40</v>
      </c>
      <c r="AN71" s="29">
        <f t="shared" si="28"/>
        <v>250.99100000000001</v>
      </c>
      <c r="AP71" s="33">
        <f t="shared" si="29"/>
        <v>-134.00899999999999</v>
      </c>
      <c r="AR71" s="197">
        <f>'09-22 Gen Pivot'!X65</f>
        <v>1404.9</v>
      </c>
    </row>
    <row r="72" spans="1:44" x14ac:dyDescent="0.25">
      <c r="A72" s="202">
        <f t="shared" si="26"/>
        <v>44807.541666666519</v>
      </c>
      <c r="B72" s="232"/>
      <c r="C72" s="174"/>
      <c r="D72" s="174"/>
      <c r="E72" s="131">
        <f t="shared" si="2"/>
        <v>0</v>
      </c>
      <c r="F72" s="50">
        <f t="shared" si="3"/>
        <v>0</v>
      </c>
      <c r="G72" s="49">
        <f t="shared" si="4"/>
        <v>0</v>
      </c>
      <c r="H72" s="54">
        <f>'09-22 Hourly Purch Alloc'!F66</f>
        <v>439.64400000000001</v>
      </c>
      <c r="I72" s="44">
        <f t="shared" si="5"/>
        <v>9.32</v>
      </c>
      <c r="J72" s="34">
        <f t="shared" si="6"/>
        <v>0</v>
      </c>
      <c r="K72" s="167">
        <f t="shared" si="7"/>
        <v>0</v>
      </c>
      <c r="L72" s="34">
        <f t="shared" si="8"/>
        <v>250.98750000000001</v>
      </c>
      <c r="M72" s="34">
        <f t="shared" si="9"/>
        <v>385</v>
      </c>
      <c r="N72" s="34">
        <f t="shared" si="10"/>
        <v>699.95</v>
      </c>
      <c r="O72" s="32">
        <f t="shared" si="11"/>
        <v>314.95000000000005</v>
      </c>
      <c r="P72" s="32">
        <f t="shared" si="12"/>
        <v>0</v>
      </c>
      <c r="Q72" s="32">
        <f t="shared" si="13"/>
        <v>0</v>
      </c>
      <c r="R72" s="36">
        <f t="shared" si="14"/>
        <v>0</v>
      </c>
      <c r="S72" s="36">
        <f t="shared" si="15"/>
        <v>0</v>
      </c>
      <c r="T72" s="36">
        <f t="shared" si="16"/>
        <v>0</v>
      </c>
      <c r="U72" s="196">
        <f>'09-22 Hourly Purch Alloc'!J66</f>
        <v>107.97999972705188</v>
      </c>
      <c r="V72" s="185">
        <f t="shared" si="17"/>
        <v>0</v>
      </c>
      <c r="W72" s="37">
        <f t="shared" si="18"/>
        <v>0</v>
      </c>
      <c r="X72" s="38">
        <f t="shared" si="19"/>
        <v>0</v>
      </c>
      <c r="Y72" s="39">
        <f t="shared" si="20"/>
        <v>0</v>
      </c>
      <c r="Z72" s="246"/>
      <c r="AA72" s="189">
        <f t="shared" si="21"/>
        <v>0</v>
      </c>
      <c r="AB72" s="25">
        <f t="shared" si="22"/>
        <v>0</v>
      </c>
      <c r="AD72" s="29"/>
      <c r="AE72" s="67">
        <f>'09-22 Gen Pivot'!V66</f>
        <v>250.98750000000001</v>
      </c>
      <c r="AF72" s="195">
        <f>'09-22 KP Int Load &amp; Marg Loss'!N62</f>
        <v>699.95</v>
      </c>
      <c r="AG72" s="302">
        <f>'09-22 KP Int Load &amp; Marg Loss'!V62</f>
        <v>9.32</v>
      </c>
      <c r="AH72" s="67">
        <f>'09-22 Gen Pivot'!W66</f>
        <v>385</v>
      </c>
      <c r="AJ72" s="197">
        <f>'09-22 Gen Pivot'!Y66</f>
        <v>345</v>
      </c>
      <c r="AL72" s="29">
        <f t="shared" si="27"/>
        <v>40</v>
      </c>
      <c r="AN72" s="29">
        <f t="shared" si="28"/>
        <v>250.98750000000001</v>
      </c>
      <c r="AP72" s="33">
        <f t="shared" si="29"/>
        <v>-134.01249999999999</v>
      </c>
      <c r="AR72" s="197">
        <f>'09-22 Gen Pivot'!X66</f>
        <v>1404.9</v>
      </c>
    </row>
    <row r="73" spans="1:44" x14ac:dyDescent="0.25">
      <c r="A73" s="202">
        <f t="shared" si="26"/>
        <v>44807.583333333183</v>
      </c>
      <c r="B73" s="232"/>
      <c r="C73" s="174"/>
      <c r="D73" s="174"/>
      <c r="E73" s="131">
        <f t="shared" si="2"/>
        <v>0</v>
      </c>
      <c r="F73" s="50">
        <f t="shared" si="3"/>
        <v>0</v>
      </c>
      <c r="G73" s="49">
        <f t="shared" si="4"/>
        <v>0</v>
      </c>
      <c r="H73" s="54">
        <f>'09-22 Hourly Purch Alloc'!F67</f>
        <v>468.99600000000004</v>
      </c>
      <c r="I73" s="44">
        <f t="shared" si="5"/>
        <v>9.59</v>
      </c>
      <c r="J73" s="34">
        <f t="shared" si="6"/>
        <v>0</v>
      </c>
      <c r="K73" s="167">
        <f t="shared" si="7"/>
        <v>0</v>
      </c>
      <c r="L73" s="34">
        <f t="shared" si="8"/>
        <v>251.05850000000001</v>
      </c>
      <c r="M73" s="34">
        <f t="shared" si="9"/>
        <v>385</v>
      </c>
      <c r="N73" s="34">
        <f t="shared" si="10"/>
        <v>729.64</v>
      </c>
      <c r="O73" s="32">
        <f t="shared" si="11"/>
        <v>344.64</v>
      </c>
      <c r="P73" s="32">
        <f t="shared" si="12"/>
        <v>0</v>
      </c>
      <c r="Q73" s="32">
        <f t="shared" si="13"/>
        <v>0</v>
      </c>
      <c r="R73" s="36">
        <f t="shared" si="14"/>
        <v>0</v>
      </c>
      <c r="S73" s="36">
        <f t="shared" si="15"/>
        <v>0</v>
      </c>
      <c r="T73" s="36">
        <f t="shared" si="16"/>
        <v>0</v>
      </c>
      <c r="U73" s="196">
        <f>'09-22 Hourly Purch Alloc'!J67</f>
        <v>120.4699986780271</v>
      </c>
      <c r="V73" s="185">
        <f t="shared" si="17"/>
        <v>0</v>
      </c>
      <c r="W73" s="37">
        <f t="shared" si="18"/>
        <v>0</v>
      </c>
      <c r="X73" s="38">
        <f t="shared" si="19"/>
        <v>0</v>
      </c>
      <c r="Y73" s="39">
        <f t="shared" si="20"/>
        <v>0</v>
      </c>
      <c r="Z73" s="246"/>
      <c r="AA73" s="189">
        <f t="shared" si="21"/>
        <v>0</v>
      </c>
      <c r="AB73" s="25">
        <f t="shared" si="22"/>
        <v>0</v>
      </c>
      <c r="AD73" s="29"/>
      <c r="AE73" s="67">
        <f>'09-22 Gen Pivot'!V67</f>
        <v>251.05850000000001</v>
      </c>
      <c r="AF73" s="195">
        <f>'09-22 KP Int Load &amp; Marg Loss'!N63</f>
        <v>729.64</v>
      </c>
      <c r="AG73" s="302">
        <f>'09-22 KP Int Load &amp; Marg Loss'!V63</f>
        <v>9.59</v>
      </c>
      <c r="AH73" s="67">
        <f>'09-22 Gen Pivot'!W67</f>
        <v>385</v>
      </c>
      <c r="AJ73" s="197">
        <f>'09-22 Gen Pivot'!Y67</f>
        <v>345</v>
      </c>
      <c r="AL73" s="29">
        <f t="shared" si="27"/>
        <v>40</v>
      </c>
      <c r="AN73" s="29">
        <f t="shared" si="28"/>
        <v>251.05850000000001</v>
      </c>
      <c r="AP73" s="33">
        <f t="shared" si="29"/>
        <v>-133.94149999999999</v>
      </c>
      <c r="AR73" s="197">
        <f>'09-22 Gen Pivot'!X67</f>
        <v>1404.9</v>
      </c>
    </row>
    <row r="74" spans="1:44" x14ac:dyDescent="0.25">
      <c r="A74" s="202">
        <f t="shared" si="26"/>
        <v>44807.624999999847</v>
      </c>
      <c r="B74" s="232"/>
      <c r="C74" s="174"/>
      <c r="D74" s="174"/>
      <c r="E74" s="131">
        <f t="shared" si="2"/>
        <v>0</v>
      </c>
      <c r="F74" s="50">
        <f t="shared" si="3"/>
        <v>0</v>
      </c>
      <c r="G74" s="49">
        <f t="shared" si="4"/>
        <v>0</v>
      </c>
      <c r="H74" s="54">
        <f>'09-22 Hourly Purch Alloc'!F68</f>
        <v>484.16300000000001</v>
      </c>
      <c r="I74" s="44">
        <f t="shared" si="5"/>
        <v>9.91</v>
      </c>
      <c r="J74" s="34">
        <f t="shared" si="6"/>
        <v>0</v>
      </c>
      <c r="K74" s="167">
        <f t="shared" si="7"/>
        <v>0</v>
      </c>
      <c r="L74" s="34">
        <f t="shared" si="8"/>
        <v>251.86750000000001</v>
      </c>
      <c r="M74" s="34">
        <f t="shared" si="9"/>
        <v>385</v>
      </c>
      <c r="N74" s="34">
        <f t="shared" si="10"/>
        <v>745.93999999999994</v>
      </c>
      <c r="O74" s="32">
        <f t="shared" si="11"/>
        <v>360.93999999999994</v>
      </c>
      <c r="P74" s="32">
        <f t="shared" si="12"/>
        <v>0</v>
      </c>
      <c r="Q74" s="32">
        <f t="shared" si="13"/>
        <v>0</v>
      </c>
      <c r="R74" s="36">
        <f t="shared" si="14"/>
        <v>0</v>
      </c>
      <c r="S74" s="36">
        <f t="shared" si="15"/>
        <v>0</v>
      </c>
      <c r="T74" s="36">
        <f t="shared" si="16"/>
        <v>0</v>
      </c>
      <c r="U74" s="196">
        <f>'09-22 Hourly Purch Alloc'!J68</f>
        <v>125.2699999793458</v>
      </c>
      <c r="V74" s="185">
        <f t="shared" si="17"/>
        <v>0</v>
      </c>
      <c r="W74" s="37">
        <f t="shared" si="18"/>
        <v>0</v>
      </c>
      <c r="X74" s="38">
        <f t="shared" si="19"/>
        <v>0</v>
      </c>
      <c r="Y74" s="39">
        <f t="shared" si="20"/>
        <v>0</v>
      </c>
      <c r="Z74" s="246"/>
      <c r="AA74" s="189">
        <f t="shared" si="21"/>
        <v>0</v>
      </c>
      <c r="AB74" s="25">
        <f t="shared" si="22"/>
        <v>0</v>
      </c>
      <c r="AD74" s="29"/>
      <c r="AE74" s="67">
        <f>'09-22 Gen Pivot'!V68</f>
        <v>251.86750000000001</v>
      </c>
      <c r="AF74" s="195">
        <f>'09-22 KP Int Load &amp; Marg Loss'!N64</f>
        <v>745.93999999999994</v>
      </c>
      <c r="AG74" s="302">
        <f>'09-22 KP Int Load &amp; Marg Loss'!V64</f>
        <v>9.91</v>
      </c>
      <c r="AH74" s="67">
        <f>'09-22 Gen Pivot'!W68</f>
        <v>385</v>
      </c>
      <c r="AJ74" s="197">
        <f>'09-22 Gen Pivot'!Y68</f>
        <v>345</v>
      </c>
      <c r="AL74" s="29">
        <f t="shared" si="27"/>
        <v>40</v>
      </c>
      <c r="AN74" s="29">
        <f t="shared" si="28"/>
        <v>251.86750000000001</v>
      </c>
      <c r="AP74" s="33">
        <f t="shared" si="29"/>
        <v>-133.13249999999999</v>
      </c>
      <c r="AR74" s="197">
        <f>'09-22 Gen Pivot'!X68</f>
        <v>1404.9</v>
      </c>
    </row>
    <row r="75" spans="1:44" x14ac:dyDescent="0.25">
      <c r="A75" s="202">
        <f t="shared" si="26"/>
        <v>44807.666666666511</v>
      </c>
      <c r="B75" s="232"/>
      <c r="C75" s="174"/>
      <c r="D75" s="174"/>
      <c r="E75" s="131">
        <f t="shared" si="2"/>
        <v>0</v>
      </c>
      <c r="F75" s="50">
        <f t="shared" si="3"/>
        <v>0</v>
      </c>
      <c r="G75" s="49">
        <f t="shared" si="4"/>
        <v>0</v>
      </c>
      <c r="H75" s="54">
        <f>'09-22 Hourly Purch Alloc'!F69</f>
        <v>498.51599999999996</v>
      </c>
      <c r="I75" s="44">
        <f t="shared" si="5"/>
        <v>10.4</v>
      </c>
      <c r="J75" s="34">
        <f t="shared" si="6"/>
        <v>0</v>
      </c>
      <c r="K75" s="167">
        <f t="shared" si="7"/>
        <v>0</v>
      </c>
      <c r="L75" s="34">
        <f t="shared" si="8"/>
        <v>251.0445</v>
      </c>
      <c r="M75" s="34">
        <f t="shared" si="9"/>
        <v>385</v>
      </c>
      <c r="N75" s="34">
        <f t="shared" si="10"/>
        <v>759.96000000000015</v>
      </c>
      <c r="O75" s="32">
        <f t="shared" si="11"/>
        <v>374.96000000000015</v>
      </c>
      <c r="P75" s="32">
        <f t="shared" si="12"/>
        <v>0</v>
      </c>
      <c r="Q75" s="32">
        <f t="shared" si="13"/>
        <v>0</v>
      </c>
      <c r="R75" s="36">
        <f t="shared" si="14"/>
        <v>0</v>
      </c>
      <c r="S75" s="36">
        <f t="shared" si="15"/>
        <v>0</v>
      </c>
      <c r="T75" s="36">
        <f t="shared" si="16"/>
        <v>0</v>
      </c>
      <c r="U75" s="196">
        <f>'09-22 Hourly Purch Alloc'!J69</f>
        <v>135.90999987964275</v>
      </c>
      <c r="V75" s="185">
        <f t="shared" si="17"/>
        <v>0</v>
      </c>
      <c r="W75" s="37">
        <f t="shared" si="18"/>
        <v>0</v>
      </c>
      <c r="X75" s="38">
        <f t="shared" si="19"/>
        <v>0</v>
      </c>
      <c r="Y75" s="39">
        <f t="shared" si="20"/>
        <v>0</v>
      </c>
      <c r="Z75" s="246"/>
      <c r="AA75" s="189">
        <f t="shared" si="21"/>
        <v>0</v>
      </c>
      <c r="AB75" s="25">
        <f t="shared" si="22"/>
        <v>0</v>
      </c>
      <c r="AD75" s="29"/>
      <c r="AE75" s="67">
        <f>'09-22 Gen Pivot'!V69</f>
        <v>251.0445</v>
      </c>
      <c r="AF75" s="195">
        <f>'09-22 KP Int Load &amp; Marg Loss'!N65</f>
        <v>759.96000000000015</v>
      </c>
      <c r="AG75" s="302">
        <f>'09-22 KP Int Load &amp; Marg Loss'!V65</f>
        <v>10.4</v>
      </c>
      <c r="AH75" s="67">
        <f>'09-22 Gen Pivot'!W69</f>
        <v>385</v>
      </c>
      <c r="AJ75" s="197">
        <f>'09-22 Gen Pivot'!Y69</f>
        <v>345</v>
      </c>
      <c r="AL75" s="29">
        <f t="shared" si="27"/>
        <v>40</v>
      </c>
      <c r="AN75" s="29">
        <f t="shared" si="28"/>
        <v>251.0445</v>
      </c>
      <c r="AP75" s="33">
        <f t="shared" si="29"/>
        <v>-133.9555</v>
      </c>
      <c r="AR75" s="197">
        <f>'09-22 Gen Pivot'!X69</f>
        <v>1404.9</v>
      </c>
    </row>
    <row r="76" spans="1:44" x14ac:dyDescent="0.25">
      <c r="A76" s="202">
        <f t="shared" si="26"/>
        <v>44807.708333333176</v>
      </c>
      <c r="B76" s="232"/>
      <c r="C76" s="174"/>
      <c r="D76" s="174"/>
      <c r="E76" s="131">
        <f t="shared" si="2"/>
        <v>0</v>
      </c>
      <c r="F76" s="50">
        <f t="shared" si="3"/>
        <v>0</v>
      </c>
      <c r="G76" s="49">
        <f t="shared" si="4"/>
        <v>0</v>
      </c>
      <c r="H76" s="54">
        <f>'09-22 Hourly Purch Alloc'!F70</f>
        <v>497.65300000000002</v>
      </c>
      <c r="I76" s="44">
        <f t="shared" si="5"/>
        <v>10.4</v>
      </c>
      <c r="J76" s="34">
        <f t="shared" si="6"/>
        <v>0</v>
      </c>
      <c r="K76" s="167">
        <f t="shared" si="7"/>
        <v>0</v>
      </c>
      <c r="L76" s="34">
        <f t="shared" si="8"/>
        <v>251.751</v>
      </c>
      <c r="M76" s="34">
        <f t="shared" si="9"/>
        <v>385</v>
      </c>
      <c r="N76" s="34">
        <f t="shared" si="10"/>
        <v>759.81</v>
      </c>
      <c r="O76" s="32">
        <f t="shared" si="11"/>
        <v>374.80999999999995</v>
      </c>
      <c r="P76" s="32">
        <f t="shared" si="12"/>
        <v>0</v>
      </c>
      <c r="Q76" s="32">
        <f t="shared" si="13"/>
        <v>0</v>
      </c>
      <c r="R76" s="36">
        <f t="shared" si="14"/>
        <v>0</v>
      </c>
      <c r="S76" s="36">
        <f t="shared" si="15"/>
        <v>0</v>
      </c>
      <c r="T76" s="36">
        <f t="shared" si="16"/>
        <v>0</v>
      </c>
      <c r="U76" s="196">
        <f>'09-22 Hourly Purch Alloc'!J70</f>
        <v>149.54052823553761</v>
      </c>
      <c r="V76" s="185">
        <f t="shared" si="17"/>
        <v>0</v>
      </c>
      <c r="W76" s="37">
        <f t="shared" si="18"/>
        <v>0</v>
      </c>
      <c r="X76" s="38">
        <f t="shared" si="19"/>
        <v>0</v>
      </c>
      <c r="Y76" s="39">
        <f t="shared" si="20"/>
        <v>0</v>
      </c>
      <c r="Z76" s="246"/>
      <c r="AA76" s="189">
        <f t="shared" si="21"/>
        <v>0</v>
      </c>
      <c r="AB76" s="25">
        <f t="shared" si="22"/>
        <v>0</v>
      </c>
      <c r="AD76" s="29"/>
      <c r="AE76" s="67">
        <f>'09-22 Gen Pivot'!V70</f>
        <v>251.751</v>
      </c>
      <c r="AF76" s="195">
        <f>'09-22 KP Int Load &amp; Marg Loss'!N66</f>
        <v>759.81</v>
      </c>
      <c r="AG76" s="302">
        <f>'09-22 KP Int Load &amp; Marg Loss'!V66</f>
        <v>10.4</v>
      </c>
      <c r="AH76" s="67">
        <f>'09-22 Gen Pivot'!W70</f>
        <v>385</v>
      </c>
      <c r="AJ76" s="197">
        <f>'09-22 Gen Pivot'!Y70</f>
        <v>345</v>
      </c>
      <c r="AL76" s="29">
        <f t="shared" si="27"/>
        <v>40</v>
      </c>
      <c r="AN76" s="29">
        <f t="shared" si="28"/>
        <v>251.751</v>
      </c>
      <c r="AP76" s="33">
        <f t="shared" si="29"/>
        <v>-133.249</v>
      </c>
      <c r="AR76" s="197">
        <f>'09-22 Gen Pivot'!X70</f>
        <v>1404.9</v>
      </c>
    </row>
    <row r="77" spans="1:44" x14ac:dyDescent="0.25">
      <c r="A77" s="202">
        <f t="shared" si="26"/>
        <v>44807.74999999984</v>
      </c>
      <c r="B77" s="232"/>
      <c r="C77" s="174"/>
      <c r="D77" s="174"/>
      <c r="E77" s="131">
        <f t="shared" ref="E77:E140" si="30">SUM(B77:D77)</f>
        <v>0</v>
      </c>
      <c r="F77" s="50">
        <f t="shared" ref="F77:F140" si="31">IF(E77&gt;0,F76+1,0)</f>
        <v>0</v>
      </c>
      <c r="G77" s="49">
        <f t="shared" ref="G77:G140" si="32">IF(MAX(F77:F83)&gt;6,"Yes",0)</f>
        <v>0</v>
      </c>
      <c r="H77" s="54">
        <f>'09-22 Hourly Purch Alloc'!F71</f>
        <v>491.892</v>
      </c>
      <c r="I77" s="44">
        <f t="shared" ref="I77:I140" si="33">AG77</f>
        <v>10.42</v>
      </c>
      <c r="J77" s="34">
        <f t="shared" ref="J77:J140" si="34">MIN(E77,H77)</f>
        <v>0</v>
      </c>
      <c r="K77" s="167">
        <f t="shared" ref="K77:K140" si="35">IF(J77=0,0,IF(G77&lt;&gt;"Yes",0,J77))</f>
        <v>0</v>
      </c>
      <c r="L77" s="34">
        <f t="shared" ref="L77:L140" si="36">AN77</f>
        <v>259.24799999999999</v>
      </c>
      <c r="M77" s="34">
        <f t="shared" ref="M77:M140" si="37">AH77</f>
        <v>385</v>
      </c>
      <c r="N77" s="34">
        <f t="shared" ref="N77:N140" si="38">AF77</f>
        <v>761.56</v>
      </c>
      <c r="O77" s="32">
        <f t="shared" ref="O77:O140" si="39">MAX(N77-M77,0)</f>
        <v>376.55999999999995</v>
      </c>
      <c r="P77" s="32">
        <f t="shared" ref="P77:P140" si="40">MIN(K77,O77)</f>
        <v>0</v>
      </c>
      <c r="Q77" s="32">
        <f t="shared" ref="Q77:Q140" si="41">IF(P77&lt;=0,0,L77+I77+H77-N77)</f>
        <v>0</v>
      </c>
      <c r="R77" s="36">
        <f t="shared" ref="R77:R140" si="42">IF($P77&gt;0,MIN($P77,$E77)*(B77/$E77),0)</f>
        <v>0</v>
      </c>
      <c r="S77" s="36">
        <f t="shared" ref="S77:S140" si="43">IF($P77&gt;0,MIN($P77,$E77)*(C77/$E77),0)</f>
        <v>0</v>
      </c>
      <c r="T77" s="36">
        <f t="shared" ref="T77:T140" si="44">IF($P77&gt;0,MIN($P77,$E77)*(D77/$E77),0)</f>
        <v>0</v>
      </c>
      <c r="U77" s="196">
        <f>'09-22 Hourly Purch Alloc'!J71</f>
        <v>147.46999951208801</v>
      </c>
      <c r="V77" s="185">
        <f t="shared" ref="V77:V140" si="45">(R77+S77+T77)*U77</f>
        <v>0</v>
      </c>
      <c r="W77" s="37">
        <f t="shared" ref="W77:W140" si="46">IF(B77&gt;0,W$9,0)</f>
        <v>0</v>
      </c>
      <c r="X77" s="38">
        <f t="shared" ref="X77:X140" si="47">IF(C77&gt;0,X$9,0)</f>
        <v>0</v>
      </c>
      <c r="Y77" s="39">
        <f t="shared" ref="Y77:Y140" si="48">IF(D77&gt;0,Y$9,0)</f>
        <v>0</v>
      </c>
      <c r="Z77" s="246"/>
      <c r="AA77" s="189">
        <f t="shared" ref="AA77:AA140" si="49">R77*MIN(U77,W77)+S77*MIN(U77,X77)+T77*MIN(U77,Y77)</f>
        <v>0</v>
      </c>
      <c r="AB77" s="25">
        <f t="shared" ref="AB77:AB140" si="50">IF(V77-AA77&lt;0,0,V77-AA77)</f>
        <v>0</v>
      </c>
      <c r="AD77" s="29"/>
      <c r="AE77" s="67">
        <f>'09-22 Gen Pivot'!V71</f>
        <v>259.24799999999999</v>
      </c>
      <c r="AF77" s="195">
        <f>'09-22 KP Int Load &amp; Marg Loss'!N67</f>
        <v>761.56</v>
      </c>
      <c r="AG77" s="302">
        <f>'09-22 KP Int Load &amp; Marg Loss'!V67</f>
        <v>10.42</v>
      </c>
      <c r="AH77" s="67">
        <f>'09-22 Gen Pivot'!W71</f>
        <v>385</v>
      </c>
      <c r="AJ77" s="197">
        <f>'09-22 Gen Pivot'!Y71</f>
        <v>345</v>
      </c>
      <c r="AL77" s="29">
        <f t="shared" si="27"/>
        <v>40</v>
      </c>
      <c r="AN77" s="29">
        <f t="shared" si="28"/>
        <v>259.24799999999999</v>
      </c>
      <c r="AP77" s="33">
        <f t="shared" si="29"/>
        <v>-125.75200000000001</v>
      </c>
      <c r="AR77" s="197">
        <f>'09-22 Gen Pivot'!X71</f>
        <v>1404.9</v>
      </c>
    </row>
    <row r="78" spans="1:44" x14ac:dyDescent="0.25">
      <c r="A78" s="202">
        <f t="shared" ref="A78:A141" si="51">A77+1/24</f>
        <v>44807.791666666504</v>
      </c>
      <c r="B78" s="232"/>
      <c r="C78" s="174"/>
      <c r="D78" s="174"/>
      <c r="E78" s="131">
        <f t="shared" si="30"/>
        <v>0</v>
      </c>
      <c r="F78" s="50">
        <f t="shared" si="31"/>
        <v>0</v>
      </c>
      <c r="G78" s="49">
        <f t="shared" si="32"/>
        <v>0</v>
      </c>
      <c r="H78" s="54">
        <f>'09-22 Hourly Purch Alloc'!F72</f>
        <v>479.14599999999996</v>
      </c>
      <c r="I78" s="44">
        <f t="shared" si="33"/>
        <v>10.199999999999999</v>
      </c>
      <c r="J78" s="34">
        <f t="shared" si="34"/>
        <v>0</v>
      </c>
      <c r="K78" s="167">
        <f t="shared" si="35"/>
        <v>0</v>
      </c>
      <c r="L78" s="34">
        <f t="shared" si="36"/>
        <v>252.685</v>
      </c>
      <c r="M78" s="34">
        <f t="shared" si="37"/>
        <v>385</v>
      </c>
      <c r="N78" s="34">
        <f t="shared" si="38"/>
        <v>742.04</v>
      </c>
      <c r="O78" s="32">
        <f t="shared" si="39"/>
        <v>357.03999999999996</v>
      </c>
      <c r="P78" s="32">
        <f t="shared" si="40"/>
        <v>0</v>
      </c>
      <c r="Q78" s="32">
        <f t="shared" si="41"/>
        <v>0</v>
      </c>
      <c r="R78" s="36">
        <f t="shared" si="42"/>
        <v>0</v>
      </c>
      <c r="S78" s="36">
        <f t="shared" si="43"/>
        <v>0</v>
      </c>
      <c r="T78" s="36">
        <f t="shared" si="44"/>
        <v>0</v>
      </c>
      <c r="U78" s="196">
        <f>'09-22 Hourly Purch Alloc'!J72</f>
        <v>122.65212195865145</v>
      </c>
      <c r="V78" s="185">
        <f t="shared" si="45"/>
        <v>0</v>
      </c>
      <c r="W78" s="37">
        <f t="shared" si="46"/>
        <v>0</v>
      </c>
      <c r="X78" s="38">
        <f t="shared" si="47"/>
        <v>0</v>
      </c>
      <c r="Y78" s="39">
        <f t="shared" si="48"/>
        <v>0</v>
      </c>
      <c r="Z78" s="246"/>
      <c r="AA78" s="189">
        <f t="shared" si="49"/>
        <v>0</v>
      </c>
      <c r="AB78" s="25">
        <f t="shared" si="50"/>
        <v>0</v>
      </c>
      <c r="AD78" s="29"/>
      <c r="AE78" s="67">
        <f>'09-22 Gen Pivot'!V72</f>
        <v>252.685</v>
      </c>
      <c r="AF78" s="195">
        <f>'09-22 KP Int Load &amp; Marg Loss'!N68</f>
        <v>742.04</v>
      </c>
      <c r="AG78" s="302">
        <f>'09-22 KP Int Load &amp; Marg Loss'!V68</f>
        <v>10.199999999999999</v>
      </c>
      <c r="AH78" s="67">
        <f>'09-22 Gen Pivot'!W72</f>
        <v>385</v>
      </c>
      <c r="AJ78" s="197">
        <f>'09-22 Gen Pivot'!Y72</f>
        <v>345</v>
      </c>
      <c r="AL78" s="29">
        <f t="shared" si="27"/>
        <v>40</v>
      </c>
      <c r="AN78" s="29">
        <f t="shared" si="28"/>
        <v>252.685</v>
      </c>
      <c r="AP78" s="33">
        <f t="shared" si="29"/>
        <v>-132.315</v>
      </c>
      <c r="AR78" s="197">
        <f>'09-22 Gen Pivot'!X72</f>
        <v>1404.9</v>
      </c>
    </row>
    <row r="79" spans="1:44" x14ac:dyDescent="0.25">
      <c r="A79" s="202">
        <f t="shared" si="51"/>
        <v>44807.833333333168</v>
      </c>
      <c r="B79" s="232"/>
      <c r="C79" s="174"/>
      <c r="D79" s="174"/>
      <c r="E79" s="131">
        <f t="shared" si="30"/>
        <v>0</v>
      </c>
      <c r="F79" s="50">
        <f t="shared" si="31"/>
        <v>0</v>
      </c>
      <c r="G79" s="49">
        <f t="shared" si="32"/>
        <v>0</v>
      </c>
      <c r="H79" s="54">
        <f>'09-22 Hourly Purch Alloc'!F73</f>
        <v>458.29899999999998</v>
      </c>
      <c r="I79" s="44">
        <f t="shared" si="33"/>
        <v>10.029999999999999</v>
      </c>
      <c r="J79" s="34">
        <f t="shared" si="34"/>
        <v>0</v>
      </c>
      <c r="K79" s="167">
        <f t="shared" si="35"/>
        <v>0</v>
      </c>
      <c r="L79" s="34">
        <f t="shared" si="36"/>
        <v>251.04900000000001</v>
      </c>
      <c r="M79" s="34">
        <f t="shared" si="37"/>
        <v>385</v>
      </c>
      <c r="N79" s="34">
        <f t="shared" si="38"/>
        <v>719.38</v>
      </c>
      <c r="O79" s="32">
        <f t="shared" si="39"/>
        <v>334.38</v>
      </c>
      <c r="P79" s="32">
        <f t="shared" si="40"/>
        <v>0</v>
      </c>
      <c r="Q79" s="32">
        <f t="shared" si="41"/>
        <v>0</v>
      </c>
      <c r="R79" s="36">
        <f t="shared" si="42"/>
        <v>0</v>
      </c>
      <c r="S79" s="36">
        <f t="shared" si="43"/>
        <v>0</v>
      </c>
      <c r="T79" s="36">
        <f t="shared" si="44"/>
        <v>0</v>
      </c>
      <c r="U79" s="196">
        <f>'09-22 Hourly Purch Alloc'!J73</f>
        <v>115.43735205400841</v>
      </c>
      <c r="V79" s="185">
        <f t="shared" si="45"/>
        <v>0</v>
      </c>
      <c r="W79" s="37">
        <f t="shared" si="46"/>
        <v>0</v>
      </c>
      <c r="X79" s="38">
        <f t="shared" si="47"/>
        <v>0</v>
      </c>
      <c r="Y79" s="39">
        <f t="shared" si="48"/>
        <v>0</v>
      </c>
      <c r="Z79" s="246"/>
      <c r="AA79" s="189">
        <f t="shared" si="49"/>
        <v>0</v>
      </c>
      <c r="AB79" s="25">
        <f t="shared" si="50"/>
        <v>0</v>
      </c>
      <c r="AD79" s="29"/>
      <c r="AE79" s="67">
        <f>'09-22 Gen Pivot'!V73</f>
        <v>251.04900000000001</v>
      </c>
      <c r="AF79" s="195">
        <f>'09-22 KP Int Load &amp; Marg Loss'!N69</f>
        <v>719.38</v>
      </c>
      <c r="AG79" s="302">
        <f>'09-22 KP Int Load &amp; Marg Loss'!V69</f>
        <v>10.029999999999999</v>
      </c>
      <c r="AH79" s="67">
        <f>'09-22 Gen Pivot'!W73</f>
        <v>385</v>
      </c>
      <c r="AJ79" s="197">
        <f>'09-22 Gen Pivot'!Y73</f>
        <v>345</v>
      </c>
      <c r="AL79" s="29">
        <f t="shared" si="27"/>
        <v>40</v>
      </c>
      <c r="AN79" s="29">
        <f t="shared" si="28"/>
        <v>251.04900000000001</v>
      </c>
      <c r="AP79" s="33">
        <f t="shared" si="29"/>
        <v>-133.95099999999999</v>
      </c>
      <c r="AR79" s="197">
        <f>'09-22 Gen Pivot'!X73</f>
        <v>1404.9</v>
      </c>
    </row>
    <row r="80" spans="1:44" x14ac:dyDescent="0.25">
      <c r="A80" s="202">
        <f t="shared" si="51"/>
        <v>44807.874999999833</v>
      </c>
      <c r="B80" s="232"/>
      <c r="C80" s="174"/>
      <c r="D80" s="174"/>
      <c r="E80" s="131">
        <f t="shared" si="30"/>
        <v>0</v>
      </c>
      <c r="F80" s="50">
        <f t="shared" si="31"/>
        <v>0</v>
      </c>
      <c r="G80" s="49">
        <f t="shared" si="32"/>
        <v>0</v>
      </c>
      <c r="H80" s="54">
        <f>'09-22 Hourly Purch Alloc'!F74</f>
        <v>434.137</v>
      </c>
      <c r="I80" s="44">
        <f t="shared" si="33"/>
        <v>10.129999999999999</v>
      </c>
      <c r="J80" s="34">
        <f t="shared" si="34"/>
        <v>0</v>
      </c>
      <c r="K80" s="167">
        <f t="shared" si="35"/>
        <v>0</v>
      </c>
      <c r="L80" s="34">
        <f t="shared" si="36"/>
        <v>264.089</v>
      </c>
      <c r="M80" s="34">
        <f t="shared" si="37"/>
        <v>385</v>
      </c>
      <c r="N80" s="34">
        <f t="shared" si="38"/>
        <v>708.35000000000014</v>
      </c>
      <c r="O80" s="32">
        <f t="shared" si="39"/>
        <v>323.35000000000014</v>
      </c>
      <c r="P80" s="32">
        <f t="shared" si="40"/>
        <v>0</v>
      </c>
      <c r="Q80" s="32">
        <f t="shared" si="41"/>
        <v>0</v>
      </c>
      <c r="R80" s="36">
        <f t="shared" si="42"/>
        <v>0</v>
      </c>
      <c r="S80" s="36">
        <f t="shared" si="43"/>
        <v>0</v>
      </c>
      <c r="T80" s="36">
        <f t="shared" si="44"/>
        <v>0</v>
      </c>
      <c r="U80" s="196">
        <f>'09-22 Hourly Purch Alloc'!J74</f>
        <v>110.99000085226554</v>
      </c>
      <c r="V80" s="185">
        <f t="shared" si="45"/>
        <v>0</v>
      </c>
      <c r="W80" s="37">
        <f t="shared" si="46"/>
        <v>0</v>
      </c>
      <c r="X80" s="38">
        <f t="shared" si="47"/>
        <v>0</v>
      </c>
      <c r="Y80" s="39">
        <f t="shared" si="48"/>
        <v>0</v>
      </c>
      <c r="Z80" s="246"/>
      <c r="AA80" s="189">
        <f t="shared" si="49"/>
        <v>0</v>
      </c>
      <c r="AB80" s="25">
        <f t="shared" si="50"/>
        <v>0</v>
      </c>
      <c r="AD80" s="29"/>
      <c r="AE80" s="67">
        <f>'09-22 Gen Pivot'!V74</f>
        <v>264.089</v>
      </c>
      <c r="AF80" s="195">
        <f>'09-22 KP Int Load &amp; Marg Loss'!N70</f>
        <v>708.35000000000014</v>
      </c>
      <c r="AG80" s="302">
        <f>'09-22 KP Int Load &amp; Marg Loss'!V70</f>
        <v>10.129999999999999</v>
      </c>
      <c r="AH80" s="67">
        <f>'09-22 Gen Pivot'!W74</f>
        <v>385</v>
      </c>
      <c r="AJ80" s="197">
        <f>'09-22 Gen Pivot'!Y74</f>
        <v>345</v>
      </c>
      <c r="AL80" s="29">
        <f t="shared" si="27"/>
        <v>40</v>
      </c>
      <c r="AN80" s="29">
        <f t="shared" si="28"/>
        <v>264.089</v>
      </c>
      <c r="AP80" s="33">
        <f t="shared" si="29"/>
        <v>-120.911</v>
      </c>
      <c r="AR80" s="197">
        <f>'09-22 Gen Pivot'!X74</f>
        <v>1404.9</v>
      </c>
    </row>
    <row r="81" spans="1:44" x14ac:dyDescent="0.25">
      <c r="A81" s="202">
        <f t="shared" si="51"/>
        <v>44807.916666666497</v>
      </c>
      <c r="B81" s="232"/>
      <c r="C81" s="174"/>
      <c r="D81" s="174"/>
      <c r="E81" s="131">
        <f t="shared" si="30"/>
        <v>0</v>
      </c>
      <c r="F81" s="50">
        <f t="shared" si="31"/>
        <v>0</v>
      </c>
      <c r="G81" s="49">
        <f t="shared" si="32"/>
        <v>0</v>
      </c>
      <c r="H81" s="54">
        <f>'09-22 Hourly Purch Alloc'!F75</f>
        <v>427.09</v>
      </c>
      <c r="I81" s="44">
        <f t="shared" si="33"/>
        <v>9.84</v>
      </c>
      <c r="J81" s="34">
        <f t="shared" si="34"/>
        <v>0</v>
      </c>
      <c r="K81" s="167">
        <f t="shared" si="35"/>
        <v>0</v>
      </c>
      <c r="L81" s="34">
        <f t="shared" si="36"/>
        <v>251.017</v>
      </c>
      <c r="M81" s="34">
        <f t="shared" si="37"/>
        <v>385</v>
      </c>
      <c r="N81" s="34">
        <f t="shared" si="38"/>
        <v>687.95</v>
      </c>
      <c r="O81" s="32">
        <f t="shared" si="39"/>
        <v>302.95000000000005</v>
      </c>
      <c r="P81" s="32">
        <f t="shared" si="40"/>
        <v>0</v>
      </c>
      <c r="Q81" s="32">
        <f t="shared" si="41"/>
        <v>0</v>
      </c>
      <c r="R81" s="36">
        <f t="shared" si="42"/>
        <v>0</v>
      </c>
      <c r="S81" s="36">
        <f t="shared" si="43"/>
        <v>0</v>
      </c>
      <c r="T81" s="36">
        <f t="shared" si="44"/>
        <v>0</v>
      </c>
      <c r="U81" s="196">
        <f>'09-22 Hourly Purch Alloc'!J75</f>
        <v>102.95428841696129</v>
      </c>
      <c r="V81" s="185">
        <f t="shared" si="45"/>
        <v>0</v>
      </c>
      <c r="W81" s="37">
        <f t="shared" si="46"/>
        <v>0</v>
      </c>
      <c r="X81" s="38">
        <f t="shared" si="47"/>
        <v>0</v>
      </c>
      <c r="Y81" s="39">
        <f t="shared" si="48"/>
        <v>0</v>
      </c>
      <c r="Z81" s="246"/>
      <c r="AA81" s="189">
        <f t="shared" si="49"/>
        <v>0</v>
      </c>
      <c r="AB81" s="25">
        <f t="shared" si="50"/>
        <v>0</v>
      </c>
      <c r="AD81" s="29"/>
      <c r="AE81" s="67">
        <f>'09-22 Gen Pivot'!V75</f>
        <v>251.017</v>
      </c>
      <c r="AF81" s="195">
        <f>'09-22 KP Int Load &amp; Marg Loss'!N71</f>
        <v>687.95</v>
      </c>
      <c r="AG81" s="302">
        <f>'09-22 KP Int Load &amp; Marg Loss'!V71</f>
        <v>9.84</v>
      </c>
      <c r="AH81" s="67">
        <f>'09-22 Gen Pivot'!W75</f>
        <v>385</v>
      </c>
      <c r="AJ81" s="197">
        <f>'09-22 Gen Pivot'!Y75</f>
        <v>345</v>
      </c>
      <c r="AL81" s="29">
        <f t="shared" si="27"/>
        <v>40</v>
      </c>
      <c r="AN81" s="29">
        <f t="shared" si="28"/>
        <v>251.017</v>
      </c>
      <c r="AP81" s="33">
        <f t="shared" si="29"/>
        <v>-133.983</v>
      </c>
      <c r="AR81" s="197">
        <f>'09-22 Gen Pivot'!X75</f>
        <v>1404.9</v>
      </c>
    </row>
    <row r="82" spans="1:44" x14ac:dyDescent="0.25">
      <c r="A82" s="202">
        <f t="shared" si="51"/>
        <v>44807.958333333161</v>
      </c>
      <c r="B82" s="232"/>
      <c r="C82" s="174"/>
      <c r="D82" s="174"/>
      <c r="E82" s="131">
        <f t="shared" si="30"/>
        <v>0</v>
      </c>
      <c r="F82" s="50">
        <f t="shared" si="31"/>
        <v>0</v>
      </c>
      <c r="G82" s="49">
        <f t="shared" si="32"/>
        <v>0</v>
      </c>
      <c r="H82" s="54">
        <f>'09-22 Hourly Purch Alloc'!F76</f>
        <v>393.05099999999999</v>
      </c>
      <c r="I82" s="44">
        <f t="shared" si="33"/>
        <v>9.2200000000000006</v>
      </c>
      <c r="J82" s="34">
        <f t="shared" si="34"/>
        <v>0</v>
      </c>
      <c r="K82" s="167">
        <f t="shared" si="35"/>
        <v>0</v>
      </c>
      <c r="L82" s="34">
        <f t="shared" si="36"/>
        <v>250.9385</v>
      </c>
      <c r="M82" s="34">
        <f t="shared" si="37"/>
        <v>385</v>
      </c>
      <c r="N82" s="34">
        <f t="shared" si="38"/>
        <v>653.21</v>
      </c>
      <c r="O82" s="32">
        <f t="shared" si="39"/>
        <v>268.21000000000004</v>
      </c>
      <c r="P82" s="32">
        <f t="shared" si="40"/>
        <v>0</v>
      </c>
      <c r="Q82" s="32">
        <f t="shared" si="41"/>
        <v>0</v>
      </c>
      <c r="R82" s="36">
        <f t="shared" si="42"/>
        <v>0</v>
      </c>
      <c r="S82" s="36">
        <f t="shared" si="43"/>
        <v>0</v>
      </c>
      <c r="T82" s="36">
        <f t="shared" si="44"/>
        <v>0</v>
      </c>
      <c r="U82" s="196">
        <f>'09-22 Hourly Purch Alloc'!J76</f>
        <v>92.47573672373305</v>
      </c>
      <c r="V82" s="185">
        <f t="shared" si="45"/>
        <v>0</v>
      </c>
      <c r="W82" s="37">
        <f t="shared" si="46"/>
        <v>0</v>
      </c>
      <c r="X82" s="38">
        <f t="shared" si="47"/>
        <v>0</v>
      </c>
      <c r="Y82" s="39">
        <f t="shared" si="48"/>
        <v>0</v>
      </c>
      <c r="Z82" s="246"/>
      <c r="AA82" s="189">
        <f t="shared" si="49"/>
        <v>0</v>
      </c>
      <c r="AB82" s="25">
        <f t="shared" si="50"/>
        <v>0</v>
      </c>
      <c r="AD82" s="29"/>
      <c r="AE82" s="67">
        <f>'09-22 Gen Pivot'!V76</f>
        <v>250.9385</v>
      </c>
      <c r="AF82" s="195">
        <f>'09-22 KP Int Load &amp; Marg Loss'!N72</f>
        <v>653.21</v>
      </c>
      <c r="AG82" s="302">
        <f>'09-22 KP Int Load &amp; Marg Loss'!V72</f>
        <v>9.2200000000000006</v>
      </c>
      <c r="AH82" s="67">
        <f>'09-22 Gen Pivot'!W76</f>
        <v>385</v>
      </c>
      <c r="AJ82" s="197">
        <f>'09-22 Gen Pivot'!Y76</f>
        <v>345</v>
      </c>
      <c r="AL82" s="29">
        <f t="shared" si="27"/>
        <v>40</v>
      </c>
      <c r="AN82" s="29">
        <f t="shared" si="28"/>
        <v>250.9385</v>
      </c>
      <c r="AP82" s="33">
        <f t="shared" si="29"/>
        <v>-134.0615</v>
      </c>
      <c r="AR82" s="197">
        <f>'09-22 Gen Pivot'!X76</f>
        <v>1404.9</v>
      </c>
    </row>
    <row r="83" spans="1:44" x14ac:dyDescent="0.25">
      <c r="A83" s="202">
        <f t="shared" si="51"/>
        <v>44807.999999999825</v>
      </c>
      <c r="B83" s="232"/>
      <c r="C83" s="174"/>
      <c r="D83" s="174"/>
      <c r="E83" s="131">
        <f t="shared" si="30"/>
        <v>0</v>
      </c>
      <c r="F83" s="50">
        <f t="shared" si="31"/>
        <v>0</v>
      </c>
      <c r="G83" s="49">
        <f t="shared" si="32"/>
        <v>0</v>
      </c>
      <c r="H83" s="54">
        <f>'09-22 Hourly Purch Alloc'!F77</f>
        <v>359.95699999999999</v>
      </c>
      <c r="I83" s="44">
        <f t="shared" si="33"/>
        <v>9.2100000000000009</v>
      </c>
      <c r="J83" s="34">
        <f t="shared" si="34"/>
        <v>0</v>
      </c>
      <c r="K83" s="167">
        <f t="shared" si="35"/>
        <v>0</v>
      </c>
      <c r="L83" s="34">
        <f t="shared" si="36"/>
        <v>250.88900000000001</v>
      </c>
      <c r="M83" s="34">
        <f t="shared" si="37"/>
        <v>385</v>
      </c>
      <c r="N83" s="34">
        <f t="shared" si="38"/>
        <v>620.07000000000016</v>
      </c>
      <c r="O83" s="32">
        <f t="shared" si="39"/>
        <v>235.07000000000016</v>
      </c>
      <c r="P83" s="32">
        <f t="shared" si="40"/>
        <v>0</v>
      </c>
      <c r="Q83" s="32">
        <f t="shared" si="41"/>
        <v>0</v>
      </c>
      <c r="R83" s="36">
        <f t="shared" si="42"/>
        <v>0</v>
      </c>
      <c r="S83" s="36">
        <f t="shared" si="43"/>
        <v>0</v>
      </c>
      <c r="T83" s="36">
        <f t="shared" si="44"/>
        <v>0</v>
      </c>
      <c r="U83" s="196">
        <f>'09-22 Hourly Purch Alloc'!J77</f>
        <v>79.071785068772101</v>
      </c>
      <c r="V83" s="185">
        <f t="shared" si="45"/>
        <v>0</v>
      </c>
      <c r="W83" s="37">
        <f t="shared" si="46"/>
        <v>0</v>
      </c>
      <c r="X83" s="38">
        <f t="shared" si="47"/>
        <v>0</v>
      </c>
      <c r="Y83" s="39">
        <f t="shared" si="48"/>
        <v>0</v>
      </c>
      <c r="Z83" s="246"/>
      <c r="AA83" s="189">
        <f t="shared" si="49"/>
        <v>0</v>
      </c>
      <c r="AB83" s="25">
        <f t="shared" si="50"/>
        <v>0</v>
      </c>
      <c r="AD83" s="29"/>
      <c r="AE83" s="67">
        <f>'09-22 Gen Pivot'!V77</f>
        <v>250.88900000000001</v>
      </c>
      <c r="AF83" s="195">
        <f>'09-22 KP Int Load &amp; Marg Loss'!N73</f>
        <v>620.07000000000016</v>
      </c>
      <c r="AG83" s="302">
        <f>'09-22 KP Int Load &amp; Marg Loss'!V73</f>
        <v>9.2100000000000009</v>
      </c>
      <c r="AH83" s="67">
        <f>'09-22 Gen Pivot'!W77</f>
        <v>385</v>
      </c>
      <c r="AJ83" s="197">
        <f>'09-22 Gen Pivot'!Y77</f>
        <v>345</v>
      </c>
      <c r="AL83" s="29">
        <f t="shared" si="27"/>
        <v>40</v>
      </c>
      <c r="AN83" s="29">
        <f t="shared" si="28"/>
        <v>250.88900000000001</v>
      </c>
      <c r="AP83" s="33">
        <f t="shared" si="29"/>
        <v>-134.11099999999999</v>
      </c>
      <c r="AR83" s="197">
        <f>'09-22 Gen Pivot'!X77</f>
        <v>1404.9</v>
      </c>
    </row>
    <row r="84" spans="1:44" x14ac:dyDescent="0.25">
      <c r="A84" s="202">
        <f t="shared" si="51"/>
        <v>44808.04166666649</v>
      </c>
      <c r="B84" s="232"/>
      <c r="C84" s="174"/>
      <c r="D84" s="174"/>
      <c r="E84" s="131">
        <f t="shared" si="30"/>
        <v>0</v>
      </c>
      <c r="F84" s="50">
        <f t="shared" si="31"/>
        <v>0</v>
      </c>
      <c r="G84" s="49">
        <f t="shared" si="32"/>
        <v>0</v>
      </c>
      <c r="H84" s="54">
        <f>'09-22 Hourly Purch Alloc'!F78</f>
        <v>331.71699999999998</v>
      </c>
      <c r="I84" s="44">
        <f t="shared" si="33"/>
        <v>9.4799999999999986</v>
      </c>
      <c r="J84" s="34">
        <f t="shared" si="34"/>
        <v>0</v>
      </c>
      <c r="K84" s="167">
        <f t="shared" si="35"/>
        <v>0</v>
      </c>
      <c r="L84" s="34">
        <f t="shared" si="36"/>
        <v>250.9665</v>
      </c>
      <c r="M84" s="34">
        <f t="shared" si="37"/>
        <v>385</v>
      </c>
      <c r="N84" s="34">
        <f t="shared" si="38"/>
        <v>592.16999999999996</v>
      </c>
      <c r="O84" s="32">
        <f t="shared" si="39"/>
        <v>207.16999999999996</v>
      </c>
      <c r="P84" s="32">
        <f t="shared" si="40"/>
        <v>0</v>
      </c>
      <c r="Q84" s="32">
        <f t="shared" si="41"/>
        <v>0</v>
      </c>
      <c r="R84" s="36">
        <f t="shared" si="42"/>
        <v>0</v>
      </c>
      <c r="S84" s="36">
        <f t="shared" si="43"/>
        <v>0</v>
      </c>
      <c r="T84" s="36">
        <f t="shared" si="44"/>
        <v>0</v>
      </c>
      <c r="U84" s="196">
        <f>'09-22 Hourly Purch Alloc'!J78</f>
        <v>74.26371595968854</v>
      </c>
      <c r="V84" s="185">
        <f t="shared" si="45"/>
        <v>0</v>
      </c>
      <c r="W84" s="37">
        <f t="shared" si="46"/>
        <v>0</v>
      </c>
      <c r="X84" s="38">
        <f t="shared" si="47"/>
        <v>0</v>
      </c>
      <c r="Y84" s="39">
        <f t="shared" si="48"/>
        <v>0</v>
      </c>
      <c r="Z84" s="246"/>
      <c r="AA84" s="189">
        <f t="shared" si="49"/>
        <v>0</v>
      </c>
      <c r="AB84" s="25">
        <f t="shared" si="50"/>
        <v>0</v>
      </c>
      <c r="AD84" s="29"/>
      <c r="AE84" s="67">
        <f>'09-22 Gen Pivot'!V78</f>
        <v>250.9665</v>
      </c>
      <c r="AF84" s="195">
        <f>'09-22 KP Int Load &amp; Marg Loss'!N74</f>
        <v>592.16999999999996</v>
      </c>
      <c r="AG84" s="302">
        <f>'09-22 KP Int Load &amp; Marg Loss'!V74</f>
        <v>9.4799999999999986</v>
      </c>
      <c r="AH84" s="67">
        <f>'09-22 Gen Pivot'!W78</f>
        <v>385</v>
      </c>
      <c r="AJ84" s="197">
        <f>'09-22 Gen Pivot'!Y78</f>
        <v>345</v>
      </c>
      <c r="AL84" s="29">
        <f t="shared" si="27"/>
        <v>40</v>
      </c>
      <c r="AN84" s="29">
        <f t="shared" si="28"/>
        <v>250.9665</v>
      </c>
      <c r="AP84" s="33">
        <f t="shared" si="29"/>
        <v>-134.0335</v>
      </c>
      <c r="AR84" s="197">
        <f>'09-22 Gen Pivot'!X78</f>
        <v>1404.9</v>
      </c>
    </row>
    <row r="85" spans="1:44" x14ac:dyDescent="0.25">
      <c r="A85" s="202">
        <f t="shared" si="51"/>
        <v>44808.083333333154</v>
      </c>
      <c r="B85" s="232"/>
      <c r="C85" s="174"/>
      <c r="D85" s="174"/>
      <c r="E85" s="131">
        <f t="shared" si="30"/>
        <v>0</v>
      </c>
      <c r="F85" s="50">
        <f t="shared" si="31"/>
        <v>0</v>
      </c>
      <c r="G85" s="49">
        <f t="shared" si="32"/>
        <v>0</v>
      </c>
      <c r="H85" s="54">
        <f>'09-22 Hourly Purch Alloc'!F79</f>
        <v>307.70400000000001</v>
      </c>
      <c r="I85" s="44">
        <f t="shared" si="33"/>
        <v>9.16</v>
      </c>
      <c r="J85" s="34">
        <f t="shared" si="34"/>
        <v>0</v>
      </c>
      <c r="K85" s="167">
        <f t="shared" si="35"/>
        <v>0</v>
      </c>
      <c r="L85" s="34">
        <f t="shared" si="36"/>
        <v>250.85650000000001</v>
      </c>
      <c r="M85" s="34">
        <f t="shared" si="37"/>
        <v>385</v>
      </c>
      <c r="N85" s="34">
        <f t="shared" si="38"/>
        <v>567.73</v>
      </c>
      <c r="O85" s="32">
        <f t="shared" si="39"/>
        <v>182.73000000000002</v>
      </c>
      <c r="P85" s="32">
        <f t="shared" si="40"/>
        <v>0</v>
      </c>
      <c r="Q85" s="32">
        <f t="shared" si="41"/>
        <v>0</v>
      </c>
      <c r="R85" s="36">
        <f t="shared" si="42"/>
        <v>0</v>
      </c>
      <c r="S85" s="36">
        <f t="shared" si="43"/>
        <v>0</v>
      </c>
      <c r="T85" s="36">
        <f t="shared" si="44"/>
        <v>0</v>
      </c>
      <c r="U85" s="196">
        <f>'09-22 Hourly Purch Alloc'!J79</f>
        <v>68.191446299040621</v>
      </c>
      <c r="V85" s="185">
        <f t="shared" si="45"/>
        <v>0</v>
      </c>
      <c r="W85" s="37">
        <f t="shared" si="46"/>
        <v>0</v>
      </c>
      <c r="X85" s="38">
        <f t="shared" si="47"/>
        <v>0</v>
      </c>
      <c r="Y85" s="39">
        <f t="shared" si="48"/>
        <v>0</v>
      </c>
      <c r="Z85" s="246"/>
      <c r="AA85" s="189">
        <f t="shared" si="49"/>
        <v>0</v>
      </c>
      <c r="AB85" s="25">
        <f t="shared" si="50"/>
        <v>0</v>
      </c>
      <c r="AD85" s="29"/>
      <c r="AE85" s="67">
        <f>'09-22 Gen Pivot'!V79</f>
        <v>250.85650000000001</v>
      </c>
      <c r="AF85" s="195">
        <f>'09-22 KP Int Load &amp; Marg Loss'!N75</f>
        <v>567.73</v>
      </c>
      <c r="AG85" s="302">
        <f>'09-22 KP Int Load &amp; Marg Loss'!V75</f>
        <v>9.16</v>
      </c>
      <c r="AH85" s="67">
        <f>'09-22 Gen Pivot'!W79</f>
        <v>385</v>
      </c>
      <c r="AJ85" s="197">
        <f>'09-22 Gen Pivot'!Y79</f>
        <v>345</v>
      </c>
      <c r="AL85" s="29">
        <f t="shared" si="27"/>
        <v>40</v>
      </c>
      <c r="AN85" s="29">
        <f t="shared" si="28"/>
        <v>250.85650000000001</v>
      </c>
      <c r="AP85" s="33">
        <f t="shared" si="29"/>
        <v>-134.14349999999999</v>
      </c>
      <c r="AR85" s="197">
        <f>'09-22 Gen Pivot'!X79</f>
        <v>1404.9</v>
      </c>
    </row>
    <row r="86" spans="1:44" x14ac:dyDescent="0.25">
      <c r="A86" s="202">
        <f t="shared" si="51"/>
        <v>44808.124999999818</v>
      </c>
      <c r="B86" s="232"/>
      <c r="C86" s="174"/>
      <c r="D86" s="174"/>
      <c r="E86" s="131">
        <f t="shared" si="30"/>
        <v>0</v>
      </c>
      <c r="F86" s="50">
        <f t="shared" si="31"/>
        <v>0</v>
      </c>
      <c r="G86" s="49">
        <f t="shared" si="32"/>
        <v>0</v>
      </c>
      <c r="H86" s="54">
        <f>'09-22 Hourly Purch Alloc'!F80</f>
        <v>299.62399999999997</v>
      </c>
      <c r="I86" s="44">
        <f t="shared" si="33"/>
        <v>8.4499999999999993</v>
      </c>
      <c r="J86" s="34">
        <f t="shared" si="34"/>
        <v>0</v>
      </c>
      <c r="K86" s="167">
        <f t="shared" si="35"/>
        <v>0</v>
      </c>
      <c r="L86" s="34">
        <f t="shared" si="36"/>
        <v>250.78749999999999</v>
      </c>
      <c r="M86" s="34">
        <f t="shared" si="37"/>
        <v>385</v>
      </c>
      <c r="N86" s="34">
        <f t="shared" si="38"/>
        <v>558.86</v>
      </c>
      <c r="O86" s="32">
        <f t="shared" si="39"/>
        <v>173.86</v>
      </c>
      <c r="P86" s="32">
        <f t="shared" si="40"/>
        <v>0</v>
      </c>
      <c r="Q86" s="32">
        <f t="shared" si="41"/>
        <v>0</v>
      </c>
      <c r="R86" s="36">
        <f t="shared" si="42"/>
        <v>0</v>
      </c>
      <c r="S86" s="36">
        <f t="shared" si="43"/>
        <v>0</v>
      </c>
      <c r="T86" s="36">
        <f t="shared" si="44"/>
        <v>0</v>
      </c>
      <c r="U86" s="196">
        <f>'09-22 Hourly Purch Alloc'!J80</f>
        <v>63.111964435425747</v>
      </c>
      <c r="V86" s="185">
        <f t="shared" si="45"/>
        <v>0</v>
      </c>
      <c r="W86" s="37">
        <f t="shared" si="46"/>
        <v>0</v>
      </c>
      <c r="X86" s="38">
        <f t="shared" si="47"/>
        <v>0</v>
      </c>
      <c r="Y86" s="39">
        <f t="shared" si="48"/>
        <v>0</v>
      </c>
      <c r="Z86" s="246"/>
      <c r="AA86" s="189">
        <f t="shared" si="49"/>
        <v>0</v>
      </c>
      <c r="AB86" s="25">
        <f t="shared" si="50"/>
        <v>0</v>
      </c>
      <c r="AD86" s="29"/>
      <c r="AE86" s="67">
        <f>'09-22 Gen Pivot'!V80</f>
        <v>250.78749999999999</v>
      </c>
      <c r="AF86" s="195">
        <f>'09-22 KP Int Load &amp; Marg Loss'!N76</f>
        <v>558.86</v>
      </c>
      <c r="AG86" s="302">
        <f>'09-22 KP Int Load &amp; Marg Loss'!V76</f>
        <v>8.4499999999999993</v>
      </c>
      <c r="AH86" s="67">
        <f>'09-22 Gen Pivot'!W80</f>
        <v>385</v>
      </c>
      <c r="AJ86" s="197">
        <f>'09-22 Gen Pivot'!Y80</f>
        <v>345</v>
      </c>
      <c r="AL86" s="29">
        <f t="shared" si="27"/>
        <v>40</v>
      </c>
      <c r="AN86" s="29">
        <f t="shared" si="28"/>
        <v>250.78749999999999</v>
      </c>
      <c r="AP86" s="33">
        <f t="shared" si="29"/>
        <v>-134.21250000000001</v>
      </c>
      <c r="AR86" s="197">
        <f>'09-22 Gen Pivot'!X80</f>
        <v>1404.9</v>
      </c>
    </row>
    <row r="87" spans="1:44" x14ac:dyDescent="0.25">
      <c r="A87" s="202">
        <f t="shared" si="51"/>
        <v>44808.166666666482</v>
      </c>
      <c r="B87" s="232"/>
      <c r="C87" s="174"/>
      <c r="D87" s="174"/>
      <c r="E87" s="131">
        <f t="shared" si="30"/>
        <v>0</v>
      </c>
      <c r="F87" s="50">
        <f t="shared" si="31"/>
        <v>0</v>
      </c>
      <c r="G87" s="49">
        <f t="shared" si="32"/>
        <v>0</v>
      </c>
      <c r="H87" s="54">
        <f>'09-22 Hourly Purch Alloc'!F81</f>
        <v>278.721</v>
      </c>
      <c r="I87" s="44">
        <f t="shared" si="33"/>
        <v>8.2200000000000006</v>
      </c>
      <c r="J87" s="34">
        <f t="shared" si="34"/>
        <v>0</v>
      </c>
      <c r="K87" s="167">
        <f t="shared" si="35"/>
        <v>0</v>
      </c>
      <c r="L87" s="34">
        <f t="shared" si="36"/>
        <v>250.851</v>
      </c>
      <c r="M87" s="34">
        <f t="shared" si="37"/>
        <v>385</v>
      </c>
      <c r="N87" s="34">
        <f t="shared" si="38"/>
        <v>537.79000000000008</v>
      </c>
      <c r="O87" s="32">
        <f t="shared" si="39"/>
        <v>152.79000000000008</v>
      </c>
      <c r="P87" s="32">
        <f t="shared" si="40"/>
        <v>0</v>
      </c>
      <c r="Q87" s="32">
        <f t="shared" si="41"/>
        <v>0</v>
      </c>
      <c r="R87" s="36">
        <f t="shared" si="42"/>
        <v>0</v>
      </c>
      <c r="S87" s="36">
        <f t="shared" si="43"/>
        <v>0</v>
      </c>
      <c r="T87" s="36">
        <f t="shared" si="44"/>
        <v>0</v>
      </c>
      <c r="U87" s="196">
        <f>'09-22 Hourly Purch Alloc'!J81</f>
        <v>57.675911431144407</v>
      </c>
      <c r="V87" s="185">
        <f t="shared" si="45"/>
        <v>0</v>
      </c>
      <c r="W87" s="37">
        <f t="shared" si="46"/>
        <v>0</v>
      </c>
      <c r="X87" s="38">
        <f t="shared" si="47"/>
        <v>0</v>
      </c>
      <c r="Y87" s="39">
        <f t="shared" si="48"/>
        <v>0</v>
      </c>
      <c r="Z87" s="246"/>
      <c r="AA87" s="189">
        <f t="shared" si="49"/>
        <v>0</v>
      </c>
      <c r="AB87" s="25">
        <f t="shared" si="50"/>
        <v>0</v>
      </c>
      <c r="AD87" s="29"/>
      <c r="AE87" s="67">
        <f>'09-22 Gen Pivot'!V81</f>
        <v>250.851</v>
      </c>
      <c r="AF87" s="195">
        <f>'09-22 KP Int Load &amp; Marg Loss'!N77</f>
        <v>537.79000000000008</v>
      </c>
      <c r="AG87" s="302">
        <f>'09-22 KP Int Load &amp; Marg Loss'!V77</f>
        <v>8.2200000000000006</v>
      </c>
      <c r="AH87" s="67">
        <f>'09-22 Gen Pivot'!W81</f>
        <v>385</v>
      </c>
      <c r="AJ87" s="197">
        <f>'09-22 Gen Pivot'!Y81</f>
        <v>345</v>
      </c>
      <c r="AL87" s="29">
        <f t="shared" si="27"/>
        <v>40</v>
      </c>
      <c r="AN87" s="29">
        <f t="shared" si="28"/>
        <v>250.851</v>
      </c>
      <c r="AP87" s="33">
        <f t="shared" si="29"/>
        <v>-134.149</v>
      </c>
      <c r="AR87" s="197">
        <f>'09-22 Gen Pivot'!X81</f>
        <v>1404.9</v>
      </c>
    </row>
    <row r="88" spans="1:44" x14ac:dyDescent="0.25">
      <c r="A88" s="202">
        <f t="shared" si="51"/>
        <v>44808.208333333147</v>
      </c>
      <c r="B88" s="232"/>
      <c r="C88" s="174"/>
      <c r="D88" s="174"/>
      <c r="E88" s="131">
        <f t="shared" si="30"/>
        <v>0</v>
      </c>
      <c r="F88" s="50">
        <f t="shared" si="31"/>
        <v>0</v>
      </c>
      <c r="G88" s="49">
        <f t="shared" si="32"/>
        <v>0</v>
      </c>
      <c r="H88" s="54">
        <f>'09-22 Hourly Purch Alloc'!F82</f>
        <v>276.78700000000003</v>
      </c>
      <c r="I88" s="44">
        <f t="shared" si="33"/>
        <v>8</v>
      </c>
      <c r="J88" s="34">
        <f t="shared" si="34"/>
        <v>0</v>
      </c>
      <c r="K88" s="167">
        <f t="shared" si="35"/>
        <v>0</v>
      </c>
      <c r="L88" s="34">
        <f t="shared" si="36"/>
        <v>250.81</v>
      </c>
      <c r="M88" s="34">
        <f t="shared" si="37"/>
        <v>385</v>
      </c>
      <c r="N88" s="34">
        <f t="shared" si="38"/>
        <v>535.6</v>
      </c>
      <c r="O88" s="32">
        <f t="shared" si="39"/>
        <v>150.60000000000002</v>
      </c>
      <c r="P88" s="32">
        <f t="shared" si="40"/>
        <v>0</v>
      </c>
      <c r="Q88" s="32">
        <f t="shared" si="41"/>
        <v>0</v>
      </c>
      <c r="R88" s="36">
        <f t="shared" si="42"/>
        <v>0</v>
      </c>
      <c r="S88" s="36">
        <f t="shared" si="43"/>
        <v>0</v>
      </c>
      <c r="T88" s="36">
        <f t="shared" si="44"/>
        <v>0</v>
      </c>
      <c r="U88" s="196">
        <f>'09-22 Hourly Purch Alloc'!J82</f>
        <v>56.109999747097945</v>
      </c>
      <c r="V88" s="185">
        <f t="shared" si="45"/>
        <v>0</v>
      </c>
      <c r="W88" s="37">
        <f t="shared" si="46"/>
        <v>0</v>
      </c>
      <c r="X88" s="38">
        <f t="shared" si="47"/>
        <v>0</v>
      </c>
      <c r="Y88" s="39">
        <f t="shared" si="48"/>
        <v>0</v>
      </c>
      <c r="Z88" s="246"/>
      <c r="AA88" s="189">
        <f t="shared" si="49"/>
        <v>0</v>
      </c>
      <c r="AB88" s="25">
        <f t="shared" si="50"/>
        <v>0</v>
      </c>
      <c r="AD88" s="29"/>
      <c r="AE88" s="67">
        <f>'09-22 Gen Pivot'!V82</f>
        <v>250.81</v>
      </c>
      <c r="AF88" s="195">
        <f>'09-22 KP Int Load &amp; Marg Loss'!N78</f>
        <v>535.6</v>
      </c>
      <c r="AG88" s="302">
        <f>'09-22 KP Int Load &amp; Marg Loss'!V78</f>
        <v>8</v>
      </c>
      <c r="AH88" s="67">
        <f>'09-22 Gen Pivot'!W82</f>
        <v>385</v>
      </c>
      <c r="AJ88" s="197">
        <f>'09-22 Gen Pivot'!Y82</f>
        <v>345</v>
      </c>
      <c r="AL88" s="29">
        <f t="shared" si="27"/>
        <v>40</v>
      </c>
      <c r="AN88" s="29">
        <f t="shared" si="28"/>
        <v>250.81</v>
      </c>
      <c r="AP88" s="33">
        <f t="shared" si="29"/>
        <v>-134.19</v>
      </c>
      <c r="AR88" s="197">
        <f>'09-22 Gen Pivot'!X82</f>
        <v>1404.9</v>
      </c>
    </row>
    <row r="89" spans="1:44" x14ac:dyDescent="0.25">
      <c r="A89" s="202">
        <f t="shared" si="51"/>
        <v>44808.249999999811</v>
      </c>
      <c r="B89" s="232"/>
      <c r="C89" s="174"/>
      <c r="D89" s="174"/>
      <c r="E89" s="131">
        <f t="shared" si="30"/>
        <v>0</v>
      </c>
      <c r="F89" s="50">
        <f t="shared" si="31"/>
        <v>0</v>
      </c>
      <c r="G89" s="49">
        <f t="shared" si="32"/>
        <v>0</v>
      </c>
      <c r="H89" s="54">
        <f>'09-22 Hourly Purch Alloc'!F83</f>
        <v>276.22500000000002</v>
      </c>
      <c r="I89" s="44">
        <f t="shared" si="33"/>
        <v>8.01</v>
      </c>
      <c r="J89" s="34">
        <f t="shared" si="34"/>
        <v>0</v>
      </c>
      <c r="K89" s="167">
        <f t="shared" si="35"/>
        <v>0</v>
      </c>
      <c r="L89" s="34">
        <f t="shared" si="36"/>
        <v>250.989</v>
      </c>
      <c r="M89" s="34">
        <f t="shared" si="37"/>
        <v>385</v>
      </c>
      <c r="N89" s="34">
        <f t="shared" si="38"/>
        <v>535.22000000000014</v>
      </c>
      <c r="O89" s="32">
        <f t="shared" si="39"/>
        <v>150.22000000000014</v>
      </c>
      <c r="P89" s="32">
        <f t="shared" si="40"/>
        <v>0</v>
      </c>
      <c r="Q89" s="32">
        <f t="shared" si="41"/>
        <v>0</v>
      </c>
      <c r="R89" s="36">
        <f t="shared" si="42"/>
        <v>0</v>
      </c>
      <c r="S89" s="36">
        <f t="shared" si="43"/>
        <v>0</v>
      </c>
      <c r="T89" s="36">
        <f t="shared" si="44"/>
        <v>0</v>
      </c>
      <c r="U89" s="196">
        <f>'09-22 Hourly Purch Alloc'!J83</f>
        <v>57.740001810118564</v>
      </c>
      <c r="V89" s="185">
        <f t="shared" si="45"/>
        <v>0</v>
      </c>
      <c r="W89" s="37">
        <f t="shared" si="46"/>
        <v>0</v>
      </c>
      <c r="X89" s="38">
        <f t="shared" si="47"/>
        <v>0</v>
      </c>
      <c r="Y89" s="39">
        <f t="shared" si="48"/>
        <v>0</v>
      </c>
      <c r="Z89" s="246"/>
      <c r="AA89" s="189">
        <f t="shared" si="49"/>
        <v>0</v>
      </c>
      <c r="AB89" s="25">
        <f t="shared" si="50"/>
        <v>0</v>
      </c>
      <c r="AD89" s="29"/>
      <c r="AE89" s="67">
        <f>'09-22 Gen Pivot'!V83</f>
        <v>250.989</v>
      </c>
      <c r="AF89" s="195">
        <f>'09-22 KP Int Load &amp; Marg Loss'!N79</f>
        <v>535.22000000000014</v>
      </c>
      <c r="AG89" s="302">
        <f>'09-22 KP Int Load &amp; Marg Loss'!V79</f>
        <v>8.01</v>
      </c>
      <c r="AH89" s="67">
        <f>'09-22 Gen Pivot'!W83</f>
        <v>385</v>
      </c>
      <c r="AJ89" s="197">
        <f>'09-22 Gen Pivot'!Y83</f>
        <v>345</v>
      </c>
      <c r="AL89" s="29">
        <f t="shared" si="27"/>
        <v>40</v>
      </c>
      <c r="AN89" s="29">
        <f t="shared" si="28"/>
        <v>250.989</v>
      </c>
      <c r="AP89" s="33">
        <f t="shared" si="29"/>
        <v>-134.011</v>
      </c>
      <c r="AR89" s="197">
        <f>'09-22 Gen Pivot'!X83</f>
        <v>1404.9</v>
      </c>
    </row>
    <row r="90" spans="1:44" x14ac:dyDescent="0.25">
      <c r="A90" s="202">
        <f t="shared" si="51"/>
        <v>44808.291666666475</v>
      </c>
      <c r="B90" s="232"/>
      <c r="C90" s="174"/>
      <c r="D90" s="174"/>
      <c r="E90" s="131">
        <f t="shared" si="30"/>
        <v>0</v>
      </c>
      <c r="F90" s="50">
        <f t="shared" si="31"/>
        <v>0</v>
      </c>
      <c r="G90" s="49">
        <f t="shared" si="32"/>
        <v>0</v>
      </c>
      <c r="H90" s="54">
        <f>'09-22 Hourly Purch Alloc'!F84</f>
        <v>272.8</v>
      </c>
      <c r="I90" s="44">
        <f t="shared" si="33"/>
        <v>7.99</v>
      </c>
      <c r="J90" s="34">
        <f t="shared" si="34"/>
        <v>0</v>
      </c>
      <c r="K90" s="167">
        <f t="shared" si="35"/>
        <v>0</v>
      </c>
      <c r="L90" s="34">
        <f t="shared" si="36"/>
        <v>254.8535</v>
      </c>
      <c r="M90" s="34">
        <f t="shared" si="37"/>
        <v>385</v>
      </c>
      <c r="N90" s="34">
        <f t="shared" si="38"/>
        <v>535.6400000000001</v>
      </c>
      <c r="O90" s="32">
        <f t="shared" si="39"/>
        <v>150.6400000000001</v>
      </c>
      <c r="P90" s="32">
        <f t="shared" si="40"/>
        <v>0</v>
      </c>
      <c r="Q90" s="32">
        <f t="shared" si="41"/>
        <v>0</v>
      </c>
      <c r="R90" s="36">
        <f t="shared" si="42"/>
        <v>0</v>
      </c>
      <c r="S90" s="36">
        <f t="shared" si="43"/>
        <v>0</v>
      </c>
      <c r="T90" s="36">
        <f t="shared" si="44"/>
        <v>0</v>
      </c>
      <c r="U90" s="196">
        <f>'09-22 Hourly Purch Alloc'!J84</f>
        <v>58.259999999999991</v>
      </c>
      <c r="V90" s="185">
        <f t="shared" si="45"/>
        <v>0</v>
      </c>
      <c r="W90" s="37">
        <f t="shared" si="46"/>
        <v>0</v>
      </c>
      <c r="X90" s="38">
        <f t="shared" si="47"/>
        <v>0</v>
      </c>
      <c r="Y90" s="39">
        <f t="shared" si="48"/>
        <v>0</v>
      </c>
      <c r="Z90" s="246"/>
      <c r="AA90" s="189">
        <f t="shared" si="49"/>
        <v>0</v>
      </c>
      <c r="AB90" s="25">
        <f t="shared" si="50"/>
        <v>0</v>
      </c>
      <c r="AD90" s="29"/>
      <c r="AE90" s="67">
        <f>'09-22 Gen Pivot'!V84</f>
        <v>254.8535</v>
      </c>
      <c r="AF90" s="195">
        <f>'09-22 KP Int Load &amp; Marg Loss'!N80</f>
        <v>535.6400000000001</v>
      </c>
      <c r="AG90" s="302">
        <f>'09-22 KP Int Load &amp; Marg Loss'!V80</f>
        <v>7.99</v>
      </c>
      <c r="AH90" s="67">
        <f>'09-22 Gen Pivot'!W84</f>
        <v>385</v>
      </c>
      <c r="AJ90" s="197">
        <f>'09-22 Gen Pivot'!Y84</f>
        <v>345</v>
      </c>
      <c r="AL90" s="29">
        <f t="shared" si="27"/>
        <v>40</v>
      </c>
      <c r="AN90" s="29">
        <f t="shared" si="28"/>
        <v>254.8535</v>
      </c>
      <c r="AP90" s="33">
        <f t="shared" si="29"/>
        <v>-130.1465</v>
      </c>
      <c r="AR90" s="197">
        <f>'09-22 Gen Pivot'!X84</f>
        <v>1404.9</v>
      </c>
    </row>
    <row r="91" spans="1:44" x14ac:dyDescent="0.25">
      <c r="A91" s="202">
        <f t="shared" si="51"/>
        <v>44808.333333333139</v>
      </c>
      <c r="B91" s="232"/>
      <c r="C91" s="174"/>
      <c r="D91" s="174"/>
      <c r="E91" s="131">
        <f t="shared" si="30"/>
        <v>0</v>
      </c>
      <c r="F91" s="50">
        <f t="shared" si="31"/>
        <v>0</v>
      </c>
      <c r="G91" s="49">
        <f t="shared" si="32"/>
        <v>0</v>
      </c>
      <c r="H91" s="54">
        <f>'09-22 Hourly Purch Alloc'!F85</f>
        <v>284.97800000000001</v>
      </c>
      <c r="I91" s="44">
        <f t="shared" si="33"/>
        <v>7.5799999999999992</v>
      </c>
      <c r="J91" s="34">
        <f t="shared" si="34"/>
        <v>0</v>
      </c>
      <c r="K91" s="167">
        <f t="shared" si="35"/>
        <v>0</v>
      </c>
      <c r="L91" s="34">
        <f t="shared" si="36"/>
        <v>251.99199999999999</v>
      </c>
      <c r="M91" s="34">
        <f t="shared" si="37"/>
        <v>385</v>
      </c>
      <c r="N91" s="34">
        <f t="shared" si="38"/>
        <v>544.56000000000006</v>
      </c>
      <c r="O91" s="32">
        <f t="shared" si="39"/>
        <v>159.56000000000006</v>
      </c>
      <c r="P91" s="32">
        <f t="shared" si="40"/>
        <v>0</v>
      </c>
      <c r="Q91" s="32">
        <f t="shared" si="41"/>
        <v>0</v>
      </c>
      <c r="R91" s="36">
        <f t="shared" si="42"/>
        <v>0</v>
      </c>
      <c r="S91" s="36">
        <f t="shared" si="43"/>
        <v>0</v>
      </c>
      <c r="T91" s="36">
        <f t="shared" si="44"/>
        <v>0</v>
      </c>
      <c r="U91" s="196">
        <f>'09-22 Hourly Purch Alloc'!J85</f>
        <v>57.749999999999993</v>
      </c>
      <c r="V91" s="185">
        <f t="shared" si="45"/>
        <v>0</v>
      </c>
      <c r="W91" s="37">
        <f t="shared" si="46"/>
        <v>0</v>
      </c>
      <c r="X91" s="38">
        <f t="shared" si="47"/>
        <v>0</v>
      </c>
      <c r="Y91" s="39">
        <f t="shared" si="48"/>
        <v>0</v>
      </c>
      <c r="Z91" s="246"/>
      <c r="AA91" s="189">
        <f t="shared" si="49"/>
        <v>0</v>
      </c>
      <c r="AB91" s="25">
        <f t="shared" si="50"/>
        <v>0</v>
      </c>
      <c r="AD91" s="29"/>
      <c r="AE91" s="67">
        <f>'09-22 Gen Pivot'!V85</f>
        <v>251.99199999999999</v>
      </c>
      <c r="AF91" s="195">
        <f>'09-22 KP Int Load &amp; Marg Loss'!N81</f>
        <v>544.56000000000006</v>
      </c>
      <c r="AG91" s="302">
        <f>'09-22 KP Int Load &amp; Marg Loss'!V81</f>
        <v>7.5799999999999992</v>
      </c>
      <c r="AH91" s="67">
        <f>'09-22 Gen Pivot'!W85</f>
        <v>385</v>
      </c>
      <c r="AJ91" s="197">
        <f>'09-22 Gen Pivot'!Y85</f>
        <v>345</v>
      </c>
      <c r="AL91" s="29">
        <f t="shared" si="27"/>
        <v>40</v>
      </c>
      <c r="AN91" s="29">
        <f t="shared" si="28"/>
        <v>251.99199999999999</v>
      </c>
      <c r="AP91" s="33">
        <f t="shared" si="29"/>
        <v>-133.00800000000001</v>
      </c>
      <c r="AR91" s="197">
        <f>'09-22 Gen Pivot'!X85</f>
        <v>1404.9</v>
      </c>
    </row>
    <row r="92" spans="1:44" x14ac:dyDescent="0.25">
      <c r="A92" s="202">
        <f t="shared" si="51"/>
        <v>44808.374999999804</v>
      </c>
      <c r="B92" s="232"/>
      <c r="C92" s="174"/>
      <c r="D92" s="174"/>
      <c r="E92" s="131">
        <f t="shared" si="30"/>
        <v>0</v>
      </c>
      <c r="F92" s="50">
        <f t="shared" si="31"/>
        <v>0</v>
      </c>
      <c r="G92" s="49">
        <f t="shared" si="32"/>
        <v>0</v>
      </c>
      <c r="H92" s="54">
        <f>'09-22 Hourly Purch Alloc'!F86</f>
        <v>306.10500000000002</v>
      </c>
      <c r="I92" s="44">
        <f t="shared" si="33"/>
        <v>7.76</v>
      </c>
      <c r="J92" s="34">
        <f t="shared" si="34"/>
        <v>0</v>
      </c>
      <c r="K92" s="167">
        <f t="shared" si="35"/>
        <v>0</v>
      </c>
      <c r="L92" s="34">
        <f t="shared" si="36"/>
        <v>250.6225</v>
      </c>
      <c r="M92" s="34">
        <f t="shared" si="37"/>
        <v>385</v>
      </c>
      <c r="N92" s="34">
        <f t="shared" si="38"/>
        <v>564.5</v>
      </c>
      <c r="O92" s="32">
        <f t="shared" si="39"/>
        <v>179.5</v>
      </c>
      <c r="P92" s="32">
        <f t="shared" si="40"/>
        <v>0</v>
      </c>
      <c r="Q92" s="32">
        <f t="shared" si="41"/>
        <v>0</v>
      </c>
      <c r="R92" s="36">
        <f t="shared" si="42"/>
        <v>0</v>
      </c>
      <c r="S92" s="36">
        <f t="shared" si="43"/>
        <v>0</v>
      </c>
      <c r="T92" s="36">
        <f t="shared" si="44"/>
        <v>0</v>
      </c>
      <c r="U92" s="196">
        <f>'09-22 Hourly Purch Alloc'!J86</f>
        <v>64.130001143398502</v>
      </c>
      <c r="V92" s="185">
        <f t="shared" si="45"/>
        <v>0</v>
      </c>
      <c r="W92" s="37">
        <f t="shared" si="46"/>
        <v>0</v>
      </c>
      <c r="X92" s="38">
        <f t="shared" si="47"/>
        <v>0</v>
      </c>
      <c r="Y92" s="39">
        <f t="shared" si="48"/>
        <v>0</v>
      </c>
      <c r="Z92" s="246"/>
      <c r="AA92" s="189">
        <f t="shared" si="49"/>
        <v>0</v>
      </c>
      <c r="AB92" s="25">
        <f t="shared" si="50"/>
        <v>0</v>
      </c>
      <c r="AD92" s="29"/>
      <c r="AE92" s="67">
        <f>'09-22 Gen Pivot'!V86</f>
        <v>250.6225</v>
      </c>
      <c r="AF92" s="195">
        <f>'09-22 KP Int Load &amp; Marg Loss'!N82</f>
        <v>564.5</v>
      </c>
      <c r="AG92" s="302">
        <f>'09-22 KP Int Load &amp; Marg Loss'!V82</f>
        <v>7.76</v>
      </c>
      <c r="AH92" s="67">
        <f>'09-22 Gen Pivot'!W86</f>
        <v>385</v>
      </c>
      <c r="AJ92" s="197">
        <f>'09-22 Gen Pivot'!Y86</f>
        <v>345</v>
      </c>
      <c r="AL92" s="29">
        <f t="shared" si="27"/>
        <v>40</v>
      </c>
      <c r="AN92" s="29">
        <f t="shared" si="28"/>
        <v>250.6225</v>
      </c>
      <c r="AP92" s="33">
        <f t="shared" si="29"/>
        <v>-134.3775</v>
      </c>
      <c r="AR92" s="197">
        <f>'09-22 Gen Pivot'!X86</f>
        <v>1404.9</v>
      </c>
    </row>
    <row r="93" spans="1:44" x14ac:dyDescent="0.25">
      <c r="A93" s="202">
        <f t="shared" si="51"/>
        <v>44808.416666666468</v>
      </c>
      <c r="B93" s="232"/>
      <c r="C93" s="174"/>
      <c r="D93" s="174"/>
      <c r="E93" s="131">
        <f t="shared" si="30"/>
        <v>0</v>
      </c>
      <c r="F93" s="50">
        <f t="shared" si="31"/>
        <v>0</v>
      </c>
      <c r="G93" s="49">
        <f t="shared" si="32"/>
        <v>0</v>
      </c>
      <c r="H93" s="54">
        <f>'09-22 Hourly Purch Alloc'!F87</f>
        <v>332.29899999999998</v>
      </c>
      <c r="I93" s="44">
        <f t="shared" si="33"/>
        <v>8.6000000000000014</v>
      </c>
      <c r="J93" s="34">
        <f t="shared" si="34"/>
        <v>0</v>
      </c>
      <c r="K93" s="167">
        <f t="shared" si="35"/>
        <v>0</v>
      </c>
      <c r="L93" s="34">
        <f t="shared" si="36"/>
        <v>251.16499999999999</v>
      </c>
      <c r="M93" s="34">
        <f t="shared" si="37"/>
        <v>385</v>
      </c>
      <c r="N93" s="34">
        <f t="shared" si="38"/>
        <v>592.04999999999995</v>
      </c>
      <c r="O93" s="32">
        <f t="shared" si="39"/>
        <v>207.04999999999995</v>
      </c>
      <c r="P93" s="32">
        <f t="shared" si="40"/>
        <v>0</v>
      </c>
      <c r="Q93" s="32">
        <f t="shared" si="41"/>
        <v>0</v>
      </c>
      <c r="R93" s="36">
        <f t="shared" si="42"/>
        <v>0</v>
      </c>
      <c r="S93" s="36">
        <f t="shared" si="43"/>
        <v>0</v>
      </c>
      <c r="T93" s="36">
        <f t="shared" si="44"/>
        <v>0</v>
      </c>
      <c r="U93" s="196">
        <f>'09-22 Hourly Purch Alloc'!J87</f>
        <v>68.27262494319875</v>
      </c>
      <c r="V93" s="185">
        <f t="shared" si="45"/>
        <v>0</v>
      </c>
      <c r="W93" s="37">
        <f t="shared" si="46"/>
        <v>0</v>
      </c>
      <c r="X93" s="38">
        <f t="shared" si="47"/>
        <v>0</v>
      </c>
      <c r="Y93" s="39">
        <f t="shared" si="48"/>
        <v>0</v>
      </c>
      <c r="Z93" s="246"/>
      <c r="AA93" s="189">
        <f t="shared" si="49"/>
        <v>0</v>
      </c>
      <c r="AB93" s="25">
        <f t="shared" si="50"/>
        <v>0</v>
      </c>
      <c r="AD93" s="29"/>
      <c r="AE93" s="67">
        <f>'09-22 Gen Pivot'!V87</f>
        <v>251.16499999999999</v>
      </c>
      <c r="AF93" s="195">
        <f>'09-22 KP Int Load &amp; Marg Loss'!N83</f>
        <v>592.04999999999995</v>
      </c>
      <c r="AG93" s="302">
        <f>'09-22 KP Int Load &amp; Marg Loss'!V83</f>
        <v>8.6000000000000014</v>
      </c>
      <c r="AH93" s="67">
        <f>'09-22 Gen Pivot'!W87</f>
        <v>385</v>
      </c>
      <c r="AJ93" s="197">
        <f>'09-22 Gen Pivot'!Y87</f>
        <v>345</v>
      </c>
      <c r="AL93" s="29">
        <f t="shared" si="27"/>
        <v>40</v>
      </c>
      <c r="AN93" s="29">
        <f t="shared" si="28"/>
        <v>251.16499999999999</v>
      </c>
      <c r="AP93" s="33">
        <f t="shared" si="29"/>
        <v>-133.83500000000001</v>
      </c>
      <c r="AR93" s="197">
        <f>'09-22 Gen Pivot'!X87</f>
        <v>1404.9</v>
      </c>
    </row>
    <row r="94" spans="1:44" x14ac:dyDescent="0.25">
      <c r="A94" s="202">
        <f t="shared" si="51"/>
        <v>44808.458333333132</v>
      </c>
      <c r="B94" s="232"/>
      <c r="C94" s="174"/>
      <c r="D94" s="174"/>
      <c r="E94" s="131">
        <f t="shared" si="30"/>
        <v>0</v>
      </c>
      <c r="F94" s="50">
        <f t="shared" si="31"/>
        <v>0</v>
      </c>
      <c r="G94" s="49">
        <f t="shared" si="32"/>
        <v>0</v>
      </c>
      <c r="H94" s="54">
        <f>'09-22 Hourly Purch Alloc'!F88</f>
        <v>355.17</v>
      </c>
      <c r="I94" s="44">
        <f t="shared" si="33"/>
        <v>9.0799999999999983</v>
      </c>
      <c r="J94" s="34">
        <f t="shared" si="34"/>
        <v>0</v>
      </c>
      <c r="K94" s="167">
        <f t="shared" si="35"/>
        <v>0</v>
      </c>
      <c r="L94" s="34">
        <f t="shared" si="36"/>
        <v>252.541</v>
      </c>
      <c r="M94" s="34">
        <f t="shared" si="37"/>
        <v>385</v>
      </c>
      <c r="N94" s="34">
        <f t="shared" si="38"/>
        <v>616.79</v>
      </c>
      <c r="O94" s="32">
        <f t="shared" si="39"/>
        <v>231.78999999999996</v>
      </c>
      <c r="P94" s="32">
        <f t="shared" si="40"/>
        <v>0</v>
      </c>
      <c r="Q94" s="32">
        <f t="shared" si="41"/>
        <v>0</v>
      </c>
      <c r="R94" s="36">
        <f t="shared" si="42"/>
        <v>0</v>
      </c>
      <c r="S94" s="36">
        <f t="shared" si="43"/>
        <v>0</v>
      </c>
      <c r="T94" s="36">
        <f t="shared" si="44"/>
        <v>0</v>
      </c>
      <c r="U94" s="196">
        <f>'09-22 Hourly Purch Alloc'!J88</f>
        <v>73.8</v>
      </c>
      <c r="V94" s="185">
        <f t="shared" si="45"/>
        <v>0</v>
      </c>
      <c r="W94" s="37">
        <f t="shared" si="46"/>
        <v>0</v>
      </c>
      <c r="X94" s="38">
        <f t="shared" si="47"/>
        <v>0</v>
      </c>
      <c r="Y94" s="39">
        <f t="shared" si="48"/>
        <v>0</v>
      </c>
      <c r="Z94" s="246"/>
      <c r="AA94" s="189">
        <f t="shared" si="49"/>
        <v>0</v>
      </c>
      <c r="AB94" s="25">
        <f t="shared" si="50"/>
        <v>0</v>
      </c>
      <c r="AD94" s="29"/>
      <c r="AE94" s="67">
        <f>'09-22 Gen Pivot'!V88</f>
        <v>252.541</v>
      </c>
      <c r="AF94" s="195">
        <f>'09-22 KP Int Load &amp; Marg Loss'!N84</f>
        <v>616.79</v>
      </c>
      <c r="AG94" s="302">
        <f>'09-22 KP Int Load &amp; Marg Loss'!V84</f>
        <v>9.0799999999999983</v>
      </c>
      <c r="AH94" s="67">
        <f>'09-22 Gen Pivot'!W88</f>
        <v>385</v>
      </c>
      <c r="AJ94" s="197">
        <f>'09-22 Gen Pivot'!Y88</f>
        <v>345</v>
      </c>
      <c r="AL94" s="29">
        <f t="shared" si="27"/>
        <v>40</v>
      </c>
      <c r="AN94" s="29">
        <f t="shared" si="28"/>
        <v>252.541</v>
      </c>
      <c r="AP94" s="33">
        <f t="shared" si="29"/>
        <v>-132.459</v>
      </c>
      <c r="AR94" s="197">
        <f>'09-22 Gen Pivot'!X88</f>
        <v>1404.9</v>
      </c>
    </row>
    <row r="95" spans="1:44" x14ac:dyDescent="0.25">
      <c r="A95" s="202">
        <f t="shared" si="51"/>
        <v>44808.499999999796</v>
      </c>
      <c r="B95" s="232"/>
      <c r="C95" s="174"/>
      <c r="D95" s="174"/>
      <c r="E95" s="131">
        <f t="shared" si="30"/>
        <v>0</v>
      </c>
      <c r="F95" s="50">
        <f t="shared" si="31"/>
        <v>0</v>
      </c>
      <c r="G95" s="49">
        <f t="shared" si="32"/>
        <v>0</v>
      </c>
      <c r="H95" s="54">
        <f>'09-22 Hourly Purch Alloc'!F89</f>
        <v>384.577</v>
      </c>
      <c r="I95" s="44">
        <f t="shared" si="33"/>
        <v>9.8699999999999992</v>
      </c>
      <c r="J95" s="34">
        <f t="shared" si="34"/>
        <v>0</v>
      </c>
      <c r="K95" s="167">
        <f t="shared" si="35"/>
        <v>0</v>
      </c>
      <c r="L95" s="34">
        <f t="shared" si="36"/>
        <v>250.56899999999999</v>
      </c>
      <c r="M95" s="34">
        <f t="shared" si="37"/>
        <v>385</v>
      </c>
      <c r="N95" s="34">
        <f t="shared" si="38"/>
        <v>645.0200000000001</v>
      </c>
      <c r="O95" s="32">
        <f t="shared" si="39"/>
        <v>260.0200000000001</v>
      </c>
      <c r="P95" s="32">
        <f t="shared" si="40"/>
        <v>0</v>
      </c>
      <c r="Q95" s="32">
        <f t="shared" si="41"/>
        <v>0</v>
      </c>
      <c r="R95" s="36">
        <f t="shared" si="42"/>
        <v>0</v>
      </c>
      <c r="S95" s="36">
        <f t="shared" si="43"/>
        <v>0</v>
      </c>
      <c r="T95" s="36">
        <f t="shared" si="44"/>
        <v>0</v>
      </c>
      <c r="U95" s="196">
        <f>'09-22 Hourly Purch Alloc'!J89</f>
        <v>85.248011688166471</v>
      </c>
      <c r="V95" s="185">
        <f t="shared" si="45"/>
        <v>0</v>
      </c>
      <c r="W95" s="37">
        <f t="shared" si="46"/>
        <v>0</v>
      </c>
      <c r="X95" s="38">
        <f t="shared" si="47"/>
        <v>0</v>
      </c>
      <c r="Y95" s="39">
        <f t="shared" si="48"/>
        <v>0</v>
      </c>
      <c r="Z95" s="246"/>
      <c r="AA95" s="189">
        <f t="shared" si="49"/>
        <v>0</v>
      </c>
      <c r="AB95" s="25">
        <f t="shared" si="50"/>
        <v>0</v>
      </c>
      <c r="AD95" s="29"/>
      <c r="AE95" s="67">
        <f>'09-22 Gen Pivot'!V89</f>
        <v>250.56899999999999</v>
      </c>
      <c r="AF95" s="195">
        <f>'09-22 KP Int Load &amp; Marg Loss'!N85</f>
        <v>645.0200000000001</v>
      </c>
      <c r="AG95" s="302">
        <f>'09-22 KP Int Load &amp; Marg Loss'!V85</f>
        <v>9.8699999999999992</v>
      </c>
      <c r="AH95" s="67">
        <f>'09-22 Gen Pivot'!W89</f>
        <v>385</v>
      </c>
      <c r="AJ95" s="197">
        <f>'09-22 Gen Pivot'!Y89</f>
        <v>345</v>
      </c>
      <c r="AL95" s="29">
        <f t="shared" si="27"/>
        <v>40</v>
      </c>
      <c r="AN95" s="29">
        <f t="shared" si="28"/>
        <v>250.56899999999999</v>
      </c>
      <c r="AP95" s="33">
        <f t="shared" si="29"/>
        <v>-134.43100000000001</v>
      </c>
      <c r="AR95" s="197">
        <f>'09-22 Gen Pivot'!X89</f>
        <v>1404.9</v>
      </c>
    </row>
    <row r="96" spans="1:44" x14ac:dyDescent="0.25">
      <c r="A96" s="202">
        <f t="shared" si="51"/>
        <v>44808.541666666461</v>
      </c>
      <c r="B96" s="232"/>
      <c r="C96" s="174"/>
      <c r="D96" s="174"/>
      <c r="E96" s="131">
        <f t="shared" si="30"/>
        <v>0</v>
      </c>
      <c r="F96" s="50">
        <f t="shared" si="31"/>
        <v>0</v>
      </c>
      <c r="G96" s="49">
        <f t="shared" si="32"/>
        <v>0</v>
      </c>
      <c r="H96" s="54">
        <f>'09-22 Hourly Purch Alloc'!F90</f>
        <v>408.03399999999999</v>
      </c>
      <c r="I96" s="44">
        <f t="shared" si="33"/>
        <v>10.69</v>
      </c>
      <c r="J96" s="34">
        <f t="shared" si="34"/>
        <v>0</v>
      </c>
      <c r="K96" s="167">
        <f t="shared" si="35"/>
        <v>0</v>
      </c>
      <c r="L96" s="34">
        <f t="shared" si="36"/>
        <v>252.67250000000001</v>
      </c>
      <c r="M96" s="34">
        <f t="shared" si="37"/>
        <v>385</v>
      </c>
      <c r="N96" s="34">
        <f t="shared" si="38"/>
        <v>671.39</v>
      </c>
      <c r="O96" s="32">
        <f t="shared" si="39"/>
        <v>286.39</v>
      </c>
      <c r="P96" s="32">
        <f t="shared" si="40"/>
        <v>0</v>
      </c>
      <c r="Q96" s="32">
        <f t="shared" si="41"/>
        <v>0</v>
      </c>
      <c r="R96" s="36">
        <f t="shared" si="42"/>
        <v>0</v>
      </c>
      <c r="S96" s="36">
        <f t="shared" si="43"/>
        <v>0</v>
      </c>
      <c r="T96" s="36">
        <f t="shared" si="44"/>
        <v>0</v>
      </c>
      <c r="U96" s="196">
        <f>'09-22 Hourly Purch Alloc'!J90</f>
        <v>94.861744658533354</v>
      </c>
      <c r="V96" s="185">
        <f t="shared" si="45"/>
        <v>0</v>
      </c>
      <c r="W96" s="37">
        <f t="shared" si="46"/>
        <v>0</v>
      </c>
      <c r="X96" s="38">
        <f t="shared" si="47"/>
        <v>0</v>
      </c>
      <c r="Y96" s="39">
        <f t="shared" si="48"/>
        <v>0</v>
      </c>
      <c r="Z96" s="246"/>
      <c r="AA96" s="189">
        <f t="shared" si="49"/>
        <v>0</v>
      </c>
      <c r="AB96" s="25">
        <f t="shared" si="50"/>
        <v>0</v>
      </c>
      <c r="AD96" s="29"/>
      <c r="AE96" s="67">
        <f>'09-22 Gen Pivot'!V90</f>
        <v>252.67250000000001</v>
      </c>
      <c r="AF96" s="195">
        <f>'09-22 KP Int Load &amp; Marg Loss'!N86</f>
        <v>671.39</v>
      </c>
      <c r="AG96" s="302">
        <f>'09-22 KP Int Load &amp; Marg Loss'!V86</f>
        <v>10.69</v>
      </c>
      <c r="AH96" s="67">
        <f>'09-22 Gen Pivot'!W90</f>
        <v>385</v>
      </c>
      <c r="AJ96" s="197">
        <f>'09-22 Gen Pivot'!Y90</f>
        <v>345</v>
      </c>
      <c r="AL96" s="29">
        <f t="shared" ref="AL96:AL159" si="52">AH96-AJ96</f>
        <v>40</v>
      </c>
      <c r="AN96" s="29">
        <f t="shared" ref="AN96:AN159" si="53">AE96</f>
        <v>252.67250000000001</v>
      </c>
      <c r="AP96" s="33">
        <f t="shared" ref="AP96:AP159" si="54">L96-M96</f>
        <v>-132.32749999999999</v>
      </c>
      <c r="AR96" s="197">
        <f>'09-22 Gen Pivot'!X90</f>
        <v>1404.9</v>
      </c>
    </row>
    <row r="97" spans="1:44" x14ac:dyDescent="0.25">
      <c r="A97" s="202">
        <f t="shared" si="51"/>
        <v>44808.583333333125</v>
      </c>
      <c r="B97" s="232"/>
      <c r="C97" s="174"/>
      <c r="D97" s="174"/>
      <c r="E97" s="131">
        <f t="shared" si="30"/>
        <v>0</v>
      </c>
      <c r="F97" s="50">
        <f t="shared" si="31"/>
        <v>0</v>
      </c>
      <c r="G97" s="49">
        <f t="shared" si="32"/>
        <v>0</v>
      </c>
      <c r="H97" s="54">
        <f>'09-22 Hourly Purch Alloc'!F91</f>
        <v>436.33</v>
      </c>
      <c r="I97" s="44">
        <f t="shared" si="33"/>
        <v>11.88</v>
      </c>
      <c r="J97" s="34">
        <f t="shared" si="34"/>
        <v>0</v>
      </c>
      <c r="K97" s="167">
        <f t="shared" si="35"/>
        <v>0</v>
      </c>
      <c r="L97" s="34">
        <f t="shared" si="36"/>
        <v>252.72149999999999</v>
      </c>
      <c r="M97" s="34">
        <f t="shared" si="37"/>
        <v>385</v>
      </c>
      <c r="N97" s="34">
        <f t="shared" si="38"/>
        <v>700.93000000000006</v>
      </c>
      <c r="O97" s="32">
        <f t="shared" si="39"/>
        <v>315.93000000000006</v>
      </c>
      <c r="P97" s="32">
        <f t="shared" si="40"/>
        <v>0</v>
      </c>
      <c r="Q97" s="32">
        <f t="shared" si="41"/>
        <v>0</v>
      </c>
      <c r="R97" s="36">
        <f t="shared" si="42"/>
        <v>0</v>
      </c>
      <c r="S97" s="36">
        <f t="shared" si="43"/>
        <v>0</v>
      </c>
      <c r="T97" s="36">
        <f t="shared" si="44"/>
        <v>0</v>
      </c>
      <c r="U97" s="196">
        <f>'09-22 Hourly Purch Alloc'!J91</f>
        <v>101.16000045836866</v>
      </c>
      <c r="V97" s="185">
        <f t="shared" si="45"/>
        <v>0</v>
      </c>
      <c r="W97" s="37">
        <f t="shared" si="46"/>
        <v>0</v>
      </c>
      <c r="X97" s="38">
        <f t="shared" si="47"/>
        <v>0</v>
      </c>
      <c r="Y97" s="39">
        <f t="shared" si="48"/>
        <v>0</v>
      </c>
      <c r="Z97" s="246"/>
      <c r="AA97" s="189">
        <f t="shared" si="49"/>
        <v>0</v>
      </c>
      <c r="AB97" s="25">
        <f t="shared" si="50"/>
        <v>0</v>
      </c>
      <c r="AD97" s="29"/>
      <c r="AE97" s="67">
        <f>'09-22 Gen Pivot'!V91</f>
        <v>252.72149999999999</v>
      </c>
      <c r="AF97" s="195">
        <f>'09-22 KP Int Load &amp; Marg Loss'!N87</f>
        <v>700.93000000000006</v>
      </c>
      <c r="AG97" s="302">
        <f>'09-22 KP Int Load &amp; Marg Loss'!V87</f>
        <v>11.88</v>
      </c>
      <c r="AH97" s="67">
        <f>'09-22 Gen Pivot'!W91</f>
        <v>385</v>
      </c>
      <c r="AJ97" s="197">
        <f>'09-22 Gen Pivot'!Y91</f>
        <v>345</v>
      </c>
      <c r="AL97" s="29">
        <f t="shared" si="52"/>
        <v>40</v>
      </c>
      <c r="AN97" s="29">
        <f t="shared" si="53"/>
        <v>252.72149999999999</v>
      </c>
      <c r="AP97" s="33">
        <f t="shared" si="54"/>
        <v>-132.27850000000001</v>
      </c>
      <c r="AR97" s="197">
        <f>'09-22 Gen Pivot'!X91</f>
        <v>1404.9</v>
      </c>
    </row>
    <row r="98" spans="1:44" x14ac:dyDescent="0.25">
      <c r="A98" s="202">
        <f t="shared" si="51"/>
        <v>44808.624999999789</v>
      </c>
      <c r="B98" s="232"/>
      <c r="C98" s="174"/>
      <c r="D98" s="174"/>
      <c r="E98" s="131">
        <f t="shared" si="30"/>
        <v>0</v>
      </c>
      <c r="F98" s="50">
        <f t="shared" si="31"/>
        <v>0</v>
      </c>
      <c r="G98" s="49">
        <f t="shared" si="32"/>
        <v>0</v>
      </c>
      <c r="H98" s="54">
        <f>'09-22 Hourly Purch Alloc'!F92</f>
        <v>462.35899999999998</v>
      </c>
      <c r="I98" s="44">
        <f t="shared" si="33"/>
        <v>12.59</v>
      </c>
      <c r="J98" s="34">
        <f t="shared" si="34"/>
        <v>0</v>
      </c>
      <c r="K98" s="167">
        <f t="shared" si="35"/>
        <v>0</v>
      </c>
      <c r="L98" s="34">
        <f t="shared" si="36"/>
        <v>251</v>
      </c>
      <c r="M98" s="34">
        <f t="shared" si="37"/>
        <v>385</v>
      </c>
      <c r="N98" s="34">
        <f t="shared" si="38"/>
        <v>725.96</v>
      </c>
      <c r="O98" s="32">
        <f t="shared" si="39"/>
        <v>340.96000000000004</v>
      </c>
      <c r="P98" s="32">
        <f t="shared" si="40"/>
        <v>0</v>
      </c>
      <c r="Q98" s="32">
        <f t="shared" si="41"/>
        <v>0</v>
      </c>
      <c r="R98" s="36">
        <f t="shared" si="42"/>
        <v>0</v>
      </c>
      <c r="S98" s="36">
        <f t="shared" si="43"/>
        <v>0</v>
      </c>
      <c r="T98" s="36">
        <f t="shared" si="44"/>
        <v>0</v>
      </c>
      <c r="U98" s="196">
        <f>'09-22 Hourly Purch Alloc'!J92</f>
        <v>106.23999965394856</v>
      </c>
      <c r="V98" s="185">
        <f t="shared" si="45"/>
        <v>0</v>
      </c>
      <c r="W98" s="37">
        <f t="shared" si="46"/>
        <v>0</v>
      </c>
      <c r="X98" s="38">
        <f t="shared" si="47"/>
        <v>0</v>
      </c>
      <c r="Y98" s="39">
        <f t="shared" si="48"/>
        <v>0</v>
      </c>
      <c r="Z98" s="246"/>
      <c r="AA98" s="189">
        <f t="shared" si="49"/>
        <v>0</v>
      </c>
      <c r="AB98" s="25">
        <f t="shared" si="50"/>
        <v>0</v>
      </c>
      <c r="AD98" s="29"/>
      <c r="AE98" s="67">
        <f>'09-22 Gen Pivot'!V92</f>
        <v>251</v>
      </c>
      <c r="AF98" s="195">
        <f>'09-22 KP Int Load &amp; Marg Loss'!N88</f>
        <v>725.96</v>
      </c>
      <c r="AG98" s="302">
        <f>'09-22 KP Int Load &amp; Marg Loss'!V88</f>
        <v>12.59</v>
      </c>
      <c r="AH98" s="67">
        <f>'09-22 Gen Pivot'!W92</f>
        <v>385</v>
      </c>
      <c r="AJ98" s="197">
        <f>'09-22 Gen Pivot'!Y92</f>
        <v>345</v>
      </c>
      <c r="AL98" s="29">
        <f t="shared" si="52"/>
        <v>40</v>
      </c>
      <c r="AN98" s="29">
        <f t="shared" si="53"/>
        <v>251</v>
      </c>
      <c r="AP98" s="33">
        <f t="shared" si="54"/>
        <v>-134</v>
      </c>
      <c r="AR98" s="197">
        <f>'09-22 Gen Pivot'!X92</f>
        <v>1404.9</v>
      </c>
    </row>
    <row r="99" spans="1:44" x14ac:dyDescent="0.25">
      <c r="A99" s="202">
        <f t="shared" si="51"/>
        <v>44808.666666666453</v>
      </c>
      <c r="B99" s="232"/>
      <c r="C99" s="174"/>
      <c r="D99" s="174"/>
      <c r="E99" s="131">
        <f t="shared" si="30"/>
        <v>0</v>
      </c>
      <c r="F99" s="50">
        <f t="shared" si="31"/>
        <v>0</v>
      </c>
      <c r="G99" s="49">
        <f t="shared" si="32"/>
        <v>0</v>
      </c>
      <c r="H99" s="54">
        <f>'09-22 Hourly Purch Alloc'!F93</f>
        <v>473.41999999999996</v>
      </c>
      <c r="I99" s="44">
        <f t="shared" si="33"/>
        <v>12.700000000000001</v>
      </c>
      <c r="J99" s="34">
        <f t="shared" si="34"/>
        <v>0</v>
      </c>
      <c r="K99" s="167">
        <f t="shared" si="35"/>
        <v>0</v>
      </c>
      <c r="L99" s="34">
        <f t="shared" si="36"/>
        <v>250.63749999999999</v>
      </c>
      <c r="M99" s="34">
        <f t="shared" si="37"/>
        <v>385</v>
      </c>
      <c r="N99" s="34">
        <f t="shared" si="38"/>
        <v>736.7600000000001</v>
      </c>
      <c r="O99" s="32">
        <f t="shared" si="39"/>
        <v>351.7600000000001</v>
      </c>
      <c r="P99" s="32">
        <f t="shared" si="40"/>
        <v>0</v>
      </c>
      <c r="Q99" s="32">
        <f t="shared" si="41"/>
        <v>0</v>
      </c>
      <c r="R99" s="36">
        <f t="shared" si="42"/>
        <v>0</v>
      </c>
      <c r="S99" s="36">
        <f t="shared" si="43"/>
        <v>0</v>
      </c>
      <c r="T99" s="36">
        <f t="shared" si="44"/>
        <v>0</v>
      </c>
      <c r="U99" s="196">
        <f>'09-22 Hourly Purch Alloc'!J93</f>
        <v>114.98401457479618</v>
      </c>
      <c r="V99" s="185">
        <f t="shared" si="45"/>
        <v>0</v>
      </c>
      <c r="W99" s="37">
        <f t="shared" si="46"/>
        <v>0</v>
      </c>
      <c r="X99" s="38">
        <f t="shared" si="47"/>
        <v>0</v>
      </c>
      <c r="Y99" s="39">
        <f t="shared" si="48"/>
        <v>0</v>
      </c>
      <c r="Z99" s="246"/>
      <c r="AA99" s="189">
        <f t="shared" si="49"/>
        <v>0</v>
      </c>
      <c r="AB99" s="25">
        <f t="shared" si="50"/>
        <v>0</v>
      </c>
      <c r="AD99" s="29"/>
      <c r="AE99" s="67">
        <f>'09-22 Gen Pivot'!V93</f>
        <v>250.63749999999999</v>
      </c>
      <c r="AF99" s="195">
        <f>'09-22 KP Int Load &amp; Marg Loss'!N89</f>
        <v>736.7600000000001</v>
      </c>
      <c r="AG99" s="302">
        <f>'09-22 KP Int Load &amp; Marg Loss'!V89</f>
        <v>12.700000000000001</v>
      </c>
      <c r="AH99" s="67">
        <f>'09-22 Gen Pivot'!W93</f>
        <v>385</v>
      </c>
      <c r="AJ99" s="197">
        <f>'09-22 Gen Pivot'!Y93</f>
        <v>345</v>
      </c>
      <c r="AL99" s="29">
        <f t="shared" si="52"/>
        <v>40</v>
      </c>
      <c r="AN99" s="29">
        <f t="shared" si="53"/>
        <v>250.63749999999999</v>
      </c>
      <c r="AP99" s="33">
        <f t="shared" si="54"/>
        <v>-134.36250000000001</v>
      </c>
      <c r="AR99" s="197">
        <f>'09-22 Gen Pivot'!X93</f>
        <v>1404.9</v>
      </c>
    </row>
    <row r="100" spans="1:44" x14ac:dyDescent="0.25">
      <c r="A100" s="202">
        <f t="shared" si="51"/>
        <v>44808.708333333117</v>
      </c>
      <c r="B100" s="232"/>
      <c r="C100" s="174"/>
      <c r="D100" s="174"/>
      <c r="E100" s="131">
        <f t="shared" si="30"/>
        <v>0</v>
      </c>
      <c r="F100" s="50">
        <f t="shared" si="31"/>
        <v>0</v>
      </c>
      <c r="G100" s="49">
        <f t="shared" si="32"/>
        <v>0</v>
      </c>
      <c r="H100" s="54">
        <f>'09-22 Hourly Purch Alloc'!F94</f>
        <v>460.81900000000002</v>
      </c>
      <c r="I100" s="44">
        <f t="shared" si="33"/>
        <v>12.690000000000001</v>
      </c>
      <c r="J100" s="34">
        <f t="shared" si="34"/>
        <v>0</v>
      </c>
      <c r="K100" s="167">
        <f t="shared" si="35"/>
        <v>0</v>
      </c>
      <c r="L100" s="34">
        <f t="shared" si="36"/>
        <v>251.13149999999999</v>
      </c>
      <c r="M100" s="34">
        <f t="shared" si="37"/>
        <v>385</v>
      </c>
      <c r="N100" s="34">
        <f t="shared" si="38"/>
        <v>724.63</v>
      </c>
      <c r="O100" s="32">
        <f t="shared" si="39"/>
        <v>339.63</v>
      </c>
      <c r="P100" s="32">
        <f t="shared" si="40"/>
        <v>0</v>
      </c>
      <c r="Q100" s="32">
        <f t="shared" si="41"/>
        <v>0</v>
      </c>
      <c r="R100" s="36">
        <f t="shared" si="42"/>
        <v>0</v>
      </c>
      <c r="S100" s="36">
        <f t="shared" si="43"/>
        <v>0</v>
      </c>
      <c r="T100" s="36">
        <f t="shared" si="44"/>
        <v>0</v>
      </c>
      <c r="U100" s="196">
        <f>'09-22 Hourly Purch Alloc'!J94</f>
        <v>124.64999815545799</v>
      </c>
      <c r="V100" s="185">
        <f t="shared" si="45"/>
        <v>0</v>
      </c>
      <c r="W100" s="37">
        <f t="shared" si="46"/>
        <v>0</v>
      </c>
      <c r="X100" s="38">
        <f t="shared" si="47"/>
        <v>0</v>
      </c>
      <c r="Y100" s="39">
        <f t="shared" si="48"/>
        <v>0</v>
      </c>
      <c r="Z100" s="246"/>
      <c r="AA100" s="189">
        <f t="shared" si="49"/>
        <v>0</v>
      </c>
      <c r="AB100" s="25">
        <f t="shared" si="50"/>
        <v>0</v>
      </c>
      <c r="AD100" s="29"/>
      <c r="AE100" s="67">
        <f>'09-22 Gen Pivot'!V94</f>
        <v>251.13149999999999</v>
      </c>
      <c r="AF100" s="195">
        <f>'09-22 KP Int Load &amp; Marg Loss'!N90</f>
        <v>724.63</v>
      </c>
      <c r="AG100" s="302">
        <f>'09-22 KP Int Load &amp; Marg Loss'!V90</f>
        <v>12.690000000000001</v>
      </c>
      <c r="AH100" s="67">
        <f>'09-22 Gen Pivot'!W94</f>
        <v>385</v>
      </c>
      <c r="AJ100" s="197">
        <f>'09-22 Gen Pivot'!Y94</f>
        <v>345</v>
      </c>
      <c r="AL100" s="29">
        <f t="shared" si="52"/>
        <v>40</v>
      </c>
      <c r="AN100" s="29">
        <f t="shared" si="53"/>
        <v>251.13149999999999</v>
      </c>
      <c r="AP100" s="33">
        <f t="shared" si="54"/>
        <v>-133.86850000000001</v>
      </c>
      <c r="AR100" s="197">
        <f>'09-22 Gen Pivot'!X94</f>
        <v>1404.9</v>
      </c>
    </row>
    <row r="101" spans="1:44" x14ac:dyDescent="0.25">
      <c r="A101" s="202">
        <f t="shared" si="51"/>
        <v>44808.749999999782</v>
      </c>
      <c r="B101" s="232"/>
      <c r="C101" s="174"/>
      <c r="D101" s="174"/>
      <c r="E101" s="131">
        <f t="shared" si="30"/>
        <v>0</v>
      </c>
      <c r="F101" s="50">
        <f t="shared" si="31"/>
        <v>0</v>
      </c>
      <c r="G101" s="49">
        <f t="shared" si="32"/>
        <v>0</v>
      </c>
      <c r="H101" s="54">
        <f>'09-22 Hourly Purch Alloc'!F95</f>
        <v>453.34999999999997</v>
      </c>
      <c r="I101" s="44">
        <f t="shared" si="33"/>
        <v>12.49</v>
      </c>
      <c r="J101" s="34">
        <f t="shared" si="34"/>
        <v>0</v>
      </c>
      <c r="K101" s="167">
        <f t="shared" si="35"/>
        <v>0</v>
      </c>
      <c r="L101" s="34">
        <f t="shared" si="36"/>
        <v>251.066</v>
      </c>
      <c r="M101" s="34">
        <f t="shared" si="37"/>
        <v>385</v>
      </c>
      <c r="N101" s="34">
        <f t="shared" si="38"/>
        <v>716.89999999999986</v>
      </c>
      <c r="O101" s="32">
        <f t="shared" si="39"/>
        <v>331.89999999999986</v>
      </c>
      <c r="P101" s="32">
        <f t="shared" si="40"/>
        <v>0</v>
      </c>
      <c r="Q101" s="32">
        <f t="shared" si="41"/>
        <v>0</v>
      </c>
      <c r="R101" s="36">
        <f t="shared" si="42"/>
        <v>0</v>
      </c>
      <c r="S101" s="36">
        <f t="shared" si="43"/>
        <v>0</v>
      </c>
      <c r="T101" s="36">
        <f t="shared" si="44"/>
        <v>0</v>
      </c>
      <c r="U101" s="196">
        <f>'09-22 Hourly Purch Alloc'!J95</f>
        <v>128.16</v>
      </c>
      <c r="V101" s="185">
        <f t="shared" si="45"/>
        <v>0</v>
      </c>
      <c r="W101" s="37">
        <f t="shared" si="46"/>
        <v>0</v>
      </c>
      <c r="X101" s="38">
        <f t="shared" si="47"/>
        <v>0</v>
      </c>
      <c r="Y101" s="39">
        <f t="shared" si="48"/>
        <v>0</v>
      </c>
      <c r="Z101" s="246"/>
      <c r="AA101" s="189">
        <f t="shared" si="49"/>
        <v>0</v>
      </c>
      <c r="AB101" s="25">
        <f t="shared" si="50"/>
        <v>0</v>
      </c>
      <c r="AD101" s="29"/>
      <c r="AE101" s="67">
        <f>'09-22 Gen Pivot'!V95</f>
        <v>251.066</v>
      </c>
      <c r="AF101" s="195">
        <f>'09-22 KP Int Load &amp; Marg Loss'!N91</f>
        <v>716.89999999999986</v>
      </c>
      <c r="AG101" s="302">
        <f>'09-22 KP Int Load &amp; Marg Loss'!V91</f>
        <v>12.49</v>
      </c>
      <c r="AH101" s="67">
        <f>'09-22 Gen Pivot'!W95</f>
        <v>385</v>
      </c>
      <c r="AJ101" s="197">
        <f>'09-22 Gen Pivot'!Y95</f>
        <v>384.5</v>
      </c>
      <c r="AL101" s="29">
        <f t="shared" si="52"/>
        <v>0.5</v>
      </c>
      <c r="AN101" s="29">
        <f t="shared" si="53"/>
        <v>251.066</v>
      </c>
      <c r="AP101" s="33">
        <f t="shared" si="54"/>
        <v>-133.934</v>
      </c>
      <c r="AR101" s="197">
        <f>'09-22 Gen Pivot'!X95</f>
        <v>1404.9</v>
      </c>
    </row>
    <row r="102" spans="1:44" x14ac:dyDescent="0.25">
      <c r="A102" s="202">
        <f t="shared" si="51"/>
        <v>44808.791666666446</v>
      </c>
      <c r="B102" s="232"/>
      <c r="C102" s="174"/>
      <c r="D102" s="174"/>
      <c r="E102" s="131">
        <f t="shared" si="30"/>
        <v>0</v>
      </c>
      <c r="F102" s="50">
        <f t="shared" si="31"/>
        <v>0</v>
      </c>
      <c r="G102" s="49">
        <f t="shared" si="32"/>
        <v>0</v>
      </c>
      <c r="H102" s="54">
        <f>'09-22 Hourly Purch Alloc'!F96</f>
        <v>445.06700000000001</v>
      </c>
      <c r="I102" s="44">
        <f t="shared" si="33"/>
        <v>12.48</v>
      </c>
      <c r="J102" s="34">
        <f t="shared" si="34"/>
        <v>0</v>
      </c>
      <c r="K102" s="167">
        <f t="shared" si="35"/>
        <v>0</v>
      </c>
      <c r="L102" s="34">
        <f t="shared" si="36"/>
        <v>251.054</v>
      </c>
      <c r="M102" s="34">
        <f t="shared" si="37"/>
        <v>385</v>
      </c>
      <c r="N102" s="34">
        <f t="shared" si="38"/>
        <v>708.59</v>
      </c>
      <c r="O102" s="32">
        <f t="shared" si="39"/>
        <v>323.59000000000003</v>
      </c>
      <c r="P102" s="32">
        <f t="shared" si="40"/>
        <v>0</v>
      </c>
      <c r="Q102" s="32">
        <f t="shared" si="41"/>
        <v>0</v>
      </c>
      <c r="R102" s="36">
        <f t="shared" si="42"/>
        <v>0</v>
      </c>
      <c r="S102" s="36">
        <f t="shared" si="43"/>
        <v>0</v>
      </c>
      <c r="T102" s="36">
        <f t="shared" si="44"/>
        <v>0</v>
      </c>
      <c r="U102" s="196">
        <f>'09-22 Hourly Purch Alloc'!J96</f>
        <v>113.4600004044335</v>
      </c>
      <c r="V102" s="185">
        <f t="shared" si="45"/>
        <v>0</v>
      </c>
      <c r="W102" s="37">
        <f t="shared" si="46"/>
        <v>0</v>
      </c>
      <c r="X102" s="38">
        <f t="shared" si="47"/>
        <v>0</v>
      </c>
      <c r="Y102" s="39">
        <f t="shared" si="48"/>
        <v>0</v>
      </c>
      <c r="Z102" s="246"/>
      <c r="AA102" s="189">
        <f t="shared" si="49"/>
        <v>0</v>
      </c>
      <c r="AB102" s="25">
        <f t="shared" si="50"/>
        <v>0</v>
      </c>
      <c r="AD102" s="29"/>
      <c r="AE102" s="67">
        <f>'09-22 Gen Pivot'!V96</f>
        <v>251.054</v>
      </c>
      <c r="AF102" s="195">
        <f>'09-22 KP Int Load &amp; Marg Loss'!N92</f>
        <v>708.59</v>
      </c>
      <c r="AG102" s="302">
        <f>'09-22 KP Int Load &amp; Marg Loss'!V92</f>
        <v>12.48</v>
      </c>
      <c r="AH102" s="67">
        <f>'09-22 Gen Pivot'!W96</f>
        <v>385</v>
      </c>
      <c r="AJ102" s="197">
        <f>'09-22 Gen Pivot'!Y96</f>
        <v>385</v>
      </c>
      <c r="AL102" s="29">
        <f t="shared" si="52"/>
        <v>0</v>
      </c>
      <c r="AN102" s="29">
        <f t="shared" si="53"/>
        <v>251.054</v>
      </c>
      <c r="AP102" s="33">
        <f t="shared" si="54"/>
        <v>-133.946</v>
      </c>
      <c r="AR102" s="197">
        <f>'09-22 Gen Pivot'!X96</f>
        <v>1404.9</v>
      </c>
    </row>
    <row r="103" spans="1:44" x14ac:dyDescent="0.25">
      <c r="A103" s="202">
        <f t="shared" si="51"/>
        <v>44808.83333333311</v>
      </c>
      <c r="B103" s="232"/>
      <c r="C103" s="174"/>
      <c r="D103" s="174"/>
      <c r="E103" s="131">
        <f t="shared" si="30"/>
        <v>0</v>
      </c>
      <c r="F103" s="50">
        <f t="shared" si="31"/>
        <v>0</v>
      </c>
      <c r="G103" s="49">
        <f t="shared" si="32"/>
        <v>0</v>
      </c>
      <c r="H103" s="54">
        <f>'09-22 Hourly Purch Alloc'!F97</f>
        <v>429.99</v>
      </c>
      <c r="I103" s="44">
        <f t="shared" si="33"/>
        <v>12.100000000000001</v>
      </c>
      <c r="J103" s="34">
        <f t="shared" si="34"/>
        <v>0</v>
      </c>
      <c r="K103" s="167">
        <f t="shared" si="35"/>
        <v>0</v>
      </c>
      <c r="L103" s="34">
        <f t="shared" si="36"/>
        <v>250.77950000000001</v>
      </c>
      <c r="M103" s="34">
        <f t="shared" si="37"/>
        <v>385</v>
      </c>
      <c r="N103" s="34">
        <f t="shared" si="38"/>
        <v>692.86</v>
      </c>
      <c r="O103" s="32">
        <f t="shared" si="39"/>
        <v>307.86</v>
      </c>
      <c r="P103" s="32">
        <f t="shared" si="40"/>
        <v>0</v>
      </c>
      <c r="Q103" s="32">
        <f t="shared" si="41"/>
        <v>0</v>
      </c>
      <c r="R103" s="36">
        <f t="shared" si="42"/>
        <v>0</v>
      </c>
      <c r="S103" s="36">
        <f t="shared" si="43"/>
        <v>0</v>
      </c>
      <c r="T103" s="36">
        <f t="shared" si="44"/>
        <v>0</v>
      </c>
      <c r="U103" s="196">
        <f>'09-22 Hourly Purch Alloc'!J97</f>
        <v>105.5099990697458</v>
      </c>
      <c r="V103" s="185">
        <f t="shared" si="45"/>
        <v>0</v>
      </c>
      <c r="W103" s="37">
        <f t="shared" si="46"/>
        <v>0</v>
      </c>
      <c r="X103" s="38">
        <f t="shared" si="47"/>
        <v>0</v>
      </c>
      <c r="Y103" s="39">
        <f t="shared" si="48"/>
        <v>0</v>
      </c>
      <c r="Z103" s="246"/>
      <c r="AA103" s="189">
        <f t="shared" si="49"/>
        <v>0</v>
      </c>
      <c r="AB103" s="25">
        <f t="shared" si="50"/>
        <v>0</v>
      </c>
      <c r="AD103" s="29"/>
      <c r="AE103" s="67">
        <f>'09-22 Gen Pivot'!V97</f>
        <v>250.77950000000001</v>
      </c>
      <c r="AF103" s="195">
        <f>'09-22 KP Int Load &amp; Marg Loss'!N93</f>
        <v>692.86</v>
      </c>
      <c r="AG103" s="302">
        <f>'09-22 KP Int Load &amp; Marg Loss'!V93</f>
        <v>12.100000000000001</v>
      </c>
      <c r="AH103" s="67">
        <f>'09-22 Gen Pivot'!W97</f>
        <v>385</v>
      </c>
      <c r="AJ103" s="197">
        <f>'09-22 Gen Pivot'!Y97</f>
        <v>385</v>
      </c>
      <c r="AL103" s="29">
        <f t="shared" si="52"/>
        <v>0</v>
      </c>
      <c r="AN103" s="29">
        <f t="shared" si="53"/>
        <v>250.77950000000001</v>
      </c>
      <c r="AP103" s="33">
        <f t="shared" si="54"/>
        <v>-134.22049999999999</v>
      </c>
      <c r="AR103" s="197">
        <f>'09-22 Gen Pivot'!X97</f>
        <v>1404.9</v>
      </c>
    </row>
    <row r="104" spans="1:44" x14ac:dyDescent="0.25">
      <c r="A104" s="202">
        <f t="shared" si="51"/>
        <v>44808.874999999774</v>
      </c>
      <c r="B104" s="232"/>
      <c r="C104" s="174"/>
      <c r="D104" s="174"/>
      <c r="E104" s="131">
        <f t="shared" si="30"/>
        <v>0</v>
      </c>
      <c r="F104" s="50">
        <f t="shared" si="31"/>
        <v>0</v>
      </c>
      <c r="G104" s="49">
        <f t="shared" si="32"/>
        <v>0</v>
      </c>
      <c r="H104" s="54">
        <f>'09-22 Hourly Purch Alloc'!F98</f>
        <v>424.21900000000005</v>
      </c>
      <c r="I104" s="44">
        <f t="shared" si="33"/>
        <v>12.090000000000002</v>
      </c>
      <c r="J104" s="34">
        <f t="shared" si="34"/>
        <v>0</v>
      </c>
      <c r="K104" s="167">
        <f t="shared" si="35"/>
        <v>0</v>
      </c>
      <c r="L104" s="34">
        <f t="shared" si="36"/>
        <v>250.9205</v>
      </c>
      <c r="M104" s="34">
        <f t="shared" si="37"/>
        <v>385</v>
      </c>
      <c r="N104" s="34">
        <f t="shared" si="38"/>
        <v>687.24</v>
      </c>
      <c r="O104" s="32">
        <f t="shared" si="39"/>
        <v>302.24</v>
      </c>
      <c r="P104" s="32">
        <f t="shared" si="40"/>
        <v>0</v>
      </c>
      <c r="Q104" s="32">
        <f t="shared" si="41"/>
        <v>0</v>
      </c>
      <c r="R104" s="36">
        <f t="shared" si="42"/>
        <v>0</v>
      </c>
      <c r="S104" s="36">
        <f t="shared" si="43"/>
        <v>0</v>
      </c>
      <c r="T104" s="36">
        <f t="shared" si="44"/>
        <v>0</v>
      </c>
      <c r="U104" s="196">
        <f>'09-22 Hourly Purch Alloc'!J98</f>
        <v>96.119999339963542</v>
      </c>
      <c r="V104" s="185">
        <f t="shared" si="45"/>
        <v>0</v>
      </c>
      <c r="W104" s="37">
        <f t="shared" si="46"/>
        <v>0</v>
      </c>
      <c r="X104" s="38">
        <f t="shared" si="47"/>
        <v>0</v>
      </c>
      <c r="Y104" s="39">
        <f t="shared" si="48"/>
        <v>0</v>
      </c>
      <c r="Z104" s="246"/>
      <c r="AA104" s="189">
        <f t="shared" si="49"/>
        <v>0</v>
      </c>
      <c r="AB104" s="25">
        <f t="shared" si="50"/>
        <v>0</v>
      </c>
      <c r="AD104" s="29"/>
      <c r="AE104" s="67">
        <f>'09-22 Gen Pivot'!V98</f>
        <v>250.9205</v>
      </c>
      <c r="AF104" s="195">
        <f>'09-22 KP Int Load &amp; Marg Loss'!N94</f>
        <v>687.24</v>
      </c>
      <c r="AG104" s="302">
        <f>'09-22 KP Int Load &amp; Marg Loss'!V94</f>
        <v>12.090000000000002</v>
      </c>
      <c r="AH104" s="67">
        <f>'09-22 Gen Pivot'!W98</f>
        <v>385</v>
      </c>
      <c r="AJ104" s="197">
        <f>'09-22 Gen Pivot'!Y98</f>
        <v>385</v>
      </c>
      <c r="AL104" s="29">
        <f t="shared" si="52"/>
        <v>0</v>
      </c>
      <c r="AN104" s="29">
        <f t="shared" si="53"/>
        <v>250.9205</v>
      </c>
      <c r="AP104" s="33">
        <f t="shared" si="54"/>
        <v>-134.0795</v>
      </c>
      <c r="AR104" s="197">
        <f>'09-22 Gen Pivot'!X98</f>
        <v>1404.9</v>
      </c>
    </row>
    <row r="105" spans="1:44" x14ac:dyDescent="0.25">
      <c r="A105" s="202">
        <f t="shared" si="51"/>
        <v>44808.916666666439</v>
      </c>
      <c r="B105" s="232"/>
      <c r="C105" s="174"/>
      <c r="D105" s="174"/>
      <c r="E105" s="131">
        <f t="shared" si="30"/>
        <v>0</v>
      </c>
      <c r="F105" s="50">
        <f t="shared" si="31"/>
        <v>0</v>
      </c>
      <c r="G105" s="49">
        <f t="shared" si="32"/>
        <v>0</v>
      </c>
      <c r="H105" s="54">
        <f>'09-22 Hourly Purch Alloc'!F99</f>
        <v>400.78000000000003</v>
      </c>
      <c r="I105" s="44">
        <f t="shared" si="33"/>
        <v>12.200000000000001</v>
      </c>
      <c r="J105" s="34">
        <f t="shared" si="34"/>
        <v>0</v>
      </c>
      <c r="K105" s="167">
        <f t="shared" si="35"/>
        <v>0</v>
      </c>
      <c r="L105" s="34">
        <f t="shared" si="36"/>
        <v>250.65100000000001</v>
      </c>
      <c r="M105" s="34">
        <f t="shared" si="37"/>
        <v>385</v>
      </c>
      <c r="N105" s="34">
        <f t="shared" si="38"/>
        <v>663.62</v>
      </c>
      <c r="O105" s="32">
        <f t="shared" si="39"/>
        <v>278.62</v>
      </c>
      <c r="P105" s="32">
        <f t="shared" si="40"/>
        <v>0</v>
      </c>
      <c r="Q105" s="32">
        <f t="shared" si="41"/>
        <v>0</v>
      </c>
      <c r="R105" s="36">
        <f t="shared" si="42"/>
        <v>0</v>
      </c>
      <c r="S105" s="36">
        <f t="shared" si="43"/>
        <v>0</v>
      </c>
      <c r="T105" s="36">
        <f t="shared" si="44"/>
        <v>0</v>
      </c>
      <c r="U105" s="196">
        <f>'09-22 Hourly Purch Alloc'!J99</f>
        <v>91.3200009980538</v>
      </c>
      <c r="V105" s="185">
        <f t="shared" si="45"/>
        <v>0</v>
      </c>
      <c r="W105" s="37">
        <f t="shared" si="46"/>
        <v>0</v>
      </c>
      <c r="X105" s="38">
        <f t="shared" si="47"/>
        <v>0</v>
      </c>
      <c r="Y105" s="39">
        <f t="shared" si="48"/>
        <v>0</v>
      </c>
      <c r="Z105" s="246"/>
      <c r="AA105" s="189">
        <f t="shared" si="49"/>
        <v>0</v>
      </c>
      <c r="AB105" s="25">
        <f t="shared" si="50"/>
        <v>0</v>
      </c>
      <c r="AD105" s="29"/>
      <c r="AE105" s="67">
        <f>'09-22 Gen Pivot'!V99</f>
        <v>250.65100000000001</v>
      </c>
      <c r="AF105" s="195">
        <f>'09-22 KP Int Load &amp; Marg Loss'!N95</f>
        <v>663.62</v>
      </c>
      <c r="AG105" s="302">
        <f>'09-22 KP Int Load &amp; Marg Loss'!V95</f>
        <v>12.200000000000001</v>
      </c>
      <c r="AH105" s="67">
        <f>'09-22 Gen Pivot'!W99</f>
        <v>385</v>
      </c>
      <c r="AJ105" s="197">
        <f>'09-22 Gen Pivot'!Y99</f>
        <v>385</v>
      </c>
      <c r="AL105" s="29">
        <f t="shared" si="52"/>
        <v>0</v>
      </c>
      <c r="AN105" s="29">
        <f t="shared" si="53"/>
        <v>250.65100000000001</v>
      </c>
      <c r="AP105" s="33">
        <f t="shared" si="54"/>
        <v>-134.34899999999999</v>
      </c>
      <c r="AR105" s="197">
        <f>'09-22 Gen Pivot'!X99</f>
        <v>1404.9</v>
      </c>
    </row>
    <row r="106" spans="1:44" x14ac:dyDescent="0.25">
      <c r="A106" s="202">
        <f t="shared" si="51"/>
        <v>44808.958333333103</v>
      </c>
      <c r="B106" s="232"/>
      <c r="C106" s="174"/>
      <c r="D106" s="174"/>
      <c r="E106" s="131">
        <f t="shared" si="30"/>
        <v>0</v>
      </c>
      <c r="F106" s="50">
        <f t="shared" si="31"/>
        <v>0</v>
      </c>
      <c r="G106" s="49">
        <f t="shared" si="32"/>
        <v>0</v>
      </c>
      <c r="H106" s="54">
        <f>'09-22 Hourly Purch Alloc'!F100</f>
        <v>377.428</v>
      </c>
      <c r="I106" s="44">
        <f t="shared" si="33"/>
        <v>11.420000000000002</v>
      </c>
      <c r="J106" s="34">
        <f t="shared" si="34"/>
        <v>0</v>
      </c>
      <c r="K106" s="167">
        <f t="shared" si="35"/>
        <v>0</v>
      </c>
      <c r="L106" s="34">
        <f t="shared" si="36"/>
        <v>251.28749999999999</v>
      </c>
      <c r="M106" s="34">
        <f t="shared" si="37"/>
        <v>385</v>
      </c>
      <c r="N106" s="34">
        <f t="shared" si="38"/>
        <v>640.12</v>
      </c>
      <c r="O106" s="32">
        <f t="shared" si="39"/>
        <v>255.12</v>
      </c>
      <c r="P106" s="32">
        <f t="shared" si="40"/>
        <v>0</v>
      </c>
      <c r="Q106" s="32">
        <f t="shared" si="41"/>
        <v>0</v>
      </c>
      <c r="R106" s="36">
        <f t="shared" si="42"/>
        <v>0</v>
      </c>
      <c r="S106" s="36">
        <f t="shared" si="43"/>
        <v>0</v>
      </c>
      <c r="T106" s="36">
        <f t="shared" si="44"/>
        <v>0</v>
      </c>
      <c r="U106" s="196">
        <f>'09-22 Hourly Purch Alloc'!J100</f>
        <v>77.159998728234257</v>
      </c>
      <c r="V106" s="185">
        <f t="shared" si="45"/>
        <v>0</v>
      </c>
      <c r="W106" s="37">
        <f t="shared" si="46"/>
        <v>0</v>
      </c>
      <c r="X106" s="38">
        <f t="shared" si="47"/>
        <v>0</v>
      </c>
      <c r="Y106" s="39">
        <f t="shared" si="48"/>
        <v>0</v>
      </c>
      <c r="Z106" s="246"/>
      <c r="AA106" s="189">
        <f t="shared" si="49"/>
        <v>0</v>
      </c>
      <c r="AB106" s="25">
        <f t="shared" si="50"/>
        <v>0</v>
      </c>
      <c r="AD106" s="29"/>
      <c r="AE106" s="67">
        <f>'09-22 Gen Pivot'!V100</f>
        <v>251.28749999999999</v>
      </c>
      <c r="AF106" s="195">
        <f>'09-22 KP Int Load &amp; Marg Loss'!N96</f>
        <v>640.12</v>
      </c>
      <c r="AG106" s="302">
        <f>'09-22 KP Int Load &amp; Marg Loss'!V96</f>
        <v>11.420000000000002</v>
      </c>
      <c r="AH106" s="67">
        <f>'09-22 Gen Pivot'!W100</f>
        <v>385</v>
      </c>
      <c r="AJ106" s="197">
        <f>'09-22 Gen Pivot'!Y100</f>
        <v>385</v>
      </c>
      <c r="AL106" s="29">
        <f t="shared" si="52"/>
        <v>0</v>
      </c>
      <c r="AN106" s="29">
        <f t="shared" si="53"/>
        <v>251.28749999999999</v>
      </c>
      <c r="AP106" s="33">
        <f t="shared" si="54"/>
        <v>-133.71250000000001</v>
      </c>
      <c r="AR106" s="197">
        <f>'09-22 Gen Pivot'!X100</f>
        <v>1404.9</v>
      </c>
    </row>
    <row r="107" spans="1:44" x14ac:dyDescent="0.25">
      <c r="A107" s="202">
        <f t="shared" si="51"/>
        <v>44808.999999999767</v>
      </c>
      <c r="B107" s="232"/>
      <c r="C107" s="174"/>
      <c r="D107" s="174"/>
      <c r="E107" s="131">
        <f t="shared" si="30"/>
        <v>0</v>
      </c>
      <c r="F107" s="50">
        <f t="shared" si="31"/>
        <v>0</v>
      </c>
      <c r="G107" s="49">
        <f t="shared" si="32"/>
        <v>0</v>
      </c>
      <c r="H107" s="54">
        <f>'09-22 Hourly Purch Alloc'!F101</f>
        <v>351.387</v>
      </c>
      <c r="I107" s="44">
        <f t="shared" si="33"/>
        <v>11.520000000000001</v>
      </c>
      <c r="J107" s="34">
        <f t="shared" si="34"/>
        <v>0</v>
      </c>
      <c r="K107" s="167">
        <f t="shared" si="35"/>
        <v>0</v>
      </c>
      <c r="L107" s="34">
        <f t="shared" si="36"/>
        <v>250.6995</v>
      </c>
      <c r="M107" s="34">
        <f t="shared" si="37"/>
        <v>385</v>
      </c>
      <c r="N107" s="34">
        <f t="shared" si="38"/>
        <v>613.61</v>
      </c>
      <c r="O107" s="32">
        <f t="shared" si="39"/>
        <v>228.61</v>
      </c>
      <c r="P107" s="32">
        <f t="shared" si="40"/>
        <v>0</v>
      </c>
      <c r="Q107" s="32">
        <f t="shared" si="41"/>
        <v>0</v>
      </c>
      <c r="R107" s="36">
        <f t="shared" si="42"/>
        <v>0</v>
      </c>
      <c r="S107" s="36">
        <f t="shared" si="43"/>
        <v>0</v>
      </c>
      <c r="T107" s="36">
        <f t="shared" si="44"/>
        <v>0</v>
      </c>
      <c r="U107" s="196">
        <f>'09-22 Hourly Purch Alloc'!J101</f>
        <v>71.710000654548978</v>
      </c>
      <c r="V107" s="185">
        <f t="shared" si="45"/>
        <v>0</v>
      </c>
      <c r="W107" s="37">
        <f t="shared" si="46"/>
        <v>0</v>
      </c>
      <c r="X107" s="38">
        <f t="shared" si="47"/>
        <v>0</v>
      </c>
      <c r="Y107" s="39">
        <f t="shared" si="48"/>
        <v>0</v>
      </c>
      <c r="Z107" s="246"/>
      <c r="AA107" s="189">
        <f t="shared" si="49"/>
        <v>0</v>
      </c>
      <c r="AB107" s="25">
        <f t="shared" si="50"/>
        <v>0</v>
      </c>
      <c r="AD107" s="29"/>
      <c r="AE107" s="67">
        <f>'09-22 Gen Pivot'!V101</f>
        <v>250.6995</v>
      </c>
      <c r="AF107" s="195">
        <f>'09-22 KP Int Load &amp; Marg Loss'!N97</f>
        <v>613.61</v>
      </c>
      <c r="AG107" s="302">
        <f>'09-22 KP Int Load &amp; Marg Loss'!V97</f>
        <v>11.520000000000001</v>
      </c>
      <c r="AH107" s="67">
        <f>'09-22 Gen Pivot'!W101</f>
        <v>385</v>
      </c>
      <c r="AJ107" s="197">
        <f>'09-22 Gen Pivot'!Y101</f>
        <v>385</v>
      </c>
      <c r="AL107" s="29">
        <f t="shared" si="52"/>
        <v>0</v>
      </c>
      <c r="AN107" s="29">
        <f t="shared" si="53"/>
        <v>250.6995</v>
      </c>
      <c r="AP107" s="33">
        <f t="shared" si="54"/>
        <v>-134.3005</v>
      </c>
      <c r="AR107" s="197">
        <f>'09-22 Gen Pivot'!X101</f>
        <v>1404.9</v>
      </c>
    </row>
    <row r="108" spans="1:44" x14ac:dyDescent="0.25">
      <c r="A108" s="202">
        <f t="shared" si="51"/>
        <v>44809.041666666431</v>
      </c>
      <c r="B108" s="232"/>
      <c r="C108" s="174"/>
      <c r="D108" s="174"/>
      <c r="E108" s="131">
        <f t="shared" si="30"/>
        <v>0</v>
      </c>
      <c r="F108" s="50">
        <f t="shared" si="31"/>
        <v>0</v>
      </c>
      <c r="G108" s="49">
        <f t="shared" si="32"/>
        <v>0</v>
      </c>
      <c r="H108" s="54">
        <f>'09-22 Hourly Purch Alloc'!F102</f>
        <v>313.20799999999997</v>
      </c>
      <c r="I108" s="44">
        <f t="shared" si="33"/>
        <v>10.77</v>
      </c>
      <c r="J108" s="34">
        <f t="shared" si="34"/>
        <v>0</v>
      </c>
      <c r="K108" s="167">
        <f t="shared" si="35"/>
        <v>0</v>
      </c>
      <c r="L108" s="34">
        <f t="shared" si="36"/>
        <v>250.958</v>
      </c>
      <c r="M108" s="34">
        <f t="shared" si="37"/>
        <v>385</v>
      </c>
      <c r="N108" s="34">
        <f t="shared" si="38"/>
        <v>574.93000000000006</v>
      </c>
      <c r="O108" s="32">
        <f t="shared" si="39"/>
        <v>189.93000000000006</v>
      </c>
      <c r="P108" s="32">
        <f t="shared" si="40"/>
        <v>0</v>
      </c>
      <c r="Q108" s="32">
        <f t="shared" si="41"/>
        <v>0</v>
      </c>
      <c r="R108" s="36">
        <f t="shared" si="42"/>
        <v>0</v>
      </c>
      <c r="S108" s="36">
        <f t="shared" si="43"/>
        <v>0</v>
      </c>
      <c r="T108" s="36">
        <f t="shared" si="44"/>
        <v>0</v>
      </c>
      <c r="U108" s="196">
        <f>'09-22 Hourly Purch Alloc'!J102</f>
        <v>72.054763511787698</v>
      </c>
      <c r="V108" s="185">
        <f t="shared" si="45"/>
        <v>0</v>
      </c>
      <c r="W108" s="37">
        <f t="shared" si="46"/>
        <v>0</v>
      </c>
      <c r="X108" s="38">
        <f t="shared" si="47"/>
        <v>0</v>
      </c>
      <c r="Y108" s="39">
        <f t="shared" si="48"/>
        <v>0</v>
      </c>
      <c r="Z108" s="246"/>
      <c r="AA108" s="189">
        <f t="shared" si="49"/>
        <v>0</v>
      </c>
      <c r="AB108" s="25">
        <f t="shared" si="50"/>
        <v>0</v>
      </c>
      <c r="AD108" s="29"/>
      <c r="AE108" s="67">
        <f>'09-22 Gen Pivot'!V102</f>
        <v>250.958</v>
      </c>
      <c r="AF108" s="195">
        <f>'09-22 KP Int Load &amp; Marg Loss'!N98</f>
        <v>574.93000000000006</v>
      </c>
      <c r="AG108" s="302">
        <f>'09-22 KP Int Load &amp; Marg Loss'!V98</f>
        <v>10.77</v>
      </c>
      <c r="AH108" s="67">
        <f>'09-22 Gen Pivot'!W102</f>
        <v>385</v>
      </c>
      <c r="AJ108" s="197">
        <f>'09-22 Gen Pivot'!Y102</f>
        <v>385</v>
      </c>
      <c r="AL108" s="29">
        <f t="shared" si="52"/>
        <v>0</v>
      </c>
      <c r="AN108" s="29">
        <f t="shared" si="53"/>
        <v>250.958</v>
      </c>
      <c r="AP108" s="33">
        <f t="shared" si="54"/>
        <v>-134.042</v>
      </c>
      <c r="AR108" s="197">
        <f>'09-22 Gen Pivot'!X102</f>
        <v>1404.9</v>
      </c>
    </row>
    <row r="109" spans="1:44" x14ac:dyDescent="0.25">
      <c r="A109" s="202">
        <f t="shared" si="51"/>
        <v>44809.083333333096</v>
      </c>
      <c r="B109" s="232"/>
      <c r="C109" s="174"/>
      <c r="D109" s="174"/>
      <c r="E109" s="131">
        <f t="shared" si="30"/>
        <v>0</v>
      </c>
      <c r="F109" s="50">
        <f t="shared" si="31"/>
        <v>0</v>
      </c>
      <c r="G109" s="49">
        <f t="shared" si="32"/>
        <v>0</v>
      </c>
      <c r="H109" s="54">
        <f>'09-22 Hourly Purch Alloc'!F103</f>
        <v>292.77700000000004</v>
      </c>
      <c r="I109" s="44">
        <f t="shared" si="33"/>
        <v>10.169999999999998</v>
      </c>
      <c r="J109" s="34">
        <f t="shared" si="34"/>
        <v>0</v>
      </c>
      <c r="K109" s="167">
        <f t="shared" si="35"/>
        <v>0</v>
      </c>
      <c r="L109" s="34">
        <f t="shared" si="36"/>
        <v>250.8845</v>
      </c>
      <c r="M109" s="34">
        <f t="shared" si="37"/>
        <v>385</v>
      </c>
      <c r="N109" s="34">
        <f t="shared" si="38"/>
        <v>553.81999999999994</v>
      </c>
      <c r="O109" s="32">
        <f t="shared" si="39"/>
        <v>168.81999999999994</v>
      </c>
      <c r="P109" s="32">
        <f t="shared" si="40"/>
        <v>0</v>
      </c>
      <c r="Q109" s="32">
        <f t="shared" si="41"/>
        <v>0</v>
      </c>
      <c r="R109" s="36">
        <f t="shared" si="42"/>
        <v>0</v>
      </c>
      <c r="S109" s="36">
        <f t="shared" si="43"/>
        <v>0</v>
      </c>
      <c r="T109" s="36">
        <f t="shared" si="44"/>
        <v>0</v>
      </c>
      <c r="U109" s="196">
        <f>'09-22 Hourly Purch Alloc'!J103</f>
        <v>69.989999214419157</v>
      </c>
      <c r="V109" s="185">
        <f t="shared" si="45"/>
        <v>0</v>
      </c>
      <c r="W109" s="37">
        <f t="shared" si="46"/>
        <v>0</v>
      </c>
      <c r="X109" s="38">
        <f t="shared" si="47"/>
        <v>0</v>
      </c>
      <c r="Y109" s="39">
        <f t="shared" si="48"/>
        <v>0</v>
      </c>
      <c r="Z109" s="246"/>
      <c r="AA109" s="189">
        <f t="shared" si="49"/>
        <v>0</v>
      </c>
      <c r="AB109" s="25">
        <f t="shared" si="50"/>
        <v>0</v>
      </c>
      <c r="AD109" s="29"/>
      <c r="AE109" s="67">
        <f>'09-22 Gen Pivot'!V103</f>
        <v>250.8845</v>
      </c>
      <c r="AF109" s="195">
        <f>'09-22 KP Int Load &amp; Marg Loss'!N99</f>
        <v>553.81999999999994</v>
      </c>
      <c r="AG109" s="302">
        <f>'09-22 KP Int Load &amp; Marg Loss'!V99</f>
        <v>10.169999999999998</v>
      </c>
      <c r="AH109" s="67">
        <f>'09-22 Gen Pivot'!W103</f>
        <v>385</v>
      </c>
      <c r="AJ109" s="197">
        <f>'09-22 Gen Pivot'!Y103</f>
        <v>385</v>
      </c>
      <c r="AL109" s="29">
        <f t="shared" si="52"/>
        <v>0</v>
      </c>
      <c r="AN109" s="29">
        <f t="shared" si="53"/>
        <v>250.8845</v>
      </c>
      <c r="AP109" s="33">
        <f t="shared" si="54"/>
        <v>-134.1155</v>
      </c>
      <c r="AR109" s="197">
        <f>'09-22 Gen Pivot'!X103</f>
        <v>1404.9</v>
      </c>
    </row>
    <row r="110" spans="1:44" x14ac:dyDescent="0.25">
      <c r="A110" s="202">
        <f t="shared" si="51"/>
        <v>44809.12499999976</v>
      </c>
      <c r="B110" s="232"/>
      <c r="C110" s="174"/>
      <c r="D110" s="174"/>
      <c r="E110" s="131">
        <f t="shared" si="30"/>
        <v>0</v>
      </c>
      <c r="F110" s="50">
        <f t="shared" si="31"/>
        <v>0</v>
      </c>
      <c r="G110" s="49">
        <f t="shared" si="32"/>
        <v>0</v>
      </c>
      <c r="H110" s="54">
        <f>'09-22 Hourly Purch Alloc'!F104</f>
        <v>273.077</v>
      </c>
      <c r="I110" s="44">
        <f t="shared" si="33"/>
        <v>9.8000000000000007</v>
      </c>
      <c r="J110" s="34">
        <f t="shared" si="34"/>
        <v>0</v>
      </c>
      <c r="K110" s="167">
        <f t="shared" si="35"/>
        <v>0</v>
      </c>
      <c r="L110" s="34">
        <f t="shared" si="36"/>
        <v>250.77799999999999</v>
      </c>
      <c r="M110" s="34">
        <f t="shared" si="37"/>
        <v>385</v>
      </c>
      <c r="N110" s="34">
        <f t="shared" si="38"/>
        <v>533.65</v>
      </c>
      <c r="O110" s="32">
        <f t="shared" si="39"/>
        <v>148.64999999999998</v>
      </c>
      <c r="P110" s="32">
        <f t="shared" si="40"/>
        <v>0</v>
      </c>
      <c r="Q110" s="32">
        <f t="shared" si="41"/>
        <v>0</v>
      </c>
      <c r="R110" s="36">
        <f t="shared" si="42"/>
        <v>0</v>
      </c>
      <c r="S110" s="36">
        <f t="shared" si="43"/>
        <v>0</v>
      </c>
      <c r="T110" s="36">
        <f t="shared" si="44"/>
        <v>0</v>
      </c>
      <c r="U110" s="196">
        <f>'09-22 Hourly Purch Alloc'!J104</f>
        <v>63.039999707042341</v>
      </c>
      <c r="V110" s="185">
        <f t="shared" si="45"/>
        <v>0</v>
      </c>
      <c r="W110" s="37">
        <f t="shared" si="46"/>
        <v>0</v>
      </c>
      <c r="X110" s="38">
        <f t="shared" si="47"/>
        <v>0</v>
      </c>
      <c r="Y110" s="39">
        <f t="shared" si="48"/>
        <v>0</v>
      </c>
      <c r="Z110" s="246"/>
      <c r="AA110" s="189">
        <f t="shared" si="49"/>
        <v>0</v>
      </c>
      <c r="AB110" s="25">
        <f t="shared" si="50"/>
        <v>0</v>
      </c>
      <c r="AD110" s="29"/>
      <c r="AE110" s="67">
        <f>'09-22 Gen Pivot'!V104</f>
        <v>250.77799999999999</v>
      </c>
      <c r="AF110" s="195">
        <f>'09-22 KP Int Load &amp; Marg Loss'!N100</f>
        <v>533.65</v>
      </c>
      <c r="AG110" s="302">
        <f>'09-22 KP Int Load &amp; Marg Loss'!V100</f>
        <v>9.8000000000000007</v>
      </c>
      <c r="AH110" s="67">
        <f>'09-22 Gen Pivot'!W104</f>
        <v>385</v>
      </c>
      <c r="AJ110" s="197">
        <f>'09-22 Gen Pivot'!Y104</f>
        <v>385</v>
      </c>
      <c r="AL110" s="29">
        <f t="shared" si="52"/>
        <v>0</v>
      </c>
      <c r="AN110" s="29">
        <f t="shared" si="53"/>
        <v>250.77799999999999</v>
      </c>
      <c r="AP110" s="33">
        <f t="shared" si="54"/>
        <v>-134.22200000000001</v>
      </c>
      <c r="AR110" s="197">
        <f>'09-22 Gen Pivot'!X104</f>
        <v>1404.9</v>
      </c>
    </row>
    <row r="111" spans="1:44" x14ac:dyDescent="0.25">
      <c r="A111" s="202">
        <f t="shared" si="51"/>
        <v>44809.166666666424</v>
      </c>
      <c r="B111" s="232"/>
      <c r="C111" s="174"/>
      <c r="D111" s="174"/>
      <c r="E111" s="131">
        <f t="shared" si="30"/>
        <v>0</v>
      </c>
      <c r="F111" s="50">
        <f t="shared" si="31"/>
        <v>0</v>
      </c>
      <c r="G111" s="49">
        <f t="shared" si="32"/>
        <v>0</v>
      </c>
      <c r="H111" s="54">
        <f>'09-22 Hourly Purch Alloc'!F105</f>
        <v>265.32900000000001</v>
      </c>
      <c r="I111" s="44">
        <f t="shared" si="33"/>
        <v>9.4099999999999984</v>
      </c>
      <c r="J111" s="34">
        <f t="shared" si="34"/>
        <v>0</v>
      </c>
      <c r="K111" s="167">
        <f t="shared" si="35"/>
        <v>0</v>
      </c>
      <c r="L111" s="34">
        <f t="shared" si="36"/>
        <v>250.88</v>
      </c>
      <c r="M111" s="34">
        <f t="shared" si="37"/>
        <v>385</v>
      </c>
      <c r="N111" s="34">
        <f t="shared" si="38"/>
        <v>525.61</v>
      </c>
      <c r="O111" s="32">
        <f t="shared" si="39"/>
        <v>140.61000000000001</v>
      </c>
      <c r="P111" s="32">
        <f t="shared" si="40"/>
        <v>0</v>
      </c>
      <c r="Q111" s="32">
        <f t="shared" si="41"/>
        <v>0</v>
      </c>
      <c r="R111" s="36">
        <f t="shared" si="42"/>
        <v>0</v>
      </c>
      <c r="S111" s="36">
        <f t="shared" si="43"/>
        <v>0</v>
      </c>
      <c r="T111" s="36">
        <f t="shared" si="44"/>
        <v>0</v>
      </c>
      <c r="U111" s="196">
        <f>'09-22 Hourly Purch Alloc'!J105</f>
        <v>58.7200004522687</v>
      </c>
      <c r="V111" s="185">
        <f t="shared" si="45"/>
        <v>0</v>
      </c>
      <c r="W111" s="37">
        <f t="shared" si="46"/>
        <v>0</v>
      </c>
      <c r="X111" s="38">
        <f t="shared" si="47"/>
        <v>0</v>
      </c>
      <c r="Y111" s="39">
        <f t="shared" si="48"/>
        <v>0</v>
      </c>
      <c r="Z111" s="246"/>
      <c r="AA111" s="189">
        <f t="shared" si="49"/>
        <v>0</v>
      </c>
      <c r="AB111" s="25">
        <f t="shared" si="50"/>
        <v>0</v>
      </c>
      <c r="AD111" s="29"/>
      <c r="AE111" s="67">
        <f>'09-22 Gen Pivot'!V105</f>
        <v>250.88</v>
      </c>
      <c r="AF111" s="195">
        <f>'09-22 KP Int Load &amp; Marg Loss'!N101</f>
        <v>525.61</v>
      </c>
      <c r="AG111" s="302">
        <f>'09-22 KP Int Load &amp; Marg Loss'!V101</f>
        <v>9.4099999999999984</v>
      </c>
      <c r="AH111" s="67">
        <f>'09-22 Gen Pivot'!W105</f>
        <v>385</v>
      </c>
      <c r="AJ111" s="197">
        <f>'09-22 Gen Pivot'!Y105</f>
        <v>385</v>
      </c>
      <c r="AL111" s="29">
        <f t="shared" si="52"/>
        <v>0</v>
      </c>
      <c r="AN111" s="29">
        <f t="shared" si="53"/>
        <v>250.88</v>
      </c>
      <c r="AP111" s="33">
        <f t="shared" si="54"/>
        <v>-134.12</v>
      </c>
      <c r="AR111" s="197">
        <f>'09-22 Gen Pivot'!X105</f>
        <v>1404.9</v>
      </c>
    </row>
    <row r="112" spans="1:44" x14ac:dyDescent="0.25">
      <c r="A112" s="202">
        <f t="shared" si="51"/>
        <v>44809.208333333088</v>
      </c>
      <c r="B112" s="232"/>
      <c r="C112" s="174"/>
      <c r="D112" s="174"/>
      <c r="E112" s="131">
        <f t="shared" si="30"/>
        <v>0</v>
      </c>
      <c r="F112" s="50">
        <f t="shared" si="31"/>
        <v>0</v>
      </c>
      <c r="G112" s="49">
        <f t="shared" si="32"/>
        <v>0</v>
      </c>
      <c r="H112" s="54">
        <f>'09-22 Hourly Purch Alloc'!F106</f>
        <v>263.81700000000001</v>
      </c>
      <c r="I112" s="44">
        <f t="shared" si="33"/>
        <v>9.2799999999999994</v>
      </c>
      <c r="J112" s="34">
        <f t="shared" si="34"/>
        <v>0</v>
      </c>
      <c r="K112" s="167">
        <f t="shared" si="35"/>
        <v>0</v>
      </c>
      <c r="L112" s="34">
        <f t="shared" si="36"/>
        <v>250.667</v>
      </c>
      <c r="M112" s="34">
        <f t="shared" si="37"/>
        <v>385</v>
      </c>
      <c r="N112" s="34">
        <f t="shared" si="38"/>
        <v>523.76</v>
      </c>
      <c r="O112" s="32">
        <f t="shared" si="39"/>
        <v>138.76</v>
      </c>
      <c r="P112" s="32">
        <f t="shared" si="40"/>
        <v>0</v>
      </c>
      <c r="Q112" s="32">
        <f t="shared" si="41"/>
        <v>0</v>
      </c>
      <c r="R112" s="36">
        <f t="shared" si="42"/>
        <v>0</v>
      </c>
      <c r="S112" s="36">
        <f t="shared" si="43"/>
        <v>0</v>
      </c>
      <c r="T112" s="36">
        <f t="shared" si="44"/>
        <v>0</v>
      </c>
      <c r="U112" s="196">
        <f>'09-22 Hourly Purch Alloc'!J106</f>
        <v>57.700000379050621</v>
      </c>
      <c r="V112" s="185">
        <f t="shared" si="45"/>
        <v>0</v>
      </c>
      <c r="W112" s="37">
        <f t="shared" si="46"/>
        <v>0</v>
      </c>
      <c r="X112" s="38">
        <f t="shared" si="47"/>
        <v>0</v>
      </c>
      <c r="Y112" s="39">
        <f t="shared" si="48"/>
        <v>0</v>
      </c>
      <c r="Z112" s="246"/>
      <c r="AA112" s="189">
        <f t="shared" si="49"/>
        <v>0</v>
      </c>
      <c r="AB112" s="25">
        <f t="shared" si="50"/>
        <v>0</v>
      </c>
      <c r="AD112" s="29"/>
      <c r="AE112" s="67">
        <f>'09-22 Gen Pivot'!V106</f>
        <v>250.667</v>
      </c>
      <c r="AF112" s="195">
        <f>'09-22 KP Int Load &amp; Marg Loss'!N102</f>
        <v>523.76</v>
      </c>
      <c r="AG112" s="302">
        <f>'09-22 KP Int Load &amp; Marg Loss'!V102</f>
        <v>9.2799999999999994</v>
      </c>
      <c r="AH112" s="67">
        <f>'09-22 Gen Pivot'!W106</f>
        <v>385</v>
      </c>
      <c r="AJ112" s="197">
        <f>'09-22 Gen Pivot'!Y106</f>
        <v>385</v>
      </c>
      <c r="AL112" s="29">
        <f t="shared" si="52"/>
        <v>0</v>
      </c>
      <c r="AN112" s="29">
        <f t="shared" si="53"/>
        <v>250.667</v>
      </c>
      <c r="AP112" s="33">
        <f t="shared" si="54"/>
        <v>-134.333</v>
      </c>
      <c r="AR112" s="197">
        <f>'09-22 Gen Pivot'!X106</f>
        <v>1404.9</v>
      </c>
    </row>
    <row r="113" spans="1:44" x14ac:dyDescent="0.25">
      <c r="A113" s="202">
        <f t="shared" si="51"/>
        <v>44809.249999999753</v>
      </c>
      <c r="B113" s="232"/>
      <c r="C113" s="174"/>
      <c r="D113" s="174"/>
      <c r="E113" s="131">
        <f t="shared" si="30"/>
        <v>0</v>
      </c>
      <c r="F113" s="50">
        <f t="shared" si="31"/>
        <v>0</v>
      </c>
      <c r="G113" s="49">
        <f t="shared" si="32"/>
        <v>0</v>
      </c>
      <c r="H113" s="54">
        <f>'09-22 Hourly Purch Alloc'!F107</f>
        <v>273.01900000000001</v>
      </c>
      <c r="I113" s="44">
        <f t="shared" si="33"/>
        <v>8.9899999999999984</v>
      </c>
      <c r="J113" s="34">
        <f t="shared" si="34"/>
        <v>0</v>
      </c>
      <c r="K113" s="167">
        <f t="shared" si="35"/>
        <v>0</v>
      </c>
      <c r="L113" s="34">
        <f t="shared" si="36"/>
        <v>251.0155</v>
      </c>
      <c r="M113" s="34">
        <f t="shared" si="37"/>
        <v>385</v>
      </c>
      <c r="N113" s="34">
        <f t="shared" si="38"/>
        <v>533.02</v>
      </c>
      <c r="O113" s="32">
        <f t="shared" si="39"/>
        <v>148.01999999999998</v>
      </c>
      <c r="P113" s="32">
        <f t="shared" si="40"/>
        <v>0</v>
      </c>
      <c r="Q113" s="32">
        <f t="shared" si="41"/>
        <v>0</v>
      </c>
      <c r="R113" s="36">
        <f t="shared" si="42"/>
        <v>0</v>
      </c>
      <c r="S113" s="36">
        <f t="shared" si="43"/>
        <v>0</v>
      </c>
      <c r="T113" s="36">
        <f t="shared" si="44"/>
        <v>0</v>
      </c>
      <c r="U113" s="196">
        <f>'09-22 Hourly Purch Alloc'!J107</f>
        <v>58.279998827920402</v>
      </c>
      <c r="V113" s="185">
        <f t="shared" si="45"/>
        <v>0</v>
      </c>
      <c r="W113" s="37">
        <f t="shared" si="46"/>
        <v>0</v>
      </c>
      <c r="X113" s="38">
        <f t="shared" si="47"/>
        <v>0</v>
      </c>
      <c r="Y113" s="39">
        <f t="shared" si="48"/>
        <v>0</v>
      </c>
      <c r="Z113" s="246"/>
      <c r="AA113" s="189">
        <f t="shared" si="49"/>
        <v>0</v>
      </c>
      <c r="AB113" s="25">
        <f t="shared" si="50"/>
        <v>0</v>
      </c>
      <c r="AD113" s="29"/>
      <c r="AE113" s="67">
        <f>'09-22 Gen Pivot'!V107</f>
        <v>251.0155</v>
      </c>
      <c r="AF113" s="195">
        <f>'09-22 KP Int Load &amp; Marg Loss'!N103</f>
        <v>533.02</v>
      </c>
      <c r="AG113" s="302">
        <f>'09-22 KP Int Load &amp; Marg Loss'!V103</f>
        <v>8.9899999999999984</v>
      </c>
      <c r="AH113" s="67">
        <f>'09-22 Gen Pivot'!W107</f>
        <v>385</v>
      </c>
      <c r="AJ113" s="197">
        <f>'09-22 Gen Pivot'!Y107</f>
        <v>385</v>
      </c>
      <c r="AL113" s="29">
        <f t="shared" si="52"/>
        <v>0</v>
      </c>
      <c r="AN113" s="29">
        <f t="shared" si="53"/>
        <v>251.0155</v>
      </c>
      <c r="AP113" s="33">
        <f t="shared" si="54"/>
        <v>-133.9845</v>
      </c>
      <c r="AR113" s="197">
        <f>'09-22 Gen Pivot'!X107</f>
        <v>1404.9</v>
      </c>
    </row>
    <row r="114" spans="1:44" x14ac:dyDescent="0.25">
      <c r="A114" s="202">
        <f t="shared" si="51"/>
        <v>44809.291666666417</v>
      </c>
      <c r="B114" s="232"/>
      <c r="C114" s="174"/>
      <c r="D114" s="174"/>
      <c r="E114" s="131">
        <f t="shared" si="30"/>
        <v>0</v>
      </c>
      <c r="F114" s="50">
        <f t="shared" si="31"/>
        <v>0</v>
      </c>
      <c r="G114" s="49">
        <f t="shared" si="32"/>
        <v>0</v>
      </c>
      <c r="H114" s="54">
        <f>'09-22 Hourly Purch Alloc'!F108</f>
        <v>286.73</v>
      </c>
      <c r="I114" s="44">
        <f t="shared" si="33"/>
        <v>8.8699999999999992</v>
      </c>
      <c r="J114" s="34">
        <f t="shared" si="34"/>
        <v>0</v>
      </c>
      <c r="K114" s="167">
        <f t="shared" si="35"/>
        <v>0</v>
      </c>
      <c r="L114" s="34">
        <f t="shared" si="36"/>
        <v>251.0915</v>
      </c>
      <c r="M114" s="34">
        <f t="shared" si="37"/>
        <v>385</v>
      </c>
      <c r="N114" s="34">
        <f t="shared" si="38"/>
        <v>546.68999999999994</v>
      </c>
      <c r="O114" s="32">
        <f t="shared" si="39"/>
        <v>161.68999999999994</v>
      </c>
      <c r="P114" s="32">
        <f t="shared" si="40"/>
        <v>0</v>
      </c>
      <c r="Q114" s="32">
        <f t="shared" si="41"/>
        <v>0</v>
      </c>
      <c r="R114" s="36">
        <f t="shared" si="42"/>
        <v>0</v>
      </c>
      <c r="S114" s="36">
        <f t="shared" si="43"/>
        <v>0</v>
      </c>
      <c r="T114" s="36">
        <f t="shared" si="44"/>
        <v>0</v>
      </c>
      <c r="U114" s="196">
        <f>'09-22 Hourly Purch Alloc'!J108</f>
        <v>62.390001046280467</v>
      </c>
      <c r="V114" s="185">
        <f t="shared" si="45"/>
        <v>0</v>
      </c>
      <c r="W114" s="37">
        <f t="shared" si="46"/>
        <v>0</v>
      </c>
      <c r="X114" s="38">
        <f t="shared" si="47"/>
        <v>0</v>
      </c>
      <c r="Y114" s="39">
        <f t="shared" si="48"/>
        <v>0</v>
      </c>
      <c r="Z114" s="246"/>
      <c r="AA114" s="189">
        <f t="shared" si="49"/>
        <v>0</v>
      </c>
      <c r="AB114" s="25">
        <f t="shared" si="50"/>
        <v>0</v>
      </c>
      <c r="AD114" s="29"/>
      <c r="AE114" s="67">
        <f>'09-22 Gen Pivot'!V108</f>
        <v>251.0915</v>
      </c>
      <c r="AF114" s="195">
        <f>'09-22 KP Int Load &amp; Marg Loss'!N104</f>
        <v>546.68999999999994</v>
      </c>
      <c r="AG114" s="302">
        <f>'09-22 KP Int Load &amp; Marg Loss'!V104</f>
        <v>8.8699999999999992</v>
      </c>
      <c r="AH114" s="67">
        <f>'09-22 Gen Pivot'!W108</f>
        <v>385</v>
      </c>
      <c r="AJ114" s="197">
        <f>'09-22 Gen Pivot'!Y108</f>
        <v>385</v>
      </c>
      <c r="AL114" s="29">
        <f t="shared" si="52"/>
        <v>0</v>
      </c>
      <c r="AN114" s="29">
        <f t="shared" si="53"/>
        <v>251.0915</v>
      </c>
      <c r="AP114" s="33">
        <f t="shared" si="54"/>
        <v>-133.9085</v>
      </c>
      <c r="AR114" s="197">
        <f>'09-22 Gen Pivot'!X108</f>
        <v>1404.9</v>
      </c>
    </row>
    <row r="115" spans="1:44" x14ac:dyDescent="0.25">
      <c r="A115" s="202">
        <f t="shared" si="51"/>
        <v>44809.333333333081</v>
      </c>
      <c r="B115" s="232"/>
      <c r="C115" s="174"/>
      <c r="D115" s="174"/>
      <c r="E115" s="131">
        <f t="shared" si="30"/>
        <v>0</v>
      </c>
      <c r="F115" s="50">
        <f t="shared" si="31"/>
        <v>0</v>
      </c>
      <c r="G115" s="49">
        <f t="shared" si="32"/>
        <v>0</v>
      </c>
      <c r="H115" s="54">
        <f>'09-22 Hourly Purch Alloc'!F109</f>
        <v>295.00900000000001</v>
      </c>
      <c r="I115" s="44">
        <f t="shared" si="33"/>
        <v>8.7799999999999994</v>
      </c>
      <c r="J115" s="34">
        <f t="shared" si="34"/>
        <v>0</v>
      </c>
      <c r="K115" s="167">
        <f t="shared" si="35"/>
        <v>0</v>
      </c>
      <c r="L115" s="34">
        <f t="shared" si="36"/>
        <v>252.9365</v>
      </c>
      <c r="M115" s="34">
        <f t="shared" si="37"/>
        <v>385</v>
      </c>
      <c r="N115" s="34">
        <f t="shared" si="38"/>
        <v>556.72</v>
      </c>
      <c r="O115" s="32">
        <f t="shared" si="39"/>
        <v>171.72000000000003</v>
      </c>
      <c r="P115" s="32">
        <f t="shared" si="40"/>
        <v>0</v>
      </c>
      <c r="Q115" s="32">
        <f t="shared" si="41"/>
        <v>0</v>
      </c>
      <c r="R115" s="36">
        <f t="shared" si="42"/>
        <v>0</v>
      </c>
      <c r="S115" s="36">
        <f t="shared" si="43"/>
        <v>0</v>
      </c>
      <c r="T115" s="36">
        <f t="shared" si="44"/>
        <v>0</v>
      </c>
      <c r="U115" s="196">
        <f>'09-22 Hourly Purch Alloc'!J109</f>
        <v>61.91999905087642</v>
      </c>
      <c r="V115" s="185">
        <f t="shared" si="45"/>
        <v>0</v>
      </c>
      <c r="W115" s="37">
        <f t="shared" si="46"/>
        <v>0</v>
      </c>
      <c r="X115" s="38">
        <f t="shared" si="47"/>
        <v>0</v>
      </c>
      <c r="Y115" s="39">
        <f t="shared" si="48"/>
        <v>0</v>
      </c>
      <c r="Z115" s="246"/>
      <c r="AA115" s="189">
        <f t="shared" si="49"/>
        <v>0</v>
      </c>
      <c r="AB115" s="25">
        <f t="shared" si="50"/>
        <v>0</v>
      </c>
      <c r="AD115" s="29"/>
      <c r="AE115" s="67">
        <f>'09-22 Gen Pivot'!V109</f>
        <v>252.9365</v>
      </c>
      <c r="AF115" s="195">
        <f>'09-22 KP Int Load &amp; Marg Loss'!N105</f>
        <v>556.72</v>
      </c>
      <c r="AG115" s="302">
        <f>'09-22 KP Int Load &amp; Marg Loss'!V105</f>
        <v>8.7799999999999994</v>
      </c>
      <c r="AH115" s="67">
        <f>'09-22 Gen Pivot'!W109</f>
        <v>385</v>
      </c>
      <c r="AJ115" s="197">
        <f>'09-22 Gen Pivot'!Y109</f>
        <v>385</v>
      </c>
      <c r="AL115" s="29">
        <f t="shared" si="52"/>
        <v>0</v>
      </c>
      <c r="AN115" s="29">
        <f t="shared" si="53"/>
        <v>252.9365</v>
      </c>
      <c r="AP115" s="33">
        <f t="shared" si="54"/>
        <v>-132.0635</v>
      </c>
      <c r="AR115" s="197">
        <f>'09-22 Gen Pivot'!X109</f>
        <v>1404.9</v>
      </c>
    </row>
    <row r="116" spans="1:44" x14ac:dyDescent="0.25">
      <c r="A116" s="202">
        <f t="shared" si="51"/>
        <v>44809.374999999745</v>
      </c>
      <c r="B116" s="232"/>
      <c r="C116" s="174"/>
      <c r="D116" s="174"/>
      <c r="E116" s="131">
        <f t="shared" si="30"/>
        <v>0</v>
      </c>
      <c r="F116" s="50">
        <f t="shared" si="31"/>
        <v>0</v>
      </c>
      <c r="G116" s="49">
        <f t="shared" si="32"/>
        <v>0</v>
      </c>
      <c r="H116" s="54">
        <f>'09-22 Hourly Purch Alloc'!F110</f>
        <v>305.02800000000002</v>
      </c>
      <c r="I116" s="44">
        <f t="shared" si="33"/>
        <v>8.77</v>
      </c>
      <c r="J116" s="34">
        <f t="shared" si="34"/>
        <v>0</v>
      </c>
      <c r="K116" s="167">
        <f t="shared" si="35"/>
        <v>0</v>
      </c>
      <c r="L116" s="34">
        <f t="shared" si="36"/>
        <v>250.94</v>
      </c>
      <c r="M116" s="34">
        <f t="shared" si="37"/>
        <v>385</v>
      </c>
      <c r="N116" s="34">
        <f t="shared" si="38"/>
        <v>564.73</v>
      </c>
      <c r="O116" s="32">
        <f t="shared" si="39"/>
        <v>179.73000000000002</v>
      </c>
      <c r="P116" s="32">
        <f t="shared" si="40"/>
        <v>0</v>
      </c>
      <c r="Q116" s="32">
        <f t="shared" si="41"/>
        <v>0</v>
      </c>
      <c r="R116" s="36">
        <f t="shared" si="42"/>
        <v>0</v>
      </c>
      <c r="S116" s="36">
        <f t="shared" si="43"/>
        <v>0</v>
      </c>
      <c r="T116" s="36">
        <f t="shared" si="44"/>
        <v>0</v>
      </c>
      <c r="U116" s="196">
        <f>'09-22 Hourly Purch Alloc'!J110</f>
        <v>66.990000917948521</v>
      </c>
      <c r="V116" s="185">
        <f t="shared" si="45"/>
        <v>0</v>
      </c>
      <c r="W116" s="37">
        <f t="shared" si="46"/>
        <v>0</v>
      </c>
      <c r="X116" s="38">
        <f t="shared" si="47"/>
        <v>0</v>
      </c>
      <c r="Y116" s="39">
        <f t="shared" si="48"/>
        <v>0</v>
      </c>
      <c r="Z116" s="246"/>
      <c r="AA116" s="189">
        <f t="shared" si="49"/>
        <v>0</v>
      </c>
      <c r="AB116" s="25">
        <f t="shared" si="50"/>
        <v>0</v>
      </c>
      <c r="AD116" s="29"/>
      <c r="AE116" s="67">
        <f>'09-22 Gen Pivot'!V110</f>
        <v>250.94</v>
      </c>
      <c r="AF116" s="195">
        <f>'09-22 KP Int Load &amp; Marg Loss'!N106</f>
        <v>564.73</v>
      </c>
      <c r="AG116" s="302">
        <f>'09-22 KP Int Load &amp; Marg Loss'!V106</f>
        <v>8.77</v>
      </c>
      <c r="AH116" s="67">
        <f>'09-22 Gen Pivot'!W110</f>
        <v>385</v>
      </c>
      <c r="AJ116" s="197">
        <f>'09-22 Gen Pivot'!Y110</f>
        <v>385</v>
      </c>
      <c r="AL116" s="29">
        <f t="shared" si="52"/>
        <v>0</v>
      </c>
      <c r="AN116" s="29">
        <f t="shared" si="53"/>
        <v>250.94</v>
      </c>
      <c r="AP116" s="33">
        <f t="shared" si="54"/>
        <v>-134.06</v>
      </c>
      <c r="AR116" s="197">
        <f>'09-22 Gen Pivot'!X110</f>
        <v>1404.9</v>
      </c>
    </row>
    <row r="117" spans="1:44" x14ac:dyDescent="0.25">
      <c r="A117" s="202">
        <f t="shared" si="51"/>
        <v>44809.41666666641</v>
      </c>
      <c r="B117" s="232"/>
      <c r="C117" s="174"/>
      <c r="D117" s="174"/>
      <c r="E117" s="131">
        <f t="shared" si="30"/>
        <v>0</v>
      </c>
      <c r="F117" s="50">
        <f t="shared" si="31"/>
        <v>0</v>
      </c>
      <c r="G117" s="49">
        <f t="shared" si="32"/>
        <v>0</v>
      </c>
      <c r="H117" s="54">
        <f>'09-22 Hourly Purch Alloc'!F111</f>
        <v>319.99099999999999</v>
      </c>
      <c r="I117" s="44">
        <f t="shared" si="33"/>
        <v>9.6599999999999984</v>
      </c>
      <c r="J117" s="34">
        <f t="shared" si="34"/>
        <v>0</v>
      </c>
      <c r="K117" s="167">
        <f t="shared" si="35"/>
        <v>0</v>
      </c>
      <c r="L117" s="34">
        <f t="shared" si="36"/>
        <v>251.0035</v>
      </c>
      <c r="M117" s="34">
        <f t="shared" si="37"/>
        <v>385</v>
      </c>
      <c r="N117" s="34">
        <f t="shared" si="38"/>
        <v>580.65</v>
      </c>
      <c r="O117" s="32">
        <f t="shared" si="39"/>
        <v>195.64999999999998</v>
      </c>
      <c r="P117" s="32">
        <f t="shared" si="40"/>
        <v>0</v>
      </c>
      <c r="Q117" s="32">
        <f t="shared" si="41"/>
        <v>0</v>
      </c>
      <c r="R117" s="36">
        <f t="shared" si="42"/>
        <v>0</v>
      </c>
      <c r="S117" s="36">
        <f t="shared" si="43"/>
        <v>0</v>
      </c>
      <c r="T117" s="36">
        <f t="shared" si="44"/>
        <v>0</v>
      </c>
      <c r="U117" s="196">
        <f>'09-22 Hourly Purch Alloc'!J111</f>
        <v>70.739998937470119</v>
      </c>
      <c r="V117" s="185">
        <f t="shared" si="45"/>
        <v>0</v>
      </c>
      <c r="W117" s="37">
        <f t="shared" si="46"/>
        <v>0</v>
      </c>
      <c r="X117" s="38">
        <f t="shared" si="47"/>
        <v>0</v>
      </c>
      <c r="Y117" s="39">
        <f t="shared" si="48"/>
        <v>0</v>
      </c>
      <c r="Z117" s="246"/>
      <c r="AA117" s="189">
        <f t="shared" si="49"/>
        <v>0</v>
      </c>
      <c r="AB117" s="25">
        <f t="shared" si="50"/>
        <v>0</v>
      </c>
      <c r="AD117" s="29"/>
      <c r="AE117" s="67">
        <f>'09-22 Gen Pivot'!V111</f>
        <v>251.0035</v>
      </c>
      <c r="AF117" s="195">
        <f>'09-22 KP Int Load &amp; Marg Loss'!N107</f>
        <v>580.65</v>
      </c>
      <c r="AG117" s="302">
        <f>'09-22 KP Int Load &amp; Marg Loss'!V107</f>
        <v>9.6599999999999984</v>
      </c>
      <c r="AH117" s="67">
        <f>'09-22 Gen Pivot'!W111</f>
        <v>385</v>
      </c>
      <c r="AJ117" s="197">
        <f>'09-22 Gen Pivot'!Y111</f>
        <v>385</v>
      </c>
      <c r="AL117" s="29">
        <f t="shared" si="52"/>
        <v>0</v>
      </c>
      <c r="AN117" s="29">
        <f t="shared" si="53"/>
        <v>251.0035</v>
      </c>
      <c r="AP117" s="33">
        <f t="shared" si="54"/>
        <v>-133.9965</v>
      </c>
      <c r="AR117" s="197">
        <f>'09-22 Gen Pivot'!X111</f>
        <v>1404.9</v>
      </c>
    </row>
    <row r="118" spans="1:44" x14ac:dyDescent="0.25">
      <c r="A118" s="202">
        <f t="shared" si="51"/>
        <v>44809.458333333074</v>
      </c>
      <c r="B118" s="232"/>
      <c r="C118" s="174"/>
      <c r="D118" s="174"/>
      <c r="E118" s="131">
        <f t="shared" si="30"/>
        <v>0</v>
      </c>
      <c r="F118" s="50">
        <f t="shared" si="31"/>
        <v>0</v>
      </c>
      <c r="G118" s="49">
        <f t="shared" si="32"/>
        <v>0</v>
      </c>
      <c r="H118" s="54">
        <f>'09-22 Hourly Purch Alloc'!F112</f>
        <v>346.15199999999999</v>
      </c>
      <c r="I118" s="44">
        <f t="shared" si="33"/>
        <v>9.9699999999999989</v>
      </c>
      <c r="J118" s="34">
        <f t="shared" si="34"/>
        <v>0</v>
      </c>
      <c r="K118" s="167">
        <f t="shared" si="35"/>
        <v>0</v>
      </c>
      <c r="L118" s="34">
        <f t="shared" si="36"/>
        <v>250.75049999999999</v>
      </c>
      <c r="M118" s="34">
        <f t="shared" si="37"/>
        <v>385</v>
      </c>
      <c r="N118" s="34">
        <f t="shared" si="38"/>
        <v>606.86999999999989</v>
      </c>
      <c r="O118" s="32">
        <f t="shared" si="39"/>
        <v>221.86999999999989</v>
      </c>
      <c r="P118" s="32">
        <f t="shared" si="40"/>
        <v>0</v>
      </c>
      <c r="Q118" s="32">
        <f t="shared" si="41"/>
        <v>0</v>
      </c>
      <c r="R118" s="36">
        <f t="shared" si="42"/>
        <v>0</v>
      </c>
      <c r="S118" s="36">
        <f t="shared" si="43"/>
        <v>0</v>
      </c>
      <c r="T118" s="36">
        <f t="shared" si="44"/>
        <v>0</v>
      </c>
      <c r="U118" s="196">
        <f>'09-22 Hourly Purch Alloc'!J112</f>
        <v>72.949997399986145</v>
      </c>
      <c r="V118" s="185">
        <f t="shared" si="45"/>
        <v>0</v>
      </c>
      <c r="W118" s="37">
        <f t="shared" si="46"/>
        <v>0</v>
      </c>
      <c r="X118" s="38">
        <f t="shared" si="47"/>
        <v>0</v>
      </c>
      <c r="Y118" s="39">
        <f t="shared" si="48"/>
        <v>0</v>
      </c>
      <c r="Z118" s="246"/>
      <c r="AA118" s="189">
        <f t="shared" si="49"/>
        <v>0</v>
      </c>
      <c r="AB118" s="25">
        <f t="shared" si="50"/>
        <v>0</v>
      </c>
      <c r="AD118" s="29"/>
      <c r="AE118" s="67">
        <f>'09-22 Gen Pivot'!V112</f>
        <v>250.75049999999999</v>
      </c>
      <c r="AF118" s="195">
        <f>'09-22 KP Int Load &amp; Marg Loss'!N108</f>
        <v>606.86999999999989</v>
      </c>
      <c r="AG118" s="302">
        <f>'09-22 KP Int Load &amp; Marg Loss'!V108</f>
        <v>9.9699999999999989</v>
      </c>
      <c r="AH118" s="67">
        <f>'09-22 Gen Pivot'!W112</f>
        <v>385</v>
      </c>
      <c r="AJ118" s="197">
        <f>'09-22 Gen Pivot'!Y112</f>
        <v>385</v>
      </c>
      <c r="AL118" s="29">
        <f t="shared" si="52"/>
        <v>0</v>
      </c>
      <c r="AN118" s="29">
        <f t="shared" si="53"/>
        <v>250.75049999999999</v>
      </c>
      <c r="AP118" s="33">
        <f t="shared" si="54"/>
        <v>-134.24950000000001</v>
      </c>
      <c r="AR118" s="197">
        <f>'09-22 Gen Pivot'!X112</f>
        <v>1404.9</v>
      </c>
    </row>
    <row r="119" spans="1:44" x14ac:dyDescent="0.25">
      <c r="A119" s="202">
        <f t="shared" si="51"/>
        <v>44809.499999999738</v>
      </c>
      <c r="B119" s="232"/>
      <c r="C119" s="174"/>
      <c r="D119" s="174"/>
      <c r="E119" s="131">
        <f t="shared" si="30"/>
        <v>0</v>
      </c>
      <c r="F119" s="50">
        <f t="shared" si="31"/>
        <v>0</v>
      </c>
      <c r="G119" s="49">
        <f t="shared" si="32"/>
        <v>0</v>
      </c>
      <c r="H119" s="54">
        <f>'09-22 Hourly Purch Alloc'!F113</f>
        <v>371.012</v>
      </c>
      <c r="I119" s="44">
        <f t="shared" si="33"/>
        <v>11.07</v>
      </c>
      <c r="J119" s="34">
        <f t="shared" si="34"/>
        <v>0</v>
      </c>
      <c r="K119" s="167">
        <f t="shared" si="35"/>
        <v>0</v>
      </c>
      <c r="L119" s="34">
        <f t="shared" si="36"/>
        <v>251.02850000000001</v>
      </c>
      <c r="M119" s="34">
        <f t="shared" si="37"/>
        <v>385</v>
      </c>
      <c r="N119" s="34">
        <f t="shared" si="38"/>
        <v>633.08999999999992</v>
      </c>
      <c r="O119" s="32">
        <f t="shared" si="39"/>
        <v>248.08999999999992</v>
      </c>
      <c r="P119" s="32">
        <f t="shared" si="40"/>
        <v>0</v>
      </c>
      <c r="Q119" s="32">
        <f t="shared" si="41"/>
        <v>0</v>
      </c>
      <c r="R119" s="36">
        <f t="shared" si="42"/>
        <v>0</v>
      </c>
      <c r="S119" s="36">
        <f t="shared" si="43"/>
        <v>0</v>
      </c>
      <c r="T119" s="36">
        <f t="shared" si="44"/>
        <v>0</v>
      </c>
      <c r="U119" s="196">
        <f>'09-22 Hourly Purch Alloc'!J113</f>
        <v>78.080000107813234</v>
      </c>
      <c r="V119" s="185">
        <f t="shared" si="45"/>
        <v>0</v>
      </c>
      <c r="W119" s="37">
        <f t="shared" si="46"/>
        <v>0</v>
      </c>
      <c r="X119" s="38">
        <f t="shared" si="47"/>
        <v>0</v>
      </c>
      <c r="Y119" s="39">
        <f t="shared" si="48"/>
        <v>0</v>
      </c>
      <c r="Z119" s="246"/>
      <c r="AA119" s="189">
        <f t="shared" si="49"/>
        <v>0</v>
      </c>
      <c r="AB119" s="25">
        <f t="shared" si="50"/>
        <v>0</v>
      </c>
      <c r="AD119" s="29"/>
      <c r="AE119" s="67">
        <f>'09-22 Gen Pivot'!V113</f>
        <v>251.02850000000001</v>
      </c>
      <c r="AF119" s="195">
        <f>'09-22 KP Int Load &amp; Marg Loss'!N109</f>
        <v>633.08999999999992</v>
      </c>
      <c r="AG119" s="302">
        <f>'09-22 KP Int Load &amp; Marg Loss'!V109</f>
        <v>11.07</v>
      </c>
      <c r="AH119" s="67">
        <f>'09-22 Gen Pivot'!W113</f>
        <v>385</v>
      </c>
      <c r="AJ119" s="197">
        <f>'09-22 Gen Pivot'!Y113</f>
        <v>385</v>
      </c>
      <c r="AL119" s="29">
        <f t="shared" si="52"/>
        <v>0</v>
      </c>
      <c r="AN119" s="29">
        <f t="shared" si="53"/>
        <v>251.02850000000001</v>
      </c>
      <c r="AP119" s="33">
        <f t="shared" si="54"/>
        <v>-133.97149999999999</v>
      </c>
      <c r="AR119" s="197">
        <f>'09-22 Gen Pivot'!X113</f>
        <v>1404.9</v>
      </c>
    </row>
    <row r="120" spans="1:44" x14ac:dyDescent="0.25">
      <c r="A120" s="202">
        <f t="shared" si="51"/>
        <v>44809.541666666402</v>
      </c>
      <c r="B120" s="232"/>
      <c r="C120" s="174"/>
      <c r="D120" s="174"/>
      <c r="E120" s="131">
        <f t="shared" si="30"/>
        <v>0</v>
      </c>
      <c r="F120" s="50">
        <f t="shared" si="31"/>
        <v>0</v>
      </c>
      <c r="G120" s="49">
        <f t="shared" si="32"/>
        <v>0</v>
      </c>
      <c r="H120" s="54">
        <f>'09-22 Hourly Purch Alloc'!F114</f>
        <v>389.48599999999999</v>
      </c>
      <c r="I120" s="44">
        <f t="shared" si="33"/>
        <v>11.89</v>
      </c>
      <c r="J120" s="34">
        <f t="shared" si="34"/>
        <v>0</v>
      </c>
      <c r="K120" s="167">
        <f t="shared" si="35"/>
        <v>0</v>
      </c>
      <c r="L120" s="34">
        <f t="shared" si="36"/>
        <v>251.13249999999999</v>
      </c>
      <c r="M120" s="34">
        <f t="shared" si="37"/>
        <v>385</v>
      </c>
      <c r="N120" s="34">
        <f t="shared" si="38"/>
        <v>652.5</v>
      </c>
      <c r="O120" s="32">
        <f t="shared" si="39"/>
        <v>267.5</v>
      </c>
      <c r="P120" s="32">
        <f t="shared" si="40"/>
        <v>0</v>
      </c>
      <c r="Q120" s="32">
        <f t="shared" si="41"/>
        <v>0</v>
      </c>
      <c r="R120" s="36">
        <f t="shared" si="42"/>
        <v>0</v>
      </c>
      <c r="S120" s="36">
        <f t="shared" si="43"/>
        <v>0</v>
      </c>
      <c r="T120" s="36">
        <f t="shared" si="44"/>
        <v>0</v>
      </c>
      <c r="U120" s="196">
        <f>'09-22 Hourly Purch Alloc'!J114</f>
        <v>87.950000770245921</v>
      </c>
      <c r="V120" s="185">
        <f t="shared" si="45"/>
        <v>0</v>
      </c>
      <c r="W120" s="37">
        <f t="shared" si="46"/>
        <v>0</v>
      </c>
      <c r="X120" s="38">
        <f t="shared" si="47"/>
        <v>0</v>
      </c>
      <c r="Y120" s="39">
        <f t="shared" si="48"/>
        <v>0</v>
      </c>
      <c r="Z120" s="246"/>
      <c r="AA120" s="189">
        <f t="shared" si="49"/>
        <v>0</v>
      </c>
      <c r="AB120" s="25">
        <f t="shared" si="50"/>
        <v>0</v>
      </c>
      <c r="AD120" s="29"/>
      <c r="AE120" s="67">
        <f>'09-22 Gen Pivot'!V114</f>
        <v>251.13249999999999</v>
      </c>
      <c r="AF120" s="195">
        <f>'09-22 KP Int Load &amp; Marg Loss'!N110</f>
        <v>652.5</v>
      </c>
      <c r="AG120" s="302">
        <f>'09-22 KP Int Load &amp; Marg Loss'!V110</f>
        <v>11.89</v>
      </c>
      <c r="AH120" s="67">
        <f>'09-22 Gen Pivot'!W114</f>
        <v>385</v>
      </c>
      <c r="AJ120" s="197">
        <f>'09-22 Gen Pivot'!Y114</f>
        <v>385</v>
      </c>
      <c r="AL120" s="29">
        <f t="shared" si="52"/>
        <v>0</v>
      </c>
      <c r="AN120" s="29">
        <f t="shared" si="53"/>
        <v>251.13249999999999</v>
      </c>
      <c r="AP120" s="33">
        <f t="shared" si="54"/>
        <v>-133.86750000000001</v>
      </c>
      <c r="AR120" s="197">
        <f>'09-22 Gen Pivot'!X114</f>
        <v>1404.9</v>
      </c>
    </row>
    <row r="121" spans="1:44" x14ac:dyDescent="0.25">
      <c r="A121" s="202">
        <f t="shared" si="51"/>
        <v>44809.583333333067</v>
      </c>
      <c r="B121" s="232"/>
      <c r="C121" s="174"/>
      <c r="D121" s="174"/>
      <c r="E121" s="131">
        <f t="shared" si="30"/>
        <v>0</v>
      </c>
      <c r="F121" s="50">
        <f t="shared" si="31"/>
        <v>0</v>
      </c>
      <c r="G121" s="49">
        <f t="shared" si="32"/>
        <v>0</v>
      </c>
      <c r="H121" s="54">
        <f>'09-22 Hourly Purch Alloc'!F115</f>
        <v>400.22199999999998</v>
      </c>
      <c r="I121" s="44">
        <f t="shared" si="33"/>
        <v>12.49</v>
      </c>
      <c r="J121" s="34">
        <f t="shared" si="34"/>
        <v>0</v>
      </c>
      <c r="K121" s="167">
        <f t="shared" si="35"/>
        <v>0</v>
      </c>
      <c r="L121" s="34">
        <f t="shared" si="36"/>
        <v>251.04900000000001</v>
      </c>
      <c r="M121" s="34">
        <f t="shared" si="37"/>
        <v>385</v>
      </c>
      <c r="N121" s="34">
        <f t="shared" si="38"/>
        <v>663.76</v>
      </c>
      <c r="O121" s="32">
        <f t="shared" si="39"/>
        <v>278.76</v>
      </c>
      <c r="P121" s="32">
        <f t="shared" si="40"/>
        <v>0</v>
      </c>
      <c r="Q121" s="32">
        <f t="shared" si="41"/>
        <v>0</v>
      </c>
      <c r="R121" s="36">
        <f t="shared" si="42"/>
        <v>0</v>
      </c>
      <c r="S121" s="36">
        <f t="shared" si="43"/>
        <v>0</v>
      </c>
      <c r="T121" s="36">
        <f t="shared" si="44"/>
        <v>0</v>
      </c>
      <c r="U121" s="196">
        <f>'09-22 Hourly Purch Alloc'!J115</f>
        <v>91.490000549694926</v>
      </c>
      <c r="V121" s="185">
        <f t="shared" si="45"/>
        <v>0</v>
      </c>
      <c r="W121" s="37">
        <f t="shared" si="46"/>
        <v>0</v>
      </c>
      <c r="X121" s="38">
        <f t="shared" si="47"/>
        <v>0</v>
      </c>
      <c r="Y121" s="39">
        <f t="shared" si="48"/>
        <v>0</v>
      </c>
      <c r="Z121" s="246"/>
      <c r="AA121" s="189">
        <f t="shared" si="49"/>
        <v>0</v>
      </c>
      <c r="AB121" s="25">
        <f t="shared" si="50"/>
        <v>0</v>
      </c>
      <c r="AD121" s="29"/>
      <c r="AE121" s="67">
        <f>'09-22 Gen Pivot'!V115</f>
        <v>251.04900000000001</v>
      </c>
      <c r="AF121" s="195">
        <f>'09-22 KP Int Load &amp; Marg Loss'!N111</f>
        <v>663.76</v>
      </c>
      <c r="AG121" s="302">
        <f>'09-22 KP Int Load &amp; Marg Loss'!V111</f>
        <v>12.49</v>
      </c>
      <c r="AH121" s="67">
        <f>'09-22 Gen Pivot'!W115</f>
        <v>385</v>
      </c>
      <c r="AJ121" s="197">
        <f>'09-22 Gen Pivot'!Y115</f>
        <v>385</v>
      </c>
      <c r="AL121" s="29">
        <f t="shared" si="52"/>
        <v>0</v>
      </c>
      <c r="AN121" s="29">
        <f t="shared" si="53"/>
        <v>251.04900000000001</v>
      </c>
      <c r="AP121" s="33">
        <f t="shared" si="54"/>
        <v>-133.95099999999999</v>
      </c>
      <c r="AR121" s="197">
        <f>'09-22 Gen Pivot'!X115</f>
        <v>1404.9</v>
      </c>
    </row>
    <row r="122" spans="1:44" x14ac:dyDescent="0.25">
      <c r="A122" s="202">
        <f t="shared" si="51"/>
        <v>44809.624999999731</v>
      </c>
      <c r="B122" s="232"/>
      <c r="C122" s="174"/>
      <c r="D122" s="174"/>
      <c r="E122" s="131">
        <f t="shared" si="30"/>
        <v>0</v>
      </c>
      <c r="F122" s="50">
        <f t="shared" si="31"/>
        <v>0</v>
      </c>
      <c r="G122" s="49">
        <f t="shared" si="32"/>
        <v>0</v>
      </c>
      <c r="H122" s="54">
        <f>'09-22 Hourly Purch Alloc'!F116</f>
        <v>405.68099999999998</v>
      </c>
      <c r="I122" s="44">
        <f t="shared" si="33"/>
        <v>12.36</v>
      </c>
      <c r="J122" s="34">
        <f t="shared" si="34"/>
        <v>0</v>
      </c>
      <c r="K122" s="167">
        <f t="shared" si="35"/>
        <v>0</v>
      </c>
      <c r="L122" s="34">
        <f t="shared" si="36"/>
        <v>254.52850000000001</v>
      </c>
      <c r="M122" s="34">
        <f t="shared" si="37"/>
        <v>385</v>
      </c>
      <c r="N122" s="34">
        <f t="shared" si="38"/>
        <v>672.57</v>
      </c>
      <c r="O122" s="32">
        <f t="shared" si="39"/>
        <v>287.57000000000005</v>
      </c>
      <c r="P122" s="32">
        <f t="shared" si="40"/>
        <v>0</v>
      </c>
      <c r="Q122" s="32">
        <f t="shared" si="41"/>
        <v>0</v>
      </c>
      <c r="R122" s="36">
        <f t="shared" si="42"/>
        <v>0</v>
      </c>
      <c r="S122" s="36">
        <f t="shared" si="43"/>
        <v>0</v>
      </c>
      <c r="T122" s="36">
        <f t="shared" si="44"/>
        <v>0</v>
      </c>
      <c r="U122" s="196">
        <f>'09-22 Hourly Purch Alloc'!J116</f>
        <v>93.530000172549379</v>
      </c>
      <c r="V122" s="185">
        <f t="shared" si="45"/>
        <v>0</v>
      </c>
      <c r="W122" s="37">
        <f t="shared" si="46"/>
        <v>0</v>
      </c>
      <c r="X122" s="38">
        <f t="shared" si="47"/>
        <v>0</v>
      </c>
      <c r="Y122" s="39">
        <f t="shared" si="48"/>
        <v>0</v>
      </c>
      <c r="Z122" s="246"/>
      <c r="AA122" s="189">
        <f t="shared" si="49"/>
        <v>0</v>
      </c>
      <c r="AB122" s="25">
        <f t="shared" si="50"/>
        <v>0</v>
      </c>
      <c r="AD122" s="29"/>
      <c r="AE122" s="67">
        <f>'09-22 Gen Pivot'!V116</f>
        <v>254.52850000000001</v>
      </c>
      <c r="AF122" s="195">
        <f>'09-22 KP Int Load &amp; Marg Loss'!N112</f>
        <v>672.57</v>
      </c>
      <c r="AG122" s="302">
        <f>'09-22 KP Int Load &amp; Marg Loss'!V112</f>
        <v>12.36</v>
      </c>
      <c r="AH122" s="67">
        <f>'09-22 Gen Pivot'!W116</f>
        <v>385</v>
      </c>
      <c r="AJ122" s="197">
        <f>'09-22 Gen Pivot'!Y116</f>
        <v>385</v>
      </c>
      <c r="AL122" s="29">
        <f t="shared" si="52"/>
        <v>0</v>
      </c>
      <c r="AN122" s="29">
        <f t="shared" si="53"/>
        <v>254.52850000000001</v>
      </c>
      <c r="AP122" s="33">
        <f t="shared" si="54"/>
        <v>-130.47149999999999</v>
      </c>
      <c r="AR122" s="197">
        <f>'09-22 Gen Pivot'!X116</f>
        <v>1404.9</v>
      </c>
    </row>
    <row r="123" spans="1:44" x14ac:dyDescent="0.25">
      <c r="A123" s="202">
        <f t="shared" si="51"/>
        <v>44809.666666666395</v>
      </c>
      <c r="B123" s="232"/>
      <c r="C123" s="174"/>
      <c r="D123" s="174"/>
      <c r="E123" s="131">
        <f t="shared" si="30"/>
        <v>0</v>
      </c>
      <c r="F123" s="50">
        <f t="shared" si="31"/>
        <v>0</v>
      </c>
      <c r="G123" s="49">
        <f t="shared" si="32"/>
        <v>0</v>
      </c>
      <c r="H123" s="54">
        <f>'09-22 Hourly Purch Alloc'!F117</f>
        <v>412.553</v>
      </c>
      <c r="I123" s="44">
        <f t="shared" si="33"/>
        <v>12.99</v>
      </c>
      <c r="J123" s="34">
        <f t="shared" si="34"/>
        <v>0</v>
      </c>
      <c r="K123" s="167">
        <f t="shared" si="35"/>
        <v>0</v>
      </c>
      <c r="L123" s="34">
        <f t="shared" si="36"/>
        <v>256.113</v>
      </c>
      <c r="M123" s="34">
        <f t="shared" si="37"/>
        <v>385</v>
      </c>
      <c r="N123" s="34">
        <f t="shared" si="38"/>
        <v>681.63999999999987</v>
      </c>
      <c r="O123" s="32">
        <f t="shared" si="39"/>
        <v>296.63999999999987</v>
      </c>
      <c r="P123" s="32">
        <f t="shared" si="40"/>
        <v>0</v>
      </c>
      <c r="Q123" s="32">
        <f t="shared" si="41"/>
        <v>0</v>
      </c>
      <c r="R123" s="36">
        <f t="shared" si="42"/>
        <v>0</v>
      </c>
      <c r="S123" s="36">
        <f t="shared" si="43"/>
        <v>0</v>
      </c>
      <c r="T123" s="36">
        <f t="shared" si="44"/>
        <v>0</v>
      </c>
      <c r="U123" s="196">
        <f>'09-22 Hourly Purch Alloc'!J117</f>
        <v>100.77999917586347</v>
      </c>
      <c r="V123" s="185">
        <f t="shared" si="45"/>
        <v>0</v>
      </c>
      <c r="W123" s="37">
        <f t="shared" si="46"/>
        <v>0</v>
      </c>
      <c r="X123" s="38">
        <f t="shared" si="47"/>
        <v>0</v>
      </c>
      <c r="Y123" s="39">
        <f t="shared" si="48"/>
        <v>0</v>
      </c>
      <c r="Z123" s="246"/>
      <c r="AA123" s="189">
        <f t="shared" si="49"/>
        <v>0</v>
      </c>
      <c r="AB123" s="25">
        <f t="shared" si="50"/>
        <v>0</v>
      </c>
      <c r="AD123" s="29"/>
      <c r="AE123" s="67">
        <f>'09-22 Gen Pivot'!V117</f>
        <v>256.113</v>
      </c>
      <c r="AF123" s="195">
        <f>'09-22 KP Int Load &amp; Marg Loss'!N113</f>
        <v>681.63999999999987</v>
      </c>
      <c r="AG123" s="302">
        <f>'09-22 KP Int Load &amp; Marg Loss'!V113</f>
        <v>12.99</v>
      </c>
      <c r="AH123" s="67">
        <f>'09-22 Gen Pivot'!W117</f>
        <v>385</v>
      </c>
      <c r="AJ123" s="197">
        <f>'09-22 Gen Pivot'!Y117</f>
        <v>385</v>
      </c>
      <c r="AL123" s="29">
        <f t="shared" si="52"/>
        <v>0</v>
      </c>
      <c r="AN123" s="29">
        <f t="shared" si="53"/>
        <v>256.113</v>
      </c>
      <c r="AP123" s="33">
        <f t="shared" si="54"/>
        <v>-128.887</v>
      </c>
      <c r="AR123" s="197">
        <f>'09-22 Gen Pivot'!X117</f>
        <v>1404.9</v>
      </c>
    </row>
    <row r="124" spans="1:44" x14ac:dyDescent="0.25">
      <c r="A124" s="202">
        <f t="shared" si="51"/>
        <v>44809.708333333059</v>
      </c>
      <c r="B124" s="232"/>
      <c r="C124" s="174"/>
      <c r="D124" s="174"/>
      <c r="E124" s="131">
        <f t="shared" si="30"/>
        <v>0</v>
      </c>
      <c r="F124" s="50">
        <f t="shared" si="31"/>
        <v>0</v>
      </c>
      <c r="G124" s="49">
        <f t="shared" si="32"/>
        <v>0</v>
      </c>
      <c r="H124" s="54">
        <f>'09-22 Hourly Purch Alloc'!F118</f>
        <v>427.12099999999998</v>
      </c>
      <c r="I124" s="44">
        <f t="shared" si="33"/>
        <v>13.489999999999998</v>
      </c>
      <c r="J124" s="34">
        <f t="shared" si="34"/>
        <v>0</v>
      </c>
      <c r="K124" s="167">
        <f t="shared" si="35"/>
        <v>0</v>
      </c>
      <c r="L124" s="34">
        <f t="shared" si="36"/>
        <v>251.39099999999999</v>
      </c>
      <c r="M124" s="34">
        <f t="shared" si="37"/>
        <v>385</v>
      </c>
      <c r="N124" s="34">
        <f t="shared" si="38"/>
        <v>692</v>
      </c>
      <c r="O124" s="32">
        <f t="shared" si="39"/>
        <v>307</v>
      </c>
      <c r="P124" s="32">
        <f t="shared" si="40"/>
        <v>0</v>
      </c>
      <c r="Q124" s="32">
        <f t="shared" si="41"/>
        <v>0</v>
      </c>
      <c r="R124" s="36">
        <f t="shared" si="42"/>
        <v>0</v>
      </c>
      <c r="S124" s="36">
        <f t="shared" si="43"/>
        <v>0</v>
      </c>
      <c r="T124" s="36">
        <f t="shared" si="44"/>
        <v>0</v>
      </c>
      <c r="U124" s="196">
        <f>'09-22 Hourly Purch Alloc'!J118</f>
        <v>109.60000093650278</v>
      </c>
      <c r="V124" s="185">
        <f t="shared" si="45"/>
        <v>0</v>
      </c>
      <c r="W124" s="37">
        <f t="shared" si="46"/>
        <v>0</v>
      </c>
      <c r="X124" s="38">
        <f t="shared" si="47"/>
        <v>0</v>
      </c>
      <c r="Y124" s="39">
        <f t="shared" si="48"/>
        <v>0</v>
      </c>
      <c r="Z124" s="246"/>
      <c r="AA124" s="189">
        <f t="shared" si="49"/>
        <v>0</v>
      </c>
      <c r="AB124" s="25">
        <f t="shared" si="50"/>
        <v>0</v>
      </c>
      <c r="AD124" s="29"/>
      <c r="AE124" s="67">
        <f>'09-22 Gen Pivot'!V118</f>
        <v>251.39099999999999</v>
      </c>
      <c r="AF124" s="195">
        <f>'09-22 KP Int Load &amp; Marg Loss'!N114</f>
        <v>692</v>
      </c>
      <c r="AG124" s="302">
        <f>'09-22 KP Int Load &amp; Marg Loss'!V114</f>
        <v>13.489999999999998</v>
      </c>
      <c r="AH124" s="67">
        <f>'09-22 Gen Pivot'!W118</f>
        <v>385</v>
      </c>
      <c r="AJ124" s="197">
        <f>'09-22 Gen Pivot'!Y118</f>
        <v>385</v>
      </c>
      <c r="AL124" s="29">
        <f t="shared" si="52"/>
        <v>0</v>
      </c>
      <c r="AN124" s="29">
        <f t="shared" si="53"/>
        <v>251.39099999999999</v>
      </c>
      <c r="AP124" s="33">
        <f t="shared" si="54"/>
        <v>-133.60900000000001</v>
      </c>
      <c r="AR124" s="197">
        <f>'09-22 Gen Pivot'!X118</f>
        <v>1404.9</v>
      </c>
    </row>
    <row r="125" spans="1:44" x14ac:dyDescent="0.25">
      <c r="A125" s="202">
        <f t="shared" si="51"/>
        <v>44809.749999999724</v>
      </c>
      <c r="B125" s="232"/>
      <c r="C125" s="174"/>
      <c r="D125" s="174"/>
      <c r="E125" s="131">
        <f t="shared" si="30"/>
        <v>0</v>
      </c>
      <c r="F125" s="50">
        <f t="shared" si="31"/>
        <v>0</v>
      </c>
      <c r="G125" s="49">
        <f t="shared" si="32"/>
        <v>0</v>
      </c>
      <c r="H125" s="54">
        <f>'09-22 Hourly Purch Alloc'!F119</f>
        <v>430.05100000000004</v>
      </c>
      <c r="I125" s="44">
        <f t="shared" si="33"/>
        <v>13.569999999999999</v>
      </c>
      <c r="J125" s="34">
        <f t="shared" si="34"/>
        <v>0</v>
      </c>
      <c r="K125" s="167">
        <f t="shared" si="35"/>
        <v>0</v>
      </c>
      <c r="L125" s="34">
        <f t="shared" si="36"/>
        <v>251.26249999999999</v>
      </c>
      <c r="M125" s="34">
        <f t="shared" si="37"/>
        <v>385</v>
      </c>
      <c r="N125" s="34">
        <f t="shared" si="38"/>
        <v>694.89</v>
      </c>
      <c r="O125" s="32">
        <f t="shared" si="39"/>
        <v>309.89</v>
      </c>
      <c r="P125" s="32">
        <f t="shared" si="40"/>
        <v>0</v>
      </c>
      <c r="Q125" s="32">
        <f t="shared" si="41"/>
        <v>0</v>
      </c>
      <c r="R125" s="36">
        <f t="shared" si="42"/>
        <v>0</v>
      </c>
      <c r="S125" s="36">
        <f t="shared" si="43"/>
        <v>0</v>
      </c>
      <c r="T125" s="36">
        <f t="shared" si="44"/>
        <v>0</v>
      </c>
      <c r="U125" s="196">
        <f>'09-22 Hourly Purch Alloc'!J119</f>
        <v>114.45999893035942</v>
      </c>
      <c r="V125" s="185">
        <f t="shared" si="45"/>
        <v>0</v>
      </c>
      <c r="W125" s="37">
        <f t="shared" si="46"/>
        <v>0</v>
      </c>
      <c r="X125" s="38">
        <f t="shared" si="47"/>
        <v>0</v>
      </c>
      <c r="Y125" s="39">
        <f t="shared" si="48"/>
        <v>0</v>
      </c>
      <c r="Z125" s="246"/>
      <c r="AA125" s="189">
        <f t="shared" si="49"/>
        <v>0</v>
      </c>
      <c r="AB125" s="25">
        <f t="shared" si="50"/>
        <v>0</v>
      </c>
      <c r="AD125" s="29"/>
      <c r="AE125" s="67">
        <f>'09-22 Gen Pivot'!V119</f>
        <v>251.26249999999999</v>
      </c>
      <c r="AF125" s="195">
        <f>'09-22 KP Int Load &amp; Marg Loss'!N115</f>
        <v>694.89</v>
      </c>
      <c r="AG125" s="302">
        <f>'09-22 KP Int Load &amp; Marg Loss'!V115</f>
        <v>13.569999999999999</v>
      </c>
      <c r="AH125" s="67">
        <f>'09-22 Gen Pivot'!W119</f>
        <v>385</v>
      </c>
      <c r="AJ125" s="197">
        <f>'09-22 Gen Pivot'!Y119</f>
        <v>385</v>
      </c>
      <c r="AL125" s="29">
        <f t="shared" si="52"/>
        <v>0</v>
      </c>
      <c r="AN125" s="29">
        <f t="shared" si="53"/>
        <v>251.26249999999999</v>
      </c>
      <c r="AP125" s="33">
        <f t="shared" si="54"/>
        <v>-133.73750000000001</v>
      </c>
      <c r="AR125" s="197">
        <f>'09-22 Gen Pivot'!X119</f>
        <v>1404.9</v>
      </c>
    </row>
    <row r="126" spans="1:44" x14ac:dyDescent="0.25">
      <c r="A126" s="202">
        <f t="shared" si="51"/>
        <v>44809.791666666388</v>
      </c>
      <c r="B126" s="232"/>
      <c r="C126" s="174"/>
      <c r="D126" s="174"/>
      <c r="E126" s="131">
        <f t="shared" si="30"/>
        <v>0</v>
      </c>
      <c r="F126" s="50">
        <f t="shared" si="31"/>
        <v>0</v>
      </c>
      <c r="G126" s="49">
        <f t="shared" si="32"/>
        <v>0</v>
      </c>
      <c r="H126" s="54">
        <f>'09-22 Hourly Purch Alloc'!F120</f>
        <v>428.47400000000005</v>
      </c>
      <c r="I126" s="44">
        <f t="shared" si="33"/>
        <v>12.879999999999999</v>
      </c>
      <c r="J126" s="34">
        <f t="shared" si="34"/>
        <v>0</v>
      </c>
      <c r="K126" s="167">
        <f t="shared" si="35"/>
        <v>0</v>
      </c>
      <c r="L126" s="34">
        <f t="shared" si="36"/>
        <v>250.8905</v>
      </c>
      <c r="M126" s="34">
        <f t="shared" si="37"/>
        <v>385</v>
      </c>
      <c r="N126" s="34">
        <f t="shared" si="38"/>
        <v>692.24</v>
      </c>
      <c r="O126" s="32">
        <f t="shared" si="39"/>
        <v>307.24</v>
      </c>
      <c r="P126" s="32">
        <f t="shared" si="40"/>
        <v>0</v>
      </c>
      <c r="Q126" s="32">
        <f t="shared" si="41"/>
        <v>0</v>
      </c>
      <c r="R126" s="36">
        <f t="shared" si="42"/>
        <v>0</v>
      </c>
      <c r="S126" s="36">
        <f t="shared" si="43"/>
        <v>0</v>
      </c>
      <c r="T126" s="36">
        <f t="shared" si="44"/>
        <v>0</v>
      </c>
      <c r="U126" s="196">
        <f>'09-22 Hourly Purch Alloc'!J120</f>
        <v>103.04000009335454</v>
      </c>
      <c r="V126" s="185">
        <f t="shared" si="45"/>
        <v>0</v>
      </c>
      <c r="W126" s="37">
        <f t="shared" si="46"/>
        <v>0</v>
      </c>
      <c r="X126" s="38">
        <f t="shared" si="47"/>
        <v>0</v>
      </c>
      <c r="Y126" s="39">
        <f t="shared" si="48"/>
        <v>0</v>
      </c>
      <c r="Z126" s="246"/>
      <c r="AA126" s="189">
        <f t="shared" si="49"/>
        <v>0</v>
      </c>
      <c r="AB126" s="25">
        <f t="shared" si="50"/>
        <v>0</v>
      </c>
      <c r="AD126" s="29"/>
      <c r="AE126" s="67">
        <f>'09-22 Gen Pivot'!V120</f>
        <v>250.8905</v>
      </c>
      <c r="AF126" s="195">
        <f>'09-22 KP Int Load &amp; Marg Loss'!N116</f>
        <v>692.24</v>
      </c>
      <c r="AG126" s="302">
        <f>'09-22 KP Int Load &amp; Marg Loss'!V116</f>
        <v>12.879999999999999</v>
      </c>
      <c r="AH126" s="67">
        <f>'09-22 Gen Pivot'!W120</f>
        <v>385</v>
      </c>
      <c r="AJ126" s="197">
        <f>'09-22 Gen Pivot'!Y120</f>
        <v>385</v>
      </c>
      <c r="AL126" s="29">
        <f t="shared" si="52"/>
        <v>0</v>
      </c>
      <c r="AN126" s="29">
        <f t="shared" si="53"/>
        <v>250.8905</v>
      </c>
      <c r="AP126" s="33">
        <f t="shared" si="54"/>
        <v>-134.1095</v>
      </c>
      <c r="AR126" s="197">
        <f>'09-22 Gen Pivot'!X120</f>
        <v>1404.9</v>
      </c>
    </row>
    <row r="127" spans="1:44" x14ac:dyDescent="0.25">
      <c r="A127" s="202">
        <f t="shared" si="51"/>
        <v>44809.833333333052</v>
      </c>
      <c r="B127" s="232"/>
      <c r="C127" s="174"/>
      <c r="D127" s="174"/>
      <c r="E127" s="131">
        <f t="shared" si="30"/>
        <v>0</v>
      </c>
      <c r="F127" s="50">
        <f t="shared" si="31"/>
        <v>0</v>
      </c>
      <c r="G127" s="49">
        <f t="shared" si="32"/>
        <v>0</v>
      </c>
      <c r="H127" s="54">
        <f>'09-22 Hourly Purch Alloc'!F121</f>
        <v>417.86599999999999</v>
      </c>
      <c r="I127" s="44">
        <f t="shared" si="33"/>
        <v>12.35</v>
      </c>
      <c r="J127" s="34">
        <f t="shared" si="34"/>
        <v>0</v>
      </c>
      <c r="K127" s="167">
        <f t="shared" si="35"/>
        <v>0</v>
      </c>
      <c r="L127" s="34">
        <f t="shared" si="36"/>
        <v>251.476</v>
      </c>
      <c r="M127" s="34">
        <f t="shared" si="37"/>
        <v>385</v>
      </c>
      <c r="N127" s="34">
        <f t="shared" si="38"/>
        <v>681.69</v>
      </c>
      <c r="O127" s="32">
        <f t="shared" si="39"/>
        <v>296.69000000000005</v>
      </c>
      <c r="P127" s="32">
        <f t="shared" si="40"/>
        <v>0</v>
      </c>
      <c r="Q127" s="32">
        <f t="shared" si="41"/>
        <v>0</v>
      </c>
      <c r="R127" s="36">
        <f t="shared" si="42"/>
        <v>0</v>
      </c>
      <c r="S127" s="36">
        <f t="shared" si="43"/>
        <v>0</v>
      </c>
      <c r="T127" s="36">
        <f t="shared" si="44"/>
        <v>0</v>
      </c>
      <c r="U127" s="196">
        <f>'09-22 Hourly Purch Alloc'!J121</f>
        <v>99.089998947030878</v>
      </c>
      <c r="V127" s="185">
        <f t="shared" si="45"/>
        <v>0</v>
      </c>
      <c r="W127" s="37">
        <f t="shared" si="46"/>
        <v>0</v>
      </c>
      <c r="X127" s="38">
        <f t="shared" si="47"/>
        <v>0</v>
      </c>
      <c r="Y127" s="39">
        <f t="shared" si="48"/>
        <v>0</v>
      </c>
      <c r="Z127" s="246"/>
      <c r="AA127" s="189">
        <f t="shared" si="49"/>
        <v>0</v>
      </c>
      <c r="AB127" s="25">
        <f t="shared" si="50"/>
        <v>0</v>
      </c>
      <c r="AD127" s="29"/>
      <c r="AE127" s="67">
        <f>'09-22 Gen Pivot'!V121</f>
        <v>251.476</v>
      </c>
      <c r="AF127" s="195">
        <f>'09-22 KP Int Load &amp; Marg Loss'!N117</f>
        <v>681.69</v>
      </c>
      <c r="AG127" s="302">
        <f>'09-22 KP Int Load &amp; Marg Loss'!V117</f>
        <v>12.35</v>
      </c>
      <c r="AH127" s="67">
        <f>'09-22 Gen Pivot'!W121</f>
        <v>385</v>
      </c>
      <c r="AJ127" s="197">
        <f>'09-22 Gen Pivot'!Y121</f>
        <v>385</v>
      </c>
      <c r="AL127" s="29">
        <f t="shared" si="52"/>
        <v>0</v>
      </c>
      <c r="AN127" s="29">
        <f t="shared" si="53"/>
        <v>251.476</v>
      </c>
      <c r="AP127" s="33">
        <f t="shared" si="54"/>
        <v>-133.524</v>
      </c>
      <c r="AR127" s="197">
        <f>'09-22 Gen Pivot'!X121</f>
        <v>1404.9</v>
      </c>
    </row>
    <row r="128" spans="1:44" x14ac:dyDescent="0.25">
      <c r="A128" s="202">
        <f t="shared" si="51"/>
        <v>44809.874999999716</v>
      </c>
      <c r="B128" s="232"/>
      <c r="C128" s="174"/>
      <c r="D128" s="174"/>
      <c r="E128" s="131">
        <f t="shared" si="30"/>
        <v>0</v>
      </c>
      <c r="F128" s="50">
        <f t="shared" si="31"/>
        <v>0</v>
      </c>
      <c r="G128" s="49">
        <f t="shared" si="32"/>
        <v>0</v>
      </c>
      <c r="H128" s="54">
        <f>'09-22 Hourly Purch Alloc'!F122</f>
        <v>421.50799999999998</v>
      </c>
      <c r="I128" s="44">
        <f t="shared" si="33"/>
        <v>12.07</v>
      </c>
      <c r="J128" s="34">
        <f t="shared" si="34"/>
        <v>0</v>
      </c>
      <c r="K128" s="167">
        <f t="shared" si="35"/>
        <v>0</v>
      </c>
      <c r="L128" s="34">
        <f t="shared" si="36"/>
        <v>250.5275</v>
      </c>
      <c r="M128" s="34">
        <f t="shared" si="37"/>
        <v>385</v>
      </c>
      <c r="N128" s="34">
        <f t="shared" si="38"/>
        <v>684.10000000000014</v>
      </c>
      <c r="O128" s="32">
        <f t="shared" si="39"/>
        <v>299.10000000000014</v>
      </c>
      <c r="P128" s="32">
        <f t="shared" si="40"/>
        <v>0</v>
      </c>
      <c r="Q128" s="32">
        <f t="shared" si="41"/>
        <v>0</v>
      </c>
      <c r="R128" s="36">
        <f t="shared" si="42"/>
        <v>0</v>
      </c>
      <c r="S128" s="36">
        <f t="shared" si="43"/>
        <v>0</v>
      </c>
      <c r="T128" s="36">
        <f t="shared" si="44"/>
        <v>0</v>
      </c>
      <c r="U128" s="196">
        <f>'09-22 Hourly Purch Alloc'!J122</f>
        <v>100.25999981020527</v>
      </c>
      <c r="V128" s="185">
        <f t="shared" si="45"/>
        <v>0</v>
      </c>
      <c r="W128" s="37">
        <f t="shared" si="46"/>
        <v>0</v>
      </c>
      <c r="X128" s="38">
        <f t="shared" si="47"/>
        <v>0</v>
      </c>
      <c r="Y128" s="39">
        <f t="shared" si="48"/>
        <v>0</v>
      </c>
      <c r="Z128" s="246"/>
      <c r="AA128" s="189">
        <f t="shared" si="49"/>
        <v>0</v>
      </c>
      <c r="AB128" s="25">
        <f t="shared" si="50"/>
        <v>0</v>
      </c>
      <c r="AD128" s="29"/>
      <c r="AE128" s="67">
        <f>'09-22 Gen Pivot'!V122</f>
        <v>250.5275</v>
      </c>
      <c r="AF128" s="195">
        <f>'09-22 KP Int Load &amp; Marg Loss'!N118</f>
        <v>684.10000000000014</v>
      </c>
      <c r="AG128" s="302">
        <f>'09-22 KP Int Load &amp; Marg Loss'!V118</f>
        <v>12.07</v>
      </c>
      <c r="AH128" s="67">
        <f>'09-22 Gen Pivot'!W122</f>
        <v>385</v>
      </c>
      <c r="AJ128" s="197">
        <f>'09-22 Gen Pivot'!Y122</f>
        <v>385</v>
      </c>
      <c r="AL128" s="29">
        <f t="shared" si="52"/>
        <v>0</v>
      </c>
      <c r="AN128" s="29">
        <f t="shared" si="53"/>
        <v>250.5275</v>
      </c>
      <c r="AP128" s="33">
        <f t="shared" si="54"/>
        <v>-134.4725</v>
      </c>
      <c r="AR128" s="197">
        <f>'09-22 Gen Pivot'!X122</f>
        <v>1404.9</v>
      </c>
    </row>
    <row r="129" spans="1:44" x14ac:dyDescent="0.25">
      <c r="A129" s="202">
        <f t="shared" si="51"/>
        <v>44809.91666666638</v>
      </c>
      <c r="B129" s="232"/>
      <c r="C129" s="174"/>
      <c r="D129" s="174"/>
      <c r="E129" s="131">
        <f t="shared" si="30"/>
        <v>0</v>
      </c>
      <c r="F129" s="50">
        <f t="shared" si="31"/>
        <v>0</v>
      </c>
      <c r="G129" s="49">
        <f t="shared" si="32"/>
        <v>0</v>
      </c>
      <c r="H129" s="54">
        <f>'09-22 Hourly Purch Alloc'!F123</f>
        <v>393.57499999999993</v>
      </c>
      <c r="I129" s="44">
        <f t="shared" si="33"/>
        <v>11.77</v>
      </c>
      <c r="J129" s="34">
        <f t="shared" si="34"/>
        <v>0</v>
      </c>
      <c r="K129" s="167">
        <f t="shared" si="35"/>
        <v>0</v>
      </c>
      <c r="L129" s="34">
        <f t="shared" si="36"/>
        <v>250.75149999999999</v>
      </c>
      <c r="M129" s="34">
        <f t="shared" si="37"/>
        <v>385</v>
      </c>
      <c r="N129" s="34">
        <f t="shared" si="38"/>
        <v>656.1</v>
      </c>
      <c r="O129" s="32">
        <f t="shared" si="39"/>
        <v>271.10000000000002</v>
      </c>
      <c r="P129" s="32">
        <f t="shared" si="40"/>
        <v>0</v>
      </c>
      <c r="Q129" s="32">
        <f t="shared" si="41"/>
        <v>0</v>
      </c>
      <c r="R129" s="36">
        <f t="shared" si="42"/>
        <v>0</v>
      </c>
      <c r="S129" s="36">
        <f t="shared" si="43"/>
        <v>0</v>
      </c>
      <c r="T129" s="36">
        <f t="shared" si="44"/>
        <v>0</v>
      </c>
      <c r="U129" s="196">
        <f>'09-22 Hourly Purch Alloc'!J123</f>
        <v>92.620001270405908</v>
      </c>
      <c r="V129" s="185">
        <f t="shared" si="45"/>
        <v>0</v>
      </c>
      <c r="W129" s="37">
        <f t="shared" si="46"/>
        <v>0</v>
      </c>
      <c r="X129" s="38">
        <f t="shared" si="47"/>
        <v>0</v>
      </c>
      <c r="Y129" s="39">
        <f t="shared" si="48"/>
        <v>0</v>
      </c>
      <c r="Z129" s="246"/>
      <c r="AA129" s="189">
        <f t="shared" si="49"/>
        <v>0</v>
      </c>
      <c r="AB129" s="25">
        <f t="shared" si="50"/>
        <v>0</v>
      </c>
      <c r="AD129" s="29"/>
      <c r="AE129" s="67">
        <f>'09-22 Gen Pivot'!V123</f>
        <v>250.75149999999999</v>
      </c>
      <c r="AF129" s="195">
        <f>'09-22 KP Int Load &amp; Marg Loss'!N119</f>
        <v>656.1</v>
      </c>
      <c r="AG129" s="302">
        <f>'09-22 KP Int Load &amp; Marg Loss'!V119</f>
        <v>11.77</v>
      </c>
      <c r="AH129" s="67">
        <f>'09-22 Gen Pivot'!W123</f>
        <v>385</v>
      </c>
      <c r="AJ129" s="197">
        <f>'09-22 Gen Pivot'!Y123</f>
        <v>385</v>
      </c>
      <c r="AL129" s="29">
        <f t="shared" si="52"/>
        <v>0</v>
      </c>
      <c r="AN129" s="29">
        <f t="shared" si="53"/>
        <v>250.75149999999999</v>
      </c>
      <c r="AP129" s="33">
        <f t="shared" si="54"/>
        <v>-134.24850000000001</v>
      </c>
      <c r="AR129" s="197">
        <f>'09-22 Gen Pivot'!X123</f>
        <v>1404.9</v>
      </c>
    </row>
    <row r="130" spans="1:44" x14ac:dyDescent="0.25">
      <c r="A130" s="202">
        <f t="shared" si="51"/>
        <v>44809.958333333045</v>
      </c>
      <c r="B130" s="232"/>
      <c r="C130" s="174"/>
      <c r="D130" s="174"/>
      <c r="E130" s="131">
        <f t="shared" si="30"/>
        <v>0</v>
      </c>
      <c r="F130" s="50">
        <f t="shared" si="31"/>
        <v>0</v>
      </c>
      <c r="G130" s="49">
        <f t="shared" si="32"/>
        <v>0</v>
      </c>
      <c r="H130" s="54">
        <f>'09-22 Hourly Purch Alloc'!F124</f>
        <v>358.60199999999998</v>
      </c>
      <c r="I130" s="44">
        <f t="shared" si="33"/>
        <v>11.37</v>
      </c>
      <c r="J130" s="34">
        <f t="shared" si="34"/>
        <v>0</v>
      </c>
      <c r="K130" s="167">
        <f t="shared" si="35"/>
        <v>0</v>
      </c>
      <c r="L130" s="34">
        <f t="shared" si="36"/>
        <v>251.05600000000001</v>
      </c>
      <c r="M130" s="34">
        <f t="shared" si="37"/>
        <v>385</v>
      </c>
      <c r="N130" s="34">
        <f t="shared" si="38"/>
        <v>621.03</v>
      </c>
      <c r="O130" s="32">
        <f t="shared" si="39"/>
        <v>236.02999999999997</v>
      </c>
      <c r="P130" s="32">
        <f t="shared" si="40"/>
        <v>0</v>
      </c>
      <c r="Q130" s="32">
        <f t="shared" si="41"/>
        <v>0</v>
      </c>
      <c r="R130" s="36">
        <f t="shared" si="42"/>
        <v>0</v>
      </c>
      <c r="S130" s="36">
        <f t="shared" si="43"/>
        <v>0</v>
      </c>
      <c r="T130" s="36">
        <f t="shared" si="44"/>
        <v>0</v>
      </c>
      <c r="U130" s="196">
        <f>'09-22 Hourly Purch Alloc'!J124</f>
        <v>76.159999107645802</v>
      </c>
      <c r="V130" s="185">
        <f t="shared" si="45"/>
        <v>0</v>
      </c>
      <c r="W130" s="37">
        <f t="shared" si="46"/>
        <v>0</v>
      </c>
      <c r="X130" s="38">
        <f t="shared" si="47"/>
        <v>0</v>
      </c>
      <c r="Y130" s="39">
        <f t="shared" si="48"/>
        <v>0</v>
      </c>
      <c r="Z130" s="246"/>
      <c r="AA130" s="189">
        <f t="shared" si="49"/>
        <v>0</v>
      </c>
      <c r="AB130" s="25">
        <f t="shared" si="50"/>
        <v>0</v>
      </c>
      <c r="AD130" s="29"/>
      <c r="AE130" s="67">
        <f>'09-22 Gen Pivot'!V124</f>
        <v>251.05600000000001</v>
      </c>
      <c r="AF130" s="195">
        <f>'09-22 KP Int Load &amp; Marg Loss'!N120</f>
        <v>621.03</v>
      </c>
      <c r="AG130" s="302">
        <f>'09-22 KP Int Load &amp; Marg Loss'!V120</f>
        <v>11.37</v>
      </c>
      <c r="AH130" s="67">
        <f>'09-22 Gen Pivot'!W124</f>
        <v>385</v>
      </c>
      <c r="AJ130" s="197">
        <f>'09-22 Gen Pivot'!Y124</f>
        <v>385</v>
      </c>
      <c r="AL130" s="29">
        <f t="shared" si="52"/>
        <v>0</v>
      </c>
      <c r="AN130" s="29">
        <f t="shared" si="53"/>
        <v>251.05600000000001</v>
      </c>
      <c r="AP130" s="33">
        <f t="shared" si="54"/>
        <v>-133.94399999999999</v>
      </c>
      <c r="AR130" s="197">
        <f>'09-22 Gen Pivot'!X124</f>
        <v>1404.9</v>
      </c>
    </row>
    <row r="131" spans="1:44" x14ac:dyDescent="0.25">
      <c r="A131" s="202">
        <f t="shared" si="51"/>
        <v>44809.999999999709</v>
      </c>
      <c r="B131" s="232"/>
      <c r="C131" s="174"/>
      <c r="D131" s="174"/>
      <c r="E131" s="131">
        <f t="shared" si="30"/>
        <v>0</v>
      </c>
      <c r="F131" s="50">
        <f t="shared" si="31"/>
        <v>0</v>
      </c>
      <c r="G131" s="49">
        <f t="shared" si="32"/>
        <v>0</v>
      </c>
      <c r="H131" s="54">
        <f>'09-22 Hourly Purch Alloc'!F125</f>
        <v>318.86200000000002</v>
      </c>
      <c r="I131" s="44">
        <f t="shared" si="33"/>
        <v>11.62</v>
      </c>
      <c r="J131" s="34">
        <f t="shared" si="34"/>
        <v>0</v>
      </c>
      <c r="K131" s="167">
        <f t="shared" si="35"/>
        <v>0</v>
      </c>
      <c r="L131" s="34">
        <f t="shared" si="36"/>
        <v>250.56450000000001</v>
      </c>
      <c r="M131" s="34">
        <f t="shared" si="37"/>
        <v>385</v>
      </c>
      <c r="N131" s="34">
        <f t="shared" si="38"/>
        <v>581.04</v>
      </c>
      <c r="O131" s="32">
        <f t="shared" si="39"/>
        <v>196.03999999999996</v>
      </c>
      <c r="P131" s="32">
        <f t="shared" si="40"/>
        <v>0</v>
      </c>
      <c r="Q131" s="32">
        <f t="shared" si="41"/>
        <v>0</v>
      </c>
      <c r="R131" s="36">
        <f t="shared" si="42"/>
        <v>0</v>
      </c>
      <c r="S131" s="36">
        <f t="shared" si="43"/>
        <v>0</v>
      </c>
      <c r="T131" s="36">
        <f t="shared" si="44"/>
        <v>0</v>
      </c>
      <c r="U131" s="196">
        <f>'09-22 Hourly Purch Alloc'!J125</f>
        <v>73.320000501784477</v>
      </c>
      <c r="V131" s="185">
        <f t="shared" si="45"/>
        <v>0</v>
      </c>
      <c r="W131" s="37">
        <f t="shared" si="46"/>
        <v>0</v>
      </c>
      <c r="X131" s="38">
        <f t="shared" si="47"/>
        <v>0</v>
      </c>
      <c r="Y131" s="39">
        <f t="shared" si="48"/>
        <v>0</v>
      </c>
      <c r="Z131" s="246"/>
      <c r="AA131" s="189">
        <f t="shared" si="49"/>
        <v>0</v>
      </c>
      <c r="AB131" s="25">
        <f t="shared" si="50"/>
        <v>0</v>
      </c>
      <c r="AD131" s="29"/>
      <c r="AE131" s="67">
        <f>'09-22 Gen Pivot'!V125</f>
        <v>250.56450000000001</v>
      </c>
      <c r="AF131" s="195">
        <f>'09-22 KP Int Load &amp; Marg Loss'!N121</f>
        <v>581.04</v>
      </c>
      <c r="AG131" s="302">
        <f>'09-22 KP Int Load &amp; Marg Loss'!V121</f>
        <v>11.62</v>
      </c>
      <c r="AH131" s="67">
        <f>'09-22 Gen Pivot'!W125</f>
        <v>385</v>
      </c>
      <c r="AJ131" s="197">
        <f>'09-22 Gen Pivot'!Y125</f>
        <v>385</v>
      </c>
      <c r="AL131" s="29">
        <f t="shared" si="52"/>
        <v>0</v>
      </c>
      <c r="AN131" s="29">
        <f t="shared" si="53"/>
        <v>250.56450000000001</v>
      </c>
      <c r="AP131" s="33">
        <f t="shared" si="54"/>
        <v>-134.43549999999999</v>
      </c>
      <c r="AR131" s="197">
        <f>'09-22 Gen Pivot'!X125</f>
        <v>1404.9</v>
      </c>
    </row>
    <row r="132" spans="1:44" x14ac:dyDescent="0.25">
      <c r="A132" s="202">
        <f t="shared" si="51"/>
        <v>44810.041666666373</v>
      </c>
      <c r="B132" s="232"/>
      <c r="C132" s="174"/>
      <c r="D132" s="174"/>
      <c r="E132" s="131">
        <f t="shared" si="30"/>
        <v>0</v>
      </c>
      <c r="F132" s="50">
        <f t="shared" si="31"/>
        <v>0</v>
      </c>
      <c r="G132" s="49">
        <f t="shared" si="32"/>
        <v>0</v>
      </c>
      <c r="H132" s="54">
        <f>'09-22 Hourly Purch Alloc'!F126</f>
        <v>294.49599999999998</v>
      </c>
      <c r="I132" s="44">
        <f t="shared" si="33"/>
        <v>11.91</v>
      </c>
      <c r="J132" s="34">
        <f t="shared" si="34"/>
        <v>0</v>
      </c>
      <c r="K132" s="167">
        <f t="shared" si="35"/>
        <v>0</v>
      </c>
      <c r="L132" s="34">
        <f t="shared" si="36"/>
        <v>251.11199999999999</v>
      </c>
      <c r="M132" s="34">
        <f t="shared" si="37"/>
        <v>385</v>
      </c>
      <c r="N132" s="34">
        <f t="shared" si="38"/>
        <v>557.5200000000001</v>
      </c>
      <c r="O132" s="32">
        <f t="shared" si="39"/>
        <v>172.5200000000001</v>
      </c>
      <c r="P132" s="32">
        <f t="shared" si="40"/>
        <v>0</v>
      </c>
      <c r="Q132" s="32">
        <f t="shared" si="41"/>
        <v>0</v>
      </c>
      <c r="R132" s="36">
        <f t="shared" si="42"/>
        <v>0</v>
      </c>
      <c r="S132" s="36">
        <f t="shared" si="43"/>
        <v>0</v>
      </c>
      <c r="T132" s="36">
        <f t="shared" si="44"/>
        <v>0</v>
      </c>
      <c r="U132" s="196">
        <f>'09-22 Hourly Purch Alloc'!J126</f>
        <v>72.51472286211019</v>
      </c>
      <c r="V132" s="185">
        <f t="shared" si="45"/>
        <v>0</v>
      </c>
      <c r="W132" s="37">
        <f t="shared" si="46"/>
        <v>0</v>
      </c>
      <c r="X132" s="38">
        <f t="shared" si="47"/>
        <v>0</v>
      </c>
      <c r="Y132" s="39">
        <f t="shared" si="48"/>
        <v>0</v>
      </c>
      <c r="Z132" s="246"/>
      <c r="AA132" s="189">
        <f t="shared" si="49"/>
        <v>0</v>
      </c>
      <c r="AB132" s="25">
        <f t="shared" si="50"/>
        <v>0</v>
      </c>
      <c r="AD132" s="29"/>
      <c r="AE132" s="67">
        <f>'09-22 Gen Pivot'!V126</f>
        <v>251.11199999999999</v>
      </c>
      <c r="AF132" s="195">
        <f>'09-22 KP Int Load &amp; Marg Loss'!N122</f>
        <v>557.5200000000001</v>
      </c>
      <c r="AG132" s="302">
        <f>'09-22 KP Int Load &amp; Marg Loss'!V122</f>
        <v>11.91</v>
      </c>
      <c r="AH132" s="67">
        <f>'09-22 Gen Pivot'!W126</f>
        <v>385</v>
      </c>
      <c r="AJ132" s="197">
        <f>'09-22 Gen Pivot'!Y126</f>
        <v>385</v>
      </c>
      <c r="AL132" s="29">
        <f t="shared" si="52"/>
        <v>0</v>
      </c>
      <c r="AN132" s="29">
        <f t="shared" si="53"/>
        <v>251.11199999999999</v>
      </c>
      <c r="AP132" s="33">
        <f t="shared" si="54"/>
        <v>-133.88800000000001</v>
      </c>
      <c r="AR132" s="197">
        <f>'09-22 Gen Pivot'!X126</f>
        <v>1404.9</v>
      </c>
    </row>
    <row r="133" spans="1:44" x14ac:dyDescent="0.25">
      <c r="A133" s="202">
        <f t="shared" si="51"/>
        <v>44810.083333333037</v>
      </c>
      <c r="B133" s="232"/>
      <c r="C133" s="174"/>
      <c r="D133" s="174"/>
      <c r="E133" s="131">
        <f t="shared" si="30"/>
        <v>0</v>
      </c>
      <c r="F133" s="50">
        <f t="shared" si="31"/>
        <v>0</v>
      </c>
      <c r="G133" s="49">
        <f t="shared" si="32"/>
        <v>0</v>
      </c>
      <c r="H133" s="54">
        <f>'09-22 Hourly Purch Alloc'!F127</f>
        <v>281.87400000000002</v>
      </c>
      <c r="I133" s="44">
        <f t="shared" si="33"/>
        <v>11.440000000000001</v>
      </c>
      <c r="J133" s="34">
        <f t="shared" si="34"/>
        <v>0</v>
      </c>
      <c r="K133" s="167">
        <f t="shared" si="35"/>
        <v>0</v>
      </c>
      <c r="L133" s="34">
        <f t="shared" si="36"/>
        <v>250.95500000000001</v>
      </c>
      <c r="M133" s="34">
        <f t="shared" si="37"/>
        <v>385</v>
      </c>
      <c r="N133" s="34">
        <f t="shared" si="38"/>
        <v>544.28</v>
      </c>
      <c r="O133" s="32">
        <f t="shared" si="39"/>
        <v>159.27999999999997</v>
      </c>
      <c r="P133" s="32">
        <f t="shared" si="40"/>
        <v>0</v>
      </c>
      <c r="Q133" s="32">
        <f t="shared" si="41"/>
        <v>0</v>
      </c>
      <c r="R133" s="36">
        <f t="shared" si="42"/>
        <v>0</v>
      </c>
      <c r="S133" s="36">
        <f t="shared" si="43"/>
        <v>0</v>
      </c>
      <c r="T133" s="36">
        <f t="shared" si="44"/>
        <v>0</v>
      </c>
      <c r="U133" s="196">
        <f>'09-22 Hourly Purch Alloc'!J127</f>
        <v>68.393894378339255</v>
      </c>
      <c r="V133" s="185">
        <f t="shared" si="45"/>
        <v>0</v>
      </c>
      <c r="W133" s="37">
        <f t="shared" si="46"/>
        <v>0</v>
      </c>
      <c r="X133" s="38">
        <f t="shared" si="47"/>
        <v>0</v>
      </c>
      <c r="Y133" s="39">
        <f t="shared" si="48"/>
        <v>0</v>
      </c>
      <c r="Z133" s="246"/>
      <c r="AA133" s="189">
        <f t="shared" si="49"/>
        <v>0</v>
      </c>
      <c r="AB133" s="25">
        <f t="shared" si="50"/>
        <v>0</v>
      </c>
      <c r="AD133" s="29"/>
      <c r="AE133" s="67">
        <f>'09-22 Gen Pivot'!V127</f>
        <v>250.95500000000001</v>
      </c>
      <c r="AF133" s="195">
        <f>'09-22 KP Int Load &amp; Marg Loss'!N123</f>
        <v>544.28</v>
      </c>
      <c r="AG133" s="302">
        <f>'09-22 KP Int Load &amp; Marg Loss'!V123</f>
        <v>11.440000000000001</v>
      </c>
      <c r="AH133" s="67">
        <f>'09-22 Gen Pivot'!W127</f>
        <v>385</v>
      </c>
      <c r="AJ133" s="197">
        <f>'09-22 Gen Pivot'!Y127</f>
        <v>385</v>
      </c>
      <c r="AL133" s="29">
        <f t="shared" si="52"/>
        <v>0</v>
      </c>
      <c r="AN133" s="29">
        <f t="shared" si="53"/>
        <v>250.95500000000001</v>
      </c>
      <c r="AP133" s="33">
        <f t="shared" si="54"/>
        <v>-134.04499999999999</v>
      </c>
      <c r="AR133" s="197">
        <f>'09-22 Gen Pivot'!X127</f>
        <v>1404.9</v>
      </c>
    </row>
    <row r="134" spans="1:44" x14ac:dyDescent="0.25">
      <c r="A134" s="202">
        <f t="shared" si="51"/>
        <v>44810.124999999702</v>
      </c>
      <c r="B134" s="232"/>
      <c r="C134" s="174"/>
      <c r="D134" s="174"/>
      <c r="E134" s="131">
        <f t="shared" si="30"/>
        <v>0</v>
      </c>
      <c r="F134" s="50">
        <f t="shared" si="31"/>
        <v>0</v>
      </c>
      <c r="G134" s="49">
        <f t="shared" si="32"/>
        <v>0</v>
      </c>
      <c r="H134" s="54">
        <f>'09-22 Hourly Purch Alloc'!F128</f>
        <v>269.56799999999998</v>
      </c>
      <c r="I134" s="44">
        <f t="shared" si="33"/>
        <v>11.239999999999998</v>
      </c>
      <c r="J134" s="34">
        <f t="shared" si="34"/>
        <v>0</v>
      </c>
      <c r="K134" s="167">
        <f t="shared" si="35"/>
        <v>0</v>
      </c>
      <c r="L134" s="34">
        <f t="shared" si="36"/>
        <v>250.7285</v>
      </c>
      <c r="M134" s="34">
        <f t="shared" si="37"/>
        <v>385</v>
      </c>
      <c r="N134" s="34">
        <f t="shared" si="38"/>
        <v>531.54</v>
      </c>
      <c r="O134" s="32">
        <f t="shared" si="39"/>
        <v>146.53999999999996</v>
      </c>
      <c r="P134" s="32">
        <f t="shared" si="40"/>
        <v>0</v>
      </c>
      <c r="Q134" s="32">
        <f t="shared" si="41"/>
        <v>0</v>
      </c>
      <c r="R134" s="36">
        <f t="shared" si="42"/>
        <v>0</v>
      </c>
      <c r="S134" s="36">
        <f t="shared" si="43"/>
        <v>0</v>
      </c>
      <c r="T134" s="36">
        <f t="shared" si="44"/>
        <v>0</v>
      </c>
      <c r="U134" s="196">
        <f>'09-22 Hourly Purch Alloc'!J128</f>
        <v>61.558064903846152</v>
      </c>
      <c r="V134" s="185">
        <f t="shared" si="45"/>
        <v>0</v>
      </c>
      <c r="W134" s="37">
        <f t="shared" si="46"/>
        <v>0</v>
      </c>
      <c r="X134" s="38">
        <f t="shared" si="47"/>
        <v>0</v>
      </c>
      <c r="Y134" s="39">
        <f t="shared" si="48"/>
        <v>0</v>
      </c>
      <c r="Z134" s="246"/>
      <c r="AA134" s="189">
        <f t="shared" si="49"/>
        <v>0</v>
      </c>
      <c r="AB134" s="25">
        <f t="shared" si="50"/>
        <v>0</v>
      </c>
      <c r="AD134" s="29"/>
      <c r="AE134" s="67">
        <f>'09-22 Gen Pivot'!V128</f>
        <v>250.7285</v>
      </c>
      <c r="AF134" s="195">
        <f>'09-22 KP Int Load &amp; Marg Loss'!N124</f>
        <v>531.54</v>
      </c>
      <c r="AG134" s="302">
        <f>'09-22 KP Int Load &amp; Marg Loss'!V124</f>
        <v>11.239999999999998</v>
      </c>
      <c r="AH134" s="67">
        <f>'09-22 Gen Pivot'!W128</f>
        <v>385</v>
      </c>
      <c r="AJ134" s="197">
        <f>'09-22 Gen Pivot'!Y128</f>
        <v>385</v>
      </c>
      <c r="AL134" s="29">
        <f t="shared" si="52"/>
        <v>0</v>
      </c>
      <c r="AN134" s="29">
        <f t="shared" si="53"/>
        <v>250.7285</v>
      </c>
      <c r="AP134" s="33">
        <f t="shared" si="54"/>
        <v>-134.2715</v>
      </c>
      <c r="AR134" s="197">
        <f>'09-22 Gen Pivot'!X128</f>
        <v>1404.9</v>
      </c>
    </row>
    <row r="135" spans="1:44" x14ac:dyDescent="0.25">
      <c r="A135" s="202">
        <f t="shared" si="51"/>
        <v>44810.166666666366</v>
      </c>
      <c r="B135" s="232"/>
      <c r="C135" s="174"/>
      <c r="D135" s="174"/>
      <c r="E135" s="131">
        <f t="shared" si="30"/>
        <v>0</v>
      </c>
      <c r="F135" s="50">
        <f t="shared" si="31"/>
        <v>0</v>
      </c>
      <c r="G135" s="49">
        <f t="shared" si="32"/>
        <v>0</v>
      </c>
      <c r="H135" s="54">
        <f>'09-22 Hourly Purch Alloc'!F129</f>
        <v>270.46499999999997</v>
      </c>
      <c r="I135" s="44">
        <f t="shared" si="33"/>
        <v>11.07</v>
      </c>
      <c r="J135" s="34">
        <f t="shared" si="34"/>
        <v>0</v>
      </c>
      <c r="K135" s="167">
        <f t="shared" si="35"/>
        <v>0</v>
      </c>
      <c r="L135" s="34">
        <f t="shared" si="36"/>
        <v>250.9255</v>
      </c>
      <c r="M135" s="34">
        <f t="shared" si="37"/>
        <v>385</v>
      </c>
      <c r="N135" s="34">
        <f t="shared" si="38"/>
        <v>532.46999999999991</v>
      </c>
      <c r="O135" s="32">
        <f t="shared" si="39"/>
        <v>147.46999999999991</v>
      </c>
      <c r="P135" s="32">
        <f t="shared" si="40"/>
        <v>0</v>
      </c>
      <c r="Q135" s="32">
        <f t="shared" si="41"/>
        <v>0</v>
      </c>
      <c r="R135" s="36">
        <f t="shared" si="42"/>
        <v>0</v>
      </c>
      <c r="S135" s="36">
        <f t="shared" si="43"/>
        <v>0</v>
      </c>
      <c r="T135" s="36">
        <f t="shared" si="44"/>
        <v>0</v>
      </c>
      <c r="U135" s="196">
        <f>'09-22 Hourly Purch Alloc'!J129</f>
        <v>59.782617843343878</v>
      </c>
      <c r="V135" s="185">
        <f t="shared" si="45"/>
        <v>0</v>
      </c>
      <c r="W135" s="37">
        <f t="shared" si="46"/>
        <v>0</v>
      </c>
      <c r="X135" s="38">
        <f t="shared" si="47"/>
        <v>0</v>
      </c>
      <c r="Y135" s="39">
        <f t="shared" si="48"/>
        <v>0</v>
      </c>
      <c r="Z135" s="246"/>
      <c r="AA135" s="189">
        <f t="shared" si="49"/>
        <v>0</v>
      </c>
      <c r="AB135" s="25">
        <f t="shared" si="50"/>
        <v>0</v>
      </c>
      <c r="AD135" s="29"/>
      <c r="AE135" s="67">
        <f>'09-22 Gen Pivot'!V129</f>
        <v>250.9255</v>
      </c>
      <c r="AF135" s="195">
        <f>'09-22 KP Int Load &amp; Marg Loss'!N125</f>
        <v>532.46999999999991</v>
      </c>
      <c r="AG135" s="302">
        <f>'09-22 KP Int Load &amp; Marg Loss'!V125</f>
        <v>11.07</v>
      </c>
      <c r="AH135" s="67">
        <f>'09-22 Gen Pivot'!W129</f>
        <v>385</v>
      </c>
      <c r="AJ135" s="197">
        <f>'09-22 Gen Pivot'!Y129</f>
        <v>385</v>
      </c>
      <c r="AL135" s="29">
        <f t="shared" si="52"/>
        <v>0</v>
      </c>
      <c r="AN135" s="29">
        <f t="shared" si="53"/>
        <v>250.9255</v>
      </c>
      <c r="AP135" s="33">
        <f t="shared" si="54"/>
        <v>-134.0745</v>
      </c>
      <c r="AR135" s="197">
        <f>'09-22 Gen Pivot'!X129</f>
        <v>1404.9</v>
      </c>
    </row>
    <row r="136" spans="1:44" x14ac:dyDescent="0.25">
      <c r="A136" s="202">
        <f t="shared" si="51"/>
        <v>44810.20833333303</v>
      </c>
      <c r="B136" s="232"/>
      <c r="C136" s="174"/>
      <c r="D136" s="174"/>
      <c r="E136" s="131">
        <f t="shared" si="30"/>
        <v>0</v>
      </c>
      <c r="F136" s="50">
        <f t="shared" si="31"/>
        <v>0</v>
      </c>
      <c r="G136" s="49">
        <f t="shared" si="32"/>
        <v>0</v>
      </c>
      <c r="H136" s="54">
        <f>'09-22 Hourly Purch Alloc'!F130</f>
        <v>271.976</v>
      </c>
      <c r="I136" s="44">
        <f t="shared" si="33"/>
        <v>11.18</v>
      </c>
      <c r="J136" s="34">
        <f t="shared" si="34"/>
        <v>0</v>
      </c>
      <c r="K136" s="167">
        <f t="shared" si="35"/>
        <v>0</v>
      </c>
      <c r="L136" s="34">
        <f t="shared" si="36"/>
        <v>251.0215</v>
      </c>
      <c r="M136" s="34">
        <f t="shared" si="37"/>
        <v>385</v>
      </c>
      <c r="N136" s="34">
        <f t="shared" si="38"/>
        <v>534.17000000000007</v>
      </c>
      <c r="O136" s="32">
        <f t="shared" si="39"/>
        <v>149.17000000000007</v>
      </c>
      <c r="P136" s="32">
        <f t="shared" si="40"/>
        <v>0</v>
      </c>
      <c r="Q136" s="32">
        <f t="shared" si="41"/>
        <v>0</v>
      </c>
      <c r="R136" s="36">
        <f t="shared" si="42"/>
        <v>0</v>
      </c>
      <c r="S136" s="36">
        <f t="shared" si="43"/>
        <v>0</v>
      </c>
      <c r="T136" s="36">
        <f t="shared" si="44"/>
        <v>0</v>
      </c>
      <c r="U136" s="196">
        <f>'09-22 Hourly Purch Alloc'!J130</f>
        <v>61.733481042444922</v>
      </c>
      <c r="V136" s="185">
        <f t="shared" si="45"/>
        <v>0</v>
      </c>
      <c r="W136" s="37">
        <f t="shared" si="46"/>
        <v>0</v>
      </c>
      <c r="X136" s="38">
        <f t="shared" si="47"/>
        <v>0</v>
      </c>
      <c r="Y136" s="39">
        <f t="shared" si="48"/>
        <v>0</v>
      </c>
      <c r="Z136" s="246"/>
      <c r="AA136" s="189">
        <f t="shared" si="49"/>
        <v>0</v>
      </c>
      <c r="AB136" s="25">
        <f t="shared" si="50"/>
        <v>0</v>
      </c>
      <c r="AD136" s="29"/>
      <c r="AE136" s="67">
        <f>'09-22 Gen Pivot'!V130</f>
        <v>251.0215</v>
      </c>
      <c r="AF136" s="195">
        <f>'09-22 KP Int Load &amp; Marg Loss'!N126</f>
        <v>534.17000000000007</v>
      </c>
      <c r="AG136" s="302">
        <f>'09-22 KP Int Load &amp; Marg Loss'!V126</f>
        <v>11.18</v>
      </c>
      <c r="AH136" s="67">
        <f>'09-22 Gen Pivot'!W130</f>
        <v>385</v>
      </c>
      <c r="AJ136" s="197">
        <f>'09-22 Gen Pivot'!Y130</f>
        <v>385</v>
      </c>
      <c r="AL136" s="29">
        <f t="shared" si="52"/>
        <v>0</v>
      </c>
      <c r="AN136" s="29">
        <f t="shared" si="53"/>
        <v>251.0215</v>
      </c>
      <c r="AP136" s="33">
        <f t="shared" si="54"/>
        <v>-133.9785</v>
      </c>
      <c r="AR136" s="197">
        <f>'09-22 Gen Pivot'!X130</f>
        <v>1404.9</v>
      </c>
    </row>
    <row r="137" spans="1:44" x14ac:dyDescent="0.25">
      <c r="A137" s="202">
        <f t="shared" si="51"/>
        <v>44810.249999999694</v>
      </c>
      <c r="B137" s="232"/>
      <c r="C137" s="174"/>
      <c r="D137" s="174"/>
      <c r="E137" s="131">
        <f t="shared" si="30"/>
        <v>0</v>
      </c>
      <c r="F137" s="50">
        <f t="shared" si="31"/>
        <v>0</v>
      </c>
      <c r="G137" s="49">
        <f t="shared" si="32"/>
        <v>0</v>
      </c>
      <c r="H137" s="54">
        <f>'09-22 Hourly Purch Alloc'!F131</f>
        <v>284.73400000000004</v>
      </c>
      <c r="I137" s="44">
        <f t="shared" si="33"/>
        <v>11.09</v>
      </c>
      <c r="J137" s="34">
        <f t="shared" si="34"/>
        <v>0</v>
      </c>
      <c r="K137" s="167">
        <f t="shared" si="35"/>
        <v>0</v>
      </c>
      <c r="L137" s="34">
        <f t="shared" si="36"/>
        <v>251.21850000000001</v>
      </c>
      <c r="M137" s="34">
        <f t="shared" si="37"/>
        <v>385</v>
      </c>
      <c r="N137" s="34">
        <f t="shared" si="38"/>
        <v>547.04000000000008</v>
      </c>
      <c r="O137" s="32">
        <f t="shared" si="39"/>
        <v>162.04000000000008</v>
      </c>
      <c r="P137" s="32">
        <f t="shared" si="40"/>
        <v>0</v>
      </c>
      <c r="Q137" s="32">
        <f t="shared" si="41"/>
        <v>0</v>
      </c>
      <c r="R137" s="36">
        <f t="shared" si="42"/>
        <v>0</v>
      </c>
      <c r="S137" s="36">
        <f t="shared" si="43"/>
        <v>0</v>
      </c>
      <c r="T137" s="36">
        <f t="shared" si="44"/>
        <v>0</v>
      </c>
      <c r="U137" s="196">
        <f>'09-22 Hourly Purch Alloc'!J131</f>
        <v>72.934208461230469</v>
      </c>
      <c r="V137" s="185">
        <f t="shared" si="45"/>
        <v>0</v>
      </c>
      <c r="W137" s="37">
        <f t="shared" si="46"/>
        <v>0</v>
      </c>
      <c r="X137" s="38">
        <f t="shared" si="47"/>
        <v>0</v>
      </c>
      <c r="Y137" s="39">
        <f t="shared" si="48"/>
        <v>0</v>
      </c>
      <c r="Z137" s="246"/>
      <c r="AA137" s="189">
        <f t="shared" si="49"/>
        <v>0</v>
      </c>
      <c r="AB137" s="25">
        <f t="shared" si="50"/>
        <v>0</v>
      </c>
      <c r="AD137" s="29"/>
      <c r="AE137" s="67">
        <f>'09-22 Gen Pivot'!V131</f>
        <v>251.21850000000001</v>
      </c>
      <c r="AF137" s="195">
        <f>'09-22 KP Int Load &amp; Marg Loss'!N127</f>
        <v>547.04000000000008</v>
      </c>
      <c r="AG137" s="302">
        <f>'09-22 KP Int Load &amp; Marg Loss'!V127</f>
        <v>11.09</v>
      </c>
      <c r="AH137" s="67">
        <f>'09-22 Gen Pivot'!W131</f>
        <v>385</v>
      </c>
      <c r="AJ137" s="197">
        <f>'09-22 Gen Pivot'!Y131</f>
        <v>385</v>
      </c>
      <c r="AL137" s="29">
        <f t="shared" si="52"/>
        <v>0</v>
      </c>
      <c r="AN137" s="29">
        <f t="shared" si="53"/>
        <v>251.21850000000001</v>
      </c>
      <c r="AP137" s="33">
        <f t="shared" si="54"/>
        <v>-133.78149999999999</v>
      </c>
      <c r="AR137" s="197">
        <f>'09-22 Gen Pivot'!X131</f>
        <v>1404.9</v>
      </c>
    </row>
    <row r="138" spans="1:44" x14ac:dyDescent="0.25">
      <c r="A138" s="202">
        <f t="shared" si="51"/>
        <v>44810.291666666359</v>
      </c>
      <c r="B138" s="232"/>
      <c r="C138" s="174"/>
      <c r="D138" s="174"/>
      <c r="E138" s="131">
        <f t="shared" si="30"/>
        <v>0</v>
      </c>
      <c r="F138" s="50">
        <f t="shared" si="31"/>
        <v>0</v>
      </c>
      <c r="G138" s="49">
        <f t="shared" si="32"/>
        <v>0</v>
      </c>
      <c r="H138" s="54">
        <f>'09-22 Hourly Purch Alloc'!F132</f>
        <v>326.738</v>
      </c>
      <c r="I138" s="44">
        <f t="shared" si="33"/>
        <v>11.26</v>
      </c>
      <c r="J138" s="34">
        <f t="shared" si="34"/>
        <v>0</v>
      </c>
      <c r="K138" s="167">
        <f t="shared" si="35"/>
        <v>0</v>
      </c>
      <c r="L138" s="34">
        <f t="shared" si="36"/>
        <v>251.648</v>
      </c>
      <c r="M138" s="34">
        <f t="shared" si="37"/>
        <v>385</v>
      </c>
      <c r="N138" s="34">
        <f t="shared" si="38"/>
        <v>589.65</v>
      </c>
      <c r="O138" s="32">
        <f t="shared" si="39"/>
        <v>204.64999999999998</v>
      </c>
      <c r="P138" s="32">
        <f t="shared" si="40"/>
        <v>0</v>
      </c>
      <c r="Q138" s="32">
        <f t="shared" si="41"/>
        <v>0</v>
      </c>
      <c r="R138" s="36">
        <f t="shared" si="42"/>
        <v>0</v>
      </c>
      <c r="S138" s="36">
        <f t="shared" si="43"/>
        <v>0</v>
      </c>
      <c r="T138" s="36">
        <f t="shared" si="44"/>
        <v>0</v>
      </c>
      <c r="U138" s="196">
        <f>'09-22 Hourly Purch Alloc'!J132</f>
        <v>88.040372518654081</v>
      </c>
      <c r="V138" s="185">
        <f t="shared" si="45"/>
        <v>0</v>
      </c>
      <c r="W138" s="37">
        <f t="shared" si="46"/>
        <v>0</v>
      </c>
      <c r="X138" s="38">
        <f t="shared" si="47"/>
        <v>0</v>
      </c>
      <c r="Y138" s="39">
        <f t="shared" si="48"/>
        <v>0</v>
      </c>
      <c r="Z138" s="246"/>
      <c r="AA138" s="189">
        <f t="shared" si="49"/>
        <v>0</v>
      </c>
      <c r="AB138" s="25">
        <f t="shared" si="50"/>
        <v>0</v>
      </c>
      <c r="AD138" s="29"/>
      <c r="AE138" s="67">
        <f>'09-22 Gen Pivot'!V132</f>
        <v>251.648</v>
      </c>
      <c r="AF138" s="195">
        <f>'09-22 KP Int Load &amp; Marg Loss'!N128</f>
        <v>589.65</v>
      </c>
      <c r="AG138" s="302">
        <f>'09-22 KP Int Load &amp; Marg Loss'!V128</f>
        <v>11.26</v>
      </c>
      <c r="AH138" s="67">
        <f>'09-22 Gen Pivot'!W132</f>
        <v>385</v>
      </c>
      <c r="AJ138" s="197">
        <f>'09-22 Gen Pivot'!Y132</f>
        <v>385</v>
      </c>
      <c r="AL138" s="29">
        <f t="shared" si="52"/>
        <v>0</v>
      </c>
      <c r="AN138" s="29">
        <f t="shared" si="53"/>
        <v>251.648</v>
      </c>
      <c r="AP138" s="33">
        <f t="shared" si="54"/>
        <v>-133.352</v>
      </c>
      <c r="AR138" s="197">
        <f>'09-22 Gen Pivot'!X132</f>
        <v>1404.9</v>
      </c>
    </row>
    <row r="139" spans="1:44" x14ac:dyDescent="0.25">
      <c r="A139" s="202">
        <f t="shared" si="51"/>
        <v>44810.333333333023</v>
      </c>
      <c r="B139" s="232"/>
      <c r="C139" s="174"/>
      <c r="D139" s="174"/>
      <c r="E139" s="131">
        <f t="shared" si="30"/>
        <v>0</v>
      </c>
      <c r="F139" s="50">
        <f t="shared" si="31"/>
        <v>0</v>
      </c>
      <c r="G139" s="49">
        <f t="shared" si="32"/>
        <v>0</v>
      </c>
      <c r="H139" s="54">
        <f>'09-22 Hourly Purch Alloc'!F133</f>
        <v>344.49199999999996</v>
      </c>
      <c r="I139" s="44">
        <f t="shared" si="33"/>
        <v>10.64</v>
      </c>
      <c r="J139" s="34">
        <f t="shared" si="34"/>
        <v>0</v>
      </c>
      <c r="K139" s="167">
        <f t="shared" si="35"/>
        <v>0</v>
      </c>
      <c r="L139" s="34">
        <f t="shared" si="36"/>
        <v>251.04849999999999</v>
      </c>
      <c r="M139" s="34">
        <f t="shared" si="37"/>
        <v>385</v>
      </c>
      <c r="N139" s="34">
        <f t="shared" si="38"/>
        <v>606.16999999999996</v>
      </c>
      <c r="O139" s="32">
        <f t="shared" si="39"/>
        <v>221.16999999999996</v>
      </c>
      <c r="P139" s="32">
        <f t="shared" si="40"/>
        <v>0</v>
      </c>
      <c r="Q139" s="32">
        <f t="shared" si="41"/>
        <v>0</v>
      </c>
      <c r="R139" s="36">
        <f t="shared" si="42"/>
        <v>0</v>
      </c>
      <c r="S139" s="36">
        <f t="shared" si="43"/>
        <v>0</v>
      </c>
      <c r="T139" s="36">
        <f t="shared" si="44"/>
        <v>0</v>
      </c>
      <c r="U139" s="196">
        <f>'09-22 Hourly Purch Alloc'!J133</f>
        <v>89.896615654354832</v>
      </c>
      <c r="V139" s="185">
        <f t="shared" si="45"/>
        <v>0</v>
      </c>
      <c r="W139" s="37">
        <f t="shared" si="46"/>
        <v>0</v>
      </c>
      <c r="X139" s="38">
        <f t="shared" si="47"/>
        <v>0</v>
      </c>
      <c r="Y139" s="39">
        <f t="shared" si="48"/>
        <v>0</v>
      </c>
      <c r="Z139" s="246"/>
      <c r="AA139" s="189">
        <f t="shared" si="49"/>
        <v>0</v>
      </c>
      <c r="AB139" s="25">
        <f t="shared" si="50"/>
        <v>0</v>
      </c>
      <c r="AD139" s="29"/>
      <c r="AE139" s="67">
        <f>'09-22 Gen Pivot'!V133</f>
        <v>251.04849999999999</v>
      </c>
      <c r="AF139" s="195">
        <f>'09-22 KP Int Load &amp; Marg Loss'!N129</f>
        <v>606.16999999999996</v>
      </c>
      <c r="AG139" s="302">
        <f>'09-22 KP Int Load &amp; Marg Loss'!V129</f>
        <v>10.64</v>
      </c>
      <c r="AH139" s="67">
        <f>'09-22 Gen Pivot'!W133</f>
        <v>385</v>
      </c>
      <c r="AJ139" s="197">
        <f>'09-22 Gen Pivot'!Y133</f>
        <v>385</v>
      </c>
      <c r="AL139" s="29">
        <f t="shared" si="52"/>
        <v>0</v>
      </c>
      <c r="AN139" s="29">
        <f t="shared" si="53"/>
        <v>251.04849999999999</v>
      </c>
      <c r="AP139" s="33">
        <f t="shared" si="54"/>
        <v>-133.95150000000001</v>
      </c>
      <c r="AR139" s="197">
        <f>'09-22 Gen Pivot'!X133</f>
        <v>1404.9</v>
      </c>
    </row>
    <row r="140" spans="1:44" x14ac:dyDescent="0.25">
      <c r="A140" s="202">
        <f t="shared" si="51"/>
        <v>44810.374999999687</v>
      </c>
      <c r="B140" s="232"/>
      <c r="C140" s="174"/>
      <c r="D140" s="174"/>
      <c r="E140" s="131">
        <f t="shared" si="30"/>
        <v>0</v>
      </c>
      <c r="F140" s="50">
        <f t="shared" si="31"/>
        <v>0</v>
      </c>
      <c r="G140" s="49">
        <f t="shared" si="32"/>
        <v>0</v>
      </c>
      <c r="H140" s="54">
        <f>'09-22 Hourly Purch Alloc'!F134</f>
        <v>354.31099999999998</v>
      </c>
      <c r="I140" s="44">
        <f t="shared" si="33"/>
        <v>9.6100000000000012</v>
      </c>
      <c r="J140" s="34">
        <f t="shared" si="34"/>
        <v>0</v>
      </c>
      <c r="K140" s="167">
        <f t="shared" si="35"/>
        <v>0</v>
      </c>
      <c r="L140" s="34">
        <f t="shared" si="36"/>
        <v>250.76400000000001</v>
      </c>
      <c r="M140" s="34">
        <f t="shared" si="37"/>
        <v>385</v>
      </c>
      <c r="N140" s="34">
        <f t="shared" si="38"/>
        <v>614.68999999999994</v>
      </c>
      <c r="O140" s="32">
        <f t="shared" si="39"/>
        <v>229.68999999999994</v>
      </c>
      <c r="P140" s="32">
        <f t="shared" si="40"/>
        <v>0</v>
      </c>
      <c r="Q140" s="32">
        <f t="shared" si="41"/>
        <v>0</v>
      </c>
      <c r="R140" s="36">
        <f t="shared" si="42"/>
        <v>0</v>
      </c>
      <c r="S140" s="36">
        <f t="shared" si="43"/>
        <v>0</v>
      </c>
      <c r="T140" s="36">
        <f t="shared" si="44"/>
        <v>0</v>
      </c>
      <c r="U140" s="196">
        <f>'09-22 Hourly Purch Alloc'!J134</f>
        <v>87.039998758153146</v>
      </c>
      <c r="V140" s="185">
        <f t="shared" si="45"/>
        <v>0</v>
      </c>
      <c r="W140" s="37">
        <f t="shared" si="46"/>
        <v>0</v>
      </c>
      <c r="X140" s="38">
        <f t="shared" si="47"/>
        <v>0</v>
      </c>
      <c r="Y140" s="39">
        <f t="shared" si="48"/>
        <v>0</v>
      </c>
      <c r="Z140" s="246"/>
      <c r="AA140" s="189">
        <f t="shared" si="49"/>
        <v>0</v>
      </c>
      <c r="AB140" s="25">
        <f t="shared" si="50"/>
        <v>0</v>
      </c>
      <c r="AD140" s="29"/>
      <c r="AE140" s="67">
        <f>'09-22 Gen Pivot'!V134</f>
        <v>250.76400000000001</v>
      </c>
      <c r="AF140" s="195">
        <f>'09-22 KP Int Load &amp; Marg Loss'!N130</f>
        <v>614.68999999999994</v>
      </c>
      <c r="AG140" s="302">
        <f>'09-22 KP Int Load &amp; Marg Loss'!V130</f>
        <v>9.6100000000000012</v>
      </c>
      <c r="AH140" s="67">
        <f>'09-22 Gen Pivot'!W134</f>
        <v>385</v>
      </c>
      <c r="AJ140" s="197">
        <f>'09-22 Gen Pivot'!Y134</f>
        <v>385</v>
      </c>
      <c r="AL140" s="29">
        <f t="shared" si="52"/>
        <v>0</v>
      </c>
      <c r="AN140" s="29">
        <f t="shared" si="53"/>
        <v>250.76400000000001</v>
      </c>
      <c r="AP140" s="33">
        <f t="shared" si="54"/>
        <v>-134.23599999999999</v>
      </c>
      <c r="AR140" s="197">
        <f>'09-22 Gen Pivot'!X134</f>
        <v>1404.9</v>
      </c>
    </row>
    <row r="141" spans="1:44" x14ac:dyDescent="0.25">
      <c r="A141" s="202">
        <f t="shared" si="51"/>
        <v>44810.416666666351</v>
      </c>
      <c r="B141" s="232"/>
      <c r="C141" s="174"/>
      <c r="D141" s="174"/>
      <c r="E141" s="131">
        <f t="shared" ref="E141:E204" si="55">SUM(B141:D141)</f>
        <v>0</v>
      </c>
      <c r="F141" s="50">
        <f t="shared" ref="F141:F204" si="56">IF(E141&gt;0,F140+1,0)</f>
        <v>0</v>
      </c>
      <c r="G141" s="49">
        <f t="shared" ref="G141:G204" si="57">IF(MAX(F141:F147)&gt;6,"Yes",0)</f>
        <v>0</v>
      </c>
      <c r="H141" s="54">
        <f>'09-22 Hourly Purch Alloc'!F135</f>
        <v>368.83199999999999</v>
      </c>
      <c r="I141" s="44">
        <f t="shared" ref="I141:I204" si="58">AG141</f>
        <v>9.4600000000000026</v>
      </c>
      <c r="J141" s="34">
        <f t="shared" ref="J141:J204" si="59">MIN(E141,H141)</f>
        <v>0</v>
      </c>
      <c r="K141" s="167">
        <f t="shared" ref="K141:K204" si="60">IF(J141=0,0,IF(G141&lt;&gt;"Yes",0,J141))</f>
        <v>0</v>
      </c>
      <c r="L141" s="34">
        <f t="shared" ref="L141:L204" si="61">AN141</f>
        <v>251.03149999999999</v>
      </c>
      <c r="M141" s="34">
        <f t="shared" ref="M141:M204" si="62">AH141</f>
        <v>385</v>
      </c>
      <c r="N141" s="34">
        <f t="shared" ref="N141:N204" si="63">AF141</f>
        <v>629.32000000000005</v>
      </c>
      <c r="O141" s="32">
        <f t="shared" ref="O141:O204" si="64">MAX(N141-M141,0)</f>
        <v>244.32000000000005</v>
      </c>
      <c r="P141" s="32">
        <f t="shared" ref="P141:P204" si="65">MIN(K141,O141)</f>
        <v>0</v>
      </c>
      <c r="Q141" s="32">
        <f t="shared" ref="Q141:Q204" si="66">IF(P141&lt;=0,0,L141+I141+H141-N141)</f>
        <v>0</v>
      </c>
      <c r="R141" s="36">
        <f t="shared" ref="R141:R204" si="67">IF($P141&gt;0,MIN($P141,$E141)*(B141/$E141),0)</f>
        <v>0</v>
      </c>
      <c r="S141" s="36">
        <f t="shared" ref="S141:S204" si="68">IF($P141&gt;0,MIN($P141,$E141)*(C141/$E141),0)</f>
        <v>0</v>
      </c>
      <c r="T141" s="36">
        <f t="shared" ref="T141:T204" si="69">IF($P141&gt;0,MIN($P141,$E141)*(D141/$E141),0)</f>
        <v>0</v>
      </c>
      <c r="U141" s="196">
        <f>'09-22 Hourly Purch Alloc'!J135</f>
        <v>93.825242739241716</v>
      </c>
      <c r="V141" s="185">
        <f t="shared" ref="V141:V204" si="70">(R141+S141+T141)*U141</f>
        <v>0</v>
      </c>
      <c r="W141" s="37">
        <f t="shared" ref="W141:W204" si="71">IF(B141&gt;0,W$9,0)</f>
        <v>0</v>
      </c>
      <c r="X141" s="38">
        <f t="shared" ref="X141:X204" si="72">IF(C141&gt;0,X$9,0)</f>
        <v>0</v>
      </c>
      <c r="Y141" s="39">
        <f t="shared" ref="Y141:Y204" si="73">IF(D141&gt;0,Y$9,0)</f>
        <v>0</v>
      </c>
      <c r="Z141" s="246"/>
      <c r="AA141" s="189">
        <f t="shared" ref="AA141:AA204" si="74">R141*MIN(U141,W141)+S141*MIN(U141,X141)+T141*MIN(U141,Y141)</f>
        <v>0</v>
      </c>
      <c r="AB141" s="25">
        <f t="shared" ref="AB141:AB204" si="75">IF(V141-AA141&lt;0,0,V141-AA141)</f>
        <v>0</v>
      </c>
      <c r="AD141" s="29"/>
      <c r="AE141" s="67">
        <f>'09-22 Gen Pivot'!V135</f>
        <v>251.03149999999999</v>
      </c>
      <c r="AF141" s="195">
        <f>'09-22 KP Int Load &amp; Marg Loss'!N131</f>
        <v>629.32000000000005</v>
      </c>
      <c r="AG141" s="302">
        <f>'09-22 KP Int Load &amp; Marg Loss'!V131</f>
        <v>9.4600000000000026</v>
      </c>
      <c r="AH141" s="67">
        <f>'09-22 Gen Pivot'!W135</f>
        <v>385</v>
      </c>
      <c r="AJ141" s="197">
        <f>'09-22 Gen Pivot'!Y135</f>
        <v>385</v>
      </c>
      <c r="AL141" s="29">
        <f t="shared" si="52"/>
        <v>0</v>
      </c>
      <c r="AN141" s="29">
        <f t="shared" si="53"/>
        <v>251.03149999999999</v>
      </c>
      <c r="AP141" s="33">
        <f t="shared" si="54"/>
        <v>-133.96850000000001</v>
      </c>
      <c r="AR141" s="197">
        <f>'09-22 Gen Pivot'!X135</f>
        <v>1404.9</v>
      </c>
    </row>
    <row r="142" spans="1:44" x14ac:dyDescent="0.25">
      <c r="A142" s="202">
        <f t="shared" ref="A142:A205" si="76">A141+1/24</f>
        <v>44810.458333333016</v>
      </c>
      <c r="B142" s="232"/>
      <c r="C142" s="174"/>
      <c r="D142" s="174"/>
      <c r="E142" s="131">
        <f t="shared" si="55"/>
        <v>0</v>
      </c>
      <c r="F142" s="50">
        <f t="shared" si="56"/>
        <v>0</v>
      </c>
      <c r="G142" s="49">
        <f t="shared" si="57"/>
        <v>0</v>
      </c>
      <c r="H142" s="54">
        <f>'09-22 Hourly Purch Alloc'!F136</f>
        <v>403.17899999999997</v>
      </c>
      <c r="I142" s="44">
        <f t="shared" si="58"/>
        <v>9.4800000000000022</v>
      </c>
      <c r="J142" s="34">
        <f t="shared" si="59"/>
        <v>0</v>
      </c>
      <c r="K142" s="167">
        <f t="shared" si="60"/>
        <v>0</v>
      </c>
      <c r="L142" s="34">
        <f t="shared" si="61"/>
        <v>250.86850000000001</v>
      </c>
      <c r="M142" s="34">
        <f t="shared" si="62"/>
        <v>385</v>
      </c>
      <c r="N142" s="34">
        <f t="shared" si="63"/>
        <v>663.53</v>
      </c>
      <c r="O142" s="32">
        <f t="shared" si="64"/>
        <v>278.52999999999997</v>
      </c>
      <c r="P142" s="32">
        <f t="shared" si="65"/>
        <v>0</v>
      </c>
      <c r="Q142" s="32">
        <f t="shared" si="66"/>
        <v>0</v>
      </c>
      <c r="R142" s="36">
        <f t="shared" si="67"/>
        <v>0</v>
      </c>
      <c r="S142" s="36">
        <f t="shared" si="68"/>
        <v>0</v>
      </c>
      <c r="T142" s="36">
        <f t="shared" si="69"/>
        <v>0</v>
      </c>
      <c r="U142" s="196">
        <f>'09-22 Hourly Purch Alloc'!J136</f>
        <v>97.219999057490597</v>
      </c>
      <c r="V142" s="185">
        <f t="shared" si="70"/>
        <v>0</v>
      </c>
      <c r="W142" s="37">
        <f t="shared" si="71"/>
        <v>0</v>
      </c>
      <c r="X142" s="38">
        <f t="shared" si="72"/>
        <v>0</v>
      </c>
      <c r="Y142" s="39">
        <f t="shared" si="73"/>
        <v>0</v>
      </c>
      <c r="Z142" s="246"/>
      <c r="AA142" s="189">
        <f t="shared" si="74"/>
        <v>0</v>
      </c>
      <c r="AB142" s="25">
        <f t="shared" si="75"/>
        <v>0</v>
      </c>
      <c r="AD142" s="29"/>
      <c r="AE142" s="67">
        <f>'09-22 Gen Pivot'!V136</f>
        <v>250.86850000000001</v>
      </c>
      <c r="AF142" s="195">
        <f>'09-22 KP Int Load &amp; Marg Loss'!N132</f>
        <v>663.53</v>
      </c>
      <c r="AG142" s="302">
        <f>'09-22 KP Int Load &amp; Marg Loss'!V132</f>
        <v>9.4800000000000022</v>
      </c>
      <c r="AH142" s="67">
        <f>'09-22 Gen Pivot'!W136</f>
        <v>385</v>
      </c>
      <c r="AJ142" s="197">
        <f>'09-22 Gen Pivot'!Y136</f>
        <v>385</v>
      </c>
      <c r="AL142" s="29">
        <f t="shared" si="52"/>
        <v>0</v>
      </c>
      <c r="AN142" s="29">
        <f t="shared" si="53"/>
        <v>250.86850000000001</v>
      </c>
      <c r="AP142" s="33">
        <f t="shared" si="54"/>
        <v>-134.13149999999999</v>
      </c>
      <c r="AR142" s="197">
        <f>'09-22 Gen Pivot'!X136</f>
        <v>1404.9</v>
      </c>
    </row>
    <row r="143" spans="1:44" x14ac:dyDescent="0.25">
      <c r="A143" s="202">
        <f t="shared" si="76"/>
        <v>44810.49999999968</v>
      </c>
      <c r="B143" s="232"/>
      <c r="C143" s="174"/>
      <c r="D143" s="174"/>
      <c r="E143" s="131">
        <f t="shared" si="55"/>
        <v>0</v>
      </c>
      <c r="F143" s="50">
        <f t="shared" si="56"/>
        <v>0</v>
      </c>
      <c r="G143" s="49">
        <f t="shared" si="57"/>
        <v>0</v>
      </c>
      <c r="H143" s="54">
        <f>'09-22 Hourly Purch Alloc'!F137</f>
        <v>435.87200000000001</v>
      </c>
      <c r="I143" s="44">
        <f t="shared" si="58"/>
        <v>10.090000000000002</v>
      </c>
      <c r="J143" s="34">
        <f t="shared" si="59"/>
        <v>0</v>
      </c>
      <c r="K143" s="167">
        <f t="shared" si="60"/>
        <v>0</v>
      </c>
      <c r="L143" s="34">
        <f t="shared" si="61"/>
        <v>251.18950000000001</v>
      </c>
      <c r="M143" s="34">
        <f t="shared" si="62"/>
        <v>385</v>
      </c>
      <c r="N143" s="34">
        <f t="shared" si="63"/>
        <v>697.15000000000009</v>
      </c>
      <c r="O143" s="32">
        <f t="shared" si="64"/>
        <v>312.15000000000009</v>
      </c>
      <c r="P143" s="32">
        <f t="shared" si="65"/>
        <v>0</v>
      </c>
      <c r="Q143" s="32">
        <f t="shared" si="66"/>
        <v>0</v>
      </c>
      <c r="R143" s="36">
        <f t="shared" si="67"/>
        <v>0</v>
      </c>
      <c r="S143" s="36">
        <f t="shared" si="68"/>
        <v>0</v>
      </c>
      <c r="T143" s="36">
        <f t="shared" si="69"/>
        <v>0</v>
      </c>
      <c r="U143" s="196">
        <f>'09-22 Hourly Purch Alloc'!J137</f>
        <v>104.0752393179649</v>
      </c>
      <c r="V143" s="185">
        <f t="shared" si="70"/>
        <v>0</v>
      </c>
      <c r="W143" s="37">
        <f t="shared" si="71"/>
        <v>0</v>
      </c>
      <c r="X143" s="38">
        <f t="shared" si="72"/>
        <v>0</v>
      </c>
      <c r="Y143" s="39">
        <f t="shared" si="73"/>
        <v>0</v>
      </c>
      <c r="Z143" s="246"/>
      <c r="AA143" s="189">
        <f t="shared" si="74"/>
        <v>0</v>
      </c>
      <c r="AB143" s="25">
        <f t="shared" si="75"/>
        <v>0</v>
      </c>
      <c r="AD143" s="29"/>
      <c r="AE143" s="67">
        <f>'09-22 Gen Pivot'!V137</f>
        <v>251.18950000000001</v>
      </c>
      <c r="AF143" s="195">
        <f>'09-22 KP Int Load &amp; Marg Loss'!N133</f>
        <v>697.15000000000009</v>
      </c>
      <c r="AG143" s="302">
        <f>'09-22 KP Int Load &amp; Marg Loss'!V133</f>
        <v>10.090000000000002</v>
      </c>
      <c r="AH143" s="67">
        <f>'09-22 Gen Pivot'!W137</f>
        <v>385</v>
      </c>
      <c r="AJ143" s="197">
        <f>'09-22 Gen Pivot'!Y137</f>
        <v>385</v>
      </c>
      <c r="AL143" s="29">
        <f t="shared" si="52"/>
        <v>0</v>
      </c>
      <c r="AN143" s="29">
        <f t="shared" si="53"/>
        <v>251.18950000000001</v>
      </c>
      <c r="AP143" s="33">
        <f t="shared" si="54"/>
        <v>-133.81049999999999</v>
      </c>
      <c r="AR143" s="197">
        <f>'09-22 Gen Pivot'!X137</f>
        <v>1404.9</v>
      </c>
    </row>
    <row r="144" spans="1:44" x14ac:dyDescent="0.25">
      <c r="A144" s="202">
        <f t="shared" si="76"/>
        <v>44810.541666666344</v>
      </c>
      <c r="B144" s="232"/>
      <c r="C144" s="174"/>
      <c r="D144" s="174"/>
      <c r="E144" s="131">
        <f t="shared" si="55"/>
        <v>0</v>
      </c>
      <c r="F144" s="50">
        <f t="shared" si="56"/>
        <v>0</v>
      </c>
      <c r="G144" s="49">
        <f t="shared" si="57"/>
        <v>0</v>
      </c>
      <c r="H144" s="54">
        <f>'09-22 Hourly Purch Alloc'!F138</f>
        <v>459.03100000000001</v>
      </c>
      <c r="I144" s="44">
        <f t="shared" si="58"/>
        <v>10.540000000000001</v>
      </c>
      <c r="J144" s="34">
        <f t="shared" si="59"/>
        <v>0</v>
      </c>
      <c r="K144" s="167">
        <f t="shared" si="60"/>
        <v>0</v>
      </c>
      <c r="L144" s="34">
        <f t="shared" si="61"/>
        <v>251.11</v>
      </c>
      <c r="M144" s="34">
        <f t="shared" si="62"/>
        <v>385</v>
      </c>
      <c r="N144" s="34">
        <f t="shared" si="63"/>
        <v>720.67000000000007</v>
      </c>
      <c r="O144" s="32">
        <f t="shared" si="64"/>
        <v>335.67000000000007</v>
      </c>
      <c r="P144" s="32">
        <f t="shared" si="65"/>
        <v>0</v>
      </c>
      <c r="Q144" s="32">
        <f t="shared" si="66"/>
        <v>0</v>
      </c>
      <c r="R144" s="36">
        <f t="shared" si="67"/>
        <v>0</v>
      </c>
      <c r="S144" s="36">
        <f t="shared" si="68"/>
        <v>0</v>
      </c>
      <c r="T144" s="36">
        <f t="shared" si="69"/>
        <v>0</v>
      </c>
      <c r="U144" s="196">
        <f>'09-22 Hourly Purch Alloc'!J138</f>
        <v>107.26837650180489</v>
      </c>
      <c r="V144" s="185">
        <f t="shared" si="70"/>
        <v>0</v>
      </c>
      <c r="W144" s="37">
        <f t="shared" si="71"/>
        <v>0</v>
      </c>
      <c r="X144" s="38">
        <f t="shared" si="72"/>
        <v>0</v>
      </c>
      <c r="Y144" s="39">
        <f t="shared" si="73"/>
        <v>0</v>
      </c>
      <c r="Z144" s="246"/>
      <c r="AA144" s="189">
        <f t="shared" si="74"/>
        <v>0</v>
      </c>
      <c r="AB144" s="25">
        <f t="shared" si="75"/>
        <v>0</v>
      </c>
      <c r="AD144" s="29"/>
      <c r="AE144" s="67">
        <f>'09-22 Gen Pivot'!V138</f>
        <v>251.11</v>
      </c>
      <c r="AF144" s="195">
        <f>'09-22 KP Int Load &amp; Marg Loss'!N134</f>
        <v>720.67000000000007</v>
      </c>
      <c r="AG144" s="302">
        <f>'09-22 KP Int Load &amp; Marg Loss'!V134</f>
        <v>10.540000000000001</v>
      </c>
      <c r="AH144" s="67">
        <f>'09-22 Gen Pivot'!W138</f>
        <v>385</v>
      </c>
      <c r="AJ144" s="197">
        <f>'09-22 Gen Pivot'!Y138</f>
        <v>385</v>
      </c>
      <c r="AL144" s="29">
        <f t="shared" si="52"/>
        <v>0</v>
      </c>
      <c r="AN144" s="29">
        <f t="shared" si="53"/>
        <v>251.11</v>
      </c>
      <c r="AP144" s="33">
        <f t="shared" si="54"/>
        <v>-133.88999999999999</v>
      </c>
      <c r="AR144" s="197">
        <f>'09-22 Gen Pivot'!X138</f>
        <v>1404.9</v>
      </c>
    </row>
    <row r="145" spans="1:44" x14ac:dyDescent="0.25">
      <c r="A145" s="202">
        <f t="shared" si="76"/>
        <v>44810.583333333008</v>
      </c>
      <c r="B145" s="232"/>
      <c r="C145" s="174"/>
      <c r="D145" s="174"/>
      <c r="E145" s="131">
        <f t="shared" si="55"/>
        <v>0</v>
      </c>
      <c r="F145" s="50">
        <f t="shared" si="56"/>
        <v>0</v>
      </c>
      <c r="G145" s="49">
        <f t="shared" si="57"/>
        <v>0</v>
      </c>
      <c r="H145" s="54">
        <f>'09-22 Hourly Purch Alloc'!F139</f>
        <v>493.904</v>
      </c>
      <c r="I145" s="44">
        <f t="shared" si="58"/>
        <v>10.970000000000002</v>
      </c>
      <c r="J145" s="34">
        <f t="shared" si="59"/>
        <v>0</v>
      </c>
      <c r="K145" s="167">
        <f t="shared" si="60"/>
        <v>0</v>
      </c>
      <c r="L145" s="34">
        <f t="shared" si="61"/>
        <v>250.834</v>
      </c>
      <c r="M145" s="34">
        <f t="shared" si="62"/>
        <v>385</v>
      </c>
      <c r="N145" s="34">
        <f t="shared" si="63"/>
        <v>755.72000000000014</v>
      </c>
      <c r="O145" s="32">
        <f t="shared" si="64"/>
        <v>370.72000000000014</v>
      </c>
      <c r="P145" s="32">
        <f t="shared" si="65"/>
        <v>0</v>
      </c>
      <c r="Q145" s="32">
        <f t="shared" si="66"/>
        <v>0</v>
      </c>
      <c r="R145" s="36">
        <f t="shared" si="67"/>
        <v>0</v>
      </c>
      <c r="S145" s="36">
        <f t="shared" si="68"/>
        <v>0</v>
      </c>
      <c r="T145" s="36">
        <f t="shared" si="69"/>
        <v>0</v>
      </c>
      <c r="U145" s="196">
        <f>'09-22 Hourly Purch Alloc'!J139</f>
        <v>110.17278570734393</v>
      </c>
      <c r="V145" s="185">
        <f t="shared" si="70"/>
        <v>0</v>
      </c>
      <c r="W145" s="37">
        <f t="shared" si="71"/>
        <v>0</v>
      </c>
      <c r="X145" s="38">
        <f t="shared" si="72"/>
        <v>0</v>
      </c>
      <c r="Y145" s="39">
        <f t="shared" si="73"/>
        <v>0</v>
      </c>
      <c r="Z145" s="246"/>
      <c r="AA145" s="189">
        <f t="shared" si="74"/>
        <v>0</v>
      </c>
      <c r="AB145" s="25">
        <f t="shared" si="75"/>
        <v>0</v>
      </c>
      <c r="AD145" s="29"/>
      <c r="AE145" s="67">
        <f>'09-22 Gen Pivot'!V139</f>
        <v>250.834</v>
      </c>
      <c r="AF145" s="195">
        <f>'09-22 KP Int Load &amp; Marg Loss'!N135</f>
        <v>755.72000000000014</v>
      </c>
      <c r="AG145" s="302">
        <f>'09-22 KP Int Load &amp; Marg Loss'!V135</f>
        <v>10.970000000000002</v>
      </c>
      <c r="AH145" s="67">
        <f>'09-22 Gen Pivot'!W139</f>
        <v>385</v>
      </c>
      <c r="AJ145" s="197">
        <f>'09-22 Gen Pivot'!Y139</f>
        <v>385</v>
      </c>
      <c r="AL145" s="29">
        <f t="shared" si="52"/>
        <v>0</v>
      </c>
      <c r="AN145" s="29">
        <f t="shared" si="53"/>
        <v>250.834</v>
      </c>
      <c r="AP145" s="33">
        <f t="shared" si="54"/>
        <v>-134.166</v>
      </c>
      <c r="AR145" s="197">
        <f>'09-22 Gen Pivot'!X139</f>
        <v>1404.9</v>
      </c>
    </row>
    <row r="146" spans="1:44" x14ac:dyDescent="0.25">
      <c r="A146" s="202">
        <f t="shared" si="76"/>
        <v>44810.624999999673</v>
      </c>
      <c r="B146" s="232"/>
      <c r="C146" s="174"/>
      <c r="D146" s="174"/>
      <c r="E146" s="131">
        <f t="shared" si="55"/>
        <v>0</v>
      </c>
      <c r="F146" s="50">
        <f t="shared" si="56"/>
        <v>0</v>
      </c>
      <c r="G146" s="49">
        <f t="shared" si="57"/>
        <v>0</v>
      </c>
      <c r="H146" s="54">
        <f>'09-22 Hourly Purch Alloc'!F140</f>
        <v>497.12799999999999</v>
      </c>
      <c r="I146" s="44">
        <f t="shared" si="58"/>
        <v>11.190000000000001</v>
      </c>
      <c r="J146" s="34">
        <f t="shared" si="59"/>
        <v>0</v>
      </c>
      <c r="K146" s="167">
        <f t="shared" si="60"/>
        <v>0</v>
      </c>
      <c r="L146" s="34">
        <f t="shared" si="61"/>
        <v>255.8725</v>
      </c>
      <c r="M146" s="34">
        <f t="shared" si="62"/>
        <v>385</v>
      </c>
      <c r="N146" s="34">
        <f t="shared" si="63"/>
        <v>764.19</v>
      </c>
      <c r="O146" s="32">
        <f t="shared" si="64"/>
        <v>379.19000000000005</v>
      </c>
      <c r="P146" s="32">
        <f t="shared" si="65"/>
        <v>0</v>
      </c>
      <c r="Q146" s="32">
        <f t="shared" si="66"/>
        <v>0</v>
      </c>
      <c r="R146" s="36">
        <f t="shared" si="67"/>
        <v>0</v>
      </c>
      <c r="S146" s="36">
        <f t="shared" si="68"/>
        <v>0</v>
      </c>
      <c r="T146" s="36">
        <f t="shared" si="69"/>
        <v>0</v>
      </c>
      <c r="U146" s="196">
        <f>'09-22 Hourly Purch Alloc'!J140</f>
        <v>119.90411885872452</v>
      </c>
      <c r="V146" s="185">
        <f t="shared" si="70"/>
        <v>0</v>
      </c>
      <c r="W146" s="37">
        <f t="shared" si="71"/>
        <v>0</v>
      </c>
      <c r="X146" s="38">
        <f t="shared" si="72"/>
        <v>0</v>
      </c>
      <c r="Y146" s="39">
        <f t="shared" si="73"/>
        <v>0</v>
      </c>
      <c r="Z146" s="246"/>
      <c r="AA146" s="189">
        <f t="shared" si="74"/>
        <v>0</v>
      </c>
      <c r="AB146" s="25">
        <f t="shared" si="75"/>
        <v>0</v>
      </c>
      <c r="AD146" s="29"/>
      <c r="AE146" s="67">
        <f>'09-22 Gen Pivot'!V140</f>
        <v>255.8725</v>
      </c>
      <c r="AF146" s="195">
        <f>'09-22 KP Int Load &amp; Marg Loss'!N136</f>
        <v>764.19</v>
      </c>
      <c r="AG146" s="302">
        <f>'09-22 KP Int Load &amp; Marg Loss'!V136</f>
        <v>11.190000000000001</v>
      </c>
      <c r="AH146" s="67">
        <f>'09-22 Gen Pivot'!W140</f>
        <v>385</v>
      </c>
      <c r="AJ146" s="197">
        <f>'09-22 Gen Pivot'!Y140</f>
        <v>385</v>
      </c>
      <c r="AL146" s="29">
        <f t="shared" si="52"/>
        <v>0</v>
      </c>
      <c r="AN146" s="29">
        <f t="shared" si="53"/>
        <v>255.8725</v>
      </c>
      <c r="AP146" s="33">
        <f t="shared" si="54"/>
        <v>-129.1275</v>
      </c>
      <c r="AR146" s="197">
        <f>'09-22 Gen Pivot'!X140</f>
        <v>1404.9</v>
      </c>
    </row>
    <row r="147" spans="1:44" x14ac:dyDescent="0.25">
      <c r="A147" s="202">
        <f t="shared" si="76"/>
        <v>44810.666666666337</v>
      </c>
      <c r="B147" s="232"/>
      <c r="C147" s="174"/>
      <c r="D147" s="174"/>
      <c r="E147" s="131">
        <f t="shared" si="55"/>
        <v>0</v>
      </c>
      <c r="F147" s="50">
        <f t="shared" si="56"/>
        <v>0</v>
      </c>
      <c r="G147" s="49">
        <f t="shared" si="57"/>
        <v>0</v>
      </c>
      <c r="H147" s="54">
        <f>'09-22 Hourly Purch Alloc'!F141</f>
        <v>505.40800000000002</v>
      </c>
      <c r="I147" s="44">
        <f t="shared" si="58"/>
        <v>11.790000000000001</v>
      </c>
      <c r="J147" s="34">
        <f t="shared" si="59"/>
        <v>0</v>
      </c>
      <c r="K147" s="167">
        <f t="shared" si="60"/>
        <v>0</v>
      </c>
      <c r="L147" s="34">
        <f t="shared" si="61"/>
        <v>251.804</v>
      </c>
      <c r="M147" s="34">
        <f t="shared" si="62"/>
        <v>385</v>
      </c>
      <c r="N147" s="34">
        <f t="shared" si="63"/>
        <v>769.00000000000011</v>
      </c>
      <c r="O147" s="32">
        <f t="shared" si="64"/>
        <v>384.00000000000011</v>
      </c>
      <c r="P147" s="32">
        <f t="shared" si="65"/>
        <v>0</v>
      </c>
      <c r="Q147" s="32">
        <f t="shared" si="66"/>
        <v>0</v>
      </c>
      <c r="R147" s="36">
        <f t="shared" si="67"/>
        <v>0</v>
      </c>
      <c r="S147" s="36">
        <f t="shared" si="68"/>
        <v>0</v>
      </c>
      <c r="T147" s="36">
        <f t="shared" si="69"/>
        <v>0</v>
      </c>
      <c r="U147" s="196">
        <f>'09-22 Hourly Purch Alloc'!J141</f>
        <v>118.98000031657591</v>
      </c>
      <c r="V147" s="185">
        <f t="shared" si="70"/>
        <v>0</v>
      </c>
      <c r="W147" s="37">
        <f t="shared" si="71"/>
        <v>0</v>
      </c>
      <c r="X147" s="38">
        <f t="shared" si="72"/>
        <v>0</v>
      </c>
      <c r="Y147" s="39">
        <f t="shared" si="73"/>
        <v>0</v>
      </c>
      <c r="Z147" s="246"/>
      <c r="AA147" s="189">
        <f t="shared" si="74"/>
        <v>0</v>
      </c>
      <c r="AB147" s="25">
        <f t="shared" si="75"/>
        <v>0</v>
      </c>
      <c r="AD147" s="29"/>
      <c r="AE147" s="67">
        <f>'09-22 Gen Pivot'!V141</f>
        <v>251.804</v>
      </c>
      <c r="AF147" s="195">
        <f>'09-22 KP Int Load &amp; Marg Loss'!N137</f>
        <v>769.00000000000011</v>
      </c>
      <c r="AG147" s="302">
        <f>'09-22 KP Int Load &amp; Marg Loss'!V137</f>
        <v>11.790000000000001</v>
      </c>
      <c r="AH147" s="67">
        <f>'09-22 Gen Pivot'!W141</f>
        <v>385</v>
      </c>
      <c r="AJ147" s="197">
        <f>'09-22 Gen Pivot'!Y141</f>
        <v>385</v>
      </c>
      <c r="AL147" s="29">
        <f t="shared" si="52"/>
        <v>0</v>
      </c>
      <c r="AN147" s="29">
        <f t="shared" si="53"/>
        <v>251.804</v>
      </c>
      <c r="AP147" s="33">
        <f t="shared" si="54"/>
        <v>-133.196</v>
      </c>
      <c r="AR147" s="197">
        <f>'09-22 Gen Pivot'!X141</f>
        <v>1404.9</v>
      </c>
    </row>
    <row r="148" spans="1:44" x14ac:dyDescent="0.25">
      <c r="A148" s="202">
        <f t="shared" si="76"/>
        <v>44810.708333333001</v>
      </c>
      <c r="B148" s="232"/>
      <c r="C148" s="174"/>
      <c r="D148" s="174"/>
      <c r="E148" s="131">
        <f t="shared" si="55"/>
        <v>0</v>
      </c>
      <c r="F148" s="50">
        <f t="shared" si="56"/>
        <v>0</v>
      </c>
      <c r="G148" s="49">
        <f t="shared" si="57"/>
        <v>0</v>
      </c>
      <c r="H148" s="54">
        <f>'09-22 Hourly Purch Alloc'!F142</f>
        <v>514.41899999999998</v>
      </c>
      <c r="I148" s="44">
        <f t="shared" si="58"/>
        <v>12.190000000000001</v>
      </c>
      <c r="J148" s="34">
        <f t="shared" si="59"/>
        <v>0</v>
      </c>
      <c r="K148" s="167">
        <f t="shared" si="60"/>
        <v>0</v>
      </c>
      <c r="L148" s="34">
        <f t="shared" si="61"/>
        <v>251.64</v>
      </c>
      <c r="M148" s="34">
        <f t="shared" si="62"/>
        <v>385</v>
      </c>
      <c r="N148" s="34">
        <f t="shared" si="63"/>
        <v>778.26</v>
      </c>
      <c r="O148" s="32">
        <f t="shared" si="64"/>
        <v>393.26</v>
      </c>
      <c r="P148" s="32">
        <f t="shared" si="65"/>
        <v>0</v>
      </c>
      <c r="Q148" s="32">
        <f t="shared" si="66"/>
        <v>0</v>
      </c>
      <c r="R148" s="36">
        <f t="shared" si="67"/>
        <v>0</v>
      </c>
      <c r="S148" s="36">
        <f t="shared" si="68"/>
        <v>0</v>
      </c>
      <c r="T148" s="36">
        <f t="shared" si="69"/>
        <v>0</v>
      </c>
      <c r="U148" s="196">
        <f>'09-22 Hourly Purch Alloc'!J142</f>
        <v>135.89294447522354</v>
      </c>
      <c r="V148" s="185">
        <f t="shared" si="70"/>
        <v>0</v>
      </c>
      <c r="W148" s="37">
        <f t="shared" si="71"/>
        <v>0</v>
      </c>
      <c r="X148" s="38">
        <f t="shared" si="72"/>
        <v>0</v>
      </c>
      <c r="Y148" s="39">
        <f t="shared" si="73"/>
        <v>0</v>
      </c>
      <c r="Z148" s="246"/>
      <c r="AA148" s="189">
        <f t="shared" si="74"/>
        <v>0</v>
      </c>
      <c r="AB148" s="25">
        <f t="shared" si="75"/>
        <v>0</v>
      </c>
      <c r="AD148" s="29"/>
      <c r="AE148" s="67">
        <f>'09-22 Gen Pivot'!V142</f>
        <v>251.64</v>
      </c>
      <c r="AF148" s="195">
        <f>'09-22 KP Int Load &amp; Marg Loss'!N138</f>
        <v>778.26</v>
      </c>
      <c r="AG148" s="302">
        <f>'09-22 KP Int Load &amp; Marg Loss'!V138</f>
        <v>12.190000000000001</v>
      </c>
      <c r="AH148" s="67">
        <f>'09-22 Gen Pivot'!W142</f>
        <v>385</v>
      </c>
      <c r="AJ148" s="197">
        <f>'09-22 Gen Pivot'!Y142</f>
        <v>385</v>
      </c>
      <c r="AL148" s="29">
        <f t="shared" si="52"/>
        <v>0</v>
      </c>
      <c r="AN148" s="29">
        <f t="shared" si="53"/>
        <v>251.64</v>
      </c>
      <c r="AP148" s="33">
        <f t="shared" si="54"/>
        <v>-133.36000000000001</v>
      </c>
      <c r="AR148" s="197">
        <f>'09-22 Gen Pivot'!X142</f>
        <v>1404.9</v>
      </c>
    </row>
    <row r="149" spans="1:44" x14ac:dyDescent="0.25">
      <c r="A149" s="202">
        <f t="shared" si="76"/>
        <v>44810.749999999665</v>
      </c>
      <c r="B149" s="232"/>
      <c r="C149" s="174"/>
      <c r="D149" s="174"/>
      <c r="E149" s="131">
        <f t="shared" si="55"/>
        <v>0</v>
      </c>
      <c r="F149" s="50">
        <f t="shared" si="56"/>
        <v>0</v>
      </c>
      <c r="G149" s="49">
        <f t="shared" si="57"/>
        <v>0</v>
      </c>
      <c r="H149" s="54">
        <f>'09-22 Hourly Purch Alloc'!F143</f>
        <v>503.52100000000007</v>
      </c>
      <c r="I149" s="44">
        <f t="shared" si="58"/>
        <v>11.990000000000002</v>
      </c>
      <c r="J149" s="34">
        <f t="shared" si="59"/>
        <v>0</v>
      </c>
      <c r="K149" s="167">
        <f t="shared" si="60"/>
        <v>0</v>
      </c>
      <c r="L149" s="34">
        <f t="shared" si="61"/>
        <v>251.13849999999999</v>
      </c>
      <c r="M149" s="34">
        <f t="shared" si="62"/>
        <v>385</v>
      </c>
      <c r="N149" s="34">
        <f t="shared" si="63"/>
        <v>766.66</v>
      </c>
      <c r="O149" s="32">
        <f t="shared" si="64"/>
        <v>381.65999999999997</v>
      </c>
      <c r="P149" s="32">
        <f t="shared" si="65"/>
        <v>0</v>
      </c>
      <c r="Q149" s="32">
        <f t="shared" si="66"/>
        <v>0</v>
      </c>
      <c r="R149" s="36">
        <f t="shared" si="67"/>
        <v>0</v>
      </c>
      <c r="S149" s="36">
        <f t="shared" si="68"/>
        <v>0</v>
      </c>
      <c r="T149" s="36">
        <f t="shared" si="69"/>
        <v>0</v>
      </c>
      <c r="U149" s="196">
        <f>'09-22 Hourly Purch Alloc'!J143</f>
        <v>136.16999986097898</v>
      </c>
      <c r="V149" s="185">
        <f t="shared" si="70"/>
        <v>0</v>
      </c>
      <c r="W149" s="37">
        <f t="shared" si="71"/>
        <v>0</v>
      </c>
      <c r="X149" s="38">
        <f t="shared" si="72"/>
        <v>0</v>
      </c>
      <c r="Y149" s="39">
        <f t="shared" si="73"/>
        <v>0</v>
      </c>
      <c r="Z149" s="246"/>
      <c r="AA149" s="189">
        <f t="shared" si="74"/>
        <v>0</v>
      </c>
      <c r="AB149" s="25">
        <f t="shared" si="75"/>
        <v>0</v>
      </c>
      <c r="AD149" s="29"/>
      <c r="AE149" s="67">
        <f>'09-22 Gen Pivot'!V143</f>
        <v>251.13849999999999</v>
      </c>
      <c r="AF149" s="195">
        <f>'09-22 KP Int Load &amp; Marg Loss'!N139</f>
        <v>766.66</v>
      </c>
      <c r="AG149" s="302">
        <f>'09-22 KP Int Load &amp; Marg Loss'!V139</f>
        <v>11.990000000000002</v>
      </c>
      <c r="AH149" s="67">
        <f>'09-22 Gen Pivot'!W143</f>
        <v>385</v>
      </c>
      <c r="AJ149" s="197">
        <f>'09-22 Gen Pivot'!Y143</f>
        <v>385</v>
      </c>
      <c r="AL149" s="29">
        <f t="shared" si="52"/>
        <v>0</v>
      </c>
      <c r="AN149" s="29">
        <f t="shared" si="53"/>
        <v>251.13849999999999</v>
      </c>
      <c r="AP149" s="33">
        <f t="shared" si="54"/>
        <v>-133.86150000000001</v>
      </c>
      <c r="AR149" s="197">
        <f>'09-22 Gen Pivot'!X143</f>
        <v>1404.9</v>
      </c>
    </row>
    <row r="150" spans="1:44" x14ac:dyDescent="0.25">
      <c r="A150" s="202">
        <f t="shared" si="76"/>
        <v>44810.79166666633</v>
      </c>
      <c r="B150" s="232"/>
      <c r="C150" s="174"/>
      <c r="D150" s="174"/>
      <c r="E150" s="131">
        <f t="shared" si="55"/>
        <v>0</v>
      </c>
      <c r="F150" s="50">
        <f t="shared" si="56"/>
        <v>0</v>
      </c>
      <c r="G150" s="49">
        <f t="shared" si="57"/>
        <v>0</v>
      </c>
      <c r="H150" s="54">
        <f>'09-22 Hourly Purch Alloc'!F144</f>
        <v>486.99899999999997</v>
      </c>
      <c r="I150" s="44">
        <f t="shared" si="58"/>
        <v>11.8</v>
      </c>
      <c r="J150" s="34">
        <f t="shared" si="59"/>
        <v>0</v>
      </c>
      <c r="K150" s="167">
        <f t="shared" si="60"/>
        <v>0</v>
      </c>
      <c r="L150" s="34">
        <f t="shared" si="61"/>
        <v>251.25700000000001</v>
      </c>
      <c r="M150" s="34">
        <f t="shared" si="62"/>
        <v>385</v>
      </c>
      <c r="N150" s="34">
        <f t="shared" si="63"/>
        <v>750.04</v>
      </c>
      <c r="O150" s="32">
        <f t="shared" si="64"/>
        <v>365.03999999999996</v>
      </c>
      <c r="P150" s="32">
        <f t="shared" si="65"/>
        <v>0</v>
      </c>
      <c r="Q150" s="32">
        <f t="shared" si="66"/>
        <v>0</v>
      </c>
      <c r="R150" s="36">
        <f t="shared" si="67"/>
        <v>0</v>
      </c>
      <c r="S150" s="36">
        <f t="shared" si="68"/>
        <v>0</v>
      </c>
      <c r="T150" s="36">
        <f t="shared" si="69"/>
        <v>0</v>
      </c>
      <c r="U150" s="196">
        <f>'09-22 Hourly Purch Alloc'!J144</f>
        <v>116.03075305082763</v>
      </c>
      <c r="V150" s="185">
        <f t="shared" si="70"/>
        <v>0</v>
      </c>
      <c r="W150" s="37">
        <f t="shared" si="71"/>
        <v>0</v>
      </c>
      <c r="X150" s="38">
        <f t="shared" si="72"/>
        <v>0</v>
      </c>
      <c r="Y150" s="39">
        <f t="shared" si="73"/>
        <v>0</v>
      </c>
      <c r="Z150" s="246"/>
      <c r="AA150" s="189">
        <f t="shared" si="74"/>
        <v>0</v>
      </c>
      <c r="AB150" s="25">
        <f t="shared" si="75"/>
        <v>0</v>
      </c>
      <c r="AD150" s="29"/>
      <c r="AE150" s="67">
        <f>'09-22 Gen Pivot'!V144</f>
        <v>251.25700000000001</v>
      </c>
      <c r="AF150" s="195">
        <f>'09-22 KP Int Load &amp; Marg Loss'!N140</f>
        <v>750.04</v>
      </c>
      <c r="AG150" s="302">
        <f>'09-22 KP Int Load &amp; Marg Loss'!V140</f>
        <v>11.8</v>
      </c>
      <c r="AH150" s="67">
        <f>'09-22 Gen Pivot'!W144</f>
        <v>385</v>
      </c>
      <c r="AJ150" s="197">
        <f>'09-22 Gen Pivot'!Y144</f>
        <v>385</v>
      </c>
      <c r="AL150" s="29">
        <f t="shared" si="52"/>
        <v>0</v>
      </c>
      <c r="AN150" s="29">
        <f t="shared" si="53"/>
        <v>251.25700000000001</v>
      </c>
      <c r="AP150" s="33">
        <f t="shared" si="54"/>
        <v>-133.74299999999999</v>
      </c>
      <c r="AR150" s="197">
        <f>'09-22 Gen Pivot'!X144</f>
        <v>1404.9</v>
      </c>
    </row>
    <row r="151" spans="1:44" x14ac:dyDescent="0.25">
      <c r="A151" s="202">
        <f t="shared" si="76"/>
        <v>44810.833333332994</v>
      </c>
      <c r="B151" s="232"/>
      <c r="C151" s="174"/>
      <c r="D151" s="174"/>
      <c r="E151" s="131">
        <f t="shared" si="55"/>
        <v>0</v>
      </c>
      <c r="F151" s="50">
        <f t="shared" si="56"/>
        <v>0</v>
      </c>
      <c r="G151" s="49">
        <f t="shared" si="57"/>
        <v>0</v>
      </c>
      <c r="H151" s="54">
        <f>'09-22 Hourly Purch Alloc'!F145</f>
        <v>475.13</v>
      </c>
      <c r="I151" s="44">
        <f t="shared" si="58"/>
        <v>11.490000000000002</v>
      </c>
      <c r="J151" s="34">
        <f t="shared" si="59"/>
        <v>0</v>
      </c>
      <c r="K151" s="167">
        <f t="shared" si="60"/>
        <v>0</v>
      </c>
      <c r="L151" s="34">
        <f t="shared" si="61"/>
        <v>250.7535</v>
      </c>
      <c r="M151" s="34">
        <f t="shared" si="62"/>
        <v>385</v>
      </c>
      <c r="N151" s="34">
        <f t="shared" si="63"/>
        <v>737.37999999999988</v>
      </c>
      <c r="O151" s="32">
        <f t="shared" si="64"/>
        <v>352.37999999999988</v>
      </c>
      <c r="P151" s="32">
        <f t="shared" si="65"/>
        <v>0</v>
      </c>
      <c r="Q151" s="32">
        <f t="shared" si="66"/>
        <v>0</v>
      </c>
      <c r="R151" s="36">
        <f t="shared" si="67"/>
        <v>0</v>
      </c>
      <c r="S151" s="36">
        <f t="shared" si="68"/>
        <v>0</v>
      </c>
      <c r="T151" s="36">
        <f t="shared" si="69"/>
        <v>0</v>
      </c>
      <c r="U151" s="196">
        <f>'09-22 Hourly Purch Alloc'!J145</f>
        <v>114.85147075537222</v>
      </c>
      <c r="V151" s="185">
        <f t="shared" si="70"/>
        <v>0</v>
      </c>
      <c r="W151" s="37">
        <f t="shared" si="71"/>
        <v>0</v>
      </c>
      <c r="X151" s="38">
        <f t="shared" si="72"/>
        <v>0</v>
      </c>
      <c r="Y151" s="39">
        <f t="shared" si="73"/>
        <v>0</v>
      </c>
      <c r="Z151" s="246"/>
      <c r="AA151" s="189">
        <f t="shared" si="74"/>
        <v>0</v>
      </c>
      <c r="AB151" s="25">
        <f t="shared" si="75"/>
        <v>0</v>
      </c>
      <c r="AD151" s="29"/>
      <c r="AE151" s="67">
        <f>'09-22 Gen Pivot'!V145</f>
        <v>250.7535</v>
      </c>
      <c r="AF151" s="195">
        <f>'09-22 KP Int Load &amp; Marg Loss'!N141</f>
        <v>737.37999999999988</v>
      </c>
      <c r="AG151" s="302">
        <f>'09-22 KP Int Load &amp; Marg Loss'!V141</f>
        <v>11.490000000000002</v>
      </c>
      <c r="AH151" s="67">
        <f>'09-22 Gen Pivot'!W145</f>
        <v>385</v>
      </c>
      <c r="AJ151" s="197">
        <f>'09-22 Gen Pivot'!Y145</f>
        <v>385</v>
      </c>
      <c r="AL151" s="29">
        <f t="shared" si="52"/>
        <v>0</v>
      </c>
      <c r="AN151" s="29">
        <f t="shared" si="53"/>
        <v>250.7535</v>
      </c>
      <c r="AP151" s="33">
        <f t="shared" si="54"/>
        <v>-134.2465</v>
      </c>
      <c r="AR151" s="197">
        <f>'09-22 Gen Pivot'!X145</f>
        <v>1404.9</v>
      </c>
    </row>
    <row r="152" spans="1:44" x14ac:dyDescent="0.25">
      <c r="A152" s="202">
        <f t="shared" si="76"/>
        <v>44810.874999999658</v>
      </c>
      <c r="B152" s="232"/>
      <c r="C152" s="174"/>
      <c r="D152" s="174"/>
      <c r="E152" s="131">
        <f t="shared" si="55"/>
        <v>0</v>
      </c>
      <c r="F152" s="50">
        <f t="shared" si="56"/>
        <v>0</v>
      </c>
      <c r="G152" s="49">
        <f t="shared" si="57"/>
        <v>0</v>
      </c>
      <c r="H152" s="54">
        <f>'09-22 Hourly Purch Alloc'!F146</f>
        <v>473.30200000000002</v>
      </c>
      <c r="I152" s="44">
        <f t="shared" si="58"/>
        <v>11.39</v>
      </c>
      <c r="J152" s="34">
        <f t="shared" si="59"/>
        <v>0</v>
      </c>
      <c r="K152" s="167">
        <f t="shared" si="60"/>
        <v>0</v>
      </c>
      <c r="L152" s="34">
        <f t="shared" si="61"/>
        <v>251.3415</v>
      </c>
      <c r="M152" s="34">
        <f t="shared" si="62"/>
        <v>385</v>
      </c>
      <c r="N152" s="34">
        <f t="shared" si="63"/>
        <v>736.03999999999985</v>
      </c>
      <c r="O152" s="32">
        <f t="shared" si="64"/>
        <v>351.03999999999985</v>
      </c>
      <c r="P152" s="32">
        <f t="shared" si="65"/>
        <v>0</v>
      </c>
      <c r="Q152" s="32">
        <f t="shared" si="66"/>
        <v>0</v>
      </c>
      <c r="R152" s="36">
        <f t="shared" si="67"/>
        <v>0</v>
      </c>
      <c r="S152" s="36">
        <f t="shared" si="68"/>
        <v>0</v>
      </c>
      <c r="T152" s="36">
        <f t="shared" si="69"/>
        <v>0</v>
      </c>
      <c r="U152" s="196">
        <f>'09-22 Hourly Purch Alloc'!J146</f>
        <v>111.15407513595972</v>
      </c>
      <c r="V152" s="185">
        <f t="shared" si="70"/>
        <v>0</v>
      </c>
      <c r="W152" s="37">
        <f t="shared" si="71"/>
        <v>0</v>
      </c>
      <c r="X152" s="38">
        <f t="shared" si="72"/>
        <v>0</v>
      </c>
      <c r="Y152" s="39">
        <f t="shared" si="73"/>
        <v>0</v>
      </c>
      <c r="Z152" s="246"/>
      <c r="AA152" s="189">
        <f t="shared" si="74"/>
        <v>0</v>
      </c>
      <c r="AB152" s="25">
        <f t="shared" si="75"/>
        <v>0</v>
      </c>
      <c r="AD152" s="29"/>
      <c r="AE152" s="67">
        <f>'09-22 Gen Pivot'!V146</f>
        <v>251.3415</v>
      </c>
      <c r="AF152" s="195">
        <f>'09-22 KP Int Load &amp; Marg Loss'!N142</f>
        <v>736.03999999999985</v>
      </c>
      <c r="AG152" s="302">
        <f>'09-22 KP Int Load &amp; Marg Loss'!V142</f>
        <v>11.39</v>
      </c>
      <c r="AH152" s="67">
        <f>'09-22 Gen Pivot'!W146</f>
        <v>385</v>
      </c>
      <c r="AJ152" s="197">
        <f>'09-22 Gen Pivot'!Y146</f>
        <v>385</v>
      </c>
      <c r="AL152" s="29">
        <f t="shared" si="52"/>
        <v>0</v>
      </c>
      <c r="AN152" s="29">
        <f t="shared" si="53"/>
        <v>251.3415</v>
      </c>
      <c r="AP152" s="33">
        <f t="shared" si="54"/>
        <v>-133.6585</v>
      </c>
      <c r="AR152" s="197">
        <f>'09-22 Gen Pivot'!X146</f>
        <v>1404.9</v>
      </c>
    </row>
    <row r="153" spans="1:44" x14ac:dyDescent="0.25">
      <c r="A153" s="202">
        <f t="shared" si="76"/>
        <v>44810.916666666322</v>
      </c>
      <c r="B153" s="232"/>
      <c r="C153" s="174"/>
      <c r="D153" s="174"/>
      <c r="E153" s="131">
        <f t="shared" si="55"/>
        <v>0</v>
      </c>
      <c r="F153" s="50">
        <f t="shared" si="56"/>
        <v>0</v>
      </c>
      <c r="G153" s="49">
        <f t="shared" si="57"/>
        <v>0</v>
      </c>
      <c r="H153" s="54">
        <f>'09-22 Hourly Purch Alloc'!F147</f>
        <v>435.399</v>
      </c>
      <c r="I153" s="44">
        <f t="shared" si="58"/>
        <v>10.190000000000001</v>
      </c>
      <c r="J153" s="34">
        <f t="shared" si="59"/>
        <v>0</v>
      </c>
      <c r="K153" s="167">
        <f t="shared" si="60"/>
        <v>0</v>
      </c>
      <c r="L153" s="34">
        <f t="shared" si="61"/>
        <v>250.8065</v>
      </c>
      <c r="M153" s="34">
        <f t="shared" si="62"/>
        <v>385</v>
      </c>
      <c r="N153" s="34">
        <f t="shared" si="63"/>
        <v>696.40000000000009</v>
      </c>
      <c r="O153" s="32">
        <f t="shared" si="64"/>
        <v>311.40000000000009</v>
      </c>
      <c r="P153" s="32">
        <f t="shared" si="65"/>
        <v>0</v>
      </c>
      <c r="Q153" s="32">
        <f t="shared" si="66"/>
        <v>0</v>
      </c>
      <c r="R153" s="36">
        <f t="shared" si="67"/>
        <v>0</v>
      </c>
      <c r="S153" s="36">
        <f t="shared" si="68"/>
        <v>0</v>
      </c>
      <c r="T153" s="36">
        <f t="shared" si="69"/>
        <v>0</v>
      </c>
      <c r="U153" s="196">
        <f>'09-22 Hourly Purch Alloc'!J147</f>
        <v>99.582013282070008</v>
      </c>
      <c r="V153" s="185">
        <f t="shared" si="70"/>
        <v>0</v>
      </c>
      <c r="W153" s="37">
        <f t="shared" si="71"/>
        <v>0</v>
      </c>
      <c r="X153" s="38">
        <f t="shared" si="72"/>
        <v>0</v>
      </c>
      <c r="Y153" s="39">
        <f t="shared" si="73"/>
        <v>0</v>
      </c>
      <c r="Z153" s="246"/>
      <c r="AA153" s="189">
        <f t="shared" si="74"/>
        <v>0</v>
      </c>
      <c r="AB153" s="25">
        <f t="shared" si="75"/>
        <v>0</v>
      </c>
      <c r="AD153" s="29"/>
      <c r="AE153" s="67">
        <f>'09-22 Gen Pivot'!V147</f>
        <v>250.8065</v>
      </c>
      <c r="AF153" s="195">
        <f>'09-22 KP Int Load &amp; Marg Loss'!N143</f>
        <v>696.40000000000009</v>
      </c>
      <c r="AG153" s="302">
        <f>'09-22 KP Int Load &amp; Marg Loss'!V143</f>
        <v>10.190000000000001</v>
      </c>
      <c r="AH153" s="67">
        <f>'09-22 Gen Pivot'!W147</f>
        <v>385</v>
      </c>
      <c r="AJ153" s="197">
        <f>'09-22 Gen Pivot'!Y147</f>
        <v>385</v>
      </c>
      <c r="AL153" s="29">
        <f t="shared" si="52"/>
        <v>0</v>
      </c>
      <c r="AN153" s="29">
        <f t="shared" si="53"/>
        <v>250.8065</v>
      </c>
      <c r="AP153" s="33">
        <f t="shared" si="54"/>
        <v>-134.1935</v>
      </c>
      <c r="AR153" s="197">
        <f>'09-22 Gen Pivot'!X147</f>
        <v>1404.9</v>
      </c>
    </row>
    <row r="154" spans="1:44" x14ac:dyDescent="0.25">
      <c r="A154" s="202">
        <f t="shared" si="76"/>
        <v>44810.958333332987</v>
      </c>
      <c r="B154" s="232"/>
      <c r="C154" s="174"/>
      <c r="D154" s="174"/>
      <c r="E154" s="131">
        <f t="shared" si="55"/>
        <v>0</v>
      </c>
      <c r="F154" s="50">
        <f t="shared" si="56"/>
        <v>0</v>
      </c>
      <c r="G154" s="49">
        <f t="shared" si="57"/>
        <v>0</v>
      </c>
      <c r="H154" s="54">
        <f>'09-22 Hourly Purch Alloc'!F148</f>
        <v>389.279</v>
      </c>
      <c r="I154" s="44">
        <f t="shared" si="58"/>
        <v>9.17</v>
      </c>
      <c r="J154" s="34">
        <f t="shared" si="59"/>
        <v>0</v>
      </c>
      <c r="K154" s="167">
        <f t="shared" si="60"/>
        <v>0</v>
      </c>
      <c r="L154" s="34">
        <f t="shared" si="61"/>
        <v>250.98050000000001</v>
      </c>
      <c r="M154" s="34">
        <f t="shared" si="62"/>
        <v>385</v>
      </c>
      <c r="N154" s="34">
        <f t="shared" si="63"/>
        <v>649.43000000000006</v>
      </c>
      <c r="O154" s="32">
        <f t="shared" si="64"/>
        <v>264.43000000000006</v>
      </c>
      <c r="P154" s="32">
        <f t="shared" si="65"/>
        <v>0</v>
      </c>
      <c r="Q154" s="32">
        <f t="shared" si="66"/>
        <v>0</v>
      </c>
      <c r="R154" s="36">
        <f t="shared" si="67"/>
        <v>0</v>
      </c>
      <c r="S154" s="36">
        <f t="shared" si="68"/>
        <v>0</v>
      </c>
      <c r="T154" s="36">
        <f t="shared" si="69"/>
        <v>0</v>
      </c>
      <c r="U154" s="196">
        <f>'09-22 Hourly Purch Alloc'!J148</f>
        <v>85.669455819604963</v>
      </c>
      <c r="V154" s="185">
        <f t="shared" si="70"/>
        <v>0</v>
      </c>
      <c r="W154" s="37">
        <f t="shared" si="71"/>
        <v>0</v>
      </c>
      <c r="X154" s="38">
        <f t="shared" si="72"/>
        <v>0</v>
      </c>
      <c r="Y154" s="39">
        <f t="shared" si="73"/>
        <v>0</v>
      </c>
      <c r="Z154" s="246"/>
      <c r="AA154" s="189">
        <f t="shared" si="74"/>
        <v>0</v>
      </c>
      <c r="AB154" s="25">
        <f t="shared" si="75"/>
        <v>0</v>
      </c>
      <c r="AD154" s="29"/>
      <c r="AE154" s="67">
        <f>'09-22 Gen Pivot'!V148</f>
        <v>250.98050000000001</v>
      </c>
      <c r="AF154" s="195">
        <f>'09-22 KP Int Load &amp; Marg Loss'!N144</f>
        <v>649.43000000000006</v>
      </c>
      <c r="AG154" s="302">
        <f>'09-22 KP Int Load &amp; Marg Loss'!V144</f>
        <v>9.17</v>
      </c>
      <c r="AH154" s="67">
        <f>'09-22 Gen Pivot'!W148</f>
        <v>385</v>
      </c>
      <c r="AJ154" s="197">
        <f>'09-22 Gen Pivot'!Y148</f>
        <v>385</v>
      </c>
      <c r="AL154" s="29">
        <f t="shared" si="52"/>
        <v>0</v>
      </c>
      <c r="AN154" s="29">
        <f t="shared" si="53"/>
        <v>250.98050000000001</v>
      </c>
      <c r="AP154" s="33">
        <f t="shared" si="54"/>
        <v>-134.01949999999999</v>
      </c>
      <c r="AR154" s="197">
        <f>'09-22 Gen Pivot'!X148</f>
        <v>1404.9</v>
      </c>
    </row>
    <row r="155" spans="1:44" x14ac:dyDescent="0.25">
      <c r="A155" s="202">
        <f t="shared" si="76"/>
        <v>44810.999999999651</v>
      </c>
      <c r="B155" s="232"/>
      <c r="C155" s="174"/>
      <c r="D155" s="174"/>
      <c r="E155" s="131">
        <f t="shared" si="55"/>
        <v>0</v>
      </c>
      <c r="F155" s="50">
        <f t="shared" si="56"/>
        <v>0</v>
      </c>
      <c r="G155" s="49">
        <f t="shared" si="57"/>
        <v>0</v>
      </c>
      <c r="H155" s="54">
        <f>'09-22 Hourly Purch Alloc'!F149</f>
        <v>356.24399999999997</v>
      </c>
      <c r="I155" s="44">
        <f t="shared" si="58"/>
        <v>9.2100000000000009</v>
      </c>
      <c r="J155" s="34">
        <f t="shared" si="59"/>
        <v>0</v>
      </c>
      <c r="K155" s="167">
        <f t="shared" si="60"/>
        <v>0</v>
      </c>
      <c r="L155" s="34">
        <f t="shared" si="61"/>
        <v>250.8955</v>
      </c>
      <c r="M155" s="34">
        <f t="shared" si="62"/>
        <v>385</v>
      </c>
      <c r="N155" s="34">
        <f t="shared" si="63"/>
        <v>616.35</v>
      </c>
      <c r="O155" s="32">
        <f t="shared" si="64"/>
        <v>231.35000000000002</v>
      </c>
      <c r="P155" s="32">
        <f t="shared" si="65"/>
        <v>0</v>
      </c>
      <c r="Q155" s="32">
        <f t="shared" si="66"/>
        <v>0</v>
      </c>
      <c r="R155" s="36">
        <f t="shared" si="67"/>
        <v>0</v>
      </c>
      <c r="S155" s="36">
        <f t="shared" si="68"/>
        <v>0</v>
      </c>
      <c r="T155" s="36">
        <f t="shared" si="69"/>
        <v>0</v>
      </c>
      <c r="U155" s="196">
        <f>'09-22 Hourly Purch Alloc'!J149</f>
        <v>71.657838110957655</v>
      </c>
      <c r="V155" s="185">
        <f t="shared" si="70"/>
        <v>0</v>
      </c>
      <c r="W155" s="37">
        <f t="shared" si="71"/>
        <v>0</v>
      </c>
      <c r="X155" s="38">
        <f t="shared" si="72"/>
        <v>0</v>
      </c>
      <c r="Y155" s="39">
        <f t="shared" si="73"/>
        <v>0</v>
      </c>
      <c r="Z155" s="246"/>
      <c r="AA155" s="189">
        <f t="shared" si="74"/>
        <v>0</v>
      </c>
      <c r="AB155" s="25">
        <f t="shared" si="75"/>
        <v>0</v>
      </c>
      <c r="AD155" s="29"/>
      <c r="AE155" s="67">
        <f>'09-22 Gen Pivot'!V149</f>
        <v>250.8955</v>
      </c>
      <c r="AF155" s="195">
        <f>'09-22 KP Int Load &amp; Marg Loss'!N145</f>
        <v>616.35</v>
      </c>
      <c r="AG155" s="302">
        <f>'09-22 KP Int Load &amp; Marg Loss'!V145</f>
        <v>9.2100000000000009</v>
      </c>
      <c r="AH155" s="67">
        <f>'09-22 Gen Pivot'!W149</f>
        <v>385</v>
      </c>
      <c r="AJ155" s="197">
        <f>'09-22 Gen Pivot'!Y149</f>
        <v>385</v>
      </c>
      <c r="AL155" s="29">
        <f t="shared" si="52"/>
        <v>0</v>
      </c>
      <c r="AN155" s="29">
        <f t="shared" si="53"/>
        <v>250.8955</v>
      </c>
      <c r="AP155" s="33">
        <f t="shared" si="54"/>
        <v>-134.1045</v>
      </c>
      <c r="AR155" s="197">
        <f>'09-22 Gen Pivot'!X149</f>
        <v>1404.9</v>
      </c>
    </row>
    <row r="156" spans="1:44" x14ac:dyDescent="0.25">
      <c r="A156" s="202">
        <f t="shared" si="76"/>
        <v>44811.041666666315</v>
      </c>
      <c r="B156" s="232"/>
      <c r="C156" s="174"/>
      <c r="D156" s="174"/>
      <c r="E156" s="131">
        <f t="shared" si="55"/>
        <v>0</v>
      </c>
      <c r="F156" s="50">
        <f t="shared" si="56"/>
        <v>0</v>
      </c>
      <c r="G156" s="49">
        <f t="shared" si="57"/>
        <v>0</v>
      </c>
      <c r="H156" s="54">
        <f>'09-22 Hourly Purch Alloc'!F150</f>
        <v>315.61199999999997</v>
      </c>
      <c r="I156" s="44">
        <f t="shared" si="58"/>
        <v>8.89</v>
      </c>
      <c r="J156" s="34">
        <f t="shared" si="59"/>
        <v>0</v>
      </c>
      <c r="K156" s="167">
        <f t="shared" si="60"/>
        <v>0</v>
      </c>
      <c r="L156" s="34">
        <f t="shared" si="61"/>
        <v>251.0035</v>
      </c>
      <c r="M156" s="34">
        <f t="shared" si="62"/>
        <v>385</v>
      </c>
      <c r="N156" s="34">
        <f t="shared" si="63"/>
        <v>575.51</v>
      </c>
      <c r="O156" s="32">
        <f t="shared" si="64"/>
        <v>190.51</v>
      </c>
      <c r="P156" s="32">
        <f t="shared" si="65"/>
        <v>0</v>
      </c>
      <c r="Q156" s="32">
        <f t="shared" si="66"/>
        <v>0</v>
      </c>
      <c r="R156" s="36">
        <f t="shared" si="67"/>
        <v>0</v>
      </c>
      <c r="S156" s="36">
        <f t="shared" si="68"/>
        <v>0</v>
      </c>
      <c r="T156" s="36">
        <f t="shared" si="69"/>
        <v>0</v>
      </c>
      <c r="U156" s="196">
        <f>'09-22 Hourly Purch Alloc'!J150</f>
        <v>70.84804942777842</v>
      </c>
      <c r="V156" s="185">
        <f t="shared" si="70"/>
        <v>0</v>
      </c>
      <c r="W156" s="37">
        <f t="shared" si="71"/>
        <v>0</v>
      </c>
      <c r="X156" s="38">
        <f t="shared" si="72"/>
        <v>0</v>
      </c>
      <c r="Y156" s="39">
        <f t="shared" si="73"/>
        <v>0</v>
      </c>
      <c r="Z156" s="246"/>
      <c r="AA156" s="189">
        <f t="shared" si="74"/>
        <v>0</v>
      </c>
      <c r="AB156" s="25">
        <f t="shared" si="75"/>
        <v>0</v>
      </c>
      <c r="AD156" s="29"/>
      <c r="AE156" s="67">
        <f>'09-22 Gen Pivot'!V150</f>
        <v>251.0035</v>
      </c>
      <c r="AF156" s="195">
        <f>'09-22 KP Int Load &amp; Marg Loss'!N146</f>
        <v>575.51</v>
      </c>
      <c r="AG156" s="302">
        <f>'09-22 KP Int Load &amp; Marg Loss'!V146</f>
        <v>8.89</v>
      </c>
      <c r="AH156" s="67">
        <f>'09-22 Gen Pivot'!W150</f>
        <v>385</v>
      </c>
      <c r="AJ156" s="197">
        <f>'09-22 Gen Pivot'!Y150</f>
        <v>385</v>
      </c>
      <c r="AL156" s="29">
        <f t="shared" si="52"/>
        <v>0</v>
      </c>
      <c r="AN156" s="29">
        <f t="shared" si="53"/>
        <v>251.0035</v>
      </c>
      <c r="AP156" s="33">
        <f t="shared" si="54"/>
        <v>-133.9965</v>
      </c>
      <c r="AR156" s="197">
        <f>'09-22 Gen Pivot'!X150</f>
        <v>1404.9</v>
      </c>
    </row>
    <row r="157" spans="1:44" x14ac:dyDescent="0.25">
      <c r="A157" s="202">
        <f t="shared" si="76"/>
        <v>44811.083333332979</v>
      </c>
      <c r="B157" s="232"/>
      <c r="C157" s="174"/>
      <c r="D157" s="174"/>
      <c r="E157" s="131">
        <f t="shared" si="55"/>
        <v>0</v>
      </c>
      <c r="F157" s="50">
        <f t="shared" si="56"/>
        <v>0</v>
      </c>
      <c r="G157" s="49">
        <f t="shared" si="57"/>
        <v>0</v>
      </c>
      <c r="H157" s="54">
        <f>'09-22 Hourly Purch Alloc'!F151</f>
        <v>293.82799999999997</v>
      </c>
      <c r="I157" s="44">
        <f t="shared" si="58"/>
        <v>8.42</v>
      </c>
      <c r="J157" s="34">
        <f t="shared" si="59"/>
        <v>0</v>
      </c>
      <c r="K157" s="167">
        <f t="shared" si="60"/>
        <v>0</v>
      </c>
      <c r="L157" s="34">
        <f t="shared" si="61"/>
        <v>250.89</v>
      </c>
      <c r="M157" s="34">
        <f t="shared" si="62"/>
        <v>385</v>
      </c>
      <c r="N157" s="34">
        <f t="shared" si="63"/>
        <v>553.13999999999987</v>
      </c>
      <c r="O157" s="32">
        <f t="shared" si="64"/>
        <v>168.13999999999987</v>
      </c>
      <c r="P157" s="32">
        <f t="shared" si="65"/>
        <v>0</v>
      </c>
      <c r="Q157" s="32">
        <f t="shared" si="66"/>
        <v>0</v>
      </c>
      <c r="R157" s="36">
        <f t="shared" si="67"/>
        <v>0</v>
      </c>
      <c r="S157" s="36">
        <f t="shared" si="68"/>
        <v>0</v>
      </c>
      <c r="T157" s="36">
        <f t="shared" si="69"/>
        <v>0</v>
      </c>
      <c r="U157" s="196">
        <f>'09-22 Hourly Purch Alloc'!J151</f>
        <v>65.40238937065223</v>
      </c>
      <c r="V157" s="185">
        <f t="shared" si="70"/>
        <v>0</v>
      </c>
      <c r="W157" s="37">
        <f t="shared" si="71"/>
        <v>0</v>
      </c>
      <c r="X157" s="38">
        <f t="shared" si="72"/>
        <v>0</v>
      </c>
      <c r="Y157" s="39">
        <f t="shared" si="73"/>
        <v>0</v>
      </c>
      <c r="Z157" s="246"/>
      <c r="AA157" s="189">
        <f t="shared" si="74"/>
        <v>0</v>
      </c>
      <c r="AB157" s="25">
        <f t="shared" si="75"/>
        <v>0</v>
      </c>
      <c r="AD157" s="29"/>
      <c r="AE157" s="67">
        <f>'09-22 Gen Pivot'!V151</f>
        <v>250.89</v>
      </c>
      <c r="AF157" s="195">
        <f>'09-22 KP Int Load &amp; Marg Loss'!N147</f>
        <v>553.13999999999987</v>
      </c>
      <c r="AG157" s="302">
        <f>'09-22 KP Int Load &amp; Marg Loss'!V147</f>
        <v>8.42</v>
      </c>
      <c r="AH157" s="67">
        <f>'09-22 Gen Pivot'!W151</f>
        <v>385</v>
      </c>
      <c r="AJ157" s="197">
        <f>'09-22 Gen Pivot'!Y151</f>
        <v>385</v>
      </c>
      <c r="AL157" s="29">
        <f t="shared" si="52"/>
        <v>0</v>
      </c>
      <c r="AN157" s="29">
        <f t="shared" si="53"/>
        <v>250.89</v>
      </c>
      <c r="AP157" s="33">
        <f t="shared" si="54"/>
        <v>-134.11000000000001</v>
      </c>
      <c r="AR157" s="197">
        <f>'09-22 Gen Pivot'!X151</f>
        <v>1404.9</v>
      </c>
    </row>
    <row r="158" spans="1:44" x14ac:dyDescent="0.25">
      <c r="A158" s="202">
        <f t="shared" si="76"/>
        <v>44811.124999999643</v>
      </c>
      <c r="B158" s="232"/>
      <c r="C158" s="174"/>
      <c r="D158" s="174"/>
      <c r="E158" s="131">
        <f t="shared" si="55"/>
        <v>0</v>
      </c>
      <c r="F158" s="50">
        <f t="shared" si="56"/>
        <v>0</v>
      </c>
      <c r="G158" s="49">
        <f t="shared" si="57"/>
        <v>0</v>
      </c>
      <c r="H158" s="54">
        <f>'09-22 Hourly Purch Alloc'!F152</f>
        <v>269.71100000000001</v>
      </c>
      <c r="I158" s="44">
        <f t="shared" si="58"/>
        <v>8.11</v>
      </c>
      <c r="J158" s="34">
        <f t="shared" si="59"/>
        <v>0</v>
      </c>
      <c r="K158" s="167">
        <f t="shared" si="60"/>
        <v>0</v>
      </c>
      <c r="L158" s="34">
        <f t="shared" si="61"/>
        <v>260.41149999999999</v>
      </c>
      <c r="M158" s="34">
        <f t="shared" si="62"/>
        <v>385</v>
      </c>
      <c r="N158" s="34">
        <f t="shared" si="63"/>
        <v>538.2299999999999</v>
      </c>
      <c r="O158" s="32">
        <f t="shared" si="64"/>
        <v>153.2299999999999</v>
      </c>
      <c r="P158" s="32">
        <f t="shared" si="65"/>
        <v>0</v>
      </c>
      <c r="Q158" s="32">
        <f t="shared" si="66"/>
        <v>0</v>
      </c>
      <c r="R158" s="36">
        <f t="shared" si="67"/>
        <v>0</v>
      </c>
      <c r="S158" s="36">
        <f t="shared" si="68"/>
        <v>0</v>
      </c>
      <c r="T158" s="36">
        <f t="shared" si="69"/>
        <v>0</v>
      </c>
      <c r="U158" s="196">
        <f>'09-22 Hourly Purch Alloc'!J152</f>
        <v>57.592058151132136</v>
      </c>
      <c r="V158" s="185">
        <f t="shared" si="70"/>
        <v>0</v>
      </c>
      <c r="W158" s="37">
        <f t="shared" si="71"/>
        <v>0</v>
      </c>
      <c r="X158" s="38">
        <f t="shared" si="72"/>
        <v>0</v>
      </c>
      <c r="Y158" s="39">
        <f t="shared" si="73"/>
        <v>0</v>
      </c>
      <c r="Z158" s="246"/>
      <c r="AA158" s="189">
        <f t="shared" si="74"/>
        <v>0</v>
      </c>
      <c r="AB158" s="25">
        <f t="shared" si="75"/>
        <v>0</v>
      </c>
      <c r="AD158" s="29"/>
      <c r="AE158" s="67">
        <f>'09-22 Gen Pivot'!V152</f>
        <v>260.41149999999999</v>
      </c>
      <c r="AF158" s="195">
        <f>'09-22 KP Int Load &amp; Marg Loss'!N148</f>
        <v>538.2299999999999</v>
      </c>
      <c r="AG158" s="302">
        <f>'09-22 KP Int Load &amp; Marg Loss'!V148</f>
        <v>8.11</v>
      </c>
      <c r="AH158" s="67">
        <f>'09-22 Gen Pivot'!W152</f>
        <v>385</v>
      </c>
      <c r="AJ158" s="197">
        <f>'09-22 Gen Pivot'!Y152</f>
        <v>385</v>
      </c>
      <c r="AL158" s="29">
        <f t="shared" si="52"/>
        <v>0</v>
      </c>
      <c r="AN158" s="29">
        <f t="shared" si="53"/>
        <v>260.41149999999999</v>
      </c>
      <c r="AP158" s="33">
        <f t="shared" si="54"/>
        <v>-124.58850000000001</v>
      </c>
      <c r="AR158" s="197">
        <f>'09-22 Gen Pivot'!X152</f>
        <v>1404.9</v>
      </c>
    </row>
    <row r="159" spans="1:44" x14ac:dyDescent="0.25">
      <c r="A159" s="202">
        <f t="shared" si="76"/>
        <v>44811.166666666308</v>
      </c>
      <c r="B159" s="232"/>
      <c r="C159" s="174"/>
      <c r="D159" s="174"/>
      <c r="E159" s="131">
        <f t="shared" si="55"/>
        <v>0</v>
      </c>
      <c r="F159" s="50">
        <f t="shared" si="56"/>
        <v>0</v>
      </c>
      <c r="G159" s="49">
        <f t="shared" si="57"/>
        <v>0</v>
      </c>
      <c r="H159" s="54">
        <f>'09-22 Hourly Purch Alloc'!F153</f>
        <v>273.51599999999996</v>
      </c>
      <c r="I159" s="44">
        <f t="shared" si="58"/>
        <v>7.89</v>
      </c>
      <c r="J159" s="34">
        <f t="shared" si="59"/>
        <v>0</v>
      </c>
      <c r="K159" s="167">
        <f t="shared" si="60"/>
        <v>0</v>
      </c>
      <c r="L159" s="34">
        <f t="shared" si="61"/>
        <v>250.77850000000001</v>
      </c>
      <c r="M159" s="34">
        <f t="shared" si="62"/>
        <v>385</v>
      </c>
      <c r="N159" s="34">
        <f t="shared" si="63"/>
        <v>532.18999999999994</v>
      </c>
      <c r="O159" s="32">
        <f t="shared" si="64"/>
        <v>147.18999999999994</v>
      </c>
      <c r="P159" s="32">
        <f t="shared" si="65"/>
        <v>0</v>
      </c>
      <c r="Q159" s="32">
        <f t="shared" si="66"/>
        <v>0</v>
      </c>
      <c r="R159" s="36">
        <f t="shared" si="67"/>
        <v>0</v>
      </c>
      <c r="S159" s="36">
        <f t="shared" si="68"/>
        <v>0</v>
      </c>
      <c r="T159" s="36">
        <f t="shared" si="69"/>
        <v>0</v>
      </c>
      <c r="U159" s="196">
        <f>'09-22 Hourly Purch Alloc'!J153</f>
        <v>56.110402272627567</v>
      </c>
      <c r="V159" s="185">
        <f t="shared" si="70"/>
        <v>0</v>
      </c>
      <c r="W159" s="37">
        <f t="shared" si="71"/>
        <v>0</v>
      </c>
      <c r="X159" s="38">
        <f t="shared" si="72"/>
        <v>0</v>
      </c>
      <c r="Y159" s="39">
        <f t="shared" si="73"/>
        <v>0</v>
      </c>
      <c r="Z159" s="246"/>
      <c r="AA159" s="189">
        <f t="shared" si="74"/>
        <v>0</v>
      </c>
      <c r="AB159" s="25">
        <f t="shared" si="75"/>
        <v>0</v>
      </c>
      <c r="AD159" s="29"/>
      <c r="AE159" s="67">
        <f>'09-22 Gen Pivot'!V153</f>
        <v>250.77850000000001</v>
      </c>
      <c r="AF159" s="195">
        <f>'09-22 KP Int Load &amp; Marg Loss'!N149</f>
        <v>532.18999999999994</v>
      </c>
      <c r="AG159" s="302">
        <f>'09-22 KP Int Load &amp; Marg Loss'!V149</f>
        <v>7.89</v>
      </c>
      <c r="AH159" s="67">
        <f>'09-22 Gen Pivot'!W153</f>
        <v>385</v>
      </c>
      <c r="AJ159" s="197">
        <f>'09-22 Gen Pivot'!Y153</f>
        <v>385</v>
      </c>
      <c r="AL159" s="29">
        <f t="shared" si="52"/>
        <v>0</v>
      </c>
      <c r="AN159" s="29">
        <f t="shared" si="53"/>
        <v>250.77850000000001</v>
      </c>
      <c r="AP159" s="33">
        <f t="shared" si="54"/>
        <v>-134.22149999999999</v>
      </c>
      <c r="AR159" s="197">
        <f>'09-22 Gen Pivot'!X153</f>
        <v>1404.9</v>
      </c>
    </row>
    <row r="160" spans="1:44" x14ac:dyDescent="0.25">
      <c r="A160" s="202">
        <f t="shared" si="76"/>
        <v>44811.208333332972</v>
      </c>
      <c r="B160" s="232"/>
      <c r="C160" s="174"/>
      <c r="D160" s="174"/>
      <c r="E160" s="131">
        <f t="shared" si="55"/>
        <v>0</v>
      </c>
      <c r="F160" s="50">
        <f t="shared" si="56"/>
        <v>0</v>
      </c>
      <c r="G160" s="49">
        <f t="shared" si="57"/>
        <v>0</v>
      </c>
      <c r="H160" s="54">
        <f>'09-22 Hourly Purch Alloc'!F154</f>
        <v>270.45699999999999</v>
      </c>
      <c r="I160" s="44">
        <f t="shared" si="58"/>
        <v>8.02</v>
      </c>
      <c r="J160" s="34">
        <f t="shared" si="59"/>
        <v>0</v>
      </c>
      <c r="K160" s="167">
        <f t="shared" si="60"/>
        <v>0</v>
      </c>
      <c r="L160" s="34">
        <f t="shared" si="61"/>
        <v>251.0915</v>
      </c>
      <c r="M160" s="34">
        <f t="shared" si="62"/>
        <v>385</v>
      </c>
      <c r="N160" s="34">
        <f t="shared" si="63"/>
        <v>529.56999999999994</v>
      </c>
      <c r="O160" s="32">
        <f t="shared" si="64"/>
        <v>144.56999999999994</v>
      </c>
      <c r="P160" s="32">
        <f t="shared" si="65"/>
        <v>0</v>
      </c>
      <c r="Q160" s="32">
        <f t="shared" si="66"/>
        <v>0</v>
      </c>
      <c r="R160" s="36">
        <f t="shared" si="67"/>
        <v>0</v>
      </c>
      <c r="S160" s="36">
        <f t="shared" si="68"/>
        <v>0</v>
      </c>
      <c r="T160" s="36">
        <f t="shared" si="69"/>
        <v>0</v>
      </c>
      <c r="U160" s="196">
        <f>'09-22 Hourly Purch Alloc'!J154</f>
        <v>57.124809126774316</v>
      </c>
      <c r="V160" s="185">
        <f t="shared" si="70"/>
        <v>0</v>
      </c>
      <c r="W160" s="37">
        <f t="shared" si="71"/>
        <v>0</v>
      </c>
      <c r="X160" s="38">
        <f t="shared" si="72"/>
        <v>0</v>
      </c>
      <c r="Y160" s="39">
        <f t="shared" si="73"/>
        <v>0</v>
      </c>
      <c r="Z160" s="246"/>
      <c r="AA160" s="189">
        <f t="shared" si="74"/>
        <v>0</v>
      </c>
      <c r="AB160" s="25">
        <f t="shared" si="75"/>
        <v>0</v>
      </c>
      <c r="AD160" s="29"/>
      <c r="AE160" s="67">
        <f>'09-22 Gen Pivot'!V154</f>
        <v>251.0915</v>
      </c>
      <c r="AF160" s="195">
        <f>'09-22 KP Int Load &amp; Marg Loss'!N150</f>
        <v>529.56999999999994</v>
      </c>
      <c r="AG160" s="302">
        <f>'09-22 KP Int Load &amp; Marg Loss'!V150</f>
        <v>8.02</v>
      </c>
      <c r="AH160" s="67">
        <f>'09-22 Gen Pivot'!W154</f>
        <v>385</v>
      </c>
      <c r="AJ160" s="197">
        <f>'09-22 Gen Pivot'!Y154</f>
        <v>385</v>
      </c>
      <c r="AL160" s="29">
        <f t="shared" ref="AL160:AL223" si="77">AH160-AJ160</f>
        <v>0</v>
      </c>
      <c r="AN160" s="29">
        <f t="shared" ref="AN160:AN223" si="78">AE160</f>
        <v>251.0915</v>
      </c>
      <c r="AP160" s="33">
        <f t="shared" ref="AP160:AP223" si="79">L160-M160</f>
        <v>-133.9085</v>
      </c>
      <c r="AR160" s="197">
        <f>'09-22 Gen Pivot'!X154</f>
        <v>1404.9</v>
      </c>
    </row>
    <row r="161" spans="1:44" x14ac:dyDescent="0.25">
      <c r="A161" s="202">
        <f t="shared" si="76"/>
        <v>44811.249999999636</v>
      </c>
      <c r="B161" s="232"/>
      <c r="C161" s="174"/>
      <c r="D161" s="174"/>
      <c r="E161" s="131">
        <f t="shared" si="55"/>
        <v>0</v>
      </c>
      <c r="F161" s="50">
        <f t="shared" si="56"/>
        <v>0</v>
      </c>
      <c r="G161" s="49">
        <f t="shared" si="57"/>
        <v>0</v>
      </c>
      <c r="H161" s="54">
        <f>'09-22 Hourly Purch Alloc'!F155</f>
        <v>285.904</v>
      </c>
      <c r="I161" s="44">
        <f t="shared" si="58"/>
        <v>8.4</v>
      </c>
      <c r="J161" s="34">
        <f t="shared" si="59"/>
        <v>0</v>
      </c>
      <c r="K161" s="167">
        <f t="shared" si="60"/>
        <v>0</v>
      </c>
      <c r="L161" s="34">
        <f t="shared" si="61"/>
        <v>252.292</v>
      </c>
      <c r="M161" s="34">
        <f t="shared" si="62"/>
        <v>385</v>
      </c>
      <c r="N161" s="34">
        <f t="shared" si="63"/>
        <v>546.6</v>
      </c>
      <c r="O161" s="32">
        <f t="shared" si="64"/>
        <v>161.60000000000002</v>
      </c>
      <c r="P161" s="32">
        <f t="shared" si="65"/>
        <v>0</v>
      </c>
      <c r="Q161" s="32">
        <f t="shared" si="66"/>
        <v>0</v>
      </c>
      <c r="R161" s="36">
        <f t="shared" si="67"/>
        <v>0</v>
      </c>
      <c r="S161" s="36">
        <f t="shared" si="68"/>
        <v>0</v>
      </c>
      <c r="T161" s="36">
        <f t="shared" si="69"/>
        <v>0</v>
      </c>
      <c r="U161" s="196">
        <f>'09-22 Hourly Purch Alloc'!J155</f>
        <v>67.72598847165483</v>
      </c>
      <c r="V161" s="185">
        <f t="shared" si="70"/>
        <v>0</v>
      </c>
      <c r="W161" s="37">
        <f t="shared" si="71"/>
        <v>0</v>
      </c>
      <c r="X161" s="38">
        <f t="shared" si="72"/>
        <v>0</v>
      </c>
      <c r="Y161" s="39">
        <f t="shared" si="73"/>
        <v>0</v>
      </c>
      <c r="Z161" s="246"/>
      <c r="AA161" s="189">
        <f t="shared" si="74"/>
        <v>0</v>
      </c>
      <c r="AB161" s="25">
        <f t="shared" si="75"/>
        <v>0</v>
      </c>
      <c r="AD161" s="29"/>
      <c r="AE161" s="67">
        <f>'09-22 Gen Pivot'!V155</f>
        <v>252.292</v>
      </c>
      <c r="AF161" s="195">
        <f>'09-22 KP Int Load &amp; Marg Loss'!N151</f>
        <v>546.6</v>
      </c>
      <c r="AG161" s="302">
        <f>'09-22 KP Int Load &amp; Marg Loss'!V151</f>
        <v>8.4</v>
      </c>
      <c r="AH161" s="67">
        <f>'09-22 Gen Pivot'!W155</f>
        <v>385</v>
      </c>
      <c r="AJ161" s="197">
        <f>'09-22 Gen Pivot'!Y155</f>
        <v>385</v>
      </c>
      <c r="AL161" s="29">
        <f t="shared" si="77"/>
        <v>0</v>
      </c>
      <c r="AN161" s="29">
        <f t="shared" si="78"/>
        <v>252.292</v>
      </c>
      <c r="AP161" s="33">
        <f t="shared" si="79"/>
        <v>-132.708</v>
      </c>
      <c r="AR161" s="197">
        <f>'09-22 Gen Pivot'!X155</f>
        <v>1404.9</v>
      </c>
    </row>
    <row r="162" spans="1:44" x14ac:dyDescent="0.25">
      <c r="A162" s="202">
        <f t="shared" si="76"/>
        <v>44811.2916666663</v>
      </c>
      <c r="B162" s="232"/>
      <c r="C162" s="174"/>
      <c r="D162" s="174"/>
      <c r="E162" s="131">
        <f t="shared" si="55"/>
        <v>0</v>
      </c>
      <c r="F162" s="50">
        <f t="shared" si="56"/>
        <v>0</v>
      </c>
      <c r="G162" s="49">
        <f t="shared" si="57"/>
        <v>0</v>
      </c>
      <c r="H162" s="54">
        <f>'09-22 Hourly Purch Alloc'!F156</f>
        <v>322.78300000000002</v>
      </c>
      <c r="I162" s="44">
        <f t="shared" si="58"/>
        <v>9.4200000000000017</v>
      </c>
      <c r="J162" s="34">
        <f t="shared" si="59"/>
        <v>0</v>
      </c>
      <c r="K162" s="167">
        <f t="shared" si="60"/>
        <v>0</v>
      </c>
      <c r="L162" s="34">
        <f t="shared" si="61"/>
        <v>253.09350000000001</v>
      </c>
      <c r="M162" s="34">
        <f t="shared" si="62"/>
        <v>385</v>
      </c>
      <c r="N162" s="34">
        <f t="shared" si="63"/>
        <v>585.30000000000007</v>
      </c>
      <c r="O162" s="32">
        <f t="shared" si="64"/>
        <v>200.30000000000007</v>
      </c>
      <c r="P162" s="32">
        <f t="shared" si="65"/>
        <v>0</v>
      </c>
      <c r="Q162" s="32">
        <f t="shared" si="66"/>
        <v>0</v>
      </c>
      <c r="R162" s="36">
        <f t="shared" si="67"/>
        <v>0</v>
      </c>
      <c r="S162" s="36">
        <f t="shared" si="68"/>
        <v>0</v>
      </c>
      <c r="T162" s="36">
        <f t="shared" si="69"/>
        <v>0</v>
      </c>
      <c r="U162" s="196">
        <f>'09-22 Hourly Purch Alloc'!J156</f>
        <v>77.509900344813701</v>
      </c>
      <c r="V162" s="185">
        <f t="shared" si="70"/>
        <v>0</v>
      </c>
      <c r="W162" s="37">
        <f t="shared" si="71"/>
        <v>0</v>
      </c>
      <c r="X162" s="38">
        <f t="shared" si="72"/>
        <v>0</v>
      </c>
      <c r="Y162" s="39">
        <f t="shared" si="73"/>
        <v>0</v>
      </c>
      <c r="Z162" s="246"/>
      <c r="AA162" s="189">
        <f t="shared" si="74"/>
        <v>0</v>
      </c>
      <c r="AB162" s="25">
        <f t="shared" si="75"/>
        <v>0</v>
      </c>
      <c r="AD162" s="29"/>
      <c r="AE162" s="67">
        <f>'09-22 Gen Pivot'!V156</f>
        <v>253.09350000000001</v>
      </c>
      <c r="AF162" s="195">
        <f>'09-22 KP Int Load &amp; Marg Loss'!N152</f>
        <v>585.30000000000007</v>
      </c>
      <c r="AG162" s="302">
        <f>'09-22 KP Int Load &amp; Marg Loss'!V152</f>
        <v>9.4200000000000017</v>
      </c>
      <c r="AH162" s="67">
        <f>'09-22 Gen Pivot'!W156</f>
        <v>385</v>
      </c>
      <c r="AJ162" s="197">
        <f>'09-22 Gen Pivot'!Y156</f>
        <v>385</v>
      </c>
      <c r="AL162" s="29">
        <f t="shared" si="77"/>
        <v>0</v>
      </c>
      <c r="AN162" s="29">
        <f t="shared" si="78"/>
        <v>253.09350000000001</v>
      </c>
      <c r="AP162" s="33">
        <f t="shared" si="79"/>
        <v>-131.90649999999999</v>
      </c>
      <c r="AR162" s="197">
        <f>'09-22 Gen Pivot'!X156</f>
        <v>1404.9</v>
      </c>
    </row>
    <row r="163" spans="1:44" x14ac:dyDescent="0.25">
      <c r="A163" s="202">
        <f t="shared" si="76"/>
        <v>44811.333333332965</v>
      </c>
      <c r="B163" s="232"/>
      <c r="C163" s="174"/>
      <c r="D163" s="174"/>
      <c r="E163" s="131">
        <f t="shared" si="55"/>
        <v>0</v>
      </c>
      <c r="F163" s="50">
        <f t="shared" si="56"/>
        <v>0</v>
      </c>
      <c r="G163" s="49">
        <f t="shared" si="57"/>
        <v>0</v>
      </c>
      <c r="H163" s="54">
        <f>'09-22 Hourly Purch Alloc'!F157</f>
        <v>345.95099999999996</v>
      </c>
      <c r="I163" s="44">
        <f t="shared" si="58"/>
        <v>9.2100000000000009</v>
      </c>
      <c r="J163" s="34">
        <f t="shared" si="59"/>
        <v>0</v>
      </c>
      <c r="K163" s="167">
        <f t="shared" si="60"/>
        <v>0</v>
      </c>
      <c r="L163" s="34">
        <f t="shared" si="61"/>
        <v>252.63499999999999</v>
      </c>
      <c r="M163" s="34">
        <f t="shared" si="62"/>
        <v>385</v>
      </c>
      <c r="N163" s="34">
        <f t="shared" si="63"/>
        <v>607.80000000000007</v>
      </c>
      <c r="O163" s="32">
        <f t="shared" si="64"/>
        <v>222.80000000000007</v>
      </c>
      <c r="P163" s="32">
        <f t="shared" si="65"/>
        <v>0</v>
      </c>
      <c r="Q163" s="32">
        <f t="shared" si="66"/>
        <v>0</v>
      </c>
      <c r="R163" s="36">
        <f t="shared" si="67"/>
        <v>0</v>
      </c>
      <c r="S163" s="36">
        <f t="shared" si="68"/>
        <v>0</v>
      </c>
      <c r="T163" s="36">
        <f t="shared" si="69"/>
        <v>0</v>
      </c>
      <c r="U163" s="196">
        <f>'09-22 Hourly Purch Alloc'!J157</f>
        <v>77.549657769452907</v>
      </c>
      <c r="V163" s="185">
        <f t="shared" si="70"/>
        <v>0</v>
      </c>
      <c r="W163" s="37">
        <f t="shared" si="71"/>
        <v>0</v>
      </c>
      <c r="X163" s="38">
        <f t="shared" si="72"/>
        <v>0</v>
      </c>
      <c r="Y163" s="39">
        <f t="shared" si="73"/>
        <v>0</v>
      </c>
      <c r="Z163" s="246"/>
      <c r="AA163" s="189">
        <f t="shared" si="74"/>
        <v>0</v>
      </c>
      <c r="AB163" s="25">
        <f t="shared" si="75"/>
        <v>0</v>
      </c>
      <c r="AD163" s="29"/>
      <c r="AE163" s="67">
        <f>'09-22 Gen Pivot'!V157</f>
        <v>252.63499999999999</v>
      </c>
      <c r="AF163" s="195">
        <f>'09-22 KP Int Load &amp; Marg Loss'!N153</f>
        <v>607.80000000000007</v>
      </c>
      <c r="AG163" s="302">
        <f>'09-22 KP Int Load &amp; Marg Loss'!V153</f>
        <v>9.2100000000000009</v>
      </c>
      <c r="AH163" s="67">
        <f>'09-22 Gen Pivot'!W157</f>
        <v>385</v>
      </c>
      <c r="AJ163" s="197">
        <f>'09-22 Gen Pivot'!Y157</f>
        <v>385</v>
      </c>
      <c r="AL163" s="29">
        <f t="shared" si="77"/>
        <v>0</v>
      </c>
      <c r="AN163" s="29">
        <f t="shared" si="78"/>
        <v>252.63499999999999</v>
      </c>
      <c r="AP163" s="33">
        <f t="shared" si="79"/>
        <v>-132.36500000000001</v>
      </c>
      <c r="AR163" s="197">
        <f>'09-22 Gen Pivot'!X157</f>
        <v>1404.9</v>
      </c>
    </row>
    <row r="164" spans="1:44" x14ac:dyDescent="0.25">
      <c r="A164" s="202">
        <f t="shared" si="76"/>
        <v>44811.374999999629</v>
      </c>
      <c r="B164" s="232"/>
      <c r="C164" s="174"/>
      <c r="D164" s="174"/>
      <c r="E164" s="131">
        <f t="shared" si="55"/>
        <v>0</v>
      </c>
      <c r="F164" s="50">
        <f t="shared" si="56"/>
        <v>0</v>
      </c>
      <c r="G164" s="49">
        <f t="shared" si="57"/>
        <v>0</v>
      </c>
      <c r="H164" s="54">
        <f>'09-22 Hourly Purch Alloc'!F158</f>
        <v>360.79</v>
      </c>
      <c r="I164" s="44">
        <f t="shared" si="58"/>
        <v>8.9800000000000022</v>
      </c>
      <c r="J164" s="34">
        <f t="shared" si="59"/>
        <v>0</v>
      </c>
      <c r="K164" s="167">
        <f t="shared" si="60"/>
        <v>0</v>
      </c>
      <c r="L164" s="34">
        <f t="shared" si="61"/>
        <v>254.02</v>
      </c>
      <c r="M164" s="34">
        <f t="shared" si="62"/>
        <v>385</v>
      </c>
      <c r="N164" s="34">
        <f t="shared" si="63"/>
        <v>623.78000000000009</v>
      </c>
      <c r="O164" s="32">
        <f t="shared" si="64"/>
        <v>238.78000000000009</v>
      </c>
      <c r="P164" s="32">
        <f t="shared" si="65"/>
        <v>0</v>
      </c>
      <c r="Q164" s="32">
        <f t="shared" si="66"/>
        <v>0</v>
      </c>
      <c r="R164" s="36">
        <f t="shared" si="67"/>
        <v>0</v>
      </c>
      <c r="S164" s="36">
        <f t="shared" si="68"/>
        <v>0</v>
      </c>
      <c r="T164" s="36">
        <f t="shared" si="69"/>
        <v>0</v>
      </c>
      <c r="U164" s="196">
        <f>'09-22 Hourly Purch Alloc'!J158</f>
        <v>76.689265999611948</v>
      </c>
      <c r="V164" s="185">
        <f t="shared" si="70"/>
        <v>0</v>
      </c>
      <c r="W164" s="37">
        <f t="shared" si="71"/>
        <v>0</v>
      </c>
      <c r="X164" s="38">
        <f t="shared" si="72"/>
        <v>0</v>
      </c>
      <c r="Y164" s="39">
        <f t="shared" si="73"/>
        <v>0</v>
      </c>
      <c r="Z164" s="246"/>
      <c r="AA164" s="189">
        <f t="shared" si="74"/>
        <v>0</v>
      </c>
      <c r="AB164" s="25">
        <f t="shared" si="75"/>
        <v>0</v>
      </c>
      <c r="AD164" s="29"/>
      <c r="AE164" s="67">
        <f>'09-22 Gen Pivot'!V158</f>
        <v>254.02</v>
      </c>
      <c r="AF164" s="195">
        <f>'09-22 KP Int Load &amp; Marg Loss'!N154</f>
        <v>623.78000000000009</v>
      </c>
      <c r="AG164" s="302">
        <f>'09-22 KP Int Load &amp; Marg Loss'!V154</f>
        <v>8.9800000000000022</v>
      </c>
      <c r="AH164" s="67">
        <f>'09-22 Gen Pivot'!W158</f>
        <v>385</v>
      </c>
      <c r="AJ164" s="197">
        <f>'09-22 Gen Pivot'!Y158</f>
        <v>385</v>
      </c>
      <c r="AL164" s="29">
        <f t="shared" si="77"/>
        <v>0</v>
      </c>
      <c r="AN164" s="29">
        <f t="shared" si="78"/>
        <v>254.02</v>
      </c>
      <c r="AP164" s="33">
        <f t="shared" si="79"/>
        <v>-130.97999999999999</v>
      </c>
      <c r="AR164" s="197">
        <f>'09-22 Gen Pivot'!X158</f>
        <v>1404.9</v>
      </c>
    </row>
    <row r="165" spans="1:44" x14ac:dyDescent="0.25">
      <c r="A165" s="202">
        <f t="shared" si="76"/>
        <v>44811.416666666293</v>
      </c>
      <c r="B165" s="232"/>
      <c r="C165" s="174"/>
      <c r="D165" s="174"/>
      <c r="E165" s="131">
        <f t="shared" si="55"/>
        <v>0</v>
      </c>
      <c r="F165" s="50">
        <f t="shared" si="56"/>
        <v>0</v>
      </c>
      <c r="G165" s="49">
        <f t="shared" si="57"/>
        <v>0</v>
      </c>
      <c r="H165" s="54">
        <f>'09-22 Hourly Purch Alloc'!F159</f>
        <v>379.06600000000003</v>
      </c>
      <c r="I165" s="44">
        <f t="shared" si="58"/>
        <v>8.7799999999999994</v>
      </c>
      <c r="J165" s="34">
        <f t="shared" si="59"/>
        <v>0</v>
      </c>
      <c r="K165" s="167">
        <f t="shared" si="60"/>
        <v>0</v>
      </c>
      <c r="L165" s="34">
        <f t="shared" si="61"/>
        <v>255.1275</v>
      </c>
      <c r="M165" s="34">
        <f t="shared" si="62"/>
        <v>385</v>
      </c>
      <c r="N165" s="34">
        <f t="shared" si="63"/>
        <v>642.9799999999999</v>
      </c>
      <c r="O165" s="32">
        <f t="shared" si="64"/>
        <v>257.9799999999999</v>
      </c>
      <c r="P165" s="32">
        <f t="shared" si="65"/>
        <v>0</v>
      </c>
      <c r="Q165" s="32">
        <f t="shared" si="66"/>
        <v>0</v>
      </c>
      <c r="R165" s="36">
        <f t="shared" si="67"/>
        <v>0</v>
      </c>
      <c r="S165" s="36">
        <f t="shared" si="68"/>
        <v>0</v>
      </c>
      <c r="T165" s="36">
        <f t="shared" si="69"/>
        <v>0</v>
      </c>
      <c r="U165" s="196">
        <f>'09-22 Hourly Purch Alloc'!J159</f>
        <v>77.53496335730452</v>
      </c>
      <c r="V165" s="185">
        <f t="shared" si="70"/>
        <v>0</v>
      </c>
      <c r="W165" s="37">
        <f t="shared" si="71"/>
        <v>0</v>
      </c>
      <c r="X165" s="38">
        <f t="shared" si="72"/>
        <v>0</v>
      </c>
      <c r="Y165" s="39">
        <f t="shared" si="73"/>
        <v>0</v>
      </c>
      <c r="Z165" s="246"/>
      <c r="AA165" s="189">
        <f t="shared" si="74"/>
        <v>0</v>
      </c>
      <c r="AB165" s="25">
        <f t="shared" si="75"/>
        <v>0</v>
      </c>
      <c r="AD165" s="29"/>
      <c r="AE165" s="67">
        <f>'09-22 Gen Pivot'!V159</f>
        <v>255.1275</v>
      </c>
      <c r="AF165" s="195">
        <f>'09-22 KP Int Load &amp; Marg Loss'!N155</f>
        <v>642.9799999999999</v>
      </c>
      <c r="AG165" s="302">
        <f>'09-22 KP Int Load &amp; Marg Loss'!V155</f>
        <v>8.7799999999999994</v>
      </c>
      <c r="AH165" s="67">
        <f>'09-22 Gen Pivot'!W159</f>
        <v>385</v>
      </c>
      <c r="AJ165" s="197">
        <f>'09-22 Gen Pivot'!Y159</f>
        <v>385</v>
      </c>
      <c r="AL165" s="29">
        <f t="shared" si="77"/>
        <v>0</v>
      </c>
      <c r="AN165" s="29">
        <f t="shared" si="78"/>
        <v>255.1275</v>
      </c>
      <c r="AP165" s="33">
        <f t="shared" si="79"/>
        <v>-129.8725</v>
      </c>
      <c r="AR165" s="197">
        <f>'09-22 Gen Pivot'!X159</f>
        <v>1404.9</v>
      </c>
    </row>
    <row r="166" spans="1:44" x14ac:dyDescent="0.25">
      <c r="A166" s="202">
        <f t="shared" si="76"/>
        <v>44811.458333332957</v>
      </c>
      <c r="B166" s="232"/>
      <c r="C166" s="174"/>
      <c r="D166" s="174"/>
      <c r="E166" s="131">
        <f t="shared" si="55"/>
        <v>0</v>
      </c>
      <c r="F166" s="50">
        <f t="shared" si="56"/>
        <v>0</v>
      </c>
      <c r="G166" s="49">
        <f t="shared" si="57"/>
        <v>0</v>
      </c>
      <c r="H166" s="54">
        <f>'09-22 Hourly Purch Alloc'!F160</f>
        <v>402.96600000000001</v>
      </c>
      <c r="I166" s="44">
        <f t="shared" si="58"/>
        <v>9.3700000000000028</v>
      </c>
      <c r="J166" s="34">
        <f t="shared" si="59"/>
        <v>0</v>
      </c>
      <c r="K166" s="167">
        <f t="shared" si="60"/>
        <v>0</v>
      </c>
      <c r="L166" s="34">
        <f t="shared" si="61"/>
        <v>252.31299999999999</v>
      </c>
      <c r="M166" s="34">
        <f t="shared" si="62"/>
        <v>385</v>
      </c>
      <c r="N166" s="34">
        <f t="shared" si="63"/>
        <v>664.65</v>
      </c>
      <c r="O166" s="32">
        <f t="shared" si="64"/>
        <v>279.64999999999998</v>
      </c>
      <c r="P166" s="32">
        <f t="shared" si="65"/>
        <v>0</v>
      </c>
      <c r="Q166" s="32">
        <f t="shared" si="66"/>
        <v>0</v>
      </c>
      <c r="R166" s="36">
        <f t="shared" si="67"/>
        <v>0</v>
      </c>
      <c r="S166" s="36">
        <f t="shared" si="68"/>
        <v>0</v>
      </c>
      <c r="T166" s="36">
        <f t="shared" si="69"/>
        <v>0</v>
      </c>
      <c r="U166" s="196">
        <f>'09-22 Hourly Purch Alloc'!J160</f>
        <v>81.986085927845025</v>
      </c>
      <c r="V166" s="185">
        <f t="shared" si="70"/>
        <v>0</v>
      </c>
      <c r="W166" s="37">
        <f t="shared" si="71"/>
        <v>0</v>
      </c>
      <c r="X166" s="38">
        <f t="shared" si="72"/>
        <v>0</v>
      </c>
      <c r="Y166" s="39">
        <f t="shared" si="73"/>
        <v>0</v>
      </c>
      <c r="Z166" s="246"/>
      <c r="AA166" s="189">
        <f t="shared" si="74"/>
        <v>0</v>
      </c>
      <c r="AB166" s="25">
        <f t="shared" si="75"/>
        <v>0</v>
      </c>
      <c r="AD166" s="29"/>
      <c r="AE166" s="67">
        <f>'09-22 Gen Pivot'!V160</f>
        <v>252.31299999999999</v>
      </c>
      <c r="AF166" s="195">
        <f>'09-22 KP Int Load &amp; Marg Loss'!N156</f>
        <v>664.65</v>
      </c>
      <c r="AG166" s="302">
        <f>'09-22 KP Int Load &amp; Marg Loss'!V156</f>
        <v>9.3700000000000028</v>
      </c>
      <c r="AH166" s="67">
        <f>'09-22 Gen Pivot'!W160</f>
        <v>385</v>
      </c>
      <c r="AJ166" s="197">
        <f>'09-22 Gen Pivot'!Y160</f>
        <v>385</v>
      </c>
      <c r="AL166" s="29">
        <f t="shared" si="77"/>
        <v>0</v>
      </c>
      <c r="AN166" s="29">
        <f t="shared" si="78"/>
        <v>252.31299999999999</v>
      </c>
      <c r="AP166" s="33">
        <f t="shared" si="79"/>
        <v>-132.68700000000001</v>
      </c>
      <c r="AR166" s="197">
        <f>'09-22 Gen Pivot'!X160</f>
        <v>1404.9</v>
      </c>
    </row>
    <row r="167" spans="1:44" x14ac:dyDescent="0.25">
      <c r="A167" s="202">
        <f t="shared" si="76"/>
        <v>44811.499999999622</v>
      </c>
      <c r="B167" s="232"/>
      <c r="C167" s="174"/>
      <c r="D167" s="174"/>
      <c r="E167" s="131">
        <f t="shared" si="55"/>
        <v>0</v>
      </c>
      <c r="F167" s="50">
        <f t="shared" si="56"/>
        <v>0</v>
      </c>
      <c r="G167" s="49">
        <f t="shared" si="57"/>
        <v>0</v>
      </c>
      <c r="H167" s="54">
        <f>'09-22 Hourly Purch Alloc'!F161</f>
        <v>420.65500000000003</v>
      </c>
      <c r="I167" s="44">
        <f t="shared" si="58"/>
        <v>9.5900000000000016</v>
      </c>
      <c r="J167" s="34">
        <f t="shared" si="59"/>
        <v>0</v>
      </c>
      <c r="K167" s="167">
        <f t="shared" si="60"/>
        <v>0</v>
      </c>
      <c r="L167" s="34">
        <f t="shared" si="61"/>
        <v>251.76</v>
      </c>
      <c r="M167" s="34">
        <f t="shared" si="62"/>
        <v>385</v>
      </c>
      <c r="N167" s="34">
        <f t="shared" si="63"/>
        <v>682.00000000000011</v>
      </c>
      <c r="O167" s="32">
        <f t="shared" si="64"/>
        <v>297.00000000000011</v>
      </c>
      <c r="P167" s="32">
        <f t="shared" si="65"/>
        <v>0</v>
      </c>
      <c r="Q167" s="32">
        <f t="shared" si="66"/>
        <v>0</v>
      </c>
      <c r="R167" s="36">
        <f t="shared" si="67"/>
        <v>0</v>
      </c>
      <c r="S167" s="36">
        <f t="shared" si="68"/>
        <v>0</v>
      </c>
      <c r="T167" s="36">
        <f t="shared" si="69"/>
        <v>0</v>
      </c>
      <c r="U167" s="196">
        <f>'09-22 Hourly Purch Alloc'!J161</f>
        <v>88.327006228381919</v>
      </c>
      <c r="V167" s="185">
        <f t="shared" si="70"/>
        <v>0</v>
      </c>
      <c r="W167" s="37">
        <f t="shared" si="71"/>
        <v>0</v>
      </c>
      <c r="X167" s="38">
        <f t="shared" si="72"/>
        <v>0</v>
      </c>
      <c r="Y167" s="39">
        <f t="shared" si="73"/>
        <v>0</v>
      </c>
      <c r="Z167" s="246"/>
      <c r="AA167" s="189">
        <f t="shared" si="74"/>
        <v>0</v>
      </c>
      <c r="AB167" s="25">
        <f t="shared" si="75"/>
        <v>0</v>
      </c>
      <c r="AD167" s="29"/>
      <c r="AE167" s="67">
        <f>'09-22 Gen Pivot'!V161</f>
        <v>251.76</v>
      </c>
      <c r="AF167" s="195">
        <f>'09-22 KP Int Load &amp; Marg Loss'!N157</f>
        <v>682.00000000000011</v>
      </c>
      <c r="AG167" s="302">
        <f>'09-22 KP Int Load &amp; Marg Loss'!V157</f>
        <v>9.5900000000000016</v>
      </c>
      <c r="AH167" s="67">
        <f>'09-22 Gen Pivot'!W161</f>
        <v>385</v>
      </c>
      <c r="AJ167" s="197">
        <f>'09-22 Gen Pivot'!Y161</f>
        <v>385</v>
      </c>
      <c r="AL167" s="29">
        <f t="shared" si="77"/>
        <v>0</v>
      </c>
      <c r="AN167" s="29">
        <f t="shared" si="78"/>
        <v>251.76</v>
      </c>
      <c r="AP167" s="33">
        <f t="shared" si="79"/>
        <v>-133.24</v>
      </c>
      <c r="AR167" s="197">
        <f>'09-22 Gen Pivot'!X161</f>
        <v>1404.9</v>
      </c>
    </row>
    <row r="168" spans="1:44" x14ac:dyDescent="0.25">
      <c r="A168" s="202">
        <f t="shared" si="76"/>
        <v>44811.541666666286</v>
      </c>
      <c r="B168" s="232"/>
      <c r="C168" s="174"/>
      <c r="D168" s="174"/>
      <c r="E168" s="131">
        <f t="shared" si="55"/>
        <v>0</v>
      </c>
      <c r="F168" s="50">
        <f t="shared" si="56"/>
        <v>0</v>
      </c>
      <c r="G168" s="49">
        <f t="shared" si="57"/>
        <v>0</v>
      </c>
      <c r="H168" s="54">
        <f>'09-22 Hourly Purch Alloc'!F162</f>
        <v>431.31799999999998</v>
      </c>
      <c r="I168" s="44">
        <f t="shared" si="58"/>
        <v>10.190000000000001</v>
      </c>
      <c r="J168" s="34">
        <f t="shared" si="59"/>
        <v>0</v>
      </c>
      <c r="K168" s="167">
        <f t="shared" si="60"/>
        <v>0</v>
      </c>
      <c r="L168" s="34">
        <f t="shared" si="61"/>
        <v>255.9615</v>
      </c>
      <c r="M168" s="34">
        <f t="shared" si="62"/>
        <v>385</v>
      </c>
      <c r="N168" s="34">
        <f t="shared" si="63"/>
        <v>697.4799999999999</v>
      </c>
      <c r="O168" s="32">
        <f t="shared" si="64"/>
        <v>312.4799999999999</v>
      </c>
      <c r="P168" s="32">
        <f t="shared" si="65"/>
        <v>0</v>
      </c>
      <c r="Q168" s="32">
        <f t="shared" si="66"/>
        <v>0</v>
      </c>
      <c r="R168" s="36">
        <f t="shared" si="67"/>
        <v>0</v>
      </c>
      <c r="S168" s="36">
        <f t="shared" si="68"/>
        <v>0</v>
      </c>
      <c r="T168" s="36">
        <f t="shared" si="69"/>
        <v>0</v>
      </c>
      <c r="U168" s="196">
        <f>'09-22 Hourly Purch Alloc'!J162</f>
        <v>92.043164736922648</v>
      </c>
      <c r="V168" s="185">
        <f t="shared" si="70"/>
        <v>0</v>
      </c>
      <c r="W168" s="37">
        <f t="shared" si="71"/>
        <v>0</v>
      </c>
      <c r="X168" s="38">
        <f t="shared" si="72"/>
        <v>0</v>
      </c>
      <c r="Y168" s="39">
        <f t="shared" si="73"/>
        <v>0</v>
      </c>
      <c r="Z168" s="246"/>
      <c r="AA168" s="189">
        <f t="shared" si="74"/>
        <v>0</v>
      </c>
      <c r="AB168" s="25">
        <f t="shared" si="75"/>
        <v>0</v>
      </c>
      <c r="AD168" s="29"/>
      <c r="AE168" s="67">
        <f>'09-22 Gen Pivot'!V162</f>
        <v>255.9615</v>
      </c>
      <c r="AF168" s="195">
        <f>'09-22 KP Int Load &amp; Marg Loss'!N158</f>
        <v>697.4799999999999</v>
      </c>
      <c r="AG168" s="302">
        <f>'09-22 KP Int Load &amp; Marg Loss'!V158</f>
        <v>10.190000000000001</v>
      </c>
      <c r="AH168" s="67">
        <f>'09-22 Gen Pivot'!W162</f>
        <v>385</v>
      </c>
      <c r="AJ168" s="197">
        <f>'09-22 Gen Pivot'!Y162</f>
        <v>385</v>
      </c>
      <c r="AL168" s="29">
        <f t="shared" si="77"/>
        <v>0</v>
      </c>
      <c r="AN168" s="29">
        <f t="shared" si="78"/>
        <v>255.9615</v>
      </c>
      <c r="AP168" s="33">
        <f t="shared" si="79"/>
        <v>-129.0385</v>
      </c>
      <c r="AR168" s="197">
        <f>'09-22 Gen Pivot'!X162</f>
        <v>1404.9</v>
      </c>
    </row>
    <row r="169" spans="1:44" x14ac:dyDescent="0.25">
      <c r="A169" s="202">
        <f t="shared" si="76"/>
        <v>44811.58333333295</v>
      </c>
      <c r="B169" s="232"/>
      <c r="C169" s="174"/>
      <c r="D169" s="174"/>
      <c r="E169" s="131">
        <f t="shared" si="55"/>
        <v>0</v>
      </c>
      <c r="F169" s="50">
        <f t="shared" si="56"/>
        <v>0</v>
      </c>
      <c r="G169" s="49">
        <f t="shared" si="57"/>
        <v>0</v>
      </c>
      <c r="H169" s="54">
        <f>'09-22 Hourly Purch Alloc'!F163</f>
        <v>449.733</v>
      </c>
      <c r="I169" s="44">
        <f t="shared" si="58"/>
        <v>11.290000000000001</v>
      </c>
      <c r="J169" s="34">
        <f t="shared" si="59"/>
        <v>0</v>
      </c>
      <c r="K169" s="167">
        <f t="shared" si="60"/>
        <v>0</v>
      </c>
      <c r="L169" s="34">
        <f t="shared" si="61"/>
        <v>255.42099999999999</v>
      </c>
      <c r="M169" s="34">
        <f t="shared" si="62"/>
        <v>385</v>
      </c>
      <c r="N169" s="34">
        <f t="shared" si="63"/>
        <v>716.43999999999994</v>
      </c>
      <c r="O169" s="32">
        <f t="shared" si="64"/>
        <v>331.43999999999994</v>
      </c>
      <c r="P169" s="32">
        <f t="shared" si="65"/>
        <v>0</v>
      </c>
      <c r="Q169" s="32">
        <f t="shared" si="66"/>
        <v>0</v>
      </c>
      <c r="R169" s="36">
        <f t="shared" si="67"/>
        <v>0</v>
      </c>
      <c r="S169" s="36">
        <f t="shared" si="68"/>
        <v>0</v>
      </c>
      <c r="T169" s="36">
        <f t="shared" si="69"/>
        <v>0</v>
      </c>
      <c r="U169" s="196">
        <f>'09-22 Hourly Purch Alloc'!J163</f>
        <v>94.64999788763555</v>
      </c>
      <c r="V169" s="185">
        <f t="shared" si="70"/>
        <v>0</v>
      </c>
      <c r="W169" s="37">
        <f t="shared" si="71"/>
        <v>0</v>
      </c>
      <c r="X169" s="38">
        <f t="shared" si="72"/>
        <v>0</v>
      </c>
      <c r="Y169" s="39">
        <f t="shared" si="73"/>
        <v>0</v>
      </c>
      <c r="Z169" s="246"/>
      <c r="AA169" s="189">
        <f t="shared" si="74"/>
        <v>0</v>
      </c>
      <c r="AB169" s="25">
        <f t="shared" si="75"/>
        <v>0</v>
      </c>
      <c r="AD169" s="29"/>
      <c r="AE169" s="67">
        <f>'09-22 Gen Pivot'!V163</f>
        <v>255.42099999999999</v>
      </c>
      <c r="AF169" s="195">
        <f>'09-22 KP Int Load &amp; Marg Loss'!N159</f>
        <v>716.43999999999994</v>
      </c>
      <c r="AG169" s="302">
        <f>'09-22 KP Int Load &amp; Marg Loss'!V159</f>
        <v>11.290000000000001</v>
      </c>
      <c r="AH169" s="67">
        <f>'09-22 Gen Pivot'!W163</f>
        <v>385</v>
      </c>
      <c r="AJ169" s="197">
        <f>'09-22 Gen Pivot'!Y163</f>
        <v>385</v>
      </c>
      <c r="AL169" s="29">
        <f t="shared" si="77"/>
        <v>0</v>
      </c>
      <c r="AN169" s="29">
        <f t="shared" si="78"/>
        <v>255.42099999999999</v>
      </c>
      <c r="AP169" s="33">
        <f t="shared" si="79"/>
        <v>-129.57900000000001</v>
      </c>
      <c r="AR169" s="197">
        <f>'09-22 Gen Pivot'!X163</f>
        <v>1404.9</v>
      </c>
    </row>
    <row r="170" spans="1:44" x14ac:dyDescent="0.25">
      <c r="A170" s="202">
        <f t="shared" si="76"/>
        <v>44811.624999999614</v>
      </c>
      <c r="B170" s="232"/>
      <c r="C170" s="174"/>
      <c r="D170" s="174"/>
      <c r="E170" s="131">
        <f t="shared" si="55"/>
        <v>0</v>
      </c>
      <c r="F170" s="50">
        <f t="shared" si="56"/>
        <v>0</v>
      </c>
      <c r="G170" s="49">
        <f t="shared" si="57"/>
        <v>0</v>
      </c>
      <c r="H170" s="54">
        <f>'09-22 Hourly Purch Alloc'!F164</f>
        <v>462.46799999999996</v>
      </c>
      <c r="I170" s="44">
        <f t="shared" si="58"/>
        <v>11.99</v>
      </c>
      <c r="J170" s="34">
        <f t="shared" si="59"/>
        <v>0</v>
      </c>
      <c r="K170" s="167">
        <f t="shared" si="60"/>
        <v>0</v>
      </c>
      <c r="L170" s="34">
        <f t="shared" si="61"/>
        <v>250.92750000000001</v>
      </c>
      <c r="M170" s="34">
        <f t="shared" si="62"/>
        <v>385</v>
      </c>
      <c r="N170" s="34">
        <f t="shared" si="63"/>
        <v>725.3900000000001</v>
      </c>
      <c r="O170" s="32">
        <f t="shared" si="64"/>
        <v>340.3900000000001</v>
      </c>
      <c r="P170" s="32">
        <f t="shared" si="65"/>
        <v>0</v>
      </c>
      <c r="Q170" s="32">
        <f t="shared" si="66"/>
        <v>0</v>
      </c>
      <c r="R170" s="36">
        <f t="shared" si="67"/>
        <v>0</v>
      </c>
      <c r="S170" s="36">
        <f t="shared" si="68"/>
        <v>0</v>
      </c>
      <c r="T170" s="36">
        <f t="shared" si="69"/>
        <v>0</v>
      </c>
      <c r="U170" s="196">
        <f>'09-22 Hourly Purch Alloc'!J164</f>
        <v>97.418916534765657</v>
      </c>
      <c r="V170" s="185">
        <f t="shared" si="70"/>
        <v>0</v>
      </c>
      <c r="W170" s="37">
        <f t="shared" si="71"/>
        <v>0</v>
      </c>
      <c r="X170" s="38">
        <f t="shared" si="72"/>
        <v>0</v>
      </c>
      <c r="Y170" s="39">
        <f t="shared" si="73"/>
        <v>0</v>
      </c>
      <c r="Z170" s="246"/>
      <c r="AA170" s="189">
        <f t="shared" si="74"/>
        <v>0</v>
      </c>
      <c r="AB170" s="25">
        <f t="shared" si="75"/>
        <v>0</v>
      </c>
      <c r="AD170" s="29"/>
      <c r="AE170" s="67">
        <f>'09-22 Gen Pivot'!V164</f>
        <v>250.92750000000001</v>
      </c>
      <c r="AF170" s="195">
        <f>'09-22 KP Int Load &amp; Marg Loss'!N160</f>
        <v>725.3900000000001</v>
      </c>
      <c r="AG170" s="302">
        <f>'09-22 KP Int Load &amp; Marg Loss'!V160</f>
        <v>11.99</v>
      </c>
      <c r="AH170" s="67">
        <f>'09-22 Gen Pivot'!W164</f>
        <v>385</v>
      </c>
      <c r="AJ170" s="197">
        <f>'09-22 Gen Pivot'!Y164</f>
        <v>385</v>
      </c>
      <c r="AL170" s="29">
        <f t="shared" si="77"/>
        <v>0</v>
      </c>
      <c r="AN170" s="29">
        <f t="shared" si="78"/>
        <v>250.92750000000001</v>
      </c>
      <c r="AP170" s="33">
        <f t="shared" si="79"/>
        <v>-134.07249999999999</v>
      </c>
      <c r="AR170" s="197">
        <f>'09-22 Gen Pivot'!X164</f>
        <v>1404.9</v>
      </c>
    </row>
    <row r="171" spans="1:44" x14ac:dyDescent="0.25">
      <c r="A171" s="202">
        <f t="shared" si="76"/>
        <v>44811.666666666279</v>
      </c>
      <c r="B171" s="232"/>
      <c r="C171" s="174"/>
      <c r="D171" s="174"/>
      <c r="E171" s="131">
        <f t="shared" si="55"/>
        <v>0</v>
      </c>
      <c r="F171" s="50">
        <f t="shared" si="56"/>
        <v>0</v>
      </c>
      <c r="G171" s="49">
        <f t="shared" si="57"/>
        <v>0</v>
      </c>
      <c r="H171" s="54">
        <f>'09-22 Hourly Purch Alloc'!F165</f>
        <v>466.40799999999996</v>
      </c>
      <c r="I171" s="44">
        <f t="shared" si="58"/>
        <v>11.969999999999999</v>
      </c>
      <c r="J171" s="34">
        <f t="shared" si="59"/>
        <v>0</v>
      </c>
      <c r="K171" s="167">
        <f t="shared" si="60"/>
        <v>0</v>
      </c>
      <c r="L171" s="34">
        <f t="shared" si="61"/>
        <v>251.43049999999999</v>
      </c>
      <c r="M171" s="34">
        <f t="shared" si="62"/>
        <v>385</v>
      </c>
      <c r="N171" s="34">
        <f t="shared" si="63"/>
        <v>729.8</v>
      </c>
      <c r="O171" s="32">
        <f t="shared" si="64"/>
        <v>344.79999999999995</v>
      </c>
      <c r="P171" s="32">
        <f t="shared" si="65"/>
        <v>0</v>
      </c>
      <c r="Q171" s="32">
        <f t="shared" si="66"/>
        <v>0</v>
      </c>
      <c r="R171" s="36">
        <f t="shared" si="67"/>
        <v>0</v>
      </c>
      <c r="S171" s="36">
        <f t="shared" si="68"/>
        <v>0</v>
      </c>
      <c r="T171" s="36">
        <f t="shared" si="69"/>
        <v>0</v>
      </c>
      <c r="U171" s="196">
        <f>'09-22 Hourly Purch Alloc'!J165</f>
        <v>101.74000017152365</v>
      </c>
      <c r="V171" s="185">
        <f t="shared" si="70"/>
        <v>0</v>
      </c>
      <c r="W171" s="37">
        <f t="shared" si="71"/>
        <v>0</v>
      </c>
      <c r="X171" s="38">
        <f t="shared" si="72"/>
        <v>0</v>
      </c>
      <c r="Y171" s="39">
        <f t="shared" si="73"/>
        <v>0</v>
      </c>
      <c r="Z171" s="246"/>
      <c r="AA171" s="189">
        <f t="shared" si="74"/>
        <v>0</v>
      </c>
      <c r="AB171" s="25">
        <f t="shared" si="75"/>
        <v>0</v>
      </c>
      <c r="AD171" s="29"/>
      <c r="AE171" s="67">
        <f>'09-22 Gen Pivot'!V165</f>
        <v>251.43049999999999</v>
      </c>
      <c r="AF171" s="195">
        <f>'09-22 KP Int Load &amp; Marg Loss'!N161</f>
        <v>729.8</v>
      </c>
      <c r="AG171" s="302">
        <f>'09-22 KP Int Load &amp; Marg Loss'!V161</f>
        <v>11.969999999999999</v>
      </c>
      <c r="AH171" s="67">
        <f>'09-22 Gen Pivot'!W165</f>
        <v>385</v>
      </c>
      <c r="AJ171" s="197">
        <f>'09-22 Gen Pivot'!Y165</f>
        <v>385</v>
      </c>
      <c r="AL171" s="29">
        <f t="shared" si="77"/>
        <v>0</v>
      </c>
      <c r="AN171" s="29">
        <f t="shared" si="78"/>
        <v>251.43049999999999</v>
      </c>
      <c r="AP171" s="33">
        <f t="shared" si="79"/>
        <v>-133.56950000000001</v>
      </c>
      <c r="AR171" s="197">
        <f>'09-22 Gen Pivot'!X165</f>
        <v>1404.9</v>
      </c>
    </row>
    <row r="172" spans="1:44" x14ac:dyDescent="0.25">
      <c r="A172" s="202">
        <f t="shared" si="76"/>
        <v>44811.708333332943</v>
      </c>
      <c r="B172" s="232"/>
      <c r="C172" s="174"/>
      <c r="D172" s="174"/>
      <c r="E172" s="131">
        <f t="shared" si="55"/>
        <v>0</v>
      </c>
      <c r="F172" s="50">
        <f t="shared" si="56"/>
        <v>0</v>
      </c>
      <c r="G172" s="49">
        <f t="shared" si="57"/>
        <v>0</v>
      </c>
      <c r="H172" s="54">
        <f>'09-22 Hourly Purch Alloc'!F166</f>
        <v>464.19900000000001</v>
      </c>
      <c r="I172" s="44">
        <f t="shared" si="58"/>
        <v>12.09</v>
      </c>
      <c r="J172" s="34">
        <f t="shared" si="59"/>
        <v>0</v>
      </c>
      <c r="K172" s="167">
        <f t="shared" si="60"/>
        <v>0</v>
      </c>
      <c r="L172" s="34">
        <f t="shared" si="61"/>
        <v>252.7835</v>
      </c>
      <c r="M172" s="34">
        <f t="shared" si="62"/>
        <v>385</v>
      </c>
      <c r="N172" s="34">
        <f t="shared" si="63"/>
        <v>729.07</v>
      </c>
      <c r="O172" s="32">
        <f t="shared" si="64"/>
        <v>344.07000000000005</v>
      </c>
      <c r="P172" s="32">
        <f t="shared" si="65"/>
        <v>0</v>
      </c>
      <c r="Q172" s="32">
        <f t="shared" si="66"/>
        <v>0</v>
      </c>
      <c r="R172" s="36">
        <f t="shared" si="67"/>
        <v>0</v>
      </c>
      <c r="S172" s="36">
        <f t="shared" si="68"/>
        <v>0</v>
      </c>
      <c r="T172" s="36">
        <f t="shared" si="69"/>
        <v>0</v>
      </c>
      <c r="U172" s="196">
        <f>'09-22 Hourly Purch Alloc'!J166</f>
        <v>108.7299994183529</v>
      </c>
      <c r="V172" s="185">
        <f t="shared" si="70"/>
        <v>0</v>
      </c>
      <c r="W172" s="37">
        <f t="shared" si="71"/>
        <v>0</v>
      </c>
      <c r="X172" s="38">
        <f t="shared" si="72"/>
        <v>0</v>
      </c>
      <c r="Y172" s="39">
        <f t="shared" si="73"/>
        <v>0</v>
      </c>
      <c r="Z172" s="246"/>
      <c r="AA172" s="189">
        <f t="shared" si="74"/>
        <v>0</v>
      </c>
      <c r="AB172" s="25">
        <f t="shared" si="75"/>
        <v>0</v>
      </c>
      <c r="AD172" s="29"/>
      <c r="AE172" s="67">
        <f>'09-22 Gen Pivot'!V166</f>
        <v>252.7835</v>
      </c>
      <c r="AF172" s="195">
        <f>'09-22 KP Int Load &amp; Marg Loss'!N162</f>
        <v>729.07</v>
      </c>
      <c r="AG172" s="302">
        <f>'09-22 KP Int Load &amp; Marg Loss'!V162</f>
        <v>12.09</v>
      </c>
      <c r="AH172" s="67">
        <f>'09-22 Gen Pivot'!W166</f>
        <v>385</v>
      </c>
      <c r="AJ172" s="197">
        <f>'09-22 Gen Pivot'!Y166</f>
        <v>385</v>
      </c>
      <c r="AL172" s="29">
        <f t="shared" si="77"/>
        <v>0</v>
      </c>
      <c r="AN172" s="29">
        <f t="shared" si="78"/>
        <v>252.7835</v>
      </c>
      <c r="AP172" s="33">
        <f t="shared" si="79"/>
        <v>-132.2165</v>
      </c>
      <c r="AR172" s="197">
        <f>'09-22 Gen Pivot'!X166</f>
        <v>1404.9</v>
      </c>
    </row>
    <row r="173" spans="1:44" x14ac:dyDescent="0.25">
      <c r="A173" s="202">
        <f t="shared" si="76"/>
        <v>44811.749999999607</v>
      </c>
      <c r="B173" s="232"/>
      <c r="C173" s="174"/>
      <c r="D173" s="174"/>
      <c r="E173" s="131">
        <f t="shared" si="55"/>
        <v>0</v>
      </c>
      <c r="F173" s="50">
        <f t="shared" si="56"/>
        <v>0</v>
      </c>
      <c r="G173" s="49">
        <f t="shared" si="57"/>
        <v>0</v>
      </c>
      <c r="H173" s="54">
        <f>'09-22 Hourly Purch Alloc'!F167</f>
        <v>466.154</v>
      </c>
      <c r="I173" s="44">
        <f t="shared" si="58"/>
        <v>11.78</v>
      </c>
      <c r="J173" s="34">
        <f t="shared" si="59"/>
        <v>0</v>
      </c>
      <c r="K173" s="167">
        <f t="shared" si="60"/>
        <v>0</v>
      </c>
      <c r="L173" s="34">
        <f t="shared" si="61"/>
        <v>251.209</v>
      </c>
      <c r="M173" s="34">
        <f t="shared" si="62"/>
        <v>385</v>
      </c>
      <c r="N173" s="34">
        <f t="shared" si="63"/>
        <v>729.15</v>
      </c>
      <c r="O173" s="32">
        <f t="shared" si="64"/>
        <v>344.15</v>
      </c>
      <c r="P173" s="32">
        <f t="shared" si="65"/>
        <v>0</v>
      </c>
      <c r="Q173" s="32">
        <f t="shared" si="66"/>
        <v>0</v>
      </c>
      <c r="R173" s="36">
        <f t="shared" si="67"/>
        <v>0</v>
      </c>
      <c r="S173" s="36">
        <f t="shared" si="68"/>
        <v>0</v>
      </c>
      <c r="T173" s="36">
        <f t="shared" si="69"/>
        <v>0</v>
      </c>
      <c r="U173" s="196">
        <f>'09-22 Hourly Purch Alloc'!J167</f>
        <v>110.62999995709573</v>
      </c>
      <c r="V173" s="185">
        <f t="shared" si="70"/>
        <v>0</v>
      </c>
      <c r="W173" s="37">
        <f t="shared" si="71"/>
        <v>0</v>
      </c>
      <c r="X173" s="38">
        <f t="shared" si="72"/>
        <v>0</v>
      </c>
      <c r="Y173" s="39">
        <f t="shared" si="73"/>
        <v>0</v>
      </c>
      <c r="Z173" s="246"/>
      <c r="AA173" s="189">
        <f t="shared" si="74"/>
        <v>0</v>
      </c>
      <c r="AB173" s="25">
        <f t="shared" si="75"/>
        <v>0</v>
      </c>
      <c r="AD173" s="29"/>
      <c r="AE173" s="67">
        <f>'09-22 Gen Pivot'!V167</f>
        <v>251.209</v>
      </c>
      <c r="AF173" s="195">
        <f>'09-22 KP Int Load &amp; Marg Loss'!N163</f>
        <v>729.15</v>
      </c>
      <c r="AG173" s="302">
        <f>'09-22 KP Int Load &amp; Marg Loss'!V163</f>
        <v>11.78</v>
      </c>
      <c r="AH173" s="67">
        <f>'09-22 Gen Pivot'!W167</f>
        <v>385</v>
      </c>
      <c r="AJ173" s="197">
        <f>'09-22 Gen Pivot'!Y167</f>
        <v>385</v>
      </c>
      <c r="AL173" s="29">
        <f t="shared" si="77"/>
        <v>0</v>
      </c>
      <c r="AN173" s="29">
        <f t="shared" si="78"/>
        <v>251.209</v>
      </c>
      <c r="AP173" s="33">
        <f t="shared" si="79"/>
        <v>-133.791</v>
      </c>
      <c r="AR173" s="197">
        <f>'09-22 Gen Pivot'!X167</f>
        <v>1404.9</v>
      </c>
    </row>
    <row r="174" spans="1:44" x14ac:dyDescent="0.25">
      <c r="A174" s="202">
        <f t="shared" si="76"/>
        <v>44811.791666666271</v>
      </c>
      <c r="B174" s="232"/>
      <c r="C174" s="174"/>
      <c r="D174" s="174"/>
      <c r="E174" s="131">
        <f t="shared" si="55"/>
        <v>0</v>
      </c>
      <c r="F174" s="50">
        <f t="shared" si="56"/>
        <v>0</v>
      </c>
      <c r="G174" s="49">
        <f t="shared" si="57"/>
        <v>0</v>
      </c>
      <c r="H174" s="54">
        <f>'09-22 Hourly Purch Alloc'!F168</f>
        <v>444.54300000000001</v>
      </c>
      <c r="I174" s="44">
        <f t="shared" si="58"/>
        <v>11.07</v>
      </c>
      <c r="J174" s="34">
        <f t="shared" si="59"/>
        <v>0</v>
      </c>
      <c r="K174" s="167">
        <f t="shared" si="60"/>
        <v>0</v>
      </c>
      <c r="L174" s="34">
        <f t="shared" si="61"/>
        <v>256.286</v>
      </c>
      <c r="M174" s="34">
        <f t="shared" si="62"/>
        <v>385</v>
      </c>
      <c r="N174" s="34">
        <f t="shared" si="63"/>
        <v>711.9</v>
      </c>
      <c r="O174" s="32">
        <f t="shared" si="64"/>
        <v>326.89999999999998</v>
      </c>
      <c r="P174" s="32">
        <f t="shared" si="65"/>
        <v>0</v>
      </c>
      <c r="Q174" s="32">
        <f t="shared" si="66"/>
        <v>0</v>
      </c>
      <c r="R174" s="36">
        <f t="shared" si="67"/>
        <v>0</v>
      </c>
      <c r="S174" s="36">
        <f t="shared" si="68"/>
        <v>0</v>
      </c>
      <c r="T174" s="36">
        <f t="shared" si="69"/>
        <v>0</v>
      </c>
      <c r="U174" s="196">
        <f>'09-22 Hourly Purch Alloc'!J168</f>
        <v>100.42620955453127</v>
      </c>
      <c r="V174" s="185">
        <f t="shared" si="70"/>
        <v>0</v>
      </c>
      <c r="W174" s="37">
        <f t="shared" si="71"/>
        <v>0</v>
      </c>
      <c r="X174" s="38">
        <f t="shared" si="72"/>
        <v>0</v>
      </c>
      <c r="Y174" s="39">
        <f t="shared" si="73"/>
        <v>0</v>
      </c>
      <c r="Z174" s="246"/>
      <c r="AA174" s="189">
        <f t="shared" si="74"/>
        <v>0</v>
      </c>
      <c r="AB174" s="25">
        <f t="shared" si="75"/>
        <v>0</v>
      </c>
      <c r="AD174" s="29"/>
      <c r="AE174" s="67">
        <f>'09-22 Gen Pivot'!V168</f>
        <v>256.286</v>
      </c>
      <c r="AF174" s="195">
        <f>'09-22 KP Int Load &amp; Marg Loss'!N164</f>
        <v>711.9</v>
      </c>
      <c r="AG174" s="302">
        <f>'09-22 KP Int Load &amp; Marg Loss'!V164</f>
        <v>11.07</v>
      </c>
      <c r="AH174" s="67">
        <f>'09-22 Gen Pivot'!W168</f>
        <v>385</v>
      </c>
      <c r="AJ174" s="197">
        <f>'09-22 Gen Pivot'!Y168</f>
        <v>385</v>
      </c>
      <c r="AL174" s="29">
        <f t="shared" si="77"/>
        <v>0</v>
      </c>
      <c r="AN174" s="29">
        <f t="shared" si="78"/>
        <v>256.286</v>
      </c>
      <c r="AP174" s="33">
        <f t="shared" si="79"/>
        <v>-128.714</v>
      </c>
      <c r="AR174" s="197">
        <f>'09-22 Gen Pivot'!X168</f>
        <v>1404.9</v>
      </c>
    </row>
    <row r="175" spans="1:44" x14ac:dyDescent="0.25">
      <c r="A175" s="202">
        <f t="shared" si="76"/>
        <v>44811.833333332936</v>
      </c>
      <c r="B175" s="232"/>
      <c r="C175" s="174"/>
      <c r="D175" s="174"/>
      <c r="E175" s="131">
        <f t="shared" si="55"/>
        <v>0</v>
      </c>
      <c r="F175" s="50">
        <f t="shared" si="56"/>
        <v>0</v>
      </c>
      <c r="G175" s="49">
        <f t="shared" si="57"/>
        <v>0</v>
      </c>
      <c r="H175" s="54">
        <f>'09-22 Hourly Purch Alloc'!F169</f>
        <v>423.98099999999999</v>
      </c>
      <c r="I175" s="44">
        <f t="shared" si="58"/>
        <v>10.17</v>
      </c>
      <c r="J175" s="34">
        <f t="shared" si="59"/>
        <v>0</v>
      </c>
      <c r="K175" s="167">
        <f t="shared" si="60"/>
        <v>0</v>
      </c>
      <c r="L175" s="34">
        <f t="shared" si="61"/>
        <v>250.96899999999999</v>
      </c>
      <c r="M175" s="34">
        <f t="shared" si="62"/>
        <v>385</v>
      </c>
      <c r="N175" s="34">
        <f t="shared" si="63"/>
        <v>685.12</v>
      </c>
      <c r="O175" s="32">
        <f t="shared" si="64"/>
        <v>300.12</v>
      </c>
      <c r="P175" s="32">
        <f t="shared" si="65"/>
        <v>0</v>
      </c>
      <c r="Q175" s="32">
        <f t="shared" si="66"/>
        <v>0</v>
      </c>
      <c r="R175" s="36">
        <f t="shared" si="67"/>
        <v>0</v>
      </c>
      <c r="S175" s="36">
        <f t="shared" si="68"/>
        <v>0</v>
      </c>
      <c r="T175" s="36">
        <f t="shared" si="69"/>
        <v>0</v>
      </c>
      <c r="U175" s="196">
        <f>'09-22 Hourly Purch Alloc'!J169</f>
        <v>95.566344263068387</v>
      </c>
      <c r="V175" s="185">
        <f t="shared" si="70"/>
        <v>0</v>
      </c>
      <c r="W175" s="37">
        <f t="shared" si="71"/>
        <v>0</v>
      </c>
      <c r="X175" s="38">
        <f t="shared" si="72"/>
        <v>0</v>
      </c>
      <c r="Y175" s="39">
        <f t="shared" si="73"/>
        <v>0</v>
      </c>
      <c r="Z175" s="246"/>
      <c r="AA175" s="189">
        <f t="shared" si="74"/>
        <v>0</v>
      </c>
      <c r="AB175" s="25">
        <f t="shared" si="75"/>
        <v>0</v>
      </c>
      <c r="AD175" s="29"/>
      <c r="AE175" s="67">
        <f>'09-22 Gen Pivot'!V169</f>
        <v>250.96899999999999</v>
      </c>
      <c r="AF175" s="195">
        <f>'09-22 KP Int Load &amp; Marg Loss'!N165</f>
        <v>685.12</v>
      </c>
      <c r="AG175" s="302">
        <f>'09-22 KP Int Load &amp; Marg Loss'!V165</f>
        <v>10.17</v>
      </c>
      <c r="AH175" s="67">
        <f>'09-22 Gen Pivot'!W169</f>
        <v>385</v>
      </c>
      <c r="AJ175" s="197">
        <f>'09-22 Gen Pivot'!Y169</f>
        <v>385</v>
      </c>
      <c r="AL175" s="29">
        <f t="shared" si="77"/>
        <v>0</v>
      </c>
      <c r="AN175" s="29">
        <f t="shared" si="78"/>
        <v>250.96899999999999</v>
      </c>
      <c r="AP175" s="33">
        <f t="shared" si="79"/>
        <v>-134.03100000000001</v>
      </c>
      <c r="AR175" s="197">
        <f>'09-22 Gen Pivot'!X169</f>
        <v>1404.9</v>
      </c>
    </row>
    <row r="176" spans="1:44" x14ac:dyDescent="0.25">
      <c r="A176" s="202">
        <f t="shared" si="76"/>
        <v>44811.8749999996</v>
      </c>
      <c r="B176" s="232"/>
      <c r="C176" s="174"/>
      <c r="D176" s="174"/>
      <c r="E176" s="131">
        <f t="shared" si="55"/>
        <v>0</v>
      </c>
      <c r="F176" s="50">
        <f t="shared" si="56"/>
        <v>0</v>
      </c>
      <c r="G176" s="49">
        <f t="shared" si="57"/>
        <v>0</v>
      </c>
      <c r="H176" s="54">
        <f>'09-22 Hourly Purch Alloc'!F170</f>
        <v>415.52700000000004</v>
      </c>
      <c r="I176" s="44">
        <f t="shared" si="58"/>
        <v>9.65</v>
      </c>
      <c r="J176" s="34">
        <f t="shared" si="59"/>
        <v>0</v>
      </c>
      <c r="K176" s="167">
        <f t="shared" si="60"/>
        <v>0</v>
      </c>
      <c r="L176" s="34">
        <f t="shared" si="61"/>
        <v>250.95150000000001</v>
      </c>
      <c r="M176" s="34">
        <f t="shared" si="62"/>
        <v>385</v>
      </c>
      <c r="N176" s="34">
        <f t="shared" si="63"/>
        <v>676.11999999999989</v>
      </c>
      <c r="O176" s="32">
        <f t="shared" si="64"/>
        <v>291.11999999999989</v>
      </c>
      <c r="P176" s="32">
        <f t="shared" si="65"/>
        <v>0</v>
      </c>
      <c r="Q176" s="32">
        <f t="shared" si="66"/>
        <v>0</v>
      </c>
      <c r="R176" s="36">
        <f t="shared" si="67"/>
        <v>0</v>
      </c>
      <c r="S176" s="36">
        <f t="shared" si="68"/>
        <v>0</v>
      </c>
      <c r="T176" s="36">
        <f t="shared" si="69"/>
        <v>0</v>
      </c>
      <c r="U176" s="196">
        <f>'09-22 Hourly Purch Alloc'!J170</f>
        <v>92.829999013301176</v>
      </c>
      <c r="V176" s="185">
        <f t="shared" si="70"/>
        <v>0</v>
      </c>
      <c r="W176" s="37">
        <f t="shared" si="71"/>
        <v>0</v>
      </c>
      <c r="X176" s="38">
        <f t="shared" si="72"/>
        <v>0</v>
      </c>
      <c r="Y176" s="39">
        <f t="shared" si="73"/>
        <v>0</v>
      </c>
      <c r="Z176" s="246"/>
      <c r="AA176" s="189">
        <f t="shared" si="74"/>
        <v>0</v>
      </c>
      <c r="AB176" s="25">
        <f t="shared" si="75"/>
        <v>0</v>
      </c>
      <c r="AD176" s="29"/>
      <c r="AE176" s="67">
        <f>'09-22 Gen Pivot'!V170</f>
        <v>250.95150000000001</v>
      </c>
      <c r="AF176" s="195">
        <f>'09-22 KP Int Load &amp; Marg Loss'!N166</f>
        <v>676.11999999999989</v>
      </c>
      <c r="AG176" s="302">
        <f>'09-22 KP Int Load &amp; Marg Loss'!V166</f>
        <v>9.65</v>
      </c>
      <c r="AH176" s="67">
        <f>'09-22 Gen Pivot'!W170</f>
        <v>385</v>
      </c>
      <c r="AJ176" s="197">
        <f>'09-22 Gen Pivot'!Y170</f>
        <v>385</v>
      </c>
      <c r="AL176" s="29">
        <f t="shared" si="77"/>
        <v>0</v>
      </c>
      <c r="AN176" s="29">
        <f t="shared" si="78"/>
        <v>250.95150000000001</v>
      </c>
      <c r="AP176" s="33">
        <f t="shared" si="79"/>
        <v>-134.04849999999999</v>
      </c>
      <c r="AR176" s="197">
        <f>'09-22 Gen Pivot'!X170</f>
        <v>1404.9</v>
      </c>
    </row>
    <row r="177" spans="1:44" x14ac:dyDescent="0.25">
      <c r="A177" s="202">
        <f t="shared" si="76"/>
        <v>44811.916666666264</v>
      </c>
      <c r="B177" s="232"/>
      <c r="C177" s="174"/>
      <c r="D177" s="174"/>
      <c r="E177" s="131">
        <f t="shared" si="55"/>
        <v>0</v>
      </c>
      <c r="F177" s="50">
        <f t="shared" si="56"/>
        <v>0</v>
      </c>
      <c r="G177" s="49">
        <f t="shared" si="57"/>
        <v>0</v>
      </c>
      <c r="H177" s="54">
        <f>'09-22 Hourly Purch Alloc'!F171</f>
        <v>383.33499999999998</v>
      </c>
      <c r="I177" s="44">
        <f t="shared" si="58"/>
        <v>9.16</v>
      </c>
      <c r="J177" s="34">
        <f t="shared" si="59"/>
        <v>0</v>
      </c>
      <c r="K177" s="167">
        <f t="shared" si="60"/>
        <v>0</v>
      </c>
      <c r="L177" s="34">
        <f t="shared" si="61"/>
        <v>251.0145</v>
      </c>
      <c r="M177" s="34">
        <f t="shared" si="62"/>
        <v>385</v>
      </c>
      <c r="N177" s="34">
        <f t="shared" si="63"/>
        <v>643.5200000000001</v>
      </c>
      <c r="O177" s="32">
        <f t="shared" si="64"/>
        <v>258.5200000000001</v>
      </c>
      <c r="P177" s="32">
        <f t="shared" si="65"/>
        <v>0</v>
      </c>
      <c r="Q177" s="32">
        <f t="shared" si="66"/>
        <v>0</v>
      </c>
      <c r="R177" s="36">
        <f t="shared" si="67"/>
        <v>0</v>
      </c>
      <c r="S177" s="36">
        <f t="shared" si="68"/>
        <v>0</v>
      </c>
      <c r="T177" s="36">
        <f t="shared" si="69"/>
        <v>0</v>
      </c>
      <c r="U177" s="196">
        <f>'09-22 Hourly Purch Alloc'!J171</f>
        <v>83.089999608697354</v>
      </c>
      <c r="V177" s="185">
        <f t="shared" si="70"/>
        <v>0</v>
      </c>
      <c r="W177" s="37">
        <f t="shared" si="71"/>
        <v>0</v>
      </c>
      <c r="X177" s="38">
        <f t="shared" si="72"/>
        <v>0</v>
      </c>
      <c r="Y177" s="39">
        <f t="shared" si="73"/>
        <v>0</v>
      </c>
      <c r="Z177" s="246"/>
      <c r="AA177" s="189">
        <f t="shared" si="74"/>
        <v>0</v>
      </c>
      <c r="AB177" s="25">
        <f t="shared" si="75"/>
        <v>0</v>
      </c>
      <c r="AD177" s="29"/>
      <c r="AE177" s="67">
        <f>'09-22 Gen Pivot'!V171</f>
        <v>251.0145</v>
      </c>
      <c r="AF177" s="195">
        <f>'09-22 KP Int Load &amp; Marg Loss'!N167</f>
        <v>643.5200000000001</v>
      </c>
      <c r="AG177" s="302">
        <f>'09-22 KP Int Load &amp; Marg Loss'!V167</f>
        <v>9.16</v>
      </c>
      <c r="AH177" s="67">
        <f>'09-22 Gen Pivot'!W171</f>
        <v>385</v>
      </c>
      <c r="AJ177" s="197">
        <f>'09-22 Gen Pivot'!Y171</f>
        <v>385</v>
      </c>
      <c r="AL177" s="29">
        <f t="shared" si="77"/>
        <v>0</v>
      </c>
      <c r="AN177" s="29">
        <f t="shared" si="78"/>
        <v>251.0145</v>
      </c>
      <c r="AP177" s="33">
        <f t="shared" si="79"/>
        <v>-133.9855</v>
      </c>
      <c r="AR177" s="197">
        <f>'09-22 Gen Pivot'!X171</f>
        <v>1404.9</v>
      </c>
    </row>
    <row r="178" spans="1:44" x14ac:dyDescent="0.25">
      <c r="A178" s="202">
        <f t="shared" si="76"/>
        <v>44811.958333332928</v>
      </c>
      <c r="B178" s="232"/>
      <c r="C178" s="174"/>
      <c r="D178" s="174"/>
      <c r="E178" s="131">
        <f t="shared" si="55"/>
        <v>0</v>
      </c>
      <c r="F178" s="50">
        <f t="shared" si="56"/>
        <v>0</v>
      </c>
      <c r="G178" s="49">
        <f t="shared" si="57"/>
        <v>0</v>
      </c>
      <c r="H178" s="54">
        <f>'09-22 Hourly Purch Alloc'!F172</f>
        <v>348.04899999999998</v>
      </c>
      <c r="I178" s="44">
        <f t="shared" si="58"/>
        <v>8.4499999999999993</v>
      </c>
      <c r="J178" s="34">
        <f t="shared" si="59"/>
        <v>0</v>
      </c>
      <c r="K178" s="167">
        <f t="shared" si="60"/>
        <v>0</v>
      </c>
      <c r="L178" s="34">
        <f t="shared" si="61"/>
        <v>251.0575</v>
      </c>
      <c r="M178" s="34">
        <f t="shared" si="62"/>
        <v>385</v>
      </c>
      <c r="N178" s="34">
        <f t="shared" si="63"/>
        <v>607.56000000000006</v>
      </c>
      <c r="O178" s="32">
        <f t="shared" si="64"/>
        <v>222.56000000000006</v>
      </c>
      <c r="P178" s="32">
        <f t="shared" si="65"/>
        <v>0</v>
      </c>
      <c r="Q178" s="32">
        <f t="shared" si="66"/>
        <v>0</v>
      </c>
      <c r="R178" s="36">
        <f t="shared" si="67"/>
        <v>0</v>
      </c>
      <c r="S178" s="36">
        <f t="shared" si="68"/>
        <v>0</v>
      </c>
      <c r="T178" s="36">
        <f t="shared" si="69"/>
        <v>0</v>
      </c>
      <c r="U178" s="196">
        <f>'09-22 Hourly Purch Alloc'!J172</f>
        <v>71.5496409356154</v>
      </c>
      <c r="V178" s="185">
        <f t="shared" si="70"/>
        <v>0</v>
      </c>
      <c r="W178" s="37">
        <f t="shared" si="71"/>
        <v>0</v>
      </c>
      <c r="X178" s="38">
        <f t="shared" si="72"/>
        <v>0</v>
      </c>
      <c r="Y178" s="39">
        <f t="shared" si="73"/>
        <v>0</v>
      </c>
      <c r="Z178" s="246"/>
      <c r="AA178" s="189">
        <f t="shared" si="74"/>
        <v>0</v>
      </c>
      <c r="AB178" s="25">
        <f t="shared" si="75"/>
        <v>0</v>
      </c>
      <c r="AD178" s="29"/>
      <c r="AE178" s="67">
        <f>'09-22 Gen Pivot'!V172</f>
        <v>251.0575</v>
      </c>
      <c r="AF178" s="195">
        <f>'09-22 KP Int Load &amp; Marg Loss'!N168</f>
        <v>607.56000000000006</v>
      </c>
      <c r="AG178" s="302">
        <f>'09-22 KP Int Load &amp; Marg Loss'!V168</f>
        <v>8.4499999999999993</v>
      </c>
      <c r="AH178" s="67">
        <f>'09-22 Gen Pivot'!W172</f>
        <v>385</v>
      </c>
      <c r="AJ178" s="197">
        <f>'09-22 Gen Pivot'!Y172</f>
        <v>385</v>
      </c>
      <c r="AL178" s="29">
        <f t="shared" si="77"/>
        <v>0</v>
      </c>
      <c r="AN178" s="29">
        <f t="shared" si="78"/>
        <v>251.0575</v>
      </c>
      <c r="AP178" s="33">
        <f t="shared" si="79"/>
        <v>-133.9425</v>
      </c>
      <c r="AR178" s="197">
        <f>'09-22 Gen Pivot'!X172</f>
        <v>1404.9</v>
      </c>
    </row>
    <row r="179" spans="1:44" x14ac:dyDescent="0.25">
      <c r="A179" s="202">
        <f t="shared" si="76"/>
        <v>44811.999999999593</v>
      </c>
      <c r="B179" s="232"/>
      <c r="C179" s="174"/>
      <c r="D179" s="174"/>
      <c r="E179" s="131">
        <f t="shared" si="55"/>
        <v>0</v>
      </c>
      <c r="F179" s="50">
        <f t="shared" si="56"/>
        <v>0</v>
      </c>
      <c r="G179" s="49">
        <f t="shared" si="57"/>
        <v>0</v>
      </c>
      <c r="H179" s="54">
        <f>'09-22 Hourly Purch Alloc'!F173</f>
        <v>310.173</v>
      </c>
      <c r="I179" s="44">
        <f t="shared" si="58"/>
        <v>8.7899999999999991</v>
      </c>
      <c r="J179" s="34">
        <f t="shared" si="59"/>
        <v>0</v>
      </c>
      <c r="K179" s="167">
        <f t="shared" si="60"/>
        <v>0</v>
      </c>
      <c r="L179" s="34">
        <f t="shared" si="61"/>
        <v>250.821</v>
      </c>
      <c r="M179" s="34">
        <f t="shared" si="62"/>
        <v>385</v>
      </c>
      <c r="N179" s="34">
        <f t="shared" si="63"/>
        <v>569.78</v>
      </c>
      <c r="O179" s="32">
        <f t="shared" si="64"/>
        <v>184.77999999999997</v>
      </c>
      <c r="P179" s="32">
        <f t="shared" si="65"/>
        <v>0</v>
      </c>
      <c r="Q179" s="32">
        <f t="shared" si="66"/>
        <v>0</v>
      </c>
      <c r="R179" s="36">
        <f t="shared" si="67"/>
        <v>0</v>
      </c>
      <c r="S179" s="36">
        <f t="shared" si="68"/>
        <v>0</v>
      </c>
      <c r="T179" s="36">
        <f t="shared" si="69"/>
        <v>0</v>
      </c>
      <c r="U179" s="196">
        <f>'09-22 Hourly Purch Alloc'!J173</f>
        <v>60.998239517946431</v>
      </c>
      <c r="V179" s="185">
        <f t="shared" si="70"/>
        <v>0</v>
      </c>
      <c r="W179" s="37">
        <f t="shared" si="71"/>
        <v>0</v>
      </c>
      <c r="X179" s="38">
        <f t="shared" si="72"/>
        <v>0</v>
      </c>
      <c r="Y179" s="39">
        <f t="shared" si="73"/>
        <v>0</v>
      </c>
      <c r="Z179" s="246"/>
      <c r="AA179" s="189">
        <f t="shared" si="74"/>
        <v>0</v>
      </c>
      <c r="AB179" s="25">
        <f t="shared" si="75"/>
        <v>0</v>
      </c>
      <c r="AD179" s="29"/>
      <c r="AE179" s="67">
        <f>'09-22 Gen Pivot'!V173</f>
        <v>250.821</v>
      </c>
      <c r="AF179" s="195">
        <f>'09-22 KP Int Load &amp; Marg Loss'!N169</f>
        <v>569.78</v>
      </c>
      <c r="AG179" s="302">
        <f>'09-22 KP Int Load &amp; Marg Loss'!V169</f>
        <v>8.7899999999999991</v>
      </c>
      <c r="AH179" s="67">
        <f>'09-22 Gen Pivot'!W173</f>
        <v>385</v>
      </c>
      <c r="AJ179" s="197">
        <f>'09-22 Gen Pivot'!Y173</f>
        <v>385</v>
      </c>
      <c r="AL179" s="29">
        <f t="shared" si="77"/>
        <v>0</v>
      </c>
      <c r="AN179" s="29">
        <f t="shared" si="78"/>
        <v>250.821</v>
      </c>
      <c r="AP179" s="33">
        <f t="shared" si="79"/>
        <v>-134.179</v>
      </c>
      <c r="AR179" s="197">
        <f>'09-22 Gen Pivot'!X173</f>
        <v>1404.9</v>
      </c>
    </row>
    <row r="180" spans="1:44" x14ac:dyDescent="0.25">
      <c r="A180" s="202">
        <f t="shared" si="76"/>
        <v>44812.041666666257</v>
      </c>
      <c r="B180" s="232"/>
      <c r="C180" s="174"/>
      <c r="D180" s="174"/>
      <c r="E180" s="131">
        <f t="shared" si="55"/>
        <v>0</v>
      </c>
      <c r="F180" s="50">
        <f t="shared" si="56"/>
        <v>0</v>
      </c>
      <c r="G180" s="49">
        <f t="shared" si="57"/>
        <v>0</v>
      </c>
      <c r="H180" s="54">
        <f>'09-22 Hourly Purch Alloc'!F174</f>
        <v>269.21299999999997</v>
      </c>
      <c r="I180" s="44">
        <f t="shared" si="58"/>
        <v>8.69</v>
      </c>
      <c r="J180" s="34">
        <f t="shared" si="59"/>
        <v>0</v>
      </c>
      <c r="K180" s="167">
        <f t="shared" si="60"/>
        <v>0</v>
      </c>
      <c r="L180" s="34">
        <f t="shared" si="61"/>
        <v>250.9555</v>
      </c>
      <c r="M180" s="34">
        <f t="shared" si="62"/>
        <v>385</v>
      </c>
      <c r="N180" s="34">
        <f t="shared" si="63"/>
        <v>528.86</v>
      </c>
      <c r="O180" s="32">
        <f t="shared" si="64"/>
        <v>143.86000000000001</v>
      </c>
      <c r="P180" s="32">
        <f t="shared" si="65"/>
        <v>0</v>
      </c>
      <c r="Q180" s="32">
        <f t="shared" si="66"/>
        <v>0</v>
      </c>
      <c r="R180" s="36">
        <f t="shared" si="67"/>
        <v>0</v>
      </c>
      <c r="S180" s="36">
        <f t="shared" si="68"/>
        <v>0</v>
      </c>
      <c r="T180" s="36">
        <f t="shared" si="69"/>
        <v>0</v>
      </c>
      <c r="U180" s="196">
        <f>'09-22 Hourly Purch Alloc'!J174</f>
        <v>62.903232667070327</v>
      </c>
      <c r="V180" s="185">
        <f t="shared" si="70"/>
        <v>0</v>
      </c>
      <c r="W180" s="37">
        <f t="shared" si="71"/>
        <v>0</v>
      </c>
      <c r="X180" s="38">
        <f t="shared" si="72"/>
        <v>0</v>
      </c>
      <c r="Y180" s="39">
        <f t="shared" si="73"/>
        <v>0</v>
      </c>
      <c r="Z180" s="246"/>
      <c r="AA180" s="189">
        <f t="shared" si="74"/>
        <v>0</v>
      </c>
      <c r="AB180" s="25">
        <f t="shared" si="75"/>
        <v>0</v>
      </c>
      <c r="AD180" s="29"/>
      <c r="AE180" s="67">
        <f>'09-22 Gen Pivot'!V174</f>
        <v>250.9555</v>
      </c>
      <c r="AF180" s="195">
        <f>'09-22 KP Int Load &amp; Marg Loss'!N170</f>
        <v>528.86</v>
      </c>
      <c r="AG180" s="302">
        <f>'09-22 KP Int Load &amp; Marg Loss'!V170</f>
        <v>8.69</v>
      </c>
      <c r="AH180" s="67">
        <f>'09-22 Gen Pivot'!W174</f>
        <v>385</v>
      </c>
      <c r="AJ180" s="197">
        <f>'09-22 Gen Pivot'!Y174</f>
        <v>385</v>
      </c>
      <c r="AL180" s="29">
        <f t="shared" si="77"/>
        <v>0</v>
      </c>
      <c r="AN180" s="29">
        <f t="shared" si="78"/>
        <v>250.9555</v>
      </c>
      <c r="AP180" s="33">
        <f t="shared" si="79"/>
        <v>-134.0445</v>
      </c>
      <c r="AR180" s="197">
        <f>'09-22 Gen Pivot'!X174</f>
        <v>1404.9</v>
      </c>
    </row>
    <row r="181" spans="1:44" x14ac:dyDescent="0.25">
      <c r="A181" s="202">
        <f t="shared" si="76"/>
        <v>44812.083333332921</v>
      </c>
      <c r="B181" s="232"/>
      <c r="C181" s="174"/>
      <c r="D181" s="174"/>
      <c r="E181" s="131">
        <f t="shared" si="55"/>
        <v>0</v>
      </c>
      <c r="F181" s="50">
        <f t="shared" si="56"/>
        <v>0</v>
      </c>
      <c r="G181" s="49">
        <f t="shared" si="57"/>
        <v>0</v>
      </c>
      <c r="H181" s="54">
        <f>'09-22 Hourly Purch Alloc'!F175</f>
        <v>252.35500000000002</v>
      </c>
      <c r="I181" s="44">
        <f t="shared" si="58"/>
        <v>7.86</v>
      </c>
      <c r="J181" s="34">
        <f t="shared" si="59"/>
        <v>0</v>
      </c>
      <c r="K181" s="167">
        <f t="shared" si="60"/>
        <v>0</v>
      </c>
      <c r="L181" s="34">
        <f t="shared" si="61"/>
        <v>250.97749999999999</v>
      </c>
      <c r="M181" s="34">
        <f t="shared" si="62"/>
        <v>385</v>
      </c>
      <c r="N181" s="34">
        <f t="shared" si="63"/>
        <v>511.2</v>
      </c>
      <c r="O181" s="32">
        <f t="shared" si="64"/>
        <v>126.19999999999999</v>
      </c>
      <c r="P181" s="32">
        <f t="shared" si="65"/>
        <v>0</v>
      </c>
      <c r="Q181" s="32">
        <f t="shared" si="66"/>
        <v>0</v>
      </c>
      <c r="R181" s="36">
        <f t="shared" si="67"/>
        <v>0</v>
      </c>
      <c r="S181" s="36">
        <f t="shared" si="68"/>
        <v>0</v>
      </c>
      <c r="T181" s="36">
        <f t="shared" si="69"/>
        <v>0</v>
      </c>
      <c r="U181" s="196">
        <f>'09-22 Hourly Purch Alloc'!J175</f>
        <v>59.085860236571492</v>
      </c>
      <c r="V181" s="185">
        <f t="shared" si="70"/>
        <v>0</v>
      </c>
      <c r="W181" s="37">
        <f t="shared" si="71"/>
        <v>0</v>
      </c>
      <c r="X181" s="38">
        <f t="shared" si="72"/>
        <v>0</v>
      </c>
      <c r="Y181" s="39">
        <f t="shared" si="73"/>
        <v>0</v>
      </c>
      <c r="Z181" s="246"/>
      <c r="AA181" s="189">
        <f t="shared" si="74"/>
        <v>0</v>
      </c>
      <c r="AB181" s="25">
        <f t="shared" si="75"/>
        <v>0</v>
      </c>
      <c r="AD181" s="29"/>
      <c r="AE181" s="67">
        <f>'09-22 Gen Pivot'!V175</f>
        <v>250.97749999999999</v>
      </c>
      <c r="AF181" s="195">
        <f>'09-22 KP Int Load &amp; Marg Loss'!N171</f>
        <v>511.2</v>
      </c>
      <c r="AG181" s="302">
        <f>'09-22 KP Int Load &amp; Marg Loss'!V171</f>
        <v>7.86</v>
      </c>
      <c r="AH181" s="67">
        <f>'09-22 Gen Pivot'!W175</f>
        <v>385</v>
      </c>
      <c r="AJ181" s="197">
        <f>'09-22 Gen Pivot'!Y175</f>
        <v>385</v>
      </c>
      <c r="AL181" s="29">
        <f t="shared" si="77"/>
        <v>0</v>
      </c>
      <c r="AN181" s="29">
        <f t="shared" si="78"/>
        <v>250.97749999999999</v>
      </c>
      <c r="AP181" s="33">
        <f t="shared" si="79"/>
        <v>-134.02250000000001</v>
      </c>
      <c r="AR181" s="197">
        <f>'09-22 Gen Pivot'!X175</f>
        <v>1404.9</v>
      </c>
    </row>
    <row r="182" spans="1:44" x14ac:dyDescent="0.25">
      <c r="A182" s="202">
        <f t="shared" si="76"/>
        <v>44812.124999999585</v>
      </c>
      <c r="B182" s="232"/>
      <c r="C182" s="174"/>
      <c r="D182" s="174"/>
      <c r="E182" s="131">
        <f t="shared" si="55"/>
        <v>0</v>
      </c>
      <c r="F182" s="50">
        <f t="shared" si="56"/>
        <v>0</v>
      </c>
      <c r="G182" s="49">
        <f t="shared" si="57"/>
        <v>0</v>
      </c>
      <c r="H182" s="54">
        <f>'09-22 Hourly Purch Alloc'!F176</f>
        <v>241.65800000000002</v>
      </c>
      <c r="I182" s="44">
        <f t="shared" si="58"/>
        <v>7.89</v>
      </c>
      <c r="J182" s="34">
        <f t="shared" si="59"/>
        <v>0</v>
      </c>
      <c r="K182" s="167">
        <f t="shared" si="60"/>
        <v>0</v>
      </c>
      <c r="L182" s="34">
        <f t="shared" si="61"/>
        <v>250.74100000000001</v>
      </c>
      <c r="M182" s="34">
        <f t="shared" si="62"/>
        <v>385</v>
      </c>
      <c r="N182" s="34">
        <f t="shared" si="63"/>
        <v>500.28000000000003</v>
      </c>
      <c r="O182" s="32">
        <f t="shared" si="64"/>
        <v>115.28000000000003</v>
      </c>
      <c r="P182" s="32">
        <f t="shared" si="65"/>
        <v>0</v>
      </c>
      <c r="Q182" s="32">
        <f t="shared" si="66"/>
        <v>0</v>
      </c>
      <c r="R182" s="36">
        <f t="shared" si="67"/>
        <v>0</v>
      </c>
      <c r="S182" s="36">
        <f t="shared" si="68"/>
        <v>0</v>
      </c>
      <c r="T182" s="36">
        <f t="shared" si="69"/>
        <v>0</v>
      </c>
      <c r="U182" s="196">
        <f>'09-22 Hourly Purch Alloc'!J176</f>
        <v>55.093163661041636</v>
      </c>
      <c r="V182" s="185">
        <f t="shared" si="70"/>
        <v>0</v>
      </c>
      <c r="W182" s="37">
        <f t="shared" si="71"/>
        <v>0</v>
      </c>
      <c r="X182" s="38">
        <f t="shared" si="72"/>
        <v>0</v>
      </c>
      <c r="Y182" s="39">
        <f t="shared" si="73"/>
        <v>0</v>
      </c>
      <c r="Z182" s="246"/>
      <c r="AA182" s="189">
        <f t="shared" si="74"/>
        <v>0</v>
      </c>
      <c r="AB182" s="25">
        <f t="shared" si="75"/>
        <v>0</v>
      </c>
      <c r="AD182" s="29"/>
      <c r="AE182" s="67">
        <f>'09-22 Gen Pivot'!V176</f>
        <v>250.74100000000001</v>
      </c>
      <c r="AF182" s="195">
        <f>'09-22 KP Int Load &amp; Marg Loss'!N172</f>
        <v>500.28000000000003</v>
      </c>
      <c r="AG182" s="302">
        <f>'09-22 KP Int Load &amp; Marg Loss'!V172</f>
        <v>7.89</v>
      </c>
      <c r="AH182" s="67">
        <f>'09-22 Gen Pivot'!W176</f>
        <v>385</v>
      </c>
      <c r="AJ182" s="197">
        <f>'09-22 Gen Pivot'!Y176</f>
        <v>385</v>
      </c>
      <c r="AL182" s="29">
        <f t="shared" si="77"/>
        <v>0</v>
      </c>
      <c r="AN182" s="29">
        <f t="shared" si="78"/>
        <v>250.74100000000001</v>
      </c>
      <c r="AP182" s="33">
        <f t="shared" si="79"/>
        <v>-134.25899999999999</v>
      </c>
      <c r="AR182" s="197">
        <f>'09-22 Gen Pivot'!X176</f>
        <v>1404.9</v>
      </c>
    </row>
    <row r="183" spans="1:44" x14ac:dyDescent="0.25">
      <c r="A183" s="202">
        <f t="shared" si="76"/>
        <v>44812.16666666625</v>
      </c>
      <c r="B183" s="232"/>
      <c r="C183" s="174"/>
      <c r="D183" s="174"/>
      <c r="E183" s="131">
        <f t="shared" si="55"/>
        <v>0</v>
      </c>
      <c r="F183" s="50">
        <f t="shared" si="56"/>
        <v>0</v>
      </c>
      <c r="G183" s="49">
        <f t="shared" si="57"/>
        <v>0</v>
      </c>
      <c r="H183" s="54">
        <f>'09-22 Hourly Purch Alloc'!F177</f>
        <v>237.16000000000003</v>
      </c>
      <c r="I183" s="44">
        <f t="shared" si="58"/>
        <v>7.87</v>
      </c>
      <c r="J183" s="34">
        <f t="shared" si="59"/>
        <v>0</v>
      </c>
      <c r="K183" s="167">
        <f t="shared" si="60"/>
        <v>0</v>
      </c>
      <c r="L183" s="34">
        <f t="shared" si="61"/>
        <v>250.9675</v>
      </c>
      <c r="M183" s="34">
        <f t="shared" si="62"/>
        <v>385</v>
      </c>
      <c r="N183" s="34">
        <f t="shared" si="63"/>
        <v>496.01</v>
      </c>
      <c r="O183" s="32">
        <f t="shared" si="64"/>
        <v>111.00999999999999</v>
      </c>
      <c r="P183" s="32">
        <f t="shared" si="65"/>
        <v>0</v>
      </c>
      <c r="Q183" s="32">
        <f t="shared" si="66"/>
        <v>0</v>
      </c>
      <c r="R183" s="36">
        <f t="shared" si="67"/>
        <v>0</v>
      </c>
      <c r="S183" s="36">
        <f t="shared" si="68"/>
        <v>0</v>
      </c>
      <c r="T183" s="36">
        <f t="shared" si="69"/>
        <v>0</v>
      </c>
      <c r="U183" s="196">
        <f>'09-22 Hourly Purch Alloc'!J177</f>
        <v>53.504117304773139</v>
      </c>
      <c r="V183" s="185">
        <f t="shared" si="70"/>
        <v>0</v>
      </c>
      <c r="W183" s="37">
        <f t="shared" si="71"/>
        <v>0</v>
      </c>
      <c r="X183" s="38">
        <f t="shared" si="72"/>
        <v>0</v>
      </c>
      <c r="Y183" s="39">
        <f t="shared" si="73"/>
        <v>0</v>
      </c>
      <c r="Z183" s="246"/>
      <c r="AA183" s="189">
        <f t="shared" si="74"/>
        <v>0</v>
      </c>
      <c r="AB183" s="25">
        <f t="shared" si="75"/>
        <v>0</v>
      </c>
      <c r="AD183" s="29"/>
      <c r="AE183" s="67">
        <f>'09-22 Gen Pivot'!V177</f>
        <v>250.9675</v>
      </c>
      <c r="AF183" s="195">
        <f>'09-22 KP Int Load &amp; Marg Loss'!N173</f>
        <v>496.01</v>
      </c>
      <c r="AG183" s="302">
        <f>'09-22 KP Int Load &amp; Marg Loss'!V173</f>
        <v>7.87</v>
      </c>
      <c r="AH183" s="67">
        <f>'09-22 Gen Pivot'!W177</f>
        <v>385</v>
      </c>
      <c r="AJ183" s="197">
        <f>'09-22 Gen Pivot'!Y177</f>
        <v>385</v>
      </c>
      <c r="AL183" s="29">
        <f t="shared" si="77"/>
        <v>0</v>
      </c>
      <c r="AN183" s="29">
        <f t="shared" si="78"/>
        <v>250.9675</v>
      </c>
      <c r="AP183" s="33">
        <f t="shared" si="79"/>
        <v>-134.0325</v>
      </c>
      <c r="AR183" s="197">
        <f>'09-22 Gen Pivot'!X177</f>
        <v>1404.9</v>
      </c>
    </row>
    <row r="184" spans="1:44" x14ac:dyDescent="0.25">
      <c r="A184" s="202">
        <f t="shared" si="76"/>
        <v>44812.208333332914</v>
      </c>
      <c r="B184" s="232"/>
      <c r="C184" s="174"/>
      <c r="D184" s="174"/>
      <c r="E184" s="131">
        <f t="shared" si="55"/>
        <v>0</v>
      </c>
      <c r="F184" s="50">
        <f t="shared" si="56"/>
        <v>0</v>
      </c>
      <c r="G184" s="49">
        <f t="shared" si="57"/>
        <v>0</v>
      </c>
      <c r="H184" s="54">
        <f>'09-22 Hourly Purch Alloc'!F178</f>
        <v>241.82400000000001</v>
      </c>
      <c r="I184" s="44">
        <f t="shared" si="58"/>
        <v>7.9900000000000011</v>
      </c>
      <c r="J184" s="34">
        <f t="shared" si="59"/>
        <v>0</v>
      </c>
      <c r="K184" s="167">
        <f t="shared" si="60"/>
        <v>0</v>
      </c>
      <c r="L184" s="34">
        <f t="shared" si="61"/>
        <v>251.31950000000001</v>
      </c>
      <c r="M184" s="34">
        <f t="shared" si="62"/>
        <v>385</v>
      </c>
      <c r="N184" s="34">
        <f t="shared" si="63"/>
        <v>501.12999999999994</v>
      </c>
      <c r="O184" s="32">
        <f t="shared" si="64"/>
        <v>116.12999999999994</v>
      </c>
      <c r="P184" s="32">
        <f t="shared" si="65"/>
        <v>0</v>
      </c>
      <c r="Q184" s="32">
        <f t="shared" si="66"/>
        <v>0</v>
      </c>
      <c r="R184" s="36">
        <f t="shared" si="67"/>
        <v>0</v>
      </c>
      <c r="S184" s="36">
        <f t="shared" si="68"/>
        <v>0</v>
      </c>
      <c r="T184" s="36">
        <f t="shared" si="69"/>
        <v>0</v>
      </c>
      <c r="U184" s="196">
        <f>'09-22 Hourly Purch Alloc'!J178</f>
        <v>54.134472980349337</v>
      </c>
      <c r="V184" s="185">
        <f t="shared" si="70"/>
        <v>0</v>
      </c>
      <c r="W184" s="37">
        <f t="shared" si="71"/>
        <v>0</v>
      </c>
      <c r="X184" s="38">
        <f t="shared" si="72"/>
        <v>0</v>
      </c>
      <c r="Y184" s="39">
        <f t="shared" si="73"/>
        <v>0</v>
      </c>
      <c r="Z184" s="246"/>
      <c r="AA184" s="189">
        <f t="shared" si="74"/>
        <v>0</v>
      </c>
      <c r="AB184" s="25">
        <f t="shared" si="75"/>
        <v>0</v>
      </c>
      <c r="AD184" s="29"/>
      <c r="AE184" s="67">
        <f>'09-22 Gen Pivot'!V178</f>
        <v>251.31950000000001</v>
      </c>
      <c r="AF184" s="195">
        <f>'09-22 KP Int Load &amp; Marg Loss'!N174</f>
        <v>501.12999999999994</v>
      </c>
      <c r="AG184" s="302">
        <f>'09-22 KP Int Load &amp; Marg Loss'!V174</f>
        <v>7.9900000000000011</v>
      </c>
      <c r="AH184" s="67">
        <f>'09-22 Gen Pivot'!W178</f>
        <v>385</v>
      </c>
      <c r="AJ184" s="197">
        <f>'09-22 Gen Pivot'!Y178</f>
        <v>385</v>
      </c>
      <c r="AL184" s="29">
        <f t="shared" si="77"/>
        <v>0</v>
      </c>
      <c r="AN184" s="29">
        <f t="shared" si="78"/>
        <v>251.31950000000001</v>
      </c>
      <c r="AP184" s="33">
        <f t="shared" si="79"/>
        <v>-133.68049999999999</v>
      </c>
      <c r="AR184" s="197">
        <f>'09-22 Gen Pivot'!X178</f>
        <v>1404.9</v>
      </c>
    </row>
    <row r="185" spans="1:44" x14ac:dyDescent="0.25">
      <c r="A185" s="202">
        <f t="shared" si="76"/>
        <v>44812.249999999578</v>
      </c>
      <c r="B185" s="232"/>
      <c r="C185" s="174"/>
      <c r="D185" s="174"/>
      <c r="E185" s="131">
        <f t="shared" si="55"/>
        <v>0</v>
      </c>
      <c r="F185" s="50">
        <f t="shared" si="56"/>
        <v>0</v>
      </c>
      <c r="G185" s="49">
        <f t="shared" si="57"/>
        <v>0</v>
      </c>
      <c r="H185" s="54">
        <f>'09-22 Hourly Purch Alloc'!F179</f>
        <v>252.85899999999998</v>
      </c>
      <c r="I185" s="44">
        <f t="shared" si="58"/>
        <v>8.7999999999999989</v>
      </c>
      <c r="J185" s="34">
        <f t="shared" si="59"/>
        <v>0</v>
      </c>
      <c r="K185" s="167">
        <f t="shared" si="60"/>
        <v>0</v>
      </c>
      <c r="L185" s="34">
        <f t="shared" si="61"/>
        <v>251.00899999999999</v>
      </c>
      <c r="M185" s="34">
        <f t="shared" si="62"/>
        <v>385</v>
      </c>
      <c r="N185" s="34">
        <f t="shared" si="63"/>
        <v>512.66999999999996</v>
      </c>
      <c r="O185" s="32">
        <f t="shared" si="64"/>
        <v>127.66999999999996</v>
      </c>
      <c r="P185" s="32">
        <f t="shared" si="65"/>
        <v>0</v>
      </c>
      <c r="Q185" s="32">
        <f t="shared" si="66"/>
        <v>0</v>
      </c>
      <c r="R185" s="36">
        <f t="shared" si="67"/>
        <v>0</v>
      </c>
      <c r="S185" s="36">
        <f t="shared" si="68"/>
        <v>0</v>
      </c>
      <c r="T185" s="36">
        <f t="shared" si="69"/>
        <v>0</v>
      </c>
      <c r="U185" s="196">
        <f>'09-22 Hourly Purch Alloc'!J179</f>
        <v>64.405410070434513</v>
      </c>
      <c r="V185" s="185">
        <f t="shared" si="70"/>
        <v>0</v>
      </c>
      <c r="W185" s="37">
        <f t="shared" si="71"/>
        <v>0</v>
      </c>
      <c r="X185" s="38">
        <f t="shared" si="72"/>
        <v>0</v>
      </c>
      <c r="Y185" s="39">
        <f t="shared" si="73"/>
        <v>0</v>
      </c>
      <c r="Z185" s="246"/>
      <c r="AA185" s="189">
        <f t="shared" si="74"/>
        <v>0</v>
      </c>
      <c r="AB185" s="25">
        <f t="shared" si="75"/>
        <v>0</v>
      </c>
      <c r="AD185" s="29"/>
      <c r="AE185" s="67">
        <f>'09-22 Gen Pivot'!V179</f>
        <v>251.00899999999999</v>
      </c>
      <c r="AF185" s="195">
        <f>'09-22 KP Int Load &amp; Marg Loss'!N175</f>
        <v>512.66999999999996</v>
      </c>
      <c r="AG185" s="302">
        <f>'09-22 KP Int Load &amp; Marg Loss'!V175</f>
        <v>8.7999999999999989</v>
      </c>
      <c r="AH185" s="67">
        <f>'09-22 Gen Pivot'!W179</f>
        <v>385</v>
      </c>
      <c r="AJ185" s="197">
        <f>'09-22 Gen Pivot'!Y179</f>
        <v>385</v>
      </c>
      <c r="AL185" s="29">
        <f t="shared" si="77"/>
        <v>0</v>
      </c>
      <c r="AN185" s="29">
        <f t="shared" si="78"/>
        <v>251.00899999999999</v>
      </c>
      <c r="AP185" s="33">
        <f t="shared" si="79"/>
        <v>-133.99100000000001</v>
      </c>
      <c r="AR185" s="197">
        <f>'09-22 Gen Pivot'!X179</f>
        <v>1404.9</v>
      </c>
    </row>
    <row r="186" spans="1:44" x14ac:dyDescent="0.25">
      <c r="A186" s="202">
        <f t="shared" si="76"/>
        <v>44812.291666666242</v>
      </c>
      <c r="B186" s="232"/>
      <c r="C186" s="174"/>
      <c r="D186" s="174"/>
      <c r="E186" s="131">
        <f t="shared" si="55"/>
        <v>0</v>
      </c>
      <c r="F186" s="50">
        <f t="shared" si="56"/>
        <v>0</v>
      </c>
      <c r="G186" s="49">
        <f t="shared" si="57"/>
        <v>0</v>
      </c>
      <c r="H186" s="54">
        <f>'09-22 Hourly Purch Alloc'!F180</f>
        <v>286.16800000000001</v>
      </c>
      <c r="I186" s="44">
        <f t="shared" si="58"/>
        <v>9.3800000000000008</v>
      </c>
      <c r="J186" s="34">
        <f t="shared" si="59"/>
        <v>0</v>
      </c>
      <c r="K186" s="167">
        <f t="shared" si="60"/>
        <v>0</v>
      </c>
      <c r="L186" s="34">
        <f t="shared" si="61"/>
        <v>251.32900000000001</v>
      </c>
      <c r="M186" s="34">
        <f t="shared" si="62"/>
        <v>385</v>
      </c>
      <c r="N186" s="34">
        <f t="shared" si="63"/>
        <v>546.87999999999988</v>
      </c>
      <c r="O186" s="32">
        <f t="shared" si="64"/>
        <v>161.87999999999988</v>
      </c>
      <c r="P186" s="32">
        <f t="shared" si="65"/>
        <v>0</v>
      </c>
      <c r="Q186" s="32">
        <f t="shared" si="66"/>
        <v>0</v>
      </c>
      <c r="R186" s="36">
        <f t="shared" si="67"/>
        <v>0</v>
      </c>
      <c r="S186" s="36">
        <f t="shared" si="68"/>
        <v>0</v>
      </c>
      <c r="T186" s="36">
        <f t="shared" si="69"/>
        <v>0</v>
      </c>
      <c r="U186" s="196">
        <f>'09-22 Hourly Purch Alloc'!J180</f>
        <v>74.140917572894239</v>
      </c>
      <c r="V186" s="185">
        <f t="shared" si="70"/>
        <v>0</v>
      </c>
      <c r="W186" s="37">
        <f t="shared" si="71"/>
        <v>0</v>
      </c>
      <c r="X186" s="38">
        <f t="shared" si="72"/>
        <v>0</v>
      </c>
      <c r="Y186" s="39">
        <f t="shared" si="73"/>
        <v>0</v>
      </c>
      <c r="Z186" s="246"/>
      <c r="AA186" s="189">
        <f t="shared" si="74"/>
        <v>0</v>
      </c>
      <c r="AB186" s="25">
        <f t="shared" si="75"/>
        <v>0</v>
      </c>
      <c r="AD186" s="29"/>
      <c r="AE186" s="67">
        <f>'09-22 Gen Pivot'!V180</f>
        <v>251.32900000000001</v>
      </c>
      <c r="AF186" s="195">
        <f>'09-22 KP Int Load &amp; Marg Loss'!N176</f>
        <v>546.87999999999988</v>
      </c>
      <c r="AG186" s="302">
        <f>'09-22 KP Int Load &amp; Marg Loss'!V176</f>
        <v>9.3800000000000008</v>
      </c>
      <c r="AH186" s="67">
        <f>'09-22 Gen Pivot'!W180</f>
        <v>385</v>
      </c>
      <c r="AJ186" s="197">
        <f>'09-22 Gen Pivot'!Y180</f>
        <v>385</v>
      </c>
      <c r="AL186" s="29">
        <f t="shared" si="77"/>
        <v>0</v>
      </c>
      <c r="AN186" s="29">
        <f t="shared" si="78"/>
        <v>251.32900000000001</v>
      </c>
      <c r="AP186" s="33">
        <f t="shared" si="79"/>
        <v>-133.67099999999999</v>
      </c>
      <c r="AR186" s="197">
        <f>'09-22 Gen Pivot'!X180</f>
        <v>1404.9</v>
      </c>
    </row>
    <row r="187" spans="1:44" x14ac:dyDescent="0.25">
      <c r="A187" s="202">
        <f t="shared" si="76"/>
        <v>44812.333333332906</v>
      </c>
      <c r="B187" s="232"/>
      <c r="C187" s="174"/>
      <c r="D187" s="174"/>
      <c r="E187" s="131">
        <f t="shared" si="55"/>
        <v>0</v>
      </c>
      <c r="F187" s="50">
        <f t="shared" si="56"/>
        <v>0</v>
      </c>
      <c r="G187" s="49">
        <f t="shared" si="57"/>
        <v>0</v>
      </c>
      <c r="H187" s="54">
        <f>'09-22 Hourly Purch Alloc'!F181</f>
        <v>306.19899999999996</v>
      </c>
      <c r="I187" s="44">
        <f t="shared" si="58"/>
        <v>8.9799999999999986</v>
      </c>
      <c r="J187" s="34">
        <f t="shared" si="59"/>
        <v>0</v>
      </c>
      <c r="K187" s="167">
        <f t="shared" si="60"/>
        <v>0</v>
      </c>
      <c r="L187" s="34">
        <f t="shared" si="61"/>
        <v>250.7415</v>
      </c>
      <c r="M187" s="34">
        <f t="shared" si="62"/>
        <v>385</v>
      </c>
      <c r="N187" s="34">
        <f t="shared" si="63"/>
        <v>565.91</v>
      </c>
      <c r="O187" s="32">
        <f t="shared" si="64"/>
        <v>180.90999999999997</v>
      </c>
      <c r="P187" s="32">
        <f t="shared" si="65"/>
        <v>0</v>
      </c>
      <c r="Q187" s="32">
        <f t="shared" si="66"/>
        <v>0</v>
      </c>
      <c r="R187" s="36">
        <f t="shared" si="67"/>
        <v>0</v>
      </c>
      <c r="S187" s="36">
        <f t="shared" si="68"/>
        <v>0</v>
      </c>
      <c r="T187" s="36">
        <f t="shared" si="69"/>
        <v>0</v>
      </c>
      <c r="U187" s="196">
        <f>'09-22 Hourly Purch Alloc'!J181</f>
        <v>74.344142005689122</v>
      </c>
      <c r="V187" s="185">
        <f t="shared" si="70"/>
        <v>0</v>
      </c>
      <c r="W187" s="37">
        <f t="shared" si="71"/>
        <v>0</v>
      </c>
      <c r="X187" s="38">
        <f t="shared" si="72"/>
        <v>0</v>
      </c>
      <c r="Y187" s="39">
        <f t="shared" si="73"/>
        <v>0</v>
      </c>
      <c r="Z187" s="246"/>
      <c r="AA187" s="189">
        <f t="shared" si="74"/>
        <v>0</v>
      </c>
      <c r="AB187" s="25">
        <f t="shared" si="75"/>
        <v>0</v>
      </c>
      <c r="AD187" s="29"/>
      <c r="AE187" s="67">
        <f>'09-22 Gen Pivot'!V181</f>
        <v>250.7415</v>
      </c>
      <c r="AF187" s="195">
        <f>'09-22 KP Int Load &amp; Marg Loss'!N177</f>
        <v>565.91</v>
      </c>
      <c r="AG187" s="302">
        <f>'09-22 KP Int Load &amp; Marg Loss'!V177</f>
        <v>8.9799999999999986</v>
      </c>
      <c r="AH187" s="67">
        <f>'09-22 Gen Pivot'!W181</f>
        <v>385</v>
      </c>
      <c r="AJ187" s="197">
        <f>'09-22 Gen Pivot'!Y181</f>
        <v>385</v>
      </c>
      <c r="AL187" s="29">
        <f t="shared" si="77"/>
        <v>0</v>
      </c>
      <c r="AN187" s="29">
        <f t="shared" si="78"/>
        <v>250.7415</v>
      </c>
      <c r="AP187" s="33">
        <f t="shared" si="79"/>
        <v>-134.2585</v>
      </c>
      <c r="AR187" s="197">
        <f>'09-22 Gen Pivot'!X181</f>
        <v>1404.9</v>
      </c>
    </row>
    <row r="188" spans="1:44" x14ac:dyDescent="0.25">
      <c r="A188" s="202">
        <f t="shared" si="76"/>
        <v>44812.374999999571</v>
      </c>
      <c r="B188" s="232"/>
      <c r="C188" s="174"/>
      <c r="D188" s="174"/>
      <c r="E188" s="131">
        <f t="shared" si="55"/>
        <v>0</v>
      </c>
      <c r="F188" s="50">
        <f t="shared" si="56"/>
        <v>0</v>
      </c>
      <c r="G188" s="49">
        <f t="shared" si="57"/>
        <v>0</v>
      </c>
      <c r="H188" s="54">
        <f>'09-22 Hourly Purch Alloc'!F182</f>
        <v>318.69200000000001</v>
      </c>
      <c r="I188" s="44">
        <f t="shared" si="58"/>
        <v>8.44</v>
      </c>
      <c r="J188" s="34">
        <f t="shared" si="59"/>
        <v>0</v>
      </c>
      <c r="K188" s="167">
        <f t="shared" si="60"/>
        <v>0</v>
      </c>
      <c r="L188" s="34">
        <f t="shared" si="61"/>
        <v>251.84350000000001</v>
      </c>
      <c r="M188" s="34">
        <f t="shared" si="62"/>
        <v>385</v>
      </c>
      <c r="N188" s="34">
        <f t="shared" si="63"/>
        <v>578.9899999999999</v>
      </c>
      <c r="O188" s="32">
        <f t="shared" si="64"/>
        <v>193.9899999999999</v>
      </c>
      <c r="P188" s="32">
        <f t="shared" si="65"/>
        <v>0</v>
      </c>
      <c r="Q188" s="32">
        <f t="shared" si="66"/>
        <v>0</v>
      </c>
      <c r="R188" s="36">
        <f t="shared" si="67"/>
        <v>0</v>
      </c>
      <c r="S188" s="36">
        <f t="shared" si="68"/>
        <v>0</v>
      </c>
      <c r="T188" s="36">
        <f t="shared" si="69"/>
        <v>0</v>
      </c>
      <c r="U188" s="196">
        <f>'09-22 Hourly Purch Alloc'!J182</f>
        <v>71.58557358201648</v>
      </c>
      <c r="V188" s="185">
        <f t="shared" si="70"/>
        <v>0</v>
      </c>
      <c r="W188" s="37">
        <f t="shared" si="71"/>
        <v>0</v>
      </c>
      <c r="X188" s="38">
        <f t="shared" si="72"/>
        <v>0</v>
      </c>
      <c r="Y188" s="39">
        <f t="shared" si="73"/>
        <v>0</v>
      </c>
      <c r="Z188" s="246"/>
      <c r="AA188" s="189">
        <f t="shared" si="74"/>
        <v>0</v>
      </c>
      <c r="AB188" s="25">
        <f t="shared" si="75"/>
        <v>0</v>
      </c>
      <c r="AD188" s="29"/>
      <c r="AE188" s="67">
        <f>'09-22 Gen Pivot'!V182</f>
        <v>251.84350000000001</v>
      </c>
      <c r="AF188" s="195">
        <f>'09-22 KP Int Load &amp; Marg Loss'!N178</f>
        <v>578.9899999999999</v>
      </c>
      <c r="AG188" s="302">
        <f>'09-22 KP Int Load &amp; Marg Loss'!V178</f>
        <v>8.44</v>
      </c>
      <c r="AH188" s="67">
        <f>'09-22 Gen Pivot'!W182</f>
        <v>385</v>
      </c>
      <c r="AJ188" s="197">
        <f>'09-22 Gen Pivot'!Y182</f>
        <v>385</v>
      </c>
      <c r="AL188" s="29">
        <f t="shared" si="77"/>
        <v>0</v>
      </c>
      <c r="AN188" s="29">
        <f t="shared" si="78"/>
        <v>251.84350000000001</v>
      </c>
      <c r="AP188" s="33">
        <f t="shared" si="79"/>
        <v>-133.15649999999999</v>
      </c>
      <c r="AR188" s="197">
        <f>'09-22 Gen Pivot'!X182</f>
        <v>1404.9</v>
      </c>
    </row>
    <row r="189" spans="1:44" x14ac:dyDescent="0.25">
      <c r="A189" s="202">
        <f t="shared" si="76"/>
        <v>44812.416666666235</v>
      </c>
      <c r="B189" s="232"/>
      <c r="C189" s="174"/>
      <c r="D189" s="174"/>
      <c r="E189" s="131">
        <f t="shared" si="55"/>
        <v>0</v>
      </c>
      <c r="F189" s="50">
        <f t="shared" si="56"/>
        <v>0</v>
      </c>
      <c r="G189" s="49">
        <f t="shared" si="57"/>
        <v>0</v>
      </c>
      <c r="H189" s="54">
        <f>'09-22 Hourly Purch Alloc'!F183</f>
        <v>336.06599999999997</v>
      </c>
      <c r="I189" s="44">
        <f t="shared" si="58"/>
        <v>8.4599999999999991</v>
      </c>
      <c r="J189" s="34">
        <f t="shared" si="59"/>
        <v>0</v>
      </c>
      <c r="K189" s="167">
        <f t="shared" si="60"/>
        <v>0</v>
      </c>
      <c r="L189" s="34">
        <f t="shared" si="61"/>
        <v>251.5205</v>
      </c>
      <c r="M189" s="34">
        <f t="shared" si="62"/>
        <v>385</v>
      </c>
      <c r="N189" s="34">
        <f t="shared" si="63"/>
        <v>596.04999999999995</v>
      </c>
      <c r="O189" s="32">
        <f t="shared" si="64"/>
        <v>211.04999999999995</v>
      </c>
      <c r="P189" s="32">
        <f t="shared" si="65"/>
        <v>0</v>
      </c>
      <c r="Q189" s="32">
        <f t="shared" si="66"/>
        <v>0</v>
      </c>
      <c r="R189" s="36">
        <f t="shared" si="67"/>
        <v>0</v>
      </c>
      <c r="S189" s="36">
        <f t="shared" si="68"/>
        <v>0</v>
      </c>
      <c r="T189" s="36">
        <f t="shared" si="69"/>
        <v>0</v>
      </c>
      <c r="U189" s="196">
        <f>'09-22 Hourly Purch Alloc'!J183</f>
        <v>73.176071414543571</v>
      </c>
      <c r="V189" s="185">
        <f t="shared" si="70"/>
        <v>0</v>
      </c>
      <c r="W189" s="37">
        <f t="shared" si="71"/>
        <v>0</v>
      </c>
      <c r="X189" s="38">
        <f t="shared" si="72"/>
        <v>0</v>
      </c>
      <c r="Y189" s="39">
        <f t="shared" si="73"/>
        <v>0</v>
      </c>
      <c r="Z189" s="246"/>
      <c r="AA189" s="189">
        <f t="shared" si="74"/>
        <v>0</v>
      </c>
      <c r="AB189" s="25">
        <f t="shared" si="75"/>
        <v>0</v>
      </c>
      <c r="AD189" s="29"/>
      <c r="AE189" s="67">
        <f>'09-22 Gen Pivot'!V183</f>
        <v>251.5205</v>
      </c>
      <c r="AF189" s="195">
        <f>'09-22 KP Int Load &amp; Marg Loss'!N179</f>
        <v>596.04999999999995</v>
      </c>
      <c r="AG189" s="302">
        <f>'09-22 KP Int Load &amp; Marg Loss'!V179</f>
        <v>8.4599999999999991</v>
      </c>
      <c r="AH189" s="67">
        <f>'09-22 Gen Pivot'!W183</f>
        <v>385</v>
      </c>
      <c r="AJ189" s="197">
        <f>'09-22 Gen Pivot'!Y183</f>
        <v>385</v>
      </c>
      <c r="AL189" s="29">
        <f t="shared" si="77"/>
        <v>0</v>
      </c>
      <c r="AN189" s="29">
        <f t="shared" si="78"/>
        <v>251.5205</v>
      </c>
      <c r="AP189" s="33">
        <f t="shared" si="79"/>
        <v>-133.4795</v>
      </c>
      <c r="AR189" s="197">
        <f>'09-22 Gen Pivot'!X183</f>
        <v>1404.9</v>
      </c>
    </row>
    <row r="190" spans="1:44" x14ac:dyDescent="0.25">
      <c r="A190" s="202">
        <f t="shared" si="76"/>
        <v>44812.458333332899</v>
      </c>
      <c r="B190" s="232"/>
      <c r="C190" s="174"/>
      <c r="D190" s="174"/>
      <c r="E190" s="131">
        <f t="shared" si="55"/>
        <v>0</v>
      </c>
      <c r="F190" s="50">
        <f t="shared" si="56"/>
        <v>0</v>
      </c>
      <c r="G190" s="49">
        <f t="shared" si="57"/>
        <v>0</v>
      </c>
      <c r="H190" s="54">
        <f>'09-22 Hourly Purch Alloc'!F184</f>
        <v>360.214</v>
      </c>
      <c r="I190" s="44">
        <f t="shared" si="58"/>
        <v>8.34</v>
      </c>
      <c r="J190" s="34">
        <f t="shared" si="59"/>
        <v>0</v>
      </c>
      <c r="K190" s="167">
        <f t="shared" si="60"/>
        <v>0</v>
      </c>
      <c r="L190" s="34">
        <f t="shared" si="61"/>
        <v>251.05</v>
      </c>
      <c r="M190" s="34">
        <f t="shared" si="62"/>
        <v>385</v>
      </c>
      <c r="N190" s="34">
        <f t="shared" si="63"/>
        <v>619.61</v>
      </c>
      <c r="O190" s="32">
        <f t="shared" si="64"/>
        <v>234.61</v>
      </c>
      <c r="P190" s="32">
        <f t="shared" si="65"/>
        <v>0</v>
      </c>
      <c r="Q190" s="32">
        <f t="shared" si="66"/>
        <v>0</v>
      </c>
      <c r="R190" s="36">
        <f t="shared" si="67"/>
        <v>0</v>
      </c>
      <c r="S190" s="36">
        <f t="shared" si="68"/>
        <v>0</v>
      </c>
      <c r="T190" s="36">
        <f t="shared" si="69"/>
        <v>0</v>
      </c>
      <c r="U190" s="196">
        <f>'09-22 Hourly Purch Alloc'!J184</f>
        <v>76.789998445368582</v>
      </c>
      <c r="V190" s="185">
        <f t="shared" si="70"/>
        <v>0</v>
      </c>
      <c r="W190" s="37">
        <f t="shared" si="71"/>
        <v>0</v>
      </c>
      <c r="X190" s="38">
        <f t="shared" si="72"/>
        <v>0</v>
      </c>
      <c r="Y190" s="39">
        <f t="shared" si="73"/>
        <v>0</v>
      </c>
      <c r="Z190" s="246"/>
      <c r="AA190" s="189">
        <f t="shared" si="74"/>
        <v>0</v>
      </c>
      <c r="AB190" s="25">
        <f t="shared" si="75"/>
        <v>0</v>
      </c>
      <c r="AD190" s="29"/>
      <c r="AE190" s="67">
        <f>'09-22 Gen Pivot'!V184</f>
        <v>251.05</v>
      </c>
      <c r="AF190" s="195">
        <f>'09-22 KP Int Load &amp; Marg Loss'!N180</f>
        <v>619.61</v>
      </c>
      <c r="AG190" s="302">
        <f>'09-22 KP Int Load &amp; Marg Loss'!V180</f>
        <v>8.34</v>
      </c>
      <c r="AH190" s="67">
        <f>'09-22 Gen Pivot'!W184</f>
        <v>385</v>
      </c>
      <c r="AJ190" s="197">
        <f>'09-22 Gen Pivot'!Y184</f>
        <v>385</v>
      </c>
      <c r="AL190" s="29">
        <f t="shared" si="77"/>
        <v>0</v>
      </c>
      <c r="AN190" s="29">
        <f t="shared" si="78"/>
        <v>251.05</v>
      </c>
      <c r="AP190" s="33">
        <f t="shared" si="79"/>
        <v>-133.94999999999999</v>
      </c>
      <c r="AR190" s="197">
        <f>'09-22 Gen Pivot'!X184</f>
        <v>1404.9</v>
      </c>
    </row>
    <row r="191" spans="1:44" x14ac:dyDescent="0.25">
      <c r="A191" s="202">
        <f t="shared" si="76"/>
        <v>44812.499999999563</v>
      </c>
      <c r="B191" s="232"/>
      <c r="C191" s="174"/>
      <c r="D191" s="174"/>
      <c r="E191" s="131">
        <f t="shared" si="55"/>
        <v>0</v>
      </c>
      <c r="F191" s="50">
        <f t="shared" si="56"/>
        <v>0</v>
      </c>
      <c r="G191" s="49">
        <f t="shared" si="57"/>
        <v>0</v>
      </c>
      <c r="H191" s="54">
        <f>'09-22 Hourly Purch Alloc'!F185</f>
        <v>379.16899999999998</v>
      </c>
      <c r="I191" s="44">
        <f t="shared" si="58"/>
        <v>8.65</v>
      </c>
      <c r="J191" s="34">
        <f t="shared" si="59"/>
        <v>0</v>
      </c>
      <c r="K191" s="167">
        <f t="shared" si="60"/>
        <v>0</v>
      </c>
      <c r="L191" s="34">
        <f t="shared" si="61"/>
        <v>250.83199999999999</v>
      </c>
      <c r="M191" s="34">
        <f t="shared" si="62"/>
        <v>385</v>
      </c>
      <c r="N191" s="34">
        <f t="shared" si="63"/>
        <v>638.64999999999986</v>
      </c>
      <c r="O191" s="32">
        <f t="shared" si="64"/>
        <v>253.64999999999986</v>
      </c>
      <c r="P191" s="32">
        <f t="shared" si="65"/>
        <v>0</v>
      </c>
      <c r="Q191" s="32">
        <f t="shared" si="66"/>
        <v>0</v>
      </c>
      <c r="R191" s="36">
        <f t="shared" si="67"/>
        <v>0</v>
      </c>
      <c r="S191" s="36">
        <f t="shared" si="68"/>
        <v>0</v>
      </c>
      <c r="T191" s="36">
        <f t="shared" si="69"/>
        <v>0</v>
      </c>
      <c r="U191" s="196">
        <f>'09-22 Hourly Purch Alloc'!J185</f>
        <v>85.319999789012286</v>
      </c>
      <c r="V191" s="185">
        <f t="shared" si="70"/>
        <v>0</v>
      </c>
      <c r="W191" s="37">
        <f t="shared" si="71"/>
        <v>0</v>
      </c>
      <c r="X191" s="38">
        <f t="shared" si="72"/>
        <v>0</v>
      </c>
      <c r="Y191" s="39">
        <f t="shared" si="73"/>
        <v>0</v>
      </c>
      <c r="Z191" s="246"/>
      <c r="AA191" s="189">
        <f t="shared" si="74"/>
        <v>0</v>
      </c>
      <c r="AB191" s="25">
        <f t="shared" si="75"/>
        <v>0</v>
      </c>
      <c r="AD191" s="29"/>
      <c r="AE191" s="67">
        <f>'09-22 Gen Pivot'!V185</f>
        <v>250.83199999999999</v>
      </c>
      <c r="AF191" s="195">
        <f>'09-22 KP Int Load &amp; Marg Loss'!N181</f>
        <v>638.64999999999986</v>
      </c>
      <c r="AG191" s="302">
        <f>'09-22 KP Int Load &amp; Marg Loss'!V181</f>
        <v>8.65</v>
      </c>
      <c r="AH191" s="67">
        <f>'09-22 Gen Pivot'!W185</f>
        <v>385</v>
      </c>
      <c r="AJ191" s="197">
        <f>'09-22 Gen Pivot'!Y185</f>
        <v>385</v>
      </c>
      <c r="AL191" s="29">
        <f t="shared" si="77"/>
        <v>0</v>
      </c>
      <c r="AN191" s="29">
        <f t="shared" si="78"/>
        <v>250.83199999999999</v>
      </c>
      <c r="AP191" s="33">
        <f t="shared" si="79"/>
        <v>-134.16800000000001</v>
      </c>
      <c r="AR191" s="197">
        <f>'09-22 Gen Pivot'!X185</f>
        <v>1404.9</v>
      </c>
    </row>
    <row r="192" spans="1:44" x14ac:dyDescent="0.25">
      <c r="A192" s="202">
        <f t="shared" si="76"/>
        <v>44812.541666666228</v>
      </c>
      <c r="B192" s="232"/>
      <c r="C192" s="174"/>
      <c r="D192" s="174"/>
      <c r="E192" s="131">
        <f t="shared" si="55"/>
        <v>0</v>
      </c>
      <c r="F192" s="50">
        <f t="shared" si="56"/>
        <v>0</v>
      </c>
      <c r="G192" s="49">
        <f t="shared" si="57"/>
        <v>0</v>
      </c>
      <c r="H192" s="54">
        <f>'09-22 Hourly Purch Alloc'!F186</f>
        <v>409.28100000000001</v>
      </c>
      <c r="I192" s="44">
        <f t="shared" si="58"/>
        <v>9.16</v>
      </c>
      <c r="J192" s="34">
        <f t="shared" si="59"/>
        <v>0</v>
      </c>
      <c r="K192" s="167">
        <f t="shared" si="60"/>
        <v>0</v>
      </c>
      <c r="L192" s="34">
        <f t="shared" si="61"/>
        <v>251.04900000000001</v>
      </c>
      <c r="M192" s="34">
        <f t="shared" si="62"/>
        <v>385</v>
      </c>
      <c r="N192" s="34">
        <f t="shared" si="63"/>
        <v>669.49</v>
      </c>
      <c r="O192" s="32">
        <f t="shared" si="64"/>
        <v>284.49</v>
      </c>
      <c r="P192" s="32">
        <f t="shared" si="65"/>
        <v>0</v>
      </c>
      <c r="Q192" s="32">
        <f t="shared" si="66"/>
        <v>0</v>
      </c>
      <c r="R192" s="36">
        <f t="shared" si="67"/>
        <v>0</v>
      </c>
      <c r="S192" s="36">
        <f t="shared" si="68"/>
        <v>0</v>
      </c>
      <c r="T192" s="36">
        <f t="shared" si="69"/>
        <v>0</v>
      </c>
      <c r="U192" s="196">
        <f>'09-22 Hourly Purch Alloc'!J186</f>
        <v>92.869998851644709</v>
      </c>
      <c r="V192" s="185">
        <f t="shared" si="70"/>
        <v>0</v>
      </c>
      <c r="W192" s="37">
        <f t="shared" si="71"/>
        <v>0</v>
      </c>
      <c r="X192" s="38">
        <f t="shared" si="72"/>
        <v>0</v>
      </c>
      <c r="Y192" s="39">
        <f t="shared" si="73"/>
        <v>0</v>
      </c>
      <c r="Z192" s="246"/>
      <c r="AA192" s="189">
        <f t="shared" si="74"/>
        <v>0</v>
      </c>
      <c r="AB192" s="25">
        <f t="shared" si="75"/>
        <v>0</v>
      </c>
      <c r="AD192" s="29"/>
      <c r="AE192" s="67">
        <f>'09-22 Gen Pivot'!V186</f>
        <v>251.04900000000001</v>
      </c>
      <c r="AF192" s="195">
        <f>'09-22 KP Int Load &amp; Marg Loss'!N182</f>
        <v>669.49</v>
      </c>
      <c r="AG192" s="302">
        <f>'09-22 KP Int Load &amp; Marg Loss'!V182</f>
        <v>9.16</v>
      </c>
      <c r="AH192" s="67">
        <f>'09-22 Gen Pivot'!W186</f>
        <v>385</v>
      </c>
      <c r="AJ192" s="197">
        <f>'09-22 Gen Pivot'!Y186</f>
        <v>385</v>
      </c>
      <c r="AL192" s="29">
        <f t="shared" si="77"/>
        <v>0</v>
      </c>
      <c r="AN192" s="29">
        <f t="shared" si="78"/>
        <v>251.04900000000001</v>
      </c>
      <c r="AP192" s="33">
        <f t="shared" si="79"/>
        <v>-133.95099999999999</v>
      </c>
      <c r="AR192" s="197">
        <f>'09-22 Gen Pivot'!X186</f>
        <v>1404.9</v>
      </c>
    </row>
    <row r="193" spans="1:44" x14ac:dyDescent="0.25">
      <c r="A193" s="202">
        <f t="shared" si="76"/>
        <v>44812.583333332892</v>
      </c>
      <c r="B193" s="232"/>
      <c r="C193" s="174"/>
      <c r="D193" s="174"/>
      <c r="E193" s="131">
        <f t="shared" si="55"/>
        <v>0</v>
      </c>
      <c r="F193" s="50">
        <f t="shared" si="56"/>
        <v>0</v>
      </c>
      <c r="G193" s="49">
        <f t="shared" si="57"/>
        <v>0</v>
      </c>
      <c r="H193" s="54">
        <f>'09-22 Hourly Purch Alloc'!F187</f>
        <v>439.85500000000002</v>
      </c>
      <c r="I193" s="44">
        <f t="shared" si="58"/>
        <v>10.040000000000001</v>
      </c>
      <c r="J193" s="34">
        <f t="shared" si="59"/>
        <v>0</v>
      </c>
      <c r="K193" s="167">
        <f t="shared" si="60"/>
        <v>0</v>
      </c>
      <c r="L193" s="34">
        <f t="shared" si="61"/>
        <v>251.04849999999999</v>
      </c>
      <c r="M193" s="34">
        <f t="shared" si="62"/>
        <v>385</v>
      </c>
      <c r="N193" s="34">
        <f t="shared" si="63"/>
        <v>700.94</v>
      </c>
      <c r="O193" s="32">
        <f t="shared" si="64"/>
        <v>315.94000000000005</v>
      </c>
      <c r="P193" s="32">
        <f t="shared" si="65"/>
        <v>0</v>
      </c>
      <c r="Q193" s="32">
        <f t="shared" si="66"/>
        <v>0</v>
      </c>
      <c r="R193" s="36">
        <f t="shared" si="67"/>
        <v>0</v>
      </c>
      <c r="S193" s="36">
        <f t="shared" si="68"/>
        <v>0</v>
      </c>
      <c r="T193" s="36">
        <f t="shared" si="69"/>
        <v>0</v>
      </c>
      <c r="U193" s="196">
        <f>'09-22 Hourly Purch Alloc'!J187</f>
        <v>97.980000227347645</v>
      </c>
      <c r="V193" s="185">
        <f t="shared" si="70"/>
        <v>0</v>
      </c>
      <c r="W193" s="37">
        <f t="shared" si="71"/>
        <v>0</v>
      </c>
      <c r="X193" s="38">
        <f t="shared" si="72"/>
        <v>0</v>
      </c>
      <c r="Y193" s="39">
        <f t="shared" si="73"/>
        <v>0</v>
      </c>
      <c r="Z193" s="246"/>
      <c r="AA193" s="189">
        <f t="shared" si="74"/>
        <v>0</v>
      </c>
      <c r="AB193" s="25">
        <f t="shared" si="75"/>
        <v>0</v>
      </c>
      <c r="AD193" s="29"/>
      <c r="AE193" s="67">
        <f>'09-22 Gen Pivot'!V187</f>
        <v>251.04849999999999</v>
      </c>
      <c r="AF193" s="195">
        <f>'09-22 KP Int Load &amp; Marg Loss'!N183</f>
        <v>700.94</v>
      </c>
      <c r="AG193" s="302">
        <f>'09-22 KP Int Load &amp; Marg Loss'!V183</f>
        <v>10.040000000000001</v>
      </c>
      <c r="AH193" s="67">
        <f>'09-22 Gen Pivot'!W187</f>
        <v>385</v>
      </c>
      <c r="AJ193" s="197">
        <f>'09-22 Gen Pivot'!Y187</f>
        <v>385</v>
      </c>
      <c r="AL193" s="29">
        <f t="shared" si="77"/>
        <v>0</v>
      </c>
      <c r="AN193" s="29">
        <f t="shared" si="78"/>
        <v>251.04849999999999</v>
      </c>
      <c r="AP193" s="33">
        <f t="shared" si="79"/>
        <v>-133.95150000000001</v>
      </c>
      <c r="AR193" s="197">
        <f>'09-22 Gen Pivot'!X187</f>
        <v>1404.9</v>
      </c>
    </row>
    <row r="194" spans="1:44" x14ac:dyDescent="0.25">
      <c r="A194" s="202">
        <f t="shared" si="76"/>
        <v>44812.624999999556</v>
      </c>
      <c r="B194" s="232"/>
      <c r="C194" s="174"/>
      <c r="D194" s="174"/>
      <c r="E194" s="131">
        <f t="shared" si="55"/>
        <v>0</v>
      </c>
      <c r="F194" s="50">
        <f t="shared" si="56"/>
        <v>0</v>
      </c>
      <c r="G194" s="49">
        <f t="shared" si="57"/>
        <v>0</v>
      </c>
      <c r="H194" s="54">
        <f>'09-22 Hourly Purch Alloc'!F188</f>
        <v>468.65199999999999</v>
      </c>
      <c r="I194" s="44">
        <f t="shared" si="58"/>
        <v>10.76</v>
      </c>
      <c r="J194" s="34">
        <f t="shared" si="59"/>
        <v>0</v>
      </c>
      <c r="K194" s="167">
        <f t="shared" si="60"/>
        <v>0</v>
      </c>
      <c r="L194" s="34">
        <f t="shared" si="61"/>
        <v>253.7765</v>
      </c>
      <c r="M194" s="34">
        <f t="shared" si="62"/>
        <v>385</v>
      </c>
      <c r="N194" s="34">
        <f t="shared" si="63"/>
        <v>733.19</v>
      </c>
      <c r="O194" s="32">
        <f t="shared" si="64"/>
        <v>348.19000000000005</v>
      </c>
      <c r="P194" s="32">
        <f t="shared" si="65"/>
        <v>0</v>
      </c>
      <c r="Q194" s="32">
        <f t="shared" si="66"/>
        <v>0</v>
      </c>
      <c r="R194" s="36">
        <f t="shared" si="67"/>
        <v>0</v>
      </c>
      <c r="S194" s="36">
        <f t="shared" si="68"/>
        <v>0</v>
      </c>
      <c r="T194" s="36">
        <f t="shared" si="69"/>
        <v>0</v>
      </c>
      <c r="U194" s="196">
        <f>'09-22 Hourly Purch Alloc'!J188</f>
        <v>106.30781410513559</v>
      </c>
      <c r="V194" s="185">
        <f t="shared" si="70"/>
        <v>0</v>
      </c>
      <c r="W194" s="37">
        <f t="shared" si="71"/>
        <v>0</v>
      </c>
      <c r="X194" s="38">
        <f t="shared" si="72"/>
        <v>0</v>
      </c>
      <c r="Y194" s="39">
        <f t="shared" si="73"/>
        <v>0</v>
      </c>
      <c r="Z194" s="246"/>
      <c r="AA194" s="189">
        <f t="shared" si="74"/>
        <v>0</v>
      </c>
      <c r="AB194" s="25">
        <f t="shared" si="75"/>
        <v>0</v>
      </c>
      <c r="AD194" s="29"/>
      <c r="AE194" s="67">
        <f>'09-22 Gen Pivot'!V188</f>
        <v>253.7765</v>
      </c>
      <c r="AF194" s="195">
        <f>'09-22 KP Int Load &amp; Marg Loss'!N184</f>
        <v>733.19</v>
      </c>
      <c r="AG194" s="302">
        <f>'09-22 KP Int Load &amp; Marg Loss'!V184</f>
        <v>10.76</v>
      </c>
      <c r="AH194" s="67">
        <f>'09-22 Gen Pivot'!W188</f>
        <v>385</v>
      </c>
      <c r="AJ194" s="197">
        <f>'09-22 Gen Pivot'!Y188</f>
        <v>385</v>
      </c>
      <c r="AL194" s="29">
        <f t="shared" si="77"/>
        <v>0</v>
      </c>
      <c r="AN194" s="29">
        <f t="shared" si="78"/>
        <v>253.7765</v>
      </c>
      <c r="AP194" s="33">
        <f t="shared" si="79"/>
        <v>-131.2235</v>
      </c>
      <c r="AR194" s="197">
        <f>'09-22 Gen Pivot'!X188</f>
        <v>1404.9</v>
      </c>
    </row>
    <row r="195" spans="1:44" x14ac:dyDescent="0.25">
      <c r="A195" s="202">
        <f t="shared" si="76"/>
        <v>44812.66666666622</v>
      </c>
      <c r="B195" s="232"/>
      <c r="C195" s="174"/>
      <c r="D195" s="174"/>
      <c r="E195" s="131">
        <f t="shared" si="55"/>
        <v>0</v>
      </c>
      <c r="F195" s="50">
        <f t="shared" si="56"/>
        <v>0</v>
      </c>
      <c r="G195" s="49">
        <f t="shared" si="57"/>
        <v>0</v>
      </c>
      <c r="H195" s="54">
        <f>'09-22 Hourly Purch Alloc'!F189</f>
        <v>444.87099999999998</v>
      </c>
      <c r="I195" s="44">
        <f t="shared" si="58"/>
        <v>11.040000000000001</v>
      </c>
      <c r="J195" s="34">
        <f t="shared" si="59"/>
        <v>0</v>
      </c>
      <c r="K195" s="167">
        <f t="shared" si="60"/>
        <v>0</v>
      </c>
      <c r="L195" s="34">
        <f t="shared" si="61"/>
        <v>251.97900000000001</v>
      </c>
      <c r="M195" s="34">
        <f t="shared" si="62"/>
        <v>385</v>
      </c>
      <c r="N195" s="34">
        <f t="shared" si="63"/>
        <v>707.90000000000009</v>
      </c>
      <c r="O195" s="32">
        <f t="shared" si="64"/>
        <v>322.90000000000009</v>
      </c>
      <c r="P195" s="32">
        <f t="shared" si="65"/>
        <v>0</v>
      </c>
      <c r="Q195" s="32">
        <f t="shared" si="66"/>
        <v>0</v>
      </c>
      <c r="R195" s="36">
        <f t="shared" si="67"/>
        <v>0</v>
      </c>
      <c r="S195" s="36">
        <f t="shared" si="68"/>
        <v>0</v>
      </c>
      <c r="T195" s="36">
        <f t="shared" si="69"/>
        <v>0</v>
      </c>
      <c r="U195" s="196">
        <f>'09-22 Hourly Purch Alloc'!J189</f>
        <v>118.15999919077666</v>
      </c>
      <c r="V195" s="185">
        <f t="shared" si="70"/>
        <v>0</v>
      </c>
      <c r="W195" s="37">
        <f t="shared" si="71"/>
        <v>0</v>
      </c>
      <c r="X195" s="38">
        <f t="shared" si="72"/>
        <v>0</v>
      </c>
      <c r="Y195" s="39">
        <f t="shared" si="73"/>
        <v>0</v>
      </c>
      <c r="Z195" s="246"/>
      <c r="AA195" s="189">
        <f t="shared" si="74"/>
        <v>0</v>
      </c>
      <c r="AB195" s="25">
        <f t="shared" si="75"/>
        <v>0</v>
      </c>
      <c r="AD195" s="29"/>
      <c r="AE195" s="67">
        <f>'09-22 Gen Pivot'!V189</f>
        <v>251.97900000000001</v>
      </c>
      <c r="AF195" s="195">
        <f>'09-22 KP Int Load &amp; Marg Loss'!N185</f>
        <v>707.90000000000009</v>
      </c>
      <c r="AG195" s="302">
        <f>'09-22 KP Int Load &amp; Marg Loss'!V185</f>
        <v>11.040000000000001</v>
      </c>
      <c r="AH195" s="67">
        <f>'09-22 Gen Pivot'!W189</f>
        <v>385</v>
      </c>
      <c r="AJ195" s="197">
        <f>'09-22 Gen Pivot'!Y189</f>
        <v>385</v>
      </c>
      <c r="AL195" s="29">
        <f t="shared" si="77"/>
        <v>0</v>
      </c>
      <c r="AN195" s="29">
        <f t="shared" si="78"/>
        <v>251.97900000000001</v>
      </c>
      <c r="AP195" s="33">
        <f t="shared" si="79"/>
        <v>-133.02099999999999</v>
      </c>
      <c r="AR195" s="197">
        <f>'09-22 Gen Pivot'!X189</f>
        <v>1404.9</v>
      </c>
    </row>
    <row r="196" spans="1:44" x14ac:dyDescent="0.25">
      <c r="A196" s="202">
        <f t="shared" si="76"/>
        <v>44812.708333332885</v>
      </c>
      <c r="B196" s="232"/>
      <c r="C196" s="174"/>
      <c r="D196" s="174"/>
      <c r="E196" s="131">
        <f t="shared" si="55"/>
        <v>0</v>
      </c>
      <c r="F196" s="50">
        <f t="shared" si="56"/>
        <v>0</v>
      </c>
      <c r="G196" s="49">
        <f t="shared" si="57"/>
        <v>0</v>
      </c>
      <c r="H196" s="54">
        <f>'09-22 Hourly Purch Alloc'!F190</f>
        <v>456.39100000000002</v>
      </c>
      <c r="I196" s="44">
        <f t="shared" si="58"/>
        <v>11.69</v>
      </c>
      <c r="J196" s="34">
        <f t="shared" si="59"/>
        <v>0</v>
      </c>
      <c r="K196" s="167">
        <f t="shared" si="60"/>
        <v>0</v>
      </c>
      <c r="L196" s="34">
        <f t="shared" si="61"/>
        <v>253.4255</v>
      </c>
      <c r="M196" s="34">
        <f t="shared" si="62"/>
        <v>385</v>
      </c>
      <c r="N196" s="34">
        <f t="shared" si="63"/>
        <v>721.5</v>
      </c>
      <c r="O196" s="32">
        <f t="shared" si="64"/>
        <v>336.5</v>
      </c>
      <c r="P196" s="32">
        <f t="shared" si="65"/>
        <v>0</v>
      </c>
      <c r="Q196" s="32">
        <f t="shared" si="66"/>
        <v>0</v>
      </c>
      <c r="R196" s="36">
        <f t="shared" si="67"/>
        <v>0</v>
      </c>
      <c r="S196" s="36">
        <f t="shared" si="68"/>
        <v>0</v>
      </c>
      <c r="T196" s="36">
        <f t="shared" si="69"/>
        <v>0</v>
      </c>
      <c r="U196" s="196">
        <f>'09-22 Hourly Purch Alloc'!J190</f>
        <v>126.3899989263592</v>
      </c>
      <c r="V196" s="185">
        <f t="shared" si="70"/>
        <v>0</v>
      </c>
      <c r="W196" s="37">
        <f t="shared" si="71"/>
        <v>0</v>
      </c>
      <c r="X196" s="38">
        <f t="shared" si="72"/>
        <v>0</v>
      </c>
      <c r="Y196" s="39">
        <f t="shared" si="73"/>
        <v>0</v>
      </c>
      <c r="Z196" s="246"/>
      <c r="AA196" s="189">
        <f t="shared" si="74"/>
        <v>0</v>
      </c>
      <c r="AB196" s="25">
        <f t="shared" si="75"/>
        <v>0</v>
      </c>
      <c r="AD196" s="29"/>
      <c r="AE196" s="67">
        <f>'09-22 Gen Pivot'!V190</f>
        <v>253.4255</v>
      </c>
      <c r="AF196" s="195">
        <f>'09-22 KP Int Load &amp; Marg Loss'!N186</f>
        <v>721.5</v>
      </c>
      <c r="AG196" s="302">
        <f>'09-22 KP Int Load &amp; Marg Loss'!V186</f>
        <v>11.69</v>
      </c>
      <c r="AH196" s="67">
        <f>'09-22 Gen Pivot'!W190</f>
        <v>385</v>
      </c>
      <c r="AJ196" s="197">
        <f>'09-22 Gen Pivot'!Y190</f>
        <v>385</v>
      </c>
      <c r="AL196" s="29">
        <f t="shared" si="77"/>
        <v>0</v>
      </c>
      <c r="AN196" s="29">
        <f t="shared" si="78"/>
        <v>253.4255</v>
      </c>
      <c r="AP196" s="33">
        <f t="shared" si="79"/>
        <v>-131.5745</v>
      </c>
      <c r="AR196" s="197">
        <f>'09-22 Gen Pivot'!X190</f>
        <v>1404.9</v>
      </c>
    </row>
    <row r="197" spans="1:44" x14ac:dyDescent="0.25">
      <c r="A197" s="202">
        <f t="shared" si="76"/>
        <v>44812.749999999549</v>
      </c>
      <c r="B197" s="232"/>
      <c r="C197" s="174"/>
      <c r="D197" s="174"/>
      <c r="E197" s="131">
        <f t="shared" si="55"/>
        <v>0</v>
      </c>
      <c r="F197" s="50">
        <f t="shared" si="56"/>
        <v>0</v>
      </c>
      <c r="G197" s="49">
        <f t="shared" si="57"/>
        <v>0</v>
      </c>
      <c r="H197" s="54">
        <f>'09-22 Hourly Purch Alloc'!F191</f>
        <v>459.88599999999997</v>
      </c>
      <c r="I197" s="44">
        <f t="shared" si="58"/>
        <v>11.610000000000001</v>
      </c>
      <c r="J197" s="34">
        <f t="shared" si="59"/>
        <v>0</v>
      </c>
      <c r="K197" s="167">
        <f t="shared" si="60"/>
        <v>0</v>
      </c>
      <c r="L197" s="34">
        <f t="shared" si="61"/>
        <v>254.4495</v>
      </c>
      <c r="M197" s="34">
        <f t="shared" si="62"/>
        <v>385</v>
      </c>
      <c r="N197" s="34">
        <f t="shared" si="63"/>
        <v>725.92999999999984</v>
      </c>
      <c r="O197" s="32">
        <f t="shared" si="64"/>
        <v>340.92999999999984</v>
      </c>
      <c r="P197" s="32">
        <f t="shared" si="65"/>
        <v>0</v>
      </c>
      <c r="Q197" s="32">
        <f t="shared" si="66"/>
        <v>0</v>
      </c>
      <c r="R197" s="36">
        <f t="shared" si="67"/>
        <v>0</v>
      </c>
      <c r="S197" s="36">
        <f t="shared" si="68"/>
        <v>0</v>
      </c>
      <c r="T197" s="36">
        <f t="shared" si="69"/>
        <v>0</v>
      </c>
      <c r="U197" s="196">
        <f>'09-22 Hourly Purch Alloc'!J191</f>
        <v>131.01000030442327</v>
      </c>
      <c r="V197" s="185">
        <f t="shared" si="70"/>
        <v>0</v>
      </c>
      <c r="W197" s="37">
        <f t="shared" si="71"/>
        <v>0</v>
      </c>
      <c r="X197" s="38">
        <f t="shared" si="72"/>
        <v>0</v>
      </c>
      <c r="Y197" s="39">
        <f t="shared" si="73"/>
        <v>0</v>
      </c>
      <c r="Z197" s="246"/>
      <c r="AA197" s="189">
        <f t="shared" si="74"/>
        <v>0</v>
      </c>
      <c r="AB197" s="25">
        <f t="shared" si="75"/>
        <v>0</v>
      </c>
      <c r="AD197" s="29"/>
      <c r="AE197" s="67">
        <f>'09-22 Gen Pivot'!V191</f>
        <v>254.4495</v>
      </c>
      <c r="AF197" s="195">
        <f>'09-22 KP Int Load &amp; Marg Loss'!N187</f>
        <v>725.92999999999984</v>
      </c>
      <c r="AG197" s="302">
        <f>'09-22 KP Int Load &amp; Marg Loss'!V187</f>
        <v>11.610000000000001</v>
      </c>
      <c r="AH197" s="67">
        <f>'09-22 Gen Pivot'!W191</f>
        <v>385</v>
      </c>
      <c r="AJ197" s="197">
        <f>'09-22 Gen Pivot'!Y191</f>
        <v>385</v>
      </c>
      <c r="AL197" s="29">
        <f t="shared" si="77"/>
        <v>0</v>
      </c>
      <c r="AN197" s="29">
        <f t="shared" si="78"/>
        <v>254.4495</v>
      </c>
      <c r="AP197" s="33">
        <f t="shared" si="79"/>
        <v>-130.5505</v>
      </c>
      <c r="AR197" s="197">
        <f>'09-22 Gen Pivot'!X191</f>
        <v>1404.9</v>
      </c>
    </row>
    <row r="198" spans="1:44" x14ac:dyDescent="0.25">
      <c r="A198" s="202">
        <f t="shared" si="76"/>
        <v>44812.791666666213</v>
      </c>
      <c r="B198" s="232"/>
      <c r="C198" s="174"/>
      <c r="D198" s="174"/>
      <c r="E198" s="131">
        <f t="shared" si="55"/>
        <v>0</v>
      </c>
      <c r="F198" s="50">
        <f t="shared" si="56"/>
        <v>0</v>
      </c>
      <c r="G198" s="49">
        <f t="shared" si="57"/>
        <v>0</v>
      </c>
      <c r="H198" s="54">
        <f>'09-22 Hourly Purch Alloc'!F192</f>
        <v>442.19600000000003</v>
      </c>
      <c r="I198" s="44">
        <f t="shared" si="58"/>
        <v>11.3</v>
      </c>
      <c r="J198" s="34">
        <f t="shared" si="59"/>
        <v>0</v>
      </c>
      <c r="K198" s="167">
        <f t="shared" si="60"/>
        <v>0</v>
      </c>
      <c r="L198" s="34">
        <f t="shared" si="61"/>
        <v>251.01</v>
      </c>
      <c r="M198" s="34">
        <f t="shared" si="62"/>
        <v>385</v>
      </c>
      <c r="N198" s="34">
        <f t="shared" si="63"/>
        <v>704.51</v>
      </c>
      <c r="O198" s="32">
        <f t="shared" si="64"/>
        <v>319.51</v>
      </c>
      <c r="P198" s="32">
        <f t="shared" si="65"/>
        <v>0</v>
      </c>
      <c r="Q198" s="32">
        <f t="shared" si="66"/>
        <v>0</v>
      </c>
      <c r="R198" s="36">
        <f t="shared" si="67"/>
        <v>0</v>
      </c>
      <c r="S198" s="36">
        <f t="shared" si="68"/>
        <v>0</v>
      </c>
      <c r="T198" s="36">
        <f t="shared" si="69"/>
        <v>0</v>
      </c>
      <c r="U198" s="196">
        <f>'09-22 Hourly Purch Alloc'!J192</f>
        <v>118.15060229400537</v>
      </c>
      <c r="V198" s="185">
        <f t="shared" si="70"/>
        <v>0</v>
      </c>
      <c r="W198" s="37">
        <f t="shared" si="71"/>
        <v>0</v>
      </c>
      <c r="X198" s="38">
        <f t="shared" si="72"/>
        <v>0</v>
      </c>
      <c r="Y198" s="39">
        <f t="shared" si="73"/>
        <v>0</v>
      </c>
      <c r="Z198" s="246"/>
      <c r="AA198" s="189">
        <f t="shared" si="74"/>
        <v>0</v>
      </c>
      <c r="AB198" s="25">
        <f t="shared" si="75"/>
        <v>0</v>
      </c>
      <c r="AD198" s="29"/>
      <c r="AE198" s="67">
        <f>'09-22 Gen Pivot'!V192</f>
        <v>251.01</v>
      </c>
      <c r="AF198" s="195">
        <f>'09-22 KP Int Load &amp; Marg Loss'!N188</f>
        <v>704.51</v>
      </c>
      <c r="AG198" s="302">
        <f>'09-22 KP Int Load &amp; Marg Loss'!V188</f>
        <v>11.3</v>
      </c>
      <c r="AH198" s="67">
        <f>'09-22 Gen Pivot'!W192</f>
        <v>385</v>
      </c>
      <c r="AJ198" s="197">
        <f>'09-22 Gen Pivot'!Y192</f>
        <v>385</v>
      </c>
      <c r="AL198" s="29">
        <f t="shared" si="77"/>
        <v>0</v>
      </c>
      <c r="AN198" s="29">
        <f t="shared" si="78"/>
        <v>251.01</v>
      </c>
      <c r="AP198" s="33">
        <f t="shared" si="79"/>
        <v>-133.99</v>
      </c>
      <c r="AR198" s="197">
        <f>'09-22 Gen Pivot'!X192</f>
        <v>1404.9</v>
      </c>
    </row>
    <row r="199" spans="1:44" x14ac:dyDescent="0.25">
      <c r="A199" s="202">
        <f t="shared" si="76"/>
        <v>44812.833333332877</v>
      </c>
      <c r="B199" s="232"/>
      <c r="C199" s="174"/>
      <c r="D199" s="174"/>
      <c r="E199" s="131">
        <f t="shared" si="55"/>
        <v>0</v>
      </c>
      <c r="F199" s="50">
        <f t="shared" si="56"/>
        <v>0</v>
      </c>
      <c r="G199" s="49">
        <f t="shared" si="57"/>
        <v>0</v>
      </c>
      <c r="H199" s="54">
        <f>'09-22 Hourly Purch Alloc'!F193</f>
        <v>440.84899999999999</v>
      </c>
      <c r="I199" s="44">
        <f t="shared" si="58"/>
        <v>9.98</v>
      </c>
      <c r="J199" s="34">
        <f t="shared" si="59"/>
        <v>0</v>
      </c>
      <c r="K199" s="167">
        <f t="shared" si="60"/>
        <v>0</v>
      </c>
      <c r="L199" s="34">
        <f t="shared" si="61"/>
        <v>250.93350000000001</v>
      </c>
      <c r="M199" s="34">
        <f t="shared" si="62"/>
        <v>385</v>
      </c>
      <c r="N199" s="34">
        <f t="shared" si="63"/>
        <v>701.77</v>
      </c>
      <c r="O199" s="32">
        <f t="shared" si="64"/>
        <v>316.77</v>
      </c>
      <c r="P199" s="32">
        <f t="shared" si="65"/>
        <v>0</v>
      </c>
      <c r="Q199" s="32">
        <f t="shared" si="66"/>
        <v>0</v>
      </c>
      <c r="R199" s="36">
        <f t="shared" si="67"/>
        <v>0</v>
      </c>
      <c r="S199" s="36">
        <f t="shared" si="68"/>
        <v>0</v>
      </c>
      <c r="T199" s="36">
        <f t="shared" si="69"/>
        <v>0</v>
      </c>
      <c r="U199" s="196">
        <f>'09-22 Hourly Purch Alloc'!J193</f>
        <v>106.00127746688776</v>
      </c>
      <c r="V199" s="185">
        <f t="shared" si="70"/>
        <v>0</v>
      </c>
      <c r="W199" s="37">
        <f t="shared" si="71"/>
        <v>0</v>
      </c>
      <c r="X199" s="38">
        <f t="shared" si="72"/>
        <v>0</v>
      </c>
      <c r="Y199" s="39">
        <f t="shared" si="73"/>
        <v>0</v>
      </c>
      <c r="Z199" s="246"/>
      <c r="AA199" s="189">
        <f t="shared" si="74"/>
        <v>0</v>
      </c>
      <c r="AB199" s="25">
        <f t="shared" si="75"/>
        <v>0</v>
      </c>
      <c r="AD199" s="29"/>
      <c r="AE199" s="67">
        <f>'09-22 Gen Pivot'!V193</f>
        <v>250.93350000000001</v>
      </c>
      <c r="AF199" s="195">
        <f>'09-22 KP Int Load &amp; Marg Loss'!N189</f>
        <v>701.77</v>
      </c>
      <c r="AG199" s="302">
        <f>'09-22 KP Int Load &amp; Marg Loss'!V189</f>
        <v>9.98</v>
      </c>
      <c r="AH199" s="67">
        <f>'09-22 Gen Pivot'!W193</f>
        <v>385</v>
      </c>
      <c r="AJ199" s="197">
        <f>'09-22 Gen Pivot'!Y193</f>
        <v>385</v>
      </c>
      <c r="AL199" s="29">
        <f t="shared" si="77"/>
        <v>0</v>
      </c>
      <c r="AN199" s="29">
        <f t="shared" si="78"/>
        <v>250.93350000000001</v>
      </c>
      <c r="AP199" s="33">
        <f t="shared" si="79"/>
        <v>-134.06649999999999</v>
      </c>
      <c r="AR199" s="197">
        <f>'09-22 Gen Pivot'!X193</f>
        <v>1404.9</v>
      </c>
    </row>
    <row r="200" spans="1:44" x14ac:dyDescent="0.25">
      <c r="A200" s="202">
        <f t="shared" si="76"/>
        <v>44812.874999999542</v>
      </c>
      <c r="B200" s="232"/>
      <c r="C200" s="174"/>
      <c r="D200" s="174"/>
      <c r="E200" s="131">
        <f t="shared" si="55"/>
        <v>0</v>
      </c>
      <c r="F200" s="50">
        <f t="shared" si="56"/>
        <v>0</v>
      </c>
      <c r="G200" s="49">
        <f t="shared" si="57"/>
        <v>0</v>
      </c>
      <c r="H200" s="54">
        <f>'09-22 Hourly Purch Alloc'!F194</f>
        <v>443.22399999999999</v>
      </c>
      <c r="I200" s="44">
        <f t="shared" si="58"/>
        <v>10.06</v>
      </c>
      <c r="J200" s="34">
        <f t="shared" si="59"/>
        <v>0</v>
      </c>
      <c r="K200" s="167">
        <f t="shared" si="60"/>
        <v>0</v>
      </c>
      <c r="L200" s="34">
        <f t="shared" si="61"/>
        <v>251.28049999999999</v>
      </c>
      <c r="M200" s="34">
        <f t="shared" si="62"/>
        <v>385</v>
      </c>
      <c r="N200" s="34">
        <f t="shared" si="63"/>
        <v>704.56</v>
      </c>
      <c r="O200" s="32">
        <f t="shared" si="64"/>
        <v>319.55999999999995</v>
      </c>
      <c r="P200" s="32">
        <f t="shared" si="65"/>
        <v>0</v>
      </c>
      <c r="Q200" s="32">
        <f t="shared" si="66"/>
        <v>0</v>
      </c>
      <c r="R200" s="36">
        <f t="shared" si="67"/>
        <v>0</v>
      </c>
      <c r="S200" s="36">
        <f t="shared" si="68"/>
        <v>0</v>
      </c>
      <c r="T200" s="36">
        <f t="shared" si="69"/>
        <v>0</v>
      </c>
      <c r="U200" s="196">
        <f>'09-22 Hourly Purch Alloc'!J194</f>
        <v>97.583861997545256</v>
      </c>
      <c r="V200" s="185">
        <f t="shared" si="70"/>
        <v>0</v>
      </c>
      <c r="W200" s="37">
        <f t="shared" si="71"/>
        <v>0</v>
      </c>
      <c r="X200" s="38">
        <f t="shared" si="72"/>
        <v>0</v>
      </c>
      <c r="Y200" s="39">
        <f t="shared" si="73"/>
        <v>0</v>
      </c>
      <c r="Z200" s="246"/>
      <c r="AA200" s="189">
        <f t="shared" si="74"/>
        <v>0</v>
      </c>
      <c r="AB200" s="25">
        <f t="shared" si="75"/>
        <v>0</v>
      </c>
      <c r="AD200" s="29"/>
      <c r="AE200" s="67">
        <f>'09-22 Gen Pivot'!V194</f>
        <v>251.28049999999999</v>
      </c>
      <c r="AF200" s="195">
        <f>'09-22 KP Int Load &amp; Marg Loss'!N190</f>
        <v>704.56</v>
      </c>
      <c r="AG200" s="302">
        <f>'09-22 KP Int Load &amp; Marg Loss'!V190</f>
        <v>10.06</v>
      </c>
      <c r="AH200" s="67">
        <f>'09-22 Gen Pivot'!W194</f>
        <v>385</v>
      </c>
      <c r="AJ200" s="197">
        <f>'09-22 Gen Pivot'!Y194</f>
        <v>385</v>
      </c>
      <c r="AL200" s="29">
        <f t="shared" si="77"/>
        <v>0</v>
      </c>
      <c r="AN200" s="29">
        <f t="shared" si="78"/>
        <v>251.28049999999999</v>
      </c>
      <c r="AP200" s="33">
        <f t="shared" si="79"/>
        <v>-133.71950000000001</v>
      </c>
      <c r="AR200" s="197">
        <f>'09-22 Gen Pivot'!X194</f>
        <v>1404.9</v>
      </c>
    </row>
    <row r="201" spans="1:44" x14ac:dyDescent="0.25">
      <c r="A201" s="202">
        <f t="shared" si="76"/>
        <v>44812.916666666206</v>
      </c>
      <c r="B201" s="232"/>
      <c r="C201" s="174"/>
      <c r="D201" s="174"/>
      <c r="E201" s="131">
        <f t="shared" si="55"/>
        <v>0</v>
      </c>
      <c r="F201" s="50">
        <f t="shared" si="56"/>
        <v>0</v>
      </c>
      <c r="G201" s="49">
        <f t="shared" si="57"/>
        <v>0</v>
      </c>
      <c r="H201" s="54">
        <f>'09-22 Hourly Purch Alloc'!F195</f>
        <v>413.10200000000003</v>
      </c>
      <c r="I201" s="44">
        <f t="shared" si="58"/>
        <v>9.48</v>
      </c>
      <c r="J201" s="34">
        <f t="shared" si="59"/>
        <v>0</v>
      </c>
      <c r="K201" s="167">
        <f t="shared" si="60"/>
        <v>0</v>
      </c>
      <c r="L201" s="34">
        <f t="shared" si="61"/>
        <v>250.54349999999999</v>
      </c>
      <c r="M201" s="34">
        <f t="shared" si="62"/>
        <v>385</v>
      </c>
      <c r="N201" s="34">
        <f t="shared" si="63"/>
        <v>673.11999999999989</v>
      </c>
      <c r="O201" s="32">
        <f t="shared" si="64"/>
        <v>288.11999999999989</v>
      </c>
      <c r="P201" s="32">
        <f t="shared" si="65"/>
        <v>0</v>
      </c>
      <c r="Q201" s="32">
        <f t="shared" si="66"/>
        <v>0</v>
      </c>
      <c r="R201" s="36">
        <f t="shared" si="67"/>
        <v>0</v>
      </c>
      <c r="S201" s="36">
        <f t="shared" si="68"/>
        <v>0</v>
      </c>
      <c r="T201" s="36">
        <f t="shared" si="69"/>
        <v>0</v>
      </c>
      <c r="U201" s="196">
        <f>'09-22 Hourly Purch Alloc'!J195</f>
        <v>84.648372348717757</v>
      </c>
      <c r="V201" s="185">
        <f t="shared" si="70"/>
        <v>0</v>
      </c>
      <c r="W201" s="37">
        <f t="shared" si="71"/>
        <v>0</v>
      </c>
      <c r="X201" s="38">
        <f t="shared" si="72"/>
        <v>0</v>
      </c>
      <c r="Y201" s="39">
        <f t="shared" si="73"/>
        <v>0</v>
      </c>
      <c r="Z201" s="246"/>
      <c r="AA201" s="189">
        <f t="shared" si="74"/>
        <v>0</v>
      </c>
      <c r="AB201" s="25">
        <f t="shared" si="75"/>
        <v>0</v>
      </c>
      <c r="AD201" s="29"/>
      <c r="AE201" s="67">
        <f>'09-22 Gen Pivot'!V195</f>
        <v>250.54349999999999</v>
      </c>
      <c r="AF201" s="195">
        <f>'09-22 KP Int Load &amp; Marg Loss'!N191</f>
        <v>673.11999999999989</v>
      </c>
      <c r="AG201" s="302">
        <f>'09-22 KP Int Load &amp; Marg Loss'!V191</f>
        <v>9.48</v>
      </c>
      <c r="AH201" s="67">
        <f>'09-22 Gen Pivot'!W195</f>
        <v>385</v>
      </c>
      <c r="AJ201" s="197">
        <f>'09-22 Gen Pivot'!Y195</f>
        <v>385</v>
      </c>
      <c r="AL201" s="29">
        <f t="shared" si="77"/>
        <v>0</v>
      </c>
      <c r="AN201" s="29">
        <f t="shared" si="78"/>
        <v>250.54349999999999</v>
      </c>
      <c r="AP201" s="33">
        <f t="shared" si="79"/>
        <v>-134.45650000000001</v>
      </c>
      <c r="AR201" s="197">
        <f>'09-22 Gen Pivot'!X195</f>
        <v>1404.9</v>
      </c>
    </row>
    <row r="202" spans="1:44" x14ac:dyDescent="0.25">
      <c r="A202" s="202">
        <f t="shared" si="76"/>
        <v>44812.95833333287</v>
      </c>
      <c r="B202" s="232"/>
      <c r="C202" s="174"/>
      <c r="D202" s="174"/>
      <c r="E202" s="131">
        <f t="shared" si="55"/>
        <v>0</v>
      </c>
      <c r="F202" s="50">
        <f t="shared" si="56"/>
        <v>0</v>
      </c>
      <c r="G202" s="49">
        <f t="shared" si="57"/>
        <v>0</v>
      </c>
      <c r="H202" s="54">
        <f>'09-22 Hourly Purch Alloc'!F196</f>
        <v>363.16199999999998</v>
      </c>
      <c r="I202" s="44">
        <f t="shared" si="58"/>
        <v>8.77</v>
      </c>
      <c r="J202" s="34">
        <f t="shared" si="59"/>
        <v>0</v>
      </c>
      <c r="K202" s="167">
        <f t="shared" si="60"/>
        <v>0</v>
      </c>
      <c r="L202" s="34">
        <f t="shared" si="61"/>
        <v>251.19149999999999</v>
      </c>
      <c r="M202" s="34">
        <f t="shared" si="62"/>
        <v>385</v>
      </c>
      <c r="N202" s="34">
        <f t="shared" si="63"/>
        <v>623.11999999999989</v>
      </c>
      <c r="O202" s="32">
        <f t="shared" si="64"/>
        <v>238.11999999999989</v>
      </c>
      <c r="P202" s="32">
        <f t="shared" si="65"/>
        <v>0</v>
      </c>
      <c r="Q202" s="32">
        <f t="shared" si="66"/>
        <v>0</v>
      </c>
      <c r="R202" s="36">
        <f t="shared" si="67"/>
        <v>0</v>
      </c>
      <c r="S202" s="36">
        <f t="shared" si="68"/>
        <v>0</v>
      </c>
      <c r="T202" s="36">
        <f t="shared" si="69"/>
        <v>0</v>
      </c>
      <c r="U202" s="196">
        <f>'09-22 Hourly Purch Alloc'!J196</f>
        <v>75.622369675241359</v>
      </c>
      <c r="V202" s="185">
        <f t="shared" si="70"/>
        <v>0</v>
      </c>
      <c r="W202" s="37">
        <f t="shared" si="71"/>
        <v>0</v>
      </c>
      <c r="X202" s="38">
        <f t="shared" si="72"/>
        <v>0</v>
      </c>
      <c r="Y202" s="39">
        <f t="shared" si="73"/>
        <v>0</v>
      </c>
      <c r="Z202" s="246"/>
      <c r="AA202" s="189">
        <f t="shared" si="74"/>
        <v>0</v>
      </c>
      <c r="AB202" s="25">
        <f t="shared" si="75"/>
        <v>0</v>
      </c>
      <c r="AD202" s="29"/>
      <c r="AE202" s="67">
        <f>'09-22 Gen Pivot'!V196</f>
        <v>251.19149999999999</v>
      </c>
      <c r="AF202" s="195">
        <f>'09-22 KP Int Load &amp; Marg Loss'!N192</f>
        <v>623.11999999999989</v>
      </c>
      <c r="AG202" s="302">
        <f>'09-22 KP Int Load &amp; Marg Loss'!V192</f>
        <v>8.77</v>
      </c>
      <c r="AH202" s="67">
        <f>'09-22 Gen Pivot'!W196</f>
        <v>385</v>
      </c>
      <c r="AJ202" s="197">
        <f>'09-22 Gen Pivot'!Y196</f>
        <v>385</v>
      </c>
      <c r="AL202" s="29">
        <f t="shared" si="77"/>
        <v>0</v>
      </c>
      <c r="AN202" s="29">
        <f t="shared" si="78"/>
        <v>251.19149999999999</v>
      </c>
      <c r="AP202" s="33">
        <f t="shared" si="79"/>
        <v>-133.80850000000001</v>
      </c>
      <c r="AR202" s="197">
        <f>'09-22 Gen Pivot'!X196</f>
        <v>1404.9</v>
      </c>
    </row>
    <row r="203" spans="1:44" x14ac:dyDescent="0.25">
      <c r="A203" s="202">
        <f t="shared" si="76"/>
        <v>44812.999999999534</v>
      </c>
      <c r="B203" s="232"/>
      <c r="C203" s="174"/>
      <c r="D203" s="174"/>
      <c r="E203" s="131">
        <f t="shared" si="55"/>
        <v>0</v>
      </c>
      <c r="F203" s="50">
        <f t="shared" si="56"/>
        <v>0</v>
      </c>
      <c r="G203" s="49">
        <f t="shared" si="57"/>
        <v>0</v>
      </c>
      <c r="H203" s="54">
        <f>'09-22 Hourly Purch Alloc'!F197</f>
        <v>321.95600000000002</v>
      </c>
      <c r="I203" s="44">
        <f t="shared" si="58"/>
        <v>8.2900000000000009</v>
      </c>
      <c r="J203" s="34">
        <f t="shared" si="59"/>
        <v>0</v>
      </c>
      <c r="K203" s="167">
        <f t="shared" si="60"/>
        <v>0</v>
      </c>
      <c r="L203" s="34">
        <f t="shared" si="61"/>
        <v>251.12899999999999</v>
      </c>
      <c r="M203" s="34">
        <f t="shared" si="62"/>
        <v>385</v>
      </c>
      <c r="N203" s="34">
        <f t="shared" si="63"/>
        <v>581.38</v>
      </c>
      <c r="O203" s="32">
        <f t="shared" si="64"/>
        <v>196.38</v>
      </c>
      <c r="P203" s="32">
        <f t="shared" si="65"/>
        <v>0</v>
      </c>
      <c r="Q203" s="32">
        <f t="shared" si="66"/>
        <v>0</v>
      </c>
      <c r="R203" s="36">
        <f t="shared" si="67"/>
        <v>0</v>
      </c>
      <c r="S203" s="36">
        <f t="shared" si="68"/>
        <v>0</v>
      </c>
      <c r="T203" s="36">
        <f t="shared" si="69"/>
        <v>0</v>
      </c>
      <c r="U203" s="196">
        <f>'09-22 Hourly Purch Alloc'!J197</f>
        <v>67.084459454086897</v>
      </c>
      <c r="V203" s="185">
        <f t="shared" si="70"/>
        <v>0</v>
      </c>
      <c r="W203" s="37">
        <f t="shared" si="71"/>
        <v>0</v>
      </c>
      <c r="X203" s="38">
        <f t="shared" si="72"/>
        <v>0</v>
      </c>
      <c r="Y203" s="39">
        <f t="shared" si="73"/>
        <v>0</v>
      </c>
      <c r="Z203" s="246"/>
      <c r="AA203" s="189">
        <f t="shared" si="74"/>
        <v>0</v>
      </c>
      <c r="AB203" s="25">
        <f t="shared" si="75"/>
        <v>0</v>
      </c>
      <c r="AD203" s="29"/>
      <c r="AE203" s="67">
        <f>'09-22 Gen Pivot'!V197</f>
        <v>251.12899999999999</v>
      </c>
      <c r="AF203" s="195">
        <f>'09-22 KP Int Load &amp; Marg Loss'!N193</f>
        <v>581.38</v>
      </c>
      <c r="AG203" s="302">
        <f>'09-22 KP Int Load &amp; Marg Loss'!V193</f>
        <v>8.2900000000000009</v>
      </c>
      <c r="AH203" s="67">
        <f>'09-22 Gen Pivot'!W197</f>
        <v>385</v>
      </c>
      <c r="AJ203" s="197">
        <f>'09-22 Gen Pivot'!Y197</f>
        <v>385</v>
      </c>
      <c r="AL203" s="29">
        <f t="shared" si="77"/>
        <v>0</v>
      </c>
      <c r="AN203" s="29">
        <f t="shared" si="78"/>
        <v>251.12899999999999</v>
      </c>
      <c r="AP203" s="33">
        <f t="shared" si="79"/>
        <v>-133.87100000000001</v>
      </c>
      <c r="AR203" s="197">
        <f>'09-22 Gen Pivot'!X197</f>
        <v>1404.9</v>
      </c>
    </row>
    <row r="204" spans="1:44" x14ac:dyDescent="0.25">
      <c r="A204" s="202">
        <f t="shared" si="76"/>
        <v>44813.041666666199</v>
      </c>
      <c r="B204" s="232"/>
      <c r="C204" s="174"/>
      <c r="D204" s="174"/>
      <c r="E204" s="131">
        <f t="shared" si="55"/>
        <v>0</v>
      </c>
      <c r="F204" s="50">
        <f t="shared" si="56"/>
        <v>0</v>
      </c>
      <c r="G204" s="49">
        <f t="shared" si="57"/>
        <v>0</v>
      </c>
      <c r="H204" s="54">
        <f>'09-22 Hourly Purch Alloc'!F198</f>
        <v>290.05100000000004</v>
      </c>
      <c r="I204" s="44">
        <f t="shared" si="58"/>
        <v>8.31</v>
      </c>
      <c r="J204" s="34">
        <f t="shared" si="59"/>
        <v>0</v>
      </c>
      <c r="K204" s="167">
        <f t="shared" si="60"/>
        <v>0</v>
      </c>
      <c r="L204" s="34">
        <f t="shared" si="61"/>
        <v>250.90049999999999</v>
      </c>
      <c r="M204" s="34">
        <f t="shared" si="62"/>
        <v>385</v>
      </c>
      <c r="N204" s="34">
        <f t="shared" si="63"/>
        <v>549.26999999999987</v>
      </c>
      <c r="O204" s="32">
        <f t="shared" si="64"/>
        <v>164.26999999999987</v>
      </c>
      <c r="P204" s="32">
        <f t="shared" si="65"/>
        <v>0</v>
      </c>
      <c r="Q204" s="32">
        <f t="shared" si="66"/>
        <v>0</v>
      </c>
      <c r="R204" s="36">
        <f t="shared" si="67"/>
        <v>0</v>
      </c>
      <c r="S204" s="36">
        <f t="shared" si="68"/>
        <v>0</v>
      </c>
      <c r="T204" s="36">
        <f t="shared" si="69"/>
        <v>0</v>
      </c>
      <c r="U204" s="196">
        <f>'09-22 Hourly Purch Alloc'!J198</f>
        <v>61.527606079620476</v>
      </c>
      <c r="V204" s="185">
        <f t="shared" si="70"/>
        <v>0</v>
      </c>
      <c r="W204" s="37">
        <f t="shared" si="71"/>
        <v>0</v>
      </c>
      <c r="X204" s="38">
        <f t="shared" si="72"/>
        <v>0</v>
      </c>
      <c r="Y204" s="39">
        <f t="shared" si="73"/>
        <v>0</v>
      </c>
      <c r="Z204" s="246"/>
      <c r="AA204" s="189">
        <f t="shared" si="74"/>
        <v>0</v>
      </c>
      <c r="AB204" s="25">
        <f t="shared" si="75"/>
        <v>0</v>
      </c>
      <c r="AD204" s="29"/>
      <c r="AE204" s="67">
        <f>'09-22 Gen Pivot'!V198</f>
        <v>250.90049999999999</v>
      </c>
      <c r="AF204" s="195">
        <f>'09-22 KP Int Load &amp; Marg Loss'!N194</f>
        <v>549.26999999999987</v>
      </c>
      <c r="AG204" s="302">
        <f>'09-22 KP Int Load &amp; Marg Loss'!V194</f>
        <v>8.31</v>
      </c>
      <c r="AH204" s="67">
        <f>'09-22 Gen Pivot'!W198</f>
        <v>385</v>
      </c>
      <c r="AJ204" s="197">
        <f>'09-22 Gen Pivot'!Y198</f>
        <v>385</v>
      </c>
      <c r="AL204" s="29">
        <f t="shared" si="77"/>
        <v>0</v>
      </c>
      <c r="AN204" s="29">
        <f t="shared" si="78"/>
        <v>250.90049999999999</v>
      </c>
      <c r="AP204" s="33">
        <f t="shared" si="79"/>
        <v>-134.09950000000001</v>
      </c>
      <c r="AR204" s="197">
        <f>'09-22 Gen Pivot'!X198</f>
        <v>1404.9</v>
      </c>
    </row>
    <row r="205" spans="1:44" x14ac:dyDescent="0.25">
      <c r="A205" s="202">
        <f t="shared" si="76"/>
        <v>44813.083333332863</v>
      </c>
      <c r="B205" s="232"/>
      <c r="C205" s="174"/>
      <c r="D205" s="174"/>
      <c r="E205" s="131">
        <f t="shared" ref="E205:E268" si="80">SUM(B205:D205)</f>
        <v>0</v>
      </c>
      <c r="F205" s="50">
        <f t="shared" ref="F205:F268" si="81">IF(E205&gt;0,F204+1,0)</f>
        <v>0</v>
      </c>
      <c r="G205" s="49">
        <f t="shared" ref="G205:G268" si="82">IF(MAX(F205:F211)&gt;6,"Yes",0)</f>
        <v>0</v>
      </c>
      <c r="H205" s="54">
        <f>'09-22 Hourly Purch Alloc'!F199</f>
        <v>264.09800000000001</v>
      </c>
      <c r="I205" s="44">
        <f t="shared" ref="I205:I268" si="83">AG205</f>
        <v>7.9</v>
      </c>
      <c r="J205" s="34">
        <f t="shared" ref="J205:J268" si="84">MIN(E205,H205)</f>
        <v>0</v>
      </c>
      <c r="K205" s="167">
        <f t="shared" ref="K205:K268" si="85">IF(J205=0,0,IF(G205&lt;&gt;"Yes",0,J205))</f>
        <v>0</v>
      </c>
      <c r="L205" s="34">
        <f t="shared" ref="L205:L268" si="86">AN205</f>
        <v>250.88749999999999</v>
      </c>
      <c r="M205" s="34">
        <f t="shared" ref="M205:M268" si="87">AH205</f>
        <v>385</v>
      </c>
      <c r="N205" s="34">
        <f t="shared" ref="N205:N268" si="88">AF205</f>
        <v>522.90000000000009</v>
      </c>
      <c r="O205" s="32">
        <f t="shared" ref="O205:O268" si="89">MAX(N205-M205,0)</f>
        <v>137.90000000000009</v>
      </c>
      <c r="P205" s="32">
        <f t="shared" ref="P205:P268" si="90">MIN(K205,O205)</f>
        <v>0</v>
      </c>
      <c r="Q205" s="32">
        <f t="shared" ref="Q205:Q268" si="91">IF(P205&lt;=0,0,L205+I205+H205-N205)</f>
        <v>0</v>
      </c>
      <c r="R205" s="36">
        <f t="shared" ref="R205:R268" si="92">IF($P205&gt;0,MIN($P205,$E205)*(B205/$E205),0)</f>
        <v>0</v>
      </c>
      <c r="S205" s="36">
        <f t="shared" ref="S205:S268" si="93">IF($P205&gt;0,MIN($P205,$E205)*(C205/$E205),0)</f>
        <v>0</v>
      </c>
      <c r="T205" s="36">
        <f t="shared" ref="T205:T268" si="94">IF($P205&gt;0,MIN($P205,$E205)*(D205/$E205),0)</f>
        <v>0</v>
      </c>
      <c r="U205" s="196">
        <f>'09-22 Hourly Purch Alloc'!J199</f>
        <v>56.138695968920629</v>
      </c>
      <c r="V205" s="185">
        <f t="shared" ref="V205:V268" si="95">(R205+S205+T205)*U205</f>
        <v>0</v>
      </c>
      <c r="W205" s="37">
        <f t="shared" ref="W205:W268" si="96">IF(B205&gt;0,W$9,0)</f>
        <v>0</v>
      </c>
      <c r="X205" s="38">
        <f t="shared" ref="X205:X268" si="97">IF(C205&gt;0,X$9,0)</f>
        <v>0</v>
      </c>
      <c r="Y205" s="39">
        <f t="shared" ref="Y205:Y268" si="98">IF(D205&gt;0,Y$9,0)</f>
        <v>0</v>
      </c>
      <c r="Z205" s="246"/>
      <c r="AA205" s="189">
        <f t="shared" ref="AA205:AA268" si="99">R205*MIN(U205,W205)+S205*MIN(U205,X205)+T205*MIN(U205,Y205)</f>
        <v>0</v>
      </c>
      <c r="AB205" s="25">
        <f t="shared" ref="AB205:AB268" si="100">IF(V205-AA205&lt;0,0,V205-AA205)</f>
        <v>0</v>
      </c>
      <c r="AD205" s="29"/>
      <c r="AE205" s="67">
        <f>'09-22 Gen Pivot'!V199</f>
        <v>250.88749999999999</v>
      </c>
      <c r="AF205" s="195">
        <f>'09-22 KP Int Load &amp; Marg Loss'!N195</f>
        <v>522.90000000000009</v>
      </c>
      <c r="AG205" s="302">
        <f>'09-22 KP Int Load &amp; Marg Loss'!V195</f>
        <v>7.9</v>
      </c>
      <c r="AH205" s="67">
        <f>'09-22 Gen Pivot'!W199</f>
        <v>385</v>
      </c>
      <c r="AJ205" s="197">
        <f>'09-22 Gen Pivot'!Y199</f>
        <v>385</v>
      </c>
      <c r="AL205" s="29">
        <f t="shared" si="77"/>
        <v>0</v>
      </c>
      <c r="AN205" s="29">
        <f t="shared" si="78"/>
        <v>250.88749999999999</v>
      </c>
      <c r="AP205" s="33">
        <f t="shared" si="79"/>
        <v>-134.11250000000001</v>
      </c>
      <c r="AR205" s="197">
        <f>'09-22 Gen Pivot'!X199</f>
        <v>1404.9</v>
      </c>
    </row>
    <row r="206" spans="1:44" x14ac:dyDescent="0.25">
      <c r="A206" s="202">
        <f t="shared" ref="A206:A269" si="101">A205+1/24</f>
        <v>44813.124999999527</v>
      </c>
      <c r="B206" s="232"/>
      <c r="C206" s="174"/>
      <c r="D206" s="174"/>
      <c r="E206" s="131">
        <f t="shared" si="80"/>
        <v>0</v>
      </c>
      <c r="F206" s="50">
        <f t="shared" si="81"/>
        <v>0</v>
      </c>
      <c r="G206" s="49">
        <f t="shared" si="82"/>
        <v>0</v>
      </c>
      <c r="H206" s="54">
        <f>'09-22 Hourly Purch Alloc'!F200</f>
        <v>254.48500000000001</v>
      </c>
      <c r="I206" s="44">
        <f t="shared" si="83"/>
        <v>8.1199999999999992</v>
      </c>
      <c r="J206" s="34">
        <f t="shared" si="84"/>
        <v>0</v>
      </c>
      <c r="K206" s="167">
        <f t="shared" si="85"/>
        <v>0</v>
      </c>
      <c r="L206" s="34">
        <f t="shared" si="86"/>
        <v>250.73949999999999</v>
      </c>
      <c r="M206" s="34">
        <f t="shared" si="87"/>
        <v>385</v>
      </c>
      <c r="N206" s="34">
        <f t="shared" si="88"/>
        <v>513.36</v>
      </c>
      <c r="O206" s="32">
        <f t="shared" si="89"/>
        <v>128.36000000000001</v>
      </c>
      <c r="P206" s="32">
        <f t="shared" si="90"/>
        <v>0</v>
      </c>
      <c r="Q206" s="32">
        <f t="shared" si="91"/>
        <v>0</v>
      </c>
      <c r="R206" s="36">
        <f t="shared" si="92"/>
        <v>0</v>
      </c>
      <c r="S206" s="36">
        <f t="shared" si="93"/>
        <v>0</v>
      </c>
      <c r="T206" s="36">
        <f t="shared" si="94"/>
        <v>0</v>
      </c>
      <c r="U206" s="196">
        <f>'09-22 Hourly Purch Alloc'!J200</f>
        <v>51.942888303829299</v>
      </c>
      <c r="V206" s="185">
        <f t="shared" si="95"/>
        <v>0</v>
      </c>
      <c r="W206" s="37">
        <f t="shared" si="96"/>
        <v>0</v>
      </c>
      <c r="X206" s="38">
        <f t="shared" si="97"/>
        <v>0</v>
      </c>
      <c r="Y206" s="39">
        <f t="shared" si="98"/>
        <v>0</v>
      </c>
      <c r="Z206" s="246"/>
      <c r="AA206" s="189">
        <f t="shared" si="99"/>
        <v>0</v>
      </c>
      <c r="AB206" s="25">
        <f t="shared" si="100"/>
        <v>0</v>
      </c>
      <c r="AD206" s="29"/>
      <c r="AE206" s="67">
        <f>'09-22 Gen Pivot'!V200</f>
        <v>250.73949999999999</v>
      </c>
      <c r="AF206" s="195">
        <f>'09-22 KP Int Load &amp; Marg Loss'!N196</f>
        <v>513.36</v>
      </c>
      <c r="AG206" s="302">
        <f>'09-22 KP Int Load &amp; Marg Loss'!V196</f>
        <v>8.1199999999999992</v>
      </c>
      <c r="AH206" s="67">
        <f>'09-22 Gen Pivot'!W200</f>
        <v>385</v>
      </c>
      <c r="AJ206" s="197">
        <f>'09-22 Gen Pivot'!Y200</f>
        <v>385</v>
      </c>
      <c r="AL206" s="29">
        <f t="shared" si="77"/>
        <v>0</v>
      </c>
      <c r="AN206" s="29">
        <f t="shared" si="78"/>
        <v>250.73949999999999</v>
      </c>
      <c r="AP206" s="33">
        <f t="shared" si="79"/>
        <v>-134.26050000000001</v>
      </c>
      <c r="AR206" s="197">
        <f>'09-22 Gen Pivot'!X200</f>
        <v>1404.9</v>
      </c>
    </row>
    <row r="207" spans="1:44" x14ac:dyDescent="0.25">
      <c r="A207" s="202">
        <f t="shared" si="101"/>
        <v>44813.166666666191</v>
      </c>
      <c r="B207" s="232"/>
      <c r="C207" s="174"/>
      <c r="D207" s="174"/>
      <c r="E207" s="131">
        <f t="shared" si="80"/>
        <v>0</v>
      </c>
      <c r="F207" s="50">
        <f t="shared" si="81"/>
        <v>0</v>
      </c>
      <c r="G207" s="49">
        <f t="shared" si="82"/>
        <v>0</v>
      </c>
      <c r="H207" s="54">
        <f>'09-22 Hourly Purch Alloc'!F201</f>
        <v>247.523</v>
      </c>
      <c r="I207" s="44">
        <f t="shared" si="83"/>
        <v>8.33</v>
      </c>
      <c r="J207" s="34">
        <f t="shared" si="84"/>
        <v>0</v>
      </c>
      <c r="K207" s="167">
        <f t="shared" si="85"/>
        <v>0</v>
      </c>
      <c r="L207" s="34">
        <f t="shared" si="86"/>
        <v>251.34100000000001</v>
      </c>
      <c r="M207" s="34">
        <f t="shared" si="87"/>
        <v>385</v>
      </c>
      <c r="N207" s="34">
        <f t="shared" si="88"/>
        <v>507.18999999999994</v>
      </c>
      <c r="O207" s="32">
        <f t="shared" si="89"/>
        <v>122.18999999999994</v>
      </c>
      <c r="P207" s="32">
        <f t="shared" si="90"/>
        <v>0</v>
      </c>
      <c r="Q207" s="32">
        <f t="shared" si="91"/>
        <v>0</v>
      </c>
      <c r="R207" s="36">
        <f t="shared" si="92"/>
        <v>0</v>
      </c>
      <c r="S207" s="36">
        <f t="shared" si="93"/>
        <v>0</v>
      </c>
      <c r="T207" s="36">
        <f t="shared" si="94"/>
        <v>0</v>
      </c>
      <c r="U207" s="196">
        <f>'09-22 Hourly Purch Alloc'!J201</f>
        <v>50.308795210950095</v>
      </c>
      <c r="V207" s="185">
        <f t="shared" si="95"/>
        <v>0</v>
      </c>
      <c r="W207" s="37">
        <f t="shared" si="96"/>
        <v>0</v>
      </c>
      <c r="X207" s="38">
        <f t="shared" si="97"/>
        <v>0</v>
      </c>
      <c r="Y207" s="39">
        <f t="shared" si="98"/>
        <v>0</v>
      </c>
      <c r="Z207" s="246"/>
      <c r="AA207" s="189">
        <f t="shared" si="99"/>
        <v>0</v>
      </c>
      <c r="AB207" s="25">
        <f t="shared" si="100"/>
        <v>0</v>
      </c>
      <c r="AD207" s="29"/>
      <c r="AE207" s="67">
        <f>'09-22 Gen Pivot'!V201</f>
        <v>251.34100000000001</v>
      </c>
      <c r="AF207" s="195">
        <f>'09-22 KP Int Load &amp; Marg Loss'!N197</f>
        <v>507.18999999999994</v>
      </c>
      <c r="AG207" s="302">
        <f>'09-22 KP Int Load &amp; Marg Loss'!V197</f>
        <v>8.33</v>
      </c>
      <c r="AH207" s="67">
        <f>'09-22 Gen Pivot'!W201</f>
        <v>385</v>
      </c>
      <c r="AJ207" s="197">
        <f>'09-22 Gen Pivot'!Y201</f>
        <v>385</v>
      </c>
      <c r="AL207" s="29">
        <f t="shared" si="77"/>
        <v>0</v>
      </c>
      <c r="AN207" s="29">
        <f t="shared" si="78"/>
        <v>251.34100000000001</v>
      </c>
      <c r="AP207" s="33">
        <f t="shared" si="79"/>
        <v>-133.65899999999999</v>
      </c>
      <c r="AR207" s="197">
        <f>'09-22 Gen Pivot'!X201</f>
        <v>1404.9</v>
      </c>
    </row>
    <row r="208" spans="1:44" x14ac:dyDescent="0.25">
      <c r="A208" s="202">
        <f t="shared" si="101"/>
        <v>44813.208333332856</v>
      </c>
      <c r="B208" s="232"/>
      <c r="C208" s="174"/>
      <c r="D208" s="174"/>
      <c r="E208" s="131">
        <f t="shared" si="80"/>
        <v>0</v>
      </c>
      <c r="F208" s="50">
        <f t="shared" si="81"/>
        <v>0</v>
      </c>
      <c r="G208" s="49">
        <f t="shared" si="82"/>
        <v>0</v>
      </c>
      <c r="H208" s="54">
        <f>'09-22 Hourly Purch Alloc'!F202</f>
        <v>248.90299999999999</v>
      </c>
      <c r="I208" s="44">
        <f t="shared" si="83"/>
        <v>8.4499999999999993</v>
      </c>
      <c r="J208" s="34">
        <f t="shared" si="84"/>
        <v>0</v>
      </c>
      <c r="K208" s="167">
        <f t="shared" si="85"/>
        <v>0</v>
      </c>
      <c r="L208" s="34">
        <f t="shared" si="86"/>
        <v>250.8135</v>
      </c>
      <c r="M208" s="34">
        <f t="shared" si="87"/>
        <v>385</v>
      </c>
      <c r="N208" s="34">
        <f t="shared" si="88"/>
        <v>508.15</v>
      </c>
      <c r="O208" s="32">
        <f t="shared" si="89"/>
        <v>123.14999999999998</v>
      </c>
      <c r="P208" s="32">
        <f t="shared" si="90"/>
        <v>0</v>
      </c>
      <c r="Q208" s="32">
        <f t="shared" si="91"/>
        <v>0</v>
      </c>
      <c r="R208" s="36">
        <f t="shared" si="92"/>
        <v>0</v>
      </c>
      <c r="S208" s="36">
        <f t="shared" si="93"/>
        <v>0</v>
      </c>
      <c r="T208" s="36">
        <f t="shared" si="94"/>
        <v>0</v>
      </c>
      <c r="U208" s="196">
        <f>'09-22 Hourly Purch Alloc'!J202</f>
        <v>50.882046086226367</v>
      </c>
      <c r="V208" s="185">
        <f t="shared" si="95"/>
        <v>0</v>
      </c>
      <c r="W208" s="37">
        <f t="shared" si="96"/>
        <v>0</v>
      </c>
      <c r="X208" s="38">
        <f t="shared" si="97"/>
        <v>0</v>
      </c>
      <c r="Y208" s="39">
        <f t="shared" si="98"/>
        <v>0</v>
      </c>
      <c r="Z208" s="246"/>
      <c r="AA208" s="189">
        <f t="shared" si="99"/>
        <v>0</v>
      </c>
      <c r="AB208" s="25">
        <f t="shared" si="100"/>
        <v>0</v>
      </c>
      <c r="AD208" s="29"/>
      <c r="AE208" s="67">
        <f>'09-22 Gen Pivot'!V202</f>
        <v>250.8135</v>
      </c>
      <c r="AF208" s="195">
        <f>'09-22 KP Int Load &amp; Marg Loss'!N198</f>
        <v>508.15</v>
      </c>
      <c r="AG208" s="302">
        <f>'09-22 KP Int Load &amp; Marg Loss'!V198</f>
        <v>8.4499999999999993</v>
      </c>
      <c r="AH208" s="67">
        <f>'09-22 Gen Pivot'!W202</f>
        <v>385</v>
      </c>
      <c r="AJ208" s="197">
        <f>'09-22 Gen Pivot'!Y202</f>
        <v>385</v>
      </c>
      <c r="AL208" s="29">
        <f t="shared" si="77"/>
        <v>0</v>
      </c>
      <c r="AN208" s="29">
        <f t="shared" si="78"/>
        <v>250.8135</v>
      </c>
      <c r="AP208" s="33">
        <f t="shared" si="79"/>
        <v>-134.1865</v>
      </c>
      <c r="AR208" s="197">
        <f>'09-22 Gen Pivot'!X202</f>
        <v>1404.9</v>
      </c>
    </row>
    <row r="209" spans="1:44" x14ac:dyDescent="0.25">
      <c r="A209" s="202">
        <f t="shared" si="101"/>
        <v>44813.24999999952</v>
      </c>
      <c r="B209" s="232"/>
      <c r="C209" s="174"/>
      <c r="D209" s="174"/>
      <c r="E209" s="131">
        <f t="shared" si="80"/>
        <v>0</v>
      </c>
      <c r="F209" s="50">
        <f t="shared" si="81"/>
        <v>0</v>
      </c>
      <c r="G209" s="49">
        <f t="shared" si="82"/>
        <v>0</v>
      </c>
      <c r="H209" s="54">
        <f>'09-22 Hourly Purch Alloc'!F203</f>
        <v>256.70400000000001</v>
      </c>
      <c r="I209" s="44">
        <f t="shared" si="83"/>
        <v>8.43</v>
      </c>
      <c r="J209" s="34">
        <f t="shared" si="84"/>
        <v>0</v>
      </c>
      <c r="K209" s="167">
        <f t="shared" si="85"/>
        <v>0</v>
      </c>
      <c r="L209" s="34">
        <f t="shared" si="86"/>
        <v>254.86</v>
      </c>
      <c r="M209" s="34">
        <f t="shared" si="87"/>
        <v>385</v>
      </c>
      <c r="N209" s="34">
        <f t="shared" si="88"/>
        <v>519.99</v>
      </c>
      <c r="O209" s="32">
        <f t="shared" si="89"/>
        <v>134.99</v>
      </c>
      <c r="P209" s="32">
        <f t="shared" si="90"/>
        <v>0</v>
      </c>
      <c r="Q209" s="32">
        <f t="shared" si="91"/>
        <v>0</v>
      </c>
      <c r="R209" s="36">
        <f t="shared" si="92"/>
        <v>0</v>
      </c>
      <c r="S209" s="36">
        <f t="shared" si="93"/>
        <v>0</v>
      </c>
      <c r="T209" s="36">
        <f t="shared" si="94"/>
        <v>0</v>
      </c>
      <c r="U209" s="196">
        <f>'09-22 Hourly Purch Alloc'!J203</f>
        <v>57.164808549925198</v>
      </c>
      <c r="V209" s="185">
        <f t="shared" si="95"/>
        <v>0</v>
      </c>
      <c r="W209" s="37">
        <f t="shared" si="96"/>
        <v>0</v>
      </c>
      <c r="X209" s="38">
        <f t="shared" si="97"/>
        <v>0</v>
      </c>
      <c r="Y209" s="39">
        <f t="shared" si="98"/>
        <v>0</v>
      </c>
      <c r="Z209" s="246"/>
      <c r="AA209" s="189">
        <f t="shared" si="99"/>
        <v>0</v>
      </c>
      <c r="AB209" s="25">
        <f t="shared" si="100"/>
        <v>0</v>
      </c>
      <c r="AD209" s="29"/>
      <c r="AE209" s="67">
        <f>'09-22 Gen Pivot'!V203</f>
        <v>254.86</v>
      </c>
      <c r="AF209" s="195">
        <f>'09-22 KP Int Load &amp; Marg Loss'!N199</f>
        <v>519.99</v>
      </c>
      <c r="AG209" s="302">
        <f>'09-22 KP Int Load &amp; Marg Loss'!V199</f>
        <v>8.43</v>
      </c>
      <c r="AH209" s="67">
        <f>'09-22 Gen Pivot'!W203</f>
        <v>385</v>
      </c>
      <c r="AJ209" s="197">
        <f>'09-22 Gen Pivot'!Y203</f>
        <v>385</v>
      </c>
      <c r="AL209" s="29">
        <f t="shared" si="77"/>
        <v>0</v>
      </c>
      <c r="AN209" s="29">
        <f t="shared" si="78"/>
        <v>254.86</v>
      </c>
      <c r="AP209" s="33">
        <f t="shared" si="79"/>
        <v>-130.13999999999999</v>
      </c>
      <c r="AR209" s="197">
        <f>'09-22 Gen Pivot'!X203</f>
        <v>1404.9</v>
      </c>
    </row>
    <row r="210" spans="1:44" x14ac:dyDescent="0.25">
      <c r="A210" s="202">
        <f t="shared" si="101"/>
        <v>44813.291666666184</v>
      </c>
      <c r="B210" s="232"/>
      <c r="C210" s="174"/>
      <c r="D210" s="174"/>
      <c r="E210" s="131">
        <f t="shared" si="80"/>
        <v>0</v>
      </c>
      <c r="F210" s="50">
        <f t="shared" si="81"/>
        <v>0</v>
      </c>
      <c r="G210" s="49">
        <f t="shared" si="82"/>
        <v>0</v>
      </c>
      <c r="H210" s="54">
        <f>'09-22 Hourly Purch Alloc'!F204</f>
        <v>296.08699999999999</v>
      </c>
      <c r="I210" s="44">
        <f t="shared" si="83"/>
        <v>8.8000000000000007</v>
      </c>
      <c r="J210" s="34">
        <f t="shared" si="84"/>
        <v>0</v>
      </c>
      <c r="K210" s="167">
        <f t="shared" si="85"/>
        <v>0</v>
      </c>
      <c r="L210" s="34">
        <f t="shared" si="86"/>
        <v>253.4075</v>
      </c>
      <c r="M210" s="34">
        <f t="shared" si="87"/>
        <v>385</v>
      </c>
      <c r="N210" s="34">
        <f t="shared" si="88"/>
        <v>558.29999999999995</v>
      </c>
      <c r="O210" s="32">
        <f t="shared" si="89"/>
        <v>173.29999999999995</v>
      </c>
      <c r="P210" s="32">
        <f t="shared" si="90"/>
        <v>0</v>
      </c>
      <c r="Q210" s="32">
        <f t="shared" si="91"/>
        <v>0</v>
      </c>
      <c r="R210" s="36">
        <f t="shared" si="92"/>
        <v>0</v>
      </c>
      <c r="S210" s="36">
        <f t="shared" si="93"/>
        <v>0</v>
      </c>
      <c r="T210" s="36">
        <f t="shared" si="94"/>
        <v>0</v>
      </c>
      <c r="U210" s="196">
        <f>'09-22 Hourly Purch Alloc'!J204</f>
        <v>72.746831465076141</v>
      </c>
      <c r="V210" s="185">
        <f t="shared" si="95"/>
        <v>0</v>
      </c>
      <c r="W210" s="37">
        <f t="shared" si="96"/>
        <v>0</v>
      </c>
      <c r="X210" s="38">
        <f t="shared" si="97"/>
        <v>0</v>
      </c>
      <c r="Y210" s="39">
        <f t="shared" si="98"/>
        <v>0</v>
      </c>
      <c r="Z210" s="246"/>
      <c r="AA210" s="189">
        <f t="shared" si="99"/>
        <v>0</v>
      </c>
      <c r="AB210" s="25">
        <f t="shared" si="100"/>
        <v>0</v>
      </c>
      <c r="AD210" s="29"/>
      <c r="AE210" s="67">
        <f>'09-22 Gen Pivot'!V204</f>
        <v>253.4075</v>
      </c>
      <c r="AF210" s="195">
        <f>'09-22 KP Int Load &amp; Marg Loss'!N200</f>
        <v>558.29999999999995</v>
      </c>
      <c r="AG210" s="302">
        <f>'09-22 KP Int Load &amp; Marg Loss'!V200</f>
        <v>8.8000000000000007</v>
      </c>
      <c r="AH210" s="67">
        <f>'09-22 Gen Pivot'!W204</f>
        <v>385</v>
      </c>
      <c r="AJ210" s="197">
        <f>'09-22 Gen Pivot'!Y204</f>
        <v>385</v>
      </c>
      <c r="AL210" s="29">
        <f t="shared" si="77"/>
        <v>0</v>
      </c>
      <c r="AN210" s="29">
        <f t="shared" si="78"/>
        <v>253.4075</v>
      </c>
      <c r="AP210" s="33">
        <f t="shared" si="79"/>
        <v>-131.5925</v>
      </c>
      <c r="AR210" s="197">
        <f>'09-22 Gen Pivot'!X204</f>
        <v>1404.9</v>
      </c>
    </row>
    <row r="211" spans="1:44" x14ac:dyDescent="0.25">
      <c r="A211" s="202">
        <f t="shared" si="101"/>
        <v>44813.333333332848</v>
      </c>
      <c r="B211" s="232"/>
      <c r="C211" s="174"/>
      <c r="D211" s="174"/>
      <c r="E211" s="131">
        <f t="shared" si="80"/>
        <v>0</v>
      </c>
      <c r="F211" s="50">
        <f t="shared" si="81"/>
        <v>0</v>
      </c>
      <c r="G211" s="49">
        <f t="shared" si="82"/>
        <v>0</v>
      </c>
      <c r="H211" s="54">
        <f>'09-22 Hourly Purch Alloc'!F205</f>
        <v>309.08</v>
      </c>
      <c r="I211" s="44">
        <f t="shared" si="83"/>
        <v>8.61</v>
      </c>
      <c r="J211" s="34">
        <f t="shared" si="84"/>
        <v>0</v>
      </c>
      <c r="K211" s="167">
        <f t="shared" si="85"/>
        <v>0</v>
      </c>
      <c r="L211" s="34">
        <f t="shared" si="86"/>
        <v>254.41849999999999</v>
      </c>
      <c r="M211" s="34">
        <f t="shared" si="87"/>
        <v>385</v>
      </c>
      <c r="N211" s="34">
        <f t="shared" si="88"/>
        <v>572.1099999999999</v>
      </c>
      <c r="O211" s="32">
        <f t="shared" si="89"/>
        <v>187.1099999999999</v>
      </c>
      <c r="P211" s="32">
        <f t="shared" si="90"/>
        <v>0</v>
      </c>
      <c r="Q211" s="32">
        <f t="shared" si="91"/>
        <v>0</v>
      </c>
      <c r="R211" s="36">
        <f t="shared" si="92"/>
        <v>0</v>
      </c>
      <c r="S211" s="36">
        <f t="shared" si="93"/>
        <v>0</v>
      </c>
      <c r="T211" s="36">
        <f t="shared" si="94"/>
        <v>0</v>
      </c>
      <c r="U211" s="196">
        <f>'09-22 Hourly Purch Alloc'!J205</f>
        <v>71.321118027695093</v>
      </c>
      <c r="V211" s="185">
        <f t="shared" si="95"/>
        <v>0</v>
      </c>
      <c r="W211" s="37">
        <f t="shared" si="96"/>
        <v>0</v>
      </c>
      <c r="X211" s="38">
        <f t="shared" si="97"/>
        <v>0</v>
      </c>
      <c r="Y211" s="39">
        <f t="shared" si="98"/>
        <v>0</v>
      </c>
      <c r="Z211" s="246"/>
      <c r="AA211" s="189">
        <f t="shared" si="99"/>
        <v>0</v>
      </c>
      <c r="AB211" s="25">
        <f t="shared" si="100"/>
        <v>0</v>
      </c>
      <c r="AD211" s="29"/>
      <c r="AE211" s="67">
        <f>'09-22 Gen Pivot'!V205</f>
        <v>254.41849999999999</v>
      </c>
      <c r="AF211" s="195">
        <f>'09-22 KP Int Load &amp; Marg Loss'!N201</f>
        <v>572.1099999999999</v>
      </c>
      <c r="AG211" s="302">
        <f>'09-22 KP Int Load &amp; Marg Loss'!V201</f>
        <v>8.61</v>
      </c>
      <c r="AH211" s="67">
        <f>'09-22 Gen Pivot'!W205</f>
        <v>385</v>
      </c>
      <c r="AJ211" s="197">
        <f>'09-22 Gen Pivot'!Y205</f>
        <v>385</v>
      </c>
      <c r="AL211" s="29">
        <f t="shared" si="77"/>
        <v>0</v>
      </c>
      <c r="AN211" s="29">
        <f t="shared" si="78"/>
        <v>254.41849999999999</v>
      </c>
      <c r="AP211" s="33">
        <f t="shared" si="79"/>
        <v>-130.58150000000001</v>
      </c>
      <c r="AR211" s="197">
        <f>'09-22 Gen Pivot'!X205</f>
        <v>1404.9</v>
      </c>
    </row>
    <row r="212" spans="1:44" x14ac:dyDescent="0.25">
      <c r="A212" s="202">
        <f t="shared" si="101"/>
        <v>44813.374999999513</v>
      </c>
      <c r="B212" s="232"/>
      <c r="C212" s="174"/>
      <c r="D212" s="174"/>
      <c r="E212" s="131">
        <f t="shared" si="80"/>
        <v>0</v>
      </c>
      <c r="F212" s="50">
        <f t="shared" si="81"/>
        <v>0</v>
      </c>
      <c r="G212" s="49">
        <f t="shared" si="82"/>
        <v>0</v>
      </c>
      <c r="H212" s="54">
        <f>'09-22 Hourly Purch Alloc'!F206</f>
        <v>324.19100000000003</v>
      </c>
      <c r="I212" s="44">
        <f t="shared" si="83"/>
        <v>8.3800000000000008</v>
      </c>
      <c r="J212" s="34">
        <f t="shared" si="84"/>
        <v>0</v>
      </c>
      <c r="K212" s="167">
        <f t="shared" si="85"/>
        <v>0</v>
      </c>
      <c r="L212" s="34">
        <f t="shared" si="86"/>
        <v>251.15</v>
      </c>
      <c r="M212" s="34">
        <f t="shared" si="87"/>
        <v>385</v>
      </c>
      <c r="N212" s="34">
        <f t="shared" si="88"/>
        <v>583.73</v>
      </c>
      <c r="O212" s="32">
        <f t="shared" si="89"/>
        <v>198.73000000000002</v>
      </c>
      <c r="P212" s="32">
        <f t="shared" si="90"/>
        <v>0</v>
      </c>
      <c r="Q212" s="32">
        <f t="shared" si="91"/>
        <v>0</v>
      </c>
      <c r="R212" s="36">
        <f t="shared" si="92"/>
        <v>0</v>
      </c>
      <c r="S212" s="36">
        <f t="shared" si="93"/>
        <v>0</v>
      </c>
      <c r="T212" s="36">
        <f t="shared" si="94"/>
        <v>0</v>
      </c>
      <c r="U212" s="196">
        <f>'09-22 Hourly Purch Alloc'!J206</f>
        <v>68.437622885891329</v>
      </c>
      <c r="V212" s="185">
        <f t="shared" si="95"/>
        <v>0</v>
      </c>
      <c r="W212" s="37">
        <f t="shared" si="96"/>
        <v>0</v>
      </c>
      <c r="X212" s="38">
        <f t="shared" si="97"/>
        <v>0</v>
      </c>
      <c r="Y212" s="39">
        <f t="shared" si="98"/>
        <v>0</v>
      </c>
      <c r="Z212" s="246"/>
      <c r="AA212" s="189">
        <f t="shared" si="99"/>
        <v>0</v>
      </c>
      <c r="AB212" s="25">
        <f t="shared" si="100"/>
        <v>0</v>
      </c>
      <c r="AD212" s="29"/>
      <c r="AE212" s="67">
        <f>'09-22 Gen Pivot'!V206</f>
        <v>251.15</v>
      </c>
      <c r="AF212" s="195">
        <f>'09-22 KP Int Load &amp; Marg Loss'!N202</f>
        <v>583.73</v>
      </c>
      <c r="AG212" s="302">
        <f>'09-22 KP Int Load &amp; Marg Loss'!V202</f>
        <v>8.3800000000000008</v>
      </c>
      <c r="AH212" s="67">
        <f>'09-22 Gen Pivot'!W206</f>
        <v>385</v>
      </c>
      <c r="AJ212" s="197">
        <f>'09-22 Gen Pivot'!Y206</f>
        <v>385</v>
      </c>
      <c r="AL212" s="29">
        <f t="shared" si="77"/>
        <v>0</v>
      </c>
      <c r="AN212" s="29">
        <f t="shared" si="78"/>
        <v>251.15</v>
      </c>
      <c r="AP212" s="33">
        <f t="shared" si="79"/>
        <v>-133.85</v>
      </c>
      <c r="AR212" s="197">
        <f>'09-22 Gen Pivot'!X206</f>
        <v>1404.9</v>
      </c>
    </row>
    <row r="213" spans="1:44" x14ac:dyDescent="0.25">
      <c r="A213" s="202">
        <f t="shared" si="101"/>
        <v>44813.416666666177</v>
      </c>
      <c r="B213" s="232"/>
      <c r="C213" s="174"/>
      <c r="D213" s="174"/>
      <c r="E213" s="131">
        <f t="shared" si="80"/>
        <v>0</v>
      </c>
      <c r="F213" s="50">
        <f t="shared" si="81"/>
        <v>0</v>
      </c>
      <c r="G213" s="49">
        <f t="shared" si="82"/>
        <v>0</v>
      </c>
      <c r="H213" s="54">
        <f>'09-22 Hourly Purch Alloc'!F207</f>
        <v>345.42499999999995</v>
      </c>
      <c r="I213" s="44">
        <f t="shared" si="83"/>
        <v>8.18</v>
      </c>
      <c r="J213" s="34">
        <f t="shared" si="84"/>
        <v>0</v>
      </c>
      <c r="K213" s="167">
        <f t="shared" si="85"/>
        <v>0</v>
      </c>
      <c r="L213" s="34">
        <f t="shared" si="86"/>
        <v>251.09450000000001</v>
      </c>
      <c r="M213" s="34">
        <f t="shared" si="87"/>
        <v>385</v>
      </c>
      <c r="N213" s="34">
        <f t="shared" si="88"/>
        <v>604.70000000000005</v>
      </c>
      <c r="O213" s="32">
        <f t="shared" si="89"/>
        <v>219.70000000000005</v>
      </c>
      <c r="P213" s="32">
        <f t="shared" si="90"/>
        <v>0</v>
      </c>
      <c r="Q213" s="32">
        <f t="shared" si="91"/>
        <v>0</v>
      </c>
      <c r="R213" s="36">
        <f t="shared" si="92"/>
        <v>0</v>
      </c>
      <c r="S213" s="36">
        <f t="shared" si="93"/>
        <v>0</v>
      </c>
      <c r="T213" s="36">
        <f t="shared" si="94"/>
        <v>0</v>
      </c>
      <c r="U213" s="196">
        <f>'09-22 Hourly Purch Alloc'!J207</f>
        <v>72.360178258666878</v>
      </c>
      <c r="V213" s="185">
        <f t="shared" si="95"/>
        <v>0</v>
      </c>
      <c r="W213" s="37">
        <f t="shared" si="96"/>
        <v>0</v>
      </c>
      <c r="X213" s="38">
        <f t="shared" si="97"/>
        <v>0</v>
      </c>
      <c r="Y213" s="39">
        <f t="shared" si="98"/>
        <v>0</v>
      </c>
      <c r="Z213" s="246"/>
      <c r="AA213" s="189">
        <f t="shared" si="99"/>
        <v>0</v>
      </c>
      <c r="AB213" s="25">
        <f t="shared" si="100"/>
        <v>0</v>
      </c>
      <c r="AD213" s="29"/>
      <c r="AE213" s="67">
        <f>'09-22 Gen Pivot'!V207</f>
        <v>251.09450000000001</v>
      </c>
      <c r="AF213" s="195">
        <f>'09-22 KP Int Load &amp; Marg Loss'!N203</f>
        <v>604.70000000000005</v>
      </c>
      <c r="AG213" s="302">
        <f>'09-22 KP Int Load &amp; Marg Loss'!V203</f>
        <v>8.18</v>
      </c>
      <c r="AH213" s="67">
        <f>'09-22 Gen Pivot'!W207</f>
        <v>385</v>
      </c>
      <c r="AJ213" s="197">
        <f>'09-22 Gen Pivot'!Y207</f>
        <v>385</v>
      </c>
      <c r="AL213" s="29">
        <f t="shared" si="77"/>
        <v>0</v>
      </c>
      <c r="AN213" s="29">
        <f t="shared" si="78"/>
        <v>251.09450000000001</v>
      </c>
      <c r="AP213" s="33">
        <f t="shared" si="79"/>
        <v>-133.90549999999999</v>
      </c>
      <c r="AR213" s="197">
        <f>'09-22 Gen Pivot'!X207</f>
        <v>1404.9</v>
      </c>
    </row>
    <row r="214" spans="1:44" x14ac:dyDescent="0.25">
      <c r="A214" s="202">
        <f t="shared" si="101"/>
        <v>44813.458333332841</v>
      </c>
      <c r="B214" s="232"/>
      <c r="C214" s="174"/>
      <c r="D214" s="174"/>
      <c r="E214" s="131">
        <f t="shared" si="80"/>
        <v>0</v>
      </c>
      <c r="F214" s="50">
        <f t="shared" si="81"/>
        <v>0</v>
      </c>
      <c r="G214" s="49">
        <f t="shared" si="82"/>
        <v>0</v>
      </c>
      <c r="H214" s="54">
        <f>'09-22 Hourly Purch Alloc'!F208</f>
        <v>378.67500000000001</v>
      </c>
      <c r="I214" s="44">
        <f t="shared" si="83"/>
        <v>8.879999999999999</v>
      </c>
      <c r="J214" s="34">
        <f t="shared" si="84"/>
        <v>0</v>
      </c>
      <c r="K214" s="167">
        <f t="shared" si="85"/>
        <v>0</v>
      </c>
      <c r="L214" s="34">
        <f t="shared" si="86"/>
        <v>251.352</v>
      </c>
      <c r="M214" s="34">
        <f t="shared" si="87"/>
        <v>385</v>
      </c>
      <c r="N214" s="34">
        <f t="shared" si="88"/>
        <v>638.91000000000008</v>
      </c>
      <c r="O214" s="32">
        <f t="shared" si="89"/>
        <v>253.91000000000008</v>
      </c>
      <c r="P214" s="32">
        <f t="shared" si="90"/>
        <v>0</v>
      </c>
      <c r="Q214" s="32">
        <f t="shared" si="91"/>
        <v>0</v>
      </c>
      <c r="R214" s="36">
        <f t="shared" si="92"/>
        <v>0</v>
      </c>
      <c r="S214" s="36">
        <f t="shared" si="93"/>
        <v>0</v>
      </c>
      <c r="T214" s="36">
        <f t="shared" si="94"/>
        <v>0</v>
      </c>
      <c r="U214" s="196">
        <f>'09-22 Hourly Purch Alloc'!J208</f>
        <v>76.219998679606519</v>
      </c>
      <c r="V214" s="185">
        <f t="shared" si="95"/>
        <v>0</v>
      </c>
      <c r="W214" s="37">
        <f t="shared" si="96"/>
        <v>0</v>
      </c>
      <c r="X214" s="38">
        <f t="shared" si="97"/>
        <v>0</v>
      </c>
      <c r="Y214" s="39">
        <f t="shared" si="98"/>
        <v>0</v>
      </c>
      <c r="Z214" s="246"/>
      <c r="AA214" s="189">
        <f t="shared" si="99"/>
        <v>0</v>
      </c>
      <c r="AB214" s="25">
        <f t="shared" si="100"/>
        <v>0</v>
      </c>
      <c r="AD214" s="29"/>
      <c r="AE214" s="67">
        <f>'09-22 Gen Pivot'!V208</f>
        <v>251.352</v>
      </c>
      <c r="AF214" s="195">
        <f>'09-22 KP Int Load &amp; Marg Loss'!N204</f>
        <v>638.91000000000008</v>
      </c>
      <c r="AG214" s="302">
        <f>'09-22 KP Int Load &amp; Marg Loss'!V204</f>
        <v>8.879999999999999</v>
      </c>
      <c r="AH214" s="67">
        <f>'09-22 Gen Pivot'!W208</f>
        <v>385</v>
      </c>
      <c r="AJ214" s="197">
        <f>'09-22 Gen Pivot'!Y208</f>
        <v>385</v>
      </c>
      <c r="AL214" s="29">
        <f t="shared" si="77"/>
        <v>0</v>
      </c>
      <c r="AN214" s="29">
        <f t="shared" si="78"/>
        <v>251.352</v>
      </c>
      <c r="AP214" s="33">
        <f t="shared" si="79"/>
        <v>-133.648</v>
      </c>
      <c r="AR214" s="197">
        <f>'09-22 Gen Pivot'!X208</f>
        <v>1404.9</v>
      </c>
    </row>
    <row r="215" spans="1:44" x14ac:dyDescent="0.25">
      <c r="A215" s="202">
        <f t="shared" si="101"/>
        <v>44813.499999999505</v>
      </c>
      <c r="B215" s="232"/>
      <c r="C215" s="174"/>
      <c r="D215" s="174"/>
      <c r="E215" s="131">
        <f t="shared" si="80"/>
        <v>0</v>
      </c>
      <c r="F215" s="50">
        <f t="shared" si="81"/>
        <v>0</v>
      </c>
      <c r="G215" s="49">
        <f t="shared" si="82"/>
        <v>0</v>
      </c>
      <c r="H215" s="54">
        <f>'09-22 Hourly Purch Alloc'!F209</f>
        <v>418.47800000000001</v>
      </c>
      <c r="I215" s="44">
        <f t="shared" si="83"/>
        <v>9.3600000000000012</v>
      </c>
      <c r="J215" s="34">
        <f t="shared" si="84"/>
        <v>0</v>
      </c>
      <c r="K215" s="167">
        <f t="shared" si="85"/>
        <v>0</v>
      </c>
      <c r="L215" s="34">
        <f t="shared" si="86"/>
        <v>251.51</v>
      </c>
      <c r="M215" s="34">
        <f t="shared" si="87"/>
        <v>385</v>
      </c>
      <c r="N215" s="34">
        <f t="shared" si="88"/>
        <v>679.36000000000013</v>
      </c>
      <c r="O215" s="32">
        <f t="shared" si="89"/>
        <v>294.36000000000013</v>
      </c>
      <c r="P215" s="32">
        <f t="shared" si="90"/>
        <v>0</v>
      </c>
      <c r="Q215" s="32">
        <f t="shared" si="91"/>
        <v>0</v>
      </c>
      <c r="R215" s="36">
        <f t="shared" si="92"/>
        <v>0</v>
      </c>
      <c r="S215" s="36">
        <f t="shared" si="93"/>
        <v>0</v>
      </c>
      <c r="T215" s="36">
        <f t="shared" si="94"/>
        <v>0</v>
      </c>
      <c r="U215" s="196">
        <f>'09-22 Hourly Purch Alloc'!J209</f>
        <v>88.96190184908167</v>
      </c>
      <c r="V215" s="185">
        <f t="shared" si="95"/>
        <v>0</v>
      </c>
      <c r="W215" s="37">
        <f t="shared" si="96"/>
        <v>0</v>
      </c>
      <c r="X215" s="38">
        <f t="shared" si="97"/>
        <v>0</v>
      </c>
      <c r="Y215" s="39">
        <f t="shared" si="98"/>
        <v>0</v>
      </c>
      <c r="Z215" s="246"/>
      <c r="AA215" s="189">
        <f t="shared" si="99"/>
        <v>0</v>
      </c>
      <c r="AB215" s="25">
        <f t="shared" si="100"/>
        <v>0</v>
      </c>
      <c r="AD215" s="29"/>
      <c r="AE215" s="67">
        <f>'09-22 Gen Pivot'!V209</f>
        <v>251.51</v>
      </c>
      <c r="AF215" s="195">
        <f>'09-22 KP Int Load &amp; Marg Loss'!N205</f>
        <v>679.36000000000013</v>
      </c>
      <c r="AG215" s="302">
        <f>'09-22 KP Int Load &amp; Marg Loss'!V205</f>
        <v>9.3600000000000012</v>
      </c>
      <c r="AH215" s="67">
        <f>'09-22 Gen Pivot'!W209</f>
        <v>385</v>
      </c>
      <c r="AJ215" s="197">
        <f>'09-22 Gen Pivot'!Y209</f>
        <v>385</v>
      </c>
      <c r="AL215" s="29">
        <f t="shared" si="77"/>
        <v>0</v>
      </c>
      <c r="AN215" s="29">
        <f t="shared" si="78"/>
        <v>251.51</v>
      </c>
      <c r="AP215" s="33">
        <f t="shared" si="79"/>
        <v>-133.49</v>
      </c>
      <c r="AR215" s="197">
        <f>'09-22 Gen Pivot'!X209</f>
        <v>1404.9</v>
      </c>
    </row>
    <row r="216" spans="1:44" x14ac:dyDescent="0.25">
      <c r="A216" s="202">
        <f t="shared" si="101"/>
        <v>44813.541666666169</v>
      </c>
      <c r="B216" s="232"/>
      <c r="C216" s="174"/>
      <c r="D216" s="174"/>
      <c r="E216" s="131">
        <f t="shared" si="80"/>
        <v>0</v>
      </c>
      <c r="F216" s="50">
        <f t="shared" si="81"/>
        <v>0</v>
      </c>
      <c r="G216" s="49">
        <f t="shared" si="82"/>
        <v>0</v>
      </c>
      <c r="H216" s="54">
        <f>'09-22 Hourly Purch Alloc'!F210</f>
        <v>460.77599999999995</v>
      </c>
      <c r="I216" s="44">
        <f t="shared" si="83"/>
        <v>10.28</v>
      </c>
      <c r="J216" s="34">
        <f t="shared" si="84"/>
        <v>0</v>
      </c>
      <c r="K216" s="167">
        <f t="shared" si="85"/>
        <v>0</v>
      </c>
      <c r="L216" s="34">
        <f t="shared" si="86"/>
        <v>251.19900000000001</v>
      </c>
      <c r="M216" s="34">
        <f t="shared" si="87"/>
        <v>385</v>
      </c>
      <c r="N216" s="34">
        <f t="shared" si="88"/>
        <v>722.25</v>
      </c>
      <c r="O216" s="32">
        <f t="shared" si="89"/>
        <v>337.25</v>
      </c>
      <c r="P216" s="32">
        <f t="shared" si="90"/>
        <v>0</v>
      </c>
      <c r="Q216" s="32">
        <f t="shared" si="91"/>
        <v>0</v>
      </c>
      <c r="R216" s="36">
        <f t="shared" si="92"/>
        <v>0</v>
      </c>
      <c r="S216" s="36">
        <f t="shared" si="93"/>
        <v>0</v>
      </c>
      <c r="T216" s="36">
        <f t="shared" si="94"/>
        <v>0</v>
      </c>
      <c r="U216" s="196">
        <f>'09-22 Hourly Purch Alloc'!J210</f>
        <v>94.692487460284383</v>
      </c>
      <c r="V216" s="185">
        <f t="shared" si="95"/>
        <v>0</v>
      </c>
      <c r="W216" s="37">
        <f t="shared" si="96"/>
        <v>0</v>
      </c>
      <c r="X216" s="38">
        <f t="shared" si="97"/>
        <v>0</v>
      </c>
      <c r="Y216" s="39">
        <f t="shared" si="98"/>
        <v>0</v>
      </c>
      <c r="Z216" s="246"/>
      <c r="AA216" s="189">
        <f t="shared" si="99"/>
        <v>0</v>
      </c>
      <c r="AB216" s="25">
        <f t="shared" si="100"/>
        <v>0</v>
      </c>
      <c r="AD216" s="29"/>
      <c r="AE216" s="67">
        <f>'09-22 Gen Pivot'!V210</f>
        <v>251.19900000000001</v>
      </c>
      <c r="AF216" s="195">
        <f>'09-22 KP Int Load &amp; Marg Loss'!N206</f>
        <v>722.25</v>
      </c>
      <c r="AG216" s="302">
        <f>'09-22 KP Int Load &amp; Marg Loss'!V206</f>
        <v>10.28</v>
      </c>
      <c r="AH216" s="67">
        <f>'09-22 Gen Pivot'!W210</f>
        <v>385</v>
      </c>
      <c r="AJ216" s="197">
        <f>'09-22 Gen Pivot'!Y210</f>
        <v>385</v>
      </c>
      <c r="AL216" s="29">
        <f t="shared" si="77"/>
        <v>0</v>
      </c>
      <c r="AN216" s="29">
        <f t="shared" si="78"/>
        <v>251.19900000000001</v>
      </c>
      <c r="AP216" s="33">
        <f t="shared" si="79"/>
        <v>-133.80099999999999</v>
      </c>
      <c r="AR216" s="197">
        <f>'09-22 Gen Pivot'!X210</f>
        <v>1404.9</v>
      </c>
    </row>
    <row r="217" spans="1:44" x14ac:dyDescent="0.25">
      <c r="A217" s="202">
        <f t="shared" si="101"/>
        <v>44813.583333332834</v>
      </c>
      <c r="B217" s="232"/>
      <c r="C217" s="174"/>
      <c r="D217" s="174"/>
      <c r="E217" s="131">
        <f t="shared" si="80"/>
        <v>0</v>
      </c>
      <c r="F217" s="50">
        <f t="shared" si="81"/>
        <v>0</v>
      </c>
      <c r="G217" s="49">
        <f t="shared" si="82"/>
        <v>0</v>
      </c>
      <c r="H217" s="54">
        <f>'09-22 Hourly Purch Alloc'!F211</f>
        <v>498.23200000000003</v>
      </c>
      <c r="I217" s="44">
        <f t="shared" si="83"/>
        <v>11.05</v>
      </c>
      <c r="J217" s="34">
        <f t="shared" si="84"/>
        <v>0</v>
      </c>
      <c r="K217" s="167">
        <f t="shared" si="85"/>
        <v>0</v>
      </c>
      <c r="L217" s="34">
        <f t="shared" si="86"/>
        <v>251.83</v>
      </c>
      <c r="M217" s="34">
        <f t="shared" si="87"/>
        <v>385</v>
      </c>
      <c r="N217" s="34">
        <f t="shared" si="88"/>
        <v>761.11000000000013</v>
      </c>
      <c r="O217" s="32">
        <f t="shared" si="89"/>
        <v>376.11000000000013</v>
      </c>
      <c r="P217" s="32">
        <f t="shared" si="90"/>
        <v>0</v>
      </c>
      <c r="Q217" s="32">
        <f t="shared" si="91"/>
        <v>0</v>
      </c>
      <c r="R217" s="36">
        <f t="shared" si="92"/>
        <v>0</v>
      </c>
      <c r="S217" s="36">
        <f t="shared" si="93"/>
        <v>0</v>
      </c>
      <c r="T217" s="36">
        <f t="shared" si="94"/>
        <v>0</v>
      </c>
      <c r="U217" s="196">
        <f>'09-22 Hourly Purch Alloc'!J211</f>
        <v>101.60787598548467</v>
      </c>
      <c r="V217" s="185">
        <f t="shared" si="95"/>
        <v>0</v>
      </c>
      <c r="W217" s="37">
        <f t="shared" si="96"/>
        <v>0</v>
      </c>
      <c r="X217" s="38">
        <f t="shared" si="97"/>
        <v>0</v>
      </c>
      <c r="Y217" s="39">
        <f t="shared" si="98"/>
        <v>0</v>
      </c>
      <c r="Z217" s="246"/>
      <c r="AA217" s="189">
        <f t="shared" si="99"/>
        <v>0</v>
      </c>
      <c r="AB217" s="25">
        <f t="shared" si="100"/>
        <v>0</v>
      </c>
      <c r="AD217" s="29"/>
      <c r="AE217" s="67">
        <f>'09-22 Gen Pivot'!V211</f>
        <v>251.83</v>
      </c>
      <c r="AF217" s="195">
        <f>'09-22 KP Int Load &amp; Marg Loss'!N207</f>
        <v>761.11000000000013</v>
      </c>
      <c r="AG217" s="302">
        <f>'09-22 KP Int Load &amp; Marg Loss'!V207</f>
        <v>11.05</v>
      </c>
      <c r="AH217" s="67">
        <f>'09-22 Gen Pivot'!W211</f>
        <v>385</v>
      </c>
      <c r="AJ217" s="197">
        <f>'09-22 Gen Pivot'!Y211</f>
        <v>385</v>
      </c>
      <c r="AL217" s="29">
        <f t="shared" si="77"/>
        <v>0</v>
      </c>
      <c r="AN217" s="29">
        <f t="shared" si="78"/>
        <v>251.83</v>
      </c>
      <c r="AP217" s="33">
        <f t="shared" si="79"/>
        <v>-133.16999999999999</v>
      </c>
      <c r="AR217" s="197">
        <f>'09-22 Gen Pivot'!X211</f>
        <v>1404.9</v>
      </c>
    </row>
    <row r="218" spans="1:44" x14ac:dyDescent="0.25">
      <c r="A218" s="202">
        <f t="shared" si="101"/>
        <v>44813.624999999498</v>
      </c>
      <c r="B218" s="232"/>
      <c r="C218" s="174"/>
      <c r="D218" s="174"/>
      <c r="E218" s="131">
        <f t="shared" si="80"/>
        <v>0</v>
      </c>
      <c r="F218" s="50">
        <f t="shared" si="81"/>
        <v>0</v>
      </c>
      <c r="G218" s="49">
        <f t="shared" si="82"/>
        <v>0</v>
      </c>
      <c r="H218" s="54">
        <f>'09-22 Hourly Purch Alloc'!F212</f>
        <v>530.346</v>
      </c>
      <c r="I218" s="44">
        <f t="shared" si="83"/>
        <v>11.389999999999999</v>
      </c>
      <c r="J218" s="34">
        <f t="shared" si="84"/>
        <v>0</v>
      </c>
      <c r="K218" s="167">
        <f t="shared" si="85"/>
        <v>0</v>
      </c>
      <c r="L218" s="34">
        <f t="shared" si="86"/>
        <v>250.953</v>
      </c>
      <c r="M218" s="34">
        <f t="shared" si="87"/>
        <v>385</v>
      </c>
      <c r="N218" s="34">
        <f t="shared" si="88"/>
        <v>792.67</v>
      </c>
      <c r="O218" s="32">
        <f t="shared" si="89"/>
        <v>407.66999999999996</v>
      </c>
      <c r="P218" s="32">
        <f t="shared" si="90"/>
        <v>0</v>
      </c>
      <c r="Q218" s="32">
        <f t="shared" si="91"/>
        <v>0</v>
      </c>
      <c r="R218" s="36">
        <f t="shared" si="92"/>
        <v>0</v>
      </c>
      <c r="S218" s="36">
        <f t="shared" si="93"/>
        <v>0</v>
      </c>
      <c r="T218" s="36">
        <f t="shared" si="94"/>
        <v>0</v>
      </c>
      <c r="U218" s="196">
        <f>'09-22 Hourly Purch Alloc'!J212</f>
        <v>106.56849808238395</v>
      </c>
      <c r="V218" s="185">
        <f t="shared" si="95"/>
        <v>0</v>
      </c>
      <c r="W218" s="37">
        <f t="shared" si="96"/>
        <v>0</v>
      </c>
      <c r="X218" s="38">
        <f t="shared" si="97"/>
        <v>0</v>
      </c>
      <c r="Y218" s="39">
        <f t="shared" si="98"/>
        <v>0</v>
      </c>
      <c r="Z218" s="246"/>
      <c r="AA218" s="189">
        <f t="shared" si="99"/>
        <v>0</v>
      </c>
      <c r="AB218" s="25">
        <f t="shared" si="100"/>
        <v>0</v>
      </c>
      <c r="AD218" s="29"/>
      <c r="AE218" s="67">
        <f>'09-22 Gen Pivot'!V212</f>
        <v>250.953</v>
      </c>
      <c r="AF218" s="195">
        <f>'09-22 KP Int Load &amp; Marg Loss'!N208</f>
        <v>792.67</v>
      </c>
      <c r="AG218" s="302">
        <f>'09-22 KP Int Load &amp; Marg Loss'!V208</f>
        <v>11.389999999999999</v>
      </c>
      <c r="AH218" s="67">
        <f>'09-22 Gen Pivot'!W212</f>
        <v>385</v>
      </c>
      <c r="AJ218" s="197">
        <f>'09-22 Gen Pivot'!Y212</f>
        <v>385</v>
      </c>
      <c r="AL218" s="29">
        <f t="shared" si="77"/>
        <v>0</v>
      </c>
      <c r="AN218" s="29">
        <f t="shared" si="78"/>
        <v>250.953</v>
      </c>
      <c r="AP218" s="33">
        <f t="shared" si="79"/>
        <v>-134.047</v>
      </c>
      <c r="AR218" s="197">
        <f>'09-22 Gen Pivot'!X212</f>
        <v>1404.9</v>
      </c>
    </row>
    <row r="219" spans="1:44" x14ac:dyDescent="0.25">
      <c r="A219" s="202">
        <f t="shared" si="101"/>
        <v>44813.666666666162</v>
      </c>
      <c r="B219" s="232"/>
      <c r="C219" s="174"/>
      <c r="D219" s="174"/>
      <c r="E219" s="131">
        <f t="shared" si="80"/>
        <v>0</v>
      </c>
      <c r="F219" s="50">
        <f t="shared" si="81"/>
        <v>0</v>
      </c>
      <c r="G219" s="49">
        <f t="shared" si="82"/>
        <v>0</v>
      </c>
      <c r="H219" s="54">
        <f>'09-22 Hourly Purch Alloc'!F213</f>
        <v>537.101</v>
      </c>
      <c r="I219" s="44">
        <f t="shared" si="83"/>
        <v>12.090000000000002</v>
      </c>
      <c r="J219" s="34">
        <f t="shared" si="84"/>
        <v>0</v>
      </c>
      <c r="K219" s="167">
        <f t="shared" si="85"/>
        <v>0</v>
      </c>
      <c r="L219" s="34">
        <f t="shared" si="86"/>
        <v>251.74</v>
      </c>
      <c r="M219" s="34">
        <f t="shared" si="87"/>
        <v>385</v>
      </c>
      <c r="N219" s="34">
        <f t="shared" si="88"/>
        <v>800.93</v>
      </c>
      <c r="O219" s="32">
        <f t="shared" si="89"/>
        <v>415.92999999999995</v>
      </c>
      <c r="P219" s="32">
        <f t="shared" si="90"/>
        <v>0</v>
      </c>
      <c r="Q219" s="32">
        <f t="shared" si="91"/>
        <v>0</v>
      </c>
      <c r="R219" s="36">
        <f t="shared" si="92"/>
        <v>0</v>
      </c>
      <c r="S219" s="36">
        <f t="shared" si="93"/>
        <v>0</v>
      </c>
      <c r="T219" s="36">
        <f t="shared" si="94"/>
        <v>0</v>
      </c>
      <c r="U219" s="196">
        <f>'09-22 Hourly Purch Alloc'!J213</f>
        <v>125.1468624988596</v>
      </c>
      <c r="V219" s="185">
        <f t="shared" si="95"/>
        <v>0</v>
      </c>
      <c r="W219" s="37">
        <f t="shared" si="96"/>
        <v>0</v>
      </c>
      <c r="X219" s="38">
        <f t="shared" si="97"/>
        <v>0</v>
      </c>
      <c r="Y219" s="39">
        <f t="shared" si="98"/>
        <v>0</v>
      </c>
      <c r="Z219" s="246"/>
      <c r="AA219" s="189">
        <f t="shared" si="99"/>
        <v>0</v>
      </c>
      <c r="AB219" s="25">
        <f t="shared" si="100"/>
        <v>0</v>
      </c>
      <c r="AD219" s="29"/>
      <c r="AE219" s="67">
        <f>'09-22 Gen Pivot'!V213</f>
        <v>251.74</v>
      </c>
      <c r="AF219" s="195">
        <f>'09-22 KP Int Load &amp; Marg Loss'!N209</f>
        <v>800.93</v>
      </c>
      <c r="AG219" s="302">
        <f>'09-22 KP Int Load &amp; Marg Loss'!V209</f>
        <v>12.090000000000002</v>
      </c>
      <c r="AH219" s="67">
        <f>'09-22 Gen Pivot'!W213</f>
        <v>385</v>
      </c>
      <c r="AJ219" s="197">
        <f>'09-22 Gen Pivot'!Y213</f>
        <v>385</v>
      </c>
      <c r="AL219" s="29">
        <f t="shared" si="77"/>
        <v>0</v>
      </c>
      <c r="AN219" s="29">
        <f t="shared" si="78"/>
        <v>251.74</v>
      </c>
      <c r="AP219" s="33">
        <f t="shared" si="79"/>
        <v>-133.26</v>
      </c>
      <c r="AR219" s="197">
        <f>'09-22 Gen Pivot'!X213</f>
        <v>1404.9</v>
      </c>
    </row>
    <row r="220" spans="1:44" x14ac:dyDescent="0.25">
      <c r="A220" s="202">
        <f t="shared" si="101"/>
        <v>44813.708333332826</v>
      </c>
      <c r="B220" s="232"/>
      <c r="C220" s="174"/>
      <c r="D220" s="174"/>
      <c r="E220" s="131">
        <f t="shared" si="80"/>
        <v>0</v>
      </c>
      <c r="F220" s="50">
        <f t="shared" si="81"/>
        <v>0</v>
      </c>
      <c r="G220" s="49">
        <f t="shared" si="82"/>
        <v>0</v>
      </c>
      <c r="H220" s="54">
        <f>'09-22 Hourly Purch Alloc'!F214</f>
        <v>529.60800000000006</v>
      </c>
      <c r="I220" s="44">
        <f t="shared" si="83"/>
        <v>12.979999999999999</v>
      </c>
      <c r="J220" s="34">
        <f t="shared" si="84"/>
        <v>0</v>
      </c>
      <c r="K220" s="167">
        <f t="shared" si="85"/>
        <v>0</v>
      </c>
      <c r="L220" s="34">
        <f t="shared" si="86"/>
        <v>265.37099999999998</v>
      </c>
      <c r="M220" s="34">
        <f t="shared" si="87"/>
        <v>385</v>
      </c>
      <c r="N220" s="34">
        <f t="shared" si="88"/>
        <v>807.96</v>
      </c>
      <c r="O220" s="32">
        <f t="shared" si="89"/>
        <v>422.96000000000004</v>
      </c>
      <c r="P220" s="32">
        <f t="shared" si="90"/>
        <v>0</v>
      </c>
      <c r="Q220" s="32">
        <f t="shared" si="91"/>
        <v>0</v>
      </c>
      <c r="R220" s="36">
        <f t="shared" si="92"/>
        <v>0</v>
      </c>
      <c r="S220" s="36">
        <f t="shared" si="93"/>
        <v>0</v>
      </c>
      <c r="T220" s="36">
        <f t="shared" si="94"/>
        <v>0</v>
      </c>
      <c r="U220" s="196">
        <f>'09-22 Hourly Purch Alloc'!J214</f>
        <v>135.61514208999861</v>
      </c>
      <c r="V220" s="185">
        <f t="shared" si="95"/>
        <v>0</v>
      </c>
      <c r="W220" s="37">
        <f t="shared" si="96"/>
        <v>0</v>
      </c>
      <c r="X220" s="38">
        <f t="shared" si="97"/>
        <v>0</v>
      </c>
      <c r="Y220" s="39">
        <f t="shared" si="98"/>
        <v>0</v>
      </c>
      <c r="Z220" s="246"/>
      <c r="AA220" s="189">
        <f t="shared" si="99"/>
        <v>0</v>
      </c>
      <c r="AB220" s="25">
        <f t="shared" si="100"/>
        <v>0</v>
      </c>
      <c r="AD220" s="29"/>
      <c r="AE220" s="67">
        <f>'09-22 Gen Pivot'!V214</f>
        <v>265.37099999999998</v>
      </c>
      <c r="AF220" s="195">
        <f>'09-22 KP Int Load &amp; Marg Loss'!N210</f>
        <v>807.96</v>
      </c>
      <c r="AG220" s="302">
        <f>'09-22 KP Int Load &amp; Marg Loss'!V210</f>
        <v>12.979999999999999</v>
      </c>
      <c r="AH220" s="67">
        <f>'09-22 Gen Pivot'!W214</f>
        <v>385</v>
      </c>
      <c r="AJ220" s="197">
        <f>'09-22 Gen Pivot'!Y214</f>
        <v>385</v>
      </c>
      <c r="AL220" s="29">
        <f t="shared" si="77"/>
        <v>0</v>
      </c>
      <c r="AN220" s="29">
        <f t="shared" si="78"/>
        <v>265.37099999999998</v>
      </c>
      <c r="AP220" s="33">
        <f t="shared" si="79"/>
        <v>-119.62900000000002</v>
      </c>
      <c r="AR220" s="197">
        <f>'09-22 Gen Pivot'!X214</f>
        <v>1404.9</v>
      </c>
    </row>
    <row r="221" spans="1:44" x14ac:dyDescent="0.25">
      <c r="A221" s="202">
        <f t="shared" si="101"/>
        <v>44813.749999999491</v>
      </c>
      <c r="B221" s="232"/>
      <c r="C221" s="174"/>
      <c r="D221" s="174"/>
      <c r="E221" s="131">
        <f t="shared" si="80"/>
        <v>0</v>
      </c>
      <c r="F221" s="50">
        <f t="shared" si="81"/>
        <v>0</v>
      </c>
      <c r="G221" s="49">
        <f t="shared" si="82"/>
        <v>0</v>
      </c>
      <c r="H221" s="54">
        <f>'09-22 Hourly Purch Alloc'!F215</f>
        <v>507.661</v>
      </c>
      <c r="I221" s="44">
        <f t="shared" si="83"/>
        <v>12.67</v>
      </c>
      <c r="J221" s="34">
        <f t="shared" si="84"/>
        <v>0</v>
      </c>
      <c r="K221" s="167">
        <f t="shared" si="85"/>
        <v>0</v>
      </c>
      <c r="L221" s="34">
        <f t="shared" si="86"/>
        <v>271.77449999999999</v>
      </c>
      <c r="M221" s="34">
        <f t="shared" si="87"/>
        <v>385</v>
      </c>
      <c r="N221" s="34">
        <f t="shared" si="88"/>
        <v>792.1</v>
      </c>
      <c r="O221" s="32">
        <f t="shared" si="89"/>
        <v>407.1</v>
      </c>
      <c r="P221" s="32">
        <f t="shared" si="90"/>
        <v>0</v>
      </c>
      <c r="Q221" s="32">
        <f t="shared" si="91"/>
        <v>0</v>
      </c>
      <c r="R221" s="36">
        <f t="shared" si="92"/>
        <v>0</v>
      </c>
      <c r="S221" s="36">
        <f t="shared" si="93"/>
        <v>0</v>
      </c>
      <c r="T221" s="36">
        <f t="shared" si="94"/>
        <v>0</v>
      </c>
      <c r="U221" s="196">
        <f>'09-22 Hourly Purch Alloc'!J215</f>
        <v>135.08999804987974</v>
      </c>
      <c r="V221" s="185">
        <f t="shared" si="95"/>
        <v>0</v>
      </c>
      <c r="W221" s="37">
        <f t="shared" si="96"/>
        <v>0</v>
      </c>
      <c r="X221" s="38">
        <f t="shared" si="97"/>
        <v>0</v>
      </c>
      <c r="Y221" s="39">
        <f t="shared" si="98"/>
        <v>0</v>
      </c>
      <c r="Z221" s="246"/>
      <c r="AA221" s="189">
        <f t="shared" si="99"/>
        <v>0</v>
      </c>
      <c r="AB221" s="25">
        <f t="shared" si="100"/>
        <v>0</v>
      </c>
      <c r="AD221" s="29"/>
      <c r="AE221" s="67">
        <f>'09-22 Gen Pivot'!V215</f>
        <v>271.77449999999999</v>
      </c>
      <c r="AF221" s="195">
        <f>'09-22 KP Int Load &amp; Marg Loss'!N211</f>
        <v>792.1</v>
      </c>
      <c r="AG221" s="302">
        <f>'09-22 KP Int Load &amp; Marg Loss'!V211</f>
        <v>12.67</v>
      </c>
      <c r="AH221" s="67">
        <f>'09-22 Gen Pivot'!W215</f>
        <v>385</v>
      </c>
      <c r="AJ221" s="197">
        <f>'09-22 Gen Pivot'!Y215</f>
        <v>385</v>
      </c>
      <c r="AL221" s="29">
        <f t="shared" si="77"/>
        <v>0</v>
      </c>
      <c r="AN221" s="29">
        <f t="shared" si="78"/>
        <v>271.77449999999999</v>
      </c>
      <c r="AP221" s="33">
        <f t="shared" si="79"/>
        <v>-113.22550000000001</v>
      </c>
      <c r="AR221" s="197">
        <f>'09-22 Gen Pivot'!X215</f>
        <v>1404.9</v>
      </c>
    </row>
    <row r="222" spans="1:44" x14ac:dyDescent="0.25">
      <c r="A222" s="202">
        <f t="shared" si="101"/>
        <v>44813.791666666155</v>
      </c>
      <c r="B222" s="232"/>
      <c r="C222" s="174"/>
      <c r="D222" s="174"/>
      <c r="E222" s="131">
        <f t="shared" si="80"/>
        <v>0</v>
      </c>
      <c r="F222" s="50">
        <f t="shared" si="81"/>
        <v>0</v>
      </c>
      <c r="G222" s="49">
        <f t="shared" si="82"/>
        <v>0</v>
      </c>
      <c r="H222" s="54">
        <f>'09-22 Hourly Purch Alloc'!F216</f>
        <v>508.19200000000001</v>
      </c>
      <c r="I222" s="44">
        <f t="shared" si="83"/>
        <v>11.76</v>
      </c>
      <c r="J222" s="34">
        <f t="shared" si="84"/>
        <v>0</v>
      </c>
      <c r="K222" s="167">
        <f t="shared" si="85"/>
        <v>0</v>
      </c>
      <c r="L222" s="34">
        <f t="shared" si="86"/>
        <v>252.37549999999999</v>
      </c>
      <c r="M222" s="34">
        <f t="shared" si="87"/>
        <v>385</v>
      </c>
      <c r="N222" s="34">
        <f t="shared" si="88"/>
        <v>772.33</v>
      </c>
      <c r="O222" s="32">
        <f t="shared" si="89"/>
        <v>387.33000000000004</v>
      </c>
      <c r="P222" s="32">
        <f t="shared" si="90"/>
        <v>0</v>
      </c>
      <c r="Q222" s="32">
        <f t="shared" si="91"/>
        <v>0</v>
      </c>
      <c r="R222" s="36">
        <f t="shared" si="92"/>
        <v>0</v>
      </c>
      <c r="S222" s="36">
        <f t="shared" si="93"/>
        <v>0</v>
      </c>
      <c r="T222" s="36">
        <f t="shared" si="94"/>
        <v>0</v>
      </c>
      <c r="U222" s="196">
        <f>'09-22 Hourly Purch Alloc'!J216</f>
        <v>111.56306514073421</v>
      </c>
      <c r="V222" s="185">
        <f t="shared" si="95"/>
        <v>0</v>
      </c>
      <c r="W222" s="37">
        <f t="shared" si="96"/>
        <v>0</v>
      </c>
      <c r="X222" s="38">
        <f t="shared" si="97"/>
        <v>0</v>
      </c>
      <c r="Y222" s="39">
        <f t="shared" si="98"/>
        <v>0</v>
      </c>
      <c r="Z222" s="246"/>
      <c r="AA222" s="189">
        <f t="shared" si="99"/>
        <v>0</v>
      </c>
      <c r="AB222" s="25">
        <f t="shared" si="100"/>
        <v>0</v>
      </c>
      <c r="AD222" s="29"/>
      <c r="AE222" s="67">
        <f>'09-22 Gen Pivot'!V216</f>
        <v>252.37549999999999</v>
      </c>
      <c r="AF222" s="195">
        <f>'09-22 KP Int Load &amp; Marg Loss'!N212</f>
        <v>772.33</v>
      </c>
      <c r="AG222" s="302">
        <f>'09-22 KP Int Load &amp; Marg Loss'!V212</f>
        <v>11.76</v>
      </c>
      <c r="AH222" s="67">
        <f>'09-22 Gen Pivot'!W216</f>
        <v>385</v>
      </c>
      <c r="AJ222" s="197">
        <f>'09-22 Gen Pivot'!Y216</f>
        <v>385</v>
      </c>
      <c r="AL222" s="29">
        <f t="shared" si="77"/>
        <v>0</v>
      </c>
      <c r="AN222" s="29">
        <f t="shared" si="78"/>
        <v>252.37549999999999</v>
      </c>
      <c r="AP222" s="33">
        <f t="shared" si="79"/>
        <v>-132.62450000000001</v>
      </c>
      <c r="AR222" s="197">
        <f>'09-22 Gen Pivot'!X216</f>
        <v>1404.9</v>
      </c>
    </row>
    <row r="223" spans="1:44" x14ac:dyDescent="0.25">
      <c r="A223" s="202">
        <f t="shared" si="101"/>
        <v>44813.833333332819</v>
      </c>
      <c r="B223" s="232"/>
      <c r="C223" s="174"/>
      <c r="D223" s="174"/>
      <c r="E223" s="131">
        <f t="shared" si="80"/>
        <v>0</v>
      </c>
      <c r="F223" s="50">
        <f t="shared" si="81"/>
        <v>0</v>
      </c>
      <c r="G223" s="49">
        <f t="shared" si="82"/>
        <v>0</v>
      </c>
      <c r="H223" s="54">
        <f>'09-22 Hourly Purch Alloc'!F217</f>
        <v>468.07900000000001</v>
      </c>
      <c r="I223" s="44">
        <f t="shared" si="83"/>
        <v>11.06</v>
      </c>
      <c r="J223" s="34">
        <f t="shared" si="84"/>
        <v>0</v>
      </c>
      <c r="K223" s="167">
        <f t="shared" si="85"/>
        <v>0</v>
      </c>
      <c r="L223" s="34">
        <f t="shared" si="86"/>
        <v>251.3665</v>
      </c>
      <c r="M223" s="34">
        <f t="shared" si="87"/>
        <v>385</v>
      </c>
      <c r="N223" s="34">
        <f t="shared" si="88"/>
        <v>730.5100000000001</v>
      </c>
      <c r="O223" s="32">
        <f t="shared" si="89"/>
        <v>345.5100000000001</v>
      </c>
      <c r="P223" s="32">
        <f t="shared" si="90"/>
        <v>0</v>
      </c>
      <c r="Q223" s="32">
        <f t="shared" si="91"/>
        <v>0</v>
      </c>
      <c r="R223" s="36">
        <f t="shared" si="92"/>
        <v>0</v>
      </c>
      <c r="S223" s="36">
        <f t="shared" si="93"/>
        <v>0</v>
      </c>
      <c r="T223" s="36">
        <f t="shared" si="94"/>
        <v>0</v>
      </c>
      <c r="U223" s="196">
        <f>'09-22 Hourly Purch Alloc'!J217</f>
        <v>101.5745263363663</v>
      </c>
      <c r="V223" s="185">
        <f t="shared" si="95"/>
        <v>0</v>
      </c>
      <c r="W223" s="37">
        <f t="shared" si="96"/>
        <v>0</v>
      </c>
      <c r="X223" s="38">
        <f t="shared" si="97"/>
        <v>0</v>
      </c>
      <c r="Y223" s="39">
        <f t="shared" si="98"/>
        <v>0</v>
      </c>
      <c r="Z223" s="246"/>
      <c r="AA223" s="189">
        <f t="shared" si="99"/>
        <v>0</v>
      </c>
      <c r="AB223" s="25">
        <f t="shared" si="100"/>
        <v>0</v>
      </c>
      <c r="AD223" s="29"/>
      <c r="AE223" s="67">
        <f>'09-22 Gen Pivot'!V217</f>
        <v>251.3665</v>
      </c>
      <c r="AF223" s="195">
        <f>'09-22 KP Int Load &amp; Marg Loss'!N213</f>
        <v>730.5100000000001</v>
      </c>
      <c r="AG223" s="302">
        <f>'09-22 KP Int Load &amp; Marg Loss'!V213</f>
        <v>11.06</v>
      </c>
      <c r="AH223" s="67">
        <f>'09-22 Gen Pivot'!W217</f>
        <v>385</v>
      </c>
      <c r="AJ223" s="197">
        <f>'09-22 Gen Pivot'!Y217</f>
        <v>385</v>
      </c>
      <c r="AL223" s="29">
        <f t="shared" si="77"/>
        <v>0</v>
      </c>
      <c r="AN223" s="29">
        <f t="shared" si="78"/>
        <v>251.3665</v>
      </c>
      <c r="AP223" s="33">
        <f t="shared" si="79"/>
        <v>-133.6335</v>
      </c>
      <c r="AR223" s="197">
        <f>'09-22 Gen Pivot'!X217</f>
        <v>1404.9</v>
      </c>
    </row>
    <row r="224" spans="1:44" x14ac:dyDescent="0.25">
      <c r="A224" s="202">
        <f t="shared" si="101"/>
        <v>44813.874999999483</v>
      </c>
      <c r="B224" s="232"/>
      <c r="C224" s="174"/>
      <c r="D224" s="174"/>
      <c r="E224" s="131">
        <f t="shared" si="80"/>
        <v>0</v>
      </c>
      <c r="F224" s="50">
        <f t="shared" si="81"/>
        <v>0</v>
      </c>
      <c r="G224" s="49">
        <f t="shared" si="82"/>
        <v>0</v>
      </c>
      <c r="H224" s="54">
        <f>'09-22 Hourly Purch Alloc'!F218</f>
        <v>450.59900000000005</v>
      </c>
      <c r="I224" s="44">
        <f t="shared" si="83"/>
        <v>10.450000000000001</v>
      </c>
      <c r="J224" s="34">
        <f t="shared" si="84"/>
        <v>0</v>
      </c>
      <c r="K224" s="167">
        <f t="shared" si="85"/>
        <v>0</v>
      </c>
      <c r="L224" s="34">
        <f t="shared" si="86"/>
        <v>251.01849999999999</v>
      </c>
      <c r="M224" s="34">
        <f t="shared" si="87"/>
        <v>385</v>
      </c>
      <c r="N224" s="34">
        <f t="shared" si="88"/>
        <v>712.06</v>
      </c>
      <c r="O224" s="32">
        <f t="shared" si="89"/>
        <v>327.05999999999995</v>
      </c>
      <c r="P224" s="32">
        <f t="shared" si="90"/>
        <v>0</v>
      </c>
      <c r="Q224" s="32">
        <f t="shared" si="91"/>
        <v>0</v>
      </c>
      <c r="R224" s="36">
        <f t="shared" si="92"/>
        <v>0</v>
      </c>
      <c r="S224" s="36">
        <f t="shared" si="93"/>
        <v>0</v>
      </c>
      <c r="T224" s="36">
        <f t="shared" si="94"/>
        <v>0</v>
      </c>
      <c r="U224" s="196">
        <f>'09-22 Hourly Purch Alloc'!J218</f>
        <v>94.667966884080954</v>
      </c>
      <c r="V224" s="185">
        <f t="shared" si="95"/>
        <v>0</v>
      </c>
      <c r="W224" s="37">
        <f t="shared" si="96"/>
        <v>0</v>
      </c>
      <c r="X224" s="38">
        <f t="shared" si="97"/>
        <v>0</v>
      </c>
      <c r="Y224" s="39">
        <f t="shared" si="98"/>
        <v>0</v>
      </c>
      <c r="Z224" s="246"/>
      <c r="AA224" s="189">
        <f t="shared" si="99"/>
        <v>0</v>
      </c>
      <c r="AB224" s="25">
        <f t="shared" si="100"/>
        <v>0</v>
      </c>
      <c r="AD224" s="29"/>
      <c r="AE224" s="67">
        <f>'09-22 Gen Pivot'!V218</f>
        <v>251.01849999999999</v>
      </c>
      <c r="AF224" s="195">
        <f>'09-22 KP Int Load &amp; Marg Loss'!N214</f>
        <v>712.06</v>
      </c>
      <c r="AG224" s="302">
        <f>'09-22 KP Int Load &amp; Marg Loss'!V214</f>
        <v>10.450000000000001</v>
      </c>
      <c r="AH224" s="67">
        <f>'09-22 Gen Pivot'!W218</f>
        <v>385</v>
      </c>
      <c r="AJ224" s="197">
        <f>'09-22 Gen Pivot'!Y218</f>
        <v>385</v>
      </c>
      <c r="AL224" s="29">
        <f t="shared" ref="AL224:AL287" si="102">AH224-AJ224</f>
        <v>0</v>
      </c>
      <c r="AN224" s="29">
        <f t="shared" ref="AN224:AN287" si="103">AE224</f>
        <v>251.01849999999999</v>
      </c>
      <c r="AP224" s="33">
        <f t="shared" ref="AP224:AP287" si="104">L224-M224</f>
        <v>-133.98150000000001</v>
      </c>
      <c r="AR224" s="197">
        <f>'09-22 Gen Pivot'!X218</f>
        <v>1404.9</v>
      </c>
    </row>
    <row r="225" spans="1:44" x14ac:dyDescent="0.25">
      <c r="A225" s="202">
        <f t="shared" si="101"/>
        <v>44813.916666666148</v>
      </c>
      <c r="B225" s="232"/>
      <c r="C225" s="174"/>
      <c r="D225" s="174"/>
      <c r="E225" s="131">
        <f t="shared" si="80"/>
        <v>0</v>
      </c>
      <c r="F225" s="50">
        <f t="shared" si="81"/>
        <v>0</v>
      </c>
      <c r="G225" s="49">
        <f t="shared" si="82"/>
        <v>0</v>
      </c>
      <c r="H225" s="54">
        <f>'09-22 Hourly Purch Alloc'!F219</f>
        <v>412.10199999999998</v>
      </c>
      <c r="I225" s="44">
        <f t="shared" si="83"/>
        <v>9.85</v>
      </c>
      <c r="J225" s="34">
        <f t="shared" si="84"/>
        <v>0</v>
      </c>
      <c r="K225" s="167">
        <f t="shared" si="85"/>
        <v>0</v>
      </c>
      <c r="L225" s="34">
        <f t="shared" si="86"/>
        <v>251.35650000000001</v>
      </c>
      <c r="M225" s="34">
        <f t="shared" si="87"/>
        <v>385</v>
      </c>
      <c r="N225" s="34">
        <f t="shared" si="88"/>
        <v>673.3</v>
      </c>
      <c r="O225" s="32">
        <f t="shared" si="89"/>
        <v>288.29999999999995</v>
      </c>
      <c r="P225" s="32">
        <f t="shared" si="90"/>
        <v>0</v>
      </c>
      <c r="Q225" s="32">
        <f t="shared" si="91"/>
        <v>0</v>
      </c>
      <c r="R225" s="36">
        <f t="shared" si="92"/>
        <v>0</v>
      </c>
      <c r="S225" s="36">
        <f t="shared" si="93"/>
        <v>0</v>
      </c>
      <c r="T225" s="36">
        <f t="shared" si="94"/>
        <v>0</v>
      </c>
      <c r="U225" s="196">
        <f>'09-22 Hourly Purch Alloc'!J219</f>
        <v>87.161299226890435</v>
      </c>
      <c r="V225" s="185">
        <f t="shared" si="95"/>
        <v>0</v>
      </c>
      <c r="W225" s="37">
        <f t="shared" si="96"/>
        <v>0</v>
      </c>
      <c r="X225" s="38">
        <f t="shared" si="97"/>
        <v>0</v>
      </c>
      <c r="Y225" s="39">
        <f t="shared" si="98"/>
        <v>0</v>
      </c>
      <c r="Z225" s="246"/>
      <c r="AA225" s="189">
        <f t="shared" si="99"/>
        <v>0</v>
      </c>
      <c r="AB225" s="25">
        <f t="shared" si="100"/>
        <v>0</v>
      </c>
      <c r="AD225" s="29"/>
      <c r="AE225" s="67">
        <f>'09-22 Gen Pivot'!V219</f>
        <v>251.35650000000001</v>
      </c>
      <c r="AF225" s="195">
        <f>'09-22 KP Int Load &amp; Marg Loss'!N215</f>
        <v>673.3</v>
      </c>
      <c r="AG225" s="302">
        <f>'09-22 KP Int Load &amp; Marg Loss'!V215</f>
        <v>9.85</v>
      </c>
      <c r="AH225" s="67">
        <f>'09-22 Gen Pivot'!W219</f>
        <v>385</v>
      </c>
      <c r="AJ225" s="197">
        <f>'09-22 Gen Pivot'!Y219</f>
        <v>385</v>
      </c>
      <c r="AL225" s="29">
        <f t="shared" si="102"/>
        <v>0</v>
      </c>
      <c r="AN225" s="29">
        <f t="shared" si="103"/>
        <v>251.35650000000001</v>
      </c>
      <c r="AP225" s="33">
        <f t="shared" si="104"/>
        <v>-133.64349999999999</v>
      </c>
      <c r="AR225" s="197">
        <f>'09-22 Gen Pivot'!X219</f>
        <v>1404.9</v>
      </c>
    </row>
    <row r="226" spans="1:44" x14ac:dyDescent="0.25">
      <c r="A226" s="202">
        <f t="shared" si="101"/>
        <v>44813.958333332812</v>
      </c>
      <c r="B226" s="232"/>
      <c r="C226" s="174"/>
      <c r="D226" s="174"/>
      <c r="E226" s="131">
        <f t="shared" si="80"/>
        <v>0</v>
      </c>
      <c r="F226" s="50">
        <f t="shared" si="81"/>
        <v>0</v>
      </c>
      <c r="G226" s="49">
        <f t="shared" si="82"/>
        <v>0</v>
      </c>
      <c r="H226" s="54">
        <f>'09-22 Hourly Purch Alloc'!F220</f>
        <v>378.15899999999999</v>
      </c>
      <c r="I226" s="44">
        <f t="shared" si="83"/>
        <v>8.9600000000000009</v>
      </c>
      <c r="J226" s="34">
        <f t="shared" si="84"/>
        <v>0</v>
      </c>
      <c r="K226" s="167">
        <f t="shared" si="85"/>
        <v>0</v>
      </c>
      <c r="L226" s="34">
        <f t="shared" si="86"/>
        <v>251.48699999999999</v>
      </c>
      <c r="M226" s="34">
        <f t="shared" si="87"/>
        <v>385</v>
      </c>
      <c r="N226" s="34">
        <f t="shared" si="88"/>
        <v>638.59999999999991</v>
      </c>
      <c r="O226" s="32">
        <f t="shared" si="89"/>
        <v>253.59999999999991</v>
      </c>
      <c r="P226" s="32">
        <f t="shared" si="90"/>
        <v>0</v>
      </c>
      <c r="Q226" s="32">
        <f t="shared" si="91"/>
        <v>0</v>
      </c>
      <c r="R226" s="36">
        <f t="shared" si="92"/>
        <v>0</v>
      </c>
      <c r="S226" s="36">
        <f t="shared" si="93"/>
        <v>0</v>
      </c>
      <c r="T226" s="36">
        <f t="shared" si="94"/>
        <v>0</v>
      </c>
      <c r="U226" s="196">
        <f>'09-22 Hourly Purch Alloc'!J220</f>
        <v>77.646245055651207</v>
      </c>
      <c r="V226" s="185">
        <f t="shared" si="95"/>
        <v>0</v>
      </c>
      <c r="W226" s="37">
        <f t="shared" si="96"/>
        <v>0</v>
      </c>
      <c r="X226" s="38">
        <f t="shared" si="97"/>
        <v>0</v>
      </c>
      <c r="Y226" s="39">
        <f t="shared" si="98"/>
        <v>0</v>
      </c>
      <c r="Z226" s="246"/>
      <c r="AA226" s="189">
        <f t="shared" si="99"/>
        <v>0</v>
      </c>
      <c r="AB226" s="25">
        <f t="shared" si="100"/>
        <v>0</v>
      </c>
      <c r="AD226" s="29"/>
      <c r="AE226" s="67">
        <f>'09-22 Gen Pivot'!V220</f>
        <v>251.48699999999999</v>
      </c>
      <c r="AF226" s="195">
        <f>'09-22 KP Int Load &amp; Marg Loss'!N216</f>
        <v>638.59999999999991</v>
      </c>
      <c r="AG226" s="302">
        <f>'09-22 KP Int Load &amp; Marg Loss'!V216</f>
        <v>8.9600000000000009</v>
      </c>
      <c r="AH226" s="67">
        <f>'09-22 Gen Pivot'!W220</f>
        <v>385</v>
      </c>
      <c r="AJ226" s="197">
        <f>'09-22 Gen Pivot'!Y220</f>
        <v>255.5</v>
      </c>
      <c r="AL226" s="29">
        <f t="shared" si="102"/>
        <v>129.5</v>
      </c>
      <c r="AN226" s="29">
        <f t="shared" si="103"/>
        <v>251.48699999999999</v>
      </c>
      <c r="AP226" s="33">
        <f t="shared" si="104"/>
        <v>-133.51300000000001</v>
      </c>
      <c r="AR226" s="197">
        <f>'09-22 Gen Pivot'!X220</f>
        <v>1404.9</v>
      </c>
    </row>
    <row r="227" spans="1:44" x14ac:dyDescent="0.25">
      <c r="A227" s="202">
        <f t="shared" si="101"/>
        <v>44813.999999999476</v>
      </c>
      <c r="B227" s="232"/>
      <c r="C227" s="174"/>
      <c r="D227" s="174"/>
      <c r="E227" s="131">
        <f t="shared" si="80"/>
        <v>0</v>
      </c>
      <c r="F227" s="50">
        <f t="shared" si="81"/>
        <v>0</v>
      </c>
      <c r="G227" s="49">
        <f t="shared" si="82"/>
        <v>0</v>
      </c>
      <c r="H227" s="54">
        <f>'09-22 Hourly Purch Alloc'!F221</f>
        <v>337.363</v>
      </c>
      <c r="I227" s="44">
        <f t="shared" si="83"/>
        <v>8.6599999999999984</v>
      </c>
      <c r="J227" s="34">
        <f t="shared" si="84"/>
        <v>0</v>
      </c>
      <c r="K227" s="167">
        <f t="shared" si="85"/>
        <v>0</v>
      </c>
      <c r="L227" s="34">
        <f t="shared" si="86"/>
        <v>251.11</v>
      </c>
      <c r="M227" s="34">
        <f t="shared" si="87"/>
        <v>385</v>
      </c>
      <c r="N227" s="34">
        <f t="shared" si="88"/>
        <v>597.13</v>
      </c>
      <c r="O227" s="32">
        <f t="shared" si="89"/>
        <v>212.13</v>
      </c>
      <c r="P227" s="32">
        <f t="shared" si="90"/>
        <v>0</v>
      </c>
      <c r="Q227" s="32">
        <f t="shared" si="91"/>
        <v>0</v>
      </c>
      <c r="R227" s="36">
        <f t="shared" si="92"/>
        <v>0</v>
      </c>
      <c r="S227" s="36">
        <f t="shared" si="93"/>
        <v>0</v>
      </c>
      <c r="T227" s="36">
        <f t="shared" si="94"/>
        <v>0</v>
      </c>
      <c r="U227" s="196">
        <f>'09-22 Hourly Purch Alloc'!J221</f>
        <v>69.877059905798802</v>
      </c>
      <c r="V227" s="185">
        <f t="shared" si="95"/>
        <v>0</v>
      </c>
      <c r="W227" s="37">
        <f t="shared" si="96"/>
        <v>0</v>
      </c>
      <c r="X227" s="38">
        <f t="shared" si="97"/>
        <v>0</v>
      </c>
      <c r="Y227" s="39">
        <f t="shared" si="98"/>
        <v>0</v>
      </c>
      <c r="Z227" s="246"/>
      <c r="AA227" s="189">
        <f t="shared" si="99"/>
        <v>0</v>
      </c>
      <c r="AB227" s="25">
        <f t="shared" si="100"/>
        <v>0</v>
      </c>
      <c r="AD227" s="29"/>
      <c r="AE227" s="67">
        <f>'09-22 Gen Pivot'!V221</f>
        <v>251.11</v>
      </c>
      <c r="AF227" s="195">
        <f>'09-22 KP Int Load &amp; Marg Loss'!N217</f>
        <v>597.13</v>
      </c>
      <c r="AG227" s="302">
        <f>'09-22 KP Int Load &amp; Marg Loss'!V217</f>
        <v>8.6599999999999984</v>
      </c>
      <c r="AH227" s="67">
        <f>'09-22 Gen Pivot'!W221</f>
        <v>385</v>
      </c>
      <c r="AJ227" s="197">
        <f>'09-22 Gen Pivot'!Y221</f>
        <v>333.5</v>
      </c>
      <c r="AL227" s="29">
        <f t="shared" si="102"/>
        <v>51.5</v>
      </c>
      <c r="AN227" s="29">
        <f t="shared" si="103"/>
        <v>251.11</v>
      </c>
      <c r="AP227" s="33">
        <f t="shared" si="104"/>
        <v>-133.88999999999999</v>
      </c>
      <c r="AR227" s="197">
        <f>'09-22 Gen Pivot'!X221</f>
        <v>1404.9</v>
      </c>
    </row>
    <row r="228" spans="1:44" x14ac:dyDescent="0.25">
      <c r="A228" s="202">
        <f t="shared" si="101"/>
        <v>44814.04166666614</v>
      </c>
      <c r="B228" s="232"/>
      <c r="C228" s="174"/>
      <c r="D228" s="174"/>
      <c r="E228" s="131">
        <f t="shared" si="80"/>
        <v>0</v>
      </c>
      <c r="F228" s="50">
        <f t="shared" si="81"/>
        <v>0</v>
      </c>
      <c r="G228" s="49">
        <f t="shared" si="82"/>
        <v>0</v>
      </c>
      <c r="H228" s="54">
        <f>'09-22 Hourly Purch Alloc'!F222</f>
        <v>299.39600000000002</v>
      </c>
      <c r="I228" s="44">
        <f t="shared" si="83"/>
        <v>8.07</v>
      </c>
      <c r="J228" s="34">
        <f t="shared" si="84"/>
        <v>0</v>
      </c>
      <c r="K228" s="167">
        <f t="shared" si="85"/>
        <v>0</v>
      </c>
      <c r="L228" s="34">
        <f t="shared" si="86"/>
        <v>250.8955</v>
      </c>
      <c r="M228" s="34">
        <f t="shared" si="87"/>
        <v>385</v>
      </c>
      <c r="N228" s="34">
        <f t="shared" si="88"/>
        <v>558.36</v>
      </c>
      <c r="O228" s="32">
        <f t="shared" si="89"/>
        <v>173.36</v>
      </c>
      <c r="P228" s="32">
        <f t="shared" si="90"/>
        <v>0</v>
      </c>
      <c r="Q228" s="32">
        <f t="shared" si="91"/>
        <v>0</v>
      </c>
      <c r="R228" s="36">
        <f t="shared" si="92"/>
        <v>0</v>
      </c>
      <c r="S228" s="36">
        <f t="shared" si="93"/>
        <v>0</v>
      </c>
      <c r="T228" s="36">
        <f t="shared" si="94"/>
        <v>0</v>
      </c>
      <c r="U228" s="196">
        <f>'09-22 Hourly Purch Alloc'!J222</f>
        <v>70.491232354473667</v>
      </c>
      <c r="V228" s="185">
        <f t="shared" si="95"/>
        <v>0</v>
      </c>
      <c r="W228" s="37">
        <f t="shared" si="96"/>
        <v>0</v>
      </c>
      <c r="X228" s="38">
        <f t="shared" si="97"/>
        <v>0</v>
      </c>
      <c r="Y228" s="39">
        <f t="shared" si="98"/>
        <v>0</v>
      </c>
      <c r="Z228" s="246"/>
      <c r="AA228" s="189">
        <f t="shared" si="99"/>
        <v>0</v>
      </c>
      <c r="AB228" s="25">
        <f t="shared" si="100"/>
        <v>0</v>
      </c>
      <c r="AD228" s="29"/>
      <c r="AE228" s="67">
        <f>'09-22 Gen Pivot'!V222</f>
        <v>250.8955</v>
      </c>
      <c r="AF228" s="195">
        <f>'09-22 KP Int Load &amp; Marg Loss'!N218</f>
        <v>558.36</v>
      </c>
      <c r="AG228" s="302">
        <f>'09-22 KP Int Load &amp; Marg Loss'!V218</f>
        <v>8.07</v>
      </c>
      <c r="AH228" s="67">
        <f>'09-22 Gen Pivot'!W222</f>
        <v>385</v>
      </c>
      <c r="AJ228" s="197">
        <f>'09-22 Gen Pivot'!Y222</f>
        <v>385</v>
      </c>
      <c r="AL228" s="29">
        <f t="shared" si="102"/>
        <v>0</v>
      </c>
      <c r="AN228" s="29">
        <f t="shared" si="103"/>
        <v>250.8955</v>
      </c>
      <c r="AP228" s="33">
        <f t="shared" si="104"/>
        <v>-134.1045</v>
      </c>
      <c r="AR228" s="197">
        <f>'09-22 Gen Pivot'!X222</f>
        <v>1404.9</v>
      </c>
    </row>
    <row r="229" spans="1:44" x14ac:dyDescent="0.25">
      <c r="A229" s="202">
        <f t="shared" si="101"/>
        <v>44814.083333332805</v>
      </c>
      <c r="B229" s="232"/>
      <c r="C229" s="174"/>
      <c r="D229" s="174"/>
      <c r="E229" s="131">
        <f t="shared" si="80"/>
        <v>0</v>
      </c>
      <c r="F229" s="50">
        <f t="shared" si="81"/>
        <v>0</v>
      </c>
      <c r="G229" s="49">
        <f t="shared" si="82"/>
        <v>0</v>
      </c>
      <c r="H229" s="54">
        <f>'09-22 Hourly Purch Alloc'!F223</f>
        <v>275.69599999999997</v>
      </c>
      <c r="I229" s="44">
        <f t="shared" si="83"/>
        <v>7.6499999999999995</v>
      </c>
      <c r="J229" s="34">
        <f t="shared" si="84"/>
        <v>0</v>
      </c>
      <c r="K229" s="167">
        <f t="shared" si="85"/>
        <v>0</v>
      </c>
      <c r="L229" s="34">
        <f t="shared" si="86"/>
        <v>251.20650000000001</v>
      </c>
      <c r="M229" s="34">
        <f t="shared" si="87"/>
        <v>385</v>
      </c>
      <c r="N229" s="34">
        <f t="shared" si="88"/>
        <v>534.55000000000007</v>
      </c>
      <c r="O229" s="32">
        <f t="shared" si="89"/>
        <v>149.55000000000007</v>
      </c>
      <c r="P229" s="32">
        <f t="shared" si="90"/>
        <v>0</v>
      </c>
      <c r="Q229" s="32">
        <f t="shared" si="91"/>
        <v>0</v>
      </c>
      <c r="R229" s="36">
        <f t="shared" si="92"/>
        <v>0</v>
      </c>
      <c r="S229" s="36">
        <f t="shared" si="93"/>
        <v>0</v>
      </c>
      <c r="T229" s="36">
        <f t="shared" si="94"/>
        <v>0</v>
      </c>
      <c r="U229" s="196">
        <f>'09-22 Hourly Purch Alloc'!J223</f>
        <v>68.855422668446408</v>
      </c>
      <c r="V229" s="185">
        <f t="shared" si="95"/>
        <v>0</v>
      </c>
      <c r="W229" s="37">
        <f t="shared" si="96"/>
        <v>0</v>
      </c>
      <c r="X229" s="38">
        <f t="shared" si="97"/>
        <v>0</v>
      </c>
      <c r="Y229" s="39">
        <f t="shared" si="98"/>
        <v>0</v>
      </c>
      <c r="Z229" s="246"/>
      <c r="AA229" s="189">
        <f t="shared" si="99"/>
        <v>0</v>
      </c>
      <c r="AB229" s="25">
        <f t="shared" si="100"/>
        <v>0</v>
      </c>
      <c r="AD229" s="29"/>
      <c r="AE229" s="67">
        <f>'09-22 Gen Pivot'!V223</f>
        <v>251.20650000000001</v>
      </c>
      <c r="AF229" s="195">
        <f>'09-22 KP Int Load &amp; Marg Loss'!N219</f>
        <v>534.55000000000007</v>
      </c>
      <c r="AG229" s="302">
        <f>'09-22 KP Int Load &amp; Marg Loss'!V219</f>
        <v>7.6499999999999995</v>
      </c>
      <c r="AH229" s="67">
        <f>'09-22 Gen Pivot'!W223</f>
        <v>385</v>
      </c>
      <c r="AJ229" s="197">
        <f>'09-22 Gen Pivot'!Y223</f>
        <v>385</v>
      </c>
      <c r="AL229" s="29">
        <f t="shared" si="102"/>
        <v>0</v>
      </c>
      <c r="AN229" s="29">
        <f t="shared" si="103"/>
        <v>251.20650000000001</v>
      </c>
      <c r="AP229" s="33">
        <f t="shared" si="104"/>
        <v>-133.79349999999999</v>
      </c>
      <c r="AR229" s="197">
        <f>'09-22 Gen Pivot'!X223</f>
        <v>1404.9</v>
      </c>
    </row>
    <row r="230" spans="1:44" x14ac:dyDescent="0.25">
      <c r="A230" s="202">
        <f t="shared" si="101"/>
        <v>44814.124999999469</v>
      </c>
      <c r="B230" s="232"/>
      <c r="C230" s="174"/>
      <c r="D230" s="174"/>
      <c r="E230" s="131">
        <f t="shared" si="80"/>
        <v>0</v>
      </c>
      <c r="F230" s="50">
        <f t="shared" si="81"/>
        <v>0</v>
      </c>
      <c r="G230" s="49">
        <f t="shared" si="82"/>
        <v>0</v>
      </c>
      <c r="H230" s="54">
        <f>'09-22 Hourly Purch Alloc'!F224</f>
        <v>259.10399999999998</v>
      </c>
      <c r="I230" s="44">
        <f t="shared" si="83"/>
        <v>7.26</v>
      </c>
      <c r="J230" s="34">
        <f t="shared" si="84"/>
        <v>0</v>
      </c>
      <c r="K230" s="167">
        <f t="shared" si="85"/>
        <v>0</v>
      </c>
      <c r="L230" s="34">
        <f t="shared" si="86"/>
        <v>251.8245</v>
      </c>
      <c r="M230" s="34">
        <f t="shared" si="87"/>
        <v>385</v>
      </c>
      <c r="N230" s="34">
        <f t="shared" si="88"/>
        <v>518.19000000000005</v>
      </c>
      <c r="O230" s="32">
        <f t="shared" si="89"/>
        <v>133.19000000000005</v>
      </c>
      <c r="P230" s="32">
        <f t="shared" si="90"/>
        <v>0</v>
      </c>
      <c r="Q230" s="32">
        <f t="shared" si="91"/>
        <v>0</v>
      </c>
      <c r="R230" s="36">
        <f t="shared" si="92"/>
        <v>0</v>
      </c>
      <c r="S230" s="36">
        <f t="shared" si="93"/>
        <v>0</v>
      </c>
      <c r="T230" s="36">
        <f t="shared" si="94"/>
        <v>0</v>
      </c>
      <c r="U230" s="196">
        <f>'09-22 Hourly Purch Alloc'!J224</f>
        <v>60.621021242435475</v>
      </c>
      <c r="V230" s="185">
        <f t="shared" si="95"/>
        <v>0</v>
      </c>
      <c r="W230" s="37">
        <f t="shared" si="96"/>
        <v>0</v>
      </c>
      <c r="X230" s="38">
        <f t="shared" si="97"/>
        <v>0</v>
      </c>
      <c r="Y230" s="39">
        <f t="shared" si="98"/>
        <v>0</v>
      </c>
      <c r="Z230" s="246"/>
      <c r="AA230" s="189">
        <f t="shared" si="99"/>
        <v>0</v>
      </c>
      <c r="AB230" s="25">
        <f t="shared" si="100"/>
        <v>0</v>
      </c>
      <c r="AD230" s="29"/>
      <c r="AE230" s="67">
        <f>'09-22 Gen Pivot'!V224</f>
        <v>251.8245</v>
      </c>
      <c r="AF230" s="195">
        <f>'09-22 KP Int Load &amp; Marg Loss'!N220</f>
        <v>518.19000000000005</v>
      </c>
      <c r="AG230" s="302">
        <f>'09-22 KP Int Load &amp; Marg Loss'!V220</f>
        <v>7.26</v>
      </c>
      <c r="AH230" s="67">
        <f>'09-22 Gen Pivot'!W224</f>
        <v>385</v>
      </c>
      <c r="AJ230" s="197">
        <f>'09-22 Gen Pivot'!Y224</f>
        <v>385</v>
      </c>
      <c r="AL230" s="29">
        <f t="shared" si="102"/>
        <v>0</v>
      </c>
      <c r="AN230" s="29">
        <f t="shared" si="103"/>
        <v>251.8245</v>
      </c>
      <c r="AP230" s="33">
        <f t="shared" si="104"/>
        <v>-133.1755</v>
      </c>
      <c r="AR230" s="197">
        <f>'09-22 Gen Pivot'!X224</f>
        <v>1404.9</v>
      </c>
    </row>
    <row r="231" spans="1:44" x14ac:dyDescent="0.25">
      <c r="A231" s="202">
        <f t="shared" si="101"/>
        <v>44814.166666666133</v>
      </c>
      <c r="B231" s="232"/>
      <c r="C231" s="174"/>
      <c r="D231" s="174"/>
      <c r="E231" s="131">
        <f t="shared" si="80"/>
        <v>0</v>
      </c>
      <c r="F231" s="50">
        <f t="shared" si="81"/>
        <v>0</v>
      </c>
      <c r="G231" s="49">
        <f t="shared" si="82"/>
        <v>0</v>
      </c>
      <c r="H231" s="54">
        <f>'09-22 Hourly Purch Alloc'!F225</f>
        <v>254.59</v>
      </c>
      <c r="I231" s="44">
        <f t="shared" si="83"/>
        <v>7.06</v>
      </c>
      <c r="J231" s="34">
        <f t="shared" si="84"/>
        <v>0</v>
      </c>
      <c r="K231" s="167">
        <f t="shared" si="85"/>
        <v>0</v>
      </c>
      <c r="L231" s="34">
        <f t="shared" si="86"/>
        <v>250.65600000000001</v>
      </c>
      <c r="M231" s="34">
        <f t="shared" si="87"/>
        <v>385</v>
      </c>
      <c r="N231" s="34">
        <f t="shared" si="88"/>
        <v>512.30999999999995</v>
      </c>
      <c r="O231" s="32">
        <f t="shared" si="89"/>
        <v>127.30999999999995</v>
      </c>
      <c r="P231" s="32">
        <f t="shared" si="90"/>
        <v>0</v>
      </c>
      <c r="Q231" s="32">
        <f t="shared" si="91"/>
        <v>0</v>
      </c>
      <c r="R231" s="36">
        <f t="shared" si="92"/>
        <v>0</v>
      </c>
      <c r="S231" s="36">
        <f t="shared" si="93"/>
        <v>0</v>
      </c>
      <c r="T231" s="36">
        <f t="shared" si="94"/>
        <v>0</v>
      </c>
      <c r="U231" s="196">
        <f>'09-22 Hourly Purch Alloc'!J225</f>
        <v>57.384536156172665</v>
      </c>
      <c r="V231" s="185">
        <f t="shared" si="95"/>
        <v>0</v>
      </c>
      <c r="W231" s="37">
        <f t="shared" si="96"/>
        <v>0</v>
      </c>
      <c r="X231" s="38">
        <f t="shared" si="97"/>
        <v>0</v>
      </c>
      <c r="Y231" s="39">
        <f t="shared" si="98"/>
        <v>0</v>
      </c>
      <c r="Z231" s="246"/>
      <c r="AA231" s="189">
        <f t="shared" si="99"/>
        <v>0</v>
      </c>
      <c r="AB231" s="25">
        <f t="shared" si="100"/>
        <v>0</v>
      </c>
      <c r="AD231" s="29"/>
      <c r="AE231" s="67">
        <f>'09-22 Gen Pivot'!V225</f>
        <v>250.65600000000001</v>
      </c>
      <c r="AF231" s="195">
        <f>'09-22 KP Int Load &amp; Marg Loss'!N221</f>
        <v>512.30999999999995</v>
      </c>
      <c r="AG231" s="302">
        <f>'09-22 KP Int Load &amp; Marg Loss'!V221</f>
        <v>7.06</v>
      </c>
      <c r="AH231" s="67">
        <f>'09-22 Gen Pivot'!W225</f>
        <v>385</v>
      </c>
      <c r="AJ231" s="197">
        <f>'09-22 Gen Pivot'!Y225</f>
        <v>385</v>
      </c>
      <c r="AL231" s="29">
        <f t="shared" si="102"/>
        <v>0</v>
      </c>
      <c r="AN231" s="29">
        <f t="shared" si="103"/>
        <v>250.65600000000001</v>
      </c>
      <c r="AP231" s="33">
        <f t="shared" si="104"/>
        <v>-134.34399999999999</v>
      </c>
      <c r="AR231" s="197">
        <f>'09-22 Gen Pivot'!X225</f>
        <v>1404.9</v>
      </c>
    </row>
    <row r="232" spans="1:44" x14ac:dyDescent="0.25">
      <c r="A232" s="202">
        <f t="shared" si="101"/>
        <v>44814.208333332797</v>
      </c>
      <c r="B232" s="232"/>
      <c r="C232" s="174"/>
      <c r="D232" s="174"/>
      <c r="E232" s="131">
        <f t="shared" si="80"/>
        <v>0</v>
      </c>
      <c r="F232" s="50">
        <f t="shared" si="81"/>
        <v>0</v>
      </c>
      <c r="G232" s="49">
        <f t="shared" si="82"/>
        <v>0</v>
      </c>
      <c r="H232" s="54">
        <f>'09-22 Hourly Purch Alloc'!F226</f>
        <v>249.36199999999999</v>
      </c>
      <c r="I232" s="44">
        <f t="shared" si="83"/>
        <v>6.95</v>
      </c>
      <c r="J232" s="34">
        <f t="shared" si="84"/>
        <v>0</v>
      </c>
      <c r="K232" s="167">
        <f t="shared" si="85"/>
        <v>0</v>
      </c>
      <c r="L232" s="34">
        <f t="shared" si="86"/>
        <v>251.03899999999999</v>
      </c>
      <c r="M232" s="34">
        <f t="shared" si="87"/>
        <v>385</v>
      </c>
      <c r="N232" s="34">
        <f t="shared" si="88"/>
        <v>507.34999999999997</v>
      </c>
      <c r="O232" s="32">
        <f t="shared" si="89"/>
        <v>122.34999999999997</v>
      </c>
      <c r="P232" s="32">
        <f t="shared" si="90"/>
        <v>0</v>
      </c>
      <c r="Q232" s="32">
        <f t="shared" si="91"/>
        <v>0</v>
      </c>
      <c r="R232" s="36">
        <f t="shared" si="92"/>
        <v>0</v>
      </c>
      <c r="S232" s="36">
        <f t="shared" si="93"/>
        <v>0</v>
      </c>
      <c r="T232" s="36">
        <f t="shared" si="94"/>
        <v>0</v>
      </c>
      <c r="U232" s="196">
        <f>'09-22 Hourly Purch Alloc'!J226</f>
        <v>55.443640971759933</v>
      </c>
      <c r="V232" s="185">
        <f t="shared" si="95"/>
        <v>0</v>
      </c>
      <c r="W232" s="37">
        <f t="shared" si="96"/>
        <v>0</v>
      </c>
      <c r="X232" s="38">
        <f t="shared" si="97"/>
        <v>0</v>
      </c>
      <c r="Y232" s="39">
        <f t="shared" si="98"/>
        <v>0</v>
      </c>
      <c r="Z232" s="246"/>
      <c r="AA232" s="189">
        <f t="shared" si="99"/>
        <v>0</v>
      </c>
      <c r="AB232" s="25">
        <f t="shared" si="100"/>
        <v>0</v>
      </c>
      <c r="AD232" s="29"/>
      <c r="AE232" s="67">
        <f>'09-22 Gen Pivot'!V226</f>
        <v>251.03899999999999</v>
      </c>
      <c r="AF232" s="195">
        <f>'09-22 KP Int Load &amp; Marg Loss'!N222</f>
        <v>507.34999999999997</v>
      </c>
      <c r="AG232" s="302">
        <f>'09-22 KP Int Load &amp; Marg Loss'!V222</f>
        <v>6.95</v>
      </c>
      <c r="AH232" s="67">
        <f>'09-22 Gen Pivot'!W226</f>
        <v>385</v>
      </c>
      <c r="AJ232" s="197">
        <f>'09-22 Gen Pivot'!Y226</f>
        <v>385</v>
      </c>
      <c r="AL232" s="29">
        <f t="shared" si="102"/>
        <v>0</v>
      </c>
      <c r="AN232" s="29">
        <f t="shared" si="103"/>
        <v>251.03899999999999</v>
      </c>
      <c r="AP232" s="33">
        <f t="shared" si="104"/>
        <v>-133.96100000000001</v>
      </c>
      <c r="AR232" s="197">
        <f>'09-22 Gen Pivot'!X226</f>
        <v>1404.9</v>
      </c>
    </row>
    <row r="233" spans="1:44" x14ac:dyDescent="0.25">
      <c r="A233" s="202">
        <f t="shared" si="101"/>
        <v>44814.249999999462</v>
      </c>
      <c r="B233" s="232"/>
      <c r="C233" s="174"/>
      <c r="D233" s="174"/>
      <c r="E233" s="131">
        <f t="shared" si="80"/>
        <v>0</v>
      </c>
      <c r="F233" s="50">
        <f t="shared" si="81"/>
        <v>0</v>
      </c>
      <c r="G233" s="49">
        <f t="shared" si="82"/>
        <v>0</v>
      </c>
      <c r="H233" s="54">
        <f>'09-22 Hourly Purch Alloc'!F227</f>
        <v>253.01899999999998</v>
      </c>
      <c r="I233" s="44">
        <f t="shared" si="83"/>
        <v>6.96</v>
      </c>
      <c r="J233" s="34">
        <f t="shared" si="84"/>
        <v>0</v>
      </c>
      <c r="K233" s="167">
        <f t="shared" si="85"/>
        <v>0</v>
      </c>
      <c r="L233" s="34">
        <f t="shared" si="86"/>
        <v>250.83250000000001</v>
      </c>
      <c r="M233" s="34">
        <f t="shared" si="87"/>
        <v>385</v>
      </c>
      <c r="N233" s="34">
        <f t="shared" si="88"/>
        <v>510.81</v>
      </c>
      <c r="O233" s="32">
        <f t="shared" si="89"/>
        <v>125.81</v>
      </c>
      <c r="P233" s="32">
        <f t="shared" si="90"/>
        <v>0</v>
      </c>
      <c r="Q233" s="32">
        <f t="shared" si="91"/>
        <v>0</v>
      </c>
      <c r="R233" s="36">
        <f t="shared" si="92"/>
        <v>0</v>
      </c>
      <c r="S233" s="36">
        <f t="shared" si="93"/>
        <v>0</v>
      </c>
      <c r="T233" s="36">
        <f t="shared" si="94"/>
        <v>0</v>
      </c>
      <c r="U233" s="196">
        <f>'09-22 Hourly Purch Alloc'!J227</f>
        <v>56.269997510068421</v>
      </c>
      <c r="V233" s="185">
        <f t="shared" si="95"/>
        <v>0</v>
      </c>
      <c r="W233" s="37">
        <f t="shared" si="96"/>
        <v>0</v>
      </c>
      <c r="X233" s="38">
        <f t="shared" si="97"/>
        <v>0</v>
      </c>
      <c r="Y233" s="39">
        <f t="shared" si="98"/>
        <v>0</v>
      </c>
      <c r="Z233" s="246"/>
      <c r="AA233" s="189">
        <f t="shared" si="99"/>
        <v>0</v>
      </c>
      <c r="AB233" s="25">
        <f t="shared" si="100"/>
        <v>0</v>
      </c>
      <c r="AD233" s="29"/>
      <c r="AE233" s="67">
        <f>'09-22 Gen Pivot'!V227</f>
        <v>250.83250000000001</v>
      </c>
      <c r="AF233" s="195">
        <f>'09-22 KP Int Load &amp; Marg Loss'!N223</f>
        <v>510.81</v>
      </c>
      <c r="AG233" s="302">
        <f>'09-22 KP Int Load &amp; Marg Loss'!V223</f>
        <v>6.96</v>
      </c>
      <c r="AH233" s="67">
        <f>'09-22 Gen Pivot'!W227</f>
        <v>385</v>
      </c>
      <c r="AJ233" s="197">
        <f>'09-22 Gen Pivot'!Y227</f>
        <v>385</v>
      </c>
      <c r="AL233" s="29">
        <f t="shared" si="102"/>
        <v>0</v>
      </c>
      <c r="AN233" s="29">
        <f t="shared" si="103"/>
        <v>250.83250000000001</v>
      </c>
      <c r="AP233" s="33">
        <f t="shared" si="104"/>
        <v>-134.16749999999999</v>
      </c>
      <c r="AR233" s="197">
        <f>'09-22 Gen Pivot'!X227</f>
        <v>1404.9</v>
      </c>
    </row>
    <row r="234" spans="1:44" x14ac:dyDescent="0.25">
      <c r="A234" s="202">
        <f t="shared" si="101"/>
        <v>44814.291666666126</v>
      </c>
      <c r="B234" s="232"/>
      <c r="C234" s="174"/>
      <c r="D234" s="174"/>
      <c r="E234" s="131">
        <f t="shared" si="80"/>
        <v>0</v>
      </c>
      <c r="F234" s="50">
        <f t="shared" si="81"/>
        <v>0</v>
      </c>
      <c r="G234" s="49">
        <f t="shared" si="82"/>
        <v>0</v>
      </c>
      <c r="H234" s="54">
        <f>'09-22 Hourly Purch Alloc'!F228</f>
        <v>270.29900000000004</v>
      </c>
      <c r="I234" s="44">
        <f t="shared" si="83"/>
        <v>7.45</v>
      </c>
      <c r="J234" s="34">
        <f t="shared" si="84"/>
        <v>0</v>
      </c>
      <c r="K234" s="167">
        <f t="shared" si="85"/>
        <v>0</v>
      </c>
      <c r="L234" s="34">
        <f t="shared" si="86"/>
        <v>250.98400000000001</v>
      </c>
      <c r="M234" s="34">
        <f t="shared" si="87"/>
        <v>385</v>
      </c>
      <c r="N234" s="34">
        <f t="shared" si="88"/>
        <v>528.74</v>
      </c>
      <c r="O234" s="32">
        <f t="shared" si="89"/>
        <v>143.74</v>
      </c>
      <c r="P234" s="32">
        <f t="shared" si="90"/>
        <v>0</v>
      </c>
      <c r="Q234" s="32">
        <f t="shared" si="91"/>
        <v>0</v>
      </c>
      <c r="R234" s="36">
        <f t="shared" si="92"/>
        <v>0</v>
      </c>
      <c r="S234" s="36">
        <f t="shared" si="93"/>
        <v>0</v>
      </c>
      <c r="T234" s="36">
        <f t="shared" si="94"/>
        <v>0</v>
      </c>
      <c r="U234" s="196">
        <f>'09-22 Hourly Purch Alloc'!J228</f>
        <v>61.559998372173027</v>
      </c>
      <c r="V234" s="185">
        <f t="shared" si="95"/>
        <v>0</v>
      </c>
      <c r="W234" s="37">
        <f t="shared" si="96"/>
        <v>0</v>
      </c>
      <c r="X234" s="38">
        <f t="shared" si="97"/>
        <v>0</v>
      </c>
      <c r="Y234" s="39">
        <f t="shared" si="98"/>
        <v>0</v>
      </c>
      <c r="Z234" s="246"/>
      <c r="AA234" s="189">
        <f t="shared" si="99"/>
        <v>0</v>
      </c>
      <c r="AB234" s="25">
        <f t="shared" si="100"/>
        <v>0</v>
      </c>
      <c r="AD234" s="29"/>
      <c r="AE234" s="67">
        <f>'09-22 Gen Pivot'!V228</f>
        <v>250.98400000000001</v>
      </c>
      <c r="AF234" s="195">
        <f>'09-22 KP Int Load &amp; Marg Loss'!N224</f>
        <v>528.74</v>
      </c>
      <c r="AG234" s="302">
        <f>'09-22 KP Int Load &amp; Marg Loss'!V224</f>
        <v>7.45</v>
      </c>
      <c r="AH234" s="67">
        <f>'09-22 Gen Pivot'!W228</f>
        <v>385</v>
      </c>
      <c r="AJ234" s="197">
        <f>'09-22 Gen Pivot'!Y228</f>
        <v>385</v>
      </c>
      <c r="AL234" s="29">
        <f t="shared" si="102"/>
        <v>0</v>
      </c>
      <c r="AN234" s="29">
        <f t="shared" si="103"/>
        <v>250.98400000000001</v>
      </c>
      <c r="AP234" s="33">
        <f t="shared" si="104"/>
        <v>-134.01599999999999</v>
      </c>
      <c r="AR234" s="197">
        <f>'09-22 Gen Pivot'!X228</f>
        <v>1404.9</v>
      </c>
    </row>
    <row r="235" spans="1:44" x14ac:dyDescent="0.25">
      <c r="A235" s="202">
        <f t="shared" si="101"/>
        <v>44814.33333333279</v>
      </c>
      <c r="B235" s="232"/>
      <c r="C235" s="174"/>
      <c r="D235" s="174"/>
      <c r="E235" s="131">
        <f t="shared" si="80"/>
        <v>0</v>
      </c>
      <c r="F235" s="50">
        <f t="shared" si="81"/>
        <v>0</v>
      </c>
      <c r="G235" s="49">
        <f t="shared" si="82"/>
        <v>0</v>
      </c>
      <c r="H235" s="54">
        <f>'09-22 Hourly Purch Alloc'!F229</f>
        <v>276.73899999999998</v>
      </c>
      <c r="I235" s="44">
        <f t="shared" si="83"/>
        <v>7.5600000000000005</v>
      </c>
      <c r="J235" s="34">
        <f t="shared" si="84"/>
        <v>0</v>
      </c>
      <c r="K235" s="167">
        <f t="shared" si="85"/>
        <v>0</v>
      </c>
      <c r="L235" s="34">
        <f t="shared" si="86"/>
        <v>250.74950000000001</v>
      </c>
      <c r="M235" s="34">
        <f t="shared" si="87"/>
        <v>385</v>
      </c>
      <c r="N235" s="34">
        <f t="shared" si="88"/>
        <v>535.05000000000007</v>
      </c>
      <c r="O235" s="32">
        <f t="shared" si="89"/>
        <v>150.05000000000007</v>
      </c>
      <c r="P235" s="32">
        <f t="shared" si="90"/>
        <v>0</v>
      </c>
      <c r="Q235" s="32">
        <f t="shared" si="91"/>
        <v>0</v>
      </c>
      <c r="R235" s="36">
        <f t="shared" si="92"/>
        <v>0</v>
      </c>
      <c r="S235" s="36">
        <f t="shared" si="93"/>
        <v>0</v>
      </c>
      <c r="T235" s="36">
        <f t="shared" si="94"/>
        <v>0</v>
      </c>
      <c r="U235" s="196">
        <f>'09-22 Hourly Purch Alloc'!J229</f>
        <v>63.92161800107683</v>
      </c>
      <c r="V235" s="185">
        <f t="shared" si="95"/>
        <v>0</v>
      </c>
      <c r="W235" s="37">
        <f t="shared" si="96"/>
        <v>0</v>
      </c>
      <c r="X235" s="38">
        <f t="shared" si="97"/>
        <v>0</v>
      </c>
      <c r="Y235" s="39">
        <f t="shared" si="98"/>
        <v>0</v>
      </c>
      <c r="Z235" s="246"/>
      <c r="AA235" s="189">
        <f t="shared" si="99"/>
        <v>0</v>
      </c>
      <c r="AB235" s="25">
        <f t="shared" si="100"/>
        <v>0</v>
      </c>
      <c r="AD235" s="29"/>
      <c r="AE235" s="67">
        <f>'09-22 Gen Pivot'!V229</f>
        <v>250.74950000000001</v>
      </c>
      <c r="AF235" s="195">
        <f>'09-22 KP Int Load &amp; Marg Loss'!N225</f>
        <v>535.05000000000007</v>
      </c>
      <c r="AG235" s="302">
        <f>'09-22 KP Int Load &amp; Marg Loss'!V225</f>
        <v>7.5600000000000005</v>
      </c>
      <c r="AH235" s="67">
        <f>'09-22 Gen Pivot'!W229</f>
        <v>385</v>
      </c>
      <c r="AJ235" s="197">
        <f>'09-22 Gen Pivot'!Y229</f>
        <v>385</v>
      </c>
      <c r="AL235" s="29">
        <f t="shared" si="102"/>
        <v>0</v>
      </c>
      <c r="AN235" s="29">
        <f t="shared" si="103"/>
        <v>250.74950000000001</v>
      </c>
      <c r="AP235" s="33">
        <f t="shared" si="104"/>
        <v>-134.25049999999999</v>
      </c>
      <c r="AR235" s="197">
        <f>'09-22 Gen Pivot'!X229</f>
        <v>1404.9</v>
      </c>
    </row>
    <row r="236" spans="1:44" x14ac:dyDescent="0.25">
      <c r="A236" s="202">
        <f t="shared" si="101"/>
        <v>44814.374999999454</v>
      </c>
      <c r="B236" s="232"/>
      <c r="C236" s="174"/>
      <c r="D236" s="174"/>
      <c r="E236" s="131">
        <f t="shared" si="80"/>
        <v>0</v>
      </c>
      <c r="F236" s="50">
        <f t="shared" si="81"/>
        <v>0</v>
      </c>
      <c r="G236" s="49">
        <f t="shared" si="82"/>
        <v>0</v>
      </c>
      <c r="H236" s="54">
        <f>'09-22 Hourly Purch Alloc'!F230</f>
        <v>293.06300000000005</v>
      </c>
      <c r="I236" s="44">
        <f t="shared" si="83"/>
        <v>7.54</v>
      </c>
      <c r="J236" s="34">
        <f t="shared" si="84"/>
        <v>0</v>
      </c>
      <c r="K236" s="167">
        <f t="shared" si="85"/>
        <v>0</v>
      </c>
      <c r="L236" s="34">
        <f t="shared" si="86"/>
        <v>250.99</v>
      </c>
      <c r="M236" s="34">
        <f t="shared" si="87"/>
        <v>385</v>
      </c>
      <c r="N236" s="34">
        <f t="shared" si="88"/>
        <v>551.59</v>
      </c>
      <c r="O236" s="32">
        <f t="shared" si="89"/>
        <v>166.59000000000003</v>
      </c>
      <c r="P236" s="32">
        <f t="shared" si="90"/>
        <v>0</v>
      </c>
      <c r="Q236" s="32">
        <f t="shared" si="91"/>
        <v>0</v>
      </c>
      <c r="R236" s="36">
        <f t="shared" si="92"/>
        <v>0</v>
      </c>
      <c r="S236" s="36">
        <f t="shared" si="93"/>
        <v>0</v>
      </c>
      <c r="T236" s="36">
        <f t="shared" si="94"/>
        <v>0</v>
      </c>
      <c r="U236" s="196">
        <f>'09-22 Hourly Purch Alloc'!J230</f>
        <v>67.4999982938822</v>
      </c>
      <c r="V236" s="185">
        <f t="shared" si="95"/>
        <v>0</v>
      </c>
      <c r="W236" s="37">
        <f t="shared" si="96"/>
        <v>0</v>
      </c>
      <c r="X236" s="38">
        <f t="shared" si="97"/>
        <v>0</v>
      </c>
      <c r="Y236" s="39">
        <f t="shared" si="98"/>
        <v>0</v>
      </c>
      <c r="Z236" s="246"/>
      <c r="AA236" s="189">
        <f t="shared" si="99"/>
        <v>0</v>
      </c>
      <c r="AB236" s="25">
        <f t="shared" si="100"/>
        <v>0</v>
      </c>
      <c r="AD236" s="29"/>
      <c r="AE236" s="67">
        <f>'09-22 Gen Pivot'!V230</f>
        <v>250.99</v>
      </c>
      <c r="AF236" s="195">
        <f>'09-22 KP Int Load &amp; Marg Loss'!N226</f>
        <v>551.59</v>
      </c>
      <c r="AG236" s="302">
        <f>'09-22 KP Int Load &amp; Marg Loss'!V226</f>
        <v>7.54</v>
      </c>
      <c r="AH236" s="67">
        <f>'09-22 Gen Pivot'!W230</f>
        <v>385</v>
      </c>
      <c r="AJ236" s="197">
        <f>'09-22 Gen Pivot'!Y230</f>
        <v>385</v>
      </c>
      <c r="AL236" s="29">
        <f t="shared" si="102"/>
        <v>0</v>
      </c>
      <c r="AN236" s="29">
        <f t="shared" si="103"/>
        <v>250.99</v>
      </c>
      <c r="AP236" s="33">
        <f t="shared" si="104"/>
        <v>-134.01</v>
      </c>
      <c r="AR236" s="197">
        <f>'09-22 Gen Pivot'!X230</f>
        <v>1404.9</v>
      </c>
    </row>
    <row r="237" spans="1:44" x14ac:dyDescent="0.25">
      <c r="A237" s="202">
        <f t="shared" si="101"/>
        <v>44814.416666666119</v>
      </c>
      <c r="B237" s="232"/>
      <c r="C237" s="174"/>
      <c r="D237" s="174"/>
      <c r="E237" s="131">
        <f t="shared" si="80"/>
        <v>0</v>
      </c>
      <c r="F237" s="50">
        <f t="shared" si="81"/>
        <v>0</v>
      </c>
      <c r="G237" s="49">
        <f t="shared" si="82"/>
        <v>0</v>
      </c>
      <c r="H237" s="54">
        <f>'09-22 Hourly Purch Alloc'!F231</f>
        <v>311.31</v>
      </c>
      <c r="I237" s="44">
        <f t="shared" si="83"/>
        <v>7.91</v>
      </c>
      <c r="J237" s="34">
        <f t="shared" si="84"/>
        <v>0</v>
      </c>
      <c r="K237" s="167">
        <f t="shared" si="85"/>
        <v>0</v>
      </c>
      <c r="L237" s="34">
        <f t="shared" si="86"/>
        <v>250.66499999999999</v>
      </c>
      <c r="M237" s="34">
        <f t="shared" si="87"/>
        <v>385</v>
      </c>
      <c r="N237" s="34">
        <f t="shared" si="88"/>
        <v>569.87999999999988</v>
      </c>
      <c r="O237" s="32">
        <f t="shared" si="89"/>
        <v>184.87999999999988</v>
      </c>
      <c r="P237" s="32">
        <f t="shared" si="90"/>
        <v>0</v>
      </c>
      <c r="Q237" s="32">
        <f t="shared" si="91"/>
        <v>0</v>
      </c>
      <c r="R237" s="36">
        <f t="shared" si="92"/>
        <v>0</v>
      </c>
      <c r="S237" s="36">
        <f t="shared" si="93"/>
        <v>0</v>
      </c>
      <c r="T237" s="36">
        <f t="shared" si="94"/>
        <v>0</v>
      </c>
      <c r="U237" s="196">
        <f>'09-22 Hourly Purch Alloc'!J231</f>
        <v>72.352524429025735</v>
      </c>
      <c r="V237" s="185">
        <f t="shared" si="95"/>
        <v>0</v>
      </c>
      <c r="W237" s="37">
        <f t="shared" si="96"/>
        <v>0</v>
      </c>
      <c r="X237" s="38">
        <f t="shared" si="97"/>
        <v>0</v>
      </c>
      <c r="Y237" s="39">
        <f t="shared" si="98"/>
        <v>0</v>
      </c>
      <c r="Z237" s="246"/>
      <c r="AA237" s="189">
        <f t="shared" si="99"/>
        <v>0</v>
      </c>
      <c r="AB237" s="25">
        <f t="shared" si="100"/>
        <v>0</v>
      </c>
      <c r="AD237" s="29"/>
      <c r="AE237" s="67">
        <f>'09-22 Gen Pivot'!V231</f>
        <v>250.66499999999999</v>
      </c>
      <c r="AF237" s="195">
        <f>'09-22 KP Int Load &amp; Marg Loss'!N227</f>
        <v>569.87999999999988</v>
      </c>
      <c r="AG237" s="302">
        <f>'09-22 KP Int Load &amp; Marg Loss'!V227</f>
        <v>7.91</v>
      </c>
      <c r="AH237" s="67">
        <f>'09-22 Gen Pivot'!W231</f>
        <v>385</v>
      </c>
      <c r="AJ237" s="197">
        <f>'09-22 Gen Pivot'!Y231</f>
        <v>385</v>
      </c>
      <c r="AL237" s="29">
        <f t="shared" si="102"/>
        <v>0</v>
      </c>
      <c r="AN237" s="29">
        <f t="shared" si="103"/>
        <v>250.66499999999999</v>
      </c>
      <c r="AP237" s="33">
        <f t="shared" si="104"/>
        <v>-134.33500000000001</v>
      </c>
      <c r="AR237" s="197">
        <f>'09-22 Gen Pivot'!X231</f>
        <v>1404.9</v>
      </c>
    </row>
    <row r="238" spans="1:44" x14ac:dyDescent="0.25">
      <c r="A238" s="202">
        <f t="shared" si="101"/>
        <v>44814.458333332783</v>
      </c>
      <c r="B238" s="232"/>
      <c r="C238" s="174"/>
      <c r="D238" s="174"/>
      <c r="E238" s="131">
        <f t="shared" si="80"/>
        <v>0</v>
      </c>
      <c r="F238" s="50">
        <f t="shared" si="81"/>
        <v>0</v>
      </c>
      <c r="G238" s="49">
        <f t="shared" si="82"/>
        <v>0</v>
      </c>
      <c r="H238" s="54">
        <f>'09-22 Hourly Purch Alloc'!F232</f>
        <v>341.12100000000004</v>
      </c>
      <c r="I238" s="44">
        <f t="shared" si="83"/>
        <v>7.93</v>
      </c>
      <c r="J238" s="34">
        <f t="shared" si="84"/>
        <v>0</v>
      </c>
      <c r="K238" s="167">
        <f t="shared" si="85"/>
        <v>0</v>
      </c>
      <c r="L238" s="34">
        <f t="shared" si="86"/>
        <v>251.08449999999999</v>
      </c>
      <c r="M238" s="34">
        <f t="shared" si="87"/>
        <v>385</v>
      </c>
      <c r="N238" s="34">
        <f t="shared" si="88"/>
        <v>600.13</v>
      </c>
      <c r="O238" s="32">
        <f t="shared" si="89"/>
        <v>215.13</v>
      </c>
      <c r="P238" s="32">
        <f t="shared" si="90"/>
        <v>0</v>
      </c>
      <c r="Q238" s="32">
        <f t="shared" si="91"/>
        <v>0</v>
      </c>
      <c r="R238" s="36">
        <f t="shared" si="92"/>
        <v>0</v>
      </c>
      <c r="S238" s="36">
        <f t="shared" si="93"/>
        <v>0</v>
      </c>
      <c r="T238" s="36">
        <f t="shared" si="94"/>
        <v>0</v>
      </c>
      <c r="U238" s="196">
        <f>'09-22 Hourly Purch Alloc'!J232</f>
        <v>81.940000762192881</v>
      </c>
      <c r="V238" s="185">
        <f t="shared" si="95"/>
        <v>0</v>
      </c>
      <c r="W238" s="37">
        <f t="shared" si="96"/>
        <v>0</v>
      </c>
      <c r="X238" s="38">
        <f t="shared" si="97"/>
        <v>0</v>
      </c>
      <c r="Y238" s="39">
        <f t="shared" si="98"/>
        <v>0</v>
      </c>
      <c r="Z238" s="246"/>
      <c r="AA238" s="189">
        <f t="shared" si="99"/>
        <v>0</v>
      </c>
      <c r="AB238" s="25">
        <f t="shared" si="100"/>
        <v>0</v>
      </c>
      <c r="AD238" s="29"/>
      <c r="AE238" s="67">
        <f>'09-22 Gen Pivot'!V232</f>
        <v>251.08449999999999</v>
      </c>
      <c r="AF238" s="195">
        <f>'09-22 KP Int Load &amp; Marg Loss'!N228</f>
        <v>600.13</v>
      </c>
      <c r="AG238" s="302">
        <f>'09-22 KP Int Load &amp; Marg Loss'!V228</f>
        <v>7.93</v>
      </c>
      <c r="AH238" s="67">
        <f>'09-22 Gen Pivot'!W232</f>
        <v>385</v>
      </c>
      <c r="AJ238" s="197">
        <f>'09-22 Gen Pivot'!Y232</f>
        <v>385</v>
      </c>
      <c r="AL238" s="29">
        <f t="shared" si="102"/>
        <v>0</v>
      </c>
      <c r="AN238" s="29">
        <f t="shared" si="103"/>
        <v>251.08449999999999</v>
      </c>
      <c r="AP238" s="33">
        <f t="shared" si="104"/>
        <v>-133.91550000000001</v>
      </c>
      <c r="AR238" s="197">
        <f>'09-22 Gen Pivot'!X232</f>
        <v>1404.9</v>
      </c>
    </row>
    <row r="239" spans="1:44" x14ac:dyDescent="0.25">
      <c r="A239" s="202">
        <f t="shared" si="101"/>
        <v>44814.499999999447</v>
      </c>
      <c r="B239" s="232"/>
      <c r="C239" s="174"/>
      <c r="D239" s="174"/>
      <c r="E239" s="131">
        <f t="shared" si="80"/>
        <v>0</v>
      </c>
      <c r="F239" s="50">
        <f t="shared" si="81"/>
        <v>0</v>
      </c>
      <c r="G239" s="49">
        <f t="shared" si="82"/>
        <v>0</v>
      </c>
      <c r="H239" s="54">
        <f>'09-22 Hourly Purch Alloc'!F233</f>
        <v>362.24199999999996</v>
      </c>
      <c r="I239" s="44">
        <f t="shared" si="83"/>
        <v>8.509999999999998</v>
      </c>
      <c r="J239" s="34">
        <f t="shared" si="84"/>
        <v>0</v>
      </c>
      <c r="K239" s="167">
        <f t="shared" si="85"/>
        <v>0</v>
      </c>
      <c r="L239" s="34">
        <f t="shared" si="86"/>
        <v>252.114</v>
      </c>
      <c r="M239" s="34">
        <f t="shared" si="87"/>
        <v>385</v>
      </c>
      <c r="N239" s="34">
        <f t="shared" si="88"/>
        <v>622.86999999999989</v>
      </c>
      <c r="O239" s="32">
        <f t="shared" si="89"/>
        <v>237.86999999999989</v>
      </c>
      <c r="P239" s="32">
        <f t="shared" si="90"/>
        <v>0</v>
      </c>
      <c r="Q239" s="32">
        <f t="shared" si="91"/>
        <v>0</v>
      </c>
      <c r="R239" s="36">
        <f t="shared" si="92"/>
        <v>0</v>
      </c>
      <c r="S239" s="36">
        <f t="shared" si="93"/>
        <v>0</v>
      </c>
      <c r="T239" s="36">
        <f t="shared" si="94"/>
        <v>0</v>
      </c>
      <c r="U239" s="196">
        <f>'09-22 Hourly Purch Alloc'!J233</f>
        <v>90.599999447882922</v>
      </c>
      <c r="V239" s="185">
        <f t="shared" si="95"/>
        <v>0</v>
      </c>
      <c r="W239" s="37">
        <f t="shared" si="96"/>
        <v>0</v>
      </c>
      <c r="X239" s="38">
        <f t="shared" si="97"/>
        <v>0</v>
      </c>
      <c r="Y239" s="39">
        <f t="shared" si="98"/>
        <v>0</v>
      </c>
      <c r="Z239" s="246"/>
      <c r="AA239" s="189">
        <f t="shared" si="99"/>
        <v>0</v>
      </c>
      <c r="AB239" s="25">
        <f t="shared" si="100"/>
        <v>0</v>
      </c>
      <c r="AD239" s="29"/>
      <c r="AE239" s="67">
        <f>'09-22 Gen Pivot'!V233</f>
        <v>252.114</v>
      </c>
      <c r="AF239" s="195">
        <f>'09-22 KP Int Load &amp; Marg Loss'!N229</f>
        <v>622.86999999999989</v>
      </c>
      <c r="AG239" s="302">
        <f>'09-22 KP Int Load &amp; Marg Loss'!V229</f>
        <v>8.509999999999998</v>
      </c>
      <c r="AH239" s="67">
        <f>'09-22 Gen Pivot'!W233</f>
        <v>385</v>
      </c>
      <c r="AJ239" s="197">
        <f>'09-22 Gen Pivot'!Y233</f>
        <v>385</v>
      </c>
      <c r="AL239" s="29">
        <f t="shared" si="102"/>
        <v>0</v>
      </c>
      <c r="AN239" s="29">
        <f t="shared" si="103"/>
        <v>252.114</v>
      </c>
      <c r="AP239" s="33">
        <f t="shared" si="104"/>
        <v>-132.886</v>
      </c>
      <c r="AR239" s="197">
        <f>'09-22 Gen Pivot'!X233</f>
        <v>1404.9</v>
      </c>
    </row>
    <row r="240" spans="1:44" x14ac:dyDescent="0.25">
      <c r="A240" s="202">
        <f t="shared" si="101"/>
        <v>44814.541666666111</v>
      </c>
      <c r="B240" s="232"/>
      <c r="C240" s="174"/>
      <c r="D240" s="174"/>
      <c r="E240" s="131">
        <f t="shared" si="80"/>
        <v>0</v>
      </c>
      <c r="F240" s="50">
        <f t="shared" si="81"/>
        <v>0</v>
      </c>
      <c r="G240" s="49">
        <f t="shared" si="82"/>
        <v>0</v>
      </c>
      <c r="H240" s="54">
        <f>'09-22 Hourly Purch Alloc'!F234</f>
        <v>374.47</v>
      </c>
      <c r="I240" s="44">
        <f t="shared" si="83"/>
        <v>8.6199999999999992</v>
      </c>
      <c r="J240" s="34">
        <f t="shared" si="84"/>
        <v>0</v>
      </c>
      <c r="K240" s="167">
        <f t="shared" si="85"/>
        <v>0</v>
      </c>
      <c r="L240" s="34">
        <f t="shared" si="86"/>
        <v>251.01499999999999</v>
      </c>
      <c r="M240" s="34">
        <f t="shared" si="87"/>
        <v>385</v>
      </c>
      <c r="N240" s="34">
        <f t="shared" si="88"/>
        <v>634.1099999999999</v>
      </c>
      <c r="O240" s="32">
        <f t="shared" si="89"/>
        <v>249.1099999999999</v>
      </c>
      <c r="P240" s="32">
        <f t="shared" si="90"/>
        <v>0</v>
      </c>
      <c r="Q240" s="32">
        <f t="shared" si="91"/>
        <v>0</v>
      </c>
      <c r="R240" s="36">
        <f t="shared" si="92"/>
        <v>0</v>
      </c>
      <c r="S240" s="36">
        <f t="shared" si="93"/>
        <v>0</v>
      </c>
      <c r="T240" s="36">
        <f t="shared" si="94"/>
        <v>0</v>
      </c>
      <c r="U240" s="196">
        <f>'09-22 Hourly Purch Alloc'!J234</f>
        <v>96.999999999999986</v>
      </c>
      <c r="V240" s="185">
        <f t="shared" si="95"/>
        <v>0</v>
      </c>
      <c r="W240" s="37">
        <f t="shared" si="96"/>
        <v>0</v>
      </c>
      <c r="X240" s="38">
        <f t="shared" si="97"/>
        <v>0</v>
      </c>
      <c r="Y240" s="39">
        <f t="shared" si="98"/>
        <v>0</v>
      </c>
      <c r="Z240" s="246"/>
      <c r="AA240" s="189">
        <f t="shared" si="99"/>
        <v>0</v>
      </c>
      <c r="AB240" s="25">
        <f t="shared" si="100"/>
        <v>0</v>
      </c>
      <c r="AD240" s="29"/>
      <c r="AE240" s="67">
        <f>'09-22 Gen Pivot'!V234</f>
        <v>251.01499999999999</v>
      </c>
      <c r="AF240" s="195">
        <f>'09-22 KP Int Load &amp; Marg Loss'!N230</f>
        <v>634.1099999999999</v>
      </c>
      <c r="AG240" s="302">
        <f>'09-22 KP Int Load &amp; Marg Loss'!V230</f>
        <v>8.6199999999999992</v>
      </c>
      <c r="AH240" s="67">
        <f>'09-22 Gen Pivot'!W234</f>
        <v>385</v>
      </c>
      <c r="AJ240" s="197">
        <f>'09-22 Gen Pivot'!Y234</f>
        <v>385</v>
      </c>
      <c r="AL240" s="29">
        <f t="shared" si="102"/>
        <v>0</v>
      </c>
      <c r="AN240" s="29">
        <f t="shared" si="103"/>
        <v>251.01499999999999</v>
      </c>
      <c r="AP240" s="33">
        <f t="shared" si="104"/>
        <v>-133.98500000000001</v>
      </c>
      <c r="AR240" s="197">
        <f>'09-22 Gen Pivot'!X234</f>
        <v>1404.9</v>
      </c>
    </row>
    <row r="241" spans="1:44" x14ac:dyDescent="0.25">
      <c r="A241" s="202">
        <f t="shared" si="101"/>
        <v>44814.583333332776</v>
      </c>
      <c r="B241" s="232"/>
      <c r="C241" s="174"/>
      <c r="D241" s="174"/>
      <c r="E241" s="131">
        <f t="shared" si="80"/>
        <v>0</v>
      </c>
      <c r="F241" s="50">
        <f t="shared" si="81"/>
        <v>0</v>
      </c>
      <c r="G241" s="49">
        <f t="shared" si="82"/>
        <v>0</v>
      </c>
      <c r="H241" s="54">
        <f>'09-22 Hourly Purch Alloc'!F235</f>
        <v>385.738</v>
      </c>
      <c r="I241" s="44">
        <f t="shared" si="83"/>
        <v>8.6199999999999992</v>
      </c>
      <c r="J241" s="34">
        <f t="shared" si="84"/>
        <v>0</v>
      </c>
      <c r="K241" s="167">
        <f t="shared" si="85"/>
        <v>0</v>
      </c>
      <c r="L241" s="34">
        <f t="shared" si="86"/>
        <v>250.8715</v>
      </c>
      <c r="M241" s="34">
        <f t="shared" si="87"/>
        <v>385</v>
      </c>
      <c r="N241" s="34">
        <f t="shared" si="88"/>
        <v>645.23</v>
      </c>
      <c r="O241" s="32">
        <f t="shared" si="89"/>
        <v>260.23</v>
      </c>
      <c r="P241" s="32">
        <f t="shared" si="90"/>
        <v>0</v>
      </c>
      <c r="Q241" s="32">
        <f t="shared" si="91"/>
        <v>0</v>
      </c>
      <c r="R241" s="36">
        <f t="shared" si="92"/>
        <v>0</v>
      </c>
      <c r="S241" s="36">
        <f t="shared" si="93"/>
        <v>0</v>
      </c>
      <c r="T241" s="36">
        <f t="shared" si="94"/>
        <v>0</v>
      </c>
      <c r="U241" s="196">
        <f>'09-22 Hourly Purch Alloc'!J235</f>
        <v>97.910001088821943</v>
      </c>
      <c r="V241" s="185">
        <f t="shared" si="95"/>
        <v>0</v>
      </c>
      <c r="W241" s="37">
        <f t="shared" si="96"/>
        <v>0</v>
      </c>
      <c r="X241" s="38">
        <f t="shared" si="97"/>
        <v>0</v>
      </c>
      <c r="Y241" s="39">
        <f t="shared" si="98"/>
        <v>0</v>
      </c>
      <c r="Z241" s="246"/>
      <c r="AA241" s="189">
        <f t="shared" si="99"/>
        <v>0</v>
      </c>
      <c r="AB241" s="25">
        <f t="shared" si="100"/>
        <v>0</v>
      </c>
      <c r="AD241" s="29"/>
      <c r="AE241" s="67">
        <f>'09-22 Gen Pivot'!V235</f>
        <v>250.8715</v>
      </c>
      <c r="AF241" s="195">
        <f>'09-22 KP Int Load &amp; Marg Loss'!N231</f>
        <v>645.23</v>
      </c>
      <c r="AG241" s="302">
        <f>'09-22 KP Int Load &amp; Marg Loss'!V231</f>
        <v>8.6199999999999992</v>
      </c>
      <c r="AH241" s="67">
        <f>'09-22 Gen Pivot'!W235</f>
        <v>385</v>
      </c>
      <c r="AJ241" s="197">
        <f>'09-22 Gen Pivot'!Y235</f>
        <v>385</v>
      </c>
      <c r="AL241" s="29">
        <f t="shared" si="102"/>
        <v>0</v>
      </c>
      <c r="AN241" s="29">
        <f t="shared" si="103"/>
        <v>250.8715</v>
      </c>
      <c r="AP241" s="33">
        <f t="shared" si="104"/>
        <v>-134.1285</v>
      </c>
      <c r="AR241" s="197">
        <f>'09-22 Gen Pivot'!X235</f>
        <v>1404.9</v>
      </c>
    </row>
    <row r="242" spans="1:44" x14ac:dyDescent="0.25">
      <c r="A242" s="202">
        <f t="shared" si="101"/>
        <v>44814.62499999944</v>
      </c>
      <c r="B242" s="232"/>
      <c r="C242" s="174"/>
      <c r="D242" s="174"/>
      <c r="E242" s="131">
        <f t="shared" si="80"/>
        <v>0</v>
      </c>
      <c r="F242" s="50">
        <f t="shared" si="81"/>
        <v>0</v>
      </c>
      <c r="G242" s="49">
        <f t="shared" si="82"/>
        <v>0</v>
      </c>
      <c r="H242" s="54">
        <f>'09-22 Hourly Purch Alloc'!F236</f>
        <v>386.38</v>
      </c>
      <c r="I242" s="44">
        <f t="shared" si="83"/>
        <v>8.93</v>
      </c>
      <c r="J242" s="34">
        <f t="shared" si="84"/>
        <v>0</v>
      </c>
      <c r="K242" s="167">
        <f t="shared" si="85"/>
        <v>0</v>
      </c>
      <c r="L242" s="34">
        <f t="shared" si="86"/>
        <v>255.8245</v>
      </c>
      <c r="M242" s="34">
        <f t="shared" si="87"/>
        <v>385</v>
      </c>
      <c r="N242" s="34">
        <f t="shared" si="88"/>
        <v>651.12</v>
      </c>
      <c r="O242" s="32">
        <f t="shared" si="89"/>
        <v>266.12</v>
      </c>
      <c r="P242" s="32">
        <f t="shared" si="90"/>
        <v>0</v>
      </c>
      <c r="Q242" s="32">
        <f t="shared" si="91"/>
        <v>0</v>
      </c>
      <c r="R242" s="36">
        <f t="shared" si="92"/>
        <v>0</v>
      </c>
      <c r="S242" s="36">
        <f t="shared" si="93"/>
        <v>0</v>
      </c>
      <c r="T242" s="36">
        <f t="shared" si="94"/>
        <v>0</v>
      </c>
      <c r="U242" s="196">
        <f>'09-22 Hourly Purch Alloc'!J236</f>
        <v>99.620001035250269</v>
      </c>
      <c r="V242" s="185">
        <f t="shared" si="95"/>
        <v>0</v>
      </c>
      <c r="W242" s="37">
        <f t="shared" si="96"/>
        <v>0</v>
      </c>
      <c r="X242" s="38">
        <f t="shared" si="97"/>
        <v>0</v>
      </c>
      <c r="Y242" s="39">
        <f t="shared" si="98"/>
        <v>0</v>
      </c>
      <c r="Z242" s="246"/>
      <c r="AA242" s="189">
        <f t="shared" si="99"/>
        <v>0</v>
      </c>
      <c r="AB242" s="25">
        <f t="shared" si="100"/>
        <v>0</v>
      </c>
      <c r="AD242" s="29"/>
      <c r="AE242" s="67">
        <f>'09-22 Gen Pivot'!V236</f>
        <v>255.8245</v>
      </c>
      <c r="AF242" s="195">
        <f>'09-22 KP Int Load &amp; Marg Loss'!N232</f>
        <v>651.12</v>
      </c>
      <c r="AG242" s="302">
        <f>'09-22 KP Int Load &amp; Marg Loss'!V232</f>
        <v>8.93</v>
      </c>
      <c r="AH242" s="67">
        <f>'09-22 Gen Pivot'!W236</f>
        <v>385</v>
      </c>
      <c r="AJ242" s="197">
        <f>'09-22 Gen Pivot'!Y236</f>
        <v>385</v>
      </c>
      <c r="AL242" s="29">
        <f t="shared" si="102"/>
        <v>0</v>
      </c>
      <c r="AN242" s="29">
        <f t="shared" si="103"/>
        <v>255.8245</v>
      </c>
      <c r="AP242" s="33">
        <f t="shared" si="104"/>
        <v>-129.1755</v>
      </c>
      <c r="AR242" s="197">
        <f>'09-22 Gen Pivot'!X236</f>
        <v>1404.9</v>
      </c>
    </row>
    <row r="243" spans="1:44" x14ac:dyDescent="0.25">
      <c r="A243" s="202">
        <f t="shared" si="101"/>
        <v>44814.666666666104</v>
      </c>
      <c r="B243" s="232"/>
      <c r="C243" s="174"/>
      <c r="D243" s="174"/>
      <c r="E243" s="131">
        <f t="shared" si="80"/>
        <v>0</v>
      </c>
      <c r="F243" s="50">
        <f t="shared" si="81"/>
        <v>0</v>
      </c>
      <c r="G243" s="49">
        <f t="shared" si="82"/>
        <v>0</v>
      </c>
      <c r="H243" s="54">
        <f>'09-22 Hourly Purch Alloc'!F237</f>
        <v>400.90099999999995</v>
      </c>
      <c r="I243" s="44">
        <f t="shared" si="83"/>
        <v>9.009999999999998</v>
      </c>
      <c r="J243" s="34">
        <f t="shared" si="84"/>
        <v>0</v>
      </c>
      <c r="K243" s="167">
        <f t="shared" si="85"/>
        <v>0</v>
      </c>
      <c r="L243" s="34">
        <f t="shared" si="86"/>
        <v>251.7585</v>
      </c>
      <c r="M243" s="34">
        <f t="shared" si="87"/>
        <v>385</v>
      </c>
      <c r="N243" s="34">
        <f t="shared" si="88"/>
        <v>661.68000000000006</v>
      </c>
      <c r="O243" s="32">
        <f t="shared" si="89"/>
        <v>276.68000000000006</v>
      </c>
      <c r="P243" s="32">
        <f t="shared" si="90"/>
        <v>0</v>
      </c>
      <c r="Q243" s="32">
        <f t="shared" si="91"/>
        <v>0</v>
      </c>
      <c r="R243" s="36">
        <f t="shared" si="92"/>
        <v>0</v>
      </c>
      <c r="S243" s="36">
        <f t="shared" si="93"/>
        <v>0</v>
      </c>
      <c r="T243" s="36">
        <f t="shared" si="94"/>
        <v>0</v>
      </c>
      <c r="U243" s="196">
        <f>'09-22 Hourly Purch Alloc'!J237</f>
        <v>106.10999972561805</v>
      </c>
      <c r="V243" s="185">
        <f t="shared" si="95"/>
        <v>0</v>
      </c>
      <c r="W243" s="37">
        <f t="shared" si="96"/>
        <v>0</v>
      </c>
      <c r="X243" s="38">
        <f t="shared" si="97"/>
        <v>0</v>
      </c>
      <c r="Y243" s="39">
        <f t="shared" si="98"/>
        <v>0</v>
      </c>
      <c r="Z243" s="246"/>
      <c r="AA243" s="189">
        <f t="shared" si="99"/>
        <v>0</v>
      </c>
      <c r="AB243" s="25">
        <f t="shared" si="100"/>
        <v>0</v>
      </c>
      <c r="AD243" s="29"/>
      <c r="AE243" s="67">
        <f>'09-22 Gen Pivot'!V237</f>
        <v>251.7585</v>
      </c>
      <c r="AF243" s="195">
        <f>'09-22 KP Int Load &amp; Marg Loss'!N233</f>
        <v>661.68000000000006</v>
      </c>
      <c r="AG243" s="302">
        <f>'09-22 KP Int Load &amp; Marg Loss'!V233</f>
        <v>9.009999999999998</v>
      </c>
      <c r="AH243" s="67">
        <f>'09-22 Gen Pivot'!W237</f>
        <v>385</v>
      </c>
      <c r="AJ243" s="197">
        <f>'09-22 Gen Pivot'!Y237</f>
        <v>385</v>
      </c>
      <c r="AL243" s="29">
        <f t="shared" si="102"/>
        <v>0</v>
      </c>
      <c r="AN243" s="29">
        <f t="shared" si="103"/>
        <v>251.7585</v>
      </c>
      <c r="AP243" s="33">
        <f t="shared" si="104"/>
        <v>-133.2415</v>
      </c>
      <c r="AR243" s="197">
        <f>'09-22 Gen Pivot'!X237</f>
        <v>1404.9</v>
      </c>
    </row>
    <row r="244" spans="1:44" x14ac:dyDescent="0.25">
      <c r="A244" s="202">
        <f t="shared" si="101"/>
        <v>44814.708333332768</v>
      </c>
      <c r="B244" s="232"/>
      <c r="C244" s="174"/>
      <c r="D244" s="174"/>
      <c r="E244" s="131">
        <f t="shared" si="80"/>
        <v>0</v>
      </c>
      <c r="F244" s="50">
        <f t="shared" si="81"/>
        <v>0</v>
      </c>
      <c r="G244" s="49">
        <f t="shared" si="82"/>
        <v>0</v>
      </c>
      <c r="H244" s="54">
        <f>'09-22 Hourly Purch Alloc'!F238</f>
        <v>398.80500000000001</v>
      </c>
      <c r="I244" s="44">
        <f t="shared" si="83"/>
        <v>9.4199999999999982</v>
      </c>
      <c r="J244" s="34">
        <f t="shared" si="84"/>
        <v>0</v>
      </c>
      <c r="K244" s="167">
        <f t="shared" si="85"/>
        <v>0</v>
      </c>
      <c r="L244" s="34">
        <f t="shared" si="86"/>
        <v>251.477</v>
      </c>
      <c r="M244" s="34">
        <f t="shared" si="87"/>
        <v>385</v>
      </c>
      <c r="N244" s="34">
        <f t="shared" si="88"/>
        <v>659.71</v>
      </c>
      <c r="O244" s="32">
        <f t="shared" si="89"/>
        <v>274.71000000000004</v>
      </c>
      <c r="P244" s="32">
        <f t="shared" si="90"/>
        <v>0</v>
      </c>
      <c r="Q244" s="32">
        <f t="shared" si="91"/>
        <v>0</v>
      </c>
      <c r="R244" s="36">
        <f t="shared" si="92"/>
        <v>0</v>
      </c>
      <c r="S244" s="36">
        <f t="shared" si="93"/>
        <v>0</v>
      </c>
      <c r="T244" s="36">
        <f t="shared" si="94"/>
        <v>0</v>
      </c>
      <c r="U244" s="196">
        <f>'09-22 Hourly Purch Alloc'!J238</f>
        <v>109.62999837013075</v>
      </c>
      <c r="V244" s="185">
        <f t="shared" si="95"/>
        <v>0</v>
      </c>
      <c r="W244" s="37">
        <f t="shared" si="96"/>
        <v>0</v>
      </c>
      <c r="X244" s="38">
        <f t="shared" si="97"/>
        <v>0</v>
      </c>
      <c r="Y244" s="39">
        <f t="shared" si="98"/>
        <v>0</v>
      </c>
      <c r="Z244" s="246"/>
      <c r="AA244" s="189">
        <f t="shared" si="99"/>
        <v>0</v>
      </c>
      <c r="AB244" s="25">
        <f t="shared" si="100"/>
        <v>0</v>
      </c>
      <c r="AD244" s="29"/>
      <c r="AE244" s="67">
        <f>'09-22 Gen Pivot'!V238</f>
        <v>251.477</v>
      </c>
      <c r="AF244" s="195">
        <f>'09-22 KP Int Load &amp; Marg Loss'!N234</f>
        <v>659.71</v>
      </c>
      <c r="AG244" s="302">
        <f>'09-22 KP Int Load &amp; Marg Loss'!V234</f>
        <v>9.4199999999999982</v>
      </c>
      <c r="AH244" s="67">
        <f>'09-22 Gen Pivot'!W238</f>
        <v>385</v>
      </c>
      <c r="AJ244" s="197">
        <f>'09-22 Gen Pivot'!Y238</f>
        <v>385</v>
      </c>
      <c r="AL244" s="29">
        <f t="shared" si="102"/>
        <v>0</v>
      </c>
      <c r="AN244" s="29">
        <f t="shared" si="103"/>
        <v>251.477</v>
      </c>
      <c r="AP244" s="33">
        <f t="shared" si="104"/>
        <v>-133.523</v>
      </c>
      <c r="AR244" s="197">
        <f>'09-22 Gen Pivot'!X238</f>
        <v>1404.9</v>
      </c>
    </row>
    <row r="245" spans="1:44" x14ac:dyDescent="0.25">
      <c r="A245" s="202">
        <f t="shared" si="101"/>
        <v>44814.749999999432</v>
      </c>
      <c r="B245" s="232"/>
      <c r="C245" s="174"/>
      <c r="D245" s="174"/>
      <c r="E245" s="131">
        <f t="shared" si="80"/>
        <v>0</v>
      </c>
      <c r="F245" s="50">
        <f t="shared" si="81"/>
        <v>0</v>
      </c>
      <c r="G245" s="49">
        <f t="shared" si="82"/>
        <v>0</v>
      </c>
      <c r="H245" s="54">
        <f>'09-22 Hourly Purch Alloc'!F239</f>
        <v>390.548</v>
      </c>
      <c r="I245" s="44">
        <f t="shared" si="83"/>
        <v>9.23</v>
      </c>
      <c r="J245" s="34">
        <f t="shared" si="84"/>
        <v>0</v>
      </c>
      <c r="K245" s="167">
        <f t="shared" si="85"/>
        <v>0</v>
      </c>
      <c r="L245" s="34">
        <f t="shared" si="86"/>
        <v>251.45599999999999</v>
      </c>
      <c r="M245" s="34">
        <f t="shared" si="87"/>
        <v>385</v>
      </c>
      <c r="N245" s="34">
        <f t="shared" si="88"/>
        <v>651.23</v>
      </c>
      <c r="O245" s="32">
        <f t="shared" si="89"/>
        <v>266.23</v>
      </c>
      <c r="P245" s="32">
        <f t="shared" si="90"/>
        <v>0</v>
      </c>
      <c r="Q245" s="32">
        <f t="shared" si="91"/>
        <v>0</v>
      </c>
      <c r="R245" s="36">
        <f t="shared" si="92"/>
        <v>0</v>
      </c>
      <c r="S245" s="36">
        <f t="shared" si="93"/>
        <v>0</v>
      </c>
      <c r="T245" s="36">
        <f t="shared" si="94"/>
        <v>0</v>
      </c>
      <c r="U245" s="196">
        <f>'09-22 Hourly Purch Alloc'!J239</f>
        <v>111.2999989757981</v>
      </c>
      <c r="V245" s="185">
        <f t="shared" si="95"/>
        <v>0</v>
      </c>
      <c r="W245" s="37">
        <f t="shared" si="96"/>
        <v>0</v>
      </c>
      <c r="X245" s="38">
        <f t="shared" si="97"/>
        <v>0</v>
      </c>
      <c r="Y245" s="39">
        <f t="shared" si="98"/>
        <v>0</v>
      </c>
      <c r="Z245" s="246"/>
      <c r="AA245" s="189">
        <f t="shared" si="99"/>
        <v>0</v>
      </c>
      <c r="AB245" s="25">
        <f t="shared" si="100"/>
        <v>0</v>
      </c>
      <c r="AD245" s="29"/>
      <c r="AE245" s="67">
        <f>'09-22 Gen Pivot'!V239</f>
        <v>251.45599999999999</v>
      </c>
      <c r="AF245" s="195">
        <f>'09-22 KP Int Load &amp; Marg Loss'!N235</f>
        <v>651.23</v>
      </c>
      <c r="AG245" s="302">
        <f>'09-22 KP Int Load &amp; Marg Loss'!V235</f>
        <v>9.23</v>
      </c>
      <c r="AH245" s="67">
        <f>'09-22 Gen Pivot'!W239</f>
        <v>385</v>
      </c>
      <c r="AJ245" s="197">
        <f>'09-22 Gen Pivot'!Y239</f>
        <v>385</v>
      </c>
      <c r="AL245" s="29">
        <f t="shared" si="102"/>
        <v>0</v>
      </c>
      <c r="AN245" s="29">
        <f t="shared" si="103"/>
        <v>251.45599999999999</v>
      </c>
      <c r="AP245" s="33">
        <f t="shared" si="104"/>
        <v>-133.54400000000001</v>
      </c>
      <c r="AR245" s="197">
        <f>'09-22 Gen Pivot'!X239</f>
        <v>1404.9</v>
      </c>
    </row>
    <row r="246" spans="1:44" x14ac:dyDescent="0.25">
      <c r="A246" s="202">
        <f t="shared" si="101"/>
        <v>44814.791666666097</v>
      </c>
      <c r="B246" s="232"/>
      <c r="C246" s="174"/>
      <c r="D246" s="174"/>
      <c r="E246" s="131">
        <f t="shared" si="80"/>
        <v>0</v>
      </c>
      <c r="F246" s="50">
        <f t="shared" si="81"/>
        <v>0</v>
      </c>
      <c r="G246" s="49">
        <f t="shared" si="82"/>
        <v>0</v>
      </c>
      <c r="H246" s="54">
        <f>'09-22 Hourly Purch Alloc'!F240</f>
        <v>382.34899999999999</v>
      </c>
      <c r="I246" s="44">
        <f t="shared" si="83"/>
        <v>8.92</v>
      </c>
      <c r="J246" s="34">
        <f t="shared" si="84"/>
        <v>0</v>
      </c>
      <c r="K246" s="167">
        <f t="shared" si="85"/>
        <v>0</v>
      </c>
      <c r="L246" s="34">
        <f t="shared" si="86"/>
        <v>251.06549999999999</v>
      </c>
      <c r="M246" s="34">
        <f t="shared" si="87"/>
        <v>385</v>
      </c>
      <c r="N246" s="34">
        <f t="shared" si="88"/>
        <v>642.33000000000004</v>
      </c>
      <c r="O246" s="32">
        <f t="shared" si="89"/>
        <v>257.33000000000004</v>
      </c>
      <c r="P246" s="32">
        <f t="shared" si="90"/>
        <v>0</v>
      </c>
      <c r="Q246" s="32">
        <f t="shared" si="91"/>
        <v>0</v>
      </c>
      <c r="R246" s="36">
        <f t="shared" si="92"/>
        <v>0</v>
      </c>
      <c r="S246" s="36">
        <f t="shared" si="93"/>
        <v>0</v>
      </c>
      <c r="T246" s="36">
        <f t="shared" si="94"/>
        <v>0</v>
      </c>
      <c r="U246" s="196">
        <f>'09-22 Hourly Purch Alloc'!J240</f>
        <v>107.15892068241318</v>
      </c>
      <c r="V246" s="185">
        <f t="shared" si="95"/>
        <v>0</v>
      </c>
      <c r="W246" s="37">
        <f t="shared" si="96"/>
        <v>0</v>
      </c>
      <c r="X246" s="38">
        <f t="shared" si="97"/>
        <v>0</v>
      </c>
      <c r="Y246" s="39">
        <f t="shared" si="98"/>
        <v>0</v>
      </c>
      <c r="Z246" s="246"/>
      <c r="AA246" s="189">
        <f t="shared" si="99"/>
        <v>0</v>
      </c>
      <c r="AB246" s="25">
        <f t="shared" si="100"/>
        <v>0</v>
      </c>
      <c r="AD246" s="29"/>
      <c r="AE246" s="67">
        <f>'09-22 Gen Pivot'!V240</f>
        <v>251.06549999999999</v>
      </c>
      <c r="AF246" s="195">
        <f>'09-22 KP Int Load &amp; Marg Loss'!N236</f>
        <v>642.33000000000004</v>
      </c>
      <c r="AG246" s="302">
        <f>'09-22 KP Int Load &amp; Marg Loss'!V236</f>
        <v>8.92</v>
      </c>
      <c r="AH246" s="67">
        <f>'09-22 Gen Pivot'!W240</f>
        <v>385</v>
      </c>
      <c r="AJ246" s="197">
        <f>'09-22 Gen Pivot'!Y240</f>
        <v>385</v>
      </c>
      <c r="AL246" s="29">
        <f t="shared" si="102"/>
        <v>0</v>
      </c>
      <c r="AN246" s="29">
        <f t="shared" si="103"/>
        <v>251.06549999999999</v>
      </c>
      <c r="AP246" s="33">
        <f t="shared" si="104"/>
        <v>-133.93450000000001</v>
      </c>
      <c r="AR246" s="197">
        <f>'09-22 Gen Pivot'!X240</f>
        <v>1404.9</v>
      </c>
    </row>
    <row r="247" spans="1:44" x14ac:dyDescent="0.25">
      <c r="A247" s="202">
        <f t="shared" si="101"/>
        <v>44814.833333332761</v>
      </c>
      <c r="B247" s="232"/>
      <c r="C247" s="174"/>
      <c r="D247" s="174"/>
      <c r="E247" s="131">
        <f t="shared" si="80"/>
        <v>0</v>
      </c>
      <c r="F247" s="50">
        <f t="shared" si="81"/>
        <v>0</v>
      </c>
      <c r="G247" s="49">
        <f t="shared" si="82"/>
        <v>0</v>
      </c>
      <c r="H247" s="54">
        <f>'09-22 Hourly Purch Alloc'!F241</f>
        <v>379.709</v>
      </c>
      <c r="I247" s="44">
        <f t="shared" si="83"/>
        <v>8.6199999999999992</v>
      </c>
      <c r="J247" s="34">
        <f t="shared" si="84"/>
        <v>0</v>
      </c>
      <c r="K247" s="167">
        <f t="shared" si="85"/>
        <v>0</v>
      </c>
      <c r="L247" s="34">
        <f t="shared" si="86"/>
        <v>251.32050000000001</v>
      </c>
      <c r="M247" s="34">
        <f t="shared" si="87"/>
        <v>385</v>
      </c>
      <c r="N247" s="34">
        <f t="shared" si="88"/>
        <v>639.65</v>
      </c>
      <c r="O247" s="32">
        <f t="shared" si="89"/>
        <v>254.64999999999998</v>
      </c>
      <c r="P247" s="32">
        <f t="shared" si="90"/>
        <v>0</v>
      </c>
      <c r="Q247" s="32">
        <f t="shared" si="91"/>
        <v>0</v>
      </c>
      <c r="R247" s="36">
        <f t="shared" si="92"/>
        <v>0</v>
      </c>
      <c r="S247" s="36">
        <f t="shared" si="93"/>
        <v>0</v>
      </c>
      <c r="T247" s="36">
        <f t="shared" si="94"/>
        <v>0</v>
      </c>
      <c r="U247" s="196">
        <f>'09-22 Hourly Purch Alloc'!J241</f>
        <v>104.5218682833433</v>
      </c>
      <c r="V247" s="185">
        <f t="shared" si="95"/>
        <v>0</v>
      </c>
      <c r="W247" s="37">
        <f t="shared" si="96"/>
        <v>0</v>
      </c>
      <c r="X247" s="38">
        <f t="shared" si="97"/>
        <v>0</v>
      </c>
      <c r="Y247" s="39">
        <f t="shared" si="98"/>
        <v>0</v>
      </c>
      <c r="Z247" s="246"/>
      <c r="AA247" s="189">
        <f t="shared" si="99"/>
        <v>0</v>
      </c>
      <c r="AB247" s="25">
        <f t="shared" si="100"/>
        <v>0</v>
      </c>
      <c r="AD247" s="29"/>
      <c r="AE247" s="67">
        <f>'09-22 Gen Pivot'!V241</f>
        <v>251.32050000000001</v>
      </c>
      <c r="AF247" s="195">
        <f>'09-22 KP Int Load &amp; Marg Loss'!N237</f>
        <v>639.65</v>
      </c>
      <c r="AG247" s="302">
        <f>'09-22 KP Int Load &amp; Marg Loss'!V237</f>
        <v>8.6199999999999992</v>
      </c>
      <c r="AH247" s="67">
        <f>'09-22 Gen Pivot'!W241</f>
        <v>385</v>
      </c>
      <c r="AJ247" s="197">
        <f>'09-22 Gen Pivot'!Y241</f>
        <v>385</v>
      </c>
      <c r="AL247" s="29">
        <f t="shared" si="102"/>
        <v>0</v>
      </c>
      <c r="AN247" s="29">
        <f t="shared" si="103"/>
        <v>251.32050000000001</v>
      </c>
      <c r="AP247" s="33">
        <f t="shared" si="104"/>
        <v>-133.67949999999999</v>
      </c>
      <c r="AR247" s="197">
        <f>'09-22 Gen Pivot'!X241</f>
        <v>1404.9</v>
      </c>
    </row>
    <row r="248" spans="1:44" x14ac:dyDescent="0.25">
      <c r="A248" s="202">
        <f t="shared" si="101"/>
        <v>44814.874999999425</v>
      </c>
      <c r="B248" s="232"/>
      <c r="C248" s="174"/>
      <c r="D248" s="174"/>
      <c r="E248" s="131">
        <f t="shared" si="80"/>
        <v>0</v>
      </c>
      <c r="F248" s="50">
        <f t="shared" si="81"/>
        <v>0</v>
      </c>
      <c r="G248" s="49">
        <f t="shared" si="82"/>
        <v>0</v>
      </c>
      <c r="H248" s="54">
        <f>'09-22 Hourly Purch Alloc'!F242</f>
        <v>377.392</v>
      </c>
      <c r="I248" s="44">
        <f t="shared" si="83"/>
        <v>8.61</v>
      </c>
      <c r="J248" s="34">
        <f t="shared" si="84"/>
        <v>0</v>
      </c>
      <c r="K248" s="167">
        <f t="shared" si="85"/>
        <v>0</v>
      </c>
      <c r="L248" s="34">
        <f t="shared" si="86"/>
        <v>251.1635</v>
      </c>
      <c r="M248" s="34">
        <f t="shared" si="87"/>
        <v>385</v>
      </c>
      <c r="N248" s="34">
        <f t="shared" si="88"/>
        <v>637.16</v>
      </c>
      <c r="O248" s="32">
        <f t="shared" si="89"/>
        <v>252.15999999999997</v>
      </c>
      <c r="P248" s="32">
        <f t="shared" si="90"/>
        <v>0</v>
      </c>
      <c r="Q248" s="32">
        <f t="shared" si="91"/>
        <v>0</v>
      </c>
      <c r="R248" s="36">
        <f t="shared" si="92"/>
        <v>0</v>
      </c>
      <c r="S248" s="36">
        <f t="shared" si="93"/>
        <v>0</v>
      </c>
      <c r="T248" s="36">
        <f t="shared" si="94"/>
        <v>0</v>
      </c>
      <c r="U248" s="196">
        <f>'09-22 Hourly Purch Alloc'!J242</f>
        <v>100.0129077669903</v>
      </c>
      <c r="V248" s="185">
        <f t="shared" si="95"/>
        <v>0</v>
      </c>
      <c r="W248" s="37">
        <f t="shared" si="96"/>
        <v>0</v>
      </c>
      <c r="X248" s="38">
        <f t="shared" si="97"/>
        <v>0</v>
      </c>
      <c r="Y248" s="39">
        <f t="shared" si="98"/>
        <v>0</v>
      </c>
      <c r="Z248" s="246"/>
      <c r="AA248" s="189">
        <f t="shared" si="99"/>
        <v>0</v>
      </c>
      <c r="AB248" s="25">
        <f t="shared" si="100"/>
        <v>0</v>
      </c>
      <c r="AD248" s="29"/>
      <c r="AE248" s="67">
        <f>'09-22 Gen Pivot'!V242</f>
        <v>251.1635</v>
      </c>
      <c r="AF248" s="195">
        <f>'09-22 KP Int Load &amp; Marg Loss'!N238</f>
        <v>637.16</v>
      </c>
      <c r="AG248" s="302">
        <f>'09-22 KP Int Load &amp; Marg Loss'!V238</f>
        <v>8.61</v>
      </c>
      <c r="AH248" s="67">
        <f>'09-22 Gen Pivot'!W242</f>
        <v>385</v>
      </c>
      <c r="AJ248" s="197">
        <f>'09-22 Gen Pivot'!Y242</f>
        <v>385</v>
      </c>
      <c r="AL248" s="29">
        <f t="shared" si="102"/>
        <v>0</v>
      </c>
      <c r="AN248" s="29">
        <f t="shared" si="103"/>
        <v>251.1635</v>
      </c>
      <c r="AP248" s="33">
        <f t="shared" si="104"/>
        <v>-133.8365</v>
      </c>
      <c r="AR248" s="197">
        <f>'09-22 Gen Pivot'!X242</f>
        <v>1404.9</v>
      </c>
    </row>
    <row r="249" spans="1:44" x14ac:dyDescent="0.25">
      <c r="A249" s="202">
        <f t="shared" si="101"/>
        <v>44814.916666666089</v>
      </c>
      <c r="B249" s="232"/>
      <c r="C249" s="174"/>
      <c r="D249" s="174"/>
      <c r="E249" s="131">
        <f t="shared" si="80"/>
        <v>0</v>
      </c>
      <c r="F249" s="50">
        <f t="shared" si="81"/>
        <v>0</v>
      </c>
      <c r="G249" s="49">
        <f t="shared" si="82"/>
        <v>0</v>
      </c>
      <c r="H249" s="54">
        <f>'09-22 Hourly Purch Alloc'!F243</f>
        <v>350.399</v>
      </c>
      <c r="I249" s="44">
        <f t="shared" si="83"/>
        <v>8.3899999999999988</v>
      </c>
      <c r="J249" s="34">
        <f t="shared" si="84"/>
        <v>0</v>
      </c>
      <c r="K249" s="167">
        <f t="shared" si="85"/>
        <v>0</v>
      </c>
      <c r="L249" s="34">
        <f t="shared" si="86"/>
        <v>256.36900000000003</v>
      </c>
      <c r="M249" s="34">
        <f t="shared" si="87"/>
        <v>385</v>
      </c>
      <c r="N249" s="34">
        <f t="shared" si="88"/>
        <v>615.17000000000007</v>
      </c>
      <c r="O249" s="32">
        <f t="shared" si="89"/>
        <v>230.17000000000007</v>
      </c>
      <c r="P249" s="32">
        <f t="shared" si="90"/>
        <v>0</v>
      </c>
      <c r="Q249" s="32">
        <f t="shared" si="91"/>
        <v>0</v>
      </c>
      <c r="R249" s="36">
        <f t="shared" si="92"/>
        <v>0</v>
      </c>
      <c r="S249" s="36">
        <f t="shared" si="93"/>
        <v>0</v>
      </c>
      <c r="T249" s="36">
        <f t="shared" si="94"/>
        <v>0</v>
      </c>
      <c r="U249" s="196">
        <f>'09-22 Hourly Purch Alloc'!J243</f>
        <v>92.151809314524314</v>
      </c>
      <c r="V249" s="185">
        <f t="shared" si="95"/>
        <v>0</v>
      </c>
      <c r="W249" s="37">
        <f t="shared" si="96"/>
        <v>0</v>
      </c>
      <c r="X249" s="38">
        <f t="shared" si="97"/>
        <v>0</v>
      </c>
      <c r="Y249" s="39">
        <f t="shared" si="98"/>
        <v>0</v>
      </c>
      <c r="Z249" s="246"/>
      <c r="AA249" s="189">
        <f t="shared" si="99"/>
        <v>0</v>
      </c>
      <c r="AB249" s="25">
        <f t="shared" si="100"/>
        <v>0</v>
      </c>
      <c r="AD249" s="29"/>
      <c r="AE249" s="67">
        <f>'09-22 Gen Pivot'!V243</f>
        <v>256.36900000000003</v>
      </c>
      <c r="AF249" s="195">
        <f>'09-22 KP Int Load &amp; Marg Loss'!N239</f>
        <v>615.17000000000007</v>
      </c>
      <c r="AG249" s="302">
        <f>'09-22 KP Int Load &amp; Marg Loss'!V239</f>
        <v>8.3899999999999988</v>
      </c>
      <c r="AH249" s="67">
        <f>'09-22 Gen Pivot'!W243</f>
        <v>385</v>
      </c>
      <c r="AJ249" s="197">
        <f>'09-22 Gen Pivot'!Y243</f>
        <v>385</v>
      </c>
      <c r="AL249" s="29">
        <f t="shared" si="102"/>
        <v>0</v>
      </c>
      <c r="AN249" s="29">
        <f t="shared" si="103"/>
        <v>256.36900000000003</v>
      </c>
      <c r="AP249" s="33">
        <f t="shared" si="104"/>
        <v>-128.63099999999997</v>
      </c>
      <c r="AR249" s="197">
        <f>'09-22 Gen Pivot'!X243</f>
        <v>1404.9</v>
      </c>
    </row>
    <row r="250" spans="1:44" x14ac:dyDescent="0.25">
      <c r="A250" s="202">
        <f t="shared" si="101"/>
        <v>44814.958333332754</v>
      </c>
      <c r="B250" s="232"/>
      <c r="C250" s="174"/>
      <c r="D250" s="174"/>
      <c r="E250" s="131">
        <f t="shared" si="80"/>
        <v>0</v>
      </c>
      <c r="F250" s="50">
        <f t="shared" si="81"/>
        <v>0</v>
      </c>
      <c r="G250" s="49">
        <f t="shared" si="82"/>
        <v>0</v>
      </c>
      <c r="H250" s="54">
        <f>'09-22 Hourly Purch Alloc'!F244</f>
        <v>331.815</v>
      </c>
      <c r="I250" s="44">
        <f t="shared" si="83"/>
        <v>7.8100000000000005</v>
      </c>
      <c r="J250" s="34">
        <f t="shared" si="84"/>
        <v>0</v>
      </c>
      <c r="K250" s="167">
        <f t="shared" si="85"/>
        <v>0</v>
      </c>
      <c r="L250" s="34">
        <f t="shared" si="86"/>
        <v>251.05350000000001</v>
      </c>
      <c r="M250" s="34">
        <f t="shared" si="87"/>
        <v>385</v>
      </c>
      <c r="N250" s="34">
        <f t="shared" si="88"/>
        <v>590.69000000000005</v>
      </c>
      <c r="O250" s="32">
        <f t="shared" si="89"/>
        <v>205.69000000000005</v>
      </c>
      <c r="P250" s="32">
        <f t="shared" si="90"/>
        <v>0</v>
      </c>
      <c r="Q250" s="32">
        <f t="shared" si="91"/>
        <v>0</v>
      </c>
      <c r="R250" s="36">
        <f t="shared" si="92"/>
        <v>0</v>
      </c>
      <c r="S250" s="36">
        <f t="shared" si="93"/>
        <v>0</v>
      </c>
      <c r="T250" s="36">
        <f t="shared" si="94"/>
        <v>0</v>
      </c>
      <c r="U250" s="196">
        <f>'09-22 Hourly Purch Alloc'!J244</f>
        <v>82.299108614740135</v>
      </c>
      <c r="V250" s="185">
        <f t="shared" si="95"/>
        <v>0</v>
      </c>
      <c r="W250" s="37">
        <f t="shared" si="96"/>
        <v>0</v>
      </c>
      <c r="X250" s="38">
        <f t="shared" si="97"/>
        <v>0</v>
      </c>
      <c r="Y250" s="39">
        <f t="shared" si="98"/>
        <v>0</v>
      </c>
      <c r="Z250" s="246"/>
      <c r="AA250" s="189">
        <f t="shared" si="99"/>
        <v>0</v>
      </c>
      <c r="AB250" s="25">
        <f t="shared" si="100"/>
        <v>0</v>
      </c>
      <c r="AD250" s="29"/>
      <c r="AE250" s="67">
        <f>'09-22 Gen Pivot'!V244</f>
        <v>251.05350000000001</v>
      </c>
      <c r="AF250" s="195">
        <f>'09-22 KP Int Load &amp; Marg Loss'!N240</f>
        <v>590.69000000000005</v>
      </c>
      <c r="AG250" s="302">
        <f>'09-22 KP Int Load &amp; Marg Loss'!V240</f>
        <v>7.8100000000000005</v>
      </c>
      <c r="AH250" s="67">
        <f>'09-22 Gen Pivot'!W244</f>
        <v>385</v>
      </c>
      <c r="AJ250" s="197">
        <f>'09-22 Gen Pivot'!Y244</f>
        <v>385</v>
      </c>
      <c r="AL250" s="29">
        <f t="shared" si="102"/>
        <v>0</v>
      </c>
      <c r="AN250" s="29">
        <f t="shared" si="103"/>
        <v>251.05350000000001</v>
      </c>
      <c r="AP250" s="33">
        <f t="shared" si="104"/>
        <v>-133.94649999999999</v>
      </c>
      <c r="AR250" s="197">
        <f>'09-22 Gen Pivot'!X244</f>
        <v>1404.9</v>
      </c>
    </row>
    <row r="251" spans="1:44" x14ac:dyDescent="0.25">
      <c r="A251" s="202">
        <f t="shared" si="101"/>
        <v>44814.999999999418</v>
      </c>
      <c r="B251" s="232"/>
      <c r="C251" s="174"/>
      <c r="D251" s="174"/>
      <c r="E251" s="131">
        <f t="shared" si="80"/>
        <v>0</v>
      </c>
      <c r="F251" s="50">
        <f t="shared" si="81"/>
        <v>0</v>
      </c>
      <c r="G251" s="49">
        <f t="shared" si="82"/>
        <v>0</v>
      </c>
      <c r="H251" s="54">
        <f>'09-22 Hourly Purch Alloc'!F245</f>
        <v>302.53800000000001</v>
      </c>
      <c r="I251" s="44">
        <f t="shared" si="83"/>
        <v>7.72</v>
      </c>
      <c r="J251" s="34">
        <f t="shared" si="84"/>
        <v>0</v>
      </c>
      <c r="K251" s="167">
        <f t="shared" si="85"/>
        <v>0</v>
      </c>
      <c r="L251" s="34">
        <f t="shared" si="86"/>
        <v>254.58099999999999</v>
      </c>
      <c r="M251" s="34">
        <f t="shared" si="87"/>
        <v>385</v>
      </c>
      <c r="N251" s="34">
        <f t="shared" si="88"/>
        <v>564.82999999999993</v>
      </c>
      <c r="O251" s="32">
        <f t="shared" si="89"/>
        <v>179.82999999999993</v>
      </c>
      <c r="P251" s="32">
        <f t="shared" si="90"/>
        <v>0</v>
      </c>
      <c r="Q251" s="32">
        <f t="shared" si="91"/>
        <v>0</v>
      </c>
      <c r="R251" s="36">
        <f t="shared" si="92"/>
        <v>0</v>
      </c>
      <c r="S251" s="36">
        <f t="shared" si="93"/>
        <v>0</v>
      </c>
      <c r="T251" s="36">
        <f t="shared" si="94"/>
        <v>0</v>
      </c>
      <c r="U251" s="196">
        <f>'09-22 Hourly Purch Alloc'!J245</f>
        <v>76.21638200821053</v>
      </c>
      <c r="V251" s="185">
        <f t="shared" si="95"/>
        <v>0</v>
      </c>
      <c r="W251" s="37">
        <f t="shared" si="96"/>
        <v>0</v>
      </c>
      <c r="X251" s="38">
        <f t="shared" si="97"/>
        <v>0</v>
      </c>
      <c r="Y251" s="39">
        <f t="shared" si="98"/>
        <v>0</v>
      </c>
      <c r="Z251" s="246"/>
      <c r="AA251" s="189">
        <f t="shared" si="99"/>
        <v>0</v>
      </c>
      <c r="AB251" s="25">
        <f t="shared" si="100"/>
        <v>0</v>
      </c>
      <c r="AD251" s="29"/>
      <c r="AE251" s="67">
        <f>'09-22 Gen Pivot'!V245</f>
        <v>254.58099999999999</v>
      </c>
      <c r="AF251" s="195">
        <f>'09-22 KP Int Load &amp; Marg Loss'!N241</f>
        <v>564.82999999999993</v>
      </c>
      <c r="AG251" s="302">
        <f>'09-22 KP Int Load &amp; Marg Loss'!V241</f>
        <v>7.72</v>
      </c>
      <c r="AH251" s="67">
        <f>'09-22 Gen Pivot'!W245</f>
        <v>385</v>
      </c>
      <c r="AJ251" s="197">
        <f>'09-22 Gen Pivot'!Y245</f>
        <v>385</v>
      </c>
      <c r="AL251" s="29">
        <f t="shared" si="102"/>
        <v>0</v>
      </c>
      <c r="AN251" s="29">
        <f t="shared" si="103"/>
        <v>254.58099999999999</v>
      </c>
      <c r="AP251" s="33">
        <f t="shared" si="104"/>
        <v>-130.41900000000001</v>
      </c>
      <c r="AR251" s="197">
        <f>'09-22 Gen Pivot'!X245</f>
        <v>1404.9</v>
      </c>
    </row>
    <row r="252" spans="1:44" x14ac:dyDescent="0.25">
      <c r="A252" s="202">
        <f t="shared" si="101"/>
        <v>44815.041666666082</v>
      </c>
      <c r="B252" s="232"/>
      <c r="C252" s="174"/>
      <c r="D252" s="174"/>
      <c r="E252" s="131">
        <f t="shared" si="80"/>
        <v>0</v>
      </c>
      <c r="F252" s="50">
        <f t="shared" si="81"/>
        <v>0</v>
      </c>
      <c r="G252" s="49">
        <f t="shared" si="82"/>
        <v>0</v>
      </c>
      <c r="H252" s="54">
        <f>'09-22 Hourly Purch Alloc'!F246</f>
        <v>277.62599999999998</v>
      </c>
      <c r="I252" s="44">
        <f t="shared" si="83"/>
        <v>7.43</v>
      </c>
      <c r="J252" s="34">
        <f t="shared" si="84"/>
        <v>0</v>
      </c>
      <c r="K252" s="167">
        <f t="shared" si="85"/>
        <v>0</v>
      </c>
      <c r="L252" s="34">
        <f t="shared" si="86"/>
        <v>251.09200000000001</v>
      </c>
      <c r="M252" s="34">
        <f t="shared" si="87"/>
        <v>385</v>
      </c>
      <c r="N252" s="34">
        <f t="shared" si="88"/>
        <v>536.14</v>
      </c>
      <c r="O252" s="32">
        <f t="shared" si="89"/>
        <v>151.13999999999999</v>
      </c>
      <c r="P252" s="32">
        <f t="shared" si="90"/>
        <v>0</v>
      </c>
      <c r="Q252" s="32">
        <f t="shared" si="91"/>
        <v>0</v>
      </c>
      <c r="R252" s="36">
        <f t="shared" si="92"/>
        <v>0</v>
      </c>
      <c r="S252" s="36">
        <f t="shared" si="93"/>
        <v>0</v>
      </c>
      <c r="T252" s="36">
        <f t="shared" si="94"/>
        <v>0</v>
      </c>
      <c r="U252" s="196">
        <f>'09-22 Hourly Purch Alloc'!J246</f>
        <v>68.20018341942037</v>
      </c>
      <c r="V252" s="185">
        <f t="shared" si="95"/>
        <v>0</v>
      </c>
      <c r="W252" s="37">
        <f t="shared" si="96"/>
        <v>0</v>
      </c>
      <c r="X252" s="38">
        <f t="shared" si="97"/>
        <v>0</v>
      </c>
      <c r="Y252" s="39">
        <f t="shared" si="98"/>
        <v>0</v>
      </c>
      <c r="Z252" s="246"/>
      <c r="AA252" s="189">
        <f t="shared" si="99"/>
        <v>0</v>
      </c>
      <c r="AB252" s="25">
        <f t="shared" si="100"/>
        <v>0</v>
      </c>
      <c r="AD252" s="29"/>
      <c r="AE252" s="67">
        <f>'09-22 Gen Pivot'!V246</f>
        <v>251.09200000000001</v>
      </c>
      <c r="AF252" s="195">
        <f>'09-22 KP Int Load &amp; Marg Loss'!N242</f>
        <v>536.14</v>
      </c>
      <c r="AG252" s="302">
        <f>'09-22 KP Int Load &amp; Marg Loss'!V242</f>
        <v>7.43</v>
      </c>
      <c r="AH252" s="67">
        <f>'09-22 Gen Pivot'!W246</f>
        <v>385</v>
      </c>
      <c r="AJ252" s="197">
        <f>'09-22 Gen Pivot'!Y246</f>
        <v>385</v>
      </c>
      <c r="AL252" s="29">
        <f t="shared" si="102"/>
        <v>0</v>
      </c>
      <c r="AN252" s="29">
        <f t="shared" si="103"/>
        <v>251.09200000000001</v>
      </c>
      <c r="AP252" s="33">
        <f t="shared" si="104"/>
        <v>-133.90799999999999</v>
      </c>
      <c r="AR252" s="197">
        <f>'09-22 Gen Pivot'!X246</f>
        <v>1404.9</v>
      </c>
    </row>
    <row r="253" spans="1:44" x14ac:dyDescent="0.25">
      <c r="A253" s="202">
        <f t="shared" si="101"/>
        <v>44815.083333332746</v>
      </c>
      <c r="B253" s="232"/>
      <c r="C253" s="174"/>
      <c r="D253" s="174"/>
      <c r="E253" s="131">
        <f t="shared" si="80"/>
        <v>0</v>
      </c>
      <c r="F253" s="50">
        <f t="shared" si="81"/>
        <v>0</v>
      </c>
      <c r="G253" s="49">
        <f t="shared" si="82"/>
        <v>0</v>
      </c>
      <c r="H253" s="54">
        <f>'09-22 Hourly Purch Alloc'!F247</f>
        <v>261.60399999999998</v>
      </c>
      <c r="I253" s="44">
        <f t="shared" si="83"/>
        <v>7.4399999999999995</v>
      </c>
      <c r="J253" s="34">
        <f t="shared" si="84"/>
        <v>0</v>
      </c>
      <c r="K253" s="167">
        <f t="shared" si="85"/>
        <v>0</v>
      </c>
      <c r="L253" s="34">
        <f t="shared" si="86"/>
        <v>250.869</v>
      </c>
      <c r="M253" s="34">
        <f t="shared" si="87"/>
        <v>385</v>
      </c>
      <c r="N253" s="34">
        <f t="shared" si="88"/>
        <v>519.91000000000008</v>
      </c>
      <c r="O253" s="32">
        <f t="shared" si="89"/>
        <v>134.91000000000008</v>
      </c>
      <c r="P253" s="32">
        <f t="shared" si="90"/>
        <v>0</v>
      </c>
      <c r="Q253" s="32">
        <f t="shared" si="91"/>
        <v>0</v>
      </c>
      <c r="R253" s="36">
        <f t="shared" si="92"/>
        <v>0</v>
      </c>
      <c r="S253" s="36">
        <f t="shared" si="93"/>
        <v>0</v>
      </c>
      <c r="T253" s="36">
        <f t="shared" si="94"/>
        <v>0</v>
      </c>
      <c r="U253" s="196">
        <f>'09-22 Hourly Purch Alloc'!J247</f>
        <v>62.959138652314195</v>
      </c>
      <c r="V253" s="185">
        <f t="shared" si="95"/>
        <v>0</v>
      </c>
      <c r="W253" s="37">
        <f t="shared" si="96"/>
        <v>0</v>
      </c>
      <c r="X253" s="38">
        <f t="shared" si="97"/>
        <v>0</v>
      </c>
      <c r="Y253" s="39">
        <f t="shared" si="98"/>
        <v>0</v>
      </c>
      <c r="Z253" s="246"/>
      <c r="AA253" s="189">
        <f t="shared" si="99"/>
        <v>0</v>
      </c>
      <c r="AB253" s="25">
        <f t="shared" si="100"/>
        <v>0</v>
      </c>
      <c r="AD253" s="29"/>
      <c r="AE253" s="67">
        <f>'09-22 Gen Pivot'!V247</f>
        <v>250.869</v>
      </c>
      <c r="AF253" s="195">
        <f>'09-22 KP Int Load &amp; Marg Loss'!N243</f>
        <v>519.91000000000008</v>
      </c>
      <c r="AG253" s="302">
        <f>'09-22 KP Int Load &amp; Marg Loss'!V243</f>
        <v>7.4399999999999995</v>
      </c>
      <c r="AH253" s="67">
        <f>'09-22 Gen Pivot'!W247</f>
        <v>385</v>
      </c>
      <c r="AJ253" s="197">
        <f>'09-22 Gen Pivot'!Y247</f>
        <v>385</v>
      </c>
      <c r="AL253" s="29">
        <f t="shared" si="102"/>
        <v>0</v>
      </c>
      <c r="AN253" s="29">
        <f t="shared" si="103"/>
        <v>250.869</v>
      </c>
      <c r="AP253" s="33">
        <f t="shared" si="104"/>
        <v>-134.131</v>
      </c>
      <c r="AR253" s="197">
        <f>'09-22 Gen Pivot'!X247</f>
        <v>1404.9</v>
      </c>
    </row>
    <row r="254" spans="1:44" x14ac:dyDescent="0.25">
      <c r="A254" s="202">
        <f t="shared" si="101"/>
        <v>44815.124999999411</v>
      </c>
      <c r="B254" s="232"/>
      <c r="C254" s="174"/>
      <c r="D254" s="174"/>
      <c r="E254" s="131">
        <f t="shared" si="80"/>
        <v>0</v>
      </c>
      <c r="F254" s="50">
        <f t="shared" si="81"/>
        <v>0</v>
      </c>
      <c r="G254" s="49">
        <f t="shared" si="82"/>
        <v>0</v>
      </c>
      <c r="H254" s="54">
        <f>'09-22 Hourly Purch Alloc'!F248</f>
        <v>245.43799999999999</v>
      </c>
      <c r="I254" s="44">
        <f t="shared" si="83"/>
        <v>7.52</v>
      </c>
      <c r="J254" s="34">
        <f t="shared" si="84"/>
        <v>0</v>
      </c>
      <c r="K254" s="167">
        <f t="shared" si="85"/>
        <v>0</v>
      </c>
      <c r="L254" s="34">
        <f t="shared" si="86"/>
        <v>250.68350000000001</v>
      </c>
      <c r="M254" s="34">
        <f t="shared" si="87"/>
        <v>385</v>
      </c>
      <c r="N254" s="34">
        <f t="shared" si="88"/>
        <v>503.65</v>
      </c>
      <c r="O254" s="32">
        <f t="shared" si="89"/>
        <v>118.64999999999998</v>
      </c>
      <c r="P254" s="32">
        <f t="shared" si="90"/>
        <v>0</v>
      </c>
      <c r="Q254" s="32">
        <f t="shared" si="91"/>
        <v>0</v>
      </c>
      <c r="R254" s="36">
        <f t="shared" si="92"/>
        <v>0</v>
      </c>
      <c r="S254" s="36">
        <f t="shared" si="93"/>
        <v>0</v>
      </c>
      <c r="T254" s="36">
        <f t="shared" si="94"/>
        <v>0</v>
      </c>
      <c r="U254" s="196">
        <f>'09-22 Hourly Purch Alloc'!J248</f>
        <v>60.080107660590457</v>
      </c>
      <c r="V254" s="185">
        <f t="shared" si="95"/>
        <v>0</v>
      </c>
      <c r="W254" s="37">
        <f t="shared" si="96"/>
        <v>0</v>
      </c>
      <c r="X254" s="38">
        <f t="shared" si="97"/>
        <v>0</v>
      </c>
      <c r="Y254" s="39">
        <f t="shared" si="98"/>
        <v>0</v>
      </c>
      <c r="Z254" s="246"/>
      <c r="AA254" s="189">
        <f t="shared" si="99"/>
        <v>0</v>
      </c>
      <c r="AB254" s="25">
        <f t="shared" si="100"/>
        <v>0</v>
      </c>
      <c r="AD254" s="29"/>
      <c r="AE254" s="67">
        <f>'09-22 Gen Pivot'!V248</f>
        <v>250.68350000000001</v>
      </c>
      <c r="AF254" s="195">
        <f>'09-22 KP Int Load &amp; Marg Loss'!N244</f>
        <v>503.65</v>
      </c>
      <c r="AG254" s="302">
        <f>'09-22 KP Int Load &amp; Marg Loss'!V244</f>
        <v>7.52</v>
      </c>
      <c r="AH254" s="67">
        <f>'09-22 Gen Pivot'!W248</f>
        <v>385</v>
      </c>
      <c r="AJ254" s="197">
        <f>'09-22 Gen Pivot'!Y248</f>
        <v>385</v>
      </c>
      <c r="AL254" s="29">
        <f t="shared" si="102"/>
        <v>0</v>
      </c>
      <c r="AN254" s="29">
        <f t="shared" si="103"/>
        <v>250.68350000000001</v>
      </c>
      <c r="AP254" s="33">
        <f t="shared" si="104"/>
        <v>-134.31649999999999</v>
      </c>
      <c r="AR254" s="197">
        <f>'09-22 Gen Pivot'!X248</f>
        <v>1404.9</v>
      </c>
    </row>
    <row r="255" spans="1:44" x14ac:dyDescent="0.25">
      <c r="A255" s="202">
        <f t="shared" si="101"/>
        <v>44815.166666666075</v>
      </c>
      <c r="B255" s="232"/>
      <c r="C255" s="174"/>
      <c r="D255" s="174"/>
      <c r="E255" s="131">
        <f t="shared" si="80"/>
        <v>0</v>
      </c>
      <c r="F255" s="50">
        <f t="shared" si="81"/>
        <v>0</v>
      </c>
      <c r="G255" s="49">
        <f t="shared" si="82"/>
        <v>0</v>
      </c>
      <c r="H255" s="54">
        <f>'09-22 Hourly Purch Alloc'!F249</f>
        <v>239.26300000000001</v>
      </c>
      <c r="I255" s="44">
        <f t="shared" si="83"/>
        <v>7.34</v>
      </c>
      <c r="J255" s="34">
        <f t="shared" si="84"/>
        <v>0</v>
      </c>
      <c r="K255" s="167">
        <f t="shared" si="85"/>
        <v>0</v>
      </c>
      <c r="L255" s="34">
        <f t="shared" si="86"/>
        <v>253.85900000000001</v>
      </c>
      <c r="M255" s="34">
        <f t="shared" si="87"/>
        <v>385</v>
      </c>
      <c r="N255" s="34">
        <f t="shared" si="88"/>
        <v>500.46</v>
      </c>
      <c r="O255" s="32">
        <f t="shared" si="89"/>
        <v>115.45999999999998</v>
      </c>
      <c r="P255" s="32">
        <f t="shared" si="90"/>
        <v>0</v>
      </c>
      <c r="Q255" s="32">
        <f t="shared" si="91"/>
        <v>0</v>
      </c>
      <c r="R255" s="36">
        <f t="shared" si="92"/>
        <v>0</v>
      </c>
      <c r="S255" s="36">
        <f t="shared" si="93"/>
        <v>0</v>
      </c>
      <c r="T255" s="36">
        <f t="shared" si="94"/>
        <v>0</v>
      </c>
      <c r="U255" s="196">
        <f>'09-22 Hourly Purch Alloc'!J249</f>
        <v>57.829465245357618</v>
      </c>
      <c r="V255" s="185">
        <f t="shared" si="95"/>
        <v>0</v>
      </c>
      <c r="W255" s="37">
        <f t="shared" si="96"/>
        <v>0</v>
      </c>
      <c r="X255" s="38">
        <f t="shared" si="97"/>
        <v>0</v>
      </c>
      <c r="Y255" s="39">
        <f t="shared" si="98"/>
        <v>0</v>
      </c>
      <c r="Z255" s="246"/>
      <c r="AA255" s="189">
        <f t="shared" si="99"/>
        <v>0</v>
      </c>
      <c r="AB255" s="25">
        <f t="shared" si="100"/>
        <v>0</v>
      </c>
      <c r="AD255" s="29"/>
      <c r="AE255" s="67">
        <f>'09-22 Gen Pivot'!V249</f>
        <v>253.85900000000001</v>
      </c>
      <c r="AF255" s="195">
        <f>'09-22 KP Int Load &amp; Marg Loss'!N245</f>
        <v>500.46</v>
      </c>
      <c r="AG255" s="302">
        <f>'09-22 KP Int Load &amp; Marg Loss'!V245</f>
        <v>7.34</v>
      </c>
      <c r="AH255" s="67">
        <f>'09-22 Gen Pivot'!W249</f>
        <v>385</v>
      </c>
      <c r="AJ255" s="197">
        <f>'09-22 Gen Pivot'!Y249</f>
        <v>385</v>
      </c>
      <c r="AL255" s="29">
        <f t="shared" si="102"/>
        <v>0</v>
      </c>
      <c r="AN255" s="29">
        <f t="shared" si="103"/>
        <v>253.85900000000001</v>
      </c>
      <c r="AP255" s="33">
        <f t="shared" si="104"/>
        <v>-131.14099999999999</v>
      </c>
      <c r="AR255" s="197">
        <f>'09-22 Gen Pivot'!X249</f>
        <v>1404.9</v>
      </c>
    </row>
    <row r="256" spans="1:44" x14ac:dyDescent="0.25">
      <c r="A256" s="202">
        <f t="shared" si="101"/>
        <v>44815.208333332739</v>
      </c>
      <c r="B256" s="232"/>
      <c r="C256" s="174"/>
      <c r="D256" s="174"/>
      <c r="E256" s="131">
        <f t="shared" si="80"/>
        <v>0</v>
      </c>
      <c r="F256" s="50">
        <f t="shared" si="81"/>
        <v>0</v>
      </c>
      <c r="G256" s="49">
        <f t="shared" si="82"/>
        <v>0</v>
      </c>
      <c r="H256" s="54">
        <f>'09-22 Hourly Purch Alloc'!F250</f>
        <v>239.00700000000001</v>
      </c>
      <c r="I256" s="44">
        <f t="shared" si="83"/>
        <v>7.63</v>
      </c>
      <c r="J256" s="34">
        <f t="shared" si="84"/>
        <v>0</v>
      </c>
      <c r="K256" s="167">
        <f t="shared" si="85"/>
        <v>0</v>
      </c>
      <c r="L256" s="34">
        <f t="shared" si="86"/>
        <v>250.9555</v>
      </c>
      <c r="M256" s="34">
        <f t="shared" si="87"/>
        <v>385</v>
      </c>
      <c r="N256" s="34">
        <f t="shared" si="88"/>
        <v>497.6</v>
      </c>
      <c r="O256" s="32">
        <f t="shared" si="89"/>
        <v>112.60000000000002</v>
      </c>
      <c r="P256" s="32">
        <f t="shared" si="90"/>
        <v>0</v>
      </c>
      <c r="Q256" s="32">
        <f t="shared" si="91"/>
        <v>0</v>
      </c>
      <c r="R256" s="36">
        <f t="shared" si="92"/>
        <v>0</v>
      </c>
      <c r="S256" s="36">
        <f t="shared" si="93"/>
        <v>0</v>
      </c>
      <c r="T256" s="36">
        <f t="shared" si="94"/>
        <v>0</v>
      </c>
      <c r="U256" s="196">
        <f>'09-22 Hourly Purch Alloc'!J250</f>
        <v>54.489996108900577</v>
      </c>
      <c r="V256" s="185">
        <f t="shared" si="95"/>
        <v>0</v>
      </c>
      <c r="W256" s="37">
        <f t="shared" si="96"/>
        <v>0</v>
      </c>
      <c r="X256" s="38">
        <f t="shared" si="97"/>
        <v>0</v>
      </c>
      <c r="Y256" s="39">
        <f t="shared" si="98"/>
        <v>0</v>
      </c>
      <c r="Z256" s="246"/>
      <c r="AA256" s="189">
        <f t="shared" si="99"/>
        <v>0</v>
      </c>
      <c r="AB256" s="25">
        <f t="shared" si="100"/>
        <v>0</v>
      </c>
      <c r="AD256" s="29"/>
      <c r="AE256" s="67">
        <f>'09-22 Gen Pivot'!V250</f>
        <v>250.9555</v>
      </c>
      <c r="AF256" s="195">
        <f>'09-22 KP Int Load &amp; Marg Loss'!N246</f>
        <v>497.6</v>
      </c>
      <c r="AG256" s="302">
        <f>'09-22 KP Int Load &amp; Marg Loss'!V246</f>
        <v>7.63</v>
      </c>
      <c r="AH256" s="67">
        <f>'09-22 Gen Pivot'!W250</f>
        <v>385</v>
      </c>
      <c r="AJ256" s="197">
        <f>'09-22 Gen Pivot'!Y250</f>
        <v>385</v>
      </c>
      <c r="AL256" s="29">
        <f t="shared" si="102"/>
        <v>0</v>
      </c>
      <c r="AN256" s="29">
        <f t="shared" si="103"/>
        <v>250.9555</v>
      </c>
      <c r="AP256" s="33">
        <f t="shared" si="104"/>
        <v>-134.0445</v>
      </c>
      <c r="AR256" s="197">
        <f>'09-22 Gen Pivot'!X250</f>
        <v>1404.9</v>
      </c>
    </row>
    <row r="257" spans="1:44" x14ac:dyDescent="0.25">
      <c r="A257" s="202">
        <f t="shared" si="101"/>
        <v>44815.249999999403</v>
      </c>
      <c r="B257" s="232"/>
      <c r="C257" s="174"/>
      <c r="D257" s="174"/>
      <c r="E257" s="131">
        <f t="shared" si="80"/>
        <v>0</v>
      </c>
      <c r="F257" s="50">
        <f t="shared" si="81"/>
        <v>0</v>
      </c>
      <c r="G257" s="49">
        <f t="shared" si="82"/>
        <v>0</v>
      </c>
      <c r="H257" s="54">
        <f>'09-22 Hourly Purch Alloc'!F251</f>
        <v>239.27799999999996</v>
      </c>
      <c r="I257" s="44">
        <f t="shared" si="83"/>
        <v>7.6499999999999995</v>
      </c>
      <c r="J257" s="34">
        <f t="shared" si="84"/>
        <v>0</v>
      </c>
      <c r="K257" s="167">
        <f t="shared" si="85"/>
        <v>0</v>
      </c>
      <c r="L257" s="34">
        <f t="shared" si="86"/>
        <v>251.1335</v>
      </c>
      <c r="M257" s="34">
        <f t="shared" si="87"/>
        <v>385</v>
      </c>
      <c r="N257" s="34">
        <f t="shared" si="88"/>
        <v>498.05999999999995</v>
      </c>
      <c r="O257" s="32">
        <f t="shared" si="89"/>
        <v>113.05999999999995</v>
      </c>
      <c r="P257" s="32">
        <f t="shared" si="90"/>
        <v>0</v>
      </c>
      <c r="Q257" s="32">
        <f t="shared" si="91"/>
        <v>0</v>
      </c>
      <c r="R257" s="36">
        <f t="shared" si="92"/>
        <v>0</v>
      </c>
      <c r="S257" s="36">
        <f t="shared" si="93"/>
        <v>0</v>
      </c>
      <c r="T257" s="36">
        <f t="shared" si="94"/>
        <v>0</v>
      </c>
      <c r="U257" s="196">
        <f>'09-22 Hourly Purch Alloc'!J251</f>
        <v>56.100000835847851</v>
      </c>
      <c r="V257" s="185">
        <f t="shared" si="95"/>
        <v>0</v>
      </c>
      <c r="W257" s="37">
        <f t="shared" si="96"/>
        <v>0</v>
      </c>
      <c r="X257" s="38">
        <f t="shared" si="97"/>
        <v>0</v>
      </c>
      <c r="Y257" s="39">
        <f t="shared" si="98"/>
        <v>0</v>
      </c>
      <c r="Z257" s="246"/>
      <c r="AA257" s="189">
        <f t="shared" si="99"/>
        <v>0</v>
      </c>
      <c r="AB257" s="25">
        <f t="shared" si="100"/>
        <v>0</v>
      </c>
      <c r="AD257" s="29"/>
      <c r="AE257" s="67">
        <f>'09-22 Gen Pivot'!V251</f>
        <v>251.1335</v>
      </c>
      <c r="AF257" s="195">
        <f>'09-22 KP Int Load &amp; Marg Loss'!N247</f>
        <v>498.05999999999995</v>
      </c>
      <c r="AG257" s="302">
        <f>'09-22 KP Int Load &amp; Marg Loss'!V247</f>
        <v>7.6499999999999995</v>
      </c>
      <c r="AH257" s="67">
        <f>'09-22 Gen Pivot'!W251</f>
        <v>385</v>
      </c>
      <c r="AJ257" s="197">
        <f>'09-22 Gen Pivot'!Y251</f>
        <v>385</v>
      </c>
      <c r="AL257" s="29">
        <f t="shared" si="102"/>
        <v>0</v>
      </c>
      <c r="AN257" s="29">
        <f t="shared" si="103"/>
        <v>251.1335</v>
      </c>
      <c r="AP257" s="33">
        <f t="shared" si="104"/>
        <v>-133.8665</v>
      </c>
      <c r="AR257" s="197">
        <f>'09-22 Gen Pivot'!X251</f>
        <v>1404.9</v>
      </c>
    </row>
    <row r="258" spans="1:44" x14ac:dyDescent="0.25">
      <c r="A258" s="202">
        <f t="shared" si="101"/>
        <v>44815.291666666068</v>
      </c>
      <c r="B258" s="232"/>
      <c r="C258" s="174"/>
      <c r="D258" s="174"/>
      <c r="E258" s="131">
        <f t="shared" si="80"/>
        <v>0</v>
      </c>
      <c r="F258" s="50">
        <f t="shared" si="81"/>
        <v>0</v>
      </c>
      <c r="G258" s="49">
        <f t="shared" si="82"/>
        <v>0</v>
      </c>
      <c r="H258" s="54">
        <f>'09-22 Hourly Purch Alloc'!F252</f>
        <v>243.69800000000004</v>
      </c>
      <c r="I258" s="44">
        <f t="shared" si="83"/>
        <v>8.0399999999999991</v>
      </c>
      <c r="J258" s="34">
        <f t="shared" si="84"/>
        <v>0</v>
      </c>
      <c r="K258" s="167">
        <f t="shared" si="85"/>
        <v>0</v>
      </c>
      <c r="L258" s="34">
        <f t="shared" si="86"/>
        <v>251.13050000000001</v>
      </c>
      <c r="M258" s="34">
        <f t="shared" si="87"/>
        <v>385</v>
      </c>
      <c r="N258" s="34">
        <f t="shared" si="88"/>
        <v>502.86</v>
      </c>
      <c r="O258" s="32">
        <f t="shared" si="89"/>
        <v>117.86000000000001</v>
      </c>
      <c r="P258" s="32">
        <f t="shared" si="90"/>
        <v>0</v>
      </c>
      <c r="Q258" s="32">
        <f t="shared" si="91"/>
        <v>0</v>
      </c>
      <c r="R258" s="36">
        <f t="shared" si="92"/>
        <v>0</v>
      </c>
      <c r="S258" s="36">
        <f t="shared" si="93"/>
        <v>0</v>
      </c>
      <c r="T258" s="36">
        <f t="shared" si="94"/>
        <v>0</v>
      </c>
      <c r="U258" s="196">
        <f>'09-22 Hourly Purch Alloc'!J252</f>
        <v>59.999999999999993</v>
      </c>
      <c r="V258" s="185">
        <f t="shared" si="95"/>
        <v>0</v>
      </c>
      <c r="W258" s="37">
        <f t="shared" si="96"/>
        <v>0</v>
      </c>
      <c r="X258" s="38">
        <f t="shared" si="97"/>
        <v>0</v>
      </c>
      <c r="Y258" s="39">
        <f t="shared" si="98"/>
        <v>0</v>
      </c>
      <c r="Z258" s="246"/>
      <c r="AA258" s="189">
        <f t="shared" si="99"/>
        <v>0</v>
      </c>
      <c r="AB258" s="25">
        <f t="shared" si="100"/>
        <v>0</v>
      </c>
      <c r="AD258" s="29"/>
      <c r="AE258" s="67">
        <f>'09-22 Gen Pivot'!V252</f>
        <v>251.13050000000001</v>
      </c>
      <c r="AF258" s="195">
        <f>'09-22 KP Int Load &amp; Marg Loss'!N248</f>
        <v>502.86</v>
      </c>
      <c r="AG258" s="302">
        <f>'09-22 KP Int Load &amp; Marg Loss'!V248</f>
        <v>8.0399999999999991</v>
      </c>
      <c r="AH258" s="67">
        <f>'09-22 Gen Pivot'!W252</f>
        <v>385</v>
      </c>
      <c r="AJ258" s="197">
        <f>'09-22 Gen Pivot'!Y252</f>
        <v>385</v>
      </c>
      <c r="AL258" s="29">
        <f t="shared" si="102"/>
        <v>0</v>
      </c>
      <c r="AN258" s="29">
        <f t="shared" si="103"/>
        <v>251.13050000000001</v>
      </c>
      <c r="AP258" s="33">
        <f t="shared" si="104"/>
        <v>-133.86949999999999</v>
      </c>
      <c r="AR258" s="197">
        <f>'09-22 Gen Pivot'!X252</f>
        <v>1404.9</v>
      </c>
    </row>
    <row r="259" spans="1:44" x14ac:dyDescent="0.25">
      <c r="A259" s="202">
        <f t="shared" si="101"/>
        <v>44815.333333332732</v>
      </c>
      <c r="B259" s="232"/>
      <c r="C259" s="174"/>
      <c r="D259" s="174"/>
      <c r="E259" s="131">
        <f t="shared" si="80"/>
        <v>0</v>
      </c>
      <c r="F259" s="50">
        <f t="shared" si="81"/>
        <v>0</v>
      </c>
      <c r="G259" s="49">
        <f t="shared" si="82"/>
        <v>0</v>
      </c>
      <c r="H259" s="54">
        <f>'09-22 Hourly Purch Alloc'!F253</f>
        <v>253.006</v>
      </c>
      <c r="I259" s="44">
        <f t="shared" si="83"/>
        <v>8.35</v>
      </c>
      <c r="J259" s="34">
        <f t="shared" si="84"/>
        <v>0</v>
      </c>
      <c r="K259" s="167">
        <f t="shared" si="85"/>
        <v>0</v>
      </c>
      <c r="L259" s="34">
        <f t="shared" si="86"/>
        <v>250.79949999999999</v>
      </c>
      <c r="M259" s="34">
        <f t="shared" si="87"/>
        <v>385</v>
      </c>
      <c r="N259" s="34">
        <f t="shared" si="88"/>
        <v>512.16</v>
      </c>
      <c r="O259" s="32">
        <f t="shared" si="89"/>
        <v>127.15999999999997</v>
      </c>
      <c r="P259" s="32">
        <f t="shared" si="90"/>
        <v>0</v>
      </c>
      <c r="Q259" s="32">
        <f t="shared" si="91"/>
        <v>0</v>
      </c>
      <c r="R259" s="36">
        <f t="shared" si="92"/>
        <v>0</v>
      </c>
      <c r="S259" s="36">
        <f t="shared" si="93"/>
        <v>0</v>
      </c>
      <c r="T259" s="36">
        <f t="shared" si="94"/>
        <v>0</v>
      </c>
      <c r="U259" s="196">
        <f>'09-22 Hourly Purch Alloc'!J253</f>
        <v>59.124150099207128</v>
      </c>
      <c r="V259" s="185">
        <f t="shared" si="95"/>
        <v>0</v>
      </c>
      <c r="W259" s="37">
        <f t="shared" si="96"/>
        <v>0</v>
      </c>
      <c r="X259" s="38">
        <f t="shared" si="97"/>
        <v>0</v>
      </c>
      <c r="Y259" s="39">
        <f t="shared" si="98"/>
        <v>0</v>
      </c>
      <c r="Z259" s="246"/>
      <c r="AA259" s="189">
        <f t="shared" si="99"/>
        <v>0</v>
      </c>
      <c r="AB259" s="25">
        <f t="shared" si="100"/>
        <v>0</v>
      </c>
      <c r="AD259" s="29"/>
      <c r="AE259" s="67">
        <f>'09-22 Gen Pivot'!V253</f>
        <v>250.79949999999999</v>
      </c>
      <c r="AF259" s="195">
        <f>'09-22 KP Int Load &amp; Marg Loss'!N249</f>
        <v>512.16</v>
      </c>
      <c r="AG259" s="302">
        <f>'09-22 KP Int Load &amp; Marg Loss'!V249</f>
        <v>8.35</v>
      </c>
      <c r="AH259" s="67">
        <f>'09-22 Gen Pivot'!W253</f>
        <v>385</v>
      </c>
      <c r="AJ259" s="197">
        <f>'09-22 Gen Pivot'!Y253</f>
        <v>385</v>
      </c>
      <c r="AL259" s="29">
        <f t="shared" si="102"/>
        <v>0</v>
      </c>
      <c r="AN259" s="29">
        <f t="shared" si="103"/>
        <v>250.79949999999999</v>
      </c>
      <c r="AP259" s="33">
        <f t="shared" si="104"/>
        <v>-134.20050000000001</v>
      </c>
      <c r="AR259" s="197">
        <f>'09-22 Gen Pivot'!X253</f>
        <v>1404.9</v>
      </c>
    </row>
    <row r="260" spans="1:44" x14ac:dyDescent="0.25">
      <c r="A260" s="202">
        <f t="shared" si="101"/>
        <v>44815.374999999396</v>
      </c>
      <c r="B260" s="232"/>
      <c r="C260" s="174"/>
      <c r="D260" s="174"/>
      <c r="E260" s="131">
        <f t="shared" si="80"/>
        <v>0</v>
      </c>
      <c r="F260" s="50">
        <f t="shared" si="81"/>
        <v>0</v>
      </c>
      <c r="G260" s="49">
        <f t="shared" si="82"/>
        <v>0</v>
      </c>
      <c r="H260" s="54">
        <f>'09-22 Hourly Purch Alloc'!F254</f>
        <v>270.41700000000003</v>
      </c>
      <c r="I260" s="44">
        <f t="shared" si="83"/>
        <v>8.75</v>
      </c>
      <c r="J260" s="34">
        <f t="shared" si="84"/>
        <v>0</v>
      </c>
      <c r="K260" s="167">
        <f t="shared" si="85"/>
        <v>0</v>
      </c>
      <c r="L260" s="34">
        <f t="shared" si="86"/>
        <v>250.87049999999999</v>
      </c>
      <c r="M260" s="34">
        <f t="shared" si="87"/>
        <v>385</v>
      </c>
      <c r="N260" s="34">
        <f t="shared" si="88"/>
        <v>530.03</v>
      </c>
      <c r="O260" s="32">
        <f t="shared" si="89"/>
        <v>145.02999999999997</v>
      </c>
      <c r="P260" s="32">
        <f t="shared" si="90"/>
        <v>0</v>
      </c>
      <c r="Q260" s="32">
        <f t="shared" si="91"/>
        <v>0</v>
      </c>
      <c r="R260" s="36">
        <f t="shared" si="92"/>
        <v>0</v>
      </c>
      <c r="S260" s="36">
        <f t="shared" si="93"/>
        <v>0</v>
      </c>
      <c r="T260" s="36">
        <f t="shared" si="94"/>
        <v>0</v>
      </c>
      <c r="U260" s="196">
        <f>'09-22 Hourly Purch Alloc'!J254</f>
        <v>61.110000480739004</v>
      </c>
      <c r="V260" s="185">
        <f t="shared" si="95"/>
        <v>0</v>
      </c>
      <c r="W260" s="37">
        <f t="shared" si="96"/>
        <v>0</v>
      </c>
      <c r="X260" s="38">
        <f t="shared" si="97"/>
        <v>0</v>
      </c>
      <c r="Y260" s="39">
        <f t="shared" si="98"/>
        <v>0</v>
      </c>
      <c r="Z260" s="246"/>
      <c r="AA260" s="189">
        <f t="shared" si="99"/>
        <v>0</v>
      </c>
      <c r="AB260" s="25">
        <f t="shared" si="100"/>
        <v>0</v>
      </c>
      <c r="AD260" s="29"/>
      <c r="AE260" s="67">
        <f>'09-22 Gen Pivot'!V254</f>
        <v>250.87049999999999</v>
      </c>
      <c r="AF260" s="195">
        <f>'09-22 KP Int Load &amp; Marg Loss'!N250</f>
        <v>530.03</v>
      </c>
      <c r="AG260" s="302">
        <f>'09-22 KP Int Load &amp; Marg Loss'!V250</f>
        <v>8.75</v>
      </c>
      <c r="AH260" s="67">
        <f>'09-22 Gen Pivot'!W254</f>
        <v>385</v>
      </c>
      <c r="AJ260" s="197">
        <f>'09-22 Gen Pivot'!Y254</f>
        <v>385</v>
      </c>
      <c r="AL260" s="29">
        <f t="shared" si="102"/>
        <v>0</v>
      </c>
      <c r="AN260" s="29">
        <f t="shared" si="103"/>
        <v>250.87049999999999</v>
      </c>
      <c r="AP260" s="33">
        <f t="shared" si="104"/>
        <v>-134.12950000000001</v>
      </c>
      <c r="AR260" s="197">
        <f>'09-22 Gen Pivot'!X254</f>
        <v>1404.9</v>
      </c>
    </row>
    <row r="261" spans="1:44" x14ac:dyDescent="0.25">
      <c r="A261" s="202">
        <f t="shared" si="101"/>
        <v>44815.41666666606</v>
      </c>
      <c r="B261" s="232"/>
      <c r="C261" s="174"/>
      <c r="D261" s="174"/>
      <c r="E261" s="131">
        <f t="shared" si="80"/>
        <v>0</v>
      </c>
      <c r="F261" s="50">
        <f t="shared" si="81"/>
        <v>0</v>
      </c>
      <c r="G261" s="49">
        <f t="shared" si="82"/>
        <v>0</v>
      </c>
      <c r="H261" s="54">
        <f>'09-22 Hourly Purch Alloc'!F255</f>
        <v>298.24299999999999</v>
      </c>
      <c r="I261" s="44">
        <f t="shared" si="83"/>
        <v>8.93</v>
      </c>
      <c r="J261" s="34">
        <f t="shared" si="84"/>
        <v>0</v>
      </c>
      <c r="K261" s="167">
        <f t="shared" si="85"/>
        <v>0</v>
      </c>
      <c r="L261" s="34">
        <f t="shared" si="86"/>
        <v>250.77199999999999</v>
      </c>
      <c r="M261" s="34">
        <f t="shared" si="87"/>
        <v>385</v>
      </c>
      <c r="N261" s="34">
        <f t="shared" si="88"/>
        <v>557.94000000000005</v>
      </c>
      <c r="O261" s="32">
        <f t="shared" si="89"/>
        <v>172.94000000000005</v>
      </c>
      <c r="P261" s="32">
        <f t="shared" si="90"/>
        <v>0</v>
      </c>
      <c r="Q261" s="32">
        <f t="shared" si="91"/>
        <v>0</v>
      </c>
      <c r="R261" s="36">
        <f t="shared" si="92"/>
        <v>0</v>
      </c>
      <c r="S261" s="36">
        <f t="shared" si="93"/>
        <v>0</v>
      </c>
      <c r="T261" s="36">
        <f t="shared" si="94"/>
        <v>0</v>
      </c>
      <c r="U261" s="196">
        <f>'09-22 Hourly Purch Alloc'!J255</f>
        <v>64.26139648206329</v>
      </c>
      <c r="V261" s="185">
        <f t="shared" si="95"/>
        <v>0</v>
      </c>
      <c r="W261" s="37">
        <f t="shared" si="96"/>
        <v>0</v>
      </c>
      <c r="X261" s="38">
        <f t="shared" si="97"/>
        <v>0</v>
      </c>
      <c r="Y261" s="39">
        <f t="shared" si="98"/>
        <v>0</v>
      </c>
      <c r="Z261" s="246"/>
      <c r="AA261" s="189">
        <f t="shared" si="99"/>
        <v>0</v>
      </c>
      <c r="AB261" s="25">
        <f t="shared" si="100"/>
        <v>0</v>
      </c>
      <c r="AD261" s="29"/>
      <c r="AE261" s="67">
        <f>'09-22 Gen Pivot'!V255</f>
        <v>250.77199999999999</v>
      </c>
      <c r="AF261" s="195">
        <f>'09-22 KP Int Load &amp; Marg Loss'!N251</f>
        <v>557.94000000000005</v>
      </c>
      <c r="AG261" s="302">
        <f>'09-22 KP Int Load &amp; Marg Loss'!V251</f>
        <v>8.93</v>
      </c>
      <c r="AH261" s="67">
        <f>'09-22 Gen Pivot'!W255</f>
        <v>385</v>
      </c>
      <c r="AJ261" s="197">
        <f>'09-22 Gen Pivot'!Y255</f>
        <v>385</v>
      </c>
      <c r="AL261" s="29">
        <f t="shared" si="102"/>
        <v>0</v>
      </c>
      <c r="AN261" s="29">
        <f t="shared" si="103"/>
        <v>250.77199999999999</v>
      </c>
      <c r="AP261" s="33">
        <f t="shared" si="104"/>
        <v>-134.22800000000001</v>
      </c>
      <c r="AR261" s="197">
        <f>'09-22 Gen Pivot'!X255</f>
        <v>1404.9</v>
      </c>
    </row>
    <row r="262" spans="1:44" x14ac:dyDescent="0.25">
      <c r="A262" s="202">
        <f t="shared" si="101"/>
        <v>44815.458333332725</v>
      </c>
      <c r="B262" s="232"/>
      <c r="C262" s="174"/>
      <c r="D262" s="174"/>
      <c r="E262" s="131">
        <f t="shared" si="80"/>
        <v>0</v>
      </c>
      <c r="F262" s="50">
        <f t="shared" si="81"/>
        <v>0</v>
      </c>
      <c r="G262" s="49">
        <f t="shared" si="82"/>
        <v>0</v>
      </c>
      <c r="H262" s="54">
        <f>'09-22 Hourly Purch Alloc'!F256</f>
        <v>327.80599999999998</v>
      </c>
      <c r="I262" s="44">
        <f t="shared" si="83"/>
        <v>9.3299999999999983</v>
      </c>
      <c r="J262" s="34">
        <f t="shared" si="84"/>
        <v>0</v>
      </c>
      <c r="K262" s="167">
        <f t="shared" si="85"/>
        <v>0</v>
      </c>
      <c r="L262" s="34">
        <f t="shared" si="86"/>
        <v>251.34450000000001</v>
      </c>
      <c r="M262" s="34">
        <f t="shared" si="87"/>
        <v>385</v>
      </c>
      <c r="N262" s="34">
        <f t="shared" si="88"/>
        <v>588.49</v>
      </c>
      <c r="O262" s="32">
        <f t="shared" si="89"/>
        <v>203.49</v>
      </c>
      <c r="P262" s="32">
        <f t="shared" si="90"/>
        <v>0</v>
      </c>
      <c r="Q262" s="32">
        <f t="shared" si="91"/>
        <v>0</v>
      </c>
      <c r="R262" s="36">
        <f t="shared" si="92"/>
        <v>0</v>
      </c>
      <c r="S262" s="36">
        <f t="shared" si="93"/>
        <v>0</v>
      </c>
      <c r="T262" s="36">
        <f t="shared" si="94"/>
        <v>0</v>
      </c>
      <c r="U262" s="196">
        <f>'09-22 Hourly Purch Alloc'!J256</f>
        <v>66.770001159222232</v>
      </c>
      <c r="V262" s="185">
        <f t="shared" si="95"/>
        <v>0</v>
      </c>
      <c r="W262" s="37">
        <f t="shared" si="96"/>
        <v>0</v>
      </c>
      <c r="X262" s="38">
        <f t="shared" si="97"/>
        <v>0</v>
      </c>
      <c r="Y262" s="39">
        <f t="shared" si="98"/>
        <v>0</v>
      </c>
      <c r="Z262" s="246"/>
      <c r="AA262" s="189">
        <f t="shared" si="99"/>
        <v>0</v>
      </c>
      <c r="AB262" s="25">
        <f t="shared" si="100"/>
        <v>0</v>
      </c>
      <c r="AD262" s="29"/>
      <c r="AE262" s="67">
        <f>'09-22 Gen Pivot'!V256</f>
        <v>251.34450000000001</v>
      </c>
      <c r="AF262" s="195">
        <f>'09-22 KP Int Load &amp; Marg Loss'!N252</f>
        <v>588.49</v>
      </c>
      <c r="AG262" s="302">
        <f>'09-22 KP Int Load &amp; Marg Loss'!V252</f>
        <v>9.3299999999999983</v>
      </c>
      <c r="AH262" s="67">
        <f>'09-22 Gen Pivot'!W256</f>
        <v>385</v>
      </c>
      <c r="AJ262" s="197">
        <f>'09-22 Gen Pivot'!Y256</f>
        <v>385</v>
      </c>
      <c r="AL262" s="29">
        <f t="shared" si="102"/>
        <v>0</v>
      </c>
      <c r="AN262" s="29">
        <f t="shared" si="103"/>
        <v>251.34450000000001</v>
      </c>
      <c r="AP262" s="33">
        <f t="shared" si="104"/>
        <v>-133.65549999999999</v>
      </c>
      <c r="AR262" s="197">
        <f>'09-22 Gen Pivot'!X256</f>
        <v>1404.9</v>
      </c>
    </row>
    <row r="263" spans="1:44" x14ac:dyDescent="0.25">
      <c r="A263" s="202">
        <f t="shared" si="101"/>
        <v>44815.499999999389</v>
      </c>
      <c r="B263" s="232"/>
      <c r="C263" s="174"/>
      <c r="D263" s="174"/>
      <c r="E263" s="131">
        <f t="shared" si="80"/>
        <v>0</v>
      </c>
      <c r="F263" s="50">
        <f t="shared" si="81"/>
        <v>0</v>
      </c>
      <c r="G263" s="49">
        <f t="shared" si="82"/>
        <v>0</v>
      </c>
      <c r="H263" s="54">
        <f>'09-22 Hourly Purch Alloc'!F257</f>
        <v>357.048</v>
      </c>
      <c r="I263" s="44">
        <f t="shared" si="83"/>
        <v>10.009999999999998</v>
      </c>
      <c r="J263" s="34">
        <f t="shared" si="84"/>
        <v>0</v>
      </c>
      <c r="K263" s="167">
        <f t="shared" si="85"/>
        <v>0</v>
      </c>
      <c r="L263" s="34">
        <f t="shared" si="86"/>
        <v>250.68549999999999</v>
      </c>
      <c r="M263" s="34">
        <f t="shared" si="87"/>
        <v>385</v>
      </c>
      <c r="N263" s="34">
        <f t="shared" si="88"/>
        <v>617.75</v>
      </c>
      <c r="O263" s="32">
        <f t="shared" si="89"/>
        <v>232.75</v>
      </c>
      <c r="P263" s="32">
        <f t="shared" si="90"/>
        <v>0</v>
      </c>
      <c r="Q263" s="32">
        <f t="shared" si="91"/>
        <v>0</v>
      </c>
      <c r="R263" s="36">
        <f t="shared" si="92"/>
        <v>0</v>
      </c>
      <c r="S263" s="36">
        <f t="shared" si="93"/>
        <v>0</v>
      </c>
      <c r="T263" s="36">
        <f t="shared" si="94"/>
        <v>0</v>
      </c>
      <c r="U263" s="196">
        <f>'09-22 Hourly Purch Alloc'!J257</f>
        <v>72.194884502923969</v>
      </c>
      <c r="V263" s="185">
        <f t="shared" si="95"/>
        <v>0</v>
      </c>
      <c r="W263" s="37">
        <f t="shared" si="96"/>
        <v>0</v>
      </c>
      <c r="X263" s="38">
        <f t="shared" si="97"/>
        <v>0</v>
      </c>
      <c r="Y263" s="39">
        <f t="shared" si="98"/>
        <v>0</v>
      </c>
      <c r="Z263" s="246"/>
      <c r="AA263" s="189">
        <f t="shared" si="99"/>
        <v>0</v>
      </c>
      <c r="AB263" s="25">
        <f t="shared" si="100"/>
        <v>0</v>
      </c>
      <c r="AD263" s="29"/>
      <c r="AE263" s="67">
        <f>'09-22 Gen Pivot'!V257</f>
        <v>250.68549999999999</v>
      </c>
      <c r="AF263" s="195">
        <f>'09-22 KP Int Load &amp; Marg Loss'!N253</f>
        <v>617.75</v>
      </c>
      <c r="AG263" s="302">
        <f>'09-22 KP Int Load &amp; Marg Loss'!V253</f>
        <v>10.009999999999998</v>
      </c>
      <c r="AH263" s="67">
        <f>'09-22 Gen Pivot'!W257</f>
        <v>385</v>
      </c>
      <c r="AJ263" s="197">
        <f>'09-22 Gen Pivot'!Y257</f>
        <v>385</v>
      </c>
      <c r="AL263" s="29">
        <f t="shared" si="102"/>
        <v>0</v>
      </c>
      <c r="AN263" s="29">
        <f t="shared" si="103"/>
        <v>250.68549999999999</v>
      </c>
      <c r="AP263" s="33">
        <f t="shared" si="104"/>
        <v>-134.31450000000001</v>
      </c>
      <c r="AR263" s="197">
        <f>'09-22 Gen Pivot'!X257</f>
        <v>1404.9</v>
      </c>
    </row>
    <row r="264" spans="1:44" x14ac:dyDescent="0.25">
      <c r="A264" s="202">
        <f t="shared" si="101"/>
        <v>44815.541666666053</v>
      </c>
      <c r="B264" s="232"/>
      <c r="C264" s="174"/>
      <c r="D264" s="174"/>
      <c r="E264" s="131">
        <f t="shared" si="80"/>
        <v>0</v>
      </c>
      <c r="F264" s="50">
        <f t="shared" si="81"/>
        <v>0</v>
      </c>
      <c r="G264" s="49">
        <f t="shared" si="82"/>
        <v>0</v>
      </c>
      <c r="H264" s="54">
        <f>'09-22 Hourly Purch Alloc'!F258</f>
        <v>399.411</v>
      </c>
      <c r="I264" s="44">
        <f t="shared" si="83"/>
        <v>11.63</v>
      </c>
      <c r="J264" s="34">
        <f t="shared" si="84"/>
        <v>0</v>
      </c>
      <c r="K264" s="167">
        <f t="shared" si="85"/>
        <v>0</v>
      </c>
      <c r="L264" s="34">
        <f t="shared" si="86"/>
        <v>251.64850000000001</v>
      </c>
      <c r="M264" s="34">
        <f t="shared" si="87"/>
        <v>385</v>
      </c>
      <c r="N264" s="34">
        <f t="shared" si="88"/>
        <v>662.69999999999993</v>
      </c>
      <c r="O264" s="32">
        <f t="shared" si="89"/>
        <v>277.69999999999993</v>
      </c>
      <c r="P264" s="32">
        <f t="shared" si="90"/>
        <v>0</v>
      </c>
      <c r="Q264" s="32">
        <f t="shared" si="91"/>
        <v>0</v>
      </c>
      <c r="R264" s="36">
        <f t="shared" si="92"/>
        <v>0</v>
      </c>
      <c r="S264" s="36">
        <f t="shared" si="93"/>
        <v>0</v>
      </c>
      <c r="T264" s="36">
        <f t="shared" si="94"/>
        <v>0</v>
      </c>
      <c r="U264" s="196">
        <f>'09-22 Hourly Purch Alloc'!J258</f>
        <v>79.599185538205006</v>
      </c>
      <c r="V264" s="185">
        <f t="shared" si="95"/>
        <v>0</v>
      </c>
      <c r="W264" s="37">
        <f t="shared" si="96"/>
        <v>0</v>
      </c>
      <c r="X264" s="38">
        <f t="shared" si="97"/>
        <v>0</v>
      </c>
      <c r="Y264" s="39">
        <f t="shared" si="98"/>
        <v>0</v>
      </c>
      <c r="Z264" s="246"/>
      <c r="AA264" s="189">
        <f t="shared" si="99"/>
        <v>0</v>
      </c>
      <c r="AB264" s="25">
        <f t="shared" si="100"/>
        <v>0</v>
      </c>
      <c r="AD264" s="29"/>
      <c r="AE264" s="67">
        <f>'09-22 Gen Pivot'!V258</f>
        <v>251.64850000000001</v>
      </c>
      <c r="AF264" s="195">
        <f>'09-22 KP Int Load &amp; Marg Loss'!N254</f>
        <v>662.69999999999993</v>
      </c>
      <c r="AG264" s="302">
        <f>'09-22 KP Int Load &amp; Marg Loss'!V254</f>
        <v>11.63</v>
      </c>
      <c r="AH264" s="67">
        <f>'09-22 Gen Pivot'!W258</f>
        <v>385</v>
      </c>
      <c r="AJ264" s="197">
        <f>'09-22 Gen Pivot'!Y258</f>
        <v>385</v>
      </c>
      <c r="AL264" s="29">
        <f t="shared" si="102"/>
        <v>0</v>
      </c>
      <c r="AN264" s="29">
        <f t="shared" si="103"/>
        <v>251.64850000000001</v>
      </c>
      <c r="AP264" s="33">
        <f t="shared" si="104"/>
        <v>-133.35149999999999</v>
      </c>
      <c r="AR264" s="197">
        <f>'09-22 Gen Pivot'!X258</f>
        <v>1404.9</v>
      </c>
    </row>
    <row r="265" spans="1:44" x14ac:dyDescent="0.25">
      <c r="A265" s="202">
        <f t="shared" si="101"/>
        <v>44815.583333332717</v>
      </c>
      <c r="B265" s="232"/>
      <c r="C265" s="174"/>
      <c r="D265" s="174"/>
      <c r="E265" s="131">
        <f t="shared" si="80"/>
        <v>0</v>
      </c>
      <c r="F265" s="50">
        <f t="shared" si="81"/>
        <v>0</v>
      </c>
      <c r="G265" s="49">
        <f t="shared" si="82"/>
        <v>0</v>
      </c>
      <c r="H265" s="54">
        <f>'09-22 Hourly Purch Alloc'!F259</f>
        <v>440.291</v>
      </c>
      <c r="I265" s="44">
        <f t="shared" si="83"/>
        <v>13.05</v>
      </c>
      <c r="J265" s="34">
        <f t="shared" si="84"/>
        <v>0</v>
      </c>
      <c r="K265" s="167">
        <f t="shared" si="85"/>
        <v>0</v>
      </c>
      <c r="L265" s="34">
        <f t="shared" si="86"/>
        <v>250.76300000000001</v>
      </c>
      <c r="M265" s="34">
        <f t="shared" si="87"/>
        <v>385</v>
      </c>
      <c r="N265" s="34">
        <f t="shared" si="88"/>
        <v>704.12</v>
      </c>
      <c r="O265" s="32">
        <f t="shared" si="89"/>
        <v>319.12</v>
      </c>
      <c r="P265" s="32">
        <f t="shared" si="90"/>
        <v>0</v>
      </c>
      <c r="Q265" s="32">
        <f t="shared" si="91"/>
        <v>0</v>
      </c>
      <c r="R265" s="36">
        <f t="shared" si="92"/>
        <v>0</v>
      </c>
      <c r="S265" s="36">
        <f t="shared" si="93"/>
        <v>0</v>
      </c>
      <c r="T265" s="36">
        <f t="shared" si="94"/>
        <v>0</v>
      </c>
      <c r="U265" s="196">
        <f>'09-22 Hourly Purch Alloc'!J259</f>
        <v>78.160000999339061</v>
      </c>
      <c r="V265" s="185">
        <f t="shared" si="95"/>
        <v>0</v>
      </c>
      <c r="W265" s="37">
        <f t="shared" si="96"/>
        <v>0</v>
      </c>
      <c r="X265" s="38">
        <f t="shared" si="97"/>
        <v>0</v>
      </c>
      <c r="Y265" s="39">
        <f t="shared" si="98"/>
        <v>0</v>
      </c>
      <c r="Z265" s="246"/>
      <c r="AA265" s="189">
        <f t="shared" si="99"/>
        <v>0</v>
      </c>
      <c r="AB265" s="25">
        <f t="shared" si="100"/>
        <v>0</v>
      </c>
      <c r="AD265" s="29"/>
      <c r="AE265" s="67">
        <f>'09-22 Gen Pivot'!V259</f>
        <v>250.76300000000001</v>
      </c>
      <c r="AF265" s="195">
        <f>'09-22 KP Int Load &amp; Marg Loss'!N255</f>
        <v>704.12</v>
      </c>
      <c r="AG265" s="302">
        <f>'09-22 KP Int Load &amp; Marg Loss'!V255</f>
        <v>13.05</v>
      </c>
      <c r="AH265" s="67">
        <f>'09-22 Gen Pivot'!W259</f>
        <v>385</v>
      </c>
      <c r="AJ265" s="197">
        <f>'09-22 Gen Pivot'!Y259</f>
        <v>385</v>
      </c>
      <c r="AL265" s="29">
        <f t="shared" si="102"/>
        <v>0</v>
      </c>
      <c r="AN265" s="29">
        <f t="shared" si="103"/>
        <v>250.76300000000001</v>
      </c>
      <c r="AP265" s="33">
        <f t="shared" si="104"/>
        <v>-134.23699999999999</v>
      </c>
      <c r="AR265" s="197">
        <f>'09-22 Gen Pivot'!X259</f>
        <v>1404.9</v>
      </c>
    </row>
    <row r="266" spans="1:44" x14ac:dyDescent="0.25">
      <c r="A266" s="202">
        <f t="shared" si="101"/>
        <v>44815.624999999382</v>
      </c>
      <c r="B266" s="232"/>
      <c r="C266" s="174"/>
      <c r="D266" s="174"/>
      <c r="E266" s="131">
        <f t="shared" si="80"/>
        <v>0</v>
      </c>
      <c r="F266" s="50">
        <f t="shared" si="81"/>
        <v>0</v>
      </c>
      <c r="G266" s="49">
        <f t="shared" si="82"/>
        <v>0</v>
      </c>
      <c r="H266" s="54">
        <f>'09-22 Hourly Purch Alloc'!F260</f>
        <v>463.113</v>
      </c>
      <c r="I266" s="44">
        <f t="shared" si="83"/>
        <v>14.57</v>
      </c>
      <c r="J266" s="34">
        <f t="shared" si="84"/>
        <v>0</v>
      </c>
      <c r="K266" s="167">
        <f t="shared" si="85"/>
        <v>0</v>
      </c>
      <c r="L266" s="34">
        <f t="shared" si="86"/>
        <v>251.00749999999999</v>
      </c>
      <c r="M266" s="34">
        <f t="shared" si="87"/>
        <v>385</v>
      </c>
      <c r="N266" s="34">
        <f t="shared" si="88"/>
        <v>728.68</v>
      </c>
      <c r="O266" s="32">
        <f t="shared" si="89"/>
        <v>343.67999999999995</v>
      </c>
      <c r="P266" s="32">
        <f t="shared" si="90"/>
        <v>0</v>
      </c>
      <c r="Q266" s="32">
        <f t="shared" si="91"/>
        <v>0</v>
      </c>
      <c r="R266" s="36">
        <f t="shared" si="92"/>
        <v>0</v>
      </c>
      <c r="S266" s="36">
        <f t="shared" si="93"/>
        <v>0</v>
      </c>
      <c r="T266" s="36">
        <f t="shared" si="94"/>
        <v>0</v>
      </c>
      <c r="U266" s="196">
        <f>'09-22 Hourly Purch Alloc'!J260</f>
        <v>80.007622059842845</v>
      </c>
      <c r="V266" s="185">
        <f t="shared" si="95"/>
        <v>0</v>
      </c>
      <c r="W266" s="37">
        <f t="shared" si="96"/>
        <v>0</v>
      </c>
      <c r="X266" s="38">
        <f t="shared" si="97"/>
        <v>0</v>
      </c>
      <c r="Y266" s="39">
        <f t="shared" si="98"/>
        <v>0</v>
      </c>
      <c r="Z266" s="246"/>
      <c r="AA266" s="189">
        <f t="shared" si="99"/>
        <v>0</v>
      </c>
      <c r="AB266" s="25">
        <f t="shared" si="100"/>
        <v>0</v>
      </c>
      <c r="AD266" s="29"/>
      <c r="AE266" s="67">
        <f>'09-22 Gen Pivot'!V260</f>
        <v>251.00749999999999</v>
      </c>
      <c r="AF266" s="195">
        <f>'09-22 KP Int Load &amp; Marg Loss'!N256</f>
        <v>728.68</v>
      </c>
      <c r="AG266" s="302">
        <f>'09-22 KP Int Load &amp; Marg Loss'!V256</f>
        <v>14.57</v>
      </c>
      <c r="AH266" s="67">
        <f>'09-22 Gen Pivot'!W260</f>
        <v>385</v>
      </c>
      <c r="AJ266" s="197">
        <f>'09-22 Gen Pivot'!Y260</f>
        <v>385</v>
      </c>
      <c r="AL266" s="29">
        <f t="shared" si="102"/>
        <v>0</v>
      </c>
      <c r="AN266" s="29">
        <f t="shared" si="103"/>
        <v>251.00749999999999</v>
      </c>
      <c r="AP266" s="33">
        <f t="shared" si="104"/>
        <v>-133.99250000000001</v>
      </c>
      <c r="AR266" s="197">
        <f>'09-22 Gen Pivot'!X260</f>
        <v>1404.9</v>
      </c>
    </row>
    <row r="267" spans="1:44" x14ac:dyDescent="0.25">
      <c r="A267" s="202">
        <f t="shared" si="101"/>
        <v>44815.666666666046</v>
      </c>
      <c r="B267" s="232"/>
      <c r="C267" s="174"/>
      <c r="D267" s="174"/>
      <c r="E267" s="131">
        <f t="shared" si="80"/>
        <v>0</v>
      </c>
      <c r="F267" s="50">
        <f t="shared" si="81"/>
        <v>0</v>
      </c>
      <c r="G267" s="49">
        <f t="shared" si="82"/>
        <v>0</v>
      </c>
      <c r="H267" s="54">
        <f>'09-22 Hourly Purch Alloc'!F261</f>
        <v>479.40300000000002</v>
      </c>
      <c r="I267" s="44">
        <f t="shared" si="83"/>
        <v>15.27</v>
      </c>
      <c r="J267" s="34">
        <f t="shared" si="84"/>
        <v>0</v>
      </c>
      <c r="K267" s="167">
        <f t="shared" si="85"/>
        <v>0</v>
      </c>
      <c r="L267" s="34">
        <f t="shared" si="86"/>
        <v>251.11099999999999</v>
      </c>
      <c r="M267" s="34">
        <f t="shared" si="87"/>
        <v>385</v>
      </c>
      <c r="N267" s="34">
        <f t="shared" si="88"/>
        <v>745.8</v>
      </c>
      <c r="O267" s="32">
        <f t="shared" si="89"/>
        <v>360.79999999999995</v>
      </c>
      <c r="P267" s="32">
        <f t="shared" si="90"/>
        <v>0</v>
      </c>
      <c r="Q267" s="32">
        <f t="shared" si="91"/>
        <v>0</v>
      </c>
      <c r="R267" s="36">
        <f t="shared" si="92"/>
        <v>0</v>
      </c>
      <c r="S267" s="36">
        <f t="shared" si="93"/>
        <v>0</v>
      </c>
      <c r="T267" s="36">
        <f t="shared" si="94"/>
        <v>0</v>
      </c>
      <c r="U267" s="196">
        <f>'09-22 Hourly Purch Alloc'!J261</f>
        <v>82.233873523945405</v>
      </c>
      <c r="V267" s="185">
        <f t="shared" si="95"/>
        <v>0</v>
      </c>
      <c r="W267" s="37">
        <f t="shared" si="96"/>
        <v>0</v>
      </c>
      <c r="X267" s="38">
        <f t="shared" si="97"/>
        <v>0</v>
      </c>
      <c r="Y267" s="39">
        <f t="shared" si="98"/>
        <v>0</v>
      </c>
      <c r="Z267" s="246"/>
      <c r="AA267" s="189">
        <f t="shared" si="99"/>
        <v>0</v>
      </c>
      <c r="AB267" s="25">
        <f t="shared" si="100"/>
        <v>0</v>
      </c>
      <c r="AD267" s="29"/>
      <c r="AE267" s="67">
        <f>'09-22 Gen Pivot'!V261</f>
        <v>251.11099999999999</v>
      </c>
      <c r="AF267" s="195">
        <f>'09-22 KP Int Load &amp; Marg Loss'!N257</f>
        <v>745.8</v>
      </c>
      <c r="AG267" s="302">
        <f>'09-22 KP Int Load &amp; Marg Loss'!V257</f>
        <v>15.27</v>
      </c>
      <c r="AH267" s="67">
        <f>'09-22 Gen Pivot'!W261</f>
        <v>385</v>
      </c>
      <c r="AJ267" s="197">
        <f>'09-22 Gen Pivot'!Y261</f>
        <v>385</v>
      </c>
      <c r="AL267" s="29">
        <f t="shared" si="102"/>
        <v>0</v>
      </c>
      <c r="AN267" s="29">
        <f t="shared" si="103"/>
        <v>251.11099999999999</v>
      </c>
      <c r="AP267" s="33">
        <f t="shared" si="104"/>
        <v>-133.88900000000001</v>
      </c>
      <c r="AR267" s="197">
        <f>'09-22 Gen Pivot'!X261</f>
        <v>1404.9</v>
      </c>
    </row>
    <row r="268" spans="1:44" x14ac:dyDescent="0.25">
      <c r="A268" s="202">
        <f t="shared" si="101"/>
        <v>44815.70833333271</v>
      </c>
      <c r="B268" s="232"/>
      <c r="C268" s="174"/>
      <c r="D268" s="174"/>
      <c r="E268" s="131">
        <f t="shared" si="80"/>
        <v>0</v>
      </c>
      <c r="F268" s="50">
        <f t="shared" si="81"/>
        <v>0</v>
      </c>
      <c r="G268" s="49">
        <f t="shared" si="82"/>
        <v>0</v>
      </c>
      <c r="H268" s="54">
        <f>'09-22 Hourly Purch Alloc'!F262</f>
        <v>474.84700000000004</v>
      </c>
      <c r="I268" s="44">
        <f t="shared" si="83"/>
        <v>14.9</v>
      </c>
      <c r="J268" s="34">
        <f t="shared" si="84"/>
        <v>0</v>
      </c>
      <c r="K268" s="167">
        <f t="shared" si="85"/>
        <v>0</v>
      </c>
      <c r="L268" s="34">
        <f t="shared" si="86"/>
        <v>251.5745</v>
      </c>
      <c r="M268" s="34">
        <f t="shared" si="87"/>
        <v>385</v>
      </c>
      <c r="N268" s="34">
        <f t="shared" si="88"/>
        <v>741.31999999999994</v>
      </c>
      <c r="O268" s="32">
        <f t="shared" si="89"/>
        <v>356.31999999999994</v>
      </c>
      <c r="P268" s="32">
        <f t="shared" si="90"/>
        <v>0</v>
      </c>
      <c r="Q268" s="32">
        <f t="shared" si="91"/>
        <v>0</v>
      </c>
      <c r="R268" s="36">
        <f t="shared" si="92"/>
        <v>0</v>
      </c>
      <c r="S268" s="36">
        <f t="shared" si="93"/>
        <v>0</v>
      </c>
      <c r="T268" s="36">
        <f t="shared" si="94"/>
        <v>0</v>
      </c>
      <c r="U268" s="196">
        <f>'09-22 Hourly Purch Alloc'!J262</f>
        <v>88.954893207706903</v>
      </c>
      <c r="V268" s="185">
        <f t="shared" si="95"/>
        <v>0</v>
      </c>
      <c r="W268" s="37">
        <f t="shared" si="96"/>
        <v>0</v>
      </c>
      <c r="X268" s="38">
        <f t="shared" si="97"/>
        <v>0</v>
      </c>
      <c r="Y268" s="39">
        <f t="shared" si="98"/>
        <v>0</v>
      </c>
      <c r="Z268" s="246"/>
      <c r="AA268" s="189">
        <f t="shared" si="99"/>
        <v>0</v>
      </c>
      <c r="AB268" s="25">
        <f t="shared" si="100"/>
        <v>0</v>
      </c>
      <c r="AD268" s="29"/>
      <c r="AE268" s="67">
        <f>'09-22 Gen Pivot'!V262</f>
        <v>251.5745</v>
      </c>
      <c r="AF268" s="195">
        <f>'09-22 KP Int Load &amp; Marg Loss'!N258</f>
        <v>741.31999999999994</v>
      </c>
      <c r="AG268" s="302">
        <f>'09-22 KP Int Load &amp; Marg Loss'!V258</f>
        <v>14.9</v>
      </c>
      <c r="AH268" s="67">
        <f>'09-22 Gen Pivot'!W262</f>
        <v>385</v>
      </c>
      <c r="AJ268" s="197">
        <f>'09-22 Gen Pivot'!Y262</f>
        <v>385</v>
      </c>
      <c r="AL268" s="29">
        <f t="shared" si="102"/>
        <v>0</v>
      </c>
      <c r="AN268" s="29">
        <f t="shared" si="103"/>
        <v>251.5745</v>
      </c>
      <c r="AP268" s="33">
        <f t="shared" si="104"/>
        <v>-133.4255</v>
      </c>
      <c r="AR268" s="197">
        <f>'09-22 Gen Pivot'!X262</f>
        <v>1404.9</v>
      </c>
    </row>
    <row r="269" spans="1:44" x14ac:dyDescent="0.25">
      <c r="A269" s="202">
        <f t="shared" si="101"/>
        <v>44815.749999999374</v>
      </c>
      <c r="B269" s="232"/>
      <c r="C269" s="174"/>
      <c r="D269" s="174"/>
      <c r="E269" s="131">
        <f t="shared" ref="E269:E332" si="105">SUM(B269:D269)</f>
        <v>0</v>
      </c>
      <c r="F269" s="50">
        <f t="shared" ref="F269:F332" si="106">IF(E269&gt;0,F268+1,0)</f>
        <v>0</v>
      </c>
      <c r="G269" s="49">
        <f t="shared" ref="G269:G332" si="107">IF(MAX(F269:F275)&gt;6,"Yes",0)</f>
        <v>0</v>
      </c>
      <c r="H269" s="54">
        <f>'09-22 Hourly Purch Alloc'!F263</f>
        <v>443.61599999999999</v>
      </c>
      <c r="I269" s="44">
        <f t="shared" ref="I269:I332" si="108">AG269</f>
        <v>15.100000000000001</v>
      </c>
      <c r="J269" s="34">
        <f t="shared" ref="J269:J332" si="109">MIN(E269,H269)</f>
        <v>0</v>
      </c>
      <c r="K269" s="167">
        <f t="shared" ref="K269:K332" si="110">IF(J269=0,0,IF(G269&lt;&gt;"Yes",0,J269))</f>
        <v>0</v>
      </c>
      <c r="L269" s="34">
        <f t="shared" ref="L269:L332" si="111">AN269</f>
        <v>269.89800000000002</v>
      </c>
      <c r="M269" s="34">
        <f t="shared" ref="M269:M332" si="112">AH269</f>
        <v>385</v>
      </c>
      <c r="N269" s="34">
        <f t="shared" ref="N269:N332" si="113">AF269</f>
        <v>728.62</v>
      </c>
      <c r="O269" s="32">
        <f t="shared" ref="O269:O332" si="114">MAX(N269-M269,0)</f>
        <v>343.62</v>
      </c>
      <c r="P269" s="32">
        <f t="shared" ref="P269:P332" si="115">MIN(K269,O269)</f>
        <v>0</v>
      </c>
      <c r="Q269" s="32">
        <f t="shared" ref="Q269:Q332" si="116">IF(P269&lt;=0,0,L269+I269+H269-N269)</f>
        <v>0</v>
      </c>
      <c r="R269" s="36">
        <f t="shared" ref="R269:R332" si="117">IF($P269&gt;0,MIN($P269,$E269)*(B269/$E269),0)</f>
        <v>0</v>
      </c>
      <c r="S269" s="36">
        <f t="shared" ref="S269:S332" si="118">IF($P269&gt;0,MIN($P269,$E269)*(C269/$E269),0)</f>
        <v>0</v>
      </c>
      <c r="T269" s="36">
        <f t="shared" ref="T269:T332" si="119">IF($P269&gt;0,MIN($P269,$E269)*(D269/$E269),0)</f>
        <v>0</v>
      </c>
      <c r="U269" s="196">
        <f>'09-22 Hourly Purch Alloc'!J263</f>
        <v>93.449998422058712</v>
      </c>
      <c r="V269" s="185">
        <f t="shared" ref="V269:V332" si="120">(R269+S269+T269)*U269</f>
        <v>0</v>
      </c>
      <c r="W269" s="37">
        <f t="shared" ref="W269:W332" si="121">IF(B269&gt;0,W$9,0)</f>
        <v>0</v>
      </c>
      <c r="X269" s="38">
        <f t="shared" ref="X269:X332" si="122">IF(C269&gt;0,X$9,0)</f>
        <v>0</v>
      </c>
      <c r="Y269" s="39">
        <f t="shared" ref="Y269:Y332" si="123">IF(D269&gt;0,Y$9,0)</f>
        <v>0</v>
      </c>
      <c r="Z269" s="246"/>
      <c r="AA269" s="189">
        <f t="shared" ref="AA269:AA332" si="124">R269*MIN(U269,W269)+S269*MIN(U269,X269)+T269*MIN(U269,Y269)</f>
        <v>0</v>
      </c>
      <c r="AB269" s="25">
        <f t="shared" ref="AB269:AB332" si="125">IF(V269-AA269&lt;0,0,V269-AA269)</f>
        <v>0</v>
      </c>
      <c r="AD269" s="29"/>
      <c r="AE269" s="67">
        <f>'09-22 Gen Pivot'!V263</f>
        <v>269.89800000000002</v>
      </c>
      <c r="AF269" s="195">
        <f>'09-22 KP Int Load &amp; Marg Loss'!N259</f>
        <v>728.62</v>
      </c>
      <c r="AG269" s="302">
        <f>'09-22 KP Int Load &amp; Marg Loss'!V259</f>
        <v>15.100000000000001</v>
      </c>
      <c r="AH269" s="67">
        <f>'09-22 Gen Pivot'!W263</f>
        <v>385</v>
      </c>
      <c r="AJ269" s="197">
        <f>'09-22 Gen Pivot'!Y263</f>
        <v>385</v>
      </c>
      <c r="AL269" s="29">
        <f t="shared" si="102"/>
        <v>0</v>
      </c>
      <c r="AN269" s="29">
        <f t="shared" si="103"/>
        <v>269.89800000000002</v>
      </c>
      <c r="AP269" s="33">
        <f t="shared" si="104"/>
        <v>-115.10199999999998</v>
      </c>
      <c r="AR269" s="197">
        <f>'09-22 Gen Pivot'!X263</f>
        <v>1404.9</v>
      </c>
    </row>
    <row r="270" spans="1:44" x14ac:dyDescent="0.25">
      <c r="A270" s="202">
        <f t="shared" ref="A270:A333" si="126">A269+1/24</f>
        <v>44815.791666666039</v>
      </c>
      <c r="B270" s="232"/>
      <c r="C270" s="174"/>
      <c r="D270" s="174"/>
      <c r="E270" s="131">
        <f t="shared" si="105"/>
        <v>0</v>
      </c>
      <c r="F270" s="50">
        <f t="shared" si="106"/>
        <v>0</v>
      </c>
      <c r="G270" s="49">
        <f t="shared" si="107"/>
        <v>0</v>
      </c>
      <c r="H270" s="54">
        <f>'09-22 Hourly Purch Alloc'!F264</f>
        <v>421.37699999999995</v>
      </c>
      <c r="I270" s="44">
        <f t="shared" si="108"/>
        <v>13.790000000000001</v>
      </c>
      <c r="J270" s="34">
        <f t="shared" si="109"/>
        <v>0</v>
      </c>
      <c r="K270" s="167">
        <f t="shared" si="110"/>
        <v>0</v>
      </c>
      <c r="L270" s="34">
        <f t="shared" si="111"/>
        <v>271.02199999999999</v>
      </c>
      <c r="M270" s="34">
        <f t="shared" si="112"/>
        <v>385</v>
      </c>
      <c r="N270" s="34">
        <f t="shared" si="113"/>
        <v>706.19</v>
      </c>
      <c r="O270" s="32">
        <f t="shared" si="114"/>
        <v>321.19000000000005</v>
      </c>
      <c r="P270" s="32">
        <f t="shared" si="115"/>
        <v>0</v>
      </c>
      <c r="Q270" s="32">
        <f t="shared" si="116"/>
        <v>0</v>
      </c>
      <c r="R270" s="36">
        <f t="shared" si="117"/>
        <v>0</v>
      </c>
      <c r="S270" s="36">
        <f t="shared" si="118"/>
        <v>0</v>
      </c>
      <c r="T270" s="36">
        <f t="shared" si="119"/>
        <v>0</v>
      </c>
      <c r="U270" s="196">
        <f>'09-22 Hourly Purch Alloc'!J264</f>
        <v>91.639999335511916</v>
      </c>
      <c r="V270" s="185">
        <f t="shared" si="120"/>
        <v>0</v>
      </c>
      <c r="W270" s="37">
        <f t="shared" si="121"/>
        <v>0</v>
      </c>
      <c r="X270" s="38">
        <f t="shared" si="122"/>
        <v>0</v>
      </c>
      <c r="Y270" s="39">
        <f t="shared" si="123"/>
        <v>0</v>
      </c>
      <c r="Z270" s="246"/>
      <c r="AA270" s="189">
        <f t="shared" si="124"/>
        <v>0</v>
      </c>
      <c r="AB270" s="25">
        <f t="shared" si="125"/>
        <v>0</v>
      </c>
      <c r="AD270" s="29"/>
      <c r="AE270" s="67">
        <f>'09-22 Gen Pivot'!V264</f>
        <v>271.02199999999999</v>
      </c>
      <c r="AF270" s="195">
        <f>'09-22 KP Int Load &amp; Marg Loss'!N260</f>
        <v>706.19</v>
      </c>
      <c r="AG270" s="302">
        <f>'09-22 KP Int Load &amp; Marg Loss'!V260</f>
        <v>13.790000000000001</v>
      </c>
      <c r="AH270" s="67">
        <f>'09-22 Gen Pivot'!W264</f>
        <v>385</v>
      </c>
      <c r="AJ270" s="197">
        <f>'09-22 Gen Pivot'!Y264</f>
        <v>385</v>
      </c>
      <c r="AL270" s="29">
        <f t="shared" si="102"/>
        <v>0</v>
      </c>
      <c r="AN270" s="29">
        <f t="shared" si="103"/>
        <v>271.02199999999999</v>
      </c>
      <c r="AP270" s="33">
        <f t="shared" si="104"/>
        <v>-113.97800000000001</v>
      </c>
      <c r="AR270" s="197">
        <f>'09-22 Gen Pivot'!X264</f>
        <v>1404.9</v>
      </c>
    </row>
    <row r="271" spans="1:44" x14ac:dyDescent="0.25">
      <c r="A271" s="202">
        <f t="shared" si="126"/>
        <v>44815.833333332703</v>
      </c>
      <c r="B271" s="232"/>
      <c r="C271" s="174"/>
      <c r="D271" s="174"/>
      <c r="E271" s="131">
        <f t="shared" si="105"/>
        <v>0</v>
      </c>
      <c r="F271" s="50">
        <f t="shared" si="106"/>
        <v>0</v>
      </c>
      <c r="G271" s="49">
        <f t="shared" si="107"/>
        <v>0</v>
      </c>
      <c r="H271" s="54">
        <f>'09-22 Hourly Purch Alloc'!F265</f>
        <v>422.87799999999999</v>
      </c>
      <c r="I271" s="44">
        <f t="shared" si="108"/>
        <v>13.8</v>
      </c>
      <c r="J271" s="34">
        <f t="shared" si="109"/>
        <v>0</v>
      </c>
      <c r="K271" s="167">
        <f t="shared" si="110"/>
        <v>0</v>
      </c>
      <c r="L271" s="34">
        <f t="shared" si="111"/>
        <v>252.607</v>
      </c>
      <c r="M271" s="34">
        <f t="shared" si="112"/>
        <v>385</v>
      </c>
      <c r="N271" s="34">
        <f t="shared" si="113"/>
        <v>689.29000000000008</v>
      </c>
      <c r="O271" s="32">
        <f t="shared" si="114"/>
        <v>304.29000000000008</v>
      </c>
      <c r="P271" s="32">
        <f t="shared" si="115"/>
        <v>0</v>
      </c>
      <c r="Q271" s="32">
        <f t="shared" si="116"/>
        <v>0</v>
      </c>
      <c r="R271" s="36">
        <f t="shared" si="117"/>
        <v>0</v>
      </c>
      <c r="S271" s="36">
        <f t="shared" si="118"/>
        <v>0</v>
      </c>
      <c r="T271" s="36">
        <f t="shared" si="119"/>
        <v>0</v>
      </c>
      <c r="U271" s="196">
        <f>'09-22 Hourly Purch Alloc'!J265</f>
        <v>94.298408987935062</v>
      </c>
      <c r="V271" s="185">
        <f t="shared" si="120"/>
        <v>0</v>
      </c>
      <c r="W271" s="37">
        <f t="shared" si="121"/>
        <v>0</v>
      </c>
      <c r="X271" s="38">
        <f t="shared" si="122"/>
        <v>0</v>
      </c>
      <c r="Y271" s="39">
        <f t="shared" si="123"/>
        <v>0</v>
      </c>
      <c r="Z271" s="246"/>
      <c r="AA271" s="189">
        <f t="shared" si="124"/>
        <v>0</v>
      </c>
      <c r="AB271" s="25">
        <f t="shared" si="125"/>
        <v>0</v>
      </c>
      <c r="AD271" s="29"/>
      <c r="AE271" s="67">
        <f>'09-22 Gen Pivot'!V265</f>
        <v>252.607</v>
      </c>
      <c r="AF271" s="195">
        <f>'09-22 KP Int Load &amp; Marg Loss'!N261</f>
        <v>689.29000000000008</v>
      </c>
      <c r="AG271" s="302">
        <f>'09-22 KP Int Load &amp; Marg Loss'!V261</f>
        <v>13.8</v>
      </c>
      <c r="AH271" s="67">
        <f>'09-22 Gen Pivot'!W265</f>
        <v>385</v>
      </c>
      <c r="AJ271" s="197">
        <f>'09-22 Gen Pivot'!Y265</f>
        <v>385</v>
      </c>
      <c r="AL271" s="29">
        <f t="shared" si="102"/>
        <v>0</v>
      </c>
      <c r="AN271" s="29">
        <f t="shared" si="103"/>
        <v>252.607</v>
      </c>
      <c r="AP271" s="33">
        <f t="shared" si="104"/>
        <v>-132.393</v>
      </c>
      <c r="AR271" s="197">
        <f>'09-22 Gen Pivot'!X265</f>
        <v>1404.9</v>
      </c>
    </row>
    <row r="272" spans="1:44" x14ac:dyDescent="0.25">
      <c r="A272" s="202">
        <f t="shared" si="126"/>
        <v>44815.874999999367</v>
      </c>
      <c r="B272" s="232"/>
      <c r="C272" s="174"/>
      <c r="D272" s="174"/>
      <c r="E272" s="131">
        <f t="shared" si="105"/>
        <v>0</v>
      </c>
      <c r="F272" s="50">
        <f t="shared" si="106"/>
        <v>0</v>
      </c>
      <c r="G272" s="49">
        <f t="shared" si="107"/>
        <v>0</v>
      </c>
      <c r="H272" s="54">
        <f>'09-22 Hourly Purch Alloc'!F266</f>
        <v>417.07600000000002</v>
      </c>
      <c r="I272" s="44">
        <f t="shared" si="108"/>
        <v>12.88</v>
      </c>
      <c r="J272" s="34">
        <f t="shared" si="109"/>
        <v>0</v>
      </c>
      <c r="K272" s="167">
        <f t="shared" si="110"/>
        <v>0</v>
      </c>
      <c r="L272" s="34">
        <f t="shared" si="111"/>
        <v>255.5335</v>
      </c>
      <c r="M272" s="34">
        <f t="shared" si="112"/>
        <v>385</v>
      </c>
      <c r="N272" s="34">
        <f t="shared" si="113"/>
        <v>685.4799999999999</v>
      </c>
      <c r="O272" s="32">
        <f t="shared" si="114"/>
        <v>300.4799999999999</v>
      </c>
      <c r="P272" s="32">
        <f t="shared" si="115"/>
        <v>0</v>
      </c>
      <c r="Q272" s="32">
        <f t="shared" si="116"/>
        <v>0</v>
      </c>
      <c r="R272" s="36">
        <f t="shared" si="117"/>
        <v>0</v>
      </c>
      <c r="S272" s="36">
        <f t="shared" si="118"/>
        <v>0</v>
      </c>
      <c r="T272" s="36">
        <f t="shared" si="119"/>
        <v>0</v>
      </c>
      <c r="U272" s="196">
        <f>'09-22 Hourly Purch Alloc'!J266</f>
        <v>91.659873140626644</v>
      </c>
      <c r="V272" s="185">
        <f t="shared" si="120"/>
        <v>0</v>
      </c>
      <c r="W272" s="37">
        <f t="shared" si="121"/>
        <v>0</v>
      </c>
      <c r="X272" s="38">
        <f t="shared" si="122"/>
        <v>0</v>
      </c>
      <c r="Y272" s="39">
        <f t="shared" si="123"/>
        <v>0</v>
      </c>
      <c r="Z272" s="246"/>
      <c r="AA272" s="189">
        <f t="shared" si="124"/>
        <v>0</v>
      </c>
      <c r="AB272" s="25">
        <f t="shared" si="125"/>
        <v>0</v>
      </c>
      <c r="AD272" s="29"/>
      <c r="AE272" s="67">
        <f>'09-22 Gen Pivot'!V266</f>
        <v>255.5335</v>
      </c>
      <c r="AF272" s="195">
        <f>'09-22 KP Int Load &amp; Marg Loss'!N262</f>
        <v>685.4799999999999</v>
      </c>
      <c r="AG272" s="302">
        <f>'09-22 KP Int Load &amp; Marg Loss'!V262</f>
        <v>12.88</v>
      </c>
      <c r="AH272" s="67">
        <f>'09-22 Gen Pivot'!W266</f>
        <v>385</v>
      </c>
      <c r="AJ272" s="197">
        <f>'09-22 Gen Pivot'!Y266</f>
        <v>385</v>
      </c>
      <c r="AL272" s="29">
        <f t="shared" si="102"/>
        <v>0</v>
      </c>
      <c r="AN272" s="29">
        <f t="shared" si="103"/>
        <v>255.5335</v>
      </c>
      <c r="AP272" s="33">
        <f t="shared" si="104"/>
        <v>-129.4665</v>
      </c>
      <c r="AR272" s="197">
        <f>'09-22 Gen Pivot'!X266</f>
        <v>1404.9</v>
      </c>
    </row>
    <row r="273" spans="1:44" x14ac:dyDescent="0.25">
      <c r="A273" s="202">
        <f t="shared" si="126"/>
        <v>44815.916666666031</v>
      </c>
      <c r="B273" s="232"/>
      <c r="C273" s="174"/>
      <c r="D273" s="174"/>
      <c r="E273" s="131">
        <f t="shared" si="105"/>
        <v>0</v>
      </c>
      <c r="F273" s="50">
        <f t="shared" si="106"/>
        <v>0</v>
      </c>
      <c r="G273" s="49">
        <f t="shared" si="107"/>
        <v>0</v>
      </c>
      <c r="H273" s="54">
        <f>'09-22 Hourly Purch Alloc'!F267</f>
        <v>392.87699999999995</v>
      </c>
      <c r="I273" s="44">
        <f t="shared" si="108"/>
        <v>12.290000000000001</v>
      </c>
      <c r="J273" s="34">
        <f t="shared" si="109"/>
        <v>0</v>
      </c>
      <c r="K273" s="167">
        <f t="shared" si="110"/>
        <v>0</v>
      </c>
      <c r="L273" s="34">
        <f t="shared" si="111"/>
        <v>251.25299999999999</v>
      </c>
      <c r="M273" s="34">
        <f t="shared" si="112"/>
        <v>385</v>
      </c>
      <c r="N273" s="34">
        <f t="shared" si="113"/>
        <v>656.42000000000007</v>
      </c>
      <c r="O273" s="32">
        <f t="shared" si="114"/>
        <v>271.42000000000007</v>
      </c>
      <c r="P273" s="32">
        <f t="shared" si="115"/>
        <v>0</v>
      </c>
      <c r="Q273" s="32">
        <f t="shared" si="116"/>
        <v>0</v>
      </c>
      <c r="R273" s="36">
        <f t="shared" si="117"/>
        <v>0</v>
      </c>
      <c r="S273" s="36">
        <f t="shared" si="118"/>
        <v>0</v>
      </c>
      <c r="T273" s="36">
        <f t="shared" si="119"/>
        <v>0</v>
      </c>
      <c r="U273" s="196">
        <f>'09-22 Hourly Purch Alloc'!J267</f>
        <v>77.679999083682688</v>
      </c>
      <c r="V273" s="185">
        <f t="shared" si="120"/>
        <v>0</v>
      </c>
      <c r="W273" s="37">
        <f t="shared" si="121"/>
        <v>0</v>
      </c>
      <c r="X273" s="38">
        <f t="shared" si="122"/>
        <v>0</v>
      </c>
      <c r="Y273" s="39">
        <f t="shared" si="123"/>
        <v>0</v>
      </c>
      <c r="Z273" s="246"/>
      <c r="AA273" s="189">
        <f t="shared" si="124"/>
        <v>0</v>
      </c>
      <c r="AB273" s="25">
        <f t="shared" si="125"/>
        <v>0</v>
      </c>
      <c r="AD273" s="29"/>
      <c r="AE273" s="67">
        <f>'09-22 Gen Pivot'!V267</f>
        <v>251.25299999999999</v>
      </c>
      <c r="AF273" s="195">
        <f>'09-22 KP Int Load &amp; Marg Loss'!N263</f>
        <v>656.42000000000007</v>
      </c>
      <c r="AG273" s="302">
        <f>'09-22 KP Int Load &amp; Marg Loss'!V263</f>
        <v>12.290000000000001</v>
      </c>
      <c r="AH273" s="67">
        <f>'09-22 Gen Pivot'!W267</f>
        <v>385</v>
      </c>
      <c r="AJ273" s="197">
        <f>'09-22 Gen Pivot'!Y267</f>
        <v>385</v>
      </c>
      <c r="AL273" s="29">
        <f t="shared" si="102"/>
        <v>0</v>
      </c>
      <c r="AN273" s="29">
        <f t="shared" si="103"/>
        <v>251.25299999999999</v>
      </c>
      <c r="AP273" s="33">
        <f t="shared" si="104"/>
        <v>-133.74700000000001</v>
      </c>
      <c r="AR273" s="197">
        <f>'09-22 Gen Pivot'!X267</f>
        <v>1404.9</v>
      </c>
    </row>
    <row r="274" spans="1:44" x14ac:dyDescent="0.25">
      <c r="A274" s="202">
        <f t="shared" si="126"/>
        <v>44815.958333332695</v>
      </c>
      <c r="B274" s="232"/>
      <c r="C274" s="174"/>
      <c r="D274" s="174"/>
      <c r="E274" s="131">
        <f t="shared" si="105"/>
        <v>0</v>
      </c>
      <c r="F274" s="50">
        <f t="shared" si="106"/>
        <v>0</v>
      </c>
      <c r="G274" s="49">
        <f t="shared" si="107"/>
        <v>0</v>
      </c>
      <c r="H274" s="54">
        <f>'09-22 Hourly Purch Alloc'!F268</f>
        <v>346.339</v>
      </c>
      <c r="I274" s="44">
        <f t="shared" si="108"/>
        <v>11.600000000000001</v>
      </c>
      <c r="J274" s="34">
        <f t="shared" si="109"/>
        <v>0</v>
      </c>
      <c r="K274" s="167">
        <f t="shared" si="110"/>
        <v>0</v>
      </c>
      <c r="L274" s="34">
        <f t="shared" si="111"/>
        <v>257.88150000000002</v>
      </c>
      <c r="M274" s="34">
        <f t="shared" si="112"/>
        <v>385</v>
      </c>
      <c r="N274" s="34">
        <f t="shared" si="113"/>
        <v>615.81999999999994</v>
      </c>
      <c r="O274" s="32">
        <f t="shared" si="114"/>
        <v>230.81999999999994</v>
      </c>
      <c r="P274" s="32">
        <f t="shared" si="115"/>
        <v>0</v>
      </c>
      <c r="Q274" s="32">
        <f t="shared" si="116"/>
        <v>0</v>
      </c>
      <c r="R274" s="36">
        <f t="shared" si="117"/>
        <v>0</v>
      </c>
      <c r="S274" s="36">
        <f t="shared" si="118"/>
        <v>0</v>
      </c>
      <c r="T274" s="36">
        <f t="shared" si="119"/>
        <v>0</v>
      </c>
      <c r="U274" s="196">
        <f>'09-22 Hourly Purch Alloc'!J268</f>
        <v>68.645975079329787</v>
      </c>
      <c r="V274" s="185">
        <f t="shared" si="120"/>
        <v>0</v>
      </c>
      <c r="W274" s="37">
        <f t="shared" si="121"/>
        <v>0</v>
      </c>
      <c r="X274" s="38">
        <f t="shared" si="122"/>
        <v>0</v>
      </c>
      <c r="Y274" s="39">
        <f t="shared" si="123"/>
        <v>0</v>
      </c>
      <c r="Z274" s="246"/>
      <c r="AA274" s="189">
        <f t="shared" si="124"/>
        <v>0</v>
      </c>
      <c r="AB274" s="25">
        <f t="shared" si="125"/>
        <v>0</v>
      </c>
      <c r="AD274" s="29"/>
      <c r="AE274" s="67">
        <f>'09-22 Gen Pivot'!V268</f>
        <v>257.88150000000002</v>
      </c>
      <c r="AF274" s="195">
        <f>'09-22 KP Int Load &amp; Marg Loss'!N264</f>
        <v>615.81999999999994</v>
      </c>
      <c r="AG274" s="302">
        <f>'09-22 KP Int Load &amp; Marg Loss'!V264</f>
        <v>11.600000000000001</v>
      </c>
      <c r="AH274" s="67">
        <f>'09-22 Gen Pivot'!W268</f>
        <v>385</v>
      </c>
      <c r="AJ274" s="197">
        <f>'09-22 Gen Pivot'!Y268</f>
        <v>385</v>
      </c>
      <c r="AL274" s="29">
        <f t="shared" si="102"/>
        <v>0</v>
      </c>
      <c r="AN274" s="29">
        <f t="shared" si="103"/>
        <v>257.88150000000002</v>
      </c>
      <c r="AP274" s="33">
        <f t="shared" si="104"/>
        <v>-127.11849999999998</v>
      </c>
      <c r="AR274" s="197">
        <f>'09-22 Gen Pivot'!X268</f>
        <v>1404.9</v>
      </c>
    </row>
    <row r="275" spans="1:44" x14ac:dyDescent="0.25">
      <c r="A275" s="202">
        <f t="shared" si="126"/>
        <v>44815.99999999936</v>
      </c>
      <c r="B275" s="232"/>
      <c r="C275" s="174"/>
      <c r="D275" s="174"/>
      <c r="E275" s="131">
        <f t="shared" si="105"/>
        <v>0</v>
      </c>
      <c r="F275" s="50">
        <f t="shared" si="106"/>
        <v>0</v>
      </c>
      <c r="G275" s="49">
        <f t="shared" si="107"/>
        <v>0</v>
      </c>
      <c r="H275" s="54">
        <f>'09-22 Hourly Purch Alloc'!F269</f>
        <v>311.17399999999998</v>
      </c>
      <c r="I275" s="44">
        <f t="shared" si="108"/>
        <v>11.21</v>
      </c>
      <c r="J275" s="34">
        <f t="shared" si="109"/>
        <v>0</v>
      </c>
      <c r="K275" s="167">
        <f t="shared" si="110"/>
        <v>0</v>
      </c>
      <c r="L275" s="34">
        <f t="shared" si="111"/>
        <v>260.22500000000002</v>
      </c>
      <c r="M275" s="34">
        <f t="shared" si="112"/>
        <v>385</v>
      </c>
      <c r="N275" s="34">
        <f t="shared" si="113"/>
        <v>582.61</v>
      </c>
      <c r="O275" s="32">
        <f t="shared" si="114"/>
        <v>197.61</v>
      </c>
      <c r="P275" s="32">
        <f t="shared" si="115"/>
        <v>0</v>
      </c>
      <c r="Q275" s="32">
        <f t="shared" si="116"/>
        <v>0</v>
      </c>
      <c r="R275" s="36">
        <f t="shared" si="117"/>
        <v>0</v>
      </c>
      <c r="S275" s="36">
        <f t="shared" si="118"/>
        <v>0</v>
      </c>
      <c r="T275" s="36">
        <f t="shared" si="119"/>
        <v>0</v>
      </c>
      <c r="U275" s="196">
        <f>'09-22 Hourly Purch Alloc'!J269</f>
        <v>64.040000128545444</v>
      </c>
      <c r="V275" s="185">
        <f t="shared" si="120"/>
        <v>0</v>
      </c>
      <c r="W275" s="37">
        <f t="shared" si="121"/>
        <v>0</v>
      </c>
      <c r="X275" s="38">
        <f t="shared" si="122"/>
        <v>0</v>
      </c>
      <c r="Y275" s="39">
        <f t="shared" si="123"/>
        <v>0</v>
      </c>
      <c r="Z275" s="246"/>
      <c r="AA275" s="189">
        <f t="shared" si="124"/>
        <v>0</v>
      </c>
      <c r="AB275" s="25">
        <f t="shared" si="125"/>
        <v>0</v>
      </c>
      <c r="AD275" s="29"/>
      <c r="AE275" s="67">
        <f>'09-22 Gen Pivot'!V269</f>
        <v>260.22500000000002</v>
      </c>
      <c r="AF275" s="195">
        <f>'09-22 KP Int Load &amp; Marg Loss'!N265</f>
        <v>582.61</v>
      </c>
      <c r="AG275" s="302">
        <f>'09-22 KP Int Load &amp; Marg Loss'!V265</f>
        <v>11.21</v>
      </c>
      <c r="AH275" s="67">
        <f>'09-22 Gen Pivot'!W269</f>
        <v>385</v>
      </c>
      <c r="AJ275" s="197">
        <f>'09-22 Gen Pivot'!Y269</f>
        <v>385</v>
      </c>
      <c r="AL275" s="29">
        <f t="shared" si="102"/>
        <v>0</v>
      </c>
      <c r="AN275" s="29">
        <f t="shared" si="103"/>
        <v>260.22500000000002</v>
      </c>
      <c r="AP275" s="33">
        <f t="shared" si="104"/>
        <v>-124.77499999999998</v>
      </c>
      <c r="AR275" s="197">
        <f>'09-22 Gen Pivot'!X269</f>
        <v>1404.9</v>
      </c>
    </row>
    <row r="276" spans="1:44" x14ac:dyDescent="0.25">
      <c r="A276" s="202">
        <f t="shared" si="126"/>
        <v>44816.041666666024</v>
      </c>
      <c r="B276" s="232"/>
      <c r="C276" s="174"/>
      <c r="D276" s="174"/>
      <c r="E276" s="131">
        <f t="shared" si="105"/>
        <v>0</v>
      </c>
      <c r="F276" s="50">
        <f t="shared" si="106"/>
        <v>0</v>
      </c>
      <c r="G276" s="49">
        <f t="shared" si="107"/>
        <v>0</v>
      </c>
      <c r="H276" s="54">
        <f>'09-22 Hourly Purch Alloc'!F270</f>
        <v>291.11599999999999</v>
      </c>
      <c r="I276" s="44">
        <f t="shared" si="108"/>
        <v>11.320000000000002</v>
      </c>
      <c r="J276" s="34">
        <f t="shared" si="109"/>
        <v>0</v>
      </c>
      <c r="K276" s="167">
        <f t="shared" si="110"/>
        <v>0</v>
      </c>
      <c r="L276" s="34">
        <f t="shared" si="111"/>
        <v>250.68</v>
      </c>
      <c r="M276" s="34">
        <f t="shared" si="112"/>
        <v>385</v>
      </c>
      <c r="N276" s="34">
        <f t="shared" si="113"/>
        <v>553.11000000000013</v>
      </c>
      <c r="O276" s="32">
        <f t="shared" si="114"/>
        <v>168.11000000000013</v>
      </c>
      <c r="P276" s="32">
        <f t="shared" si="115"/>
        <v>0</v>
      </c>
      <c r="Q276" s="32">
        <f t="shared" si="116"/>
        <v>0</v>
      </c>
      <c r="R276" s="36">
        <f t="shared" si="117"/>
        <v>0</v>
      </c>
      <c r="S276" s="36">
        <f t="shared" si="118"/>
        <v>0</v>
      </c>
      <c r="T276" s="36">
        <f t="shared" si="119"/>
        <v>0</v>
      </c>
      <c r="U276" s="196">
        <f>'09-22 Hourly Purch Alloc'!J270</f>
        <v>57.368802291869905</v>
      </c>
      <c r="V276" s="185">
        <f t="shared" si="120"/>
        <v>0</v>
      </c>
      <c r="W276" s="37">
        <f t="shared" si="121"/>
        <v>0</v>
      </c>
      <c r="X276" s="38">
        <f t="shared" si="122"/>
        <v>0</v>
      </c>
      <c r="Y276" s="39">
        <f t="shared" si="123"/>
        <v>0</v>
      </c>
      <c r="Z276" s="246"/>
      <c r="AA276" s="189">
        <f t="shared" si="124"/>
        <v>0</v>
      </c>
      <c r="AB276" s="25">
        <f t="shared" si="125"/>
        <v>0</v>
      </c>
      <c r="AD276" s="29"/>
      <c r="AE276" s="67">
        <f>'09-22 Gen Pivot'!V270</f>
        <v>250.68</v>
      </c>
      <c r="AF276" s="195">
        <f>'09-22 KP Int Load &amp; Marg Loss'!N266</f>
        <v>553.11000000000013</v>
      </c>
      <c r="AG276" s="302">
        <f>'09-22 KP Int Load &amp; Marg Loss'!V266</f>
        <v>11.320000000000002</v>
      </c>
      <c r="AH276" s="67">
        <f>'09-22 Gen Pivot'!W270</f>
        <v>385</v>
      </c>
      <c r="AJ276" s="197">
        <f>'09-22 Gen Pivot'!Y270</f>
        <v>385</v>
      </c>
      <c r="AL276" s="29">
        <f t="shared" si="102"/>
        <v>0</v>
      </c>
      <c r="AN276" s="29">
        <f t="shared" si="103"/>
        <v>250.68</v>
      </c>
      <c r="AP276" s="33">
        <f t="shared" si="104"/>
        <v>-134.32</v>
      </c>
      <c r="AR276" s="197">
        <f>'09-22 Gen Pivot'!X270</f>
        <v>1404.9</v>
      </c>
    </row>
    <row r="277" spans="1:44" x14ac:dyDescent="0.25">
      <c r="A277" s="202">
        <f t="shared" si="126"/>
        <v>44816.083333332688</v>
      </c>
      <c r="B277" s="232"/>
      <c r="C277" s="174"/>
      <c r="D277" s="174"/>
      <c r="E277" s="131">
        <f t="shared" si="105"/>
        <v>0</v>
      </c>
      <c r="F277" s="50">
        <f t="shared" si="106"/>
        <v>0</v>
      </c>
      <c r="G277" s="49">
        <f t="shared" si="107"/>
        <v>0</v>
      </c>
      <c r="H277" s="54">
        <f>'09-22 Hourly Purch Alloc'!F271</f>
        <v>276.89800000000002</v>
      </c>
      <c r="I277" s="44">
        <f t="shared" si="108"/>
        <v>11.23</v>
      </c>
      <c r="J277" s="34">
        <f t="shared" si="109"/>
        <v>0</v>
      </c>
      <c r="K277" s="167">
        <f t="shared" si="110"/>
        <v>0</v>
      </c>
      <c r="L277" s="34">
        <f t="shared" si="111"/>
        <v>251.07550000000001</v>
      </c>
      <c r="M277" s="34">
        <f t="shared" si="112"/>
        <v>385</v>
      </c>
      <c r="N277" s="34">
        <f t="shared" si="113"/>
        <v>539.20000000000005</v>
      </c>
      <c r="O277" s="32">
        <f t="shared" si="114"/>
        <v>154.20000000000005</v>
      </c>
      <c r="P277" s="32">
        <f t="shared" si="115"/>
        <v>0</v>
      </c>
      <c r="Q277" s="32">
        <f t="shared" si="116"/>
        <v>0</v>
      </c>
      <c r="R277" s="36">
        <f t="shared" si="117"/>
        <v>0</v>
      </c>
      <c r="S277" s="36">
        <f t="shared" si="118"/>
        <v>0</v>
      </c>
      <c r="T277" s="36">
        <f t="shared" si="119"/>
        <v>0</v>
      </c>
      <c r="U277" s="196">
        <f>'09-22 Hourly Purch Alloc'!J271</f>
        <v>56.586657960693103</v>
      </c>
      <c r="V277" s="185">
        <f t="shared" si="120"/>
        <v>0</v>
      </c>
      <c r="W277" s="37">
        <f t="shared" si="121"/>
        <v>0</v>
      </c>
      <c r="X277" s="38">
        <f t="shared" si="122"/>
        <v>0</v>
      </c>
      <c r="Y277" s="39">
        <f t="shared" si="123"/>
        <v>0</v>
      </c>
      <c r="Z277" s="246"/>
      <c r="AA277" s="189">
        <f t="shared" si="124"/>
        <v>0</v>
      </c>
      <c r="AB277" s="25">
        <f t="shared" si="125"/>
        <v>0</v>
      </c>
      <c r="AD277" s="29"/>
      <c r="AE277" s="67">
        <f>'09-22 Gen Pivot'!V271</f>
        <v>251.07550000000001</v>
      </c>
      <c r="AF277" s="195">
        <f>'09-22 KP Int Load &amp; Marg Loss'!N267</f>
        <v>539.20000000000005</v>
      </c>
      <c r="AG277" s="302">
        <f>'09-22 KP Int Load &amp; Marg Loss'!V267</f>
        <v>11.23</v>
      </c>
      <c r="AH277" s="67">
        <f>'09-22 Gen Pivot'!W271</f>
        <v>385</v>
      </c>
      <c r="AJ277" s="197">
        <f>'09-22 Gen Pivot'!Y271</f>
        <v>385</v>
      </c>
      <c r="AL277" s="29">
        <f t="shared" si="102"/>
        <v>0</v>
      </c>
      <c r="AN277" s="29">
        <f t="shared" si="103"/>
        <v>251.07550000000001</v>
      </c>
      <c r="AP277" s="33">
        <f t="shared" si="104"/>
        <v>-133.92449999999999</v>
      </c>
      <c r="AR277" s="197">
        <f>'09-22 Gen Pivot'!X271</f>
        <v>1404.9</v>
      </c>
    </row>
    <row r="278" spans="1:44" x14ac:dyDescent="0.25">
      <c r="A278" s="202">
        <f t="shared" si="126"/>
        <v>44816.124999999352</v>
      </c>
      <c r="B278" s="232"/>
      <c r="C278" s="174"/>
      <c r="D278" s="174"/>
      <c r="E278" s="131">
        <f t="shared" si="105"/>
        <v>0</v>
      </c>
      <c r="F278" s="50">
        <f t="shared" si="106"/>
        <v>0</v>
      </c>
      <c r="G278" s="49">
        <f t="shared" si="107"/>
        <v>0</v>
      </c>
      <c r="H278" s="54">
        <f>'09-22 Hourly Purch Alloc'!F272</f>
        <v>263.262</v>
      </c>
      <c r="I278" s="44">
        <f t="shared" si="108"/>
        <v>11.139999999999999</v>
      </c>
      <c r="J278" s="34">
        <f t="shared" si="109"/>
        <v>0</v>
      </c>
      <c r="K278" s="167">
        <f t="shared" si="110"/>
        <v>0</v>
      </c>
      <c r="L278" s="34">
        <f t="shared" si="111"/>
        <v>250.58750000000001</v>
      </c>
      <c r="M278" s="34">
        <f t="shared" si="112"/>
        <v>385</v>
      </c>
      <c r="N278" s="34">
        <f t="shared" si="113"/>
        <v>524.98</v>
      </c>
      <c r="O278" s="32">
        <f t="shared" si="114"/>
        <v>139.98000000000002</v>
      </c>
      <c r="P278" s="32">
        <f t="shared" si="115"/>
        <v>0</v>
      </c>
      <c r="Q278" s="32">
        <f t="shared" si="116"/>
        <v>0</v>
      </c>
      <c r="R278" s="36">
        <f t="shared" si="117"/>
        <v>0</v>
      </c>
      <c r="S278" s="36">
        <f t="shared" si="118"/>
        <v>0</v>
      </c>
      <c r="T278" s="36">
        <f t="shared" si="119"/>
        <v>0</v>
      </c>
      <c r="U278" s="196">
        <f>'09-22 Hourly Purch Alloc'!J272</f>
        <v>51.440187113977707</v>
      </c>
      <c r="V278" s="185">
        <f t="shared" si="120"/>
        <v>0</v>
      </c>
      <c r="W278" s="37">
        <f t="shared" si="121"/>
        <v>0</v>
      </c>
      <c r="X278" s="38">
        <f t="shared" si="122"/>
        <v>0</v>
      </c>
      <c r="Y278" s="39">
        <f t="shared" si="123"/>
        <v>0</v>
      </c>
      <c r="Z278" s="246"/>
      <c r="AA278" s="189">
        <f t="shared" si="124"/>
        <v>0</v>
      </c>
      <c r="AB278" s="25">
        <f t="shared" si="125"/>
        <v>0</v>
      </c>
      <c r="AD278" s="29"/>
      <c r="AE278" s="67">
        <f>'09-22 Gen Pivot'!V272</f>
        <v>250.58750000000001</v>
      </c>
      <c r="AF278" s="195">
        <f>'09-22 KP Int Load &amp; Marg Loss'!N268</f>
        <v>524.98</v>
      </c>
      <c r="AG278" s="302">
        <f>'09-22 KP Int Load &amp; Marg Loss'!V268</f>
        <v>11.139999999999999</v>
      </c>
      <c r="AH278" s="67">
        <f>'09-22 Gen Pivot'!W272</f>
        <v>385</v>
      </c>
      <c r="AJ278" s="197">
        <f>'09-22 Gen Pivot'!Y272</f>
        <v>385</v>
      </c>
      <c r="AL278" s="29">
        <f t="shared" si="102"/>
        <v>0</v>
      </c>
      <c r="AN278" s="29">
        <f t="shared" si="103"/>
        <v>250.58750000000001</v>
      </c>
      <c r="AP278" s="33">
        <f t="shared" si="104"/>
        <v>-134.41249999999999</v>
      </c>
      <c r="AR278" s="197">
        <f>'09-22 Gen Pivot'!X272</f>
        <v>1404.9</v>
      </c>
    </row>
    <row r="279" spans="1:44" x14ac:dyDescent="0.25">
      <c r="A279" s="202">
        <f t="shared" si="126"/>
        <v>44816.166666666017</v>
      </c>
      <c r="B279" s="232"/>
      <c r="C279" s="174"/>
      <c r="D279" s="174"/>
      <c r="E279" s="131">
        <f t="shared" si="105"/>
        <v>0</v>
      </c>
      <c r="F279" s="50">
        <f t="shared" si="106"/>
        <v>0</v>
      </c>
      <c r="G279" s="49">
        <f t="shared" si="107"/>
        <v>0</v>
      </c>
      <c r="H279" s="54">
        <f>'09-22 Hourly Purch Alloc'!F273</f>
        <v>255.102</v>
      </c>
      <c r="I279" s="44">
        <f t="shared" si="108"/>
        <v>10.73</v>
      </c>
      <c r="J279" s="34">
        <f t="shared" si="109"/>
        <v>0</v>
      </c>
      <c r="K279" s="167">
        <f t="shared" si="110"/>
        <v>0</v>
      </c>
      <c r="L279" s="34">
        <f t="shared" si="111"/>
        <v>250.738</v>
      </c>
      <c r="M279" s="34">
        <f t="shared" si="112"/>
        <v>385</v>
      </c>
      <c r="N279" s="34">
        <f t="shared" si="113"/>
        <v>516.58000000000004</v>
      </c>
      <c r="O279" s="32">
        <f t="shared" si="114"/>
        <v>131.58000000000004</v>
      </c>
      <c r="P279" s="32">
        <f t="shared" si="115"/>
        <v>0</v>
      </c>
      <c r="Q279" s="32">
        <f t="shared" si="116"/>
        <v>0</v>
      </c>
      <c r="R279" s="36">
        <f t="shared" si="117"/>
        <v>0</v>
      </c>
      <c r="S279" s="36">
        <f t="shared" si="118"/>
        <v>0</v>
      </c>
      <c r="T279" s="36">
        <f t="shared" si="119"/>
        <v>0</v>
      </c>
      <c r="U279" s="196">
        <f>'09-22 Hourly Purch Alloc'!J273</f>
        <v>50.746951101912174</v>
      </c>
      <c r="V279" s="185">
        <f t="shared" si="120"/>
        <v>0</v>
      </c>
      <c r="W279" s="37">
        <f t="shared" si="121"/>
        <v>0</v>
      </c>
      <c r="X279" s="38">
        <f t="shared" si="122"/>
        <v>0</v>
      </c>
      <c r="Y279" s="39">
        <f t="shared" si="123"/>
        <v>0</v>
      </c>
      <c r="Z279" s="246"/>
      <c r="AA279" s="189">
        <f t="shared" si="124"/>
        <v>0</v>
      </c>
      <c r="AB279" s="25">
        <f t="shared" si="125"/>
        <v>0</v>
      </c>
      <c r="AD279" s="29"/>
      <c r="AE279" s="67">
        <f>'09-22 Gen Pivot'!V273</f>
        <v>250.738</v>
      </c>
      <c r="AF279" s="195">
        <f>'09-22 KP Int Load &amp; Marg Loss'!N269</f>
        <v>516.58000000000004</v>
      </c>
      <c r="AG279" s="302">
        <f>'09-22 KP Int Load &amp; Marg Loss'!V269</f>
        <v>10.73</v>
      </c>
      <c r="AH279" s="67">
        <f>'09-22 Gen Pivot'!W273</f>
        <v>385</v>
      </c>
      <c r="AJ279" s="197">
        <f>'09-22 Gen Pivot'!Y273</f>
        <v>385</v>
      </c>
      <c r="AL279" s="29">
        <f t="shared" si="102"/>
        <v>0</v>
      </c>
      <c r="AN279" s="29">
        <f t="shared" si="103"/>
        <v>250.738</v>
      </c>
      <c r="AP279" s="33">
        <f t="shared" si="104"/>
        <v>-134.262</v>
      </c>
      <c r="AR279" s="197">
        <f>'09-22 Gen Pivot'!X273</f>
        <v>1404.9</v>
      </c>
    </row>
    <row r="280" spans="1:44" x14ac:dyDescent="0.25">
      <c r="A280" s="202">
        <f t="shared" si="126"/>
        <v>44816.208333332681</v>
      </c>
      <c r="B280" s="232"/>
      <c r="C280" s="174"/>
      <c r="D280" s="174"/>
      <c r="E280" s="131">
        <f t="shared" si="105"/>
        <v>0</v>
      </c>
      <c r="F280" s="50">
        <f t="shared" si="106"/>
        <v>0</v>
      </c>
      <c r="G280" s="49">
        <f t="shared" si="107"/>
        <v>0</v>
      </c>
      <c r="H280" s="54">
        <f>'09-22 Hourly Purch Alloc'!F274</f>
        <v>256.57299999999998</v>
      </c>
      <c r="I280" s="44">
        <f t="shared" si="108"/>
        <v>11.040000000000001</v>
      </c>
      <c r="J280" s="34">
        <f t="shared" si="109"/>
        <v>0</v>
      </c>
      <c r="K280" s="167">
        <f t="shared" si="110"/>
        <v>0</v>
      </c>
      <c r="L280" s="34">
        <f t="shared" si="111"/>
        <v>251.131</v>
      </c>
      <c r="M280" s="34">
        <f t="shared" si="112"/>
        <v>385</v>
      </c>
      <c r="N280" s="34">
        <f t="shared" si="113"/>
        <v>518.74</v>
      </c>
      <c r="O280" s="32">
        <f t="shared" si="114"/>
        <v>133.74</v>
      </c>
      <c r="P280" s="32">
        <f t="shared" si="115"/>
        <v>0</v>
      </c>
      <c r="Q280" s="32">
        <f t="shared" si="116"/>
        <v>0</v>
      </c>
      <c r="R280" s="36">
        <f t="shared" si="117"/>
        <v>0</v>
      </c>
      <c r="S280" s="36">
        <f t="shared" si="118"/>
        <v>0</v>
      </c>
      <c r="T280" s="36">
        <f t="shared" si="119"/>
        <v>0</v>
      </c>
      <c r="U280" s="196">
        <f>'09-22 Hourly Purch Alloc'!J274</f>
        <v>51.992735572332244</v>
      </c>
      <c r="V280" s="185">
        <f t="shared" si="120"/>
        <v>0</v>
      </c>
      <c r="W280" s="37">
        <f t="shared" si="121"/>
        <v>0</v>
      </c>
      <c r="X280" s="38">
        <f t="shared" si="122"/>
        <v>0</v>
      </c>
      <c r="Y280" s="39">
        <f t="shared" si="123"/>
        <v>0</v>
      </c>
      <c r="Z280" s="246"/>
      <c r="AA280" s="189">
        <f t="shared" si="124"/>
        <v>0</v>
      </c>
      <c r="AB280" s="25">
        <f t="shared" si="125"/>
        <v>0</v>
      </c>
      <c r="AD280" s="29"/>
      <c r="AE280" s="67">
        <f>'09-22 Gen Pivot'!V274</f>
        <v>251.131</v>
      </c>
      <c r="AF280" s="195">
        <f>'09-22 KP Int Load &amp; Marg Loss'!N270</f>
        <v>518.74</v>
      </c>
      <c r="AG280" s="302">
        <f>'09-22 KP Int Load &amp; Marg Loss'!V270</f>
        <v>11.040000000000001</v>
      </c>
      <c r="AH280" s="67">
        <f>'09-22 Gen Pivot'!W274</f>
        <v>385</v>
      </c>
      <c r="AJ280" s="197">
        <f>'09-22 Gen Pivot'!Y274</f>
        <v>385</v>
      </c>
      <c r="AL280" s="29">
        <f t="shared" si="102"/>
        <v>0</v>
      </c>
      <c r="AN280" s="29">
        <f t="shared" si="103"/>
        <v>251.131</v>
      </c>
      <c r="AP280" s="33">
        <f t="shared" si="104"/>
        <v>-133.869</v>
      </c>
      <c r="AR280" s="197">
        <f>'09-22 Gen Pivot'!X274</f>
        <v>1404.9</v>
      </c>
    </row>
    <row r="281" spans="1:44" x14ac:dyDescent="0.25">
      <c r="A281" s="202">
        <f t="shared" si="126"/>
        <v>44816.249999999345</v>
      </c>
      <c r="B281" s="232"/>
      <c r="C281" s="174"/>
      <c r="D281" s="174"/>
      <c r="E281" s="131">
        <f t="shared" si="105"/>
        <v>0</v>
      </c>
      <c r="F281" s="50">
        <f t="shared" si="106"/>
        <v>0</v>
      </c>
      <c r="G281" s="49">
        <f t="shared" si="107"/>
        <v>0</v>
      </c>
      <c r="H281" s="54">
        <f>'09-22 Hourly Purch Alloc'!F275</f>
        <v>275.42500000000001</v>
      </c>
      <c r="I281" s="44">
        <f t="shared" si="108"/>
        <v>11.540000000000001</v>
      </c>
      <c r="J281" s="34">
        <f t="shared" si="109"/>
        <v>0</v>
      </c>
      <c r="K281" s="167">
        <f t="shared" si="110"/>
        <v>0</v>
      </c>
      <c r="L281" s="34">
        <f t="shared" si="111"/>
        <v>250.85550000000001</v>
      </c>
      <c r="M281" s="34">
        <f t="shared" si="112"/>
        <v>385</v>
      </c>
      <c r="N281" s="34">
        <f t="shared" si="113"/>
        <v>537.80999999999995</v>
      </c>
      <c r="O281" s="32">
        <f t="shared" si="114"/>
        <v>152.80999999999995</v>
      </c>
      <c r="P281" s="32">
        <f t="shared" si="115"/>
        <v>0</v>
      </c>
      <c r="Q281" s="32">
        <f t="shared" si="116"/>
        <v>0</v>
      </c>
      <c r="R281" s="36">
        <f t="shared" si="117"/>
        <v>0</v>
      </c>
      <c r="S281" s="36">
        <f t="shared" si="118"/>
        <v>0</v>
      </c>
      <c r="T281" s="36">
        <f t="shared" si="119"/>
        <v>0</v>
      </c>
      <c r="U281" s="196">
        <f>'09-22 Hourly Purch Alloc'!J275</f>
        <v>58.071824634655535</v>
      </c>
      <c r="V281" s="185">
        <f t="shared" si="120"/>
        <v>0</v>
      </c>
      <c r="W281" s="37">
        <f t="shared" si="121"/>
        <v>0</v>
      </c>
      <c r="X281" s="38">
        <f t="shared" si="122"/>
        <v>0</v>
      </c>
      <c r="Y281" s="39">
        <f t="shared" si="123"/>
        <v>0</v>
      </c>
      <c r="Z281" s="246"/>
      <c r="AA281" s="189">
        <f t="shared" si="124"/>
        <v>0</v>
      </c>
      <c r="AB281" s="25">
        <f t="shared" si="125"/>
        <v>0</v>
      </c>
      <c r="AD281" s="29"/>
      <c r="AE281" s="67">
        <f>'09-22 Gen Pivot'!V275</f>
        <v>250.85550000000001</v>
      </c>
      <c r="AF281" s="195">
        <f>'09-22 KP Int Load &amp; Marg Loss'!N271</f>
        <v>537.80999999999995</v>
      </c>
      <c r="AG281" s="302">
        <f>'09-22 KP Int Load &amp; Marg Loss'!V271</f>
        <v>11.540000000000001</v>
      </c>
      <c r="AH281" s="67">
        <f>'09-22 Gen Pivot'!W275</f>
        <v>385</v>
      </c>
      <c r="AJ281" s="197">
        <f>'09-22 Gen Pivot'!Y275</f>
        <v>385</v>
      </c>
      <c r="AL281" s="29">
        <f t="shared" si="102"/>
        <v>0</v>
      </c>
      <c r="AN281" s="29">
        <f t="shared" si="103"/>
        <v>250.85550000000001</v>
      </c>
      <c r="AP281" s="33">
        <f t="shared" si="104"/>
        <v>-134.14449999999999</v>
      </c>
      <c r="AR281" s="197">
        <f>'09-22 Gen Pivot'!X275</f>
        <v>1404.9</v>
      </c>
    </row>
    <row r="282" spans="1:44" x14ac:dyDescent="0.25">
      <c r="A282" s="202">
        <f t="shared" si="126"/>
        <v>44816.291666666009</v>
      </c>
      <c r="B282" s="232"/>
      <c r="C282" s="174"/>
      <c r="D282" s="174"/>
      <c r="E282" s="131">
        <f t="shared" si="105"/>
        <v>0</v>
      </c>
      <c r="F282" s="50">
        <f t="shared" si="106"/>
        <v>0</v>
      </c>
      <c r="G282" s="49">
        <f t="shared" si="107"/>
        <v>0</v>
      </c>
      <c r="H282" s="54">
        <f>'09-22 Hourly Purch Alloc'!F276</f>
        <v>316.68399999999997</v>
      </c>
      <c r="I282" s="44">
        <f t="shared" si="108"/>
        <v>11.520000000000001</v>
      </c>
      <c r="J282" s="34">
        <f t="shared" si="109"/>
        <v>0</v>
      </c>
      <c r="K282" s="167">
        <f t="shared" si="110"/>
        <v>0</v>
      </c>
      <c r="L282" s="34">
        <f t="shared" si="111"/>
        <v>251.66650000000001</v>
      </c>
      <c r="M282" s="34">
        <f t="shared" si="112"/>
        <v>385</v>
      </c>
      <c r="N282" s="34">
        <f t="shared" si="113"/>
        <v>579.87</v>
      </c>
      <c r="O282" s="32">
        <f t="shared" si="114"/>
        <v>194.87</v>
      </c>
      <c r="P282" s="32">
        <f t="shared" si="115"/>
        <v>0</v>
      </c>
      <c r="Q282" s="32">
        <f t="shared" si="116"/>
        <v>0</v>
      </c>
      <c r="R282" s="36">
        <f t="shared" si="117"/>
        <v>0</v>
      </c>
      <c r="S282" s="36">
        <f t="shared" si="118"/>
        <v>0</v>
      </c>
      <c r="T282" s="36">
        <f t="shared" si="119"/>
        <v>0</v>
      </c>
      <c r="U282" s="196">
        <f>'09-22 Hourly Purch Alloc'!J276</f>
        <v>74.472868234580858</v>
      </c>
      <c r="V282" s="185">
        <f t="shared" si="120"/>
        <v>0</v>
      </c>
      <c r="W282" s="37">
        <f t="shared" si="121"/>
        <v>0</v>
      </c>
      <c r="X282" s="38">
        <f t="shared" si="122"/>
        <v>0</v>
      </c>
      <c r="Y282" s="39">
        <f t="shared" si="123"/>
        <v>0</v>
      </c>
      <c r="Z282" s="246"/>
      <c r="AA282" s="189">
        <f t="shared" si="124"/>
        <v>0</v>
      </c>
      <c r="AB282" s="25">
        <f t="shared" si="125"/>
        <v>0</v>
      </c>
      <c r="AD282" s="29"/>
      <c r="AE282" s="67">
        <f>'09-22 Gen Pivot'!V276</f>
        <v>251.66650000000001</v>
      </c>
      <c r="AF282" s="195">
        <f>'09-22 KP Int Load &amp; Marg Loss'!N272</f>
        <v>579.87</v>
      </c>
      <c r="AG282" s="302">
        <f>'09-22 KP Int Load &amp; Marg Loss'!V272</f>
        <v>11.520000000000001</v>
      </c>
      <c r="AH282" s="67">
        <f>'09-22 Gen Pivot'!W276</f>
        <v>385</v>
      </c>
      <c r="AJ282" s="197">
        <f>'09-22 Gen Pivot'!Y276</f>
        <v>385</v>
      </c>
      <c r="AL282" s="29">
        <f t="shared" si="102"/>
        <v>0</v>
      </c>
      <c r="AN282" s="29">
        <f t="shared" si="103"/>
        <v>251.66650000000001</v>
      </c>
      <c r="AP282" s="33">
        <f t="shared" si="104"/>
        <v>-133.33349999999999</v>
      </c>
      <c r="AR282" s="197">
        <f>'09-22 Gen Pivot'!X276</f>
        <v>1404.9</v>
      </c>
    </row>
    <row r="283" spans="1:44" x14ac:dyDescent="0.25">
      <c r="A283" s="202">
        <f t="shared" si="126"/>
        <v>44816.333333332674</v>
      </c>
      <c r="B283" s="232"/>
      <c r="C283" s="174"/>
      <c r="D283" s="174"/>
      <c r="E283" s="131">
        <f t="shared" si="105"/>
        <v>0</v>
      </c>
      <c r="F283" s="50">
        <f t="shared" si="106"/>
        <v>0</v>
      </c>
      <c r="G283" s="49">
        <f t="shared" si="107"/>
        <v>0</v>
      </c>
      <c r="H283" s="54">
        <f>'09-22 Hourly Purch Alloc'!F277</f>
        <v>340.298</v>
      </c>
      <c r="I283" s="44">
        <f t="shared" si="108"/>
        <v>11.100000000000001</v>
      </c>
      <c r="J283" s="34">
        <f t="shared" si="109"/>
        <v>0</v>
      </c>
      <c r="K283" s="167">
        <f t="shared" si="110"/>
        <v>0</v>
      </c>
      <c r="L283" s="34">
        <f t="shared" si="111"/>
        <v>250.83699999999999</v>
      </c>
      <c r="M283" s="34">
        <f t="shared" si="112"/>
        <v>385</v>
      </c>
      <c r="N283" s="34">
        <f t="shared" si="113"/>
        <v>602.21999999999991</v>
      </c>
      <c r="O283" s="32">
        <f t="shared" si="114"/>
        <v>217.21999999999991</v>
      </c>
      <c r="P283" s="32">
        <f t="shared" si="115"/>
        <v>0</v>
      </c>
      <c r="Q283" s="32">
        <f t="shared" si="116"/>
        <v>0</v>
      </c>
      <c r="R283" s="36">
        <f t="shared" si="117"/>
        <v>0</v>
      </c>
      <c r="S283" s="36">
        <f t="shared" si="118"/>
        <v>0</v>
      </c>
      <c r="T283" s="36">
        <f t="shared" si="119"/>
        <v>0</v>
      </c>
      <c r="U283" s="196">
        <f>'09-22 Hourly Purch Alloc'!J277</f>
        <v>77.896686222075942</v>
      </c>
      <c r="V283" s="185">
        <f t="shared" si="120"/>
        <v>0</v>
      </c>
      <c r="W283" s="37">
        <f t="shared" si="121"/>
        <v>0</v>
      </c>
      <c r="X283" s="38">
        <f t="shared" si="122"/>
        <v>0</v>
      </c>
      <c r="Y283" s="39">
        <f t="shared" si="123"/>
        <v>0</v>
      </c>
      <c r="Z283" s="246"/>
      <c r="AA283" s="189">
        <f t="shared" si="124"/>
        <v>0</v>
      </c>
      <c r="AB283" s="25">
        <f t="shared" si="125"/>
        <v>0</v>
      </c>
      <c r="AD283" s="29"/>
      <c r="AE283" s="67">
        <f>'09-22 Gen Pivot'!V277</f>
        <v>250.83699999999999</v>
      </c>
      <c r="AF283" s="195">
        <f>'09-22 KP Int Load &amp; Marg Loss'!N273</f>
        <v>602.21999999999991</v>
      </c>
      <c r="AG283" s="302">
        <f>'09-22 KP Int Load &amp; Marg Loss'!V273</f>
        <v>11.100000000000001</v>
      </c>
      <c r="AH283" s="67">
        <f>'09-22 Gen Pivot'!W277</f>
        <v>385</v>
      </c>
      <c r="AJ283" s="197">
        <f>'09-22 Gen Pivot'!Y277</f>
        <v>385</v>
      </c>
      <c r="AL283" s="29">
        <f t="shared" si="102"/>
        <v>0</v>
      </c>
      <c r="AN283" s="29">
        <f t="shared" si="103"/>
        <v>250.83699999999999</v>
      </c>
      <c r="AP283" s="33">
        <f t="shared" si="104"/>
        <v>-134.16300000000001</v>
      </c>
      <c r="AR283" s="197">
        <f>'09-22 Gen Pivot'!X277</f>
        <v>1404.9</v>
      </c>
    </row>
    <row r="284" spans="1:44" x14ac:dyDescent="0.25">
      <c r="A284" s="202">
        <f t="shared" si="126"/>
        <v>44816.374999999338</v>
      </c>
      <c r="B284" s="232"/>
      <c r="C284" s="174"/>
      <c r="D284" s="174"/>
      <c r="E284" s="131">
        <f t="shared" si="105"/>
        <v>0</v>
      </c>
      <c r="F284" s="50">
        <f t="shared" si="106"/>
        <v>0</v>
      </c>
      <c r="G284" s="49">
        <f t="shared" si="107"/>
        <v>0</v>
      </c>
      <c r="H284" s="54">
        <f>'09-22 Hourly Purch Alloc'!F278</f>
        <v>345.39100000000002</v>
      </c>
      <c r="I284" s="44">
        <f t="shared" si="108"/>
        <v>11.600000000000001</v>
      </c>
      <c r="J284" s="34">
        <f t="shared" si="109"/>
        <v>0</v>
      </c>
      <c r="K284" s="167">
        <f t="shared" si="110"/>
        <v>0</v>
      </c>
      <c r="L284" s="34">
        <f t="shared" si="111"/>
        <v>253.54750000000001</v>
      </c>
      <c r="M284" s="34">
        <f t="shared" si="112"/>
        <v>385</v>
      </c>
      <c r="N284" s="34">
        <f t="shared" si="113"/>
        <v>610.54</v>
      </c>
      <c r="O284" s="32">
        <f t="shared" si="114"/>
        <v>225.53999999999996</v>
      </c>
      <c r="P284" s="32">
        <f t="shared" si="115"/>
        <v>0</v>
      </c>
      <c r="Q284" s="32">
        <f t="shared" si="116"/>
        <v>0</v>
      </c>
      <c r="R284" s="36">
        <f t="shared" si="117"/>
        <v>0</v>
      </c>
      <c r="S284" s="36">
        <f t="shared" si="118"/>
        <v>0</v>
      </c>
      <c r="T284" s="36">
        <f t="shared" si="119"/>
        <v>0</v>
      </c>
      <c r="U284" s="196">
        <f>'09-22 Hourly Purch Alloc'!J278</f>
        <v>75.549998407601805</v>
      </c>
      <c r="V284" s="185">
        <f t="shared" si="120"/>
        <v>0</v>
      </c>
      <c r="W284" s="37">
        <f t="shared" si="121"/>
        <v>0</v>
      </c>
      <c r="X284" s="38">
        <f t="shared" si="122"/>
        <v>0</v>
      </c>
      <c r="Y284" s="39">
        <f t="shared" si="123"/>
        <v>0</v>
      </c>
      <c r="Z284" s="246"/>
      <c r="AA284" s="189">
        <f t="shared" si="124"/>
        <v>0</v>
      </c>
      <c r="AB284" s="25">
        <f t="shared" si="125"/>
        <v>0</v>
      </c>
      <c r="AD284" s="29"/>
      <c r="AE284" s="67">
        <f>'09-22 Gen Pivot'!V278</f>
        <v>253.54750000000001</v>
      </c>
      <c r="AF284" s="195">
        <f>'09-22 KP Int Load &amp; Marg Loss'!N274</f>
        <v>610.54</v>
      </c>
      <c r="AG284" s="302">
        <f>'09-22 KP Int Load &amp; Marg Loss'!V274</f>
        <v>11.600000000000001</v>
      </c>
      <c r="AH284" s="67">
        <f>'09-22 Gen Pivot'!W278</f>
        <v>385</v>
      </c>
      <c r="AJ284" s="197">
        <f>'09-22 Gen Pivot'!Y278</f>
        <v>385</v>
      </c>
      <c r="AL284" s="29">
        <f t="shared" si="102"/>
        <v>0</v>
      </c>
      <c r="AN284" s="29">
        <f t="shared" si="103"/>
        <v>253.54750000000001</v>
      </c>
      <c r="AP284" s="33">
        <f t="shared" si="104"/>
        <v>-131.45249999999999</v>
      </c>
      <c r="AR284" s="197">
        <f>'09-22 Gen Pivot'!X278</f>
        <v>1404.9</v>
      </c>
    </row>
    <row r="285" spans="1:44" x14ac:dyDescent="0.25">
      <c r="A285" s="202">
        <f t="shared" si="126"/>
        <v>44816.416666666002</v>
      </c>
      <c r="B285" s="232"/>
      <c r="C285" s="174"/>
      <c r="D285" s="174"/>
      <c r="E285" s="131">
        <f t="shared" si="105"/>
        <v>0</v>
      </c>
      <c r="F285" s="50">
        <f t="shared" si="106"/>
        <v>0</v>
      </c>
      <c r="G285" s="49">
        <f t="shared" si="107"/>
        <v>0</v>
      </c>
      <c r="H285" s="54">
        <f>'09-22 Hourly Purch Alloc'!F279</f>
        <v>349.19599999999997</v>
      </c>
      <c r="I285" s="44">
        <f t="shared" si="108"/>
        <v>12.21</v>
      </c>
      <c r="J285" s="34">
        <f t="shared" si="109"/>
        <v>0</v>
      </c>
      <c r="K285" s="167">
        <f t="shared" si="110"/>
        <v>0</v>
      </c>
      <c r="L285" s="34">
        <f t="shared" si="111"/>
        <v>259.58749999999998</v>
      </c>
      <c r="M285" s="34">
        <f t="shared" si="112"/>
        <v>385</v>
      </c>
      <c r="N285" s="34">
        <f t="shared" si="113"/>
        <v>620.99</v>
      </c>
      <c r="O285" s="32">
        <f t="shared" si="114"/>
        <v>235.99</v>
      </c>
      <c r="P285" s="32">
        <f t="shared" si="115"/>
        <v>0</v>
      </c>
      <c r="Q285" s="32">
        <f t="shared" si="116"/>
        <v>0</v>
      </c>
      <c r="R285" s="36">
        <f t="shared" si="117"/>
        <v>0</v>
      </c>
      <c r="S285" s="36">
        <f t="shared" si="118"/>
        <v>0</v>
      </c>
      <c r="T285" s="36">
        <f t="shared" si="119"/>
        <v>0</v>
      </c>
      <c r="U285" s="196">
        <f>'09-22 Hourly Purch Alloc'!J279</f>
        <v>87.160929483728339</v>
      </c>
      <c r="V285" s="185">
        <f t="shared" si="120"/>
        <v>0</v>
      </c>
      <c r="W285" s="37">
        <f t="shared" si="121"/>
        <v>0</v>
      </c>
      <c r="X285" s="38">
        <f t="shared" si="122"/>
        <v>0</v>
      </c>
      <c r="Y285" s="39">
        <f t="shared" si="123"/>
        <v>0</v>
      </c>
      <c r="Z285" s="246"/>
      <c r="AA285" s="189">
        <f t="shared" si="124"/>
        <v>0</v>
      </c>
      <c r="AB285" s="25">
        <f t="shared" si="125"/>
        <v>0</v>
      </c>
      <c r="AD285" s="29"/>
      <c r="AE285" s="67">
        <f>'09-22 Gen Pivot'!V279</f>
        <v>259.58749999999998</v>
      </c>
      <c r="AF285" s="195">
        <f>'09-22 KP Int Load &amp; Marg Loss'!N275</f>
        <v>620.99</v>
      </c>
      <c r="AG285" s="302">
        <f>'09-22 KP Int Load &amp; Marg Loss'!V275</f>
        <v>12.21</v>
      </c>
      <c r="AH285" s="67">
        <f>'09-22 Gen Pivot'!W279</f>
        <v>385</v>
      </c>
      <c r="AJ285" s="197">
        <f>'09-22 Gen Pivot'!Y279</f>
        <v>385</v>
      </c>
      <c r="AL285" s="29">
        <f t="shared" si="102"/>
        <v>0</v>
      </c>
      <c r="AN285" s="29">
        <f t="shared" si="103"/>
        <v>259.58749999999998</v>
      </c>
      <c r="AP285" s="33">
        <f t="shared" si="104"/>
        <v>-125.41250000000002</v>
      </c>
      <c r="AR285" s="197">
        <f>'09-22 Gen Pivot'!X279</f>
        <v>1404.9</v>
      </c>
    </row>
    <row r="286" spans="1:44" x14ac:dyDescent="0.25">
      <c r="A286" s="202">
        <f t="shared" si="126"/>
        <v>44816.458333332666</v>
      </c>
      <c r="B286" s="232"/>
      <c r="C286" s="174"/>
      <c r="D286" s="174"/>
      <c r="E286" s="131">
        <f t="shared" si="105"/>
        <v>0</v>
      </c>
      <c r="F286" s="50">
        <f t="shared" si="106"/>
        <v>0</v>
      </c>
      <c r="G286" s="49">
        <f t="shared" si="107"/>
        <v>0</v>
      </c>
      <c r="H286" s="54">
        <f>'09-22 Hourly Purch Alloc'!F280</f>
        <v>366.75900000000001</v>
      </c>
      <c r="I286" s="44">
        <f t="shared" si="108"/>
        <v>11.9</v>
      </c>
      <c r="J286" s="34">
        <f t="shared" si="109"/>
        <v>0</v>
      </c>
      <c r="K286" s="167">
        <f t="shared" si="110"/>
        <v>0</v>
      </c>
      <c r="L286" s="34">
        <f t="shared" si="111"/>
        <v>251.3725</v>
      </c>
      <c r="M286" s="34">
        <f t="shared" si="112"/>
        <v>385</v>
      </c>
      <c r="N286" s="34">
        <f t="shared" si="113"/>
        <v>630.03</v>
      </c>
      <c r="O286" s="32">
        <f t="shared" si="114"/>
        <v>245.02999999999997</v>
      </c>
      <c r="P286" s="32">
        <f t="shared" si="115"/>
        <v>0</v>
      </c>
      <c r="Q286" s="32">
        <f t="shared" si="116"/>
        <v>0</v>
      </c>
      <c r="R286" s="36">
        <f t="shared" si="117"/>
        <v>0</v>
      </c>
      <c r="S286" s="36">
        <f t="shared" si="118"/>
        <v>0</v>
      </c>
      <c r="T286" s="36">
        <f t="shared" si="119"/>
        <v>0</v>
      </c>
      <c r="U286" s="196">
        <f>'09-22 Hourly Purch Alloc'!J280</f>
        <v>91.52999926382175</v>
      </c>
      <c r="V286" s="185">
        <f t="shared" si="120"/>
        <v>0</v>
      </c>
      <c r="W286" s="37">
        <f t="shared" si="121"/>
        <v>0</v>
      </c>
      <c r="X286" s="38">
        <f t="shared" si="122"/>
        <v>0</v>
      </c>
      <c r="Y286" s="39">
        <f t="shared" si="123"/>
        <v>0</v>
      </c>
      <c r="Z286" s="246"/>
      <c r="AA286" s="189">
        <f t="shared" si="124"/>
        <v>0</v>
      </c>
      <c r="AB286" s="25">
        <f t="shared" si="125"/>
        <v>0</v>
      </c>
      <c r="AD286" s="29"/>
      <c r="AE286" s="67">
        <f>'09-22 Gen Pivot'!V280</f>
        <v>251.3725</v>
      </c>
      <c r="AF286" s="195">
        <f>'09-22 KP Int Load &amp; Marg Loss'!N276</f>
        <v>630.03</v>
      </c>
      <c r="AG286" s="302">
        <f>'09-22 KP Int Load &amp; Marg Loss'!V276</f>
        <v>11.9</v>
      </c>
      <c r="AH286" s="67">
        <f>'09-22 Gen Pivot'!W280</f>
        <v>385</v>
      </c>
      <c r="AJ286" s="197">
        <f>'09-22 Gen Pivot'!Y280</f>
        <v>385</v>
      </c>
      <c r="AL286" s="29">
        <f t="shared" si="102"/>
        <v>0</v>
      </c>
      <c r="AN286" s="29">
        <f t="shared" si="103"/>
        <v>251.3725</v>
      </c>
      <c r="AP286" s="33">
        <f t="shared" si="104"/>
        <v>-133.6275</v>
      </c>
      <c r="AR286" s="197">
        <f>'09-22 Gen Pivot'!X280</f>
        <v>1404.9</v>
      </c>
    </row>
    <row r="287" spans="1:44" x14ac:dyDescent="0.25">
      <c r="A287" s="202">
        <f t="shared" si="126"/>
        <v>44816.499999999331</v>
      </c>
      <c r="B287" s="232"/>
      <c r="C287" s="174"/>
      <c r="D287" s="174"/>
      <c r="E287" s="131">
        <f t="shared" si="105"/>
        <v>0</v>
      </c>
      <c r="F287" s="50">
        <f t="shared" si="106"/>
        <v>0</v>
      </c>
      <c r="G287" s="49">
        <f t="shared" si="107"/>
        <v>0</v>
      </c>
      <c r="H287" s="54">
        <f>'09-22 Hourly Purch Alloc'!F281</f>
        <v>382.60899999999998</v>
      </c>
      <c r="I287" s="44">
        <f t="shared" si="108"/>
        <v>12.3</v>
      </c>
      <c r="J287" s="34">
        <f t="shared" si="109"/>
        <v>0</v>
      </c>
      <c r="K287" s="167">
        <f t="shared" si="110"/>
        <v>0</v>
      </c>
      <c r="L287" s="34">
        <f t="shared" si="111"/>
        <v>250.92500000000001</v>
      </c>
      <c r="M287" s="34">
        <f t="shared" si="112"/>
        <v>385</v>
      </c>
      <c r="N287" s="34">
        <f t="shared" si="113"/>
        <v>645.84</v>
      </c>
      <c r="O287" s="32">
        <f t="shared" si="114"/>
        <v>260.84000000000003</v>
      </c>
      <c r="P287" s="32">
        <f t="shared" si="115"/>
        <v>0</v>
      </c>
      <c r="Q287" s="32">
        <f t="shared" si="116"/>
        <v>0</v>
      </c>
      <c r="R287" s="36">
        <f t="shared" si="117"/>
        <v>0</v>
      </c>
      <c r="S287" s="36">
        <f t="shared" si="118"/>
        <v>0</v>
      </c>
      <c r="T287" s="36">
        <f t="shared" si="119"/>
        <v>0</v>
      </c>
      <c r="U287" s="196">
        <f>'09-22 Hourly Purch Alloc'!J281</f>
        <v>95.28053477309733</v>
      </c>
      <c r="V287" s="185">
        <f t="shared" si="120"/>
        <v>0</v>
      </c>
      <c r="W287" s="37">
        <f t="shared" si="121"/>
        <v>0</v>
      </c>
      <c r="X287" s="38">
        <f t="shared" si="122"/>
        <v>0</v>
      </c>
      <c r="Y287" s="39">
        <f t="shared" si="123"/>
        <v>0</v>
      </c>
      <c r="Z287" s="246"/>
      <c r="AA287" s="189">
        <f t="shared" si="124"/>
        <v>0</v>
      </c>
      <c r="AB287" s="25">
        <f t="shared" si="125"/>
        <v>0</v>
      </c>
      <c r="AD287" s="29"/>
      <c r="AE287" s="67">
        <f>'09-22 Gen Pivot'!V281</f>
        <v>250.92500000000001</v>
      </c>
      <c r="AF287" s="195">
        <f>'09-22 KP Int Load &amp; Marg Loss'!N277</f>
        <v>645.84</v>
      </c>
      <c r="AG287" s="302">
        <f>'09-22 KP Int Load &amp; Marg Loss'!V277</f>
        <v>12.3</v>
      </c>
      <c r="AH287" s="67">
        <f>'09-22 Gen Pivot'!W281</f>
        <v>385</v>
      </c>
      <c r="AJ287" s="197">
        <f>'09-22 Gen Pivot'!Y281</f>
        <v>385</v>
      </c>
      <c r="AL287" s="29">
        <f t="shared" si="102"/>
        <v>0</v>
      </c>
      <c r="AN287" s="29">
        <f t="shared" si="103"/>
        <v>250.92500000000001</v>
      </c>
      <c r="AP287" s="33">
        <f t="shared" si="104"/>
        <v>-134.07499999999999</v>
      </c>
      <c r="AR287" s="197">
        <f>'09-22 Gen Pivot'!X281</f>
        <v>1404.9</v>
      </c>
    </row>
    <row r="288" spans="1:44" x14ac:dyDescent="0.25">
      <c r="A288" s="202">
        <f t="shared" si="126"/>
        <v>44816.541666665995</v>
      </c>
      <c r="B288" s="232"/>
      <c r="C288" s="174"/>
      <c r="D288" s="174"/>
      <c r="E288" s="131">
        <f t="shared" si="105"/>
        <v>0</v>
      </c>
      <c r="F288" s="50">
        <f t="shared" si="106"/>
        <v>0</v>
      </c>
      <c r="G288" s="49">
        <f t="shared" si="107"/>
        <v>0</v>
      </c>
      <c r="H288" s="54">
        <f>'09-22 Hourly Purch Alloc'!F282</f>
        <v>385.923</v>
      </c>
      <c r="I288" s="44">
        <f t="shared" si="108"/>
        <v>14.3</v>
      </c>
      <c r="J288" s="34">
        <f t="shared" si="109"/>
        <v>0</v>
      </c>
      <c r="K288" s="167">
        <f t="shared" si="110"/>
        <v>0</v>
      </c>
      <c r="L288" s="34">
        <f t="shared" si="111"/>
        <v>257.80599999999998</v>
      </c>
      <c r="M288" s="34">
        <f t="shared" si="112"/>
        <v>385</v>
      </c>
      <c r="N288" s="34">
        <f t="shared" si="113"/>
        <v>658.01999999999987</v>
      </c>
      <c r="O288" s="32">
        <f t="shared" si="114"/>
        <v>273.01999999999987</v>
      </c>
      <c r="P288" s="32">
        <f t="shared" si="115"/>
        <v>0</v>
      </c>
      <c r="Q288" s="32">
        <f t="shared" si="116"/>
        <v>0</v>
      </c>
      <c r="R288" s="36">
        <f t="shared" si="117"/>
        <v>0</v>
      </c>
      <c r="S288" s="36">
        <f t="shared" si="118"/>
        <v>0</v>
      </c>
      <c r="T288" s="36">
        <f t="shared" si="119"/>
        <v>0</v>
      </c>
      <c r="U288" s="196">
        <f>'09-22 Hourly Purch Alloc'!J282</f>
        <v>95.839999170819056</v>
      </c>
      <c r="V288" s="185">
        <f t="shared" si="120"/>
        <v>0</v>
      </c>
      <c r="W288" s="37">
        <f t="shared" si="121"/>
        <v>0</v>
      </c>
      <c r="X288" s="38">
        <f t="shared" si="122"/>
        <v>0</v>
      </c>
      <c r="Y288" s="39">
        <f t="shared" si="123"/>
        <v>0</v>
      </c>
      <c r="Z288" s="246"/>
      <c r="AA288" s="189">
        <f t="shared" si="124"/>
        <v>0</v>
      </c>
      <c r="AB288" s="25">
        <f t="shared" si="125"/>
        <v>0</v>
      </c>
      <c r="AD288" s="29"/>
      <c r="AE288" s="67">
        <f>'09-22 Gen Pivot'!V282</f>
        <v>257.80599999999998</v>
      </c>
      <c r="AF288" s="195">
        <f>'09-22 KP Int Load &amp; Marg Loss'!N278</f>
        <v>658.01999999999987</v>
      </c>
      <c r="AG288" s="302">
        <f>'09-22 KP Int Load &amp; Marg Loss'!V278</f>
        <v>14.3</v>
      </c>
      <c r="AH288" s="67">
        <f>'09-22 Gen Pivot'!W282</f>
        <v>385</v>
      </c>
      <c r="AJ288" s="197">
        <f>'09-22 Gen Pivot'!Y282</f>
        <v>385</v>
      </c>
      <c r="AL288" s="29">
        <f t="shared" ref="AL288:AL351" si="127">AH288-AJ288</f>
        <v>0</v>
      </c>
      <c r="AN288" s="29">
        <f t="shared" ref="AN288:AN351" si="128">AE288</f>
        <v>257.80599999999998</v>
      </c>
      <c r="AP288" s="33">
        <f t="shared" ref="AP288:AP351" si="129">L288-M288</f>
        <v>-127.19400000000002</v>
      </c>
      <c r="AR288" s="197">
        <f>'09-22 Gen Pivot'!X282</f>
        <v>1404.9</v>
      </c>
    </row>
    <row r="289" spans="1:44" x14ac:dyDescent="0.25">
      <c r="A289" s="202">
        <f t="shared" si="126"/>
        <v>44816.583333332659</v>
      </c>
      <c r="B289" s="232"/>
      <c r="C289" s="174"/>
      <c r="D289" s="174"/>
      <c r="E289" s="131">
        <f t="shared" si="105"/>
        <v>0</v>
      </c>
      <c r="F289" s="50">
        <f t="shared" si="106"/>
        <v>0</v>
      </c>
      <c r="G289" s="49">
        <f t="shared" si="107"/>
        <v>0</v>
      </c>
      <c r="H289" s="54">
        <f>'09-22 Hourly Purch Alloc'!F283</f>
        <v>406.10500000000002</v>
      </c>
      <c r="I289" s="44">
        <f t="shared" si="108"/>
        <v>16.75</v>
      </c>
      <c r="J289" s="34">
        <f t="shared" si="109"/>
        <v>0</v>
      </c>
      <c r="K289" s="167">
        <f t="shared" si="110"/>
        <v>0</v>
      </c>
      <c r="L289" s="34">
        <f t="shared" si="111"/>
        <v>254.3175</v>
      </c>
      <c r="M289" s="34">
        <f t="shared" si="112"/>
        <v>385</v>
      </c>
      <c r="N289" s="34">
        <f t="shared" si="113"/>
        <v>677.18</v>
      </c>
      <c r="O289" s="32">
        <f t="shared" si="114"/>
        <v>292.17999999999995</v>
      </c>
      <c r="P289" s="32">
        <f t="shared" si="115"/>
        <v>0</v>
      </c>
      <c r="Q289" s="32">
        <f t="shared" si="116"/>
        <v>0</v>
      </c>
      <c r="R289" s="36">
        <f t="shared" si="117"/>
        <v>0</v>
      </c>
      <c r="S289" s="36">
        <f t="shared" si="118"/>
        <v>0</v>
      </c>
      <c r="T289" s="36">
        <f t="shared" si="119"/>
        <v>0</v>
      </c>
      <c r="U289" s="196">
        <f>'09-22 Hourly Purch Alloc'!J283</f>
        <v>100.66999913815393</v>
      </c>
      <c r="V289" s="185">
        <f t="shared" si="120"/>
        <v>0</v>
      </c>
      <c r="W289" s="37">
        <f t="shared" si="121"/>
        <v>0</v>
      </c>
      <c r="X289" s="38">
        <f t="shared" si="122"/>
        <v>0</v>
      </c>
      <c r="Y289" s="39">
        <f t="shared" si="123"/>
        <v>0</v>
      </c>
      <c r="Z289" s="246"/>
      <c r="AA289" s="189">
        <f t="shared" si="124"/>
        <v>0</v>
      </c>
      <c r="AB289" s="25">
        <f t="shared" si="125"/>
        <v>0</v>
      </c>
      <c r="AD289" s="29"/>
      <c r="AE289" s="67">
        <f>'09-22 Gen Pivot'!V283</f>
        <v>254.3175</v>
      </c>
      <c r="AF289" s="195">
        <f>'09-22 KP Int Load &amp; Marg Loss'!N279</f>
        <v>677.18</v>
      </c>
      <c r="AG289" s="302">
        <f>'09-22 KP Int Load &amp; Marg Loss'!V279</f>
        <v>16.75</v>
      </c>
      <c r="AH289" s="67">
        <f>'09-22 Gen Pivot'!W283</f>
        <v>385</v>
      </c>
      <c r="AJ289" s="197">
        <f>'09-22 Gen Pivot'!Y283</f>
        <v>385</v>
      </c>
      <c r="AL289" s="29">
        <f t="shared" si="127"/>
        <v>0</v>
      </c>
      <c r="AN289" s="29">
        <f t="shared" si="128"/>
        <v>254.3175</v>
      </c>
      <c r="AP289" s="33">
        <f t="shared" si="129"/>
        <v>-130.6825</v>
      </c>
      <c r="AR289" s="197">
        <f>'09-22 Gen Pivot'!X283</f>
        <v>1404.9</v>
      </c>
    </row>
    <row r="290" spans="1:44" x14ac:dyDescent="0.25">
      <c r="A290" s="202">
        <f t="shared" si="126"/>
        <v>44816.624999999323</v>
      </c>
      <c r="B290" s="232"/>
      <c r="C290" s="174"/>
      <c r="D290" s="174"/>
      <c r="E290" s="131">
        <f t="shared" si="105"/>
        <v>0</v>
      </c>
      <c r="F290" s="50">
        <f t="shared" si="106"/>
        <v>0</v>
      </c>
      <c r="G290" s="49">
        <f t="shared" si="107"/>
        <v>0</v>
      </c>
      <c r="H290" s="54">
        <f>'09-22 Hourly Purch Alloc'!F284</f>
        <v>420.209</v>
      </c>
      <c r="I290" s="44">
        <f t="shared" si="108"/>
        <v>17.659999999999997</v>
      </c>
      <c r="J290" s="34">
        <f t="shared" si="109"/>
        <v>0</v>
      </c>
      <c r="K290" s="167">
        <f t="shared" si="110"/>
        <v>0</v>
      </c>
      <c r="L290" s="34">
        <f t="shared" si="111"/>
        <v>252.2955</v>
      </c>
      <c r="M290" s="34">
        <f t="shared" si="112"/>
        <v>385</v>
      </c>
      <c r="N290" s="34">
        <f t="shared" si="113"/>
        <v>690.16</v>
      </c>
      <c r="O290" s="32">
        <f t="shared" si="114"/>
        <v>305.15999999999997</v>
      </c>
      <c r="P290" s="32">
        <f t="shared" si="115"/>
        <v>0</v>
      </c>
      <c r="Q290" s="32">
        <f t="shared" si="116"/>
        <v>0</v>
      </c>
      <c r="R290" s="36">
        <f t="shared" si="117"/>
        <v>0</v>
      </c>
      <c r="S290" s="36">
        <f t="shared" si="118"/>
        <v>0</v>
      </c>
      <c r="T290" s="36">
        <f t="shared" si="119"/>
        <v>0</v>
      </c>
      <c r="U290" s="196">
        <f>'09-22 Hourly Purch Alloc'!J284</f>
        <v>110.88988715615325</v>
      </c>
      <c r="V290" s="185">
        <f t="shared" si="120"/>
        <v>0</v>
      </c>
      <c r="W290" s="37">
        <f t="shared" si="121"/>
        <v>0</v>
      </c>
      <c r="X290" s="38">
        <f t="shared" si="122"/>
        <v>0</v>
      </c>
      <c r="Y290" s="39">
        <f t="shared" si="123"/>
        <v>0</v>
      </c>
      <c r="Z290" s="246"/>
      <c r="AA290" s="189">
        <f t="shared" si="124"/>
        <v>0</v>
      </c>
      <c r="AB290" s="25">
        <f t="shared" si="125"/>
        <v>0</v>
      </c>
      <c r="AD290" s="29"/>
      <c r="AE290" s="67">
        <f>'09-22 Gen Pivot'!V284</f>
        <v>252.2955</v>
      </c>
      <c r="AF290" s="195">
        <f>'09-22 KP Int Load &amp; Marg Loss'!N280</f>
        <v>690.16</v>
      </c>
      <c r="AG290" s="302">
        <f>'09-22 KP Int Load &amp; Marg Loss'!V280</f>
        <v>17.659999999999997</v>
      </c>
      <c r="AH290" s="67">
        <f>'09-22 Gen Pivot'!W284</f>
        <v>385</v>
      </c>
      <c r="AJ290" s="197">
        <f>'09-22 Gen Pivot'!Y284</f>
        <v>385</v>
      </c>
      <c r="AL290" s="29">
        <f t="shared" si="127"/>
        <v>0</v>
      </c>
      <c r="AN290" s="29">
        <f t="shared" si="128"/>
        <v>252.2955</v>
      </c>
      <c r="AP290" s="33">
        <f t="shared" si="129"/>
        <v>-132.7045</v>
      </c>
      <c r="AR290" s="197">
        <f>'09-22 Gen Pivot'!X284</f>
        <v>1404.9</v>
      </c>
    </row>
    <row r="291" spans="1:44" x14ac:dyDescent="0.25">
      <c r="A291" s="202">
        <f t="shared" si="126"/>
        <v>44816.666666665988</v>
      </c>
      <c r="B291" s="232"/>
      <c r="C291" s="174"/>
      <c r="D291" s="174"/>
      <c r="E291" s="131">
        <f t="shared" si="105"/>
        <v>0</v>
      </c>
      <c r="F291" s="50">
        <f t="shared" si="106"/>
        <v>0</v>
      </c>
      <c r="G291" s="49">
        <f t="shared" si="107"/>
        <v>0</v>
      </c>
      <c r="H291" s="54">
        <f>'09-22 Hourly Purch Alloc'!F285</f>
        <v>423.875</v>
      </c>
      <c r="I291" s="44">
        <f t="shared" si="108"/>
        <v>17.53</v>
      </c>
      <c r="J291" s="34">
        <f t="shared" si="109"/>
        <v>0</v>
      </c>
      <c r="K291" s="167">
        <f t="shared" si="110"/>
        <v>0</v>
      </c>
      <c r="L291" s="34">
        <f t="shared" si="111"/>
        <v>263.45850000000002</v>
      </c>
      <c r="M291" s="34">
        <f t="shared" si="112"/>
        <v>385</v>
      </c>
      <c r="N291" s="34">
        <f t="shared" si="113"/>
        <v>704.8599999999999</v>
      </c>
      <c r="O291" s="32">
        <f t="shared" si="114"/>
        <v>319.8599999999999</v>
      </c>
      <c r="P291" s="32">
        <f t="shared" si="115"/>
        <v>0</v>
      </c>
      <c r="Q291" s="32">
        <f t="shared" si="116"/>
        <v>0</v>
      </c>
      <c r="R291" s="36">
        <f t="shared" si="117"/>
        <v>0</v>
      </c>
      <c r="S291" s="36">
        <f t="shared" si="118"/>
        <v>0</v>
      </c>
      <c r="T291" s="36">
        <f t="shared" si="119"/>
        <v>0</v>
      </c>
      <c r="U291" s="196">
        <f>'09-22 Hourly Purch Alloc'!J285</f>
        <v>118.2085402536125</v>
      </c>
      <c r="V291" s="185">
        <f t="shared" si="120"/>
        <v>0</v>
      </c>
      <c r="W291" s="37">
        <f t="shared" si="121"/>
        <v>0</v>
      </c>
      <c r="X291" s="38">
        <f t="shared" si="122"/>
        <v>0</v>
      </c>
      <c r="Y291" s="39">
        <f t="shared" si="123"/>
        <v>0</v>
      </c>
      <c r="Z291" s="246"/>
      <c r="AA291" s="189">
        <f t="shared" si="124"/>
        <v>0</v>
      </c>
      <c r="AB291" s="25">
        <f t="shared" si="125"/>
        <v>0</v>
      </c>
      <c r="AD291" s="29"/>
      <c r="AE291" s="67">
        <f>'09-22 Gen Pivot'!V285</f>
        <v>263.45850000000002</v>
      </c>
      <c r="AF291" s="195">
        <f>'09-22 KP Int Load &amp; Marg Loss'!N281</f>
        <v>704.8599999999999</v>
      </c>
      <c r="AG291" s="302">
        <f>'09-22 KP Int Load &amp; Marg Loss'!V281</f>
        <v>17.53</v>
      </c>
      <c r="AH291" s="67">
        <f>'09-22 Gen Pivot'!W285</f>
        <v>385</v>
      </c>
      <c r="AJ291" s="197">
        <f>'09-22 Gen Pivot'!Y285</f>
        <v>385</v>
      </c>
      <c r="AL291" s="29">
        <f t="shared" si="127"/>
        <v>0</v>
      </c>
      <c r="AN291" s="29">
        <f t="shared" si="128"/>
        <v>263.45850000000002</v>
      </c>
      <c r="AP291" s="33">
        <f t="shared" si="129"/>
        <v>-121.54149999999998</v>
      </c>
      <c r="AR291" s="197">
        <f>'09-22 Gen Pivot'!X285</f>
        <v>1404.9</v>
      </c>
    </row>
    <row r="292" spans="1:44" x14ac:dyDescent="0.25">
      <c r="A292" s="202">
        <f t="shared" si="126"/>
        <v>44816.708333332652</v>
      </c>
      <c r="B292" s="232"/>
      <c r="C292" s="174"/>
      <c r="D292" s="174"/>
      <c r="E292" s="131">
        <f t="shared" si="105"/>
        <v>0</v>
      </c>
      <c r="F292" s="50">
        <f t="shared" si="106"/>
        <v>0</v>
      </c>
      <c r="G292" s="49">
        <f t="shared" si="107"/>
        <v>0</v>
      </c>
      <c r="H292" s="54">
        <f>'09-22 Hourly Purch Alloc'!F286</f>
        <v>420.42099999999999</v>
      </c>
      <c r="I292" s="44">
        <f t="shared" si="108"/>
        <v>17.55</v>
      </c>
      <c r="J292" s="34">
        <f t="shared" si="109"/>
        <v>0</v>
      </c>
      <c r="K292" s="167">
        <f t="shared" si="110"/>
        <v>0</v>
      </c>
      <c r="L292" s="34">
        <f t="shared" si="111"/>
        <v>271.02999999999997</v>
      </c>
      <c r="M292" s="34">
        <f t="shared" si="112"/>
        <v>385</v>
      </c>
      <c r="N292" s="34">
        <f t="shared" si="113"/>
        <v>708.99999999999989</v>
      </c>
      <c r="O292" s="32">
        <f t="shared" si="114"/>
        <v>323.99999999999989</v>
      </c>
      <c r="P292" s="32">
        <f t="shared" si="115"/>
        <v>0</v>
      </c>
      <c r="Q292" s="32">
        <f t="shared" si="116"/>
        <v>0</v>
      </c>
      <c r="R292" s="36">
        <f t="shared" si="117"/>
        <v>0</v>
      </c>
      <c r="S292" s="36">
        <f t="shared" si="118"/>
        <v>0</v>
      </c>
      <c r="T292" s="36">
        <f t="shared" si="119"/>
        <v>0</v>
      </c>
      <c r="U292" s="196">
        <f>'09-22 Hourly Purch Alloc'!J286</f>
        <v>122.55536415878369</v>
      </c>
      <c r="V292" s="185">
        <f t="shared" si="120"/>
        <v>0</v>
      </c>
      <c r="W292" s="37">
        <f t="shared" si="121"/>
        <v>0</v>
      </c>
      <c r="X292" s="38">
        <f t="shared" si="122"/>
        <v>0</v>
      </c>
      <c r="Y292" s="39">
        <f t="shared" si="123"/>
        <v>0</v>
      </c>
      <c r="Z292" s="246"/>
      <c r="AA292" s="189">
        <f t="shared" si="124"/>
        <v>0</v>
      </c>
      <c r="AB292" s="25">
        <f t="shared" si="125"/>
        <v>0</v>
      </c>
      <c r="AD292" s="29"/>
      <c r="AE292" s="67">
        <f>'09-22 Gen Pivot'!V286</f>
        <v>271.02999999999997</v>
      </c>
      <c r="AF292" s="195">
        <f>'09-22 KP Int Load &amp; Marg Loss'!N282</f>
        <v>708.99999999999989</v>
      </c>
      <c r="AG292" s="302">
        <f>'09-22 KP Int Load &amp; Marg Loss'!V282</f>
        <v>17.55</v>
      </c>
      <c r="AH292" s="67">
        <f>'09-22 Gen Pivot'!W286</f>
        <v>385</v>
      </c>
      <c r="AJ292" s="197">
        <f>'09-22 Gen Pivot'!Y286</f>
        <v>385</v>
      </c>
      <c r="AL292" s="29">
        <f t="shared" si="127"/>
        <v>0</v>
      </c>
      <c r="AN292" s="29">
        <f t="shared" si="128"/>
        <v>271.02999999999997</v>
      </c>
      <c r="AP292" s="33">
        <f t="shared" si="129"/>
        <v>-113.97000000000003</v>
      </c>
      <c r="AR292" s="197">
        <f>'09-22 Gen Pivot'!X286</f>
        <v>1404.9</v>
      </c>
    </row>
    <row r="293" spans="1:44" x14ac:dyDescent="0.25">
      <c r="A293" s="202">
        <f t="shared" si="126"/>
        <v>44816.749999999316</v>
      </c>
      <c r="B293" s="232"/>
      <c r="C293" s="174"/>
      <c r="D293" s="174"/>
      <c r="E293" s="131">
        <f t="shared" si="105"/>
        <v>0</v>
      </c>
      <c r="F293" s="50">
        <f t="shared" si="106"/>
        <v>0</v>
      </c>
      <c r="G293" s="49">
        <f t="shared" si="107"/>
        <v>0</v>
      </c>
      <c r="H293" s="54">
        <f>'09-22 Hourly Purch Alloc'!F287</f>
        <v>430.13800000000003</v>
      </c>
      <c r="I293" s="44">
        <f t="shared" si="108"/>
        <v>17.349999999999998</v>
      </c>
      <c r="J293" s="34">
        <f t="shared" si="109"/>
        <v>0</v>
      </c>
      <c r="K293" s="167">
        <f t="shared" si="110"/>
        <v>0</v>
      </c>
      <c r="L293" s="34">
        <f t="shared" si="111"/>
        <v>255.37649999999999</v>
      </c>
      <c r="M293" s="34">
        <f t="shared" si="112"/>
        <v>385</v>
      </c>
      <c r="N293" s="34">
        <f t="shared" si="113"/>
        <v>702.86</v>
      </c>
      <c r="O293" s="32">
        <f t="shared" si="114"/>
        <v>317.86</v>
      </c>
      <c r="P293" s="32">
        <f t="shared" si="115"/>
        <v>0</v>
      </c>
      <c r="Q293" s="32">
        <f t="shared" si="116"/>
        <v>0</v>
      </c>
      <c r="R293" s="36">
        <f t="shared" si="117"/>
        <v>0</v>
      </c>
      <c r="S293" s="36">
        <f t="shared" si="118"/>
        <v>0</v>
      </c>
      <c r="T293" s="36">
        <f t="shared" si="119"/>
        <v>0</v>
      </c>
      <c r="U293" s="196">
        <f>'09-22 Hourly Purch Alloc'!J287</f>
        <v>131.54021207147471</v>
      </c>
      <c r="V293" s="185">
        <f t="shared" si="120"/>
        <v>0</v>
      </c>
      <c r="W293" s="37">
        <f t="shared" si="121"/>
        <v>0</v>
      </c>
      <c r="X293" s="38">
        <f t="shared" si="122"/>
        <v>0</v>
      </c>
      <c r="Y293" s="39">
        <f t="shared" si="123"/>
        <v>0</v>
      </c>
      <c r="Z293" s="246"/>
      <c r="AA293" s="189">
        <f t="shared" si="124"/>
        <v>0</v>
      </c>
      <c r="AB293" s="25">
        <f t="shared" si="125"/>
        <v>0</v>
      </c>
      <c r="AD293" s="29"/>
      <c r="AE293" s="67">
        <f>'09-22 Gen Pivot'!V287</f>
        <v>255.37649999999999</v>
      </c>
      <c r="AF293" s="195">
        <f>'09-22 KP Int Load &amp; Marg Loss'!N283</f>
        <v>702.86</v>
      </c>
      <c r="AG293" s="302">
        <f>'09-22 KP Int Load &amp; Marg Loss'!V283</f>
        <v>17.349999999999998</v>
      </c>
      <c r="AH293" s="67">
        <f>'09-22 Gen Pivot'!W287</f>
        <v>385</v>
      </c>
      <c r="AJ293" s="197">
        <f>'09-22 Gen Pivot'!Y287</f>
        <v>385</v>
      </c>
      <c r="AL293" s="29">
        <f t="shared" si="127"/>
        <v>0</v>
      </c>
      <c r="AN293" s="29">
        <f t="shared" si="128"/>
        <v>255.37649999999999</v>
      </c>
      <c r="AP293" s="33">
        <f t="shared" si="129"/>
        <v>-129.62350000000001</v>
      </c>
      <c r="AR293" s="197">
        <f>'09-22 Gen Pivot'!X287</f>
        <v>1404.9</v>
      </c>
    </row>
    <row r="294" spans="1:44" x14ac:dyDescent="0.25">
      <c r="A294" s="202">
        <f t="shared" si="126"/>
        <v>44816.79166666598</v>
      </c>
      <c r="B294" s="232"/>
      <c r="C294" s="174"/>
      <c r="D294" s="174"/>
      <c r="E294" s="131">
        <f t="shared" si="105"/>
        <v>0</v>
      </c>
      <c r="F294" s="50">
        <f t="shared" si="106"/>
        <v>0</v>
      </c>
      <c r="G294" s="49">
        <f t="shared" si="107"/>
        <v>0</v>
      </c>
      <c r="H294" s="54">
        <f>'09-22 Hourly Purch Alloc'!F288</f>
        <v>409.214</v>
      </c>
      <c r="I294" s="44">
        <f t="shared" si="108"/>
        <v>15.200000000000001</v>
      </c>
      <c r="J294" s="34">
        <f t="shared" si="109"/>
        <v>0</v>
      </c>
      <c r="K294" s="167">
        <f t="shared" si="110"/>
        <v>0</v>
      </c>
      <c r="L294" s="34">
        <f t="shared" si="111"/>
        <v>250.9795</v>
      </c>
      <c r="M294" s="34">
        <f t="shared" si="112"/>
        <v>385</v>
      </c>
      <c r="N294" s="34">
        <f t="shared" si="113"/>
        <v>675.39</v>
      </c>
      <c r="O294" s="32">
        <f t="shared" si="114"/>
        <v>290.39</v>
      </c>
      <c r="P294" s="32">
        <f t="shared" si="115"/>
        <v>0</v>
      </c>
      <c r="Q294" s="32">
        <f t="shared" si="116"/>
        <v>0</v>
      </c>
      <c r="R294" s="36">
        <f t="shared" si="117"/>
        <v>0</v>
      </c>
      <c r="S294" s="36">
        <f t="shared" si="118"/>
        <v>0</v>
      </c>
      <c r="T294" s="36">
        <f t="shared" si="119"/>
        <v>0</v>
      </c>
      <c r="U294" s="196">
        <f>'09-22 Hourly Purch Alloc'!J288</f>
        <v>115.33113529351391</v>
      </c>
      <c r="V294" s="185">
        <f t="shared" si="120"/>
        <v>0</v>
      </c>
      <c r="W294" s="37">
        <f t="shared" si="121"/>
        <v>0</v>
      </c>
      <c r="X294" s="38">
        <f t="shared" si="122"/>
        <v>0</v>
      </c>
      <c r="Y294" s="39">
        <f t="shared" si="123"/>
        <v>0</v>
      </c>
      <c r="Z294" s="246"/>
      <c r="AA294" s="189">
        <f t="shared" si="124"/>
        <v>0</v>
      </c>
      <c r="AB294" s="25">
        <f t="shared" si="125"/>
        <v>0</v>
      </c>
      <c r="AD294" s="29"/>
      <c r="AE294" s="67">
        <f>'09-22 Gen Pivot'!V288</f>
        <v>250.9795</v>
      </c>
      <c r="AF294" s="195">
        <f>'09-22 KP Int Load &amp; Marg Loss'!N284</f>
        <v>675.39</v>
      </c>
      <c r="AG294" s="302">
        <f>'09-22 KP Int Load &amp; Marg Loss'!V284</f>
        <v>15.200000000000001</v>
      </c>
      <c r="AH294" s="67">
        <f>'09-22 Gen Pivot'!W288</f>
        <v>385</v>
      </c>
      <c r="AJ294" s="197">
        <f>'09-22 Gen Pivot'!Y288</f>
        <v>385</v>
      </c>
      <c r="AL294" s="29">
        <f t="shared" si="127"/>
        <v>0</v>
      </c>
      <c r="AN294" s="29">
        <f t="shared" si="128"/>
        <v>250.9795</v>
      </c>
      <c r="AP294" s="33">
        <f t="shared" si="129"/>
        <v>-134.0205</v>
      </c>
      <c r="AR294" s="197">
        <f>'09-22 Gen Pivot'!X288</f>
        <v>1404.9</v>
      </c>
    </row>
    <row r="295" spans="1:44" x14ac:dyDescent="0.25">
      <c r="A295" s="202">
        <f t="shared" si="126"/>
        <v>44816.833333332645</v>
      </c>
      <c r="B295" s="232"/>
      <c r="C295" s="174"/>
      <c r="D295" s="174"/>
      <c r="E295" s="131">
        <f t="shared" si="105"/>
        <v>0</v>
      </c>
      <c r="F295" s="50">
        <f t="shared" si="106"/>
        <v>0</v>
      </c>
      <c r="G295" s="49">
        <f t="shared" si="107"/>
        <v>0</v>
      </c>
      <c r="H295" s="54">
        <f>'09-22 Hourly Purch Alloc'!F289</f>
        <v>389.60700000000003</v>
      </c>
      <c r="I295" s="44">
        <f t="shared" si="108"/>
        <v>13.51</v>
      </c>
      <c r="J295" s="34">
        <f t="shared" si="109"/>
        <v>0</v>
      </c>
      <c r="K295" s="167">
        <f t="shared" si="110"/>
        <v>0</v>
      </c>
      <c r="L295" s="34">
        <f t="shared" si="111"/>
        <v>251.58850000000001</v>
      </c>
      <c r="M295" s="34">
        <f t="shared" si="112"/>
        <v>385</v>
      </c>
      <c r="N295" s="34">
        <f t="shared" si="113"/>
        <v>654.70999999999992</v>
      </c>
      <c r="O295" s="32">
        <f t="shared" si="114"/>
        <v>269.70999999999992</v>
      </c>
      <c r="P295" s="32">
        <f t="shared" si="115"/>
        <v>0</v>
      </c>
      <c r="Q295" s="32">
        <f t="shared" si="116"/>
        <v>0</v>
      </c>
      <c r="R295" s="36">
        <f t="shared" si="117"/>
        <v>0</v>
      </c>
      <c r="S295" s="36">
        <f t="shared" si="118"/>
        <v>0</v>
      </c>
      <c r="T295" s="36">
        <f t="shared" si="119"/>
        <v>0</v>
      </c>
      <c r="U295" s="196">
        <f>'09-22 Hourly Purch Alloc'!J289</f>
        <v>113.7594746526628</v>
      </c>
      <c r="V295" s="185">
        <f t="shared" si="120"/>
        <v>0</v>
      </c>
      <c r="W295" s="37">
        <f t="shared" si="121"/>
        <v>0</v>
      </c>
      <c r="X295" s="38">
        <f t="shared" si="122"/>
        <v>0</v>
      </c>
      <c r="Y295" s="39">
        <f t="shared" si="123"/>
        <v>0</v>
      </c>
      <c r="Z295" s="246"/>
      <c r="AA295" s="189">
        <f t="shared" si="124"/>
        <v>0</v>
      </c>
      <c r="AB295" s="25">
        <f t="shared" si="125"/>
        <v>0</v>
      </c>
      <c r="AD295" s="29"/>
      <c r="AE295" s="67">
        <f>'09-22 Gen Pivot'!V289</f>
        <v>251.58850000000001</v>
      </c>
      <c r="AF295" s="195">
        <f>'09-22 KP Int Load &amp; Marg Loss'!N285</f>
        <v>654.70999999999992</v>
      </c>
      <c r="AG295" s="302">
        <f>'09-22 KP Int Load &amp; Marg Loss'!V285</f>
        <v>13.51</v>
      </c>
      <c r="AH295" s="67">
        <f>'09-22 Gen Pivot'!W289</f>
        <v>385</v>
      </c>
      <c r="AJ295" s="197">
        <f>'09-22 Gen Pivot'!Y289</f>
        <v>385</v>
      </c>
      <c r="AL295" s="29">
        <f t="shared" si="127"/>
        <v>0</v>
      </c>
      <c r="AN295" s="29">
        <f t="shared" si="128"/>
        <v>251.58850000000001</v>
      </c>
      <c r="AP295" s="33">
        <f t="shared" si="129"/>
        <v>-133.41149999999999</v>
      </c>
      <c r="AR295" s="197">
        <f>'09-22 Gen Pivot'!X289</f>
        <v>1404.9</v>
      </c>
    </row>
    <row r="296" spans="1:44" x14ac:dyDescent="0.25">
      <c r="A296" s="202">
        <f t="shared" si="126"/>
        <v>44816.874999999309</v>
      </c>
      <c r="B296" s="232"/>
      <c r="C296" s="174"/>
      <c r="D296" s="174"/>
      <c r="E296" s="131">
        <f t="shared" si="105"/>
        <v>0</v>
      </c>
      <c r="F296" s="50">
        <f t="shared" si="106"/>
        <v>0</v>
      </c>
      <c r="G296" s="49">
        <f t="shared" si="107"/>
        <v>0</v>
      </c>
      <c r="H296" s="54">
        <f>'09-22 Hourly Purch Alloc'!F290</f>
        <v>385.50099999999998</v>
      </c>
      <c r="I296" s="44">
        <f t="shared" si="108"/>
        <v>13.71</v>
      </c>
      <c r="J296" s="34">
        <f t="shared" si="109"/>
        <v>0</v>
      </c>
      <c r="K296" s="167">
        <f t="shared" si="110"/>
        <v>0</v>
      </c>
      <c r="L296" s="34">
        <f t="shared" si="111"/>
        <v>250.77199999999999</v>
      </c>
      <c r="M296" s="34">
        <f t="shared" si="112"/>
        <v>385</v>
      </c>
      <c r="N296" s="34">
        <f t="shared" si="113"/>
        <v>649.9899999999999</v>
      </c>
      <c r="O296" s="32">
        <f t="shared" si="114"/>
        <v>264.9899999999999</v>
      </c>
      <c r="P296" s="32">
        <f t="shared" si="115"/>
        <v>0</v>
      </c>
      <c r="Q296" s="32">
        <f t="shared" si="116"/>
        <v>0</v>
      </c>
      <c r="R296" s="36">
        <f t="shared" si="117"/>
        <v>0</v>
      </c>
      <c r="S296" s="36">
        <f t="shared" si="118"/>
        <v>0</v>
      </c>
      <c r="T296" s="36">
        <f t="shared" si="119"/>
        <v>0</v>
      </c>
      <c r="U296" s="196">
        <f>'09-22 Hourly Purch Alloc'!J290</f>
        <v>103.12312882456855</v>
      </c>
      <c r="V296" s="185">
        <f t="shared" si="120"/>
        <v>0</v>
      </c>
      <c r="W296" s="37">
        <f t="shared" si="121"/>
        <v>0</v>
      </c>
      <c r="X296" s="38">
        <f t="shared" si="122"/>
        <v>0</v>
      </c>
      <c r="Y296" s="39">
        <f t="shared" si="123"/>
        <v>0</v>
      </c>
      <c r="Z296" s="246"/>
      <c r="AA296" s="189">
        <f t="shared" si="124"/>
        <v>0</v>
      </c>
      <c r="AB296" s="25">
        <f t="shared" si="125"/>
        <v>0</v>
      </c>
      <c r="AD296" s="29"/>
      <c r="AE296" s="67">
        <f>'09-22 Gen Pivot'!V290</f>
        <v>250.77199999999999</v>
      </c>
      <c r="AF296" s="195">
        <f>'09-22 KP Int Load &amp; Marg Loss'!N286</f>
        <v>649.9899999999999</v>
      </c>
      <c r="AG296" s="302">
        <f>'09-22 KP Int Load &amp; Marg Loss'!V286</f>
        <v>13.71</v>
      </c>
      <c r="AH296" s="67">
        <f>'09-22 Gen Pivot'!W290</f>
        <v>385</v>
      </c>
      <c r="AJ296" s="197">
        <f>'09-22 Gen Pivot'!Y290</f>
        <v>385</v>
      </c>
      <c r="AL296" s="29">
        <f t="shared" si="127"/>
        <v>0</v>
      </c>
      <c r="AN296" s="29">
        <f t="shared" si="128"/>
        <v>250.77199999999999</v>
      </c>
      <c r="AP296" s="33">
        <f t="shared" si="129"/>
        <v>-134.22800000000001</v>
      </c>
      <c r="AR296" s="197">
        <f>'09-22 Gen Pivot'!X290</f>
        <v>1404.9</v>
      </c>
    </row>
    <row r="297" spans="1:44" x14ac:dyDescent="0.25">
      <c r="A297" s="202">
        <f t="shared" si="126"/>
        <v>44816.916666665973</v>
      </c>
      <c r="B297" s="232"/>
      <c r="C297" s="174"/>
      <c r="D297" s="174"/>
      <c r="E297" s="131">
        <f t="shared" si="105"/>
        <v>0</v>
      </c>
      <c r="F297" s="50">
        <f t="shared" si="106"/>
        <v>0</v>
      </c>
      <c r="G297" s="49">
        <f t="shared" si="107"/>
        <v>0</v>
      </c>
      <c r="H297" s="54">
        <f>'09-22 Hourly Purch Alloc'!F291</f>
        <v>357.029</v>
      </c>
      <c r="I297" s="44">
        <f t="shared" si="108"/>
        <v>12.690000000000001</v>
      </c>
      <c r="J297" s="34">
        <f t="shared" si="109"/>
        <v>0</v>
      </c>
      <c r="K297" s="167">
        <f t="shared" si="110"/>
        <v>0</v>
      </c>
      <c r="L297" s="34">
        <f t="shared" si="111"/>
        <v>251.21850000000001</v>
      </c>
      <c r="M297" s="34">
        <f t="shared" si="112"/>
        <v>385</v>
      </c>
      <c r="N297" s="34">
        <f t="shared" si="113"/>
        <v>620.92999999999995</v>
      </c>
      <c r="O297" s="32">
        <f t="shared" si="114"/>
        <v>235.92999999999995</v>
      </c>
      <c r="P297" s="32">
        <f t="shared" si="115"/>
        <v>0</v>
      </c>
      <c r="Q297" s="32">
        <f t="shared" si="116"/>
        <v>0</v>
      </c>
      <c r="R297" s="36">
        <f t="shared" si="117"/>
        <v>0</v>
      </c>
      <c r="S297" s="36">
        <f t="shared" si="118"/>
        <v>0</v>
      </c>
      <c r="T297" s="36">
        <f t="shared" si="119"/>
        <v>0</v>
      </c>
      <c r="U297" s="196">
        <f>'09-22 Hourly Purch Alloc'!J291</f>
        <v>87.845730640928323</v>
      </c>
      <c r="V297" s="185">
        <f t="shared" si="120"/>
        <v>0</v>
      </c>
      <c r="W297" s="37">
        <f t="shared" si="121"/>
        <v>0</v>
      </c>
      <c r="X297" s="38">
        <f t="shared" si="122"/>
        <v>0</v>
      </c>
      <c r="Y297" s="39">
        <f t="shared" si="123"/>
        <v>0</v>
      </c>
      <c r="Z297" s="246"/>
      <c r="AA297" s="189">
        <f t="shared" si="124"/>
        <v>0</v>
      </c>
      <c r="AB297" s="25">
        <f t="shared" si="125"/>
        <v>0</v>
      </c>
      <c r="AD297" s="29"/>
      <c r="AE297" s="67">
        <f>'09-22 Gen Pivot'!V291</f>
        <v>251.21850000000001</v>
      </c>
      <c r="AF297" s="195">
        <f>'09-22 KP Int Load &amp; Marg Loss'!N287</f>
        <v>620.92999999999995</v>
      </c>
      <c r="AG297" s="302">
        <f>'09-22 KP Int Load &amp; Marg Loss'!V287</f>
        <v>12.690000000000001</v>
      </c>
      <c r="AH297" s="67">
        <f>'09-22 Gen Pivot'!W291</f>
        <v>385</v>
      </c>
      <c r="AJ297" s="197">
        <f>'09-22 Gen Pivot'!Y291</f>
        <v>385</v>
      </c>
      <c r="AL297" s="29">
        <f t="shared" si="127"/>
        <v>0</v>
      </c>
      <c r="AN297" s="29">
        <f t="shared" si="128"/>
        <v>251.21850000000001</v>
      </c>
      <c r="AP297" s="33">
        <f t="shared" si="129"/>
        <v>-133.78149999999999</v>
      </c>
      <c r="AR297" s="197">
        <f>'09-22 Gen Pivot'!X291</f>
        <v>1404.9</v>
      </c>
    </row>
    <row r="298" spans="1:44" x14ac:dyDescent="0.25">
      <c r="A298" s="202">
        <f t="shared" si="126"/>
        <v>44816.958333332637</v>
      </c>
      <c r="B298" s="232"/>
      <c r="C298" s="174"/>
      <c r="D298" s="174"/>
      <c r="E298" s="131">
        <f t="shared" si="105"/>
        <v>0</v>
      </c>
      <c r="F298" s="50">
        <f t="shared" si="106"/>
        <v>0</v>
      </c>
      <c r="G298" s="49">
        <f t="shared" si="107"/>
        <v>0</v>
      </c>
      <c r="H298" s="54">
        <f>'09-22 Hourly Purch Alloc'!F292</f>
        <v>317.66500000000002</v>
      </c>
      <c r="I298" s="44">
        <f t="shared" si="108"/>
        <v>11.71</v>
      </c>
      <c r="J298" s="34">
        <f t="shared" si="109"/>
        <v>0</v>
      </c>
      <c r="K298" s="167">
        <f t="shared" si="110"/>
        <v>0</v>
      </c>
      <c r="L298" s="34">
        <f t="shared" si="111"/>
        <v>252.71950000000001</v>
      </c>
      <c r="M298" s="34">
        <f t="shared" si="112"/>
        <v>385</v>
      </c>
      <c r="N298" s="34">
        <f t="shared" si="113"/>
        <v>582.09</v>
      </c>
      <c r="O298" s="32">
        <f t="shared" si="114"/>
        <v>197.09000000000003</v>
      </c>
      <c r="P298" s="32">
        <f t="shared" si="115"/>
        <v>0</v>
      </c>
      <c r="Q298" s="32">
        <f t="shared" si="116"/>
        <v>0</v>
      </c>
      <c r="R298" s="36">
        <f t="shared" si="117"/>
        <v>0</v>
      </c>
      <c r="S298" s="36">
        <f t="shared" si="118"/>
        <v>0</v>
      </c>
      <c r="T298" s="36">
        <f t="shared" si="119"/>
        <v>0</v>
      </c>
      <c r="U298" s="196">
        <f>'09-22 Hourly Purch Alloc'!J292</f>
        <v>73.497721530543188</v>
      </c>
      <c r="V298" s="185">
        <f t="shared" si="120"/>
        <v>0</v>
      </c>
      <c r="W298" s="37">
        <f t="shared" si="121"/>
        <v>0</v>
      </c>
      <c r="X298" s="38">
        <f t="shared" si="122"/>
        <v>0</v>
      </c>
      <c r="Y298" s="39">
        <f t="shared" si="123"/>
        <v>0</v>
      </c>
      <c r="Z298" s="246"/>
      <c r="AA298" s="189">
        <f t="shared" si="124"/>
        <v>0</v>
      </c>
      <c r="AB298" s="25">
        <f t="shared" si="125"/>
        <v>0</v>
      </c>
      <c r="AD298" s="29"/>
      <c r="AE298" s="67">
        <f>'09-22 Gen Pivot'!V292</f>
        <v>252.71950000000001</v>
      </c>
      <c r="AF298" s="195">
        <f>'09-22 KP Int Load &amp; Marg Loss'!N288</f>
        <v>582.09</v>
      </c>
      <c r="AG298" s="302">
        <f>'09-22 KP Int Load &amp; Marg Loss'!V288</f>
        <v>11.71</v>
      </c>
      <c r="AH298" s="67">
        <f>'09-22 Gen Pivot'!W292</f>
        <v>385</v>
      </c>
      <c r="AJ298" s="197">
        <f>'09-22 Gen Pivot'!Y292</f>
        <v>385</v>
      </c>
      <c r="AL298" s="29">
        <f t="shared" si="127"/>
        <v>0</v>
      </c>
      <c r="AN298" s="29">
        <f t="shared" si="128"/>
        <v>252.71950000000001</v>
      </c>
      <c r="AP298" s="33">
        <f t="shared" si="129"/>
        <v>-132.28049999999999</v>
      </c>
      <c r="AR298" s="197">
        <f>'09-22 Gen Pivot'!X292</f>
        <v>1404.9</v>
      </c>
    </row>
    <row r="299" spans="1:44" x14ac:dyDescent="0.25">
      <c r="A299" s="202">
        <f t="shared" si="126"/>
        <v>44816.999999999302</v>
      </c>
      <c r="B299" s="232"/>
      <c r="C299" s="174"/>
      <c r="D299" s="174"/>
      <c r="E299" s="131">
        <f t="shared" si="105"/>
        <v>0</v>
      </c>
      <c r="F299" s="50">
        <f t="shared" si="106"/>
        <v>0</v>
      </c>
      <c r="G299" s="49">
        <f t="shared" si="107"/>
        <v>0</v>
      </c>
      <c r="H299" s="54">
        <f>'09-22 Hourly Purch Alloc'!F293</f>
        <v>283.916</v>
      </c>
      <c r="I299" s="44">
        <f t="shared" si="108"/>
        <v>10.200000000000001</v>
      </c>
      <c r="J299" s="34">
        <f t="shared" si="109"/>
        <v>0</v>
      </c>
      <c r="K299" s="167">
        <f t="shared" si="110"/>
        <v>0</v>
      </c>
      <c r="L299" s="34">
        <f t="shared" si="111"/>
        <v>252.679</v>
      </c>
      <c r="M299" s="34">
        <f t="shared" si="112"/>
        <v>385</v>
      </c>
      <c r="N299" s="34">
        <f t="shared" si="113"/>
        <v>546.78999999999985</v>
      </c>
      <c r="O299" s="32">
        <f t="shared" si="114"/>
        <v>161.78999999999985</v>
      </c>
      <c r="P299" s="32">
        <f t="shared" si="115"/>
        <v>0</v>
      </c>
      <c r="Q299" s="32">
        <f t="shared" si="116"/>
        <v>0</v>
      </c>
      <c r="R299" s="36">
        <f t="shared" si="117"/>
        <v>0</v>
      </c>
      <c r="S299" s="36">
        <f t="shared" si="118"/>
        <v>0</v>
      </c>
      <c r="T299" s="36">
        <f t="shared" si="119"/>
        <v>0</v>
      </c>
      <c r="U299" s="196">
        <f>'09-22 Hourly Purch Alloc'!J293</f>
        <v>67.387490412657257</v>
      </c>
      <c r="V299" s="185">
        <f t="shared" si="120"/>
        <v>0</v>
      </c>
      <c r="W299" s="37">
        <f t="shared" si="121"/>
        <v>0</v>
      </c>
      <c r="X299" s="38">
        <f t="shared" si="122"/>
        <v>0</v>
      </c>
      <c r="Y299" s="39">
        <f t="shared" si="123"/>
        <v>0</v>
      </c>
      <c r="Z299" s="246"/>
      <c r="AA299" s="189">
        <f t="shared" si="124"/>
        <v>0</v>
      </c>
      <c r="AB299" s="25">
        <f t="shared" si="125"/>
        <v>0</v>
      </c>
      <c r="AD299" s="29"/>
      <c r="AE299" s="67">
        <f>'09-22 Gen Pivot'!V293</f>
        <v>252.679</v>
      </c>
      <c r="AF299" s="195">
        <f>'09-22 KP Int Load &amp; Marg Loss'!N289</f>
        <v>546.78999999999985</v>
      </c>
      <c r="AG299" s="302">
        <f>'09-22 KP Int Load &amp; Marg Loss'!V289</f>
        <v>10.200000000000001</v>
      </c>
      <c r="AH299" s="67">
        <f>'09-22 Gen Pivot'!W293</f>
        <v>385</v>
      </c>
      <c r="AJ299" s="197">
        <f>'09-22 Gen Pivot'!Y293</f>
        <v>385</v>
      </c>
      <c r="AL299" s="29">
        <f t="shared" si="127"/>
        <v>0</v>
      </c>
      <c r="AN299" s="29">
        <f t="shared" si="128"/>
        <v>252.679</v>
      </c>
      <c r="AP299" s="33">
        <f t="shared" si="129"/>
        <v>-132.321</v>
      </c>
      <c r="AR299" s="197">
        <f>'09-22 Gen Pivot'!X293</f>
        <v>1404.9</v>
      </c>
    </row>
    <row r="300" spans="1:44" x14ac:dyDescent="0.25">
      <c r="A300" s="202">
        <f t="shared" si="126"/>
        <v>44817.041666665966</v>
      </c>
      <c r="B300" s="232"/>
      <c r="C300" s="174"/>
      <c r="D300" s="174"/>
      <c r="E300" s="131">
        <f t="shared" si="105"/>
        <v>0</v>
      </c>
      <c r="F300" s="50">
        <f t="shared" si="106"/>
        <v>0</v>
      </c>
      <c r="G300" s="49">
        <f t="shared" si="107"/>
        <v>0</v>
      </c>
      <c r="H300" s="54">
        <f>'09-22 Hourly Purch Alloc'!F294</f>
        <v>254.45699999999999</v>
      </c>
      <c r="I300" s="44">
        <f t="shared" si="108"/>
        <v>9.4700000000000006</v>
      </c>
      <c r="J300" s="34">
        <f t="shared" si="109"/>
        <v>0</v>
      </c>
      <c r="K300" s="167">
        <f t="shared" si="110"/>
        <v>0</v>
      </c>
      <c r="L300" s="34">
        <f t="shared" si="111"/>
        <v>251.01900000000001</v>
      </c>
      <c r="M300" s="34">
        <f t="shared" si="112"/>
        <v>385</v>
      </c>
      <c r="N300" s="34">
        <f t="shared" si="113"/>
        <v>514.94999999999993</v>
      </c>
      <c r="O300" s="32">
        <f t="shared" si="114"/>
        <v>129.94999999999993</v>
      </c>
      <c r="P300" s="32">
        <f t="shared" si="115"/>
        <v>0</v>
      </c>
      <c r="Q300" s="32">
        <f t="shared" si="116"/>
        <v>0</v>
      </c>
      <c r="R300" s="36">
        <f t="shared" si="117"/>
        <v>0</v>
      </c>
      <c r="S300" s="36">
        <f t="shared" si="118"/>
        <v>0</v>
      </c>
      <c r="T300" s="36">
        <f t="shared" si="119"/>
        <v>0</v>
      </c>
      <c r="U300" s="196">
        <f>'09-22 Hourly Purch Alloc'!J294</f>
        <v>69.211162298541609</v>
      </c>
      <c r="V300" s="185">
        <f t="shared" si="120"/>
        <v>0</v>
      </c>
      <c r="W300" s="37">
        <f t="shared" si="121"/>
        <v>0</v>
      </c>
      <c r="X300" s="38">
        <f t="shared" si="122"/>
        <v>0</v>
      </c>
      <c r="Y300" s="39">
        <f t="shared" si="123"/>
        <v>0</v>
      </c>
      <c r="Z300" s="246"/>
      <c r="AA300" s="189">
        <f t="shared" si="124"/>
        <v>0</v>
      </c>
      <c r="AB300" s="25">
        <f t="shared" si="125"/>
        <v>0</v>
      </c>
      <c r="AD300" s="29"/>
      <c r="AE300" s="67">
        <f>'09-22 Gen Pivot'!V294</f>
        <v>251.01900000000001</v>
      </c>
      <c r="AF300" s="195">
        <f>'09-22 KP Int Load &amp; Marg Loss'!N290</f>
        <v>514.94999999999993</v>
      </c>
      <c r="AG300" s="302">
        <f>'09-22 KP Int Load &amp; Marg Loss'!V290</f>
        <v>9.4700000000000006</v>
      </c>
      <c r="AH300" s="67">
        <f>'09-22 Gen Pivot'!W294</f>
        <v>385</v>
      </c>
      <c r="AJ300" s="197">
        <f>'09-22 Gen Pivot'!Y294</f>
        <v>385</v>
      </c>
      <c r="AL300" s="29">
        <f t="shared" si="127"/>
        <v>0</v>
      </c>
      <c r="AN300" s="29">
        <f t="shared" si="128"/>
        <v>251.01900000000001</v>
      </c>
      <c r="AP300" s="33">
        <f t="shared" si="129"/>
        <v>-133.98099999999999</v>
      </c>
      <c r="AR300" s="197">
        <f>'09-22 Gen Pivot'!X294</f>
        <v>1404.9</v>
      </c>
    </row>
    <row r="301" spans="1:44" x14ac:dyDescent="0.25">
      <c r="A301" s="202">
        <f t="shared" si="126"/>
        <v>44817.08333333263</v>
      </c>
      <c r="B301" s="232"/>
      <c r="C301" s="174"/>
      <c r="D301" s="174"/>
      <c r="E301" s="131">
        <f t="shared" si="105"/>
        <v>0</v>
      </c>
      <c r="F301" s="50">
        <f t="shared" si="106"/>
        <v>0</v>
      </c>
      <c r="G301" s="49">
        <f t="shared" si="107"/>
        <v>0</v>
      </c>
      <c r="H301" s="54">
        <f>'09-22 Hourly Purch Alloc'!F295</f>
        <v>245.82300000000001</v>
      </c>
      <c r="I301" s="44">
        <f t="shared" si="108"/>
        <v>8.36</v>
      </c>
      <c r="J301" s="34">
        <f t="shared" si="109"/>
        <v>0</v>
      </c>
      <c r="K301" s="167">
        <f t="shared" si="110"/>
        <v>0</v>
      </c>
      <c r="L301" s="34">
        <f t="shared" si="111"/>
        <v>251.08500000000001</v>
      </c>
      <c r="M301" s="34">
        <f t="shared" si="112"/>
        <v>385</v>
      </c>
      <c r="N301" s="34">
        <f t="shared" si="113"/>
        <v>505.27</v>
      </c>
      <c r="O301" s="32">
        <f t="shared" si="114"/>
        <v>120.26999999999998</v>
      </c>
      <c r="P301" s="32">
        <f t="shared" si="115"/>
        <v>0</v>
      </c>
      <c r="Q301" s="32">
        <f t="shared" si="116"/>
        <v>0</v>
      </c>
      <c r="R301" s="36">
        <f t="shared" si="117"/>
        <v>0</v>
      </c>
      <c r="S301" s="36">
        <f t="shared" si="118"/>
        <v>0</v>
      </c>
      <c r="T301" s="36">
        <f t="shared" si="119"/>
        <v>0</v>
      </c>
      <c r="U301" s="196">
        <f>'09-22 Hourly Purch Alloc'!J295</f>
        <v>71.813275673960533</v>
      </c>
      <c r="V301" s="185">
        <f t="shared" si="120"/>
        <v>0</v>
      </c>
      <c r="W301" s="37">
        <f t="shared" si="121"/>
        <v>0</v>
      </c>
      <c r="X301" s="38">
        <f t="shared" si="122"/>
        <v>0</v>
      </c>
      <c r="Y301" s="39">
        <f t="shared" si="123"/>
        <v>0</v>
      </c>
      <c r="Z301" s="246"/>
      <c r="AA301" s="189">
        <f t="shared" si="124"/>
        <v>0</v>
      </c>
      <c r="AB301" s="25">
        <f t="shared" si="125"/>
        <v>0</v>
      </c>
      <c r="AD301" s="29"/>
      <c r="AE301" s="67">
        <f>'09-22 Gen Pivot'!V295</f>
        <v>251.08500000000001</v>
      </c>
      <c r="AF301" s="195">
        <f>'09-22 KP Int Load &amp; Marg Loss'!N291</f>
        <v>505.27</v>
      </c>
      <c r="AG301" s="302">
        <f>'09-22 KP Int Load &amp; Marg Loss'!V291</f>
        <v>8.36</v>
      </c>
      <c r="AH301" s="67">
        <f>'09-22 Gen Pivot'!W295</f>
        <v>385</v>
      </c>
      <c r="AJ301" s="197">
        <f>'09-22 Gen Pivot'!Y295</f>
        <v>385</v>
      </c>
      <c r="AL301" s="29">
        <f t="shared" si="127"/>
        <v>0</v>
      </c>
      <c r="AN301" s="29">
        <f t="shared" si="128"/>
        <v>251.08500000000001</v>
      </c>
      <c r="AP301" s="33">
        <f t="shared" si="129"/>
        <v>-133.91499999999999</v>
      </c>
      <c r="AR301" s="197">
        <f>'09-22 Gen Pivot'!X295</f>
        <v>1404.9</v>
      </c>
    </row>
    <row r="302" spans="1:44" x14ac:dyDescent="0.25">
      <c r="A302" s="202">
        <f t="shared" si="126"/>
        <v>44817.124999999294</v>
      </c>
      <c r="B302" s="232"/>
      <c r="C302" s="174"/>
      <c r="D302" s="174"/>
      <c r="E302" s="131">
        <f t="shared" si="105"/>
        <v>0</v>
      </c>
      <c r="F302" s="50">
        <f t="shared" si="106"/>
        <v>0</v>
      </c>
      <c r="G302" s="49">
        <f t="shared" si="107"/>
        <v>0</v>
      </c>
      <c r="H302" s="54">
        <f>'09-22 Hourly Purch Alloc'!F296</f>
        <v>227.98</v>
      </c>
      <c r="I302" s="44">
        <f t="shared" si="108"/>
        <v>7.9599999999999991</v>
      </c>
      <c r="J302" s="34">
        <f t="shared" si="109"/>
        <v>0</v>
      </c>
      <c r="K302" s="167">
        <f t="shared" si="110"/>
        <v>0</v>
      </c>
      <c r="L302" s="34">
        <f t="shared" si="111"/>
        <v>250.7115</v>
      </c>
      <c r="M302" s="34">
        <f t="shared" si="112"/>
        <v>385</v>
      </c>
      <c r="N302" s="34">
        <f t="shared" si="113"/>
        <v>486.65</v>
      </c>
      <c r="O302" s="32">
        <f t="shared" si="114"/>
        <v>101.64999999999998</v>
      </c>
      <c r="P302" s="32">
        <f t="shared" si="115"/>
        <v>0</v>
      </c>
      <c r="Q302" s="32">
        <f t="shared" si="116"/>
        <v>0</v>
      </c>
      <c r="R302" s="36">
        <f t="shared" si="117"/>
        <v>0</v>
      </c>
      <c r="S302" s="36">
        <f t="shared" si="118"/>
        <v>0</v>
      </c>
      <c r="T302" s="36">
        <f t="shared" si="119"/>
        <v>0</v>
      </c>
      <c r="U302" s="196">
        <f>'09-22 Hourly Purch Alloc'!J296</f>
        <v>63.70756689183262</v>
      </c>
      <c r="V302" s="185">
        <f t="shared" si="120"/>
        <v>0</v>
      </c>
      <c r="W302" s="37">
        <f t="shared" si="121"/>
        <v>0</v>
      </c>
      <c r="X302" s="38">
        <f t="shared" si="122"/>
        <v>0</v>
      </c>
      <c r="Y302" s="39">
        <f t="shared" si="123"/>
        <v>0</v>
      </c>
      <c r="Z302" s="246"/>
      <c r="AA302" s="189">
        <f t="shared" si="124"/>
        <v>0</v>
      </c>
      <c r="AB302" s="25">
        <f t="shared" si="125"/>
        <v>0</v>
      </c>
      <c r="AD302" s="29"/>
      <c r="AE302" s="67">
        <f>'09-22 Gen Pivot'!V296</f>
        <v>250.7115</v>
      </c>
      <c r="AF302" s="195">
        <f>'09-22 KP Int Load &amp; Marg Loss'!N292</f>
        <v>486.65</v>
      </c>
      <c r="AG302" s="302">
        <f>'09-22 KP Int Load &amp; Marg Loss'!V292</f>
        <v>7.9599999999999991</v>
      </c>
      <c r="AH302" s="67">
        <f>'09-22 Gen Pivot'!W296</f>
        <v>385</v>
      </c>
      <c r="AJ302" s="197">
        <f>'09-22 Gen Pivot'!Y296</f>
        <v>385</v>
      </c>
      <c r="AL302" s="29">
        <f t="shared" si="127"/>
        <v>0</v>
      </c>
      <c r="AN302" s="29">
        <f t="shared" si="128"/>
        <v>250.7115</v>
      </c>
      <c r="AP302" s="33">
        <f t="shared" si="129"/>
        <v>-134.2885</v>
      </c>
      <c r="AR302" s="197">
        <f>'09-22 Gen Pivot'!X296</f>
        <v>1404.9</v>
      </c>
    </row>
    <row r="303" spans="1:44" x14ac:dyDescent="0.25">
      <c r="A303" s="202">
        <f t="shared" si="126"/>
        <v>44817.166666665958</v>
      </c>
      <c r="B303" s="232"/>
      <c r="C303" s="174"/>
      <c r="D303" s="174"/>
      <c r="E303" s="131">
        <f t="shared" si="105"/>
        <v>0</v>
      </c>
      <c r="F303" s="50">
        <f t="shared" si="106"/>
        <v>0</v>
      </c>
      <c r="G303" s="49">
        <f t="shared" si="107"/>
        <v>0</v>
      </c>
      <c r="H303" s="54">
        <f>'09-22 Hourly Purch Alloc'!F297</f>
        <v>223.184</v>
      </c>
      <c r="I303" s="44">
        <f t="shared" si="108"/>
        <v>8.0399999999999991</v>
      </c>
      <c r="J303" s="34">
        <f t="shared" si="109"/>
        <v>0</v>
      </c>
      <c r="K303" s="167">
        <f t="shared" si="110"/>
        <v>0</v>
      </c>
      <c r="L303" s="34">
        <f t="shared" si="111"/>
        <v>251.0085</v>
      </c>
      <c r="M303" s="34">
        <f t="shared" si="112"/>
        <v>385</v>
      </c>
      <c r="N303" s="34">
        <f t="shared" si="113"/>
        <v>482.23</v>
      </c>
      <c r="O303" s="32">
        <f t="shared" si="114"/>
        <v>97.230000000000018</v>
      </c>
      <c r="P303" s="32">
        <f t="shared" si="115"/>
        <v>0</v>
      </c>
      <c r="Q303" s="32">
        <f t="shared" si="116"/>
        <v>0</v>
      </c>
      <c r="R303" s="36">
        <f t="shared" si="117"/>
        <v>0</v>
      </c>
      <c r="S303" s="36">
        <f t="shared" si="118"/>
        <v>0</v>
      </c>
      <c r="T303" s="36">
        <f t="shared" si="119"/>
        <v>0</v>
      </c>
      <c r="U303" s="196">
        <f>'09-22 Hourly Purch Alloc'!J297</f>
        <v>59.335850240160589</v>
      </c>
      <c r="V303" s="185">
        <f t="shared" si="120"/>
        <v>0</v>
      </c>
      <c r="W303" s="37">
        <f t="shared" si="121"/>
        <v>0</v>
      </c>
      <c r="X303" s="38">
        <f t="shared" si="122"/>
        <v>0</v>
      </c>
      <c r="Y303" s="39">
        <f t="shared" si="123"/>
        <v>0</v>
      </c>
      <c r="Z303" s="246"/>
      <c r="AA303" s="189">
        <f t="shared" si="124"/>
        <v>0</v>
      </c>
      <c r="AB303" s="25">
        <f t="shared" si="125"/>
        <v>0</v>
      </c>
      <c r="AD303" s="29"/>
      <c r="AE303" s="67">
        <f>'09-22 Gen Pivot'!V297</f>
        <v>251.0085</v>
      </c>
      <c r="AF303" s="195">
        <f>'09-22 KP Int Load &amp; Marg Loss'!N293</f>
        <v>482.23</v>
      </c>
      <c r="AG303" s="302">
        <f>'09-22 KP Int Load &amp; Marg Loss'!V293</f>
        <v>8.0399999999999991</v>
      </c>
      <c r="AH303" s="67">
        <f>'09-22 Gen Pivot'!W297</f>
        <v>385</v>
      </c>
      <c r="AJ303" s="197">
        <f>'09-22 Gen Pivot'!Y297</f>
        <v>385</v>
      </c>
      <c r="AL303" s="29">
        <f t="shared" si="127"/>
        <v>0</v>
      </c>
      <c r="AN303" s="29">
        <f t="shared" si="128"/>
        <v>251.0085</v>
      </c>
      <c r="AP303" s="33">
        <f t="shared" si="129"/>
        <v>-133.9915</v>
      </c>
      <c r="AR303" s="197">
        <f>'09-22 Gen Pivot'!X297</f>
        <v>1404.9</v>
      </c>
    </row>
    <row r="304" spans="1:44" x14ac:dyDescent="0.25">
      <c r="A304" s="202">
        <f t="shared" si="126"/>
        <v>44817.208333332623</v>
      </c>
      <c r="B304" s="232"/>
      <c r="C304" s="174"/>
      <c r="D304" s="174"/>
      <c r="E304" s="131">
        <f t="shared" si="105"/>
        <v>0</v>
      </c>
      <c r="F304" s="50">
        <f t="shared" si="106"/>
        <v>0</v>
      </c>
      <c r="G304" s="49">
        <f t="shared" si="107"/>
        <v>0</v>
      </c>
      <c r="H304" s="54">
        <f>'09-22 Hourly Purch Alloc'!F298</f>
        <v>224.78200000000001</v>
      </c>
      <c r="I304" s="44">
        <f t="shared" si="108"/>
        <v>7.95</v>
      </c>
      <c r="J304" s="34">
        <f t="shared" si="109"/>
        <v>0</v>
      </c>
      <c r="K304" s="167">
        <f t="shared" si="110"/>
        <v>0</v>
      </c>
      <c r="L304" s="34">
        <f t="shared" si="111"/>
        <v>250.72800000000001</v>
      </c>
      <c r="M304" s="34">
        <f t="shared" si="112"/>
        <v>385</v>
      </c>
      <c r="N304" s="34">
        <f t="shared" si="113"/>
        <v>483.46999999999997</v>
      </c>
      <c r="O304" s="32">
        <f t="shared" si="114"/>
        <v>98.46999999999997</v>
      </c>
      <c r="P304" s="32">
        <f t="shared" si="115"/>
        <v>0</v>
      </c>
      <c r="Q304" s="32">
        <f t="shared" si="116"/>
        <v>0</v>
      </c>
      <c r="R304" s="36">
        <f t="shared" si="117"/>
        <v>0</v>
      </c>
      <c r="S304" s="36">
        <f t="shared" si="118"/>
        <v>0</v>
      </c>
      <c r="T304" s="36">
        <f t="shared" si="119"/>
        <v>0</v>
      </c>
      <c r="U304" s="196">
        <f>'09-22 Hourly Purch Alloc'!J298</f>
        <v>60.515863147405035</v>
      </c>
      <c r="V304" s="185">
        <f t="shared" si="120"/>
        <v>0</v>
      </c>
      <c r="W304" s="37">
        <f t="shared" si="121"/>
        <v>0</v>
      </c>
      <c r="X304" s="38">
        <f t="shared" si="122"/>
        <v>0</v>
      </c>
      <c r="Y304" s="39">
        <f t="shared" si="123"/>
        <v>0</v>
      </c>
      <c r="Z304" s="246"/>
      <c r="AA304" s="189">
        <f t="shared" si="124"/>
        <v>0</v>
      </c>
      <c r="AB304" s="25">
        <f t="shared" si="125"/>
        <v>0</v>
      </c>
      <c r="AD304" s="29"/>
      <c r="AE304" s="67">
        <f>'09-22 Gen Pivot'!V298</f>
        <v>250.72800000000001</v>
      </c>
      <c r="AF304" s="195">
        <f>'09-22 KP Int Load &amp; Marg Loss'!N294</f>
        <v>483.46999999999997</v>
      </c>
      <c r="AG304" s="302">
        <f>'09-22 KP Int Load &amp; Marg Loss'!V294</f>
        <v>7.95</v>
      </c>
      <c r="AH304" s="67">
        <f>'09-22 Gen Pivot'!W298</f>
        <v>385</v>
      </c>
      <c r="AJ304" s="197">
        <f>'09-22 Gen Pivot'!Y298</f>
        <v>385</v>
      </c>
      <c r="AL304" s="29">
        <f t="shared" si="127"/>
        <v>0</v>
      </c>
      <c r="AN304" s="29">
        <f t="shared" si="128"/>
        <v>250.72800000000001</v>
      </c>
      <c r="AP304" s="33">
        <f t="shared" si="129"/>
        <v>-134.27199999999999</v>
      </c>
      <c r="AR304" s="197">
        <f>'09-22 Gen Pivot'!X298</f>
        <v>1404.9</v>
      </c>
    </row>
    <row r="305" spans="1:44" x14ac:dyDescent="0.25">
      <c r="A305" s="202">
        <f t="shared" si="126"/>
        <v>44817.249999999287</v>
      </c>
      <c r="B305" s="232"/>
      <c r="C305" s="174"/>
      <c r="D305" s="174"/>
      <c r="E305" s="131">
        <f t="shared" si="105"/>
        <v>0</v>
      </c>
      <c r="F305" s="50">
        <f t="shared" si="106"/>
        <v>0</v>
      </c>
      <c r="G305" s="49">
        <f t="shared" si="107"/>
        <v>0</v>
      </c>
      <c r="H305" s="54">
        <f>'09-22 Hourly Purch Alloc'!F299</f>
        <v>242.566</v>
      </c>
      <c r="I305" s="44">
        <f t="shared" si="108"/>
        <v>8.25</v>
      </c>
      <c r="J305" s="34">
        <f t="shared" si="109"/>
        <v>0</v>
      </c>
      <c r="K305" s="167">
        <f t="shared" si="110"/>
        <v>0</v>
      </c>
      <c r="L305" s="34">
        <f t="shared" si="111"/>
        <v>251.893</v>
      </c>
      <c r="M305" s="34">
        <f t="shared" si="112"/>
        <v>385</v>
      </c>
      <c r="N305" s="34">
        <f t="shared" si="113"/>
        <v>502.70999999999992</v>
      </c>
      <c r="O305" s="32">
        <f t="shared" si="114"/>
        <v>117.70999999999992</v>
      </c>
      <c r="P305" s="32">
        <f t="shared" si="115"/>
        <v>0</v>
      </c>
      <c r="Q305" s="32">
        <f t="shared" si="116"/>
        <v>0</v>
      </c>
      <c r="R305" s="36">
        <f t="shared" si="117"/>
        <v>0</v>
      </c>
      <c r="S305" s="36">
        <f t="shared" si="118"/>
        <v>0</v>
      </c>
      <c r="T305" s="36">
        <f t="shared" si="119"/>
        <v>0</v>
      </c>
      <c r="U305" s="196">
        <f>'09-22 Hourly Purch Alloc'!J299</f>
        <v>72.483217862354991</v>
      </c>
      <c r="V305" s="185">
        <f t="shared" si="120"/>
        <v>0</v>
      </c>
      <c r="W305" s="37">
        <f t="shared" si="121"/>
        <v>0</v>
      </c>
      <c r="X305" s="38">
        <f t="shared" si="122"/>
        <v>0</v>
      </c>
      <c r="Y305" s="39">
        <f t="shared" si="123"/>
        <v>0</v>
      </c>
      <c r="Z305" s="246"/>
      <c r="AA305" s="189">
        <f t="shared" si="124"/>
        <v>0</v>
      </c>
      <c r="AB305" s="25">
        <f t="shared" si="125"/>
        <v>0</v>
      </c>
      <c r="AD305" s="29"/>
      <c r="AE305" s="67">
        <f>'09-22 Gen Pivot'!V299</f>
        <v>251.893</v>
      </c>
      <c r="AF305" s="195">
        <f>'09-22 KP Int Load &amp; Marg Loss'!N295</f>
        <v>502.70999999999992</v>
      </c>
      <c r="AG305" s="302">
        <f>'09-22 KP Int Load &amp; Marg Loss'!V295</f>
        <v>8.25</v>
      </c>
      <c r="AH305" s="67">
        <f>'09-22 Gen Pivot'!W299</f>
        <v>385</v>
      </c>
      <c r="AJ305" s="197">
        <f>'09-22 Gen Pivot'!Y299</f>
        <v>385</v>
      </c>
      <c r="AL305" s="29">
        <f t="shared" si="127"/>
        <v>0</v>
      </c>
      <c r="AN305" s="29">
        <f t="shared" si="128"/>
        <v>251.893</v>
      </c>
      <c r="AP305" s="33">
        <f t="shared" si="129"/>
        <v>-133.107</v>
      </c>
      <c r="AR305" s="197">
        <f>'09-22 Gen Pivot'!X299</f>
        <v>1404.9</v>
      </c>
    </row>
    <row r="306" spans="1:44" x14ac:dyDescent="0.25">
      <c r="A306" s="202">
        <f t="shared" si="126"/>
        <v>44817.291666665951</v>
      </c>
      <c r="B306" s="232"/>
      <c r="C306" s="174"/>
      <c r="D306" s="174"/>
      <c r="E306" s="131">
        <f t="shared" si="105"/>
        <v>0</v>
      </c>
      <c r="F306" s="50">
        <f t="shared" si="106"/>
        <v>0</v>
      </c>
      <c r="G306" s="49">
        <f t="shared" si="107"/>
        <v>0</v>
      </c>
      <c r="H306" s="54">
        <f>'09-22 Hourly Purch Alloc'!F300</f>
        <v>274.82499999999999</v>
      </c>
      <c r="I306" s="44">
        <f t="shared" si="108"/>
        <v>8.9300000000000015</v>
      </c>
      <c r="J306" s="34">
        <f t="shared" si="109"/>
        <v>0</v>
      </c>
      <c r="K306" s="167">
        <f t="shared" si="110"/>
        <v>0</v>
      </c>
      <c r="L306" s="34">
        <f t="shared" si="111"/>
        <v>251.21600000000001</v>
      </c>
      <c r="M306" s="34">
        <f t="shared" si="112"/>
        <v>385</v>
      </c>
      <c r="N306" s="34">
        <f t="shared" si="113"/>
        <v>534.96999999999991</v>
      </c>
      <c r="O306" s="32">
        <f t="shared" si="114"/>
        <v>149.96999999999991</v>
      </c>
      <c r="P306" s="32">
        <f t="shared" si="115"/>
        <v>0</v>
      </c>
      <c r="Q306" s="32">
        <f t="shared" si="116"/>
        <v>0</v>
      </c>
      <c r="R306" s="36">
        <f t="shared" si="117"/>
        <v>0</v>
      </c>
      <c r="S306" s="36">
        <f t="shared" si="118"/>
        <v>0</v>
      </c>
      <c r="T306" s="36">
        <f t="shared" si="119"/>
        <v>0</v>
      </c>
      <c r="U306" s="196">
        <f>'09-22 Hourly Purch Alloc'!J300</f>
        <v>86.490561630128269</v>
      </c>
      <c r="V306" s="185">
        <f t="shared" si="120"/>
        <v>0</v>
      </c>
      <c r="W306" s="37">
        <f t="shared" si="121"/>
        <v>0</v>
      </c>
      <c r="X306" s="38">
        <f t="shared" si="122"/>
        <v>0</v>
      </c>
      <c r="Y306" s="39">
        <f t="shared" si="123"/>
        <v>0</v>
      </c>
      <c r="Z306" s="246"/>
      <c r="AA306" s="189">
        <f t="shared" si="124"/>
        <v>0</v>
      </c>
      <c r="AB306" s="25">
        <f t="shared" si="125"/>
        <v>0</v>
      </c>
      <c r="AD306" s="29"/>
      <c r="AE306" s="67">
        <f>'09-22 Gen Pivot'!V300</f>
        <v>251.21600000000001</v>
      </c>
      <c r="AF306" s="195">
        <f>'09-22 KP Int Load &amp; Marg Loss'!N296</f>
        <v>534.96999999999991</v>
      </c>
      <c r="AG306" s="302">
        <f>'09-22 KP Int Load &amp; Marg Loss'!V296</f>
        <v>8.9300000000000015</v>
      </c>
      <c r="AH306" s="67">
        <f>'09-22 Gen Pivot'!W300</f>
        <v>385</v>
      </c>
      <c r="AJ306" s="197">
        <f>'09-22 Gen Pivot'!Y300</f>
        <v>385</v>
      </c>
      <c r="AL306" s="29">
        <f t="shared" si="127"/>
        <v>0</v>
      </c>
      <c r="AN306" s="29">
        <f t="shared" si="128"/>
        <v>251.21600000000001</v>
      </c>
      <c r="AP306" s="33">
        <f t="shared" si="129"/>
        <v>-133.78399999999999</v>
      </c>
      <c r="AR306" s="197">
        <f>'09-22 Gen Pivot'!X300</f>
        <v>1404.9</v>
      </c>
    </row>
    <row r="307" spans="1:44" x14ac:dyDescent="0.25">
      <c r="A307" s="202">
        <f t="shared" si="126"/>
        <v>44817.333333332615</v>
      </c>
      <c r="B307" s="232"/>
      <c r="C307" s="174"/>
      <c r="D307" s="174"/>
      <c r="E307" s="131">
        <f t="shared" si="105"/>
        <v>0</v>
      </c>
      <c r="F307" s="50">
        <f t="shared" si="106"/>
        <v>0</v>
      </c>
      <c r="G307" s="49">
        <f t="shared" si="107"/>
        <v>0</v>
      </c>
      <c r="H307" s="54">
        <f>'09-22 Hourly Purch Alloc'!F301</f>
        <v>291.37200000000001</v>
      </c>
      <c r="I307" s="44">
        <f t="shared" si="108"/>
        <v>8.75</v>
      </c>
      <c r="J307" s="34">
        <f t="shared" si="109"/>
        <v>0</v>
      </c>
      <c r="K307" s="167">
        <f t="shared" si="110"/>
        <v>0</v>
      </c>
      <c r="L307" s="34">
        <f t="shared" si="111"/>
        <v>252.54849999999999</v>
      </c>
      <c r="M307" s="34">
        <f t="shared" si="112"/>
        <v>385</v>
      </c>
      <c r="N307" s="34">
        <f t="shared" si="113"/>
        <v>552.66000000000008</v>
      </c>
      <c r="O307" s="32">
        <f t="shared" si="114"/>
        <v>167.66000000000008</v>
      </c>
      <c r="P307" s="32">
        <f t="shared" si="115"/>
        <v>0</v>
      </c>
      <c r="Q307" s="32">
        <f t="shared" si="116"/>
        <v>0</v>
      </c>
      <c r="R307" s="36">
        <f t="shared" si="117"/>
        <v>0</v>
      </c>
      <c r="S307" s="36">
        <f t="shared" si="118"/>
        <v>0</v>
      </c>
      <c r="T307" s="36">
        <f t="shared" si="119"/>
        <v>0</v>
      </c>
      <c r="U307" s="196">
        <f>'09-22 Hourly Purch Alloc'!J301</f>
        <v>83.157831994838205</v>
      </c>
      <c r="V307" s="185">
        <f t="shared" si="120"/>
        <v>0</v>
      </c>
      <c r="W307" s="37">
        <f t="shared" si="121"/>
        <v>0</v>
      </c>
      <c r="X307" s="38">
        <f t="shared" si="122"/>
        <v>0</v>
      </c>
      <c r="Y307" s="39">
        <f t="shared" si="123"/>
        <v>0</v>
      </c>
      <c r="Z307" s="246"/>
      <c r="AA307" s="189">
        <f t="shared" si="124"/>
        <v>0</v>
      </c>
      <c r="AB307" s="25">
        <f t="shared" si="125"/>
        <v>0</v>
      </c>
      <c r="AD307" s="29"/>
      <c r="AE307" s="67">
        <f>'09-22 Gen Pivot'!V301</f>
        <v>252.54849999999999</v>
      </c>
      <c r="AF307" s="195">
        <f>'09-22 KP Int Load &amp; Marg Loss'!N297</f>
        <v>552.66000000000008</v>
      </c>
      <c r="AG307" s="302">
        <f>'09-22 KP Int Load &amp; Marg Loss'!V297</f>
        <v>8.75</v>
      </c>
      <c r="AH307" s="67">
        <f>'09-22 Gen Pivot'!W301</f>
        <v>385</v>
      </c>
      <c r="AJ307" s="197">
        <f>'09-22 Gen Pivot'!Y301</f>
        <v>385</v>
      </c>
      <c r="AL307" s="29">
        <f t="shared" si="127"/>
        <v>0</v>
      </c>
      <c r="AN307" s="29">
        <f t="shared" si="128"/>
        <v>252.54849999999999</v>
      </c>
      <c r="AP307" s="33">
        <f t="shared" si="129"/>
        <v>-132.45150000000001</v>
      </c>
      <c r="AR307" s="197">
        <f>'09-22 Gen Pivot'!X301</f>
        <v>1404.9</v>
      </c>
    </row>
    <row r="308" spans="1:44" x14ac:dyDescent="0.25">
      <c r="A308" s="202">
        <f t="shared" si="126"/>
        <v>44817.37499999928</v>
      </c>
      <c r="B308" s="232"/>
      <c r="C308" s="174"/>
      <c r="D308" s="174"/>
      <c r="E308" s="131">
        <f t="shared" si="105"/>
        <v>0</v>
      </c>
      <c r="F308" s="50">
        <f t="shared" si="106"/>
        <v>0</v>
      </c>
      <c r="G308" s="49">
        <f t="shared" si="107"/>
        <v>0</v>
      </c>
      <c r="H308" s="54">
        <f>'09-22 Hourly Purch Alloc'!F302</f>
        <v>301.13099999999997</v>
      </c>
      <c r="I308" s="44">
        <f t="shared" si="108"/>
        <v>8.509999999999998</v>
      </c>
      <c r="J308" s="34">
        <f t="shared" si="109"/>
        <v>0</v>
      </c>
      <c r="K308" s="167">
        <f t="shared" si="110"/>
        <v>0</v>
      </c>
      <c r="L308" s="34">
        <f t="shared" si="111"/>
        <v>250.98400000000001</v>
      </c>
      <c r="M308" s="34">
        <f t="shared" si="112"/>
        <v>385</v>
      </c>
      <c r="N308" s="34">
        <f t="shared" si="113"/>
        <v>560.63</v>
      </c>
      <c r="O308" s="32">
        <f t="shared" si="114"/>
        <v>175.63</v>
      </c>
      <c r="P308" s="32">
        <f t="shared" si="115"/>
        <v>0</v>
      </c>
      <c r="Q308" s="32">
        <f t="shared" si="116"/>
        <v>0</v>
      </c>
      <c r="R308" s="36">
        <f t="shared" si="117"/>
        <v>0</v>
      </c>
      <c r="S308" s="36">
        <f t="shared" si="118"/>
        <v>0</v>
      </c>
      <c r="T308" s="36">
        <f t="shared" si="119"/>
        <v>0</v>
      </c>
      <c r="U308" s="196">
        <f>'09-22 Hourly Purch Alloc'!J302</f>
        <v>78.113900973330558</v>
      </c>
      <c r="V308" s="185">
        <f t="shared" si="120"/>
        <v>0</v>
      </c>
      <c r="W308" s="37">
        <f t="shared" si="121"/>
        <v>0</v>
      </c>
      <c r="X308" s="38">
        <f t="shared" si="122"/>
        <v>0</v>
      </c>
      <c r="Y308" s="39">
        <f t="shared" si="123"/>
        <v>0</v>
      </c>
      <c r="Z308" s="246"/>
      <c r="AA308" s="189">
        <f t="shared" si="124"/>
        <v>0</v>
      </c>
      <c r="AB308" s="25">
        <f t="shared" si="125"/>
        <v>0</v>
      </c>
      <c r="AD308" s="29"/>
      <c r="AE308" s="67">
        <f>'09-22 Gen Pivot'!V302</f>
        <v>250.98400000000001</v>
      </c>
      <c r="AF308" s="195">
        <f>'09-22 KP Int Load &amp; Marg Loss'!N298</f>
        <v>560.63</v>
      </c>
      <c r="AG308" s="302">
        <f>'09-22 KP Int Load &amp; Marg Loss'!V298</f>
        <v>8.509999999999998</v>
      </c>
      <c r="AH308" s="67">
        <f>'09-22 Gen Pivot'!W302</f>
        <v>385</v>
      </c>
      <c r="AJ308" s="197">
        <f>'09-22 Gen Pivot'!Y302</f>
        <v>385</v>
      </c>
      <c r="AL308" s="29">
        <f t="shared" si="127"/>
        <v>0</v>
      </c>
      <c r="AN308" s="29">
        <f t="shared" si="128"/>
        <v>250.98400000000001</v>
      </c>
      <c r="AP308" s="33">
        <f t="shared" si="129"/>
        <v>-134.01599999999999</v>
      </c>
      <c r="AR308" s="197">
        <f>'09-22 Gen Pivot'!X302</f>
        <v>1404.9</v>
      </c>
    </row>
    <row r="309" spans="1:44" x14ac:dyDescent="0.25">
      <c r="A309" s="202">
        <f t="shared" si="126"/>
        <v>44817.416666665944</v>
      </c>
      <c r="B309" s="232"/>
      <c r="C309" s="174"/>
      <c r="D309" s="174"/>
      <c r="E309" s="131">
        <f t="shared" si="105"/>
        <v>0</v>
      </c>
      <c r="F309" s="50">
        <f t="shared" si="106"/>
        <v>0</v>
      </c>
      <c r="G309" s="49">
        <f t="shared" si="107"/>
        <v>0</v>
      </c>
      <c r="H309" s="54">
        <f>'09-22 Hourly Purch Alloc'!F303</f>
        <v>325.17199999999997</v>
      </c>
      <c r="I309" s="44">
        <f t="shared" si="108"/>
        <v>8.3299999999999983</v>
      </c>
      <c r="J309" s="34">
        <f t="shared" si="109"/>
        <v>0</v>
      </c>
      <c r="K309" s="167">
        <f t="shared" si="110"/>
        <v>0</v>
      </c>
      <c r="L309" s="34">
        <f t="shared" si="111"/>
        <v>250.69900000000001</v>
      </c>
      <c r="M309" s="34">
        <f t="shared" si="112"/>
        <v>385</v>
      </c>
      <c r="N309" s="34">
        <f t="shared" si="113"/>
        <v>584.20000000000005</v>
      </c>
      <c r="O309" s="32">
        <f t="shared" si="114"/>
        <v>199.20000000000005</v>
      </c>
      <c r="P309" s="32">
        <f t="shared" si="115"/>
        <v>0</v>
      </c>
      <c r="Q309" s="32">
        <f t="shared" si="116"/>
        <v>0</v>
      </c>
      <c r="R309" s="36">
        <f t="shared" si="117"/>
        <v>0</v>
      </c>
      <c r="S309" s="36">
        <f t="shared" si="118"/>
        <v>0</v>
      </c>
      <c r="T309" s="36">
        <f t="shared" si="119"/>
        <v>0</v>
      </c>
      <c r="U309" s="196">
        <f>'09-22 Hourly Purch Alloc'!J303</f>
        <v>81.359632563689374</v>
      </c>
      <c r="V309" s="185">
        <f t="shared" si="120"/>
        <v>0</v>
      </c>
      <c r="W309" s="37">
        <f t="shared" si="121"/>
        <v>0</v>
      </c>
      <c r="X309" s="38">
        <f t="shared" si="122"/>
        <v>0</v>
      </c>
      <c r="Y309" s="39">
        <f t="shared" si="123"/>
        <v>0</v>
      </c>
      <c r="Z309" s="246"/>
      <c r="AA309" s="189">
        <f t="shared" si="124"/>
        <v>0</v>
      </c>
      <c r="AB309" s="25">
        <f t="shared" si="125"/>
        <v>0</v>
      </c>
      <c r="AD309" s="29"/>
      <c r="AE309" s="67">
        <f>'09-22 Gen Pivot'!V303</f>
        <v>250.69900000000001</v>
      </c>
      <c r="AF309" s="195">
        <f>'09-22 KP Int Load &amp; Marg Loss'!N299</f>
        <v>584.20000000000005</v>
      </c>
      <c r="AG309" s="302">
        <f>'09-22 KP Int Load &amp; Marg Loss'!V299</f>
        <v>8.3299999999999983</v>
      </c>
      <c r="AH309" s="67">
        <f>'09-22 Gen Pivot'!W303</f>
        <v>385</v>
      </c>
      <c r="AJ309" s="197">
        <f>'09-22 Gen Pivot'!Y303</f>
        <v>385</v>
      </c>
      <c r="AL309" s="29">
        <f t="shared" si="127"/>
        <v>0</v>
      </c>
      <c r="AN309" s="29">
        <f t="shared" si="128"/>
        <v>250.69900000000001</v>
      </c>
      <c r="AP309" s="33">
        <f t="shared" si="129"/>
        <v>-134.30099999999999</v>
      </c>
      <c r="AR309" s="197">
        <f>'09-22 Gen Pivot'!X303</f>
        <v>1404.9</v>
      </c>
    </row>
    <row r="310" spans="1:44" x14ac:dyDescent="0.25">
      <c r="A310" s="202">
        <f t="shared" si="126"/>
        <v>44817.458333332608</v>
      </c>
      <c r="B310" s="232"/>
      <c r="C310" s="174"/>
      <c r="D310" s="174"/>
      <c r="E310" s="131">
        <f t="shared" si="105"/>
        <v>0</v>
      </c>
      <c r="F310" s="50">
        <f t="shared" si="106"/>
        <v>0</v>
      </c>
      <c r="G310" s="49">
        <f t="shared" si="107"/>
        <v>0</v>
      </c>
      <c r="H310" s="54">
        <f>'09-22 Hourly Purch Alloc'!F304</f>
        <v>335.93200000000002</v>
      </c>
      <c r="I310" s="44">
        <f t="shared" si="108"/>
        <v>8.3199999999999985</v>
      </c>
      <c r="J310" s="34">
        <f t="shared" si="109"/>
        <v>0</v>
      </c>
      <c r="K310" s="167">
        <f t="shared" si="110"/>
        <v>0</v>
      </c>
      <c r="L310" s="34">
        <f t="shared" si="111"/>
        <v>251.11850000000001</v>
      </c>
      <c r="M310" s="34">
        <f t="shared" si="112"/>
        <v>385</v>
      </c>
      <c r="N310" s="34">
        <f t="shared" si="113"/>
        <v>595.38</v>
      </c>
      <c r="O310" s="32">
        <f t="shared" si="114"/>
        <v>210.38</v>
      </c>
      <c r="P310" s="32">
        <f t="shared" si="115"/>
        <v>0</v>
      </c>
      <c r="Q310" s="32">
        <f t="shared" si="116"/>
        <v>0</v>
      </c>
      <c r="R310" s="36">
        <f t="shared" si="117"/>
        <v>0</v>
      </c>
      <c r="S310" s="36">
        <f t="shared" si="118"/>
        <v>0</v>
      </c>
      <c r="T310" s="36">
        <f t="shared" si="119"/>
        <v>0</v>
      </c>
      <c r="U310" s="196">
        <f>'09-22 Hourly Purch Alloc'!J304</f>
        <v>90.276135027326958</v>
      </c>
      <c r="V310" s="185">
        <f t="shared" si="120"/>
        <v>0</v>
      </c>
      <c r="W310" s="37">
        <f t="shared" si="121"/>
        <v>0</v>
      </c>
      <c r="X310" s="38">
        <f t="shared" si="122"/>
        <v>0</v>
      </c>
      <c r="Y310" s="39">
        <f t="shared" si="123"/>
        <v>0</v>
      </c>
      <c r="Z310" s="246"/>
      <c r="AA310" s="189">
        <f t="shared" si="124"/>
        <v>0</v>
      </c>
      <c r="AB310" s="25">
        <f t="shared" si="125"/>
        <v>0</v>
      </c>
      <c r="AD310" s="29"/>
      <c r="AE310" s="67">
        <f>'09-22 Gen Pivot'!V304</f>
        <v>251.11850000000001</v>
      </c>
      <c r="AF310" s="195">
        <f>'09-22 KP Int Load &amp; Marg Loss'!N300</f>
        <v>595.38</v>
      </c>
      <c r="AG310" s="302">
        <f>'09-22 KP Int Load &amp; Marg Loss'!V300</f>
        <v>8.3199999999999985</v>
      </c>
      <c r="AH310" s="67">
        <f>'09-22 Gen Pivot'!W304</f>
        <v>385</v>
      </c>
      <c r="AJ310" s="197">
        <f>'09-22 Gen Pivot'!Y304</f>
        <v>385</v>
      </c>
      <c r="AL310" s="29">
        <f t="shared" si="127"/>
        <v>0</v>
      </c>
      <c r="AN310" s="29">
        <f t="shared" si="128"/>
        <v>251.11850000000001</v>
      </c>
      <c r="AP310" s="33">
        <f t="shared" si="129"/>
        <v>-133.88149999999999</v>
      </c>
      <c r="AR310" s="197">
        <f>'09-22 Gen Pivot'!X304</f>
        <v>1404.9</v>
      </c>
    </row>
    <row r="311" spans="1:44" x14ac:dyDescent="0.25">
      <c r="A311" s="202">
        <f t="shared" si="126"/>
        <v>44817.499999999272</v>
      </c>
      <c r="B311" s="232"/>
      <c r="C311" s="174"/>
      <c r="D311" s="174"/>
      <c r="E311" s="131">
        <f t="shared" si="105"/>
        <v>0</v>
      </c>
      <c r="F311" s="50">
        <f t="shared" si="106"/>
        <v>0</v>
      </c>
      <c r="G311" s="49">
        <f t="shared" si="107"/>
        <v>0</v>
      </c>
      <c r="H311" s="54">
        <f>'09-22 Hourly Purch Alloc'!F305</f>
        <v>348.49400000000003</v>
      </c>
      <c r="I311" s="44">
        <f t="shared" si="108"/>
        <v>8.5999999999999979</v>
      </c>
      <c r="J311" s="34">
        <f t="shared" si="109"/>
        <v>0</v>
      </c>
      <c r="K311" s="167">
        <f t="shared" si="110"/>
        <v>0</v>
      </c>
      <c r="L311" s="34">
        <f t="shared" si="111"/>
        <v>250.62799999999999</v>
      </c>
      <c r="M311" s="34">
        <f t="shared" si="112"/>
        <v>385</v>
      </c>
      <c r="N311" s="34">
        <f t="shared" si="113"/>
        <v>607.73</v>
      </c>
      <c r="O311" s="32">
        <f t="shared" si="114"/>
        <v>222.73000000000002</v>
      </c>
      <c r="P311" s="32">
        <f t="shared" si="115"/>
        <v>0</v>
      </c>
      <c r="Q311" s="32">
        <f t="shared" si="116"/>
        <v>0</v>
      </c>
      <c r="R311" s="36">
        <f t="shared" si="117"/>
        <v>0</v>
      </c>
      <c r="S311" s="36">
        <f t="shared" si="118"/>
        <v>0</v>
      </c>
      <c r="T311" s="36">
        <f t="shared" si="119"/>
        <v>0</v>
      </c>
      <c r="U311" s="196">
        <f>'09-22 Hourly Purch Alloc'!J305</f>
        <v>92.070024046325031</v>
      </c>
      <c r="V311" s="185">
        <f t="shared" si="120"/>
        <v>0</v>
      </c>
      <c r="W311" s="37">
        <f t="shared" si="121"/>
        <v>0</v>
      </c>
      <c r="X311" s="38">
        <f t="shared" si="122"/>
        <v>0</v>
      </c>
      <c r="Y311" s="39">
        <f t="shared" si="123"/>
        <v>0</v>
      </c>
      <c r="Z311" s="246"/>
      <c r="AA311" s="189">
        <f t="shared" si="124"/>
        <v>0</v>
      </c>
      <c r="AB311" s="25">
        <f t="shared" si="125"/>
        <v>0</v>
      </c>
      <c r="AD311" s="29"/>
      <c r="AE311" s="67">
        <f>'09-22 Gen Pivot'!V305</f>
        <v>250.62799999999999</v>
      </c>
      <c r="AF311" s="195">
        <f>'09-22 KP Int Load &amp; Marg Loss'!N301</f>
        <v>607.73</v>
      </c>
      <c r="AG311" s="302">
        <f>'09-22 KP Int Load &amp; Marg Loss'!V301</f>
        <v>8.5999999999999979</v>
      </c>
      <c r="AH311" s="67">
        <f>'09-22 Gen Pivot'!W305</f>
        <v>385</v>
      </c>
      <c r="AJ311" s="197">
        <f>'09-22 Gen Pivot'!Y305</f>
        <v>385</v>
      </c>
      <c r="AL311" s="29">
        <f t="shared" si="127"/>
        <v>0</v>
      </c>
      <c r="AN311" s="29">
        <f t="shared" si="128"/>
        <v>250.62799999999999</v>
      </c>
      <c r="AP311" s="33">
        <f t="shared" si="129"/>
        <v>-134.37200000000001</v>
      </c>
      <c r="AR311" s="197">
        <f>'09-22 Gen Pivot'!X305</f>
        <v>1404.9</v>
      </c>
    </row>
    <row r="312" spans="1:44" x14ac:dyDescent="0.25">
      <c r="A312" s="202">
        <f t="shared" si="126"/>
        <v>44817.541666665937</v>
      </c>
      <c r="B312" s="232"/>
      <c r="C312" s="174"/>
      <c r="D312" s="174"/>
      <c r="E312" s="131">
        <f t="shared" si="105"/>
        <v>0</v>
      </c>
      <c r="F312" s="50">
        <f t="shared" si="106"/>
        <v>0</v>
      </c>
      <c r="G312" s="49">
        <f t="shared" si="107"/>
        <v>0</v>
      </c>
      <c r="H312" s="54">
        <f>'09-22 Hourly Purch Alloc'!F306</f>
        <v>354.23099999999999</v>
      </c>
      <c r="I312" s="44">
        <f t="shared" si="108"/>
        <v>8.7199999999999989</v>
      </c>
      <c r="J312" s="34">
        <f t="shared" si="109"/>
        <v>0</v>
      </c>
      <c r="K312" s="167">
        <f t="shared" si="110"/>
        <v>0</v>
      </c>
      <c r="L312" s="34">
        <f t="shared" si="111"/>
        <v>250.75</v>
      </c>
      <c r="M312" s="34">
        <f t="shared" si="112"/>
        <v>385</v>
      </c>
      <c r="N312" s="34">
        <f t="shared" si="113"/>
        <v>613.71</v>
      </c>
      <c r="O312" s="32">
        <f t="shared" si="114"/>
        <v>228.71000000000004</v>
      </c>
      <c r="P312" s="32">
        <f t="shared" si="115"/>
        <v>0</v>
      </c>
      <c r="Q312" s="32">
        <f t="shared" si="116"/>
        <v>0</v>
      </c>
      <c r="R312" s="36">
        <f t="shared" si="117"/>
        <v>0</v>
      </c>
      <c r="S312" s="36">
        <f t="shared" si="118"/>
        <v>0</v>
      </c>
      <c r="T312" s="36">
        <f t="shared" si="119"/>
        <v>0</v>
      </c>
      <c r="U312" s="196">
        <f>'09-22 Hourly Purch Alloc'!J306</f>
        <v>95.588944417625783</v>
      </c>
      <c r="V312" s="185">
        <f t="shared" si="120"/>
        <v>0</v>
      </c>
      <c r="W312" s="37">
        <f t="shared" si="121"/>
        <v>0</v>
      </c>
      <c r="X312" s="38">
        <f t="shared" si="122"/>
        <v>0</v>
      </c>
      <c r="Y312" s="39">
        <f t="shared" si="123"/>
        <v>0</v>
      </c>
      <c r="Z312" s="246"/>
      <c r="AA312" s="189">
        <f t="shared" si="124"/>
        <v>0</v>
      </c>
      <c r="AB312" s="25">
        <f t="shared" si="125"/>
        <v>0</v>
      </c>
      <c r="AD312" s="29"/>
      <c r="AE312" s="67">
        <f>'09-22 Gen Pivot'!V306</f>
        <v>250.75</v>
      </c>
      <c r="AF312" s="195">
        <f>'09-22 KP Int Load &amp; Marg Loss'!N302</f>
        <v>613.71</v>
      </c>
      <c r="AG312" s="302">
        <f>'09-22 KP Int Load &amp; Marg Loss'!V302</f>
        <v>8.7199999999999989</v>
      </c>
      <c r="AH312" s="67">
        <f>'09-22 Gen Pivot'!W306</f>
        <v>385</v>
      </c>
      <c r="AJ312" s="197">
        <f>'09-22 Gen Pivot'!Y306</f>
        <v>385</v>
      </c>
      <c r="AL312" s="29">
        <f t="shared" si="127"/>
        <v>0</v>
      </c>
      <c r="AN312" s="29">
        <f t="shared" si="128"/>
        <v>250.75</v>
      </c>
      <c r="AP312" s="33">
        <f t="shared" si="129"/>
        <v>-134.25</v>
      </c>
      <c r="AR312" s="197">
        <f>'09-22 Gen Pivot'!X306</f>
        <v>1404.9</v>
      </c>
    </row>
    <row r="313" spans="1:44" x14ac:dyDescent="0.25">
      <c r="A313" s="202">
        <f t="shared" si="126"/>
        <v>44817.583333332601</v>
      </c>
      <c r="B313" s="232"/>
      <c r="C313" s="174"/>
      <c r="D313" s="174"/>
      <c r="E313" s="131">
        <f t="shared" si="105"/>
        <v>0</v>
      </c>
      <c r="F313" s="50">
        <f t="shared" si="106"/>
        <v>0</v>
      </c>
      <c r="G313" s="49">
        <f t="shared" si="107"/>
        <v>0</v>
      </c>
      <c r="H313" s="54">
        <f>'09-22 Hourly Purch Alloc'!F307</f>
        <v>361.82499999999999</v>
      </c>
      <c r="I313" s="44">
        <f t="shared" si="108"/>
        <v>8.9299999999999979</v>
      </c>
      <c r="J313" s="34">
        <f t="shared" si="109"/>
        <v>0</v>
      </c>
      <c r="K313" s="167">
        <f t="shared" si="110"/>
        <v>0</v>
      </c>
      <c r="L313" s="34">
        <f t="shared" si="111"/>
        <v>257.45299999999997</v>
      </c>
      <c r="M313" s="34">
        <f t="shared" si="112"/>
        <v>385</v>
      </c>
      <c r="N313" s="34">
        <f t="shared" si="113"/>
        <v>628.20999999999992</v>
      </c>
      <c r="O313" s="32">
        <f t="shared" si="114"/>
        <v>243.20999999999992</v>
      </c>
      <c r="P313" s="32">
        <f t="shared" si="115"/>
        <v>0</v>
      </c>
      <c r="Q313" s="32">
        <f t="shared" si="116"/>
        <v>0</v>
      </c>
      <c r="R313" s="36">
        <f t="shared" si="117"/>
        <v>0</v>
      </c>
      <c r="S313" s="36">
        <f t="shared" si="118"/>
        <v>0</v>
      </c>
      <c r="T313" s="36">
        <f t="shared" si="119"/>
        <v>0</v>
      </c>
      <c r="U313" s="196">
        <f>'09-22 Hourly Purch Alloc'!J307</f>
        <v>103.96000000000002</v>
      </c>
      <c r="V313" s="185">
        <f t="shared" si="120"/>
        <v>0</v>
      </c>
      <c r="W313" s="37">
        <f t="shared" si="121"/>
        <v>0</v>
      </c>
      <c r="X313" s="38">
        <f t="shared" si="122"/>
        <v>0</v>
      </c>
      <c r="Y313" s="39">
        <f t="shared" si="123"/>
        <v>0</v>
      </c>
      <c r="Z313" s="246"/>
      <c r="AA313" s="189">
        <f t="shared" si="124"/>
        <v>0</v>
      </c>
      <c r="AB313" s="25">
        <f t="shared" si="125"/>
        <v>0</v>
      </c>
      <c r="AD313" s="29"/>
      <c r="AE313" s="67">
        <f>'09-22 Gen Pivot'!V307</f>
        <v>257.45299999999997</v>
      </c>
      <c r="AF313" s="195">
        <f>'09-22 KP Int Load &amp; Marg Loss'!N303</f>
        <v>628.20999999999992</v>
      </c>
      <c r="AG313" s="302">
        <f>'09-22 KP Int Load &amp; Marg Loss'!V303</f>
        <v>8.9299999999999979</v>
      </c>
      <c r="AH313" s="67">
        <f>'09-22 Gen Pivot'!W307</f>
        <v>385</v>
      </c>
      <c r="AJ313" s="197">
        <f>'09-22 Gen Pivot'!Y307</f>
        <v>385</v>
      </c>
      <c r="AL313" s="29">
        <f t="shared" si="127"/>
        <v>0</v>
      </c>
      <c r="AN313" s="29">
        <f t="shared" si="128"/>
        <v>257.45299999999997</v>
      </c>
      <c r="AP313" s="33">
        <f t="shared" si="129"/>
        <v>-127.54700000000003</v>
      </c>
      <c r="AR313" s="197">
        <f>'09-22 Gen Pivot'!X307</f>
        <v>1404.9</v>
      </c>
    </row>
    <row r="314" spans="1:44" x14ac:dyDescent="0.25">
      <c r="A314" s="202">
        <f t="shared" si="126"/>
        <v>44817.624999999265</v>
      </c>
      <c r="B314" s="232"/>
      <c r="C314" s="174"/>
      <c r="D314" s="174"/>
      <c r="E314" s="131">
        <f t="shared" si="105"/>
        <v>0</v>
      </c>
      <c r="F314" s="50">
        <f t="shared" si="106"/>
        <v>0</v>
      </c>
      <c r="G314" s="49">
        <f t="shared" si="107"/>
        <v>0</v>
      </c>
      <c r="H314" s="54">
        <f>'09-22 Hourly Purch Alloc'!F308</f>
        <v>376.39</v>
      </c>
      <c r="I314" s="44">
        <f t="shared" si="108"/>
        <v>9.52</v>
      </c>
      <c r="J314" s="34">
        <f t="shared" si="109"/>
        <v>0</v>
      </c>
      <c r="K314" s="167">
        <f t="shared" si="110"/>
        <v>0</v>
      </c>
      <c r="L314" s="34">
        <f t="shared" si="111"/>
        <v>257.97800000000001</v>
      </c>
      <c r="M314" s="34">
        <f t="shared" si="112"/>
        <v>385</v>
      </c>
      <c r="N314" s="34">
        <f t="shared" si="113"/>
        <v>643.87999999999988</v>
      </c>
      <c r="O314" s="32">
        <f t="shared" si="114"/>
        <v>258.87999999999988</v>
      </c>
      <c r="P314" s="32">
        <f t="shared" si="115"/>
        <v>0</v>
      </c>
      <c r="Q314" s="32">
        <f t="shared" si="116"/>
        <v>0</v>
      </c>
      <c r="R314" s="36">
        <f t="shared" si="117"/>
        <v>0</v>
      </c>
      <c r="S314" s="36">
        <f t="shared" si="118"/>
        <v>0</v>
      </c>
      <c r="T314" s="36">
        <f t="shared" si="119"/>
        <v>0</v>
      </c>
      <c r="U314" s="196">
        <f>'09-22 Hourly Purch Alloc'!J308</f>
        <v>108.2184299529743</v>
      </c>
      <c r="V314" s="185">
        <f t="shared" si="120"/>
        <v>0</v>
      </c>
      <c r="W314" s="37">
        <f t="shared" si="121"/>
        <v>0</v>
      </c>
      <c r="X314" s="38">
        <f t="shared" si="122"/>
        <v>0</v>
      </c>
      <c r="Y314" s="39">
        <f t="shared" si="123"/>
        <v>0</v>
      </c>
      <c r="Z314" s="246"/>
      <c r="AA314" s="189">
        <f t="shared" si="124"/>
        <v>0</v>
      </c>
      <c r="AB314" s="25">
        <f t="shared" si="125"/>
        <v>0</v>
      </c>
      <c r="AD314" s="29"/>
      <c r="AE314" s="67">
        <f>'09-22 Gen Pivot'!V308</f>
        <v>257.97800000000001</v>
      </c>
      <c r="AF314" s="195">
        <f>'09-22 KP Int Load &amp; Marg Loss'!N304</f>
        <v>643.87999999999988</v>
      </c>
      <c r="AG314" s="302">
        <f>'09-22 KP Int Load &amp; Marg Loss'!V304</f>
        <v>9.52</v>
      </c>
      <c r="AH314" s="67">
        <f>'09-22 Gen Pivot'!W308</f>
        <v>385</v>
      </c>
      <c r="AJ314" s="197">
        <f>'09-22 Gen Pivot'!Y308</f>
        <v>385</v>
      </c>
      <c r="AL314" s="29">
        <f t="shared" si="127"/>
        <v>0</v>
      </c>
      <c r="AN314" s="29">
        <f t="shared" si="128"/>
        <v>257.97800000000001</v>
      </c>
      <c r="AP314" s="33">
        <f t="shared" si="129"/>
        <v>-127.02199999999999</v>
      </c>
      <c r="AR314" s="197">
        <f>'09-22 Gen Pivot'!X308</f>
        <v>1404.9</v>
      </c>
    </row>
    <row r="315" spans="1:44" x14ac:dyDescent="0.25">
      <c r="A315" s="202">
        <f t="shared" si="126"/>
        <v>44817.666666665929</v>
      </c>
      <c r="B315" s="232"/>
      <c r="C315" s="174"/>
      <c r="D315" s="174"/>
      <c r="E315" s="131">
        <f t="shared" si="105"/>
        <v>0</v>
      </c>
      <c r="F315" s="50">
        <f t="shared" si="106"/>
        <v>0</v>
      </c>
      <c r="G315" s="49">
        <f t="shared" si="107"/>
        <v>0</v>
      </c>
      <c r="H315" s="54">
        <f>'09-22 Hourly Purch Alloc'!F309</f>
        <v>382.91899999999998</v>
      </c>
      <c r="I315" s="44">
        <f t="shared" si="108"/>
        <v>10.040000000000001</v>
      </c>
      <c r="J315" s="34">
        <f t="shared" si="109"/>
        <v>0</v>
      </c>
      <c r="K315" s="167">
        <f t="shared" si="110"/>
        <v>0</v>
      </c>
      <c r="L315" s="34">
        <f t="shared" si="111"/>
        <v>258.85700000000003</v>
      </c>
      <c r="M315" s="34">
        <f t="shared" si="112"/>
        <v>385</v>
      </c>
      <c r="N315" s="34">
        <f t="shared" si="113"/>
        <v>651.81999999999994</v>
      </c>
      <c r="O315" s="32">
        <f t="shared" si="114"/>
        <v>266.81999999999994</v>
      </c>
      <c r="P315" s="32">
        <f t="shared" si="115"/>
        <v>0</v>
      </c>
      <c r="Q315" s="32">
        <f t="shared" si="116"/>
        <v>0</v>
      </c>
      <c r="R315" s="36">
        <f t="shared" si="117"/>
        <v>0</v>
      </c>
      <c r="S315" s="36">
        <f t="shared" si="118"/>
        <v>0</v>
      </c>
      <c r="T315" s="36">
        <f t="shared" si="119"/>
        <v>0</v>
      </c>
      <c r="U315" s="196">
        <f>'09-22 Hourly Purch Alloc'!J309</f>
        <v>116.48999788467013</v>
      </c>
      <c r="V315" s="185">
        <f t="shared" si="120"/>
        <v>0</v>
      </c>
      <c r="W315" s="37">
        <f t="shared" si="121"/>
        <v>0</v>
      </c>
      <c r="X315" s="38">
        <f t="shared" si="122"/>
        <v>0</v>
      </c>
      <c r="Y315" s="39">
        <f t="shared" si="123"/>
        <v>0</v>
      </c>
      <c r="Z315" s="246"/>
      <c r="AA315" s="189">
        <f t="shared" si="124"/>
        <v>0</v>
      </c>
      <c r="AB315" s="25">
        <f t="shared" si="125"/>
        <v>0</v>
      </c>
      <c r="AD315" s="29"/>
      <c r="AE315" s="67">
        <f>'09-22 Gen Pivot'!V309</f>
        <v>258.85700000000003</v>
      </c>
      <c r="AF315" s="195">
        <f>'09-22 KP Int Load &amp; Marg Loss'!N305</f>
        <v>651.81999999999994</v>
      </c>
      <c r="AG315" s="302">
        <f>'09-22 KP Int Load &amp; Marg Loss'!V305</f>
        <v>10.040000000000001</v>
      </c>
      <c r="AH315" s="67">
        <f>'09-22 Gen Pivot'!W309</f>
        <v>385</v>
      </c>
      <c r="AJ315" s="197">
        <f>'09-22 Gen Pivot'!Y309</f>
        <v>385</v>
      </c>
      <c r="AL315" s="29">
        <f t="shared" si="127"/>
        <v>0</v>
      </c>
      <c r="AN315" s="29">
        <f t="shared" si="128"/>
        <v>258.85700000000003</v>
      </c>
      <c r="AP315" s="33">
        <f t="shared" si="129"/>
        <v>-126.14299999999997</v>
      </c>
      <c r="AR315" s="197">
        <f>'09-22 Gen Pivot'!X309</f>
        <v>1404.9</v>
      </c>
    </row>
    <row r="316" spans="1:44" x14ac:dyDescent="0.25">
      <c r="A316" s="202">
        <f t="shared" si="126"/>
        <v>44817.708333332594</v>
      </c>
      <c r="B316" s="232"/>
      <c r="C316" s="174"/>
      <c r="D316" s="174"/>
      <c r="E316" s="131">
        <f t="shared" si="105"/>
        <v>0</v>
      </c>
      <c r="F316" s="50">
        <f t="shared" si="106"/>
        <v>0</v>
      </c>
      <c r="G316" s="49">
        <f t="shared" si="107"/>
        <v>0</v>
      </c>
      <c r="H316" s="54">
        <f>'09-22 Hourly Purch Alloc'!F310</f>
        <v>396.00299999999999</v>
      </c>
      <c r="I316" s="44">
        <f t="shared" si="108"/>
        <v>10.620000000000001</v>
      </c>
      <c r="J316" s="34">
        <f t="shared" si="109"/>
        <v>0</v>
      </c>
      <c r="K316" s="167">
        <f t="shared" si="110"/>
        <v>0</v>
      </c>
      <c r="L316" s="34">
        <f t="shared" si="111"/>
        <v>251.18799999999999</v>
      </c>
      <c r="M316" s="34">
        <f t="shared" si="112"/>
        <v>385</v>
      </c>
      <c r="N316" s="34">
        <f t="shared" si="113"/>
        <v>657.81999999999994</v>
      </c>
      <c r="O316" s="32">
        <f t="shared" si="114"/>
        <v>272.81999999999994</v>
      </c>
      <c r="P316" s="32">
        <f t="shared" si="115"/>
        <v>0</v>
      </c>
      <c r="Q316" s="32">
        <f t="shared" si="116"/>
        <v>0</v>
      </c>
      <c r="R316" s="36">
        <f t="shared" si="117"/>
        <v>0</v>
      </c>
      <c r="S316" s="36">
        <f t="shared" si="118"/>
        <v>0</v>
      </c>
      <c r="T316" s="36">
        <f t="shared" si="119"/>
        <v>0</v>
      </c>
      <c r="U316" s="196">
        <f>'09-22 Hourly Purch Alloc'!J310</f>
        <v>128.77999914142063</v>
      </c>
      <c r="V316" s="185">
        <f t="shared" si="120"/>
        <v>0</v>
      </c>
      <c r="W316" s="37">
        <f t="shared" si="121"/>
        <v>0</v>
      </c>
      <c r="X316" s="38">
        <f t="shared" si="122"/>
        <v>0</v>
      </c>
      <c r="Y316" s="39">
        <f t="shared" si="123"/>
        <v>0</v>
      </c>
      <c r="Z316" s="246"/>
      <c r="AA316" s="189">
        <f t="shared" si="124"/>
        <v>0</v>
      </c>
      <c r="AB316" s="25">
        <f t="shared" si="125"/>
        <v>0</v>
      </c>
      <c r="AD316" s="29"/>
      <c r="AE316" s="67">
        <f>'09-22 Gen Pivot'!V310</f>
        <v>251.18799999999999</v>
      </c>
      <c r="AF316" s="195">
        <f>'09-22 KP Int Load &amp; Marg Loss'!N306</f>
        <v>657.81999999999994</v>
      </c>
      <c r="AG316" s="302">
        <f>'09-22 KP Int Load &amp; Marg Loss'!V306</f>
        <v>10.620000000000001</v>
      </c>
      <c r="AH316" s="67">
        <f>'09-22 Gen Pivot'!W310</f>
        <v>385</v>
      </c>
      <c r="AJ316" s="197">
        <f>'09-22 Gen Pivot'!Y310</f>
        <v>385</v>
      </c>
      <c r="AL316" s="29">
        <f t="shared" si="127"/>
        <v>0</v>
      </c>
      <c r="AN316" s="29">
        <f t="shared" si="128"/>
        <v>251.18799999999999</v>
      </c>
      <c r="AP316" s="33">
        <f t="shared" si="129"/>
        <v>-133.81200000000001</v>
      </c>
      <c r="AR316" s="197">
        <f>'09-22 Gen Pivot'!X310</f>
        <v>1404.9</v>
      </c>
    </row>
    <row r="317" spans="1:44" x14ac:dyDescent="0.25">
      <c r="A317" s="202">
        <f t="shared" si="126"/>
        <v>44817.749999999258</v>
      </c>
      <c r="B317" s="232"/>
      <c r="C317" s="174"/>
      <c r="D317" s="174"/>
      <c r="E317" s="131">
        <f t="shared" si="105"/>
        <v>0</v>
      </c>
      <c r="F317" s="50">
        <f t="shared" si="106"/>
        <v>0</v>
      </c>
      <c r="G317" s="49">
        <f t="shared" si="107"/>
        <v>0</v>
      </c>
      <c r="H317" s="54">
        <f>'09-22 Hourly Purch Alloc'!F311</f>
        <v>384.70400000000001</v>
      </c>
      <c r="I317" s="44">
        <f t="shared" si="108"/>
        <v>10.940000000000001</v>
      </c>
      <c r="J317" s="34">
        <f t="shared" si="109"/>
        <v>0</v>
      </c>
      <c r="K317" s="167">
        <f t="shared" si="110"/>
        <v>0</v>
      </c>
      <c r="L317" s="34">
        <f t="shared" si="111"/>
        <v>260.2885</v>
      </c>
      <c r="M317" s="34">
        <f t="shared" si="112"/>
        <v>385</v>
      </c>
      <c r="N317" s="34">
        <f t="shared" si="113"/>
        <v>655.94</v>
      </c>
      <c r="O317" s="32">
        <f t="shared" si="114"/>
        <v>270.94000000000005</v>
      </c>
      <c r="P317" s="32">
        <f t="shared" si="115"/>
        <v>0</v>
      </c>
      <c r="Q317" s="32">
        <f t="shared" si="116"/>
        <v>0</v>
      </c>
      <c r="R317" s="36">
        <f t="shared" si="117"/>
        <v>0</v>
      </c>
      <c r="S317" s="36">
        <f t="shared" si="118"/>
        <v>0</v>
      </c>
      <c r="T317" s="36">
        <f t="shared" si="119"/>
        <v>0</v>
      </c>
      <c r="U317" s="196">
        <f>'09-22 Hourly Purch Alloc'!J311</f>
        <v>133.09999896023956</v>
      </c>
      <c r="V317" s="185">
        <f t="shared" si="120"/>
        <v>0</v>
      </c>
      <c r="W317" s="37">
        <f t="shared" si="121"/>
        <v>0</v>
      </c>
      <c r="X317" s="38">
        <f t="shared" si="122"/>
        <v>0</v>
      </c>
      <c r="Y317" s="39">
        <f t="shared" si="123"/>
        <v>0</v>
      </c>
      <c r="Z317" s="246"/>
      <c r="AA317" s="189">
        <f t="shared" si="124"/>
        <v>0</v>
      </c>
      <c r="AB317" s="25">
        <f t="shared" si="125"/>
        <v>0</v>
      </c>
      <c r="AD317" s="29"/>
      <c r="AE317" s="67">
        <f>'09-22 Gen Pivot'!V311</f>
        <v>260.2885</v>
      </c>
      <c r="AF317" s="195">
        <f>'09-22 KP Int Load &amp; Marg Loss'!N307</f>
        <v>655.94</v>
      </c>
      <c r="AG317" s="302">
        <f>'09-22 KP Int Load &amp; Marg Loss'!V307</f>
        <v>10.940000000000001</v>
      </c>
      <c r="AH317" s="67">
        <f>'09-22 Gen Pivot'!W311</f>
        <v>385</v>
      </c>
      <c r="AJ317" s="197">
        <f>'09-22 Gen Pivot'!Y311</f>
        <v>385</v>
      </c>
      <c r="AL317" s="29">
        <f t="shared" si="127"/>
        <v>0</v>
      </c>
      <c r="AN317" s="29">
        <f t="shared" si="128"/>
        <v>260.2885</v>
      </c>
      <c r="AP317" s="33">
        <f t="shared" si="129"/>
        <v>-124.7115</v>
      </c>
      <c r="AR317" s="197">
        <f>'09-22 Gen Pivot'!X311</f>
        <v>1404.9</v>
      </c>
    </row>
    <row r="318" spans="1:44" x14ac:dyDescent="0.25">
      <c r="A318" s="202">
        <f t="shared" si="126"/>
        <v>44817.791666665922</v>
      </c>
      <c r="B318" s="232"/>
      <c r="C318" s="174"/>
      <c r="D318" s="174"/>
      <c r="E318" s="131">
        <f t="shared" si="105"/>
        <v>0</v>
      </c>
      <c r="F318" s="50">
        <f t="shared" si="106"/>
        <v>0</v>
      </c>
      <c r="G318" s="49">
        <f t="shared" si="107"/>
        <v>0</v>
      </c>
      <c r="H318" s="54">
        <f>'09-22 Hourly Purch Alloc'!F312</f>
        <v>379.90800000000002</v>
      </c>
      <c r="I318" s="44">
        <f t="shared" si="108"/>
        <v>11.580000000000002</v>
      </c>
      <c r="J318" s="34">
        <f t="shared" si="109"/>
        <v>0</v>
      </c>
      <c r="K318" s="167">
        <f t="shared" si="110"/>
        <v>0</v>
      </c>
      <c r="L318" s="34">
        <f t="shared" si="111"/>
        <v>253.6525</v>
      </c>
      <c r="M318" s="34">
        <f t="shared" si="112"/>
        <v>385</v>
      </c>
      <c r="N318" s="34">
        <f t="shared" si="113"/>
        <v>645.13000000000011</v>
      </c>
      <c r="O318" s="32">
        <f t="shared" si="114"/>
        <v>260.13000000000011</v>
      </c>
      <c r="P318" s="32">
        <f t="shared" si="115"/>
        <v>0</v>
      </c>
      <c r="Q318" s="32">
        <f t="shared" si="116"/>
        <v>0</v>
      </c>
      <c r="R318" s="36">
        <f t="shared" si="117"/>
        <v>0</v>
      </c>
      <c r="S318" s="36">
        <f t="shared" si="118"/>
        <v>0</v>
      </c>
      <c r="T318" s="36">
        <f t="shared" si="119"/>
        <v>0</v>
      </c>
      <c r="U318" s="196">
        <f>'09-22 Hourly Purch Alloc'!J312</f>
        <v>117.82595009844486</v>
      </c>
      <c r="V318" s="185">
        <f t="shared" si="120"/>
        <v>0</v>
      </c>
      <c r="W318" s="37">
        <f t="shared" si="121"/>
        <v>0</v>
      </c>
      <c r="X318" s="38">
        <f t="shared" si="122"/>
        <v>0</v>
      </c>
      <c r="Y318" s="39">
        <f t="shared" si="123"/>
        <v>0</v>
      </c>
      <c r="Z318" s="246"/>
      <c r="AA318" s="189">
        <f t="shared" si="124"/>
        <v>0</v>
      </c>
      <c r="AB318" s="25">
        <f t="shared" si="125"/>
        <v>0</v>
      </c>
      <c r="AD318" s="29"/>
      <c r="AE318" s="67">
        <f>'09-22 Gen Pivot'!V312</f>
        <v>253.6525</v>
      </c>
      <c r="AF318" s="195">
        <f>'09-22 KP Int Load &amp; Marg Loss'!N308</f>
        <v>645.13000000000011</v>
      </c>
      <c r="AG318" s="302">
        <f>'09-22 KP Int Load &amp; Marg Loss'!V308</f>
        <v>11.580000000000002</v>
      </c>
      <c r="AH318" s="67">
        <f>'09-22 Gen Pivot'!W312</f>
        <v>385</v>
      </c>
      <c r="AJ318" s="197">
        <f>'09-22 Gen Pivot'!Y312</f>
        <v>385</v>
      </c>
      <c r="AL318" s="29">
        <f t="shared" si="127"/>
        <v>0</v>
      </c>
      <c r="AN318" s="29">
        <f t="shared" si="128"/>
        <v>253.6525</v>
      </c>
      <c r="AP318" s="33">
        <f t="shared" si="129"/>
        <v>-131.3475</v>
      </c>
      <c r="AR318" s="197">
        <f>'09-22 Gen Pivot'!X312</f>
        <v>1404.9</v>
      </c>
    </row>
    <row r="319" spans="1:44" x14ac:dyDescent="0.25">
      <c r="A319" s="202">
        <f t="shared" si="126"/>
        <v>44817.833333332586</v>
      </c>
      <c r="B319" s="232"/>
      <c r="C319" s="174"/>
      <c r="D319" s="174"/>
      <c r="E319" s="131">
        <f t="shared" si="105"/>
        <v>0</v>
      </c>
      <c r="F319" s="50">
        <f t="shared" si="106"/>
        <v>0</v>
      </c>
      <c r="G319" s="49">
        <f t="shared" si="107"/>
        <v>0</v>
      </c>
      <c r="H319" s="54">
        <f>'09-22 Hourly Purch Alloc'!F313</f>
        <v>375.298</v>
      </c>
      <c r="I319" s="44">
        <f t="shared" si="108"/>
        <v>10.950000000000001</v>
      </c>
      <c r="J319" s="34">
        <f t="shared" si="109"/>
        <v>0</v>
      </c>
      <c r="K319" s="167">
        <f t="shared" si="110"/>
        <v>0</v>
      </c>
      <c r="L319" s="34">
        <f t="shared" si="111"/>
        <v>250.8485</v>
      </c>
      <c r="M319" s="34">
        <f t="shared" si="112"/>
        <v>385</v>
      </c>
      <c r="N319" s="34">
        <f t="shared" si="113"/>
        <v>637.09999999999991</v>
      </c>
      <c r="O319" s="32">
        <f t="shared" si="114"/>
        <v>252.09999999999991</v>
      </c>
      <c r="P319" s="32">
        <f t="shared" si="115"/>
        <v>0</v>
      </c>
      <c r="Q319" s="32">
        <f t="shared" si="116"/>
        <v>0</v>
      </c>
      <c r="R319" s="36">
        <f t="shared" si="117"/>
        <v>0</v>
      </c>
      <c r="S319" s="36">
        <f t="shared" si="118"/>
        <v>0</v>
      </c>
      <c r="T319" s="36">
        <f t="shared" si="119"/>
        <v>0</v>
      </c>
      <c r="U319" s="196">
        <f>'09-22 Hourly Purch Alloc'!J313</f>
        <v>108.85727153355467</v>
      </c>
      <c r="V319" s="185">
        <f t="shared" si="120"/>
        <v>0</v>
      </c>
      <c r="W319" s="37">
        <f t="shared" si="121"/>
        <v>0</v>
      </c>
      <c r="X319" s="38">
        <f t="shared" si="122"/>
        <v>0</v>
      </c>
      <c r="Y319" s="39">
        <f t="shared" si="123"/>
        <v>0</v>
      </c>
      <c r="Z319" s="246"/>
      <c r="AA319" s="189">
        <f t="shared" si="124"/>
        <v>0</v>
      </c>
      <c r="AB319" s="25">
        <f t="shared" si="125"/>
        <v>0</v>
      </c>
      <c r="AD319" s="29"/>
      <c r="AE319" s="67">
        <f>'09-22 Gen Pivot'!V313</f>
        <v>250.8485</v>
      </c>
      <c r="AF319" s="195">
        <f>'09-22 KP Int Load &amp; Marg Loss'!N309</f>
        <v>637.09999999999991</v>
      </c>
      <c r="AG319" s="302">
        <f>'09-22 KP Int Load &amp; Marg Loss'!V309</f>
        <v>10.950000000000001</v>
      </c>
      <c r="AH319" s="67">
        <f>'09-22 Gen Pivot'!W313</f>
        <v>385</v>
      </c>
      <c r="AJ319" s="197">
        <f>'09-22 Gen Pivot'!Y313</f>
        <v>385</v>
      </c>
      <c r="AL319" s="29">
        <f t="shared" si="127"/>
        <v>0</v>
      </c>
      <c r="AN319" s="29">
        <f t="shared" si="128"/>
        <v>250.8485</v>
      </c>
      <c r="AP319" s="33">
        <f t="shared" si="129"/>
        <v>-134.1515</v>
      </c>
      <c r="AR319" s="197">
        <f>'09-22 Gen Pivot'!X313</f>
        <v>1404.9</v>
      </c>
    </row>
    <row r="320" spans="1:44" x14ac:dyDescent="0.25">
      <c r="A320" s="202">
        <f t="shared" si="126"/>
        <v>44817.874999999251</v>
      </c>
      <c r="B320" s="232"/>
      <c r="C320" s="174"/>
      <c r="D320" s="174"/>
      <c r="E320" s="131">
        <f t="shared" si="105"/>
        <v>0</v>
      </c>
      <c r="F320" s="50">
        <f t="shared" si="106"/>
        <v>0</v>
      </c>
      <c r="G320" s="49">
        <f t="shared" si="107"/>
        <v>0</v>
      </c>
      <c r="H320" s="54">
        <f>'09-22 Hourly Purch Alloc'!F314</f>
        <v>379.00899999999996</v>
      </c>
      <c r="I320" s="44">
        <f t="shared" si="108"/>
        <v>10.57</v>
      </c>
      <c r="J320" s="34">
        <f t="shared" si="109"/>
        <v>0</v>
      </c>
      <c r="K320" s="167">
        <f t="shared" si="110"/>
        <v>0</v>
      </c>
      <c r="L320" s="34">
        <f t="shared" si="111"/>
        <v>250.8065</v>
      </c>
      <c r="M320" s="34">
        <f t="shared" si="112"/>
        <v>385</v>
      </c>
      <c r="N320" s="34">
        <f t="shared" si="113"/>
        <v>640.37999999999988</v>
      </c>
      <c r="O320" s="32">
        <f t="shared" si="114"/>
        <v>255.37999999999988</v>
      </c>
      <c r="P320" s="32">
        <f t="shared" si="115"/>
        <v>0</v>
      </c>
      <c r="Q320" s="32">
        <f t="shared" si="116"/>
        <v>0</v>
      </c>
      <c r="R320" s="36">
        <f t="shared" si="117"/>
        <v>0</v>
      </c>
      <c r="S320" s="36">
        <f t="shared" si="118"/>
        <v>0</v>
      </c>
      <c r="T320" s="36">
        <f t="shared" si="119"/>
        <v>0</v>
      </c>
      <c r="U320" s="196">
        <f>'09-22 Hourly Purch Alloc'!J314</f>
        <v>102.00329211179682</v>
      </c>
      <c r="V320" s="185">
        <f t="shared" si="120"/>
        <v>0</v>
      </c>
      <c r="W320" s="37">
        <f t="shared" si="121"/>
        <v>0</v>
      </c>
      <c r="X320" s="38">
        <f t="shared" si="122"/>
        <v>0</v>
      </c>
      <c r="Y320" s="39">
        <f t="shared" si="123"/>
        <v>0</v>
      </c>
      <c r="Z320" s="246"/>
      <c r="AA320" s="189">
        <f t="shared" si="124"/>
        <v>0</v>
      </c>
      <c r="AB320" s="25">
        <f t="shared" si="125"/>
        <v>0</v>
      </c>
      <c r="AD320" s="29"/>
      <c r="AE320" s="67">
        <f>'09-22 Gen Pivot'!V314</f>
        <v>250.8065</v>
      </c>
      <c r="AF320" s="195">
        <f>'09-22 KP Int Load &amp; Marg Loss'!N310</f>
        <v>640.37999999999988</v>
      </c>
      <c r="AG320" s="302">
        <f>'09-22 KP Int Load &amp; Marg Loss'!V310</f>
        <v>10.57</v>
      </c>
      <c r="AH320" s="67">
        <f>'09-22 Gen Pivot'!W314</f>
        <v>385</v>
      </c>
      <c r="AJ320" s="197">
        <f>'09-22 Gen Pivot'!Y314</f>
        <v>385</v>
      </c>
      <c r="AL320" s="29">
        <f t="shared" si="127"/>
        <v>0</v>
      </c>
      <c r="AN320" s="29">
        <f t="shared" si="128"/>
        <v>250.8065</v>
      </c>
      <c r="AP320" s="33">
        <f t="shared" si="129"/>
        <v>-134.1935</v>
      </c>
      <c r="AR320" s="197">
        <f>'09-22 Gen Pivot'!X314</f>
        <v>1404.9</v>
      </c>
    </row>
    <row r="321" spans="1:44" x14ac:dyDescent="0.25">
      <c r="A321" s="202">
        <f t="shared" si="126"/>
        <v>44817.916666665915</v>
      </c>
      <c r="B321" s="232"/>
      <c r="C321" s="174"/>
      <c r="D321" s="174"/>
      <c r="E321" s="131">
        <f t="shared" si="105"/>
        <v>0</v>
      </c>
      <c r="F321" s="50">
        <f t="shared" si="106"/>
        <v>0</v>
      </c>
      <c r="G321" s="49">
        <f t="shared" si="107"/>
        <v>0</v>
      </c>
      <c r="H321" s="54">
        <f>'09-22 Hourly Purch Alloc'!F315</f>
        <v>364.71100000000001</v>
      </c>
      <c r="I321" s="44">
        <f t="shared" si="108"/>
        <v>9.86</v>
      </c>
      <c r="J321" s="34">
        <f t="shared" si="109"/>
        <v>0</v>
      </c>
      <c r="K321" s="167">
        <f t="shared" si="110"/>
        <v>0</v>
      </c>
      <c r="L321" s="34">
        <f t="shared" si="111"/>
        <v>251.04650000000001</v>
      </c>
      <c r="M321" s="34">
        <f t="shared" si="112"/>
        <v>385</v>
      </c>
      <c r="N321" s="34">
        <f t="shared" si="113"/>
        <v>625.62</v>
      </c>
      <c r="O321" s="32">
        <f t="shared" si="114"/>
        <v>240.62</v>
      </c>
      <c r="P321" s="32">
        <f t="shared" si="115"/>
        <v>0</v>
      </c>
      <c r="Q321" s="32">
        <f t="shared" si="116"/>
        <v>0</v>
      </c>
      <c r="R321" s="36">
        <f t="shared" si="117"/>
        <v>0</v>
      </c>
      <c r="S321" s="36">
        <f t="shared" si="118"/>
        <v>0</v>
      </c>
      <c r="T321" s="36">
        <f t="shared" si="119"/>
        <v>0</v>
      </c>
      <c r="U321" s="196">
        <f>'09-22 Hourly Purch Alloc'!J315</f>
        <v>88.222621039672504</v>
      </c>
      <c r="V321" s="185">
        <f t="shared" si="120"/>
        <v>0</v>
      </c>
      <c r="W321" s="37">
        <f t="shared" si="121"/>
        <v>0</v>
      </c>
      <c r="X321" s="38">
        <f t="shared" si="122"/>
        <v>0</v>
      </c>
      <c r="Y321" s="39">
        <f t="shared" si="123"/>
        <v>0</v>
      </c>
      <c r="Z321" s="246"/>
      <c r="AA321" s="189">
        <f t="shared" si="124"/>
        <v>0</v>
      </c>
      <c r="AB321" s="25">
        <f t="shared" si="125"/>
        <v>0</v>
      </c>
      <c r="AD321" s="29"/>
      <c r="AE321" s="67">
        <f>'09-22 Gen Pivot'!V315</f>
        <v>251.04650000000001</v>
      </c>
      <c r="AF321" s="195">
        <f>'09-22 KP Int Load &amp; Marg Loss'!N311</f>
        <v>625.62</v>
      </c>
      <c r="AG321" s="302">
        <f>'09-22 KP Int Load &amp; Marg Loss'!V311</f>
        <v>9.86</v>
      </c>
      <c r="AH321" s="67">
        <f>'09-22 Gen Pivot'!W315</f>
        <v>385</v>
      </c>
      <c r="AJ321" s="197">
        <f>'09-22 Gen Pivot'!Y315</f>
        <v>385</v>
      </c>
      <c r="AL321" s="29">
        <f t="shared" si="127"/>
        <v>0</v>
      </c>
      <c r="AN321" s="29">
        <f t="shared" si="128"/>
        <v>251.04650000000001</v>
      </c>
      <c r="AP321" s="33">
        <f t="shared" si="129"/>
        <v>-133.95349999999999</v>
      </c>
      <c r="AR321" s="197">
        <f>'09-22 Gen Pivot'!X315</f>
        <v>1404.9</v>
      </c>
    </row>
    <row r="322" spans="1:44" x14ac:dyDescent="0.25">
      <c r="A322" s="202">
        <f t="shared" si="126"/>
        <v>44817.958333332579</v>
      </c>
      <c r="B322" s="232"/>
      <c r="C322" s="174"/>
      <c r="D322" s="174"/>
      <c r="E322" s="131">
        <f t="shared" si="105"/>
        <v>0</v>
      </c>
      <c r="F322" s="50">
        <f t="shared" si="106"/>
        <v>0</v>
      </c>
      <c r="G322" s="49">
        <f t="shared" si="107"/>
        <v>0</v>
      </c>
      <c r="H322" s="54">
        <f>'09-22 Hourly Purch Alloc'!F316</f>
        <v>324.84899999999999</v>
      </c>
      <c r="I322" s="44">
        <f t="shared" si="108"/>
        <v>9.1499999999999986</v>
      </c>
      <c r="J322" s="34">
        <f t="shared" si="109"/>
        <v>0</v>
      </c>
      <c r="K322" s="167">
        <f t="shared" si="110"/>
        <v>0</v>
      </c>
      <c r="L322" s="34">
        <f t="shared" si="111"/>
        <v>250.95150000000001</v>
      </c>
      <c r="M322" s="34">
        <f t="shared" si="112"/>
        <v>385</v>
      </c>
      <c r="N322" s="34">
        <f t="shared" si="113"/>
        <v>584.93999999999994</v>
      </c>
      <c r="O322" s="32">
        <f t="shared" si="114"/>
        <v>199.93999999999994</v>
      </c>
      <c r="P322" s="32">
        <f t="shared" si="115"/>
        <v>0</v>
      </c>
      <c r="Q322" s="32">
        <f t="shared" si="116"/>
        <v>0</v>
      </c>
      <c r="R322" s="36">
        <f t="shared" si="117"/>
        <v>0</v>
      </c>
      <c r="S322" s="36">
        <f t="shared" si="118"/>
        <v>0</v>
      </c>
      <c r="T322" s="36">
        <f t="shared" si="119"/>
        <v>0</v>
      </c>
      <c r="U322" s="196">
        <f>'09-22 Hourly Purch Alloc'!J316</f>
        <v>79.820803865796108</v>
      </c>
      <c r="V322" s="185">
        <f t="shared" si="120"/>
        <v>0</v>
      </c>
      <c r="W322" s="37">
        <f t="shared" si="121"/>
        <v>0</v>
      </c>
      <c r="X322" s="38">
        <f t="shared" si="122"/>
        <v>0</v>
      </c>
      <c r="Y322" s="39">
        <f t="shared" si="123"/>
        <v>0</v>
      </c>
      <c r="Z322" s="246"/>
      <c r="AA322" s="189">
        <f t="shared" si="124"/>
        <v>0</v>
      </c>
      <c r="AB322" s="25">
        <f t="shared" si="125"/>
        <v>0</v>
      </c>
      <c r="AD322" s="29"/>
      <c r="AE322" s="67">
        <f>'09-22 Gen Pivot'!V316</f>
        <v>250.95150000000001</v>
      </c>
      <c r="AF322" s="195">
        <f>'09-22 KP Int Load &amp; Marg Loss'!N312</f>
        <v>584.93999999999994</v>
      </c>
      <c r="AG322" s="302">
        <f>'09-22 KP Int Load &amp; Marg Loss'!V312</f>
        <v>9.1499999999999986</v>
      </c>
      <c r="AH322" s="67">
        <f>'09-22 Gen Pivot'!W316</f>
        <v>385</v>
      </c>
      <c r="AJ322" s="197">
        <f>'09-22 Gen Pivot'!Y316</f>
        <v>385</v>
      </c>
      <c r="AL322" s="29">
        <f t="shared" si="127"/>
        <v>0</v>
      </c>
      <c r="AN322" s="29">
        <f t="shared" si="128"/>
        <v>250.95150000000001</v>
      </c>
      <c r="AP322" s="33">
        <f t="shared" si="129"/>
        <v>-134.04849999999999</v>
      </c>
      <c r="AR322" s="197">
        <f>'09-22 Gen Pivot'!X316</f>
        <v>1404.9</v>
      </c>
    </row>
    <row r="323" spans="1:44" x14ac:dyDescent="0.25">
      <c r="A323" s="202">
        <f t="shared" si="126"/>
        <v>44817.999999999243</v>
      </c>
      <c r="B323" s="232"/>
      <c r="C323" s="174"/>
      <c r="D323" s="174"/>
      <c r="E323" s="131">
        <f t="shared" si="105"/>
        <v>0</v>
      </c>
      <c r="F323" s="50">
        <f t="shared" si="106"/>
        <v>0</v>
      </c>
      <c r="G323" s="49">
        <f t="shared" si="107"/>
        <v>0</v>
      </c>
      <c r="H323" s="54">
        <f>'09-22 Hourly Purch Alloc'!F317</f>
        <v>292.447</v>
      </c>
      <c r="I323" s="44">
        <f t="shared" si="108"/>
        <v>8.77</v>
      </c>
      <c r="J323" s="34">
        <f t="shared" si="109"/>
        <v>0</v>
      </c>
      <c r="K323" s="167">
        <f t="shared" si="110"/>
        <v>0</v>
      </c>
      <c r="L323" s="34">
        <f t="shared" si="111"/>
        <v>251.02199999999999</v>
      </c>
      <c r="M323" s="34">
        <f t="shared" si="112"/>
        <v>385</v>
      </c>
      <c r="N323" s="34">
        <f t="shared" si="113"/>
        <v>552.24</v>
      </c>
      <c r="O323" s="32">
        <f t="shared" si="114"/>
        <v>167.24</v>
      </c>
      <c r="P323" s="32">
        <f t="shared" si="115"/>
        <v>0</v>
      </c>
      <c r="Q323" s="32">
        <f t="shared" si="116"/>
        <v>0</v>
      </c>
      <c r="R323" s="36">
        <f t="shared" si="117"/>
        <v>0</v>
      </c>
      <c r="S323" s="36">
        <f t="shared" si="118"/>
        <v>0</v>
      </c>
      <c r="T323" s="36">
        <f t="shared" si="119"/>
        <v>0</v>
      </c>
      <c r="U323" s="196">
        <f>'09-22 Hourly Purch Alloc'!J317</f>
        <v>64.96594350771251</v>
      </c>
      <c r="V323" s="185">
        <f t="shared" si="120"/>
        <v>0</v>
      </c>
      <c r="W323" s="37">
        <f t="shared" si="121"/>
        <v>0</v>
      </c>
      <c r="X323" s="38">
        <f t="shared" si="122"/>
        <v>0</v>
      </c>
      <c r="Y323" s="39">
        <f t="shared" si="123"/>
        <v>0</v>
      </c>
      <c r="Z323" s="246"/>
      <c r="AA323" s="189">
        <f t="shared" si="124"/>
        <v>0</v>
      </c>
      <c r="AB323" s="25">
        <f t="shared" si="125"/>
        <v>0</v>
      </c>
      <c r="AD323" s="29"/>
      <c r="AE323" s="67">
        <f>'09-22 Gen Pivot'!V317</f>
        <v>251.02199999999999</v>
      </c>
      <c r="AF323" s="195">
        <f>'09-22 KP Int Load &amp; Marg Loss'!N313</f>
        <v>552.24</v>
      </c>
      <c r="AG323" s="302">
        <f>'09-22 KP Int Load &amp; Marg Loss'!V313</f>
        <v>8.77</v>
      </c>
      <c r="AH323" s="67">
        <f>'09-22 Gen Pivot'!W317</f>
        <v>385</v>
      </c>
      <c r="AJ323" s="197">
        <f>'09-22 Gen Pivot'!Y317</f>
        <v>385</v>
      </c>
      <c r="AL323" s="29">
        <f t="shared" si="127"/>
        <v>0</v>
      </c>
      <c r="AN323" s="29">
        <f t="shared" si="128"/>
        <v>251.02199999999999</v>
      </c>
      <c r="AP323" s="33">
        <f t="shared" si="129"/>
        <v>-133.97800000000001</v>
      </c>
      <c r="AR323" s="197">
        <f>'09-22 Gen Pivot'!X317</f>
        <v>1404.9</v>
      </c>
    </row>
    <row r="324" spans="1:44" x14ac:dyDescent="0.25">
      <c r="A324" s="202">
        <f t="shared" si="126"/>
        <v>44818.041666665908</v>
      </c>
      <c r="B324" s="232"/>
      <c r="C324" s="174"/>
      <c r="D324" s="174"/>
      <c r="E324" s="131">
        <f t="shared" si="105"/>
        <v>0</v>
      </c>
      <c r="F324" s="50">
        <f t="shared" si="106"/>
        <v>0</v>
      </c>
      <c r="G324" s="49">
        <f t="shared" si="107"/>
        <v>0</v>
      </c>
      <c r="H324" s="54">
        <f>'09-22 Hourly Purch Alloc'!F318</f>
        <v>259.11099999999999</v>
      </c>
      <c r="I324" s="44">
        <f t="shared" si="108"/>
        <v>8.35</v>
      </c>
      <c r="J324" s="34">
        <f t="shared" si="109"/>
        <v>0</v>
      </c>
      <c r="K324" s="167">
        <f t="shared" si="110"/>
        <v>0</v>
      </c>
      <c r="L324" s="34">
        <f t="shared" si="111"/>
        <v>250.8005</v>
      </c>
      <c r="M324" s="34">
        <f t="shared" si="112"/>
        <v>385</v>
      </c>
      <c r="N324" s="34">
        <f t="shared" si="113"/>
        <v>518.26</v>
      </c>
      <c r="O324" s="32">
        <f t="shared" si="114"/>
        <v>133.26</v>
      </c>
      <c r="P324" s="32">
        <f t="shared" si="115"/>
        <v>0</v>
      </c>
      <c r="Q324" s="32">
        <f t="shared" si="116"/>
        <v>0</v>
      </c>
      <c r="R324" s="36">
        <f t="shared" si="117"/>
        <v>0</v>
      </c>
      <c r="S324" s="36">
        <f t="shared" si="118"/>
        <v>0</v>
      </c>
      <c r="T324" s="36">
        <f t="shared" si="119"/>
        <v>0</v>
      </c>
      <c r="U324" s="196">
        <f>'09-22 Hourly Purch Alloc'!J318</f>
        <v>64.461815550092439</v>
      </c>
      <c r="V324" s="185">
        <f t="shared" si="120"/>
        <v>0</v>
      </c>
      <c r="W324" s="37">
        <f t="shared" si="121"/>
        <v>0</v>
      </c>
      <c r="X324" s="38">
        <f t="shared" si="122"/>
        <v>0</v>
      </c>
      <c r="Y324" s="39">
        <f t="shared" si="123"/>
        <v>0</v>
      </c>
      <c r="Z324" s="246"/>
      <c r="AA324" s="189">
        <f t="shared" si="124"/>
        <v>0</v>
      </c>
      <c r="AB324" s="25">
        <f t="shared" si="125"/>
        <v>0</v>
      </c>
      <c r="AD324" s="29"/>
      <c r="AE324" s="67">
        <f>'09-22 Gen Pivot'!V318</f>
        <v>250.8005</v>
      </c>
      <c r="AF324" s="195">
        <f>'09-22 KP Int Load &amp; Marg Loss'!N314</f>
        <v>518.26</v>
      </c>
      <c r="AG324" s="302">
        <f>'09-22 KP Int Load &amp; Marg Loss'!V314</f>
        <v>8.35</v>
      </c>
      <c r="AH324" s="67">
        <f>'09-22 Gen Pivot'!W318</f>
        <v>385</v>
      </c>
      <c r="AJ324" s="197">
        <f>'09-22 Gen Pivot'!Y318</f>
        <v>385</v>
      </c>
      <c r="AL324" s="29">
        <f t="shared" si="127"/>
        <v>0</v>
      </c>
      <c r="AN324" s="29">
        <f t="shared" si="128"/>
        <v>250.8005</v>
      </c>
      <c r="AP324" s="33">
        <f t="shared" si="129"/>
        <v>-134.1995</v>
      </c>
      <c r="AR324" s="197">
        <f>'09-22 Gen Pivot'!X318</f>
        <v>1404.9</v>
      </c>
    </row>
    <row r="325" spans="1:44" x14ac:dyDescent="0.25">
      <c r="A325" s="202">
        <f t="shared" si="126"/>
        <v>44818.083333332572</v>
      </c>
      <c r="B325" s="232"/>
      <c r="C325" s="174"/>
      <c r="D325" s="174"/>
      <c r="E325" s="131">
        <f t="shared" si="105"/>
        <v>0</v>
      </c>
      <c r="F325" s="50">
        <f t="shared" si="106"/>
        <v>0</v>
      </c>
      <c r="G325" s="49">
        <f t="shared" si="107"/>
        <v>0</v>
      </c>
      <c r="H325" s="54">
        <f>'09-22 Hourly Purch Alloc'!F319</f>
        <v>237.101</v>
      </c>
      <c r="I325" s="44">
        <f t="shared" si="108"/>
        <v>7.9399999999999995</v>
      </c>
      <c r="J325" s="34">
        <f t="shared" si="109"/>
        <v>0</v>
      </c>
      <c r="K325" s="167">
        <f t="shared" si="110"/>
        <v>0</v>
      </c>
      <c r="L325" s="34">
        <f t="shared" si="111"/>
        <v>250.55250000000001</v>
      </c>
      <c r="M325" s="34">
        <f t="shared" si="112"/>
        <v>385</v>
      </c>
      <c r="N325" s="34">
        <f t="shared" si="113"/>
        <v>495.58000000000004</v>
      </c>
      <c r="O325" s="32">
        <f t="shared" si="114"/>
        <v>110.58000000000004</v>
      </c>
      <c r="P325" s="32">
        <f t="shared" si="115"/>
        <v>0</v>
      </c>
      <c r="Q325" s="32">
        <f t="shared" si="116"/>
        <v>0</v>
      </c>
      <c r="R325" s="36">
        <f t="shared" si="117"/>
        <v>0</v>
      </c>
      <c r="S325" s="36">
        <f t="shared" si="118"/>
        <v>0</v>
      </c>
      <c r="T325" s="36">
        <f t="shared" si="119"/>
        <v>0</v>
      </c>
      <c r="U325" s="196">
        <f>'09-22 Hourly Purch Alloc'!J319</f>
        <v>57.600740810878065</v>
      </c>
      <c r="V325" s="185">
        <f t="shared" si="120"/>
        <v>0</v>
      </c>
      <c r="W325" s="37">
        <f t="shared" si="121"/>
        <v>0</v>
      </c>
      <c r="X325" s="38">
        <f t="shared" si="122"/>
        <v>0</v>
      </c>
      <c r="Y325" s="39">
        <f t="shared" si="123"/>
        <v>0</v>
      </c>
      <c r="Z325" s="246"/>
      <c r="AA325" s="189">
        <f t="shared" si="124"/>
        <v>0</v>
      </c>
      <c r="AB325" s="25">
        <f t="shared" si="125"/>
        <v>0</v>
      </c>
      <c r="AD325" s="29"/>
      <c r="AE325" s="67">
        <f>'09-22 Gen Pivot'!V319</f>
        <v>250.55250000000001</v>
      </c>
      <c r="AF325" s="195">
        <f>'09-22 KP Int Load &amp; Marg Loss'!N315</f>
        <v>495.58000000000004</v>
      </c>
      <c r="AG325" s="302">
        <f>'09-22 KP Int Load &amp; Marg Loss'!V315</f>
        <v>7.9399999999999995</v>
      </c>
      <c r="AH325" s="67">
        <f>'09-22 Gen Pivot'!W319</f>
        <v>385</v>
      </c>
      <c r="AJ325" s="197">
        <f>'09-22 Gen Pivot'!Y319</f>
        <v>385</v>
      </c>
      <c r="AL325" s="29">
        <f t="shared" si="127"/>
        <v>0</v>
      </c>
      <c r="AN325" s="29">
        <f t="shared" si="128"/>
        <v>250.55250000000001</v>
      </c>
      <c r="AP325" s="33">
        <f t="shared" si="129"/>
        <v>-134.44749999999999</v>
      </c>
      <c r="AR325" s="197">
        <f>'09-22 Gen Pivot'!X319</f>
        <v>1404.9</v>
      </c>
    </row>
    <row r="326" spans="1:44" x14ac:dyDescent="0.25">
      <c r="A326" s="202">
        <f t="shared" si="126"/>
        <v>44818.124999999236</v>
      </c>
      <c r="B326" s="232"/>
      <c r="C326" s="174"/>
      <c r="D326" s="174"/>
      <c r="E326" s="131">
        <f t="shared" si="105"/>
        <v>0</v>
      </c>
      <c r="F326" s="50">
        <f t="shared" si="106"/>
        <v>0</v>
      </c>
      <c r="G326" s="49">
        <f t="shared" si="107"/>
        <v>0</v>
      </c>
      <c r="H326" s="54">
        <f>'09-22 Hourly Purch Alloc'!F320</f>
        <v>229.42</v>
      </c>
      <c r="I326" s="44">
        <f t="shared" si="108"/>
        <v>7.7499999999999991</v>
      </c>
      <c r="J326" s="34">
        <f t="shared" si="109"/>
        <v>0</v>
      </c>
      <c r="K326" s="167">
        <f t="shared" si="110"/>
        <v>0</v>
      </c>
      <c r="L326" s="34">
        <f t="shared" si="111"/>
        <v>251.18100000000001</v>
      </c>
      <c r="M326" s="34">
        <f t="shared" si="112"/>
        <v>385</v>
      </c>
      <c r="N326" s="34">
        <f t="shared" si="113"/>
        <v>488.34</v>
      </c>
      <c r="O326" s="32">
        <f t="shared" si="114"/>
        <v>103.33999999999997</v>
      </c>
      <c r="P326" s="32">
        <f t="shared" si="115"/>
        <v>0</v>
      </c>
      <c r="Q326" s="32">
        <f t="shared" si="116"/>
        <v>0</v>
      </c>
      <c r="R326" s="36">
        <f t="shared" si="117"/>
        <v>0</v>
      </c>
      <c r="S326" s="36">
        <f t="shared" si="118"/>
        <v>0</v>
      </c>
      <c r="T326" s="36">
        <f t="shared" si="119"/>
        <v>0</v>
      </c>
      <c r="U326" s="196">
        <f>'09-22 Hourly Purch Alloc'!J320</f>
        <v>54.02243474849621</v>
      </c>
      <c r="V326" s="185">
        <f t="shared" si="120"/>
        <v>0</v>
      </c>
      <c r="W326" s="37">
        <f t="shared" si="121"/>
        <v>0</v>
      </c>
      <c r="X326" s="38">
        <f t="shared" si="122"/>
        <v>0</v>
      </c>
      <c r="Y326" s="39">
        <f t="shared" si="123"/>
        <v>0</v>
      </c>
      <c r="Z326" s="246"/>
      <c r="AA326" s="189">
        <f t="shared" si="124"/>
        <v>0</v>
      </c>
      <c r="AB326" s="25">
        <f t="shared" si="125"/>
        <v>0</v>
      </c>
      <c r="AD326" s="29"/>
      <c r="AE326" s="67">
        <f>'09-22 Gen Pivot'!V320</f>
        <v>251.18100000000001</v>
      </c>
      <c r="AF326" s="195">
        <f>'09-22 KP Int Load &amp; Marg Loss'!N316</f>
        <v>488.34</v>
      </c>
      <c r="AG326" s="302">
        <f>'09-22 KP Int Load &amp; Marg Loss'!V316</f>
        <v>7.7499999999999991</v>
      </c>
      <c r="AH326" s="67">
        <f>'09-22 Gen Pivot'!W320</f>
        <v>385</v>
      </c>
      <c r="AJ326" s="197">
        <f>'09-22 Gen Pivot'!Y320</f>
        <v>385</v>
      </c>
      <c r="AL326" s="29">
        <f t="shared" si="127"/>
        <v>0</v>
      </c>
      <c r="AN326" s="29">
        <f t="shared" si="128"/>
        <v>251.18100000000001</v>
      </c>
      <c r="AP326" s="33">
        <f t="shared" si="129"/>
        <v>-133.81899999999999</v>
      </c>
      <c r="AR326" s="197">
        <f>'09-22 Gen Pivot'!X320</f>
        <v>1404.9</v>
      </c>
    </row>
    <row r="327" spans="1:44" x14ac:dyDescent="0.25">
      <c r="A327" s="202">
        <f t="shared" si="126"/>
        <v>44818.1666666659</v>
      </c>
      <c r="B327" s="232"/>
      <c r="C327" s="174"/>
      <c r="D327" s="174"/>
      <c r="E327" s="131">
        <f t="shared" si="105"/>
        <v>0</v>
      </c>
      <c r="F327" s="50">
        <f t="shared" si="106"/>
        <v>0</v>
      </c>
      <c r="G327" s="49">
        <f t="shared" si="107"/>
        <v>0</v>
      </c>
      <c r="H327" s="54">
        <f>'09-22 Hourly Purch Alloc'!F321</f>
        <v>219.45</v>
      </c>
      <c r="I327" s="44">
        <f t="shared" si="108"/>
        <v>7.5399999999999991</v>
      </c>
      <c r="J327" s="34">
        <f t="shared" si="109"/>
        <v>0</v>
      </c>
      <c r="K327" s="167">
        <f t="shared" si="110"/>
        <v>0</v>
      </c>
      <c r="L327" s="34">
        <f t="shared" si="111"/>
        <v>250.78200000000001</v>
      </c>
      <c r="M327" s="34">
        <f t="shared" si="112"/>
        <v>385</v>
      </c>
      <c r="N327" s="34">
        <f t="shared" si="113"/>
        <v>477.76</v>
      </c>
      <c r="O327" s="32">
        <f t="shared" si="114"/>
        <v>92.759999999999991</v>
      </c>
      <c r="P327" s="32">
        <f t="shared" si="115"/>
        <v>0</v>
      </c>
      <c r="Q327" s="32">
        <f t="shared" si="116"/>
        <v>0</v>
      </c>
      <c r="R327" s="36">
        <f t="shared" si="117"/>
        <v>0</v>
      </c>
      <c r="S327" s="36">
        <f t="shared" si="118"/>
        <v>0</v>
      </c>
      <c r="T327" s="36">
        <f t="shared" si="119"/>
        <v>0</v>
      </c>
      <c r="U327" s="196">
        <f>'09-22 Hourly Purch Alloc'!J321</f>
        <v>51.336688995215312</v>
      </c>
      <c r="V327" s="185">
        <f t="shared" si="120"/>
        <v>0</v>
      </c>
      <c r="W327" s="37">
        <f t="shared" si="121"/>
        <v>0</v>
      </c>
      <c r="X327" s="38">
        <f t="shared" si="122"/>
        <v>0</v>
      </c>
      <c r="Y327" s="39">
        <f t="shared" si="123"/>
        <v>0</v>
      </c>
      <c r="Z327" s="246"/>
      <c r="AA327" s="189">
        <f t="shared" si="124"/>
        <v>0</v>
      </c>
      <c r="AB327" s="25">
        <f t="shared" si="125"/>
        <v>0</v>
      </c>
      <c r="AD327" s="29"/>
      <c r="AE327" s="67">
        <f>'09-22 Gen Pivot'!V321</f>
        <v>250.78200000000001</v>
      </c>
      <c r="AF327" s="195">
        <f>'09-22 KP Int Load &amp; Marg Loss'!N317</f>
        <v>477.76</v>
      </c>
      <c r="AG327" s="302">
        <f>'09-22 KP Int Load &amp; Marg Loss'!V317</f>
        <v>7.5399999999999991</v>
      </c>
      <c r="AH327" s="67">
        <f>'09-22 Gen Pivot'!W321</f>
        <v>385</v>
      </c>
      <c r="AJ327" s="197">
        <f>'09-22 Gen Pivot'!Y321</f>
        <v>385</v>
      </c>
      <c r="AL327" s="29">
        <f t="shared" si="127"/>
        <v>0</v>
      </c>
      <c r="AN327" s="29">
        <f t="shared" si="128"/>
        <v>250.78200000000001</v>
      </c>
      <c r="AP327" s="33">
        <f t="shared" si="129"/>
        <v>-134.21799999999999</v>
      </c>
      <c r="AR327" s="197">
        <f>'09-22 Gen Pivot'!X321</f>
        <v>1404.9</v>
      </c>
    </row>
    <row r="328" spans="1:44" x14ac:dyDescent="0.25">
      <c r="A328" s="202">
        <f t="shared" si="126"/>
        <v>44818.208333332565</v>
      </c>
      <c r="B328" s="232"/>
      <c r="C328" s="174"/>
      <c r="D328" s="174"/>
      <c r="E328" s="131">
        <f t="shared" si="105"/>
        <v>0</v>
      </c>
      <c r="F328" s="50">
        <f t="shared" si="106"/>
        <v>0</v>
      </c>
      <c r="G328" s="49">
        <f t="shared" si="107"/>
        <v>0</v>
      </c>
      <c r="H328" s="54">
        <f>'09-22 Hourly Purch Alloc'!F322</f>
        <v>230.02199999999999</v>
      </c>
      <c r="I328" s="44">
        <f t="shared" si="108"/>
        <v>7.64</v>
      </c>
      <c r="J328" s="34">
        <f t="shared" si="109"/>
        <v>0</v>
      </c>
      <c r="K328" s="167">
        <f t="shared" si="110"/>
        <v>0</v>
      </c>
      <c r="L328" s="34">
        <f t="shared" si="111"/>
        <v>251.03149999999999</v>
      </c>
      <c r="M328" s="34">
        <f t="shared" si="112"/>
        <v>385</v>
      </c>
      <c r="N328" s="34">
        <f t="shared" si="113"/>
        <v>488.7</v>
      </c>
      <c r="O328" s="32">
        <f t="shared" si="114"/>
        <v>103.69999999999999</v>
      </c>
      <c r="P328" s="32">
        <f t="shared" si="115"/>
        <v>0</v>
      </c>
      <c r="Q328" s="32">
        <f t="shared" si="116"/>
        <v>0</v>
      </c>
      <c r="R328" s="36">
        <f t="shared" si="117"/>
        <v>0</v>
      </c>
      <c r="S328" s="36">
        <f t="shared" si="118"/>
        <v>0</v>
      </c>
      <c r="T328" s="36">
        <f t="shared" si="119"/>
        <v>0</v>
      </c>
      <c r="U328" s="196">
        <f>'09-22 Hourly Purch Alloc'!J322</f>
        <v>51.747621653580964</v>
      </c>
      <c r="V328" s="185">
        <f t="shared" si="120"/>
        <v>0</v>
      </c>
      <c r="W328" s="37">
        <f t="shared" si="121"/>
        <v>0</v>
      </c>
      <c r="X328" s="38">
        <f t="shared" si="122"/>
        <v>0</v>
      </c>
      <c r="Y328" s="39">
        <f t="shared" si="123"/>
        <v>0</v>
      </c>
      <c r="Z328" s="246"/>
      <c r="AA328" s="189">
        <f t="shared" si="124"/>
        <v>0</v>
      </c>
      <c r="AB328" s="25">
        <f t="shared" si="125"/>
        <v>0</v>
      </c>
      <c r="AD328" s="29"/>
      <c r="AE328" s="67">
        <f>'09-22 Gen Pivot'!V322</f>
        <v>251.03149999999999</v>
      </c>
      <c r="AF328" s="195">
        <f>'09-22 KP Int Load &amp; Marg Loss'!N318</f>
        <v>488.7</v>
      </c>
      <c r="AG328" s="302">
        <f>'09-22 KP Int Load &amp; Marg Loss'!V318</f>
        <v>7.64</v>
      </c>
      <c r="AH328" s="67">
        <f>'09-22 Gen Pivot'!W322</f>
        <v>385</v>
      </c>
      <c r="AJ328" s="197">
        <f>'09-22 Gen Pivot'!Y322</f>
        <v>385</v>
      </c>
      <c r="AL328" s="29">
        <f t="shared" si="127"/>
        <v>0</v>
      </c>
      <c r="AN328" s="29">
        <f t="shared" si="128"/>
        <v>251.03149999999999</v>
      </c>
      <c r="AP328" s="33">
        <f t="shared" si="129"/>
        <v>-133.96850000000001</v>
      </c>
      <c r="AR328" s="197">
        <f>'09-22 Gen Pivot'!X322</f>
        <v>1404.9</v>
      </c>
    </row>
    <row r="329" spans="1:44" x14ac:dyDescent="0.25">
      <c r="A329" s="202">
        <f t="shared" si="126"/>
        <v>44818.249999999229</v>
      </c>
      <c r="B329" s="232"/>
      <c r="C329" s="174"/>
      <c r="D329" s="174"/>
      <c r="E329" s="131">
        <f t="shared" si="105"/>
        <v>0</v>
      </c>
      <c r="F329" s="50">
        <f t="shared" si="106"/>
        <v>0</v>
      </c>
      <c r="G329" s="49">
        <f t="shared" si="107"/>
        <v>0</v>
      </c>
      <c r="H329" s="54">
        <f>'09-22 Hourly Purch Alloc'!F323</f>
        <v>237.66800000000001</v>
      </c>
      <c r="I329" s="44">
        <f t="shared" si="108"/>
        <v>8.25</v>
      </c>
      <c r="J329" s="34">
        <f t="shared" si="109"/>
        <v>0</v>
      </c>
      <c r="K329" s="167">
        <f t="shared" si="110"/>
        <v>0</v>
      </c>
      <c r="L329" s="34">
        <f t="shared" si="111"/>
        <v>255.489</v>
      </c>
      <c r="M329" s="34">
        <f t="shared" si="112"/>
        <v>385</v>
      </c>
      <c r="N329" s="34">
        <f t="shared" si="113"/>
        <v>501.39999999999992</v>
      </c>
      <c r="O329" s="32">
        <f t="shared" si="114"/>
        <v>116.39999999999992</v>
      </c>
      <c r="P329" s="32">
        <f t="shared" si="115"/>
        <v>0</v>
      </c>
      <c r="Q329" s="32">
        <f t="shared" si="116"/>
        <v>0</v>
      </c>
      <c r="R329" s="36">
        <f t="shared" si="117"/>
        <v>0</v>
      </c>
      <c r="S329" s="36">
        <f t="shared" si="118"/>
        <v>0</v>
      </c>
      <c r="T329" s="36">
        <f t="shared" si="119"/>
        <v>0</v>
      </c>
      <c r="U329" s="196">
        <f>'09-22 Hourly Purch Alloc'!J323</f>
        <v>62.621501304340505</v>
      </c>
      <c r="V329" s="185">
        <f t="shared" si="120"/>
        <v>0</v>
      </c>
      <c r="W329" s="37">
        <f t="shared" si="121"/>
        <v>0</v>
      </c>
      <c r="X329" s="38">
        <f t="shared" si="122"/>
        <v>0</v>
      </c>
      <c r="Y329" s="39">
        <f t="shared" si="123"/>
        <v>0</v>
      </c>
      <c r="Z329" s="246"/>
      <c r="AA329" s="189">
        <f t="shared" si="124"/>
        <v>0</v>
      </c>
      <c r="AB329" s="25">
        <f t="shared" si="125"/>
        <v>0</v>
      </c>
      <c r="AD329" s="29"/>
      <c r="AE329" s="67">
        <f>'09-22 Gen Pivot'!V323</f>
        <v>255.489</v>
      </c>
      <c r="AF329" s="195">
        <f>'09-22 KP Int Load &amp; Marg Loss'!N319</f>
        <v>501.39999999999992</v>
      </c>
      <c r="AG329" s="302">
        <f>'09-22 KP Int Load &amp; Marg Loss'!V319</f>
        <v>8.25</v>
      </c>
      <c r="AH329" s="67">
        <f>'09-22 Gen Pivot'!W323</f>
        <v>385</v>
      </c>
      <c r="AJ329" s="197">
        <f>'09-22 Gen Pivot'!Y323</f>
        <v>385</v>
      </c>
      <c r="AL329" s="29">
        <f t="shared" si="127"/>
        <v>0</v>
      </c>
      <c r="AN329" s="29">
        <f t="shared" si="128"/>
        <v>255.489</v>
      </c>
      <c r="AP329" s="33">
        <f t="shared" si="129"/>
        <v>-129.511</v>
      </c>
      <c r="AR329" s="197">
        <f>'09-22 Gen Pivot'!X323</f>
        <v>1404.9</v>
      </c>
    </row>
    <row r="330" spans="1:44" x14ac:dyDescent="0.25">
      <c r="A330" s="202">
        <f t="shared" si="126"/>
        <v>44818.291666665893</v>
      </c>
      <c r="B330" s="232"/>
      <c r="C330" s="174"/>
      <c r="D330" s="174"/>
      <c r="E330" s="131">
        <f t="shared" si="105"/>
        <v>0</v>
      </c>
      <c r="F330" s="50">
        <f t="shared" si="106"/>
        <v>0</v>
      </c>
      <c r="G330" s="49">
        <f t="shared" si="107"/>
        <v>0</v>
      </c>
      <c r="H330" s="54">
        <f>'09-22 Hourly Purch Alloc'!F324</f>
        <v>276.721</v>
      </c>
      <c r="I330" s="44">
        <f t="shared" si="108"/>
        <v>9.4400000000000013</v>
      </c>
      <c r="J330" s="34">
        <f t="shared" si="109"/>
        <v>0</v>
      </c>
      <c r="K330" s="167">
        <f t="shared" si="110"/>
        <v>0</v>
      </c>
      <c r="L330" s="34">
        <f t="shared" si="111"/>
        <v>253.69499999999999</v>
      </c>
      <c r="M330" s="34">
        <f t="shared" si="112"/>
        <v>385</v>
      </c>
      <c r="N330" s="34">
        <f t="shared" si="113"/>
        <v>539.86</v>
      </c>
      <c r="O330" s="32">
        <f t="shared" si="114"/>
        <v>154.86000000000001</v>
      </c>
      <c r="P330" s="32">
        <f t="shared" si="115"/>
        <v>0</v>
      </c>
      <c r="Q330" s="32">
        <f t="shared" si="116"/>
        <v>0</v>
      </c>
      <c r="R330" s="36">
        <f t="shared" si="117"/>
        <v>0</v>
      </c>
      <c r="S330" s="36">
        <f t="shared" si="118"/>
        <v>0</v>
      </c>
      <c r="T330" s="36">
        <f t="shared" si="119"/>
        <v>0</v>
      </c>
      <c r="U330" s="196">
        <f>'09-22 Hourly Purch Alloc'!J324</f>
        <v>76.094960819742639</v>
      </c>
      <c r="V330" s="185">
        <f t="shared" si="120"/>
        <v>0</v>
      </c>
      <c r="W330" s="37">
        <f t="shared" si="121"/>
        <v>0</v>
      </c>
      <c r="X330" s="38">
        <f t="shared" si="122"/>
        <v>0</v>
      </c>
      <c r="Y330" s="39">
        <f t="shared" si="123"/>
        <v>0</v>
      </c>
      <c r="Z330" s="246"/>
      <c r="AA330" s="189">
        <f t="shared" si="124"/>
        <v>0</v>
      </c>
      <c r="AB330" s="25">
        <f t="shared" si="125"/>
        <v>0</v>
      </c>
      <c r="AD330" s="29"/>
      <c r="AE330" s="67">
        <f>'09-22 Gen Pivot'!V324</f>
        <v>253.69499999999999</v>
      </c>
      <c r="AF330" s="195">
        <f>'09-22 KP Int Load &amp; Marg Loss'!N320</f>
        <v>539.86</v>
      </c>
      <c r="AG330" s="302">
        <f>'09-22 KP Int Load &amp; Marg Loss'!V320</f>
        <v>9.4400000000000013</v>
      </c>
      <c r="AH330" s="67">
        <f>'09-22 Gen Pivot'!W324</f>
        <v>385</v>
      </c>
      <c r="AJ330" s="197">
        <f>'09-22 Gen Pivot'!Y324</f>
        <v>385</v>
      </c>
      <c r="AL330" s="29">
        <f t="shared" si="127"/>
        <v>0</v>
      </c>
      <c r="AN330" s="29">
        <f t="shared" si="128"/>
        <v>253.69499999999999</v>
      </c>
      <c r="AP330" s="33">
        <f t="shared" si="129"/>
        <v>-131.30500000000001</v>
      </c>
      <c r="AR330" s="197">
        <f>'09-22 Gen Pivot'!X324</f>
        <v>1404.9</v>
      </c>
    </row>
    <row r="331" spans="1:44" x14ac:dyDescent="0.25">
      <c r="A331" s="202">
        <f t="shared" si="126"/>
        <v>44818.333333332557</v>
      </c>
      <c r="B331" s="232"/>
      <c r="C331" s="174"/>
      <c r="D331" s="174"/>
      <c r="E331" s="131">
        <f t="shared" si="105"/>
        <v>0</v>
      </c>
      <c r="F331" s="50">
        <f t="shared" si="106"/>
        <v>0</v>
      </c>
      <c r="G331" s="49">
        <f t="shared" si="107"/>
        <v>0</v>
      </c>
      <c r="H331" s="54">
        <f>'09-22 Hourly Purch Alloc'!F325</f>
        <v>290.149</v>
      </c>
      <c r="I331" s="44">
        <f t="shared" si="108"/>
        <v>8.84</v>
      </c>
      <c r="J331" s="34">
        <f t="shared" si="109"/>
        <v>0</v>
      </c>
      <c r="K331" s="167">
        <f t="shared" si="110"/>
        <v>0</v>
      </c>
      <c r="L331" s="34">
        <f t="shared" si="111"/>
        <v>250.714</v>
      </c>
      <c r="M331" s="34">
        <f t="shared" si="112"/>
        <v>385</v>
      </c>
      <c r="N331" s="34">
        <f t="shared" si="113"/>
        <v>549.70000000000005</v>
      </c>
      <c r="O331" s="32">
        <f t="shared" si="114"/>
        <v>164.70000000000005</v>
      </c>
      <c r="P331" s="32">
        <f t="shared" si="115"/>
        <v>0</v>
      </c>
      <c r="Q331" s="32">
        <f t="shared" si="116"/>
        <v>0</v>
      </c>
      <c r="R331" s="36">
        <f t="shared" si="117"/>
        <v>0</v>
      </c>
      <c r="S331" s="36">
        <f t="shared" si="118"/>
        <v>0</v>
      </c>
      <c r="T331" s="36">
        <f t="shared" si="119"/>
        <v>0</v>
      </c>
      <c r="U331" s="196">
        <f>'09-22 Hourly Purch Alloc'!J325</f>
        <v>74.172361524595985</v>
      </c>
      <c r="V331" s="185">
        <f t="shared" si="120"/>
        <v>0</v>
      </c>
      <c r="W331" s="37">
        <f t="shared" si="121"/>
        <v>0</v>
      </c>
      <c r="X331" s="38">
        <f t="shared" si="122"/>
        <v>0</v>
      </c>
      <c r="Y331" s="39">
        <f t="shared" si="123"/>
        <v>0</v>
      </c>
      <c r="Z331" s="246"/>
      <c r="AA331" s="189">
        <f t="shared" si="124"/>
        <v>0</v>
      </c>
      <c r="AB331" s="25">
        <f t="shared" si="125"/>
        <v>0</v>
      </c>
      <c r="AD331" s="29"/>
      <c r="AE331" s="67">
        <f>'09-22 Gen Pivot'!V325</f>
        <v>250.714</v>
      </c>
      <c r="AF331" s="195">
        <f>'09-22 KP Int Load &amp; Marg Loss'!N321</f>
        <v>549.70000000000005</v>
      </c>
      <c r="AG331" s="302">
        <f>'09-22 KP Int Load &amp; Marg Loss'!V321</f>
        <v>8.84</v>
      </c>
      <c r="AH331" s="67">
        <f>'09-22 Gen Pivot'!W325</f>
        <v>385</v>
      </c>
      <c r="AJ331" s="197">
        <f>'09-22 Gen Pivot'!Y325</f>
        <v>385</v>
      </c>
      <c r="AL331" s="29">
        <f t="shared" si="127"/>
        <v>0</v>
      </c>
      <c r="AN331" s="29">
        <f t="shared" si="128"/>
        <v>250.714</v>
      </c>
      <c r="AP331" s="33">
        <f t="shared" si="129"/>
        <v>-134.286</v>
      </c>
      <c r="AR331" s="197">
        <f>'09-22 Gen Pivot'!X325</f>
        <v>1404.9</v>
      </c>
    </row>
    <row r="332" spans="1:44" x14ac:dyDescent="0.25">
      <c r="A332" s="202">
        <f t="shared" si="126"/>
        <v>44818.374999999221</v>
      </c>
      <c r="B332" s="232"/>
      <c r="C332" s="174"/>
      <c r="D332" s="174"/>
      <c r="E332" s="131">
        <f t="shared" si="105"/>
        <v>0</v>
      </c>
      <c r="F332" s="50">
        <f t="shared" si="106"/>
        <v>0</v>
      </c>
      <c r="G332" s="49">
        <f t="shared" si="107"/>
        <v>0</v>
      </c>
      <c r="H332" s="54">
        <f>'09-22 Hourly Purch Alloc'!F326</f>
        <v>299.37400000000002</v>
      </c>
      <c r="I332" s="44">
        <f t="shared" si="108"/>
        <v>8.92</v>
      </c>
      <c r="J332" s="34">
        <f t="shared" si="109"/>
        <v>0</v>
      </c>
      <c r="K332" s="167">
        <f t="shared" si="110"/>
        <v>0</v>
      </c>
      <c r="L332" s="34">
        <f t="shared" si="111"/>
        <v>250.727</v>
      </c>
      <c r="M332" s="34">
        <f t="shared" si="112"/>
        <v>385</v>
      </c>
      <c r="N332" s="34">
        <f t="shared" si="113"/>
        <v>559.02</v>
      </c>
      <c r="O332" s="32">
        <f t="shared" si="114"/>
        <v>174.01999999999998</v>
      </c>
      <c r="P332" s="32">
        <f t="shared" si="115"/>
        <v>0</v>
      </c>
      <c r="Q332" s="32">
        <f t="shared" si="116"/>
        <v>0</v>
      </c>
      <c r="R332" s="36">
        <f t="shared" si="117"/>
        <v>0</v>
      </c>
      <c r="S332" s="36">
        <f t="shared" si="118"/>
        <v>0</v>
      </c>
      <c r="T332" s="36">
        <f t="shared" si="119"/>
        <v>0</v>
      </c>
      <c r="U332" s="196">
        <f>'09-22 Hourly Purch Alloc'!J326</f>
        <v>69.649760159532889</v>
      </c>
      <c r="V332" s="185">
        <f t="shared" si="120"/>
        <v>0</v>
      </c>
      <c r="W332" s="37">
        <f t="shared" si="121"/>
        <v>0</v>
      </c>
      <c r="X332" s="38">
        <f t="shared" si="122"/>
        <v>0</v>
      </c>
      <c r="Y332" s="39">
        <f t="shared" si="123"/>
        <v>0</v>
      </c>
      <c r="Z332" s="246"/>
      <c r="AA332" s="189">
        <f t="shared" si="124"/>
        <v>0</v>
      </c>
      <c r="AB332" s="25">
        <f t="shared" si="125"/>
        <v>0</v>
      </c>
      <c r="AD332" s="29"/>
      <c r="AE332" s="67">
        <f>'09-22 Gen Pivot'!V326</f>
        <v>250.727</v>
      </c>
      <c r="AF332" s="195">
        <f>'09-22 KP Int Load &amp; Marg Loss'!N322</f>
        <v>559.02</v>
      </c>
      <c r="AG332" s="302">
        <f>'09-22 KP Int Load &amp; Marg Loss'!V322</f>
        <v>8.92</v>
      </c>
      <c r="AH332" s="67">
        <f>'09-22 Gen Pivot'!W326</f>
        <v>385</v>
      </c>
      <c r="AJ332" s="197">
        <f>'09-22 Gen Pivot'!Y326</f>
        <v>385</v>
      </c>
      <c r="AL332" s="29">
        <f t="shared" si="127"/>
        <v>0</v>
      </c>
      <c r="AN332" s="29">
        <f t="shared" si="128"/>
        <v>250.727</v>
      </c>
      <c r="AP332" s="33">
        <f t="shared" si="129"/>
        <v>-134.273</v>
      </c>
      <c r="AR332" s="197">
        <f>'09-22 Gen Pivot'!X326</f>
        <v>1404.9</v>
      </c>
    </row>
    <row r="333" spans="1:44" x14ac:dyDescent="0.25">
      <c r="A333" s="202">
        <f t="shared" si="126"/>
        <v>44818.416666665886</v>
      </c>
      <c r="B333" s="232"/>
      <c r="C333" s="174"/>
      <c r="D333" s="174"/>
      <c r="E333" s="131">
        <f t="shared" ref="E333:E396" si="130">SUM(B333:D333)</f>
        <v>0</v>
      </c>
      <c r="F333" s="50">
        <f t="shared" ref="F333:F396" si="131">IF(E333&gt;0,F332+1,0)</f>
        <v>0</v>
      </c>
      <c r="G333" s="49">
        <f t="shared" ref="G333:G396" si="132">IF(MAX(F333:F339)&gt;6,"Yes",0)</f>
        <v>0</v>
      </c>
      <c r="H333" s="54">
        <f>'09-22 Hourly Purch Alloc'!F327</f>
        <v>312.92699999999996</v>
      </c>
      <c r="I333" s="44">
        <f t="shared" ref="I333:I396" si="133">AG333</f>
        <v>9.14</v>
      </c>
      <c r="J333" s="34">
        <f t="shared" ref="J333:J396" si="134">MIN(E333,H333)</f>
        <v>0</v>
      </c>
      <c r="K333" s="167">
        <f t="shared" ref="K333:K396" si="135">IF(J333=0,0,IF(G333&lt;&gt;"Yes",0,J333))</f>
        <v>0</v>
      </c>
      <c r="L333" s="34">
        <f t="shared" ref="L333:L396" si="136">AN333</f>
        <v>250.98349999999999</v>
      </c>
      <c r="M333" s="34">
        <f t="shared" ref="M333:M396" si="137">AH333</f>
        <v>385</v>
      </c>
      <c r="N333" s="34">
        <f t="shared" ref="N333:N396" si="138">AF333</f>
        <v>573.04000000000008</v>
      </c>
      <c r="O333" s="32">
        <f t="shared" ref="O333:O396" si="139">MAX(N333-M333,0)</f>
        <v>188.04000000000008</v>
      </c>
      <c r="P333" s="32">
        <f t="shared" ref="P333:P396" si="140">MIN(K333,O333)</f>
        <v>0</v>
      </c>
      <c r="Q333" s="32">
        <f t="shared" ref="Q333:Q396" si="141">IF(P333&lt;=0,0,L333+I333+H333-N333)</f>
        <v>0</v>
      </c>
      <c r="R333" s="36">
        <f t="shared" ref="R333:R396" si="142">IF($P333&gt;0,MIN($P333,$E333)*(B333/$E333),0)</f>
        <v>0</v>
      </c>
      <c r="S333" s="36">
        <f t="shared" ref="S333:S396" si="143">IF($P333&gt;0,MIN($P333,$E333)*(C333/$E333),0)</f>
        <v>0</v>
      </c>
      <c r="T333" s="36">
        <f t="shared" ref="T333:T396" si="144">IF($P333&gt;0,MIN($P333,$E333)*(D333/$E333),0)</f>
        <v>0</v>
      </c>
      <c r="U333" s="196">
        <f>'09-22 Hourly Purch Alloc'!J327</f>
        <v>75.352225573376543</v>
      </c>
      <c r="V333" s="185">
        <f t="shared" ref="V333:V396" si="145">(R333+S333+T333)*U333</f>
        <v>0</v>
      </c>
      <c r="W333" s="37">
        <f t="shared" ref="W333:W396" si="146">IF(B333&gt;0,W$9,0)</f>
        <v>0</v>
      </c>
      <c r="X333" s="38">
        <f t="shared" ref="X333:X396" si="147">IF(C333&gt;0,X$9,0)</f>
        <v>0</v>
      </c>
      <c r="Y333" s="39">
        <f t="shared" ref="Y333:Y396" si="148">IF(D333&gt;0,Y$9,0)</f>
        <v>0</v>
      </c>
      <c r="Z333" s="246"/>
      <c r="AA333" s="189">
        <f t="shared" ref="AA333:AA396" si="149">R333*MIN(U333,W333)+S333*MIN(U333,X333)+T333*MIN(U333,Y333)</f>
        <v>0</v>
      </c>
      <c r="AB333" s="25">
        <f t="shared" ref="AB333:AB396" si="150">IF(V333-AA333&lt;0,0,V333-AA333)</f>
        <v>0</v>
      </c>
      <c r="AD333" s="29"/>
      <c r="AE333" s="67">
        <f>'09-22 Gen Pivot'!V327</f>
        <v>250.98349999999999</v>
      </c>
      <c r="AF333" s="195">
        <f>'09-22 KP Int Load &amp; Marg Loss'!N323</f>
        <v>573.04000000000008</v>
      </c>
      <c r="AG333" s="302">
        <f>'09-22 KP Int Load &amp; Marg Loss'!V323</f>
        <v>9.14</v>
      </c>
      <c r="AH333" s="67">
        <f>'09-22 Gen Pivot'!W327</f>
        <v>385</v>
      </c>
      <c r="AJ333" s="197">
        <f>'09-22 Gen Pivot'!Y327</f>
        <v>385</v>
      </c>
      <c r="AL333" s="29">
        <f t="shared" si="127"/>
        <v>0</v>
      </c>
      <c r="AN333" s="29">
        <f t="shared" si="128"/>
        <v>250.98349999999999</v>
      </c>
      <c r="AP333" s="33">
        <f t="shared" si="129"/>
        <v>-134.01650000000001</v>
      </c>
      <c r="AR333" s="197">
        <f>'09-22 Gen Pivot'!X327</f>
        <v>1404.9</v>
      </c>
    </row>
    <row r="334" spans="1:44" x14ac:dyDescent="0.25">
      <c r="A334" s="202">
        <f t="shared" ref="A334:A397" si="151">A333+1/24</f>
        <v>44818.45833333255</v>
      </c>
      <c r="B334" s="232"/>
      <c r="C334" s="174"/>
      <c r="D334" s="174"/>
      <c r="E334" s="131">
        <f t="shared" si="130"/>
        <v>0</v>
      </c>
      <c r="F334" s="50">
        <f t="shared" si="131"/>
        <v>0</v>
      </c>
      <c r="G334" s="49">
        <f t="shared" si="132"/>
        <v>0</v>
      </c>
      <c r="H334" s="54">
        <f>'09-22 Hourly Purch Alloc'!F328</f>
        <v>320.84700000000004</v>
      </c>
      <c r="I334" s="44">
        <f t="shared" si="133"/>
        <v>8.5299999999999976</v>
      </c>
      <c r="J334" s="34">
        <f t="shared" si="134"/>
        <v>0</v>
      </c>
      <c r="K334" s="167">
        <f t="shared" si="135"/>
        <v>0</v>
      </c>
      <c r="L334" s="34">
        <f t="shared" si="136"/>
        <v>250.88</v>
      </c>
      <c r="M334" s="34">
        <f t="shared" si="137"/>
        <v>385</v>
      </c>
      <c r="N334" s="34">
        <f t="shared" si="138"/>
        <v>580.25</v>
      </c>
      <c r="O334" s="32">
        <f t="shared" si="139"/>
        <v>195.25</v>
      </c>
      <c r="P334" s="32">
        <f t="shared" si="140"/>
        <v>0</v>
      </c>
      <c r="Q334" s="32">
        <f t="shared" si="141"/>
        <v>0</v>
      </c>
      <c r="R334" s="36">
        <f t="shared" si="142"/>
        <v>0</v>
      </c>
      <c r="S334" s="36">
        <f t="shared" si="143"/>
        <v>0</v>
      </c>
      <c r="T334" s="36">
        <f t="shared" si="144"/>
        <v>0</v>
      </c>
      <c r="U334" s="196">
        <f>'09-22 Hourly Purch Alloc'!J328</f>
        <v>83.669998472792315</v>
      </c>
      <c r="V334" s="185">
        <f t="shared" si="145"/>
        <v>0</v>
      </c>
      <c r="W334" s="37">
        <f t="shared" si="146"/>
        <v>0</v>
      </c>
      <c r="X334" s="38">
        <f t="shared" si="147"/>
        <v>0</v>
      </c>
      <c r="Y334" s="39">
        <f t="shared" si="148"/>
        <v>0</v>
      </c>
      <c r="Z334" s="246"/>
      <c r="AA334" s="189">
        <f t="shared" si="149"/>
        <v>0</v>
      </c>
      <c r="AB334" s="25">
        <f t="shared" si="150"/>
        <v>0</v>
      </c>
      <c r="AD334" s="29"/>
      <c r="AE334" s="67">
        <f>'09-22 Gen Pivot'!V328</f>
        <v>250.88</v>
      </c>
      <c r="AF334" s="195">
        <f>'09-22 KP Int Load &amp; Marg Loss'!N324</f>
        <v>580.25</v>
      </c>
      <c r="AG334" s="302">
        <f>'09-22 KP Int Load &amp; Marg Loss'!V324</f>
        <v>8.5299999999999976</v>
      </c>
      <c r="AH334" s="67">
        <f>'09-22 Gen Pivot'!W328</f>
        <v>385</v>
      </c>
      <c r="AJ334" s="197">
        <f>'09-22 Gen Pivot'!Y328</f>
        <v>385</v>
      </c>
      <c r="AL334" s="29">
        <f t="shared" si="127"/>
        <v>0</v>
      </c>
      <c r="AN334" s="29">
        <f t="shared" si="128"/>
        <v>250.88</v>
      </c>
      <c r="AP334" s="33">
        <f t="shared" si="129"/>
        <v>-134.12</v>
      </c>
      <c r="AR334" s="197">
        <f>'09-22 Gen Pivot'!X328</f>
        <v>1404.9</v>
      </c>
    </row>
    <row r="335" spans="1:44" x14ac:dyDescent="0.25">
      <c r="A335" s="202">
        <f t="shared" si="151"/>
        <v>44818.499999999214</v>
      </c>
      <c r="B335" s="232"/>
      <c r="C335" s="174"/>
      <c r="D335" s="174"/>
      <c r="E335" s="131">
        <f t="shared" si="130"/>
        <v>0</v>
      </c>
      <c r="F335" s="50">
        <f t="shared" si="131"/>
        <v>0</v>
      </c>
      <c r="G335" s="49">
        <f t="shared" si="132"/>
        <v>0</v>
      </c>
      <c r="H335" s="54">
        <f>'09-22 Hourly Purch Alloc'!F329</f>
        <v>342.30600000000004</v>
      </c>
      <c r="I335" s="44">
        <f t="shared" si="133"/>
        <v>8.7099999999999991</v>
      </c>
      <c r="J335" s="34">
        <f t="shared" si="134"/>
        <v>0</v>
      </c>
      <c r="K335" s="167">
        <f t="shared" si="135"/>
        <v>0</v>
      </c>
      <c r="L335" s="34">
        <f t="shared" si="136"/>
        <v>250.964</v>
      </c>
      <c r="M335" s="34">
        <f t="shared" si="137"/>
        <v>385</v>
      </c>
      <c r="N335" s="34">
        <f t="shared" si="138"/>
        <v>601.99</v>
      </c>
      <c r="O335" s="32">
        <f t="shared" si="139"/>
        <v>216.99</v>
      </c>
      <c r="P335" s="32">
        <f t="shared" si="140"/>
        <v>0</v>
      </c>
      <c r="Q335" s="32">
        <f t="shared" si="141"/>
        <v>0</v>
      </c>
      <c r="R335" s="36">
        <f t="shared" si="142"/>
        <v>0</v>
      </c>
      <c r="S335" s="36">
        <f t="shared" si="143"/>
        <v>0</v>
      </c>
      <c r="T335" s="36">
        <f t="shared" si="144"/>
        <v>0</v>
      </c>
      <c r="U335" s="196">
        <f>'09-22 Hourly Purch Alloc'!J329</f>
        <v>88.743576887346393</v>
      </c>
      <c r="V335" s="185">
        <f t="shared" si="145"/>
        <v>0</v>
      </c>
      <c r="W335" s="37">
        <f t="shared" si="146"/>
        <v>0</v>
      </c>
      <c r="X335" s="38">
        <f t="shared" si="147"/>
        <v>0</v>
      </c>
      <c r="Y335" s="39">
        <f t="shared" si="148"/>
        <v>0</v>
      </c>
      <c r="Z335" s="246"/>
      <c r="AA335" s="189">
        <f t="shared" si="149"/>
        <v>0</v>
      </c>
      <c r="AB335" s="25">
        <f t="shared" si="150"/>
        <v>0</v>
      </c>
      <c r="AD335" s="29"/>
      <c r="AE335" s="67">
        <f>'09-22 Gen Pivot'!V329</f>
        <v>250.964</v>
      </c>
      <c r="AF335" s="195">
        <f>'09-22 KP Int Load &amp; Marg Loss'!N325</f>
        <v>601.99</v>
      </c>
      <c r="AG335" s="302">
        <f>'09-22 KP Int Load &amp; Marg Loss'!V325</f>
        <v>8.7099999999999991</v>
      </c>
      <c r="AH335" s="67">
        <f>'09-22 Gen Pivot'!W329</f>
        <v>385</v>
      </c>
      <c r="AJ335" s="197">
        <f>'09-22 Gen Pivot'!Y329</f>
        <v>385</v>
      </c>
      <c r="AL335" s="29">
        <f t="shared" si="127"/>
        <v>0</v>
      </c>
      <c r="AN335" s="29">
        <f t="shared" si="128"/>
        <v>250.964</v>
      </c>
      <c r="AP335" s="33">
        <f t="shared" si="129"/>
        <v>-134.036</v>
      </c>
      <c r="AR335" s="197">
        <f>'09-22 Gen Pivot'!X329</f>
        <v>1404.9</v>
      </c>
    </row>
    <row r="336" spans="1:44" x14ac:dyDescent="0.25">
      <c r="A336" s="202">
        <f t="shared" si="151"/>
        <v>44818.541666665878</v>
      </c>
      <c r="B336" s="232"/>
      <c r="C336" s="174"/>
      <c r="D336" s="174"/>
      <c r="E336" s="131">
        <f t="shared" si="130"/>
        <v>0</v>
      </c>
      <c r="F336" s="50">
        <f t="shared" si="131"/>
        <v>0</v>
      </c>
      <c r="G336" s="49">
        <f t="shared" si="132"/>
        <v>0</v>
      </c>
      <c r="H336" s="54">
        <f>'09-22 Hourly Purch Alloc'!F330</f>
        <v>355.76900000000001</v>
      </c>
      <c r="I336" s="44">
        <f t="shared" si="133"/>
        <v>9.1399999999999988</v>
      </c>
      <c r="J336" s="34">
        <f t="shared" si="134"/>
        <v>0</v>
      </c>
      <c r="K336" s="167">
        <f t="shared" si="135"/>
        <v>0</v>
      </c>
      <c r="L336" s="34">
        <f t="shared" si="136"/>
        <v>250.84</v>
      </c>
      <c r="M336" s="34">
        <f t="shared" si="137"/>
        <v>385</v>
      </c>
      <c r="N336" s="34">
        <f t="shared" si="138"/>
        <v>615.75</v>
      </c>
      <c r="O336" s="32">
        <f t="shared" si="139"/>
        <v>230.75</v>
      </c>
      <c r="P336" s="32">
        <f t="shared" si="140"/>
        <v>0</v>
      </c>
      <c r="Q336" s="32">
        <f t="shared" si="141"/>
        <v>0</v>
      </c>
      <c r="R336" s="36">
        <f t="shared" si="142"/>
        <v>0</v>
      </c>
      <c r="S336" s="36">
        <f t="shared" si="143"/>
        <v>0</v>
      </c>
      <c r="T336" s="36">
        <f t="shared" si="144"/>
        <v>0</v>
      </c>
      <c r="U336" s="196">
        <f>'09-22 Hourly Purch Alloc'!J330</f>
        <v>91.330000646486909</v>
      </c>
      <c r="V336" s="185">
        <f t="shared" si="145"/>
        <v>0</v>
      </c>
      <c r="W336" s="37">
        <f t="shared" si="146"/>
        <v>0</v>
      </c>
      <c r="X336" s="38">
        <f t="shared" si="147"/>
        <v>0</v>
      </c>
      <c r="Y336" s="39">
        <f t="shared" si="148"/>
        <v>0</v>
      </c>
      <c r="Z336" s="246"/>
      <c r="AA336" s="189">
        <f t="shared" si="149"/>
        <v>0</v>
      </c>
      <c r="AB336" s="25">
        <f t="shared" si="150"/>
        <v>0</v>
      </c>
      <c r="AD336" s="29"/>
      <c r="AE336" s="67">
        <f>'09-22 Gen Pivot'!V330</f>
        <v>250.84</v>
      </c>
      <c r="AF336" s="195">
        <f>'09-22 KP Int Load &amp; Marg Loss'!N326</f>
        <v>615.75</v>
      </c>
      <c r="AG336" s="302">
        <f>'09-22 KP Int Load &amp; Marg Loss'!V326</f>
        <v>9.1399999999999988</v>
      </c>
      <c r="AH336" s="67">
        <f>'09-22 Gen Pivot'!W330</f>
        <v>385</v>
      </c>
      <c r="AJ336" s="197">
        <f>'09-22 Gen Pivot'!Y330</f>
        <v>385</v>
      </c>
      <c r="AL336" s="29">
        <f t="shared" si="127"/>
        <v>0</v>
      </c>
      <c r="AN336" s="29">
        <f t="shared" si="128"/>
        <v>250.84</v>
      </c>
      <c r="AP336" s="33">
        <f t="shared" si="129"/>
        <v>-134.16</v>
      </c>
      <c r="AR336" s="197">
        <f>'09-22 Gen Pivot'!X330</f>
        <v>1404.9</v>
      </c>
    </row>
    <row r="337" spans="1:44" x14ac:dyDescent="0.25">
      <c r="A337" s="202">
        <f t="shared" si="151"/>
        <v>44818.583333332543</v>
      </c>
      <c r="B337" s="232"/>
      <c r="C337" s="174"/>
      <c r="D337" s="174"/>
      <c r="E337" s="131">
        <f t="shared" si="130"/>
        <v>0</v>
      </c>
      <c r="F337" s="50">
        <f t="shared" si="131"/>
        <v>0</v>
      </c>
      <c r="G337" s="49">
        <f t="shared" si="132"/>
        <v>0</v>
      </c>
      <c r="H337" s="54">
        <f>'09-22 Hourly Purch Alloc'!F331</f>
        <v>383.84799999999996</v>
      </c>
      <c r="I337" s="44">
        <f t="shared" si="133"/>
        <v>9.43</v>
      </c>
      <c r="J337" s="34">
        <f t="shared" si="134"/>
        <v>0</v>
      </c>
      <c r="K337" s="167">
        <f t="shared" si="135"/>
        <v>0</v>
      </c>
      <c r="L337" s="34">
        <f t="shared" si="136"/>
        <v>250.899</v>
      </c>
      <c r="M337" s="34">
        <f t="shared" si="137"/>
        <v>385</v>
      </c>
      <c r="N337" s="34">
        <f t="shared" si="138"/>
        <v>644.19000000000005</v>
      </c>
      <c r="O337" s="32">
        <f t="shared" si="139"/>
        <v>259.19000000000005</v>
      </c>
      <c r="P337" s="32">
        <f t="shared" si="140"/>
        <v>0</v>
      </c>
      <c r="Q337" s="32">
        <f t="shared" si="141"/>
        <v>0</v>
      </c>
      <c r="R337" s="36">
        <f t="shared" si="142"/>
        <v>0</v>
      </c>
      <c r="S337" s="36">
        <f t="shared" si="143"/>
        <v>0</v>
      </c>
      <c r="T337" s="36">
        <f t="shared" si="144"/>
        <v>0</v>
      </c>
      <c r="U337" s="196">
        <f>'09-22 Hourly Purch Alloc'!J331</f>
        <v>96.669998280569402</v>
      </c>
      <c r="V337" s="185">
        <f t="shared" si="145"/>
        <v>0</v>
      </c>
      <c r="W337" s="37">
        <f t="shared" si="146"/>
        <v>0</v>
      </c>
      <c r="X337" s="38">
        <f t="shared" si="147"/>
        <v>0</v>
      </c>
      <c r="Y337" s="39">
        <f t="shared" si="148"/>
        <v>0</v>
      </c>
      <c r="Z337" s="246"/>
      <c r="AA337" s="189">
        <f t="shared" si="149"/>
        <v>0</v>
      </c>
      <c r="AB337" s="25">
        <f t="shared" si="150"/>
        <v>0</v>
      </c>
      <c r="AD337" s="29"/>
      <c r="AE337" s="67">
        <f>'09-22 Gen Pivot'!V331</f>
        <v>250.899</v>
      </c>
      <c r="AF337" s="195">
        <f>'09-22 KP Int Load &amp; Marg Loss'!N327</f>
        <v>644.19000000000005</v>
      </c>
      <c r="AG337" s="302">
        <f>'09-22 KP Int Load &amp; Marg Loss'!V327</f>
        <v>9.43</v>
      </c>
      <c r="AH337" s="67">
        <f>'09-22 Gen Pivot'!W331</f>
        <v>385</v>
      </c>
      <c r="AJ337" s="197">
        <f>'09-22 Gen Pivot'!Y331</f>
        <v>385</v>
      </c>
      <c r="AL337" s="29">
        <f t="shared" si="127"/>
        <v>0</v>
      </c>
      <c r="AN337" s="29">
        <f t="shared" si="128"/>
        <v>250.899</v>
      </c>
      <c r="AP337" s="33">
        <f t="shared" si="129"/>
        <v>-134.101</v>
      </c>
      <c r="AR337" s="197">
        <f>'09-22 Gen Pivot'!X331</f>
        <v>1404.9</v>
      </c>
    </row>
    <row r="338" spans="1:44" x14ac:dyDescent="0.25">
      <c r="A338" s="202">
        <f t="shared" si="151"/>
        <v>44818.624999999207</v>
      </c>
      <c r="B338" s="232"/>
      <c r="C338" s="174"/>
      <c r="D338" s="174"/>
      <c r="E338" s="131">
        <f t="shared" si="130"/>
        <v>0</v>
      </c>
      <c r="F338" s="50">
        <f t="shared" si="131"/>
        <v>0</v>
      </c>
      <c r="G338" s="49">
        <f t="shared" si="132"/>
        <v>0</v>
      </c>
      <c r="H338" s="54">
        <f>'09-22 Hourly Purch Alloc'!F332</f>
        <v>407.101</v>
      </c>
      <c r="I338" s="44">
        <f t="shared" si="133"/>
        <v>9.92</v>
      </c>
      <c r="J338" s="34">
        <f t="shared" si="134"/>
        <v>0</v>
      </c>
      <c r="K338" s="167">
        <f t="shared" si="135"/>
        <v>0</v>
      </c>
      <c r="L338" s="34">
        <f t="shared" si="136"/>
        <v>251.00149999999999</v>
      </c>
      <c r="M338" s="34">
        <f t="shared" si="137"/>
        <v>385</v>
      </c>
      <c r="N338" s="34">
        <f t="shared" si="138"/>
        <v>668.02</v>
      </c>
      <c r="O338" s="32">
        <f t="shared" si="139"/>
        <v>283.02</v>
      </c>
      <c r="P338" s="32">
        <f t="shared" si="140"/>
        <v>0</v>
      </c>
      <c r="Q338" s="32">
        <f t="shared" si="141"/>
        <v>0</v>
      </c>
      <c r="R338" s="36">
        <f t="shared" si="142"/>
        <v>0</v>
      </c>
      <c r="S338" s="36">
        <f t="shared" si="143"/>
        <v>0</v>
      </c>
      <c r="T338" s="36">
        <f t="shared" si="144"/>
        <v>0</v>
      </c>
      <c r="U338" s="196">
        <f>'09-22 Hourly Purch Alloc'!J332</f>
        <v>106.88659423091566</v>
      </c>
      <c r="V338" s="185">
        <f t="shared" si="145"/>
        <v>0</v>
      </c>
      <c r="W338" s="37">
        <f t="shared" si="146"/>
        <v>0</v>
      </c>
      <c r="X338" s="38">
        <f t="shared" si="147"/>
        <v>0</v>
      </c>
      <c r="Y338" s="39">
        <f t="shared" si="148"/>
        <v>0</v>
      </c>
      <c r="Z338" s="246"/>
      <c r="AA338" s="189">
        <f t="shared" si="149"/>
        <v>0</v>
      </c>
      <c r="AB338" s="25">
        <f t="shared" si="150"/>
        <v>0</v>
      </c>
      <c r="AD338" s="29"/>
      <c r="AE338" s="67">
        <f>'09-22 Gen Pivot'!V332</f>
        <v>251.00149999999999</v>
      </c>
      <c r="AF338" s="195">
        <f>'09-22 KP Int Load &amp; Marg Loss'!N328</f>
        <v>668.02</v>
      </c>
      <c r="AG338" s="302">
        <f>'09-22 KP Int Load &amp; Marg Loss'!V328</f>
        <v>9.92</v>
      </c>
      <c r="AH338" s="67">
        <f>'09-22 Gen Pivot'!W332</f>
        <v>385</v>
      </c>
      <c r="AJ338" s="197">
        <f>'09-22 Gen Pivot'!Y332</f>
        <v>385</v>
      </c>
      <c r="AL338" s="29">
        <f t="shared" si="127"/>
        <v>0</v>
      </c>
      <c r="AN338" s="29">
        <f t="shared" si="128"/>
        <v>251.00149999999999</v>
      </c>
      <c r="AP338" s="33">
        <f t="shared" si="129"/>
        <v>-133.99850000000001</v>
      </c>
      <c r="AR338" s="197">
        <f>'09-22 Gen Pivot'!X332</f>
        <v>1404.9</v>
      </c>
    </row>
    <row r="339" spans="1:44" x14ac:dyDescent="0.25">
      <c r="A339" s="202">
        <f t="shared" si="151"/>
        <v>44818.666666665871</v>
      </c>
      <c r="B339" s="232"/>
      <c r="C339" s="174"/>
      <c r="D339" s="174"/>
      <c r="E339" s="131">
        <f t="shared" si="130"/>
        <v>0</v>
      </c>
      <c r="F339" s="50">
        <f t="shared" si="131"/>
        <v>0</v>
      </c>
      <c r="G339" s="49">
        <f t="shared" si="132"/>
        <v>0</v>
      </c>
      <c r="H339" s="54">
        <f>'09-22 Hourly Purch Alloc'!F333</f>
        <v>420.05400000000003</v>
      </c>
      <c r="I339" s="44">
        <f t="shared" si="133"/>
        <v>10.54</v>
      </c>
      <c r="J339" s="34">
        <f t="shared" si="134"/>
        <v>0</v>
      </c>
      <c r="K339" s="167">
        <f t="shared" si="135"/>
        <v>0</v>
      </c>
      <c r="L339" s="34">
        <f t="shared" si="136"/>
        <v>251.803</v>
      </c>
      <c r="M339" s="34">
        <f t="shared" si="137"/>
        <v>385</v>
      </c>
      <c r="N339" s="34">
        <f t="shared" si="138"/>
        <v>682.3900000000001</v>
      </c>
      <c r="O339" s="32">
        <f t="shared" si="139"/>
        <v>297.3900000000001</v>
      </c>
      <c r="P339" s="32">
        <f t="shared" si="140"/>
        <v>0</v>
      </c>
      <c r="Q339" s="32">
        <f t="shared" si="141"/>
        <v>0</v>
      </c>
      <c r="R339" s="36">
        <f t="shared" si="142"/>
        <v>0</v>
      </c>
      <c r="S339" s="36">
        <f t="shared" si="143"/>
        <v>0</v>
      </c>
      <c r="T339" s="36">
        <f t="shared" si="144"/>
        <v>0</v>
      </c>
      <c r="U339" s="196">
        <f>'09-22 Hourly Purch Alloc'!J333</f>
        <v>114.42999947625781</v>
      </c>
      <c r="V339" s="185">
        <f t="shared" si="145"/>
        <v>0</v>
      </c>
      <c r="W339" s="37">
        <f t="shared" si="146"/>
        <v>0</v>
      </c>
      <c r="X339" s="38">
        <f t="shared" si="147"/>
        <v>0</v>
      </c>
      <c r="Y339" s="39">
        <f t="shared" si="148"/>
        <v>0</v>
      </c>
      <c r="Z339" s="246"/>
      <c r="AA339" s="189">
        <f t="shared" si="149"/>
        <v>0</v>
      </c>
      <c r="AB339" s="25">
        <f t="shared" si="150"/>
        <v>0</v>
      </c>
      <c r="AD339" s="29"/>
      <c r="AE339" s="67">
        <f>'09-22 Gen Pivot'!V333</f>
        <v>251.803</v>
      </c>
      <c r="AF339" s="195">
        <f>'09-22 KP Int Load &amp; Marg Loss'!N329</f>
        <v>682.3900000000001</v>
      </c>
      <c r="AG339" s="302">
        <f>'09-22 KP Int Load &amp; Marg Loss'!V329</f>
        <v>10.54</v>
      </c>
      <c r="AH339" s="67">
        <f>'09-22 Gen Pivot'!W333</f>
        <v>385</v>
      </c>
      <c r="AJ339" s="197">
        <f>'09-22 Gen Pivot'!Y333</f>
        <v>385</v>
      </c>
      <c r="AL339" s="29">
        <f t="shared" si="127"/>
        <v>0</v>
      </c>
      <c r="AN339" s="29">
        <f t="shared" si="128"/>
        <v>251.803</v>
      </c>
      <c r="AP339" s="33">
        <f t="shared" si="129"/>
        <v>-133.197</v>
      </c>
      <c r="AR339" s="197">
        <f>'09-22 Gen Pivot'!X333</f>
        <v>1404.9</v>
      </c>
    </row>
    <row r="340" spans="1:44" x14ac:dyDescent="0.25">
      <c r="A340" s="202">
        <f t="shared" si="151"/>
        <v>44818.708333332535</v>
      </c>
      <c r="B340" s="232"/>
      <c r="C340" s="174"/>
      <c r="D340" s="174"/>
      <c r="E340" s="131">
        <f t="shared" si="130"/>
        <v>0</v>
      </c>
      <c r="F340" s="50">
        <f t="shared" si="131"/>
        <v>0</v>
      </c>
      <c r="G340" s="49">
        <f t="shared" si="132"/>
        <v>0</v>
      </c>
      <c r="H340" s="54">
        <f>'09-22 Hourly Purch Alloc'!F334</f>
        <v>431.43299999999999</v>
      </c>
      <c r="I340" s="44">
        <f t="shared" si="133"/>
        <v>11.04</v>
      </c>
      <c r="J340" s="34">
        <f t="shared" si="134"/>
        <v>0</v>
      </c>
      <c r="K340" s="167">
        <f t="shared" si="135"/>
        <v>0</v>
      </c>
      <c r="L340" s="34">
        <f t="shared" si="136"/>
        <v>256.22000000000003</v>
      </c>
      <c r="M340" s="34">
        <f t="shared" si="137"/>
        <v>385</v>
      </c>
      <c r="N340" s="34">
        <f t="shared" si="138"/>
        <v>698.71</v>
      </c>
      <c r="O340" s="32">
        <f t="shared" si="139"/>
        <v>313.71000000000004</v>
      </c>
      <c r="P340" s="32">
        <f t="shared" si="140"/>
        <v>0</v>
      </c>
      <c r="Q340" s="32">
        <f t="shared" si="141"/>
        <v>0</v>
      </c>
      <c r="R340" s="36">
        <f t="shared" si="142"/>
        <v>0</v>
      </c>
      <c r="S340" s="36">
        <f t="shared" si="143"/>
        <v>0</v>
      </c>
      <c r="T340" s="36">
        <f t="shared" si="144"/>
        <v>0</v>
      </c>
      <c r="U340" s="196">
        <f>'09-22 Hourly Purch Alloc'!J334</f>
        <v>127.75163607558996</v>
      </c>
      <c r="V340" s="185">
        <f t="shared" si="145"/>
        <v>0</v>
      </c>
      <c r="W340" s="37">
        <f t="shared" si="146"/>
        <v>0</v>
      </c>
      <c r="X340" s="38">
        <f t="shared" si="147"/>
        <v>0</v>
      </c>
      <c r="Y340" s="39">
        <f t="shared" si="148"/>
        <v>0</v>
      </c>
      <c r="Z340" s="246"/>
      <c r="AA340" s="189">
        <f t="shared" si="149"/>
        <v>0</v>
      </c>
      <c r="AB340" s="25">
        <f t="shared" si="150"/>
        <v>0</v>
      </c>
      <c r="AD340" s="29"/>
      <c r="AE340" s="67">
        <f>'09-22 Gen Pivot'!V334</f>
        <v>256.22000000000003</v>
      </c>
      <c r="AF340" s="195">
        <f>'09-22 KP Int Load &amp; Marg Loss'!N330</f>
        <v>698.71</v>
      </c>
      <c r="AG340" s="302">
        <f>'09-22 KP Int Load &amp; Marg Loss'!V330</f>
        <v>11.04</v>
      </c>
      <c r="AH340" s="67">
        <f>'09-22 Gen Pivot'!W334</f>
        <v>385</v>
      </c>
      <c r="AJ340" s="197">
        <f>'09-22 Gen Pivot'!Y334</f>
        <v>385</v>
      </c>
      <c r="AL340" s="29">
        <f t="shared" si="127"/>
        <v>0</v>
      </c>
      <c r="AN340" s="29">
        <f t="shared" si="128"/>
        <v>256.22000000000003</v>
      </c>
      <c r="AP340" s="33">
        <f t="shared" si="129"/>
        <v>-128.77999999999997</v>
      </c>
      <c r="AR340" s="197">
        <f>'09-22 Gen Pivot'!X334</f>
        <v>1404.9</v>
      </c>
    </row>
    <row r="341" spans="1:44" x14ac:dyDescent="0.25">
      <c r="A341" s="202">
        <f t="shared" si="151"/>
        <v>44818.7499999992</v>
      </c>
      <c r="B341" s="232"/>
      <c r="C341" s="174"/>
      <c r="D341" s="174"/>
      <c r="E341" s="131">
        <f t="shared" si="130"/>
        <v>0</v>
      </c>
      <c r="F341" s="50">
        <f t="shared" si="131"/>
        <v>0</v>
      </c>
      <c r="G341" s="49">
        <f t="shared" si="132"/>
        <v>0</v>
      </c>
      <c r="H341" s="54">
        <f>'09-22 Hourly Purch Alloc'!F335</f>
        <v>437.36799999999999</v>
      </c>
      <c r="I341" s="44">
        <f t="shared" si="133"/>
        <v>11.53</v>
      </c>
      <c r="J341" s="34">
        <f t="shared" si="134"/>
        <v>0</v>
      </c>
      <c r="K341" s="167">
        <f t="shared" si="135"/>
        <v>0</v>
      </c>
      <c r="L341" s="34">
        <f t="shared" si="136"/>
        <v>252.95849999999999</v>
      </c>
      <c r="M341" s="34">
        <f t="shared" si="137"/>
        <v>385</v>
      </c>
      <c r="N341" s="34">
        <f t="shared" si="138"/>
        <v>701.86</v>
      </c>
      <c r="O341" s="32">
        <f t="shared" si="139"/>
        <v>316.86</v>
      </c>
      <c r="P341" s="32">
        <f t="shared" si="140"/>
        <v>0</v>
      </c>
      <c r="Q341" s="32">
        <f t="shared" si="141"/>
        <v>0</v>
      </c>
      <c r="R341" s="36">
        <f t="shared" si="142"/>
        <v>0</v>
      </c>
      <c r="S341" s="36">
        <f t="shared" si="143"/>
        <v>0</v>
      </c>
      <c r="T341" s="36">
        <f t="shared" si="144"/>
        <v>0</v>
      </c>
      <c r="U341" s="196">
        <f>'09-22 Hourly Purch Alloc'!J335</f>
        <v>136.37756638803023</v>
      </c>
      <c r="V341" s="185">
        <f t="shared" si="145"/>
        <v>0</v>
      </c>
      <c r="W341" s="37">
        <f t="shared" si="146"/>
        <v>0</v>
      </c>
      <c r="X341" s="38">
        <f t="shared" si="147"/>
        <v>0</v>
      </c>
      <c r="Y341" s="39">
        <f t="shared" si="148"/>
        <v>0</v>
      </c>
      <c r="Z341" s="246"/>
      <c r="AA341" s="189">
        <f t="shared" si="149"/>
        <v>0</v>
      </c>
      <c r="AB341" s="25">
        <f t="shared" si="150"/>
        <v>0</v>
      </c>
      <c r="AD341" s="29"/>
      <c r="AE341" s="67">
        <f>'09-22 Gen Pivot'!V335</f>
        <v>252.95849999999999</v>
      </c>
      <c r="AF341" s="195">
        <f>'09-22 KP Int Load &amp; Marg Loss'!N331</f>
        <v>701.86</v>
      </c>
      <c r="AG341" s="302">
        <f>'09-22 KP Int Load &amp; Marg Loss'!V331</f>
        <v>11.53</v>
      </c>
      <c r="AH341" s="67">
        <f>'09-22 Gen Pivot'!W335</f>
        <v>385</v>
      </c>
      <c r="AJ341" s="197">
        <f>'09-22 Gen Pivot'!Y335</f>
        <v>385</v>
      </c>
      <c r="AL341" s="29">
        <f t="shared" si="127"/>
        <v>0</v>
      </c>
      <c r="AN341" s="29">
        <f t="shared" si="128"/>
        <v>252.95849999999999</v>
      </c>
      <c r="AP341" s="33">
        <f t="shared" si="129"/>
        <v>-132.04150000000001</v>
      </c>
      <c r="AR341" s="197">
        <f>'09-22 Gen Pivot'!X335</f>
        <v>1404.9</v>
      </c>
    </row>
    <row r="342" spans="1:44" x14ac:dyDescent="0.25">
      <c r="A342" s="202">
        <f t="shared" si="151"/>
        <v>44818.791666665864</v>
      </c>
      <c r="B342" s="232"/>
      <c r="C342" s="174"/>
      <c r="D342" s="174"/>
      <c r="E342" s="131">
        <f t="shared" si="130"/>
        <v>0</v>
      </c>
      <c r="F342" s="50">
        <f t="shared" si="131"/>
        <v>0</v>
      </c>
      <c r="G342" s="49">
        <f t="shared" si="132"/>
        <v>0</v>
      </c>
      <c r="H342" s="54">
        <f>'09-22 Hourly Purch Alloc'!F336</f>
        <v>421.58</v>
      </c>
      <c r="I342" s="44">
        <f t="shared" si="133"/>
        <v>11.259999999999998</v>
      </c>
      <c r="J342" s="34">
        <f t="shared" si="134"/>
        <v>0</v>
      </c>
      <c r="K342" s="167">
        <f t="shared" si="135"/>
        <v>0</v>
      </c>
      <c r="L342" s="34">
        <f t="shared" si="136"/>
        <v>252.249</v>
      </c>
      <c r="M342" s="34">
        <f t="shared" si="137"/>
        <v>385</v>
      </c>
      <c r="N342" s="34">
        <f t="shared" si="138"/>
        <v>685.07999999999993</v>
      </c>
      <c r="O342" s="32">
        <f t="shared" si="139"/>
        <v>300.07999999999993</v>
      </c>
      <c r="P342" s="32">
        <f t="shared" si="140"/>
        <v>0</v>
      </c>
      <c r="Q342" s="32">
        <f t="shared" si="141"/>
        <v>0</v>
      </c>
      <c r="R342" s="36">
        <f t="shared" si="142"/>
        <v>0</v>
      </c>
      <c r="S342" s="36">
        <f t="shared" si="143"/>
        <v>0</v>
      </c>
      <c r="T342" s="36">
        <f t="shared" si="144"/>
        <v>0</v>
      </c>
      <c r="U342" s="196">
        <f>'09-22 Hourly Purch Alloc'!J336</f>
        <v>121.01322543763938</v>
      </c>
      <c r="V342" s="185">
        <f t="shared" si="145"/>
        <v>0</v>
      </c>
      <c r="W342" s="37">
        <f t="shared" si="146"/>
        <v>0</v>
      </c>
      <c r="X342" s="38">
        <f t="shared" si="147"/>
        <v>0</v>
      </c>
      <c r="Y342" s="39">
        <f t="shared" si="148"/>
        <v>0</v>
      </c>
      <c r="Z342" s="246"/>
      <c r="AA342" s="189">
        <f t="shared" si="149"/>
        <v>0</v>
      </c>
      <c r="AB342" s="25">
        <f t="shared" si="150"/>
        <v>0</v>
      </c>
      <c r="AD342" s="29"/>
      <c r="AE342" s="67">
        <f>'09-22 Gen Pivot'!V336</f>
        <v>252.249</v>
      </c>
      <c r="AF342" s="195">
        <f>'09-22 KP Int Load &amp; Marg Loss'!N332</f>
        <v>685.07999999999993</v>
      </c>
      <c r="AG342" s="302">
        <f>'09-22 KP Int Load &amp; Marg Loss'!V332</f>
        <v>11.259999999999998</v>
      </c>
      <c r="AH342" s="67">
        <f>'09-22 Gen Pivot'!W336</f>
        <v>385</v>
      </c>
      <c r="AJ342" s="197">
        <f>'09-22 Gen Pivot'!Y336</f>
        <v>385</v>
      </c>
      <c r="AL342" s="29">
        <f t="shared" si="127"/>
        <v>0</v>
      </c>
      <c r="AN342" s="29">
        <f t="shared" si="128"/>
        <v>252.249</v>
      </c>
      <c r="AP342" s="33">
        <f t="shared" si="129"/>
        <v>-132.751</v>
      </c>
      <c r="AR342" s="197">
        <f>'09-22 Gen Pivot'!X336</f>
        <v>1404.9</v>
      </c>
    </row>
    <row r="343" spans="1:44" x14ac:dyDescent="0.25">
      <c r="A343" s="202">
        <f t="shared" si="151"/>
        <v>44818.833333332528</v>
      </c>
      <c r="B343" s="232"/>
      <c r="C343" s="174"/>
      <c r="D343" s="174"/>
      <c r="E343" s="131">
        <f t="shared" si="130"/>
        <v>0</v>
      </c>
      <c r="F343" s="50">
        <f t="shared" si="131"/>
        <v>0</v>
      </c>
      <c r="G343" s="49">
        <f t="shared" si="132"/>
        <v>0</v>
      </c>
      <c r="H343" s="54">
        <f>'09-22 Hourly Purch Alloc'!F337</f>
        <v>401.93</v>
      </c>
      <c r="I343" s="44">
        <f t="shared" si="133"/>
        <v>10.959999999999999</v>
      </c>
      <c r="J343" s="34">
        <f t="shared" si="134"/>
        <v>0</v>
      </c>
      <c r="K343" s="167">
        <f t="shared" si="135"/>
        <v>0</v>
      </c>
      <c r="L343" s="34">
        <f t="shared" si="136"/>
        <v>250.91550000000001</v>
      </c>
      <c r="M343" s="34">
        <f t="shared" si="137"/>
        <v>385</v>
      </c>
      <c r="N343" s="34">
        <f t="shared" si="138"/>
        <v>663.8</v>
      </c>
      <c r="O343" s="32">
        <f t="shared" si="139"/>
        <v>278.79999999999995</v>
      </c>
      <c r="P343" s="32">
        <f t="shared" si="140"/>
        <v>0</v>
      </c>
      <c r="Q343" s="32">
        <f t="shared" si="141"/>
        <v>0</v>
      </c>
      <c r="R343" s="36">
        <f t="shared" si="142"/>
        <v>0</v>
      </c>
      <c r="S343" s="36">
        <f t="shared" si="143"/>
        <v>0</v>
      </c>
      <c r="T343" s="36">
        <f t="shared" si="144"/>
        <v>0</v>
      </c>
      <c r="U343" s="196">
        <f>'09-22 Hourly Purch Alloc'!J337</f>
        <v>113.01685552210584</v>
      </c>
      <c r="V343" s="185">
        <f t="shared" si="145"/>
        <v>0</v>
      </c>
      <c r="W343" s="37">
        <f t="shared" si="146"/>
        <v>0</v>
      </c>
      <c r="X343" s="38">
        <f t="shared" si="147"/>
        <v>0</v>
      </c>
      <c r="Y343" s="39">
        <f t="shared" si="148"/>
        <v>0</v>
      </c>
      <c r="Z343" s="246"/>
      <c r="AA343" s="189">
        <f t="shared" si="149"/>
        <v>0</v>
      </c>
      <c r="AB343" s="25">
        <f t="shared" si="150"/>
        <v>0</v>
      </c>
      <c r="AD343" s="29"/>
      <c r="AE343" s="67">
        <f>'09-22 Gen Pivot'!V337</f>
        <v>250.91550000000001</v>
      </c>
      <c r="AF343" s="195">
        <f>'09-22 KP Int Load &amp; Marg Loss'!N333</f>
        <v>663.8</v>
      </c>
      <c r="AG343" s="302">
        <f>'09-22 KP Int Load &amp; Marg Loss'!V333</f>
        <v>10.959999999999999</v>
      </c>
      <c r="AH343" s="67">
        <f>'09-22 Gen Pivot'!W337</f>
        <v>385</v>
      </c>
      <c r="AJ343" s="197">
        <f>'09-22 Gen Pivot'!Y337</f>
        <v>385</v>
      </c>
      <c r="AL343" s="29">
        <f t="shared" si="127"/>
        <v>0</v>
      </c>
      <c r="AN343" s="29">
        <f t="shared" si="128"/>
        <v>250.91550000000001</v>
      </c>
      <c r="AP343" s="33">
        <f t="shared" si="129"/>
        <v>-134.08449999999999</v>
      </c>
      <c r="AR343" s="197">
        <f>'09-22 Gen Pivot'!X337</f>
        <v>1404.9</v>
      </c>
    </row>
    <row r="344" spans="1:44" x14ac:dyDescent="0.25">
      <c r="A344" s="202">
        <f t="shared" si="151"/>
        <v>44818.874999999192</v>
      </c>
      <c r="B344" s="232"/>
      <c r="C344" s="174"/>
      <c r="D344" s="174"/>
      <c r="E344" s="131">
        <f t="shared" si="130"/>
        <v>0</v>
      </c>
      <c r="F344" s="50">
        <f t="shared" si="131"/>
        <v>0</v>
      </c>
      <c r="G344" s="49">
        <f t="shared" si="132"/>
        <v>0</v>
      </c>
      <c r="H344" s="54">
        <f>'09-22 Hourly Purch Alloc'!F338</f>
        <v>395.82900000000001</v>
      </c>
      <c r="I344" s="44">
        <f t="shared" si="133"/>
        <v>10.629999999999999</v>
      </c>
      <c r="J344" s="34">
        <f t="shared" si="134"/>
        <v>0</v>
      </c>
      <c r="K344" s="167">
        <f t="shared" si="135"/>
        <v>0</v>
      </c>
      <c r="L344" s="34">
        <f t="shared" si="136"/>
        <v>250.88749999999999</v>
      </c>
      <c r="M344" s="34">
        <f t="shared" si="137"/>
        <v>385</v>
      </c>
      <c r="N344" s="34">
        <f t="shared" si="138"/>
        <v>657.3599999999999</v>
      </c>
      <c r="O344" s="32">
        <f t="shared" si="139"/>
        <v>272.3599999999999</v>
      </c>
      <c r="P344" s="32">
        <f t="shared" si="140"/>
        <v>0</v>
      </c>
      <c r="Q344" s="32">
        <f t="shared" si="141"/>
        <v>0</v>
      </c>
      <c r="R344" s="36">
        <f t="shared" si="142"/>
        <v>0</v>
      </c>
      <c r="S344" s="36">
        <f t="shared" si="143"/>
        <v>0</v>
      </c>
      <c r="T344" s="36">
        <f t="shared" si="144"/>
        <v>0</v>
      </c>
      <c r="U344" s="196">
        <f>'09-22 Hourly Purch Alloc'!J338</f>
        <v>104.53660118889722</v>
      </c>
      <c r="V344" s="185">
        <f t="shared" si="145"/>
        <v>0</v>
      </c>
      <c r="W344" s="37">
        <f t="shared" si="146"/>
        <v>0</v>
      </c>
      <c r="X344" s="38">
        <f t="shared" si="147"/>
        <v>0</v>
      </c>
      <c r="Y344" s="39">
        <f t="shared" si="148"/>
        <v>0</v>
      </c>
      <c r="Z344" s="246"/>
      <c r="AA344" s="189">
        <f t="shared" si="149"/>
        <v>0</v>
      </c>
      <c r="AB344" s="25">
        <f t="shared" si="150"/>
        <v>0</v>
      </c>
      <c r="AD344" s="29"/>
      <c r="AE344" s="67">
        <f>'09-22 Gen Pivot'!V338</f>
        <v>250.88749999999999</v>
      </c>
      <c r="AF344" s="195">
        <f>'09-22 KP Int Load &amp; Marg Loss'!N334</f>
        <v>657.3599999999999</v>
      </c>
      <c r="AG344" s="302">
        <f>'09-22 KP Int Load &amp; Marg Loss'!V334</f>
        <v>10.629999999999999</v>
      </c>
      <c r="AH344" s="67">
        <f>'09-22 Gen Pivot'!W338</f>
        <v>385</v>
      </c>
      <c r="AJ344" s="197">
        <f>'09-22 Gen Pivot'!Y338</f>
        <v>385</v>
      </c>
      <c r="AL344" s="29">
        <f t="shared" si="127"/>
        <v>0</v>
      </c>
      <c r="AN344" s="29">
        <f t="shared" si="128"/>
        <v>250.88749999999999</v>
      </c>
      <c r="AP344" s="33">
        <f t="shared" si="129"/>
        <v>-134.11250000000001</v>
      </c>
      <c r="AR344" s="197">
        <f>'09-22 Gen Pivot'!X338</f>
        <v>1404.9</v>
      </c>
    </row>
    <row r="345" spans="1:44" x14ac:dyDescent="0.25">
      <c r="A345" s="202">
        <f t="shared" si="151"/>
        <v>44818.916666665857</v>
      </c>
      <c r="B345" s="232"/>
      <c r="C345" s="174"/>
      <c r="D345" s="174"/>
      <c r="E345" s="131">
        <f t="shared" si="130"/>
        <v>0</v>
      </c>
      <c r="F345" s="50">
        <f t="shared" si="131"/>
        <v>0</v>
      </c>
      <c r="G345" s="49">
        <f t="shared" si="132"/>
        <v>0</v>
      </c>
      <c r="H345" s="54">
        <f>'09-22 Hourly Purch Alloc'!F339</f>
        <v>367.54399999999998</v>
      </c>
      <c r="I345" s="44">
        <f t="shared" si="133"/>
        <v>10.46</v>
      </c>
      <c r="J345" s="34">
        <f t="shared" si="134"/>
        <v>0</v>
      </c>
      <c r="K345" s="167">
        <f t="shared" si="135"/>
        <v>0</v>
      </c>
      <c r="L345" s="34">
        <f t="shared" si="136"/>
        <v>251.08199999999999</v>
      </c>
      <c r="M345" s="34">
        <f t="shared" si="137"/>
        <v>385</v>
      </c>
      <c r="N345" s="34">
        <f t="shared" si="138"/>
        <v>629.09</v>
      </c>
      <c r="O345" s="32">
        <f t="shared" si="139"/>
        <v>244.09000000000003</v>
      </c>
      <c r="P345" s="32">
        <f t="shared" si="140"/>
        <v>0</v>
      </c>
      <c r="Q345" s="32">
        <f t="shared" si="141"/>
        <v>0</v>
      </c>
      <c r="R345" s="36">
        <f t="shared" si="142"/>
        <v>0</v>
      </c>
      <c r="S345" s="36">
        <f t="shared" si="143"/>
        <v>0</v>
      </c>
      <c r="T345" s="36">
        <f t="shared" si="144"/>
        <v>0</v>
      </c>
      <c r="U345" s="196">
        <f>'09-22 Hourly Purch Alloc'!J339</f>
        <v>90.408089262782141</v>
      </c>
      <c r="V345" s="185">
        <f t="shared" si="145"/>
        <v>0</v>
      </c>
      <c r="W345" s="37">
        <f t="shared" si="146"/>
        <v>0</v>
      </c>
      <c r="X345" s="38">
        <f t="shared" si="147"/>
        <v>0</v>
      </c>
      <c r="Y345" s="39">
        <f t="shared" si="148"/>
        <v>0</v>
      </c>
      <c r="Z345" s="246"/>
      <c r="AA345" s="189">
        <f t="shared" si="149"/>
        <v>0</v>
      </c>
      <c r="AB345" s="25">
        <f t="shared" si="150"/>
        <v>0</v>
      </c>
      <c r="AD345" s="29"/>
      <c r="AE345" s="67">
        <f>'09-22 Gen Pivot'!V339</f>
        <v>251.08199999999999</v>
      </c>
      <c r="AF345" s="195">
        <f>'09-22 KP Int Load &amp; Marg Loss'!N335</f>
        <v>629.09</v>
      </c>
      <c r="AG345" s="302">
        <f>'09-22 KP Int Load &amp; Marg Loss'!V335</f>
        <v>10.46</v>
      </c>
      <c r="AH345" s="67">
        <f>'09-22 Gen Pivot'!W339</f>
        <v>385</v>
      </c>
      <c r="AJ345" s="197">
        <f>'09-22 Gen Pivot'!Y339</f>
        <v>385</v>
      </c>
      <c r="AL345" s="29">
        <f t="shared" si="127"/>
        <v>0</v>
      </c>
      <c r="AN345" s="29">
        <f t="shared" si="128"/>
        <v>251.08199999999999</v>
      </c>
      <c r="AP345" s="33">
        <f t="shared" si="129"/>
        <v>-133.91800000000001</v>
      </c>
      <c r="AR345" s="197">
        <f>'09-22 Gen Pivot'!X339</f>
        <v>1404.9</v>
      </c>
    </row>
    <row r="346" spans="1:44" x14ac:dyDescent="0.25">
      <c r="A346" s="202">
        <f t="shared" si="151"/>
        <v>44818.958333332521</v>
      </c>
      <c r="B346" s="232"/>
      <c r="C346" s="174"/>
      <c r="D346" s="174"/>
      <c r="E346" s="131">
        <f t="shared" si="130"/>
        <v>0</v>
      </c>
      <c r="F346" s="50">
        <f t="shared" si="131"/>
        <v>0</v>
      </c>
      <c r="G346" s="49">
        <f t="shared" si="132"/>
        <v>0</v>
      </c>
      <c r="H346" s="54">
        <f>'09-22 Hourly Purch Alloc'!F340</f>
        <v>328.46700000000004</v>
      </c>
      <c r="I346" s="44">
        <f t="shared" si="133"/>
        <v>9.2299999999999986</v>
      </c>
      <c r="J346" s="34">
        <f t="shared" si="134"/>
        <v>0</v>
      </c>
      <c r="K346" s="167">
        <f t="shared" si="135"/>
        <v>0</v>
      </c>
      <c r="L346" s="34">
        <f t="shared" si="136"/>
        <v>251.011</v>
      </c>
      <c r="M346" s="34">
        <f t="shared" si="137"/>
        <v>385</v>
      </c>
      <c r="N346" s="34">
        <f t="shared" si="138"/>
        <v>588.72</v>
      </c>
      <c r="O346" s="32">
        <f t="shared" si="139"/>
        <v>203.72000000000003</v>
      </c>
      <c r="P346" s="32">
        <f t="shared" si="140"/>
        <v>0</v>
      </c>
      <c r="Q346" s="32">
        <f t="shared" si="141"/>
        <v>0</v>
      </c>
      <c r="R346" s="36">
        <f t="shared" si="142"/>
        <v>0</v>
      </c>
      <c r="S346" s="36">
        <f t="shared" si="143"/>
        <v>0</v>
      </c>
      <c r="T346" s="36">
        <f t="shared" si="144"/>
        <v>0</v>
      </c>
      <c r="U346" s="196">
        <f>'09-22 Hourly Purch Alloc'!J340</f>
        <v>81.44586060700162</v>
      </c>
      <c r="V346" s="185">
        <f t="shared" si="145"/>
        <v>0</v>
      </c>
      <c r="W346" s="37">
        <f t="shared" si="146"/>
        <v>0</v>
      </c>
      <c r="X346" s="38">
        <f t="shared" si="147"/>
        <v>0</v>
      </c>
      <c r="Y346" s="39">
        <f t="shared" si="148"/>
        <v>0</v>
      </c>
      <c r="Z346" s="246"/>
      <c r="AA346" s="189">
        <f t="shared" si="149"/>
        <v>0</v>
      </c>
      <c r="AB346" s="25">
        <f t="shared" si="150"/>
        <v>0</v>
      </c>
      <c r="AD346" s="29"/>
      <c r="AE346" s="67">
        <f>'09-22 Gen Pivot'!V340</f>
        <v>251.011</v>
      </c>
      <c r="AF346" s="195">
        <f>'09-22 KP Int Load &amp; Marg Loss'!N336</f>
        <v>588.72</v>
      </c>
      <c r="AG346" s="302">
        <f>'09-22 KP Int Load &amp; Marg Loss'!V336</f>
        <v>9.2299999999999986</v>
      </c>
      <c r="AH346" s="67">
        <f>'09-22 Gen Pivot'!W340</f>
        <v>385</v>
      </c>
      <c r="AJ346" s="197">
        <f>'09-22 Gen Pivot'!Y340</f>
        <v>385</v>
      </c>
      <c r="AL346" s="29">
        <f t="shared" si="127"/>
        <v>0</v>
      </c>
      <c r="AN346" s="29">
        <f t="shared" si="128"/>
        <v>251.011</v>
      </c>
      <c r="AP346" s="33">
        <f t="shared" si="129"/>
        <v>-133.989</v>
      </c>
      <c r="AR346" s="197">
        <f>'09-22 Gen Pivot'!X340</f>
        <v>1404.9</v>
      </c>
    </row>
    <row r="347" spans="1:44" x14ac:dyDescent="0.25">
      <c r="A347" s="202">
        <f t="shared" si="151"/>
        <v>44818.999999999185</v>
      </c>
      <c r="B347" s="232"/>
      <c r="C347" s="174"/>
      <c r="D347" s="174"/>
      <c r="E347" s="131">
        <f t="shared" si="130"/>
        <v>0</v>
      </c>
      <c r="F347" s="50">
        <f t="shared" si="131"/>
        <v>0</v>
      </c>
      <c r="G347" s="49">
        <f t="shared" si="132"/>
        <v>0</v>
      </c>
      <c r="H347" s="54">
        <f>'09-22 Hourly Purch Alloc'!F341</f>
        <v>284.86700000000002</v>
      </c>
      <c r="I347" s="44">
        <f t="shared" si="133"/>
        <v>8.8699999999999992</v>
      </c>
      <c r="J347" s="34">
        <f t="shared" si="134"/>
        <v>0</v>
      </c>
      <c r="K347" s="167">
        <f t="shared" si="135"/>
        <v>0</v>
      </c>
      <c r="L347" s="34">
        <f t="shared" si="136"/>
        <v>250.97049999999999</v>
      </c>
      <c r="M347" s="34">
        <f t="shared" si="137"/>
        <v>385</v>
      </c>
      <c r="N347" s="34">
        <f t="shared" si="138"/>
        <v>544.69999999999993</v>
      </c>
      <c r="O347" s="32">
        <f t="shared" si="139"/>
        <v>159.69999999999993</v>
      </c>
      <c r="P347" s="32">
        <f t="shared" si="140"/>
        <v>0</v>
      </c>
      <c r="Q347" s="32">
        <f t="shared" si="141"/>
        <v>0</v>
      </c>
      <c r="R347" s="36">
        <f t="shared" si="142"/>
        <v>0</v>
      </c>
      <c r="S347" s="36">
        <f t="shared" si="143"/>
        <v>0</v>
      </c>
      <c r="T347" s="36">
        <f t="shared" si="144"/>
        <v>0</v>
      </c>
      <c r="U347" s="196">
        <f>'09-22 Hourly Purch Alloc'!J341</f>
        <v>71.888325773080055</v>
      </c>
      <c r="V347" s="185">
        <f t="shared" si="145"/>
        <v>0</v>
      </c>
      <c r="W347" s="37">
        <f t="shared" si="146"/>
        <v>0</v>
      </c>
      <c r="X347" s="38">
        <f t="shared" si="147"/>
        <v>0</v>
      </c>
      <c r="Y347" s="39">
        <f t="shared" si="148"/>
        <v>0</v>
      </c>
      <c r="Z347" s="246"/>
      <c r="AA347" s="189">
        <f t="shared" si="149"/>
        <v>0</v>
      </c>
      <c r="AB347" s="25">
        <f t="shared" si="150"/>
        <v>0</v>
      </c>
      <c r="AD347" s="29"/>
      <c r="AE347" s="67">
        <f>'09-22 Gen Pivot'!V341</f>
        <v>250.97049999999999</v>
      </c>
      <c r="AF347" s="195">
        <f>'09-22 KP Int Load &amp; Marg Loss'!N337</f>
        <v>544.69999999999993</v>
      </c>
      <c r="AG347" s="302">
        <f>'09-22 KP Int Load &amp; Marg Loss'!V337</f>
        <v>8.8699999999999992</v>
      </c>
      <c r="AH347" s="67">
        <f>'09-22 Gen Pivot'!W341</f>
        <v>385</v>
      </c>
      <c r="AJ347" s="197">
        <f>'09-22 Gen Pivot'!Y341</f>
        <v>385</v>
      </c>
      <c r="AL347" s="29">
        <f t="shared" si="127"/>
        <v>0</v>
      </c>
      <c r="AN347" s="29">
        <f t="shared" si="128"/>
        <v>250.97049999999999</v>
      </c>
      <c r="AP347" s="33">
        <f t="shared" si="129"/>
        <v>-134.02950000000001</v>
      </c>
      <c r="AR347" s="197">
        <f>'09-22 Gen Pivot'!X341</f>
        <v>1404.9</v>
      </c>
    </row>
    <row r="348" spans="1:44" x14ac:dyDescent="0.25">
      <c r="A348" s="202">
        <f t="shared" si="151"/>
        <v>44819.041666665849</v>
      </c>
      <c r="B348" s="232"/>
      <c r="C348" s="174"/>
      <c r="D348" s="174"/>
      <c r="E348" s="131">
        <f t="shared" si="130"/>
        <v>0</v>
      </c>
      <c r="F348" s="50">
        <f t="shared" si="131"/>
        <v>0</v>
      </c>
      <c r="G348" s="49">
        <f t="shared" si="132"/>
        <v>0</v>
      </c>
      <c r="H348" s="54">
        <f>'09-22 Hourly Purch Alloc'!F342</f>
        <v>261.90600000000001</v>
      </c>
      <c r="I348" s="44">
        <f t="shared" si="133"/>
        <v>8.77</v>
      </c>
      <c r="J348" s="34">
        <f t="shared" si="134"/>
        <v>0</v>
      </c>
      <c r="K348" s="167">
        <f t="shared" si="135"/>
        <v>0</v>
      </c>
      <c r="L348" s="34">
        <f t="shared" si="136"/>
        <v>250.90649999999999</v>
      </c>
      <c r="M348" s="34">
        <f t="shared" si="137"/>
        <v>385</v>
      </c>
      <c r="N348" s="34">
        <f t="shared" si="138"/>
        <v>521.58999999999992</v>
      </c>
      <c r="O348" s="32">
        <f t="shared" si="139"/>
        <v>136.58999999999992</v>
      </c>
      <c r="P348" s="32">
        <f t="shared" si="140"/>
        <v>0</v>
      </c>
      <c r="Q348" s="32">
        <f t="shared" si="141"/>
        <v>0</v>
      </c>
      <c r="R348" s="36">
        <f t="shared" si="142"/>
        <v>0</v>
      </c>
      <c r="S348" s="36">
        <f t="shared" si="143"/>
        <v>0</v>
      </c>
      <c r="T348" s="36">
        <f t="shared" si="144"/>
        <v>0</v>
      </c>
      <c r="U348" s="196">
        <f>'09-22 Hourly Purch Alloc'!J342</f>
        <v>67.010461867998444</v>
      </c>
      <c r="V348" s="185">
        <f t="shared" si="145"/>
        <v>0</v>
      </c>
      <c r="W348" s="37">
        <f t="shared" si="146"/>
        <v>0</v>
      </c>
      <c r="X348" s="38">
        <f t="shared" si="147"/>
        <v>0</v>
      </c>
      <c r="Y348" s="39">
        <f t="shared" si="148"/>
        <v>0</v>
      </c>
      <c r="Z348" s="246"/>
      <c r="AA348" s="189">
        <f t="shared" si="149"/>
        <v>0</v>
      </c>
      <c r="AB348" s="25">
        <f t="shared" si="150"/>
        <v>0</v>
      </c>
      <c r="AD348" s="29"/>
      <c r="AE348" s="67">
        <f>'09-22 Gen Pivot'!V342</f>
        <v>250.90649999999999</v>
      </c>
      <c r="AF348" s="195">
        <f>'09-22 KP Int Load &amp; Marg Loss'!N338</f>
        <v>521.58999999999992</v>
      </c>
      <c r="AG348" s="302">
        <f>'09-22 KP Int Load &amp; Marg Loss'!V338</f>
        <v>8.77</v>
      </c>
      <c r="AH348" s="67">
        <f>'09-22 Gen Pivot'!W342</f>
        <v>385</v>
      </c>
      <c r="AJ348" s="197">
        <f>'09-22 Gen Pivot'!Y342</f>
        <v>385</v>
      </c>
      <c r="AL348" s="29">
        <f t="shared" si="127"/>
        <v>0</v>
      </c>
      <c r="AN348" s="29">
        <f t="shared" si="128"/>
        <v>250.90649999999999</v>
      </c>
      <c r="AP348" s="33">
        <f t="shared" si="129"/>
        <v>-134.09350000000001</v>
      </c>
      <c r="AR348" s="197">
        <f>'09-22 Gen Pivot'!X342</f>
        <v>1404.9</v>
      </c>
    </row>
    <row r="349" spans="1:44" x14ac:dyDescent="0.25">
      <c r="A349" s="202">
        <f t="shared" si="151"/>
        <v>44819.083333332514</v>
      </c>
      <c r="B349" s="232"/>
      <c r="C349" s="174"/>
      <c r="D349" s="174"/>
      <c r="E349" s="131">
        <f t="shared" si="130"/>
        <v>0</v>
      </c>
      <c r="F349" s="50">
        <f t="shared" si="131"/>
        <v>0</v>
      </c>
      <c r="G349" s="49">
        <f t="shared" si="132"/>
        <v>0</v>
      </c>
      <c r="H349" s="54">
        <f>'09-22 Hourly Purch Alloc'!F343</f>
        <v>242.58599999999998</v>
      </c>
      <c r="I349" s="44">
        <f t="shared" si="133"/>
        <v>8.15</v>
      </c>
      <c r="J349" s="34">
        <f t="shared" si="134"/>
        <v>0</v>
      </c>
      <c r="K349" s="167">
        <f t="shared" si="135"/>
        <v>0</v>
      </c>
      <c r="L349" s="34">
        <f t="shared" si="136"/>
        <v>251.13650000000001</v>
      </c>
      <c r="M349" s="34">
        <f t="shared" si="137"/>
        <v>385</v>
      </c>
      <c r="N349" s="34">
        <f t="shared" si="138"/>
        <v>501.88</v>
      </c>
      <c r="O349" s="32">
        <f t="shared" si="139"/>
        <v>116.88</v>
      </c>
      <c r="P349" s="32">
        <f t="shared" si="140"/>
        <v>0</v>
      </c>
      <c r="Q349" s="32">
        <f t="shared" si="141"/>
        <v>0</v>
      </c>
      <c r="R349" s="36">
        <f t="shared" si="142"/>
        <v>0</v>
      </c>
      <c r="S349" s="36">
        <f t="shared" si="143"/>
        <v>0</v>
      </c>
      <c r="T349" s="36">
        <f t="shared" si="144"/>
        <v>0</v>
      </c>
      <c r="U349" s="196">
        <f>'09-22 Hourly Purch Alloc'!J343</f>
        <v>63.002633597981749</v>
      </c>
      <c r="V349" s="185">
        <f t="shared" si="145"/>
        <v>0</v>
      </c>
      <c r="W349" s="37">
        <f t="shared" si="146"/>
        <v>0</v>
      </c>
      <c r="X349" s="38">
        <f t="shared" si="147"/>
        <v>0</v>
      </c>
      <c r="Y349" s="39">
        <f t="shared" si="148"/>
        <v>0</v>
      </c>
      <c r="Z349" s="246"/>
      <c r="AA349" s="189">
        <f t="shared" si="149"/>
        <v>0</v>
      </c>
      <c r="AB349" s="25">
        <f t="shared" si="150"/>
        <v>0</v>
      </c>
      <c r="AD349" s="29"/>
      <c r="AE349" s="67">
        <f>'09-22 Gen Pivot'!V343</f>
        <v>251.13650000000001</v>
      </c>
      <c r="AF349" s="195">
        <f>'09-22 KP Int Load &amp; Marg Loss'!N339</f>
        <v>501.88</v>
      </c>
      <c r="AG349" s="302">
        <f>'09-22 KP Int Load &amp; Marg Loss'!V339</f>
        <v>8.15</v>
      </c>
      <c r="AH349" s="67">
        <f>'09-22 Gen Pivot'!W343</f>
        <v>385</v>
      </c>
      <c r="AJ349" s="197">
        <f>'09-22 Gen Pivot'!Y343</f>
        <v>385</v>
      </c>
      <c r="AL349" s="29">
        <f t="shared" si="127"/>
        <v>0</v>
      </c>
      <c r="AN349" s="29">
        <f t="shared" si="128"/>
        <v>251.13650000000001</v>
      </c>
      <c r="AP349" s="33">
        <f t="shared" si="129"/>
        <v>-133.86349999999999</v>
      </c>
      <c r="AR349" s="197">
        <f>'09-22 Gen Pivot'!X343</f>
        <v>1404.9</v>
      </c>
    </row>
    <row r="350" spans="1:44" x14ac:dyDescent="0.25">
      <c r="A350" s="202">
        <f t="shared" si="151"/>
        <v>44819.124999999178</v>
      </c>
      <c r="B350" s="232"/>
      <c r="C350" s="174"/>
      <c r="D350" s="174"/>
      <c r="E350" s="131">
        <f t="shared" si="130"/>
        <v>0</v>
      </c>
      <c r="F350" s="50">
        <f t="shared" si="131"/>
        <v>0</v>
      </c>
      <c r="G350" s="49">
        <f t="shared" si="132"/>
        <v>0</v>
      </c>
      <c r="H350" s="54">
        <f>'09-22 Hourly Purch Alloc'!F344</f>
        <v>238.494</v>
      </c>
      <c r="I350" s="44">
        <f t="shared" si="133"/>
        <v>7.97</v>
      </c>
      <c r="J350" s="34">
        <f t="shared" si="134"/>
        <v>0</v>
      </c>
      <c r="K350" s="167">
        <f t="shared" si="135"/>
        <v>0</v>
      </c>
      <c r="L350" s="34">
        <f t="shared" si="136"/>
        <v>250.88650000000001</v>
      </c>
      <c r="M350" s="34">
        <f t="shared" si="137"/>
        <v>385</v>
      </c>
      <c r="N350" s="34">
        <f t="shared" si="138"/>
        <v>497.35</v>
      </c>
      <c r="O350" s="32">
        <f t="shared" si="139"/>
        <v>112.35000000000002</v>
      </c>
      <c r="P350" s="32">
        <f t="shared" si="140"/>
        <v>0</v>
      </c>
      <c r="Q350" s="32">
        <f t="shared" si="141"/>
        <v>0</v>
      </c>
      <c r="R350" s="36">
        <f t="shared" si="142"/>
        <v>0</v>
      </c>
      <c r="S350" s="36">
        <f t="shared" si="143"/>
        <v>0</v>
      </c>
      <c r="T350" s="36">
        <f t="shared" si="144"/>
        <v>0</v>
      </c>
      <c r="U350" s="196">
        <f>'09-22 Hourly Purch Alloc'!J344</f>
        <v>57.66893793554555</v>
      </c>
      <c r="V350" s="185">
        <f t="shared" si="145"/>
        <v>0</v>
      </c>
      <c r="W350" s="37">
        <f t="shared" si="146"/>
        <v>0</v>
      </c>
      <c r="X350" s="38">
        <f t="shared" si="147"/>
        <v>0</v>
      </c>
      <c r="Y350" s="39">
        <f t="shared" si="148"/>
        <v>0</v>
      </c>
      <c r="Z350" s="246"/>
      <c r="AA350" s="189">
        <f t="shared" si="149"/>
        <v>0</v>
      </c>
      <c r="AB350" s="25">
        <f t="shared" si="150"/>
        <v>0</v>
      </c>
      <c r="AD350" s="29"/>
      <c r="AE350" s="67">
        <f>'09-22 Gen Pivot'!V344</f>
        <v>250.88650000000001</v>
      </c>
      <c r="AF350" s="195">
        <f>'09-22 KP Int Load &amp; Marg Loss'!N340</f>
        <v>497.35</v>
      </c>
      <c r="AG350" s="302">
        <f>'09-22 KP Int Load &amp; Marg Loss'!V340</f>
        <v>7.97</v>
      </c>
      <c r="AH350" s="67">
        <f>'09-22 Gen Pivot'!W344</f>
        <v>385</v>
      </c>
      <c r="AJ350" s="197">
        <f>'09-22 Gen Pivot'!Y344</f>
        <v>385</v>
      </c>
      <c r="AL350" s="29">
        <f t="shared" si="127"/>
        <v>0</v>
      </c>
      <c r="AN350" s="29">
        <f t="shared" si="128"/>
        <v>250.88650000000001</v>
      </c>
      <c r="AP350" s="33">
        <f t="shared" si="129"/>
        <v>-134.11349999999999</v>
      </c>
      <c r="AR350" s="197">
        <f>'09-22 Gen Pivot'!X344</f>
        <v>1404.9</v>
      </c>
    </row>
    <row r="351" spans="1:44" x14ac:dyDescent="0.25">
      <c r="A351" s="202">
        <f t="shared" si="151"/>
        <v>44819.166666665842</v>
      </c>
      <c r="B351" s="232"/>
      <c r="C351" s="174"/>
      <c r="D351" s="174"/>
      <c r="E351" s="131">
        <f t="shared" si="130"/>
        <v>0</v>
      </c>
      <c r="F351" s="50">
        <f t="shared" si="131"/>
        <v>0</v>
      </c>
      <c r="G351" s="49">
        <f t="shared" si="132"/>
        <v>0</v>
      </c>
      <c r="H351" s="54">
        <f>'09-22 Hourly Purch Alloc'!F345</f>
        <v>229.40900000000002</v>
      </c>
      <c r="I351" s="44">
        <f t="shared" si="133"/>
        <v>7.97</v>
      </c>
      <c r="J351" s="34">
        <f t="shared" si="134"/>
        <v>0</v>
      </c>
      <c r="K351" s="167">
        <f t="shared" si="135"/>
        <v>0</v>
      </c>
      <c r="L351" s="34">
        <f t="shared" si="136"/>
        <v>250.79499999999999</v>
      </c>
      <c r="M351" s="34">
        <f t="shared" si="137"/>
        <v>385</v>
      </c>
      <c r="N351" s="34">
        <f t="shared" si="138"/>
        <v>488.17</v>
      </c>
      <c r="O351" s="32">
        <f t="shared" si="139"/>
        <v>103.17000000000002</v>
      </c>
      <c r="P351" s="32">
        <f t="shared" si="140"/>
        <v>0</v>
      </c>
      <c r="Q351" s="32">
        <f t="shared" si="141"/>
        <v>0</v>
      </c>
      <c r="R351" s="36">
        <f t="shared" si="142"/>
        <v>0</v>
      </c>
      <c r="S351" s="36">
        <f t="shared" si="143"/>
        <v>0</v>
      </c>
      <c r="T351" s="36">
        <f t="shared" si="144"/>
        <v>0</v>
      </c>
      <c r="U351" s="196">
        <f>'09-22 Hourly Purch Alloc'!J345</f>
        <v>55.613542746797201</v>
      </c>
      <c r="V351" s="185">
        <f t="shared" si="145"/>
        <v>0</v>
      </c>
      <c r="W351" s="37">
        <f t="shared" si="146"/>
        <v>0</v>
      </c>
      <c r="X351" s="38">
        <f t="shared" si="147"/>
        <v>0</v>
      </c>
      <c r="Y351" s="39">
        <f t="shared" si="148"/>
        <v>0</v>
      </c>
      <c r="Z351" s="246"/>
      <c r="AA351" s="189">
        <f t="shared" si="149"/>
        <v>0</v>
      </c>
      <c r="AB351" s="25">
        <f t="shared" si="150"/>
        <v>0</v>
      </c>
      <c r="AD351" s="29"/>
      <c r="AE351" s="67">
        <f>'09-22 Gen Pivot'!V345</f>
        <v>250.79499999999999</v>
      </c>
      <c r="AF351" s="195">
        <f>'09-22 KP Int Load &amp; Marg Loss'!N341</f>
        <v>488.17</v>
      </c>
      <c r="AG351" s="302">
        <f>'09-22 KP Int Load &amp; Marg Loss'!V341</f>
        <v>7.97</v>
      </c>
      <c r="AH351" s="67">
        <f>'09-22 Gen Pivot'!W345</f>
        <v>385</v>
      </c>
      <c r="AJ351" s="197">
        <f>'09-22 Gen Pivot'!Y345</f>
        <v>385</v>
      </c>
      <c r="AL351" s="29">
        <f t="shared" si="127"/>
        <v>0</v>
      </c>
      <c r="AN351" s="29">
        <f t="shared" si="128"/>
        <v>250.79499999999999</v>
      </c>
      <c r="AP351" s="33">
        <f t="shared" si="129"/>
        <v>-134.20500000000001</v>
      </c>
      <c r="AR351" s="197">
        <f>'09-22 Gen Pivot'!X345</f>
        <v>1404.9</v>
      </c>
    </row>
    <row r="352" spans="1:44" x14ac:dyDescent="0.25">
      <c r="A352" s="202">
        <f t="shared" si="151"/>
        <v>44819.208333332506</v>
      </c>
      <c r="B352" s="232"/>
      <c r="C352" s="174"/>
      <c r="D352" s="174"/>
      <c r="E352" s="131">
        <f t="shared" si="130"/>
        <v>0</v>
      </c>
      <c r="F352" s="50">
        <f t="shared" si="131"/>
        <v>0</v>
      </c>
      <c r="G352" s="49">
        <f t="shared" si="132"/>
        <v>0</v>
      </c>
      <c r="H352" s="54">
        <f>'09-22 Hourly Purch Alloc'!F346</f>
        <v>234.131</v>
      </c>
      <c r="I352" s="44">
        <f t="shared" si="133"/>
        <v>8.06</v>
      </c>
      <c r="J352" s="34">
        <f t="shared" si="134"/>
        <v>0</v>
      </c>
      <c r="K352" s="167">
        <f t="shared" si="135"/>
        <v>0</v>
      </c>
      <c r="L352" s="34">
        <f t="shared" si="136"/>
        <v>250.98599999999999</v>
      </c>
      <c r="M352" s="34">
        <f t="shared" si="137"/>
        <v>385</v>
      </c>
      <c r="N352" s="34">
        <f t="shared" si="138"/>
        <v>493.16999999999996</v>
      </c>
      <c r="O352" s="32">
        <f t="shared" si="139"/>
        <v>108.16999999999996</v>
      </c>
      <c r="P352" s="32">
        <f t="shared" si="140"/>
        <v>0</v>
      </c>
      <c r="Q352" s="32">
        <f t="shared" si="141"/>
        <v>0</v>
      </c>
      <c r="R352" s="36">
        <f t="shared" si="142"/>
        <v>0</v>
      </c>
      <c r="S352" s="36">
        <f t="shared" si="143"/>
        <v>0</v>
      </c>
      <c r="T352" s="36">
        <f t="shared" si="144"/>
        <v>0</v>
      </c>
      <c r="U352" s="196">
        <f>'09-22 Hourly Purch Alloc'!J346</f>
        <v>56.102140818601555</v>
      </c>
      <c r="V352" s="185">
        <f t="shared" si="145"/>
        <v>0</v>
      </c>
      <c r="W352" s="37">
        <f t="shared" si="146"/>
        <v>0</v>
      </c>
      <c r="X352" s="38">
        <f t="shared" si="147"/>
        <v>0</v>
      </c>
      <c r="Y352" s="39">
        <f t="shared" si="148"/>
        <v>0</v>
      </c>
      <c r="Z352" s="246"/>
      <c r="AA352" s="189">
        <f t="shared" si="149"/>
        <v>0</v>
      </c>
      <c r="AB352" s="25">
        <f t="shared" si="150"/>
        <v>0</v>
      </c>
      <c r="AD352" s="29"/>
      <c r="AE352" s="67">
        <f>'09-22 Gen Pivot'!V346</f>
        <v>250.98599999999999</v>
      </c>
      <c r="AF352" s="195">
        <f>'09-22 KP Int Load &amp; Marg Loss'!N342</f>
        <v>493.16999999999996</v>
      </c>
      <c r="AG352" s="302">
        <f>'09-22 KP Int Load &amp; Marg Loss'!V342</f>
        <v>8.06</v>
      </c>
      <c r="AH352" s="67">
        <f>'09-22 Gen Pivot'!W346</f>
        <v>385</v>
      </c>
      <c r="AJ352" s="197">
        <f>'09-22 Gen Pivot'!Y346</f>
        <v>385</v>
      </c>
      <c r="AL352" s="29">
        <f t="shared" ref="AL352:AL415" si="152">AH352-AJ352</f>
        <v>0</v>
      </c>
      <c r="AN352" s="29">
        <f t="shared" ref="AN352:AN415" si="153">AE352</f>
        <v>250.98599999999999</v>
      </c>
      <c r="AP352" s="33">
        <f t="shared" ref="AP352:AP415" si="154">L352-M352</f>
        <v>-134.01400000000001</v>
      </c>
      <c r="AR352" s="197">
        <f>'09-22 Gen Pivot'!X346</f>
        <v>1404.9</v>
      </c>
    </row>
    <row r="353" spans="1:44" x14ac:dyDescent="0.25">
      <c r="A353" s="202">
        <f t="shared" si="151"/>
        <v>44819.249999999171</v>
      </c>
      <c r="B353" s="232"/>
      <c r="C353" s="174"/>
      <c r="D353" s="174"/>
      <c r="E353" s="131">
        <f t="shared" si="130"/>
        <v>0</v>
      </c>
      <c r="F353" s="50">
        <f t="shared" si="131"/>
        <v>0</v>
      </c>
      <c r="G353" s="49">
        <f t="shared" si="132"/>
        <v>0</v>
      </c>
      <c r="H353" s="54">
        <f>'09-22 Hourly Purch Alloc'!F347</f>
        <v>250.38500000000002</v>
      </c>
      <c r="I353" s="44">
        <f t="shared" si="133"/>
        <v>8.35</v>
      </c>
      <c r="J353" s="34">
        <f t="shared" si="134"/>
        <v>0</v>
      </c>
      <c r="K353" s="167">
        <f t="shared" si="135"/>
        <v>0</v>
      </c>
      <c r="L353" s="34">
        <f t="shared" si="136"/>
        <v>250.7355</v>
      </c>
      <c r="M353" s="34">
        <f t="shared" si="137"/>
        <v>385</v>
      </c>
      <c r="N353" s="34">
        <f t="shared" si="138"/>
        <v>509.47</v>
      </c>
      <c r="O353" s="32">
        <f t="shared" si="139"/>
        <v>124.47000000000003</v>
      </c>
      <c r="P353" s="32">
        <f t="shared" si="140"/>
        <v>0</v>
      </c>
      <c r="Q353" s="32">
        <f t="shared" si="141"/>
        <v>0</v>
      </c>
      <c r="R353" s="36">
        <f t="shared" si="142"/>
        <v>0</v>
      </c>
      <c r="S353" s="36">
        <f t="shared" si="143"/>
        <v>0</v>
      </c>
      <c r="T353" s="36">
        <f t="shared" si="144"/>
        <v>0</v>
      </c>
      <c r="U353" s="196">
        <f>'09-22 Hourly Purch Alloc'!J347</f>
        <v>68.123355851987938</v>
      </c>
      <c r="V353" s="185">
        <f t="shared" si="145"/>
        <v>0</v>
      </c>
      <c r="W353" s="37">
        <f t="shared" si="146"/>
        <v>0</v>
      </c>
      <c r="X353" s="38">
        <f t="shared" si="147"/>
        <v>0</v>
      </c>
      <c r="Y353" s="39">
        <f t="shared" si="148"/>
        <v>0</v>
      </c>
      <c r="Z353" s="246"/>
      <c r="AA353" s="189">
        <f t="shared" si="149"/>
        <v>0</v>
      </c>
      <c r="AB353" s="25">
        <f t="shared" si="150"/>
        <v>0</v>
      </c>
      <c r="AD353" s="29"/>
      <c r="AE353" s="67">
        <f>'09-22 Gen Pivot'!V347</f>
        <v>250.7355</v>
      </c>
      <c r="AF353" s="195">
        <f>'09-22 KP Int Load &amp; Marg Loss'!N343</f>
        <v>509.47</v>
      </c>
      <c r="AG353" s="302">
        <f>'09-22 KP Int Load &amp; Marg Loss'!V343</f>
        <v>8.35</v>
      </c>
      <c r="AH353" s="67">
        <f>'09-22 Gen Pivot'!W347</f>
        <v>385</v>
      </c>
      <c r="AJ353" s="197">
        <f>'09-22 Gen Pivot'!Y347</f>
        <v>385</v>
      </c>
      <c r="AL353" s="29">
        <f t="shared" si="152"/>
        <v>0</v>
      </c>
      <c r="AN353" s="29">
        <f t="shared" si="153"/>
        <v>250.7355</v>
      </c>
      <c r="AP353" s="33">
        <f t="shared" si="154"/>
        <v>-134.2645</v>
      </c>
      <c r="AR353" s="197">
        <f>'09-22 Gen Pivot'!X347</f>
        <v>1404.9</v>
      </c>
    </row>
    <row r="354" spans="1:44" x14ac:dyDescent="0.25">
      <c r="A354" s="202">
        <f t="shared" si="151"/>
        <v>44819.291666665835</v>
      </c>
      <c r="B354" s="232"/>
      <c r="C354" s="174"/>
      <c r="D354" s="174"/>
      <c r="E354" s="131">
        <f t="shared" si="130"/>
        <v>0</v>
      </c>
      <c r="F354" s="50">
        <f t="shared" si="131"/>
        <v>0</v>
      </c>
      <c r="G354" s="49">
        <f t="shared" si="132"/>
        <v>0</v>
      </c>
      <c r="H354" s="54">
        <f>'09-22 Hourly Purch Alloc'!F348</f>
        <v>284.25200000000001</v>
      </c>
      <c r="I354" s="44">
        <f t="shared" si="133"/>
        <v>9.2200000000000006</v>
      </c>
      <c r="J354" s="34">
        <f t="shared" si="134"/>
        <v>0</v>
      </c>
      <c r="K354" s="167">
        <f t="shared" si="135"/>
        <v>0</v>
      </c>
      <c r="L354" s="34">
        <f t="shared" si="136"/>
        <v>250.75649999999999</v>
      </c>
      <c r="M354" s="34">
        <f t="shared" si="137"/>
        <v>385</v>
      </c>
      <c r="N354" s="34">
        <f t="shared" si="138"/>
        <v>544.24</v>
      </c>
      <c r="O354" s="32">
        <f t="shared" si="139"/>
        <v>159.24</v>
      </c>
      <c r="P354" s="32">
        <f t="shared" si="140"/>
        <v>0</v>
      </c>
      <c r="Q354" s="32">
        <f t="shared" si="141"/>
        <v>0</v>
      </c>
      <c r="R354" s="36">
        <f t="shared" si="142"/>
        <v>0</v>
      </c>
      <c r="S354" s="36">
        <f t="shared" si="143"/>
        <v>0</v>
      </c>
      <c r="T354" s="36">
        <f t="shared" si="144"/>
        <v>0</v>
      </c>
      <c r="U354" s="196">
        <f>'09-22 Hourly Purch Alloc'!J348</f>
        <v>88.098146349014243</v>
      </c>
      <c r="V354" s="185">
        <f t="shared" si="145"/>
        <v>0</v>
      </c>
      <c r="W354" s="37">
        <f t="shared" si="146"/>
        <v>0</v>
      </c>
      <c r="X354" s="38">
        <f t="shared" si="147"/>
        <v>0</v>
      </c>
      <c r="Y354" s="39">
        <f t="shared" si="148"/>
        <v>0</v>
      </c>
      <c r="Z354" s="246"/>
      <c r="AA354" s="189">
        <f t="shared" si="149"/>
        <v>0</v>
      </c>
      <c r="AB354" s="25">
        <f t="shared" si="150"/>
        <v>0</v>
      </c>
      <c r="AD354" s="29"/>
      <c r="AE354" s="67">
        <f>'09-22 Gen Pivot'!V348</f>
        <v>250.75649999999999</v>
      </c>
      <c r="AF354" s="195">
        <f>'09-22 KP Int Load &amp; Marg Loss'!N344</f>
        <v>544.24</v>
      </c>
      <c r="AG354" s="302">
        <f>'09-22 KP Int Load &amp; Marg Loss'!V344</f>
        <v>9.2200000000000006</v>
      </c>
      <c r="AH354" s="67">
        <f>'09-22 Gen Pivot'!W348</f>
        <v>385</v>
      </c>
      <c r="AJ354" s="197">
        <f>'09-22 Gen Pivot'!Y348</f>
        <v>385</v>
      </c>
      <c r="AL354" s="29">
        <f t="shared" si="152"/>
        <v>0</v>
      </c>
      <c r="AN354" s="29">
        <f t="shared" si="153"/>
        <v>250.75649999999999</v>
      </c>
      <c r="AP354" s="33">
        <f t="shared" si="154"/>
        <v>-134.24350000000001</v>
      </c>
      <c r="AR354" s="197">
        <f>'09-22 Gen Pivot'!X348</f>
        <v>1404.9</v>
      </c>
    </row>
    <row r="355" spans="1:44" x14ac:dyDescent="0.25">
      <c r="A355" s="202">
        <f t="shared" si="151"/>
        <v>44819.333333332499</v>
      </c>
      <c r="B355" s="232"/>
      <c r="C355" s="174"/>
      <c r="D355" s="174"/>
      <c r="E355" s="131">
        <f t="shared" si="130"/>
        <v>0</v>
      </c>
      <c r="F355" s="50">
        <f t="shared" si="131"/>
        <v>0</v>
      </c>
      <c r="G355" s="49">
        <f t="shared" si="132"/>
        <v>0</v>
      </c>
      <c r="H355" s="54">
        <f>'09-22 Hourly Purch Alloc'!F349</f>
        <v>302.19399999999996</v>
      </c>
      <c r="I355" s="44">
        <f t="shared" si="133"/>
        <v>9.4400000000000013</v>
      </c>
      <c r="J355" s="34">
        <f t="shared" si="134"/>
        <v>0</v>
      </c>
      <c r="K355" s="167">
        <f t="shared" si="135"/>
        <v>0</v>
      </c>
      <c r="L355" s="34">
        <f t="shared" si="136"/>
        <v>251.023</v>
      </c>
      <c r="M355" s="34">
        <f t="shared" si="137"/>
        <v>385</v>
      </c>
      <c r="N355" s="34">
        <f t="shared" si="138"/>
        <v>562.66000000000008</v>
      </c>
      <c r="O355" s="32">
        <f t="shared" si="139"/>
        <v>177.66000000000008</v>
      </c>
      <c r="P355" s="32">
        <f t="shared" si="140"/>
        <v>0</v>
      </c>
      <c r="Q355" s="32">
        <f t="shared" si="141"/>
        <v>0</v>
      </c>
      <c r="R355" s="36">
        <f t="shared" si="142"/>
        <v>0</v>
      </c>
      <c r="S355" s="36">
        <f t="shared" si="143"/>
        <v>0</v>
      </c>
      <c r="T355" s="36">
        <f t="shared" si="144"/>
        <v>0</v>
      </c>
      <c r="U355" s="196">
        <f>'09-22 Hourly Purch Alloc'!J349</f>
        <v>81.578593056116276</v>
      </c>
      <c r="V355" s="185">
        <f t="shared" si="145"/>
        <v>0</v>
      </c>
      <c r="W355" s="37">
        <f t="shared" si="146"/>
        <v>0</v>
      </c>
      <c r="X355" s="38">
        <f t="shared" si="147"/>
        <v>0</v>
      </c>
      <c r="Y355" s="39">
        <f t="shared" si="148"/>
        <v>0</v>
      </c>
      <c r="Z355" s="246"/>
      <c r="AA355" s="189">
        <f t="shared" si="149"/>
        <v>0</v>
      </c>
      <c r="AB355" s="25">
        <f t="shared" si="150"/>
        <v>0</v>
      </c>
      <c r="AD355" s="29"/>
      <c r="AE355" s="67">
        <f>'09-22 Gen Pivot'!V349</f>
        <v>251.023</v>
      </c>
      <c r="AF355" s="195">
        <f>'09-22 KP Int Load &amp; Marg Loss'!N345</f>
        <v>562.66000000000008</v>
      </c>
      <c r="AG355" s="302">
        <f>'09-22 KP Int Load &amp; Marg Loss'!V345</f>
        <v>9.4400000000000013</v>
      </c>
      <c r="AH355" s="67">
        <f>'09-22 Gen Pivot'!W349</f>
        <v>385</v>
      </c>
      <c r="AJ355" s="197">
        <f>'09-22 Gen Pivot'!Y349</f>
        <v>385</v>
      </c>
      <c r="AL355" s="29">
        <f t="shared" si="152"/>
        <v>0</v>
      </c>
      <c r="AN355" s="29">
        <f t="shared" si="153"/>
        <v>251.023</v>
      </c>
      <c r="AP355" s="33">
        <f t="shared" si="154"/>
        <v>-133.977</v>
      </c>
      <c r="AR355" s="197">
        <f>'09-22 Gen Pivot'!X349</f>
        <v>1404.9</v>
      </c>
    </row>
    <row r="356" spans="1:44" x14ac:dyDescent="0.25">
      <c r="A356" s="202">
        <f t="shared" si="151"/>
        <v>44819.374999999163</v>
      </c>
      <c r="B356" s="232"/>
      <c r="C356" s="174"/>
      <c r="D356" s="174"/>
      <c r="E356" s="131">
        <f t="shared" si="130"/>
        <v>0</v>
      </c>
      <c r="F356" s="50">
        <f t="shared" si="131"/>
        <v>0</v>
      </c>
      <c r="G356" s="49">
        <f t="shared" si="132"/>
        <v>0</v>
      </c>
      <c r="H356" s="54">
        <f>'09-22 Hourly Purch Alloc'!F350</f>
        <v>308.66300000000001</v>
      </c>
      <c r="I356" s="44">
        <f t="shared" si="133"/>
        <v>9.0299999999999994</v>
      </c>
      <c r="J356" s="34">
        <f t="shared" si="134"/>
        <v>0</v>
      </c>
      <c r="K356" s="167">
        <f t="shared" si="135"/>
        <v>0</v>
      </c>
      <c r="L356" s="34">
        <f t="shared" si="136"/>
        <v>250.73849999999999</v>
      </c>
      <c r="M356" s="34">
        <f t="shared" si="137"/>
        <v>385</v>
      </c>
      <c r="N356" s="34">
        <f t="shared" si="138"/>
        <v>568.43000000000006</v>
      </c>
      <c r="O356" s="32">
        <f t="shared" si="139"/>
        <v>183.43000000000006</v>
      </c>
      <c r="P356" s="32">
        <f t="shared" si="140"/>
        <v>0</v>
      </c>
      <c r="Q356" s="32">
        <f t="shared" si="141"/>
        <v>0</v>
      </c>
      <c r="R356" s="36">
        <f t="shared" si="142"/>
        <v>0</v>
      </c>
      <c r="S356" s="36">
        <f t="shared" si="143"/>
        <v>0</v>
      </c>
      <c r="T356" s="36">
        <f t="shared" si="144"/>
        <v>0</v>
      </c>
      <c r="U356" s="196">
        <f>'09-22 Hourly Purch Alloc'!J350</f>
        <v>80.749906428694075</v>
      </c>
      <c r="V356" s="185">
        <f t="shared" si="145"/>
        <v>0</v>
      </c>
      <c r="W356" s="37">
        <f t="shared" si="146"/>
        <v>0</v>
      </c>
      <c r="X356" s="38">
        <f t="shared" si="147"/>
        <v>0</v>
      </c>
      <c r="Y356" s="39">
        <f t="shared" si="148"/>
        <v>0</v>
      </c>
      <c r="Z356" s="246"/>
      <c r="AA356" s="189">
        <f t="shared" si="149"/>
        <v>0</v>
      </c>
      <c r="AB356" s="25">
        <f t="shared" si="150"/>
        <v>0</v>
      </c>
      <c r="AD356" s="29"/>
      <c r="AE356" s="67">
        <f>'09-22 Gen Pivot'!V350</f>
        <v>250.73849999999999</v>
      </c>
      <c r="AF356" s="195">
        <f>'09-22 KP Int Load &amp; Marg Loss'!N346</f>
        <v>568.43000000000006</v>
      </c>
      <c r="AG356" s="302">
        <f>'09-22 KP Int Load &amp; Marg Loss'!V346</f>
        <v>9.0299999999999994</v>
      </c>
      <c r="AH356" s="67">
        <f>'09-22 Gen Pivot'!W350</f>
        <v>385</v>
      </c>
      <c r="AJ356" s="197">
        <f>'09-22 Gen Pivot'!Y350</f>
        <v>385</v>
      </c>
      <c r="AL356" s="29">
        <f t="shared" si="152"/>
        <v>0</v>
      </c>
      <c r="AN356" s="29">
        <f t="shared" si="153"/>
        <v>250.73849999999999</v>
      </c>
      <c r="AP356" s="33">
        <f t="shared" si="154"/>
        <v>-134.26150000000001</v>
      </c>
      <c r="AR356" s="197">
        <f>'09-22 Gen Pivot'!X350</f>
        <v>1404.9</v>
      </c>
    </row>
    <row r="357" spans="1:44" x14ac:dyDescent="0.25">
      <c r="A357" s="202">
        <f t="shared" si="151"/>
        <v>44819.416666665828</v>
      </c>
      <c r="B357" s="232"/>
      <c r="C357" s="174"/>
      <c r="D357" s="174"/>
      <c r="E357" s="131">
        <f t="shared" si="130"/>
        <v>0</v>
      </c>
      <c r="F357" s="50">
        <f t="shared" si="131"/>
        <v>0</v>
      </c>
      <c r="G357" s="49">
        <f t="shared" si="132"/>
        <v>0</v>
      </c>
      <c r="H357" s="54">
        <f>'09-22 Hourly Purch Alloc'!F351</f>
        <v>319.70400000000001</v>
      </c>
      <c r="I357" s="44">
        <f t="shared" si="133"/>
        <v>9.02</v>
      </c>
      <c r="J357" s="34">
        <f t="shared" si="134"/>
        <v>0</v>
      </c>
      <c r="K357" s="167">
        <f t="shared" si="135"/>
        <v>0</v>
      </c>
      <c r="L357" s="34">
        <f t="shared" si="136"/>
        <v>250.8655</v>
      </c>
      <c r="M357" s="34">
        <f t="shared" si="137"/>
        <v>385</v>
      </c>
      <c r="N357" s="34">
        <f t="shared" si="138"/>
        <v>579.58999999999992</v>
      </c>
      <c r="O357" s="32">
        <f t="shared" si="139"/>
        <v>194.58999999999992</v>
      </c>
      <c r="P357" s="32">
        <f t="shared" si="140"/>
        <v>0</v>
      </c>
      <c r="Q357" s="32">
        <f t="shared" si="141"/>
        <v>0</v>
      </c>
      <c r="R357" s="36">
        <f t="shared" si="142"/>
        <v>0</v>
      </c>
      <c r="S357" s="36">
        <f t="shared" si="143"/>
        <v>0</v>
      </c>
      <c r="T357" s="36">
        <f t="shared" si="144"/>
        <v>0</v>
      </c>
      <c r="U357" s="196">
        <f>'09-22 Hourly Purch Alloc'!J351</f>
        <v>85.535620098591195</v>
      </c>
      <c r="V357" s="185">
        <f t="shared" si="145"/>
        <v>0</v>
      </c>
      <c r="W357" s="37">
        <f t="shared" si="146"/>
        <v>0</v>
      </c>
      <c r="X357" s="38">
        <f t="shared" si="147"/>
        <v>0</v>
      </c>
      <c r="Y357" s="39">
        <f t="shared" si="148"/>
        <v>0</v>
      </c>
      <c r="Z357" s="246"/>
      <c r="AA357" s="189">
        <f t="shared" si="149"/>
        <v>0</v>
      </c>
      <c r="AB357" s="25">
        <f t="shared" si="150"/>
        <v>0</v>
      </c>
      <c r="AD357" s="29"/>
      <c r="AE357" s="67">
        <f>'09-22 Gen Pivot'!V351</f>
        <v>250.8655</v>
      </c>
      <c r="AF357" s="195">
        <f>'09-22 KP Int Load &amp; Marg Loss'!N347</f>
        <v>579.58999999999992</v>
      </c>
      <c r="AG357" s="302">
        <f>'09-22 KP Int Load &amp; Marg Loss'!V347</f>
        <v>9.02</v>
      </c>
      <c r="AH357" s="67">
        <f>'09-22 Gen Pivot'!W351</f>
        <v>385</v>
      </c>
      <c r="AJ357" s="197">
        <f>'09-22 Gen Pivot'!Y351</f>
        <v>385</v>
      </c>
      <c r="AL357" s="29">
        <f t="shared" si="152"/>
        <v>0</v>
      </c>
      <c r="AN357" s="29">
        <f t="shared" si="153"/>
        <v>250.8655</v>
      </c>
      <c r="AP357" s="33">
        <f t="shared" si="154"/>
        <v>-134.1345</v>
      </c>
      <c r="AR357" s="197">
        <f>'09-22 Gen Pivot'!X351</f>
        <v>1404.9</v>
      </c>
    </row>
    <row r="358" spans="1:44" x14ac:dyDescent="0.25">
      <c r="A358" s="202">
        <f t="shared" si="151"/>
        <v>44819.458333332492</v>
      </c>
      <c r="B358" s="232"/>
      <c r="C358" s="174"/>
      <c r="D358" s="174"/>
      <c r="E358" s="131">
        <f t="shared" si="130"/>
        <v>0</v>
      </c>
      <c r="F358" s="50">
        <f t="shared" si="131"/>
        <v>0</v>
      </c>
      <c r="G358" s="49">
        <f t="shared" si="132"/>
        <v>0</v>
      </c>
      <c r="H358" s="54">
        <f>'09-22 Hourly Purch Alloc'!F352</f>
        <v>330.21800000000002</v>
      </c>
      <c r="I358" s="44">
        <f t="shared" si="133"/>
        <v>9.1</v>
      </c>
      <c r="J358" s="34">
        <f t="shared" si="134"/>
        <v>0</v>
      </c>
      <c r="K358" s="167">
        <f t="shared" si="135"/>
        <v>0</v>
      </c>
      <c r="L358" s="34">
        <f t="shared" si="136"/>
        <v>250.72300000000001</v>
      </c>
      <c r="M358" s="34">
        <f t="shared" si="137"/>
        <v>385</v>
      </c>
      <c r="N358" s="34">
        <f t="shared" si="138"/>
        <v>590.04</v>
      </c>
      <c r="O358" s="32">
        <f t="shared" si="139"/>
        <v>205.03999999999996</v>
      </c>
      <c r="P358" s="32">
        <f t="shared" si="140"/>
        <v>0</v>
      </c>
      <c r="Q358" s="32">
        <f t="shared" si="141"/>
        <v>0</v>
      </c>
      <c r="R358" s="36">
        <f t="shared" si="142"/>
        <v>0</v>
      </c>
      <c r="S358" s="36">
        <f t="shared" si="143"/>
        <v>0</v>
      </c>
      <c r="T358" s="36">
        <f t="shared" si="144"/>
        <v>0</v>
      </c>
      <c r="U358" s="196">
        <f>'09-22 Hourly Purch Alloc'!J352</f>
        <v>89.650000908490753</v>
      </c>
      <c r="V358" s="185">
        <f t="shared" si="145"/>
        <v>0</v>
      </c>
      <c r="W358" s="37">
        <f t="shared" si="146"/>
        <v>0</v>
      </c>
      <c r="X358" s="38">
        <f t="shared" si="147"/>
        <v>0</v>
      </c>
      <c r="Y358" s="39">
        <f t="shared" si="148"/>
        <v>0</v>
      </c>
      <c r="Z358" s="246"/>
      <c r="AA358" s="189">
        <f t="shared" si="149"/>
        <v>0</v>
      </c>
      <c r="AB358" s="25">
        <f t="shared" si="150"/>
        <v>0</v>
      </c>
      <c r="AD358" s="29"/>
      <c r="AE358" s="67">
        <f>'09-22 Gen Pivot'!V352</f>
        <v>250.72300000000001</v>
      </c>
      <c r="AF358" s="195">
        <f>'09-22 KP Int Load &amp; Marg Loss'!N348</f>
        <v>590.04</v>
      </c>
      <c r="AG358" s="302">
        <f>'09-22 KP Int Load &amp; Marg Loss'!V348</f>
        <v>9.1</v>
      </c>
      <c r="AH358" s="67">
        <f>'09-22 Gen Pivot'!W352</f>
        <v>385</v>
      </c>
      <c r="AJ358" s="197">
        <f>'09-22 Gen Pivot'!Y352</f>
        <v>385</v>
      </c>
      <c r="AL358" s="29">
        <f t="shared" si="152"/>
        <v>0</v>
      </c>
      <c r="AN358" s="29">
        <f t="shared" si="153"/>
        <v>250.72300000000001</v>
      </c>
      <c r="AP358" s="33">
        <f t="shared" si="154"/>
        <v>-134.27699999999999</v>
      </c>
      <c r="AR358" s="197">
        <f>'09-22 Gen Pivot'!X352</f>
        <v>1404.9</v>
      </c>
    </row>
    <row r="359" spans="1:44" x14ac:dyDescent="0.25">
      <c r="A359" s="202">
        <f t="shared" si="151"/>
        <v>44819.499999999156</v>
      </c>
      <c r="B359" s="232"/>
      <c r="C359" s="174"/>
      <c r="D359" s="174"/>
      <c r="E359" s="131">
        <f t="shared" si="130"/>
        <v>0</v>
      </c>
      <c r="F359" s="50">
        <f t="shared" si="131"/>
        <v>0</v>
      </c>
      <c r="G359" s="49">
        <f t="shared" si="132"/>
        <v>0</v>
      </c>
      <c r="H359" s="54">
        <f>'09-22 Hourly Purch Alloc'!F353</f>
        <v>356.48699999999997</v>
      </c>
      <c r="I359" s="44">
        <f t="shared" si="133"/>
        <v>9.2200000000000006</v>
      </c>
      <c r="J359" s="34">
        <f t="shared" si="134"/>
        <v>0</v>
      </c>
      <c r="K359" s="167">
        <f t="shared" si="135"/>
        <v>0</v>
      </c>
      <c r="L359" s="34">
        <f t="shared" si="136"/>
        <v>250.92</v>
      </c>
      <c r="M359" s="34">
        <f t="shared" si="137"/>
        <v>385</v>
      </c>
      <c r="N359" s="34">
        <f t="shared" si="138"/>
        <v>616.62</v>
      </c>
      <c r="O359" s="32">
        <f t="shared" si="139"/>
        <v>231.62</v>
      </c>
      <c r="P359" s="32">
        <f t="shared" si="140"/>
        <v>0</v>
      </c>
      <c r="Q359" s="32">
        <f t="shared" si="141"/>
        <v>0</v>
      </c>
      <c r="R359" s="36">
        <f t="shared" si="142"/>
        <v>0</v>
      </c>
      <c r="S359" s="36">
        <f t="shared" si="143"/>
        <v>0</v>
      </c>
      <c r="T359" s="36">
        <f t="shared" si="144"/>
        <v>0</v>
      </c>
      <c r="U359" s="196">
        <f>'09-22 Hourly Purch Alloc'!J353</f>
        <v>93.237185611256521</v>
      </c>
      <c r="V359" s="185">
        <f t="shared" si="145"/>
        <v>0</v>
      </c>
      <c r="W359" s="37">
        <f t="shared" si="146"/>
        <v>0</v>
      </c>
      <c r="X359" s="38">
        <f t="shared" si="147"/>
        <v>0</v>
      </c>
      <c r="Y359" s="39">
        <f t="shared" si="148"/>
        <v>0</v>
      </c>
      <c r="Z359" s="246"/>
      <c r="AA359" s="189">
        <f t="shared" si="149"/>
        <v>0</v>
      </c>
      <c r="AB359" s="25">
        <f t="shared" si="150"/>
        <v>0</v>
      </c>
      <c r="AD359" s="29"/>
      <c r="AE359" s="67">
        <f>'09-22 Gen Pivot'!V353</f>
        <v>250.92</v>
      </c>
      <c r="AF359" s="195">
        <f>'09-22 KP Int Load &amp; Marg Loss'!N349</f>
        <v>616.62</v>
      </c>
      <c r="AG359" s="302">
        <f>'09-22 KP Int Load &amp; Marg Loss'!V349</f>
        <v>9.2200000000000006</v>
      </c>
      <c r="AH359" s="67">
        <f>'09-22 Gen Pivot'!W353</f>
        <v>385</v>
      </c>
      <c r="AJ359" s="197">
        <f>'09-22 Gen Pivot'!Y353</f>
        <v>385</v>
      </c>
      <c r="AL359" s="29">
        <f t="shared" si="152"/>
        <v>0</v>
      </c>
      <c r="AN359" s="29">
        <f t="shared" si="153"/>
        <v>250.92</v>
      </c>
      <c r="AP359" s="33">
        <f t="shared" si="154"/>
        <v>-134.08000000000001</v>
      </c>
      <c r="AR359" s="197">
        <f>'09-22 Gen Pivot'!X353</f>
        <v>1404.9</v>
      </c>
    </row>
    <row r="360" spans="1:44" x14ac:dyDescent="0.25">
      <c r="A360" s="202">
        <f t="shared" si="151"/>
        <v>44819.54166666582</v>
      </c>
      <c r="B360" s="232"/>
      <c r="C360" s="174"/>
      <c r="D360" s="174"/>
      <c r="E360" s="131">
        <f t="shared" si="130"/>
        <v>0</v>
      </c>
      <c r="F360" s="50">
        <f t="shared" si="131"/>
        <v>0</v>
      </c>
      <c r="G360" s="49">
        <f t="shared" si="132"/>
        <v>0</v>
      </c>
      <c r="H360" s="54">
        <f>'09-22 Hourly Purch Alloc'!F354</f>
        <v>379.4</v>
      </c>
      <c r="I360" s="44">
        <f t="shared" si="133"/>
        <v>9.7099999999999991</v>
      </c>
      <c r="J360" s="34">
        <f t="shared" si="134"/>
        <v>0</v>
      </c>
      <c r="K360" s="167">
        <f t="shared" si="135"/>
        <v>0</v>
      </c>
      <c r="L360" s="34">
        <f t="shared" si="136"/>
        <v>250.97399999999999</v>
      </c>
      <c r="M360" s="34">
        <f t="shared" si="137"/>
        <v>385</v>
      </c>
      <c r="N360" s="34">
        <f t="shared" si="138"/>
        <v>640.08000000000004</v>
      </c>
      <c r="O360" s="32">
        <f t="shared" si="139"/>
        <v>255.08000000000004</v>
      </c>
      <c r="P360" s="32">
        <f t="shared" si="140"/>
        <v>0</v>
      </c>
      <c r="Q360" s="32">
        <f t="shared" si="141"/>
        <v>0</v>
      </c>
      <c r="R360" s="36">
        <f t="shared" si="142"/>
        <v>0</v>
      </c>
      <c r="S360" s="36">
        <f t="shared" si="143"/>
        <v>0</v>
      </c>
      <c r="T360" s="36">
        <f t="shared" si="144"/>
        <v>0</v>
      </c>
      <c r="U360" s="196">
        <f>'09-22 Hourly Purch Alloc'!J354</f>
        <v>100.74</v>
      </c>
      <c r="V360" s="185">
        <f t="shared" si="145"/>
        <v>0</v>
      </c>
      <c r="W360" s="37">
        <f t="shared" si="146"/>
        <v>0</v>
      </c>
      <c r="X360" s="38">
        <f t="shared" si="147"/>
        <v>0</v>
      </c>
      <c r="Y360" s="39">
        <f t="shared" si="148"/>
        <v>0</v>
      </c>
      <c r="Z360" s="246"/>
      <c r="AA360" s="189">
        <f t="shared" si="149"/>
        <v>0</v>
      </c>
      <c r="AB360" s="25">
        <f t="shared" si="150"/>
        <v>0</v>
      </c>
      <c r="AD360" s="29"/>
      <c r="AE360" s="67">
        <f>'09-22 Gen Pivot'!V354</f>
        <v>250.97399999999999</v>
      </c>
      <c r="AF360" s="195">
        <f>'09-22 KP Int Load &amp; Marg Loss'!N350</f>
        <v>640.08000000000004</v>
      </c>
      <c r="AG360" s="302">
        <f>'09-22 KP Int Load &amp; Marg Loss'!V350</f>
        <v>9.7099999999999991</v>
      </c>
      <c r="AH360" s="67">
        <f>'09-22 Gen Pivot'!W354</f>
        <v>385</v>
      </c>
      <c r="AJ360" s="197">
        <f>'09-22 Gen Pivot'!Y354</f>
        <v>385</v>
      </c>
      <c r="AL360" s="29">
        <f t="shared" si="152"/>
        <v>0</v>
      </c>
      <c r="AN360" s="29">
        <f t="shared" si="153"/>
        <v>250.97399999999999</v>
      </c>
      <c r="AP360" s="33">
        <f t="shared" si="154"/>
        <v>-134.02600000000001</v>
      </c>
      <c r="AR360" s="197">
        <f>'09-22 Gen Pivot'!X354</f>
        <v>1404.9</v>
      </c>
    </row>
    <row r="361" spans="1:44" x14ac:dyDescent="0.25">
      <c r="A361" s="202">
        <f t="shared" si="151"/>
        <v>44819.583333332484</v>
      </c>
      <c r="B361" s="232"/>
      <c r="C361" s="174"/>
      <c r="D361" s="174"/>
      <c r="E361" s="131">
        <f t="shared" si="130"/>
        <v>0</v>
      </c>
      <c r="F361" s="50">
        <f t="shared" si="131"/>
        <v>0</v>
      </c>
      <c r="G361" s="49">
        <f t="shared" si="132"/>
        <v>0</v>
      </c>
      <c r="H361" s="54">
        <f>'09-22 Hourly Purch Alloc'!F355</f>
        <v>406.334</v>
      </c>
      <c r="I361" s="44">
        <f t="shared" si="133"/>
        <v>10.220000000000001</v>
      </c>
      <c r="J361" s="34">
        <f t="shared" si="134"/>
        <v>0</v>
      </c>
      <c r="K361" s="167">
        <f t="shared" si="135"/>
        <v>0</v>
      </c>
      <c r="L361" s="34">
        <f t="shared" si="136"/>
        <v>250.77500000000001</v>
      </c>
      <c r="M361" s="34">
        <f t="shared" si="137"/>
        <v>385</v>
      </c>
      <c r="N361" s="34">
        <f t="shared" si="138"/>
        <v>667.33</v>
      </c>
      <c r="O361" s="32">
        <f t="shared" si="139"/>
        <v>282.33000000000004</v>
      </c>
      <c r="P361" s="32">
        <f t="shared" si="140"/>
        <v>0</v>
      </c>
      <c r="Q361" s="32">
        <f t="shared" si="141"/>
        <v>0</v>
      </c>
      <c r="R361" s="36">
        <f t="shared" si="142"/>
        <v>0</v>
      </c>
      <c r="S361" s="36">
        <f t="shared" si="143"/>
        <v>0</v>
      </c>
      <c r="T361" s="36">
        <f t="shared" si="144"/>
        <v>0</v>
      </c>
      <c r="U361" s="196">
        <f>'09-22 Hourly Purch Alloc'!J355</f>
        <v>109.17000054142652</v>
      </c>
      <c r="V361" s="185">
        <f t="shared" si="145"/>
        <v>0</v>
      </c>
      <c r="W361" s="37">
        <f t="shared" si="146"/>
        <v>0</v>
      </c>
      <c r="X361" s="38">
        <f t="shared" si="147"/>
        <v>0</v>
      </c>
      <c r="Y361" s="39">
        <f t="shared" si="148"/>
        <v>0</v>
      </c>
      <c r="Z361" s="246"/>
      <c r="AA361" s="189">
        <f t="shared" si="149"/>
        <v>0</v>
      </c>
      <c r="AB361" s="25">
        <f t="shared" si="150"/>
        <v>0</v>
      </c>
      <c r="AD361" s="29"/>
      <c r="AE361" s="67">
        <f>'09-22 Gen Pivot'!V355</f>
        <v>250.77500000000001</v>
      </c>
      <c r="AF361" s="195">
        <f>'09-22 KP Int Load &amp; Marg Loss'!N351</f>
        <v>667.33</v>
      </c>
      <c r="AG361" s="302">
        <f>'09-22 KP Int Load &amp; Marg Loss'!V351</f>
        <v>10.220000000000001</v>
      </c>
      <c r="AH361" s="67">
        <f>'09-22 Gen Pivot'!W355</f>
        <v>385</v>
      </c>
      <c r="AJ361" s="197">
        <f>'09-22 Gen Pivot'!Y355</f>
        <v>385</v>
      </c>
      <c r="AL361" s="29">
        <f t="shared" si="152"/>
        <v>0</v>
      </c>
      <c r="AN361" s="29">
        <f t="shared" si="153"/>
        <v>250.77500000000001</v>
      </c>
      <c r="AP361" s="33">
        <f t="shared" si="154"/>
        <v>-134.22499999999999</v>
      </c>
      <c r="AR361" s="197">
        <f>'09-22 Gen Pivot'!X355</f>
        <v>1404.9</v>
      </c>
    </row>
    <row r="362" spans="1:44" x14ac:dyDescent="0.25">
      <c r="A362" s="202">
        <f t="shared" si="151"/>
        <v>44819.624999999149</v>
      </c>
      <c r="B362" s="232"/>
      <c r="C362" s="174"/>
      <c r="D362" s="174"/>
      <c r="E362" s="131">
        <f t="shared" si="130"/>
        <v>0</v>
      </c>
      <c r="F362" s="50">
        <f t="shared" si="131"/>
        <v>0</v>
      </c>
      <c r="G362" s="49">
        <f t="shared" si="132"/>
        <v>0</v>
      </c>
      <c r="H362" s="54">
        <f>'09-22 Hourly Purch Alloc'!F356</f>
        <v>437.84899999999999</v>
      </c>
      <c r="I362" s="44">
        <f t="shared" si="133"/>
        <v>10.92</v>
      </c>
      <c r="J362" s="34">
        <f t="shared" si="134"/>
        <v>0</v>
      </c>
      <c r="K362" s="167">
        <f t="shared" si="135"/>
        <v>0</v>
      </c>
      <c r="L362" s="34">
        <f t="shared" si="136"/>
        <v>251.18100000000001</v>
      </c>
      <c r="M362" s="34">
        <f t="shared" si="137"/>
        <v>385</v>
      </c>
      <c r="N362" s="34">
        <f t="shared" si="138"/>
        <v>699.95</v>
      </c>
      <c r="O362" s="32">
        <f t="shared" si="139"/>
        <v>314.95000000000005</v>
      </c>
      <c r="P362" s="32">
        <f t="shared" si="140"/>
        <v>0</v>
      </c>
      <c r="Q362" s="32">
        <f t="shared" si="141"/>
        <v>0</v>
      </c>
      <c r="R362" s="36">
        <f t="shared" si="142"/>
        <v>0</v>
      </c>
      <c r="S362" s="36">
        <f t="shared" si="143"/>
        <v>0</v>
      </c>
      <c r="T362" s="36">
        <f t="shared" si="144"/>
        <v>0</v>
      </c>
      <c r="U362" s="196">
        <f>'09-22 Hourly Purch Alloc'!J356</f>
        <v>115.74999942902691</v>
      </c>
      <c r="V362" s="185">
        <f t="shared" si="145"/>
        <v>0</v>
      </c>
      <c r="W362" s="37">
        <f t="shared" si="146"/>
        <v>0</v>
      </c>
      <c r="X362" s="38">
        <f t="shared" si="147"/>
        <v>0</v>
      </c>
      <c r="Y362" s="39">
        <f t="shared" si="148"/>
        <v>0</v>
      </c>
      <c r="Z362" s="246"/>
      <c r="AA362" s="189">
        <f t="shared" si="149"/>
        <v>0</v>
      </c>
      <c r="AB362" s="25">
        <f t="shared" si="150"/>
        <v>0</v>
      </c>
      <c r="AD362" s="29"/>
      <c r="AE362" s="67">
        <f>'09-22 Gen Pivot'!V356</f>
        <v>251.18100000000001</v>
      </c>
      <c r="AF362" s="195">
        <f>'09-22 KP Int Load &amp; Marg Loss'!N352</f>
        <v>699.95</v>
      </c>
      <c r="AG362" s="302">
        <f>'09-22 KP Int Load &amp; Marg Loss'!V352</f>
        <v>10.92</v>
      </c>
      <c r="AH362" s="67">
        <f>'09-22 Gen Pivot'!W356</f>
        <v>385</v>
      </c>
      <c r="AJ362" s="197">
        <f>'09-22 Gen Pivot'!Y356</f>
        <v>385</v>
      </c>
      <c r="AL362" s="29">
        <f t="shared" si="152"/>
        <v>0</v>
      </c>
      <c r="AN362" s="29">
        <f t="shared" si="153"/>
        <v>251.18100000000001</v>
      </c>
      <c r="AP362" s="33">
        <f t="shared" si="154"/>
        <v>-133.81899999999999</v>
      </c>
      <c r="AR362" s="197">
        <f>'09-22 Gen Pivot'!X356</f>
        <v>1404.9</v>
      </c>
    </row>
    <row r="363" spans="1:44" x14ac:dyDescent="0.25">
      <c r="A363" s="202">
        <f t="shared" si="151"/>
        <v>44819.666666665813</v>
      </c>
      <c r="B363" s="232"/>
      <c r="C363" s="174"/>
      <c r="D363" s="174"/>
      <c r="E363" s="131">
        <f t="shared" si="130"/>
        <v>0</v>
      </c>
      <c r="F363" s="50">
        <f t="shared" si="131"/>
        <v>0</v>
      </c>
      <c r="G363" s="49">
        <f t="shared" si="132"/>
        <v>0</v>
      </c>
      <c r="H363" s="54">
        <f>'09-22 Hourly Purch Alloc'!F357</f>
        <v>456.21499999999997</v>
      </c>
      <c r="I363" s="44">
        <f t="shared" si="133"/>
        <v>11.5</v>
      </c>
      <c r="J363" s="34">
        <f t="shared" si="134"/>
        <v>0</v>
      </c>
      <c r="K363" s="167">
        <f t="shared" si="135"/>
        <v>0</v>
      </c>
      <c r="L363" s="34">
        <f t="shared" si="136"/>
        <v>250.77549999999999</v>
      </c>
      <c r="M363" s="34">
        <f t="shared" si="137"/>
        <v>385</v>
      </c>
      <c r="N363" s="34">
        <f t="shared" si="138"/>
        <v>718.5</v>
      </c>
      <c r="O363" s="32">
        <f t="shared" si="139"/>
        <v>333.5</v>
      </c>
      <c r="P363" s="32">
        <f t="shared" si="140"/>
        <v>0</v>
      </c>
      <c r="Q363" s="32">
        <f t="shared" si="141"/>
        <v>0</v>
      </c>
      <c r="R363" s="36">
        <f t="shared" si="142"/>
        <v>0</v>
      </c>
      <c r="S363" s="36">
        <f t="shared" si="143"/>
        <v>0</v>
      </c>
      <c r="T363" s="36">
        <f t="shared" si="144"/>
        <v>0</v>
      </c>
      <c r="U363" s="196">
        <f>'09-22 Hourly Purch Alloc'!J357</f>
        <v>123.26000021919491</v>
      </c>
      <c r="V363" s="185">
        <f t="shared" si="145"/>
        <v>0</v>
      </c>
      <c r="W363" s="37">
        <f t="shared" si="146"/>
        <v>0</v>
      </c>
      <c r="X363" s="38">
        <f t="shared" si="147"/>
        <v>0</v>
      </c>
      <c r="Y363" s="39">
        <f t="shared" si="148"/>
        <v>0</v>
      </c>
      <c r="Z363" s="246"/>
      <c r="AA363" s="189">
        <f t="shared" si="149"/>
        <v>0</v>
      </c>
      <c r="AB363" s="25">
        <f t="shared" si="150"/>
        <v>0</v>
      </c>
      <c r="AD363" s="29"/>
      <c r="AE363" s="67">
        <f>'09-22 Gen Pivot'!V357</f>
        <v>250.77549999999999</v>
      </c>
      <c r="AF363" s="195">
        <f>'09-22 KP Int Load &amp; Marg Loss'!N353</f>
        <v>718.5</v>
      </c>
      <c r="AG363" s="302">
        <f>'09-22 KP Int Load &amp; Marg Loss'!V353</f>
        <v>11.5</v>
      </c>
      <c r="AH363" s="67">
        <f>'09-22 Gen Pivot'!W357</f>
        <v>385</v>
      </c>
      <c r="AJ363" s="197">
        <f>'09-22 Gen Pivot'!Y357</f>
        <v>385</v>
      </c>
      <c r="AL363" s="29">
        <f t="shared" si="152"/>
        <v>0</v>
      </c>
      <c r="AN363" s="29">
        <f t="shared" si="153"/>
        <v>250.77549999999999</v>
      </c>
      <c r="AP363" s="33">
        <f t="shared" si="154"/>
        <v>-134.22450000000001</v>
      </c>
      <c r="AR363" s="197">
        <f>'09-22 Gen Pivot'!X357</f>
        <v>1404.9</v>
      </c>
    </row>
    <row r="364" spans="1:44" x14ac:dyDescent="0.25">
      <c r="A364" s="202">
        <f t="shared" si="151"/>
        <v>44819.708333332477</v>
      </c>
      <c r="B364" s="232"/>
      <c r="C364" s="174"/>
      <c r="D364" s="174"/>
      <c r="E364" s="131">
        <f t="shared" si="130"/>
        <v>0</v>
      </c>
      <c r="F364" s="50">
        <f t="shared" si="131"/>
        <v>0</v>
      </c>
      <c r="G364" s="49">
        <f t="shared" si="132"/>
        <v>0</v>
      </c>
      <c r="H364" s="54">
        <f>'09-22 Hourly Purch Alloc'!F358</f>
        <v>469.74599999999998</v>
      </c>
      <c r="I364" s="44">
        <f t="shared" si="133"/>
        <v>12.329999999999998</v>
      </c>
      <c r="J364" s="34">
        <f t="shared" si="134"/>
        <v>0</v>
      </c>
      <c r="K364" s="167">
        <f t="shared" si="135"/>
        <v>0</v>
      </c>
      <c r="L364" s="34">
        <f t="shared" si="136"/>
        <v>251.11600000000001</v>
      </c>
      <c r="M364" s="34">
        <f t="shared" si="137"/>
        <v>385</v>
      </c>
      <c r="N364" s="34">
        <f t="shared" si="138"/>
        <v>733.2</v>
      </c>
      <c r="O364" s="32">
        <f t="shared" si="139"/>
        <v>348.20000000000005</v>
      </c>
      <c r="P364" s="32">
        <f t="shared" si="140"/>
        <v>0</v>
      </c>
      <c r="Q364" s="32">
        <f t="shared" si="141"/>
        <v>0</v>
      </c>
      <c r="R364" s="36">
        <f t="shared" si="142"/>
        <v>0</v>
      </c>
      <c r="S364" s="36">
        <f t="shared" si="143"/>
        <v>0</v>
      </c>
      <c r="T364" s="36">
        <f t="shared" si="144"/>
        <v>0</v>
      </c>
      <c r="U364" s="196">
        <f>'09-22 Hourly Purch Alloc'!J358</f>
        <v>142.3594694153862</v>
      </c>
      <c r="V364" s="185">
        <f t="shared" si="145"/>
        <v>0</v>
      </c>
      <c r="W364" s="37">
        <f t="shared" si="146"/>
        <v>0</v>
      </c>
      <c r="X364" s="38">
        <f t="shared" si="147"/>
        <v>0</v>
      </c>
      <c r="Y364" s="39">
        <f t="shared" si="148"/>
        <v>0</v>
      </c>
      <c r="Z364" s="246"/>
      <c r="AA364" s="189">
        <f t="shared" si="149"/>
        <v>0</v>
      </c>
      <c r="AB364" s="25">
        <f t="shared" si="150"/>
        <v>0</v>
      </c>
      <c r="AD364" s="29"/>
      <c r="AE364" s="67">
        <f>'09-22 Gen Pivot'!V358</f>
        <v>251.11600000000001</v>
      </c>
      <c r="AF364" s="195">
        <f>'09-22 KP Int Load &amp; Marg Loss'!N354</f>
        <v>733.2</v>
      </c>
      <c r="AG364" s="302">
        <f>'09-22 KP Int Load &amp; Marg Loss'!V354</f>
        <v>12.329999999999998</v>
      </c>
      <c r="AH364" s="67">
        <f>'09-22 Gen Pivot'!W358</f>
        <v>385</v>
      </c>
      <c r="AJ364" s="197">
        <f>'09-22 Gen Pivot'!Y358</f>
        <v>385</v>
      </c>
      <c r="AL364" s="29">
        <f t="shared" si="152"/>
        <v>0</v>
      </c>
      <c r="AN364" s="29">
        <f t="shared" si="153"/>
        <v>251.11600000000001</v>
      </c>
      <c r="AP364" s="33">
        <f t="shared" si="154"/>
        <v>-133.88399999999999</v>
      </c>
      <c r="AR364" s="197">
        <f>'09-22 Gen Pivot'!X358</f>
        <v>1404.9</v>
      </c>
    </row>
    <row r="365" spans="1:44" x14ac:dyDescent="0.25">
      <c r="A365" s="202">
        <f t="shared" si="151"/>
        <v>44819.749999999141</v>
      </c>
      <c r="B365" s="232"/>
      <c r="C365" s="174"/>
      <c r="D365" s="174"/>
      <c r="E365" s="131">
        <f t="shared" si="130"/>
        <v>0</v>
      </c>
      <c r="F365" s="50">
        <f t="shared" si="131"/>
        <v>0</v>
      </c>
      <c r="G365" s="49">
        <f t="shared" si="132"/>
        <v>0</v>
      </c>
      <c r="H365" s="54">
        <f>'09-22 Hourly Purch Alloc'!F359</f>
        <v>465.55899999999997</v>
      </c>
      <c r="I365" s="44">
        <f t="shared" si="133"/>
        <v>12.629999999999999</v>
      </c>
      <c r="J365" s="34">
        <f t="shared" si="134"/>
        <v>0</v>
      </c>
      <c r="K365" s="167">
        <f t="shared" si="135"/>
        <v>0</v>
      </c>
      <c r="L365" s="34">
        <f t="shared" si="136"/>
        <v>251.33699999999999</v>
      </c>
      <c r="M365" s="34">
        <f t="shared" si="137"/>
        <v>385</v>
      </c>
      <c r="N365" s="34">
        <f t="shared" si="138"/>
        <v>729.54</v>
      </c>
      <c r="O365" s="32">
        <f t="shared" si="139"/>
        <v>344.53999999999996</v>
      </c>
      <c r="P365" s="32">
        <f t="shared" si="140"/>
        <v>0</v>
      </c>
      <c r="Q365" s="32">
        <f t="shared" si="141"/>
        <v>0</v>
      </c>
      <c r="R365" s="36">
        <f t="shared" si="142"/>
        <v>0</v>
      </c>
      <c r="S365" s="36">
        <f t="shared" si="143"/>
        <v>0</v>
      </c>
      <c r="T365" s="36">
        <f t="shared" si="144"/>
        <v>0</v>
      </c>
      <c r="U365" s="196">
        <f>'09-22 Hourly Purch Alloc'!J359</f>
        <v>146.82999899046092</v>
      </c>
      <c r="V365" s="185">
        <f t="shared" si="145"/>
        <v>0</v>
      </c>
      <c r="W365" s="37">
        <f t="shared" si="146"/>
        <v>0</v>
      </c>
      <c r="X365" s="38">
        <f t="shared" si="147"/>
        <v>0</v>
      </c>
      <c r="Y365" s="39">
        <f t="shared" si="148"/>
        <v>0</v>
      </c>
      <c r="Z365" s="246"/>
      <c r="AA365" s="189">
        <f t="shared" si="149"/>
        <v>0</v>
      </c>
      <c r="AB365" s="25">
        <f t="shared" si="150"/>
        <v>0</v>
      </c>
      <c r="AD365" s="29"/>
      <c r="AE365" s="67">
        <f>'09-22 Gen Pivot'!V359</f>
        <v>251.33699999999999</v>
      </c>
      <c r="AF365" s="195">
        <f>'09-22 KP Int Load &amp; Marg Loss'!N355</f>
        <v>729.54</v>
      </c>
      <c r="AG365" s="302">
        <f>'09-22 KP Int Load &amp; Marg Loss'!V355</f>
        <v>12.629999999999999</v>
      </c>
      <c r="AH365" s="67">
        <f>'09-22 Gen Pivot'!W359</f>
        <v>385</v>
      </c>
      <c r="AJ365" s="197">
        <f>'09-22 Gen Pivot'!Y359</f>
        <v>385</v>
      </c>
      <c r="AL365" s="29">
        <f t="shared" si="152"/>
        <v>0</v>
      </c>
      <c r="AN365" s="29">
        <f t="shared" si="153"/>
        <v>251.33699999999999</v>
      </c>
      <c r="AP365" s="33">
        <f t="shared" si="154"/>
        <v>-133.66300000000001</v>
      </c>
      <c r="AR365" s="197">
        <f>'09-22 Gen Pivot'!X359</f>
        <v>1404.9</v>
      </c>
    </row>
    <row r="366" spans="1:44" x14ac:dyDescent="0.25">
      <c r="A366" s="202">
        <f t="shared" si="151"/>
        <v>44819.791666665806</v>
      </c>
      <c r="B366" s="232"/>
      <c r="C366" s="174"/>
      <c r="D366" s="174"/>
      <c r="E366" s="131">
        <f t="shared" si="130"/>
        <v>0</v>
      </c>
      <c r="F366" s="50">
        <f t="shared" si="131"/>
        <v>0</v>
      </c>
      <c r="G366" s="49">
        <f t="shared" si="132"/>
        <v>0</v>
      </c>
      <c r="H366" s="54">
        <f>'09-22 Hourly Purch Alloc'!F360</f>
        <v>439.27100000000002</v>
      </c>
      <c r="I366" s="44">
        <f t="shared" si="133"/>
        <v>12.01</v>
      </c>
      <c r="J366" s="34">
        <f t="shared" si="134"/>
        <v>0</v>
      </c>
      <c r="K366" s="167">
        <f t="shared" si="135"/>
        <v>0</v>
      </c>
      <c r="L366" s="34">
        <f t="shared" si="136"/>
        <v>251.16300000000001</v>
      </c>
      <c r="M366" s="34">
        <f t="shared" si="137"/>
        <v>385</v>
      </c>
      <c r="N366" s="34">
        <f t="shared" si="138"/>
        <v>702.45</v>
      </c>
      <c r="O366" s="32">
        <f t="shared" si="139"/>
        <v>317.45000000000005</v>
      </c>
      <c r="P366" s="32">
        <f t="shared" si="140"/>
        <v>0</v>
      </c>
      <c r="Q366" s="32">
        <f t="shared" si="141"/>
        <v>0</v>
      </c>
      <c r="R366" s="36">
        <f t="shared" si="142"/>
        <v>0</v>
      </c>
      <c r="S366" s="36">
        <f t="shared" si="143"/>
        <v>0</v>
      </c>
      <c r="T366" s="36">
        <f t="shared" si="144"/>
        <v>0</v>
      </c>
      <c r="U366" s="196">
        <f>'09-22 Hourly Purch Alloc'!J360</f>
        <v>133.30738690694355</v>
      </c>
      <c r="V366" s="185">
        <f t="shared" si="145"/>
        <v>0</v>
      </c>
      <c r="W366" s="37">
        <f t="shared" si="146"/>
        <v>0</v>
      </c>
      <c r="X366" s="38">
        <f t="shared" si="147"/>
        <v>0</v>
      </c>
      <c r="Y366" s="39">
        <f t="shared" si="148"/>
        <v>0</v>
      </c>
      <c r="Z366" s="246"/>
      <c r="AA366" s="189">
        <f t="shared" si="149"/>
        <v>0</v>
      </c>
      <c r="AB366" s="25">
        <f t="shared" si="150"/>
        <v>0</v>
      </c>
      <c r="AD366" s="29"/>
      <c r="AE366" s="67">
        <f>'09-22 Gen Pivot'!V360</f>
        <v>251.16300000000001</v>
      </c>
      <c r="AF366" s="195">
        <f>'09-22 KP Int Load &amp; Marg Loss'!N356</f>
        <v>702.45</v>
      </c>
      <c r="AG366" s="302">
        <f>'09-22 KP Int Load &amp; Marg Loss'!V356</f>
        <v>12.01</v>
      </c>
      <c r="AH366" s="67">
        <f>'09-22 Gen Pivot'!W360</f>
        <v>385</v>
      </c>
      <c r="AJ366" s="197">
        <f>'09-22 Gen Pivot'!Y360</f>
        <v>385</v>
      </c>
      <c r="AL366" s="29">
        <f t="shared" si="152"/>
        <v>0</v>
      </c>
      <c r="AN366" s="29">
        <f t="shared" si="153"/>
        <v>251.16300000000001</v>
      </c>
      <c r="AP366" s="33">
        <f t="shared" si="154"/>
        <v>-133.83699999999999</v>
      </c>
      <c r="AR366" s="197">
        <f>'09-22 Gen Pivot'!X360</f>
        <v>1404.9</v>
      </c>
    </row>
    <row r="367" spans="1:44" x14ac:dyDescent="0.25">
      <c r="A367" s="202">
        <f t="shared" si="151"/>
        <v>44819.83333333247</v>
      </c>
      <c r="B367" s="232"/>
      <c r="C367" s="174"/>
      <c r="D367" s="174"/>
      <c r="E367" s="131">
        <f t="shared" si="130"/>
        <v>0</v>
      </c>
      <c r="F367" s="50">
        <f t="shared" si="131"/>
        <v>0</v>
      </c>
      <c r="G367" s="49">
        <f t="shared" si="132"/>
        <v>0</v>
      </c>
      <c r="H367" s="54">
        <f>'09-22 Hourly Purch Alloc'!F361</f>
        <v>413.96500000000003</v>
      </c>
      <c r="I367" s="44">
        <f t="shared" si="133"/>
        <v>11.229999999999999</v>
      </c>
      <c r="J367" s="34">
        <f t="shared" si="134"/>
        <v>0</v>
      </c>
      <c r="K367" s="167">
        <f t="shared" si="135"/>
        <v>0</v>
      </c>
      <c r="L367" s="34">
        <f t="shared" si="136"/>
        <v>250.71</v>
      </c>
      <c r="M367" s="34">
        <f t="shared" si="137"/>
        <v>385</v>
      </c>
      <c r="N367" s="34">
        <f t="shared" si="138"/>
        <v>675.9</v>
      </c>
      <c r="O367" s="32">
        <f t="shared" si="139"/>
        <v>290.89999999999998</v>
      </c>
      <c r="P367" s="32">
        <f t="shared" si="140"/>
        <v>0</v>
      </c>
      <c r="Q367" s="32">
        <f t="shared" si="141"/>
        <v>0</v>
      </c>
      <c r="R367" s="36">
        <f t="shared" si="142"/>
        <v>0</v>
      </c>
      <c r="S367" s="36">
        <f t="shared" si="143"/>
        <v>0</v>
      </c>
      <c r="T367" s="36">
        <f t="shared" si="144"/>
        <v>0</v>
      </c>
      <c r="U367" s="196">
        <f>'09-22 Hourly Purch Alloc'!J361</f>
        <v>119.5348693730146</v>
      </c>
      <c r="V367" s="185">
        <f t="shared" si="145"/>
        <v>0</v>
      </c>
      <c r="W367" s="37">
        <f t="shared" si="146"/>
        <v>0</v>
      </c>
      <c r="X367" s="38">
        <f t="shared" si="147"/>
        <v>0</v>
      </c>
      <c r="Y367" s="39">
        <f t="shared" si="148"/>
        <v>0</v>
      </c>
      <c r="Z367" s="246"/>
      <c r="AA367" s="189">
        <f t="shared" si="149"/>
        <v>0</v>
      </c>
      <c r="AB367" s="25">
        <f t="shared" si="150"/>
        <v>0</v>
      </c>
      <c r="AD367" s="29"/>
      <c r="AE367" s="67">
        <f>'09-22 Gen Pivot'!V361</f>
        <v>250.71</v>
      </c>
      <c r="AF367" s="195">
        <f>'09-22 KP Int Load &amp; Marg Loss'!N357</f>
        <v>675.9</v>
      </c>
      <c r="AG367" s="302">
        <f>'09-22 KP Int Load &amp; Marg Loss'!V357</f>
        <v>11.229999999999999</v>
      </c>
      <c r="AH367" s="67">
        <f>'09-22 Gen Pivot'!W361</f>
        <v>385</v>
      </c>
      <c r="AJ367" s="197">
        <f>'09-22 Gen Pivot'!Y361</f>
        <v>385</v>
      </c>
      <c r="AL367" s="29">
        <f t="shared" si="152"/>
        <v>0</v>
      </c>
      <c r="AN367" s="29">
        <f t="shared" si="153"/>
        <v>250.71</v>
      </c>
      <c r="AP367" s="33">
        <f t="shared" si="154"/>
        <v>-134.29</v>
      </c>
      <c r="AR367" s="197">
        <f>'09-22 Gen Pivot'!X361</f>
        <v>1404.9</v>
      </c>
    </row>
    <row r="368" spans="1:44" x14ac:dyDescent="0.25">
      <c r="A368" s="202">
        <f t="shared" si="151"/>
        <v>44819.874999999134</v>
      </c>
      <c r="B368" s="232"/>
      <c r="C368" s="174"/>
      <c r="D368" s="174"/>
      <c r="E368" s="131">
        <f t="shared" si="130"/>
        <v>0</v>
      </c>
      <c r="F368" s="50">
        <f t="shared" si="131"/>
        <v>0</v>
      </c>
      <c r="G368" s="49">
        <f t="shared" si="132"/>
        <v>0</v>
      </c>
      <c r="H368" s="54">
        <f>'09-22 Hourly Purch Alloc'!F362</f>
        <v>411.83699999999999</v>
      </c>
      <c r="I368" s="44">
        <f t="shared" si="133"/>
        <v>11.43</v>
      </c>
      <c r="J368" s="34">
        <f t="shared" si="134"/>
        <v>0</v>
      </c>
      <c r="K368" s="167">
        <f t="shared" si="135"/>
        <v>0</v>
      </c>
      <c r="L368" s="34">
        <f t="shared" si="136"/>
        <v>251.92400000000001</v>
      </c>
      <c r="M368" s="34">
        <f t="shared" si="137"/>
        <v>385</v>
      </c>
      <c r="N368" s="34">
        <f t="shared" si="138"/>
        <v>675.18999999999994</v>
      </c>
      <c r="O368" s="32">
        <f t="shared" si="139"/>
        <v>290.18999999999994</v>
      </c>
      <c r="P368" s="32">
        <f t="shared" si="140"/>
        <v>0</v>
      </c>
      <c r="Q368" s="32">
        <f t="shared" si="141"/>
        <v>0</v>
      </c>
      <c r="R368" s="36">
        <f t="shared" si="142"/>
        <v>0</v>
      </c>
      <c r="S368" s="36">
        <f t="shared" si="143"/>
        <v>0</v>
      </c>
      <c r="T368" s="36">
        <f t="shared" si="144"/>
        <v>0</v>
      </c>
      <c r="U368" s="196">
        <f>'09-22 Hourly Purch Alloc'!J362</f>
        <v>113.34999890733471</v>
      </c>
      <c r="V368" s="185">
        <f t="shared" si="145"/>
        <v>0</v>
      </c>
      <c r="W368" s="37">
        <f t="shared" si="146"/>
        <v>0</v>
      </c>
      <c r="X368" s="38">
        <f t="shared" si="147"/>
        <v>0</v>
      </c>
      <c r="Y368" s="39">
        <f t="shared" si="148"/>
        <v>0</v>
      </c>
      <c r="Z368" s="246"/>
      <c r="AA368" s="189">
        <f t="shared" si="149"/>
        <v>0</v>
      </c>
      <c r="AB368" s="25">
        <f t="shared" si="150"/>
        <v>0</v>
      </c>
      <c r="AD368" s="29"/>
      <c r="AE368" s="67">
        <f>'09-22 Gen Pivot'!V362</f>
        <v>251.92400000000001</v>
      </c>
      <c r="AF368" s="195">
        <f>'09-22 KP Int Load &amp; Marg Loss'!N358</f>
        <v>675.18999999999994</v>
      </c>
      <c r="AG368" s="302">
        <f>'09-22 KP Int Load &amp; Marg Loss'!V358</f>
        <v>11.43</v>
      </c>
      <c r="AH368" s="67">
        <f>'09-22 Gen Pivot'!W362</f>
        <v>385</v>
      </c>
      <c r="AJ368" s="197">
        <f>'09-22 Gen Pivot'!Y362</f>
        <v>385</v>
      </c>
      <c r="AL368" s="29">
        <f t="shared" si="152"/>
        <v>0</v>
      </c>
      <c r="AN368" s="29">
        <f t="shared" si="153"/>
        <v>251.92400000000001</v>
      </c>
      <c r="AP368" s="33">
        <f t="shared" si="154"/>
        <v>-133.07599999999999</v>
      </c>
      <c r="AR368" s="197">
        <f>'09-22 Gen Pivot'!X362</f>
        <v>1404.9</v>
      </c>
    </row>
    <row r="369" spans="1:44" x14ac:dyDescent="0.25">
      <c r="A369" s="202">
        <f t="shared" si="151"/>
        <v>44819.916666665798</v>
      </c>
      <c r="B369" s="232"/>
      <c r="C369" s="174"/>
      <c r="D369" s="174"/>
      <c r="E369" s="131">
        <f t="shared" si="130"/>
        <v>0</v>
      </c>
      <c r="F369" s="50">
        <f t="shared" si="131"/>
        <v>0</v>
      </c>
      <c r="G369" s="49">
        <f t="shared" si="132"/>
        <v>0</v>
      </c>
      <c r="H369" s="54">
        <f>'09-22 Hourly Purch Alloc'!F363</f>
        <v>384.63</v>
      </c>
      <c r="I369" s="44">
        <f t="shared" si="133"/>
        <v>10.91</v>
      </c>
      <c r="J369" s="34">
        <f t="shared" si="134"/>
        <v>0</v>
      </c>
      <c r="K369" s="167">
        <f t="shared" si="135"/>
        <v>0</v>
      </c>
      <c r="L369" s="34">
        <f t="shared" si="136"/>
        <v>250.76849999999999</v>
      </c>
      <c r="M369" s="34">
        <f t="shared" si="137"/>
        <v>385</v>
      </c>
      <c r="N369" s="34">
        <f t="shared" si="138"/>
        <v>646.32000000000005</v>
      </c>
      <c r="O369" s="32">
        <f t="shared" si="139"/>
        <v>261.32000000000005</v>
      </c>
      <c r="P369" s="32">
        <f t="shared" si="140"/>
        <v>0</v>
      </c>
      <c r="Q369" s="32">
        <f t="shared" si="141"/>
        <v>0</v>
      </c>
      <c r="R369" s="36">
        <f t="shared" si="142"/>
        <v>0</v>
      </c>
      <c r="S369" s="36">
        <f t="shared" si="143"/>
        <v>0</v>
      </c>
      <c r="T369" s="36">
        <f t="shared" si="144"/>
        <v>0</v>
      </c>
      <c r="U369" s="196">
        <f>'09-22 Hourly Purch Alloc'!J363</f>
        <v>95.718453474767969</v>
      </c>
      <c r="V369" s="185">
        <f t="shared" si="145"/>
        <v>0</v>
      </c>
      <c r="W369" s="37">
        <f t="shared" si="146"/>
        <v>0</v>
      </c>
      <c r="X369" s="38">
        <f t="shared" si="147"/>
        <v>0</v>
      </c>
      <c r="Y369" s="39">
        <f t="shared" si="148"/>
        <v>0</v>
      </c>
      <c r="Z369" s="246"/>
      <c r="AA369" s="189">
        <f t="shared" si="149"/>
        <v>0</v>
      </c>
      <c r="AB369" s="25">
        <f t="shared" si="150"/>
        <v>0</v>
      </c>
      <c r="AD369" s="29"/>
      <c r="AE369" s="67">
        <f>'09-22 Gen Pivot'!V363</f>
        <v>250.76849999999999</v>
      </c>
      <c r="AF369" s="195">
        <f>'09-22 KP Int Load &amp; Marg Loss'!N359</f>
        <v>646.32000000000005</v>
      </c>
      <c r="AG369" s="302">
        <f>'09-22 KP Int Load &amp; Marg Loss'!V359</f>
        <v>10.91</v>
      </c>
      <c r="AH369" s="67">
        <f>'09-22 Gen Pivot'!W363</f>
        <v>385</v>
      </c>
      <c r="AJ369" s="197">
        <f>'09-22 Gen Pivot'!Y363</f>
        <v>385</v>
      </c>
      <c r="AL369" s="29">
        <f t="shared" si="152"/>
        <v>0</v>
      </c>
      <c r="AN369" s="29">
        <f t="shared" si="153"/>
        <v>250.76849999999999</v>
      </c>
      <c r="AP369" s="33">
        <f t="shared" si="154"/>
        <v>-134.23150000000001</v>
      </c>
      <c r="AR369" s="197">
        <f>'09-22 Gen Pivot'!X363</f>
        <v>1404.9</v>
      </c>
    </row>
    <row r="370" spans="1:44" x14ac:dyDescent="0.25">
      <c r="A370" s="202">
        <f t="shared" si="151"/>
        <v>44819.958333332463</v>
      </c>
      <c r="B370" s="232"/>
      <c r="C370" s="174"/>
      <c r="D370" s="174"/>
      <c r="E370" s="131">
        <f t="shared" si="130"/>
        <v>0</v>
      </c>
      <c r="F370" s="50">
        <f t="shared" si="131"/>
        <v>0</v>
      </c>
      <c r="G370" s="49">
        <f t="shared" si="132"/>
        <v>0</v>
      </c>
      <c r="H370" s="54">
        <f>'09-22 Hourly Purch Alloc'!F364</f>
        <v>344.51799999999997</v>
      </c>
      <c r="I370" s="44">
        <f t="shared" si="133"/>
        <v>10.029999999999999</v>
      </c>
      <c r="J370" s="34">
        <f t="shared" si="134"/>
        <v>0</v>
      </c>
      <c r="K370" s="167">
        <f t="shared" si="135"/>
        <v>0</v>
      </c>
      <c r="L370" s="34">
        <f t="shared" si="136"/>
        <v>250.98400000000001</v>
      </c>
      <c r="M370" s="34">
        <f t="shared" si="137"/>
        <v>385</v>
      </c>
      <c r="N370" s="34">
        <f t="shared" si="138"/>
        <v>605.55000000000007</v>
      </c>
      <c r="O370" s="32">
        <f t="shared" si="139"/>
        <v>220.55000000000007</v>
      </c>
      <c r="P370" s="32">
        <f t="shared" si="140"/>
        <v>0</v>
      </c>
      <c r="Q370" s="32">
        <f t="shared" si="141"/>
        <v>0</v>
      </c>
      <c r="R370" s="36">
        <f t="shared" si="142"/>
        <v>0</v>
      </c>
      <c r="S370" s="36">
        <f t="shared" si="143"/>
        <v>0</v>
      </c>
      <c r="T370" s="36">
        <f t="shared" si="144"/>
        <v>0</v>
      </c>
      <c r="U370" s="196">
        <f>'09-22 Hourly Purch Alloc'!J364</f>
        <v>83.526784696300339</v>
      </c>
      <c r="V370" s="185">
        <f t="shared" si="145"/>
        <v>0</v>
      </c>
      <c r="W370" s="37">
        <f t="shared" si="146"/>
        <v>0</v>
      </c>
      <c r="X370" s="38">
        <f t="shared" si="147"/>
        <v>0</v>
      </c>
      <c r="Y370" s="39">
        <f t="shared" si="148"/>
        <v>0</v>
      </c>
      <c r="Z370" s="246"/>
      <c r="AA370" s="189">
        <f t="shared" si="149"/>
        <v>0</v>
      </c>
      <c r="AB370" s="25">
        <f t="shared" si="150"/>
        <v>0</v>
      </c>
      <c r="AD370" s="29"/>
      <c r="AE370" s="67">
        <f>'09-22 Gen Pivot'!V364</f>
        <v>250.98400000000001</v>
      </c>
      <c r="AF370" s="195">
        <f>'09-22 KP Int Load &amp; Marg Loss'!N360</f>
        <v>605.55000000000007</v>
      </c>
      <c r="AG370" s="302">
        <f>'09-22 KP Int Load &amp; Marg Loss'!V360</f>
        <v>10.029999999999999</v>
      </c>
      <c r="AH370" s="67">
        <f>'09-22 Gen Pivot'!W364</f>
        <v>385</v>
      </c>
      <c r="AJ370" s="197">
        <f>'09-22 Gen Pivot'!Y364</f>
        <v>385</v>
      </c>
      <c r="AL370" s="29">
        <f t="shared" si="152"/>
        <v>0</v>
      </c>
      <c r="AN370" s="29">
        <f t="shared" si="153"/>
        <v>250.98400000000001</v>
      </c>
      <c r="AP370" s="33">
        <f t="shared" si="154"/>
        <v>-134.01599999999999</v>
      </c>
      <c r="AR370" s="197">
        <f>'09-22 Gen Pivot'!X364</f>
        <v>1404.9</v>
      </c>
    </row>
    <row r="371" spans="1:44" x14ac:dyDescent="0.25">
      <c r="A371" s="202">
        <f t="shared" si="151"/>
        <v>44819.999999999127</v>
      </c>
      <c r="B371" s="232"/>
      <c r="C371" s="174"/>
      <c r="D371" s="174"/>
      <c r="E371" s="131">
        <f t="shared" si="130"/>
        <v>0</v>
      </c>
      <c r="F371" s="50">
        <f t="shared" si="131"/>
        <v>0</v>
      </c>
      <c r="G371" s="49">
        <f t="shared" si="132"/>
        <v>0</v>
      </c>
      <c r="H371" s="54">
        <f>'09-22 Hourly Purch Alloc'!F365</f>
        <v>305.09100000000001</v>
      </c>
      <c r="I371" s="44">
        <f t="shared" si="133"/>
        <v>9.65</v>
      </c>
      <c r="J371" s="34">
        <f t="shared" si="134"/>
        <v>0</v>
      </c>
      <c r="K371" s="167">
        <f t="shared" si="135"/>
        <v>0</v>
      </c>
      <c r="L371" s="34">
        <f t="shared" si="136"/>
        <v>250.9365</v>
      </c>
      <c r="M371" s="34">
        <f t="shared" si="137"/>
        <v>385</v>
      </c>
      <c r="N371" s="34">
        <f t="shared" si="138"/>
        <v>565.66999999999985</v>
      </c>
      <c r="O371" s="32">
        <f t="shared" si="139"/>
        <v>180.66999999999985</v>
      </c>
      <c r="P371" s="32">
        <f t="shared" si="140"/>
        <v>0</v>
      </c>
      <c r="Q371" s="32">
        <f t="shared" si="141"/>
        <v>0</v>
      </c>
      <c r="R371" s="36">
        <f t="shared" si="142"/>
        <v>0</v>
      </c>
      <c r="S371" s="36">
        <f t="shared" si="143"/>
        <v>0</v>
      </c>
      <c r="T371" s="36">
        <f t="shared" si="144"/>
        <v>0</v>
      </c>
      <c r="U371" s="196">
        <f>'09-22 Hourly Purch Alloc'!J365</f>
        <v>67.596038457378285</v>
      </c>
      <c r="V371" s="185">
        <f t="shared" si="145"/>
        <v>0</v>
      </c>
      <c r="W371" s="37">
        <f t="shared" si="146"/>
        <v>0</v>
      </c>
      <c r="X371" s="38">
        <f t="shared" si="147"/>
        <v>0</v>
      </c>
      <c r="Y371" s="39">
        <f t="shared" si="148"/>
        <v>0</v>
      </c>
      <c r="Z371" s="246"/>
      <c r="AA371" s="189">
        <f t="shared" si="149"/>
        <v>0</v>
      </c>
      <c r="AB371" s="25">
        <f t="shared" si="150"/>
        <v>0</v>
      </c>
      <c r="AD371" s="29"/>
      <c r="AE371" s="67">
        <f>'09-22 Gen Pivot'!V365</f>
        <v>250.9365</v>
      </c>
      <c r="AF371" s="195">
        <f>'09-22 KP Int Load &amp; Marg Loss'!N361</f>
        <v>565.66999999999985</v>
      </c>
      <c r="AG371" s="302">
        <f>'09-22 KP Int Load &amp; Marg Loss'!V361</f>
        <v>9.65</v>
      </c>
      <c r="AH371" s="67">
        <f>'09-22 Gen Pivot'!W365</f>
        <v>385</v>
      </c>
      <c r="AJ371" s="197">
        <f>'09-22 Gen Pivot'!Y365</f>
        <v>385</v>
      </c>
      <c r="AL371" s="29">
        <f t="shared" si="152"/>
        <v>0</v>
      </c>
      <c r="AN371" s="29">
        <f t="shared" si="153"/>
        <v>250.9365</v>
      </c>
      <c r="AP371" s="33">
        <f t="shared" si="154"/>
        <v>-134.0635</v>
      </c>
      <c r="AR371" s="197">
        <f>'09-22 Gen Pivot'!X365</f>
        <v>1404.9</v>
      </c>
    </row>
    <row r="372" spans="1:44" x14ac:dyDescent="0.25">
      <c r="A372" s="202">
        <f t="shared" si="151"/>
        <v>44820.041666665791</v>
      </c>
      <c r="B372" s="232"/>
      <c r="C372" s="174"/>
      <c r="D372" s="174"/>
      <c r="E372" s="131">
        <f t="shared" si="130"/>
        <v>0</v>
      </c>
      <c r="F372" s="50">
        <f t="shared" si="131"/>
        <v>0</v>
      </c>
      <c r="G372" s="49">
        <f t="shared" si="132"/>
        <v>0</v>
      </c>
      <c r="H372" s="54">
        <f>'09-22 Hourly Purch Alloc'!F366</f>
        <v>265.733</v>
      </c>
      <c r="I372" s="44">
        <f t="shared" si="133"/>
        <v>8.94</v>
      </c>
      <c r="J372" s="34">
        <f t="shared" si="134"/>
        <v>0</v>
      </c>
      <c r="K372" s="167">
        <f t="shared" si="135"/>
        <v>0</v>
      </c>
      <c r="L372" s="34">
        <f t="shared" si="136"/>
        <v>250.52799999999999</v>
      </c>
      <c r="M372" s="34">
        <f t="shared" si="137"/>
        <v>385</v>
      </c>
      <c r="N372" s="34">
        <f t="shared" si="138"/>
        <v>525.20000000000005</v>
      </c>
      <c r="O372" s="32">
        <f t="shared" si="139"/>
        <v>140.20000000000005</v>
      </c>
      <c r="P372" s="32">
        <f t="shared" si="140"/>
        <v>0</v>
      </c>
      <c r="Q372" s="32">
        <f t="shared" si="141"/>
        <v>0</v>
      </c>
      <c r="R372" s="36">
        <f t="shared" si="142"/>
        <v>0</v>
      </c>
      <c r="S372" s="36">
        <f t="shared" si="143"/>
        <v>0</v>
      </c>
      <c r="T372" s="36">
        <f t="shared" si="144"/>
        <v>0</v>
      </c>
      <c r="U372" s="196">
        <f>'09-22 Hourly Purch Alloc'!J366</f>
        <v>59.70211075779072</v>
      </c>
      <c r="V372" s="185">
        <f t="shared" si="145"/>
        <v>0</v>
      </c>
      <c r="W372" s="37">
        <f t="shared" si="146"/>
        <v>0</v>
      </c>
      <c r="X372" s="38">
        <f t="shared" si="147"/>
        <v>0</v>
      </c>
      <c r="Y372" s="39">
        <f t="shared" si="148"/>
        <v>0</v>
      </c>
      <c r="Z372" s="246"/>
      <c r="AA372" s="189">
        <f t="shared" si="149"/>
        <v>0</v>
      </c>
      <c r="AB372" s="25">
        <f t="shared" si="150"/>
        <v>0</v>
      </c>
      <c r="AD372" s="29"/>
      <c r="AE372" s="67">
        <f>'09-22 Gen Pivot'!V366</f>
        <v>250.52799999999999</v>
      </c>
      <c r="AF372" s="195">
        <f>'09-22 KP Int Load &amp; Marg Loss'!N362</f>
        <v>525.20000000000005</v>
      </c>
      <c r="AG372" s="302">
        <f>'09-22 KP Int Load &amp; Marg Loss'!V362</f>
        <v>8.94</v>
      </c>
      <c r="AH372" s="67">
        <f>'09-22 Gen Pivot'!W366</f>
        <v>385</v>
      </c>
      <c r="AJ372" s="197">
        <f>'09-22 Gen Pivot'!Y366</f>
        <v>385</v>
      </c>
      <c r="AL372" s="29">
        <f t="shared" si="152"/>
        <v>0</v>
      </c>
      <c r="AN372" s="29">
        <f t="shared" si="153"/>
        <v>250.52799999999999</v>
      </c>
      <c r="AP372" s="33">
        <f t="shared" si="154"/>
        <v>-134.47200000000001</v>
      </c>
      <c r="AR372" s="197">
        <f>'09-22 Gen Pivot'!X366</f>
        <v>1404.9</v>
      </c>
    </row>
    <row r="373" spans="1:44" x14ac:dyDescent="0.25">
      <c r="A373" s="202">
        <f t="shared" si="151"/>
        <v>44820.083333332455</v>
      </c>
      <c r="B373" s="232"/>
      <c r="C373" s="174"/>
      <c r="D373" s="174"/>
      <c r="E373" s="131">
        <f t="shared" si="130"/>
        <v>0</v>
      </c>
      <c r="F373" s="50">
        <f t="shared" si="131"/>
        <v>0</v>
      </c>
      <c r="G373" s="49">
        <f t="shared" si="132"/>
        <v>0</v>
      </c>
      <c r="H373" s="54">
        <f>'09-22 Hourly Purch Alloc'!F367</f>
        <v>250.84500000000003</v>
      </c>
      <c r="I373" s="44">
        <f t="shared" si="133"/>
        <v>8.5499999999999989</v>
      </c>
      <c r="J373" s="34">
        <f t="shared" si="134"/>
        <v>0</v>
      </c>
      <c r="K373" s="167">
        <f t="shared" si="135"/>
        <v>0</v>
      </c>
      <c r="L373" s="34">
        <f t="shared" si="136"/>
        <v>251.01650000000001</v>
      </c>
      <c r="M373" s="34">
        <f t="shared" si="137"/>
        <v>385</v>
      </c>
      <c r="N373" s="34">
        <f t="shared" si="138"/>
        <v>510.42000000000007</v>
      </c>
      <c r="O373" s="32">
        <f t="shared" si="139"/>
        <v>125.42000000000007</v>
      </c>
      <c r="P373" s="32">
        <f t="shared" si="140"/>
        <v>0</v>
      </c>
      <c r="Q373" s="32">
        <f t="shared" si="141"/>
        <v>0</v>
      </c>
      <c r="R373" s="36">
        <f t="shared" si="142"/>
        <v>0</v>
      </c>
      <c r="S373" s="36">
        <f t="shared" si="143"/>
        <v>0</v>
      </c>
      <c r="T373" s="36">
        <f t="shared" si="144"/>
        <v>0</v>
      </c>
      <c r="U373" s="196">
        <f>'09-22 Hourly Purch Alloc'!J367</f>
        <v>54.714649046223762</v>
      </c>
      <c r="V373" s="185">
        <f t="shared" si="145"/>
        <v>0</v>
      </c>
      <c r="W373" s="37">
        <f t="shared" si="146"/>
        <v>0</v>
      </c>
      <c r="X373" s="38">
        <f t="shared" si="147"/>
        <v>0</v>
      </c>
      <c r="Y373" s="39">
        <f t="shared" si="148"/>
        <v>0</v>
      </c>
      <c r="Z373" s="246"/>
      <c r="AA373" s="189">
        <f t="shared" si="149"/>
        <v>0</v>
      </c>
      <c r="AB373" s="25">
        <f t="shared" si="150"/>
        <v>0</v>
      </c>
      <c r="AD373" s="29"/>
      <c r="AE373" s="67">
        <f>'09-22 Gen Pivot'!V367</f>
        <v>251.01650000000001</v>
      </c>
      <c r="AF373" s="195">
        <f>'09-22 KP Int Load &amp; Marg Loss'!N363</f>
        <v>510.42000000000007</v>
      </c>
      <c r="AG373" s="302">
        <f>'09-22 KP Int Load &amp; Marg Loss'!V363</f>
        <v>8.5499999999999989</v>
      </c>
      <c r="AH373" s="67">
        <f>'09-22 Gen Pivot'!W367</f>
        <v>385</v>
      </c>
      <c r="AJ373" s="197">
        <f>'09-22 Gen Pivot'!Y367</f>
        <v>385</v>
      </c>
      <c r="AL373" s="29">
        <f t="shared" si="152"/>
        <v>0</v>
      </c>
      <c r="AN373" s="29">
        <f t="shared" si="153"/>
        <v>251.01650000000001</v>
      </c>
      <c r="AP373" s="33">
        <f t="shared" si="154"/>
        <v>-133.98349999999999</v>
      </c>
      <c r="AR373" s="197">
        <f>'09-22 Gen Pivot'!X367</f>
        <v>1404.9</v>
      </c>
    </row>
    <row r="374" spans="1:44" x14ac:dyDescent="0.25">
      <c r="A374" s="202">
        <f t="shared" si="151"/>
        <v>44820.12499999912</v>
      </c>
      <c r="B374" s="232"/>
      <c r="C374" s="174"/>
      <c r="D374" s="174"/>
      <c r="E374" s="131">
        <f t="shared" si="130"/>
        <v>0</v>
      </c>
      <c r="F374" s="50">
        <f t="shared" si="131"/>
        <v>0</v>
      </c>
      <c r="G374" s="49">
        <f t="shared" si="132"/>
        <v>0</v>
      </c>
      <c r="H374" s="54">
        <f>'09-22 Hourly Purch Alloc'!F368</f>
        <v>236.58499999999998</v>
      </c>
      <c r="I374" s="44">
        <f t="shared" si="133"/>
        <v>7.7499999999999991</v>
      </c>
      <c r="J374" s="34">
        <f t="shared" si="134"/>
        <v>0</v>
      </c>
      <c r="K374" s="167">
        <f t="shared" si="135"/>
        <v>0</v>
      </c>
      <c r="L374" s="34">
        <f t="shared" si="136"/>
        <v>250.7405</v>
      </c>
      <c r="M374" s="34">
        <f t="shared" si="137"/>
        <v>385</v>
      </c>
      <c r="N374" s="34">
        <f t="shared" si="138"/>
        <v>495.06999999999994</v>
      </c>
      <c r="O374" s="32">
        <f t="shared" si="139"/>
        <v>110.06999999999994</v>
      </c>
      <c r="P374" s="32">
        <f t="shared" si="140"/>
        <v>0</v>
      </c>
      <c r="Q374" s="32">
        <f t="shared" si="141"/>
        <v>0</v>
      </c>
      <c r="R374" s="36">
        <f t="shared" si="142"/>
        <v>0</v>
      </c>
      <c r="S374" s="36">
        <f t="shared" si="143"/>
        <v>0</v>
      </c>
      <c r="T374" s="36">
        <f t="shared" si="144"/>
        <v>0</v>
      </c>
      <c r="U374" s="196">
        <f>'09-22 Hourly Purch Alloc'!J368</f>
        <v>51.589719846989453</v>
      </c>
      <c r="V374" s="185">
        <f t="shared" si="145"/>
        <v>0</v>
      </c>
      <c r="W374" s="37">
        <f t="shared" si="146"/>
        <v>0</v>
      </c>
      <c r="X374" s="38">
        <f t="shared" si="147"/>
        <v>0</v>
      </c>
      <c r="Y374" s="39">
        <f t="shared" si="148"/>
        <v>0</v>
      </c>
      <c r="Z374" s="246"/>
      <c r="AA374" s="189">
        <f t="shared" si="149"/>
        <v>0</v>
      </c>
      <c r="AB374" s="25">
        <f t="shared" si="150"/>
        <v>0</v>
      </c>
      <c r="AD374" s="29"/>
      <c r="AE374" s="67">
        <f>'09-22 Gen Pivot'!V368</f>
        <v>250.7405</v>
      </c>
      <c r="AF374" s="195">
        <f>'09-22 KP Int Load &amp; Marg Loss'!N364</f>
        <v>495.06999999999994</v>
      </c>
      <c r="AG374" s="302">
        <f>'09-22 KP Int Load &amp; Marg Loss'!V364</f>
        <v>7.7499999999999991</v>
      </c>
      <c r="AH374" s="67">
        <f>'09-22 Gen Pivot'!W368</f>
        <v>385</v>
      </c>
      <c r="AJ374" s="197">
        <f>'09-22 Gen Pivot'!Y368</f>
        <v>385</v>
      </c>
      <c r="AL374" s="29">
        <f t="shared" si="152"/>
        <v>0</v>
      </c>
      <c r="AN374" s="29">
        <f t="shared" si="153"/>
        <v>250.7405</v>
      </c>
      <c r="AP374" s="33">
        <f t="shared" si="154"/>
        <v>-134.2595</v>
      </c>
      <c r="AR374" s="197">
        <f>'09-22 Gen Pivot'!X368</f>
        <v>1404.9</v>
      </c>
    </row>
    <row r="375" spans="1:44" x14ac:dyDescent="0.25">
      <c r="A375" s="202">
        <f t="shared" si="151"/>
        <v>44820.166666665784</v>
      </c>
      <c r="B375" s="232"/>
      <c r="C375" s="174"/>
      <c r="D375" s="174"/>
      <c r="E375" s="131">
        <f t="shared" si="130"/>
        <v>0</v>
      </c>
      <c r="F375" s="50">
        <f t="shared" si="131"/>
        <v>0</v>
      </c>
      <c r="G375" s="49">
        <f t="shared" si="132"/>
        <v>0</v>
      </c>
      <c r="H375" s="54">
        <f>'09-22 Hourly Purch Alloc'!F369</f>
        <v>230.89800000000002</v>
      </c>
      <c r="I375" s="44">
        <f t="shared" si="133"/>
        <v>7.6199999999999992</v>
      </c>
      <c r="J375" s="34">
        <f t="shared" si="134"/>
        <v>0</v>
      </c>
      <c r="K375" s="167">
        <f t="shared" si="135"/>
        <v>0</v>
      </c>
      <c r="L375" s="34">
        <f t="shared" si="136"/>
        <v>250.97499999999999</v>
      </c>
      <c r="M375" s="34">
        <f t="shared" si="137"/>
        <v>385</v>
      </c>
      <c r="N375" s="34">
        <f t="shared" si="138"/>
        <v>489.49</v>
      </c>
      <c r="O375" s="32">
        <f t="shared" si="139"/>
        <v>104.49000000000001</v>
      </c>
      <c r="P375" s="32">
        <f t="shared" si="140"/>
        <v>0</v>
      </c>
      <c r="Q375" s="32">
        <f t="shared" si="141"/>
        <v>0</v>
      </c>
      <c r="R375" s="36">
        <f t="shared" si="142"/>
        <v>0</v>
      </c>
      <c r="S375" s="36">
        <f t="shared" si="143"/>
        <v>0</v>
      </c>
      <c r="T375" s="36">
        <f t="shared" si="144"/>
        <v>0</v>
      </c>
      <c r="U375" s="196">
        <f>'09-22 Hourly Purch Alloc'!J369</f>
        <v>49.858157957193207</v>
      </c>
      <c r="V375" s="185">
        <f t="shared" si="145"/>
        <v>0</v>
      </c>
      <c r="W375" s="37">
        <f t="shared" si="146"/>
        <v>0</v>
      </c>
      <c r="X375" s="38">
        <f t="shared" si="147"/>
        <v>0</v>
      </c>
      <c r="Y375" s="39">
        <f t="shared" si="148"/>
        <v>0</v>
      </c>
      <c r="Z375" s="246"/>
      <c r="AA375" s="189">
        <f t="shared" si="149"/>
        <v>0</v>
      </c>
      <c r="AB375" s="25">
        <f t="shared" si="150"/>
        <v>0</v>
      </c>
      <c r="AD375" s="29"/>
      <c r="AE375" s="67">
        <f>'09-22 Gen Pivot'!V369</f>
        <v>250.97499999999999</v>
      </c>
      <c r="AF375" s="195">
        <f>'09-22 KP Int Load &amp; Marg Loss'!N365</f>
        <v>489.49</v>
      </c>
      <c r="AG375" s="302">
        <f>'09-22 KP Int Load &amp; Marg Loss'!V365</f>
        <v>7.6199999999999992</v>
      </c>
      <c r="AH375" s="67">
        <f>'09-22 Gen Pivot'!W369</f>
        <v>385</v>
      </c>
      <c r="AJ375" s="197">
        <f>'09-22 Gen Pivot'!Y369</f>
        <v>385</v>
      </c>
      <c r="AL375" s="29">
        <f t="shared" si="152"/>
        <v>0</v>
      </c>
      <c r="AN375" s="29">
        <f t="shared" si="153"/>
        <v>250.97499999999999</v>
      </c>
      <c r="AP375" s="33">
        <f t="shared" si="154"/>
        <v>-134.02500000000001</v>
      </c>
      <c r="AR375" s="197">
        <f>'09-22 Gen Pivot'!X369</f>
        <v>1404.9</v>
      </c>
    </row>
    <row r="376" spans="1:44" x14ac:dyDescent="0.25">
      <c r="A376" s="202">
        <f t="shared" si="151"/>
        <v>44820.208333332448</v>
      </c>
      <c r="B376" s="232"/>
      <c r="C376" s="174"/>
      <c r="D376" s="174"/>
      <c r="E376" s="131">
        <f t="shared" si="130"/>
        <v>0</v>
      </c>
      <c r="F376" s="50">
        <f t="shared" si="131"/>
        <v>0</v>
      </c>
      <c r="G376" s="49">
        <f t="shared" si="132"/>
        <v>0</v>
      </c>
      <c r="H376" s="54">
        <f>'09-22 Hourly Purch Alloc'!F370</f>
        <v>239.08499999999998</v>
      </c>
      <c r="I376" s="44">
        <f t="shared" si="133"/>
        <v>7.5299999999999994</v>
      </c>
      <c r="J376" s="34">
        <f t="shared" si="134"/>
        <v>0</v>
      </c>
      <c r="K376" s="167">
        <f t="shared" si="135"/>
        <v>0</v>
      </c>
      <c r="L376" s="34">
        <f t="shared" si="136"/>
        <v>250.74250000000001</v>
      </c>
      <c r="M376" s="34">
        <f t="shared" si="137"/>
        <v>385</v>
      </c>
      <c r="N376" s="34">
        <f t="shared" si="138"/>
        <v>497.36000000000007</v>
      </c>
      <c r="O376" s="32">
        <f t="shared" si="139"/>
        <v>112.36000000000007</v>
      </c>
      <c r="P376" s="32">
        <f t="shared" si="140"/>
        <v>0</v>
      </c>
      <c r="Q376" s="32">
        <f t="shared" si="141"/>
        <v>0</v>
      </c>
      <c r="R376" s="36">
        <f t="shared" si="142"/>
        <v>0</v>
      </c>
      <c r="S376" s="36">
        <f t="shared" si="143"/>
        <v>0</v>
      </c>
      <c r="T376" s="36">
        <f t="shared" si="144"/>
        <v>0</v>
      </c>
      <c r="U376" s="196">
        <f>'09-22 Hourly Purch Alloc'!J370</f>
        <v>51.065572453311589</v>
      </c>
      <c r="V376" s="185">
        <f t="shared" si="145"/>
        <v>0</v>
      </c>
      <c r="W376" s="37">
        <f t="shared" si="146"/>
        <v>0</v>
      </c>
      <c r="X376" s="38">
        <f t="shared" si="147"/>
        <v>0</v>
      </c>
      <c r="Y376" s="39">
        <f t="shared" si="148"/>
        <v>0</v>
      </c>
      <c r="Z376" s="246"/>
      <c r="AA376" s="189">
        <f t="shared" si="149"/>
        <v>0</v>
      </c>
      <c r="AB376" s="25">
        <f t="shared" si="150"/>
        <v>0</v>
      </c>
      <c r="AD376" s="29"/>
      <c r="AE376" s="67">
        <f>'09-22 Gen Pivot'!V370</f>
        <v>250.74250000000001</v>
      </c>
      <c r="AF376" s="195">
        <f>'09-22 KP Int Load &amp; Marg Loss'!N366</f>
        <v>497.36000000000007</v>
      </c>
      <c r="AG376" s="302">
        <f>'09-22 KP Int Load &amp; Marg Loss'!V366</f>
        <v>7.5299999999999994</v>
      </c>
      <c r="AH376" s="67">
        <f>'09-22 Gen Pivot'!W370</f>
        <v>385</v>
      </c>
      <c r="AJ376" s="197">
        <f>'09-22 Gen Pivot'!Y370</f>
        <v>385</v>
      </c>
      <c r="AL376" s="29">
        <f t="shared" si="152"/>
        <v>0</v>
      </c>
      <c r="AN376" s="29">
        <f t="shared" si="153"/>
        <v>250.74250000000001</v>
      </c>
      <c r="AP376" s="33">
        <f t="shared" si="154"/>
        <v>-134.25749999999999</v>
      </c>
      <c r="AR376" s="197">
        <f>'09-22 Gen Pivot'!X370</f>
        <v>1404.9</v>
      </c>
    </row>
    <row r="377" spans="1:44" x14ac:dyDescent="0.25">
      <c r="A377" s="202">
        <f t="shared" si="151"/>
        <v>44820.249999999112</v>
      </c>
      <c r="B377" s="232"/>
      <c r="C377" s="174"/>
      <c r="D377" s="174"/>
      <c r="E377" s="131">
        <f t="shared" si="130"/>
        <v>0</v>
      </c>
      <c r="F377" s="50">
        <f t="shared" si="131"/>
        <v>0</v>
      </c>
      <c r="G377" s="49">
        <f t="shared" si="132"/>
        <v>0</v>
      </c>
      <c r="H377" s="54">
        <f>'09-22 Hourly Purch Alloc'!F371</f>
        <v>247.69899999999998</v>
      </c>
      <c r="I377" s="44">
        <f t="shared" si="133"/>
        <v>7.7299999999999995</v>
      </c>
      <c r="J377" s="34">
        <f t="shared" si="134"/>
        <v>0</v>
      </c>
      <c r="K377" s="167">
        <f t="shared" si="135"/>
        <v>0</v>
      </c>
      <c r="L377" s="34">
        <f t="shared" si="136"/>
        <v>250.72200000000001</v>
      </c>
      <c r="M377" s="34">
        <f t="shared" si="137"/>
        <v>385</v>
      </c>
      <c r="N377" s="34">
        <f t="shared" si="138"/>
        <v>506.15</v>
      </c>
      <c r="O377" s="32">
        <f t="shared" si="139"/>
        <v>121.14999999999998</v>
      </c>
      <c r="P377" s="32">
        <f t="shared" si="140"/>
        <v>0</v>
      </c>
      <c r="Q377" s="32">
        <f t="shared" si="141"/>
        <v>0</v>
      </c>
      <c r="R377" s="36">
        <f t="shared" si="142"/>
        <v>0</v>
      </c>
      <c r="S377" s="36">
        <f t="shared" si="143"/>
        <v>0</v>
      </c>
      <c r="T377" s="36">
        <f t="shared" si="144"/>
        <v>0</v>
      </c>
      <c r="U377" s="196">
        <f>'09-22 Hourly Purch Alloc'!J371</f>
        <v>57.165765961913451</v>
      </c>
      <c r="V377" s="185">
        <f t="shared" si="145"/>
        <v>0</v>
      </c>
      <c r="W377" s="37">
        <f t="shared" si="146"/>
        <v>0</v>
      </c>
      <c r="X377" s="38">
        <f t="shared" si="147"/>
        <v>0</v>
      </c>
      <c r="Y377" s="39">
        <f t="shared" si="148"/>
        <v>0</v>
      </c>
      <c r="Z377" s="246"/>
      <c r="AA377" s="189">
        <f t="shared" si="149"/>
        <v>0</v>
      </c>
      <c r="AB377" s="25">
        <f t="shared" si="150"/>
        <v>0</v>
      </c>
      <c r="AD377" s="29"/>
      <c r="AE377" s="67">
        <f>'09-22 Gen Pivot'!V371</f>
        <v>250.72200000000001</v>
      </c>
      <c r="AF377" s="195">
        <f>'09-22 KP Int Load &amp; Marg Loss'!N367</f>
        <v>506.15</v>
      </c>
      <c r="AG377" s="302">
        <f>'09-22 KP Int Load &amp; Marg Loss'!V367</f>
        <v>7.7299999999999995</v>
      </c>
      <c r="AH377" s="67">
        <f>'09-22 Gen Pivot'!W371</f>
        <v>385</v>
      </c>
      <c r="AJ377" s="197">
        <f>'09-22 Gen Pivot'!Y371</f>
        <v>385</v>
      </c>
      <c r="AL377" s="29">
        <f t="shared" si="152"/>
        <v>0</v>
      </c>
      <c r="AN377" s="29">
        <f t="shared" si="153"/>
        <v>250.72200000000001</v>
      </c>
      <c r="AP377" s="33">
        <f t="shared" si="154"/>
        <v>-134.27799999999999</v>
      </c>
      <c r="AR377" s="197">
        <f>'09-22 Gen Pivot'!X371</f>
        <v>1404.9</v>
      </c>
    </row>
    <row r="378" spans="1:44" x14ac:dyDescent="0.25">
      <c r="A378" s="202">
        <f t="shared" si="151"/>
        <v>44820.291666665777</v>
      </c>
      <c r="B378" s="232"/>
      <c r="C378" s="174"/>
      <c r="D378" s="174"/>
      <c r="E378" s="131">
        <f t="shared" si="130"/>
        <v>0</v>
      </c>
      <c r="F378" s="50">
        <f t="shared" si="131"/>
        <v>0</v>
      </c>
      <c r="G378" s="49">
        <f t="shared" si="132"/>
        <v>0</v>
      </c>
      <c r="H378" s="54">
        <f>'09-22 Hourly Purch Alloc'!F372</f>
        <v>279.47800000000001</v>
      </c>
      <c r="I378" s="44">
        <f t="shared" si="133"/>
        <v>8.509999999999998</v>
      </c>
      <c r="J378" s="34">
        <f t="shared" si="134"/>
        <v>0</v>
      </c>
      <c r="K378" s="167">
        <f t="shared" si="135"/>
        <v>0</v>
      </c>
      <c r="L378" s="34">
        <f t="shared" si="136"/>
        <v>251.0925</v>
      </c>
      <c r="M378" s="34">
        <f t="shared" si="137"/>
        <v>385</v>
      </c>
      <c r="N378" s="34">
        <f t="shared" si="138"/>
        <v>539.08000000000004</v>
      </c>
      <c r="O378" s="32">
        <f t="shared" si="139"/>
        <v>154.08000000000004</v>
      </c>
      <c r="P378" s="32">
        <f t="shared" si="140"/>
        <v>0</v>
      </c>
      <c r="Q378" s="32">
        <f t="shared" si="141"/>
        <v>0</v>
      </c>
      <c r="R378" s="36">
        <f t="shared" si="142"/>
        <v>0</v>
      </c>
      <c r="S378" s="36">
        <f t="shared" si="143"/>
        <v>0</v>
      </c>
      <c r="T378" s="36">
        <f t="shared" si="144"/>
        <v>0</v>
      </c>
      <c r="U378" s="196">
        <f>'09-22 Hourly Purch Alloc'!J372</f>
        <v>73.636384187664149</v>
      </c>
      <c r="V378" s="185">
        <f t="shared" si="145"/>
        <v>0</v>
      </c>
      <c r="W378" s="37">
        <f t="shared" si="146"/>
        <v>0</v>
      </c>
      <c r="X378" s="38">
        <f t="shared" si="147"/>
        <v>0</v>
      </c>
      <c r="Y378" s="39">
        <f t="shared" si="148"/>
        <v>0</v>
      </c>
      <c r="Z378" s="246"/>
      <c r="AA378" s="189">
        <f t="shared" si="149"/>
        <v>0</v>
      </c>
      <c r="AB378" s="25">
        <f t="shared" si="150"/>
        <v>0</v>
      </c>
      <c r="AD378" s="29"/>
      <c r="AE378" s="67">
        <f>'09-22 Gen Pivot'!V372</f>
        <v>251.0925</v>
      </c>
      <c r="AF378" s="195">
        <f>'09-22 KP Int Load &amp; Marg Loss'!N368</f>
        <v>539.08000000000004</v>
      </c>
      <c r="AG378" s="302">
        <f>'09-22 KP Int Load &amp; Marg Loss'!V368</f>
        <v>8.509999999999998</v>
      </c>
      <c r="AH378" s="67">
        <f>'09-22 Gen Pivot'!W372</f>
        <v>385</v>
      </c>
      <c r="AJ378" s="197">
        <f>'09-22 Gen Pivot'!Y372</f>
        <v>385</v>
      </c>
      <c r="AL378" s="29">
        <f t="shared" si="152"/>
        <v>0</v>
      </c>
      <c r="AN378" s="29">
        <f t="shared" si="153"/>
        <v>251.0925</v>
      </c>
      <c r="AP378" s="33">
        <f t="shared" si="154"/>
        <v>-133.9075</v>
      </c>
      <c r="AR378" s="197">
        <f>'09-22 Gen Pivot'!X372</f>
        <v>1404.9</v>
      </c>
    </row>
    <row r="379" spans="1:44" x14ac:dyDescent="0.25">
      <c r="A379" s="202">
        <f t="shared" si="151"/>
        <v>44820.333333332441</v>
      </c>
      <c r="B379" s="232"/>
      <c r="C379" s="174"/>
      <c r="D379" s="174"/>
      <c r="E379" s="131">
        <f t="shared" si="130"/>
        <v>0</v>
      </c>
      <c r="F379" s="50">
        <f t="shared" si="131"/>
        <v>0</v>
      </c>
      <c r="G379" s="49">
        <f t="shared" si="132"/>
        <v>0</v>
      </c>
      <c r="H379" s="54">
        <f>'09-22 Hourly Purch Alloc'!F373</f>
        <v>306.61700000000002</v>
      </c>
      <c r="I379" s="44">
        <f t="shared" si="133"/>
        <v>8.8299999999999983</v>
      </c>
      <c r="J379" s="34">
        <f t="shared" si="134"/>
        <v>0</v>
      </c>
      <c r="K379" s="167">
        <f t="shared" si="135"/>
        <v>0</v>
      </c>
      <c r="L379" s="34">
        <f t="shared" si="136"/>
        <v>250.9435</v>
      </c>
      <c r="M379" s="34">
        <f t="shared" si="137"/>
        <v>385</v>
      </c>
      <c r="N379" s="34">
        <f t="shared" si="138"/>
        <v>566.39</v>
      </c>
      <c r="O379" s="32">
        <f t="shared" si="139"/>
        <v>181.39</v>
      </c>
      <c r="P379" s="32">
        <f t="shared" si="140"/>
        <v>0</v>
      </c>
      <c r="Q379" s="32">
        <f t="shared" si="141"/>
        <v>0</v>
      </c>
      <c r="R379" s="36">
        <f t="shared" si="142"/>
        <v>0</v>
      </c>
      <c r="S379" s="36">
        <f t="shared" si="143"/>
        <v>0</v>
      </c>
      <c r="T379" s="36">
        <f t="shared" si="144"/>
        <v>0</v>
      </c>
      <c r="U379" s="196">
        <f>'09-22 Hourly Purch Alloc'!J373</f>
        <v>74.393261642374682</v>
      </c>
      <c r="V379" s="185">
        <f t="shared" si="145"/>
        <v>0</v>
      </c>
      <c r="W379" s="37">
        <f t="shared" si="146"/>
        <v>0</v>
      </c>
      <c r="X379" s="38">
        <f t="shared" si="147"/>
        <v>0</v>
      </c>
      <c r="Y379" s="39">
        <f t="shared" si="148"/>
        <v>0</v>
      </c>
      <c r="Z379" s="246"/>
      <c r="AA379" s="189">
        <f t="shared" si="149"/>
        <v>0</v>
      </c>
      <c r="AB379" s="25">
        <f t="shared" si="150"/>
        <v>0</v>
      </c>
      <c r="AD379" s="29"/>
      <c r="AE379" s="67">
        <f>'09-22 Gen Pivot'!V373</f>
        <v>250.9435</v>
      </c>
      <c r="AF379" s="195">
        <f>'09-22 KP Int Load &amp; Marg Loss'!N369</f>
        <v>566.39</v>
      </c>
      <c r="AG379" s="302">
        <f>'09-22 KP Int Load &amp; Marg Loss'!V369</f>
        <v>8.8299999999999983</v>
      </c>
      <c r="AH379" s="67">
        <f>'09-22 Gen Pivot'!W373</f>
        <v>385</v>
      </c>
      <c r="AJ379" s="197">
        <f>'09-22 Gen Pivot'!Y373</f>
        <v>385</v>
      </c>
      <c r="AL379" s="29">
        <f t="shared" si="152"/>
        <v>0</v>
      </c>
      <c r="AN379" s="29">
        <f t="shared" si="153"/>
        <v>250.9435</v>
      </c>
      <c r="AP379" s="33">
        <f t="shared" si="154"/>
        <v>-134.0565</v>
      </c>
      <c r="AR379" s="197">
        <f>'09-22 Gen Pivot'!X373</f>
        <v>1404.9</v>
      </c>
    </row>
    <row r="380" spans="1:44" x14ac:dyDescent="0.25">
      <c r="A380" s="202">
        <f t="shared" si="151"/>
        <v>44820.374999999105</v>
      </c>
      <c r="B380" s="232"/>
      <c r="C380" s="174"/>
      <c r="D380" s="174"/>
      <c r="E380" s="131">
        <f t="shared" si="130"/>
        <v>0</v>
      </c>
      <c r="F380" s="50">
        <f t="shared" si="131"/>
        <v>0</v>
      </c>
      <c r="G380" s="49">
        <f t="shared" si="132"/>
        <v>0</v>
      </c>
      <c r="H380" s="54">
        <f>'09-22 Hourly Purch Alloc'!F374</f>
        <v>307.05399999999997</v>
      </c>
      <c r="I380" s="44">
        <f t="shared" si="133"/>
        <v>8.4499999999999975</v>
      </c>
      <c r="J380" s="34">
        <f t="shared" si="134"/>
        <v>0</v>
      </c>
      <c r="K380" s="167">
        <f t="shared" si="135"/>
        <v>0</v>
      </c>
      <c r="L380" s="34">
        <f t="shared" si="136"/>
        <v>251.44749999999999</v>
      </c>
      <c r="M380" s="34">
        <f t="shared" si="137"/>
        <v>385</v>
      </c>
      <c r="N380" s="34">
        <f t="shared" si="138"/>
        <v>566.94000000000005</v>
      </c>
      <c r="O380" s="32">
        <f t="shared" si="139"/>
        <v>181.94000000000005</v>
      </c>
      <c r="P380" s="32">
        <f t="shared" si="140"/>
        <v>0</v>
      </c>
      <c r="Q380" s="32">
        <f t="shared" si="141"/>
        <v>0</v>
      </c>
      <c r="R380" s="36">
        <f t="shared" si="142"/>
        <v>0</v>
      </c>
      <c r="S380" s="36">
        <f t="shared" si="143"/>
        <v>0</v>
      </c>
      <c r="T380" s="36">
        <f t="shared" si="144"/>
        <v>0</v>
      </c>
      <c r="U380" s="196">
        <f>'09-22 Hourly Purch Alloc'!J374</f>
        <v>69.090880867860392</v>
      </c>
      <c r="V380" s="185">
        <f t="shared" si="145"/>
        <v>0</v>
      </c>
      <c r="W380" s="37">
        <f t="shared" si="146"/>
        <v>0</v>
      </c>
      <c r="X380" s="38">
        <f t="shared" si="147"/>
        <v>0</v>
      </c>
      <c r="Y380" s="39">
        <f t="shared" si="148"/>
        <v>0</v>
      </c>
      <c r="Z380" s="246"/>
      <c r="AA380" s="189">
        <f t="shared" si="149"/>
        <v>0</v>
      </c>
      <c r="AB380" s="25">
        <f t="shared" si="150"/>
        <v>0</v>
      </c>
      <c r="AD380" s="29"/>
      <c r="AE380" s="67">
        <f>'09-22 Gen Pivot'!V374</f>
        <v>251.44749999999999</v>
      </c>
      <c r="AF380" s="195">
        <f>'09-22 KP Int Load &amp; Marg Loss'!N370</f>
        <v>566.94000000000005</v>
      </c>
      <c r="AG380" s="302">
        <f>'09-22 KP Int Load &amp; Marg Loss'!V370</f>
        <v>8.4499999999999975</v>
      </c>
      <c r="AH380" s="67">
        <f>'09-22 Gen Pivot'!W374</f>
        <v>385</v>
      </c>
      <c r="AJ380" s="197">
        <f>'09-22 Gen Pivot'!Y374</f>
        <v>385</v>
      </c>
      <c r="AL380" s="29">
        <f t="shared" si="152"/>
        <v>0</v>
      </c>
      <c r="AN380" s="29">
        <f t="shared" si="153"/>
        <v>251.44749999999999</v>
      </c>
      <c r="AP380" s="33">
        <f t="shared" si="154"/>
        <v>-133.55250000000001</v>
      </c>
      <c r="AR380" s="197">
        <f>'09-22 Gen Pivot'!X374</f>
        <v>1404.9</v>
      </c>
    </row>
    <row r="381" spans="1:44" x14ac:dyDescent="0.25">
      <c r="A381" s="202">
        <f t="shared" si="151"/>
        <v>44820.416666665769</v>
      </c>
      <c r="B381" s="232"/>
      <c r="C381" s="174"/>
      <c r="D381" s="174"/>
      <c r="E381" s="131">
        <f t="shared" si="130"/>
        <v>0</v>
      </c>
      <c r="F381" s="50">
        <f t="shared" si="131"/>
        <v>0</v>
      </c>
      <c r="G381" s="49">
        <f t="shared" si="132"/>
        <v>0</v>
      </c>
      <c r="H381" s="54">
        <f>'09-22 Hourly Purch Alloc'!F375</f>
        <v>321.10300000000001</v>
      </c>
      <c r="I381" s="44">
        <f t="shared" si="133"/>
        <v>8.5399999999999974</v>
      </c>
      <c r="J381" s="34">
        <f t="shared" si="134"/>
        <v>0</v>
      </c>
      <c r="K381" s="167">
        <f t="shared" si="135"/>
        <v>0</v>
      </c>
      <c r="L381" s="34">
        <f t="shared" si="136"/>
        <v>255.33850000000001</v>
      </c>
      <c r="M381" s="34">
        <f t="shared" si="137"/>
        <v>385</v>
      </c>
      <c r="N381" s="34">
        <f t="shared" si="138"/>
        <v>584.9799999999999</v>
      </c>
      <c r="O381" s="32">
        <f t="shared" si="139"/>
        <v>199.9799999999999</v>
      </c>
      <c r="P381" s="32">
        <f t="shared" si="140"/>
        <v>0</v>
      </c>
      <c r="Q381" s="32">
        <f t="shared" si="141"/>
        <v>0</v>
      </c>
      <c r="R381" s="36">
        <f t="shared" si="142"/>
        <v>0</v>
      </c>
      <c r="S381" s="36">
        <f t="shared" si="143"/>
        <v>0</v>
      </c>
      <c r="T381" s="36">
        <f t="shared" si="144"/>
        <v>0</v>
      </c>
      <c r="U381" s="196">
        <f>'09-22 Hourly Purch Alloc'!J375</f>
        <v>70.901720946238441</v>
      </c>
      <c r="V381" s="185">
        <f t="shared" si="145"/>
        <v>0</v>
      </c>
      <c r="W381" s="37">
        <f t="shared" si="146"/>
        <v>0</v>
      </c>
      <c r="X381" s="38">
        <f t="shared" si="147"/>
        <v>0</v>
      </c>
      <c r="Y381" s="39">
        <f t="shared" si="148"/>
        <v>0</v>
      </c>
      <c r="Z381" s="246"/>
      <c r="AA381" s="189">
        <f t="shared" si="149"/>
        <v>0</v>
      </c>
      <c r="AB381" s="25">
        <f t="shared" si="150"/>
        <v>0</v>
      </c>
      <c r="AD381" s="29"/>
      <c r="AE381" s="67">
        <f>'09-22 Gen Pivot'!V375</f>
        <v>255.33850000000001</v>
      </c>
      <c r="AF381" s="195">
        <f>'09-22 KP Int Load &amp; Marg Loss'!N371</f>
        <v>584.9799999999999</v>
      </c>
      <c r="AG381" s="302">
        <f>'09-22 KP Int Load &amp; Marg Loss'!V371</f>
        <v>8.5399999999999974</v>
      </c>
      <c r="AH381" s="67">
        <f>'09-22 Gen Pivot'!W375</f>
        <v>385</v>
      </c>
      <c r="AJ381" s="197">
        <f>'09-22 Gen Pivot'!Y375</f>
        <v>385</v>
      </c>
      <c r="AL381" s="29">
        <f t="shared" si="152"/>
        <v>0</v>
      </c>
      <c r="AN381" s="29">
        <f t="shared" si="153"/>
        <v>255.33850000000001</v>
      </c>
      <c r="AP381" s="33">
        <f t="shared" si="154"/>
        <v>-129.66149999999999</v>
      </c>
      <c r="AR381" s="197">
        <f>'09-22 Gen Pivot'!X375</f>
        <v>1404.9</v>
      </c>
    </row>
    <row r="382" spans="1:44" x14ac:dyDescent="0.25">
      <c r="A382" s="202">
        <f t="shared" si="151"/>
        <v>44820.458333332434</v>
      </c>
      <c r="B382" s="232"/>
      <c r="C382" s="174"/>
      <c r="D382" s="174"/>
      <c r="E382" s="131">
        <f t="shared" si="130"/>
        <v>0</v>
      </c>
      <c r="F382" s="50">
        <f t="shared" si="131"/>
        <v>0</v>
      </c>
      <c r="G382" s="49">
        <f t="shared" si="132"/>
        <v>0</v>
      </c>
      <c r="H382" s="54">
        <f>'09-22 Hourly Purch Alloc'!F376</f>
        <v>343.23400000000004</v>
      </c>
      <c r="I382" s="44">
        <f t="shared" si="133"/>
        <v>8.8399999999999981</v>
      </c>
      <c r="J382" s="34">
        <f t="shared" si="134"/>
        <v>0</v>
      </c>
      <c r="K382" s="167">
        <f t="shared" si="135"/>
        <v>0</v>
      </c>
      <c r="L382" s="34">
        <f t="shared" si="136"/>
        <v>255.95150000000001</v>
      </c>
      <c r="M382" s="34">
        <f t="shared" si="137"/>
        <v>385</v>
      </c>
      <c r="N382" s="34">
        <f t="shared" si="138"/>
        <v>608.03000000000009</v>
      </c>
      <c r="O382" s="32">
        <f t="shared" si="139"/>
        <v>223.03000000000009</v>
      </c>
      <c r="P382" s="32">
        <f t="shared" si="140"/>
        <v>0</v>
      </c>
      <c r="Q382" s="32">
        <f t="shared" si="141"/>
        <v>0</v>
      </c>
      <c r="R382" s="36">
        <f t="shared" si="142"/>
        <v>0</v>
      </c>
      <c r="S382" s="36">
        <f t="shared" si="143"/>
        <v>0</v>
      </c>
      <c r="T382" s="36">
        <f t="shared" si="144"/>
        <v>0</v>
      </c>
      <c r="U382" s="196">
        <f>'09-22 Hourly Purch Alloc'!J376</f>
        <v>78.377180325958378</v>
      </c>
      <c r="V382" s="185">
        <f t="shared" si="145"/>
        <v>0</v>
      </c>
      <c r="W382" s="37">
        <f t="shared" si="146"/>
        <v>0</v>
      </c>
      <c r="X382" s="38">
        <f t="shared" si="147"/>
        <v>0</v>
      </c>
      <c r="Y382" s="39">
        <f t="shared" si="148"/>
        <v>0</v>
      </c>
      <c r="Z382" s="246"/>
      <c r="AA382" s="189">
        <f t="shared" si="149"/>
        <v>0</v>
      </c>
      <c r="AB382" s="25">
        <f t="shared" si="150"/>
        <v>0</v>
      </c>
      <c r="AD382" s="29"/>
      <c r="AE382" s="67">
        <f>'09-22 Gen Pivot'!V376</f>
        <v>255.95150000000001</v>
      </c>
      <c r="AF382" s="195">
        <f>'09-22 KP Int Load &amp; Marg Loss'!N372</f>
        <v>608.03000000000009</v>
      </c>
      <c r="AG382" s="302">
        <f>'09-22 KP Int Load &amp; Marg Loss'!V372</f>
        <v>8.8399999999999981</v>
      </c>
      <c r="AH382" s="67">
        <f>'09-22 Gen Pivot'!W376</f>
        <v>385</v>
      </c>
      <c r="AJ382" s="197">
        <f>'09-22 Gen Pivot'!Y376</f>
        <v>385</v>
      </c>
      <c r="AL382" s="29">
        <f t="shared" si="152"/>
        <v>0</v>
      </c>
      <c r="AN382" s="29">
        <f t="shared" si="153"/>
        <v>255.95150000000001</v>
      </c>
      <c r="AP382" s="33">
        <f t="shared" si="154"/>
        <v>-129.04849999999999</v>
      </c>
      <c r="AR382" s="197">
        <f>'09-22 Gen Pivot'!X376</f>
        <v>1404.9</v>
      </c>
    </row>
    <row r="383" spans="1:44" x14ac:dyDescent="0.25">
      <c r="A383" s="202">
        <f t="shared" si="151"/>
        <v>44820.499999999098</v>
      </c>
      <c r="B383" s="232"/>
      <c r="C383" s="174"/>
      <c r="D383" s="174"/>
      <c r="E383" s="131">
        <f t="shared" si="130"/>
        <v>0</v>
      </c>
      <c r="F383" s="50">
        <f t="shared" si="131"/>
        <v>0</v>
      </c>
      <c r="G383" s="49">
        <f t="shared" si="132"/>
        <v>0</v>
      </c>
      <c r="H383" s="54">
        <f>'09-22 Hourly Purch Alloc'!F377</f>
        <v>374.02699999999999</v>
      </c>
      <c r="I383" s="44">
        <f t="shared" si="133"/>
        <v>9.44</v>
      </c>
      <c r="J383" s="34">
        <f t="shared" si="134"/>
        <v>0</v>
      </c>
      <c r="K383" s="167">
        <f t="shared" si="135"/>
        <v>0</v>
      </c>
      <c r="L383" s="34">
        <f t="shared" si="136"/>
        <v>250.81</v>
      </c>
      <c r="M383" s="34">
        <f t="shared" si="137"/>
        <v>385</v>
      </c>
      <c r="N383" s="34">
        <f t="shared" si="138"/>
        <v>634.29000000000008</v>
      </c>
      <c r="O383" s="32">
        <f t="shared" si="139"/>
        <v>249.29000000000008</v>
      </c>
      <c r="P383" s="32">
        <f t="shared" si="140"/>
        <v>0</v>
      </c>
      <c r="Q383" s="32">
        <f t="shared" si="141"/>
        <v>0</v>
      </c>
      <c r="R383" s="36">
        <f t="shared" si="142"/>
        <v>0</v>
      </c>
      <c r="S383" s="36">
        <f t="shared" si="143"/>
        <v>0</v>
      </c>
      <c r="T383" s="36">
        <f t="shared" si="144"/>
        <v>0</v>
      </c>
      <c r="U383" s="196">
        <f>'09-22 Hourly Purch Alloc'!J377</f>
        <v>84.43769042341863</v>
      </c>
      <c r="V383" s="185">
        <f t="shared" si="145"/>
        <v>0</v>
      </c>
      <c r="W383" s="37">
        <f t="shared" si="146"/>
        <v>0</v>
      </c>
      <c r="X383" s="38">
        <f t="shared" si="147"/>
        <v>0</v>
      </c>
      <c r="Y383" s="39">
        <f t="shared" si="148"/>
        <v>0</v>
      </c>
      <c r="Z383" s="246"/>
      <c r="AA383" s="189">
        <f t="shared" si="149"/>
        <v>0</v>
      </c>
      <c r="AB383" s="25">
        <f t="shared" si="150"/>
        <v>0</v>
      </c>
      <c r="AD383" s="29"/>
      <c r="AE383" s="67">
        <f>'09-22 Gen Pivot'!V377</f>
        <v>250.81</v>
      </c>
      <c r="AF383" s="195">
        <f>'09-22 KP Int Load &amp; Marg Loss'!N373</f>
        <v>634.29000000000008</v>
      </c>
      <c r="AG383" s="302">
        <f>'09-22 KP Int Load &amp; Marg Loss'!V373</f>
        <v>9.44</v>
      </c>
      <c r="AH383" s="67">
        <f>'09-22 Gen Pivot'!W377</f>
        <v>385</v>
      </c>
      <c r="AJ383" s="197">
        <f>'09-22 Gen Pivot'!Y377</f>
        <v>385</v>
      </c>
      <c r="AL383" s="29">
        <f t="shared" si="152"/>
        <v>0</v>
      </c>
      <c r="AN383" s="29">
        <f t="shared" si="153"/>
        <v>250.81</v>
      </c>
      <c r="AP383" s="33">
        <f t="shared" si="154"/>
        <v>-134.19</v>
      </c>
      <c r="AR383" s="197">
        <f>'09-22 Gen Pivot'!X377</f>
        <v>1404.9</v>
      </c>
    </row>
    <row r="384" spans="1:44" x14ac:dyDescent="0.25">
      <c r="A384" s="202">
        <f t="shared" si="151"/>
        <v>44820.541666665762</v>
      </c>
      <c r="B384" s="232"/>
      <c r="C384" s="174"/>
      <c r="D384" s="174"/>
      <c r="E384" s="131">
        <f t="shared" si="130"/>
        <v>0</v>
      </c>
      <c r="F384" s="50">
        <f t="shared" si="131"/>
        <v>0</v>
      </c>
      <c r="G384" s="49">
        <f t="shared" si="132"/>
        <v>0</v>
      </c>
      <c r="H384" s="54">
        <f>'09-22 Hourly Purch Alloc'!F378</f>
        <v>408.303</v>
      </c>
      <c r="I384" s="44">
        <f t="shared" si="133"/>
        <v>10.129999999999999</v>
      </c>
      <c r="J384" s="34">
        <f t="shared" si="134"/>
        <v>0</v>
      </c>
      <c r="K384" s="167">
        <f t="shared" si="135"/>
        <v>0</v>
      </c>
      <c r="L384" s="34">
        <f t="shared" si="136"/>
        <v>250.93899999999999</v>
      </c>
      <c r="M384" s="34">
        <f t="shared" si="137"/>
        <v>385</v>
      </c>
      <c r="N384" s="34">
        <f t="shared" si="138"/>
        <v>669.36</v>
      </c>
      <c r="O384" s="32">
        <f t="shared" si="139"/>
        <v>284.36</v>
      </c>
      <c r="P384" s="32">
        <f t="shared" si="140"/>
        <v>0</v>
      </c>
      <c r="Q384" s="32">
        <f t="shared" si="141"/>
        <v>0</v>
      </c>
      <c r="R384" s="36">
        <f t="shared" si="142"/>
        <v>0</v>
      </c>
      <c r="S384" s="36">
        <f t="shared" si="143"/>
        <v>0</v>
      </c>
      <c r="T384" s="36">
        <f t="shared" si="144"/>
        <v>0</v>
      </c>
      <c r="U384" s="196">
        <f>'09-22 Hourly Purch Alloc'!J378</f>
        <v>94.999542638677667</v>
      </c>
      <c r="V384" s="185">
        <f t="shared" si="145"/>
        <v>0</v>
      </c>
      <c r="W384" s="37">
        <f t="shared" si="146"/>
        <v>0</v>
      </c>
      <c r="X384" s="38">
        <f t="shared" si="147"/>
        <v>0</v>
      </c>
      <c r="Y384" s="39">
        <f t="shared" si="148"/>
        <v>0</v>
      </c>
      <c r="Z384" s="246"/>
      <c r="AA384" s="189">
        <f t="shared" si="149"/>
        <v>0</v>
      </c>
      <c r="AB384" s="25">
        <f t="shared" si="150"/>
        <v>0</v>
      </c>
      <c r="AD384" s="29"/>
      <c r="AE384" s="67">
        <f>'09-22 Gen Pivot'!V378</f>
        <v>250.93899999999999</v>
      </c>
      <c r="AF384" s="195">
        <f>'09-22 KP Int Load &amp; Marg Loss'!N374</f>
        <v>669.36</v>
      </c>
      <c r="AG384" s="302">
        <f>'09-22 KP Int Load &amp; Marg Loss'!V374</f>
        <v>10.129999999999999</v>
      </c>
      <c r="AH384" s="67">
        <f>'09-22 Gen Pivot'!W378</f>
        <v>385</v>
      </c>
      <c r="AJ384" s="197">
        <f>'09-22 Gen Pivot'!Y378</f>
        <v>385</v>
      </c>
      <c r="AL384" s="29">
        <f t="shared" si="152"/>
        <v>0</v>
      </c>
      <c r="AN384" s="29">
        <f t="shared" si="153"/>
        <v>250.93899999999999</v>
      </c>
      <c r="AP384" s="33">
        <f t="shared" si="154"/>
        <v>-134.06100000000001</v>
      </c>
      <c r="AR384" s="197">
        <f>'09-22 Gen Pivot'!X378</f>
        <v>1404.9</v>
      </c>
    </row>
    <row r="385" spans="1:44" x14ac:dyDescent="0.25">
      <c r="A385" s="202">
        <f t="shared" si="151"/>
        <v>44820.583333332426</v>
      </c>
      <c r="B385" s="232"/>
      <c r="C385" s="174"/>
      <c r="D385" s="174"/>
      <c r="E385" s="131">
        <f t="shared" si="130"/>
        <v>0</v>
      </c>
      <c r="F385" s="50">
        <f t="shared" si="131"/>
        <v>0</v>
      </c>
      <c r="G385" s="49">
        <f t="shared" si="132"/>
        <v>0</v>
      </c>
      <c r="H385" s="54">
        <f>'09-22 Hourly Purch Alloc'!F379</f>
        <v>445.81799999999998</v>
      </c>
      <c r="I385" s="44">
        <f t="shared" si="133"/>
        <v>11.049999999999999</v>
      </c>
      <c r="J385" s="34">
        <f t="shared" si="134"/>
        <v>0</v>
      </c>
      <c r="K385" s="167">
        <f t="shared" si="135"/>
        <v>0</v>
      </c>
      <c r="L385" s="34">
        <f t="shared" si="136"/>
        <v>251.15100000000001</v>
      </c>
      <c r="M385" s="34">
        <f t="shared" si="137"/>
        <v>385</v>
      </c>
      <c r="N385" s="34">
        <f t="shared" si="138"/>
        <v>708.0200000000001</v>
      </c>
      <c r="O385" s="32">
        <f t="shared" si="139"/>
        <v>323.0200000000001</v>
      </c>
      <c r="P385" s="32">
        <f t="shared" si="140"/>
        <v>0</v>
      </c>
      <c r="Q385" s="32">
        <f t="shared" si="141"/>
        <v>0</v>
      </c>
      <c r="R385" s="36">
        <f t="shared" si="142"/>
        <v>0</v>
      </c>
      <c r="S385" s="36">
        <f t="shared" si="143"/>
        <v>0</v>
      </c>
      <c r="T385" s="36">
        <f t="shared" si="144"/>
        <v>0</v>
      </c>
      <c r="U385" s="196">
        <f>'09-22 Hourly Purch Alloc'!J379</f>
        <v>99.752962249168931</v>
      </c>
      <c r="V385" s="185">
        <f t="shared" si="145"/>
        <v>0</v>
      </c>
      <c r="W385" s="37">
        <f t="shared" si="146"/>
        <v>0</v>
      </c>
      <c r="X385" s="38">
        <f t="shared" si="147"/>
        <v>0</v>
      </c>
      <c r="Y385" s="39">
        <f t="shared" si="148"/>
        <v>0</v>
      </c>
      <c r="Z385" s="246"/>
      <c r="AA385" s="189">
        <f t="shared" si="149"/>
        <v>0</v>
      </c>
      <c r="AB385" s="25">
        <f t="shared" si="150"/>
        <v>0</v>
      </c>
      <c r="AD385" s="29"/>
      <c r="AE385" s="67">
        <f>'09-22 Gen Pivot'!V379</f>
        <v>251.15100000000001</v>
      </c>
      <c r="AF385" s="195">
        <f>'09-22 KP Int Load &amp; Marg Loss'!N375</f>
        <v>708.0200000000001</v>
      </c>
      <c r="AG385" s="302">
        <f>'09-22 KP Int Load &amp; Marg Loss'!V375</f>
        <v>11.049999999999999</v>
      </c>
      <c r="AH385" s="67">
        <f>'09-22 Gen Pivot'!W379</f>
        <v>385</v>
      </c>
      <c r="AJ385" s="197">
        <f>'09-22 Gen Pivot'!Y379</f>
        <v>385</v>
      </c>
      <c r="AL385" s="29">
        <f t="shared" si="152"/>
        <v>0</v>
      </c>
      <c r="AN385" s="29">
        <f t="shared" si="153"/>
        <v>251.15100000000001</v>
      </c>
      <c r="AP385" s="33">
        <f t="shared" si="154"/>
        <v>-133.84899999999999</v>
      </c>
      <c r="AR385" s="197">
        <f>'09-22 Gen Pivot'!X379</f>
        <v>1404.9</v>
      </c>
    </row>
    <row r="386" spans="1:44" x14ac:dyDescent="0.25">
      <c r="A386" s="202">
        <f t="shared" si="151"/>
        <v>44820.624999999091</v>
      </c>
      <c r="B386" s="232"/>
      <c r="C386" s="174"/>
      <c r="D386" s="174"/>
      <c r="E386" s="131">
        <f t="shared" si="130"/>
        <v>0</v>
      </c>
      <c r="F386" s="50">
        <f t="shared" si="131"/>
        <v>0</v>
      </c>
      <c r="G386" s="49">
        <f t="shared" si="132"/>
        <v>0</v>
      </c>
      <c r="H386" s="54">
        <f>'09-22 Hourly Purch Alloc'!F380</f>
        <v>469.476</v>
      </c>
      <c r="I386" s="44">
        <f t="shared" si="133"/>
        <v>11.229999999999999</v>
      </c>
      <c r="J386" s="34">
        <f t="shared" si="134"/>
        <v>0</v>
      </c>
      <c r="K386" s="167">
        <f t="shared" si="135"/>
        <v>0</v>
      </c>
      <c r="L386" s="34">
        <f t="shared" si="136"/>
        <v>251.66249999999999</v>
      </c>
      <c r="M386" s="34">
        <f t="shared" si="137"/>
        <v>385</v>
      </c>
      <c r="N386" s="34">
        <f t="shared" si="138"/>
        <v>732.37000000000012</v>
      </c>
      <c r="O386" s="32">
        <f t="shared" si="139"/>
        <v>347.37000000000012</v>
      </c>
      <c r="P386" s="32">
        <f t="shared" si="140"/>
        <v>0</v>
      </c>
      <c r="Q386" s="32">
        <f t="shared" si="141"/>
        <v>0</v>
      </c>
      <c r="R386" s="36">
        <f t="shared" si="142"/>
        <v>0</v>
      </c>
      <c r="S386" s="36">
        <f t="shared" si="143"/>
        <v>0</v>
      </c>
      <c r="T386" s="36">
        <f t="shared" si="144"/>
        <v>0</v>
      </c>
      <c r="U386" s="196">
        <f>'09-22 Hourly Purch Alloc'!J380</f>
        <v>114.4575401170667</v>
      </c>
      <c r="V386" s="185">
        <f t="shared" si="145"/>
        <v>0</v>
      </c>
      <c r="W386" s="37">
        <f t="shared" si="146"/>
        <v>0</v>
      </c>
      <c r="X386" s="38">
        <f t="shared" si="147"/>
        <v>0</v>
      </c>
      <c r="Y386" s="39">
        <f t="shared" si="148"/>
        <v>0</v>
      </c>
      <c r="Z386" s="246"/>
      <c r="AA386" s="189">
        <f t="shared" si="149"/>
        <v>0</v>
      </c>
      <c r="AB386" s="25">
        <f t="shared" si="150"/>
        <v>0</v>
      </c>
      <c r="AD386" s="29"/>
      <c r="AE386" s="67">
        <f>'09-22 Gen Pivot'!V380</f>
        <v>251.66249999999999</v>
      </c>
      <c r="AF386" s="195">
        <f>'09-22 KP Int Load &amp; Marg Loss'!N376</f>
        <v>732.37000000000012</v>
      </c>
      <c r="AG386" s="302">
        <f>'09-22 KP Int Load &amp; Marg Loss'!V376</f>
        <v>11.229999999999999</v>
      </c>
      <c r="AH386" s="67">
        <f>'09-22 Gen Pivot'!W380</f>
        <v>385</v>
      </c>
      <c r="AJ386" s="197">
        <f>'09-22 Gen Pivot'!Y380</f>
        <v>385</v>
      </c>
      <c r="AL386" s="29">
        <f t="shared" si="152"/>
        <v>0</v>
      </c>
      <c r="AN386" s="29">
        <f t="shared" si="153"/>
        <v>251.66249999999999</v>
      </c>
      <c r="AP386" s="33">
        <f t="shared" si="154"/>
        <v>-133.33750000000001</v>
      </c>
      <c r="AR386" s="197">
        <f>'09-22 Gen Pivot'!X380</f>
        <v>1404.9</v>
      </c>
    </row>
    <row r="387" spans="1:44" x14ac:dyDescent="0.25">
      <c r="A387" s="202">
        <f t="shared" si="151"/>
        <v>44820.666666665755</v>
      </c>
      <c r="B387" s="232"/>
      <c r="C387" s="174"/>
      <c r="D387" s="174"/>
      <c r="E387" s="131">
        <f t="shared" si="130"/>
        <v>0</v>
      </c>
      <c r="F387" s="50">
        <f t="shared" si="131"/>
        <v>0</v>
      </c>
      <c r="G387" s="49">
        <f t="shared" si="132"/>
        <v>0</v>
      </c>
      <c r="H387" s="54">
        <f>'09-22 Hourly Purch Alloc'!F381</f>
        <v>489.51299999999998</v>
      </c>
      <c r="I387" s="44">
        <f t="shared" si="133"/>
        <v>11.54</v>
      </c>
      <c r="J387" s="34">
        <f t="shared" si="134"/>
        <v>0</v>
      </c>
      <c r="K387" s="167">
        <f t="shared" si="135"/>
        <v>0</v>
      </c>
      <c r="L387" s="34">
        <f t="shared" si="136"/>
        <v>250.92850000000001</v>
      </c>
      <c r="M387" s="34">
        <f t="shared" si="137"/>
        <v>385</v>
      </c>
      <c r="N387" s="34">
        <f t="shared" si="138"/>
        <v>751.98</v>
      </c>
      <c r="O387" s="32">
        <f t="shared" si="139"/>
        <v>366.98</v>
      </c>
      <c r="P387" s="32">
        <f t="shared" si="140"/>
        <v>0</v>
      </c>
      <c r="Q387" s="32">
        <f t="shared" si="141"/>
        <v>0</v>
      </c>
      <c r="R387" s="36">
        <f t="shared" si="142"/>
        <v>0</v>
      </c>
      <c r="S387" s="36">
        <f t="shared" si="143"/>
        <v>0</v>
      </c>
      <c r="T387" s="36">
        <f t="shared" si="144"/>
        <v>0</v>
      </c>
      <c r="U387" s="196">
        <f>'09-22 Hourly Purch Alloc'!J381</f>
        <v>117.63180790091377</v>
      </c>
      <c r="V387" s="185">
        <f t="shared" si="145"/>
        <v>0</v>
      </c>
      <c r="W387" s="37">
        <f t="shared" si="146"/>
        <v>0</v>
      </c>
      <c r="X387" s="38">
        <f t="shared" si="147"/>
        <v>0</v>
      </c>
      <c r="Y387" s="39">
        <f t="shared" si="148"/>
        <v>0</v>
      </c>
      <c r="Z387" s="246"/>
      <c r="AA387" s="189">
        <f t="shared" si="149"/>
        <v>0</v>
      </c>
      <c r="AB387" s="25">
        <f t="shared" si="150"/>
        <v>0</v>
      </c>
      <c r="AD387" s="29"/>
      <c r="AE387" s="67">
        <f>'09-22 Gen Pivot'!V381</f>
        <v>250.92850000000001</v>
      </c>
      <c r="AF387" s="195">
        <f>'09-22 KP Int Load &amp; Marg Loss'!N377</f>
        <v>751.98</v>
      </c>
      <c r="AG387" s="302">
        <f>'09-22 KP Int Load &amp; Marg Loss'!V377</f>
        <v>11.54</v>
      </c>
      <c r="AH387" s="67">
        <f>'09-22 Gen Pivot'!W381</f>
        <v>385</v>
      </c>
      <c r="AJ387" s="197">
        <f>'09-22 Gen Pivot'!Y381</f>
        <v>385</v>
      </c>
      <c r="AL387" s="29">
        <f t="shared" si="152"/>
        <v>0</v>
      </c>
      <c r="AN387" s="29">
        <f t="shared" si="153"/>
        <v>250.92850000000001</v>
      </c>
      <c r="AP387" s="33">
        <f t="shared" si="154"/>
        <v>-134.07149999999999</v>
      </c>
      <c r="AR387" s="197">
        <f>'09-22 Gen Pivot'!X381</f>
        <v>1404.9</v>
      </c>
    </row>
    <row r="388" spans="1:44" x14ac:dyDescent="0.25">
      <c r="A388" s="202">
        <f t="shared" si="151"/>
        <v>44820.708333332419</v>
      </c>
      <c r="B388" s="232"/>
      <c r="C388" s="174"/>
      <c r="D388" s="174"/>
      <c r="E388" s="131">
        <f t="shared" si="130"/>
        <v>0</v>
      </c>
      <c r="F388" s="50">
        <f t="shared" si="131"/>
        <v>0</v>
      </c>
      <c r="G388" s="49">
        <f t="shared" si="132"/>
        <v>0</v>
      </c>
      <c r="H388" s="54">
        <f>'09-22 Hourly Purch Alloc'!F382</f>
        <v>499.95499999999998</v>
      </c>
      <c r="I388" s="44">
        <f t="shared" si="133"/>
        <v>12.139999999999999</v>
      </c>
      <c r="J388" s="34">
        <f t="shared" si="134"/>
        <v>0</v>
      </c>
      <c r="K388" s="167">
        <f t="shared" si="135"/>
        <v>0</v>
      </c>
      <c r="L388" s="34">
        <f t="shared" si="136"/>
        <v>251.00149999999999</v>
      </c>
      <c r="M388" s="34">
        <f t="shared" si="137"/>
        <v>385</v>
      </c>
      <c r="N388" s="34">
        <f t="shared" si="138"/>
        <v>763.07999999999993</v>
      </c>
      <c r="O388" s="32">
        <f t="shared" si="139"/>
        <v>378.07999999999993</v>
      </c>
      <c r="P388" s="32">
        <f t="shared" si="140"/>
        <v>0</v>
      </c>
      <c r="Q388" s="32">
        <f t="shared" si="141"/>
        <v>0</v>
      </c>
      <c r="R388" s="36">
        <f t="shared" si="142"/>
        <v>0</v>
      </c>
      <c r="S388" s="36">
        <f t="shared" si="143"/>
        <v>0</v>
      </c>
      <c r="T388" s="36">
        <f t="shared" si="144"/>
        <v>0</v>
      </c>
      <c r="U388" s="196">
        <f>'09-22 Hourly Purch Alloc'!J382</f>
        <v>135.37826253362803</v>
      </c>
      <c r="V388" s="185">
        <f t="shared" si="145"/>
        <v>0</v>
      </c>
      <c r="W388" s="37">
        <f t="shared" si="146"/>
        <v>0</v>
      </c>
      <c r="X388" s="38">
        <f t="shared" si="147"/>
        <v>0</v>
      </c>
      <c r="Y388" s="39">
        <f t="shared" si="148"/>
        <v>0</v>
      </c>
      <c r="Z388" s="246"/>
      <c r="AA388" s="189">
        <f t="shared" si="149"/>
        <v>0</v>
      </c>
      <c r="AB388" s="25">
        <f t="shared" si="150"/>
        <v>0</v>
      </c>
      <c r="AD388" s="29"/>
      <c r="AE388" s="67">
        <f>'09-22 Gen Pivot'!V382</f>
        <v>251.00149999999999</v>
      </c>
      <c r="AF388" s="195">
        <f>'09-22 KP Int Load &amp; Marg Loss'!N378</f>
        <v>763.07999999999993</v>
      </c>
      <c r="AG388" s="302">
        <f>'09-22 KP Int Load &amp; Marg Loss'!V378</f>
        <v>12.139999999999999</v>
      </c>
      <c r="AH388" s="67">
        <f>'09-22 Gen Pivot'!W382</f>
        <v>385</v>
      </c>
      <c r="AJ388" s="197">
        <f>'09-22 Gen Pivot'!Y382</f>
        <v>385</v>
      </c>
      <c r="AL388" s="29">
        <f t="shared" si="152"/>
        <v>0</v>
      </c>
      <c r="AN388" s="29">
        <f t="shared" si="153"/>
        <v>251.00149999999999</v>
      </c>
      <c r="AP388" s="33">
        <f t="shared" si="154"/>
        <v>-133.99850000000001</v>
      </c>
      <c r="AR388" s="197">
        <f>'09-22 Gen Pivot'!X382</f>
        <v>1404.9</v>
      </c>
    </row>
    <row r="389" spans="1:44" x14ac:dyDescent="0.25">
      <c r="A389" s="202">
        <f t="shared" si="151"/>
        <v>44820.749999999083</v>
      </c>
      <c r="B389" s="232"/>
      <c r="C389" s="174"/>
      <c r="D389" s="174"/>
      <c r="E389" s="131">
        <f t="shared" si="130"/>
        <v>0</v>
      </c>
      <c r="F389" s="50">
        <f t="shared" si="131"/>
        <v>0</v>
      </c>
      <c r="G389" s="49">
        <f t="shared" si="132"/>
        <v>0</v>
      </c>
      <c r="H389" s="54">
        <f>'09-22 Hourly Purch Alloc'!F383</f>
        <v>481.78700000000003</v>
      </c>
      <c r="I389" s="44">
        <f t="shared" si="133"/>
        <v>11.629999999999999</v>
      </c>
      <c r="J389" s="34">
        <f t="shared" si="134"/>
        <v>0</v>
      </c>
      <c r="K389" s="167">
        <f t="shared" si="135"/>
        <v>0</v>
      </c>
      <c r="L389" s="34">
        <f t="shared" si="136"/>
        <v>251.0745</v>
      </c>
      <c r="M389" s="34">
        <f t="shared" si="137"/>
        <v>385</v>
      </c>
      <c r="N389" s="34">
        <f t="shared" si="138"/>
        <v>744.46999999999991</v>
      </c>
      <c r="O389" s="32">
        <f t="shared" si="139"/>
        <v>359.46999999999991</v>
      </c>
      <c r="P389" s="32">
        <f t="shared" si="140"/>
        <v>0</v>
      </c>
      <c r="Q389" s="32">
        <f t="shared" si="141"/>
        <v>0</v>
      </c>
      <c r="R389" s="36">
        <f t="shared" si="142"/>
        <v>0</v>
      </c>
      <c r="S389" s="36">
        <f t="shared" si="143"/>
        <v>0</v>
      </c>
      <c r="T389" s="36">
        <f t="shared" si="144"/>
        <v>0</v>
      </c>
      <c r="U389" s="196">
        <f>'09-22 Hourly Purch Alloc'!J383</f>
        <v>136.7654881098909</v>
      </c>
      <c r="V389" s="185">
        <f t="shared" si="145"/>
        <v>0</v>
      </c>
      <c r="W389" s="37">
        <f t="shared" si="146"/>
        <v>0</v>
      </c>
      <c r="X389" s="38">
        <f t="shared" si="147"/>
        <v>0</v>
      </c>
      <c r="Y389" s="39">
        <f t="shared" si="148"/>
        <v>0</v>
      </c>
      <c r="Z389" s="246"/>
      <c r="AA389" s="189">
        <f t="shared" si="149"/>
        <v>0</v>
      </c>
      <c r="AB389" s="25">
        <f t="shared" si="150"/>
        <v>0</v>
      </c>
      <c r="AD389" s="29"/>
      <c r="AE389" s="67">
        <f>'09-22 Gen Pivot'!V383</f>
        <v>251.0745</v>
      </c>
      <c r="AF389" s="195">
        <f>'09-22 KP Int Load &amp; Marg Loss'!N379</f>
        <v>744.46999999999991</v>
      </c>
      <c r="AG389" s="302">
        <f>'09-22 KP Int Load &amp; Marg Loss'!V379</f>
        <v>11.629999999999999</v>
      </c>
      <c r="AH389" s="67">
        <f>'09-22 Gen Pivot'!W383</f>
        <v>385</v>
      </c>
      <c r="AJ389" s="197">
        <f>'09-22 Gen Pivot'!Y383</f>
        <v>385</v>
      </c>
      <c r="AL389" s="29">
        <f t="shared" si="152"/>
        <v>0</v>
      </c>
      <c r="AN389" s="29">
        <f t="shared" si="153"/>
        <v>251.0745</v>
      </c>
      <c r="AP389" s="33">
        <f t="shared" si="154"/>
        <v>-133.9255</v>
      </c>
      <c r="AR389" s="197">
        <f>'09-22 Gen Pivot'!X383</f>
        <v>1404.9</v>
      </c>
    </row>
    <row r="390" spans="1:44" x14ac:dyDescent="0.25">
      <c r="A390" s="202">
        <f t="shared" si="151"/>
        <v>44820.791666665747</v>
      </c>
      <c r="B390" s="232"/>
      <c r="C390" s="174"/>
      <c r="D390" s="174"/>
      <c r="E390" s="131">
        <f t="shared" si="130"/>
        <v>0</v>
      </c>
      <c r="F390" s="50">
        <f t="shared" si="131"/>
        <v>0</v>
      </c>
      <c r="G390" s="49">
        <f t="shared" si="132"/>
        <v>0</v>
      </c>
      <c r="H390" s="54">
        <f>'09-22 Hourly Purch Alloc'!F384</f>
        <v>450.47800000000001</v>
      </c>
      <c r="I390" s="44">
        <f t="shared" si="133"/>
        <v>10.839999999999998</v>
      </c>
      <c r="J390" s="34">
        <f t="shared" si="134"/>
        <v>0</v>
      </c>
      <c r="K390" s="167">
        <f t="shared" si="135"/>
        <v>0</v>
      </c>
      <c r="L390" s="34">
        <f t="shared" si="136"/>
        <v>251.02549999999999</v>
      </c>
      <c r="M390" s="34">
        <f t="shared" si="137"/>
        <v>385</v>
      </c>
      <c r="N390" s="34">
        <f t="shared" si="138"/>
        <v>712.32999999999993</v>
      </c>
      <c r="O390" s="32">
        <f t="shared" si="139"/>
        <v>327.32999999999993</v>
      </c>
      <c r="P390" s="32">
        <f t="shared" si="140"/>
        <v>0</v>
      </c>
      <c r="Q390" s="32">
        <f t="shared" si="141"/>
        <v>0</v>
      </c>
      <c r="R390" s="36">
        <f t="shared" si="142"/>
        <v>0</v>
      </c>
      <c r="S390" s="36">
        <f t="shared" si="143"/>
        <v>0</v>
      </c>
      <c r="T390" s="36">
        <f t="shared" si="144"/>
        <v>0</v>
      </c>
      <c r="U390" s="196">
        <f>'09-22 Hourly Purch Alloc'!J384</f>
        <v>118.46489349535382</v>
      </c>
      <c r="V390" s="185">
        <f t="shared" si="145"/>
        <v>0</v>
      </c>
      <c r="W390" s="37">
        <f t="shared" si="146"/>
        <v>0</v>
      </c>
      <c r="X390" s="38">
        <f t="shared" si="147"/>
        <v>0</v>
      </c>
      <c r="Y390" s="39">
        <f t="shared" si="148"/>
        <v>0</v>
      </c>
      <c r="Z390" s="246"/>
      <c r="AA390" s="189">
        <f t="shared" si="149"/>
        <v>0</v>
      </c>
      <c r="AB390" s="25">
        <f t="shared" si="150"/>
        <v>0</v>
      </c>
      <c r="AD390" s="29"/>
      <c r="AE390" s="67">
        <f>'09-22 Gen Pivot'!V384</f>
        <v>251.02549999999999</v>
      </c>
      <c r="AF390" s="195">
        <f>'09-22 KP Int Load &amp; Marg Loss'!N380</f>
        <v>712.32999999999993</v>
      </c>
      <c r="AG390" s="302">
        <f>'09-22 KP Int Load &amp; Marg Loss'!V380</f>
        <v>10.839999999999998</v>
      </c>
      <c r="AH390" s="67">
        <f>'09-22 Gen Pivot'!W384</f>
        <v>385</v>
      </c>
      <c r="AJ390" s="197">
        <f>'09-22 Gen Pivot'!Y384</f>
        <v>385</v>
      </c>
      <c r="AL390" s="29">
        <f t="shared" si="152"/>
        <v>0</v>
      </c>
      <c r="AN390" s="29">
        <f t="shared" si="153"/>
        <v>251.02549999999999</v>
      </c>
      <c r="AP390" s="33">
        <f t="shared" si="154"/>
        <v>-133.97450000000001</v>
      </c>
      <c r="AR390" s="197">
        <f>'09-22 Gen Pivot'!X384</f>
        <v>1404.9</v>
      </c>
    </row>
    <row r="391" spans="1:44" x14ac:dyDescent="0.25">
      <c r="A391" s="202">
        <f t="shared" si="151"/>
        <v>44820.833333332412</v>
      </c>
      <c r="B391" s="232"/>
      <c r="C391" s="174"/>
      <c r="D391" s="174"/>
      <c r="E391" s="131">
        <f t="shared" si="130"/>
        <v>0</v>
      </c>
      <c r="F391" s="50">
        <f t="shared" si="131"/>
        <v>0</v>
      </c>
      <c r="G391" s="49">
        <f t="shared" si="132"/>
        <v>0</v>
      </c>
      <c r="H391" s="54">
        <f>'09-22 Hourly Purch Alloc'!F385</f>
        <v>410.29699999999997</v>
      </c>
      <c r="I391" s="44">
        <f t="shared" si="133"/>
        <v>9.91</v>
      </c>
      <c r="J391" s="34">
        <f t="shared" si="134"/>
        <v>0</v>
      </c>
      <c r="K391" s="167">
        <f t="shared" si="135"/>
        <v>0</v>
      </c>
      <c r="L391" s="34">
        <f t="shared" si="136"/>
        <v>250.75200000000001</v>
      </c>
      <c r="M391" s="34">
        <f t="shared" si="137"/>
        <v>385</v>
      </c>
      <c r="N391" s="34">
        <f t="shared" si="138"/>
        <v>670.95999999999992</v>
      </c>
      <c r="O391" s="32">
        <f t="shared" si="139"/>
        <v>285.95999999999992</v>
      </c>
      <c r="P391" s="32">
        <f t="shared" si="140"/>
        <v>0</v>
      </c>
      <c r="Q391" s="32">
        <f t="shared" si="141"/>
        <v>0</v>
      </c>
      <c r="R391" s="36">
        <f t="shared" si="142"/>
        <v>0</v>
      </c>
      <c r="S391" s="36">
        <f t="shared" si="143"/>
        <v>0</v>
      </c>
      <c r="T391" s="36">
        <f t="shared" si="144"/>
        <v>0</v>
      </c>
      <c r="U391" s="196">
        <f>'09-22 Hourly Purch Alloc'!J385</f>
        <v>107.68194444755873</v>
      </c>
      <c r="V391" s="185">
        <f t="shared" si="145"/>
        <v>0</v>
      </c>
      <c r="W391" s="37">
        <f t="shared" si="146"/>
        <v>0</v>
      </c>
      <c r="X391" s="38">
        <f t="shared" si="147"/>
        <v>0</v>
      </c>
      <c r="Y391" s="39">
        <f t="shared" si="148"/>
        <v>0</v>
      </c>
      <c r="Z391" s="246"/>
      <c r="AA391" s="189">
        <f t="shared" si="149"/>
        <v>0</v>
      </c>
      <c r="AB391" s="25">
        <f t="shared" si="150"/>
        <v>0</v>
      </c>
      <c r="AD391" s="29"/>
      <c r="AE391" s="67">
        <f>'09-22 Gen Pivot'!V385</f>
        <v>250.75200000000001</v>
      </c>
      <c r="AF391" s="195">
        <f>'09-22 KP Int Load &amp; Marg Loss'!N381</f>
        <v>670.95999999999992</v>
      </c>
      <c r="AG391" s="302">
        <f>'09-22 KP Int Load &amp; Marg Loss'!V381</f>
        <v>9.91</v>
      </c>
      <c r="AH391" s="67">
        <f>'09-22 Gen Pivot'!W385</f>
        <v>385</v>
      </c>
      <c r="AJ391" s="197">
        <f>'09-22 Gen Pivot'!Y385</f>
        <v>385</v>
      </c>
      <c r="AL391" s="29">
        <f t="shared" si="152"/>
        <v>0</v>
      </c>
      <c r="AN391" s="29">
        <f t="shared" si="153"/>
        <v>250.75200000000001</v>
      </c>
      <c r="AP391" s="33">
        <f t="shared" si="154"/>
        <v>-134.24799999999999</v>
      </c>
      <c r="AR391" s="197">
        <f>'09-22 Gen Pivot'!X385</f>
        <v>1404.9</v>
      </c>
    </row>
    <row r="392" spans="1:44" x14ac:dyDescent="0.25">
      <c r="A392" s="202">
        <f t="shared" si="151"/>
        <v>44820.874999999076</v>
      </c>
      <c r="B392" s="232"/>
      <c r="C392" s="174"/>
      <c r="D392" s="174"/>
      <c r="E392" s="131">
        <f t="shared" si="130"/>
        <v>0</v>
      </c>
      <c r="F392" s="50">
        <f t="shared" si="131"/>
        <v>0</v>
      </c>
      <c r="G392" s="49">
        <f t="shared" si="132"/>
        <v>0</v>
      </c>
      <c r="H392" s="54">
        <f>'09-22 Hourly Purch Alloc'!F386</f>
        <v>400.37700000000001</v>
      </c>
      <c r="I392" s="44">
        <f t="shared" si="133"/>
        <v>9.84</v>
      </c>
      <c r="J392" s="34">
        <f t="shared" si="134"/>
        <v>0</v>
      </c>
      <c r="K392" s="167">
        <f t="shared" si="135"/>
        <v>0</v>
      </c>
      <c r="L392" s="34">
        <f t="shared" si="136"/>
        <v>251.00149999999999</v>
      </c>
      <c r="M392" s="34">
        <f t="shared" si="137"/>
        <v>385</v>
      </c>
      <c r="N392" s="34">
        <f t="shared" si="138"/>
        <v>661.20999999999992</v>
      </c>
      <c r="O392" s="32">
        <f t="shared" si="139"/>
        <v>276.20999999999992</v>
      </c>
      <c r="P392" s="32">
        <f t="shared" si="140"/>
        <v>0</v>
      </c>
      <c r="Q392" s="32">
        <f t="shared" si="141"/>
        <v>0</v>
      </c>
      <c r="R392" s="36">
        <f t="shared" si="142"/>
        <v>0</v>
      </c>
      <c r="S392" s="36">
        <f t="shared" si="143"/>
        <v>0</v>
      </c>
      <c r="T392" s="36">
        <f t="shared" si="144"/>
        <v>0</v>
      </c>
      <c r="U392" s="196">
        <f>'09-22 Hourly Purch Alloc'!J386</f>
        <v>97.603556480517113</v>
      </c>
      <c r="V392" s="185">
        <f t="shared" si="145"/>
        <v>0</v>
      </c>
      <c r="W392" s="37">
        <f t="shared" si="146"/>
        <v>0</v>
      </c>
      <c r="X392" s="38">
        <f t="shared" si="147"/>
        <v>0</v>
      </c>
      <c r="Y392" s="39">
        <f t="shared" si="148"/>
        <v>0</v>
      </c>
      <c r="Z392" s="246"/>
      <c r="AA392" s="189">
        <f t="shared" si="149"/>
        <v>0</v>
      </c>
      <c r="AB392" s="25">
        <f t="shared" si="150"/>
        <v>0</v>
      </c>
      <c r="AD392" s="29"/>
      <c r="AE392" s="67">
        <f>'09-22 Gen Pivot'!V386</f>
        <v>251.00149999999999</v>
      </c>
      <c r="AF392" s="195">
        <f>'09-22 KP Int Load &amp; Marg Loss'!N382</f>
        <v>661.20999999999992</v>
      </c>
      <c r="AG392" s="302">
        <f>'09-22 KP Int Load &amp; Marg Loss'!V382</f>
        <v>9.84</v>
      </c>
      <c r="AH392" s="67">
        <f>'09-22 Gen Pivot'!W386</f>
        <v>385</v>
      </c>
      <c r="AJ392" s="197">
        <f>'09-22 Gen Pivot'!Y386</f>
        <v>385</v>
      </c>
      <c r="AL392" s="29">
        <f t="shared" si="152"/>
        <v>0</v>
      </c>
      <c r="AN392" s="29">
        <f t="shared" si="153"/>
        <v>251.00149999999999</v>
      </c>
      <c r="AP392" s="33">
        <f t="shared" si="154"/>
        <v>-133.99850000000001</v>
      </c>
      <c r="AR392" s="197">
        <f>'09-22 Gen Pivot'!X386</f>
        <v>1404.9</v>
      </c>
    </row>
    <row r="393" spans="1:44" x14ac:dyDescent="0.25">
      <c r="A393" s="202">
        <f t="shared" si="151"/>
        <v>44820.91666666574</v>
      </c>
      <c r="B393" s="232"/>
      <c r="C393" s="174"/>
      <c r="D393" s="174"/>
      <c r="E393" s="131">
        <f t="shared" si="130"/>
        <v>0</v>
      </c>
      <c r="F393" s="50">
        <f t="shared" si="131"/>
        <v>0</v>
      </c>
      <c r="G393" s="49">
        <f t="shared" si="132"/>
        <v>0</v>
      </c>
      <c r="H393" s="54">
        <f>'09-22 Hourly Purch Alloc'!F387</f>
        <v>370.29300000000001</v>
      </c>
      <c r="I393" s="44">
        <f t="shared" si="133"/>
        <v>9.34</v>
      </c>
      <c r="J393" s="34">
        <f t="shared" si="134"/>
        <v>0</v>
      </c>
      <c r="K393" s="167">
        <f t="shared" si="135"/>
        <v>0</v>
      </c>
      <c r="L393" s="34">
        <f t="shared" si="136"/>
        <v>250.792</v>
      </c>
      <c r="M393" s="34">
        <f t="shared" si="137"/>
        <v>385</v>
      </c>
      <c r="N393" s="34">
        <f t="shared" si="138"/>
        <v>630.41999999999996</v>
      </c>
      <c r="O393" s="32">
        <f t="shared" si="139"/>
        <v>245.41999999999996</v>
      </c>
      <c r="P393" s="32">
        <f t="shared" si="140"/>
        <v>0</v>
      </c>
      <c r="Q393" s="32">
        <f t="shared" si="141"/>
        <v>0</v>
      </c>
      <c r="R393" s="36">
        <f t="shared" si="142"/>
        <v>0</v>
      </c>
      <c r="S393" s="36">
        <f t="shared" si="143"/>
        <v>0</v>
      </c>
      <c r="T393" s="36">
        <f t="shared" si="144"/>
        <v>0</v>
      </c>
      <c r="U393" s="196">
        <f>'09-22 Hourly Purch Alloc'!J387</f>
        <v>83.596981611858723</v>
      </c>
      <c r="V393" s="185">
        <f t="shared" si="145"/>
        <v>0</v>
      </c>
      <c r="W393" s="37">
        <f t="shared" si="146"/>
        <v>0</v>
      </c>
      <c r="X393" s="38">
        <f t="shared" si="147"/>
        <v>0</v>
      </c>
      <c r="Y393" s="39">
        <f t="shared" si="148"/>
        <v>0</v>
      </c>
      <c r="Z393" s="246"/>
      <c r="AA393" s="189">
        <f t="shared" si="149"/>
        <v>0</v>
      </c>
      <c r="AB393" s="25">
        <f t="shared" si="150"/>
        <v>0</v>
      </c>
      <c r="AD393" s="29"/>
      <c r="AE393" s="67">
        <f>'09-22 Gen Pivot'!V387</f>
        <v>250.792</v>
      </c>
      <c r="AF393" s="195">
        <f>'09-22 KP Int Load &amp; Marg Loss'!N383</f>
        <v>630.41999999999996</v>
      </c>
      <c r="AG393" s="302">
        <f>'09-22 KP Int Load &amp; Marg Loss'!V383</f>
        <v>9.34</v>
      </c>
      <c r="AH393" s="67">
        <f>'09-22 Gen Pivot'!W387</f>
        <v>385</v>
      </c>
      <c r="AJ393" s="197">
        <f>'09-22 Gen Pivot'!Y387</f>
        <v>385</v>
      </c>
      <c r="AL393" s="29">
        <f t="shared" si="152"/>
        <v>0</v>
      </c>
      <c r="AN393" s="29">
        <f t="shared" si="153"/>
        <v>250.792</v>
      </c>
      <c r="AP393" s="33">
        <f t="shared" si="154"/>
        <v>-134.208</v>
      </c>
      <c r="AR393" s="197">
        <f>'09-22 Gen Pivot'!X387</f>
        <v>1404.9</v>
      </c>
    </row>
    <row r="394" spans="1:44" x14ac:dyDescent="0.25">
      <c r="A394" s="202">
        <f t="shared" si="151"/>
        <v>44820.958333332404</v>
      </c>
      <c r="B394" s="232"/>
      <c r="C394" s="174"/>
      <c r="D394" s="174"/>
      <c r="E394" s="131">
        <f t="shared" si="130"/>
        <v>0</v>
      </c>
      <c r="F394" s="50">
        <f t="shared" si="131"/>
        <v>0</v>
      </c>
      <c r="G394" s="49">
        <f t="shared" si="132"/>
        <v>0</v>
      </c>
      <c r="H394" s="54">
        <f>'09-22 Hourly Purch Alloc'!F388</f>
        <v>339.10199999999998</v>
      </c>
      <c r="I394" s="44">
        <f t="shared" si="133"/>
        <v>8.9299999999999979</v>
      </c>
      <c r="J394" s="34">
        <f t="shared" si="134"/>
        <v>0</v>
      </c>
      <c r="K394" s="167">
        <f t="shared" si="135"/>
        <v>0</v>
      </c>
      <c r="L394" s="34">
        <f t="shared" si="136"/>
        <v>250.86850000000001</v>
      </c>
      <c r="M394" s="34">
        <f t="shared" si="137"/>
        <v>385</v>
      </c>
      <c r="N394" s="34">
        <f t="shared" si="138"/>
        <v>598.89</v>
      </c>
      <c r="O394" s="32">
        <f t="shared" si="139"/>
        <v>213.89</v>
      </c>
      <c r="P394" s="32">
        <f t="shared" si="140"/>
        <v>0</v>
      </c>
      <c r="Q394" s="32">
        <f t="shared" si="141"/>
        <v>0</v>
      </c>
      <c r="R394" s="36">
        <f t="shared" si="142"/>
        <v>0</v>
      </c>
      <c r="S394" s="36">
        <f t="shared" si="143"/>
        <v>0</v>
      </c>
      <c r="T394" s="36">
        <f t="shared" si="144"/>
        <v>0</v>
      </c>
      <c r="U394" s="196">
        <f>'09-22 Hourly Purch Alloc'!J388</f>
        <v>78.27174042028652</v>
      </c>
      <c r="V394" s="185">
        <f t="shared" si="145"/>
        <v>0</v>
      </c>
      <c r="W394" s="37">
        <f t="shared" si="146"/>
        <v>0</v>
      </c>
      <c r="X394" s="38">
        <f t="shared" si="147"/>
        <v>0</v>
      </c>
      <c r="Y394" s="39">
        <f t="shared" si="148"/>
        <v>0</v>
      </c>
      <c r="Z394" s="246"/>
      <c r="AA394" s="189">
        <f t="shared" si="149"/>
        <v>0</v>
      </c>
      <c r="AB394" s="25">
        <f t="shared" si="150"/>
        <v>0</v>
      </c>
      <c r="AD394" s="29"/>
      <c r="AE394" s="67">
        <f>'09-22 Gen Pivot'!V388</f>
        <v>250.86850000000001</v>
      </c>
      <c r="AF394" s="195">
        <f>'09-22 KP Int Load &amp; Marg Loss'!N384</f>
        <v>598.89</v>
      </c>
      <c r="AG394" s="302">
        <f>'09-22 KP Int Load &amp; Marg Loss'!V384</f>
        <v>8.9299999999999979</v>
      </c>
      <c r="AH394" s="67">
        <f>'09-22 Gen Pivot'!W388</f>
        <v>385</v>
      </c>
      <c r="AJ394" s="197">
        <f>'09-22 Gen Pivot'!Y388</f>
        <v>385</v>
      </c>
      <c r="AL394" s="29">
        <f t="shared" si="152"/>
        <v>0</v>
      </c>
      <c r="AN394" s="29">
        <f t="shared" si="153"/>
        <v>250.86850000000001</v>
      </c>
      <c r="AP394" s="33">
        <f t="shared" si="154"/>
        <v>-134.13149999999999</v>
      </c>
      <c r="AR394" s="197">
        <f>'09-22 Gen Pivot'!X388</f>
        <v>1404.9</v>
      </c>
    </row>
    <row r="395" spans="1:44" x14ac:dyDescent="0.25">
      <c r="A395" s="202">
        <f t="shared" si="151"/>
        <v>44820.999999999069</v>
      </c>
      <c r="B395" s="232"/>
      <c r="C395" s="174"/>
      <c r="D395" s="174"/>
      <c r="E395" s="131">
        <f t="shared" si="130"/>
        <v>0</v>
      </c>
      <c r="F395" s="50">
        <f t="shared" si="131"/>
        <v>0</v>
      </c>
      <c r="G395" s="49">
        <f t="shared" si="132"/>
        <v>0</v>
      </c>
      <c r="H395" s="54">
        <f>'09-22 Hourly Purch Alloc'!F389</f>
        <v>304.98900000000003</v>
      </c>
      <c r="I395" s="44">
        <f t="shared" si="133"/>
        <v>8.6499999999999986</v>
      </c>
      <c r="J395" s="34">
        <f t="shared" si="134"/>
        <v>0</v>
      </c>
      <c r="K395" s="167">
        <f t="shared" si="135"/>
        <v>0</v>
      </c>
      <c r="L395" s="34">
        <f t="shared" si="136"/>
        <v>250.97399999999999</v>
      </c>
      <c r="M395" s="34">
        <f t="shared" si="137"/>
        <v>385</v>
      </c>
      <c r="N395" s="34">
        <f t="shared" si="138"/>
        <v>564.61</v>
      </c>
      <c r="O395" s="32">
        <f t="shared" si="139"/>
        <v>179.61</v>
      </c>
      <c r="P395" s="32">
        <f t="shared" si="140"/>
        <v>0</v>
      </c>
      <c r="Q395" s="32">
        <f t="shared" si="141"/>
        <v>0</v>
      </c>
      <c r="R395" s="36">
        <f t="shared" si="142"/>
        <v>0</v>
      </c>
      <c r="S395" s="36">
        <f t="shared" si="143"/>
        <v>0</v>
      </c>
      <c r="T395" s="36">
        <f t="shared" si="144"/>
        <v>0</v>
      </c>
      <c r="U395" s="196">
        <f>'09-22 Hourly Purch Alloc'!J389</f>
        <v>65.827722022761478</v>
      </c>
      <c r="V395" s="185">
        <f t="shared" si="145"/>
        <v>0</v>
      </c>
      <c r="W395" s="37">
        <f t="shared" si="146"/>
        <v>0</v>
      </c>
      <c r="X395" s="38">
        <f t="shared" si="147"/>
        <v>0</v>
      </c>
      <c r="Y395" s="39">
        <f t="shared" si="148"/>
        <v>0</v>
      </c>
      <c r="Z395" s="246"/>
      <c r="AA395" s="189">
        <f t="shared" si="149"/>
        <v>0</v>
      </c>
      <c r="AB395" s="25">
        <f t="shared" si="150"/>
        <v>0</v>
      </c>
      <c r="AD395" s="29"/>
      <c r="AE395" s="67">
        <f>'09-22 Gen Pivot'!V389</f>
        <v>250.97399999999999</v>
      </c>
      <c r="AF395" s="195">
        <f>'09-22 KP Int Load &amp; Marg Loss'!N385</f>
        <v>564.61</v>
      </c>
      <c r="AG395" s="302">
        <f>'09-22 KP Int Load &amp; Marg Loss'!V385</f>
        <v>8.6499999999999986</v>
      </c>
      <c r="AH395" s="67">
        <f>'09-22 Gen Pivot'!W389</f>
        <v>385</v>
      </c>
      <c r="AJ395" s="197">
        <f>'09-22 Gen Pivot'!Y389</f>
        <v>385</v>
      </c>
      <c r="AL395" s="29">
        <f t="shared" si="152"/>
        <v>0</v>
      </c>
      <c r="AN395" s="29">
        <f t="shared" si="153"/>
        <v>250.97399999999999</v>
      </c>
      <c r="AP395" s="33">
        <f t="shared" si="154"/>
        <v>-134.02600000000001</v>
      </c>
      <c r="AR395" s="197">
        <f>'09-22 Gen Pivot'!X389</f>
        <v>1404.9</v>
      </c>
    </row>
    <row r="396" spans="1:44" x14ac:dyDescent="0.25">
      <c r="A396" s="202">
        <f t="shared" si="151"/>
        <v>44821.041666665733</v>
      </c>
      <c r="B396" s="232"/>
      <c r="C396" s="174"/>
      <c r="D396" s="174"/>
      <c r="E396" s="131">
        <f t="shared" si="130"/>
        <v>0</v>
      </c>
      <c r="F396" s="50">
        <f t="shared" si="131"/>
        <v>0</v>
      </c>
      <c r="G396" s="49">
        <f t="shared" si="132"/>
        <v>0</v>
      </c>
      <c r="H396" s="54">
        <f>'09-22 Hourly Purch Alloc'!F390</f>
        <v>271.774</v>
      </c>
      <c r="I396" s="44">
        <f t="shared" si="133"/>
        <v>8.3399999999999981</v>
      </c>
      <c r="J396" s="34">
        <f t="shared" si="134"/>
        <v>0</v>
      </c>
      <c r="K396" s="167">
        <f t="shared" si="135"/>
        <v>0</v>
      </c>
      <c r="L396" s="34">
        <f t="shared" si="136"/>
        <v>250.809</v>
      </c>
      <c r="M396" s="34">
        <f t="shared" si="137"/>
        <v>385</v>
      </c>
      <c r="N396" s="34">
        <f t="shared" si="138"/>
        <v>530.91999999999996</v>
      </c>
      <c r="O396" s="32">
        <f t="shared" si="139"/>
        <v>145.91999999999996</v>
      </c>
      <c r="P396" s="32">
        <f t="shared" si="140"/>
        <v>0</v>
      </c>
      <c r="Q396" s="32">
        <f t="shared" si="141"/>
        <v>0</v>
      </c>
      <c r="R396" s="36">
        <f t="shared" si="142"/>
        <v>0</v>
      </c>
      <c r="S396" s="36">
        <f t="shared" si="143"/>
        <v>0</v>
      </c>
      <c r="T396" s="36">
        <f t="shared" si="144"/>
        <v>0</v>
      </c>
      <c r="U396" s="196">
        <f>'09-22 Hourly Purch Alloc'!J390</f>
        <v>58.954182033601441</v>
      </c>
      <c r="V396" s="185">
        <f t="shared" si="145"/>
        <v>0</v>
      </c>
      <c r="W396" s="37">
        <f t="shared" si="146"/>
        <v>0</v>
      </c>
      <c r="X396" s="38">
        <f t="shared" si="147"/>
        <v>0</v>
      </c>
      <c r="Y396" s="39">
        <f t="shared" si="148"/>
        <v>0</v>
      </c>
      <c r="Z396" s="246"/>
      <c r="AA396" s="189">
        <f t="shared" si="149"/>
        <v>0</v>
      </c>
      <c r="AB396" s="25">
        <f t="shared" si="150"/>
        <v>0</v>
      </c>
      <c r="AD396" s="29"/>
      <c r="AE396" s="67">
        <f>'09-22 Gen Pivot'!V390</f>
        <v>250.809</v>
      </c>
      <c r="AF396" s="195">
        <f>'09-22 KP Int Load &amp; Marg Loss'!N386</f>
        <v>530.91999999999996</v>
      </c>
      <c r="AG396" s="302">
        <f>'09-22 KP Int Load &amp; Marg Loss'!V386</f>
        <v>8.3399999999999981</v>
      </c>
      <c r="AH396" s="67">
        <f>'09-22 Gen Pivot'!W390</f>
        <v>385</v>
      </c>
      <c r="AJ396" s="197">
        <f>'09-22 Gen Pivot'!Y390</f>
        <v>385</v>
      </c>
      <c r="AL396" s="29">
        <f t="shared" si="152"/>
        <v>0</v>
      </c>
      <c r="AN396" s="29">
        <f t="shared" si="153"/>
        <v>250.809</v>
      </c>
      <c r="AP396" s="33">
        <f t="shared" si="154"/>
        <v>-134.191</v>
      </c>
      <c r="AR396" s="197">
        <f>'09-22 Gen Pivot'!X390</f>
        <v>1404.9</v>
      </c>
    </row>
    <row r="397" spans="1:44" x14ac:dyDescent="0.25">
      <c r="A397" s="202">
        <f t="shared" si="151"/>
        <v>44821.083333332397</v>
      </c>
      <c r="B397" s="232"/>
      <c r="C397" s="174"/>
      <c r="D397" s="174"/>
      <c r="E397" s="131">
        <f t="shared" ref="E397:E460" si="155">SUM(B397:D397)</f>
        <v>0</v>
      </c>
      <c r="F397" s="50">
        <f t="shared" ref="F397:F460" si="156">IF(E397&gt;0,F396+1,0)</f>
        <v>0</v>
      </c>
      <c r="G397" s="49">
        <f t="shared" ref="G397:G460" si="157">IF(MAX(F397:F403)&gt;6,"Yes",0)</f>
        <v>0</v>
      </c>
      <c r="H397" s="54">
        <f>'09-22 Hourly Purch Alloc'!F391</f>
        <v>257.25400000000002</v>
      </c>
      <c r="I397" s="44">
        <f t="shared" ref="I397:I460" si="158">AG397</f>
        <v>8.4599999999999973</v>
      </c>
      <c r="J397" s="34">
        <f t="shared" ref="J397:J460" si="159">MIN(E397,H397)</f>
        <v>0</v>
      </c>
      <c r="K397" s="167">
        <f t="shared" ref="K397:K460" si="160">IF(J397=0,0,IF(G397&lt;&gt;"Yes",0,J397))</f>
        <v>0</v>
      </c>
      <c r="L397" s="34">
        <f t="shared" ref="L397:L460" si="161">AN397</f>
        <v>248.60149999999999</v>
      </c>
      <c r="M397" s="34">
        <f t="shared" ref="M397:M460" si="162">AH397</f>
        <v>385</v>
      </c>
      <c r="N397" s="34">
        <f t="shared" ref="N397:N460" si="163">AF397</f>
        <v>514.31999999999994</v>
      </c>
      <c r="O397" s="32">
        <f t="shared" ref="O397:O460" si="164">MAX(N397-M397,0)</f>
        <v>129.31999999999994</v>
      </c>
      <c r="P397" s="32">
        <f t="shared" ref="P397:P460" si="165">MIN(K397,O397)</f>
        <v>0</v>
      </c>
      <c r="Q397" s="32">
        <f t="shared" ref="Q397:Q460" si="166">IF(P397&lt;=0,0,L397+I397+H397-N397)</f>
        <v>0</v>
      </c>
      <c r="R397" s="36">
        <f t="shared" ref="R397:R460" si="167">IF($P397&gt;0,MIN($P397,$E397)*(B397/$E397),0)</f>
        <v>0</v>
      </c>
      <c r="S397" s="36">
        <f t="shared" ref="S397:S460" si="168">IF($P397&gt;0,MIN($P397,$E397)*(C397/$E397),0)</f>
        <v>0</v>
      </c>
      <c r="T397" s="36">
        <f t="shared" ref="T397:T460" si="169">IF($P397&gt;0,MIN($P397,$E397)*(D397/$E397),0)</f>
        <v>0</v>
      </c>
      <c r="U397" s="196">
        <f>'09-22 Hourly Purch Alloc'!J391</f>
        <v>56.731182131278814</v>
      </c>
      <c r="V397" s="185">
        <f t="shared" ref="V397:V460" si="170">(R397+S397+T397)*U397</f>
        <v>0</v>
      </c>
      <c r="W397" s="37">
        <f t="shared" ref="W397:W460" si="171">IF(B397&gt;0,W$9,0)</f>
        <v>0</v>
      </c>
      <c r="X397" s="38">
        <f t="shared" ref="X397:X460" si="172">IF(C397&gt;0,X$9,0)</f>
        <v>0</v>
      </c>
      <c r="Y397" s="39">
        <f t="shared" ref="Y397:Y460" si="173">IF(D397&gt;0,Y$9,0)</f>
        <v>0</v>
      </c>
      <c r="Z397" s="246"/>
      <c r="AA397" s="189">
        <f t="shared" ref="AA397:AA460" si="174">R397*MIN(U397,W397)+S397*MIN(U397,X397)+T397*MIN(U397,Y397)</f>
        <v>0</v>
      </c>
      <c r="AB397" s="25">
        <f t="shared" ref="AB397:AB460" si="175">IF(V397-AA397&lt;0,0,V397-AA397)</f>
        <v>0</v>
      </c>
      <c r="AD397" s="29"/>
      <c r="AE397" s="67">
        <f>'09-22 Gen Pivot'!V391</f>
        <v>248.60149999999999</v>
      </c>
      <c r="AF397" s="195">
        <f>'09-22 KP Int Load &amp; Marg Loss'!N387</f>
        <v>514.31999999999994</v>
      </c>
      <c r="AG397" s="302">
        <f>'09-22 KP Int Load &amp; Marg Loss'!V387</f>
        <v>8.4599999999999973</v>
      </c>
      <c r="AH397" s="67">
        <f>'09-22 Gen Pivot'!W391</f>
        <v>385</v>
      </c>
      <c r="AJ397" s="197">
        <f>'09-22 Gen Pivot'!Y391</f>
        <v>385</v>
      </c>
      <c r="AL397" s="29">
        <f t="shared" si="152"/>
        <v>0</v>
      </c>
      <c r="AN397" s="29">
        <f t="shared" si="153"/>
        <v>248.60149999999999</v>
      </c>
      <c r="AP397" s="33">
        <f t="shared" si="154"/>
        <v>-136.39850000000001</v>
      </c>
      <c r="AR397" s="197">
        <f>'09-22 Gen Pivot'!X391</f>
        <v>1404.9</v>
      </c>
    </row>
    <row r="398" spans="1:44" x14ac:dyDescent="0.25">
      <c r="A398" s="202">
        <f t="shared" ref="A398:A461" si="176">A397+1/24</f>
        <v>44821.124999999061</v>
      </c>
      <c r="B398" s="232"/>
      <c r="C398" s="174"/>
      <c r="D398" s="174"/>
      <c r="E398" s="131">
        <f t="shared" si="155"/>
        <v>0</v>
      </c>
      <c r="F398" s="50">
        <f t="shared" si="156"/>
        <v>0</v>
      </c>
      <c r="G398" s="49">
        <f t="shared" si="157"/>
        <v>0</v>
      </c>
      <c r="H398" s="54">
        <f>'09-22 Hourly Purch Alloc'!F392</f>
        <v>241.36799999999999</v>
      </c>
      <c r="I398" s="44">
        <f t="shared" si="158"/>
        <v>8.1499999999999986</v>
      </c>
      <c r="J398" s="34">
        <f t="shared" si="159"/>
        <v>0</v>
      </c>
      <c r="K398" s="167">
        <f t="shared" si="160"/>
        <v>0</v>
      </c>
      <c r="L398" s="34">
        <f t="shared" si="161"/>
        <v>250.81450000000001</v>
      </c>
      <c r="M398" s="34">
        <f t="shared" si="162"/>
        <v>385</v>
      </c>
      <c r="N398" s="34">
        <f t="shared" si="163"/>
        <v>500.33000000000004</v>
      </c>
      <c r="O398" s="32">
        <f t="shared" si="164"/>
        <v>115.33000000000004</v>
      </c>
      <c r="P398" s="32">
        <f t="shared" si="165"/>
        <v>0</v>
      </c>
      <c r="Q398" s="32">
        <f t="shared" si="166"/>
        <v>0</v>
      </c>
      <c r="R398" s="36">
        <f t="shared" si="167"/>
        <v>0</v>
      </c>
      <c r="S398" s="36">
        <f t="shared" si="168"/>
        <v>0</v>
      </c>
      <c r="T398" s="36">
        <f t="shared" si="169"/>
        <v>0</v>
      </c>
      <c r="U398" s="196">
        <f>'09-22 Hourly Purch Alloc'!J392</f>
        <v>51.46912251831229</v>
      </c>
      <c r="V398" s="185">
        <f t="shared" si="170"/>
        <v>0</v>
      </c>
      <c r="W398" s="37">
        <f t="shared" si="171"/>
        <v>0</v>
      </c>
      <c r="X398" s="38">
        <f t="shared" si="172"/>
        <v>0</v>
      </c>
      <c r="Y398" s="39">
        <f t="shared" si="173"/>
        <v>0</v>
      </c>
      <c r="Z398" s="246"/>
      <c r="AA398" s="189">
        <f t="shared" si="174"/>
        <v>0</v>
      </c>
      <c r="AB398" s="25">
        <f t="shared" si="175"/>
        <v>0</v>
      </c>
      <c r="AD398" s="29"/>
      <c r="AE398" s="67">
        <f>'09-22 Gen Pivot'!V392</f>
        <v>250.81450000000001</v>
      </c>
      <c r="AF398" s="195">
        <f>'09-22 KP Int Load &amp; Marg Loss'!N388</f>
        <v>500.33000000000004</v>
      </c>
      <c r="AG398" s="302">
        <f>'09-22 KP Int Load &amp; Marg Loss'!V388</f>
        <v>8.1499999999999986</v>
      </c>
      <c r="AH398" s="67">
        <f>'09-22 Gen Pivot'!W392</f>
        <v>385</v>
      </c>
      <c r="AJ398" s="197">
        <f>'09-22 Gen Pivot'!Y392</f>
        <v>385</v>
      </c>
      <c r="AL398" s="29">
        <f t="shared" si="152"/>
        <v>0</v>
      </c>
      <c r="AN398" s="29">
        <f t="shared" si="153"/>
        <v>250.81450000000001</v>
      </c>
      <c r="AP398" s="33">
        <f t="shared" si="154"/>
        <v>-134.18549999999999</v>
      </c>
      <c r="AR398" s="197">
        <f>'09-22 Gen Pivot'!X392</f>
        <v>1404.9</v>
      </c>
    </row>
    <row r="399" spans="1:44" x14ac:dyDescent="0.25">
      <c r="A399" s="202">
        <f t="shared" si="176"/>
        <v>44821.166666665726</v>
      </c>
      <c r="B399" s="232"/>
      <c r="C399" s="174"/>
      <c r="D399" s="174"/>
      <c r="E399" s="131">
        <f t="shared" si="155"/>
        <v>0</v>
      </c>
      <c r="F399" s="50">
        <f t="shared" si="156"/>
        <v>0</v>
      </c>
      <c r="G399" s="49">
        <f t="shared" si="157"/>
        <v>0</v>
      </c>
      <c r="H399" s="54">
        <f>'09-22 Hourly Purch Alloc'!F393</f>
        <v>232.59800000000001</v>
      </c>
      <c r="I399" s="44">
        <f t="shared" si="158"/>
        <v>7.8199999999999994</v>
      </c>
      <c r="J399" s="34">
        <f t="shared" si="159"/>
        <v>0</v>
      </c>
      <c r="K399" s="167">
        <f t="shared" si="160"/>
        <v>0</v>
      </c>
      <c r="L399" s="34">
        <f t="shared" si="161"/>
        <v>250.8355</v>
      </c>
      <c r="M399" s="34">
        <f t="shared" si="162"/>
        <v>385</v>
      </c>
      <c r="N399" s="34">
        <f t="shared" si="163"/>
        <v>491.25</v>
      </c>
      <c r="O399" s="32">
        <f t="shared" si="164"/>
        <v>106.25</v>
      </c>
      <c r="P399" s="32">
        <f t="shared" si="165"/>
        <v>0</v>
      </c>
      <c r="Q399" s="32">
        <f t="shared" si="166"/>
        <v>0</v>
      </c>
      <c r="R399" s="36">
        <f t="shared" si="167"/>
        <v>0</v>
      </c>
      <c r="S399" s="36">
        <f t="shared" si="168"/>
        <v>0</v>
      </c>
      <c r="T399" s="36">
        <f t="shared" si="169"/>
        <v>0</v>
      </c>
      <c r="U399" s="196">
        <f>'09-22 Hourly Purch Alloc'!J393</f>
        <v>48.860769310140235</v>
      </c>
      <c r="V399" s="185">
        <f t="shared" si="170"/>
        <v>0</v>
      </c>
      <c r="W399" s="37">
        <f t="shared" si="171"/>
        <v>0</v>
      </c>
      <c r="X399" s="38">
        <f t="shared" si="172"/>
        <v>0</v>
      </c>
      <c r="Y399" s="39">
        <f t="shared" si="173"/>
        <v>0</v>
      </c>
      <c r="Z399" s="246"/>
      <c r="AA399" s="189">
        <f t="shared" si="174"/>
        <v>0</v>
      </c>
      <c r="AB399" s="25">
        <f t="shared" si="175"/>
        <v>0</v>
      </c>
      <c r="AD399" s="29"/>
      <c r="AE399" s="67">
        <f>'09-22 Gen Pivot'!V393</f>
        <v>250.8355</v>
      </c>
      <c r="AF399" s="195">
        <f>'09-22 KP Int Load &amp; Marg Loss'!N389</f>
        <v>491.25</v>
      </c>
      <c r="AG399" s="302">
        <f>'09-22 KP Int Load &amp; Marg Loss'!V389</f>
        <v>7.8199999999999994</v>
      </c>
      <c r="AH399" s="67">
        <f>'09-22 Gen Pivot'!W393</f>
        <v>385</v>
      </c>
      <c r="AJ399" s="197">
        <f>'09-22 Gen Pivot'!Y393</f>
        <v>385</v>
      </c>
      <c r="AL399" s="29">
        <f t="shared" si="152"/>
        <v>0</v>
      </c>
      <c r="AN399" s="29">
        <f t="shared" si="153"/>
        <v>250.8355</v>
      </c>
      <c r="AP399" s="33">
        <f t="shared" si="154"/>
        <v>-134.1645</v>
      </c>
      <c r="AR399" s="197">
        <f>'09-22 Gen Pivot'!X393</f>
        <v>1404.9</v>
      </c>
    </row>
    <row r="400" spans="1:44" x14ac:dyDescent="0.25">
      <c r="A400" s="202">
        <f t="shared" si="176"/>
        <v>44821.20833333239</v>
      </c>
      <c r="B400" s="232"/>
      <c r="C400" s="174"/>
      <c r="D400" s="174"/>
      <c r="E400" s="131">
        <f t="shared" si="155"/>
        <v>0</v>
      </c>
      <c r="F400" s="50">
        <f t="shared" si="156"/>
        <v>0</v>
      </c>
      <c r="G400" s="49">
        <f t="shared" si="157"/>
        <v>0</v>
      </c>
      <c r="H400" s="54">
        <f>'09-22 Hourly Purch Alloc'!F394</f>
        <v>232.553</v>
      </c>
      <c r="I400" s="44">
        <f t="shared" si="158"/>
        <v>7.63</v>
      </c>
      <c r="J400" s="34">
        <f t="shared" si="159"/>
        <v>0</v>
      </c>
      <c r="K400" s="167">
        <f t="shared" si="160"/>
        <v>0</v>
      </c>
      <c r="L400" s="34">
        <f t="shared" si="161"/>
        <v>251.08600000000001</v>
      </c>
      <c r="M400" s="34">
        <f t="shared" si="162"/>
        <v>385</v>
      </c>
      <c r="N400" s="34">
        <f t="shared" si="163"/>
        <v>491.28000000000003</v>
      </c>
      <c r="O400" s="32">
        <f t="shared" si="164"/>
        <v>106.28000000000003</v>
      </c>
      <c r="P400" s="32">
        <f t="shared" si="165"/>
        <v>0</v>
      </c>
      <c r="Q400" s="32">
        <f t="shared" si="166"/>
        <v>0</v>
      </c>
      <c r="R400" s="36">
        <f t="shared" si="167"/>
        <v>0</v>
      </c>
      <c r="S400" s="36">
        <f t="shared" si="168"/>
        <v>0</v>
      </c>
      <c r="T400" s="36">
        <f t="shared" si="169"/>
        <v>0</v>
      </c>
      <c r="U400" s="196">
        <f>'09-22 Hourly Purch Alloc'!J394</f>
        <v>48.82844333549771</v>
      </c>
      <c r="V400" s="185">
        <f t="shared" si="170"/>
        <v>0</v>
      </c>
      <c r="W400" s="37">
        <f t="shared" si="171"/>
        <v>0</v>
      </c>
      <c r="X400" s="38">
        <f t="shared" si="172"/>
        <v>0</v>
      </c>
      <c r="Y400" s="39">
        <f t="shared" si="173"/>
        <v>0</v>
      </c>
      <c r="Z400" s="246"/>
      <c r="AA400" s="189">
        <f t="shared" si="174"/>
        <v>0</v>
      </c>
      <c r="AB400" s="25">
        <f t="shared" si="175"/>
        <v>0</v>
      </c>
      <c r="AD400" s="29"/>
      <c r="AE400" s="67">
        <f>'09-22 Gen Pivot'!V394</f>
        <v>251.08600000000001</v>
      </c>
      <c r="AF400" s="195">
        <f>'09-22 KP Int Load &amp; Marg Loss'!N390</f>
        <v>491.28000000000003</v>
      </c>
      <c r="AG400" s="302">
        <f>'09-22 KP Int Load &amp; Marg Loss'!V390</f>
        <v>7.63</v>
      </c>
      <c r="AH400" s="67">
        <f>'09-22 Gen Pivot'!W394</f>
        <v>385</v>
      </c>
      <c r="AJ400" s="197">
        <f>'09-22 Gen Pivot'!Y394</f>
        <v>385</v>
      </c>
      <c r="AL400" s="29">
        <f t="shared" si="152"/>
        <v>0</v>
      </c>
      <c r="AN400" s="29">
        <f t="shared" si="153"/>
        <v>251.08600000000001</v>
      </c>
      <c r="AP400" s="33">
        <f t="shared" si="154"/>
        <v>-133.91399999999999</v>
      </c>
      <c r="AR400" s="197">
        <f>'09-22 Gen Pivot'!X394</f>
        <v>1404.9</v>
      </c>
    </row>
    <row r="401" spans="1:44" x14ac:dyDescent="0.25">
      <c r="A401" s="202">
        <f t="shared" si="176"/>
        <v>44821.249999999054</v>
      </c>
      <c r="B401" s="232"/>
      <c r="C401" s="174"/>
      <c r="D401" s="174"/>
      <c r="E401" s="131">
        <f t="shared" si="155"/>
        <v>0</v>
      </c>
      <c r="F401" s="50">
        <f t="shared" si="156"/>
        <v>0</v>
      </c>
      <c r="G401" s="49">
        <f t="shared" si="157"/>
        <v>0</v>
      </c>
      <c r="H401" s="54">
        <f>'09-22 Hourly Purch Alloc'!F395</f>
        <v>233.65499999999997</v>
      </c>
      <c r="I401" s="44">
        <f t="shared" si="158"/>
        <v>7.71</v>
      </c>
      <c r="J401" s="34">
        <f t="shared" si="159"/>
        <v>0</v>
      </c>
      <c r="K401" s="167">
        <f t="shared" si="160"/>
        <v>0</v>
      </c>
      <c r="L401" s="34">
        <f t="shared" si="161"/>
        <v>250.73099999999999</v>
      </c>
      <c r="M401" s="34">
        <f t="shared" si="162"/>
        <v>385</v>
      </c>
      <c r="N401" s="34">
        <f t="shared" si="163"/>
        <v>492.11</v>
      </c>
      <c r="O401" s="32">
        <f t="shared" si="164"/>
        <v>107.11000000000001</v>
      </c>
      <c r="P401" s="32">
        <f t="shared" si="165"/>
        <v>0</v>
      </c>
      <c r="Q401" s="32">
        <f t="shared" si="166"/>
        <v>0</v>
      </c>
      <c r="R401" s="36">
        <f t="shared" si="167"/>
        <v>0</v>
      </c>
      <c r="S401" s="36">
        <f t="shared" si="168"/>
        <v>0</v>
      </c>
      <c r="T401" s="36">
        <f t="shared" si="169"/>
        <v>0</v>
      </c>
      <c r="U401" s="196">
        <f>'09-22 Hourly Purch Alloc'!J395</f>
        <v>50.681958057820303</v>
      </c>
      <c r="V401" s="185">
        <f t="shared" si="170"/>
        <v>0</v>
      </c>
      <c r="W401" s="37">
        <f t="shared" si="171"/>
        <v>0</v>
      </c>
      <c r="X401" s="38">
        <f t="shared" si="172"/>
        <v>0</v>
      </c>
      <c r="Y401" s="39">
        <f t="shared" si="173"/>
        <v>0</v>
      </c>
      <c r="Z401" s="246"/>
      <c r="AA401" s="189">
        <f t="shared" si="174"/>
        <v>0</v>
      </c>
      <c r="AB401" s="25">
        <f t="shared" si="175"/>
        <v>0</v>
      </c>
      <c r="AD401" s="29"/>
      <c r="AE401" s="67">
        <f>'09-22 Gen Pivot'!V395</f>
        <v>250.73099999999999</v>
      </c>
      <c r="AF401" s="195">
        <f>'09-22 KP Int Load &amp; Marg Loss'!N391</f>
        <v>492.11</v>
      </c>
      <c r="AG401" s="302">
        <f>'09-22 KP Int Load &amp; Marg Loss'!V391</f>
        <v>7.71</v>
      </c>
      <c r="AH401" s="67">
        <f>'09-22 Gen Pivot'!W395</f>
        <v>385</v>
      </c>
      <c r="AJ401" s="197">
        <f>'09-22 Gen Pivot'!Y395</f>
        <v>385</v>
      </c>
      <c r="AL401" s="29">
        <f t="shared" si="152"/>
        <v>0</v>
      </c>
      <c r="AN401" s="29">
        <f t="shared" si="153"/>
        <v>250.73099999999999</v>
      </c>
      <c r="AP401" s="33">
        <f t="shared" si="154"/>
        <v>-134.26900000000001</v>
      </c>
      <c r="AR401" s="197">
        <f>'09-22 Gen Pivot'!X395</f>
        <v>1404.9</v>
      </c>
    </row>
    <row r="402" spans="1:44" x14ac:dyDescent="0.25">
      <c r="A402" s="202">
        <f t="shared" si="176"/>
        <v>44821.291666665718</v>
      </c>
      <c r="B402" s="232"/>
      <c r="C402" s="174"/>
      <c r="D402" s="174"/>
      <c r="E402" s="131">
        <f t="shared" si="155"/>
        <v>0</v>
      </c>
      <c r="F402" s="50">
        <f t="shared" si="156"/>
        <v>0</v>
      </c>
      <c r="G402" s="49">
        <f t="shared" si="157"/>
        <v>0</v>
      </c>
      <c r="H402" s="54">
        <f>'09-22 Hourly Purch Alloc'!F396</f>
        <v>245.143</v>
      </c>
      <c r="I402" s="44">
        <f t="shared" si="158"/>
        <v>8.0399999999999991</v>
      </c>
      <c r="J402" s="34">
        <f t="shared" si="159"/>
        <v>0</v>
      </c>
      <c r="K402" s="167">
        <f t="shared" si="160"/>
        <v>0</v>
      </c>
      <c r="L402" s="34">
        <f t="shared" si="161"/>
        <v>250.93950000000001</v>
      </c>
      <c r="M402" s="34">
        <f t="shared" si="162"/>
        <v>385</v>
      </c>
      <c r="N402" s="34">
        <f t="shared" si="163"/>
        <v>504.11999999999995</v>
      </c>
      <c r="O402" s="32">
        <f t="shared" si="164"/>
        <v>119.11999999999995</v>
      </c>
      <c r="P402" s="32">
        <f t="shared" si="165"/>
        <v>0</v>
      </c>
      <c r="Q402" s="32">
        <f t="shared" si="166"/>
        <v>0</v>
      </c>
      <c r="R402" s="36">
        <f t="shared" si="167"/>
        <v>0</v>
      </c>
      <c r="S402" s="36">
        <f t="shared" si="168"/>
        <v>0</v>
      </c>
      <c r="T402" s="36">
        <f t="shared" si="169"/>
        <v>0</v>
      </c>
      <c r="U402" s="196">
        <f>'09-22 Hourly Purch Alloc'!J396</f>
        <v>52.890434966529739</v>
      </c>
      <c r="V402" s="185">
        <f t="shared" si="170"/>
        <v>0</v>
      </c>
      <c r="W402" s="37">
        <f t="shared" si="171"/>
        <v>0</v>
      </c>
      <c r="X402" s="38">
        <f t="shared" si="172"/>
        <v>0</v>
      </c>
      <c r="Y402" s="39">
        <f t="shared" si="173"/>
        <v>0</v>
      </c>
      <c r="Z402" s="246"/>
      <c r="AA402" s="189">
        <f t="shared" si="174"/>
        <v>0</v>
      </c>
      <c r="AB402" s="25">
        <f t="shared" si="175"/>
        <v>0</v>
      </c>
      <c r="AD402" s="29"/>
      <c r="AE402" s="67">
        <f>'09-22 Gen Pivot'!V396</f>
        <v>250.93950000000001</v>
      </c>
      <c r="AF402" s="195">
        <f>'09-22 KP Int Load &amp; Marg Loss'!N392</f>
        <v>504.11999999999995</v>
      </c>
      <c r="AG402" s="302">
        <f>'09-22 KP Int Load &amp; Marg Loss'!V392</f>
        <v>8.0399999999999991</v>
      </c>
      <c r="AH402" s="67">
        <f>'09-22 Gen Pivot'!W396</f>
        <v>385</v>
      </c>
      <c r="AJ402" s="197">
        <f>'09-22 Gen Pivot'!Y396</f>
        <v>385</v>
      </c>
      <c r="AL402" s="29">
        <f t="shared" si="152"/>
        <v>0</v>
      </c>
      <c r="AN402" s="29">
        <f t="shared" si="153"/>
        <v>250.93950000000001</v>
      </c>
      <c r="AP402" s="33">
        <f t="shared" si="154"/>
        <v>-134.06049999999999</v>
      </c>
      <c r="AR402" s="197">
        <f>'09-22 Gen Pivot'!X396</f>
        <v>1404.9</v>
      </c>
    </row>
    <row r="403" spans="1:44" x14ac:dyDescent="0.25">
      <c r="A403" s="202">
        <f t="shared" si="176"/>
        <v>44821.333333332383</v>
      </c>
      <c r="B403" s="232"/>
      <c r="C403" s="174"/>
      <c r="D403" s="174"/>
      <c r="E403" s="131">
        <f t="shared" si="155"/>
        <v>0</v>
      </c>
      <c r="F403" s="50">
        <f t="shared" si="156"/>
        <v>0</v>
      </c>
      <c r="G403" s="49">
        <f t="shared" si="157"/>
        <v>0</v>
      </c>
      <c r="H403" s="54">
        <f>'09-22 Hourly Purch Alloc'!F397</f>
        <v>250.13200000000001</v>
      </c>
      <c r="I403" s="44">
        <f t="shared" si="158"/>
        <v>7.93</v>
      </c>
      <c r="J403" s="34">
        <f t="shared" si="159"/>
        <v>0</v>
      </c>
      <c r="K403" s="167">
        <f t="shared" si="160"/>
        <v>0</v>
      </c>
      <c r="L403" s="34">
        <f t="shared" si="161"/>
        <v>250.6405</v>
      </c>
      <c r="M403" s="34">
        <f t="shared" si="162"/>
        <v>385</v>
      </c>
      <c r="N403" s="34">
        <f t="shared" si="163"/>
        <v>508.70000000000005</v>
      </c>
      <c r="O403" s="32">
        <f t="shared" si="164"/>
        <v>123.70000000000005</v>
      </c>
      <c r="P403" s="32">
        <f t="shared" si="165"/>
        <v>0</v>
      </c>
      <c r="Q403" s="32">
        <f t="shared" si="166"/>
        <v>0</v>
      </c>
      <c r="R403" s="36">
        <f t="shared" si="167"/>
        <v>0</v>
      </c>
      <c r="S403" s="36">
        <f t="shared" si="168"/>
        <v>0</v>
      </c>
      <c r="T403" s="36">
        <f t="shared" si="169"/>
        <v>0</v>
      </c>
      <c r="U403" s="196">
        <f>'09-22 Hourly Purch Alloc'!J397</f>
        <v>53.749921617386022</v>
      </c>
      <c r="V403" s="185">
        <f t="shared" si="170"/>
        <v>0</v>
      </c>
      <c r="W403" s="37">
        <f t="shared" si="171"/>
        <v>0</v>
      </c>
      <c r="X403" s="38">
        <f t="shared" si="172"/>
        <v>0</v>
      </c>
      <c r="Y403" s="39">
        <f t="shared" si="173"/>
        <v>0</v>
      </c>
      <c r="Z403" s="246"/>
      <c r="AA403" s="189">
        <f t="shared" si="174"/>
        <v>0</v>
      </c>
      <c r="AB403" s="25">
        <f t="shared" si="175"/>
        <v>0</v>
      </c>
      <c r="AD403" s="29"/>
      <c r="AE403" s="67">
        <f>'09-22 Gen Pivot'!V397</f>
        <v>250.6405</v>
      </c>
      <c r="AF403" s="195">
        <f>'09-22 KP Int Load &amp; Marg Loss'!N393</f>
        <v>508.70000000000005</v>
      </c>
      <c r="AG403" s="302">
        <f>'09-22 KP Int Load &amp; Marg Loss'!V393</f>
        <v>7.93</v>
      </c>
      <c r="AH403" s="67">
        <f>'09-22 Gen Pivot'!W397</f>
        <v>385</v>
      </c>
      <c r="AJ403" s="197">
        <f>'09-22 Gen Pivot'!Y397</f>
        <v>385</v>
      </c>
      <c r="AL403" s="29">
        <f t="shared" si="152"/>
        <v>0</v>
      </c>
      <c r="AN403" s="29">
        <f t="shared" si="153"/>
        <v>250.6405</v>
      </c>
      <c r="AP403" s="33">
        <f t="shared" si="154"/>
        <v>-134.3595</v>
      </c>
      <c r="AR403" s="197">
        <f>'09-22 Gen Pivot'!X397</f>
        <v>1404.9</v>
      </c>
    </row>
    <row r="404" spans="1:44" x14ac:dyDescent="0.25">
      <c r="A404" s="202">
        <f t="shared" si="176"/>
        <v>44821.374999999047</v>
      </c>
      <c r="B404" s="232"/>
      <c r="C404" s="174"/>
      <c r="D404" s="174"/>
      <c r="E404" s="131">
        <f t="shared" si="155"/>
        <v>0</v>
      </c>
      <c r="F404" s="50">
        <f t="shared" si="156"/>
        <v>0</v>
      </c>
      <c r="G404" s="49">
        <f t="shared" si="157"/>
        <v>0</v>
      </c>
      <c r="H404" s="54">
        <f>'09-22 Hourly Purch Alloc'!F398</f>
        <v>259.39599999999996</v>
      </c>
      <c r="I404" s="44">
        <f t="shared" si="158"/>
        <v>8.11</v>
      </c>
      <c r="J404" s="34">
        <f t="shared" si="159"/>
        <v>0</v>
      </c>
      <c r="K404" s="167">
        <f t="shared" si="160"/>
        <v>0</v>
      </c>
      <c r="L404" s="34">
        <f t="shared" si="161"/>
        <v>250.82</v>
      </c>
      <c r="M404" s="34">
        <f t="shared" si="162"/>
        <v>385</v>
      </c>
      <c r="N404" s="34">
        <f t="shared" si="163"/>
        <v>518.32000000000005</v>
      </c>
      <c r="O404" s="32">
        <f t="shared" si="164"/>
        <v>133.32000000000005</v>
      </c>
      <c r="P404" s="32">
        <f t="shared" si="165"/>
        <v>0</v>
      </c>
      <c r="Q404" s="32">
        <f t="shared" si="166"/>
        <v>0</v>
      </c>
      <c r="R404" s="36">
        <f t="shared" si="167"/>
        <v>0</v>
      </c>
      <c r="S404" s="36">
        <f t="shared" si="168"/>
        <v>0</v>
      </c>
      <c r="T404" s="36">
        <f t="shared" si="169"/>
        <v>0</v>
      </c>
      <c r="U404" s="196">
        <f>'09-22 Hourly Purch Alloc'!J398</f>
        <v>55.909996684605794</v>
      </c>
      <c r="V404" s="185">
        <f t="shared" si="170"/>
        <v>0</v>
      </c>
      <c r="W404" s="37">
        <f t="shared" si="171"/>
        <v>0</v>
      </c>
      <c r="X404" s="38">
        <f t="shared" si="172"/>
        <v>0</v>
      </c>
      <c r="Y404" s="39">
        <f t="shared" si="173"/>
        <v>0</v>
      </c>
      <c r="Z404" s="246"/>
      <c r="AA404" s="189">
        <f t="shared" si="174"/>
        <v>0</v>
      </c>
      <c r="AB404" s="25">
        <f t="shared" si="175"/>
        <v>0</v>
      </c>
      <c r="AD404" s="29"/>
      <c r="AE404" s="67">
        <f>'09-22 Gen Pivot'!V398</f>
        <v>250.82</v>
      </c>
      <c r="AF404" s="195">
        <f>'09-22 KP Int Load &amp; Marg Loss'!N394</f>
        <v>518.32000000000005</v>
      </c>
      <c r="AG404" s="302">
        <f>'09-22 KP Int Load &amp; Marg Loss'!V394</f>
        <v>8.11</v>
      </c>
      <c r="AH404" s="67">
        <f>'09-22 Gen Pivot'!W398</f>
        <v>385</v>
      </c>
      <c r="AJ404" s="197">
        <f>'09-22 Gen Pivot'!Y398</f>
        <v>385</v>
      </c>
      <c r="AL404" s="29">
        <f t="shared" si="152"/>
        <v>0</v>
      </c>
      <c r="AN404" s="29">
        <f t="shared" si="153"/>
        <v>250.82</v>
      </c>
      <c r="AP404" s="33">
        <f t="shared" si="154"/>
        <v>-134.18</v>
      </c>
      <c r="AR404" s="197">
        <f>'09-22 Gen Pivot'!X398</f>
        <v>1404.9</v>
      </c>
    </row>
    <row r="405" spans="1:44" x14ac:dyDescent="0.25">
      <c r="A405" s="202">
        <f t="shared" si="176"/>
        <v>44821.416666665711</v>
      </c>
      <c r="B405" s="232"/>
      <c r="C405" s="174"/>
      <c r="D405" s="174"/>
      <c r="E405" s="131">
        <f t="shared" si="155"/>
        <v>0</v>
      </c>
      <c r="F405" s="50">
        <f t="shared" si="156"/>
        <v>0</v>
      </c>
      <c r="G405" s="49">
        <f t="shared" si="157"/>
        <v>0</v>
      </c>
      <c r="H405" s="54">
        <f>'09-22 Hourly Purch Alloc'!F399</f>
        <v>285.66800000000001</v>
      </c>
      <c r="I405" s="44">
        <f t="shared" si="158"/>
        <v>7.92</v>
      </c>
      <c r="J405" s="34">
        <f t="shared" si="159"/>
        <v>0</v>
      </c>
      <c r="K405" s="167">
        <f t="shared" si="160"/>
        <v>0</v>
      </c>
      <c r="L405" s="34">
        <f t="shared" si="161"/>
        <v>250.89449999999999</v>
      </c>
      <c r="M405" s="34">
        <f t="shared" si="162"/>
        <v>385</v>
      </c>
      <c r="N405" s="34">
        <f t="shared" si="163"/>
        <v>544.49</v>
      </c>
      <c r="O405" s="32">
        <f t="shared" si="164"/>
        <v>159.49</v>
      </c>
      <c r="P405" s="32">
        <f t="shared" si="165"/>
        <v>0</v>
      </c>
      <c r="Q405" s="32">
        <f t="shared" si="166"/>
        <v>0</v>
      </c>
      <c r="R405" s="36">
        <f t="shared" si="167"/>
        <v>0</v>
      </c>
      <c r="S405" s="36">
        <f t="shared" si="168"/>
        <v>0</v>
      </c>
      <c r="T405" s="36">
        <f t="shared" si="169"/>
        <v>0</v>
      </c>
      <c r="U405" s="196">
        <f>'09-22 Hourly Purch Alloc'!J399</f>
        <v>64.437784197039917</v>
      </c>
      <c r="V405" s="185">
        <f t="shared" si="170"/>
        <v>0</v>
      </c>
      <c r="W405" s="37">
        <f t="shared" si="171"/>
        <v>0</v>
      </c>
      <c r="X405" s="38">
        <f t="shared" si="172"/>
        <v>0</v>
      </c>
      <c r="Y405" s="39">
        <f t="shared" si="173"/>
        <v>0</v>
      </c>
      <c r="Z405" s="246"/>
      <c r="AA405" s="189">
        <f t="shared" si="174"/>
        <v>0</v>
      </c>
      <c r="AB405" s="25">
        <f t="shared" si="175"/>
        <v>0</v>
      </c>
      <c r="AD405" s="29"/>
      <c r="AE405" s="67">
        <f>'09-22 Gen Pivot'!V399</f>
        <v>250.89449999999999</v>
      </c>
      <c r="AF405" s="195">
        <f>'09-22 KP Int Load &amp; Marg Loss'!N395</f>
        <v>544.49</v>
      </c>
      <c r="AG405" s="302">
        <f>'09-22 KP Int Load &amp; Marg Loss'!V395</f>
        <v>7.92</v>
      </c>
      <c r="AH405" s="67">
        <f>'09-22 Gen Pivot'!W399</f>
        <v>385</v>
      </c>
      <c r="AJ405" s="197">
        <f>'09-22 Gen Pivot'!Y399</f>
        <v>385</v>
      </c>
      <c r="AL405" s="29">
        <f t="shared" si="152"/>
        <v>0</v>
      </c>
      <c r="AN405" s="29">
        <f t="shared" si="153"/>
        <v>250.89449999999999</v>
      </c>
      <c r="AP405" s="33">
        <f t="shared" si="154"/>
        <v>-134.10550000000001</v>
      </c>
      <c r="AR405" s="197">
        <f>'09-22 Gen Pivot'!X399</f>
        <v>1404.9</v>
      </c>
    </row>
    <row r="406" spans="1:44" x14ac:dyDescent="0.25">
      <c r="A406" s="202">
        <f t="shared" si="176"/>
        <v>44821.458333332375</v>
      </c>
      <c r="B406" s="232"/>
      <c r="C406" s="174"/>
      <c r="D406" s="174"/>
      <c r="E406" s="131">
        <f t="shared" si="155"/>
        <v>0</v>
      </c>
      <c r="F406" s="50">
        <f t="shared" si="156"/>
        <v>0</v>
      </c>
      <c r="G406" s="49">
        <f t="shared" si="157"/>
        <v>0</v>
      </c>
      <c r="H406" s="54">
        <f>'09-22 Hourly Purch Alloc'!F400</f>
        <v>313.18299999999999</v>
      </c>
      <c r="I406" s="44">
        <f t="shared" si="158"/>
        <v>8.3199999999999985</v>
      </c>
      <c r="J406" s="34">
        <f t="shared" si="159"/>
        <v>0</v>
      </c>
      <c r="K406" s="167">
        <f t="shared" si="160"/>
        <v>0</v>
      </c>
      <c r="L406" s="34">
        <f t="shared" si="161"/>
        <v>250.64500000000001</v>
      </c>
      <c r="M406" s="34">
        <f t="shared" si="162"/>
        <v>385</v>
      </c>
      <c r="N406" s="34">
        <f t="shared" si="163"/>
        <v>572.15</v>
      </c>
      <c r="O406" s="32">
        <f t="shared" si="164"/>
        <v>187.14999999999998</v>
      </c>
      <c r="P406" s="32">
        <f t="shared" si="165"/>
        <v>0</v>
      </c>
      <c r="Q406" s="32">
        <f t="shared" si="166"/>
        <v>0</v>
      </c>
      <c r="R406" s="36">
        <f t="shared" si="167"/>
        <v>0</v>
      </c>
      <c r="S406" s="36">
        <f t="shared" si="168"/>
        <v>0</v>
      </c>
      <c r="T406" s="36">
        <f t="shared" si="169"/>
        <v>0</v>
      </c>
      <c r="U406" s="196">
        <f>'09-22 Hourly Purch Alloc'!J400</f>
        <v>71.279999233674886</v>
      </c>
      <c r="V406" s="185">
        <f t="shared" si="170"/>
        <v>0</v>
      </c>
      <c r="W406" s="37">
        <f t="shared" si="171"/>
        <v>0</v>
      </c>
      <c r="X406" s="38">
        <f t="shared" si="172"/>
        <v>0</v>
      </c>
      <c r="Y406" s="39">
        <f t="shared" si="173"/>
        <v>0</v>
      </c>
      <c r="Z406" s="246"/>
      <c r="AA406" s="189">
        <f t="shared" si="174"/>
        <v>0</v>
      </c>
      <c r="AB406" s="25">
        <f t="shared" si="175"/>
        <v>0</v>
      </c>
      <c r="AD406" s="29"/>
      <c r="AE406" s="67">
        <f>'09-22 Gen Pivot'!V400</f>
        <v>250.64500000000001</v>
      </c>
      <c r="AF406" s="195">
        <f>'09-22 KP Int Load &amp; Marg Loss'!N396</f>
        <v>572.15</v>
      </c>
      <c r="AG406" s="302">
        <f>'09-22 KP Int Load &amp; Marg Loss'!V396</f>
        <v>8.3199999999999985</v>
      </c>
      <c r="AH406" s="67">
        <f>'09-22 Gen Pivot'!W400</f>
        <v>385</v>
      </c>
      <c r="AJ406" s="197">
        <f>'09-22 Gen Pivot'!Y400</f>
        <v>385</v>
      </c>
      <c r="AL406" s="29">
        <f t="shared" si="152"/>
        <v>0</v>
      </c>
      <c r="AN406" s="29">
        <f t="shared" si="153"/>
        <v>250.64500000000001</v>
      </c>
      <c r="AP406" s="33">
        <f t="shared" si="154"/>
        <v>-134.35499999999999</v>
      </c>
      <c r="AR406" s="197">
        <f>'09-22 Gen Pivot'!X400</f>
        <v>1404.9</v>
      </c>
    </row>
    <row r="407" spans="1:44" x14ac:dyDescent="0.25">
      <c r="A407" s="202">
        <f t="shared" si="176"/>
        <v>44821.49999999904</v>
      </c>
      <c r="B407" s="232"/>
      <c r="C407" s="174"/>
      <c r="D407" s="174"/>
      <c r="E407" s="131">
        <f t="shared" si="155"/>
        <v>0</v>
      </c>
      <c r="F407" s="50">
        <f t="shared" si="156"/>
        <v>0</v>
      </c>
      <c r="G407" s="49">
        <f t="shared" si="157"/>
        <v>0</v>
      </c>
      <c r="H407" s="54">
        <f>'09-22 Hourly Purch Alloc'!F401</f>
        <v>347.33299999999997</v>
      </c>
      <c r="I407" s="44">
        <f t="shared" si="158"/>
        <v>8.3899999999999988</v>
      </c>
      <c r="J407" s="34">
        <f t="shared" si="159"/>
        <v>0</v>
      </c>
      <c r="K407" s="167">
        <f t="shared" si="160"/>
        <v>0</v>
      </c>
      <c r="L407" s="34">
        <f t="shared" si="161"/>
        <v>250.78399999999999</v>
      </c>
      <c r="M407" s="34">
        <f t="shared" si="162"/>
        <v>385</v>
      </c>
      <c r="N407" s="34">
        <f t="shared" si="163"/>
        <v>606.51</v>
      </c>
      <c r="O407" s="32">
        <f t="shared" si="164"/>
        <v>221.51</v>
      </c>
      <c r="P407" s="32">
        <f t="shared" si="165"/>
        <v>0</v>
      </c>
      <c r="Q407" s="32">
        <f t="shared" si="166"/>
        <v>0</v>
      </c>
      <c r="R407" s="36">
        <f t="shared" si="167"/>
        <v>0</v>
      </c>
      <c r="S407" s="36">
        <f t="shared" si="168"/>
        <v>0</v>
      </c>
      <c r="T407" s="36">
        <f t="shared" si="169"/>
        <v>0</v>
      </c>
      <c r="U407" s="196">
        <f>'09-22 Hourly Purch Alloc'!J401</f>
        <v>80.480000460653045</v>
      </c>
      <c r="V407" s="185">
        <f t="shared" si="170"/>
        <v>0</v>
      </c>
      <c r="W407" s="37">
        <f t="shared" si="171"/>
        <v>0</v>
      </c>
      <c r="X407" s="38">
        <f t="shared" si="172"/>
        <v>0</v>
      </c>
      <c r="Y407" s="39">
        <f t="shared" si="173"/>
        <v>0</v>
      </c>
      <c r="Z407" s="246"/>
      <c r="AA407" s="189">
        <f t="shared" si="174"/>
        <v>0</v>
      </c>
      <c r="AB407" s="25">
        <f t="shared" si="175"/>
        <v>0</v>
      </c>
      <c r="AD407" s="29"/>
      <c r="AE407" s="67">
        <f>'09-22 Gen Pivot'!V401</f>
        <v>250.78399999999999</v>
      </c>
      <c r="AF407" s="195">
        <f>'09-22 KP Int Load &amp; Marg Loss'!N397</f>
        <v>606.51</v>
      </c>
      <c r="AG407" s="302">
        <f>'09-22 KP Int Load &amp; Marg Loss'!V397</f>
        <v>8.3899999999999988</v>
      </c>
      <c r="AH407" s="67">
        <f>'09-22 Gen Pivot'!W401</f>
        <v>385</v>
      </c>
      <c r="AJ407" s="197">
        <f>'09-22 Gen Pivot'!Y401</f>
        <v>385</v>
      </c>
      <c r="AL407" s="29">
        <f t="shared" si="152"/>
        <v>0</v>
      </c>
      <c r="AN407" s="29">
        <f t="shared" si="153"/>
        <v>250.78399999999999</v>
      </c>
      <c r="AP407" s="33">
        <f t="shared" si="154"/>
        <v>-134.21600000000001</v>
      </c>
      <c r="AR407" s="197">
        <f>'09-22 Gen Pivot'!X401</f>
        <v>1404.9</v>
      </c>
    </row>
    <row r="408" spans="1:44" x14ac:dyDescent="0.25">
      <c r="A408" s="202">
        <f t="shared" si="176"/>
        <v>44821.541666665704</v>
      </c>
      <c r="B408" s="232"/>
      <c r="C408" s="174"/>
      <c r="D408" s="174"/>
      <c r="E408" s="131">
        <f t="shared" si="155"/>
        <v>0</v>
      </c>
      <c r="F408" s="50">
        <f t="shared" si="156"/>
        <v>0</v>
      </c>
      <c r="G408" s="49">
        <f t="shared" si="157"/>
        <v>0</v>
      </c>
      <c r="H408" s="54">
        <f>'09-22 Hourly Purch Alloc'!F402</f>
        <v>387.57</v>
      </c>
      <c r="I408" s="44">
        <f t="shared" si="158"/>
        <v>8.8999999999999986</v>
      </c>
      <c r="J408" s="34">
        <f t="shared" si="159"/>
        <v>0</v>
      </c>
      <c r="K408" s="167">
        <f t="shared" si="160"/>
        <v>0</v>
      </c>
      <c r="L408" s="34">
        <f t="shared" si="161"/>
        <v>251.041</v>
      </c>
      <c r="M408" s="34">
        <f t="shared" si="162"/>
        <v>385</v>
      </c>
      <c r="N408" s="34">
        <f t="shared" si="163"/>
        <v>647.51</v>
      </c>
      <c r="O408" s="32">
        <f t="shared" si="164"/>
        <v>262.51</v>
      </c>
      <c r="P408" s="32">
        <f t="shared" si="165"/>
        <v>0</v>
      </c>
      <c r="Q408" s="32">
        <f t="shared" si="166"/>
        <v>0</v>
      </c>
      <c r="R408" s="36">
        <f t="shared" si="167"/>
        <v>0</v>
      </c>
      <c r="S408" s="36">
        <f t="shared" si="168"/>
        <v>0</v>
      </c>
      <c r="T408" s="36">
        <f t="shared" si="169"/>
        <v>0</v>
      </c>
      <c r="U408" s="196">
        <f>'09-22 Hourly Purch Alloc'!J402</f>
        <v>89.340000516035815</v>
      </c>
      <c r="V408" s="185">
        <f t="shared" si="170"/>
        <v>0</v>
      </c>
      <c r="W408" s="37">
        <f t="shared" si="171"/>
        <v>0</v>
      </c>
      <c r="X408" s="38">
        <f t="shared" si="172"/>
        <v>0</v>
      </c>
      <c r="Y408" s="39">
        <f t="shared" si="173"/>
        <v>0</v>
      </c>
      <c r="Z408" s="246"/>
      <c r="AA408" s="189">
        <f t="shared" si="174"/>
        <v>0</v>
      </c>
      <c r="AB408" s="25">
        <f t="shared" si="175"/>
        <v>0</v>
      </c>
      <c r="AD408" s="29"/>
      <c r="AE408" s="67">
        <f>'09-22 Gen Pivot'!V402</f>
        <v>251.041</v>
      </c>
      <c r="AF408" s="195">
        <f>'09-22 KP Int Load &amp; Marg Loss'!N398</f>
        <v>647.51</v>
      </c>
      <c r="AG408" s="302">
        <f>'09-22 KP Int Load &amp; Marg Loss'!V398</f>
        <v>8.8999999999999986</v>
      </c>
      <c r="AH408" s="67">
        <f>'09-22 Gen Pivot'!W402</f>
        <v>385</v>
      </c>
      <c r="AJ408" s="197">
        <f>'09-22 Gen Pivot'!Y402</f>
        <v>385</v>
      </c>
      <c r="AL408" s="29">
        <f t="shared" si="152"/>
        <v>0</v>
      </c>
      <c r="AN408" s="29">
        <f t="shared" si="153"/>
        <v>251.041</v>
      </c>
      <c r="AP408" s="33">
        <f t="shared" si="154"/>
        <v>-133.959</v>
      </c>
      <c r="AR408" s="197">
        <f>'09-22 Gen Pivot'!X402</f>
        <v>1404.9</v>
      </c>
    </row>
    <row r="409" spans="1:44" x14ac:dyDescent="0.25">
      <c r="A409" s="202">
        <f t="shared" si="176"/>
        <v>44821.583333332368</v>
      </c>
      <c r="B409" s="232"/>
      <c r="C409" s="174"/>
      <c r="D409" s="174"/>
      <c r="E409" s="131">
        <f t="shared" si="155"/>
        <v>0</v>
      </c>
      <c r="F409" s="50">
        <f t="shared" si="156"/>
        <v>0</v>
      </c>
      <c r="G409" s="49">
        <f t="shared" si="157"/>
        <v>0</v>
      </c>
      <c r="H409" s="54">
        <f>'09-22 Hourly Purch Alloc'!F403</f>
        <v>418.548</v>
      </c>
      <c r="I409" s="44">
        <f t="shared" si="158"/>
        <v>9.1</v>
      </c>
      <c r="J409" s="34">
        <f t="shared" si="159"/>
        <v>0</v>
      </c>
      <c r="K409" s="167">
        <f t="shared" si="160"/>
        <v>0</v>
      </c>
      <c r="L409" s="34">
        <f t="shared" si="161"/>
        <v>250.8355</v>
      </c>
      <c r="M409" s="34">
        <f t="shared" si="162"/>
        <v>385</v>
      </c>
      <c r="N409" s="34">
        <f t="shared" si="163"/>
        <v>678.48</v>
      </c>
      <c r="O409" s="32">
        <f t="shared" si="164"/>
        <v>293.48</v>
      </c>
      <c r="P409" s="32">
        <f t="shared" si="165"/>
        <v>0</v>
      </c>
      <c r="Q409" s="32">
        <f t="shared" si="166"/>
        <v>0</v>
      </c>
      <c r="R409" s="36">
        <f t="shared" si="167"/>
        <v>0</v>
      </c>
      <c r="S409" s="36">
        <f t="shared" si="168"/>
        <v>0</v>
      </c>
      <c r="T409" s="36">
        <f t="shared" si="169"/>
        <v>0</v>
      </c>
      <c r="U409" s="196">
        <f>'09-22 Hourly Purch Alloc'!J403</f>
        <v>98.609999331020589</v>
      </c>
      <c r="V409" s="185">
        <f t="shared" si="170"/>
        <v>0</v>
      </c>
      <c r="W409" s="37">
        <f t="shared" si="171"/>
        <v>0</v>
      </c>
      <c r="X409" s="38">
        <f t="shared" si="172"/>
        <v>0</v>
      </c>
      <c r="Y409" s="39">
        <f t="shared" si="173"/>
        <v>0</v>
      </c>
      <c r="Z409" s="246"/>
      <c r="AA409" s="189">
        <f t="shared" si="174"/>
        <v>0</v>
      </c>
      <c r="AB409" s="25">
        <f t="shared" si="175"/>
        <v>0</v>
      </c>
      <c r="AD409" s="29"/>
      <c r="AE409" s="67">
        <f>'09-22 Gen Pivot'!V403</f>
        <v>250.8355</v>
      </c>
      <c r="AF409" s="195">
        <f>'09-22 KP Int Load &amp; Marg Loss'!N399</f>
        <v>678.48</v>
      </c>
      <c r="AG409" s="302">
        <f>'09-22 KP Int Load &amp; Marg Loss'!V399</f>
        <v>9.1</v>
      </c>
      <c r="AH409" s="67">
        <f>'09-22 Gen Pivot'!W403</f>
        <v>385</v>
      </c>
      <c r="AJ409" s="197">
        <f>'09-22 Gen Pivot'!Y403</f>
        <v>385</v>
      </c>
      <c r="AL409" s="29">
        <f t="shared" si="152"/>
        <v>0</v>
      </c>
      <c r="AN409" s="29">
        <f t="shared" si="153"/>
        <v>250.8355</v>
      </c>
      <c r="AP409" s="33">
        <f t="shared" si="154"/>
        <v>-134.1645</v>
      </c>
      <c r="AR409" s="197">
        <f>'09-22 Gen Pivot'!X403</f>
        <v>1404.9</v>
      </c>
    </row>
    <row r="410" spans="1:44" x14ac:dyDescent="0.25">
      <c r="A410" s="202">
        <f t="shared" si="176"/>
        <v>44821.624999999032</v>
      </c>
      <c r="B410" s="232"/>
      <c r="C410" s="174"/>
      <c r="D410" s="174"/>
      <c r="E410" s="131">
        <f t="shared" si="155"/>
        <v>0</v>
      </c>
      <c r="F410" s="50">
        <f t="shared" si="156"/>
        <v>0</v>
      </c>
      <c r="G410" s="49">
        <f t="shared" si="157"/>
        <v>0</v>
      </c>
      <c r="H410" s="54">
        <f>'09-22 Hourly Purch Alloc'!F404</f>
        <v>445.29500000000002</v>
      </c>
      <c r="I410" s="44">
        <f t="shared" si="158"/>
        <v>9.2899999999999991</v>
      </c>
      <c r="J410" s="34">
        <f t="shared" si="159"/>
        <v>0</v>
      </c>
      <c r="K410" s="167">
        <f t="shared" si="160"/>
        <v>0</v>
      </c>
      <c r="L410" s="34">
        <f t="shared" si="161"/>
        <v>251.02600000000001</v>
      </c>
      <c r="M410" s="34">
        <f t="shared" si="162"/>
        <v>385</v>
      </c>
      <c r="N410" s="34">
        <f t="shared" si="163"/>
        <v>705.6</v>
      </c>
      <c r="O410" s="32">
        <f t="shared" si="164"/>
        <v>320.60000000000002</v>
      </c>
      <c r="P410" s="32">
        <f t="shared" si="165"/>
        <v>0</v>
      </c>
      <c r="Q410" s="32">
        <f t="shared" si="166"/>
        <v>0</v>
      </c>
      <c r="R410" s="36">
        <f t="shared" si="167"/>
        <v>0</v>
      </c>
      <c r="S410" s="36">
        <f t="shared" si="168"/>
        <v>0</v>
      </c>
      <c r="T410" s="36">
        <f t="shared" si="169"/>
        <v>0</v>
      </c>
      <c r="U410" s="196">
        <f>'09-22 Hourly Purch Alloc'!J404</f>
        <v>113.42000022457023</v>
      </c>
      <c r="V410" s="185">
        <f t="shared" si="170"/>
        <v>0</v>
      </c>
      <c r="W410" s="37">
        <f t="shared" si="171"/>
        <v>0</v>
      </c>
      <c r="X410" s="38">
        <f t="shared" si="172"/>
        <v>0</v>
      </c>
      <c r="Y410" s="39">
        <f t="shared" si="173"/>
        <v>0</v>
      </c>
      <c r="Z410" s="246"/>
      <c r="AA410" s="189">
        <f t="shared" si="174"/>
        <v>0</v>
      </c>
      <c r="AB410" s="25">
        <f t="shared" si="175"/>
        <v>0</v>
      </c>
      <c r="AD410" s="29"/>
      <c r="AE410" s="67">
        <f>'09-22 Gen Pivot'!V404</f>
        <v>251.02600000000001</v>
      </c>
      <c r="AF410" s="195">
        <f>'09-22 KP Int Load &amp; Marg Loss'!N400</f>
        <v>705.6</v>
      </c>
      <c r="AG410" s="302">
        <f>'09-22 KP Int Load &amp; Marg Loss'!V400</f>
        <v>9.2899999999999991</v>
      </c>
      <c r="AH410" s="67">
        <f>'09-22 Gen Pivot'!W404</f>
        <v>385</v>
      </c>
      <c r="AJ410" s="197">
        <f>'09-22 Gen Pivot'!Y404</f>
        <v>385</v>
      </c>
      <c r="AL410" s="29">
        <f t="shared" si="152"/>
        <v>0</v>
      </c>
      <c r="AN410" s="29">
        <f t="shared" si="153"/>
        <v>251.02600000000001</v>
      </c>
      <c r="AP410" s="33">
        <f t="shared" si="154"/>
        <v>-133.97399999999999</v>
      </c>
      <c r="AR410" s="197">
        <f>'09-22 Gen Pivot'!X404</f>
        <v>1404.9</v>
      </c>
    </row>
    <row r="411" spans="1:44" x14ac:dyDescent="0.25">
      <c r="A411" s="202">
        <f t="shared" si="176"/>
        <v>44821.666666665697</v>
      </c>
      <c r="B411" s="232"/>
      <c r="C411" s="174"/>
      <c r="D411" s="174"/>
      <c r="E411" s="131">
        <f t="shared" si="155"/>
        <v>0</v>
      </c>
      <c r="F411" s="50">
        <f t="shared" si="156"/>
        <v>0</v>
      </c>
      <c r="G411" s="49">
        <f t="shared" si="157"/>
        <v>0</v>
      </c>
      <c r="H411" s="54">
        <f>'09-22 Hourly Purch Alloc'!F405</f>
        <v>460.351</v>
      </c>
      <c r="I411" s="44">
        <f t="shared" si="158"/>
        <v>9.7000000000000011</v>
      </c>
      <c r="J411" s="34">
        <f t="shared" si="159"/>
        <v>0</v>
      </c>
      <c r="K411" s="167">
        <f t="shared" si="160"/>
        <v>0</v>
      </c>
      <c r="L411" s="34">
        <f t="shared" si="161"/>
        <v>250.8115</v>
      </c>
      <c r="M411" s="34">
        <f t="shared" si="162"/>
        <v>385</v>
      </c>
      <c r="N411" s="34">
        <f t="shared" si="163"/>
        <v>720.8599999999999</v>
      </c>
      <c r="O411" s="32">
        <f t="shared" si="164"/>
        <v>335.8599999999999</v>
      </c>
      <c r="P411" s="32">
        <f t="shared" si="165"/>
        <v>0</v>
      </c>
      <c r="Q411" s="32">
        <f t="shared" si="166"/>
        <v>0</v>
      </c>
      <c r="R411" s="36">
        <f t="shared" si="167"/>
        <v>0</v>
      </c>
      <c r="S411" s="36">
        <f t="shared" si="168"/>
        <v>0</v>
      </c>
      <c r="T411" s="36">
        <f t="shared" si="169"/>
        <v>0</v>
      </c>
      <c r="U411" s="196">
        <f>'09-22 Hourly Purch Alloc'!J405</f>
        <v>117.09000089062475</v>
      </c>
      <c r="V411" s="185">
        <f t="shared" si="170"/>
        <v>0</v>
      </c>
      <c r="W411" s="37">
        <f t="shared" si="171"/>
        <v>0</v>
      </c>
      <c r="X411" s="38">
        <f t="shared" si="172"/>
        <v>0</v>
      </c>
      <c r="Y411" s="39">
        <f t="shared" si="173"/>
        <v>0</v>
      </c>
      <c r="Z411" s="246"/>
      <c r="AA411" s="189">
        <f t="shared" si="174"/>
        <v>0</v>
      </c>
      <c r="AB411" s="25">
        <f t="shared" si="175"/>
        <v>0</v>
      </c>
      <c r="AD411" s="29"/>
      <c r="AE411" s="67">
        <f>'09-22 Gen Pivot'!V405</f>
        <v>250.8115</v>
      </c>
      <c r="AF411" s="195">
        <f>'09-22 KP Int Load &amp; Marg Loss'!N401</f>
        <v>720.8599999999999</v>
      </c>
      <c r="AG411" s="302">
        <f>'09-22 KP Int Load &amp; Marg Loss'!V401</f>
        <v>9.7000000000000011</v>
      </c>
      <c r="AH411" s="67">
        <f>'09-22 Gen Pivot'!W405</f>
        <v>385</v>
      </c>
      <c r="AJ411" s="197">
        <f>'09-22 Gen Pivot'!Y405</f>
        <v>385</v>
      </c>
      <c r="AL411" s="29">
        <f t="shared" si="152"/>
        <v>0</v>
      </c>
      <c r="AN411" s="29">
        <f t="shared" si="153"/>
        <v>250.8115</v>
      </c>
      <c r="AP411" s="33">
        <f t="shared" si="154"/>
        <v>-134.1885</v>
      </c>
      <c r="AR411" s="197">
        <f>'09-22 Gen Pivot'!X405</f>
        <v>1404.9</v>
      </c>
    </row>
    <row r="412" spans="1:44" x14ac:dyDescent="0.25">
      <c r="A412" s="202">
        <f t="shared" si="176"/>
        <v>44821.708333332361</v>
      </c>
      <c r="B412" s="232"/>
      <c r="C412" s="174"/>
      <c r="D412" s="174"/>
      <c r="E412" s="131">
        <f t="shared" si="155"/>
        <v>0</v>
      </c>
      <c r="F412" s="50">
        <f t="shared" si="156"/>
        <v>0</v>
      </c>
      <c r="G412" s="49">
        <f t="shared" si="157"/>
        <v>0</v>
      </c>
      <c r="H412" s="54">
        <f>'09-22 Hourly Purch Alloc'!F406</f>
        <v>472.13599999999997</v>
      </c>
      <c r="I412" s="44">
        <f t="shared" si="158"/>
        <v>10.19</v>
      </c>
      <c r="J412" s="34">
        <f t="shared" si="159"/>
        <v>0</v>
      </c>
      <c r="K412" s="167">
        <f t="shared" si="160"/>
        <v>0</v>
      </c>
      <c r="L412" s="34">
        <f t="shared" si="161"/>
        <v>251.024</v>
      </c>
      <c r="M412" s="34">
        <f t="shared" si="162"/>
        <v>385</v>
      </c>
      <c r="N412" s="34">
        <f t="shared" si="163"/>
        <v>733.33999999999992</v>
      </c>
      <c r="O412" s="32">
        <f t="shared" si="164"/>
        <v>348.33999999999992</v>
      </c>
      <c r="P412" s="32">
        <f t="shared" si="165"/>
        <v>0</v>
      </c>
      <c r="Q412" s="32">
        <f t="shared" si="166"/>
        <v>0</v>
      </c>
      <c r="R412" s="36">
        <f t="shared" si="167"/>
        <v>0</v>
      </c>
      <c r="S412" s="36">
        <f t="shared" si="168"/>
        <v>0</v>
      </c>
      <c r="T412" s="36">
        <f t="shared" si="169"/>
        <v>0</v>
      </c>
      <c r="U412" s="196">
        <f>'09-22 Hourly Purch Alloc'!J406</f>
        <v>135.12999961875394</v>
      </c>
      <c r="V412" s="185">
        <f t="shared" si="170"/>
        <v>0</v>
      </c>
      <c r="W412" s="37">
        <f t="shared" si="171"/>
        <v>0</v>
      </c>
      <c r="X412" s="38">
        <f t="shared" si="172"/>
        <v>0</v>
      </c>
      <c r="Y412" s="39">
        <f t="shared" si="173"/>
        <v>0</v>
      </c>
      <c r="Z412" s="246"/>
      <c r="AA412" s="189">
        <f t="shared" si="174"/>
        <v>0</v>
      </c>
      <c r="AB412" s="25">
        <f t="shared" si="175"/>
        <v>0</v>
      </c>
      <c r="AD412" s="29"/>
      <c r="AE412" s="67">
        <f>'09-22 Gen Pivot'!V406</f>
        <v>251.024</v>
      </c>
      <c r="AF412" s="195">
        <f>'09-22 KP Int Load &amp; Marg Loss'!N402</f>
        <v>733.33999999999992</v>
      </c>
      <c r="AG412" s="302">
        <f>'09-22 KP Int Load &amp; Marg Loss'!V402</f>
        <v>10.19</v>
      </c>
      <c r="AH412" s="67">
        <f>'09-22 Gen Pivot'!W406</f>
        <v>385</v>
      </c>
      <c r="AJ412" s="197">
        <f>'09-22 Gen Pivot'!Y406</f>
        <v>385</v>
      </c>
      <c r="AL412" s="29">
        <f t="shared" si="152"/>
        <v>0</v>
      </c>
      <c r="AN412" s="29">
        <f t="shared" si="153"/>
        <v>251.024</v>
      </c>
      <c r="AP412" s="33">
        <f t="shared" si="154"/>
        <v>-133.976</v>
      </c>
      <c r="AR412" s="197">
        <f>'09-22 Gen Pivot'!X406</f>
        <v>1404.9</v>
      </c>
    </row>
    <row r="413" spans="1:44" x14ac:dyDescent="0.25">
      <c r="A413" s="202">
        <f t="shared" si="176"/>
        <v>44821.749999999025</v>
      </c>
      <c r="B413" s="232"/>
      <c r="C413" s="174"/>
      <c r="D413" s="174"/>
      <c r="E413" s="131">
        <f t="shared" si="155"/>
        <v>0</v>
      </c>
      <c r="F413" s="50">
        <f t="shared" si="156"/>
        <v>0</v>
      </c>
      <c r="G413" s="49">
        <f t="shared" si="157"/>
        <v>0</v>
      </c>
      <c r="H413" s="54">
        <f>'09-22 Hourly Purch Alloc'!F407</f>
        <v>461.05700000000002</v>
      </c>
      <c r="I413" s="44">
        <f t="shared" si="158"/>
        <v>9.99</v>
      </c>
      <c r="J413" s="34">
        <f t="shared" si="159"/>
        <v>0</v>
      </c>
      <c r="K413" s="167">
        <f t="shared" si="160"/>
        <v>0</v>
      </c>
      <c r="L413" s="34">
        <f t="shared" si="161"/>
        <v>251.71250000000001</v>
      </c>
      <c r="M413" s="34">
        <f t="shared" si="162"/>
        <v>385</v>
      </c>
      <c r="N413" s="34">
        <f t="shared" si="163"/>
        <v>722.75999999999988</v>
      </c>
      <c r="O413" s="32">
        <f t="shared" si="164"/>
        <v>337.75999999999988</v>
      </c>
      <c r="P413" s="32">
        <f t="shared" si="165"/>
        <v>0</v>
      </c>
      <c r="Q413" s="32">
        <f t="shared" si="166"/>
        <v>0</v>
      </c>
      <c r="R413" s="36">
        <f t="shared" si="167"/>
        <v>0</v>
      </c>
      <c r="S413" s="36">
        <f t="shared" si="168"/>
        <v>0</v>
      </c>
      <c r="T413" s="36">
        <f t="shared" si="169"/>
        <v>0</v>
      </c>
      <c r="U413" s="196">
        <f>'09-22 Hourly Purch Alloc'!J407</f>
        <v>142.42000013013578</v>
      </c>
      <c r="V413" s="185">
        <f t="shared" si="170"/>
        <v>0</v>
      </c>
      <c r="W413" s="37">
        <f t="shared" si="171"/>
        <v>0</v>
      </c>
      <c r="X413" s="38">
        <f t="shared" si="172"/>
        <v>0</v>
      </c>
      <c r="Y413" s="39">
        <f t="shared" si="173"/>
        <v>0</v>
      </c>
      <c r="Z413" s="246"/>
      <c r="AA413" s="189">
        <f t="shared" si="174"/>
        <v>0</v>
      </c>
      <c r="AB413" s="25">
        <f t="shared" si="175"/>
        <v>0</v>
      </c>
      <c r="AD413" s="29"/>
      <c r="AE413" s="67">
        <f>'09-22 Gen Pivot'!V407</f>
        <v>251.71250000000001</v>
      </c>
      <c r="AF413" s="195">
        <f>'09-22 KP Int Load &amp; Marg Loss'!N403</f>
        <v>722.75999999999988</v>
      </c>
      <c r="AG413" s="302">
        <f>'09-22 KP Int Load &amp; Marg Loss'!V403</f>
        <v>9.99</v>
      </c>
      <c r="AH413" s="67">
        <f>'09-22 Gen Pivot'!W407</f>
        <v>385</v>
      </c>
      <c r="AJ413" s="197">
        <f>'09-22 Gen Pivot'!Y407</f>
        <v>385</v>
      </c>
      <c r="AL413" s="29">
        <f t="shared" si="152"/>
        <v>0</v>
      </c>
      <c r="AN413" s="29">
        <f t="shared" si="153"/>
        <v>251.71250000000001</v>
      </c>
      <c r="AP413" s="33">
        <f t="shared" si="154"/>
        <v>-133.28749999999999</v>
      </c>
      <c r="AR413" s="197">
        <f>'09-22 Gen Pivot'!X407</f>
        <v>1404.9</v>
      </c>
    </row>
    <row r="414" spans="1:44" x14ac:dyDescent="0.25">
      <c r="A414" s="202">
        <f t="shared" si="176"/>
        <v>44821.791666665689</v>
      </c>
      <c r="B414" s="232"/>
      <c r="C414" s="174"/>
      <c r="D414" s="174"/>
      <c r="E414" s="131">
        <f t="shared" si="155"/>
        <v>0</v>
      </c>
      <c r="F414" s="50">
        <f t="shared" si="156"/>
        <v>0</v>
      </c>
      <c r="G414" s="49">
        <f t="shared" si="157"/>
        <v>0</v>
      </c>
      <c r="H414" s="54">
        <f>'09-22 Hourly Purch Alloc'!F408</f>
        <v>436.548</v>
      </c>
      <c r="I414" s="44">
        <f t="shared" si="158"/>
        <v>9.18</v>
      </c>
      <c r="J414" s="34">
        <f t="shared" si="159"/>
        <v>0</v>
      </c>
      <c r="K414" s="167">
        <f t="shared" si="160"/>
        <v>0</v>
      </c>
      <c r="L414" s="34">
        <f t="shared" si="161"/>
        <v>251.078</v>
      </c>
      <c r="M414" s="34">
        <f t="shared" si="162"/>
        <v>385</v>
      </c>
      <c r="N414" s="34">
        <f t="shared" si="163"/>
        <v>696.79</v>
      </c>
      <c r="O414" s="32">
        <f t="shared" si="164"/>
        <v>311.78999999999996</v>
      </c>
      <c r="P414" s="32">
        <f t="shared" si="165"/>
        <v>0</v>
      </c>
      <c r="Q414" s="32">
        <f t="shared" si="166"/>
        <v>0</v>
      </c>
      <c r="R414" s="36">
        <f t="shared" si="167"/>
        <v>0</v>
      </c>
      <c r="S414" s="36">
        <f t="shared" si="168"/>
        <v>0</v>
      </c>
      <c r="T414" s="36">
        <f t="shared" si="169"/>
        <v>0</v>
      </c>
      <c r="U414" s="196">
        <f>'09-22 Hourly Purch Alloc'!J408</f>
        <v>118.74999999999999</v>
      </c>
      <c r="V414" s="185">
        <f t="shared" si="170"/>
        <v>0</v>
      </c>
      <c r="W414" s="37">
        <f t="shared" si="171"/>
        <v>0</v>
      </c>
      <c r="X414" s="38">
        <f t="shared" si="172"/>
        <v>0</v>
      </c>
      <c r="Y414" s="39">
        <f t="shared" si="173"/>
        <v>0</v>
      </c>
      <c r="Z414" s="246"/>
      <c r="AA414" s="189">
        <f t="shared" si="174"/>
        <v>0</v>
      </c>
      <c r="AB414" s="25">
        <f t="shared" si="175"/>
        <v>0</v>
      </c>
      <c r="AD414" s="29"/>
      <c r="AE414" s="67">
        <f>'09-22 Gen Pivot'!V408</f>
        <v>251.078</v>
      </c>
      <c r="AF414" s="195">
        <f>'09-22 KP Int Load &amp; Marg Loss'!N404</f>
        <v>696.79</v>
      </c>
      <c r="AG414" s="302">
        <f>'09-22 KP Int Load &amp; Marg Loss'!V404</f>
        <v>9.18</v>
      </c>
      <c r="AH414" s="67">
        <f>'09-22 Gen Pivot'!W408</f>
        <v>385</v>
      </c>
      <c r="AJ414" s="197">
        <f>'09-22 Gen Pivot'!Y408</f>
        <v>385</v>
      </c>
      <c r="AL414" s="29">
        <f t="shared" si="152"/>
        <v>0</v>
      </c>
      <c r="AN414" s="29">
        <f t="shared" si="153"/>
        <v>251.078</v>
      </c>
      <c r="AP414" s="33">
        <f t="shared" si="154"/>
        <v>-133.922</v>
      </c>
      <c r="AR414" s="197">
        <f>'09-22 Gen Pivot'!X408</f>
        <v>1404.9</v>
      </c>
    </row>
    <row r="415" spans="1:44" x14ac:dyDescent="0.25">
      <c r="A415" s="202">
        <f t="shared" si="176"/>
        <v>44821.833333332354</v>
      </c>
      <c r="B415" s="232"/>
      <c r="C415" s="174"/>
      <c r="D415" s="174"/>
      <c r="E415" s="131">
        <f t="shared" si="155"/>
        <v>0</v>
      </c>
      <c r="F415" s="50">
        <f t="shared" si="156"/>
        <v>0</v>
      </c>
      <c r="G415" s="49">
        <f t="shared" si="157"/>
        <v>0</v>
      </c>
      <c r="H415" s="54">
        <f>'09-22 Hourly Purch Alloc'!F409</f>
        <v>408.94299999999998</v>
      </c>
      <c r="I415" s="44">
        <f t="shared" si="158"/>
        <v>8.8899999999999988</v>
      </c>
      <c r="J415" s="34">
        <f t="shared" si="159"/>
        <v>0</v>
      </c>
      <c r="K415" s="167">
        <f t="shared" si="160"/>
        <v>0</v>
      </c>
      <c r="L415" s="34">
        <f t="shared" si="161"/>
        <v>250.89349999999999</v>
      </c>
      <c r="M415" s="34">
        <f t="shared" si="162"/>
        <v>385</v>
      </c>
      <c r="N415" s="34">
        <f t="shared" si="163"/>
        <v>668.71999999999991</v>
      </c>
      <c r="O415" s="32">
        <f t="shared" si="164"/>
        <v>283.71999999999991</v>
      </c>
      <c r="P415" s="32">
        <f t="shared" si="165"/>
        <v>0</v>
      </c>
      <c r="Q415" s="32">
        <f t="shared" si="166"/>
        <v>0</v>
      </c>
      <c r="R415" s="36">
        <f t="shared" si="167"/>
        <v>0</v>
      </c>
      <c r="S415" s="36">
        <f t="shared" si="168"/>
        <v>0</v>
      </c>
      <c r="T415" s="36">
        <f t="shared" si="169"/>
        <v>0</v>
      </c>
      <c r="U415" s="196">
        <f>'09-22 Hourly Purch Alloc'!J409</f>
        <v>114.35999882624229</v>
      </c>
      <c r="V415" s="185">
        <f t="shared" si="170"/>
        <v>0</v>
      </c>
      <c r="W415" s="37">
        <f t="shared" si="171"/>
        <v>0</v>
      </c>
      <c r="X415" s="38">
        <f t="shared" si="172"/>
        <v>0</v>
      </c>
      <c r="Y415" s="39">
        <f t="shared" si="173"/>
        <v>0</v>
      </c>
      <c r="Z415" s="246"/>
      <c r="AA415" s="189">
        <f t="shared" si="174"/>
        <v>0</v>
      </c>
      <c r="AB415" s="25">
        <f t="shared" si="175"/>
        <v>0</v>
      </c>
      <c r="AD415" s="29"/>
      <c r="AE415" s="67">
        <f>'09-22 Gen Pivot'!V409</f>
        <v>250.89349999999999</v>
      </c>
      <c r="AF415" s="195">
        <f>'09-22 KP Int Load &amp; Marg Loss'!N405</f>
        <v>668.71999999999991</v>
      </c>
      <c r="AG415" s="302">
        <f>'09-22 KP Int Load &amp; Marg Loss'!V405</f>
        <v>8.8899999999999988</v>
      </c>
      <c r="AH415" s="67">
        <f>'09-22 Gen Pivot'!W409</f>
        <v>385</v>
      </c>
      <c r="AJ415" s="197">
        <f>'09-22 Gen Pivot'!Y409</f>
        <v>385</v>
      </c>
      <c r="AL415" s="29">
        <f t="shared" si="152"/>
        <v>0</v>
      </c>
      <c r="AN415" s="29">
        <f t="shared" si="153"/>
        <v>250.89349999999999</v>
      </c>
      <c r="AP415" s="33">
        <f t="shared" si="154"/>
        <v>-134.10650000000001</v>
      </c>
      <c r="AR415" s="197">
        <f>'09-22 Gen Pivot'!X409</f>
        <v>1404.9</v>
      </c>
    </row>
    <row r="416" spans="1:44" x14ac:dyDescent="0.25">
      <c r="A416" s="202">
        <f t="shared" si="176"/>
        <v>44821.874999999018</v>
      </c>
      <c r="B416" s="232"/>
      <c r="C416" s="174"/>
      <c r="D416" s="174"/>
      <c r="E416" s="131">
        <f t="shared" si="155"/>
        <v>0</v>
      </c>
      <c r="F416" s="50">
        <f t="shared" si="156"/>
        <v>0</v>
      </c>
      <c r="G416" s="49">
        <f t="shared" si="157"/>
        <v>0</v>
      </c>
      <c r="H416" s="54">
        <f>'09-22 Hourly Purch Alloc'!F410</f>
        <v>396.52300000000002</v>
      </c>
      <c r="I416" s="44">
        <f t="shared" si="158"/>
        <v>8.68</v>
      </c>
      <c r="J416" s="34">
        <f t="shared" si="159"/>
        <v>0</v>
      </c>
      <c r="K416" s="167">
        <f t="shared" si="160"/>
        <v>0</v>
      </c>
      <c r="L416" s="34">
        <f t="shared" si="161"/>
        <v>250.79599999999999</v>
      </c>
      <c r="M416" s="34">
        <f t="shared" si="162"/>
        <v>385</v>
      </c>
      <c r="N416" s="34">
        <f t="shared" si="163"/>
        <v>656.00999999999988</v>
      </c>
      <c r="O416" s="32">
        <f t="shared" si="164"/>
        <v>271.00999999999988</v>
      </c>
      <c r="P416" s="32">
        <f t="shared" si="165"/>
        <v>0</v>
      </c>
      <c r="Q416" s="32">
        <f t="shared" si="166"/>
        <v>0</v>
      </c>
      <c r="R416" s="36">
        <f t="shared" si="167"/>
        <v>0</v>
      </c>
      <c r="S416" s="36">
        <f t="shared" si="168"/>
        <v>0</v>
      </c>
      <c r="T416" s="36">
        <f t="shared" si="169"/>
        <v>0</v>
      </c>
      <c r="U416" s="196">
        <f>'09-22 Hourly Purch Alloc'!J410</f>
        <v>97</v>
      </c>
      <c r="V416" s="185">
        <f t="shared" si="170"/>
        <v>0</v>
      </c>
      <c r="W416" s="37">
        <f t="shared" si="171"/>
        <v>0</v>
      </c>
      <c r="X416" s="38">
        <f t="shared" si="172"/>
        <v>0</v>
      </c>
      <c r="Y416" s="39">
        <f t="shared" si="173"/>
        <v>0</v>
      </c>
      <c r="Z416" s="246"/>
      <c r="AA416" s="189">
        <f t="shared" si="174"/>
        <v>0</v>
      </c>
      <c r="AB416" s="25">
        <f t="shared" si="175"/>
        <v>0</v>
      </c>
      <c r="AD416" s="29"/>
      <c r="AE416" s="67">
        <f>'09-22 Gen Pivot'!V410</f>
        <v>250.79599999999999</v>
      </c>
      <c r="AF416" s="195">
        <f>'09-22 KP Int Load &amp; Marg Loss'!N406</f>
        <v>656.00999999999988</v>
      </c>
      <c r="AG416" s="302">
        <f>'09-22 KP Int Load &amp; Marg Loss'!V406</f>
        <v>8.68</v>
      </c>
      <c r="AH416" s="67">
        <f>'09-22 Gen Pivot'!W410</f>
        <v>385</v>
      </c>
      <c r="AJ416" s="197">
        <f>'09-22 Gen Pivot'!Y410</f>
        <v>385</v>
      </c>
      <c r="AL416" s="29">
        <f t="shared" ref="AL416:AL479" si="177">AH416-AJ416</f>
        <v>0</v>
      </c>
      <c r="AN416" s="29">
        <f t="shared" ref="AN416:AN479" si="178">AE416</f>
        <v>250.79599999999999</v>
      </c>
      <c r="AP416" s="33">
        <f t="shared" ref="AP416:AP479" si="179">L416-M416</f>
        <v>-134.20400000000001</v>
      </c>
      <c r="AR416" s="197">
        <f>'09-22 Gen Pivot'!X410</f>
        <v>1404.9</v>
      </c>
    </row>
    <row r="417" spans="1:44" x14ac:dyDescent="0.25">
      <c r="A417" s="202">
        <f t="shared" si="176"/>
        <v>44821.916666665682</v>
      </c>
      <c r="B417" s="232"/>
      <c r="C417" s="174"/>
      <c r="D417" s="174"/>
      <c r="E417" s="131">
        <f t="shared" si="155"/>
        <v>0</v>
      </c>
      <c r="F417" s="50">
        <f t="shared" si="156"/>
        <v>0</v>
      </c>
      <c r="G417" s="49">
        <f t="shared" si="157"/>
        <v>0</v>
      </c>
      <c r="H417" s="54">
        <f>'09-22 Hourly Purch Alloc'!F411</f>
        <v>364.33</v>
      </c>
      <c r="I417" s="44">
        <f t="shared" si="158"/>
        <v>9.19</v>
      </c>
      <c r="J417" s="34">
        <f t="shared" si="159"/>
        <v>0</v>
      </c>
      <c r="K417" s="167">
        <f t="shared" si="160"/>
        <v>0</v>
      </c>
      <c r="L417" s="34">
        <f t="shared" si="161"/>
        <v>251.11500000000001</v>
      </c>
      <c r="M417" s="34">
        <f t="shared" si="162"/>
        <v>385</v>
      </c>
      <c r="N417" s="34">
        <f t="shared" si="163"/>
        <v>624.62</v>
      </c>
      <c r="O417" s="32">
        <f t="shared" si="164"/>
        <v>239.62</v>
      </c>
      <c r="P417" s="32">
        <f t="shared" si="165"/>
        <v>0</v>
      </c>
      <c r="Q417" s="32">
        <f t="shared" si="166"/>
        <v>0</v>
      </c>
      <c r="R417" s="36">
        <f t="shared" si="167"/>
        <v>0</v>
      </c>
      <c r="S417" s="36">
        <f t="shared" si="168"/>
        <v>0</v>
      </c>
      <c r="T417" s="36">
        <f t="shared" si="169"/>
        <v>0</v>
      </c>
      <c r="U417" s="196">
        <f>'09-22 Hourly Purch Alloc'!J411</f>
        <v>81.469998353141378</v>
      </c>
      <c r="V417" s="185">
        <f t="shared" si="170"/>
        <v>0</v>
      </c>
      <c r="W417" s="37">
        <f t="shared" si="171"/>
        <v>0</v>
      </c>
      <c r="X417" s="38">
        <f t="shared" si="172"/>
        <v>0</v>
      </c>
      <c r="Y417" s="39">
        <f t="shared" si="173"/>
        <v>0</v>
      </c>
      <c r="Z417" s="246"/>
      <c r="AA417" s="189">
        <f t="shared" si="174"/>
        <v>0</v>
      </c>
      <c r="AB417" s="25">
        <f t="shared" si="175"/>
        <v>0</v>
      </c>
      <c r="AD417" s="29"/>
      <c r="AE417" s="67">
        <f>'09-22 Gen Pivot'!V411</f>
        <v>251.11500000000001</v>
      </c>
      <c r="AF417" s="195">
        <f>'09-22 KP Int Load &amp; Marg Loss'!N407</f>
        <v>624.62</v>
      </c>
      <c r="AG417" s="302">
        <f>'09-22 KP Int Load &amp; Marg Loss'!V407</f>
        <v>9.19</v>
      </c>
      <c r="AH417" s="67">
        <f>'09-22 Gen Pivot'!W411</f>
        <v>385</v>
      </c>
      <c r="AJ417" s="197">
        <f>'09-22 Gen Pivot'!Y411</f>
        <v>385</v>
      </c>
      <c r="AL417" s="29">
        <f t="shared" si="177"/>
        <v>0</v>
      </c>
      <c r="AN417" s="29">
        <f t="shared" si="178"/>
        <v>251.11500000000001</v>
      </c>
      <c r="AP417" s="33">
        <f t="shared" si="179"/>
        <v>-133.88499999999999</v>
      </c>
      <c r="AR417" s="197">
        <f>'09-22 Gen Pivot'!X411</f>
        <v>1404.9</v>
      </c>
    </row>
    <row r="418" spans="1:44" x14ac:dyDescent="0.25">
      <c r="A418" s="202">
        <f t="shared" si="176"/>
        <v>44821.958333332346</v>
      </c>
      <c r="B418" s="232"/>
      <c r="C418" s="174"/>
      <c r="D418" s="174"/>
      <c r="E418" s="131">
        <f t="shared" si="155"/>
        <v>0</v>
      </c>
      <c r="F418" s="50">
        <f t="shared" si="156"/>
        <v>0</v>
      </c>
      <c r="G418" s="49">
        <f t="shared" si="157"/>
        <v>0</v>
      </c>
      <c r="H418" s="54">
        <f>'09-22 Hourly Purch Alloc'!F412</f>
        <v>328.48599999999999</v>
      </c>
      <c r="I418" s="44">
        <f t="shared" si="158"/>
        <v>9.1999999999999993</v>
      </c>
      <c r="J418" s="34">
        <f t="shared" si="159"/>
        <v>0</v>
      </c>
      <c r="K418" s="167">
        <f t="shared" si="160"/>
        <v>0</v>
      </c>
      <c r="L418" s="34">
        <f t="shared" si="161"/>
        <v>254.0865</v>
      </c>
      <c r="M418" s="34">
        <f t="shared" si="162"/>
        <v>385</v>
      </c>
      <c r="N418" s="34">
        <f t="shared" si="163"/>
        <v>591.77</v>
      </c>
      <c r="O418" s="32">
        <f t="shared" si="164"/>
        <v>206.76999999999998</v>
      </c>
      <c r="P418" s="32">
        <f t="shared" si="165"/>
        <v>0</v>
      </c>
      <c r="Q418" s="32">
        <f t="shared" si="166"/>
        <v>0</v>
      </c>
      <c r="R418" s="36">
        <f t="shared" si="167"/>
        <v>0</v>
      </c>
      <c r="S418" s="36">
        <f t="shared" si="168"/>
        <v>0</v>
      </c>
      <c r="T418" s="36">
        <f t="shared" si="169"/>
        <v>0</v>
      </c>
      <c r="U418" s="196">
        <f>'09-22 Hourly Purch Alloc'!J412</f>
        <v>76.04357571403348</v>
      </c>
      <c r="V418" s="185">
        <f t="shared" si="170"/>
        <v>0</v>
      </c>
      <c r="W418" s="37">
        <f t="shared" si="171"/>
        <v>0</v>
      </c>
      <c r="X418" s="38">
        <f t="shared" si="172"/>
        <v>0</v>
      </c>
      <c r="Y418" s="39">
        <f t="shared" si="173"/>
        <v>0</v>
      </c>
      <c r="Z418" s="246"/>
      <c r="AA418" s="189">
        <f t="shared" si="174"/>
        <v>0</v>
      </c>
      <c r="AB418" s="25">
        <f t="shared" si="175"/>
        <v>0</v>
      </c>
      <c r="AD418" s="29"/>
      <c r="AE418" s="67">
        <f>'09-22 Gen Pivot'!V412</f>
        <v>254.0865</v>
      </c>
      <c r="AF418" s="195">
        <f>'09-22 KP Int Load &amp; Marg Loss'!N408</f>
        <v>591.77</v>
      </c>
      <c r="AG418" s="302">
        <f>'09-22 KP Int Load &amp; Marg Loss'!V408</f>
        <v>9.1999999999999993</v>
      </c>
      <c r="AH418" s="67">
        <f>'09-22 Gen Pivot'!W412</f>
        <v>385</v>
      </c>
      <c r="AJ418" s="197">
        <f>'09-22 Gen Pivot'!Y412</f>
        <v>385</v>
      </c>
      <c r="AL418" s="29">
        <f t="shared" si="177"/>
        <v>0</v>
      </c>
      <c r="AN418" s="29">
        <f t="shared" si="178"/>
        <v>254.0865</v>
      </c>
      <c r="AP418" s="33">
        <f t="shared" si="179"/>
        <v>-130.9135</v>
      </c>
      <c r="AR418" s="197">
        <f>'09-22 Gen Pivot'!X412</f>
        <v>1404.9</v>
      </c>
    </row>
    <row r="419" spans="1:44" x14ac:dyDescent="0.25">
      <c r="A419" s="202">
        <f t="shared" si="176"/>
        <v>44821.99999999901</v>
      </c>
      <c r="B419" s="232"/>
      <c r="C419" s="174"/>
      <c r="D419" s="174"/>
      <c r="E419" s="131">
        <f t="shared" si="155"/>
        <v>0</v>
      </c>
      <c r="F419" s="50">
        <f t="shared" si="156"/>
        <v>0</v>
      </c>
      <c r="G419" s="49">
        <f t="shared" si="157"/>
        <v>0</v>
      </c>
      <c r="H419" s="54">
        <f>'09-22 Hourly Purch Alloc'!F413</f>
        <v>292.25</v>
      </c>
      <c r="I419" s="44">
        <f t="shared" si="158"/>
        <v>8.8899999999999988</v>
      </c>
      <c r="J419" s="34">
        <f t="shared" si="159"/>
        <v>0</v>
      </c>
      <c r="K419" s="167">
        <f t="shared" si="160"/>
        <v>0</v>
      </c>
      <c r="L419" s="34">
        <f t="shared" si="161"/>
        <v>256.72149999999999</v>
      </c>
      <c r="M419" s="34">
        <f t="shared" si="162"/>
        <v>385</v>
      </c>
      <c r="N419" s="34">
        <f t="shared" si="163"/>
        <v>557.86999999999989</v>
      </c>
      <c r="O419" s="32">
        <f t="shared" si="164"/>
        <v>172.86999999999989</v>
      </c>
      <c r="P419" s="32">
        <f t="shared" si="165"/>
        <v>0</v>
      </c>
      <c r="Q419" s="32">
        <f t="shared" si="166"/>
        <v>0</v>
      </c>
      <c r="R419" s="36">
        <f t="shared" si="167"/>
        <v>0</v>
      </c>
      <c r="S419" s="36">
        <f t="shared" si="168"/>
        <v>0</v>
      </c>
      <c r="T419" s="36">
        <f t="shared" si="169"/>
        <v>0</v>
      </c>
      <c r="U419" s="196">
        <f>'09-22 Hourly Purch Alloc'!J413</f>
        <v>65.176799828913587</v>
      </c>
      <c r="V419" s="185">
        <f t="shared" si="170"/>
        <v>0</v>
      </c>
      <c r="W419" s="37">
        <f t="shared" si="171"/>
        <v>0</v>
      </c>
      <c r="X419" s="38">
        <f t="shared" si="172"/>
        <v>0</v>
      </c>
      <c r="Y419" s="39">
        <f t="shared" si="173"/>
        <v>0</v>
      </c>
      <c r="Z419" s="246"/>
      <c r="AA419" s="189">
        <f t="shared" si="174"/>
        <v>0</v>
      </c>
      <c r="AB419" s="25">
        <f t="shared" si="175"/>
        <v>0</v>
      </c>
      <c r="AD419" s="29"/>
      <c r="AE419" s="67">
        <f>'09-22 Gen Pivot'!V413</f>
        <v>256.72149999999999</v>
      </c>
      <c r="AF419" s="195">
        <f>'09-22 KP Int Load &amp; Marg Loss'!N409</f>
        <v>557.86999999999989</v>
      </c>
      <c r="AG419" s="302">
        <f>'09-22 KP Int Load &amp; Marg Loss'!V409</f>
        <v>8.8899999999999988</v>
      </c>
      <c r="AH419" s="67">
        <f>'09-22 Gen Pivot'!W413</f>
        <v>385</v>
      </c>
      <c r="AJ419" s="197">
        <f>'09-22 Gen Pivot'!Y413</f>
        <v>385</v>
      </c>
      <c r="AL419" s="29">
        <f t="shared" si="177"/>
        <v>0</v>
      </c>
      <c r="AN419" s="29">
        <f t="shared" si="178"/>
        <v>256.72149999999999</v>
      </c>
      <c r="AP419" s="33">
        <f t="shared" si="179"/>
        <v>-128.27850000000001</v>
      </c>
      <c r="AR419" s="197">
        <f>'09-22 Gen Pivot'!X413</f>
        <v>1404.9</v>
      </c>
    </row>
    <row r="420" spans="1:44" x14ac:dyDescent="0.25">
      <c r="A420" s="202">
        <f t="shared" si="176"/>
        <v>44822.041666665675</v>
      </c>
      <c r="B420" s="232"/>
      <c r="C420" s="174"/>
      <c r="D420" s="174"/>
      <c r="E420" s="131">
        <f t="shared" si="155"/>
        <v>0</v>
      </c>
      <c r="F420" s="50">
        <f t="shared" si="156"/>
        <v>0</v>
      </c>
      <c r="G420" s="49">
        <f t="shared" si="157"/>
        <v>0</v>
      </c>
      <c r="H420" s="54">
        <f>'09-22 Hourly Purch Alloc'!F414</f>
        <v>270.29399999999998</v>
      </c>
      <c r="I420" s="44">
        <f t="shared" si="158"/>
        <v>8.51</v>
      </c>
      <c r="J420" s="34">
        <f t="shared" si="159"/>
        <v>0</v>
      </c>
      <c r="K420" s="167">
        <f t="shared" si="160"/>
        <v>0</v>
      </c>
      <c r="L420" s="34">
        <f t="shared" si="161"/>
        <v>251.04750000000001</v>
      </c>
      <c r="M420" s="34">
        <f t="shared" si="162"/>
        <v>385</v>
      </c>
      <c r="N420" s="34">
        <f t="shared" si="163"/>
        <v>529.86</v>
      </c>
      <c r="O420" s="32">
        <f t="shared" si="164"/>
        <v>144.86000000000001</v>
      </c>
      <c r="P420" s="32">
        <f t="shared" si="165"/>
        <v>0</v>
      </c>
      <c r="Q420" s="32">
        <f t="shared" si="166"/>
        <v>0</v>
      </c>
      <c r="R420" s="36">
        <f t="shared" si="167"/>
        <v>0</v>
      </c>
      <c r="S420" s="36">
        <f t="shared" si="168"/>
        <v>0</v>
      </c>
      <c r="T420" s="36">
        <f t="shared" si="169"/>
        <v>0</v>
      </c>
      <c r="U420" s="196">
        <f>'09-22 Hourly Purch Alloc'!J414</f>
        <v>52.716066327776424</v>
      </c>
      <c r="V420" s="185">
        <f t="shared" si="170"/>
        <v>0</v>
      </c>
      <c r="W420" s="37">
        <f t="shared" si="171"/>
        <v>0</v>
      </c>
      <c r="X420" s="38">
        <f t="shared" si="172"/>
        <v>0</v>
      </c>
      <c r="Y420" s="39">
        <f t="shared" si="173"/>
        <v>0</v>
      </c>
      <c r="Z420" s="246"/>
      <c r="AA420" s="189">
        <f t="shared" si="174"/>
        <v>0</v>
      </c>
      <c r="AB420" s="25">
        <f t="shared" si="175"/>
        <v>0</v>
      </c>
      <c r="AD420" s="29"/>
      <c r="AE420" s="67">
        <f>'09-22 Gen Pivot'!V414</f>
        <v>251.04750000000001</v>
      </c>
      <c r="AF420" s="195">
        <f>'09-22 KP Int Load &amp; Marg Loss'!N410</f>
        <v>529.86</v>
      </c>
      <c r="AG420" s="302">
        <f>'09-22 KP Int Load &amp; Marg Loss'!V410</f>
        <v>8.51</v>
      </c>
      <c r="AH420" s="67">
        <f>'09-22 Gen Pivot'!W414</f>
        <v>385</v>
      </c>
      <c r="AJ420" s="197">
        <f>'09-22 Gen Pivot'!Y414</f>
        <v>385</v>
      </c>
      <c r="AL420" s="29">
        <f t="shared" si="177"/>
        <v>0</v>
      </c>
      <c r="AN420" s="29">
        <f t="shared" si="178"/>
        <v>251.04750000000001</v>
      </c>
      <c r="AP420" s="33">
        <f t="shared" si="179"/>
        <v>-133.95249999999999</v>
      </c>
      <c r="AR420" s="197">
        <f>'09-22 Gen Pivot'!X414</f>
        <v>1404.9</v>
      </c>
    </row>
    <row r="421" spans="1:44" x14ac:dyDescent="0.25">
      <c r="A421" s="202">
        <f t="shared" si="176"/>
        <v>44822.083333332339</v>
      </c>
      <c r="B421" s="232"/>
      <c r="C421" s="174"/>
      <c r="D421" s="174"/>
      <c r="E421" s="131">
        <f t="shared" si="155"/>
        <v>0</v>
      </c>
      <c r="F421" s="50">
        <f t="shared" si="156"/>
        <v>0</v>
      </c>
      <c r="G421" s="49">
        <f t="shared" si="157"/>
        <v>0</v>
      </c>
      <c r="H421" s="54">
        <f>'09-22 Hourly Purch Alloc'!F415</f>
        <v>250.73400000000001</v>
      </c>
      <c r="I421" s="44">
        <f t="shared" si="158"/>
        <v>8.01</v>
      </c>
      <c r="J421" s="34">
        <f t="shared" si="159"/>
        <v>0</v>
      </c>
      <c r="K421" s="167">
        <f t="shared" si="160"/>
        <v>0</v>
      </c>
      <c r="L421" s="34">
        <f t="shared" si="161"/>
        <v>250.999</v>
      </c>
      <c r="M421" s="34">
        <f t="shared" si="162"/>
        <v>385</v>
      </c>
      <c r="N421" s="34">
        <f t="shared" si="163"/>
        <v>509.75</v>
      </c>
      <c r="O421" s="32">
        <f t="shared" si="164"/>
        <v>124.75</v>
      </c>
      <c r="P421" s="32">
        <f t="shared" si="165"/>
        <v>0</v>
      </c>
      <c r="Q421" s="32">
        <f t="shared" si="166"/>
        <v>0</v>
      </c>
      <c r="R421" s="36">
        <f t="shared" si="167"/>
        <v>0</v>
      </c>
      <c r="S421" s="36">
        <f t="shared" si="168"/>
        <v>0</v>
      </c>
      <c r="T421" s="36">
        <f t="shared" si="169"/>
        <v>0</v>
      </c>
      <c r="U421" s="196">
        <f>'09-22 Hourly Purch Alloc'!J415</f>
        <v>50.464331985291182</v>
      </c>
      <c r="V421" s="185">
        <f t="shared" si="170"/>
        <v>0</v>
      </c>
      <c r="W421" s="37">
        <f t="shared" si="171"/>
        <v>0</v>
      </c>
      <c r="X421" s="38">
        <f t="shared" si="172"/>
        <v>0</v>
      </c>
      <c r="Y421" s="39">
        <f t="shared" si="173"/>
        <v>0</v>
      </c>
      <c r="Z421" s="246"/>
      <c r="AA421" s="189">
        <f t="shared" si="174"/>
        <v>0</v>
      </c>
      <c r="AB421" s="25">
        <f t="shared" si="175"/>
        <v>0</v>
      </c>
      <c r="AD421" s="29"/>
      <c r="AE421" s="67">
        <f>'09-22 Gen Pivot'!V415</f>
        <v>250.999</v>
      </c>
      <c r="AF421" s="195">
        <f>'09-22 KP Int Load &amp; Marg Loss'!N411</f>
        <v>509.75</v>
      </c>
      <c r="AG421" s="302">
        <f>'09-22 KP Int Load &amp; Marg Loss'!V411</f>
        <v>8.01</v>
      </c>
      <c r="AH421" s="67">
        <f>'09-22 Gen Pivot'!W415</f>
        <v>385</v>
      </c>
      <c r="AJ421" s="197">
        <f>'09-22 Gen Pivot'!Y415</f>
        <v>385</v>
      </c>
      <c r="AL421" s="29">
        <f t="shared" si="177"/>
        <v>0</v>
      </c>
      <c r="AN421" s="29">
        <f t="shared" si="178"/>
        <v>250.999</v>
      </c>
      <c r="AP421" s="33">
        <f t="shared" si="179"/>
        <v>-134.001</v>
      </c>
      <c r="AR421" s="197">
        <f>'09-22 Gen Pivot'!X415</f>
        <v>1404.9</v>
      </c>
    </row>
    <row r="422" spans="1:44" x14ac:dyDescent="0.25">
      <c r="A422" s="202">
        <f t="shared" si="176"/>
        <v>44822.124999999003</v>
      </c>
      <c r="B422" s="232"/>
      <c r="C422" s="174"/>
      <c r="D422" s="174"/>
      <c r="E422" s="131">
        <f t="shared" si="155"/>
        <v>0</v>
      </c>
      <c r="F422" s="50">
        <f t="shared" si="156"/>
        <v>0</v>
      </c>
      <c r="G422" s="49">
        <f t="shared" si="157"/>
        <v>0</v>
      </c>
      <c r="H422" s="54">
        <f>'09-22 Hourly Purch Alloc'!F416</f>
        <v>237.94300000000001</v>
      </c>
      <c r="I422" s="44">
        <f t="shared" si="158"/>
        <v>7.4</v>
      </c>
      <c r="J422" s="34">
        <f t="shared" si="159"/>
        <v>0</v>
      </c>
      <c r="K422" s="167">
        <f t="shared" si="160"/>
        <v>0</v>
      </c>
      <c r="L422" s="34">
        <f t="shared" si="161"/>
        <v>250.90299999999999</v>
      </c>
      <c r="M422" s="34">
        <f t="shared" si="162"/>
        <v>385</v>
      </c>
      <c r="N422" s="34">
        <f t="shared" si="163"/>
        <v>496.24000000000007</v>
      </c>
      <c r="O422" s="32">
        <f t="shared" si="164"/>
        <v>111.24000000000007</v>
      </c>
      <c r="P422" s="32">
        <f t="shared" si="165"/>
        <v>0</v>
      </c>
      <c r="Q422" s="32">
        <f t="shared" si="166"/>
        <v>0</v>
      </c>
      <c r="R422" s="36">
        <f t="shared" si="167"/>
        <v>0</v>
      </c>
      <c r="S422" s="36">
        <f t="shared" si="168"/>
        <v>0</v>
      </c>
      <c r="T422" s="36">
        <f t="shared" si="169"/>
        <v>0</v>
      </c>
      <c r="U422" s="196">
        <f>'09-22 Hourly Purch Alloc'!J416</f>
        <v>48.995989257931519</v>
      </c>
      <c r="V422" s="185">
        <f t="shared" si="170"/>
        <v>0</v>
      </c>
      <c r="W422" s="37">
        <f t="shared" si="171"/>
        <v>0</v>
      </c>
      <c r="X422" s="38">
        <f t="shared" si="172"/>
        <v>0</v>
      </c>
      <c r="Y422" s="39">
        <f t="shared" si="173"/>
        <v>0</v>
      </c>
      <c r="Z422" s="246"/>
      <c r="AA422" s="189">
        <f t="shared" si="174"/>
        <v>0</v>
      </c>
      <c r="AB422" s="25">
        <f t="shared" si="175"/>
        <v>0</v>
      </c>
      <c r="AD422" s="29"/>
      <c r="AE422" s="67">
        <f>'09-22 Gen Pivot'!V416</f>
        <v>250.90299999999999</v>
      </c>
      <c r="AF422" s="195">
        <f>'09-22 KP Int Load &amp; Marg Loss'!N412</f>
        <v>496.24000000000007</v>
      </c>
      <c r="AG422" s="302">
        <f>'09-22 KP Int Load &amp; Marg Loss'!V412</f>
        <v>7.4</v>
      </c>
      <c r="AH422" s="67">
        <f>'09-22 Gen Pivot'!W416</f>
        <v>385</v>
      </c>
      <c r="AJ422" s="197">
        <f>'09-22 Gen Pivot'!Y416</f>
        <v>385</v>
      </c>
      <c r="AL422" s="29">
        <f t="shared" si="177"/>
        <v>0</v>
      </c>
      <c r="AN422" s="29">
        <f t="shared" si="178"/>
        <v>250.90299999999999</v>
      </c>
      <c r="AP422" s="33">
        <f t="shared" si="179"/>
        <v>-134.09700000000001</v>
      </c>
      <c r="AR422" s="197">
        <f>'09-22 Gen Pivot'!X416</f>
        <v>1404.9</v>
      </c>
    </row>
    <row r="423" spans="1:44" x14ac:dyDescent="0.25">
      <c r="A423" s="202">
        <f t="shared" si="176"/>
        <v>44822.166666665667</v>
      </c>
      <c r="B423" s="232"/>
      <c r="C423" s="174"/>
      <c r="D423" s="174"/>
      <c r="E423" s="131">
        <f t="shared" si="155"/>
        <v>0</v>
      </c>
      <c r="F423" s="50">
        <f t="shared" si="156"/>
        <v>0</v>
      </c>
      <c r="G423" s="49">
        <f t="shared" si="157"/>
        <v>0</v>
      </c>
      <c r="H423" s="54">
        <f>'09-22 Hourly Purch Alloc'!F417</f>
        <v>228.29700000000003</v>
      </c>
      <c r="I423" s="44">
        <f t="shared" si="158"/>
        <v>7.5100000000000007</v>
      </c>
      <c r="J423" s="34">
        <f t="shared" si="159"/>
        <v>0</v>
      </c>
      <c r="K423" s="167">
        <f t="shared" si="160"/>
        <v>0</v>
      </c>
      <c r="L423" s="34">
        <f t="shared" si="161"/>
        <v>250.625</v>
      </c>
      <c r="M423" s="34">
        <f t="shared" si="162"/>
        <v>385</v>
      </c>
      <c r="N423" s="34">
        <f t="shared" si="163"/>
        <v>486.42999999999995</v>
      </c>
      <c r="O423" s="32">
        <f t="shared" si="164"/>
        <v>101.42999999999995</v>
      </c>
      <c r="P423" s="32">
        <f t="shared" si="165"/>
        <v>0</v>
      </c>
      <c r="Q423" s="32">
        <f t="shared" si="166"/>
        <v>0</v>
      </c>
      <c r="R423" s="36">
        <f t="shared" si="167"/>
        <v>0</v>
      </c>
      <c r="S423" s="36">
        <f t="shared" si="168"/>
        <v>0</v>
      </c>
      <c r="T423" s="36">
        <f t="shared" si="169"/>
        <v>0</v>
      </c>
      <c r="U423" s="196">
        <f>'09-22 Hourly Purch Alloc'!J417</f>
        <v>46.762227015685703</v>
      </c>
      <c r="V423" s="185">
        <f t="shared" si="170"/>
        <v>0</v>
      </c>
      <c r="W423" s="37">
        <f t="shared" si="171"/>
        <v>0</v>
      </c>
      <c r="X423" s="38">
        <f t="shared" si="172"/>
        <v>0</v>
      </c>
      <c r="Y423" s="39">
        <f t="shared" si="173"/>
        <v>0</v>
      </c>
      <c r="Z423" s="246"/>
      <c r="AA423" s="189">
        <f t="shared" si="174"/>
        <v>0</v>
      </c>
      <c r="AB423" s="25">
        <f t="shared" si="175"/>
        <v>0</v>
      </c>
      <c r="AD423" s="29"/>
      <c r="AE423" s="67">
        <f>'09-22 Gen Pivot'!V417</f>
        <v>250.625</v>
      </c>
      <c r="AF423" s="195">
        <f>'09-22 KP Int Load &amp; Marg Loss'!N413</f>
        <v>486.42999999999995</v>
      </c>
      <c r="AG423" s="302">
        <f>'09-22 KP Int Load &amp; Marg Loss'!V413</f>
        <v>7.5100000000000007</v>
      </c>
      <c r="AH423" s="67">
        <f>'09-22 Gen Pivot'!W417</f>
        <v>385</v>
      </c>
      <c r="AJ423" s="197">
        <f>'09-22 Gen Pivot'!Y417</f>
        <v>385</v>
      </c>
      <c r="AL423" s="29">
        <f t="shared" si="177"/>
        <v>0</v>
      </c>
      <c r="AN423" s="29">
        <f t="shared" si="178"/>
        <v>250.625</v>
      </c>
      <c r="AP423" s="33">
        <f t="shared" si="179"/>
        <v>-134.375</v>
      </c>
      <c r="AR423" s="197">
        <f>'09-22 Gen Pivot'!X417</f>
        <v>1404.9</v>
      </c>
    </row>
    <row r="424" spans="1:44" x14ac:dyDescent="0.25">
      <c r="A424" s="202">
        <f t="shared" si="176"/>
        <v>44822.208333332332</v>
      </c>
      <c r="B424" s="232"/>
      <c r="C424" s="174"/>
      <c r="D424" s="174"/>
      <c r="E424" s="131">
        <f t="shared" si="155"/>
        <v>0</v>
      </c>
      <c r="F424" s="50">
        <f t="shared" si="156"/>
        <v>0</v>
      </c>
      <c r="G424" s="49">
        <f t="shared" si="157"/>
        <v>0</v>
      </c>
      <c r="H424" s="54">
        <f>'09-22 Hourly Purch Alloc'!F418</f>
        <v>226.05199999999999</v>
      </c>
      <c r="I424" s="44">
        <f t="shared" si="158"/>
        <v>7.49</v>
      </c>
      <c r="J424" s="34">
        <f t="shared" si="159"/>
        <v>0</v>
      </c>
      <c r="K424" s="167">
        <f t="shared" si="160"/>
        <v>0</v>
      </c>
      <c r="L424" s="34">
        <f t="shared" si="161"/>
        <v>250.96850000000001</v>
      </c>
      <c r="M424" s="34">
        <f t="shared" si="162"/>
        <v>385</v>
      </c>
      <c r="N424" s="34">
        <f t="shared" si="163"/>
        <v>484.52</v>
      </c>
      <c r="O424" s="32">
        <f t="shared" si="164"/>
        <v>99.519999999999982</v>
      </c>
      <c r="P424" s="32">
        <f t="shared" si="165"/>
        <v>0</v>
      </c>
      <c r="Q424" s="32">
        <f t="shared" si="166"/>
        <v>0</v>
      </c>
      <c r="R424" s="36">
        <f t="shared" si="167"/>
        <v>0</v>
      </c>
      <c r="S424" s="36">
        <f t="shared" si="168"/>
        <v>0</v>
      </c>
      <c r="T424" s="36">
        <f t="shared" si="169"/>
        <v>0</v>
      </c>
      <c r="U424" s="196">
        <f>'09-22 Hourly Purch Alloc'!J418</f>
        <v>45.812620459009437</v>
      </c>
      <c r="V424" s="185">
        <f t="shared" si="170"/>
        <v>0</v>
      </c>
      <c r="W424" s="37">
        <f t="shared" si="171"/>
        <v>0</v>
      </c>
      <c r="X424" s="38">
        <f t="shared" si="172"/>
        <v>0</v>
      </c>
      <c r="Y424" s="39">
        <f t="shared" si="173"/>
        <v>0</v>
      </c>
      <c r="Z424" s="246"/>
      <c r="AA424" s="189">
        <f t="shared" si="174"/>
        <v>0</v>
      </c>
      <c r="AB424" s="25">
        <f t="shared" si="175"/>
        <v>0</v>
      </c>
      <c r="AD424" s="29"/>
      <c r="AE424" s="67">
        <f>'09-22 Gen Pivot'!V418</f>
        <v>250.96850000000001</v>
      </c>
      <c r="AF424" s="195">
        <f>'09-22 KP Int Load &amp; Marg Loss'!N414</f>
        <v>484.52</v>
      </c>
      <c r="AG424" s="302">
        <f>'09-22 KP Int Load &amp; Marg Loss'!V414</f>
        <v>7.49</v>
      </c>
      <c r="AH424" s="67">
        <f>'09-22 Gen Pivot'!W418</f>
        <v>385</v>
      </c>
      <c r="AJ424" s="197">
        <f>'09-22 Gen Pivot'!Y418</f>
        <v>385</v>
      </c>
      <c r="AL424" s="29">
        <f t="shared" si="177"/>
        <v>0</v>
      </c>
      <c r="AN424" s="29">
        <f t="shared" si="178"/>
        <v>250.96850000000001</v>
      </c>
      <c r="AP424" s="33">
        <f t="shared" si="179"/>
        <v>-134.03149999999999</v>
      </c>
      <c r="AR424" s="197">
        <f>'09-22 Gen Pivot'!X418</f>
        <v>1404.9</v>
      </c>
    </row>
    <row r="425" spans="1:44" x14ac:dyDescent="0.25">
      <c r="A425" s="202">
        <f t="shared" si="176"/>
        <v>44822.249999998996</v>
      </c>
      <c r="B425" s="232"/>
      <c r="C425" s="174"/>
      <c r="D425" s="174"/>
      <c r="E425" s="131">
        <f t="shared" si="155"/>
        <v>0</v>
      </c>
      <c r="F425" s="50">
        <f t="shared" si="156"/>
        <v>0</v>
      </c>
      <c r="G425" s="49">
        <f t="shared" si="157"/>
        <v>0</v>
      </c>
      <c r="H425" s="54">
        <f>'09-22 Hourly Purch Alloc'!F419</f>
        <v>224.43799999999999</v>
      </c>
      <c r="I425" s="44">
        <f t="shared" si="158"/>
        <v>7.4</v>
      </c>
      <c r="J425" s="34">
        <f t="shared" si="159"/>
        <v>0</v>
      </c>
      <c r="K425" s="167">
        <f t="shared" si="160"/>
        <v>0</v>
      </c>
      <c r="L425" s="34">
        <f t="shared" si="161"/>
        <v>250.96600000000001</v>
      </c>
      <c r="M425" s="34">
        <f t="shared" si="162"/>
        <v>385</v>
      </c>
      <c r="N425" s="34">
        <f t="shared" si="163"/>
        <v>482.80999999999995</v>
      </c>
      <c r="O425" s="32">
        <f t="shared" si="164"/>
        <v>97.809999999999945</v>
      </c>
      <c r="P425" s="32">
        <f t="shared" si="165"/>
        <v>0</v>
      </c>
      <c r="Q425" s="32">
        <f t="shared" si="166"/>
        <v>0</v>
      </c>
      <c r="R425" s="36">
        <f t="shared" si="167"/>
        <v>0</v>
      </c>
      <c r="S425" s="36">
        <f t="shared" si="168"/>
        <v>0</v>
      </c>
      <c r="T425" s="36">
        <f t="shared" si="169"/>
        <v>0</v>
      </c>
      <c r="U425" s="196">
        <f>'09-22 Hourly Purch Alloc'!J419</f>
        <v>46.794442910737047</v>
      </c>
      <c r="V425" s="185">
        <f t="shared" si="170"/>
        <v>0</v>
      </c>
      <c r="W425" s="37">
        <f t="shared" si="171"/>
        <v>0</v>
      </c>
      <c r="X425" s="38">
        <f t="shared" si="172"/>
        <v>0</v>
      </c>
      <c r="Y425" s="39">
        <f t="shared" si="173"/>
        <v>0</v>
      </c>
      <c r="Z425" s="246"/>
      <c r="AA425" s="189">
        <f t="shared" si="174"/>
        <v>0</v>
      </c>
      <c r="AB425" s="25">
        <f t="shared" si="175"/>
        <v>0</v>
      </c>
      <c r="AD425" s="29"/>
      <c r="AE425" s="67">
        <f>'09-22 Gen Pivot'!V419</f>
        <v>250.96600000000001</v>
      </c>
      <c r="AF425" s="195">
        <f>'09-22 KP Int Load &amp; Marg Loss'!N415</f>
        <v>482.80999999999995</v>
      </c>
      <c r="AG425" s="302">
        <f>'09-22 KP Int Load &amp; Marg Loss'!V415</f>
        <v>7.4</v>
      </c>
      <c r="AH425" s="67">
        <f>'09-22 Gen Pivot'!W419</f>
        <v>385</v>
      </c>
      <c r="AJ425" s="197">
        <f>'09-22 Gen Pivot'!Y419</f>
        <v>385</v>
      </c>
      <c r="AL425" s="29">
        <f t="shared" si="177"/>
        <v>0</v>
      </c>
      <c r="AN425" s="29">
        <f t="shared" si="178"/>
        <v>250.96600000000001</v>
      </c>
      <c r="AP425" s="33">
        <f t="shared" si="179"/>
        <v>-134.03399999999999</v>
      </c>
      <c r="AR425" s="197">
        <f>'09-22 Gen Pivot'!X419</f>
        <v>1404.9</v>
      </c>
    </row>
    <row r="426" spans="1:44" x14ac:dyDescent="0.25">
      <c r="A426" s="202">
        <f t="shared" si="176"/>
        <v>44822.29166666566</v>
      </c>
      <c r="B426" s="232"/>
      <c r="C426" s="174"/>
      <c r="D426" s="174"/>
      <c r="E426" s="131">
        <f t="shared" si="155"/>
        <v>0</v>
      </c>
      <c r="F426" s="50">
        <f t="shared" si="156"/>
        <v>0</v>
      </c>
      <c r="G426" s="49">
        <f t="shared" si="157"/>
        <v>0</v>
      </c>
      <c r="H426" s="54">
        <f>'09-22 Hourly Purch Alloc'!F420</f>
        <v>229.01</v>
      </c>
      <c r="I426" s="44">
        <f t="shared" si="158"/>
        <v>7.3000000000000007</v>
      </c>
      <c r="J426" s="34">
        <f t="shared" si="159"/>
        <v>0</v>
      </c>
      <c r="K426" s="167">
        <f t="shared" si="160"/>
        <v>0</v>
      </c>
      <c r="L426" s="34">
        <f t="shared" si="161"/>
        <v>250.87799999999999</v>
      </c>
      <c r="M426" s="34">
        <f t="shared" si="162"/>
        <v>385</v>
      </c>
      <c r="N426" s="34">
        <f t="shared" si="163"/>
        <v>487.18</v>
      </c>
      <c r="O426" s="32">
        <f t="shared" si="164"/>
        <v>102.18</v>
      </c>
      <c r="P426" s="32">
        <f t="shared" si="165"/>
        <v>0</v>
      </c>
      <c r="Q426" s="32">
        <f t="shared" si="166"/>
        <v>0</v>
      </c>
      <c r="R426" s="36">
        <f t="shared" si="167"/>
        <v>0</v>
      </c>
      <c r="S426" s="36">
        <f t="shared" si="168"/>
        <v>0</v>
      </c>
      <c r="T426" s="36">
        <f t="shared" si="169"/>
        <v>0</v>
      </c>
      <c r="U426" s="196">
        <f>'09-22 Hourly Purch Alloc'!J420</f>
        <v>47.253180690799532</v>
      </c>
      <c r="V426" s="185">
        <f t="shared" si="170"/>
        <v>0</v>
      </c>
      <c r="W426" s="37">
        <f t="shared" si="171"/>
        <v>0</v>
      </c>
      <c r="X426" s="38">
        <f t="shared" si="172"/>
        <v>0</v>
      </c>
      <c r="Y426" s="39">
        <f t="shared" si="173"/>
        <v>0</v>
      </c>
      <c r="Z426" s="246"/>
      <c r="AA426" s="189">
        <f t="shared" si="174"/>
        <v>0</v>
      </c>
      <c r="AB426" s="25">
        <f t="shared" si="175"/>
        <v>0</v>
      </c>
      <c r="AD426" s="29"/>
      <c r="AE426" s="67">
        <f>'09-22 Gen Pivot'!V420</f>
        <v>250.87799999999999</v>
      </c>
      <c r="AF426" s="195">
        <f>'09-22 KP Int Load &amp; Marg Loss'!N416</f>
        <v>487.18</v>
      </c>
      <c r="AG426" s="302">
        <f>'09-22 KP Int Load &amp; Marg Loss'!V416</f>
        <v>7.3000000000000007</v>
      </c>
      <c r="AH426" s="67">
        <f>'09-22 Gen Pivot'!W420</f>
        <v>385</v>
      </c>
      <c r="AJ426" s="197">
        <f>'09-22 Gen Pivot'!Y420</f>
        <v>385</v>
      </c>
      <c r="AL426" s="29">
        <f t="shared" si="177"/>
        <v>0</v>
      </c>
      <c r="AN426" s="29">
        <f t="shared" si="178"/>
        <v>250.87799999999999</v>
      </c>
      <c r="AP426" s="33">
        <f t="shared" si="179"/>
        <v>-134.12200000000001</v>
      </c>
      <c r="AR426" s="197">
        <f>'09-22 Gen Pivot'!X420</f>
        <v>1404.9</v>
      </c>
    </row>
    <row r="427" spans="1:44" x14ac:dyDescent="0.25">
      <c r="A427" s="202">
        <f t="shared" si="176"/>
        <v>44822.333333332324</v>
      </c>
      <c r="B427" s="232"/>
      <c r="C427" s="174"/>
      <c r="D427" s="174"/>
      <c r="E427" s="131">
        <f t="shared" si="155"/>
        <v>0</v>
      </c>
      <c r="F427" s="50">
        <f t="shared" si="156"/>
        <v>0</v>
      </c>
      <c r="G427" s="49">
        <f t="shared" si="157"/>
        <v>0</v>
      </c>
      <c r="H427" s="54">
        <f>'09-22 Hourly Purch Alloc'!F421</f>
        <v>232.77799999999999</v>
      </c>
      <c r="I427" s="44">
        <f t="shared" si="158"/>
        <v>6.82</v>
      </c>
      <c r="J427" s="34">
        <f t="shared" si="159"/>
        <v>0</v>
      </c>
      <c r="K427" s="167">
        <f t="shared" si="160"/>
        <v>0</v>
      </c>
      <c r="L427" s="34">
        <f t="shared" si="161"/>
        <v>250.82249999999999</v>
      </c>
      <c r="M427" s="34">
        <f t="shared" si="162"/>
        <v>385</v>
      </c>
      <c r="N427" s="34">
        <f t="shared" si="163"/>
        <v>490.41</v>
      </c>
      <c r="O427" s="32">
        <f t="shared" si="164"/>
        <v>105.41000000000003</v>
      </c>
      <c r="P427" s="32">
        <f t="shared" si="165"/>
        <v>0</v>
      </c>
      <c r="Q427" s="32">
        <f t="shared" si="166"/>
        <v>0</v>
      </c>
      <c r="R427" s="36">
        <f t="shared" si="167"/>
        <v>0</v>
      </c>
      <c r="S427" s="36">
        <f t="shared" si="168"/>
        <v>0</v>
      </c>
      <c r="T427" s="36">
        <f t="shared" si="169"/>
        <v>0</v>
      </c>
      <c r="U427" s="196">
        <f>'09-22 Hourly Purch Alloc'!J421</f>
        <v>48.092129067179897</v>
      </c>
      <c r="V427" s="185">
        <f t="shared" si="170"/>
        <v>0</v>
      </c>
      <c r="W427" s="37">
        <f t="shared" si="171"/>
        <v>0</v>
      </c>
      <c r="X427" s="38">
        <f t="shared" si="172"/>
        <v>0</v>
      </c>
      <c r="Y427" s="39">
        <f t="shared" si="173"/>
        <v>0</v>
      </c>
      <c r="Z427" s="246"/>
      <c r="AA427" s="189">
        <f t="shared" si="174"/>
        <v>0</v>
      </c>
      <c r="AB427" s="25">
        <f t="shared" si="175"/>
        <v>0</v>
      </c>
      <c r="AD427" s="29"/>
      <c r="AE427" s="67">
        <f>'09-22 Gen Pivot'!V421</f>
        <v>250.82249999999999</v>
      </c>
      <c r="AF427" s="195">
        <f>'09-22 KP Int Load &amp; Marg Loss'!N417</f>
        <v>490.41</v>
      </c>
      <c r="AG427" s="302">
        <f>'09-22 KP Int Load &amp; Marg Loss'!V417</f>
        <v>6.82</v>
      </c>
      <c r="AH427" s="67">
        <f>'09-22 Gen Pivot'!W421</f>
        <v>385</v>
      </c>
      <c r="AJ427" s="197">
        <f>'09-22 Gen Pivot'!Y421</f>
        <v>385</v>
      </c>
      <c r="AL427" s="29">
        <f t="shared" si="177"/>
        <v>0</v>
      </c>
      <c r="AN427" s="29">
        <f t="shared" si="178"/>
        <v>250.82249999999999</v>
      </c>
      <c r="AP427" s="33">
        <f t="shared" si="179"/>
        <v>-134.17750000000001</v>
      </c>
      <c r="AR427" s="197">
        <f>'09-22 Gen Pivot'!X421</f>
        <v>1404.9</v>
      </c>
    </row>
    <row r="428" spans="1:44" x14ac:dyDescent="0.25">
      <c r="A428" s="202">
        <f t="shared" si="176"/>
        <v>44822.374999998989</v>
      </c>
      <c r="B428" s="232"/>
      <c r="C428" s="174"/>
      <c r="D428" s="174"/>
      <c r="E428" s="131">
        <f t="shared" si="155"/>
        <v>0</v>
      </c>
      <c r="F428" s="50">
        <f t="shared" si="156"/>
        <v>0</v>
      </c>
      <c r="G428" s="49">
        <f t="shared" si="157"/>
        <v>0</v>
      </c>
      <c r="H428" s="54">
        <f>'09-22 Hourly Purch Alloc'!F422</f>
        <v>253.88800000000001</v>
      </c>
      <c r="I428" s="44">
        <f t="shared" si="158"/>
        <v>6.51</v>
      </c>
      <c r="J428" s="34">
        <f t="shared" si="159"/>
        <v>0</v>
      </c>
      <c r="K428" s="167">
        <f t="shared" si="160"/>
        <v>0</v>
      </c>
      <c r="L428" s="34">
        <f t="shared" si="161"/>
        <v>250.79900000000001</v>
      </c>
      <c r="M428" s="34">
        <f t="shared" si="162"/>
        <v>385</v>
      </c>
      <c r="N428" s="34">
        <f t="shared" si="163"/>
        <v>511.21000000000004</v>
      </c>
      <c r="O428" s="32">
        <f t="shared" si="164"/>
        <v>126.21000000000004</v>
      </c>
      <c r="P428" s="32">
        <f t="shared" si="165"/>
        <v>0</v>
      </c>
      <c r="Q428" s="32">
        <f t="shared" si="166"/>
        <v>0</v>
      </c>
      <c r="R428" s="36">
        <f t="shared" si="167"/>
        <v>0</v>
      </c>
      <c r="S428" s="36">
        <f t="shared" si="168"/>
        <v>0</v>
      </c>
      <c r="T428" s="36">
        <f t="shared" si="169"/>
        <v>0</v>
      </c>
      <c r="U428" s="196">
        <f>'09-22 Hourly Purch Alloc'!J422</f>
        <v>49.879998266952363</v>
      </c>
      <c r="V428" s="185">
        <f t="shared" si="170"/>
        <v>0</v>
      </c>
      <c r="W428" s="37">
        <f t="shared" si="171"/>
        <v>0</v>
      </c>
      <c r="X428" s="38">
        <f t="shared" si="172"/>
        <v>0</v>
      </c>
      <c r="Y428" s="39">
        <f t="shared" si="173"/>
        <v>0</v>
      </c>
      <c r="Z428" s="246"/>
      <c r="AA428" s="189">
        <f t="shared" si="174"/>
        <v>0</v>
      </c>
      <c r="AB428" s="25">
        <f t="shared" si="175"/>
        <v>0</v>
      </c>
      <c r="AD428" s="29"/>
      <c r="AE428" s="67">
        <f>'09-22 Gen Pivot'!V422</f>
        <v>250.79900000000001</v>
      </c>
      <c r="AF428" s="195">
        <f>'09-22 KP Int Load &amp; Marg Loss'!N418</f>
        <v>511.21000000000004</v>
      </c>
      <c r="AG428" s="302">
        <f>'09-22 KP Int Load &amp; Marg Loss'!V418</f>
        <v>6.51</v>
      </c>
      <c r="AH428" s="67">
        <f>'09-22 Gen Pivot'!W422</f>
        <v>385</v>
      </c>
      <c r="AJ428" s="197">
        <f>'09-22 Gen Pivot'!Y422</f>
        <v>385</v>
      </c>
      <c r="AL428" s="29">
        <f t="shared" si="177"/>
        <v>0</v>
      </c>
      <c r="AN428" s="29">
        <f t="shared" si="178"/>
        <v>250.79900000000001</v>
      </c>
      <c r="AP428" s="33">
        <f t="shared" si="179"/>
        <v>-134.20099999999999</v>
      </c>
      <c r="AR428" s="197">
        <f>'09-22 Gen Pivot'!X422</f>
        <v>1404.9</v>
      </c>
    </row>
    <row r="429" spans="1:44" x14ac:dyDescent="0.25">
      <c r="A429" s="202">
        <f t="shared" si="176"/>
        <v>44822.416666665653</v>
      </c>
      <c r="B429" s="232"/>
      <c r="C429" s="174"/>
      <c r="D429" s="174"/>
      <c r="E429" s="131">
        <f t="shared" si="155"/>
        <v>0</v>
      </c>
      <c r="F429" s="50">
        <f t="shared" si="156"/>
        <v>0</v>
      </c>
      <c r="G429" s="49">
        <f t="shared" si="157"/>
        <v>0</v>
      </c>
      <c r="H429" s="54">
        <f>'09-22 Hourly Purch Alloc'!F423</f>
        <v>281.40499999999997</v>
      </c>
      <c r="I429" s="44">
        <f t="shared" si="158"/>
        <v>6.4899999999999993</v>
      </c>
      <c r="J429" s="34">
        <f t="shared" si="159"/>
        <v>0</v>
      </c>
      <c r="K429" s="167">
        <f t="shared" si="160"/>
        <v>0</v>
      </c>
      <c r="L429" s="34">
        <f t="shared" si="161"/>
        <v>251.01349999999999</v>
      </c>
      <c r="M429" s="34">
        <f t="shared" si="162"/>
        <v>385</v>
      </c>
      <c r="N429" s="34">
        <f t="shared" si="163"/>
        <v>538.91</v>
      </c>
      <c r="O429" s="32">
        <f t="shared" si="164"/>
        <v>153.90999999999997</v>
      </c>
      <c r="P429" s="32">
        <f t="shared" si="165"/>
        <v>0</v>
      </c>
      <c r="Q429" s="32">
        <f t="shared" si="166"/>
        <v>0</v>
      </c>
      <c r="R429" s="36">
        <f t="shared" si="167"/>
        <v>0</v>
      </c>
      <c r="S429" s="36">
        <f t="shared" si="168"/>
        <v>0</v>
      </c>
      <c r="T429" s="36">
        <f t="shared" si="169"/>
        <v>0</v>
      </c>
      <c r="U429" s="196">
        <f>'09-22 Hourly Purch Alloc'!J423</f>
        <v>54.967321014196621</v>
      </c>
      <c r="V429" s="185">
        <f t="shared" si="170"/>
        <v>0</v>
      </c>
      <c r="W429" s="37">
        <f t="shared" si="171"/>
        <v>0</v>
      </c>
      <c r="X429" s="38">
        <f t="shared" si="172"/>
        <v>0</v>
      </c>
      <c r="Y429" s="39">
        <f t="shared" si="173"/>
        <v>0</v>
      </c>
      <c r="Z429" s="246"/>
      <c r="AA429" s="189">
        <f t="shared" si="174"/>
        <v>0</v>
      </c>
      <c r="AB429" s="25">
        <f t="shared" si="175"/>
        <v>0</v>
      </c>
      <c r="AD429" s="29"/>
      <c r="AE429" s="67">
        <f>'09-22 Gen Pivot'!V423</f>
        <v>251.01349999999999</v>
      </c>
      <c r="AF429" s="195">
        <f>'09-22 KP Int Load &amp; Marg Loss'!N419</f>
        <v>538.91</v>
      </c>
      <c r="AG429" s="302">
        <f>'09-22 KP Int Load &amp; Marg Loss'!V419</f>
        <v>6.4899999999999993</v>
      </c>
      <c r="AH429" s="67">
        <f>'09-22 Gen Pivot'!W423</f>
        <v>385</v>
      </c>
      <c r="AJ429" s="197">
        <f>'09-22 Gen Pivot'!Y423</f>
        <v>385</v>
      </c>
      <c r="AL429" s="29">
        <f t="shared" si="177"/>
        <v>0</v>
      </c>
      <c r="AN429" s="29">
        <f t="shared" si="178"/>
        <v>251.01349999999999</v>
      </c>
      <c r="AP429" s="33">
        <f t="shared" si="179"/>
        <v>-133.98650000000001</v>
      </c>
      <c r="AR429" s="197">
        <f>'09-22 Gen Pivot'!X423</f>
        <v>1404.9</v>
      </c>
    </row>
    <row r="430" spans="1:44" x14ac:dyDescent="0.25">
      <c r="A430" s="202">
        <f t="shared" si="176"/>
        <v>44822.458333332317</v>
      </c>
      <c r="B430" s="232"/>
      <c r="C430" s="174"/>
      <c r="D430" s="174"/>
      <c r="E430" s="131">
        <f t="shared" si="155"/>
        <v>0</v>
      </c>
      <c r="F430" s="50">
        <f t="shared" si="156"/>
        <v>0</v>
      </c>
      <c r="G430" s="49">
        <f t="shared" si="157"/>
        <v>0</v>
      </c>
      <c r="H430" s="54">
        <f>'09-22 Hourly Purch Alloc'!F424</f>
        <v>311.56700000000001</v>
      </c>
      <c r="I430" s="44">
        <f t="shared" si="158"/>
        <v>6.9999999999999991</v>
      </c>
      <c r="J430" s="34">
        <f t="shared" si="159"/>
        <v>0</v>
      </c>
      <c r="K430" s="167">
        <f t="shared" si="160"/>
        <v>0</v>
      </c>
      <c r="L430" s="34">
        <f t="shared" si="161"/>
        <v>250.708</v>
      </c>
      <c r="M430" s="34">
        <f t="shared" si="162"/>
        <v>385</v>
      </c>
      <c r="N430" s="34">
        <f t="shared" si="163"/>
        <v>569.27</v>
      </c>
      <c r="O430" s="32">
        <f t="shared" si="164"/>
        <v>184.26999999999998</v>
      </c>
      <c r="P430" s="32">
        <f t="shared" si="165"/>
        <v>0</v>
      </c>
      <c r="Q430" s="32">
        <f t="shared" si="166"/>
        <v>0</v>
      </c>
      <c r="R430" s="36">
        <f t="shared" si="167"/>
        <v>0</v>
      </c>
      <c r="S430" s="36">
        <f t="shared" si="168"/>
        <v>0</v>
      </c>
      <c r="T430" s="36">
        <f t="shared" si="169"/>
        <v>0</v>
      </c>
      <c r="U430" s="196">
        <f>'09-22 Hourly Purch Alloc'!J424</f>
        <v>63.899999037125241</v>
      </c>
      <c r="V430" s="185">
        <f t="shared" si="170"/>
        <v>0</v>
      </c>
      <c r="W430" s="37">
        <f t="shared" si="171"/>
        <v>0</v>
      </c>
      <c r="X430" s="38">
        <f t="shared" si="172"/>
        <v>0</v>
      </c>
      <c r="Y430" s="39">
        <f t="shared" si="173"/>
        <v>0</v>
      </c>
      <c r="Z430" s="246"/>
      <c r="AA430" s="189">
        <f t="shared" si="174"/>
        <v>0</v>
      </c>
      <c r="AB430" s="25">
        <f t="shared" si="175"/>
        <v>0</v>
      </c>
      <c r="AD430" s="29"/>
      <c r="AE430" s="67">
        <f>'09-22 Gen Pivot'!V424</f>
        <v>250.708</v>
      </c>
      <c r="AF430" s="195">
        <f>'09-22 KP Int Load &amp; Marg Loss'!N420</f>
        <v>569.27</v>
      </c>
      <c r="AG430" s="302">
        <f>'09-22 KP Int Load &amp; Marg Loss'!V420</f>
        <v>6.9999999999999991</v>
      </c>
      <c r="AH430" s="67">
        <f>'09-22 Gen Pivot'!W424</f>
        <v>385</v>
      </c>
      <c r="AJ430" s="197">
        <f>'09-22 Gen Pivot'!Y424</f>
        <v>385</v>
      </c>
      <c r="AL430" s="29">
        <f t="shared" si="177"/>
        <v>0</v>
      </c>
      <c r="AN430" s="29">
        <f t="shared" si="178"/>
        <v>250.708</v>
      </c>
      <c r="AP430" s="33">
        <f t="shared" si="179"/>
        <v>-134.292</v>
      </c>
      <c r="AR430" s="197">
        <f>'09-22 Gen Pivot'!X424</f>
        <v>1404.9</v>
      </c>
    </row>
    <row r="431" spans="1:44" x14ac:dyDescent="0.25">
      <c r="A431" s="202">
        <f t="shared" si="176"/>
        <v>44822.499999998981</v>
      </c>
      <c r="B431" s="232"/>
      <c r="C431" s="174"/>
      <c r="D431" s="232"/>
      <c r="E431" s="131">
        <f t="shared" si="155"/>
        <v>0</v>
      </c>
      <c r="F431" s="50">
        <f t="shared" si="156"/>
        <v>0</v>
      </c>
      <c r="G431" s="49">
        <f t="shared" si="157"/>
        <v>0</v>
      </c>
      <c r="H431" s="54">
        <f>'09-22 Hourly Purch Alloc'!F425</f>
        <v>343.03099999999995</v>
      </c>
      <c r="I431" s="44">
        <f t="shared" si="158"/>
        <v>7.4899999999999993</v>
      </c>
      <c r="J431" s="34">
        <f t="shared" si="159"/>
        <v>0</v>
      </c>
      <c r="K431" s="167">
        <f t="shared" si="160"/>
        <v>0</v>
      </c>
      <c r="L431" s="34">
        <f t="shared" si="161"/>
        <v>251.01249999999999</v>
      </c>
      <c r="M431" s="34">
        <f t="shared" si="162"/>
        <v>385</v>
      </c>
      <c r="N431" s="34">
        <f t="shared" si="163"/>
        <v>601.53</v>
      </c>
      <c r="O431" s="32">
        <f t="shared" si="164"/>
        <v>216.52999999999997</v>
      </c>
      <c r="P431" s="32">
        <f t="shared" si="165"/>
        <v>0</v>
      </c>
      <c r="Q431" s="32">
        <f t="shared" si="166"/>
        <v>0</v>
      </c>
      <c r="R431" s="36">
        <f t="shared" si="167"/>
        <v>0</v>
      </c>
      <c r="S431" s="36">
        <f t="shared" si="168"/>
        <v>0</v>
      </c>
      <c r="T431" s="36">
        <f t="shared" si="169"/>
        <v>0</v>
      </c>
      <c r="U431" s="196">
        <f>'09-22 Hourly Purch Alloc'!J425</f>
        <v>73.357325256317949</v>
      </c>
      <c r="V431" s="185">
        <f t="shared" si="170"/>
        <v>0</v>
      </c>
      <c r="W431" s="37">
        <f t="shared" si="171"/>
        <v>0</v>
      </c>
      <c r="X431" s="38">
        <f t="shared" si="172"/>
        <v>0</v>
      </c>
      <c r="Y431" s="39">
        <f t="shared" si="173"/>
        <v>0</v>
      </c>
      <c r="Z431" s="246"/>
      <c r="AA431" s="189">
        <f t="shared" si="174"/>
        <v>0</v>
      </c>
      <c r="AB431" s="25">
        <f t="shared" si="175"/>
        <v>0</v>
      </c>
      <c r="AD431" s="29"/>
      <c r="AE431" s="67">
        <f>'09-22 Gen Pivot'!V425</f>
        <v>251.01249999999999</v>
      </c>
      <c r="AF431" s="195">
        <f>'09-22 KP Int Load &amp; Marg Loss'!N421</f>
        <v>601.53</v>
      </c>
      <c r="AG431" s="302">
        <f>'09-22 KP Int Load &amp; Marg Loss'!V421</f>
        <v>7.4899999999999993</v>
      </c>
      <c r="AH431" s="67">
        <f>'09-22 Gen Pivot'!W425</f>
        <v>385</v>
      </c>
      <c r="AJ431" s="197">
        <f>'09-22 Gen Pivot'!Y425</f>
        <v>385</v>
      </c>
      <c r="AL431" s="29">
        <f t="shared" si="177"/>
        <v>0</v>
      </c>
      <c r="AN431" s="29">
        <f t="shared" si="178"/>
        <v>251.01249999999999</v>
      </c>
      <c r="AP431" s="33">
        <f t="shared" si="179"/>
        <v>-133.98750000000001</v>
      </c>
      <c r="AR431" s="197">
        <f>'09-22 Gen Pivot'!X425</f>
        <v>1404.9</v>
      </c>
    </row>
    <row r="432" spans="1:44" x14ac:dyDescent="0.25">
      <c r="A432" s="202">
        <f t="shared" si="176"/>
        <v>44822.541666665646</v>
      </c>
      <c r="B432" s="232"/>
      <c r="C432" s="174"/>
      <c r="D432" s="232"/>
      <c r="E432" s="131">
        <f t="shared" si="155"/>
        <v>0</v>
      </c>
      <c r="F432" s="50">
        <f t="shared" si="156"/>
        <v>0</v>
      </c>
      <c r="G432" s="49">
        <f t="shared" si="157"/>
        <v>0</v>
      </c>
      <c r="H432" s="54">
        <f>'09-22 Hourly Purch Alloc'!F426</f>
        <v>384.577</v>
      </c>
      <c r="I432" s="44">
        <f t="shared" si="158"/>
        <v>8.3999999999999986</v>
      </c>
      <c r="J432" s="34">
        <f t="shared" si="159"/>
        <v>0</v>
      </c>
      <c r="K432" s="167">
        <f t="shared" si="160"/>
        <v>0</v>
      </c>
      <c r="L432" s="34">
        <f t="shared" si="161"/>
        <v>250.87049999999999</v>
      </c>
      <c r="M432" s="34">
        <f t="shared" si="162"/>
        <v>385</v>
      </c>
      <c r="N432" s="34">
        <f t="shared" si="163"/>
        <v>643.85</v>
      </c>
      <c r="O432" s="32">
        <f t="shared" si="164"/>
        <v>258.85000000000002</v>
      </c>
      <c r="P432" s="32">
        <f t="shared" si="165"/>
        <v>0</v>
      </c>
      <c r="Q432" s="32">
        <f t="shared" si="166"/>
        <v>0</v>
      </c>
      <c r="R432" s="36">
        <f t="shared" si="167"/>
        <v>0</v>
      </c>
      <c r="S432" s="36">
        <f t="shared" si="168"/>
        <v>0</v>
      </c>
      <c r="T432" s="36">
        <f t="shared" si="169"/>
        <v>0</v>
      </c>
      <c r="U432" s="196">
        <f>'09-22 Hourly Purch Alloc'!J426</f>
        <v>89.473187387701302</v>
      </c>
      <c r="V432" s="185">
        <f t="shared" si="170"/>
        <v>0</v>
      </c>
      <c r="W432" s="37">
        <f t="shared" si="171"/>
        <v>0</v>
      </c>
      <c r="X432" s="38">
        <f t="shared" si="172"/>
        <v>0</v>
      </c>
      <c r="Y432" s="39">
        <f t="shared" si="173"/>
        <v>0</v>
      </c>
      <c r="Z432" s="246"/>
      <c r="AA432" s="189">
        <f t="shared" si="174"/>
        <v>0</v>
      </c>
      <c r="AB432" s="25">
        <f t="shared" si="175"/>
        <v>0</v>
      </c>
      <c r="AD432" s="29"/>
      <c r="AE432" s="67">
        <f>'09-22 Gen Pivot'!V426</f>
        <v>250.87049999999999</v>
      </c>
      <c r="AF432" s="195">
        <f>'09-22 KP Int Load &amp; Marg Loss'!N422</f>
        <v>643.85</v>
      </c>
      <c r="AG432" s="302">
        <f>'09-22 KP Int Load &amp; Marg Loss'!V422</f>
        <v>8.3999999999999986</v>
      </c>
      <c r="AH432" s="67">
        <f>'09-22 Gen Pivot'!W426</f>
        <v>385</v>
      </c>
      <c r="AJ432" s="197">
        <f>'09-22 Gen Pivot'!Y426</f>
        <v>385</v>
      </c>
      <c r="AL432" s="29">
        <f t="shared" si="177"/>
        <v>0</v>
      </c>
      <c r="AN432" s="29">
        <f t="shared" si="178"/>
        <v>250.87049999999999</v>
      </c>
      <c r="AP432" s="33">
        <f t="shared" si="179"/>
        <v>-134.12950000000001</v>
      </c>
      <c r="AR432" s="197">
        <f>'09-22 Gen Pivot'!X426</f>
        <v>1404.9</v>
      </c>
    </row>
    <row r="433" spans="1:44" x14ac:dyDescent="0.25">
      <c r="A433" s="202">
        <f t="shared" si="176"/>
        <v>44822.58333333231</v>
      </c>
      <c r="B433" s="232"/>
      <c r="C433" s="174"/>
      <c r="D433" s="232"/>
      <c r="E433" s="131">
        <f t="shared" si="155"/>
        <v>0</v>
      </c>
      <c r="F433" s="50">
        <f t="shared" si="156"/>
        <v>0</v>
      </c>
      <c r="G433" s="49">
        <f t="shared" si="157"/>
        <v>0</v>
      </c>
      <c r="H433" s="54">
        <f>'09-22 Hourly Purch Alloc'!F427</f>
        <v>419.161</v>
      </c>
      <c r="I433" s="44">
        <f t="shared" si="158"/>
        <v>8.8999999999999986</v>
      </c>
      <c r="J433" s="34">
        <f t="shared" si="159"/>
        <v>0</v>
      </c>
      <c r="K433" s="167">
        <f t="shared" si="160"/>
        <v>0</v>
      </c>
      <c r="L433" s="34">
        <f t="shared" si="161"/>
        <v>250.8005</v>
      </c>
      <c r="M433" s="34">
        <f t="shared" si="162"/>
        <v>385</v>
      </c>
      <c r="N433" s="34">
        <f t="shared" si="163"/>
        <v>678.87</v>
      </c>
      <c r="O433" s="32">
        <f t="shared" si="164"/>
        <v>293.87</v>
      </c>
      <c r="P433" s="32">
        <f t="shared" si="165"/>
        <v>0</v>
      </c>
      <c r="Q433" s="32">
        <f t="shared" si="166"/>
        <v>0</v>
      </c>
      <c r="R433" s="36">
        <f t="shared" si="167"/>
        <v>0</v>
      </c>
      <c r="S433" s="36">
        <f t="shared" si="168"/>
        <v>0</v>
      </c>
      <c r="T433" s="36">
        <f t="shared" si="169"/>
        <v>0</v>
      </c>
      <c r="U433" s="196">
        <f>'09-22 Hourly Purch Alloc'!J427</f>
        <v>97.830000882715709</v>
      </c>
      <c r="V433" s="185">
        <f t="shared" si="170"/>
        <v>0</v>
      </c>
      <c r="W433" s="37">
        <f t="shared" si="171"/>
        <v>0</v>
      </c>
      <c r="X433" s="38">
        <f t="shared" si="172"/>
        <v>0</v>
      </c>
      <c r="Y433" s="39">
        <f t="shared" si="173"/>
        <v>0</v>
      </c>
      <c r="Z433" s="246"/>
      <c r="AA433" s="189">
        <f t="shared" si="174"/>
        <v>0</v>
      </c>
      <c r="AB433" s="25">
        <f t="shared" si="175"/>
        <v>0</v>
      </c>
      <c r="AD433" s="29"/>
      <c r="AE433" s="67">
        <f>'09-22 Gen Pivot'!V427</f>
        <v>250.8005</v>
      </c>
      <c r="AF433" s="195">
        <f>'09-22 KP Int Load &amp; Marg Loss'!N423</f>
        <v>678.87</v>
      </c>
      <c r="AG433" s="302">
        <f>'09-22 KP Int Load &amp; Marg Loss'!V423</f>
        <v>8.8999999999999986</v>
      </c>
      <c r="AH433" s="67">
        <f>'09-22 Gen Pivot'!W427</f>
        <v>385</v>
      </c>
      <c r="AJ433" s="197">
        <f>'09-22 Gen Pivot'!Y427</f>
        <v>385</v>
      </c>
      <c r="AL433" s="29">
        <f t="shared" si="177"/>
        <v>0</v>
      </c>
      <c r="AN433" s="29">
        <f t="shared" si="178"/>
        <v>250.8005</v>
      </c>
      <c r="AP433" s="33">
        <f t="shared" si="179"/>
        <v>-134.1995</v>
      </c>
      <c r="AR433" s="197">
        <f>'09-22 Gen Pivot'!X427</f>
        <v>1404.9</v>
      </c>
    </row>
    <row r="434" spans="1:44" x14ac:dyDescent="0.25">
      <c r="A434" s="202">
        <f t="shared" si="176"/>
        <v>44822.624999998974</v>
      </c>
      <c r="B434" s="232"/>
      <c r="C434" s="174"/>
      <c r="D434" s="232"/>
      <c r="E434" s="131">
        <f t="shared" si="155"/>
        <v>0</v>
      </c>
      <c r="F434" s="50">
        <f t="shared" si="156"/>
        <v>0</v>
      </c>
      <c r="G434" s="49">
        <f t="shared" si="157"/>
        <v>0</v>
      </c>
      <c r="H434" s="54">
        <f>'09-22 Hourly Purch Alloc'!F428</f>
        <v>440.02200000000005</v>
      </c>
      <c r="I434" s="44">
        <f t="shared" si="158"/>
        <v>8.7799999999999994</v>
      </c>
      <c r="J434" s="34">
        <f t="shared" si="159"/>
        <v>0</v>
      </c>
      <c r="K434" s="167">
        <f t="shared" si="160"/>
        <v>0</v>
      </c>
      <c r="L434" s="34">
        <f t="shared" si="161"/>
        <v>250.97399999999999</v>
      </c>
      <c r="M434" s="34">
        <f t="shared" si="162"/>
        <v>385</v>
      </c>
      <c r="N434" s="34">
        <f t="shared" si="163"/>
        <v>699.78000000000009</v>
      </c>
      <c r="O434" s="32">
        <f t="shared" si="164"/>
        <v>314.78000000000009</v>
      </c>
      <c r="P434" s="32">
        <f t="shared" si="165"/>
        <v>0</v>
      </c>
      <c r="Q434" s="32">
        <f t="shared" si="166"/>
        <v>0</v>
      </c>
      <c r="R434" s="36">
        <f t="shared" si="167"/>
        <v>0</v>
      </c>
      <c r="S434" s="36">
        <f t="shared" si="168"/>
        <v>0</v>
      </c>
      <c r="T434" s="36">
        <f t="shared" si="169"/>
        <v>0</v>
      </c>
      <c r="U434" s="196">
        <f>'09-22 Hourly Purch Alloc'!J428</f>
        <v>111.56999990909543</v>
      </c>
      <c r="V434" s="185">
        <f t="shared" si="170"/>
        <v>0</v>
      </c>
      <c r="W434" s="37">
        <f t="shared" si="171"/>
        <v>0</v>
      </c>
      <c r="X434" s="38">
        <f t="shared" si="172"/>
        <v>0</v>
      </c>
      <c r="Y434" s="39">
        <f t="shared" si="173"/>
        <v>0</v>
      </c>
      <c r="Z434" s="246"/>
      <c r="AA434" s="189">
        <f t="shared" si="174"/>
        <v>0</v>
      </c>
      <c r="AB434" s="25">
        <f t="shared" si="175"/>
        <v>0</v>
      </c>
      <c r="AD434" s="29"/>
      <c r="AE434" s="67">
        <f>'09-22 Gen Pivot'!V428</f>
        <v>250.97399999999999</v>
      </c>
      <c r="AF434" s="195">
        <f>'09-22 KP Int Load &amp; Marg Loss'!N424</f>
        <v>699.78000000000009</v>
      </c>
      <c r="AG434" s="302">
        <f>'09-22 KP Int Load &amp; Marg Loss'!V424</f>
        <v>8.7799999999999994</v>
      </c>
      <c r="AH434" s="67">
        <f>'09-22 Gen Pivot'!W428</f>
        <v>385</v>
      </c>
      <c r="AJ434" s="197">
        <f>'09-22 Gen Pivot'!Y428</f>
        <v>385</v>
      </c>
      <c r="AL434" s="29">
        <f t="shared" si="177"/>
        <v>0</v>
      </c>
      <c r="AN434" s="29">
        <f t="shared" si="178"/>
        <v>250.97399999999999</v>
      </c>
      <c r="AP434" s="33">
        <f t="shared" si="179"/>
        <v>-134.02600000000001</v>
      </c>
      <c r="AR434" s="197">
        <f>'09-22 Gen Pivot'!X428</f>
        <v>1404.9</v>
      </c>
    </row>
    <row r="435" spans="1:44" x14ac:dyDescent="0.25">
      <c r="A435" s="202">
        <f t="shared" si="176"/>
        <v>44822.666666665638</v>
      </c>
      <c r="B435" s="232"/>
      <c r="C435" s="174"/>
      <c r="D435" s="232"/>
      <c r="E435" s="131">
        <f t="shared" si="155"/>
        <v>0</v>
      </c>
      <c r="F435" s="50">
        <f t="shared" si="156"/>
        <v>0</v>
      </c>
      <c r="G435" s="49">
        <f t="shared" si="157"/>
        <v>0</v>
      </c>
      <c r="H435" s="54">
        <f>'09-22 Hourly Purch Alloc'!F429</f>
        <v>465.42699999999996</v>
      </c>
      <c r="I435" s="44">
        <f t="shared" si="158"/>
        <v>8.9899999999999984</v>
      </c>
      <c r="J435" s="34">
        <f t="shared" si="159"/>
        <v>0</v>
      </c>
      <c r="K435" s="167">
        <f t="shared" si="160"/>
        <v>0</v>
      </c>
      <c r="L435" s="34">
        <f t="shared" si="161"/>
        <v>250.88399999999999</v>
      </c>
      <c r="M435" s="34">
        <f t="shared" si="162"/>
        <v>385</v>
      </c>
      <c r="N435" s="34">
        <f t="shared" si="163"/>
        <v>725.31</v>
      </c>
      <c r="O435" s="32">
        <f t="shared" si="164"/>
        <v>340.30999999999995</v>
      </c>
      <c r="P435" s="32">
        <f t="shared" si="165"/>
        <v>0</v>
      </c>
      <c r="Q435" s="32">
        <f t="shared" si="166"/>
        <v>0</v>
      </c>
      <c r="R435" s="36">
        <f t="shared" si="167"/>
        <v>0</v>
      </c>
      <c r="S435" s="36">
        <f t="shared" si="168"/>
        <v>0</v>
      </c>
      <c r="T435" s="36">
        <f t="shared" si="169"/>
        <v>0</v>
      </c>
      <c r="U435" s="196">
        <f>'09-22 Hourly Purch Alloc'!J429</f>
        <v>126.49153149258639</v>
      </c>
      <c r="V435" s="185">
        <f t="shared" si="170"/>
        <v>0</v>
      </c>
      <c r="W435" s="37">
        <f t="shared" si="171"/>
        <v>0</v>
      </c>
      <c r="X435" s="38">
        <f t="shared" si="172"/>
        <v>0</v>
      </c>
      <c r="Y435" s="39">
        <f t="shared" si="173"/>
        <v>0</v>
      </c>
      <c r="Z435" s="246"/>
      <c r="AA435" s="189">
        <f t="shared" si="174"/>
        <v>0</v>
      </c>
      <c r="AB435" s="25">
        <f t="shared" si="175"/>
        <v>0</v>
      </c>
      <c r="AD435" s="29"/>
      <c r="AE435" s="67">
        <f>'09-22 Gen Pivot'!V429</f>
        <v>250.88399999999999</v>
      </c>
      <c r="AF435" s="195">
        <f>'09-22 KP Int Load &amp; Marg Loss'!N425</f>
        <v>725.31</v>
      </c>
      <c r="AG435" s="302">
        <f>'09-22 KP Int Load &amp; Marg Loss'!V425</f>
        <v>8.9899999999999984</v>
      </c>
      <c r="AH435" s="67">
        <f>'09-22 Gen Pivot'!W429</f>
        <v>385</v>
      </c>
      <c r="AJ435" s="197">
        <f>'09-22 Gen Pivot'!Y429</f>
        <v>385</v>
      </c>
      <c r="AL435" s="29">
        <f t="shared" si="177"/>
        <v>0</v>
      </c>
      <c r="AN435" s="29">
        <f t="shared" si="178"/>
        <v>250.88399999999999</v>
      </c>
      <c r="AP435" s="33">
        <f t="shared" si="179"/>
        <v>-134.11600000000001</v>
      </c>
      <c r="AR435" s="197">
        <f>'09-22 Gen Pivot'!X429</f>
        <v>1404.9</v>
      </c>
    </row>
    <row r="436" spans="1:44" x14ac:dyDescent="0.25">
      <c r="A436" s="202">
        <f t="shared" si="176"/>
        <v>44822.708333332303</v>
      </c>
      <c r="B436" s="232"/>
      <c r="C436" s="174"/>
      <c r="D436" s="232"/>
      <c r="E436" s="131">
        <f t="shared" si="155"/>
        <v>0</v>
      </c>
      <c r="F436" s="50">
        <f t="shared" si="156"/>
        <v>0</v>
      </c>
      <c r="G436" s="49">
        <f t="shared" si="157"/>
        <v>0</v>
      </c>
      <c r="H436" s="54">
        <f>'09-22 Hourly Purch Alloc'!F430</f>
        <v>471.99200000000002</v>
      </c>
      <c r="I436" s="44">
        <f t="shared" si="158"/>
        <v>9.6</v>
      </c>
      <c r="J436" s="34">
        <f t="shared" si="159"/>
        <v>0</v>
      </c>
      <c r="K436" s="167">
        <f t="shared" si="160"/>
        <v>0</v>
      </c>
      <c r="L436" s="34">
        <f t="shared" si="161"/>
        <v>250.952</v>
      </c>
      <c r="M436" s="34">
        <f t="shared" si="162"/>
        <v>385</v>
      </c>
      <c r="N436" s="34">
        <f t="shared" si="163"/>
        <v>732.55</v>
      </c>
      <c r="O436" s="32">
        <f t="shared" si="164"/>
        <v>347.54999999999995</v>
      </c>
      <c r="P436" s="32">
        <f t="shared" si="165"/>
        <v>0</v>
      </c>
      <c r="Q436" s="32">
        <f t="shared" si="166"/>
        <v>0</v>
      </c>
      <c r="R436" s="36">
        <f t="shared" si="167"/>
        <v>0</v>
      </c>
      <c r="S436" s="36">
        <f t="shared" si="168"/>
        <v>0</v>
      </c>
      <c r="T436" s="36">
        <f t="shared" si="169"/>
        <v>0</v>
      </c>
      <c r="U436" s="196">
        <f>'09-22 Hourly Purch Alloc'!J430</f>
        <v>151.599999576264</v>
      </c>
      <c r="V436" s="185">
        <f t="shared" si="170"/>
        <v>0</v>
      </c>
      <c r="W436" s="37">
        <f t="shared" si="171"/>
        <v>0</v>
      </c>
      <c r="X436" s="38">
        <f t="shared" si="172"/>
        <v>0</v>
      </c>
      <c r="Y436" s="39">
        <f t="shared" si="173"/>
        <v>0</v>
      </c>
      <c r="Z436" s="246"/>
      <c r="AA436" s="189">
        <f t="shared" si="174"/>
        <v>0</v>
      </c>
      <c r="AB436" s="25">
        <f t="shared" si="175"/>
        <v>0</v>
      </c>
      <c r="AD436" s="29"/>
      <c r="AE436" s="67">
        <f>'09-22 Gen Pivot'!V430</f>
        <v>250.952</v>
      </c>
      <c r="AF436" s="195">
        <f>'09-22 KP Int Load &amp; Marg Loss'!N426</f>
        <v>732.55</v>
      </c>
      <c r="AG436" s="302">
        <f>'09-22 KP Int Load &amp; Marg Loss'!V426</f>
        <v>9.6</v>
      </c>
      <c r="AH436" s="67">
        <f>'09-22 Gen Pivot'!W430</f>
        <v>385</v>
      </c>
      <c r="AJ436" s="197">
        <f>'09-22 Gen Pivot'!Y430</f>
        <v>385</v>
      </c>
      <c r="AL436" s="29">
        <f t="shared" si="177"/>
        <v>0</v>
      </c>
      <c r="AN436" s="29">
        <f t="shared" si="178"/>
        <v>250.952</v>
      </c>
      <c r="AP436" s="33">
        <f t="shared" si="179"/>
        <v>-134.048</v>
      </c>
      <c r="AR436" s="197">
        <f>'09-22 Gen Pivot'!X430</f>
        <v>1404.9</v>
      </c>
    </row>
    <row r="437" spans="1:44" x14ac:dyDescent="0.25">
      <c r="A437" s="202">
        <f t="shared" si="176"/>
        <v>44822.749999998967</v>
      </c>
      <c r="B437" s="232"/>
      <c r="C437" s="174"/>
      <c r="D437" s="232"/>
      <c r="E437" s="131">
        <f t="shared" si="155"/>
        <v>0</v>
      </c>
      <c r="F437" s="50">
        <f t="shared" si="156"/>
        <v>0</v>
      </c>
      <c r="G437" s="49">
        <f t="shared" si="157"/>
        <v>0</v>
      </c>
      <c r="H437" s="54">
        <f>'09-22 Hourly Purch Alloc'!F431</f>
        <v>463.08600000000001</v>
      </c>
      <c r="I437" s="44">
        <f t="shared" si="158"/>
        <v>9.7000000000000011</v>
      </c>
      <c r="J437" s="34">
        <f t="shared" si="159"/>
        <v>0</v>
      </c>
      <c r="K437" s="167">
        <f t="shared" si="160"/>
        <v>0</v>
      </c>
      <c r="L437" s="34">
        <f t="shared" si="161"/>
        <v>259.07400000000001</v>
      </c>
      <c r="M437" s="34">
        <f t="shared" si="162"/>
        <v>385</v>
      </c>
      <c r="N437" s="34">
        <f t="shared" si="163"/>
        <v>731.87</v>
      </c>
      <c r="O437" s="32">
        <f t="shared" si="164"/>
        <v>346.87</v>
      </c>
      <c r="P437" s="32">
        <f t="shared" si="165"/>
        <v>0</v>
      </c>
      <c r="Q437" s="32">
        <f t="shared" si="166"/>
        <v>0</v>
      </c>
      <c r="R437" s="36">
        <f t="shared" si="167"/>
        <v>0</v>
      </c>
      <c r="S437" s="36">
        <f t="shared" si="168"/>
        <v>0</v>
      </c>
      <c r="T437" s="36">
        <f t="shared" si="169"/>
        <v>0</v>
      </c>
      <c r="U437" s="196">
        <f>'09-22 Hourly Purch Alloc'!J431</f>
        <v>165.63999991362294</v>
      </c>
      <c r="V437" s="185">
        <f t="shared" si="170"/>
        <v>0</v>
      </c>
      <c r="W437" s="37">
        <f t="shared" si="171"/>
        <v>0</v>
      </c>
      <c r="X437" s="38">
        <f t="shared" si="172"/>
        <v>0</v>
      </c>
      <c r="Y437" s="39">
        <f t="shared" si="173"/>
        <v>0</v>
      </c>
      <c r="Z437" s="246"/>
      <c r="AA437" s="189">
        <f t="shared" si="174"/>
        <v>0</v>
      </c>
      <c r="AB437" s="25">
        <f t="shared" si="175"/>
        <v>0</v>
      </c>
      <c r="AD437" s="29"/>
      <c r="AE437" s="67">
        <f>'09-22 Gen Pivot'!V431</f>
        <v>259.07400000000001</v>
      </c>
      <c r="AF437" s="195">
        <f>'09-22 KP Int Load &amp; Marg Loss'!N427</f>
        <v>731.87</v>
      </c>
      <c r="AG437" s="302">
        <f>'09-22 KP Int Load &amp; Marg Loss'!V427</f>
        <v>9.7000000000000011</v>
      </c>
      <c r="AH437" s="67">
        <f>'09-22 Gen Pivot'!W431</f>
        <v>385</v>
      </c>
      <c r="AJ437" s="197">
        <f>'09-22 Gen Pivot'!Y431</f>
        <v>385</v>
      </c>
      <c r="AL437" s="29">
        <f t="shared" si="177"/>
        <v>0</v>
      </c>
      <c r="AN437" s="29">
        <f t="shared" si="178"/>
        <v>259.07400000000001</v>
      </c>
      <c r="AP437" s="33">
        <f t="shared" si="179"/>
        <v>-125.92599999999999</v>
      </c>
      <c r="AR437" s="197">
        <f>'09-22 Gen Pivot'!X431</f>
        <v>1404.9</v>
      </c>
    </row>
    <row r="438" spans="1:44" x14ac:dyDescent="0.25">
      <c r="A438" s="202">
        <f t="shared" si="176"/>
        <v>44822.791666665631</v>
      </c>
      <c r="B438" s="232"/>
      <c r="C438" s="174"/>
      <c r="D438" s="232"/>
      <c r="E438" s="131">
        <f t="shared" si="155"/>
        <v>0</v>
      </c>
      <c r="F438" s="50">
        <f t="shared" si="156"/>
        <v>0</v>
      </c>
      <c r="G438" s="49">
        <f t="shared" si="157"/>
        <v>0</v>
      </c>
      <c r="H438" s="54">
        <f>'09-22 Hourly Purch Alloc'!F432</f>
        <v>445.70100000000002</v>
      </c>
      <c r="I438" s="44">
        <f t="shared" si="158"/>
        <v>9.61</v>
      </c>
      <c r="J438" s="34">
        <f t="shared" si="159"/>
        <v>0</v>
      </c>
      <c r="K438" s="167">
        <f t="shared" si="160"/>
        <v>0</v>
      </c>
      <c r="L438" s="34">
        <f t="shared" si="161"/>
        <v>251.62</v>
      </c>
      <c r="M438" s="34">
        <f t="shared" si="162"/>
        <v>385</v>
      </c>
      <c r="N438" s="34">
        <f t="shared" si="163"/>
        <v>706.93000000000006</v>
      </c>
      <c r="O438" s="32">
        <f t="shared" si="164"/>
        <v>321.93000000000006</v>
      </c>
      <c r="P438" s="32">
        <f t="shared" si="165"/>
        <v>0</v>
      </c>
      <c r="Q438" s="32">
        <f t="shared" si="166"/>
        <v>0</v>
      </c>
      <c r="R438" s="36">
        <f t="shared" si="167"/>
        <v>0</v>
      </c>
      <c r="S438" s="36">
        <f t="shared" si="168"/>
        <v>0</v>
      </c>
      <c r="T438" s="36">
        <f t="shared" si="169"/>
        <v>0</v>
      </c>
      <c r="U438" s="196">
        <f>'09-22 Hourly Purch Alloc'!J432</f>
        <v>136.25999941664926</v>
      </c>
      <c r="V438" s="185">
        <f t="shared" si="170"/>
        <v>0</v>
      </c>
      <c r="W438" s="37">
        <f t="shared" si="171"/>
        <v>0</v>
      </c>
      <c r="X438" s="38">
        <f t="shared" si="172"/>
        <v>0</v>
      </c>
      <c r="Y438" s="39">
        <f t="shared" si="173"/>
        <v>0</v>
      </c>
      <c r="Z438" s="246"/>
      <c r="AA438" s="189">
        <f t="shared" si="174"/>
        <v>0</v>
      </c>
      <c r="AB438" s="25">
        <f t="shared" si="175"/>
        <v>0</v>
      </c>
      <c r="AD438" s="29"/>
      <c r="AE438" s="67">
        <f>'09-22 Gen Pivot'!V432</f>
        <v>251.62</v>
      </c>
      <c r="AF438" s="195">
        <f>'09-22 KP Int Load &amp; Marg Loss'!N428</f>
        <v>706.93000000000006</v>
      </c>
      <c r="AG438" s="302">
        <f>'09-22 KP Int Load &amp; Marg Loss'!V428</f>
        <v>9.61</v>
      </c>
      <c r="AH438" s="67">
        <f>'09-22 Gen Pivot'!W432</f>
        <v>385</v>
      </c>
      <c r="AJ438" s="197">
        <f>'09-22 Gen Pivot'!Y432</f>
        <v>385</v>
      </c>
      <c r="AL438" s="29">
        <f t="shared" si="177"/>
        <v>0</v>
      </c>
      <c r="AN438" s="29">
        <f t="shared" si="178"/>
        <v>251.62</v>
      </c>
      <c r="AP438" s="33">
        <f t="shared" si="179"/>
        <v>-133.38</v>
      </c>
      <c r="AR438" s="197">
        <f>'09-22 Gen Pivot'!X432</f>
        <v>1404.9</v>
      </c>
    </row>
    <row r="439" spans="1:44" x14ac:dyDescent="0.25">
      <c r="A439" s="202">
        <f t="shared" si="176"/>
        <v>44822.833333332295</v>
      </c>
      <c r="B439" s="232"/>
      <c r="C439" s="174"/>
      <c r="D439" s="232"/>
      <c r="E439" s="131">
        <f t="shared" si="155"/>
        <v>0</v>
      </c>
      <c r="F439" s="50">
        <f t="shared" si="156"/>
        <v>0</v>
      </c>
      <c r="G439" s="49">
        <f t="shared" si="157"/>
        <v>0</v>
      </c>
      <c r="H439" s="54">
        <f>'09-22 Hourly Purch Alloc'!F433</f>
        <v>419.86500000000001</v>
      </c>
      <c r="I439" s="44">
        <f t="shared" si="158"/>
        <v>9.41</v>
      </c>
      <c r="J439" s="34">
        <f t="shared" si="159"/>
        <v>0</v>
      </c>
      <c r="K439" s="167">
        <f t="shared" si="160"/>
        <v>0</v>
      </c>
      <c r="L439" s="34">
        <f t="shared" si="161"/>
        <v>251.07249999999999</v>
      </c>
      <c r="M439" s="34">
        <f t="shared" si="162"/>
        <v>385</v>
      </c>
      <c r="N439" s="34">
        <f t="shared" si="163"/>
        <v>680.34999999999991</v>
      </c>
      <c r="O439" s="32">
        <f t="shared" si="164"/>
        <v>295.34999999999991</v>
      </c>
      <c r="P439" s="32">
        <f t="shared" si="165"/>
        <v>0</v>
      </c>
      <c r="Q439" s="32">
        <f t="shared" si="166"/>
        <v>0</v>
      </c>
      <c r="R439" s="36">
        <f t="shared" si="167"/>
        <v>0</v>
      </c>
      <c r="S439" s="36">
        <f t="shared" si="168"/>
        <v>0</v>
      </c>
      <c r="T439" s="36">
        <f t="shared" si="169"/>
        <v>0</v>
      </c>
      <c r="U439" s="196">
        <f>'09-22 Hourly Purch Alloc'!J433</f>
        <v>126.13781153465995</v>
      </c>
      <c r="V439" s="185">
        <f t="shared" si="170"/>
        <v>0</v>
      </c>
      <c r="W439" s="37">
        <f t="shared" si="171"/>
        <v>0</v>
      </c>
      <c r="X439" s="38">
        <f t="shared" si="172"/>
        <v>0</v>
      </c>
      <c r="Y439" s="39">
        <f t="shared" si="173"/>
        <v>0</v>
      </c>
      <c r="Z439" s="246"/>
      <c r="AA439" s="189">
        <f t="shared" si="174"/>
        <v>0</v>
      </c>
      <c r="AB439" s="25">
        <f t="shared" si="175"/>
        <v>0</v>
      </c>
      <c r="AD439" s="29"/>
      <c r="AE439" s="67">
        <f>'09-22 Gen Pivot'!V433</f>
        <v>251.07249999999999</v>
      </c>
      <c r="AF439" s="195">
        <f>'09-22 KP Int Load &amp; Marg Loss'!N429</f>
        <v>680.34999999999991</v>
      </c>
      <c r="AG439" s="302">
        <f>'09-22 KP Int Load &amp; Marg Loss'!V429</f>
        <v>9.41</v>
      </c>
      <c r="AH439" s="67">
        <f>'09-22 Gen Pivot'!W433</f>
        <v>385</v>
      </c>
      <c r="AJ439" s="197">
        <f>'09-22 Gen Pivot'!Y433</f>
        <v>385</v>
      </c>
      <c r="AL439" s="29">
        <f t="shared" si="177"/>
        <v>0</v>
      </c>
      <c r="AN439" s="29">
        <f t="shared" si="178"/>
        <v>251.07249999999999</v>
      </c>
      <c r="AP439" s="33">
        <f t="shared" si="179"/>
        <v>-133.92750000000001</v>
      </c>
      <c r="AR439" s="197">
        <f>'09-22 Gen Pivot'!X433</f>
        <v>1404.9</v>
      </c>
    </row>
    <row r="440" spans="1:44" x14ac:dyDescent="0.25">
      <c r="A440" s="202">
        <f t="shared" si="176"/>
        <v>44822.87499999896</v>
      </c>
      <c r="B440" s="232"/>
      <c r="C440" s="174"/>
      <c r="D440" s="232"/>
      <c r="E440" s="131">
        <f t="shared" si="155"/>
        <v>0</v>
      </c>
      <c r="F440" s="50">
        <f t="shared" si="156"/>
        <v>0</v>
      </c>
      <c r="G440" s="49">
        <f t="shared" si="157"/>
        <v>0</v>
      </c>
      <c r="H440" s="54">
        <f>'09-22 Hourly Purch Alloc'!F434</f>
        <v>410.69100000000003</v>
      </c>
      <c r="I440" s="44">
        <f t="shared" si="158"/>
        <v>8.9899999999999984</v>
      </c>
      <c r="J440" s="34">
        <f t="shared" si="159"/>
        <v>0</v>
      </c>
      <c r="K440" s="167">
        <f t="shared" si="160"/>
        <v>0</v>
      </c>
      <c r="L440" s="34">
        <f t="shared" si="161"/>
        <v>250.94300000000001</v>
      </c>
      <c r="M440" s="34">
        <f t="shared" si="162"/>
        <v>385</v>
      </c>
      <c r="N440" s="34">
        <f t="shared" si="163"/>
        <v>670.63</v>
      </c>
      <c r="O440" s="32">
        <f t="shared" si="164"/>
        <v>285.63</v>
      </c>
      <c r="P440" s="32">
        <f t="shared" si="165"/>
        <v>0</v>
      </c>
      <c r="Q440" s="32">
        <f t="shared" si="166"/>
        <v>0</v>
      </c>
      <c r="R440" s="36">
        <f t="shared" si="167"/>
        <v>0</v>
      </c>
      <c r="S440" s="36">
        <f t="shared" si="168"/>
        <v>0</v>
      </c>
      <c r="T440" s="36">
        <f t="shared" si="169"/>
        <v>0</v>
      </c>
      <c r="U440" s="196">
        <f>'09-22 Hourly Purch Alloc'!J434</f>
        <v>106.13265812739991</v>
      </c>
      <c r="V440" s="185">
        <f t="shared" si="170"/>
        <v>0</v>
      </c>
      <c r="W440" s="37">
        <f t="shared" si="171"/>
        <v>0</v>
      </c>
      <c r="X440" s="38">
        <f t="shared" si="172"/>
        <v>0</v>
      </c>
      <c r="Y440" s="39">
        <f t="shared" si="173"/>
        <v>0</v>
      </c>
      <c r="Z440" s="246"/>
      <c r="AA440" s="189">
        <f t="shared" si="174"/>
        <v>0</v>
      </c>
      <c r="AB440" s="25">
        <f t="shared" si="175"/>
        <v>0</v>
      </c>
      <c r="AD440" s="29"/>
      <c r="AE440" s="67">
        <f>'09-22 Gen Pivot'!V434</f>
        <v>250.94300000000001</v>
      </c>
      <c r="AF440" s="195">
        <f>'09-22 KP Int Load &amp; Marg Loss'!N430</f>
        <v>670.63</v>
      </c>
      <c r="AG440" s="302">
        <f>'09-22 KP Int Load &amp; Marg Loss'!V430</f>
        <v>8.9899999999999984</v>
      </c>
      <c r="AH440" s="67">
        <f>'09-22 Gen Pivot'!W434</f>
        <v>385</v>
      </c>
      <c r="AJ440" s="197">
        <f>'09-22 Gen Pivot'!Y434</f>
        <v>385</v>
      </c>
      <c r="AL440" s="29">
        <f t="shared" si="177"/>
        <v>0</v>
      </c>
      <c r="AN440" s="29">
        <f t="shared" si="178"/>
        <v>250.94300000000001</v>
      </c>
      <c r="AP440" s="33">
        <f t="shared" si="179"/>
        <v>-134.05699999999999</v>
      </c>
      <c r="AR440" s="197">
        <f>'09-22 Gen Pivot'!X434</f>
        <v>1404.9</v>
      </c>
    </row>
    <row r="441" spans="1:44" x14ac:dyDescent="0.25">
      <c r="A441" s="202">
        <f t="shared" si="176"/>
        <v>44822.916666665624</v>
      </c>
      <c r="B441" s="232"/>
      <c r="C441" s="174"/>
      <c r="D441" s="232"/>
      <c r="E441" s="131">
        <f t="shared" si="155"/>
        <v>0</v>
      </c>
      <c r="F441" s="50">
        <f t="shared" si="156"/>
        <v>0</v>
      </c>
      <c r="G441" s="49">
        <f t="shared" si="157"/>
        <v>0</v>
      </c>
      <c r="H441" s="54">
        <f>'09-22 Hourly Purch Alloc'!F435</f>
        <v>372.34200000000004</v>
      </c>
      <c r="I441" s="44">
        <f t="shared" si="158"/>
        <v>8.6199999999999992</v>
      </c>
      <c r="J441" s="34">
        <f t="shared" si="159"/>
        <v>0</v>
      </c>
      <c r="K441" s="167">
        <f t="shared" si="160"/>
        <v>0</v>
      </c>
      <c r="L441" s="34">
        <f t="shared" si="161"/>
        <v>250.7895</v>
      </c>
      <c r="M441" s="34">
        <f t="shared" si="162"/>
        <v>385</v>
      </c>
      <c r="N441" s="34">
        <f t="shared" si="163"/>
        <v>631.7399999999999</v>
      </c>
      <c r="O441" s="32">
        <f t="shared" si="164"/>
        <v>246.7399999999999</v>
      </c>
      <c r="P441" s="32">
        <f t="shared" si="165"/>
        <v>0</v>
      </c>
      <c r="Q441" s="32">
        <f t="shared" si="166"/>
        <v>0</v>
      </c>
      <c r="R441" s="36">
        <f t="shared" si="167"/>
        <v>0</v>
      </c>
      <c r="S441" s="36">
        <f t="shared" si="168"/>
        <v>0</v>
      </c>
      <c r="T441" s="36">
        <f t="shared" si="169"/>
        <v>0</v>
      </c>
      <c r="U441" s="196">
        <f>'09-22 Hourly Purch Alloc'!J435</f>
        <v>92.359999677715635</v>
      </c>
      <c r="V441" s="185">
        <f t="shared" si="170"/>
        <v>0</v>
      </c>
      <c r="W441" s="37">
        <f t="shared" si="171"/>
        <v>0</v>
      </c>
      <c r="X441" s="38">
        <f t="shared" si="172"/>
        <v>0</v>
      </c>
      <c r="Y441" s="39">
        <f t="shared" si="173"/>
        <v>0</v>
      </c>
      <c r="Z441" s="246"/>
      <c r="AA441" s="189">
        <f t="shared" si="174"/>
        <v>0</v>
      </c>
      <c r="AB441" s="25">
        <f t="shared" si="175"/>
        <v>0</v>
      </c>
      <c r="AD441" s="29"/>
      <c r="AE441" s="67">
        <f>'09-22 Gen Pivot'!V435</f>
        <v>250.7895</v>
      </c>
      <c r="AF441" s="195">
        <f>'09-22 KP Int Load &amp; Marg Loss'!N431</f>
        <v>631.7399999999999</v>
      </c>
      <c r="AG441" s="302">
        <f>'09-22 KP Int Load &amp; Marg Loss'!V431</f>
        <v>8.6199999999999992</v>
      </c>
      <c r="AH441" s="67">
        <f>'09-22 Gen Pivot'!W435</f>
        <v>385</v>
      </c>
      <c r="AJ441" s="197">
        <f>'09-22 Gen Pivot'!Y435</f>
        <v>385</v>
      </c>
      <c r="AL441" s="29">
        <f t="shared" si="177"/>
        <v>0</v>
      </c>
      <c r="AN441" s="29">
        <f t="shared" si="178"/>
        <v>250.7895</v>
      </c>
      <c r="AP441" s="33">
        <f t="shared" si="179"/>
        <v>-134.2105</v>
      </c>
      <c r="AR441" s="197">
        <f>'09-22 Gen Pivot'!X435</f>
        <v>1404.9</v>
      </c>
    </row>
    <row r="442" spans="1:44" x14ac:dyDescent="0.25">
      <c r="A442" s="202">
        <f t="shared" si="176"/>
        <v>44822.958333332288</v>
      </c>
      <c r="B442" s="232"/>
      <c r="C442" s="174"/>
      <c r="D442" s="232"/>
      <c r="E442" s="131">
        <f t="shared" si="155"/>
        <v>0</v>
      </c>
      <c r="F442" s="50">
        <f t="shared" si="156"/>
        <v>0</v>
      </c>
      <c r="G442" s="49">
        <f t="shared" si="157"/>
        <v>0</v>
      </c>
      <c r="H442" s="54">
        <f>'09-22 Hourly Purch Alloc'!F436</f>
        <v>328.71100000000001</v>
      </c>
      <c r="I442" s="44">
        <f t="shared" si="158"/>
        <v>8.2099999999999991</v>
      </c>
      <c r="J442" s="34">
        <f t="shared" si="159"/>
        <v>0</v>
      </c>
      <c r="K442" s="167">
        <f t="shared" si="160"/>
        <v>0</v>
      </c>
      <c r="L442" s="34">
        <f t="shared" si="161"/>
        <v>250.75450000000001</v>
      </c>
      <c r="M442" s="34">
        <f t="shared" si="162"/>
        <v>385</v>
      </c>
      <c r="N442" s="34">
        <f t="shared" si="163"/>
        <v>587.67999999999995</v>
      </c>
      <c r="O442" s="32">
        <f t="shared" si="164"/>
        <v>202.67999999999995</v>
      </c>
      <c r="P442" s="32">
        <f t="shared" si="165"/>
        <v>0</v>
      </c>
      <c r="Q442" s="32">
        <f t="shared" si="166"/>
        <v>0</v>
      </c>
      <c r="R442" s="36">
        <f t="shared" si="167"/>
        <v>0</v>
      </c>
      <c r="S442" s="36">
        <f t="shared" si="168"/>
        <v>0</v>
      </c>
      <c r="T442" s="36">
        <f t="shared" si="169"/>
        <v>0</v>
      </c>
      <c r="U442" s="196">
        <f>'09-22 Hourly Purch Alloc'!J436</f>
        <v>79.327616611552386</v>
      </c>
      <c r="V442" s="185">
        <f t="shared" si="170"/>
        <v>0</v>
      </c>
      <c r="W442" s="37">
        <f t="shared" si="171"/>
        <v>0</v>
      </c>
      <c r="X442" s="38">
        <f t="shared" si="172"/>
        <v>0</v>
      </c>
      <c r="Y442" s="39">
        <f t="shared" si="173"/>
        <v>0</v>
      </c>
      <c r="Z442" s="246"/>
      <c r="AA442" s="189">
        <f t="shared" si="174"/>
        <v>0</v>
      </c>
      <c r="AB442" s="25">
        <f t="shared" si="175"/>
        <v>0</v>
      </c>
      <c r="AD442" s="29"/>
      <c r="AE442" s="67">
        <f>'09-22 Gen Pivot'!V436</f>
        <v>250.75450000000001</v>
      </c>
      <c r="AF442" s="195">
        <f>'09-22 KP Int Load &amp; Marg Loss'!N432</f>
        <v>587.67999999999995</v>
      </c>
      <c r="AG442" s="302">
        <f>'09-22 KP Int Load &amp; Marg Loss'!V432</f>
        <v>8.2099999999999991</v>
      </c>
      <c r="AH442" s="67">
        <f>'09-22 Gen Pivot'!W436</f>
        <v>385</v>
      </c>
      <c r="AJ442" s="197">
        <f>'09-22 Gen Pivot'!Y436</f>
        <v>385</v>
      </c>
      <c r="AL442" s="29">
        <f t="shared" si="177"/>
        <v>0</v>
      </c>
      <c r="AN442" s="29">
        <f t="shared" si="178"/>
        <v>250.75450000000001</v>
      </c>
      <c r="AP442" s="33">
        <f t="shared" si="179"/>
        <v>-134.24549999999999</v>
      </c>
      <c r="AR442" s="197">
        <f>'09-22 Gen Pivot'!X436</f>
        <v>1404.9</v>
      </c>
    </row>
    <row r="443" spans="1:44" x14ac:dyDescent="0.25">
      <c r="A443" s="202">
        <f t="shared" si="176"/>
        <v>44822.999999998952</v>
      </c>
      <c r="B443" s="232"/>
      <c r="C443" s="174"/>
      <c r="D443" s="232"/>
      <c r="E443" s="131">
        <f t="shared" si="155"/>
        <v>0</v>
      </c>
      <c r="F443" s="50">
        <f t="shared" si="156"/>
        <v>0</v>
      </c>
      <c r="G443" s="49">
        <f t="shared" si="157"/>
        <v>0</v>
      </c>
      <c r="H443" s="54">
        <f>'09-22 Hourly Purch Alloc'!F437</f>
        <v>291.339</v>
      </c>
      <c r="I443" s="44">
        <f t="shared" si="158"/>
        <v>7.93</v>
      </c>
      <c r="J443" s="34">
        <f t="shared" si="159"/>
        <v>0</v>
      </c>
      <c r="K443" s="167">
        <f t="shared" si="160"/>
        <v>0</v>
      </c>
      <c r="L443" s="34">
        <f t="shared" si="161"/>
        <v>250.94450000000001</v>
      </c>
      <c r="M443" s="34">
        <f t="shared" si="162"/>
        <v>385</v>
      </c>
      <c r="N443" s="34">
        <f t="shared" si="163"/>
        <v>550.20000000000005</v>
      </c>
      <c r="O443" s="32">
        <f t="shared" si="164"/>
        <v>165.20000000000005</v>
      </c>
      <c r="P443" s="32">
        <f t="shared" si="165"/>
        <v>0</v>
      </c>
      <c r="Q443" s="32">
        <f t="shared" si="166"/>
        <v>0</v>
      </c>
      <c r="R443" s="36">
        <f t="shared" si="167"/>
        <v>0</v>
      </c>
      <c r="S443" s="36">
        <f t="shared" si="168"/>
        <v>0</v>
      </c>
      <c r="T443" s="36">
        <f t="shared" si="169"/>
        <v>0</v>
      </c>
      <c r="U443" s="196">
        <f>'09-22 Hourly Purch Alloc'!J437</f>
        <v>68.469998867298926</v>
      </c>
      <c r="V443" s="185">
        <f t="shared" si="170"/>
        <v>0</v>
      </c>
      <c r="W443" s="37">
        <f t="shared" si="171"/>
        <v>0</v>
      </c>
      <c r="X443" s="38">
        <f t="shared" si="172"/>
        <v>0</v>
      </c>
      <c r="Y443" s="39">
        <f t="shared" si="173"/>
        <v>0</v>
      </c>
      <c r="Z443" s="246"/>
      <c r="AA443" s="189">
        <f t="shared" si="174"/>
        <v>0</v>
      </c>
      <c r="AB443" s="25">
        <f t="shared" si="175"/>
        <v>0</v>
      </c>
      <c r="AD443" s="29"/>
      <c r="AE443" s="67">
        <f>'09-22 Gen Pivot'!V437</f>
        <v>250.94450000000001</v>
      </c>
      <c r="AF443" s="195">
        <f>'09-22 KP Int Load &amp; Marg Loss'!N433</f>
        <v>550.20000000000005</v>
      </c>
      <c r="AG443" s="302">
        <f>'09-22 KP Int Load &amp; Marg Loss'!V433</f>
        <v>7.93</v>
      </c>
      <c r="AH443" s="67">
        <f>'09-22 Gen Pivot'!W437</f>
        <v>385</v>
      </c>
      <c r="AJ443" s="197">
        <f>'09-22 Gen Pivot'!Y437</f>
        <v>385</v>
      </c>
      <c r="AL443" s="29">
        <f t="shared" si="177"/>
        <v>0</v>
      </c>
      <c r="AN443" s="29">
        <f t="shared" si="178"/>
        <v>250.94450000000001</v>
      </c>
      <c r="AP443" s="33">
        <f t="shared" si="179"/>
        <v>-134.05549999999999</v>
      </c>
      <c r="AR443" s="197">
        <f>'09-22 Gen Pivot'!X437</f>
        <v>1404.9</v>
      </c>
    </row>
    <row r="444" spans="1:44" x14ac:dyDescent="0.25">
      <c r="A444" s="202">
        <f t="shared" si="176"/>
        <v>44823.041666665617</v>
      </c>
      <c r="B444" s="232"/>
      <c r="C444" s="174"/>
      <c r="D444" s="232"/>
      <c r="E444" s="131">
        <f t="shared" si="155"/>
        <v>0</v>
      </c>
      <c r="F444" s="50">
        <f t="shared" si="156"/>
        <v>0</v>
      </c>
      <c r="G444" s="49">
        <f t="shared" si="157"/>
        <v>0</v>
      </c>
      <c r="H444" s="54">
        <f>'09-22 Hourly Purch Alloc'!F438</f>
        <v>254.22800000000001</v>
      </c>
      <c r="I444" s="44">
        <f t="shared" si="158"/>
        <v>7.13</v>
      </c>
      <c r="J444" s="34">
        <f t="shared" si="159"/>
        <v>0</v>
      </c>
      <c r="K444" s="167">
        <f t="shared" si="160"/>
        <v>0</v>
      </c>
      <c r="L444" s="34">
        <f t="shared" si="161"/>
        <v>250.77</v>
      </c>
      <c r="M444" s="34">
        <f t="shared" si="162"/>
        <v>385</v>
      </c>
      <c r="N444" s="34">
        <f t="shared" si="163"/>
        <v>512.12</v>
      </c>
      <c r="O444" s="32">
        <f t="shared" si="164"/>
        <v>127.12</v>
      </c>
      <c r="P444" s="32">
        <f t="shared" si="165"/>
        <v>0</v>
      </c>
      <c r="Q444" s="32">
        <f t="shared" si="166"/>
        <v>0</v>
      </c>
      <c r="R444" s="36">
        <f t="shared" si="167"/>
        <v>0</v>
      </c>
      <c r="S444" s="36">
        <f t="shared" si="168"/>
        <v>0</v>
      </c>
      <c r="T444" s="36">
        <f t="shared" si="169"/>
        <v>0</v>
      </c>
      <c r="U444" s="196">
        <f>'09-22 Hourly Purch Alloc'!J438</f>
        <v>60.281173183126953</v>
      </c>
      <c r="V444" s="185">
        <f t="shared" si="170"/>
        <v>0</v>
      </c>
      <c r="W444" s="37">
        <f t="shared" si="171"/>
        <v>0</v>
      </c>
      <c r="X444" s="38">
        <f t="shared" si="172"/>
        <v>0</v>
      </c>
      <c r="Y444" s="39">
        <f t="shared" si="173"/>
        <v>0</v>
      </c>
      <c r="Z444" s="246"/>
      <c r="AA444" s="189">
        <f t="shared" si="174"/>
        <v>0</v>
      </c>
      <c r="AB444" s="25">
        <f t="shared" si="175"/>
        <v>0</v>
      </c>
      <c r="AD444" s="29"/>
      <c r="AE444" s="67">
        <f>'09-22 Gen Pivot'!V438</f>
        <v>250.77</v>
      </c>
      <c r="AF444" s="195">
        <f>'09-22 KP Int Load &amp; Marg Loss'!N434</f>
        <v>512.12</v>
      </c>
      <c r="AG444" s="302">
        <f>'09-22 KP Int Load &amp; Marg Loss'!V434</f>
        <v>7.13</v>
      </c>
      <c r="AH444" s="67">
        <f>'09-22 Gen Pivot'!W438</f>
        <v>385</v>
      </c>
      <c r="AJ444" s="197">
        <f>'09-22 Gen Pivot'!Y438</f>
        <v>385</v>
      </c>
      <c r="AL444" s="29">
        <f t="shared" si="177"/>
        <v>0</v>
      </c>
      <c r="AN444" s="29">
        <f t="shared" si="178"/>
        <v>250.77</v>
      </c>
      <c r="AP444" s="33">
        <f t="shared" si="179"/>
        <v>-134.22999999999999</v>
      </c>
      <c r="AR444" s="197">
        <f>'09-22 Gen Pivot'!X438</f>
        <v>1404.9</v>
      </c>
    </row>
    <row r="445" spans="1:44" x14ac:dyDescent="0.25">
      <c r="A445" s="202">
        <f t="shared" si="176"/>
        <v>44823.083333332281</v>
      </c>
      <c r="B445" s="232"/>
      <c r="C445" s="174"/>
      <c r="D445" s="232"/>
      <c r="E445" s="131">
        <f t="shared" si="155"/>
        <v>0</v>
      </c>
      <c r="F445" s="50">
        <f t="shared" si="156"/>
        <v>0</v>
      </c>
      <c r="G445" s="49">
        <f t="shared" si="157"/>
        <v>0</v>
      </c>
      <c r="H445" s="54">
        <f>'09-22 Hourly Purch Alloc'!F439</f>
        <v>242.07500000000002</v>
      </c>
      <c r="I445" s="44">
        <f t="shared" si="158"/>
        <v>6.71</v>
      </c>
      <c r="J445" s="34">
        <f t="shared" si="159"/>
        <v>0</v>
      </c>
      <c r="K445" s="167">
        <f t="shared" si="160"/>
        <v>0</v>
      </c>
      <c r="L445" s="34">
        <f t="shared" si="161"/>
        <v>250.9365</v>
      </c>
      <c r="M445" s="34">
        <f t="shared" si="162"/>
        <v>385</v>
      </c>
      <c r="N445" s="34">
        <f t="shared" si="163"/>
        <v>499.72</v>
      </c>
      <c r="O445" s="32">
        <f t="shared" si="164"/>
        <v>114.72000000000003</v>
      </c>
      <c r="P445" s="32">
        <f t="shared" si="165"/>
        <v>0</v>
      </c>
      <c r="Q445" s="32">
        <f t="shared" si="166"/>
        <v>0</v>
      </c>
      <c r="R445" s="36">
        <f t="shared" si="167"/>
        <v>0</v>
      </c>
      <c r="S445" s="36">
        <f t="shared" si="168"/>
        <v>0</v>
      </c>
      <c r="T445" s="36">
        <f t="shared" si="169"/>
        <v>0</v>
      </c>
      <c r="U445" s="196">
        <f>'09-22 Hourly Purch Alloc'!J439</f>
        <v>55.509996901786636</v>
      </c>
      <c r="V445" s="185">
        <f t="shared" si="170"/>
        <v>0</v>
      </c>
      <c r="W445" s="37">
        <f t="shared" si="171"/>
        <v>0</v>
      </c>
      <c r="X445" s="38">
        <f t="shared" si="172"/>
        <v>0</v>
      </c>
      <c r="Y445" s="39">
        <f t="shared" si="173"/>
        <v>0</v>
      </c>
      <c r="Z445" s="246"/>
      <c r="AA445" s="189">
        <f t="shared" si="174"/>
        <v>0</v>
      </c>
      <c r="AB445" s="25">
        <f t="shared" si="175"/>
        <v>0</v>
      </c>
      <c r="AD445" s="29"/>
      <c r="AE445" s="67">
        <f>'09-22 Gen Pivot'!V439</f>
        <v>250.9365</v>
      </c>
      <c r="AF445" s="195">
        <f>'09-22 KP Int Load &amp; Marg Loss'!N435</f>
        <v>499.72</v>
      </c>
      <c r="AG445" s="302">
        <f>'09-22 KP Int Load &amp; Marg Loss'!V435</f>
        <v>6.71</v>
      </c>
      <c r="AH445" s="67">
        <f>'09-22 Gen Pivot'!W439</f>
        <v>385</v>
      </c>
      <c r="AJ445" s="197">
        <f>'09-22 Gen Pivot'!Y439</f>
        <v>385</v>
      </c>
      <c r="AL445" s="29">
        <f t="shared" si="177"/>
        <v>0</v>
      </c>
      <c r="AN445" s="29">
        <f t="shared" si="178"/>
        <v>250.9365</v>
      </c>
      <c r="AP445" s="33">
        <f t="shared" si="179"/>
        <v>-134.0635</v>
      </c>
      <c r="AR445" s="197">
        <f>'09-22 Gen Pivot'!X439</f>
        <v>1404.9</v>
      </c>
    </row>
    <row r="446" spans="1:44" x14ac:dyDescent="0.25">
      <c r="A446" s="202">
        <f t="shared" si="176"/>
        <v>44823.124999998945</v>
      </c>
      <c r="B446" s="232"/>
      <c r="C446" s="174"/>
      <c r="D446" s="232"/>
      <c r="E446" s="131">
        <f t="shared" si="155"/>
        <v>0</v>
      </c>
      <c r="F446" s="50">
        <f t="shared" si="156"/>
        <v>0</v>
      </c>
      <c r="G446" s="49">
        <f t="shared" si="157"/>
        <v>0</v>
      </c>
      <c r="H446" s="54">
        <f>'09-22 Hourly Purch Alloc'!F440</f>
        <v>230.16899999999998</v>
      </c>
      <c r="I446" s="44">
        <f t="shared" si="158"/>
        <v>6.32</v>
      </c>
      <c r="J446" s="34">
        <f t="shared" si="159"/>
        <v>0</v>
      </c>
      <c r="K446" s="167">
        <f t="shared" si="160"/>
        <v>0</v>
      </c>
      <c r="L446" s="34">
        <f t="shared" si="161"/>
        <v>250.75550000000001</v>
      </c>
      <c r="M446" s="34">
        <f t="shared" si="162"/>
        <v>385</v>
      </c>
      <c r="N446" s="34">
        <f t="shared" si="163"/>
        <v>487.23999999999995</v>
      </c>
      <c r="O446" s="32">
        <f t="shared" si="164"/>
        <v>102.23999999999995</v>
      </c>
      <c r="P446" s="32">
        <f t="shared" si="165"/>
        <v>0</v>
      </c>
      <c r="Q446" s="32">
        <f t="shared" si="166"/>
        <v>0</v>
      </c>
      <c r="R446" s="36">
        <f t="shared" si="167"/>
        <v>0</v>
      </c>
      <c r="S446" s="36">
        <f t="shared" si="168"/>
        <v>0</v>
      </c>
      <c r="T446" s="36">
        <f t="shared" si="169"/>
        <v>0</v>
      </c>
      <c r="U446" s="196">
        <f>'09-22 Hourly Purch Alloc'!J440</f>
        <v>50.148913537444223</v>
      </c>
      <c r="V446" s="185">
        <f t="shared" si="170"/>
        <v>0</v>
      </c>
      <c r="W446" s="37">
        <f t="shared" si="171"/>
        <v>0</v>
      </c>
      <c r="X446" s="38">
        <f t="shared" si="172"/>
        <v>0</v>
      </c>
      <c r="Y446" s="39">
        <f t="shared" si="173"/>
        <v>0</v>
      </c>
      <c r="Z446" s="246"/>
      <c r="AA446" s="189">
        <f t="shared" si="174"/>
        <v>0</v>
      </c>
      <c r="AB446" s="25">
        <f t="shared" si="175"/>
        <v>0</v>
      </c>
      <c r="AD446" s="29"/>
      <c r="AE446" s="67">
        <f>'09-22 Gen Pivot'!V440</f>
        <v>250.75550000000001</v>
      </c>
      <c r="AF446" s="195">
        <f>'09-22 KP Int Load &amp; Marg Loss'!N436</f>
        <v>487.23999999999995</v>
      </c>
      <c r="AG446" s="302">
        <f>'09-22 KP Int Load &amp; Marg Loss'!V436</f>
        <v>6.32</v>
      </c>
      <c r="AH446" s="67">
        <f>'09-22 Gen Pivot'!W440</f>
        <v>385</v>
      </c>
      <c r="AJ446" s="197">
        <f>'09-22 Gen Pivot'!Y440</f>
        <v>385</v>
      </c>
      <c r="AL446" s="29">
        <f t="shared" si="177"/>
        <v>0</v>
      </c>
      <c r="AN446" s="29">
        <f t="shared" si="178"/>
        <v>250.75550000000001</v>
      </c>
      <c r="AP446" s="33">
        <f t="shared" si="179"/>
        <v>-134.24449999999999</v>
      </c>
      <c r="AR446" s="197">
        <f>'09-22 Gen Pivot'!X440</f>
        <v>1404.9</v>
      </c>
    </row>
    <row r="447" spans="1:44" x14ac:dyDescent="0.25">
      <c r="A447" s="202">
        <f t="shared" si="176"/>
        <v>44823.166666665609</v>
      </c>
      <c r="B447" s="232"/>
      <c r="C447" s="174"/>
      <c r="D447" s="232"/>
      <c r="E447" s="131">
        <f t="shared" si="155"/>
        <v>0</v>
      </c>
      <c r="F447" s="50">
        <f t="shared" si="156"/>
        <v>0</v>
      </c>
      <c r="G447" s="49">
        <f t="shared" si="157"/>
        <v>0</v>
      </c>
      <c r="H447" s="54">
        <f>'09-22 Hourly Purch Alloc'!F441</f>
        <v>224.85500000000002</v>
      </c>
      <c r="I447" s="44">
        <f t="shared" si="158"/>
        <v>6.51</v>
      </c>
      <c r="J447" s="34">
        <f t="shared" si="159"/>
        <v>0</v>
      </c>
      <c r="K447" s="167">
        <f t="shared" si="160"/>
        <v>0</v>
      </c>
      <c r="L447" s="34">
        <f t="shared" si="161"/>
        <v>251.09800000000001</v>
      </c>
      <c r="M447" s="34">
        <f t="shared" si="162"/>
        <v>385</v>
      </c>
      <c r="N447" s="34">
        <f t="shared" si="163"/>
        <v>482.45</v>
      </c>
      <c r="O447" s="32">
        <f t="shared" si="164"/>
        <v>97.449999999999989</v>
      </c>
      <c r="P447" s="32">
        <f t="shared" si="165"/>
        <v>0</v>
      </c>
      <c r="Q447" s="32">
        <f t="shared" si="166"/>
        <v>0</v>
      </c>
      <c r="R447" s="36">
        <f t="shared" si="167"/>
        <v>0</v>
      </c>
      <c r="S447" s="36">
        <f t="shared" si="168"/>
        <v>0</v>
      </c>
      <c r="T447" s="36">
        <f t="shared" si="169"/>
        <v>0</v>
      </c>
      <c r="U447" s="196">
        <f>'09-22 Hourly Purch Alloc'!J441</f>
        <v>48.769388116786367</v>
      </c>
      <c r="V447" s="185">
        <f t="shared" si="170"/>
        <v>0</v>
      </c>
      <c r="W447" s="37">
        <f t="shared" si="171"/>
        <v>0</v>
      </c>
      <c r="X447" s="38">
        <f t="shared" si="172"/>
        <v>0</v>
      </c>
      <c r="Y447" s="39">
        <f t="shared" si="173"/>
        <v>0</v>
      </c>
      <c r="Z447" s="246"/>
      <c r="AA447" s="189">
        <f t="shared" si="174"/>
        <v>0</v>
      </c>
      <c r="AB447" s="25">
        <f t="shared" si="175"/>
        <v>0</v>
      </c>
      <c r="AD447" s="29"/>
      <c r="AE447" s="67">
        <f>'09-22 Gen Pivot'!V441</f>
        <v>251.09800000000001</v>
      </c>
      <c r="AF447" s="195">
        <f>'09-22 KP Int Load &amp; Marg Loss'!N437</f>
        <v>482.45</v>
      </c>
      <c r="AG447" s="302">
        <f>'09-22 KP Int Load &amp; Marg Loss'!V437</f>
        <v>6.51</v>
      </c>
      <c r="AH447" s="67">
        <f>'09-22 Gen Pivot'!W441</f>
        <v>385</v>
      </c>
      <c r="AJ447" s="197">
        <f>'09-22 Gen Pivot'!Y441</f>
        <v>385</v>
      </c>
      <c r="AL447" s="29">
        <f t="shared" si="177"/>
        <v>0</v>
      </c>
      <c r="AN447" s="29">
        <f t="shared" si="178"/>
        <v>251.09800000000001</v>
      </c>
      <c r="AP447" s="33">
        <f t="shared" si="179"/>
        <v>-133.90199999999999</v>
      </c>
      <c r="AR447" s="197">
        <f>'09-22 Gen Pivot'!X441</f>
        <v>1404.9</v>
      </c>
    </row>
    <row r="448" spans="1:44" x14ac:dyDescent="0.25">
      <c r="A448" s="202">
        <f t="shared" si="176"/>
        <v>44823.208333332273</v>
      </c>
      <c r="B448" s="232"/>
      <c r="C448" s="174"/>
      <c r="D448" s="232"/>
      <c r="E448" s="131">
        <f t="shared" si="155"/>
        <v>0</v>
      </c>
      <c r="F448" s="50">
        <f t="shared" si="156"/>
        <v>0</v>
      </c>
      <c r="G448" s="49">
        <f t="shared" si="157"/>
        <v>0</v>
      </c>
      <c r="H448" s="54">
        <f>'09-22 Hourly Purch Alloc'!F442</f>
        <v>225.97400000000002</v>
      </c>
      <c r="I448" s="44">
        <f t="shared" si="158"/>
        <v>7.0000000000000009</v>
      </c>
      <c r="J448" s="34">
        <f t="shared" si="159"/>
        <v>0</v>
      </c>
      <c r="K448" s="167">
        <f t="shared" si="160"/>
        <v>0</v>
      </c>
      <c r="L448" s="34">
        <f t="shared" si="161"/>
        <v>250.7835</v>
      </c>
      <c r="M448" s="34">
        <f t="shared" si="162"/>
        <v>385</v>
      </c>
      <c r="N448" s="34">
        <f t="shared" si="163"/>
        <v>483.76</v>
      </c>
      <c r="O448" s="32">
        <f t="shared" si="164"/>
        <v>98.759999999999991</v>
      </c>
      <c r="P448" s="32">
        <f t="shared" si="165"/>
        <v>0</v>
      </c>
      <c r="Q448" s="32">
        <f t="shared" si="166"/>
        <v>0</v>
      </c>
      <c r="R448" s="36">
        <f t="shared" si="167"/>
        <v>0</v>
      </c>
      <c r="S448" s="36">
        <f t="shared" si="168"/>
        <v>0</v>
      </c>
      <c r="T448" s="36">
        <f t="shared" si="169"/>
        <v>0</v>
      </c>
      <c r="U448" s="196">
        <f>'09-22 Hourly Purch Alloc'!J442</f>
        <v>49.609859063432076</v>
      </c>
      <c r="V448" s="185">
        <f t="shared" si="170"/>
        <v>0</v>
      </c>
      <c r="W448" s="37">
        <f t="shared" si="171"/>
        <v>0</v>
      </c>
      <c r="X448" s="38">
        <f t="shared" si="172"/>
        <v>0</v>
      </c>
      <c r="Y448" s="39">
        <f t="shared" si="173"/>
        <v>0</v>
      </c>
      <c r="Z448" s="246"/>
      <c r="AA448" s="189">
        <f t="shared" si="174"/>
        <v>0</v>
      </c>
      <c r="AB448" s="25">
        <f t="shared" si="175"/>
        <v>0</v>
      </c>
      <c r="AD448" s="29"/>
      <c r="AE448" s="67">
        <f>'09-22 Gen Pivot'!V442</f>
        <v>250.7835</v>
      </c>
      <c r="AF448" s="195">
        <f>'09-22 KP Int Load &amp; Marg Loss'!N438</f>
        <v>483.76</v>
      </c>
      <c r="AG448" s="302">
        <f>'09-22 KP Int Load &amp; Marg Loss'!V438</f>
        <v>7.0000000000000009</v>
      </c>
      <c r="AH448" s="67">
        <f>'09-22 Gen Pivot'!W442</f>
        <v>385</v>
      </c>
      <c r="AJ448" s="197">
        <f>'09-22 Gen Pivot'!Y442</f>
        <v>385</v>
      </c>
      <c r="AL448" s="29">
        <f t="shared" si="177"/>
        <v>0</v>
      </c>
      <c r="AN448" s="29">
        <f t="shared" si="178"/>
        <v>250.7835</v>
      </c>
      <c r="AP448" s="33">
        <f t="shared" si="179"/>
        <v>-134.2165</v>
      </c>
      <c r="AR448" s="197">
        <f>'09-22 Gen Pivot'!X442</f>
        <v>1404.9</v>
      </c>
    </row>
    <row r="449" spans="1:44" x14ac:dyDescent="0.25">
      <c r="A449" s="202">
        <f t="shared" si="176"/>
        <v>44823.249999998938</v>
      </c>
      <c r="B449" s="232"/>
      <c r="C449" s="174"/>
      <c r="D449" s="232"/>
      <c r="E449" s="131">
        <f t="shared" si="155"/>
        <v>0</v>
      </c>
      <c r="F449" s="50">
        <f t="shared" si="156"/>
        <v>0</v>
      </c>
      <c r="G449" s="49">
        <f t="shared" si="157"/>
        <v>0</v>
      </c>
      <c r="H449" s="54">
        <f>'09-22 Hourly Purch Alloc'!F443</f>
        <v>241.23400000000001</v>
      </c>
      <c r="I449" s="44">
        <f t="shared" si="158"/>
        <v>7.51</v>
      </c>
      <c r="J449" s="34">
        <f t="shared" si="159"/>
        <v>0</v>
      </c>
      <c r="K449" s="167">
        <f t="shared" si="160"/>
        <v>0</v>
      </c>
      <c r="L449" s="34">
        <f t="shared" si="161"/>
        <v>251.06049999999999</v>
      </c>
      <c r="M449" s="34">
        <f t="shared" si="162"/>
        <v>385</v>
      </c>
      <c r="N449" s="34">
        <f t="shared" si="163"/>
        <v>499.79</v>
      </c>
      <c r="O449" s="32">
        <f t="shared" si="164"/>
        <v>114.79000000000002</v>
      </c>
      <c r="P449" s="32">
        <f t="shared" si="165"/>
        <v>0</v>
      </c>
      <c r="Q449" s="32">
        <f t="shared" si="166"/>
        <v>0</v>
      </c>
      <c r="R449" s="36">
        <f t="shared" si="167"/>
        <v>0</v>
      </c>
      <c r="S449" s="36">
        <f t="shared" si="168"/>
        <v>0</v>
      </c>
      <c r="T449" s="36">
        <f t="shared" si="169"/>
        <v>0</v>
      </c>
      <c r="U449" s="196">
        <f>'09-22 Hourly Purch Alloc'!J443</f>
        <v>61.594621794606056</v>
      </c>
      <c r="V449" s="185">
        <f t="shared" si="170"/>
        <v>0</v>
      </c>
      <c r="W449" s="37">
        <f t="shared" si="171"/>
        <v>0</v>
      </c>
      <c r="X449" s="38">
        <f t="shared" si="172"/>
        <v>0</v>
      </c>
      <c r="Y449" s="39">
        <f t="shared" si="173"/>
        <v>0</v>
      </c>
      <c r="Z449" s="246"/>
      <c r="AA449" s="189">
        <f t="shared" si="174"/>
        <v>0</v>
      </c>
      <c r="AB449" s="25">
        <f t="shared" si="175"/>
        <v>0</v>
      </c>
      <c r="AD449" s="29"/>
      <c r="AE449" s="67">
        <f>'09-22 Gen Pivot'!V443</f>
        <v>251.06049999999999</v>
      </c>
      <c r="AF449" s="195">
        <f>'09-22 KP Int Load &amp; Marg Loss'!N439</f>
        <v>499.79</v>
      </c>
      <c r="AG449" s="302">
        <f>'09-22 KP Int Load &amp; Marg Loss'!V439</f>
        <v>7.51</v>
      </c>
      <c r="AH449" s="67">
        <f>'09-22 Gen Pivot'!W443</f>
        <v>385</v>
      </c>
      <c r="AJ449" s="197">
        <f>'09-22 Gen Pivot'!Y443</f>
        <v>385</v>
      </c>
      <c r="AL449" s="29">
        <f t="shared" si="177"/>
        <v>0</v>
      </c>
      <c r="AN449" s="29">
        <f t="shared" si="178"/>
        <v>251.06049999999999</v>
      </c>
      <c r="AP449" s="33">
        <f t="shared" si="179"/>
        <v>-133.93950000000001</v>
      </c>
      <c r="AR449" s="197">
        <f>'09-22 Gen Pivot'!X443</f>
        <v>1404.9</v>
      </c>
    </row>
    <row r="450" spans="1:44" x14ac:dyDescent="0.25">
      <c r="A450" s="202">
        <f t="shared" si="176"/>
        <v>44823.291666665602</v>
      </c>
      <c r="B450" s="232"/>
      <c r="C450" s="174"/>
      <c r="D450" s="232"/>
      <c r="E450" s="131">
        <f t="shared" si="155"/>
        <v>0</v>
      </c>
      <c r="F450" s="50">
        <f t="shared" si="156"/>
        <v>0</v>
      </c>
      <c r="G450" s="49">
        <f t="shared" si="157"/>
        <v>0</v>
      </c>
      <c r="H450" s="54">
        <f>'09-22 Hourly Purch Alloc'!F444</f>
        <v>276.24700000000001</v>
      </c>
      <c r="I450" s="44">
        <f t="shared" si="158"/>
        <v>8.2899999999999991</v>
      </c>
      <c r="J450" s="34">
        <f t="shared" si="159"/>
        <v>0</v>
      </c>
      <c r="K450" s="167">
        <f t="shared" si="160"/>
        <v>0</v>
      </c>
      <c r="L450" s="34">
        <f t="shared" si="161"/>
        <v>253.63200000000001</v>
      </c>
      <c r="M450" s="34">
        <f t="shared" si="162"/>
        <v>385</v>
      </c>
      <c r="N450" s="34">
        <f t="shared" si="163"/>
        <v>538.17999999999995</v>
      </c>
      <c r="O450" s="32">
        <f t="shared" si="164"/>
        <v>153.17999999999995</v>
      </c>
      <c r="P450" s="32">
        <f t="shared" si="165"/>
        <v>0</v>
      </c>
      <c r="Q450" s="32">
        <f t="shared" si="166"/>
        <v>0</v>
      </c>
      <c r="R450" s="36">
        <f t="shared" si="167"/>
        <v>0</v>
      </c>
      <c r="S450" s="36">
        <f t="shared" si="168"/>
        <v>0</v>
      </c>
      <c r="T450" s="36">
        <f t="shared" si="169"/>
        <v>0</v>
      </c>
      <c r="U450" s="196">
        <f>'09-22 Hourly Purch Alloc'!J444</f>
        <v>75.630001411780043</v>
      </c>
      <c r="V450" s="185">
        <f t="shared" si="170"/>
        <v>0</v>
      </c>
      <c r="W450" s="37">
        <f t="shared" si="171"/>
        <v>0</v>
      </c>
      <c r="X450" s="38">
        <f t="shared" si="172"/>
        <v>0</v>
      </c>
      <c r="Y450" s="39">
        <f t="shared" si="173"/>
        <v>0</v>
      </c>
      <c r="Z450" s="246"/>
      <c r="AA450" s="189">
        <f t="shared" si="174"/>
        <v>0</v>
      </c>
      <c r="AB450" s="25">
        <f t="shared" si="175"/>
        <v>0</v>
      </c>
      <c r="AD450" s="29"/>
      <c r="AE450" s="67">
        <f>'09-22 Gen Pivot'!V444</f>
        <v>253.63200000000001</v>
      </c>
      <c r="AF450" s="195">
        <f>'09-22 KP Int Load &amp; Marg Loss'!N440</f>
        <v>538.17999999999995</v>
      </c>
      <c r="AG450" s="302">
        <f>'09-22 KP Int Load &amp; Marg Loss'!V440</f>
        <v>8.2899999999999991</v>
      </c>
      <c r="AH450" s="67">
        <f>'09-22 Gen Pivot'!W444</f>
        <v>385</v>
      </c>
      <c r="AJ450" s="197">
        <f>'09-22 Gen Pivot'!Y444</f>
        <v>385</v>
      </c>
      <c r="AL450" s="29">
        <f t="shared" si="177"/>
        <v>0</v>
      </c>
      <c r="AN450" s="29">
        <f t="shared" si="178"/>
        <v>253.63200000000001</v>
      </c>
      <c r="AP450" s="33">
        <f t="shared" si="179"/>
        <v>-131.36799999999999</v>
      </c>
      <c r="AR450" s="197">
        <f>'09-22 Gen Pivot'!X444</f>
        <v>1404.9</v>
      </c>
    </row>
    <row r="451" spans="1:44" x14ac:dyDescent="0.25">
      <c r="A451" s="202">
        <f t="shared" si="176"/>
        <v>44823.333333332266</v>
      </c>
      <c r="B451" s="232"/>
      <c r="C451" s="174"/>
      <c r="D451" s="232"/>
      <c r="E451" s="131">
        <f t="shared" si="155"/>
        <v>0</v>
      </c>
      <c r="F451" s="50">
        <f t="shared" si="156"/>
        <v>0</v>
      </c>
      <c r="G451" s="49">
        <f t="shared" si="157"/>
        <v>0</v>
      </c>
      <c r="H451" s="54">
        <f>'09-22 Hourly Purch Alloc'!F445</f>
        <v>294.70500000000004</v>
      </c>
      <c r="I451" s="44">
        <f t="shared" si="158"/>
        <v>8.1999999999999993</v>
      </c>
      <c r="J451" s="34">
        <f t="shared" si="159"/>
        <v>0</v>
      </c>
      <c r="K451" s="167">
        <f t="shared" si="160"/>
        <v>0</v>
      </c>
      <c r="L451" s="34">
        <f t="shared" si="161"/>
        <v>252.22</v>
      </c>
      <c r="M451" s="34">
        <f t="shared" si="162"/>
        <v>385</v>
      </c>
      <c r="N451" s="34">
        <f t="shared" si="163"/>
        <v>555.12</v>
      </c>
      <c r="O451" s="32">
        <f t="shared" si="164"/>
        <v>170.12</v>
      </c>
      <c r="P451" s="32">
        <f t="shared" si="165"/>
        <v>0</v>
      </c>
      <c r="Q451" s="32">
        <f t="shared" si="166"/>
        <v>0</v>
      </c>
      <c r="R451" s="36">
        <f t="shared" si="167"/>
        <v>0</v>
      </c>
      <c r="S451" s="36">
        <f t="shared" si="168"/>
        <v>0</v>
      </c>
      <c r="T451" s="36">
        <f t="shared" si="169"/>
        <v>0</v>
      </c>
      <c r="U451" s="196">
        <f>'09-22 Hourly Purch Alloc'!J445</f>
        <v>82.219259632513868</v>
      </c>
      <c r="V451" s="185">
        <f t="shared" si="170"/>
        <v>0</v>
      </c>
      <c r="W451" s="37">
        <f t="shared" si="171"/>
        <v>0</v>
      </c>
      <c r="X451" s="38">
        <f t="shared" si="172"/>
        <v>0</v>
      </c>
      <c r="Y451" s="39">
        <f t="shared" si="173"/>
        <v>0</v>
      </c>
      <c r="Z451" s="246"/>
      <c r="AA451" s="189">
        <f t="shared" si="174"/>
        <v>0</v>
      </c>
      <c r="AB451" s="25">
        <f t="shared" si="175"/>
        <v>0</v>
      </c>
      <c r="AD451" s="29"/>
      <c r="AE451" s="67">
        <f>'09-22 Gen Pivot'!V445</f>
        <v>252.22</v>
      </c>
      <c r="AF451" s="195">
        <f>'09-22 KP Int Load &amp; Marg Loss'!N441</f>
        <v>555.12</v>
      </c>
      <c r="AG451" s="302">
        <f>'09-22 KP Int Load &amp; Marg Loss'!V441</f>
        <v>8.1999999999999993</v>
      </c>
      <c r="AH451" s="67">
        <f>'09-22 Gen Pivot'!W445</f>
        <v>385</v>
      </c>
      <c r="AJ451" s="197">
        <f>'09-22 Gen Pivot'!Y445</f>
        <v>385</v>
      </c>
      <c r="AL451" s="29">
        <f t="shared" si="177"/>
        <v>0</v>
      </c>
      <c r="AN451" s="29">
        <f t="shared" si="178"/>
        <v>252.22</v>
      </c>
      <c r="AP451" s="33">
        <f t="shared" si="179"/>
        <v>-132.78</v>
      </c>
      <c r="AR451" s="197">
        <f>'09-22 Gen Pivot'!X445</f>
        <v>1404.9</v>
      </c>
    </row>
    <row r="452" spans="1:44" x14ac:dyDescent="0.25">
      <c r="A452" s="202">
        <f t="shared" si="176"/>
        <v>44823.37499999893</v>
      </c>
      <c r="B452" s="232"/>
      <c r="C452" s="174"/>
      <c r="D452" s="232"/>
      <c r="E452" s="131">
        <f t="shared" si="155"/>
        <v>0</v>
      </c>
      <c r="F452" s="50">
        <f t="shared" si="156"/>
        <v>0</v>
      </c>
      <c r="G452" s="49">
        <f t="shared" si="157"/>
        <v>0</v>
      </c>
      <c r="H452" s="54">
        <f>'09-22 Hourly Purch Alloc'!F446</f>
        <v>318.512</v>
      </c>
      <c r="I452" s="44">
        <f t="shared" si="158"/>
        <v>8.19</v>
      </c>
      <c r="J452" s="34">
        <f t="shared" si="159"/>
        <v>0</v>
      </c>
      <c r="K452" s="167">
        <f t="shared" si="160"/>
        <v>0</v>
      </c>
      <c r="L452" s="34">
        <f t="shared" si="161"/>
        <v>250.94649999999999</v>
      </c>
      <c r="M452" s="34">
        <f t="shared" si="162"/>
        <v>385</v>
      </c>
      <c r="N452" s="34">
        <f t="shared" si="163"/>
        <v>577.6400000000001</v>
      </c>
      <c r="O452" s="32">
        <f t="shared" si="164"/>
        <v>192.6400000000001</v>
      </c>
      <c r="P452" s="32">
        <f t="shared" si="165"/>
        <v>0</v>
      </c>
      <c r="Q452" s="32">
        <f t="shared" si="166"/>
        <v>0</v>
      </c>
      <c r="R452" s="36">
        <f t="shared" si="167"/>
        <v>0</v>
      </c>
      <c r="S452" s="36">
        <f t="shared" si="168"/>
        <v>0</v>
      </c>
      <c r="T452" s="36">
        <f t="shared" si="169"/>
        <v>0</v>
      </c>
      <c r="U452" s="196">
        <f>'09-22 Hourly Purch Alloc'!J446</f>
        <v>78.880001381423611</v>
      </c>
      <c r="V452" s="185">
        <f t="shared" si="170"/>
        <v>0</v>
      </c>
      <c r="W452" s="37">
        <f t="shared" si="171"/>
        <v>0</v>
      </c>
      <c r="X452" s="38">
        <f t="shared" si="172"/>
        <v>0</v>
      </c>
      <c r="Y452" s="39">
        <f t="shared" si="173"/>
        <v>0</v>
      </c>
      <c r="Z452" s="246"/>
      <c r="AA452" s="189">
        <f t="shared" si="174"/>
        <v>0</v>
      </c>
      <c r="AB452" s="25">
        <f t="shared" si="175"/>
        <v>0</v>
      </c>
      <c r="AD452" s="29"/>
      <c r="AE452" s="67">
        <f>'09-22 Gen Pivot'!V446</f>
        <v>250.94649999999999</v>
      </c>
      <c r="AF452" s="195">
        <f>'09-22 KP Int Load &amp; Marg Loss'!N442</f>
        <v>577.6400000000001</v>
      </c>
      <c r="AG452" s="302">
        <f>'09-22 KP Int Load &amp; Marg Loss'!V442</f>
        <v>8.19</v>
      </c>
      <c r="AH452" s="67">
        <f>'09-22 Gen Pivot'!W446</f>
        <v>385</v>
      </c>
      <c r="AJ452" s="197">
        <f>'09-22 Gen Pivot'!Y446</f>
        <v>385</v>
      </c>
      <c r="AL452" s="29">
        <f t="shared" si="177"/>
        <v>0</v>
      </c>
      <c r="AN452" s="29">
        <f t="shared" si="178"/>
        <v>250.94649999999999</v>
      </c>
      <c r="AP452" s="33">
        <f t="shared" si="179"/>
        <v>-134.05350000000001</v>
      </c>
      <c r="AR452" s="197">
        <f>'09-22 Gen Pivot'!X446</f>
        <v>1404.9</v>
      </c>
    </row>
    <row r="453" spans="1:44" x14ac:dyDescent="0.25">
      <c r="A453" s="202">
        <f t="shared" si="176"/>
        <v>44823.416666665595</v>
      </c>
      <c r="B453" s="232"/>
      <c r="C453" s="174"/>
      <c r="D453" s="232"/>
      <c r="E453" s="131">
        <f t="shared" si="155"/>
        <v>0</v>
      </c>
      <c r="F453" s="50">
        <f t="shared" si="156"/>
        <v>0</v>
      </c>
      <c r="G453" s="49">
        <f t="shared" si="157"/>
        <v>0</v>
      </c>
      <c r="H453" s="54">
        <f>'09-22 Hourly Purch Alloc'!F447</f>
        <v>332.09100000000001</v>
      </c>
      <c r="I453" s="44">
        <f t="shared" si="158"/>
        <v>8.1999999999999993</v>
      </c>
      <c r="J453" s="34">
        <f t="shared" si="159"/>
        <v>0</v>
      </c>
      <c r="K453" s="167">
        <f t="shared" si="160"/>
        <v>0</v>
      </c>
      <c r="L453" s="34">
        <f t="shared" si="161"/>
        <v>252.13</v>
      </c>
      <c r="M453" s="34">
        <f t="shared" si="162"/>
        <v>385</v>
      </c>
      <c r="N453" s="34">
        <f t="shared" si="163"/>
        <v>592.41999999999996</v>
      </c>
      <c r="O453" s="32">
        <f t="shared" si="164"/>
        <v>207.41999999999996</v>
      </c>
      <c r="P453" s="32">
        <f t="shared" si="165"/>
        <v>0</v>
      </c>
      <c r="Q453" s="32">
        <f t="shared" si="166"/>
        <v>0</v>
      </c>
      <c r="R453" s="36">
        <f t="shared" si="167"/>
        <v>0</v>
      </c>
      <c r="S453" s="36">
        <f t="shared" si="168"/>
        <v>0</v>
      </c>
      <c r="T453" s="36">
        <f t="shared" si="169"/>
        <v>0</v>
      </c>
      <c r="U453" s="196">
        <f>'09-22 Hourly Purch Alloc'!J447</f>
        <v>84.642152470256633</v>
      </c>
      <c r="V453" s="185">
        <f t="shared" si="170"/>
        <v>0</v>
      </c>
      <c r="W453" s="37">
        <f t="shared" si="171"/>
        <v>0</v>
      </c>
      <c r="X453" s="38">
        <f t="shared" si="172"/>
        <v>0</v>
      </c>
      <c r="Y453" s="39">
        <f t="shared" si="173"/>
        <v>0</v>
      </c>
      <c r="Z453" s="246"/>
      <c r="AA453" s="189">
        <f t="shared" si="174"/>
        <v>0</v>
      </c>
      <c r="AB453" s="25">
        <f t="shared" si="175"/>
        <v>0</v>
      </c>
      <c r="AD453" s="29"/>
      <c r="AE453" s="67">
        <f>'09-22 Gen Pivot'!V447</f>
        <v>252.13</v>
      </c>
      <c r="AF453" s="195">
        <f>'09-22 KP Int Load &amp; Marg Loss'!N443</f>
        <v>592.41999999999996</v>
      </c>
      <c r="AG453" s="302">
        <f>'09-22 KP Int Load &amp; Marg Loss'!V443</f>
        <v>8.1999999999999993</v>
      </c>
      <c r="AH453" s="67">
        <f>'09-22 Gen Pivot'!W447</f>
        <v>385</v>
      </c>
      <c r="AJ453" s="197">
        <f>'09-22 Gen Pivot'!Y447</f>
        <v>385</v>
      </c>
      <c r="AL453" s="29">
        <f t="shared" si="177"/>
        <v>0</v>
      </c>
      <c r="AN453" s="29">
        <f t="shared" si="178"/>
        <v>252.13</v>
      </c>
      <c r="AP453" s="33">
        <f t="shared" si="179"/>
        <v>-132.87</v>
      </c>
      <c r="AR453" s="197">
        <f>'09-22 Gen Pivot'!X447</f>
        <v>1404.9</v>
      </c>
    </row>
    <row r="454" spans="1:44" x14ac:dyDescent="0.25">
      <c r="A454" s="202">
        <f t="shared" si="176"/>
        <v>44823.458333332259</v>
      </c>
      <c r="B454" s="232"/>
      <c r="C454" s="174"/>
      <c r="D454" s="232"/>
      <c r="E454" s="131">
        <f t="shared" si="155"/>
        <v>0</v>
      </c>
      <c r="F454" s="50">
        <f t="shared" si="156"/>
        <v>0</v>
      </c>
      <c r="G454" s="49">
        <f t="shared" si="157"/>
        <v>0</v>
      </c>
      <c r="H454" s="54">
        <f>'09-22 Hourly Purch Alloc'!F448</f>
        <v>354.60700000000003</v>
      </c>
      <c r="I454" s="44">
        <f t="shared" si="158"/>
        <v>8.1999999999999993</v>
      </c>
      <c r="J454" s="34">
        <f t="shared" si="159"/>
        <v>0</v>
      </c>
      <c r="K454" s="167">
        <f t="shared" si="160"/>
        <v>0</v>
      </c>
      <c r="L454" s="34">
        <f t="shared" si="161"/>
        <v>250.97450000000001</v>
      </c>
      <c r="M454" s="34">
        <f t="shared" si="162"/>
        <v>385</v>
      </c>
      <c r="N454" s="34">
        <f t="shared" si="163"/>
        <v>613.77</v>
      </c>
      <c r="O454" s="32">
        <f t="shared" si="164"/>
        <v>228.76999999999998</v>
      </c>
      <c r="P454" s="32">
        <f t="shared" si="165"/>
        <v>0</v>
      </c>
      <c r="Q454" s="32">
        <f t="shared" si="166"/>
        <v>0</v>
      </c>
      <c r="R454" s="36">
        <f t="shared" si="167"/>
        <v>0</v>
      </c>
      <c r="S454" s="36">
        <f t="shared" si="168"/>
        <v>0</v>
      </c>
      <c r="T454" s="36">
        <f t="shared" si="169"/>
        <v>0</v>
      </c>
      <c r="U454" s="196">
        <f>'09-22 Hourly Purch Alloc'!J448</f>
        <v>94.149999858998811</v>
      </c>
      <c r="V454" s="185">
        <f t="shared" si="170"/>
        <v>0</v>
      </c>
      <c r="W454" s="37">
        <f t="shared" si="171"/>
        <v>0</v>
      </c>
      <c r="X454" s="38">
        <f t="shared" si="172"/>
        <v>0</v>
      </c>
      <c r="Y454" s="39">
        <f t="shared" si="173"/>
        <v>0</v>
      </c>
      <c r="Z454" s="246"/>
      <c r="AA454" s="189">
        <f t="shared" si="174"/>
        <v>0</v>
      </c>
      <c r="AB454" s="25">
        <f t="shared" si="175"/>
        <v>0</v>
      </c>
      <c r="AD454" s="29"/>
      <c r="AE454" s="67">
        <f>'09-22 Gen Pivot'!V448</f>
        <v>250.97450000000001</v>
      </c>
      <c r="AF454" s="195">
        <f>'09-22 KP Int Load &amp; Marg Loss'!N444</f>
        <v>613.77</v>
      </c>
      <c r="AG454" s="302">
        <f>'09-22 KP Int Load &amp; Marg Loss'!V444</f>
        <v>8.1999999999999993</v>
      </c>
      <c r="AH454" s="67">
        <f>'09-22 Gen Pivot'!W448</f>
        <v>385</v>
      </c>
      <c r="AJ454" s="197">
        <f>'09-22 Gen Pivot'!Y448</f>
        <v>385</v>
      </c>
      <c r="AL454" s="29">
        <f t="shared" si="177"/>
        <v>0</v>
      </c>
      <c r="AN454" s="29">
        <f t="shared" si="178"/>
        <v>250.97450000000001</v>
      </c>
      <c r="AP454" s="33">
        <f t="shared" si="179"/>
        <v>-134.02549999999999</v>
      </c>
      <c r="AR454" s="197">
        <f>'09-22 Gen Pivot'!X448</f>
        <v>1404.9</v>
      </c>
    </row>
    <row r="455" spans="1:44" x14ac:dyDescent="0.25">
      <c r="A455" s="202">
        <f t="shared" si="176"/>
        <v>44823.499999998923</v>
      </c>
      <c r="B455" s="232"/>
      <c r="C455" s="174"/>
      <c r="D455" s="232"/>
      <c r="E455" s="131">
        <f t="shared" si="155"/>
        <v>0</v>
      </c>
      <c r="F455" s="50">
        <f t="shared" si="156"/>
        <v>0</v>
      </c>
      <c r="G455" s="49">
        <f t="shared" si="157"/>
        <v>0</v>
      </c>
      <c r="H455" s="54">
        <f>'09-22 Hourly Purch Alloc'!F449</f>
        <v>385.24799999999999</v>
      </c>
      <c r="I455" s="44">
        <f t="shared" si="158"/>
        <v>8.6900000000000013</v>
      </c>
      <c r="J455" s="34">
        <f t="shared" si="159"/>
        <v>0</v>
      </c>
      <c r="K455" s="167">
        <f t="shared" si="160"/>
        <v>0</v>
      </c>
      <c r="L455" s="34">
        <f t="shared" si="161"/>
        <v>250.898</v>
      </c>
      <c r="M455" s="34">
        <f t="shared" si="162"/>
        <v>385</v>
      </c>
      <c r="N455" s="34">
        <f t="shared" si="163"/>
        <v>644.82999999999993</v>
      </c>
      <c r="O455" s="32">
        <f t="shared" si="164"/>
        <v>259.82999999999993</v>
      </c>
      <c r="P455" s="32">
        <f t="shared" si="165"/>
        <v>0</v>
      </c>
      <c r="Q455" s="32">
        <f t="shared" si="166"/>
        <v>0</v>
      </c>
      <c r="R455" s="36">
        <f t="shared" si="167"/>
        <v>0</v>
      </c>
      <c r="S455" s="36">
        <f t="shared" si="168"/>
        <v>0</v>
      </c>
      <c r="T455" s="36">
        <f t="shared" si="169"/>
        <v>0</v>
      </c>
      <c r="U455" s="196">
        <f>'09-22 Hourly Purch Alloc'!J449</f>
        <v>101.53456351233493</v>
      </c>
      <c r="V455" s="185">
        <f t="shared" si="170"/>
        <v>0</v>
      </c>
      <c r="W455" s="37">
        <f t="shared" si="171"/>
        <v>0</v>
      </c>
      <c r="X455" s="38">
        <f t="shared" si="172"/>
        <v>0</v>
      </c>
      <c r="Y455" s="39">
        <f t="shared" si="173"/>
        <v>0</v>
      </c>
      <c r="Z455" s="246"/>
      <c r="AA455" s="189">
        <f t="shared" si="174"/>
        <v>0</v>
      </c>
      <c r="AB455" s="25">
        <f t="shared" si="175"/>
        <v>0</v>
      </c>
      <c r="AD455" s="29"/>
      <c r="AE455" s="67">
        <f>'09-22 Gen Pivot'!V449</f>
        <v>250.898</v>
      </c>
      <c r="AF455" s="195">
        <f>'09-22 KP Int Load &amp; Marg Loss'!N445</f>
        <v>644.82999999999993</v>
      </c>
      <c r="AG455" s="302">
        <f>'09-22 KP Int Load &amp; Marg Loss'!V445</f>
        <v>8.6900000000000013</v>
      </c>
      <c r="AH455" s="67">
        <f>'09-22 Gen Pivot'!W449</f>
        <v>385</v>
      </c>
      <c r="AJ455" s="197">
        <f>'09-22 Gen Pivot'!Y449</f>
        <v>385</v>
      </c>
      <c r="AL455" s="29">
        <f t="shared" si="177"/>
        <v>0</v>
      </c>
      <c r="AN455" s="29">
        <f t="shared" si="178"/>
        <v>250.898</v>
      </c>
      <c r="AP455" s="33">
        <f t="shared" si="179"/>
        <v>-134.102</v>
      </c>
      <c r="AR455" s="197">
        <f>'09-22 Gen Pivot'!X449</f>
        <v>1404.9</v>
      </c>
    </row>
    <row r="456" spans="1:44" x14ac:dyDescent="0.25">
      <c r="A456" s="202">
        <f t="shared" si="176"/>
        <v>44823.541666665587</v>
      </c>
      <c r="B456" s="232"/>
      <c r="C456" s="174"/>
      <c r="D456" s="232"/>
      <c r="E456" s="131">
        <f t="shared" si="155"/>
        <v>0</v>
      </c>
      <c r="F456" s="50">
        <f t="shared" si="156"/>
        <v>0</v>
      </c>
      <c r="G456" s="49">
        <f t="shared" si="157"/>
        <v>0</v>
      </c>
      <c r="H456" s="54">
        <f>'09-22 Hourly Purch Alloc'!F450</f>
        <v>409.57299999999998</v>
      </c>
      <c r="I456" s="44">
        <f t="shared" si="158"/>
        <v>9.3000000000000007</v>
      </c>
      <c r="J456" s="34">
        <f t="shared" si="159"/>
        <v>0</v>
      </c>
      <c r="K456" s="167">
        <f t="shared" si="160"/>
        <v>0</v>
      </c>
      <c r="L456" s="34">
        <f t="shared" si="161"/>
        <v>254.16800000000001</v>
      </c>
      <c r="M456" s="34">
        <f t="shared" si="162"/>
        <v>385</v>
      </c>
      <c r="N456" s="34">
        <f t="shared" si="163"/>
        <v>673.03000000000009</v>
      </c>
      <c r="O456" s="32">
        <f t="shared" si="164"/>
        <v>288.03000000000009</v>
      </c>
      <c r="P456" s="32">
        <f t="shared" si="165"/>
        <v>0</v>
      </c>
      <c r="Q456" s="32">
        <f t="shared" si="166"/>
        <v>0</v>
      </c>
      <c r="R456" s="36">
        <f t="shared" si="167"/>
        <v>0</v>
      </c>
      <c r="S456" s="36">
        <f t="shared" si="168"/>
        <v>0</v>
      </c>
      <c r="T456" s="36">
        <f t="shared" si="169"/>
        <v>0</v>
      </c>
      <c r="U456" s="196">
        <f>'09-22 Hourly Purch Alloc'!J450</f>
        <v>114.04000019532539</v>
      </c>
      <c r="V456" s="185">
        <f t="shared" si="170"/>
        <v>0</v>
      </c>
      <c r="W456" s="37">
        <f t="shared" si="171"/>
        <v>0</v>
      </c>
      <c r="X456" s="38">
        <f t="shared" si="172"/>
        <v>0</v>
      </c>
      <c r="Y456" s="39">
        <f t="shared" si="173"/>
        <v>0</v>
      </c>
      <c r="Z456" s="246"/>
      <c r="AA456" s="189">
        <f t="shared" si="174"/>
        <v>0</v>
      </c>
      <c r="AB456" s="25">
        <f t="shared" si="175"/>
        <v>0</v>
      </c>
      <c r="AD456" s="29"/>
      <c r="AE456" s="67">
        <f>'09-22 Gen Pivot'!V450</f>
        <v>254.16800000000001</v>
      </c>
      <c r="AF456" s="195">
        <f>'09-22 KP Int Load &amp; Marg Loss'!N446</f>
        <v>673.03000000000009</v>
      </c>
      <c r="AG456" s="302">
        <f>'09-22 KP Int Load &amp; Marg Loss'!V446</f>
        <v>9.3000000000000007</v>
      </c>
      <c r="AH456" s="67">
        <f>'09-22 Gen Pivot'!W450</f>
        <v>385</v>
      </c>
      <c r="AJ456" s="197">
        <f>'09-22 Gen Pivot'!Y450</f>
        <v>385</v>
      </c>
      <c r="AL456" s="29">
        <f t="shared" si="177"/>
        <v>0</v>
      </c>
      <c r="AN456" s="29">
        <f t="shared" si="178"/>
        <v>254.16800000000001</v>
      </c>
      <c r="AP456" s="33">
        <f t="shared" si="179"/>
        <v>-130.83199999999999</v>
      </c>
      <c r="AR456" s="197">
        <f>'09-22 Gen Pivot'!X450</f>
        <v>1404.9</v>
      </c>
    </row>
    <row r="457" spans="1:44" x14ac:dyDescent="0.25">
      <c r="A457" s="202">
        <f t="shared" si="176"/>
        <v>44823.583333332252</v>
      </c>
      <c r="B457" s="232"/>
      <c r="C457" s="174"/>
      <c r="D457" s="232"/>
      <c r="E457" s="131">
        <f t="shared" si="155"/>
        <v>0</v>
      </c>
      <c r="F457" s="50">
        <f t="shared" si="156"/>
        <v>0</v>
      </c>
      <c r="G457" s="49">
        <f t="shared" si="157"/>
        <v>0</v>
      </c>
      <c r="H457" s="54">
        <f>'09-22 Hourly Purch Alloc'!F451</f>
        <v>443.30699999999996</v>
      </c>
      <c r="I457" s="44">
        <f t="shared" si="158"/>
        <v>9.59</v>
      </c>
      <c r="J457" s="34">
        <f t="shared" si="159"/>
        <v>0</v>
      </c>
      <c r="K457" s="167">
        <f t="shared" si="160"/>
        <v>0</v>
      </c>
      <c r="L457" s="34">
        <f t="shared" si="161"/>
        <v>251.01150000000001</v>
      </c>
      <c r="M457" s="34">
        <f t="shared" si="162"/>
        <v>385</v>
      </c>
      <c r="N457" s="34">
        <f t="shared" si="163"/>
        <v>703.90999999999985</v>
      </c>
      <c r="O457" s="32">
        <f t="shared" si="164"/>
        <v>318.90999999999985</v>
      </c>
      <c r="P457" s="32">
        <f t="shared" si="165"/>
        <v>0</v>
      </c>
      <c r="Q457" s="32">
        <f t="shared" si="166"/>
        <v>0</v>
      </c>
      <c r="R457" s="36">
        <f t="shared" si="167"/>
        <v>0</v>
      </c>
      <c r="S457" s="36">
        <f t="shared" si="168"/>
        <v>0</v>
      </c>
      <c r="T457" s="36">
        <f t="shared" si="169"/>
        <v>0</v>
      </c>
      <c r="U457" s="196">
        <f>'09-22 Hourly Purch Alloc'!J451</f>
        <v>127.68999925559488</v>
      </c>
      <c r="V457" s="185">
        <f t="shared" si="170"/>
        <v>0</v>
      </c>
      <c r="W457" s="37">
        <f t="shared" si="171"/>
        <v>0</v>
      </c>
      <c r="X457" s="38">
        <f t="shared" si="172"/>
        <v>0</v>
      </c>
      <c r="Y457" s="39">
        <f t="shared" si="173"/>
        <v>0</v>
      </c>
      <c r="Z457" s="246"/>
      <c r="AA457" s="189">
        <f t="shared" si="174"/>
        <v>0</v>
      </c>
      <c r="AB457" s="25">
        <f t="shared" si="175"/>
        <v>0</v>
      </c>
      <c r="AD457" s="29"/>
      <c r="AE457" s="67">
        <f>'09-22 Gen Pivot'!V451</f>
        <v>251.01150000000001</v>
      </c>
      <c r="AF457" s="195">
        <f>'09-22 KP Int Load &amp; Marg Loss'!N447</f>
        <v>703.90999999999985</v>
      </c>
      <c r="AG457" s="302">
        <f>'09-22 KP Int Load &amp; Marg Loss'!V447</f>
        <v>9.59</v>
      </c>
      <c r="AH457" s="67">
        <f>'09-22 Gen Pivot'!W451</f>
        <v>385</v>
      </c>
      <c r="AJ457" s="197">
        <f>'09-22 Gen Pivot'!Y451</f>
        <v>385</v>
      </c>
      <c r="AL457" s="29">
        <f t="shared" si="177"/>
        <v>0</v>
      </c>
      <c r="AN457" s="29">
        <f t="shared" si="178"/>
        <v>251.01150000000001</v>
      </c>
      <c r="AP457" s="33">
        <f t="shared" si="179"/>
        <v>-133.98849999999999</v>
      </c>
      <c r="AR457" s="197">
        <f>'09-22 Gen Pivot'!X451</f>
        <v>1404.9</v>
      </c>
    </row>
    <row r="458" spans="1:44" x14ac:dyDescent="0.25">
      <c r="A458" s="202">
        <f t="shared" si="176"/>
        <v>44823.624999998916</v>
      </c>
      <c r="B458" s="232"/>
      <c r="C458" s="174"/>
      <c r="D458" s="232"/>
      <c r="E458" s="131">
        <f t="shared" si="155"/>
        <v>0</v>
      </c>
      <c r="F458" s="50">
        <f t="shared" si="156"/>
        <v>0</v>
      </c>
      <c r="G458" s="49">
        <f t="shared" si="157"/>
        <v>0</v>
      </c>
      <c r="H458" s="54">
        <f>'09-22 Hourly Purch Alloc'!F452</f>
        <v>482.53499999999997</v>
      </c>
      <c r="I458" s="44">
        <f t="shared" si="158"/>
        <v>10.3</v>
      </c>
      <c r="J458" s="34">
        <f t="shared" si="159"/>
        <v>0</v>
      </c>
      <c r="K458" s="167">
        <f t="shared" si="160"/>
        <v>0</v>
      </c>
      <c r="L458" s="34">
        <f t="shared" si="161"/>
        <v>251.04150000000001</v>
      </c>
      <c r="M458" s="34">
        <f t="shared" si="162"/>
        <v>385</v>
      </c>
      <c r="N458" s="34">
        <f t="shared" si="163"/>
        <v>743.87000000000012</v>
      </c>
      <c r="O458" s="32">
        <f t="shared" si="164"/>
        <v>358.87000000000012</v>
      </c>
      <c r="P458" s="32">
        <f t="shared" si="165"/>
        <v>0</v>
      </c>
      <c r="Q458" s="32">
        <f t="shared" si="166"/>
        <v>0</v>
      </c>
      <c r="R458" s="36">
        <f t="shared" si="167"/>
        <v>0</v>
      </c>
      <c r="S458" s="36">
        <f t="shared" si="168"/>
        <v>0</v>
      </c>
      <c r="T458" s="36">
        <f t="shared" si="169"/>
        <v>0</v>
      </c>
      <c r="U458" s="196">
        <f>'09-22 Hourly Purch Alloc'!J452</f>
        <v>140.28893566269807</v>
      </c>
      <c r="V458" s="185">
        <f t="shared" si="170"/>
        <v>0</v>
      </c>
      <c r="W458" s="37">
        <f t="shared" si="171"/>
        <v>0</v>
      </c>
      <c r="X458" s="38">
        <f t="shared" si="172"/>
        <v>0</v>
      </c>
      <c r="Y458" s="39">
        <f t="shared" si="173"/>
        <v>0</v>
      </c>
      <c r="Z458" s="246"/>
      <c r="AA458" s="189">
        <f t="shared" si="174"/>
        <v>0</v>
      </c>
      <c r="AB458" s="25">
        <f t="shared" si="175"/>
        <v>0</v>
      </c>
      <c r="AD458" s="29"/>
      <c r="AE458" s="67">
        <f>'09-22 Gen Pivot'!V452</f>
        <v>251.04150000000001</v>
      </c>
      <c r="AF458" s="195">
        <f>'09-22 KP Int Load &amp; Marg Loss'!N448</f>
        <v>743.87000000000012</v>
      </c>
      <c r="AG458" s="302">
        <f>'09-22 KP Int Load &amp; Marg Loss'!V448</f>
        <v>10.3</v>
      </c>
      <c r="AH458" s="67">
        <f>'09-22 Gen Pivot'!W452</f>
        <v>385</v>
      </c>
      <c r="AJ458" s="197">
        <f>'09-22 Gen Pivot'!Y452</f>
        <v>385</v>
      </c>
      <c r="AL458" s="29">
        <f t="shared" si="177"/>
        <v>0</v>
      </c>
      <c r="AN458" s="29">
        <f t="shared" si="178"/>
        <v>251.04150000000001</v>
      </c>
      <c r="AP458" s="33">
        <f t="shared" si="179"/>
        <v>-133.95849999999999</v>
      </c>
      <c r="AR458" s="197">
        <f>'09-22 Gen Pivot'!X452</f>
        <v>1404.9</v>
      </c>
    </row>
    <row r="459" spans="1:44" x14ac:dyDescent="0.25">
      <c r="A459" s="202">
        <f t="shared" si="176"/>
        <v>44823.66666666558</v>
      </c>
      <c r="B459" s="232"/>
      <c r="C459" s="174"/>
      <c r="D459" s="232"/>
      <c r="E459" s="131">
        <f t="shared" si="155"/>
        <v>0</v>
      </c>
      <c r="F459" s="50">
        <f t="shared" si="156"/>
        <v>0</v>
      </c>
      <c r="G459" s="49">
        <f t="shared" si="157"/>
        <v>0</v>
      </c>
      <c r="H459" s="54">
        <f>'09-22 Hourly Purch Alloc'!F453</f>
        <v>512.54200000000003</v>
      </c>
      <c r="I459" s="44">
        <f t="shared" si="158"/>
        <v>11.299999999999999</v>
      </c>
      <c r="J459" s="34">
        <f t="shared" si="159"/>
        <v>0</v>
      </c>
      <c r="K459" s="167">
        <f t="shared" si="160"/>
        <v>0</v>
      </c>
      <c r="L459" s="34">
        <f t="shared" si="161"/>
        <v>251.37200000000001</v>
      </c>
      <c r="M459" s="34">
        <f t="shared" si="162"/>
        <v>385</v>
      </c>
      <c r="N459" s="34">
        <f t="shared" si="163"/>
        <v>775.21</v>
      </c>
      <c r="O459" s="32">
        <f t="shared" si="164"/>
        <v>390.21000000000004</v>
      </c>
      <c r="P459" s="32">
        <f t="shared" si="165"/>
        <v>0</v>
      </c>
      <c r="Q459" s="32">
        <f t="shared" si="166"/>
        <v>0</v>
      </c>
      <c r="R459" s="36">
        <f t="shared" si="167"/>
        <v>0</v>
      </c>
      <c r="S459" s="36">
        <f t="shared" si="168"/>
        <v>0</v>
      </c>
      <c r="T459" s="36">
        <f t="shared" si="169"/>
        <v>0</v>
      </c>
      <c r="U459" s="196">
        <f>'09-22 Hourly Purch Alloc'!J453</f>
        <v>142.98802193771436</v>
      </c>
      <c r="V459" s="185">
        <f t="shared" si="170"/>
        <v>0</v>
      </c>
      <c r="W459" s="37">
        <f t="shared" si="171"/>
        <v>0</v>
      </c>
      <c r="X459" s="38">
        <f t="shared" si="172"/>
        <v>0</v>
      </c>
      <c r="Y459" s="39">
        <f t="shared" si="173"/>
        <v>0</v>
      </c>
      <c r="Z459" s="246"/>
      <c r="AA459" s="189">
        <f t="shared" si="174"/>
        <v>0</v>
      </c>
      <c r="AB459" s="25">
        <f t="shared" si="175"/>
        <v>0</v>
      </c>
      <c r="AD459" s="29"/>
      <c r="AE459" s="67">
        <f>'09-22 Gen Pivot'!V453</f>
        <v>251.37200000000001</v>
      </c>
      <c r="AF459" s="195">
        <f>'09-22 KP Int Load &amp; Marg Loss'!N449</f>
        <v>775.21</v>
      </c>
      <c r="AG459" s="302">
        <f>'09-22 KP Int Load &amp; Marg Loss'!V449</f>
        <v>11.299999999999999</v>
      </c>
      <c r="AH459" s="67">
        <f>'09-22 Gen Pivot'!W453</f>
        <v>385</v>
      </c>
      <c r="AJ459" s="197">
        <f>'09-22 Gen Pivot'!Y453</f>
        <v>385</v>
      </c>
      <c r="AL459" s="29">
        <f t="shared" si="177"/>
        <v>0</v>
      </c>
      <c r="AN459" s="29">
        <f t="shared" si="178"/>
        <v>251.37200000000001</v>
      </c>
      <c r="AP459" s="33">
        <f t="shared" si="179"/>
        <v>-133.62799999999999</v>
      </c>
      <c r="AR459" s="197">
        <f>'09-22 Gen Pivot'!X453</f>
        <v>1404.9</v>
      </c>
    </row>
    <row r="460" spans="1:44" x14ac:dyDescent="0.25">
      <c r="A460" s="202">
        <f t="shared" si="176"/>
        <v>44823.708333332244</v>
      </c>
      <c r="B460" s="232"/>
      <c r="C460" s="174"/>
      <c r="D460" s="232"/>
      <c r="E460" s="131">
        <f t="shared" si="155"/>
        <v>0</v>
      </c>
      <c r="F460" s="50">
        <f t="shared" si="156"/>
        <v>0</v>
      </c>
      <c r="G460" s="49">
        <f t="shared" si="157"/>
        <v>0</v>
      </c>
      <c r="H460" s="54">
        <f>'09-22 Hourly Purch Alloc'!F454</f>
        <v>525.34299999999996</v>
      </c>
      <c r="I460" s="44">
        <f t="shared" si="158"/>
        <v>12.08</v>
      </c>
      <c r="J460" s="34">
        <f t="shared" si="159"/>
        <v>0</v>
      </c>
      <c r="K460" s="167">
        <f t="shared" si="160"/>
        <v>0</v>
      </c>
      <c r="L460" s="34">
        <f t="shared" si="161"/>
        <v>256.31099999999998</v>
      </c>
      <c r="M460" s="34">
        <f t="shared" si="162"/>
        <v>385</v>
      </c>
      <c r="N460" s="34">
        <f t="shared" si="163"/>
        <v>793.74</v>
      </c>
      <c r="O460" s="32">
        <f t="shared" si="164"/>
        <v>408.74</v>
      </c>
      <c r="P460" s="32">
        <f t="shared" si="165"/>
        <v>0</v>
      </c>
      <c r="Q460" s="32">
        <f t="shared" si="166"/>
        <v>0</v>
      </c>
      <c r="R460" s="36">
        <f t="shared" si="167"/>
        <v>0</v>
      </c>
      <c r="S460" s="36">
        <f t="shared" si="168"/>
        <v>0</v>
      </c>
      <c r="T460" s="36">
        <f t="shared" si="169"/>
        <v>0</v>
      </c>
      <c r="U460" s="196">
        <f>'09-22 Hourly Purch Alloc'!J454</f>
        <v>168.52011269970288</v>
      </c>
      <c r="V460" s="185">
        <f t="shared" si="170"/>
        <v>0</v>
      </c>
      <c r="W460" s="37">
        <f t="shared" si="171"/>
        <v>0</v>
      </c>
      <c r="X460" s="38">
        <f t="shared" si="172"/>
        <v>0</v>
      </c>
      <c r="Y460" s="39">
        <f t="shared" si="173"/>
        <v>0</v>
      </c>
      <c r="Z460" s="246"/>
      <c r="AA460" s="189">
        <f t="shared" si="174"/>
        <v>0</v>
      </c>
      <c r="AB460" s="25">
        <f t="shared" si="175"/>
        <v>0</v>
      </c>
      <c r="AD460" s="29"/>
      <c r="AE460" s="67">
        <f>'09-22 Gen Pivot'!V454</f>
        <v>256.31099999999998</v>
      </c>
      <c r="AF460" s="195">
        <f>'09-22 KP Int Load &amp; Marg Loss'!N450</f>
        <v>793.74</v>
      </c>
      <c r="AG460" s="302">
        <f>'09-22 KP Int Load &amp; Marg Loss'!V450</f>
        <v>12.08</v>
      </c>
      <c r="AH460" s="67">
        <f>'09-22 Gen Pivot'!W454</f>
        <v>385</v>
      </c>
      <c r="AJ460" s="197">
        <f>'09-22 Gen Pivot'!Y454</f>
        <v>385</v>
      </c>
      <c r="AL460" s="29">
        <f t="shared" si="177"/>
        <v>0</v>
      </c>
      <c r="AN460" s="29">
        <f t="shared" si="178"/>
        <v>256.31099999999998</v>
      </c>
      <c r="AP460" s="33">
        <f t="shared" si="179"/>
        <v>-128.68900000000002</v>
      </c>
      <c r="AR460" s="197">
        <f>'09-22 Gen Pivot'!X454</f>
        <v>1404.9</v>
      </c>
    </row>
    <row r="461" spans="1:44" x14ac:dyDescent="0.25">
      <c r="A461" s="202">
        <f t="shared" si="176"/>
        <v>44823.749999998909</v>
      </c>
      <c r="B461" s="232"/>
      <c r="C461" s="174"/>
      <c r="D461" s="232"/>
      <c r="E461" s="131">
        <f t="shared" ref="E461:E524" si="180">SUM(B461:D461)</f>
        <v>0</v>
      </c>
      <c r="F461" s="50">
        <f t="shared" ref="F461:F524" si="181">IF(E461&gt;0,F460+1,0)</f>
        <v>0</v>
      </c>
      <c r="G461" s="49">
        <f t="shared" ref="G461:G524" si="182">IF(MAX(F461:F467)&gt;6,"Yes",0)</f>
        <v>0</v>
      </c>
      <c r="H461" s="54">
        <f>'09-22 Hourly Purch Alloc'!F455</f>
        <v>519.19100000000003</v>
      </c>
      <c r="I461" s="44">
        <f t="shared" ref="I461:I524" si="183">AG461</f>
        <v>12.5</v>
      </c>
      <c r="J461" s="34">
        <f t="shared" ref="J461:J524" si="184">MIN(E461,H461)</f>
        <v>0</v>
      </c>
      <c r="K461" s="167">
        <f t="shared" ref="K461:K524" si="185">IF(J461=0,0,IF(G461&lt;&gt;"Yes",0,J461))</f>
        <v>0</v>
      </c>
      <c r="L461" s="34">
        <f t="shared" ref="L461:L524" si="186">AN461</f>
        <v>262.26299999999998</v>
      </c>
      <c r="M461" s="34">
        <f t="shared" ref="M461:M524" si="187">AH461</f>
        <v>385</v>
      </c>
      <c r="N461" s="34">
        <f t="shared" ref="N461:N524" si="188">AF461</f>
        <v>793.96</v>
      </c>
      <c r="O461" s="32">
        <f t="shared" ref="O461:O524" si="189">MAX(N461-M461,0)</f>
        <v>408.96000000000004</v>
      </c>
      <c r="P461" s="32">
        <f t="shared" ref="P461:P524" si="190">MIN(K461,O461)</f>
        <v>0</v>
      </c>
      <c r="Q461" s="32">
        <f t="shared" ref="Q461:Q524" si="191">IF(P461&lt;=0,0,L461+I461+H461-N461)</f>
        <v>0</v>
      </c>
      <c r="R461" s="36">
        <f t="shared" ref="R461:R524" si="192">IF($P461&gt;0,MIN($P461,$E461)*(B461/$E461),0)</f>
        <v>0</v>
      </c>
      <c r="S461" s="36">
        <f t="shared" ref="S461:S524" si="193">IF($P461&gt;0,MIN($P461,$E461)*(C461/$E461),0)</f>
        <v>0</v>
      </c>
      <c r="T461" s="36">
        <f t="shared" ref="T461:T524" si="194">IF($P461&gt;0,MIN($P461,$E461)*(D461/$E461),0)</f>
        <v>0</v>
      </c>
      <c r="U461" s="196">
        <f>'09-22 Hourly Purch Alloc'!J455</f>
        <v>183.8532586331427</v>
      </c>
      <c r="V461" s="185">
        <f t="shared" ref="V461:V524" si="195">(R461+S461+T461)*U461</f>
        <v>0</v>
      </c>
      <c r="W461" s="37">
        <f t="shared" ref="W461:W524" si="196">IF(B461&gt;0,W$9,0)</f>
        <v>0</v>
      </c>
      <c r="X461" s="38">
        <f t="shared" ref="X461:X524" si="197">IF(C461&gt;0,X$9,0)</f>
        <v>0</v>
      </c>
      <c r="Y461" s="39">
        <f t="shared" ref="Y461:Y524" si="198">IF(D461&gt;0,Y$9,0)</f>
        <v>0</v>
      </c>
      <c r="Z461" s="246"/>
      <c r="AA461" s="189">
        <f t="shared" ref="AA461:AA524" si="199">R461*MIN(U461,W461)+S461*MIN(U461,X461)+T461*MIN(U461,Y461)</f>
        <v>0</v>
      </c>
      <c r="AB461" s="25">
        <f t="shared" ref="AB461:AB524" si="200">IF(V461-AA461&lt;0,0,V461-AA461)</f>
        <v>0</v>
      </c>
      <c r="AD461" s="29"/>
      <c r="AE461" s="67">
        <f>'09-22 Gen Pivot'!V455</f>
        <v>262.26299999999998</v>
      </c>
      <c r="AF461" s="195">
        <f>'09-22 KP Int Load &amp; Marg Loss'!N451</f>
        <v>793.96</v>
      </c>
      <c r="AG461" s="302">
        <f>'09-22 KP Int Load &amp; Marg Loss'!V451</f>
        <v>12.5</v>
      </c>
      <c r="AH461" s="67">
        <f>'09-22 Gen Pivot'!W455</f>
        <v>385</v>
      </c>
      <c r="AJ461" s="197">
        <f>'09-22 Gen Pivot'!Y455</f>
        <v>385</v>
      </c>
      <c r="AL461" s="29">
        <f t="shared" si="177"/>
        <v>0</v>
      </c>
      <c r="AN461" s="29">
        <f t="shared" si="178"/>
        <v>262.26299999999998</v>
      </c>
      <c r="AP461" s="33">
        <f t="shared" si="179"/>
        <v>-122.73700000000002</v>
      </c>
      <c r="AR461" s="197">
        <f>'09-22 Gen Pivot'!X455</f>
        <v>1404.9</v>
      </c>
    </row>
    <row r="462" spans="1:44" x14ac:dyDescent="0.25">
      <c r="A462" s="202">
        <f t="shared" ref="A462:A525" si="201">A461+1/24</f>
        <v>44823.791666665573</v>
      </c>
      <c r="B462" s="232"/>
      <c r="C462" s="174"/>
      <c r="D462" s="232"/>
      <c r="E462" s="131">
        <f t="shared" si="180"/>
        <v>0</v>
      </c>
      <c r="F462" s="50">
        <f t="shared" si="181"/>
        <v>0</v>
      </c>
      <c r="G462" s="49">
        <f t="shared" si="182"/>
        <v>0</v>
      </c>
      <c r="H462" s="54">
        <f>'09-22 Hourly Purch Alloc'!F456</f>
        <v>489.69399999999996</v>
      </c>
      <c r="I462" s="44">
        <f t="shared" si="183"/>
        <v>11.78</v>
      </c>
      <c r="J462" s="34">
        <f t="shared" si="184"/>
        <v>0</v>
      </c>
      <c r="K462" s="167">
        <f t="shared" si="185"/>
        <v>0</v>
      </c>
      <c r="L462" s="34">
        <f t="shared" si="186"/>
        <v>266.79950000000002</v>
      </c>
      <c r="M462" s="34">
        <f t="shared" si="187"/>
        <v>385</v>
      </c>
      <c r="N462" s="34">
        <f t="shared" si="188"/>
        <v>768.28</v>
      </c>
      <c r="O462" s="32">
        <f t="shared" si="189"/>
        <v>383.28</v>
      </c>
      <c r="P462" s="32">
        <f t="shared" si="190"/>
        <v>0</v>
      </c>
      <c r="Q462" s="32">
        <f t="shared" si="191"/>
        <v>0</v>
      </c>
      <c r="R462" s="36">
        <f t="shared" si="192"/>
        <v>0</v>
      </c>
      <c r="S462" s="36">
        <f t="shared" si="193"/>
        <v>0</v>
      </c>
      <c r="T462" s="36">
        <f t="shared" si="194"/>
        <v>0</v>
      </c>
      <c r="U462" s="196">
        <f>'09-22 Hourly Purch Alloc'!J456</f>
        <v>146.36646300751084</v>
      </c>
      <c r="V462" s="185">
        <f t="shared" si="195"/>
        <v>0</v>
      </c>
      <c r="W462" s="37">
        <f t="shared" si="196"/>
        <v>0</v>
      </c>
      <c r="X462" s="38">
        <f t="shared" si="197"/>
        <v>0</v>
      </c>
      <c r="Y462" s="39">
        <f t="shared" si="198"/>
        <v>0</v>
      </c>
      <c r="Z462" s="246"/>
      <c r="AA462" s="189">
        <f t="shared" si="199"/>
        <v>0</v>
      </c>
      <c r="AB462" s="25">
        <f t="shared" si="200"/>
        <v>0</v>
      </c>
      <c r="AD462" s="29"/>
      <c r="AE462" s="67">
        <f>'09-22 Gen Pivot'!V456</f>
        <v>266.79950000000002</v>
      </c>
      <c r="AF462" s="195">
        <f>'09-22 KP Int Load &amp; Marg Loss'!N452</f>
        <v>768.28</v>
      </c>
      <c r="AG462" s="302">
        <f>'09-22 KP Int Load &amp; Marg Loss'!V452</f>
        <v>11.78</v>
      </c>
      <c r="AH462" s="67">
        <f>'09-22 Gen Pivot'!W456</f>
        <v>385</v>
      </c>
      <c r="AJ462" s="197">
        <f>'09-22 Gen Pivot'!Y456</f>
        <v>385</v>
      </c>
      <c r="AL462" s="29">
        <f t="shared" si="177"/>
        <v>0</v>
      </c>
      <c r="AN462" s="29">
        <f t="shared" si="178"/>
        <v>266.79950000000002</v>
      </c>
      <c r="AP462" s="33">
        <f t="shared" si="179"/>
        <v>-118.20049999999998</v>
      </c>
      <c r="AR462" s="197">
        <f>'09-22 Gen Pivot'!X456</f>
        <v>1404.9</v>
      </c>
    </row>
    <row r="463" spans="1:44" x14ac:dyDescent="0.25">
      <c r="A463" s="202">
        <f t="shared" si="201"/>
        <v>44823.833333332237</v>
      </c>
      <c r="B463" s="232"/>
      <c r="C463" s="174"/>
      <c r="D463" s="232"/>
      <c r="E463" s="131">
        <f t="shared" si="180"/>
        <v>0</v>
      </c>
      <c r="F463" s="50">
        <f t="shared" si="181"/>
        <v>0</v>
      </c>
      <c r="G463" s="49">
        <f t="shared" si="182"/>
        <v>0</v>
      </c>
      <c r="H463" s="54">
        <f>'09-22 Hourly Purch Alloc'!F457</f>
        <v>481.13099999999997</v>
      </c>
      <c r="I463" s="44">
        <f t="shared" si="183"/>
        <v>11.299999999999999</v>
      </c>
      <c r="J463" s="34">
        <f t="shared" si="184"/>
        <v>0</v>
      </c>
      <c r="K463" s="167">
        <f t="shared" si="185"/>
        <v>0</v>
      </c>
      <c r="L463" s="34">
        <f t="shared" si="186"/>
        <v>251.333</v>
      </c>
      <c r="M463" s="34">
        <f t="shared" si="187"/>
        <v>385</v>
      </c>
      <c r="N463" s="34">
        <f t="shared" si="188"/>
        <v>743.7600000000001</v>
      </c>
      <c r="O463" s="32">
        <f t="shared" si="189"/>
        <v>358.7600000000001</v>
      </c>
      <c r="P463" s="32">
        <f t="shared" si="190"/>
        <v>0</v>
      </c>
      <c r="Q463" s="32">
        <f t="shared" si="191"/>
        <v>0</v>
      </c>
      <c r="R463" s="36">
        <f t="shared" si="192"/>
        <v>0</v>
      </c>
      <c r="S463" s="36">
        <f t="shared" si="193"/>
        <v>0</v>
      </c>
      <c r="T463" s="36">
        <f t="shared" si="194"/>
        <v>0</v>
      </c>
      <c r="U463" s="196">
        <f>'09-22 Hourly Purch Alloc'!J457</f>
        <v>124.20659234179466</v>
      </c>
      <c r="V463" s="185">
        <f t="shared" si="195"/>
        <v>0</v>
      </c>
      <c r="W463" s="37">
        <f t="shared" si="196"/>
        <v>0</v>
      </c>
      <c r="X463" s="38">
        <f t="shared" si="197"/>
        <v>0</v>
      </c>
      <c r="Y463" s="39">
        <f t="shared" si="198"/>
        <v>0</v>
      </c>
      <c r="Z463" s="246"/>
      <c r="AA463" s="189">
        <f t="shared" si="199"/>
        <v>0</v>
      </c>
      <c r="AB463" s="25">
        <f t="shared" si="200"/>
        <v>0</v>
      </c>
      <c r="AD463" s="29"/>
      <c r="AE463" s="67">
        <f>'09-22 Gen Pivot'!V457</f>
        <v>251.333</v>
      </c>
      <c r="AF463" s="195">
        <f>'09-22 KP Int Load &amp; Marg Loss'!N453</f>
        <v>743.7600000000001</v>
      </c>
      <c r="AG463" s="302">
        <f>'09-22 KP Int Load &amp; Marg Loss'!V453</f>
        <v>11.299999999999999</v>
      </c>
      <c r="AH463" s="67">
        <f>'09-22 Gen Pivot'!W457</f>
        <v>385</v>
      </c>
      <c r="AJ463" s="197">
        <f>'09-22 Gen Pivot'!Y457</f>
        <v>385</v>
      </c>
      <c r="AL463" s="29">
        <f t="shared" si="177"/>
        <v>0</v>
      </c>
      <c r="AN463" s="29">
        <f t="shared" si="178"/>
        <v>251.333</v>
      </c>
      <c r="AP463" s="33">
        <f t="shared" si="179"/>
        <v>-133.667</v>
      </c>
      <c r="AR463" s="197">
        <f>'09-22 Gen Pivot'!X457</f>
        <v>1404.9</v>
      </c>
    </row>
    <row r="464" spans="1:44" x14ac:dyDescent="0.25">
      <c r="A464" s="202">
        <f t="shared" si="201"/>
        <v>44823.874999998901</v>
      </c>
      <c r="B464" s="232"/>
      <c r="C464" s="174"/>
      <c r="D464" s="232"/>
      <c r="E464" s="131">
        <f t="shared" si="180"/>
        <v>0</v>
      </c>
      <c r="F464" s="50">
        <f t="shared" si="181"/>
        <v>0</v>
      </c>
      <c r="G464" s="49">
        <f t="shared" si="182"/>
        <v>0</v>
      </c>
      <c r="H464" s="54">
        <f>'09-22 Hourly Purch Alloc'!F458</f>
        <v>468.81200000000001</v>
      </c>
      <c r="I464" s="44">
        <f t="shared" si="183"/>
        <v>11.51</v>
      </c>
      <c r="J464" s="34">
        <f t="shared" si="184"/>
        <v>0</v>
      </c>
      <c r="K464" s="167">
        <f t="shared" si="185"/>
        <v>0</v>
      </c>
      <c r="L464" s="34">
        <f t="shared" si="186"/>
        <v>251.24449999999999</v>
      </c>
      <c r="M464" s="34">
        <f t="shared" si="187"/>
        <v>385</v>
      </c>
      <c r="N464" s="34">
        <f t="shared" si="188"/>
        <v>731.56000000000006</v>
      </c>
      <c r="O464" s="32">
        <f t="shared" si="189"/>
        <v>346.56000000000006</v>
      </c>
      <c r="P464" s="32">
        <f t="shared" si="190"/>
        <v>0</v>
      </c>
      <c r="Q464" s="32">
        <f t="shared" si="191"/>
        <v>0</v>
      </c>
      <c r="R464" s="36">
        <f t="shared" si="192"/>
        <v>0</v>
      </c>
      <c r="S464" s="36">
        <f t="shared" si="193"/>
        <v>0</v>
      </c>
      <c r="T464" s="36">
        <f t="shared" si="194"/>
        <v>0</v>
      </c>
      <c r="U464" s="196">
        <f>'09-22 Hourly Purch Alloc'!J458</f>
        <v>117.50053701697054</v>
      </c>
      <c r="V464" s="185">
        <f t="shared" si="195"/>
        <v>0</v>
      </c>
      <c r="W464" s="37">
        <f t="shared" si="196"/>
        <v>0</v>
      </c>
      <c r="X464" s="38">
        <f t="shared" si="197"/>
        <v>0</v>
      </c>
      <c r="Y464" s="39">
        <f t="shared" si="198"/>
        <v>0</v>
      </c>
      <c r="Z464" s="246"/>
      <c r="AA464" s="189">
        <f t="shared" si="199"/>
        <v>0</v>
      </c>
      <c r="AB464" s="25">
        <f t="shared" si="200"/>
        <v>0</v>
      </c>
      <c r="AD464" s="29"/>
      <c r="AE464" s="67">
        <f>'09-22 Gen Pivot'!V458</f>
        <v>251.24449999999999</v>
      </c>
      <c r="AF464" s="195">
        <f>'09-22 KP Int Load &amp; Marg Loss'!N454</f>
        <v>731.56000000000006</v>
      </c>
      <c r="AG464" s="302">
        <f>'09-22 KP Int Load &amp; Marg Loss'!V454</f>
        <v>11.51</v>
      </c>
      <c r="AH464" s="67">
        <f>'09-22 Gen Pivot'!W458</f>
        <v>385</v>
      </c>
      <c r="AJ464" s="197">
        <f>'09-22 Gen Pivot'!Y458</f>
        <v>385</v>
      </c>
      <c r="AL464" s="29">
        <f t="shared" si="177"/>
        <v>0</v>
      </c>
      <c r="AN464" s="29">
        <f t="shared" si="178"/>
        <v>251.24449999999999</v>
      </c>
      <c r="AP464" s="33">
        <f t="shared" si="179"/>
        <v>-133.75550000000001</v>
      </c>
      <c r="AR464" s="197">
        <f>'09-22 Gen Pivot'!X458</f>
        <v>1404.9</v>
      </c>
    </row>
    <row r="465" spans="1:44" x14ac:dyDescent="0.25">
      <c r="A465" s="202">
        <f t="shared" si="201"/>
        <v>44823.916666665566</v>
      </c>
      <c r="B465" s="232"/>
      <c r="C465" s="174"/>
      <c r="D465" s="232"/>
      <c r="E465" s="131">
        <f t="shared" si="180"/>
        <v>0</v>
      </c>
      <c r="F465" s="50">
        <f t="shared" si="181"/>
        <v>0</v>
      </c>
      <c r="G465" s="49">
        <f t="shared" si="182"/>
        <v>0</v>
      </c>
      <c r="H465" s="54">
        <f>'09-22 Hourly Purch Alloc'!F459</f>
        <v>425.37600000000003</v>
      </c>
      <c r="I465" s="44">
        <f t="shared" si="183"/>
        <v>11</v>
      </c>
      <c r="J465" s="34">
        <f t="shared" si="184"/>
        <v>0</v>
      </c>
      <c r="K465" s="167">
        <f t="shared" si="185"/>
        <v>0</v>
      </c>
      <c r="L465" s="34">
        <f t="shared" si="186"/>
        <v>250.90899999999999</v>
      </c>
      <c r="M465" s="34">
        <f t="shared" si="187"/>
        <v>385</v>
      </c>
      <c r="N465" s="34">
        <f t="shared" si="188"/>
        <v>687.28</v>
      </c>
      <c r="O465" s="32">
        <f t="shared" si="189"/>
        <v>302.27999999999997</v>
      </c>
      <c r="P465" s="32">
        <f t="shared" si="190"/>
        <v>0</v>
      </c>
      <c r="Q465" s="32">
        <f t="shared" si="191"/>
        <v>0</v>
      </c>
      <c r="R465" s="36">
        <f t="shared" si="192"/>
        <v>0</v>
      </c>
      <c r="S465" s="36">
        <f t="shared" si="193"/>
        <v>0</v>
      </c>
      <c r="T465" s="36">
        <f t="shared" si="194"/>
        <v>0</v>
      </c>
      <c r="U465" s="196">
        <f>'09-22 Hourly Purch Alloc'!J459</f>
        <v>96.953833925750388</v>
      </c>
      <c r="V465" s="185">
        <f t="shared" si="195"/>
        <v>0</v>
      </c>
      <c r="W465" s="37">
        <f t="shared" si="196"/>
        <v>0</v>
      </c>
      <c r="X465" s="38">
        <f t="shared" si="197"/>
        <v>0</v>
      </c>
      <c r="Y465" s="39">
        <f t="shared" si="198"/>
        <v>0</v>
      </c>
      <c r="Z465" s="246"/>
      <c r="AA465" s="189">
        <f t="shared" si="199"/>
        <v>0</v>
      </c>
      <c r="AB465" s="25">
        <f t="shared" si="200"/>
        <v>0</v>
      </c>
      <c r="AD465" s="29"/>
      <c r="AE465" s="67">
        <f>'09-22 Gen Pivot'!V459</f>
        <v>250.90899999999999</v>
      </c>
      <c r="AF465" s="195">
        <f>'09-22 KP Int Load &amp; Marg Loss'!N455</f>
        <v>687.28</v>
      </c>
      <c r="AG465" s="302">
        <f>'09-22 KP Int Load &amp; Marg Loss'!V455</f>
        <v>11</v>
      </c>
      <c r="AH465" s="67">
        <f>'09-22 Gen Pivot'!W459</f>
        <v>385</v>
      </c>
      <c r="AJ465" s="197">
        <f>'09-22 Gen Pivot'!Y459</f>
        <v>385</v>
      </c>
      <c r="AL465" s="29">
        <f t="shared" si="177"/>
        <v>0</v>
      </c>
      <c r="AN465" s="29">
        <f t="shared" si="178"/>
        <v>250.90899999999999</v>
      </c>
      <c r="AP465" s="33">
        <f t="shared" si="179"/>
        <v>-134.09100000000001</v>
      </c>
      <c r="AR465" s="197">
        <f>'09-22 Gen Pivot'!X459</f>
        <v>1404.9</v>
      </c>
    </row>
    <row r="466" spans="1:44" x14ac:dyDescent="0.25">
      <c r="A466" s="202">
        <f t="shared" si="201"/>
        <v>44823.95833333223</v>
      </c>
      <c r="B466" s="232"/>
      <c r="C466" s="174"/>
      <c r="D466" s="232"/>
      <c r="E466" s="131">
        <f t="shared" si="180"/>
        <v>0</v>
      </c>
      <c r="F466" s="50">
        <f t="shared" si="181"/>
        <v>0</v>
      </c>
      <c r="G466" s="49">
        <f t="shared" si="182"/>
        <v>0</v>
      </c>
      <c r="H466" s="54">
        <f>'09-22 Hourly Purch Alloc'!F460</f>
        <v>382.53800000000001</v>
      </c>
      <c r="I466" s="44">
        <f t="shared" si="183"/>
        <v>10.41</v>
      </c>
      <c r="J466" s="34">
        <f t="shared" si="184"/>
        <v>0</v>
      </c>
      <c r="K466" s="167">
        <f t="shared" si="185"/>
        <v>0</v>
      </c>
      <c r="L466" s="34">
        <f t="shared" si="186"/>
        <v>250.5455</v>
      </c>
      <c r="M466" s="34">
        <f t="shared" si="187"/>
        <v>385</v>
      </c>
      <c r="N466" s="34">
        <f t="shared" si="188"/>
        <v>643.50000000000011</v>
      </c>
      <c r="O466" s="32">
        <f t="shared" si="189"/>
        <v>258.50000000000011</v>
      </c>
      <c r="P466" s="32">
        <f t="shared" si="190"/>
        <v>0</v>
      </c>
      <c r="Q466" s="32">
        <f t="shared" si="191"/>
        <v>0</v>
      </c>
      <c r="R466" s="36">
        <f t="shared" si="192"/>
        <v>0</v>
      </c>
      <c r="S466" s="36">
        <f t="shared" si="193"/>
        <v>0</v>
      </c>
      <c r="T466" s="36">
        <f t="shared" si="194"/>
        <v>0</v>
      </c>
      <c r="U466" s="196">
        <f>'09-22 Hourly Purch Alloc'!J460</f>
        <v>88.351328474556766</v>
      </c>
      <c r="V466" s="185">
        <f t="shared" si="195"/>
        <v>0</v>
      </c>
      <c r="W466" s="37">
        <f t="shared" si="196"/>
        <v>0</v>
      </c>
      <c r="X466" s="38">
        <f t="shared" si="197"/>
        <v>0</v>
      </c>
      <c r="Y466" s="39">
        <f t="shared" si="198"/>
        <v>0</v>
      </c>
      <c r="Z466" s="246"/>
      <c r="AA466" s="189">
        <f t="shared" si="199"/>
        <v>0</v>
      </c>
      <c r="AB466" s="25">
        <f t="shared" si="200"/>
        <v>0</v>
      </c>
      <c r="AD466" s="29"/>
      <c r="AE466" s="67">
        <f>'09-22 Gen Pivot'!V460</f>
        <v>250.5455</v>
      </c>
      <c r="AF466" s="195">
        <f>'09-22 KP Int Load &amp; Marg Loss'!N456</f>
        <v>643.50000000000011</v>
      </c>
      <c r="AG466" s="302">
        <f>'09-22 KP Int Load &amp; Marg Loss'!V456</f>
        <v>10.41</v>
      </c>
      <c r="AH466" s="67">
        <f>'09-22 Gen Pivot'!W460</f>
        <v>385</v>
      </c>
      <c r="AJ466" s="197">
        <f>'09-22 Gen Pivot'!Y460</f>
        <v>385</v>
      </c>
      <c r="AL466" s="29">
        <f t="shared" si="177"/>
        <v>0</v>
      </c>
      <c r="AN466" s="29">
        <f t="shared" si="178"/>
        <v>250.5455</v>
      </c>
      <c r="AP466" s="33">
        <f t="shared" si="179"/>
        <v>-134.4545</v>
      </c>
      <c r="AR466" s="197">
        <f>'09-22 Gen Pivot'!X460</f>
        <v>1404.9</v>
      </c>
    </row>
    <row r="467" spans="1:44" x14ac:dyDescent="0.25">
      <c r="A467" s="202">
        <f t="shared" si="201"/>
        <v>44823.999999998894</v>
      </c>
      <c r="B467" s="232"/>
      <c r="C467" s="174"/>
      <c r="D467" s="232"/>
      <c r="E467" s="131">
        <f t="shared" si="180"/>
        <v>0</v>
      </c>
      <c r="F467" s="50">
        <f t="shared" si="181"/>
        <v>0</v>
      </c>
      <c r="G467" s="49">
        <f t="shared" si="182"/>
        <v>0</v>
      </c>
      <c r="H467" s="54">
        <f>'09-22 Hourly Purch Alloc'!F461</f>
        <v>334.93399999999997</v>
      </c>
      <c r="I467" s="44">
        <f t="shared" si="183"/>
        <v>9.9</v>
      </c>
      <c r="J467" s="34">
        <f t="shared" si="184"/>
        <v>0</v>
      </c>
      <c r="K467" s="167">
        <f t="shared" si="185"/>
        <v>0</v>
      </c>
      <c r="L467" s="34">
        <f t="shared" si="186"/>
        <v>250.846</v>
      </c>
      <c r="M467" s="34">
        <f t="shared" si="187"/>
        <v>385</v>
      </c>
      <c r="N467" s="34">
        <f t="shared" si="188"/>
        <v>595.68999999999994</v>
      </c>
      <c r="O467" s="32">
        <f t="shared" si="189"/>
        <v>210.68999999999994</v>
      </c>
      <c r="P467" s="32">
        <f t="shared" si="190"/>
        <v>0</v>
      </c>
      <c r="Q467" s="32">
        <f t="shared" si="191"/>
        <v>0</v>
      </c>
      <c r="R467" s="36">
        <f t="shared" si="192"/>
        <v>0</v>
      </c>
      <c r="S467" s="36">
        <f t="shared" si="193"/>
        <v>0</v>
      </c>
      <c r="T467" s="36">
        <f t="shared" si="194"/>
        <v>0</v>
      </c>
      <c r="U467" s="196">
        <f>'09-22 Hourly Purch Alloc'!J461</f>
        <v>77.071726793935539</v>
      </c>
      <c r="V467" s="185">
        <f t="shared" si="195"/>
        <v>0</v>
      </c>
      <c r="W467" s="37">
        <f t="shared" si="196"/>
        <v>0</v>
      </c>
      <c r="X467" s="38">
        <f t="shared" si="197"/>
        <v>0</v>
      </c>
      <c r="Y467" s="39">
        <f t="shared" si="198"/>
        <v>0</v>
      </c>
      <c r="Z467" s="246"/>
      <c r="AA467" s="189">
        <f t="shared" si="199"/>
        <v>0</v>
      </c>
      <c r="AB467" s="25">
        <f t="shared" si="200"/>
        <v>0</v>
      </c>
      <c r="AD467" s="29"/>
      <c r="AE467" s="67">
        <f>'09-22 Gen Pivot'!V461</f>
        <v>250.846</v>
      </c>
      <c r="AF467" s="195">
        <f>'09-22 KP Int Load &amp; Marg Loss'!N457</f>
        <v>595.68999999999994</v>
      </c>
      <c r="AG467" s="302">
        <f>'09-22 KP Int Load &amp; Marg Loss'!V457</f>
        <v>9.9</v>
      </c>
      <c r="AH467" s="67">
        <f>'09-22 Gen Pivot'!W461</f>
        <v>385</v>
      </c>
      <c r="AJ467" s="197">
        <f>'09-22 Gen Pivot'!Y461</f>
        <v>385</v>
      </c>
      <c r="AL467" s="29">
        <f t="shared" si="177"/>
        <v>0</v>
      </c>
      <c r="AN467" s="29">
        <f t="shared" si="178"/>
        <v>250.846</v>
      </c>
      <c r="AP467" s="33">
        <f t="shared" si="179"/>
        <v>-134.154</v>
      </c>
      <c r="AR467" s="197">
        <f>'09-22 Gen Pivot'!X461</f>
        <v>1404.9</v>
      </c>
    </row>
    <row r="468" spans="1:44" x14ac:dyDescent="0.25">
      <c r="A468" s="202">
        <f t="shared" si="201"/>
        <v>44824.041666665558</v>
      </c>
      <c r="B468" s="232"/>
      <c r="C468" s="174"/>
      <c r="D468" s="232"/>
      <c r="E468" s="131">
        <f t="shared" si="180"/>
        <v>0</v>
      </c>
      <c r="F468" s="50">
        <f t="shared" si="181"/>
        <v>0</v>
      </c>
      <c r="G468" s="49">
        <f t="shared" si="182"/>
        <v>0</v>
      </c>
      <c r="H468" s="54">
        <f>'09-22 Hourly Purch Alloc'!F462</f>
        <v>302.25100000000003</v>
      </c>
      <c r="I468" s="44">
        <f t="shared" si="183"/>
        <v>9.52</v>
      </c>
      <c r="J468" s="34">
        <f t="shared" si="184"/>
        <v>0</v>
      </c>
      <c r="K468" s="167">
        <f t="shared" si="185"/>
        <v>0</v>
      </c>
      <c r="L468" s="34">
        <f t="shared" si="186"/>
        <v>251.10249999999999</v>
      </c>
      <c r="M468" s="34">
        <f t="shared" si="187"/>
        <v>385</v>
      </c>
      <c r="N468" s="34">
        <f t="shared" si="188"/>
        <v>562.86999999999989</v>
      </c>
      <c r="O468" s="32">
        <f t="shared" si="189"/>
        <v>177.86999999999989</v>
      </c>
      <c r="P468" s="32">
        <f t="shared" si="190"/>
        <v>0</v>
      </c>
      <c r="Q468" s="32">
        <f t="shared" si="191"/>
        <v>0</v>
      </c>
      <c r="R468" s="36">
        <f t="shared" si="192"/>
        <v>0</v>
      </c>
      <c r="S468" s="36">
        <f t="shared" si="193"/>
        <v>0</v>
      </c>
      <c r="T468" s="36">
        <f t="shared" si="194"/>
        <v>0</v>
      </c>
      <c r="U468" s="196">
        <f>'09-22 Hourly Purch Alloc'!J462</f>
        <v>64.933863130312218</v>
      </c>
      <c r="V468" s="185">
        <f t="shared" si="195"/>
        <v>0</v>
      </c>
      <c r="W468" s="37">
        <f t="shared" si="196"/>
        <v>0</v>
      </c>
      <c r="X468" s="38">
        <f t="shared" si="197"/>
        <v>0</v>
      </c>
      <c r="Y468" s="39">
        <f t="shared" si="198"/>
        <v>0</v>
      </c>
      <c r="Z468" s="246"/>
      <c r="AA468" s="189">
        <f t="shared" si="199"/>
        <v>0</v>
      </c>
      <c r="AB468" s="25">
        <f t="shared" si="200"/>
        <v>0</v>
      </c>
      <c r="AD468" s="29"/>
      <c r="AE468" s="67">
        <f>'09-22 Gen Pivot'!V462</f>
        <v>251.10249999999999</v>
      </c>
      <c r="AF468" s="195">
        <f>'09-22 KP Int Load &amp; Marg Loss'!N458</f>
        <v>562.86999999999989</v>
      </c>
      <c r="AG468" s="302">
        <f>'09-22 KP Int Load &amp; Marg Loss'!V458</f>
        <v>9.52</v>
      </c>
      <c r="AH468" s="67">
        <f>'09-22 Gen Pivot'!W462</f>
        <v>385</v>
      </c>
      <c r="AJ468" s="197">
        <f>'09-22 Gen Pivot'!Y462</f>
        <v>385</v>
      </c>
      <c r="AL468" s="29">
        <f t="shared" si="177"/>
        <v>0</v>
      </c>
      <c r="AN468" s="29">
        <f t="shared" si="178"/>
        <v>251.10249999999999</v>
      </c>
      <c r="AP468" s="33">
        <f t="shared" si="179"/>
        <v>-133.89750000000001</v>
      </c>
      <c r="AR468" s="197">
        <f>'09-22 Gen Pivot'!X462</f>
        <v>1404.9</v>
      </c>
    </row>
    <row r="469" spans="1:44" x14ac:dyDescent="0.25">
      <c r="A469" s="202">
        <f t="shared" si="201"/>
        <v>44824.083333332223</v>
      </c>
      <c r="B469" s="232"/>
      <c r="C469" s="174"/>
      <c r="D469" s="232"/>
      <c r="E469" s="131">
        <f t="shared" si="180"/>
        <v>0</v>
      </c>
      <c r="F469" s="50">
        <f t="shared" si="181"/>
        <v>0</v>
      </c>
      <c r="G469" s="49">
        <f t="shared" si="182"/>
        <v>0</v>
      </c>
      <c r="H469" s="54">
        <f>'09-22 Hourly Purch Alloc'!F463</f>
        <v>285.27700000000004</v>
      </c>
      <c r="I469" s="44">
        <f t="shared" si="183"/>
        <v>8.9299999999999979</v>
      </c>
      <c r="J469" s="34">
        <f t="shared" si="184"/>
        <v>0</v>
      </c>
      <c r="K469" s="167">
        <f t="shared" si="185"/>
        <v>0</v>
      </c>
      <c r="L469" s="34">
        <f t="shared" si="186"/>
        <v>250.809</v>
      </c>
      <c r="M469" s="34">
        <f t="shared" si="187"/>
        <v>385</v>
      </c>
      <c r="N469" s="34">
        <f t="shared" si="188"/>
        <v>545.01999999999987</v>
      </c>
      <c r="O469" s="32">
        <f t="shared" si="189"/>
        <v>160.01999999999987</v>
      </c>
      <c r="P469" s="32">
        <f t="shared" si="190"/>
        <v>0</v>
      </c>
      <c r="Q469" s="32">
        <f t="shared" si="191"/>
        <v>0</v>
      </c>
      <c r="R469" s="36">
        <f t="shared" si="192"/>
        <v>0</v>
      </c>
      <c r="S469" s="36">
        <f t="shared" si="193"/>
        <v>0</v>
      </c>
      <c r="T469" s="36">
        <f t="shared" si="194"/>
        <v>0</v>
      </c>
      <c r="U469" s="196">
        <f>'09-22 Hourly Purch Alloc'!J463</f>
        <v>60.213707743701725</v>
      </c>
      <c r="V469" s="185">
        <f t="shared" si="195"/>
        <v>0</v>
      </c>
      <c r="W469" s="37">
        <f t="shared" si="196"/>
        <v>0</v>
      </c>
      <c r="X469" s="38">
        <f t="shared" si="197"/>
        <v>0</v>
      </c>
      <c r="Y469" s="39">
        <f t="shared" si="198"/>
        <v>0</v>
      </c>
      <c r="Z469" s="246"/>
      <c r="AA469" s="189">
        <f t="shared" si="199"/>
        <v>0</v>
      </c>
      <c r="AB469" s="25">
        <f t="shared" si="200"/>
        <v>0</v>
      </c>
      <c r="AD469" s="29"/>
      <c r="AE469" s="67">
        <f>'09-22 Gen Pivot'!V463</f>
        <v>250.809</v>
      </c>
      <c r="AF469" s="195">
        <f>'09-22 KP Int Load &amp; Marg Loss'!N459</f>
        <v>545.01999999999987</v>
      </c>
      <c r="AG469" s="302">
        <f>'09-22 KP Int Load &amp; Marg Loss'!V459</f>
        <v>8.9299999999999979</v>
      </c>
      <c r="AH469" s="67">
        <f>'09-22 Gen Pivot'!W463</f>
        <v>385</v>
      </c>
      <c r="AJ469" s="197">
        <f>'09-22 Gen Pivot'!Y463</f>
        <v>385</v>
      </c>
      <c r="AL469" s="29">
        <f t="shared" si="177"/>
        <v>0</v>
      </c>
      <c r="AN469" s="29">
        <f t="shared" si="178"/>
        <v>250.809</v>
      </c>
      <c r="AP469" s="33">
        <f t="shared" si="179"/>
        <v>-134.191</v>
      </c>
      <c r="AR469" s="197">
        <f>'09-22 Gen Pivot'!X463</f>
        <v>1404.9</v>
      </c>
    </row>
    <row r="470" spans="1:44" x14ac:dyDescent="0.25">
      <c r="A470" s="202">
        <f t="shared" si="201"/>
        <v>44824.124999998887</v>
      </c>
      <c r="B470" s="232"/>
      <c r="C470" s="174"/>
      <c r="D470" s="232"/>
      <c r="E470" s="131">
        <f t="shared" si="180"/>
        <v>0</v>
      </c>
      <c r="F470" s="50">
        <f t="shared" si="181"/>
        <v>0</v>
      </c>
      <c r="G470" s="49">
        <f t="shared" si="182"/>
        <v>0</v>
      </c>
      <c r="H470" s="54">
        <f>'09-22 Hourly Purch Alloc'!F464</f>
        <v>267.01600000000002</v>
      </c>
      <c r="I470" s="44">
        <f t="shared" si="183"/>
        <v>8.8399999999999981</v>
      </c>
      <c r="J470" s="34">
        <f t="shared" si="184"/>
        <v>0</v>
      </c>
      <c r="K470" s="167">
        <f t="shared" si="185"/>
        <v>0</v>
      </c>
      <c r="L470" s="34">
        <f t="shared" si="186"/>
        <v>250.762</v>
      </c>
      <c r="M470" s="34">
        <f t="shared" si="187"/>
        <v>385</v>
      </c>
      <c r="N470" s="34">
        <f t="shared" si="188"/>
        <v>526.61999999999989</v>
      </c>
      <c r="O470" s="32">
        <f t="shared" si="189"/>
        <v>141.61999999999989</v>
      </c>
      <c r="P470" s="32">
        <f t="shared" si="190"/>
        <v>0</v>
      </c>
      <c r="Q470" s="32">
        <f t="shared" si="191"/>
        <v>0</v>
      </c>
      <c r="R470" s="36">
        <f t="shared" si="192"/>
        <v>0</v>
      </c>
      <c r="S470" s="36">
        <f t="shared" si="193"/>
        <v>0</v>
      </c>
      <c r="T470" s="36">
        <f t="shared" si="194"/>
        <v>0</v>
      </c>
      <c r="U470" s="196">
        <f>'09-22 Hourly Purch Alloc'!J464</f>
        <v>53.846001587919822</v>
      </c>
      <c r="V470" s="185">
        <f t="shared" si="195"/>
        <v>0</v>
      </c>
      <c r="W470" s="37">
        <f t="shared" si="196"/>
        <v>0</v>
      </c>
      <c r="X470" s="38">
        <f t="shared" si="197"/>
        <v>0</v>
      </c>
      <c r="Y470" s="39">
        <f t="shared" si="198"/>
        <v>0</v>
      </c>
      <c r="Z470" s="246"/>
      <c r="AA470" s="189">
        <f t="shared" si="199"/>
        <v>0</v>
      </c>
      <c r="AB470" s="25">
        <f t="shared" si="200"/>
        <v>0</v>
      </c>
      <c r="AD470" s="29"/>
      <c r="AE470" s="67">
        <f>'09-22 Gen Pivot'!V464</f>
        <v>250.762</v>
      </c>
      <c r="AF470" s="195">
        <f>'09-22 KP Int Load &amp; Marg Loss'!N460</f>
        <v>526.61999999999989</v>
      </c>
      <c r="AG470" s="302">
        <f>'09-22 KP Int Load &amp; Marg Loss'!V460</f>
        <v>8.8399999999999981</v>
      </c>
      <c r="AH470" s="67">
        <f>'09-22 Gen Pivot'!W464</f>
        <v>385</v>
      </c>
      <c r="AJ470" s="197">
        <f>'09-22 Gen Pivot'!Y464</f>
        <v>385</v>
      </c>
      <c r="AL470" s="29">
        <f t="shared" si="177"/>
        <v>0</v>
      </c>
      <c r="AN470" s="29">
        <f t="shared" si="178"/>
        <v>250.762</v>
      </c>
      <c r="AP470" s="33">
        <f t="shared" si="179"/>
        <v>-134.238</v>
      </c>
      <c r="AR470" s="197">
        <f>'09-22 Gen Pivot'!X464</f>
        <v>1404.9</v>
      </c>
    </row>
    <row r="471" spans="1:44" x14ac:dyDescent="0.25">
      <c r="A471" s="202">
        <f t="shared" si="201"/>
        <v>44824.166666665551</v>
      </c>
      <c r="B471" s="232"/>
      <c r="C471" s="174"/>
      <c r="D471" s="232"/>
      <c r="E471" s="131">
        <f t="shared" si="180"/>
        <v>0</v>
      </c>
      <c r="F471" s="50">
        <f t="shared" si="181"/>
        <v>0</v>
      </c>
      <c r="G471" s="49">
        <f t="shared" si="182"/>
        <v>0</v>
      </c>
      <c r="H471" s="54">
        <f>'09-22 Hourly Purch Alloc'!F465</f>
        <v>259.90499999999997</v>
      </c>
      <c r="I471" s="44">
        <f t="shared" si="183"/>
        <v>8.66</v>
      </c>
      <c r="J471" s="34">
        <f t="shared" si="184"/>
        <v>0</v>
      </c>
      <c r="K471" s="167">
        <f t="shared" si="185"/>
        <v>0</v>
      </c>
      <c r="L471" s="34">
        <f t="shared" si="186"/>
        <v>250.83750000000001</v>
      </c>
      <c r="M471" s="34">
        <f t="shared" si="187"/>
        <v>385</v>
      </c>
      <c r="N471" s="34">
        <f t="shared" si="188"/>
        <v>519.41</v>
      </c>
      <c r="O471" s="32">
        <f t="shared" si="189"/>
        <v>134.40999999999997</v>
      </c>
      <c r="P471" s="32">
        <f t="shared" si="190"/>
        <v>0</v>
      </c>
      <c r="Q471" s="32">
        <f t="shared" si="191"/>
        <v>0</v>
      </c>
      <c r="R471" s="36">
        <f t="shared" si="192"/>
        <v>0</v>
      </c>
      <c r="S471" s="36">
        <f t="shared" si="193"/>
        <v>0</v>
      </c>
      <c r="T471" s="36">
        <f t="shared" si="194"/>
        <v>0</v>
      </c>
      <c r="U471" s="196">
        <f>'09-22 Hourly Purch Alloc'!J465</f>
        <v>49.292866970623884</v>
      </c>
      <c r="V471" s="185">
        <f t="shared" si="195"/>
        <v>0</v>
      </c>
      <c r="W471" s="37">
        <f t="shared" si="196"/>
        <v>0</v>
      </c>
      <c r="X471" s="38">
        <f t="shared" si="197"/>
        <v>0</v>
      </c>
      <c r="Y471" s="39">
        <f t="shared" si="198"/>
        <v>0</v>
      </c>
      <c r="Z471" s="246"/>
      <c r="AA471" s="189">
        <f t="shared" si="199"/>
        <v>0</v>
      </c>
      <c r="AB471" s="25">
        <f t="shared" si="200"/>
        <v>0</v>
      </c>
      <c r="AD471" s="29"/>
      <c r="AE471" s="67">
        <f>'09-22 Gen Pivot'!V465</f>
        <v>250.83750000000001</v>
      </c>
      <c r="AF471" s="195">
        <f>'09-22 KP Int Load &amp; Marg Loss'!N461</f>
        <v>519.41</v>
      </c>
      <c r="AG471" s="302">
        <f>'09-22 KP Int Load &amp; Marg Loss'!V461</f>
        <v>8.66</v>
      </c>
      <c r="AH471" s="67">
        <f>'09-22 Gen Pivot'!W465</f>
        <v>385</v>
      </c>
      <c r="AJ471" s="197">
        <f>'09-22 Gen Pivot'!Y465</f>
        <v>385</v>
      </c>
      <c r="AL471" s="29">
        <f t="shared" si="177"/>
        <v>0</v>
      </c>
      <c r="AN471" s="29">
        <f t="shared" si="178"/>
        <v>250.83750000000001</v>
      </c>
      <c r="AP471" s="33">
        <f t="shared" si="179"/>
        <v>-134.16249999999999</v>
      </c>
      <c r="AR471" s="197">
        <f>'09-22 Gen Pivot'!X465</f>
        <v>1404.9</v>
      </c>
    </row>
    <row r="472" spans="1:44" x14ac:dyDescent="0.25">
      <c r="A472" s="202">
        <f t="shared" si="201"/>
        <v>44824.208333332215</v>
      </c>
      <c r="B472" s="232"/>
      <c r="C472" s="174"/>
      <c r="D472" s="232"/>
      <c r="E472" s="131">
        <f t="shared" si="180"/>
        <v>0</v>
      </c>
      <c r="F472" s="50">
        <f t="shared" si="181"/>
        <v>0</v>
      </c>
      <c r="G472" s="49">
        <f t="shared" si="182"/>
        <v>0</v>
      </c>
      <c r="H472" s="54">
        <f>'09-22 Hourly Purch Alloc'!F466</f>
        <v>258.95300000000003</v>
      </c>
      <c r="I472" s="44">
        <f t="shared" si="183"/>
        <v>8.9499999999999993</v>
      </c>
      <c r="J472" s="34">
        <f t="shared" si="184"/>
        <v>0</v>
      </c>
      <c r="K472" s="167">
        <f t="shared" si="185"/>
        <v>0</v>
      </c>
      <c r="L472" s="34">
        <f t="shared" si="186"/>
        <v>250.9195</v>
      </c>
      <c r="M472" s="34">
        <f t="shared" si="187"/>
        <v>385</v>
      </c>
      <c r="N472" s="34">
        <f t="shared" si="188"/>
        <v>518.80999999999995</v>
      </c>
      <c r="O472" s="32">
        <f t="shared" si="189"/>
        <v>133.80999999999995</v>
      </c>
      <c r="P472" s="32">
        <f t="shared" si="190"/>
        <v>0</v>
      </c>
      <c r="Q472" s="32">
        <f t="shared" si="191"/>
        <v>0</v>
      </c>
      <c r="R472" s="36">
        <f t="shared" si="192"/>
        <v>0</v>
      </c>
      <c r="S472" s="36">
        <f t="shared" si="193"/>
        <v>0</v>
      </c>
      <c r="T472" s="36">
        <f t="shared" si="194"/>
        <v>0</v>
      </c>
      <c r="U472" s="196">
        <f>'09-22 Hourly Purch Alloc'!J466</f>
        <v>51.227816418423416</v>
      </c>
      <c r="V472" s="185">
        <f t="shared" si="195"/>
        <v>0</v>
      </c>
      <c r="W472" s="37">
        <f t="shared" si="196"/>
        <v>0</v>
      </c>
      <c r="X472" s="38">
        <f t="shared" si="197"/>
        <v>0</v>
      </c>
      <c r="Y472" s="39">
        <f t="shared" si="198"/>
        <v>0</v>
      </c>
      <c r="Z472" s="246"/>
      <c r="AA472" s="189">
        <f t="shared" si="199"/>
        <v>0</v>
      </c>
      <c r="AB472" s="25">
        <f t="shared" si="200"/>
        <v>0</v>
      </c>
      <c r="AD472" s="29"/>
      <c r="AE472" s="67">
        <f>'09-22 Gen Pivot'!V466</f>
        <v>250.9195</v>
      </c>
      <c r="AF472" s="195">
        <f>'09-22 KP Int Load &amp; Marg Loss'!N462</f>
        <v>518.80999999999995</v>
      </c>
      <c r="AG472" s="302">
        <f>'09-22 KP Int Load &amp; Marg Loss'!V462</f>
        <v>8.9499999999999993</v>
      </c>
      <c r="AH472" s="67">
        <f>'09-22 Gen Pivot'!W466</f>
        <v>385</v>
      </c>
      <c r="AJ472" s="197">
        <f>'09-22 Gen Pivot'!Y466</f>
        <v>385</v>
      </c>
      <c r="AL472" s="29">
        <f t="shared" si="177"/>
        <v>0</v>
      </c>
      <c r="AN472" s="29">
        <f t="shared" si="178"/>
        <v>250.9195</v>
      </c>
      <c r="AP472" s="33">
        <f t="shared" si="179"/>
        <v>-134.0805</v>
      </c>
      <c r="AR472" s="197">
        <f>'09-22 Gen Pivot'!X466</f>
        <v>1404.9</v>
      </c>
    </row>
    <row r="473" spans="1:44" x14ac:dyDescent="0.25">
      <c r="A473" s="202">
        <f t="shared" si="201"/>
        <v>44824.24999999888</v>
      </c>
      <c r="B473" s="232"/>
      <c r="C473" s="174"/>
      <c r="D473" s="232"/>
      <c r="E473" s="131">
        <f t="shared" si="180"/>
        <v>0</v>
      </c>
      <c r="F473" s="50">
        <f t="shared" si="181"/>
        <v>0</v>
      </c>
      <c r="G473" s="49">
        <f t="shared" si="182"/>
        <v>0</v>
      </c>
      <c r="H473" s="54">
        <f>'09-22 Hourly Purch Alloc'!F467</f>
        <v>270.48699999999997</v>
      </c>
      <c r="I473" s="44">
        <f t="shared" si="183"/>
        <v>9.8800000000000008</v>
      </c>
      <c r="J473" s="34">
        <f t="shared" si="184"/>
        <v>0</v>
      </c>
      <c r="K473" s="167">
        <f t="shared" si="185"/>
        <v>0</v>
      </c>
      <c r="L473" s="34">
        <f t="shared" si="186"/>
        <v>250.9615</v>
      </c>
      <c r="M473" s="34">
        <f t="shared" si="187"/>
        <v>385</v>
      </c>
      <c r="N473" s="34">
        <f t="shared" si="188"/>
        <v>531.31999999999994</v>
      </c>
      <c r="O473" s="32">
        <f t="shared" si="189"/>
        <v>146.31999999999994</v>
      </c>
      <c r="P473" s="32">
        <f t="shared" si="190"/>
        <v>0</v>
      </c>
      <c r="Q473" s="32">
        <f t="shared" si="191"/>
        <v>0</v>
      </c>
      <c r="R473" s="36">
        <f t="shared" si="192"/>
        <v>0</v>
      </c>
      <c r="S473" s="36">
        <f t="shared" si="193"/>
        <v>0</v>
      </c>
      <c r="T473" s="36">
        <f t="shared" si="194"/>
        <v>0</v>
      </c>
      <c r="U473" s="196">
        <f>'09-22 Hourly Purch Alloc'!J467</f>
        <v>59.749797605799913</v>
      </c>
      <c r="V473" s="185">
        <f t="shared" si="195"/>
        <v>0</v>
      </c>
      <c r="W473" s="37">
        <f t="shared" si="196"/>
        <v>0</v>
      </c>
      <c r="X473" s="38">
        <f t="shared" si="197"/>
        <v>0</v>
      </c>
      <c r="Y473" s="39">
        <f t="shared" si="198"/>
        <v>0</v>
      </c>
      <c r="Z473" s="246"/>
      <c r="AA473" s="189">
        <f t="shared" si="199"/>
        <v>0</v>
      </c>
      <c r="AB473" s="25">
        <f t="shared" si="200"/>
        <v>0</v>
      </c>
      <c r="AD473" s="29"/>
      <c r="AE473" s="67">
        <f>'09-22 Gen Pivot'!V467</f>
        <v>250.9615</v>
      </c>
      <c r="AF473" s="195">
        <f>'09-22 KP Int Load &amp; Marg Loss'!N463</f>
        <v>531.31999999999994</v>
      </c>
      <c r="AG473" s="302">
        <f>'09-22 KP Int Load &amp; Marg Loss'!V463</f>
        <v>9.8800000000000008</v>
      </c>
      <c r="AH473" s="67">
        <f>'09-22 Gen Pivot'!W467</f>
        <v>385</v>
      </c>
      <c r="AJ473" s="197">
        <f>'09-22 Gen Pivot'!Y467</f>
        <v>385</v>
      </c>
      <c r="AL473" s="29">
        <f t="shared" si="177"/>
        <v>0</v>
      </c>
      <c r="AN473" s="29">
        <f t="shared" si="178"/>
        <v>250.9615</v>
      </c>
      <c r="AP473" s="33">
        <f t="shared" si="179"/>
        <v>-134.0385</v>
      </c>
      <c r="AR473" s="197">
        <f>'09-22 Gen Pivot'!X467</f>
        <v>1404.9</v>
      </c>
    </row>
    <row r="474" spans="1:44" x14ac:dyDescent="0.25">
      <c r="A474" s="202">
        <f t="shared" si="201"/>
        <v>44824.291666665544</v>
      </c>
      <c r="B474" s="232"/>
      <c r="C474" s="174"/>
      <c r="D474" s="232"/>
      <c r="E474" s="131">
        <f t="shared" si="180"/>
        <v>0</v>
      </c>
      <c r="F474" s="50">
        <f t="shared" si="181"/>
        <v>0</v>
      </c>
      <c r="G474" s="49">
        <f t="shared" si="182"/>
        <v>0</v>
      </c>
      <c r="H474" s="54">
        <f>'09-22 Hourly Purch Alloc'!F468</f>
        <v>309.61899999999997</v>
      </c>
      <c r="I474" s="44">
        <f t="shared" si="183"/>
        <v>11.18</v>
      </c>
      <c r="J474" s="34">
        <f t="shared" si="184"/>
        <v>0</v>
      </c>
      <c r="K474" s="167">
        <f t="shared" si="185"/>
        <v>0</v>
      </c>
      <c r="L474" s="34">
        <f t="shared" si="186"/>
        <v>255.82849999999999</v>
      </c>
      <c r="M474" s="34">
        <f t="shared" si="187"/>
        <v>385</v>
      </c>
      <c r="N474" s="34">
        <f t="shared" si="188"/>
        <v>576.63</v>
      </c>
      <c r="O474" s="32">
        <f t="shared" si="189"/>
        <v>191.63</v>
      </c>
      <c r="P474" s="32">
        <f t="shared" si="190"/>
        <v>0</v>
      </c>
      <c r="Q474" s="32">
        <f t="shared" si="191"/>
        <v>0</v>
      </c>
      <c r="R474" s="36">
        <f t="shared" si="192"/>
        <v>0</v>
      </c>
      <c r="S474" s="36">
        <f t="shared" si="193"/>
        <v>0</v>
      </c>
      <c r="T474" s="36">
        <f t="shared" si="194"/>
        <v>0</v>
      </c>
      <c r="U474" s="196">
        <f>'09-22 Hourly Purch Alloc'!J468</f>
        <v>77.598075008316684</v>
      </c>
      <c r="V474" s="185">
        <f t="shared" si="195"/>
        <v>0</v>
      </c>
      <c r="W474" s="37">
        <f t="shared" si="196"/>
        <v>0</v>
      </c>
      <c r="X474" s="38">
        <f t="shared" si="197"/>
        <v>0</v>
      </c>
      <c r="Y474" s="39">
        <f t="shared" si="198"/>
        <v>0</v>
      </c>
      <c r="Z474" s="246"/>
      <c r="AA474" s="189">
        <f t="shared" si="199"/>
        <v>0</v>
      </c>
      <c r="AB474" s="25">
        <f t="shared" si="200"/>
        <v>0</v>
      </c>
      <c r="AD474" s="29"/>
      <c r="AE474" s="67">
        <f>'09-22 Gen Pivot'!V468</f>
        <v>255.82849999999999</v>
      </c>
      <c r="AF474" s="195">
        <f>'09-22 KP Int Load &amp; Marg Loss'!N464</f>
        <v>576.63</v>
      </c>
      <c r="AG474" s="302">
        <f>'09-22 KP Int Load &amp; Marg Loss'!V464</f>
        <v>11.18</v>
      </c>
      <c r="AH474" s="67">
        <f>'09-22 Gen Pivot'!W468</f>
        <v>385</v>
      </c>
      <c r="AJ474" s="197">
        <f>'09-22 Gen Pivot'!Y468</f>
        <v>385</v>
      </c>
      <c r="AL474" s="29">
        <f t="shared" si="177"/>
        <v>0</v>
      </c>
      <c r="AN474" s="29">
        <f t="shared" si="178"/>
        <v>255.82849999999999</v>
      </c>
      <c r="AP474" s="33">
        <f t="shared" si="179"/>
        <v>-129.17150000000001</v>
      </c>
      <c r="AR474" s="197">
        <f>'09-22 Gen Pivot'!X468</f>
        <v>1404.9</v>
      </c>
    </row>
    <row r="475" spans="1:44" x14ac:dyDescent="0.25">
      <c r="A475" s="202">
        <f t="shared" si="201"/>
        <v>44824.333333332208</v>
      </c>
      <c r="B475" s="232"/>
      <c r="C475" s="174"/>
      <c r="D475" s="232"/>
      <c r="E475" s="131">
        <f t="shared" si="180"/>
        <v>0</v>
      </c>
      <c r="F475" s="50">
        <f t="shared" si="181"/>
        <v>0</v>
      </c>
      <c r="G475" s="49">
        <f t="shared" si="182"/>
        <v>0</v>
      </c>
      <c r="H475" s="54">
        <f>'09-22 Hourly Purch Alloc'!F469</f>
        <v>324.678</v>
      </c>
      <c r="I475" s="44">
        <f t="shared" si="183"/>
        <v>10.74</v>
      </c>
      <c r="J475" s="34">
        <f t="shared" si="184"/>
        <v>0</v>
      </c>
      <c r="K475" s="167">
        <f t="shared" si="185"/>
        <v>0</v>
      </c>
      <c r="L475" s="34">
        <f t="shared" si="186"/>
        <v>253.7765</v>
      </c>
      <c r="M475" s="34">
        <f t="shared" si="187"/>
        <v>385</v>
      </c>
      <c r="N475" s="34">
        <f t="shared" si="188"/>
        <v>589.20000000000005</v>
      </c>
      <c r="O475" s="32">
        <f t="shared" si="189"/>
        <v>204.20000000000005</v>
      </c>
      <c r="P475" s="32">
        <f t="shared" si="190"/>
        <v>0</v>
      </c>
      <c r="Q475" s="32">
        <f t="shared" si="191"/>
        <v>0</v>
      </c>
      <c r="R475" s="36">
        <f t="shared" si="192"/>
        <v>0</v>
      </c>
      <c r="S475" s="36">
        <f t="shared" si="193"/>
        <v>0</v>
      </c>
      <c r="T475" s="36">
        <f t="shared" si="194"/>
        <v>0</v>
      </c>
      <c r="U475" s="196">
        <f>'09-22 Hourly Purch Alloc'!J469</f>
        <v>83.036628031465028</v>
      </c>
      <c r="V475" s="185">
        <f t="shared" si="195"/>
        <v>0</v>
      </c>
      <c r="W475" s="37">
        <f t="shared" si="196"/>
        <v>0</v>
      </c>
      <c r="X475" s="38">
        <f t="shared" si="197"/>
        <v>0</v>
      </c>
      <c r="Y475" s="39">
        <f t="shared" si="198"/>
        <v>0</v>
      </c>
      <c r="Z475" s="246"/>
      <c r="AA475" s="189">
        <f t="shared" si="199"/>
        <v>0</v>
      </c>
      <c r="AB475" s="25">
        <f t="shared" si="200"/>
        <v>0</v>
      </c>
      <c r="AD475" s="29"/>
      <c r="AE475" s="67">
        <f>'09-22 Gen Pivot'!V469</f>
        <v>253.7765</v>
      </c>
      <c r="AF475" s="195">
        <f>'09-22 KP Int Load &amp; Marg Loss'!N465</f>
        <v>589.20000000000005</v>
      </c>
      <c r="AG475" s="302">
        <f>'09-22 KP Int Load &amp; Marg Loss'!V465</f>
        <v>10.74</v>
      </c>
      <c r="AH475" s="67">
        <f>'09-22 Gen Pivot'!W469</f>
        <v>385</v>
      </c>
      <c r="AJ475" s="197">
        <f>'09-22 Gen Pivot'!Y469</f>
        <v>385</v>
      </c>
      <c r="AL475" s="29">
        <f t="shared" si="177"/>
        <v>0</v>
      </c>
      <c r="AN475" s="29">
        <f t="shared" si="178"/>
        <v>253.7765</v>
      </c>
      <c r="AP475" s="33">
        <f t="shared" si="179"/>
        <v>-131.2235</v>
      </c>
      <c r="AR475" s="197">
        <f>'09-22 Gen Pivot'!X469</f>
        <v>1404.9</v>
      </c>
    </row>
    <row r="476" spans="1:44" x14ac:dyDescent="0.25">
      <c r="A476" s="202">
        <f t="shared" si="201"/>
        <v>44824.374999998872</v>
      </c>
      <c r="B476" s="232"/>
      <c r="C476" s="174"/>
      <c r="D476" s="232"/>
      <c r="E476" s="131">
        <f t="shared" si="180"/>
        <v>0</v>
      </c>
      <c r="F476" s="50">
        <f t="shared" si="181"/>
        <v>0</v>
      </c>
      <c r="G476" s="49">
        <f t="shared" si="182"/>
        <v>0</v>
      </c>
      <c r="H476" s="54">
        <f>'09-22 Hourly Purch Alloc'!F470</f>
        <v>336.00900000000001</v>
      </c>
      <c r="I476" s="44">
        <f t="shared" si="183"/>
        <v>9.9499999999999993</v>
      </c>
      <c r="J476" s="34">
        <f t="shared" si="184"/>
        <v>0</v>
      </c>
      <c r="K476" s="167">
        <f t="shared" si="185"/>
        <v>0</v>
      </c>
      <c r="L476" s="34">
        <f t="shared" si="186"/>
        <v>251.24250000000001</v>
      </c>
      <c r="M476" s="34">
        <f t="shared" si="187"/>
        <v>385</v>
      </c>
      <c r="N476" s="34">
        <f t="shared" si="188"/>
        <v>597.21</v>
      </c>
      <c r="O476" s="32">
        <f t="shared" si="189"/>
        <v>212.21000000000004</v>
      </c>
      <c r="P476" s="32">
        <f t="shared" si="190"/>
        <v>0</v>
      </c>
      <c r="Q476" s="32">
        <f t="shared" si="191"/>
        <v>0</v>
      </c>
      <c r="R476" s="36">
        <f t="shared" si="192"/>
        <v>0</v>
      </c>
      <c r="S476" s="36">
        <f t="shared" si="193"/>
        <v>0</v>
      </c>
      <c r="T476" s="36">
        <f t="shared" si="194"/>
        <v>0</v>
      </c>
      <c r="U476" s="196">
        <f>'09-22 Hourly Purch Alloc'!J470</f>
        <v>77.507469305881685</v>
      </c>
      <c r="V476" s="185">
        <f t="shared" si="195"/>
        <v>0</v>
      </c>
      <c r="W476" s="37">
        <f t="shared" si="196"/>
        <v>0</v>
      </c>
      <c r="X476" s="38">
        <f t="shared" si="197"/>
        <v>0</v>
      </c>
      <c r="Y476" s="39">
        <f t="shared" si="198"/>
        <v>0</v>
      </c>
      <c r="Z476" s="246"/>
      <c r="AA476" s="189">
        <f t="shared" si="199"/>
        <v>0</v>
      </c>
      <c r="AB476" s="25">
        <f t="shared" si="200"/>
        <v>0</v>
      </c>
      <c r="AD476" s="29"/>
      <c r="AE476" s="67">
        <f>'09-22 Gen Pivot'!V470</f>
        <v>251.24250000000001</v>
      </c>
      <c r="AF476" s="195">
        <f>'09-22 KP Int Load &amp; Marg Loss'!N466</f>
        <v>597.21</v>
      </c>
      <c r="AG476" s="302">
        <f>'09-22 KP Int Load &amp; Marg Loss'!V466</f>
        <v>9.9499999999999993</v>
      </c>
      <c r="AH476" s="67">
        <f>'09-22 Gen Pivot'!W470</f>
        <v>385</v>
      </c>
      <c r="AJ476" s="197">
        <f>'09-22 Gen Pivot'!Y470</f>
        <v>385</v>
      </c>
      <c r="AL476" s="29">
        <f t="shared" si="177"/>
        <v>0</v>
      </c>
      <c r="AN476" s="29">
        <f t="shared" si="178"/>
        <v>251.24250000000001</v>
      </c>
      <c r="AP476" s="33">
        <f t="shared" si="179"/>
        <v>-133.75749999999999</v>
      </c>
      <c r="AR476" s="197">
        <f>'09-22 Gen Pivot'!X470</f>
        <v>1404.9</v>
      </c>
    </row>
    <row r="477" spans="1:44" x14ac:dyDescent="0.25">
      <c r="A477" s="202">
        <f t="shared" si="201"/>
        <v>44824.416666665536</v>
      </c>
      <c r="B477" s="232"/>
      <c r="C477" s="174"/>
      <c r="D477" s="232"/>
      <c r="E477" s="131">
        <f t="shared" si="180"/>
        <v>0</v>
      </c>
      <c r="F477" s="50">
        <f t="shared" si="181"/>
        <v>0</v>
      </c>
      <c r="G477" s="49">
        <f t="shared" si="182"/>
        <v>0</v>
      </c>
      <c r="H477" s="54">
        <f>'09-22 Hourly Purch Alloc'!F471</f>
        <v>354.42500000000001</v>
      </c>
      <c r="I477" s="44">
        <f t="shared" si="183"/>
        <v>9.8199999999999985</v>
      </c>
      <c r="J477" s="34">
        <f t="shared" si="184"/>
        <v>0</v>
      </c>
      <c r="K477" s="167">
        <f t="shared" si="185"/>
        <v>0</v>
      </c>
      <c r="L477" s="34">
        <f t="shared" si="186"/>
        <v>250.9</v>
      </c>
      <c r="M477" s="34">
        <f t="shared" si="187"/>
        <v>385</v>
      </c>
      <c r="N477" s="34">
        <f t="shared" si="188"/>
        <v>615.15</v>
      </c>
      <c r="O477" s="32">
        <f t="shared" si="189"/>
        <v>230.14999999999998</v>
      </c>
      <c r="P477" s="32">
        <f t="shared" si="190"/>
        <v>0</v>
      </c>
      <c r="Q477" s="32">
        <f t="shared" si="191"/>
        <v>0</v>
      </c>
      <c r="R477" s="36">
        <f t="shared" si="192"/>
        <v>0</v>
      </c>
      <c r="S477" s="36">
        <f t="shared" si="193"/>
        <v>0</v>
      </c>
      <c r="T477" s="36">
        <f t="shared" si="194"/>
        <v>0</v>
      </c>
      <c r="U477" s="196">
        <f>'09-22 Hourly Purch Alloc'!J471</f>
        <v>84.969997883896454</v>
      </c>
      <c r="V477" s="185">
        <f t="shared" si="195"/>
        <v>0</v>
      </c>
      <c r="W477" s="37">
        <f t="shared" si="196"/>
        <v>0</v>
      </c>
      <c r="X477" s="38">
        <f t="shared" si="197"/>
        <v>0</v>
      </c>
      <c r="Y477" s="39">
        <f t="shared" si="198"/>
        <v>0</v>
      </c>
      <c r="Z477" s="246"/>
      <c r="AA477" s="189">
        <f t="shared" si="199"/>
        <v>0</v>
      </c>
      <c r="AB477" s="25">
        <f t="shared" si="200"/>
        <v>0</v>
      </c>
      <c r="AD477" s="29"/>
      <c r="AE477" s="67">
        <f>'09-22 Gen Pivot'!V471</f>
        <v>250.9</v>
      </c>
      <c r="AF477" s="195">
        <f>'09-22 KP Int Load &amp; Marg Loss'!N467</f>
        <v>615.15</v>
      </c>
      <c r="AG477" s="302">
        <f>'09-22 KP Int Load &amp; Marg Loss'!V467</f>
        <v>9.8199999999999985</v>
      </c>
      <c r="AH477" s="67">
        <f>'09-22 Gen Pivot'!W471</f>
        <v>385</v>
      </c>
      <c r="AJ477" s="197">
        <f>'09-22 Gen Pivot'!Y471</f>
        <v>385</v>
      </c>
      <c r="AL477" s="29">
        <f t="shared" si="177"/>
        <v>0</v>
      </c>
      <c r="AN477" s="29">
        <f t="shared" si="178"/>
        <v>250.9</v>
      </c>
      <c r="AP477" s="33">
        <f t="shared" si="179"/>
        <v>-134.1</v>
      </c>
      <c r="AR477" s="197">
        <f>'09-22 Gen Pivot'!X471</f>
        <v>1404.9</v>
      </c>
    </row>
    <row r="478" spans="1:44" x14ac:dyDescent="0.25">
      <c r="A478" s="202">
        <f t="shared" si="201"/>
        <v>44824.458333332201</v>
      </c>
      <c r="B478" s="232"/>
      <c r="C478" s="174"/>
      <c r="D478" s="232"/>
      <c r="E478" s="131">
        <f t="shared" si="180"/>
        <v>0</v>
      </c>
      <c r="F478" s="50">
        <f t="shared" si="181"/>
        <v>0</v>
      </c>
      <c r="G478" s="49">
        <f t="shared" si="182"/>
        <v>0</v>
      </c>
      <c r="H478" s="54">
        <f>'09-22 Hourly Purch Alloc'!F472</f>
        <v>389.47200000000004</v>
      </c>
      <c r="I478" s="44">
        <f t="shared" si="183"/>
        <v>10.54</v>
      </c>
      <c r="J478" s="34">
        <f t="shared" si="184"/>
        <v>0</v>
      </c>
      <c r="K478" s="167">
        <f t="shared" si="185"/>
        <v>0</v>
      </c>
      <c r="L478" s="34">
        <f t="shared" si="186"/>
        <v>254.351</v>
      </c>
      <c r="M478" s="34">
        <f t="shared" si="187"/>
        <v>385</v>
      </c>
      <c r="N478" s="34">
        <f t="shared" si="188"/>
        <v>654.36999999999989</v>
      </c>
      <c r="O478" s="32">
        <f t="shared" si="189"/>
        <v>269.36999999999989</v>
      </c>
      <c r="P478" s="32">
        <f t="shared" si="190"/>
        <v>0</v>
      </c>
      <c r="Q478" s="32">
        <f t="shared" si="191"/>
        <v>0</v>
      </c>
      <c r="R478" s="36">
        <f t="shared" si="192"/>
        <v>0</v>
      </c>
      <c r="S478" s="36">
        <f t="shared" si="193"/>
        <v>0</v>
      </c>
      <c r="T478" s="36">
        <f t="shared" si="194"/>
        <v>0</v>
      </c>
      <c r="U478" s="196">
        <f>'09-22 Hourly Purch Alloc'!J472</f>
        <v>92.389999794593692</v>
      </c>
      <c r="V478" s="185">
        <f t="shared" si="195"/>
        <v>0</v>
      </c>
      <c r="W478" s="37">
        <f t="shared" si="196"/>
        <v>0</v>
      </c>
      <c r="X478" s="38">
        <f t="shared" si="197"/>
        <v>0</v>
      </c>
      <c r="Y478" s="39">
        <f t="shared" si="198"/>
        <v>0</v>
      </c>
      <c r="Z478" s="246"/>
      <c r="AA478" s="189">
        <f t="shared" si="199"/>
        <v>0</v>
      </c>
      <c r="AB478" s="25">
        <f t="shared" si="200"/>
        <v>0</v>
      </c>
      <c r="AD478" s="29"/>
      <c r="AE478" s="67">
        <f>'09-22 Gen Pivot'!V472</f>
        <v>254.351</v>
      </c>
      <c r="AF478" s="195">
        <f>'09-22 KP Int Load &amp; Marg Loss'!N468</f>
        <v>654.36999999999989</v>
      </c>
      <c r="AG478" s="302">
        <f>'09-22 KP Int Load &amp; Marg Loss'!V468</f>
        <v>10.54</v>
      </c>
      <c r="AH478" s="67">
        <f>'09-22 Gen Pivot'!W472</f>
        <v>385</v>
      </c>
      <c r="AJ478" s="197">
        <f>'09-22 Gen Pivot'!Y472</f>
        <v>385</v>
      </c>
      <c r="AL478" s="29">
        <f t="shared" si="177"/>
        <v>0</v>
      </c>
      <c r="AN478" s="29">
        <f t="shared" si="178"/>
        <v>254.351</v>
      </c>
      <c r="AP478" s="33">
        <f t="shared" si="179"/>
        <v>-130.649</v>
      </c>
      <c r="AR478" s="197">
        <f>'09-22 Gen Pivot'!X472</f>
        <v>1404.9</v>
      </c>
    </row>
    <row r="479" spans="1:44" x14ac:dyDescent="0.25">
      <c r="A479" s="202">
        <f t="shared" si="201"/>
        <v>44824.499999998865</v>
      </c>
      <c r="B479" s="232"/>
      <c r="C479" s="174"/>
      <c r="D479" s="232"/>
      <c r="E479" s="131">
        <f t="shared" si="180"/>
        <v>0</v>
      </c>
      <c r="F479" s="50">
        <f t="shared" si="181"/>
        <v>0</v>
      </c>
      <c r="G479" s="49">
        <f t="shared" si="182"/>
        <v>0</v>
      </c>
      <c r="H479" s="54">
        <f>'09-22 Hourly Purch Alloc'!F473</f>
        <v>446.91199999999998</v>
      </c>
      <c r="I479" s="44">
        <f t="shared" si="183"/>
        <v>10.93</v>
      </c>
      <c r="J479" s="34">
        <f t="shared" si="184"/>
        <v>0</v>
      </c>
      <c r="K479" s="167">
        <f t="shared" si="185"/>
        <v>0</v>
      </c>
      <c r="L479" s="34">
        <f t="shared" si="186"/>
        <v>251.89599999999999</v>
      </c>
      <c r="M479" s="34">
        <f t="shared" si="187"/>
        <v>385</v>
      </c>
      <c r="N479" s="34">
        <f t="shared" si="188"/>
        <v>709.74</v>
      </c>
      <c r="O479" s="32">
        <f t="shared" si="189"/>
        <v>324.74</v>
      </c>
      <c r="P479" s="32">
        <f t="shared" si="190"/>
        <v>0</v>
      </c>
      <c r="Q479" s="32">
        <f t="shared" si="191"/>
        <v>0</v>
      </c>
      <c r="R479" s="36">
        <f t="shared" si="192"/>
        <v>0</v>
      </c>
      <c r="S479" s="36">
        <f t="shared" si="193"/>
        <v>0</v>
      </c>
      <c r="T479" s="36">
        <f t="shared" si="194"/>
        <v>0</v>
      </c>
      <c r="U479" s="196">
        <f>'09-22 Hourly Purch Alloc'!J473</f>
        <v>98.809502251002442</v>
      </c>
      <c r="V479" s="185">
        <f t="shared" si="195"/>
        <v>0</v>
      </c>
      <c r="W479" s="37">
        <f t="shared" si="196"/>
        <v>0</v>
      </c>
      <c r="X479" s="38">
        <f t="shared" si="197"/>
        <v>0</v>
      </c>
      <c r="Y479" s="39">
        <f t="shared" si="198"/>
        <v>0</v>
      </c>
      <c r="Z479" s="246"/>
      <c r="AA479" s="189">
        <f t="shared" si="199"/>
        <v>0</v>
      </c>
      <c r="AB479" s="25">
        <f t="shared" si="200"/>
        <v>0</v>
      </c>
      <c r="AD479" s="29"/>
      <c r="AE479" s="67">
        <f>'09-22 Gen Pivot'!V473</f>
        <v>251.89599999999999</v>
      </c>
      <c r="AF479" s="195">
        <f>'09-22 KP Int Load &amp; Marg Loss'!N469</f>
        <v>709.74</v>
      </c>
      <c r="AG479" s="302">
        <f>'09-22 KP Int Load &amp; Marg Loss'!V469</f>
        <v>10.93</v>
      </c>
      <c r="AH479" s="67">
        <f>'09-22 Gen Pivot'!W473</f>
        <v>385</v>
      </c>
      <c r="AJ479" s="197">
        <f>'09-22 Gen Pivot'!Y473</f>
        <v>385</v>
      </c>
      <c r="AL479" s="29">
        <f t="shared" si="177"/>
        <v>0</v>
      </c>
      <c r="AN479" s="29">
        <f t="shared" si="178"/>
        <v>251.89599999999999</v>
      </c>
      <c r="AP479" s="33">
        <f t="shared" si="179"/>
        <v>-133.10400000000001</v>
      </c>
      <c r="AR479" s="197">
        <f>'09-22 Gen Pivot'!X473</f>
        <v>1404.9</v>
      </c>
    </row>
    <row r="480" spans="1:44" x14ac:dyDescent="0.25">
      <c r="A480" s="202">
        <f t="shared" si="201"/>
        <v>44824.541666665529</v>
      </c>
      <c r="B480" s="232"/>
      <c r="C480" s="174"/>
      <c r="D480" s="232"/>
      <c r="E480" s="131">
        <f t="shared" si="180"/>
        <v>0</v>
      </c>
      <c r="F480" s="50">
        <f t="shared" si="181"/>
        <v>0</v>
      </c>
      <c r="G480" s="49">
        <f t="shared" si="182"/>
        <v>0</v>
      </c>
      <c r="H480" s="54">
        <f>'09-22 Hourly Purch Alloc'!F474</f>
        <v>486.30799999999999</v>
      </c>
      <c r="I480" s="44">
        <f t="shared" si="183"/>
        <v>11.919999999999998</v>
      </c>
      <c r="J480" s="34">
        <f t="shared" si="184"/>
        <v>0</v>
      </c>
      <c r="K480" s="167">
        <f t="shared" si="185"/>
        <v>0</v>
      </c>
      <c r="L480" s="34">
        <f t="shared" si="186"/>
        <v>255.494</v>
      </c>
      <c r="M480" s="34">
        <f t="shared" si="187"/>
        <v>385</v>
      </c>
      <c r="N480" s="34">
        <f t="shared" si="188"/>
        <v>753.71999999999991</v>
      </c>
      <c r="O480" s="32">
        <f t="shared" si="189"/>
        <v>368.71999999999991</v>
      </c>
      <c r="P480" s="32">
        <f t="shared" si="190"/>
        <v>0</v>
      </c>
      <c r="Q480" s="32">
        <f t="shared" si="191"/>
        <v>0</v>
      </c>
      <c r="R480" s="36">
        <f t="shared" si="192"/>
        <v>0</v>
      </c>
      <c r="S480" s="36">
        <f t="shared" si="193"/>
        <v>0</v>
      </c>
      <c r="T480" s="36">
        <f t="shared" si="194"/>
        <v>0</v>
      </c>
      <c r="U480" s="196">
        <f>'09-22 Hourly Purch Alloc'!J474</f>
        <v>108.64119045131891</v>
      </c>
      <c r="V480" s="185">
        <f t="shared" si="195"/>
        <v>0</v>
      </c>
      <c r="W480" s="37">
        <f t="shared" si="196"/>
        <v>0</v>
      </c>
      <c r="X480" s="38">
        <f t="shared" si="197"/>
        <v>0</v>
      </c>
      <c r="Y480" s="39">
        <f t="shared" si="198"/>
        <v>0</v>
      </c>
      <c r="Z480" s="246"/>
      <c r="AA480" s="189">
        <f t="shared" si="199"/>
        <v>0</v>
      </c>
      <c r="AB480" s="25">
        <f t="shared" si="200"/>
        <v>0</v>
      </c>
      <c r="AD480" s="29"/>
      <c r="AE480" s="67">
        <f>'09-22 Gen Pivot'!V474</f>
        <v>255.494</v>
      </c>
      <c r="AF480" s="195">
        <f>'09-22 KP Int Load &amp; Marg Loss'!N470</f>
        <v>753.71999999999991</v>
      </c>
      <c r="AG480" s="302">
        <f>'09-22 KP Int Load &amp; Marg Loss'!V470</f>
        <v>11.919999999999998</v>
      </c>
      <c r="AH480" s="67">
        <f>'09-22 Gen Pivot'!W474</f>
        <v>385</v>
      </c>
      <c r="AJ480" s="197">
        <f>'09-22 Gen Pivot'!Y474</f>
        <v>385</v>
      </c>
      <c r="AL480" s="29">
        <f t="shared" ref="AL480:AL543" si="202">AH480-AJ480</f>
        <v>0</v>
      </c>
      <c r="AN480" s="29">
        <f t="shared" ref="AN480:AN543" si="203">AE480</f>
        <v>255.494</v>
      </c>
      <c r="AP480" s="33">
        <f t="shared" ref="AP480:AP543" si="204">L480-M480</f>
        <v>-129.506</v>
      </c>
      <c r="AR480" s="197">
        <f>'09-22 Gen Pivot'!X474</f>
        <v>1404.9</v>
      </c>
    </row>
    <row r="481" spans="1:44" x14ac:dyDescent="0.25">
      <c r="A481" s="202">
        <f t="shared" si="201"/>
        <v>44824.583333332193</v>
      </c>
      <c r="B481" s="232"/>
      <c r="C481" s="174"/>
      <c r="D481" s="232"/>
      <c r="E481" s="131">
        <f t="shared" si="180"/>
        <v>0</v>
      </c>
      <c r="F481" s="50">
        <f t="shared" si="181"/>
        <v>0</v>
      </c>
      <c r="G481" s="49">
        <f t="shared" si="182"/>
        <v>0</v>
      </c>
      <c r="H481" s="54">
        <f>'09-22 Hourly Purch Alloc'!F475</f>
        <v>535.03700000000003</v>
      </c>
      <c r="I481" s="44">
        <f t="shared" si="183"/>
        <v>13.04</v>
      </c>
      <c r="J481" s="34">
        <f t="shared" si="184"/>
        <v>0</v>
      </c>
      <c r="K481" s="167">
        <f t="shared" si="185"/>
        <v>0</v>
      </c>
      <c r="L481" s="34">
        <f t="shared" si="186"/>
        <v>251.3235</v>
      </c>
      <c r="M481" s="34">
        <f t="shared" si="187"/>
        <v>385</v>
      </c>
      <c r="N481" s="34">
        <f t="shared" si="188"/>
        <v>799.40000000000009</v>
      </c>
      <c r="O481" s="32">
        <f t="shared" si="189"/>
        <v>414.40000000000009</v>
      </c>
      <c r="P481" s="32">
        <f t="shared" si="190"/>
        <v>0</v>
      </c>
      <c r="Q481" s="32">
        <f t="shared" si="191"/>
        <v>0</v>
      </c>
      <c r="R481" s="36">
        <f t="shared" si="192"/>
        <v>0</v>
      </c>
      <c r="S481" s="36">
        <f t="shared" si="193"/>
        <v>0</v>
      </c>
      <c r="T481" s="36">
        <f t="shared" si="194"/>
        <v>0</v>
      </c>
      <c r="U481" s="196">
        <f>'09-22 Hourly Purch Alloc'!J475</f>
        <v>119.18659876045955</v>
      </c>
      <c r="V481" s="185">
        <f t="shared" si="195"/>
        <v>0</v>
      </c>
      <c r="W481" s="37">
        <f t="shared" si="196"/>
        <v>0</v>
      </c>
      <c r="X481" s="38">
        <f t="shared" si="197"/>
        <v>0</v>
      </c>
      <c r="Y481" s="39">
        <f t="shared" si="198"/>
        <v>0</v>
      </c>
      <c r="Z481" s="246"/>
      <c r="AA481" s="189">
        <f t="shared" si="199"/>
        <v>0</v>
      </c>
      <c r="AB481" s="25">
        <f t="shared" si="200"/>
        <v>0</v>
      </c>
      <c r="AD481" s="29"/>
      <c r="AE481" s="67">
        <f>'09-22 Gen Pivot'!V475</f>
        <v>251.3235</v>
      </c>
      <c r="AF481" s="195">
        <f>'09-22 KP Int Load &amp; Marg Loss'!N471</f>
        <v>799.40000000000009</v>
      </c>
      <c r="AG481" s="302">
        <f>'09-22 KP Int Load &amp; Marg Loss'!V471</f>
        <v>13.04</v>
      </c>
      <c r="AH481" s="67">
        <f>'09-22 Gen Pivot'!W475</f>
        <v>385</v>
      </c>
      <c r="AJ481" s="197">
        <f>'09-22 Gen Pivot'!Y475</f>
        <v>385</v>
      </c>
      <c r="AL481" s="29">
        <f t="shared" si="202"/>
        <v>0</v>
      </c>
      <c r="AN481" s="29">
        <f t="shared" si="203"/>
        <v>251.3235</v>
      </c>
      <c r="AP481" s="33">
        <f t="shared" si="204"/>
        <v>-133.6765</v>
      </c>
      <c r="AR481" s="197">
        <f>'09-22 Gen Pivot'!X475</f>
        <v>1404.9</v>
      </c>
    </row>
    <row r="482" spans="1:44" x14ac:dyDescent="0.25">
      <c r="A482" s="202">
        <f t="shared" si="201"/>
        <v>44824.624999998858</v>
      </c>
      <c r="B482" s="232"/>
      <c r="C482" s="174"/>
      <c r="D482" s="232"/>
      <c r="E482" s="131">
        <f t="shared" si="180"/>
        <v>0</v>
      </c>
      <c r="F482" s="50">
        <f t="shared" si="181"/>
        <v>0</v>
      </c>
      <c r="G482" s="49">
        <f t="shared" si="182"/>
        <v>0</v>
      </c>
      <c r="H482" s="54">
        <f>'09-22 Hourly Purch Alloc'!F476</f>
        <v>562.06299999999999</v>
      </c>
      <c r="I482" s="44">
        <f t="shared" si="183"/>
        <v>14.119999999999997</v>
      </c>
      <c r="J482" s="34">
        <f t="shared" si="184"/>
        <v>0</v>
      </c>
      <c r="K482" s="167">
        <f t="shared" si="185"/>
        <v>0</v>
      </c>
      <c r="L482" s="34">
        <f t="shared" si="186"/>
        <v>251.93600000000001</v>
      </c>
      <c r="M482" s="34">
        <f t="shared" si="187"/>
        <v>385</v>
      </c>
      <c r="N482" s="34">
        <f t="shared" si="188"/>
        <v>828.11</v>
      </c>
      <c r="O482" s="32">
        <f t="shared" si="189"/>
        <v>443.11</v>
      </c>
      <c r="P482" s="32">
        <f t="shared" si="190"/>
        <v>0</v>
      </c>
      <c r="Q482" s="32">
        <f t="shared" si="191"/>
        <v>0</v>
      </c>
      <c r="R482" s="36">
        <f t="shared" si="192"/>
        <v>0</v>
      </c>
      <c r="S482" s="36">
        <f t="shared" si="193"/>
        <v>0</v>
      </c>
      <c r="T482" s="36">
        <f t="shared" si="194"/>
        <v>0</v>
      </c>
      <c r="U482" s="196">
        <f>'09-22 Hourly Purch Alloc'!J476</f>
        <v>133.3536785271402</v>
      </c>
      <c r="V482" s="185">
        <f t="shared" si="195"/>
        <v>0</v>
      </c>
      <c r="W482" s="37">
        <f t="shared" si="196"/>
        <v>0</v>
      </c>
      <c r="X482" s="38">
        <f t="shared" si="197"/>
        <v>0</v>
      </c>
      <c r="Y482" s="39">
        <f t="shared" si="198"/>
        <v>0</v>
      </c>
      <c r="Z482" s="246"/>
      <c r="AA482" s="189">
        <f t="shared" si="199"/>
        <v>0</v>
      </c>
      <c r="AB482" s="25">
        <f t="shared" si="200"/>
        <v>0</v>
      </c>
      <c r="AD482" s="29"/>
      <c r="AE482" s="67">
        <f>'09-22 Gen Pivot'!V476</f>
        <v>251.93600000000001</v>
      </c>
      <c r="AF482" s="195">
        <f>'09-22 KP Int Load &amp; Marg Loss'!N472</f>
        <v>828.11</v>
      </c>
      <c r="AG482" s="302">
        <f>'09-22 KP Int Load &amp; Marg Loss'!V472</f>
        <v>14.119999999999997</v>
      </c>
      <c r="AH482" s="67">
        <f>'09-22 Gen Pivot'!W476</f>
        <v>385</v>
      </c>
      <c r="AJ482" s="197">
        <f>'09-22 Gen Pivot'!Y476</f>
        <v>385</v>
      </c>
      <c r="AL482" s="29">
        <f t="shared" si="202"/>
        <v>0</v>
      </c>
      <c r="AN482" s="29">
        <f t="shared" si="203"/>
        <v>251.93600000000001</v>
      </c>
      <c r="AP482" s="33">
        <f t="shared" si="204"/>
        <v>-133.06399999999999</v>
      </c>
      <c r="AR482" s="197">
        <f>'09-22 Gen Pivot'!X476</f>
        <v>1404.9</v>
      </c>
    </row>
    <row r="483" spans="1:44" x14ac:dyDescent="0.25">
      <c r="A483" s="202">
        <f t="shared" si="201"/>
        <v>44824.666666665522</v>
      </c>
      <c r="B483" s="232"/>
      <c r="C483" s="174"/>
      <c r="D483" s="232"/>
      <c r="E483" s="131">
        <f t="shared" si="180"/>
        <v>0</v>
      </c>
      <c r="F483" s="50">
        <f t="shared" si="181"/>
        <v>0</v>
      </c>
      <c r="G483" s="49">
        <f t="shared" si="182"/>
        <v>0</v>
      </c>
      <c r="H483" s="54">
        <f>'09-22 Hourly Purch Alloc'!F477</f>
        <v>577.51300000000003</v>
      </c>
      <c r="I483" s="44">
        <f t="shared" si="183"/>
        <v>14.54</v>
      </c>
      <c r="J483" s="34">
        <f t="shared" si="184"/>
        <v>0</v>
      </c>
      <c r="K483" s="167">
        <f t="shared" si="185"/>
        <v>0</v>
      </c>
      <c r="L483" s="34">
        <f t="shared" si="186"/>
        <v>252.37950000000001</v>
      </c>
      <c r="M483" s="34">
        <f t="shared" si="187"/>
        <v>385</v>
      </c>
      <c r="N483" s="34">
        <f t="shared" si="188"/>
        <v>844.42</v>
      </c>
      <c r="O483" s="32">
        <f t="shared" si="189"/>
        <v>459.41999999999996</v>
      </c>
      <c r="P483" s="32">
        <f t="shared" si="190"/>
        <v>0</v>
      </c>
      <c r="Q483" s="32">
        <f t="shared" si="191"/>
        <v>0</v>
      </c>
      <c r="R483" s="36">
        <f t="shared" si="192"/>
        <v>0</v>
      </c>
      <c r="S483" s="36">
        <f t="shared" si="193"/>
        <v>0</v>
      </c>
      <c r="T483" s="36">
        <f t="shared" si="194"/>
        <v>0</v>
      </c>
      <c r="U483" s="196">
        <f>'09-22 Hourly Purch Alloc'!J477</f>
        <v>149.23931612968019</v>
      </c>
      <c r="V483" s="185">
        <f t="shared" si="195"/>
        <v>0</v>
      </c>
      <c r="W483" s="37">
        <f t="shared" si="196"/>
        <v>0</v>
      </c>
      <c r="X483" s="38">
        <f t="shared" si="197"/>
        <v>0</v>
      </c>
      <c r="Y483" s="39">
        <f t="shared" si="198"/>
        <v>0</v>
      </c>
      <c r="Z483" s="246"/>
      <c r="AA483" s="189">
        <f t="shared" si="199"/>
        <v>0</v>
      </c>
      <c r="AB483" s="25">
        <f t="shared" si="200"/>
        <v>0</v>
      </c>
      <c r="AD483" s="29"/>
      <c r="AE483" s="67">
        <f>'09-22 Gen Pivot'!V477</f>
        <v>252.37950000000001</v>
      </c>
      <c r="AF483" s="195">
        <f>'09-22 KP Int Load &amp; Marg Loss'!N473</f>
        <v>844.42</v>
      </c>
      <c r="AG483" s="302">
        <f>'09-22 KP Int Load &amp; Marg Loss'!V473</f>
        <v>14.54</v>
      </c>
      <c r="AH483" s="67">
        <f>'09-22 Gen Pivot'!W477</f>
        <v>385</v>
      </c>
      <c r="AJ483" s="197">
        <f>'09-22 Gen Pivot'!Y477</f>
        <v>385</v>
      </c>
      <c r="AL483" s="29">
        <f t="shared" si="202"/>
        <v>0</v>
      </c>
      <c r="AN483" s="29">
        <f t="shared" si="203"/>
        <v>252.37950000000001</v>
      </c>
      <c r="AP483" s="33">
        <f t="shared" si="204"/>
        <v>-132.62049999999999</v>
      </c>
      <c r="AR483" s="197">
        <f>'09-22 Gen Pivot'!X477</f>
        <v>1404.9</v>
      </c>
    </row>
    <row r="484" spans="1:44" x14ac:dyDescent="0.25">
      <c r="A484" s="202">
        <f t="shared" si="201"/>
        <v>44824.708333332186</v>
      </c>
      <c r="B484" s="232"/>
      <c r="C484" s="174"/>
      <c r="D484" s="232"/>
      <c r="E484" s="131">
        <f t="shared" si="180"/>
        <v>0</v>
      </c>
      <c r="F484" s="50">
        <f t="shared" si="181"/>
        <v>0</v>
      </c>
      <c r="G484" s="49">
        <f t="shared" si="182"/>
        <v>0</v>
      </c>
      <c r="H484" s="54">
        <f>'09-22 Hourly Purch Alloc'!F478</f>
        <v>582.30399999999997</v>
      </c>
      <c r="I484" s="44">
        <f t="shared" si="183"/>
        <v>14.54</v>
      </c>
      <c r="J484" s="34">
        <f t="shared" si="184"/>
        <v>0</v>
      </c>
      <c r="K484" s="167">
        <f t="shared" si="185"/>
        <v>0</v>
      </c>
      <c r="L484" s="34">
        <f t="shared" si="186"/>
        <v>251.84049999999999</v>
      </c>
      <c r="M484" s="34">
        <f t="shared" si="187"/>
        <v>385</v>
      </c>
      <c r="N484" s="34">
        <f t="shared" si="188"/>
        <v>848.68999999999994</v>
      </c>
      <c r="O484" s="32">
        <f t="shared" si="189"/>
        <v>463.68999999999994</v>
      </c>
      <c r="P484" s="32">
        <f t="shared" si="190"/>
        <v>0</v>
      </c>
      <c r="Q484" s="32">
        <f t="shared" si="191"/>
        <v>0</v>
      </c>
      <c r="R484" s="36">
        <f t="shared" si="192"/>
        <v>0</v>
      </c>
      <c r="S484" s="36">
        <f t="shared" si="193"/>
        <v>0</v>
      </c>
      <c r="T484" s="36">
        <f t="shared" si="194"/>
        <v>0</v>
      </c>
      <c r="U484" s="196">
        <f>'09-22 Hourly Purch Alloc'!J478</f>
        <v>169.88092119923616</v>
      </c>
      <c r="V484" s="185">
        <f t="shared" si="195"/>
        <v>0</v>
      </c>
      <c r="W484" s="37">
        <f t="shared" si="196"/>
        <v>0</v>
      </c>
      <c r="X484" s="38">
        <f t="shared" si="197"/>
        <v>0</v>
      </c>
      <c r="Y484" s="39">
        <f t="shared" si="198"/>
        <v>0</v>
      </c>
      <c r="Z484" s="246"/>
      <c r="AA484" s="189">
        <f t="shared" si="199"/>
        <v>0</v>
      </c>
      <c r="AB484" s="25">
        <f t="shared" si="200"/>
        <v>0</v>
      </c>
      <c r="AD484" s="29"/>
      <c r="AE484" s="67">
        <f>'09-22 Gen Pivot'!V478</f>
        <v>251.84049999999999</v>
      </c>
      <c r="AF484" s="195">
        <f>'09-22 KP Int Load &amp; Marg Loss'!N474</f>
        <v>848.68999999999994</v>
      </c>
      <c r="AG484" s="302">
        <f>'09-22 KP Int Load &amp; Marg Loss'!V474</f>
        <v>14.54</v>
      </c>
      <c r="AH484" s="67">
        <f>'09-22 Gen Pivot'!W478</f>
        <v>385</v>
      </c>
      <c r="AJ484" s="197">
        <f>'09-22 Gen Pivot'!Y478</f>
        <v>385</v>
      </c>
      <c r="AL484" s="29">
        <f t="shared" si="202"/>
        <v>0</v>
      </c>
      <c r="AN484" s="29">
        <f t="shared" si="203"/>
        <v>251.84049999999999</v>
      </c>
      <c r="AP484" s="33">
        <f t="shared" si="204"/>
        <v>-133.15950000000001</v>
      </c>
      <c r="AR484" s="197">
        <f>'09-22 Gen Pivot'!X478</f>
        <v>1404.9</v>
      </c>
    </row>
    <row r="485" spans="1:44" x14ac:dyDescent="0.25">
      <c r="A485" s="202">
        <f t="shared" si="201"/>
        <v>44824.74999999885</v>
      </c>
      <c r="B485" s="232"/>
      <c r="C485" s="174"/>
      <c r="D485" s="232"/>
      <c r="E485" s="131">
        <f t="shared" si="180"/>
        <v>0</v>
      </c>
      <c r="F485" s="50">
        <f t="shared" si="181"/>
        <v>0</v>
      </c>
      <c r="G485" s="49">
        <f t="shared" si="182"/>
        <v>0</v>
      </c>
      <c r="H485" s="54">
        <f>'09-22 Hourly Purch Alloc'!F479</f>
        <v>556.399</v>
      </c>
      <c r="I485" s="44">
        <f t="shared" si="183"/>
        <v>14.01</v>
      </c>
      <c r="J485" s="34">
        <f t="shared" si="184"/>
        <v>0</v>
      </c>
      <c r="K485" s="167">
        <f t="shared" si="185"/>
        <v>0</v>
      </c>
      <c r="L485" s="34">
        <f t="shared" si="186"/>
        <v>262.12599999999998</v>
      </c>
      <c r="M485" s="34">
        <f t="shared" si="187"/>
        <v>385</v>
      </c>
      <c r="N485" s="34">
        <f t="shared" si="188"/>
        <v>832.54</v>
      </c>
      <c r="O485" s="32">
        <f t="shared" si="189"/>
        <v>447.53999999999996</v>
      </c>
      <c r="P485" s="32">
        <f t="shared" si="190"/>
        <v>0</v>
      </c>
      <c r="Q485" s="32">
        <f t="shared" si="191"/>
        <v>0</v>
      </c>
      <c r="R485" s="36">
        <f t="shared" si="192"/>
        <v>0</v>
      </c>
      <c r="S485" s="36">
        <f t="shared" si="193"/>
        <v>0</v>
      </c>
      <c r="T485" s="36">
        <f t="shared" si="194"/>
        <v>0</v>
      </c>
      <c r="U485" s="196">
        <f>'09-22 Hourly Purch Alloc'!J479</f>
        <v>183.82405718558087</v>
      </c>
      <c r="V485" s="185">
        <f t="shared" si="195"/>
        <v>0</v>
      </c>
      <c r="W485" s="37">
        <f t="shared" si="196"/>
        <v>0</v>
      </c>
      <c r="X485" s="38">
        <f t="shared" si="197"/>
        <v>0</v>
      </c>
      <c r="Y485" s="39">
        <f t="shared" si="198"/>
        <v>0</v>
      </c>
      <c r="Z485" s="246"/>
      <c r="AA485" s="189">
        <f t="shared" si="199"/>
        <v>0</v>
      </c>
      <c r="AB485" s="25">
        <f t="shared" si="200"/>
        <v>0</v>
      </c>
      <c r="AD485" s="29"/>
      <c r="AE485" s="67">
        <f>'09-22 Gen Pivot'!V479</f>
        <v>262.12599999999998</v>
      </c>
      <c r="AF485" s="195">
        <f>'09-22 KP Int Load &amp; Marg Loss'!N475</f>
        <v>832.54</v>
      </c>
      <c r="AG485" s="302">
        <f>'09-22 KP Int Load &amp; Marg Loss'!V475</f>
        <v>14.01</v>
      </c>
      <c r="AH485" s="67">
        <f>'09-22 Gen Pivot'!W479</f>
        <v>385</v>
      </c>
      <c r="AJ485" s="197">
        <f>'09-22 Gen Pivot'!Y479</f>
        <v>385</v>
      </c>
      <c r="AL485" s="29">
        <f t="shared" si="202"/>
        <v>0</v>
      </c>
      <c r="AN485" s="29">
        <f t="shared" si="203"/>
        <v>262.12599999999998</v>
      </c>
      <c r="AP485" s="33">
        <f t="shared" si="204"/>
        <v>-122.87400000000002</v>
      </c>
      <c r="AR485" s="197">
        <f>'09-22 Gen Pivot'!X479</f>
        <v>1404.9</v>
      </c>
    </row>
    <row r="486" spans="1:44" x14ac:dyDescent="0.25">
      <c r="A486" s="202">
        <f t="shared" si="201"/>
        <v>44824.791666665515</v>
      </c>
      <c r="B486" s="232"/>
      <c r="C486" s="174"/>
      <c r="D486" s="232"/>
      <c r="E486" s="131">
        <f t="shared" si="180"/>
        <v>0</v>
      </c>
      <c r="F486" s="50">
        <f t="shared" si="181"/>
        <v>0</v>
      </c>
      <c r="G486" s="49">
        <f t="shared" si="182"/>
        <v>0</v>
      </c>
      <c r="H486" s="54">
        <f>'09-22 Hourly Purch Alloc'!F480</f>
        <v>512.05700000000002</v>
      </c>
      <c r="I486" s="44">
        <f t="shared" si="183"/>
        <v>13.309999999999999</v>
      </c>
      <c r="J486" s="34">
        <f t="shared" si="184"/>
        <v>0</v>
      </c>
      <c r="K486" s="167">
        <f t="shared" si="185"/>
        <v>0</v>
      </c>
      <c r="L486" s="34">
        <f t="shared" si="186"/>
        <v>265.66449999999998</v>
      </c>
      <c r="M486" s="34">
        <f t="shared" si="187"/>
        <v>385</v>
      </c>
      <c r="N486" s="34">
        <f t="shared" si="188"/>
        <v>791.02</v>
      </c>
      <c r="O486" s="32">
        <f t="shared" si="189"/>
        <v>406.02</v>
      </c>
      <c r="P486" s="32">
        <f t="shared" si="190"/>
        <v>0</v>
      </c>
      <c r="Q486" s="32">
        <f t="shared" si="191"/>
        <v>0</v>
      </c>
      <c r="R486" s="36">
        <f t="shared" si="192"/>
        <v>0</v>
      </c>
      <c r="S486" s="36">
        <f t="shared" si="193"/>
        <v>0</v>
      </c>
      <c r="T486" s="36">
        <f t="shared" si="194"/>
        <v>0</v>
      </c>
      <c r="U486" s="196">
        <f>'09-22 Hourly Purch Alloc'!J480</f>
        <v>146.48719112715966</v>
      </c>
      <c r="V486" s="185">
        <f t="shared" si="195"/>
        <v>0</v>
      </c>
      <c r="W486" s="37">
        <f t="shared" si="196"/>
        <v>0</v>
      </c>
      <c r="X486" s="38">
        <f t="shared" si="197"/>
        <v>0</v>
      </c>
      <c r="Y486" s="39">
        <f t="shared" si="198"/>
        <v>0</v>
      </c>
      <c r="Z486" s="246"/>
      <c r="AA486" s="189">
        <f t="shared" si="199"/>
        <v>0</v>
      </c>
      <c r="AB486" s="25">
        <f t="shared" si="200"/>
        <v>0</v>
      </c>
      <c r="AD486" s="29"/>
      <c r="AE486" s="67">
        <f>'09-22 Gen Pivot'!V480</f>
        <v>265.66449999999998</v>
      </c>
      <c r="AF486" s="195">
        <f>'09-22 KP Int Load &amp; Marg Loss'!N476</f>
        <v>791.02</v>
      </c>
      <c r="AG486" s="302">
        <f>'09-22 KP Int Load &amp; Marg Loss'!V476</f>
        <v>13.309999999999999</v>
      </c>
      <c r="AH486" s="67">
        <f>'09-22 Gen Pivot'!W480</f>
        <v>385</v>
      </c>
      <c r="AJ486" s="197">
        <f>'09-22 Gen Pivot'!Y480</f>
        <v>385</v>
      </c>
      <c r="AL486" s="29">
        <f t="shared" si="202"/>
        <v>0</v>
      </c>
      <c r="AN486" s="29">
        <f t="shared" si="203"/>
        <v>265.66449999999998</v>
      </c>
      <c r="AP486" s="33">
        <f t="shared" si="204"/>
        <v>-119.33550000000002</v>
      </c>
      <c r="AR486" s="197">
        <f>'09-22 Gen Pivot'!X480</f>
        <v>1404.9</v>
      </c>
    </row>
    <row r="487" spans="1:44" x14ac:dyDescent="0.25">
      <c r="A487" s="202">
        <f t="shared" si="201"/>
        <v>44824.833333332179</v>
      </c>
      <c r="B487" s="232"/>
      <c r="C487" s="174"/>
      <c r="D487" s="232"/>
      <c r="E487" s="131">
        <f t="shared" si="180"/>
        <v>0</v>
      </c>
      <c r="F487" s="50">
        <f t="shared" si="181"/>
        <v>0</v>
      </c>
      <c r="G487" s="49">
        <f t="shared" si="182"/>
        <v>0</v>
      </c>
      <c r="H487" s="54">
        <f>'09-22 Hourly Purch Alloc'!F481</f>
        <v>493.04300000000001</v>
      </c>
      <c r="I487" s="44">
        <f t="shared" si="183"/>
        <v>12.209999999999999</v>
      </c>
      <c r="J487" s="34">
        <f t="shared" si="184"/>
        <v>0</v>
      </c>
      <c r="K487" s="167">
        <f t="shared" si="185"/>
        <v>0</v>
      </c>
      <c r="L487" s="34">
        <f t="shared" si="186"/>
        <v>251.1515</v>
      </c>
      <c r="M487" s="34">
        <f t="shared" si="187"/>
        <v>385</v>
      </c>
      <c r="N487" s="34">
        <f t="shared" si="188"/>
        <v>756.41</v>
      </c>
      <c r="O487" s="32">
        <f t="shared" si="189"/>
        <v>371.40999999999997</v>
      </c>
      <c r="P487" s="32">
        <f t="shared" si="190"/>
        <v>0</v>
      </c>
      <c r="Q487" s="32">
        <f t="shared" si="191"/>
        <v>0</v>
      </c>
      <c r="R487" s="36">
        <f t="shared" si="192"/>
        <v>0</v>
      </c>
      <c r="S487" s="36">
        <f t="shared" si="193"/>
        <v>0</v>
      </c>
      <c r="T487" s="36">
        <f t="shared" si="194"/>
        <v>0</v>
      </c>
      <c r="U487" s="196">
        <f>'09-22 Hourly Purch Alloc'!J481</f>
        <v>125.3401556740487</v>
      </c>
      <c r="V487" s="185">
        <f t="shared" si="195"/>
        <v>0</v>
      </c>
      <c r="W487" s="37">
        <f t="shared" si="196"/>
        <v>0</v>
      </c>
      <c r="X487" s="38">
        <f t="shared" si="197"/>
        <v>0</v>
      </c>
      <c r="Y487" s="39">
        <f t="shared" si="198"/>
        <v>0</v>
      </c>
      <c r="Z487" s="246"/>
      <c r="AA487" s="189">
        <f t="shared" si="199"/>
        <v>0</v>
      </c>
      <c r="AB487" s="25">
        <f t="shared" si="200"/>
        <v>0</v>
      </c>
      <c r="AD487" s="29"/>
      <c r="AE487" s="67">
        <f>'09-22 Gen Pivot'!V481</f>
        <v>251.1515</v>
      </c>
      <c r="AF487" s="195">
        <f>'09-22 KP Int Load &amp; Marg Loss'!N477</f>
        <v>756.41</v>
      </c>
      <c r="AG487" s="302">
        <f>'09-22 KP Int Load &amp; Marg Loss'!V477</f>
        <v>12.209999999999999</v>
      </c>
      <c r="AH487" s="67">
        <f>'09-22 Gen Pivot'!W481</f>
        <v>385</v>
      </c>
      <c r="AJ487" s="197">
        <f>'09-22 Gen Pivot'!Y481</f>
        <v>385</v>
      </c>
      <c r="AL487" s="29">
        <f t="shared" si="202"/>
        <v>0</v>
      </c>
      <c r="AN487" s="29">
        <f t="shared" si="203"/>
        <v>251.1515</v>
      </c>
      <c r="AP487" s="33">
        <f t="shared" si="204"/>
        <v>-133.8485</v>
      </c>
      <c r="AR487" s="197">
        <f>'09-22 Gen Pivot'!X481</f>
        <v>1404.9</v>
      </c>
    </row>
    <row r="488" spans="1:44" x14ac:dyDescent="0.25">
      <c r="A488" s="202">
        <f t="shared" si="201"/>
        <v>44824.874999998843</v>
      </c>
      <c r="B488" s="232"/>
      <c r="C488" s="174"/>
      <c r="D488" s="232"/>
      <c r="E488" s="131">
        <f t="shared" si="180"/>
        <v>0</v>
      </c>
      <c r="F488" s="50">
        <f t="shared" si="181"/>
        <v>0</v>
      </c>
      <c r="G488" s="49">
        <f t="shared" si="182"/>
        <v>0</v>
      </c>
      <c r="H488" s="54">
        <f>'09-22 Hourly Purch Alloc'!F482</f>
        <v>470.24599999999998</v>
      </c>
      <c r="I488" s="44">
        <f t="shared" si="183"/>
        <v>11.51</v>
      </c>
      <c r="J488" s="34">
        <f t="shared" si="184"/>
        <v>0</v>
      </c>
      <c r="K488" s="167">
        <f t="shared" si="185"/>
        <v>0</v>
      </c>
      <c r="L488" s="34">
        <f t="shared" si="186"/>
        <v>251.12</v>
      </c>
      <c r="M488" s="34">
        <f t="shared" si="187"/>
        <v>385</v>
      </c>
      <c r="N488" s="34">
        <f t="shared" si="188"/>
        <v>732.87</v>
      </c>
      <c r="O488" s="32">
        <f t="shared" si="189"/>
        <v>347.87</v>
      </c>
      <c r="P488" s="32">
        <f t="shared" si="190"/>
        <v>0</v>
      </c>
      <c r="Q488" s="32">
        <f t="shared" si="191"/>
        <v>0</v>
      </c>
      <c r="R488" s="36">
        <f t="shared" si="192"/>
        <v>0</v>
      </c>
      <c r="S488" s="36">
        <f t="shared" si="193"/>
        <v>0</v>
      </c>
      <c r="T488" s="36">
        <f t="shared" si="194"/>
        <v>0</v>
      </c>
      <c r="U488" s="196">
        <f>'09-22 Hourly Purch Alloc'!J482</f>
        <v>115.60999987240723</v>
      </c>
      <c r="V488" s="185">
        <f t="shared" si="195"/>
        <v>0</v>
      </c>
      <c r="W488" s="37">
        <f t="shared" si="196"/>
        <v>0</v>
      </c>
      <c r="X488" s="38">
        <f t="shared" si="197"/>
        <v>0</v>
      </c>
      <c r="Y488" s="39">
        <f t="shared" si="198"/>
        <v>0</v>
      </c>
      <c r="Z488" s="246"/>
      <c r="AA488" s="189">
        <f t="shared" si="199"/>
        <v>0</v>
      </c>
      <c r="AB488" s="25">
        <f t="shared" si="200"/>
        <v>0</v>
      </c>
      <c r="AD488" s="29"/>
      <c r="AE488" s="67">
        <f>'09-22 Gen Pivot'!V482</f>
        <v>251.12</v>
      </c>
      <c r="AF488" s="195">
        <f>'09-22 KP Int Load &amp; Marg Loss'!N478</f>
        <v>732.87</v>
      </c>
      <c r="AG488" s="302">
        <f>'09-22 KP Int Load &amp; Marg Loss'!V478</f>
        <v>11.51</v>
      </c>
      <c r="AH488" s="67">
        <f>'09-22 Gen Pivot'!W482</f>
        <v>385</v>
      </c>
      <c r="AJ488" s="197">
        <f>'09-22 Gen Pivot'!Y482</f>
        <v>385</v>
      </c>
      <c r="AL488" s="29">
        <f t="shared" si="202"/>
        <v>0</v>
      </c>
      <c r="AN488" s="29">
        <f t="shared" si="203"/>
        <v>251.12</v>
      </c>
      <c r="AP488" s="33">
        <f t="shared" si="204"/>
        <v>-133.88</v>
      </c>
      <c r="AR488" s="197">
        <f>'09-22 Gen Pivot'!X482</f>
        <v>1404.9</v>
      </c>
    </row>
    <row r="489" spans="1:44" x14ac:dyDescent="0.25">
      <c r="A489" s="202">
        <f t="shared" si="201"/>
        <v>44824.916666665507</v>
      </c>
      <c r="B489" s="232"/>
      <c r="C489" s="174"/>
      <c r="D489" s="232"/>
      <c r="E489" s="131">
        <f t="shared" si="180"/>
        <v>0</v>
      </c>
      <c r="F489" s="50">
        <f t="shared" si="181"/>
        <v>0</v>
      </c>
      <c r="G489" s="49">
        <f t="shared" si="182"/>
        <v>0</v>
      </c>
      <c r="H489" s="54">
        <f>'09-22 Hourly Purch Alloc'!F483</f>
        <v>420.86600000000004</v>
      </c>
      <c r="I489" s="44">
        <f t="shared" si="183"/>
        <v>10.709999999999999</v>
      </c>
      <c r="J489" s="34">
        <f t="shared" si="184"/>
        <v>0</v>
      </c>
      <c r="K489" s="167">
        <f t="shared" si="185"/>
        <v>0</v>
      </c>
      <c r="L489" s="34">
        <f t="shared" si="186"/>
        <v>250.89150000000001</v>
      </c>
      <c r="M489" s="34">
        <f t="shared" si="187"/>
        <v>385</v>
      </c>
      <c r="N489" s="34">
        <f t="shared" si="188"/>
        <v>682.46</v>
      </c>
      <c r="O489" s="32">
        <f t="shared" si="189"/>
        <v>297.46000000000004</v>
      </c>
      <c r="P489" s="32">
        <f t="shared" si="190"/>
        <v>0</v>
      </c>
      <c r="Q489" s="32">
        <f t="shared" si="191"/>
        <v>0</v>
      </c>
      <c r="R489" s="36">
        <f t="shared" si="192"/>
        <v>0</v>
      </c>
      <c r="S489" s="36">
        <f t="shared" si="193"/>
        <v>0</v>
      </c>
      <c r="T489" s="36">
        <f t="shared" si="194"/>
        <v>0</v>
      </c>
      <c r="U489" s="196">
        <f>'09-22 Hourly Purch Alloc'!J483</f>
        <v>94.663481963380264</v>
      </c>
      <c r="V489" s="185">
        <f t="shared" si="195"/>
        <v>0</v>
      </c>
      <c r="W489" s="37">
        <f t="shared" si="196"/>
        <v>0</v>
      </c>
      <c r="X489" s="38">
        <f t="shared" si="197"/>
        <v>0</v>
      </c>
      <c r="Y489" s="39">
        <f t="shared" si="198"/>
        <v>0</v>
      </c>
      <c r="Z489" s="246"/>
      <c r="AA489" s="189">
        <f t="shared" si="199"/>
        <v>0</v>
      </c>
      <c r="AB489" s="25">
        <f t="shared" si="200"/>
        <v>0</v>
      </c>
      <c r="AD489" s="29"/>
      <c r="AE489" s="67">
        <f>'09-22 Gen Pivot'!V483</f>
        <v>250.89150000000001</v>
      </c>
      <c r="AF489" s="195">
        <f>'09-22 KP Int Load &amp; Marg Loss'!N479</f>
        <v>682.46</v>
      </c>
      <c r="AG489" s="302">
        <f>'09-22 KP Int Load &amp; Marg Loss'!V479</f>
        <v>10.709999999999999</v>
      </c>
      <c r="AH489" s="67">
        <f>'09-22 Gen Pivot'!W483</f>
        <v>385</v>
      </c>
      <c r="AJ489" s="197">
        <f>'09-22 Gen Pivot'!Y483</f>
        <v>385</v>
      </c>
      <c r="AL489" s="29">
        <f t="shared" si="202"/>
        <v>0</v>
      </c>
      <c r="AN489" s="29">
        <f t="shared" si="203"/>
        <v>250.89150000000001</v>
      </c>
      <c r="AP489" s="33">
        <f t="shared" si="204"/>
        <v>-134.10849999999999</v>
      </c>
      <c r="AR489" s="197">
        <f>'09-22 Gen Pivot'!X483</f>
        <v>1404.9</v>
      </c>
    </row>
    <row r="490" spans="1:44" x14ac:dyDescent="0.25">
      <c r="A490" s="202">
        <f t="shared" si="201"/>
        <v>44824.958333332172</v>
      </c>
      <c r="B490" s="232"/>
      <c r="C490" s="174"/>
      <c r="D490" s="232"/>
      <c r="E490" s="131">
        <f t="shared" si="180"/>
        <v>0</v>
      </c>
      <c r="F490" s="50">
        <f t="shared" si="181"/>
        <v>0</v>
      </c>
      <c r="G490" s="49">
        <f t="shared" si="182"/>
        <v>0</v>
      </c>
      <c r="H490" s="54">
        <f>'09-22 Hourly Purch Alloc'!F484</f>
        <v>372.38900000000001</v>
      </c>
      <c r="I490" s="44">
        <f t="shared" si="183"/>
        <v>9.99</v>
      </c>
      <c r="J490" s="34">
        <f t="shared" si="184"/>
        <v>0</v>
      </c>
      <c r="K490" s="167">
        <f t="shared" si="185"/>
        <v>0</v>
      </c>
      <c r="L490" s="34">
        <f t="shared" si="186"/>
        <v>251.03800000000001</v>
      </c>
      <c r="M490" s="34">
        <f t="shared" si="187"/>
        <v>385</v>
      </c>
      <c r="N490" s="34">
        <f t="shared" si="188"/>
        <v>633.42999999999995</v>
      </c>
      <c r="O490" s="32">
        <f t="shared" si="189"/>
        <v>248.42999999999995</v>
      </c>
      <c r="P490" s="32">
        <f t="shared" si="190"/>
        <v>0</v>
      </c>
      <c r="Q490" s="32">
        <f t="shared" si="191"/>
        <v>0</v>
      </c>
      <c r="R490" s="36">
        <f t="shared" si="192"/>
        <v>0</v>
      </c>
      <c r="S490" s="36">
        <f t="shared" si="193"/>
        <v>0</v>
      </c>
      <c r="T490" s="36">
        <f t="shared" si="194"/>
        <v>0</v>
      </c>
      <c r="U490" s="196">
        <f>'09-22 Hourly Purch Alloc'!J484</f>
        <v>88.254926061188698</v>
      </c>
      <c r="V490" s="185">
        <f t="shared" si="195"/>
        <v>0</v>
      </c>
      <c r="W490" s="37">
        <f t="shared" si="196"/>
        <v>0</v>
      </c>
      <c r="X490" s="38">
        <f t="shared" si="197"/>
        <v>0</v>
      </c>
      <c r="Y490" s="39">
        <f t="shared" si="198"/>
        <v>0</v>
      </c>
      <c r="Z490" s="246"/>
      <c r="AA490" s="189">
        <f t="shared" si="199"/>
        <v>0</v>
      </c>
      <c r="AB490" s="25">
        <f t="shared" si="200"/>
        <v>0</v>
      </c>
      <c r="AD490" s="29"/>
      <c r="AE490" s="67">
        <f>'09-22 Gen Pivot'!V484</f>
        <v>251.03800000000001</v>
      </c>
      <c r="AF490" s="195">
        <f>'09-22 KP Int Load &amp; Marg Loss'!N480</f>
        <v>633.42999999999995</v>
      </c>
      <c r="AG490" s="302">
        <f>'09-22 KP Int Load &amp; Marg Loss'!V480</f>
        <v>9.99</v>
      </c>
      <c r="AH490" s="67">
        <f>'09-22 Gen Pivot'!W484</f>
        <v>385</v>
      </c>
      <c r="AJ490" s="197">
        <f>'09-22 Gen Pivot'!Y484</f>
        <v>385</v>
      </c>
      <c r="AL490" s="29">
        <f t="shared" si="202"/>
        <v>0</v>
      </c>
      <c r="AN490" s="29">
        <f t="shared" si="203"/>
        <v>251.03800000000001</v>
      </c>
      <c r="AP490" s="33">
        <f t="shared" si="204"/>
        <v>-133.96199999999999</v>
      </c>
      <c r="AR490" s="197">
        <f>'09-22 Gen Pivot'!X484</f>
        <v>1404.9</v>
      </c>
    </row>
    <row r="491" spans="1:44" x14ac:dyDescent="0.25">
      <c r="A491" s="202">
        <f t="shared" si="201"/>
        <v>44824.999999998836</v>
      </c>
      <c r="B491" s="232"/>
      <c r="C491" s="174"/>
      <c r="D491" s="232"/>
      <c r="E491" s="131">
        <f t="shared" si="180"/>
        <v>0</v>
      </c>
      <c r="F491" s="50">
        <f t="shared" si="181"/>
        <v>0</v>
      </c>
      <c r="G491" s="49">
        <f t="shared" si="182"/>
        <v>0</v>
      </c>
      <c r="H491" s="54">
        <f>'09-22 Hourly Purch Alloc'!F485</f>
        <v>327.95400000000001</v>
      </c>
      <c r="I491" s="44">
        <f t="shared" si="183"/>
        <v>9.4299999999999979</v>
      </c>
      <c r="J491" s="34">
        <f t="shared" si="184"/>
        <v>0</v>
      </c>
      <c r="K491" s="167">
        <f t="shared" si="185"/>
        <v>0</v>
      </c>
      <c r="L491" s="34">
        <f t="shared" si="186"/>
        <v>250.755</v>
      </c>
      <c r="M491" s="34">
        <f t="shared" si="187"/>
        <v>385</v>
      </c>
      <c r="N491" s="34">
        <f t="shared" si="188"/>
        <v>588.13</v>
      </c>
      <c r="O491" s="32">
        <f t="shared" si="189"/>
        <v>203.13</v>
      </c>
      <c r="P491" s="32">
        <f t="shared" si="190"/>
        <v>0</v>
      </c>
      <c r="Q491" s="32">
        <f t="shared" si="191"/>
        <v>0</v>
      </c>
      <c r="R491" s="36">
        <f t="shared" si="192"/>
        <v>0</v>
      </c>
      <c r="S491" s="36">
        <f t="shared" si="193"/>
        <v>0</v>
      </c>
      <c r="T491" s="36">
        <f t="shared" si="194"/>
        <v>0</v>
      </c>
      <c r="U491" s="196">
        <f>'09-22 Hourly Purch Alloc'!J485</f>
        <v>70.249767461290304</v>
      </c>
      <c r="V491" s="185">
        <f t="shared" si="195"/>
        <v>0</v>
      </c>
      <c r="W491" s="37">
        <f t="shared" si="196"/>
        <v>0</v>
      </c>
      <c r="X491" s="38">
        <f t="shared" si="197"/>
        <v>0</v>
      </c>
      <c r="Y491" s="39">
        <f t="shared" si="198"/>
        <v>0</v>
      </c>
      <c r="Z491" s="246"/>
      <c r="AA491" s="189">
        <f t="shared" si="199"/>
        <v>0</v>
      </c>
      <c r="AB491" s="25">
        <f t="shared" si="200"/>
        <v>0</v>
      </c>
      <c r="AD491" s="29"/>
      <c r="AE491" s="67">
        <f>'09-22 Gen Pivot'!V485</f>
        <v>250.755</v>
      </c>
      <c r="AF491" s="195">
        <f>'09-22 KP Int Load &amp; Marg Loss'!N481</f>
        <v>588.13</v>
      </c>
      <c r="AG491" s="302">
        <f>'09-22 KP Int Load &amp; Marg Loss'!V481</f>
        <v>9.4299999999999979</v>
      </c>
      <c r="AH491" s="67">
        <f>'09-22 Gen Pivot'!W485</f>
        <v>385</v>
      </c>
      <c r="AJ491" s="197">
        <f>'09-22 Gen Pivot'!Y485</f>
        <v>385</v>
      </c>
      <c r="AL491" s="29">
        <f t="shared" si="202"/>
        <v>0</v>
      </c>
      <c r="AN491" s="29">
        <f t="shared" si="203"/>
        <v>250.755</v>
      </c>
      <c r="AP491" s="33">
        <f t="shared" si="204"/>
        <v>-134.245</v>
      </c>
      <c r="AR491" s="197">
        <f>'09-22 Gen Pivot'!X485</f>
        <v>1404.9</v>
      </c>
    </row>
    <row r="492" spans="1:44" x14ac:dyDescent="0.25">
      <c r="A492" s="202">
        <f t="shared" si="201"/>
        <v>44825.0416666655</v>
      </c>
      <c r="B492" s="232"/>
      <c r="C492" s="174"/>
      <c r="D492" s="232"/>
      <c r="E492" s="131">
        <f t="shared" si="180"/>
        <v>0</v>
      </c>
      <c r="F492" s="50">
        <f t="shared" si="181"/>
        <v>0</v>
      </c>
      <c r="G492" s="49">
        <f t="shared" si="182"/>
        <v>0</v>
      </c>
      <c r="H492" s="54">
        <f>'09-22 Hourly Purch Alloc'!F486</f>
        <v>283.738</v>
      </c>
      <c r="I492" s="44">
        <f t="shared" si="183"/>
        <v>9.0299999999999976</v>
      </c>
      <c r="J492" s="34">
        <f t="shared" si="184"/>
        <v>0</v>
      </c>
      <c r="K492" s="167">
        <f t="shared" si="185"/>
        <v>0</v>
      </c>
      <c r="L492" s="34">
        <f t="shared" si="186"/>
        <v>251.00450000000001</v>
      </c>
      <c r="M492" s="34">
        <f t="shared" si="187"/>
        <v>385</v>
      </c>
      <c r="N492" s="34">
        <f t="shared" si="188"/>
        <v>543.76</v>
      </c>
      <c r="O492" s="32">
        <f t="shared" si="189"/>
        <v>158.76</v>
      </c>
      <c r="P492" s="32">
        <f t="shared" si="190"/>
        <v>0</v>
      </c>
      <c r="Q492" s="32">
        <f t="shared" si="191"/>
        <v>0</v>
      </c>
      <c r="R492" s="36">
        <f t="shared" si="192"/>
        <v>0</v>
      </c>
      <c r="S492" s="36">
        <f t="shared" si="193"/>
        <v>0</v>
      </c>
      <c r="T492" s="36">
        <f t="shared" si="194"/>
        <v>0</v>
      </c>
      <c r="U492" s="196">
        <f>'09-22 Hourly Purch Alloc'!J486</f>
        <v>58.577592934326731</v>
      </c>
      <c r="V492" s="185">
        <f t="shared" si="195"/>
        <v>0</v>
      </c>
      <c r="W492" s="37">
        <f t="shared" si="196"/>
        <v>0</v>
      </c>
      <c r="X492" s="38">
        <f t="shared" si="197"/>
        <v>0</v>
      </c>
      <c r="Y492" s="39">
        <f t="shared" si="198"/>
        <v>0</v>
      </c>
      <c r="Z492" s="246"/>
      <c r="AA492" s="189">
        <f t="shared" si="199"/>
        <v>0</v>
      </c>
      <c r="AB492" s="25">
        <f t="shared" si="200"/>
        <v>0</v>
      </c>
      <c r="AD492" s="29"/>
      <c r="AE492" s="67">
        <f>'09-22 Gen Pivot'!V486</f>
        <v>251.00450000000001</v>
      </c>
      <c r="AF492" s="195">
        <f>'09-22 KP Int Load &amp; Marg Loss'!N482</f>
        <v>543.76</v>
      </c>
      <c r="AG492" s="302">
        <f>'09-22 KP Int Load &amp; Marg Loss'!V482</f>
        <v>9.0299999999999976</v>
      </c>
      <c r="AH492" s="67">
        <f>'09-22 Gen Pivot'!W486</f>
        <v>385</v>
      </c>
      <c r="AJ492" s="197">
        <f>'09-22 Gen Pivot'!Y486</f>
        <v>385</v>
      </c>
      <c r="AL492" s="29">
        <f t="shared" si="202"/>
        <v>0</v>
      </c>
      <c r="AN492" s="29">
        <f t="shared" si="203"/>
        <v>251.00450000000001</v>
      </c>
      <c r="AP492" s="33">
        <f t="shared" si="204"/>
        <v>-133.99549999999999</v>
      </c>
      <c r="AR492" s="197">
        <f>'09-22 Gen Pivot'!X486</f>
        <v>1404.9</v>
      </c>
    </row>
    <row r="493" spans="1:44" x14ac:dyDescent="0.25">
      <c r="A493" s="202">
        <f t="shared" si="201"/>
        <v>44825.083333332164</v>
      </c>
      <c r="B493" s="232"/>
      <c r="C493" s="174"/>
      <c r="D493" s="232"/>
      <c r="E493" s="131">
        <f t="shared" si="180"/>
        <v>0</v>
      </c>
      <c r="F493" s="50">
        <f t="shared" si="181"/>
        <v>0</v>
      </c>
      <c r="G493" s="49">
        <f t="shared" si="182"/>
        <v>0</v>
      </c>
      <c r="H493" s="54">
        <f>'09-22 Hourly Purch Alloc'!F487</f>
        <v>257.25400000000002</v>
      </c>
      <c r="I493" s="44">
        <f t="shared" si="183"/>
        <v>8.1</v>
      </c>
      <c r="J493" s="34">
        <f t="shared" si="184"/>
        <v>0</v>
      </c>
      <c r="K493" s="167">
        <f t="shared" si="185"/>
        <v>0</v>
      </c>
      <c r="L493" s="34">
        <f t="shared" si="186"/>
        <v>250.79050000000001</v>
      </c>
      <c r="M493" s="34">
        <f t="shared" si="187"/>
        <v>385</v>
      </c>
      <c r="N493" s="34">
        <f t="shared" si="188"/>
        <v>516.14</v>
      </c>
      <c r="O493" s="32">
        <f t="shared" si="189"/>
        <v>131.13999999999999</v>
      </c>
      <c r="P493" s="32">
        <f t="shared" si="190"/>
        <v>0</v>
      </c>
      <c r="Q493" s="32">
        <f t="shared" si="191"/>
        <v>0</v>
      </c>
      <c r="R493" s="36">
        <f t="shared" si="192"/>
        <v>0</v>
      </c>
      <c r="S493" s="36">
        <f t="shared" si="193"/>
        <v>0</v>
      </c>
      <c r="T493" s="36">
        <f t="shared" si="194"/>
        <v>0</v>
      </c>
      <c r="U493" s="196">
        <f>'09-22 Hourly Purch Alloc'!J487</f>
        <v>51.270655818762769</v>
      </c>
      <c r="V493" s="185">
        <f t="shared" si="195"/>
        <v>0</v>
      </c>
      <c r="W493" s="37">
        <f t="shared" si="196"/>
        <v>0</v>
      </c>
      <c r="X493" s="38">
        <f t="shared" si="197"/>
        <v>0</v>
      </c>
      <c r="Y493" s="39">
        <f t="shared" si="198"/>
        <v>0</v>
      </c>
      <c r="Z493" s="246"/>
      <c r="AA493" s="189">
        <f t="shared" si="199"/>
        <v>0</v>
      </c>
      <c r="AB493" s="25">
        <f t="shared" si="200"/>
        <v>0</v>
      </c>
      <c r="AD493" s="29"/>
      <c r="AE493" s="67">
        <f>'09-22 Gen Pivot'!V487</f>
        <v>250.79050000000001</v>
      </c>
      <c r="AF493" s="195">
        <f>'09-22 KP Int Load &amp; Marg Loss'!N483</f>
        <v>516.14</v>
      </c>
      <c r="AG493" s="302">
        <f>'09-22 KP Int Load &amp; Marg Loss'!V483</f>
        <v>8.1</v>
      </c>
      <c r="AH493" s="67">
        <f>'09-22 Gen Pivot'!W487</f>
        <v>385</v>
      </c>
      <c r="AJ493" s="197">
        <f>'09-22 Gen Pivot'!Y487</f>
        <v>385</v>
      </c>
      <c r="AL493" s="29">
        <f t="shared" si="202"/>
        <v>0</v>
      </c>
      <c r="AN493" s="29">
        <f t="shared" si="203"/>
        <v>250.79050000000001</v>
      </c>
      <c r="AP493" s="33">
        <f t="shared" si="204"/>
        <v>-134.20949999999999</v>
      </c>
      <c r="AR493" s="197">
        <f>'09-22 Gen Pivot'!X487</f>
        <v>1404.9</v>
      </c>
    </row>
    <row r="494" spans="1:44" x14ac:dyDescent="0.25">
      <c r="A494" s="202">
        <f t="shared" si="201"/>
        <v>44825.124999998829</v>
      </c>
      <c r="B494" s="232"/>
      <c r="C494" s="174"/>
      <c r="D494" s="232"/>
      <c r="E494" s="131">
        <f t="shared" si="180"/>
        <v>0</v>
      </c>
      <c r="F494" s="50">
        <f t="shared" si="181"/>
        <v>0</v>
      </c>
      <c r="G494" s="49">
        <f t="shared" si="182"/>
        <v>0</v>
      </c>
      <c r="H494" s="54">
        <f>'09-22 Hourly Purch Alloc'!F488</f>
        <v>249.96199999999999</v>
      </c>
      <c r="I494" s="44">
        <f t="shared" si="183"/>
        <v>7.8199999999999994</v>
      </c>
      <c r="J494" s="34">
        <f t="shared" si="184"/>
        <v>0</v>
      </c>
      <c r="K494" s="167">
        <f t="shared" si="185"/>
        <v>0</v>
      </c>
      <c r="L494" s="34">
        <f t="shared" si="186"/>
        <v>251.047</v>
      </c>
      <c r="M494" s="34">
        <f t="shared" si="187"/>
        <v>385</v>
      </c>
      <c r="N494" s="34">
        <f t="shared" si="188"/>
        <v>508.82</v>
      </c>
      <c r="O494" s="32">
        <f t="shared" si="189"/>
        <v>123.82</v>
      </c>
      <c r="P494" s="32">
        <f t="shared" si="190"/>
        <v>0</v>
      </c>
      <c r="Q494" s="32">
        <f t="shared" si="191"/>
        <v>0</v>
      </c>
      <c r="R494" s="36">
        <f t="shared" si="192"/>
        <v>0</v>
      </c>
      <c r="S494" s="36">
        <f t="shared" si="193"/>
        <v>0</v>
      </c>
      <c r="T494" s="36">
        <f t="shared" si="194"/>
        <v>0</v>
      </c>
      <c r="U494" s="196">
        <f>'09-22 Hourly Purch Alloc'!J488</f>
        <v>48.008150262839955</v>
      </c>
      <c r="V494" s="185">
        <f t="shared" si="195"/>
        <v>0</v>
      </c>
      <c r="W494" s="37">
        <f t="shared" si="196"/>
        <v>0</v>
      </c>
      <c r="X494" s="38">
        <f t="shared" si="197"/>
        <v>0</v>
      </c>
      <c r="Y494" s="39">
        <f t="shared" si="198"/>
        <v>0</v>
      </c>
      <c r="Z494" s="246"/>
      <c r="AA494" s="189">
        <f t="shared" si="199"/>
        <v>0</v>
      </c>
      <c r="AB494" s="25">
        <f t="shared" si="200"/>
        <v>0</v>
      </c>
      <c r="AD494" s="29"/>
      <c r="AE494" s="67">
        <f>'09-22 Gen Pivot'!V488</f>
        <v>251.047</v>
      </c>
      <c r="AF494" s="195">
        <f>'09-22 KP Int Load &amp; Marg Loss'!N484</f>
        <v>508.82</v>
      </c>
      <c r="AG494" s="302">
        <f>'09-22 KP Int Load &amp; Marg Loss'!V484</f>
        <v>7.8199999999999994</v>
      </c>
      <c r="AH494" s="67">
        <f>'09-22 Gen Pivot'!W488</f>
        <v>385</v>
      </c>
      <c r="AJ494" s="197">
        <f>'09-22 Gen Pivot'!Y488</f>
        <v>385</v>
      </c>
      <c r="AL494" s="29">
        <f t="shared" si="202"/>
        <v>0</v>
      </c>
      <c r="AN494" s="29">
        <f t="shared" si="203"/>
        <v>251.047</v>
      </c>
      <c r="AP494" s="33">
        <f t="shared" si="204"/>
        <v>-133.953</v>
      </c>
      <c r="AR494" s="197">
        <f>'09-22 Gen Pivot'!X488</f>
        <v>1404.9</v>
      </c>
    </row>
    <row r="495" spans="1:44" x14ac:dyDescent="0.25">
      <c r="A495" s="202">
        <f t="shared" si="201"/>
        <v>44825.166666665493</v>
      </c>
      <c r="B495" s="232"/>
      <c r="C495" s="174"/>
      <c r="D495" s="232"/>
      <c r="E495" s="131">
        <f t="shared" si="180"/>
        <v>0</v>
      </c>
      <c r="F495" s="50">
        <f t="shared" si="181"/>
        <v>0</v>
      </c>
      <c r="G495" s="49">
        <f t="shared" si="182"/>
        <v>0</v>
      </c>
      <c r="H495" s="54">
        <f>'09-22 Hourly Purch Alloc'!F489</f>
        <v>243.149</v>
      </c>
      <c r="I495" s="44">
        <f t="shared" si="183"/>
        <v>7.3900000000000006</v>
      </c>
      <c r="J495" s="34">
        <f t="shared" si="184"/>
        <v>0</v>
      </c>
      <c r="K495" s="167">
        <f t="shared" si="185"/>
        <v>0</v>
      </c>
      <c r="L495" s="34">
        <f t="shared" si="186"/>
        <v>250.63650000000001</v>
      </c>
      <c r="M495" s="34">
        <f t="shared" si="187"/>
        <v>385</v>
      </c>
      <c r="N495" s="34">
        <f t="shared" si="188"/>
        <v>501.18</v>
      </c>
      <c r="O495" s="32">
        <f t="shared" si="189"/>
        <v>116.18</v>
      </c>
      <c r="P495" s="32">
        <f t="shared" si="190"/>
        <v>0</v>
      </c>
      <c r="Q495" s="32">
        <f t="shared" si="191"/>
        <v>0</v>
      </c>
      <c r="R495" s="36">
        <f t="shared" si="192"/>
        <v>0</v>
      </c>
      <c r="S495" s="36">
        <f t="shared" si="193"/>
        <v>0</v>
      </c>
      <c r="T495" s="36">
        <f t="shared" si="194"/>
        <v>0</v>
      </c>
      <c r="U495" s="196">
        <f>'09-22 Hourly Purch Alloc'!J489</f>
        <v>45.918744272030736</v>
      </c>
      <c r="V495" s="185">
        <f t="shared" si="195"/>
        <v>0</v>
      </c>
      <c r="W495" s="37">
        <f t="shared" si="196"/>
        <v>0</v>
      </c>
      <c r="X495" s="38">
        <f t="shared" si="197"/>
        <v>0</v>
      </c>
      <c r="Y495" s="39">
        <f t="shared" si="198"/>
        <v>0</v>
      </c>
      <c r="Z495" s="246"/>
      <c r="AA495" s="189">
        <f t="shared" si="199"/>
        <v>0</v>
      </c>
      <c r="AB495" s="25">
        <f t="shared" si="200"/>
        <v>0</v>
      </c>
      <c r="AD495" s="29"/>
      <c r="AE495" s="67">
        <f>'09-22 Gen Pivot'!V489</f>
        <v>250.63650000000001</v>
      </c>
      <c r="AF495" s="195">
        <f>'09-22 KP Int Load &amp; Marg Loss'!N485</f>
        <v>501.18</v>
      </c>
      <c r="AG495" s="302">
        <f>'09-22 KP Int Load &amp; Marg Loss'!V485</f>
        <v>7.3900000000000006</v>
      </c>
      <c r="AH495" s="67">
        <f>'09-22 Gen Pivot'!W489</f>
        <v>385</v>
      </c>
      <c r="AJ495" s="197">
        <f>'09-22 Gen Pivot'!Y489</f>
        <v>385</v>
      </c>
      <c r="AL495" s="29">
        <f t="shared" si="202"/>
        <v>0</v>
      </c>
      <c r="AN495" s="29">
        <f t="shared" si="203"/>
        <v>250.63650000000001</v>
      </c>
      <c r="AP495" s="33">
        <f t="shared" si="204"/>
        <v>-134.36349999999999</v>
      </c>
      <c r="AR495" s="197">
        <f>'09-22 Gen Pivot'!X489</f>
        <v>1404.9</v>
      </c>
    </row>
    <row r="496" spans="1:44" x14ac:dyDescent="0.25">
      <c r="A496" s="202">
        <f t="shared" si="201"/>
        <v>44825.208333332157</v>
      </c>
      <c r="B496" s="232"/>
      <c r="C496" s="174"/>
      <c r="D496" s="232"/>
      <c r="E496" s="131">
        <f t="shared" si="180"/>
        <v>0</v>
      </c>
      <c r="F496" s="50">
        <f t="shared" si="181"/>
        <v>0</v>
      </c>
      <c r="G496" s="49">
        <f t="shared" si="182"/>
        <v>0</v>
      </c>
      <c r="H496" s="54">
        <f>'09-22 Hourly Purch Alloc'!F490</f>
        <v>245.387</v>
      </c>
      <c r="I496" s="44">
        <f t="shared" si="183"/>
        <v>7.41</v>
      </c>
      <c r="J496" s="34">
        <f t="shared" si="184"/>
        <v>0</v>
      </c>
      <c r="K496" s="167">
        <f t="shared" si="185"/>
        <v>0</v>
      </c>
      <c r="L496" s="34">
        <f t="shared" si="186"/>
        <v>250.97</v>
      </c>
      <c r="M496" s="34">
        <f t="shared" si="187"/>
        <v>385</v>
      </c>
      <c r="N496" s="34">
        <f t="shared" si="188"/>
        <v>503.78</v>
      </c>
      <c r="O496" s="32">
        <f t="shared" si="189"/>
        <v>118.77999999999997</v>
      </c>
      <c r="P496" s="32">
        <f t="shared" si="190"/>
        <v>0</v>
      </c>
      <c r="Q496" s="32">
        <f t="shared" si="191"/>
        <v>0</v>
      </c>
      <c r="R496" s="36">
        <f t="shared" si="192"/>
        <v>0</v>
      </c>
      <c r="S496" s="36">
        <f t="shared" si="193"/>
        <v>0</v>
      </c>
      <c r="T496" s="36">
        <f t="shared" si="194"/>
        <v>0</v>
      </c>
      <c r="U496" s="196">
        <f>'09-22 Hourly Purch Alloc'!J490</f>
        <v>46.721024691609578</v>
      </c>
      <c r="V496" s="185">
        <f t="shared" si="195"/>
        <v>0</v>
      </c>
      <c r="W496" s="37">
        <f t="shared" si="196"/>
        <v>0</v>
      </c>
      <c r="X496" s="38">
        <f t="shared" si="197"/>
        <v>0</v>
      </c>
      <c r="Y496" s="39">
        <f t="shared" si="198"/>
        <v>0</v>
      </c>
      <c r="Z496" s="246"/>
      <c r="AA496" s="189">
        <f t="shared" si="199"/>
        <v>0</v>
      </c>
      <c r="AB496" s="25">
        <f t="shared" si="200"/>
        <v>0</v>
      </c>
      <c r="AD496" s="29"/>
      <c r="AE496" s="67">
        <f>'09-22 Gen Pivot'!V490</f>
        <v>250.97</v>
      </c>
      <c r="AF496" s="195">
        <f>'09-22 KP Int Load &amp; Marg Loss'!N486</f>
        <v>503.78</v>
      </c>
      <c r="AG496" s="302">
        <f>'09-22 KP Int Load &amp; Marg Loss'!V486</f>
        <v>7.41</v>
      </c>
      <c r="AH496" s="67">
        <f>'09-22 Gen Pivot'!W490</f>
        <v>385</v>
      </c>
      <c r="AJ496" s="197">
        <f>'09-22 Gen Pivot'!Y490</f>
        <v>385</v>
      </c>
      <c r="AL496" s="29">
        <f t="shared" si="202"/>
        <v>0</v>
      </c>
      <c r="AN496" s="29">
        <f t="shared" si="203"/>
        <v>250.97</v>
      </c>
      <c r="AP496" s="33">
        <f t="shared" si="204"/>
        <v>-134.03</v>
      </c>
      <c r="AR496" s="197">
        <f>'09-22 Gen Pivot'!X490</f>
        <v>1404.9</v>
      </c>
    </row>
    <row r="497" spans="1:44" x14ac:dyDescent="0.25">
      <c r="A497" s="202">
        <f t="shared" si="201"/>
        <v>44825.249999998821</v>
      </c>
      <c r="B497" s="232"/>
      <c r="C497" s="174"/>
      <c r="D497" s="232"/>
      <c r="E497" s="131">
        <f t="shared" si="180"/>
        <v>0</v>
      </c>
      <c r="F497" s="50">
        <f t="shared" si="181"/>
        <v>0</v>
      </c>
      <c r="G497" s="49">
        <f t="shared" si="182"/>
        <v>0</v>
      </c>
      <c r="H497" s="54">
        <f>'09-22 Hourly Purch Alloc'!F491</f>
        <v>258.82100000000003</v>
      </c>
      <c r="I497" s="44">
        <f t="shared" si="183"/>
        <v>8.1199999999999992</v>
      </c>
      <c r="J497" s="34">
        <f t="shared" si="184"/>
        <v>0</v>
      </c>
      <c r="K497" s="167">
        <f t="shared" si="185"/>
        <v>0</v>
      </c>
      <c r="L497" s="34">
        <f t="shared" si="186"/>
        <v>250.73699999999999</v>
      </c>
      <c r="M497" s="34">
        <f t="shared" si="187"/>
        <v>385</v>
      </c>
      <c r="N497" s="34">
        <f t="shared" si="188"/>
        <v>517.67999999999995</v>
      </c>
      <c r="O497" s="32">
        <f t="shared" si="189"/>
        <v>132.67999999999995</v>
      </c>
      <c r="P497" s="32">
        <f t="shared" si="190"/>
        <v>0</v>
      </c>
      <c r="Q497" s="32">
        <f t="shared" si="191"/>
        <v>0</v>
      </c>
      <c r="R497" s="36">
        <f t="shared" si="192"/>
        <v>0</v>
      </c>
      <c r="S497" s="36">
        <f t="shared" si="193"/>
        <v>0</v>
      </c>
      <c r="T497" s="36">
        <f t="shared" si="194"/>
        <v>0</v>
      </c>
      <c r="U497" s="196">
        <f>'09-22 Hourly Purch Alloc'!J491</f>
        <v>51.243094037964454</v>
      </c>
      <c r="V497" s="185">
        <f t="shared" si="195"/>
        <v>0</v>
      </c>
      <c r="W497" s="37">
        <f t="shared" si="196"/>
        <v>0</v>
      </c>
      <c r="X497" s="38">
        <f t="shared" si="197"/>
        <v>0</v>
      </c>
      <c r="Y497" s="39">
        <f t="shared" si="198"/>
        <v>0</v>
      </c>
      <c r="Z497" s="246"/>
      <c r="AA497" s="189">
        <f t="shared" si="199"/>
        <v>0</v>
      </c>
      <c r="AB497" s="25">
        <f t="shared" si="200"/>
        <v>0</v>
      </c>
      <c r="AD497" s="29"/>
      <c r="AE497" s="67">
        <f>'09-22 Gen Pivot'!V491</f>
        <v>250.73699999999999</v>
      </c>
      <c r="AF497" s="195">
        <f>'09-22 KP Int Load &amp; Marg Loss'!N487</f>
        <v>517.67999999999995</v>
      </c>
      <c r="AG497" s="302">
        <f>'09-22 KP Int Load &amp; Marg Loss'!V487</f>
        <v>8.1199999999999992</v>
      </c>
      <c r="AH497" s="67">
        <f>'09-22 Gen Pivot'!W491</f>
        <v>385</v>
      </c>
      <c r="AJ497" s="197">
        <f>'09-22 Gen Pivot'!Y491</f>
        <v>385</v>
      </c>
      <c r="AL497" s="29">
        <f t="shared" si="202"/>
        <v>0</v>
      </c>
      <c r="AN497" s="29">
        <f t="shared" si="203"/>
        <v>250.73699999999999</v>
      </c>
      <c r="AP497" s="33">
        <f t="shared" si="204"/>
        <v>-134.26300000000001</v>
      </c>
      <c r="AR497" s="197">
        <f>'09-22 Gen Pivot'!X491</f>
        <v>1404.9</v>
      </c>
    </row>
    <row r="498" spans="1:44" x14ac:dyDescent="0.25">
      <c r="A498" s="202">
        <f t="shared" si="201"/>
        <v>44825.291666665486</v>
      </c>
      <c r="B498" s="232"/>
      <c r="C498" s="174"/>
      <c r="D498" s="232"/>
      <c r="E498" s="131">
        <f t="shared" si="180"/>
        <v>0</v>
      </c>
      <c r="F498" s="50">
        <f t="shared" si="181"/>
        <v>0</v>
      </c>
      <c r="G498" s="49">
        <f t="shared" si="182"/>
        <v>0</v>
      </c>
      <c r="H498" s="54">
        <f>'09-22 Hourly Purch Alloc'!F492</f>
        <v>298.90000000000003</v>
      </c>
      <c r="I498" s="44">
        <f t="shared" si="183"/>
        <v>9.1199999999999992</v>
      </c>
      <c r="J498" s="34">
        <f t="shared" si="184"/>
        <v>0</v>
      </c>
      <c r="K498" s="167">
        <f t="shared" si="185"/>
        <v>0</v>
      </c>
      <c r="L498" s="34">
        <f t="shared" si="186"/>
        <v>251.2045</v>
      </c>
      <c r="M498" s="34">
        <f t="shared" si="187"/>
        <v>385</v>
      </c>
      <c r="N498" s="34">
        <f t="shared" si="188"/>
        <v>559.21</v>
      </c>
      <c r="O498" s="32">
        <f t="shared" si="189"/>
        <v>174.21000000000004</v>
      </c>
      <c r="P498" s="32">
        <f t="shared" si="190"/>
        <v>0</v>
      </c>
      <c r="Q498" s="32">
        <f t="shared" si="191"/>
        <v>0</v>
      </c>
      <c r="R498" s="36">
        <f t="shared" si="192"/>
        <v>0</v>
      </c>
      <c r="S498" s="36">
        <f t="shared" si="193"/>
        <v>0</v>
      </c>
      <c r="T498" s="36">
        <f t="shared" si="194"/>
        <v>0</v>
      </c>
      <c r="U498" s="196">
        <f>'09-22 Hourly Purch Alloc'!J492</f>
        <v>70.563238875878213</v>
      </c>
      <c r="V498" s="185">
        <f t="shared" si="195"/>
        <v>0</v>
      </c>
      <c r="W498" s="37">
        <f t="shared" si="196"/>
        <v>0</v>
      </c>
      <c r="X498" s="38">
        <f t="shared" si="197"/>
        <v>0</v>
      </c>
      <c r="Y498" s="39">
        <f t="shared" si="198"/>
        <v>0</v>
      </c>
      <c r="Z498" s="246"/>
      <c r="AA498" s="189">
        <f t="shared" si="199"/>
        <v>0</v>
      </c>
      <c r="AB498" s="25">
        <f t="shared" si="200"/>
        <v>0</v>
      </c>
      <c r="AD498" s="29"/>
      <c r="AE498" s="67">
        <f>'09-22 Gen Pivot'!V492</f>
        <v>251.2045</v>
      </c>
      <c r="AF498" s="195">
        <f>'09-22 KP Int Load &amp; Marg Loss'!N488</f>
        <v>559.21</v>
      </c>
      <c r="AG498" s="302">
        <f>'09-22 KP Int Load &amp; Marg Loss'!V488</f>
        <v>9.1199999999999992</v>
      </c>
      <c r="AH498" s="67">
        <f>'09-22 Gen Pivot'!W492</f>
        <v>385</v>
      </c>
      <c r="AJ498" s="197">
        <f>'09-22 Gen Pivot'!Y492</f>
        <v>385</v>
      </c>
      <c r="AL498" s="29">
        <f t="shared" si="202"/>
        <v>0</v>
      </c>
      <c r="AN498" s="29">
        <f t="shared" si="203"/>
        <v>251.2045</v>
      </c>
      <c r="AP498" s="33">
        <f t="shared" si="204"/>
        <v>-133.7955</v>
      </c>
      <c r="AR498" s="197">
        <f>'09-22 Gen Pivot'!X492</f>
        <v>1404.9</v>
      </c>
    </row>
    <row r="499" spans="1:44" x14ac:dyDescent="0.25">
      <c r="A499" s="202">
        <f t="shared" si="201"/>
        <v>44825.33333333215</v>
      </c>
      <c r="B499" s="232"/>
      <c r="C499" s="174"/>
      <c r="D499" s="232"/>
      <c r="E499" s="131">
        <f t="shared" si="180"/>
        <v>0</v>
      </c>
      <c r="F499" s="50">
        <f t="shared" si="181"/>
        <v>0</v>
      </c>
      <c r="G499" s="49">
        <f t="shared" si="182"/>
        <v>0</v>
      </c>
      <c r="H499" s="54">
        <f>'09-22 Hourly Purch Alloc'!F493</f>
        <v>319.13499999999999</v>
      </c>
      <c r="I499" s="44">
        <f t="shared" si="183"/>
        <v>9.42</v>
      </c>
      <c r="J499" s="34">
        <f t="shared" si="184"/>
        <v>0</v>
      </c>
      <c r="K499" s="167">
        <f t="shared" si="185"/>
        <v>0</v>
      </c>
      <c r="L499" s="34">
        <f t="shared" si="186"/>
        <v>251.2945</v>
      </c>
      <c r="M499" s="34">
        <f t="shared" si="187"/>
        <v>385</v>
      </c>
      <c r="N499" s="34">
        <f t="shared" si="188"/>
        <v>579.85</v>
      </c>
      <c r="O499" s="32">
        <f t="shared" si="189"/>
        <v>194.85000000000002</v>
      </c>
      <c r="P499" s="32">
        <f t="shared" si="190"/>
        <v>0</v>
      </c>
      <c r="Q499" s="32">
        <f t="shared" si="191"/>
        <v>0</v>
      </c>
      <c r="R499" s="36">
        <f t="shared" si="192"/>
        <v>0</v>
      </c>
      <c r="S499" s="36">
        <f t="shared" si="193"/>
        <v>0</v>
      </c>
      <c r="T499" s="36">
        <f t="shared" si="194"/>
        <v>0</v>
      </c>
      <c r="U499" s="196">
        <f>'09-22 Hourly Purch Alloc'!J493</f>
        <v>71.728108465069653</v>
      </c>
      <c r="V499" s="185">
        <f t="shared" si="195"/>
        <v>0</v>
      </c>
      <c r="W499" s="37">
        <f t="shared" si="196"/>
        <v>0</v>
      </c>
      <c r="X499" s="38">
        <f t="shared" si="197"/>
        <v>0</v>
      </c>
      <c r="Y499" s="39">
        <f t="shared" si="198"/>
        <v>0</v>
      </c>
      <c r="Z499" s="246"/>
      <c r="AA499" s="189">
        <f t="shared" si="199"/>
        <v>0</v>
      </c>
      <c r="AB499" s="25">
        <f t="shared" si="200"/>
        <v>0</v>
      </c>
      <c r="AD499" s="29"/>
      <c r="AE499" s="67">
        <f>'09-22 Gen Pivot'!V493</f>
        <v>251.2945</v>
      </c>
      <c r="AF499" s="195">
        <f>'09-22 KP Int Load &amp; Marg Loss'!N489</f>
        <v>579.85</v>
      </c>
      <c r="AG499" s="302">
        <f>'09-22 KP Int Load &amp; Marg Loss'!V489</f>
        <v>9.42</v>
      </c>
      <c r="AH499" s="67">
        <f>'09-22 Gen Pivot'!W493</f>
        <v>385</v>
      </c>
      <c r="AJ499" s="197">
        <f>'09-22 Gen Pivot'!Y493</f>
        <v>385</v>
      </c>
      <c r="AL499" s="29">
        <f t="shared" si="202"/>
        <v>0</v>
      </c>
      <c r="AN499" s="29">
        <f t="shared" si="203"/>
        <v>251.2945</v>
      </c>
      <c r="AP499" s="33">
        <f t="shared" si="204"/>
        <v>-133.7055</v>
      </c>
      <c r="AR499" s="197">
        <f>'09-22 Gen Pivot'!X493</f>
        <v>1404.9</v>
      </c>
    </row>
    <row r="500" spans="1:44" x14ac:dyDescent="0.25">
      <c r="A500" s="202">
        <f t="shared" si="201"/>
        <v>44825.374999998814</v>
      </c>
      <c r="B500" s="232"/>
      <c r="C500" s="174"/>
      <c r="D500" s="232"/>
      <c r="E500" s="131">
        <f t="shared" si="180"/>
        <v>0</v>
      </c>
      <c r="F500" s="50">
        <f t="shared" si="181"/>
        <v>0</v>
      </c>
      <c r="G500" s="49">
        <f t="shared" si="182"/>
        <v>0</v>
      </c>
      <c r="H500" s="54">
        <f>'09-22 Hourly Purch Alloc'!F494</f>
        <v>332.61099999999999</v>
      </c>
      <c r="I500" s="44">
        <f t="shared" si="183"/>
        <v>8.9899999999999984</v>
      </c>
      <c r="J500" s="34">
        <f t="shared" si="184"/>
        <v>0</v>
      </c>
      <c r="K500" s="167">
        <f t="shared" si="185"/>
        <v>0</v>
      </c>
      <c r="L500" s="34">
        <f t="shared" si="186"/>
        <v>250.774</v>
      </c>
      <c r="M500" s="34">
        <f t="shared" si="187"/>
        <v>385</v>
      </c>
      <c r="N500" s="34">
        <f t="shared" si="188"/>
        <v>592.37</v>
      </c>
      <c r="O500" s="32">
        <f t="shared" si="189"/>
        <v>207.37</v>
      </c>
      <c r="P500" s="32">
        <f t="shared" si="190"/>
        <v>0</v>
      </c>
      <c r="Q500" s="32">
        <f t="shared" si="191"/>
        <v>0</v>
      </c>
      <c r="R500" s="36">
        <f t="shared" si="192"/>
        <v>0</v>
      </c>
      <c r="S500" s="36">
        <f t="shared" si="193"/>
        <v>0</v>
      </c>
      <c r="T500" s="36">
        <f t="shared" si="194"/>
        <v>0</v>
      </c>
      <c r="U500" s="196">
        <f>'09-22 Hourly Purch Alloc'!J494</f>
        <v>67.523240049186583</v>
      </c>
      <c r="V500" s="185">
        <f t="shared" si="195"/>
        <v>0</v>
      </c>
      <c r="W500" s="37">
        <f t="shared" si="196"/>
        <v>0</v>
      </c>
      <c r="X500" s="38">
        <f t="shared" si="197"/>
        <v>0</v>
      </c>
      <c r="Y500" s="39">
        <f t="shared" si="198"/>
        <v>0</v>
      </c>
      <c r="Z500" s="246"/>
      <c r="AA500" s="189">
        <f t="shared" si="199"/>
        <v>0</v>
      </c>
      <c r="AB500" s="25">
        <f t="shared" si="200"/>
        <v>0</v>
      </c>
      <c r="AD500" s="29"/>
      <c r="AE500" s="67">
        <f>'09-22 Gen Pivot'!V494</f>
        <v>250.774</v>
      </c>
      <c r="AF500" s="195">
        <f>'09-22 KP Int Load &amp; Marg Loss'!N490</f>
        <v>592.37</v>
      </c>
      <c r="AG500" s="302">
        <f>'09-22 KP Int Load &amp; Marg Loss'!V490</f>
        <v>8.9899999999999984</v>
      </c>
      <c r="AH500" s="67">
        <f>'09-22 Gen Pivot'!W494</f>
        <v>385</v>
      </c>
      <c r="AJ500" s="197">
        <f>'09-22 Gen Pivot'!Y494</f>
        <v>385</v>
      </c>
      <c r="AL500" s="29">
        <f t="shared" si="202"/>
        <v>0</v>
      </c>
      <c r="AN500" s="29">
        <f t="shared" si="203"/>
        <v>250.774</v>
      </c>
      <c r="AP500" s="33">
        <f t="shared" si="204"/>
        <v>-134.226</v>
      </c>
      <c r="AR500" s="197">
        <f>'09-22 Gen Pivot'!X494</f>
        <v>1404.9</v>
      </c>
    </row>
    <row r="501" spans="1:44" x14ac:dyDescent="0.25">
      <c r="A501" s="202">
        <f t="shared" si="201"/>
        <v>44825.416666665478</v>
      </c>
      <c r="B501" s="232"/>
      <c r="C501" s="174"/>
      <c r="D501" s="232"/>
      <c r="E501" s="131">
        <f t="shared" si="180"/>
        <v>0</v>
      </c>
      <c r="F501" s="50">
        <f t="shared" si="181"/>
        <v>0</v>
      </c>
      <c r="G501" s="49">
        <f t="shared" si="182"/>
        <v>0</v>
      </c>
      <c r="H501" s="54">
        <f>'09-22 Hourly Purch Alloc'!F495</f>
        <v>348.08600000000001</v>
      </c>
      <c r="I501" s="44">
        <f t="shared" si="183"/>
        <v>9.01</v>
      </c>
      <c r="J501" s="34">
        <f t="shared" si="184"/>
        <v>0</v>
      </c>
      <c r="K501" s="167">
        <f t="shared" si="185"/>
        <v>0</v>
      </c>
      <c r="L501" s="34">
        <f t="shared" si="186"/>
        <v>251.64850000000001</v>
      </c>
      <c r="M501" s="34">
        <f t="shared" si="187"/>
        <v>385</v>
      </c>
      <c r="N501" s="34">
        <f t="shared" si="188"/>
        <v>608.7399999999999</v>
      </c>
      <c r="O501" s="32">
        <f t="shared" si="189"/>
        <v>223.7399999999999</v>
      </c>
      <c r="P501" s="32">
        <f t="shared" si="190"/>
        <v>0</v>
      </c>
      <c r="Q501" s="32">
        <f t="shared" si="191"/>
        <v>0</v>
      </c>
      <c r="R501" s="36">
        <f t="shared" si="192"/>
        <v>0</v>
      </c>
      <c r="S501" s="36">
        <f t="shared" si="193"/>
        <v>0</v>
      </c>
      <c r="T501" s="36">
        <f t="shared" si="194"/>
        <v>0</v>
      </c>
      <c r="U501" s="196">
        <f>'09-22 Hourly Purch Alloc'!J495</f>
        <v>78.689997586803258</v>
      </c>
      <c r="V501" s="185">
        <f t="shared" si="195"/>
        <v>0</v>
      </c>
      <c r="W501" s="37">
        <f t="shared" si="196"/>
        <v>0</v>
      </c>
      <c r="X501" s="38">
        <f t="shared" si="197"/>
        <v>0</v>
      </c>
      <c r="Y501" s="39">
        <f t="shared" si="198"/>
        <v>0</v>
      </c>
      <c r="Z501" s="246"/>
      <c r="AA501" s="189">
        <f t="shared" si="199"/>
        <v>0</v>
      </c>
      <c r="AB501" s="25">
        <f t="shared" si="200"/>
        <v>0</v>
      </c>
      <c r="AD501" s="29"/>
      <c r="AE501" s="67">
        <f>'09-22 Gen Pivot'!V495</f>
        <v>251.64850000000001</v>
      </c>
      <c r="AF501" s="195">
        <f>'09-22 KP Int Load &amp; Marg Loss'!N491</f>
        <v>608.7399999999999</v>
      </c>
      <c r="AG501" s="302">
        <f>'09-22 KP Int Load &amp; Marg Loss'!V491</f>
        <v>9.01</v>
      </c>
      <c r="AH501" s="67">
        <f>'09-22 Gen Pivot'!W495</f>
        <v>385</v>
      </c>
      <c r="AJ501" s="197">
        <f>'09-22 Gen Pivot'!Y495</f>
        <v>385</v>
      </c>
      <c r="AL501" s="29">
        <f t="shared" si="202"/>
        <v>0</v>
      </c>
      <c r="AN501" s="29">
        <f t="shared" si="203"/>
        <v>251.64850000000001</v>
      </c>
      <c r="AP501" s="33">
        <f t="shared" si="204"/>
        <v>-133.35149999999999</v>
      </c>
      <c r="AR501" s="197">
        <f>'09-22 Gen Pivot'!X495</f>
        <v>1404.9</v>
      </c>
    </row>
    <row r="502" spans="1:44" x14ac:dyDescent="0.25">
      <c r="A502" s="202">
        <f t="shared" si="201"/>
        <v>44825.458333332143</v>
      </c>
      <c r="B502" s="232"/>
      <c r="C502" s="174"/>
      <c r="D502" s="232"/>
      <c r="E502" s="131">
        <f t="shared" si="180"/>
        <v>0</v>
      </c>
      <c r="F502" s="50">
        <f t="shared" si="181"/>
        <v>0</v>
      </c>
      <c r="G502" s="49">
        <f t="shared" si="182"/>
        <v>0</v>
      </c>
      <c r="H502" s="54">
        <f>'09-22 Hourly Purch Alloc'!F496</f>
        <v>375.65700000000004</v>
      </c>
      <c r="I502" s="44">
        <f t="shared" si="183"/>
        <v>9.61</v>
      </c>
      <c r="J502" s="34">
        <f t="shared" si="184"/>
        <v>0</v>
      </c>
      <c r="K502" s="167">
        <f t="shared" si="185"/>
        <v>0</v>
      </c>
      <c r="L502" s="34">
        <f t="shared" si="186"/>
        <v>253.66900000000001</v>
      </c>
      <c r="M502" s="34">
        <f t="shared" si="187"/>
        <v>385</v>
      </c>
      <c r="N502" s="34">
        <f t="shared" si="188"/>
        <v>638.92000000000007</v>
      </c>
      <c r="O502" s="32">
        <f t="shared" si="189"/>
        <v>253.92000000000007</v>
      </c>
      <c r="P502" s="32">
        <f t="shared" si="190"/>
        <v>0</v>
      </c>
      <c r="Q502" s="32">
        <f t="shared" si="191"/>
        <v>0</v>
      </c>
      <c r="R502" s="36">
        <f t="shared" si="192"/>
        <v>0</v>
      </c>
      <c r="S502" s="36">
        <f t="shared" si="193"/>
        <v>0</v>
      </c>
      <c r="T502" s="36">
        <f t="shared" si="194"/>
        <v>0</v>
      </c>
      <c r="U502" s="196">
        <f>'09-22 Hourly Purch Alloc'!J496</f>
        <v>83.750000665500707</v>
      </c>
      <c r="V502" s="185">
        <f t="shared" si="195"/>
        <v>0</v>
      </c>
      <c r="W502" s="37">
        <f t="shared" si="196"/>
        <v>0</v>
      </c>
      <c r="X502" s="38">
        <f t="shared" si="197"/>
        <v>0</v>
      </c>
      <c r="Y502" s="39">
        <f t="shared" si="198"/>
        <v>0</v>
      </c>
      <c r="Z502" s="246"/>
      <c r="AA502" s="189">
        <f t="shared" si="199"/>
        <v>0</v>
      </c>
      <c r="AB502" s="25">
        <f t="shared" si="200"/>
        <v>0</v>
      </c>
      <c r="AD502" s="29"/>
      <c r="AE502" s="67">
        <f>'09-22 Gen Pivot'!V496</f>
        <v>253.66900000000001</v>
      </c>
      <c r="AF502" s="195">
        <f>'09-22 KP Int Load &amp; Marg Loss'!N492</f>
        <v>638.92000000000007</v>
      </c>
      <c r="AG502" s="302">
        <f>'09-22 KP Int Load &amp; Marg Loss'!V492</f>
        <v>9.61</v>
      </c>
      <c r="AH502" s="67">
        <f>'09-22 Gen Pivot'!W496</f>
        <v>385</v>
      </c>
      <c r="AJ502" s="197">
        <f>'09-22 Gen Pivot'!Y496</f>
        <v>385</v>
      </c>
      <c r="AL502" s="29">
        <f t="shared" si="202"/>
        <v>0</v>
      </c>
      <c r="AN502" s="29">
        <f t="shared" si="203"/>
        <v>253.66900000000001</v>
      </c>
      <c r="AP502" s="33">
        <f t="shared" si="204"/>
        <v>-131.33099999999999</v>
      </c>
      <c r="AR502" s="197">
        <f>'09-22 Gen Pivot'!X496</f>
        <v>1404.9</v>
      </c>
    </row>
    <row r="503" spans="1:44" x14ac:dyDescent="0.25">
      <c r="A503" s="202">
        <f t="shared" si="201"/>
        <v>44825.499999998807</v>
      </c>
      <c r="B503" s="232"/>
      <c r="C503" s="174"/>
      <c r="D503" s="232"/>
      <c r="E503" s="131">
        <f t="shared" si="180"/>
        <v>0</v>
      </c>
      <c r="F503" s="50">
        <f t="shared" si="181"/>
        <v>0</v>
      </c>
      <c r="G503" s="49">
        <f t="shared" si="182"/>
        <v>0</v>
      </c>
      <c r="H503" s="54">
        <f>'09-22 Hourly Purch Alloc'!F497</f>
        <v>423.96300000000002</v>
      </c>
      <c r="I503" s="44">
        <f t="shared" si="183"/>
        <v>10.199999999999999</v>
      </c>
      <c r="J503" s="34">
        <f t="shared" si="184"/>
        <v>0</v>
      </c>
      <c r="K503" s="167">
        <f t="shared" si="185"/>
        <v>0</v>
      </c>
      <c r="L503" s="34">
        <f t="shared" si="186"/>
        <v>251.19550000000001</v>
      </c>
      <c r="M503" s="34">
        <f t="shared" si="187"/>
        <v>385</v>
      </c>
      <c r="N503" s="34">
        <f t="shared" si="188"/>
        <v>685.34999999999991</v>
      </c>
      <c r="O503" s="32">
        <f t="shared" si="189"/>
        <v>300.34999999999991</v>
      </c>
      <c r="P503" s="32">
        <f t="shared" si="190"/>
        <v>0</v>
      </c>
      <c r="Q503" s="32">
        <f t="shared" si="191"/>
        <v>0</v>
      </c>
      <c r="R503" s="36">
        <f t="shared" si="192"/>
        <v>0</v>
      </c>
      <c r="S503" s="36">
        <f t="shared" si="193"/>
        <v>0</v>
      </c>
      <c r="T503" s="36">
        <f t="shared" si="194"/>
        <v>0</v>
      </c>
      <c r="U503" s="196">
        <f>'09-22 Hourly Purch Alloc'!J497</f>
        <v>99.989999127282317</v>
      </c>
      <c r="V503" s="185">
        <f t="shared" si="195"/>
        <v>0</v>
      </c>
      <c r="W503" s="37">
        <f t="shared" si="196"/>
        <v>0</v>
      </c>
      <c r="X503" s="38">
        <f t="shared" si="197"/>
        <v>0</v>
      </c>
      <c r="Y503" s="39">
        <f t="shared" si="198"/>
        <v>0</v>
      </c>
      <c r="Z503" s="246"/>
      <c r="AA503" s="189">
        <f t="shared" si="199"/>
        <v>0</v>
      </c>
      <c r="AB503" s="25">
        <f t="shared" si="200"/>
        <v>0</v>
      </c>
      <c r="AD503" s="29"/>
      <c r="AE503" s="67">
        <f>'09-22 Gen Pivot'!V497</f>
        <v>251.19550000000001</v>
      </c>
      <c r="AF503" s="195">
        <f>'09-22 KP Int Load &amp; Marg Loss'!N493</f>
        <v>685.34999999999991</v>
      </c>
      <c r="AG503" s="302">
        <f>'09-22 KP Int Load &amp; Marg Loss'!V493</f>
        <v>10.199999999999999</v>
      </c>
      <c r="AH503" s="67">
        <f>'09-22 Gen Pivot'!W497</f>
        <v>385</v>
      </c>
      <c r="AJ503" s="197">
        <f>'09-22 Gen Pivot'!Y497</f>
        <v>385</v>
      </c>
      <c r="AL503" s="29">
        <f t="shared" si="202"/>
        <v>0</v>
      </c>
      <c r="AN503" s="29">
        <f t="shared" si="203"/>
        <v>251.19550000000001</v>
      </c>
      <c r="AP503" s="33">
        <f t="shared" si="204"/>
        <v>-133.80449999999999</v>
      </c>
      <c r="AR503" s="197">
        <f>'09-22 Gen Pivot'!X497</f>
        <v>1404.9</v>
      </c>
    </row>
    <row r="504" spans="1:44" x14ac:dyDescent="0.25">
      <c r="A504" s="202">
        <f t="shared" si="201"/>
        <v>44825.541666665471</v>
      </c>
      <c r="B504" s="232"/>
      <c r="C504" s="174"/>
      <c r="D504" s="232"/>
      <c r="E504" s="131">
        <f t="shared" si="180"/>
        <v>0</v>
      </c>
      <c r="F504" s="50">
        <f t="shared" si="181"/>
        <v>0</v>
      </c>
      <c r="G504" s="49">
        <f t="shared" si="182"/>
        <v>0</v>
      </c>
      <c r="H504" s="54">
        <f>'09-22 Hourly Purch Alloc'!F498</f>
        <v>479.98900000000003</v>
      </c>
      <c r="I504" s="44">
        <f t="shared" si="183"/>
        <v>11.51</v>
      </c>
      <c r="J504" s="34">
        <f t="shared" si="184"/>
        <v>0</v>
      </c>
      <c r="K504" s="167">
        <f t="shared" si="185"/>
        <v>0</v>
      </c>
      <c r="L504" s="34">
        <f t="shared" si="186"/>
        <v>251.8355</v>
      </c>
      <c r="M504" s="34">
        <f t="shared" si="187"/>
        <v>385</v>
      </c>
      <c r="N504" s="34">
        <f t="shared" si="188"/>
        <v>743.32999999999993</v>
      </c>
      <c r="O504" s="32">
        <f t="shared" si="189"/>
        <v>358.32999999999993</v>
      </c>
      <c r="P504" s="32">
        <f t="shared" si="190"/>
        <v>0</v>
      </c>
      <c r="Q504" s="32">
        <f t="shared" si="191"/>
        <v>0</v>
      </c>
      <c r="R504" s="36">
        <f t="shared" si="192"/>
        <v>0</v>
      </c>
      <c r="S504" s="36">
        <f t="shared" si="193"/>
        <v>0</v>
      </c>
      <c r="T504" s="36">
        <f t="shared" si="194"/>
        <v>0</v>
      </c>
      <c r="U504" s="196">
        <f>'09-22 Hourly Purch Alloc'!J498</f>
        <v>113.59000102085672</v>
      </c>
      <c r="V504" s="185">
        <f t="shared" si="195"/>
        <v>0</v>
      </c>
      <c r="W504" s="37">
        <f t="shared" si="196"/>
        <v>0</v>
      </c>
      <c r="X504" s="38">
        <f t="shared" si="197"/>
        <v>0</v>
      </c>
      <c r="Y504" s="39">
        <f t="shared" si="198"/>
        <v>0</v>
      </c>
      <c r="Z504" s="246"/>
      <c r="AA504" s="189">
        <f t="shared" si="199"/>
        <v>0</v>
      </c>
      <c r="AB504" s="25">
        <f t="shared" si="200"/>
        <v>0</v>
      </c>
      <c r="AD504" s="29"/>
      <c r="AE504" s="67">
        <f>'09-22 Gen Pivot'!V498</f>
        <v>251.8355</v>
      </c>
      <c r="AF504" s="195">
        <f>'09-22 KP Int Load &amp; Marg Loss'!N494</f>
        <v>743.32999999999993</v>
      </c>
      <c r="AG504" s="302">
        <f>'09-22 KP Int Load &amp; Marg Loss'!V494</f>
        <v>11.51</v>
      </c>
      <c r="AH504" s="67">
        <f>'09-22 Gen Pivot'!W498</f>
        <v>385</v>
      </c>
      <c r="AJ504" s="197">
        <f>'09-22 Gen Pivot'!Y498</f>
        <v>385</v>
      </c>
      <c r="AL504" s="29">
        <f t="shared" si="202"/>
        <v>0</v>
      </c>
      <c r="AN504" s="29">
        <f t="shared" si="203"/>
        <v>251.8355</v>
      </c>
      <c r="AP504" s="33">
        <f t="shared" si="204"/>
        <v>-133.1645</v>
      </c>
      <c r="AR504" s="197">
        <f>'09-22 Gen Pivot'!X498</f>
        <v>1404.9</v>
      </c>
    </row>
    <row r="505" spans="1:44" x14ac:dyDescent="0.25">
      <c r="A505" s="202">
        <f t="shared" si="201"/>
        <v>44825.583333332135</v>
      </c>
      <c r="B505" s="232"/>
      <c r="C505" s="174"/>
      <c r="D505" s="232"/>
      <c r="E505" s="131">
        <f t="shared" si="180"/>
        <v>0</v>
      </c>
      <c r="F505" s="50">
        <f t="shared" si="181"/>
        <v>0</v>
      </c>
      <c r="G505" s="49">
        <f t="shared" si="182"/>
        <v>0</v>
      </c>
      <c r="H505" s="54">
        <f>'09-22 Hourly Purch Alloc'!F499</f>
        <v>519.822</v>
      </c>
      <c r="I505" s="44">
        <f t="shared" si="183"/>
        <v>12.52</v>
      </c>
      <c r="J505" s="34">
        <f t="shared" si="184"/>
        <v>0</v>
      </c>
      <c r="K505" s="167">
        <f t="shared" si="185"/>
        <v>0</v>
      </c>
      <c r="L505" s="34">
        <f t="shared" si="186"/>
        <v>261.72199999999998</v>
      </c>
      <c r="M505" s="34">
        <f t="shared" si="187"/>
        <v>385</v>
      </c>
      <c r="N505" s="34">
        <f t="shared" si="188"/>
        <v>794.06000000000006</v>
      </c>
      <c r="O505" s="32">
        <f t="shared" si="189"/>
        <v>409.06000000000006</v>
      </c>
      <c r="P505" s="32">
        <f t="shared" si="190"/>
        <v>0</v>
      </c>
      <c r="Q505" s="32">
        <f t="shared" si="191"/>
        <v>0</v>
      </c>
      <c r="R505" s="36">
        <f t="shared" si="192"/>
        <v>0</v>
      </c>
      <c r="S505" s="36">
        <f t="shared" si="193"/>
        <v>0</v>
      </c>
      <c r="T505" s="36">
        <f t="shared" si="194"/>
        <v>0</v>
      </c>
      <c r="U505" s="196">
        <f>'09-22 Hourly Purch Alloc'!J499</f>
        <v>127.2399994613541</v>
      </c>
      <c r="V505" s="185">
        <f t="shared" si="195"/>
        <v>0</v>
      </c>
      <c r="W505" s="37">
        <f t="shared" si="196"/>
        <v>0</v>
      </c>
      <c r="X505" s="38">
        <f t="shared" si="197"/>
        <v>0</v>
      </c>
      <c r="Y505" s="39">
        <f t="shared" si="198"/>
        <v>0</v>
      </c>
      <c r="Z505" s="246"/>
      <c r="AA505" s="189">
        <f t="shared" si="199"/>
        <v>0</v>
      </c>
      <c r="AB505" s="25">
        <f t="shared" si="200"/>
        <v>0</v>
      </c>
      <c r="AD505" s="29"/>
      <c r="AE505" s="67">
        <f>'09-22 Gen Pivot'!V499</f>
        <v>261.72199999999998</v>
      </c>
      <c r="AF505" s="195">
        <f>'09-22 KP Int Load &amp; Marg Loss'!N495</f>
        <v>794.06000000000006</v>
      </c>
      <c r="AG505" s="302">
        <f>'09-22 KP Int Load &amp; Marg Loss'!V495</f>
        <v>12.52</v>
      </c>
      <c r="AH505" s="67">
        <f>'09-22 Gen Pivot'!W499</f>
        <v>385</v>
      </c>
      <c r="AJ505" s="197">
        <f>'09-22 Gen Pivot'!Y499</f>
        <v>385</v>
      </c>
      <c r="AL505" s="29">
        <f t="shared" si="202"/>
        <v>0</v>
      </c>
      <c r="AN505" s="29">
        <f t="shared" si="203"/>
        <v>261.72199999999998</v>
      </c>
      <c r="AP505" s="33">
        <f t="shared" si="204"/>
        <v>-123.27800000000002</v>
      </c>
      <c r="AR505" s="197">
        <f>'09-22 Gen Pivot'!X499</f>
        <v>1404.9</v>
      </c>
    </row>
    <row r="506" spans="1:44" x14ac:dyDescent="0.25">
      <c r="A506" s="202">
        <f t="shared" si="201"/>
        <v>44825.624999998799</v>
      </c>
      <c r="B506" s="232"/>
      <c r="C506" s="174"/>
      <c r="D506" s="232"/>
      <c r="E506" s="131">
        <f t="shared" si="180"/>
        <v>0</v>
      </c>
      <c r="F506" s="50">
        <f t="shared" si="181"/>
        <v>0</v>
      </c>
      <c r="G506" s="49">
        <f t="shared" si="182"/>
        <v>0</v>
      </c>
      <c r="H506" s="54">
        <f>'09-22 Hourly Purch Alloc'!F500</f>
        <v>573.26099999999997</v>
      </c>
      <c r="I506" s="44">
        <f t="shared" si="183"/>
        <v>13.92</v>
      </c>
      <c r="J506" s="34">
        <f t="shared" si="184"/>
        <v>0</v>
      </c>
      <c r="K506" s="167">
        <f t="shared" si="185"/>
        <v>0</v>
      </c>
      <c r="L506" s="34">
        <f t="shared" si="186"/>
        <v>251.679</v>
      </c>
      <c r="M506" s="34">
        <f t="shared" si="187"/>
        <v>385</v>
      </c>
      <c r="N506" s="34">
        <f t="shared" si="188"/>
        <v>838.85</v>
      </c>
      <c r="O506" s="32">
        <f t="shared" si="189"/>
        <v>453.85</v>
      </c>
      <c r="P506" s="32">
        <f t="shared" si="190"/>
        <v>0</v>
      </c>
      <c r="Q506" s="32">
        <f t="shared" si="191"/>
        <v>0</v>
      </c>
      <c r="R506" s="36">
        <f t="shared" si="192"/>
        <v>0</v>
      </c>
      <c r="S506" s="36">
        <f t="shared" si="193"/>
        <v>0</v>
      </c>
      <c r="T506" s="36">
        <f t="shared" si="194"/>
        <v>0</v>
      </c>
      <c r="U506" s="196">
        <f>'09-22 Hourly Purch Alloc'!J500</f>
        <v>146.13000012210841</v>
      </c>
      <c r="V506" s="185">
        <f t="shared" si="195"/>
        <v>0</v>
      </c>
      <c r="W506" s="37">
        <f t="shared" si="196"/>
        <v>0</v>
      </c>
      <c r="X506" s="38">
        <f t="shared" si="197"/>
        <v>0</v>
      </c>
      <c r="Y506" s="39">
        <f t="shared" si="198"/>
        <v>0</v>
      </c>
      <c r="Z506" s="246"/>
      <c r="AA506" s="189">
        <f t="shared" si="199"/>
        <v>0</v>
      </c>
      <c r="AB506" s="25">
        <f t="shared" si="200"/>
        <v>0</v>
      </c>
      <c r="AD506" s="29"/>
      <c r="AE506" s="67">
        <f>'09-22 Gen Pivot'!V500</f>
        <v>251.679</v>
      </c>
      <c r="AF506" s="195">
        <f>'09-22 KP Int Load &amp; Marg Loss'!N496</f>
        <v>838.85</v>
      </c>
      <c r="AG506" s="302">
        <f>'09-22 KP Int Load &amp; Marg Loss'!V496</f>
        <v>13.92</v>
      </c>
      <c r="AH506" s="67">
        <f>'09-22 Gen Pivot'!W500</f>
        <v>385</v>
      </c>
      <c r="AJ506" s="197">
        <f>'09-22 Gen Pivot'!Y500</f>
        <v>385</v>
      </c>
      <c r="AL506" s="29">
        <f t="shared" si="202"/>
        <v>0</v>
      </c>
      <c r="AN506" s="29">
        <f t="shared" si="203"/>
        <v>251.679</v>
      </c>
      <c r="AP506" s="33">
        <f t="shared" si="204"/>
        <v>-133.321</v>
      </c>
      <c r="AR506" s="197">
        <f>'09-22 Gen Pivot'!X500</f>
        <v>1404.9</v>
      </c>
    </row>
    <row r="507" spans="1:44" x14ac:dyDescent="0.25">
      <c r="A507" s="202">
        <f t="shared" si="201"/>
        <v>44825.666666665464</v>
      </c>
      <c r="B507" s="232"/>
      <c r="C507" s="174"/>
      <c r="D507" s="232"/>
      <c r="E507" s="131">
        <f t="shared" si="180"/>
        <v>0</v>
      </c>
      <c r="F507" s="50">
        <f t="shared" si="181"/>
        <v>0</v>
      </c>
      <c r="G507" s="49">
        <f t="shared" si="182"/>
        <v>0</v>
      </c>
      <c r="H507" s="54">
        <f>'09-22 Hourly Purch Alloc'!F501</f>
        <v>579.38200000000006</v>
      </c>
      <c r="I507" s="44">
        <f t="shared" si="183"/>
        <v>14.84</v>
      </c>
      <c r="J507" s="34">
        <f t="shared" si="184"/>
        <v>0</v>
      </c>
      <c r="K507" s="167">
        <f t="shared" si="185"/>
        <v>0</v>
      </c>
      <c r="L507" s="34">
        <f t="shared" si="186"/>
        <v>270.3175</v>
      </c>
      <c r="M507" s="34">
        <f t="shared" si="187"/>
        <v>385</v>
      </c>
      <c r="N507" s="34">
        <f t="shared" si="188"/>
        <v>864.53000000000009</v>
      </c>
      <c r="O507" s="32">
        <f t="shared" si="189"/>
        <v>479.53000000000009</v>
      </c>
      <c r="P507" s="32">
        <f t="shared" si="190"/>
        <v>0</v>
      </c>
      <c r="Q507" s="32">
        <f t="shared" si="191"/>
        <v>0</v>
      </c>
      <c r="R507" s="36">
        <f t="shared" si="192"/>
        <v>0</v>
      </c>
      <c r="S507" s="36">
        <f t="shared" si="193"/>
        <v>0</v>
      </c>
      <c r="T507" s="36">
        <f t="shared" si="194"/>
        <v>0</v>
      </c>
      <c r="U507" s="196">
        <f>'09-22 Hourly Purch Alloc'!J501</f>
        <v>161.63132512918935</v>
      </c>
      <c r="V507" s="185">
        <f t="shared" si="195"/>
        <v>0</v>
      </c>
      <c r="W507" s="37">
        <f t="shared" si="196"/>
        <v>0</v>
      </c>
      <c r="X507" s="38">
        <f t="shared" si="197"/>
        <v>0</v>
      </c>
      <c r="Y507" s="39">
        <f t="shared" si="198"/>
        <v>0</v>
      </c>
      <c r="Z507" s="246"/>
      <c r="AA507" s="189">
        <f t="shared" si="199"/>
        <v>0</v>
      </c>
      <c r="AB507" s="25">
        <f t="shared" si="200"/>
        <v>0</v>
      </c>
      <c r="AD507" s="29"/>
      <c r="AE507" s="67">
        <f>'09-22 Gen Pivot'!V501</f>
        <v>270.3175</v>
      </c>
      <c r="AF507" s="195">
        <f>'09-22 KP Int Load &amp; Marg Loss'!N497</f>
        <v>864.53000000000009</v>
      </c>
      <c r="AG507" s="302">
        <f>'09-22 KP Int Load &amp; Marg Loss'!V497</f>
        <v>14.84</v>
      </c>
      <c r="AH507" s="67">
        <f>'09-22 Gen Pivot'!W501</f>
        <v>385</v>
      </c>
      <c r="AJ507" s="197">
        <f>'09-22 Gen Pivot'!Y501</f>
        <v>385</v>
      </c>
      <c r="AL507" s="29">
        <f t="shared" si="202"/>
        <v>0</v>
      </c>
      <c r="AN507" s="29">
        <f t="shared" si="203"/>
        <v>270.3175</v>
      </c>
      <c r="AP507" s="33">
        <f t="shared" si="204"/>
        <v>-114.6825</v>
      </c>
      <c r="AR507" s="197">
        <f>'09-22 Gen Pivot'!X501</f>
        <v>1404.9</v>
      </c>
    </row>
    <row r="508" spans="1:44" x14ac:dyDescent="0.25">
      <c r="A508" s="202">
        <f t="shared" si="201"/>
        <v>44825.708333332128</v>
      </c>
      <c r="B508" s="232"/>
      <c r="C508" s="174"/>
      <c r="D508" s="232"/>
      <c r="E508" s="131">
        <f t="shared" si="180"/>
        <v>0</v>
      </c>
      <c r="F508" s="50">
        <f t="shared" si="181"/>
        <v>0</v>
      </c>
      <c r="G508" s="49">
        <f t="shared" si="182"/>
        <v>0</v>
      </c>
      <c r="H508" s="54">
        <f>'09-22 Hourly Purch Alloc'!F502</f>
        <v>542.80200000000002</v>
      </c>
      <c r="I508" s="44">
        <f t="shared" si="183"/>
        <v>15.139999999999999</v>
      </c>
      <c r="J508" s="34">
        <f t="shared" si="184"/>
        <v>0</v>
      </c>
      <c r="K508" s="167">
        <f t="shared" si="185"/>
        <v>0</v>
      </c>
      <c r="L508" s="34">
        <f t="shared" si="186"/>
        <v>323.63749999999999</v>
      </c>
      <c r="M508" s="34">
        <f t="shared" si="187"/>
        <v>385</v>
      </c>
      <c r="N508" s="34">
        <f t="shared" si="188"/>
        <v>881.57999999999993</v>
      </c>
      <c r="O508" s="32">
        <f t="shared" si="189"/>
        <v>496.57999999999993</v>
      </c>
      <c r="P508" s="32">
        <f t="shared" si="190"/>
        <v>0</v>
      </c>
      <c r="Q508" s="32">
        <f t="shared" si="191"/>
        <v>0</v>
      </c>
      <c r="R508" s="36">
        <f t="shared" si="192"/>
        <v>0</v>
      </c>
      <c r="S508" s="36">
        <f t="shared" si="193"/>
        <v>0</v>
      </c>
      <c r="T508" s="36">
        <f t="shared" si="194"/>
        <v>0</v>
      </c>
      <c r="U508" s="196">
        <f>'09-22 Hourly Purch Alloc'!J502</f>
        <v>192.02279133090886</v>
      </c>
      <c r="V508" s="185">
        <f t="shared" si="195"/>
        <v>0</v>
      </c>
      <c r="W508" s="37">
        <f t="shared" si="196"/>
        <v>0</v>
      </c>
      <c r="X508" s="38">
        <f t="shared" si="197"/>
        <v>0</v>
      </c>
      <c r="Y508" s="39">
        <f t="shared" si="198"/>
        <v>0</v>
      </c>
      <c r="Z508" s="246"/>
      <c r="AA508" s="189">
        <f t="shared" si="199"/>
        <v>0</v>
      </c>
      <c r="AB508" s="25">
        <f t="shared" si="200"/>
        <v>0</v>
      </c>
      <c r="AD508" s="29"/>
      <c r="AE508" s="67">
        <f>'09-22 Gen Pivot'!V502</f>
        <v>323.63749999999999</v>
      </c>
      <c r="AF508" s="195">
        <f>'09-22 KP Int Load &amp; Marg Loss'!N498</f>
        <v>881.57999999999993</v>
      </c>
      <c r="AG508" s="302">
        <f>'09-22 KP Int Load &amp; Marg Loss'!V498</f>
        <v>15.139999999999999</v>
      </c>
      <c r="AH508" s="67">
        <f>'09-22 Gen Pivot'!W502</f>
        <v>385</v>
      </c>
      <c r="AJ508" s="197">
        <f>'09-22 Gen Pivot'!Y502</f>
        <v>385</v>
      </c>
      <c r="AL508" s="29">
        <f t="shared" si="202"/>
        <v>0</v>
      </c>
      <c r="AN508" s="29">
        <f t="shared" si="203"/>
        <v>323.63749999999999</v>
      </c>
      <c r="AP508" s="33">
        <f t="shared" si="204"/>
        <v>-61.362500000000011</v>
      </c>
      <c r="AR508" s="197">
        <f>'09-22 Gen Pivot'!X502</f>
        <v>1404.9</v>
      </c>
    </row>
    <row r="509" spans="1:44" x14ac:dyDescent="0.25">
      <c r="A509" s="202">
        <f t="shared" si="201"/>
        <v>44825.749999998792</v>
      </c>
      <c r="B509" s="232"/>
      <c r="C509" s="174"/>
      <c r="D509" s="232"/>
      <c r="E509" s="131">
        <f t="shared" si="180"/>
        <v>0</v>
      </c>
      <c r="F509" s="50">
        <f t="shared" si="181"/>
        <v>0</v>
      </c>
      <c r="G509" s="49">
        <f t="shared" si="182"/>
        <v>0</v>
      </c>
      <c r="H509" s="54">
        <f>'09-22 Hourly Purch Alloc'!F503</f>
        <v>503.83</v>
      </c>
      <c r="I509" s="44">
        <f t="shared" si="183"/>
        <v>15.639999999999999</v>
      </c>
      <c r="J509" s="34">
        <f t="shared" si="184"/>
        <v>0</v>
      </c>
      <c r="K509" s="167">
        <f t="shared" si="185"/>
        <v>0</v>
      </c>
      <c r="L509" s="34">
        <f t="shared" si="186"/>
        <v>348.97300000000001</v>
      </c>
      <c r="M509" s="34">
        <f t="shared" si="187"/>
        <v>385</v>
      </c>
      <c r="N509" s="34">
        <f t="shared" si="188"/>
        <v>868.45</v>
      </c>
      <c r="O509" s="32">
        <f t="shared" si="189"/>
        <v>483.45000000000005</v>
      </c>
      <c r="P509" s="32">
        <f t="shared" si="190"/>
        <v>0</v>
      </c>
      <c r="Q509" s="32">
        <f t="shared" si="191"/>
        <v>0</v>
      </c>
      <c r="R509" s="36">
        <f t="shared" si="192"/>
        <v>0</v>
      </c>
      <c r="S509" s="36">
        <f t="shared" si="193"/>
        <v>0</v>
      </c>
      <c r="T509" s="36">
        <f t="shared" si="194"/>
        <v>0</v>
      </c>
      <c r="U509" s="196">
        <f>'09-22 Hourly Purch Alloc'!J503</f>
        <v>189.1012340273505</v>
      </c>
      <c r="V509" s="185">
        <f t="shared" si="195"/>
        <v>0</v>
      </c>
      <c r="W509" s="37">
        <f t="shared" si="196"/>
        <v>0</v>
      </c>
      <c r="X509" s="38">
        <f t="shared" si="197"/>
        <v>0</v>
      </c>
      <c r="Y509" s="39">
        <f t="shared" si="198"/>
        <v>0</v>
      </c>
      <c r="Z509" s="246"/>
      <c r="AA509" s="189">
        <f t="shared" si="199"/>
        <v>0</v>
      </c>
      <c r="AB509" s="25">
        <f t="shared" si="200"/>
        <v>0</v>
      </c>
      <c r="AD509" s="29"/>
      <c r="AE509" s="67">
        <f>'09-22 Gen Pivot'!V503</f>
        <v>348.97300000000001</v>
      </c>
      <c r="AF509" s="195">
        <f>'09-22 KP Int Load &amp; Marg Loss'!N499</f>
        <v>868.45</v>
      </c>
      <c r="AG509" s="302">
        <f>'09-22 KP Int Load &amp; Marg Loss'!V499</f>
        <v>15.639999999999999</v>
      </c>
      <c r="AH509" s="67">
        <f>'09-22 Gen Pivot'!W503</f>
        <v>385</v>
      </c>
      <c r="AJ509" s="197">
        <f>'09-22 Gen Pivot'!Y503</f>
        <v>352</v>
      </c>
      <c r="AL509" s="29">
        <f t="shared" si="202"/>
        <v>33</v>
      </c>
      <c r="AN509" s="29">
        <f t="shared" si="203"/>
        <v>348.97300000000001</v>
      </c>
      <c r="AP509" s="33">
        <f t="shared" si="204"/>
        <v>-36.026999999999987</v>
      </c>
      <c r="AR509" s="197">
        <f>'09-22 Gen Pivot'!X503</f>
        <v>1404.9</v>
      </c>
    </row>
    <row r="510" spans="1:44" x14ac:dyDescent="0.25">
      <c r="A510" s="202">
        <f t="shared" si="201"/>
        <v>44825.791666665456</v>
      </c>
      <c r="B510" s="232"/>
      <c r="C510" s="174"/>
      <c r="D510" s="232"/>
      <c r="E510" s="131">
        <f t="shared" si="180"/>
        <v>0</v>
      </c>
      <c r="F510" s="50">
        <f t="shared" si="181"/>
        <v>0</v>
      </c>
      <c r="G510" s="49">
        <f t="shared" si="182"/>
        <v>0</v>
      </c>
      <c r="H510" s="54">
        <f>'09-22 Hourly Purch Alloc'!F504</f>
        <v>471.92400000000004</v>
      </c>
      <c r="I510" s="44">
        <f t="shared" si="183"/>
        <v>15.139999999999999</v>
      </c>
      <c r="J510" s="34">
        <f t="shared" si="184"/>
        <v>0</v>
      </c>
      <c r="K510" s="167">
        <f t="shared" si="185"/>
        <v>0</v>
      </c>
      <c r="L510" s="34">
        <f t="shared" si="186"/>
        <v>348.44</v>
      </c>
      <c r="M510" s="34">
        <f t="shared" si="187"/>
        <v>385</v>
      </c>
      <c r="N510" s="34">
        <f t="shared" si="188"/>
        <v>835.5</v>
      </c>
      <c r="O510" s="32">
        <f t="shared" si="189"/>
        <v>450.5</v>
      </c>
      <c r="P510" s="32">
        <f t="shared" si="190"/>
        <v>0</v>
      </c>
      <c r="Q510" s="32">
        <f t="shared" si="191"/>
        <v>0</v>
      </c>
      <c r="R510" s="36">
        <f t="shared" si="192"/>
        <v>0</v>
      </c>
      <c r="S510" s="36">
        <f t="shared" si="193"/>
        <v>0</v>
      </c>
      <c r="T510" s="36">
        <f t="shared" si="194"/>
        <v>0</v>
      </c>
      <c r="U510" s="196">
        <f>'09-22 Hourly Purch Alloc'!J504</f>
        <v>142.6722639280901</v>
      </c>
      <c r="V510" s="185">
        <f t="shared" si="195"/>
        <v>0</v>
      </c>
      <c r="W510" s="37">
        <f t="shared" si="196"/>
        <v>0</v>
      </c>
      <c r="X510" s="38">
        <f t="shared" si="197"/>
        <v>0</v>
      </c>
      <c r="Y510" s="39">
        <f t="shared" si="198"/>
        <v>0</v>
      </c>
      <c r="Z510" s="246"/>
      <c r="AA510" s="189">
        <f t="shared" si="199"/>
        <v>0</v>
      </c>
      <c r="AB510" s="25">
        <f t="shared" si="200"/>
        <v>0</v>
      </c>
      <c r="AD510" s="29"/>
      <c r="AE510" s="67">
        <f>'09-22 Gen Pivot'!V504</f>
        <v>348.44</v>
      </c>
      <c r="AF510" s="195">
        <f>'09-22 KP Int Load &amp; Marg Loss'!N500</f>
        <v>835.5</v>
      </c>
      <c r="AG510" s="302">
        <f>'09-22 KP Int Load &amp; Marg Loss'!V500</f>
        <v>15.139999999999999</v>
      </c>
      <c r="AH510" s="67">
        <f>'09-22 Gen Pivot'!W504</f>
        <v>385</v>
      </c>
      <c r="AJ510" s="197">
        <f>'09-22 Gen Pivot'!Y504</f>
        <v>349</v>
      </c>
      <c r="AL510" s="29">
        <f t="shared" si="202"/>
        <v>36</v>
      </c>
      <c r="AN510" s="29">
        <f t="shared" si="203"/>
        <v>348.44</v>
      </c>
      <c r="AP510" s="33">
        <f t="shared" si="204"/>
        <v>-36.56</v>
      </c>
      <c r="AR510" s="197">
        <f>'09-22 Gen Pivot'!X504</f>
        <v>1404.9</v>
      </c>
    </row>
    <row r="511" spans="1:44" x14ac:dyDescent="0.25">
      <c r="A511" s="202">
        <f t="shared" si="201"/>
        <v>44825.833333332121</v>
      </c>
      <c r="B511" s="232"/>
      <c r="C511" s="174"/>
      <c r="D511" s="232"/>
      <c r="E511" s="131">
        <f t="shared" si="180"/>
        <v>0</v>
      </c>
      <c r="F511" s="50">
        <f t="shared" si="181"/>
        <v>0</v>
      </c>
      <c r="G511" s="49">
        <f t="shared" si="182"/>
        <v>0</v>
      </c>
      <c r="H511" s="54">
        <f>'09-22 Hourly Purch Alloc'!F505</f>
        <v>474.18600000000004</v>
      </c>
      <c r="I511" s="44">
        <f t="shared" si="183"/>
        <v>14.139999999999999</v>
      </c>
      <c r="J511" s="34">
        <f t="shared" si="184"/>
        <v>0</v>
      </c>
      <c r="K511" s="167">
        <f t="shared" si="185"/>
        <v>0</v>
      </c>
      <c r="L511" s="34">
        <f t="shared" si="186"/>
        <v>315.61399999999998</v>
      </c>
      <c r="M511" s="34">
        <f t="shared" si="187"/>
        <v>385</v>
      </c>
      <c r="N511" s="34">
        <f t="shared" si="188"/>
        <v>803.95</v>
      </c>
      <c r="O511" s="32">
        <f t="shared" si="189"/>
        <v>418.95000000000005</v>
      </c>
      <c r="P511" s="32">
        <f t="shared" si="190"/>
        <v>0</v>
      </c>
      <c r="Q511" s="32">
        <f t="shared" si="191"/>
        <v>0</v>
      </c>
      <c r="R511" s="36">
        <f t="shared" si="192"/>
        <v>0</v>
      </c>
      <c r="S511" s="36">
        <f t="shared" si="193"/>
        <v>0</v>
      </c>
      <c r="T511" s="36">
        <f t="shared" si="194"/>
        <v>0</v>
      </c>
      <c r="U511" s="196">
        <f>'09-22 Hourly Purch Alloc'!J505</f>
        <v>131.16999974693474</v>
      </c>
      <c r="V511" s="185">
        <f t="shared" si="195"/>
        <v>0</v>
      </c>
      <c r="W511" s="37">
        <f t="shared" si="196"/>
        <v>0</v>
      </c>
      <c r="X511" s="38">
        <f t="shared" si="197"/>
        <v>0</v>
      </c>
      <c r="Y511" s="39">
        <f t="shared" si="198"/>
        <v>0</v>
      </c>
      <c r="Z511" s="246"/>
      <c r="AA511" s="189">
        <f t="shared" si="199"/>
        <v>0</v>
      </c>
      <c r="AB511" s="25">
        <f t="shared" si="200"/>
        <v>0</v>
      </c>
      <c r="AD511" s="29"/>
      <c r="AE511" s="67">
        <f>'09-22 Gen Pivot'!V505</f>
        <v>315.61399999999998</v>
      </c>
      <c r="AF511" s="195">
        <f>'09-22 KP Int Load &amp; Marg Loss'!N501</f>
        <v>803.95</v>
      </c>
      <c r="AG511" s="302">
        <f>'09-22 KP Int Load &amp; Marg Loss'!V501</f>
        <v>14.139999999999999</v>
      </c>
      <c r="AH511" s="67">
        <f>'09-22 Gen Pivot'!W505</f>
        <v>385</v>
      </c>
      <c r="AJ511" s="197">
        <f>'09-22 Gen Pivot'!Y505</f>
        <v>348</v>
      </c>
      <c r="AL511" s="29">
        <f t="shared" si="202"/>
        <v>37</v>
      </c>
      <c r="AN511" s="29">
        <f t="shared" si="203"/>
        <v>315.61399999999998</v>
      </c>
      <c r="AP511" s="33">
        <f t="shared" si="204"/>
        <v>-69.386000000000024</v>
      </c>
      <c r="AR511" s="197">
        <f>'09-22 Gen Pivot'!X505</f>
        <v>1404.9</v>
      </c>
    </row>
    <row r="512" spans="1:44" x14ac:dyDescent="0.25">
      <c r="A512" s="202">
        <f t="shared" si="201"/>
        <v>44825.874999998785</v>
      </c>
      <c r="B512" s="232"/>
      <c r="C512" s="174"/>
      <c r="D512" s="232"/>
      <c r="E512" s="131">
        <f t="shared" si="180"/>
        <v>0</v>
      </c>
      <c r="F512" s="50">
        <f t="shared" si="181"/>
        <v>0</v>
      </c>
      <c r="G512" s="49">
        <f t="shared" si="182"/>
        <v>0</v>
      </c>
      <c r="H512" s="54">
        <f>'09-22 Hourly Purch Alloc'!F506</f>
        <v>503.70300000000003</v>
      </c>
      <c r="I512" s="44">
        <f t="shared" si="183"/>
        <v>14.039999999999997</v>
      </c>
      <c r="J512" s="34">
        <f t="shared" si="184"/>
        <v>0</v>
      </c>
      <c r="K512" s="167">
        <f t="shared" si="185"/>
        <v>0</v>
      </c>
      <c r="L512" s="34">
        <f t="shared" si="186"/>
        <v>263.75799999999998</v>
      </c>
      <c r="M512" s="34">
        <f t="shared" si="187"/>
        <v>385</v>
      </c>
      <c r="N512" s="34">
        <f t="shared" si="188"/>
        <v>781.51</v>
      </c>
      <c r="O512" s="32">
        <f t="shared" si="189"/>
        <v>396.51</v>
      </c>
      <c r="P512" s="32">
        <f t="shared" si="190"/>
        <v>0</v>
      </c>
      <c r="Q512" s="32">
        <f t="shared" si="191"/>
        <v>0</v>
      </c>
      <c r="R512" s="36">
        <f t="shared" si="192"/>
        <v>0</v>
      </c>
      <c r="S512" s="36">
        <f t="shared" si="193"/>
        <v>0</v>
      </c>
      <c r="T512" s="36">
        <f t="shared" si="194"/>
        <v>0</v>
      </c>
      <c r="U512" s="196">
        <f>'09-22 Hourly Purch Alloc'!J506</f>
        <v>111.02999982132327</v>
      </c>
      <c r="V512" s="185">
        <f t="shared" si="195"/>
        <v>0</v>
      </c>
      <c r="W512" s="37">
        <f t="shared" si="196"/>
        <v>0</v>
      </c>
      <c r="X512" s="38">
        <f t="shared" si="197"/>
        <v>0</v>
      </c>
      <c r="Y512" s="39">
        <f t="shared" si="198"/>
        <v>0</v>
      </c>
      <c r="Z512" s="246"/>
      <c r="AA512" s="189">
        <f t="shared" si="199"/>
        <v>0</v>
      </c>
      <c r="AB512" s="25">
        <f t="shared" si="200"/>
        <v>0</v>
      </c>
      <c r="AD512" s="29"/>
      <c r="AE512" s="67">
        <f>'09-22 Gen Pivot'!V506</f>
        <v>263.75799999999998</v>
      </c>
      <c r="AF512" s="195">
        <f>'09-22 KP Int Load &amp; Marg Loss'!N502</f>
        <v>781.51</v>
      </c>
      <c r="AG512" s="302">
        <f>'09-22 KP Int Load &amp; Marg Loss'!V502</f>
        <v>14.039999999999997</v>
      </c>
      <c r="AH512" s="67">
        <f>'09-22 Gen Pivot'!W506</f>
        <v>385</v>
      </c>
      <c r="AJ512" s="197">
        <f>'09-22 Gen Pivot'!Y506</f>
        <v>347.5</v>
      </c>
      <c r="AL512" s="29">
        <f t="shared" si="202"/>
        <v>37.5</v>
      </c>
      <c r="AN512" s="29">
        <f t="shared" si="203"/>
        <v>263.75799999999998</v>
      </c>
      <c r="AP512" s="33">
        <f t="shared" si="204"/>
        <v>-121.24200000000002</v>
      </c>
      <c r="AR512" s="197">
        <f>'09-22 Gen Pivot'!X506</f>
        <v>1404.9</v>
      </c>
    </row>
    <row r="513" spans="1:44" x14ac:dyDescent="0.25">
      <c r="A513" s="202">
        <f t="shared" si="201"/>
        <v>44825.916666665449</v>
      </c>
      <c r="B513" s="232"/>
      <c r="C513" s="174"/>
      <c r="D513" s="232"/>
      <c r="E513" s="131">
        <f t="shared" si="180"/>
        <v>0</v>
      </c>
      <c r="F513" s="50">
        <f t="shared" si="181"/>
        <v>0</v>
      </c>
      <c r="G513" s="49">
        <f t="shared" si="182"/>
        <v>0</v>
      </c>
      <c r="H513" s="54">
        <f>'09-22 Hourly Purch Alloc'!F507</f>
        <v>473.75899999999996</v>
      </c>
      <c r="I513" s="44">
        <f t="shared" si="183"/>
        <v>13.359999999999998</v>
      </c>
      <c r="J513" s="34">
        <f t="shared" si="184"/>
        <v>0</v>
      </c>
      <c r="K513" s="167">
        <f t="shared" si="185"/>
        <v>0</v>
      </c>
      <c r="L513" s="34">
        <f t="shared" si="186"/>
        <v>251.64850000000001</v>
      </c>
      <c r="M513" s="34">
        <f t="shared" si="187"/>
        <v>385</v>
      </c>
      <c r="N513" s="34">
        <f t="shared" si="188"/>
        <v>738.75</v>
      </c>
      <c r="O513" s="32">
        <f t="shared" si="189"/>
        <v>353.75</v>
      </c>
      <c r="P513" s="32">
        <f t="shared" si="190"/>
        <v>0</v>
      </c>
      <c r="Q513" s="32">
        <f t="shared" si="191"/>
        <v>0</v>
      </c>
      <c r="R513" s="36">
        <f t="shared" si="192"/>
        <v>0</v>
      </c>
      <c r="S513" s="36">
        <f t="shared" si="193"/>
        <v>0</v>
      </c>
      <c r="T513" s="36">
        <f t="shared" si="194"/>
        <v>0</v>
      </c>
      <c r="U513" s="196">
        <f>'09-22 Hourly Purch Alloc'!J507</f>
        <v>97.000000000000014</v>
      </c>
      <c r="V513" s="185">
        <f t="shared" si="195"/>
        <v>0</v>
      </c>
      <c r="W513" s="37">
        <f t="shared" si="196"/>
        <v>0</v>
      </c>
      <c r="X513" s="38">
        <f t="shared" si="197"/>
        <v>0</v>
      </c>
      <c r="Y513" s="39">
        <f t="shared" si="198"/>
        <v>0</v>
      </c>
      <c r="Z513" s="246"/>
      <c r="AA513" s="189">
        <f t="shared" si="199"/>
        <v>0</v>
      </c>
      <c r="AB513" s="25">
        <f t="shared" si="200"/>
        <v>0</v>
      </c>
      <c r="AD513" s="29"/>
      <c r="AE513" s="67">
        <f>'09-22 Gen Pivot'!V507</f>
        <v>251.64850000000001</v>
      </c>
      <c r="AF513" s="195">
        <f>'09-22 KP Int Load &amp; Marg Loss'!N503</f>
        <v>738.75</v>
      </c>
      <c r="AG513" s="302">
        <f>'09-22 KP Int Load &amp; Marg Loss'!V503</f>
        <v>13.359999999999998</v>
      </c>
      <c r="AH513" s="67">
        <f>'09-22 Gen Pivot'!W507</f>
        <v>385</v>
      </c>
      <c r="AJ513" s="197">
        <f>'09-22 Gen Pivot'!Y507</f>
        <v>347.5</v>
      </c>
      <c r="AL513" s="29">
        <f t="shared" si="202"/>
        <v>37.5</v>
      </c>
      <c r="AN513" s="29">
        <f t="shared" si="203"/>
        <v>251.64850000000001</v>
      </c>
      <c r="AP513" s="33">
        <f t="shared" si="204"/>
        <v>-133.35149999999999</v>
      </c>
      <c r="AR513" s="197">
        <f>'09-22 Gen Pivot'!X507</f>
        <v>1404.9</v>
      </c>
    </row>
    <row r="514" spans="1:44" x14ac:dyDescent="0.25">
      <c r="A514" s="202">
        <f t="shared" si="201"/>
        <v>44825.958333332113</v>
      </c>
      <c r="B514" s="232"/>
      <c r="C514" s="174"/>
      <c r="D514" s="232"/>
      <c r="E514" s="131">
        <f t="shared" si="180"/>
        <v>0</v>
      </c>
      <c r="F514" s="50">
        <f t="shared" si="181"/>
        <v>0</v>
      </c>
      <c r="G514" s="49">
        <f t="shared" si="182"/>
        <v>0</v>
      </c>
      <c r="H514" s="54">
        <f>'09-22 Hourly Purch Alloc'!F508</f>
        <v>429.209</v>
      </c>
      <c r="I514" s="44">
        <f t="shared" si="183"/>
        <v>13.159999999999998</v>
      </c>
      <c r="J514" s="34">
        <f t="shared" si="184"/>
        <v>0</v>
      </c>
      <c r="K514" s="167">
        <f t="shared" si="185"/>
        <v>0</v>
      </c>
      <c r="L514" s="34">
        <f t="shared" si="186"/>
        <v>250.27500000000001</v>
      </c>
      <c r="M514" s="34">
        <f t="shared" si="187"/>
        <v>385</v>
      </c>
      <c r="N514" s="34">
        <f t="shared" si="188"/>
        <v>692.6400000000001</v>
      </c>
      <c r="O514" s="32">
        <f t="shared" si="189"/>
        <v>307.6400000000001</v>
      </c>
      <c r="P514" s="32">
        <f t="shared" si="190"/>
        <v>0</v>
      </c>
      <c r="Q514" s="32">
        <f t="shared" si="191"/>
        <v>0</v>
      </c>
      <c r="R514" s="36">
        <f t="shared" si="192"/>
        <v>0</v>
      </c>
      <c r="S514" s="36">
        <f t="shared" si="193"/>
        <v>0</v>
      </c>
      <c r="T514" s="36">
        <f t="shared" si="194"/>
        <v>0</v>
      </c>
      <c r="U514" s="196">
        <f>'09-22 Hourly Purch Alloc'!J508</f>
        <v>82.711968346423305</v>
      </c>
      <c r="V514" s="185">
        <f t="shared" si="195"/>
        <v>0</v>
      </c>
      <c r="W514" s="37">
        <f t="shared" si="196"/>
        <v>0</v>
      </c>
      <c r="X514" s="38">
        <f t="shared" si="197"/>
        <v>0</v>
      </c>
      <c r="Y514" s="39">
        <f t="shared" si="198"/>
        <v>0</v>
      </c>
      <c r="Z514" s="246"/>
      <c r="AA514" s="189">
        <f t="shared" si="199"/>
        <v>0</v>
      </c>
      <c r="AB514" s="25">
        <f t="shared" si="200"/>
        <v>0</v>
      </c>
      <c r="AD514" s="29"/>
      <c r="AE514" s="67">
        <f>'09-22 Gen Pivot'!V508</f>
        <v>250.27500000000001</v>
      </c>
      <c r="AF514" s="195">
        <f>'09-22 KP Int Load &amp; Marg Loss'!N504</f>
        <v>692.6400000000001</v>
      </c>
      <c r="AG514" s="302">
        <f>'09-22 KP Int Load &amp; Marg Loss'!V504</f>
        <v>13.159999999999998</v>
      </c>
      <c r="AH514" s="67">
        <f>'09-22 Gen Pivot'!W508</f>
        <v>385</v>
      </c>
      <c r="AJ514" s="197">
        <f>'09-22 Gen Pivot'!Y508</f>
        <v>347.5</v>
      </c>
      <c r="AL514" s="29">
        <f t="shared" si="202"/>
        <v>37.5</v>
      </c>
      <c r="AN514" s="29">
        <f t="shared" si="203"/>
        <v>250.27500000000001</v>
      </c>
      <c r="AP514" s="33">
        <f t="shared" si="204"/>
        <v>-134.72499999999999</v>
      </c>
      <c r="AR514" s="197">
        <f>'09-22 Gen Pivot'!X508</f>
        <v>1404.9</v>
      </c>
    </row>
    <row r="515" spans="1:44" x14ac:dyDescent="0.25">
      <c r="A515" s="202">
        <f t="shared" si="201"/>
        <v>44825.999999998778</v>
      </c>
      <c r="B515" s="232"/>
      <c r="C515" s="174"/>
      <c r="D515" s="232"/>
      <c r="E515" s="131">
        <f t="shared" si="180"/>
        <v>0</v>
      </c>
      <c r="F515" s="50">
        <f t="shared" si="181"/>
        <v>0</v>
      </c>
      <c r="G515" s="49">
        <f t="shared" si="182"/>
        <v>0</v>
      </c>
      <c r="H515" s="54">
        <f>'09-22 Hourly Purch Alloc'!F509</f>
        <v>377.41500000000002</v>
      </c>
      <c r="I515" s="44">
        <f t="shared" si="183"/>
        <v>11.939999999999998</v>
      </c>
      <c r="J515" s="34">
        <f t="shared" si="184"/>
        <v>0</v>
      </c>
      <c r="K515" s="167">
        <f t="shared" si="185"/>
        <v>0</v>
      </c>
      <c r="L515" s="34">
        <f t="shared" si="186"/>
        <v>250.7235</v>
      </c>
      <c r="M515" s="34">
        <f t="shared" si="187"/>
        <v>385</v>
      </c>
      <c r="N515" s="34">
        <f t="shared" si="188"/>
        <v>640.07000000000005</v>
      </c>
      <c r="O515" s="32">
        <f t="shared" si="189"/>
        <v>255.07000000000005</v>
      </c>
      <c r="P515" s="32">
        <f t="shared" si="190"/>
        <v>0</v>
      </c>
      <c r="Q515" s="32">
        <f t="shared" si="191"/>
        <v>0</v>
      </c>
      <c r="R515" s="36">
        <f t="shared" si="192"/>
        <v>0</v>
      </c>
      <c r="S515" s="36">
        <f t="shared" si="193"/>
        <v>0</v>
      </c>
      <c r="T515" s="36">
        <f t="shared" si="194"/>
        <v>0</v>
      </c>
      <c r="U515" s="196">
        <f>'09-22 Hourly Purch Alloc'!J509</f>
        <v>70.421441688857101</v>
      </c>
      <c r="V515" s="185">
        <f t="shared" si="195"/>
        <v>0</v>
      </c>
      <c r="W515" s="37">
        <f t="shared" si="196"/>
        <v>0</v>
      </c>
      <c r="X515" s="38">
        <f t="shared" si="197"/>
        <v>0</v>
      </c>
      <c r="Y515" s="39">
        <f t="shared" si="198"/>
        <v>0</v>
      </c>
      <c r="Z515" s="246"/>
      <c r="AA515" s="189">
        <f t="shared" si="199"/>
        <v>0</v>
      </c>
      <c r="AB515" s="25">
        <f t="shared" si="200"/>
        <v>0</v>
      </c>
      <c r="AD515" s="29"/>
      <c r="AE515" s="67">
        <f>'09-22 Gen Pivot'!V509</f>
        <v>250.7235</v>
      </c>
      <c r="AF515" s="195">
        <f>'09-22 KP Int Load &amp; Marg Loss'!N505</f>
        <v>640.07000000000005</v>
      </c>
      <c r="AG515" s="302">
        <f>'09-22 KP Int Load &amp; Marg Loss'!V505</f>
        <v>11.939999999999998</v>
      </c>
      <c r="AH515" s="67">
        <f>'09-22 Gen Pivot'!W509</f>
        <v>385</v>
      </c>
      <c r="AJ515" s="197">
        <f>'09-22 Gen Pivot'!Y509</f>
        <v>347.5</v>
      </c>
      <c r="AL515" s="29">
        <f t="shared" si="202"/>
        <v>37.5</v>
      </c>
      <c r="AN515" s="29">
        <f t="shared" si="203"/>
        <v>250.7235</v>
      </c>
      <c r="AP515" s="33">
        <f t="shared" si="204"/>
        <v>-134.2765</v>
      </c>
      <c r="AR515" s="197">
        <f>'09-22 Gen Pivot'!X509</f>
        <v>1404.9</v>
      </c>
    </row>
    <row r="516" spans="1:44" x14ac:dyDescent="0.25">
      <c r="A516" s="202">
        <f t="shared" si="201"/>
        <v>44826.041666665442</v>
      </c>
      <c r="B516" s="232"/>
      <c r="C516" s="174"/>
      <c r="D516" s="232"/>
      <c r="E516" s="131">
        <f t="shared" si="180"/>
        <v>0</v>
      </c>
      <c r="F516" s="50">
        <f t="shared" si="181"/>
        <v>0</v>
      </c>
      <c r="G516" s="49">
        <f t="shared" si="182"/>
        <v>0</v>
      </c>
      <c r="H516" s="54">
        <f>'09-22 Hourly Purch Alloc'!F510</f>
        <v>363.41899999999998</v>
      </c>
      <c r="I516" s="44">
        <f t="shared" si="183"/>
        <v>11.44</v>
      </c>
      <c r="J516" s="34">
        <f t="shared" si="184"/>
        <v>0</v>
      </c>
      <c r="K516" s="167">
        <f t="shared" si="185"/>
        <v>0</v>
      </c>
      <c r="L516" s="34">
        <f t="shared" si="186"/>
        <v>220.8355</v>
      </c>
      <c r="M516" s="34">
        <f t="shared" si="187"/>
        <v>358.5</v>
      </c>
      <c r="N516" s="34">
        <f t="shared" si="188"/>
        <v>595.68999999999994</v>
      </c>
      <c r="O516" s="32">
        <f t="shared" si="189"/>
        <v>237.18999999999994</v>
      </c>
      <c r="P516" s="32">
        <f t="shared" si="190"/>
        <v>0</v>
      </c>
      <c r="Q516" s="32">
        <f t="shared" si="191"/>
        <v>0</v>
      </c>
      <c r="R516" s="36">
        <f t="shared" si="192"/>
        <v>0</v>
      </c>
      <c r="S516" s="36">
        <f t="shared" si="193"/>
        <v>0</v>
      </c>
      <c r="T516" s="36">
        <f t="shared" si="194"/>
        <v>0</v>
      </c>
      <c r="U516" s="196">
        <f>'09-22 Hourly Purch Alloc'!J510</f>
        <v>63.749999312088804</v>
      </c>
      <c r="V516" s="185">
        <f t="shared" si="195"/>
        <v>0</v>
      </c>
      <c r="W516" s="37">
        <f t="shared" si="196"/>
        <v>0</v>
      </c>
      <c r="X516" s="38">
        <f t="shared" si="197"/>
        <v>0</v>
      </c>
      <c r="Y516" s="39">
        <f t="shared" si="198"/>
        <v>0</v>
      </c>
      <c r="Z516" s="246"/>
      <c r="AA516" s="189">
        <f t="shared" si="199"/>
        <v>0</v>
      </c>
      <c r="AB516" s="25">
        <f t="shared" si="200"/>
        <v>0</v>
      </c>
      <c r="AD516" s="29"/>
      <c r="AE516" s="67">
        <f>'09-22 Gen Pivot'!V510</f>
        <v>220.8355</v>
      </c>
      <c r="AF516" s="195">
        <f>'09-22 KP Int Load &amp; Marg Loss'!N506</f>
        <v>595.68999999999994</v>
      </c>
      <c r="AG516" s="302">
        <f>'09-22 KP Int Load &amp; Marg Loss'!V506</f>
        <v>11.44</v>
      </c>
      <c r="AH516" s="67">
        <f>'09-22 Gen Pivot'!W510</f>
        <v>358.5</v>
      </c>
      <c r="AJ516" s="197">
        <f>'09-22 Gen Pivot'!Y510</f>
        <v>357.5</v>
      </c>
      <c r="AL516" s="29">
        <f t="shared" si="202"/>
        <v>1</v>
      </c>
      <c r="AN516" s="29">
        <f t="shared" si="203"/>
        <v>220.8355</v>
      </c>
      <c r="AP516" s="33">
        <f t="shared" si="204"/>
        <v>-137.6645</v>
      </c>
      <c r="AR516" s="197">
        <f>'09-22 Gen Pivot'!X510</f>
        <v>1404.9</v>
      </c>
    </row>
    <row r="517" spans="1:44" x14ac:dyDescent="0.25">
      <c r="A517" s="202">
        <f t="shared" si="201"/>
        <v>44826.083333332106</v>
      </c>
      <c r="B517" s="232"/>
      <c r="C517" s="174"/>
      <c r="D517" s="232"/>
      <c r="E517" s="131">
        <f t="shared" si="180"/>
        <v>0</v>
      </c>
      <c r="F517" s="50">
        <f t="shared" si="181"/>
        <v>0</v>
      </c>
      <c r="G517" s="49">
        <f t="shared" si="182"/>
        <v>0</v>
      </c>
      <c r="H517" s="54">
        <f>'09-22 Hourly Purch Alloc'!F511</f>
        <v>440.846</v>
      </c>
      <c r="I517" s="44">
        <f t="shared" si="183"/>
        <v>10.950000000000001</v>
      </c>
      <c r="J517" s="34">
        <f t="shared" si="184"/>
        <v>0</v>
      </c>
      <c r="K517" s="167">
        <f t="shared" si="185"/>
        <v>0</v>
      </c>
      <c r="L517" s="34">
        <f t="shared" si="186"/>
        <v>126.715</v>
      </c>
      <c r="M517" s="34">
        <f t="shared" si="187"/>
        <v>128.5</v>
      </c>
      <c r="N517" s="34">
        <f t="shared" si="188"/>
        <v>578.5100000000001</v>
      </c>
      <c r="O517" s="32">
        <f t="shared" si="189"/>
        <v>450.0100000000001</v>
      </c>
      <c r="P517" s="32">
        <f t="shared" si="190"/>
        <v>0</v>
      </c>
      <c r="Q517" s="32">
        <f t="shared" si="191"/>
        <v>0</v>
      </c>
      <c r="R517" s="36">
        <f t="shared" si="192"/>
        <v>0</v>
      </c>
      <c r="S517" s="36">
        <f t="shared" si="193"/>
        <v>0</v>
      </c>
      <c r="T517" s="36">
        <f t="shared" si="194"/>
        <v>0</v>
      </c>
      <c r="U517" s="196">
        <f>'09-22 Hourly Purch Alloc'!J511</f>
        <v>60.150000226836582</v>
      </c>
      <c r="V517" s="185">
        <f t="shared" si="195"/>
        <v>0</v>
      </c>
      <c r="W517" s="37">
        <f t="shared" si="196"/>
        <v>0</v>
      </c>
      <c r="X517" s="38">
        <f t="shared" si="197"/>
        <v>0</v>
      </c>
      <c r="Y517" s="39">
        <f t="shared" si="198"/>
        <v>0</v>
      </c>
      <c r="Z517" s="246"/>
      <c r="AA517" s="189">
        <f t="shared" si="199"/>
        <v>0</v>
      </c>
      <c r="AB517" s="25">
        <f t="shared" si="200"/>
        <v>0</v>
      </c>
      <c r="AD517" s="29"/>
      <c r="AE517" s="67">
        <f>'09-22 Gen Pivot'!V511</f>
        <v>126.715</v>
      </c>
      <c r="AF517" s="195">
        <f>'09-22 KP Int Load &amp; Marg Loss'!N507</f>
        <v>578.5100000000001</v>
      </c>
      <c r="AG517" s="302">
        <f>'09-22 KP Int Load &amp; Marg Loss'!V507</f>
        <v>10.950000000000001</v>
      </c>
      <c r="AH517" s="67">
        <f>'09-22 Gen Pivot'!W511</f>
        <v>128.5</v>
      </c>
      <c r="AJ517" s="197">
        <f>'09-22 Gen Pivot'!Y511</f>
        <v>128.5</v>
      </c>
      <c r="AL517" s="29">
        <f t="shared" si="202"/>
        <v>0</v>
      </c>
      <c r="AN517" s="29">
        <f t="shared" si="203"/>
        <v>126.715</v>
      </c>
      <c r="AP517" s="33">
        <f t="shared" si="204"/>
        <v>-1.7849999999999966</v>
      </c>
      <c r="AR517" s="197">
        <f>'09-22 Gen Pivot'!X511</f>
        <v>1404.9</v>
      </c>
    </row>
    <row r="518" spans="1:44" x14ac:dyDescent="0.25">
      <c r="A518" s="202">
        <f t="shared" si="201"/>
        <v>44826.12499999877</v>
      </c>
      <c r="B518" s="232"/>
      <c r="C518" s="174"/>
      <c r="D518" s="232"/>
      <c r="E518" s="131">
        <f t="shared" si="180"/>
        <v>0</v>
      </c>
      <c r="F518" s="50">
        <f t="shared" si="181"/>
        <v>0</v>
      </c>
      <c r="G518" s="49">
        <f t="shared" si="182"/>
        <v>0</v>
      </c>
      <c r="H518" s="54">
        <f>'09-22 Hourly Purch Alloc'!F512</f>
        <v>558.88499999999999</v>
      </c>
      <c r="I518" s="44">
        <f t="shared" si="183"/>
        <v>11.25</v>
      </c>
      <c r="J518" s="34">
        <f t="shared" si="184"/>
        <v>0</v>
      </c>
      <c r="K518" s="167">
        <f t="shared" si="185"/>
        <v>0</v>
      </c>
      <c r="L518" s="34">
        <f t="shared" si="186"/>
        <v>0</v>
      </c>
      <c r="M518" s="34">
        <f t="shared" si="187"/>
        <v>0</v>
      </c>
      <c r="N518" s="34">
        <f t="shared" si="188"/>
        <v>570.15</v>
      </c>
      <c r="O518" s="32">
        <f t="shared" si="189"/>
        <v>570.15</v>
      </c>
      <c r="P518" s="32">
        <f t="shared" si="190"/>
        <v>0</v>
      </c>
      <c r="Q518" s="32">
        <f t="shared" si="191"/>
        <v>0</v>
      </c>
      <c r="R518" s="36">
        <f t="shared" si="192"/>
        <v>0</v>
      </c>
      <c r="S518" s="36">
        <f t="shared" si="193"/>
        <v>0</v>
      </c>
      <c r="T518" s="36">
        <f t="shared" si="194"/>
        <v>0</v>
      </c>
      <c r="U518" s="196">
        <f>'09-22 Hourly Purch Alloc'!J512</f>
        <v>52.764243037476398</v>
      </c>
      <c r="V518" s="185">
        <f t="shared" si="195"/>
        <v>0</v>
      </c>
      <c r="W518" s="37">
        <f t="shared" si="196"/>
        <v>0</v>
      </c>
      <c r="X518" s="38">
        <f t="shared" si="197"/>
        <v>0</v>
      </c>
      <c r="Y518" s="39">
        <f t="shared" si="198"/>
        <v>0</v>
      </c>
      <c r="Z518" s="246"/>
      <c r="AA518" s="189">
        <f t="shared" si="199"/>
        <v>0</v>
      </c>
      <c r="AB518" s="25">
        <f t="shared" si="200"/>
        <v>0</v>
      </c>
      <c r="AD518" s="29"/>
      <c r="AE518" s="67">
        <f>'09-22 Gen Pivot'!V512</f>
        <v>0</v>
      </c>
      <c r="AF518" s="195">
        <f>'09-22 KP Int Load &amp; Marg Loss'!N508</f>
        <v>570.15</v>
      </c>
      <c r="AG518" s="302">
        <f>'09-22 KP Int Load &amp; Marg Loss'!V508</f>
        <v>11.25</v>
      </c>
      <c r="AH518" s="67">
        <f>'09-22 Gen Pivot'!W512</f>
        <v>0</v>
      </c>
      <c r="AJ518" s="197">
        <f>'09-22 Gen Pivot'!Y512</f>
        <v>0</v>
      </c>
      <c r="AL518" s="29">
        <f t="shared" si="202"/>
        <v>0</v>
      </c>
      <c r="AN518" s="29">
        <f t="shared" si="203"/>
        <v>0</v>
      </c>
      <c r="AP518" s="33">
        <f t="shared" si="204"/>
        <v>0</v>
      </c>
      <c r="AR518" s="197">
        <f>'09-22 Gen Pivot'!X512</f>
        <v>1404.9</v>
      </c>
    </row>
    <row r="519" spans="1:44" x14ac:dyDescent="0.25">
      <c r="A519" s="202">
        <f t="shared" si="201"/>
        <v>44826.166666665435</v>
      </c>
      <c r="B519" s="232"/>
      <c r="C519" s="174"/>
      <c r="D519" s="232"/>
      <c r="E519" s="131">
        <f t="shared" si="180"/>
        <v>0</v>
      </c>
      <c r="F519" s="50">
        <f t="shared" si="181"/>
        <v>0</v>
      </c>
      <c r="G519" s="49">
        <f t="shared" si="182"/>
        <v>0</v>
      </c>
      <c r="H519" s="54">
        <f>'09-22 Hourly Purch Alloc'!F513</f>
        <v>549.23400000000004</v>
      </c>
      <c r="I519" s="44">
        <f t="shared" si="183"/>
        <v>11.48</v>
      </c>
      <c r="J519" s="34">
        <f t="shared" si="184"/>
        <v>0</v>
      </c>
      <c r="K519" s="167">
        <f t="shared" si="185"/>
        <v>0</v>
      </c>
      <c r="L519" s="34">
        <f t="shared" si="186"/>
        <v>0</v>
      </c>
      <c r="M519" s="34">
        <f t="shared" si="187"/>
        <v>0</v>
      </c>
      <c r="N519" s="34">
        <f t="shared" si="188"/>
        <v>560.71999999999991</v>
      </c>
      <c r="O519" s="32">
        <f t="shared" si="189"/>
        <v>560.71999999999991</v>
      </c>
      <c r="P519" s="32">
        <f t="shared" si="190"/>
        <v>0</v>
      </c>
      <c r="Q519" s="32">
        <f t="shared" si="191"/>
        <v>0</v>
      </c>
      <c r="R519" s="36">
        <f t="shared" si="192"/>
        <v>0</v>
      </c>
      <c r="S519" s="36">
        <f t="shared" si="193"/>
        <v>0</v>
      </c>
      <c r="T519" s="36">
        <f t="shared" si="194"/>
        <v>0</v>
      </c>
      <c r="U519" s="196">
        <f>'09-22 Hourly Purch Alloc'!J513</f>
        <v>49.574085340674465</v>
      </c>
      <c r="V519" s="185">
        <f t="shared" si="195"/>
        <v>0</v>
      </c>
      <c r="W519" s="37">
        <f t="shared" si="196"/>
        <v>0</v>
      </c>
      <c r="X519" s="38">
        <f t="shared" si="197"/>
        <v>0</v>
      </c>
      <c r="Y519" s="39">
        <f t="shared" si="198"/>
        <v>0</v>
      </c>
      <c r="Z519" s="246"/>
      <c r="AA519" s="189">
        <f t="shared" si="199"/>
        <v>0</v>
      </c>
      <c r="AB519" s="25">
        <f t="shared" si="200"/>
        <v>0</v>
      </c>
      <c r="AD519" s="29"/>
      <c r="AE519" s="67">
        <f>'09-22 Gen Pivot'!V513</f>
        <v>0</v>
      </c>
      <c r="AF519" s="195">
        <f>'09-22 KP Int Load &amp; Marg Loss'!N509</f>
        <v>560.71999999999991</v>
      </c>
      <c r="AG519" s="302">
        <f>'09-22 KP Int Load &amp; Marg Loss'!V509</f>
        <v>11.48</v>
      </c>
      <c r="AH519" s="67">
        <f>'09-22 Gen Pivot'!W513</f>
        <v>0</v>
      </c>
      <c r="AJ519" s="197">
        <f>'09-22 Gen Pivot'!Y513</f>
        <v>0</v>
      </c>
      <c r="AL519" s="29">
        <f t="shared" si="202"/>
        <v>0</v>
      </c>
      <c r="AN519" s="29">
        <f t="shared" si="203"/>
        <v>0</v>
      </c>
      <c r="AP519" s="33">
        <f t="shared" si="204"/>
        <v>0</v>
      </c>
      <c r="AR519" s="197">
        <f>'09-22 Gen Pivot'!X513</f>
        <v>1404.9</v>
      </c>
    </row>
    <row r="520" spans="1:44" x14ac:dyDescent="0.25">
      <c r="A520" s="202">
        <f t="shared" si="201"/>
        <v>44826.208333332099</v>
      </c>
      <c r="B520" s="232"/>
      <c r="C520" s="174"/>
      <c r="D520" s="232"/>
      <c r="E520" s="131">
        <f t="shared" si="180"/>
        <v>0</v>
      </c>
      <c r="F520" s="50">
        <f t="shared" si="181"/>
        <v>0</v>
      </c>
      <c r="G520" s="49">
        <f t="shared" si="182"/>
        <v>0</v>
      </c>
      <c r="H520" s="54">
        <f>'09-22 Hourly Purch Alloc'!F514</f>
        <v>550.83000000000004</v>
      </c>
      <c r="I520" s="44">
        <f t="shared" si="183"/>
        <v>11.6</v>
      </c>
      <c r="J520" s="34">
        <f t="shared" si="184"/>
        <v>0</v>
      </c>
      <c r="K520" s="167">
        <f t="shared" si="185"/>
        <v>0</v>
      </c>
      <c r="L520" s="34">
        <f t="shared" si="186"/>
        <v>0</v>
      </c>
      <c r="M520" s="34">
        <f t="shared" si="187"/>
        <v>0</v>
      </c>
      <c r="N520" s="34">
        <f t="shared" si="188"/>
        <v>562.44000000000005</v>
      </c>
      <c r="O520" s="32">
        <f t="shared" si="189"/>
        <v>562.44000000000005</v>
      </c>
      <c r="P520" s="32">
        <f t="shared" si="190"/>
        <v>0</v>
      </c>
      <c r="Q520" s="32">
        <f t="shared" si="191"/>
        <v>0</v>
      </c>
      <c r="R520" s="36">
        <f t="shared" si="192"/>
        <v>0</v>
      </c>
      <c r="S520" s="36">
        <f t="shared" si="193"/>
        <v>0</v>
      </c>
      <c r="T520" s="36">
        <f t="shared" si="194"/>
        <v>0</v>
      </c>
      <c r="U520" s="196">
        <f>'09-22 Hourly Purch Alloc'!J514</f>
        <v>51.46614338362108</v>
      </c>
      <c r="V520" s="185">
        <f t="shared" si="195"/>
        <v>0</v>
      </c>
      <c r="W520" s="37">
        <f t="shared" si="196"/>
        <v>0</v>
      </c>
      <c r="X520" s="38">
        <f t="shared" si="197"/>
        <v>0</v>
      </c>
      <c r="Y520" s="39">
        <f t="shared" si="198"/>
        <v>0</v>
      </c>
      <c r="Z520" s="246"/>
      <c r="AA520" s="189">
        <f t="shared" si="199"/>
        <v>0</v>
      </c>
      <c r="AB520" s="25">
        <f t="shared" si="200"/>
        <v>0</v>
      </c>
      <c r="AD520" s="29"/>
      <c r="AE520" s="67">
        <f>'09-22 Gen Pivot'!V514</f>
        <v>0</v>
      </c>
      <c r="AF520" s="195">
        <f>'09-22 KP Int Load &amp; Marg Loss'!N510</f>
        <v>562.44000000000005</v>
      </c>
      <c r="AG520" s="302">
        <f>'09-22 KP Int Load &amp; Marg Loss'!V510</f>
        <v>11.6</v>
      </c>
      <c r="AH520" s="67">
        <f>'09-22 Gen Pivot'!W514</f>
        <v>0</v>
      </c>
      <c r="AJ520" s="197">
        <f>'09-22 Gen Pivot'!Y514</f>
        <v>0</v>
      </c>
      <c r="AL520" s="29">
        <f t="shared" si="202"/>
        <v>0</v>
      </c>
      <c r="AN520" s="29">
        <f t="shared" si="203"/>
        <v>0</v>
      </c>
      <c r="AP520" s="33">
        <f t="shared" si="204"/>
        <v>0</v>
      </c>
      <c r="AR520" s="197">
        <f>'09-22 Gen Pivot'!X514</f>
        <v>1404.9</v>
      </c>
    </row>
    <row r="521" spans="1:44" x14ac:dyDescent="0.25">
      <c r="A521" s="202">
        <f t="shared" si="201"/>
        <v>44826.249999998763</v>
      </c>
      <c r="B521" s="232"/>
      <c r="C521" s="174"/>
      <c r="D521" s="232"/>
      <c r="E521" s="131">
        <f t="shared" si="180"/>
        <v>0</v>
      </c>
      <c r="F521" s="50">
        <f t="shared" si="181"/>
        <v>0</v>
      </c>
      <c r="G521" s="49">
        <f t="shared" si="182"/>
        <v>0</v>
      </c>
      <c r="H521" s="54">
        <f>'09-22 Hourly Purch Alloc'!F515</f>
        <v>562.21500000000003</v>
      </c>
      <c r="I521" s="44">
        <f t="shared" si="183"/>
        <v>11.37</v>
      </c>
      <c r="J521" s="34">
        <f t="shared" si="184"/>
        <v>0</v>
      </c>
      <c r="K521" s="167">
        <f t="shared" si="185"/>
        <v>0</v>
      </c>
      <c r="L521" s="34">
        <f t="shared" si="186"/>
        <v>0</v>
      </c>
      <c r="M521" s="34">
        <f t="shared" si="187"/>
        <v>0</v>
      </c>
      <c r="N521" s="34">
        <f t="shared" si="188"/>
        <v>573.58999999999992</v>
      </c>
      <c r="O521" s="32">
        <f t="shared" si="189"/>
        <v>573.58999999999992</v>
      </c>
      <c r="P521" s="32">
        <f t="shared" si="190"/>
        <v>0</v>
      </c>
      <c r="Q521" s="32">
        <f t="shared" si="191"/>
        <v>0</v>
      </c>
      <c r="R521" s="36">
        <f t="shared" si="192"/>
        <v>0</v>
      </c>
      <c r="S521" s="36">
        <f t="shared" si="193"/>
        <v>0</v>
      </c>
      <c r="T521" s="36">
        <f t="shared" si="194"/>
        <v>0</v>
      </c>
      <c r="U521" s="196">
        <f>'09-22 Hourly Purch Alloc'!J515</f>
        <v>62.998519347580547</v>
      </c>
      <c r="V521" s="185">
        <f t="shared" si="195"/>
        <v>0</v>
      </c>
      <c r="W521" s="37">
        <f t="shared" si="196"/>
        <v>0</v>
      </c>
      <c r="X521" s="38">
        <f t="shared" si="197"/>
        <v>0</v>
      </c>
      <c r="Y521" s="39">
        <f t="shared" si="198"/>
        <v>0</v>
      </c>
      <c r="Z521" s="246"/>
      <c r="AA521" s="189">
        <f t="shared" si="199"/>
        <v>0</v>
      </c>
      <c r="AB521" s="25">
        <f t="shared" si="200"/>
        <v>0</v>
      </c>
      <c r="AD521" s="29"/>
      <c r="AE521" s="67">
        <f>'09-22 Gen Pivot'!V515</f>
        <v>0</v>
      </c>
      <c r="AF521" s="195">
        <f>'09-22 KP Int Load &amp; Marg Loss'!N511</f>
        <v>573.58999999999992</v>
      </c>
      <c r="AG521" s="302">
        <f>'09-22 KP Int Load &amp; Marg Loss'!V511</f>
        <v>11.37</v>
      </c>
      <c r="AH521" s="67">
        <f>'09-22 Gen Pivot'!W515</f>
        <v>0</v>
      </c>
      <c r="AJ521" s="197">
        <f>'09-22 Gen Pivot'!Y515</f>
        <v>0</v>
      </c>
      <c r="AL521" s="29">
        <f t="shared" si="202"/>
        <v>0</v>
      </c>
      <c r="AN521" s="29">
        <f t="shared" si="203"/>
        <v>0</v>
      </c>
      <c r="AP521" s="33">
        <f t="shared" si="204"/>
        <v>0</v>
      </c>
      <c r="AR521" s="197">
        <f>'09-22 Gen Pivot'!X515</f>
        <v>1404.9</v>
      </c>
    </row>
    <row r="522" spans="1:44" x14ac:dyDescent="0.25">
      <c r="A522" s="202">
        <f t="shared" si="201"/>
        <v>44826.291666665427</v>
      </c>
      <c r="B522" s="232"/>
      <c r="C522" s="174"/>
      <c r="D522" s="232"/>
      <c r="E522" s="131">
        <f t="shared" si="180"/>
        <v>0</v>
      </c>
      <c r="F522" s="50">
        <f t="shared" si="181"/>
        <v>0</v>
      </c>
      <c r="G522" s="49">
        <f t="shared" si="182"/>
        <v>0</v>
      </c>
      <c r="H522" s="54">
        <f>'09-22 Hourly Purch Alloc'!F516</f>
        <v>589.13599999999997</v>
      </c>
      <c r="I522" s="44">
        <f t="shared" si="183"/>
        <v>11.839999999999998</v>
      </c>
      <c r="J522" s="34">
        <f t="shared" si="184"/>
        <v>0</v>
      </c>
      <c r="K522" s="167">
        <f t="shared" si="185"/>
        <v>0</v>
      </c>
      <c r="L522" s="34">
        <f t="shared" si="186"/>
        <v>0</v>
      </c>
      <c r="M522" s="34">
        <f t="shared" si="187"/>
        <v>0</v>
      </c>
      <c r="N522" s="34">
        <f t="shared" si="188"/>
        <v>600.97</v>
      </c>
      <c r="O522" s="32">
        <f t="shared" si="189"/>
        <v>600.97</v>
      </c>
      <c r="P522" s="32">
        <f t="shared" si="190"/>
        <v>0</v>
      </c>
      <c r="Q522" s="32">
        <f t="shared" si="191"/>
        <v>0</v>
      </c>
      <c r="R522" s="36">
        <f t="shared" si="192"/>
        <v>0</v>
      </c>
      <c r="S522" s="36">
        <f t="shared" si="193"/>
        <v>0</v>
      </c>
      <c r="T522" s="36">
        <f t="shared" si="194"/>
        <v>0</v>
      </c>
      <c r="U522" s="196">
        <f>'09-22 Hourly Purch Alloc'!J516</f>
        <v>81.849548959832717</v>
      </c>
      <c r="V522" s="185">
        <f t="shared" si="195"/>
        <v>0</v>
      </c>
      <c r="W522" s="37">
        <f t="shared" si="196"/>
        <v>0</v>
      </c>
      <c r="X522" s="38">
        <f t="shared" si="197"/>
        <v>0</v>
      </c>
      <c r="Y522" s="39">
        <f t="shared" si="198"/>
        <v>0</v>
      </c>
      <c r="Z522" s="246"/>
      <c r="AA522" s="189">
        <f t="shared" si="199"/>
        <v>0</v>
      </c>
      <c r="AB522" s="25">
        <f t="shared" si="200"/>
        <v>0</v>
      </c>
      <c r="AD522" s="29"/>
      <c r="AE522" s="67">
        <f>'09-22 Gen Pivot'!V516</f>
        <v>0</v>
      </c>
      <c r="AF522" s="195">
        <f>'09-22 KP Int Load &amp; Marg Loss'!N512</f>
        <v>600.97</v>
      </c>
      <c r="AG522" s="302">
        <f>'09-22 KP Int Load &amp; Marg Loss'!V512</f>
        <v>11.839999999999998</v>
      </c>
      <c r="AH522" s="67">
        <f>'09-22 Gen Pivot'!W516</f>
        <v>0</v>
      </c>
      <c r="AJ522" s="197">
        <f>'09-22 Gen Pivot'!Y516</f>
        <v>0</v>
      </c>
      <c r="AL522" s="29">
        <f t="shared" si="202"/>
        <v>0</v>
      </c>
      <c r="AN522" s="29">
        <f t="shared" si="203"/>
        <v>0</v>
      </c>
      <c r="AP522" s="33">
        <f t="shared" si="204"/>
        <v>0</v>
      </c>
      <c r="AR522" s="197">
        <f>'09-22 Gen Pivot'!X516</f>
        <v>1404.9</v>
      </c>
    </row>
    <row r="523" spans="1:44" x14ac:dyDescent="0.25">
      <c r="A523" s="202">
        <f t="shared" si="201"/>
        <v>44826.333333332092</v>
      </c>
      <c r="B523" s="232"/>
      <c r="C523" s="174"/>
      <c r="D523" s="232"/>
      <c r="E523" s="131">
        <f t="shared" si="180"/>
        <v>0</v>
      </c>
      <c r="F523" s="50">
        <f t="shared" si="181"/>
        <v>0</v>
      </c>
      <c r="G523" s="49">
        <f t="shared" si="182"/>
        <v>0</v>
      </c>
      <c r="H523" s="54">
        <f>'09-22 Hourly Purch Alloc'!F517</f>
        <v>606.76199999999994</v>
      </c>
      <c r="I523" s="44">
        <f t="shared" si="183"/>
        <v>11.629999999999999</v>
      </c>
      <c r="J523" s="34">
        <f t="shared" si="184"/>
        <v>0</v>
      </c>
      <c r="K523" s="167">
        <f t="shared" si="185"/>
        <v>0</v>
      </c>
      <c r="L523" s="34">
        <f t="shared" si="186"/>
        <v>0</v>
      </c>
      <c r="M523" s="34">
        <f t="shared" si="187"/>
        <v>0</v>
      </c>
      <c r="N523" s="34">
        <f t="shared" si="188"/>
        <v>618.38000000000011</v>
      </c>
      <c r="O523" s="32">
        <f t="shared" si="189"/>
        <v>618.38000000000011</v>
      </c>
      <c r="P523" s="32">
        <f t="shared" si="190"/>
        <v>0</v>
      </c>
      <c r="Q523" s="32">
        <f t="shared" si="191"/>
        <v>0</v>
      </c>
      <c r="R523" s="36">
        <f t="shared" si="192"/>
        <v>0</v>
      </c>
      <c r="S523" s="36">
        <f t="shared" si="193"/>
        <v>0</v>
      </c>
      <c r="T523" s="36">
        <f t="shared" si="194"/>
        <v>0</v>
      </c>
      <c r="U523" s="196">
        <f>'09-22 Hourly Purch Alloc'!J517</f>
        <v>82.799219018330078</v>
      </c>
      <c r="V523" s="185">
        <f t="shared" si="195"/>
        <v>0</v>
      </c>
      <c r="W523" s="37">
        <f t="shared" si="196"/>
        <v>0</v>
      </c>
      <c r="X523" s="38">
        <f t="shared" si="197"/>
        <v>0</v>
      </c>
      <c r="Y523" s="39">
        <f t="shared" si="198"/>
        <v>0</v>
      </c>
      <c r="Z523" s="246"/>
      <c r="AA523" s="189">
        <f t="shared" si="199"/>
        <v>0</v>
      </c>
      <c r="AB523" s="25">
        <f t="shared" si="200"/>
        <v>0</v>
      </c>
      <c r="AD523" s="29"/>
      <c r="AE523" s="67">
        <f>'09-22 Gen Pivot'!V517</f>
        <v>0</v>
      </c>
      <c r="AF523" s="195">
        <f>'09-22 KP Int Load &amp; Marg Loss'!N513</f>
        <v>618.38000000000011</v>
      </c>
      <c r="AG523" s="302">
        <f>'09-22 KP Int Load &amp; Marg Loss'!V513</f>
        <v>11.629999999999999</v>
      </c>
      <c r="AH523" s="67">
        <f>'09-22 Gen Pivot'!W517</f>
        <v>0</v>
      </c>
      <c r="AJ523" s="197">
        <f>'09-22 Gen Pivot'!Y517</f>
        <v>0</v>
      </c>
      <c r="AL523" s="29">
        <f t="shared" si="202"/>
        <v>0</v>
      </c>
      <c r="AN523" s="29">
        <f t="shared" si="203"/>
        <v>0</v>
      </c>
      <c r="AP523" s="33">
        <f t="shared" si="204"/>
        <v>0</v>
      </c>
      <c r="AR523" s="197">
        <f>'09-22 Gen Pivot'!X517</f>
        <v>1404.9</v>
      </c>
    </row>
    <row r="524" spans="1:44" x14ac:dyDescent="0.25">
      <c r="A524" s="202">
        <f t="shared" si="201"/>
        <v>44826.374999998756</v>
      </c>
      <c r="B524" s="232"/>
      <c r="C524" s="174"/>
      <c r="D524" s="232"/>
      <c r="E524" s="131">
        <f t="shared" si="180"/>
        <v>0</v>
      </c>
      <c r="F524" s="50">
        <f t="shared" si="181"/>
        <v>0</v>
      </c>
      <c r="G524" s="49">
        <f t="shared" si="182"/>
        <v>0</v>
      </c>
      <c r="H524" s="54">
        <f>'09-22 Hourly Purch Alloc'!F518</f>
        <v>602.94200000000001</v>
      </c>
      <c r="I524" s="44">
        <f t="shared" si="183"/>
        <v>10.67</v>
      </c>
      <c r="J524" s="34">
        <f t="shared" si="184"/>
        <v>0</v>
      </c>
      <c r="K524" s="167">
        <f t="shared" si="185"/>
        <v>0</v>
      </c>
      <c r="L524" s="34">
        <f t="shared" si="186"/>
        <v>0</v>
      </c>
      <c r="M524" s="34">
        <f t="shared" si="187"/>
        <v>0</v>
      </c>
      <c r="N524" s="34">
        <f t="shared" si="188"/>
        <v>613.6099999999999</v>
      </c>
      <c r="O524" s="32">
        <f t="shared" si="189"/>
        <v>613.6099999999999</v>
      </c>
      <c r="P524" s="32">
        <f t="shared" si="190"/>
        <v>0</v>
      </c>
      <c r="Q524" s="32">
        <f t="shared" si="191"/>
        <v>0</v>
      </c>
      <c r="R524" s="36">
        <f t="shared" si="192"/>
        <v>0</v>
      </c>
      <c r="S524" s="36">
        <f t="shared" si="193"/>
        <v>0</v>
      </c>
      <c r="T524" s="36">
        <f t="shared" si="194"/>
        <v>0</v>
      </c>
      <c r="U524" s="196">
        <f>'09-22 Hourly Purch Alloc'!J518</f>
        <v>76.285536542486668</v>
      </c>
      <c r="V524" s="185">
        <f t="shared" si="195"/>
        <v>0</v>
      </c>
      <c r="W524" s="37">
        <f t="shared" si="196"/>
        <v>0</v>
      </c>
      <c r="X524" s="38">
        <f t="shared" si="197"/>
        <v>0</v>
      </c>
      <c r="Y524" s="39">
        <f t="shared" si="198"/>
        <v>0</v>
      </c>
      <c r="Z524" s="246"/>
      <c r="AA524" s="189">
        <f t="shared" si="199"/>
        <v>0</v>
      </c>
      <c r="AB524" s="25">
        <f t="shared" si="200"/>
        <v>0</v>
      </c>
      <c r="AD524" s="29"/>
      <c r="AE524" s="67">
        <f>'09-22 Gen Pivot'!V518</f>
        <v>0</v>
      </c>
      <c r="AF524" s="195">
        <f>'09-22 KP Int Load &amp; Marg Loss'!N514</f>
        <v>613.6099999999999</v>
      </c>
      <c r="AG524" s="302">
        <f>'09-22 KP Int Load &amp; Marg Loss'!V514</f>
        <v>10.67</v>
      </c>
      <c r="AH524" s="67">
        <f>'09-22 Gen Pivot'!W518</f>
        <v>0</v>
      </c>
      <c r="AJ524" s="197">
        <f>'09-22 Gen Pivot'!Y518</f>
        <v>0</v>
      </c>
      <c r="AL524" s="29">
        <f t="shared" si="202"/>
        <v>0</v>
      </c>
      <c r="AN524" s="29">
        <f t="shared" si="203"/>
        <v>0</v>
      </c>
      <c r="AP524" s="33">
        <f t="shared" si="204"/>
        <v>0</v>
      </c>
      <c r="AR524" s="197">
        <f>'09-22 Gen Pivot'!X518</f>
        <v>1404.9</v>
      </c>
    </row>
    <row r="525" spans="1:44" x14ac:dyDescent="0.25">
      <c r="A525" s="202">
        <f t="shared" si="201"/>
        <v>44826.41666666542</v>
      </c>
      <c r="B525" s="232"/>
      <c r="C525" s="174"/>
      <c r="D525" s="232"/>
      <c r="E525" s="131">
        <f t="shared" ref="E525:E588" si="205">SUM(B525:D525)</f>
        <v>0</v>
      </c>
      <c r="F525" s="50">
        <f t="shared" ref="F525:F588" si="206">IF(E525&gt;0,F524+1,0)</f>
        <v>0</v>
      </c>
      <c r="G525" s="49">
        <f t="shared" ref="G525:G588" si="207">IF(MAX(F525:F531)&gt;6,"Yes",0)</f>
        <v>0</v>
      </c>
      <c r="H525" s="54">
        <f>'09-22 Hourly Purch Alloc'!F519</f>
        <v>615.22799999999995</v>
      </c>
      <c r="I525" s="44">
        <f t="shared" ref="I525:I588" si="208">AG525</f>
        <v>11.31</v>
      </c>
      <c r="J525" s="34">
        <f t="shared" ref="J525:J588" si="209">MIN(E525,H525)</f>
        <v>0</v>
      </c>
      <c r="K525" s="167">
        <f t="shared" ref="K525:K588" si="210">IF(J525=0,0,IF(G525&lt;&gt;"Yes",0,J525))</f>
        <v>0</v>
      </c>
      <c r="L525" s="34">
        <f t="shared" ref="L525:L588" si="211">AN525</f>
        <v>0</v>
      </c>
      <c r="M525" s="34">
        <f t="shared" ref="M525:M588" si="212">AH525</f>
        <v>0</v>
      </c>
      <c r="N525" s="34">
        <f t="shared" ref="N525:N588" si="213">AF525</f>
        <v>626.53</v>
      </c>
      <c r="O525" s="32">
        <f t="shared" ref="O525:O588" si="214">MAX(N525-M525,0)</f>
        <v>626.53</v>
      </c>
      <c r="P525" s="32">
        <f t="shared" ref="P525:P588" si="215">MIN(K525,O525)</f>
        <v>0</v>
      </c>
      <c r="Q525" s="32">
        <f t="shared" ref="Q525:Q588" si="216">IF(P525&lt;=0,0,L525+I525+H525-N525)</f>
        <v>0</v>
      </c>
      <c r="R525" s="36">
        <f t="shared" ref="R525:R588" si="217">IF($P525&gt;0,MIN($P525,$E525)*(B525/$E525),0)</f>
        <v>0</v>
      </c>
      <c r="S525" s="36">
        <f t="shared" ref="S525:S588" si="218">IF($P525&gt;0,MIN($P525,$E525)*(C525/$E525),0)</f>
        <v>0</v>
      </c>
      <c r="T525" s="36">
        <f t="shared" ref="T525:T588" si="219">IF($P525&gt;0,MIN($P525,$E525)*(D525/$E525),0)</f>
        <v>0</v>
      </c>
      <c r="U525" s="196">
        <f>'09-22 Hourly Purch Alloc'!J519</f>
        <v>82.238998790692236</v>
      </c>
      <c r="V525" s="185">
        <f t="shared" ref="V525:V588" si="220">(R525+S525+T525)*U525</f>
        <v>0</v>
      </c>
      <c r="W525" s="37">
        <f t="shared" ref="W525:W588" si="221">IF(B525&gt;0,W$9,0)</f>
        <v>0</v>
      </c>
      <c r="X525" s="38">
        <f t="shared" ref="X525:X588" si="222">IF(C525&gt;0,X$9,0)</f>
        <v>0</v>
      </c>
      <c r="Y525" s="39">
        <f t="shared" ref="Y525:Y588" si="223">IF(D525&gt;0,Y$9,0)</f>
        <v>0</v>
      </c>
      <c r="Z525" s="246"/>
      <c r="AA525" s="189">
        <f t="shared" ref="AA525:AA588" si="224">R525*MIN(U525,W525)+S525*MIN(U525,X525)+T525*MIN(U525,Y525)</f>
        <v>0</v>
      </c>
      <c r="AB525" s="25">
        <f t="shared" ref="AB525:AB588" si="225">IF(V525-AA525&lt;0,0,V525-AA525)</f>
        <v>0</v>
      </c>
      <c r="AD525" s="29"/>
      <c r="AE525" s="67">
        <f>'09-22 Gen Pivot'!V519</f>
        <v>0</v>
      </c>
      <c r="AF525" s="195">
        <f>'09-22 KP Int Load &amp; Marg Loss'!N515</f>
        <v>626.53</v>
      </c>
      <c r="AG525" s="302">
        <f>'09-22 KP Int Load &amp; Marg Loss'!V515</f>
        <v>11.31</v>
      </c>
      <c r="AH525" s="67">
        <f>'09-22 Gen Pivot'!W519</f>
        <v>0</v>
      </c>
      <c r="AJ525" s="197">
        <f>'09-22 Gen Pivot'!Y519</f>
        <v>0</v>
      </c>
      <c r="AL525" s="29">
        <f t="shared" si="202"/>
        <v>0</v>
      </c>
      <c r="AN525" s="29">
        <f t="shared" si="203"/>
        <v>0</v>
      </c>
      <c r="AP525" s="33">
        <f t="shared" si="204"/>
        <v>0</v>
      </c>
      <c r="AR525" s="197">
        <f>'09-22 Gen Pivot'!X519</f>
        <v>1404.9</v>
      </c>
    </row>
    <row r="526" spans="1:44" x14ac:dyDescent="0.25">
      <c r="A526" s="202">
        <f t="shared" ref="A526:A589" si="226">A525+1/24</f>
        <v>44826.458333332084</v>
      </c>
      <c r="B526" s="232"/>
      <c r="C526" s="174"/>
      <c r="D526" s="232"/>
      <c r="E526" s="131">
        <f t="shared" si="205"/>
        <v>0</v>
      </c>
      <c r="F526" s="50">
        <f t="shared" si="206"/>
        <v>0</v>
      </c>
      <c r="G526" s="49">
        <f t="shared" si="207"/>
        <v>0</v>
      </c>
      <c r="H526" s="54">
        <f>'09-22 Hourly Purch Alloc'!F520</f>
        <v>625.73599999999999</v>
      </c>
      <c r="I526" s="44">
        <f t="shared" si="208"/>
        <v>12.700000000000001</v>
      </c>
      <c r="J526" s="34">
        <f t="shared" si="209"/>
        <v>0</v>
      </c>
      <c r="K526" s="167">
        <f t="shared" si="210"/>
        <v>0</v>
      </c>
      <c r="L526" s="34">
        <f t="shared" si="211"/>
        <v>0</v>
      </c>
      <c r="M526" s="34">
        <f t="shared" si="212"/>
        <v>0</v>
      </c>
      <c r="N526" s="34">
        <f t="shared" si="213"/>
        <v>638.44000000000005</v>
      </c>
      <c r="O526" s="32">
        <f t="shared" si="214"/>
        <v>638.44000000000005</v>
      </c>
      <c r="P526" s="32">
        <f t="shared" si="215"/>
        <v>0</v>
      </c>
      <c r="Q526" s="32">
        <f t="shared" si="216"/>
        <v>0</v>
      </c>
      <c r="R526" s="36">
        <f t="shared" si="217"/>
        <v>0</v>
      </c>
      <c r="S526" s="36">
        <f t="shared" si="218"/>
        <v>0</v>
      </c>
      <c r="T526" s="36">
        <f t="shared" si="219"/>
        <v>0</v>
      </c>
      <c r="U526" s="196">
        <f>'09-22 Hourly Purch Alloc'!J520</f>
        <v>81.395787674035049</v>
      </c>
      <c r="V526" s="185">
        <f t="shared" si="220"/>
        <v>0</v>
      </c>
      <c r="W526" s="37">
        <f t="shared" si="221"/>
        <v>0</v>
      </c>
      <c r="X526" s="38">
        <f t="shared" si="222"/>
        <v>0</v>
      </c>
      <c r="Y526" s="39">
        <f t="shared" si="223"/>
        <v>0</v>
      </c>
      <c r="Z526" s="246"/>
      <c r="AA526" s="189">
        <f t="shared" si="224"/>
        <v>0</v>
      </c>
      <c r="AB526" s="25">
        <f t="shared" si="225"/>
        <v>0</v>
      </c>
      <c r="AD526" s="29"/>
      <c r="AE526" s="67">
        <f>'09-22 Gen Pivot'!V520</f>
        <v>0</v>
      </c>
      <c r="AF526" s="195">
        <f>'09-22 KP Int Load &amp; Marg Loss'!N516</f>
        <v>638.44000000000005</v>
      </c>
      <c r="AG526" s="302">
        <f>'09-22 KP Int Load &amp; Marg Loss'!V516</f>
        <v>12.700000000000001</v>
      </c>
      <c r="AH526" s="67">
        <f>'09-22 Gen Pivot'!W520</f>
        <v>0</v>
      </c>
      <c r="AJ526" s="197">
        <f>'09-22 Gen Pivot'!Y520</f>
        <v>0</v>
      </c>
      <c r="AL526" s="29">
        <f t="shared" si="202"/>
        <v>0</v>
      </c>
      <c r="AN526" s="29">
        <f t="shared" si="203"/>
        <v>0</v>
      </c>
      <c r="AP526" s="33">
        <f t="shared" si="204"/>
        <v>0</v>
      </c>
      <c r="AR526" s="197">
        <f>'09-22 Gen Pivot'!X520</f>
        <v>1404.9</v>
      </c>
    </row>
    <row r="527" spans="1:44" x14ac:dyDescent="0.25">
      <c r="A527" s="202">
        <f t="shared" si="226"/>
        <v>44826.499999998749</v>
      </c>
      <c r="B527" s="232"/>
      <c r="C527" s="174"/>
      <c r="D527" s="232"/>
      <c r="E527" s="131">
        <f t="shared" si="205"/>
        <v>0</v>
      </c>
      <c r="F527" s="50">
        <f t="shared" si="206"/>
        <v>0</v>
      </c>
      <c r="G527" s="49">
        <f t="shared" si="207"/>
        <v>0</v>
      </c>
      <c r="H527" s="54">
        <f>'09-22 Hourly Purch Alloc'!F521</f>
        <v>633.54000000000008</v>
      </c>
      <c r="I527" s="44">
        <f t="shared" si="208"/>
        <v>13.989999999999998</v>
      </c>
      <c r="J527" s="34">
        <f t="shared" si="209"/>
        <v>0</v>
      </c>
      <c r="K527" s="167">
        <f t="shared" si="210"/>
        <v>0</v>
      </c>
      <c r="L527" s="34">
        <f t="shared" si="211"/>
        <v>0</v>
      </c>
      <c r="M527" s="34">
        <f t="shared" si="212"/>
        <v>0</v>
      </c>
      <c r="N527" s="34">
        <f t="shared" si="213"/>
        <v>647.53</v>
      </c>
      <c r="O527" s="32">
        <f t="shared" si="214"/>
        <v>647.53</v>
      </c>
      <c r="P527" s="32">
        <f t="shared" si="215"/>
        <v>0</v>
      </c>
      <c r="Q527" s="32">
        <f t="shared" si="216"/>
        <v>0</v>
      </c>
      <c r="R527" s="36">
        <f t="shared" si="217"/>
        <v>0</v>
      </c>
      <c r="S527" s="36">
        <f t="shared" si="218"/>
        <v>0</v>
      </c>
      <c r="T527" s="36">
        <f t="shared" si="219"/>
        <v>0</v>
      </c>
      <c r="U527" s="196">
        <f>'09-22 Hourly Purch Alloc'!J521</f>
        <v>90.949833791078689</v>
      </c>
      <c r="V527" s="185">
        <f t="shared" si="220"/>
        <v>0</v>
      </c>
      <c r="W527" s="37">
        <f t="shared" si="221"/>
        <v>0</v>
      </c>
      <c r="X527" s="38">
        <f t="shared" si="222"/>
        <v>0</v>
      </c>
      <c r="Y527" s="39">
        <f t="shared" si="223"/>
        <v>0</v>
      </c>
      <c r="Z527" s="246"/>
      <c r="AA527" s="189">
        <f t="shared" si="224"/>
        <v>0</v>
      </c>
      <c r="AB527" s="25">
        <f t="shared" si="225"/>
        <v>0</v>
      </c>
      <c r="AD527" s="29"/>
      <c r="AE527" s="67">
        <f>'09-22 Gen Pivot'!V521</f>
        <v>0</v>
      </c>
      <c r="AF527" s="195">
        <f>'09-22 KP Int Load &amp; Marg Loss'!N517</f>
        <v>647.53</v>
      </c>
      <c r="AG527" s="302">
        <f>'09-22 KP Int Load &amp; Marg Loss'!V517</f>
        <v>13.989999999999998</v>
      </c>
      <c r="AH527" s="67">
        <f>'09-22 Gen Pivot'!W521</f>
        <v>0</v>
      </c>
      <c r="AJ527" s="197">
        <f>'09-22 Gen Pivot'!Y521</f>
        <v>0</v>
      </c>
      <c r="AL527" s="29">
        <f t="shared" si="202"/>
        <v>0</v>
      </c>
      <c r="AN527" s="29">
        <f t="shared" si="203"/>
        <v>0</v>
      </c>
      <c r="AP527" s="33">
        <f t="shared" si="204"/>
        <v>0</v>
      </c>
      <c r="AR527" s="197">
        <f>'09-22 Gen Pivot'!X521</f>
        <v>1404.9</v>
      </c>
    </row>
    <row r="528" spans="1:44" x14ac:dyDescent="0.25">
      <c r="A528" s="202">
        <f t="shared" si="226"/>
        <v>44826.541666665413</v>
      </c>
      <c r="B528" s="232"/>
      <c r="C528" s="174"/>
      <c r="D528" s="232"/>
      <c r="E528" s="131">
        <f t="shared" si="205"/>
        <v>0</v>
      </c>
      <c r="F528" s="50">
        <f t="shared" si="206"/>
        <v>0</v>
      </c>
      <c r="G528" s="49">
        <f t="shared" si="207"/>
        <v>0</v>
      </c>
      <c r="H528" s="54">
        <f>'09-22 Hourly Purch Alloc'!F522</f>
        <v>641.12700000000007</v>
      </c>
      <c r="I528" s="44">
        <f t="shared" si="208"/>
        <v>14.1</v>
      </c>
      <c r="J528" s="34">
        <f t="shared" si="209"/>
        <v>0</v>
      </c>
      <c r="K528" s="167">
        <f t="shared" si="210"/>
        <v>0</v>
      </c>
      <c r="L528" s="34">
        <f t="shared" si="211"/>
        <v>0</v>
      </c>
      <c r="M528" s="34">
        <f t="shared" si="212"/>
        <v>0</v>
      </c>
      <c r="N528" s="34">
        <f t="shared" si="213"/>
        <v>655.24</v>
      </c>
      <c r="O528" s="32">
        <f t="shared" si="214"/>
        <v>655.24</v>
      </c>
      <c r="P528" s="32">
        <f t="shared" si="215"/>
        <v>0</v>
      </c>
      <c r="Q528" s="32">
        <f t="shared" si="216"/>
        <v>0</v>
      </c>
      <c r="R528" s="36">
        <f t="shared" si="217"/>
        <v>0</v>
      </c>
      <c r="S528" s="36">
        <f t="shared" si="218"/>
        <v>0</v>
      </c>
      <c r="T528" s="36">
        <f t="shared" si="219"/>
        <v>0</v>
      </c>
      <c r="U528" s="196">
        <f>'09-22 Hourly Purch Alloc'!J522</f>
        <v>106.66298811935856</v>
      </c>
      <c r="V528" s="185">
        <f t="shared" si="220"/>
        <v>0</v>
      </c>
      <c r="W528" s="37">
        <f t="shared" si="221"/>
        <v>0</v>
      </c>
      <c r="X528" s="38">
        <f t="shared" si="222"/>
        <v>0</v>
      </c>
      <c r="Y528" s="39">
        <f t="shared" si="223"/>
        <v>0</v>
      </c>
      <c r="Z528" s="246"/>
      <c r="AA528" s="189">
        <f t="shared" si="224"/>
        <v>0</v>
      </c>
      <c r="AB528" s="25">
        <f t="shared" si="225"/>
        <v>0</v>
      </c>
      <c r="AD528" s="29"/>
      <c r="AE528" s="67">
        <f>'09-22 Gen Pivot'!V522</f>
        <v>0</v>
      </c>
      <c r="AF528" s="195">
        <f>'09-22 KP Int Load &amp; Marg Loss'!N518</f>
        <v>655.24</v>
      </c>
      <c r="AG528" s="302">
        <f>'09-22 KP Int Load &amp; Marg Loss'!V518</f>
        <v>14.1</v>
      </c>
      <c r="AH528" s="67">
        <f>'09-22 Gen Pivot'!W522</f>
        <v>0</v>
      </c>
      <c r="AJ528" s="197">
        <f>'09-22 Gen Pivot'!Y522</f>
        <v>0</v>
      </c>
      <c r="AL528" s="29">
        <f t="shared" si="202"/>
        <v>0</v>
      </c>
      <c r="AN528" s="29">
        <f t="shared" si="203"/>
        <v>0</v>
      </c>
      <c r="AP528" s="33">
        <f t="shared" si="204"/>
        <v>0</v>
      </c>
      <c r="AR528" s="197">
        <f>'09-22 Gen Pivot'!X522</f>
        <v>1404.9</v>
      </c>
    </row>
    <row r="529" spans="1:44" x14ac:dyDescent="0.25">
      <c r="A529" s="202">
        <f t="shared" si="226"/>
        <v>44826.583333332077</v>
      </c>
      <c r="B529" s="232"/>
      <c r="C529" s="174"/>
      <c r="D529" s="232"/>
      <c r="E529" s="131">
        <f t="shared" si="205"/>
        <v>0</v>
      </c>
      <c r="F529" s="50">
        <f t="shared" si="206"/>
        <v>0</v>
      </c>
      <c r="G529" s="49">
        <f t="shared" si="207"/>
        <v>0</v>
      </c>
      <c r="H529" s="54">
        <f>'09-22 Hourly Purch Alloc'!F523</f>
        <v>656.09500000000003</v>
      </c>
      <c r="I529" s="44">
        <f t="shared" si="208"/>
        <v>13.639999999999999</v>
      </c>
      <c r="J529" s="34">
        <f t="shared" si="209"/>
        <v>0</v>
      </c>
      <c r="K529" s="167">
        <f t="shared" si="210"/>
        <v>0</v>
      </c>
      <c r="L529" s="34">
        <f t="shared" si="211"/>
        <v>0</v>
      </c>
      <c r="M529" s="34">
        <f t="shared" si="212"/>
        <v>0</v>
      </c>
      <c r="N529" s="34">
        <f t="shared" si="213"/>
        <v>669.75</v>
      </c>
      <c r="O529" s="32">
        <f t="shared" si="214"/>
        <v>669.75</v>
      </c>
      <c r="P529" s="32">
        <f t="shared" si="215"/>
        <v>0</v>
      </c>
      <c r="Q529" s="32">
        <f t="shared" si="216"/>
        <v>0</v>
      </c>
      <c r="R529" s="36">
        <f t="shared" si="217"/>
        <v>0</v>
      </c>
      <c r="S529" s="36">
        <f t="shared" si="218"/>
        <v>0</v>
      </c>
      <c r="T529" s="36">
        <f t="shared" si="219"/>
        <v>0</v>
      </c>
      <c r="U529" s="196">
        <f>'09-22 Hourly Purch Alloc'!J523</f>
        <v>111.91695352045053</v>
      </c>
      <c r="V529" s="185">
        <f t="shared" si="220"/>
        <v>0</v>
      </c>
      <c r="W529" s="37">
        <f t="shared" si="221"/>
        <v>0</v>
      </c>
      <c r="X529" s="38">
        <f t="shared" si="222"/>
        <v>0</v>
      </c>
      <c r="Y529" s="39">
        <f t="shared" si="223"/>
        <v>0</v>
      </c>
      <c r="Z529" s="246"/>
      <c r="AA529" s="189">
        <f t="shared" si="224"/>
        <v>0</v>
      </c>
      <c r="AB529" s="25">
        <f t="shared" si="225"/>
        <v>0</v>
      </c>
      <c r="AD529" s="29"/>
      <c r="AE529" s="67">
        <f>'09-22 Gen Pivot'!V523</f>
        <v>0</v>
      </c>
      <c r="AF529" s="195">
        <f>'09-22 KP Int Load &amp; Marg Loss'!N519</f>
        <v>669.75</v>
      </c>
      <c r="AG529" s="302">
        <f>'09-22 KP Int Load &amp; Marg Loss'!V519</f>
        <v>13.639999999999999</v>
      </c>
      <c r="AH529" s="67">
        <f>'09-22 Gen Pivot'!W523</f>
        <v>0</v>
      </c>
      <c r="AJ529" s="197">
        <f>'09-22 Gen Pivot'!Y523</f>
        <v>0</v>
      </c>
      <c r="AL529" s="29">
        <f t="shared" si="202"/>
        <v>0</v>
      </c>
      <c r="AN529" s="29">
        <f t="shared" si="203"/>
        <v>0</v>
      </c>
      <c r="AP529" s="33">
        <f t="shared" si="204"/>
        <v>0</v>
      </c>
      <c r="AR529" s="197">
        <f>'09-22 Gen Pivot'!X523</f>
        <v>1404.9</v>
      </c>
    </row>
    <row r="530" spans="1:44" x14ac:dyDescent="0.25">
      <c r="A530" s="202">
        <f t="shared" si="226"/>
        <v>44826.624999998741</v>
      </c>
      <c r="B530" s="232"/>
      <c r="C530" s="174"/>
      <c r="D530" s="232"/>
      <c r="E530" s="131">
        <f t="shared" si="205"/>
        <v>0</v>
      </c>
      <c r="F530" s="50">
        <f t="shared" si="206"/>
        <v>0</v>
      </c>
      <c r="G530" s="49">
        <f t="shared" si="207"/>
        <v>0</v>
      </c>
      <c r="H530" s="54">
        <f>'09-22 Hourly Purch Alloc'!F524</f>
        <v>670.54899999999998</v>
      </c>
      <c r="I530" s="44">
        <f t="shared" si="208"/>
        <v>13.969999999999999</v>
      </c>
      <c r="J530" s="34">
        <f t="shared" si="209"/>
        <v>0</v>
      </c>
      <c r="K530" s="167">
        <f t="shared" si="210"/>
        <v>0</v>
      </c>
      <c r="L530" s="34">
        <f t="shared" si="211"/>
        <v>0</v>
      </c>
      <c r="M530" s="34">
        <f t="shared" si="212"/>
        <v>0</v>
      </c>
      <c r="N530" s="34">
        <f t="shared" si="213"/>
        <v>684.53</v>
      </c>
      <c r="O530" s="32">
        <f t="shared" si="214"/>
        <v>684.53</v>
      </c>
      <c r="P530" s="32">
        <f t="shared" si="215"/>
        <v>0</v>
      </c>
      <c r="Q530" s="32">
        <f t="shared" si="216"/>
        <v>0</v>
      </c>
      <c r="R530" s="36">
        <f t="shared" si="217"/>
        <v>0</v>
      </c>
      <c r="S530" s="36">
        <f t="shared" si="218"/>
        <v>0</v>
      </c>
      <c r="T530" s="36">
        <f t="shared" si="219"/>
        <v>0</v>
      </c>
      <c r="U530" s="196">
        <f>'09-22 Hourly Purch Alloc'!J524</f>
        <v>109.20306340327106</v>
      </c>
      <c r="V530" s="185">
        <f t="shared" si="220"/>
        <v>0</v>
      </c>
      <c r="W530" s="37">
        <f t="shared" si="221"/>
        <v>0</v>
      </c>
      <c r="X530" s="38">
        <f t="shared" si="222"/>
        <v>0</v>
      </c>
      <c r="Y530" s="39">
        <f t="shared" si="223"/>
        <v>0</v>
      </c>
      <c r="Z530" s="246"/>
      <c r="AA530" s="189">
        <f t="shared" si="224"/>
        <v>0</v>
      </c>
      <c r="AB530" s="25">
        <f t="shared" si="225"/>
        <v>0</v>
      </c>
      <c r="AD530" s="29"/>
      <c r="AE530" s="67">
        <f>'09-22 Gen Pivot'!V524</f>
        <v>0</v>
      </c>
      <c r="AF530" s="195">
        <f>'09-22 KP Int Load &amp; Marg Loss'!N520</f>
        <v>684.53</v>
      </c>
      <c r="AG530" s="302">
        <f>'09-22 KP Int Load &amp; Marg Loss'!V520</f>
        <v>13.969999999999999</v>
      </c>
      <c r="AH530" s="67">
        <f>'09-22 Gen Pivot'!W524</f>
        <v>0</v>
      </c>
      <c r="AJ530" s="197">
        <f>'09-22 Gen Pivot'!Y524</f>
        <v>0</v>
      </c>
      <c r="AL530" s="29">
        <f t="shared" si="202"/>
        <v>0</v>
      </c>
      <c r="AN530" s="29">
        <f t="shared" si="203"/>
        <v>0</v>
      </c>
      <c r="AP530" s="33">
        <f t="shared" si="204"/>
        <v>0</v>
      </c>
      <c r="AR530" s="197">
        <f>'09-22 Gen Pivot'!X524</f>
        <v>1404.9</v>
      </c>
    </row>
    <row r="531" spans="1:44" x14ac:dyDescent="0.25">
      <c r="A531" s="202">
        <f t="shared" si="226"/>
        <v>44826.666666665406</v>
      </c>
      <c r="B531" s="232"/>
      <c r="C531" s="174"/>
      <c r="D531" s="232"/>
      <c r="E531" s="131">
        <f t="shared" si="205"/>
        <v>0</v>
      </c>
      <c r="F531" s="50">
        <f t="shared" si="206"/>
        <v>0</v>
      </c>
      <c r="G531" s="49">
        <f t="shared" si="207"/>
        <v>0</v>
      </c>
      <c r="H531" s="54">
        <f>'09-22 Hourly Purch Alloc'!F525</f>
        <v>683.36599999999999</v>
      </c>
      <c r="I531" s="44">
        <f t="shared" si="208"/>
        <v>14.69</v>
      </c>
      <c r="J531" s="34">
        <f t="shared" si="209"/>
        <v>0</v>
      </c>
      <c r="K531" s="167">
        <f t="shared" si="210"/>
        <v>0</v>
      </c>
      <c r="L531" s="34">
        <f t="shared" si="211"/>
        <v>0</v>
      </c>
      <c r="M531" s="34">
        <f t="shared" si="212"/>
        <v>0</v>
      </c>
      <c r="N531" s="34">
        <f t="shared" si="213"/>
        <v>698.06</v>
      </c>
      <c r="O531" s="32">
        <f t="shared" si="214"/>
        <v>698.06</v>
      </c>
      <c r="P531" s="32">
        <f t="shared" si="215"/>
        <v>0</v>
      </c>
      <c r="Q531" s="32">
        <f t="shared" si="216"/>
        <v>0</v>
      </c>
      <c r="R531" s="36">
        <f t="shared" si="217"/>
        <v>0</v>
      </c>
      <c r="S531" s="36">
        <f t="shared" si="218"/>
        <v>0</v>
      </c>
      <c r="T531" s="36">
        <f t="shared" si="219"/>
        <v>0</v>
      </c>
      <c r="U531" s="196">
        <f>'09-22 Hourly Purch Alloc'!J525</f>
        <v>111.22249522217962</v>
      </c>
      <c r="V531" s="185">
        <f t="shared" si="220"/>
        <v>0</v>
      </c>
      <c r="W531" s="37">
        <f t="shared" si="221"/>
        <v>0</v>
      </c>
      <c r="X531" s="38">
        <f t="shared" si="222"/>
        <v>0</v>
      </c>
      <c r="Y531" s="39">
        <f t="shared" si="223"/>
        <v>0</v>
      </c>
      <c r="Z531" s="246"/>
      <c r="AA531" s="189">
        <f t="shared" si="224"/>
        <v>0</v>
      </c>
      <c r="AB531" s="25">
        <f t="shared" si="225"/>
        <v>0</v>
      </c>
      <c r="AD531" s="29"/>
      <c r="AE531" s="67">
        <f>'09-22 Gen Pivot'!V525</f>
        <v>0</v>
      </c>
      <c r="AF531" s="195">
        <f>'09-22 KP Int Load &amp; Marg Loss'!N521</f>
        <v>698.06</v>
      </c>
      <c r="AG531" s="302">
        <f>'09-22 KP Int Load &amp; Marg Loss'!V521</f>
        <v>14.69</v>
      </c>
      <c r="AH531" s="67">
        <f>'09-22 Gen Pivot'!W525</f>
        <v>0</v>
      </c>
      <c r="AJ531" s="197">
        <f>'09-22 Gen Pivot'!Y525</f>
        <v>0</v>
      </c>
      <c r="AL531" s="29">
        <f t="shared" si="202"/>
        <v>0</v>
      </c>
      <c r="AN531" s="29">
        <f t="shared" si="203"/>
        <v>0</v>
      </c>
      <c r="AP531" s="33">
        <f t="shared" si="204"/>
        <v>0</v>
      </c>
      <c r="AR531" s="197">
        <f>'09-22 Gen Pivot'!X525</f>
        <v>1404.9</v>
      </c>
    </row>
    <row r="532" spans="1:44" x14ac:dyDescent="0.25">
      <c r="A532" s="202">
        <f t="shared" si="226"/>
        <v>44826.70833333207</v>
      </c>
      <c r="B532" s="232"/>
      <c r="C532" s="174"/>
      <c r="D532" s="232"/>
      <c r="E532" s="131">
        <f t="shared" si="205"/>
        <v>0</v>
      </c>
      <c r="F532" s="50">
        <f t="shared" si="206"/>
        <v>0</v>
      </c>
      <c r="G532" s="49">
        <f t="shared" si="207"/>
        <v>0</v>
      </c>
      <c r="H532" s="54">
        <f>'09-22 Hourly Purch Alloc'!F526</f>
        <v>681.25</v>
      </c>
      <c r="I532" s="44">
        <f t="shared" si="208"/>
        <v>14.27</v>
      </c>
      <c r="J532" s="34">
        <f t="shared" si="209"/>
        <v>0</v>
      </c>
      <c r="K532" s="167">
        <f t="shared" si="210"/>
        <v>0</v>
      </c>
      <c r="L532" s="34">
        <f t="shared" si="211"/>
        <v>0</v>
      </c>
      <c r="M532" s="34">
        <f t="shared" si="212"/>
        <v>0</v>
      </c>
      <c r="N532" s="34">
        <f t="shared" si="213"/>
        <v>695.53</v>
      </c>
      <c r="O532" s="32">
        <f t="shared" si="214"/>
        <v>695.53</v>
      </c>
      <c r="P532" s="32">
        <f t="shared" si="215"/>
        <v>0</v>
      </c>
      <c r="Q532" s="32">
        <f t="shared" si="216"/>
        <v>0</v>
      </c>
      <c r="R532" s="36">
        <f t="shared" si="217"/>
        <v>0</v>
      </c>
      <c r="S532" s="36">
        <f t="shared" si="218"/>
        <v>0</v>
      </c>
      <c r="T532" s="36">
        <f t="shared" si="219"/>
        <v>0</v>
      </c>
      <c r="U532" s="196">
        <f>'09-22 Hourly Purch Alloc'!J526</f>
        <v>113.33163082568808</v>
      </c>
      <c r="V532" s="185">
        <f t="shared" si="220"/>
        <v>0</v>
      </c>
      <c r="W532" s="37">
        <f t="shared" si="221"/>
        <v>0</v>
      </c>
      <c r="X532" s="38">
        <f t="shared" si="222"/>
        <v>0</v>
      </c>
      <c r="Y532" s="39">
        <f t="shared" si="223"/>
        <v>0</v>
      </c>
      <c r="Z532" s="246"/>
      <c r="AA532" s="189">
        <f t="shared" si="224"/>
        <v>0</v>
      </c>
      <c r="AB532" s="25">
        <f t="shared" si="225"/>
        <v>0</v>
      </c>
      <c r="AD532" s="29"/>
      <c r="AE532" s="67">
        <f>'09-22 Gen Pivot'!V526</f>
        <v>0</v>
      </c>
      <c r="AF532" s="195">
        <f>'09-22 KP Int Load &amp; Marg Loss'!N522</f>
        <v>695.53</v>
      </c>
      <c r="AG532" s="302">
        <f>'09-22 KP Int Load &amp; Marg Loss'!V522</f>
        <v>14.27</v>
      </c>
      <c r="AH532" s="67">
        <f>'09-22 Gen Pivot'!W526</f>
        <v>0</v>
      </c>
      <c r="AJ532" s="197">
        <f>'09-22 Gen Pivot'!Y526</f>
        <v>0</v>
      </c>
      <c r="AL532" s="29">
        <f t="shared" si="202"/>
        <v>0</v>
      </c>
      <c r="AN532" s="29">
        <f t="shared" si="203"/>
        <v>0</v>
      </c>
      <c r="AP532" s="33">
        <f t="shared" si="204"/>
        <v>0</v>
      </c>
      <c r="AR532" s="197">
        <f>'09-22 Gen Pivot'!X526</f>
        <v>1404.9</v>
      </c>
    </row>
    <row r="533" spans="1:44" x14ac:dyDescent="0.25">
      <c r="A533" s="202">
        <f t="shared" si="226"/>
        <v>44826.749999998734</v>
      </c>
      <c r="B533" s="232"/>
      <c r="C533" s="174"/>
      <c r="D533" s="232"/>
      <c r="E533" s="131">
        <f t="shared" si="205"/>
        <v>0</v>
      </c>
      <c r="F533" s="50">
        <f t="shared" si="206"/>
        <v>0</v>
      </c>
      <c r="G533" s="49">
        <f t="shared" si="207"/>
        <v>0</v>
      </c>
      <c r="H533" s="54">
        <f>'09-22 Hourly Purch Alloc'!F527</f>
        <v>659.79</v>
      </c>
      <c r="I533" s="44">
        <f t="shared" si="208"/>
        <v>13.33</v>
      </c>
      <c r="J533" s="34">
        <f t="shared" si="209"/>
        <v>0</v>
      </c>
      <c r="K533" s="167">
        <f t="shared" si="210"/>
        <v>0</v>
      </c>
      <c r="L533" s="34">
        <f t="shared" si="211"/>
        <v>0</v>
      </c>
      <c r="M533" s="34">
        <f t="shared" si="212"/>
        <v>0</v>
      </c>
      <c r="N533" s="34">
        <f t="shared" si="213"/>
        <v>673.12</v>
      </c>
      <c r="O533" s="32">
        <f t="shared" si="214"/>
        <v>673.12</v>
      </c>
      <c r="P533" s="32">
        <f t="shared" si="215"/>
        <v>0</v>
      </c>
      <c r="Q533" s="32">
        <f t="shared" si="216"/>
        <v>0</v>
      </c>
      <c r="R533" s="36">
        <f t="shared" si="217"/>
        <v>0</v>
      </c>
      <c r="S533" s="36">
        <f t="shared" si="218"/>
        <v>0</v>
      </c>
      <c r="T533" s="36">
        <f t="shared" si="219"/>
        <v>0</v>
      </c>
      <c r="U533" s="196">
        <f>'09-22 Hourly Purch Alloc'!J527</f>
        <v>108.52179261583233</v>
      </c>
      <c r="V533" s="185">
        <f t="shared" si="220"/>
        <v>0</v>
      </c>
      <c r="W533" s="37">
        <f t="shared" si="221"/>
        <v>0</v>
      </c>
      <c r="X533" s="38">
        <f t="shared" si="222"/>
        <v>0</v>
      </c>
      <c r="Y533" s="39">
        <f t="shared" si="223"/>
        <v>0</v>
      </c>
      <c r="Z533" s="246"/>
      <c r="AA533" s="189">
        <f t="shared" si="224"/>
        <v>0</v>
      </c>
      <c r="AB533" s="25">
        <f t="shared" si="225"/>
        <v>0</v>
      </c>
      <c r="AD533" s="29"/>
      <c r="AE533" s="67">
        <f>'09-22 Gen Pivot'!V527</f>
        <v>0</v>
      </c>
      <c r="AF533" s="195">
        <f>'09-22 KP Int Load &amp; Marg Loss'!N523</f>
        <v>673.12</v>
      </c>
      <c r="AG533" s="302">
        <f>'09-22 KP Int Load &amp; Marg Loss'!V523</f>
        <v>13.33</v>
      </c>
      <c r="AH533" s="67">
        <f>'09-22 Gen Pivot'!W527</f>
        <v>0</v>
      </c>
      <c r="AJ533" s="197">
        <f>'09-22 Gen Pivot'!Y527</f>
        <v>0</v>
      </c>
      <c r="AL533" s="29">
        <f t="shared" si="202"/>
        <v>0</v>
      </c>
      <c r="AN533" s="29">
        <f t="shared" si="203"/>
        <v>0</v>
      </c>
      <c r="AP533" s="33">
        <f t="shared" si="204"/>
        <v>0</v>
      </c>
      <c r="AR533" s="197">
        <f>'09-22 Gen Pivot'!X527</f>
        <v>1404.9</v>
      </c>
    </row>
    <row r="534" spans="1:44" x14ac:dyDescent="0.25">
      <c r="A534" s="202">
        <f t="shared" si="226"/>
        <v>44826.791666665398</v>
      </c>
      <c r="B534" s="232"/>
      <c r="C534" s="174"/>
      <c r="D534" s="232"/>
      <c r="E534" s="131">
        <f t="shared" si="205"/>
        <v>0</v>
      </c>
      <c r="F534" s="50">
        <f t="shared" si="206"/>
        <v>0</v>
      </c>
      <c r="G534" s="49">
        <f t="shared" si="207"/>
        <v>0</v>
      </c>
      <c r="H534" s="54">
        <f>'09-22 Hourly Purch Alloc'!F528</f>
        <v>629.85199999999998</v>
      </c>
      <c r="I534" s="44">
        <f t="shared" si="208"/>
        <v>12.18</v>
      </c>
      <c r="J534" s="34">
        <f t="shared" si="209"/>
        <v>0</v>
      </c>
      <c r="K534" s="167">
        <f t="shared" si="210"/>
        <v>0</v>
      </c>
      <c r="L534" s="34">
        <f t="shared" si="211"/>
        <v>0</v>
      </c>
      <c r="M534" s="34">
        <f t="shared" si="212"/>
        <v>0</v>
      </c>
      <c r="N534" s="34">
        <f t="shared" si="213"/>
        <v>642.03</v>
      </c>
      <c r="O534" s="32">
        <f t="shared" si="214"/>
        <v>642.03</v>
      </c>
      <c r="P534" s="32">
        <f t="shared" si="215"/>
        <v>0</v>
      </c>
      <c r="Q534" s="32">
        <f t="shared" si="216"/>
        <v>0</v>
      </c>
      <c r="R534" s="36">
        <f t="shared" si="217"/>
        <v>0</v>
      </c>
      <c r="S534" s="36">
        <f t="shared" si="218"/>
        <v>0</v>
      </c>
      <c r="T534" s="36">
        <f t="shared" si="219"/>
        <v>0</v>
      </c>
      <c r="U534" s="196">
        <f>'09-22 Hourly Purch Alloc'!J528</f>
        <v>88.350388027663641</v>
      </c>
      <c r="V534" s="185">
        <f t="shared" si="220"/>
        <v>0</v>
      </c>
      <c r="W534" s="37">
        <f t="shared" si="221"/>
        <v>0</v>
      </c>
      <c r="X534" s="38">
        <f t="shared" si="222"/>
        <v>0</v>
      </c>
      <c r="Y534" s="39">
        <f t="shared" si="223"/>
        <v>0</v>
      </c>
      <c r="Z534" s="246"/>
      <c r="AA534" s="189">
        <f t="shared" si="224"/>
        <v>0</v>
      </c>
      <c r="AB534" s="25">
        <f t="shared" si="225"/>
        <v>0</v>
      </c>
      <c r="AD534" s="29"/>
      <c r="AE534" s="67">
        <f>'09-22 Gen Pivot'!V528</f>
        <v>0</v>
      </c>
      <c r="AF534" s="195">
        <f>'09-22 KP Int Load &amp; Marg Loss'!N524</f>
        <v>642.03</v>
      </c>
      <c r="AG534" s="302">
        <f>'09-22 KP Int Load &amp; Marg Loss'!V524</f>
        <v>12.18</v>
      </c>
      <c r="AH534" s="67">
        <f>'09-22 Gen Pivot'!W528</f>
        <v>0</v>
      </c>
      <c r="AJ534" s="197">
        <f>'09-22 Gen Pivot'!Y528</f>
        <v>0</v>
      </c>
      <c r="AL534" s="29">
        <f t="shared" si="202"/>
        <v>0</v>
      </c>
      <c r="AN534" s="29">
        <f t="shared" si="203"/>
        <v>0</v>
      </c>
      <c r="AP534" s="33">
        <f t="shared" si="204"/>
        <v>0</v>
      </c>
      <c r="AR534" s="197">
        <f>'09-22 Gen Pivot'!X528</f>
        <v>1404.9</v>
      </c>
    </row>
    <row r="535" spans="1:44" x14ac:dyDescent="0.25">
      <c r="A535" s="202">
        <f t="shared" si="226"/>
        <v>44826.833333332062</v>
      </c>
      <c r="B535" s="232"/>
      <c r="C535" s="174"/>
      <c r="D535" s="232"/>
      <c r="E535" s="131">
        <f t="shared" si="205"/>
        <v>0</v>
      </c>
      <c r="F535" s="50">
        <f t="shared" si="206"/>
        <v>0</v>
      </c>
      <c r="G535" s="49">
        <f t="shared" si="207"/>
        <v>0</v>
      </c>
      <c r="H535" s="54">
        <f>'09-22 Hourly Purch Alloc'!F529</f>
        <v>622.92200000000003</v>
      </c>
      <c r="I535" s="44">
        <f t="shared" si="208"/>
        <v>11.26</v>
      </c>
      <c r="J535" s="34">
        <f t="shared" si="209"/>
        <v>0</v>
      </c>
      <c r="K535" s="167">
        <f t="shared" si="210"/>
        <v>0</v>
      </c>
      <c r="L535" s="34">
        <f t="shared" si="211"/>
        <v>0</v>
      </c>
      <c r="M535" s="34">
        <f t="shared" si="212"/>
        <v>0</v>
      </c>
      <c r="N535" s="34">
        <f t="shared" si="213"/>
        <v>634.19000000000005</v>
      </c>
      <c r="O535" s="32">
        <f t="shared" si="214"/>
        <v>634.19000000000005</v>
      </c>
      <c r="P535" s="32">
        <f t="shared" si="215"/>
        <v>0</v>
      </c>
      <c r="Q535" s="32">
        <f t="shared" si="216"/>
        <v>0</v>
      </c>
      <c r="R535" s="36">
        <f t="shared" si="217"/>
        <v>0</v>
      </c>
      <c r="S535" s="36">
        <f t="shared" si="218"/>
        <v>0</v>
      </c>
      <c r="T535" s="36">
        <f t="shared" si="219"/>
        <v>0</v>
      </c>
      <c r="U535" s="196">
        <f>'09-22 Hourly Purch Alloc'!J529</f>
        <v>85.070446925939351</v>
      </c>
      <c r="V535" s="185">
        <f t="shared" si="220"/>
        <v>0</v>
      </c>
      <c r="W535" s="37">
        <f t="shared" si="221"/>
        <v>0</v>
      </c>
      <c r="X535" s="38">
        <f t="shared" si="222"/>
        <v>0</v>
      </c>
      <c r="Y535" s="39">
        <f t="shared" si="223"/>
        <v>0</v>
      </c>
      <c r="Z535" s="246"/>
      <c r="AA535" s="189">
        <f t="shared" si="224"/>
        <v>0</v>
      </c>
      <c r="AB535" s="25">
        <f t="shared" si="225"/>
        <v>0</v>
      </c>
      <c r="AD535" s="29"/>
      <c r="AE535" s="67">
        <f>'09-22 Gen Pivot'!V529</f>
        <v>0</v>
      </c>
      <c r="AF535" s="195">
        <f>'09-22 KP Int Load &amp; Marg Loss'!N525</f>
        <v>634.19000000000005</v>
      </c>
      <c r="AG535" s="302">
        <f>'09-22 KP Int Load &amp; Marg Loss'!V525</f>
        <v>11.26</v>
      </c>
      <c r="AH535" s="67">
        <f>'09-22 Gen Pivot'!W529</f>
        <v>0</v>
      </c>
      <c r="AJ535" s="197">
        <f>'09-22 Gen Pivot'!Y529</f>
        <v>0</v>
      </c>
      <c r="AL535" s="29">
        <f t="shared" si="202"/>
        <v>0</v>
      </c>
      <c r="AN535" s="29">
        <f t="shared" si="203"/>
        <v>0</v>
      </c>
      <c r="AP535" s="33">
        <f t="shared" si="204"/>
        <v>0</v>
      </c>
      <c r="AR535" s="197">
        <f>'09-22 Gen Pivot'!X529</f>
        <v>1404.9</v>
      </c>
    </row>
    <row r="536" spans="1:44" x14ac:dyDescent="0.25">
      <c r="A536" s="202">
        <f t="shared" si="226"/>
        <v>44826.874999998727</v>
      </c>
      <c r="B536" s="232"/>
      <c r="C536" s="174"/>
      <c r="D536" s="232"/>
      <c r="E536" s="131">
        <f t="shared" si="205"/>
        <v>0</v>
      </c>
      <c r="F536" s="50">
        <f t="shared" si="206"/>
        <v>0</v>
      </c>
      <c r="G536" s="49">
        <f t="shared" si="207"/>
        <v>0</v>
      </c>
      <c r="H536" s="54">
        <f>'09-22 Hourly Purch Alloc'!F530</f>
        <v>614.88800000000003</v>
      </c>
      <c r="I536" s="44">
        <f t="shared" si="208"/>
        <v>10.74</v>
      </c>
      <c r="J536" s="34">
        <f t="shared" si="209"/>
        <v>0</v>
      </c>
      <c r="K536" s="167">
        <f t="shared" si="210"/>
        <v>0</v>
      </c>
      <c r="L536" s="34">
        <f t="shared" si="211"/>
        <v>0</v>
      </c>
      <c r="M536" s="34">
        <f t="shared" si="212"/>
        <v>0</v>
      </c>
      <c r="N536" s="34">
        <f t="shared" si="213"/>
        <v>625.64</v>
      </c>
      <c r="O536" s="32">
        <f t="shared" si="214"/>
        <v>625.64</v>
      </c>
      <c r="P536" s="32">
        <f t="shared" si="215"/>
        <v>0</v>
      </c>
      <c r="Q536" s="32">
        <f t="shared" si="216"/>
        <v>0</v>
      </c>
      <c r="R536" s="36">
        <f t="shared" si="217"/>
        <v>0</v>
      </c>
      <c r="S536" s="36">
        <f t="shared" si="218"/>
        <v>0</v>
      </c>
      <c r="T536" s="36">
        <f t="shared" si="219"/>
        <v>0</v>
      </c>
      <c r="U536" s="196">
        <f>'09-22 Hourly Purch Alloc'!J530</f>
        <v>80.335984764705103</v>
      </c>
      <c r="V536" s="185">
        <f t="shared" si="220"/>
        <v>0</v>
      </c>
      <c r="W536" s="37">
        <f t="shared" si="221"/>
        <v>0</v>
      </c>
      <c r="X536" s="38">
        <f t="shared" si="222"/>
        <v>0</v>
      </c>
      <c r="Y536" s="39">
        <f t="shared" si="223"/>
        <v>0</v>
      </c>
      <c r="Z536" s="246"/>
      <c r="AA536" s="189">
        <f t="shared" si="224"/>
        <v>0</v>
      </c>
      <c r="AB536" s="25">
        <f t="shared" si="225"/>
        <v>0</v>
      </c>
      <c r="AD536" s="29"/>
      <c r="AE536" s="67">
        <f>'09-22 Gen Pivot'!V530</f>
        <v>0</v>
      </c>
      <c r="AF536" s="195">
        <f>'09-22 KP Int Load &amp; Marg Loss'!N526</f>
        <v>625.64</v>
      </c>
      <c r="AG536" s="302">
        <f>'09-22 KP Int Load &amp; Marg Loss'!V526</f>
        <v>10.74</v>
      </c>
      <c r="AH536" s="67">
        <f>'09-22 Gen Pivot'!W530</f>
        <v>0</v>
      </c>
      <c r="AJ536" s="197">
        <f>'09-22 Gen Pivot'!Y530</f>
        <v>0</v>
      </c>
      <c r="AL536" s="29">
        <f t="shared" si="202"/>
        <v>0</v>
      </c>
      <c r="AN536" s="29">
        <f t="shared" si="203"/>
        <v>0</v>
      </c>
      <c r="AP536" s="33">
        <f t="shared" si="204"/>
        <v>0</v>
      </c>
      <c r="AR536" s="197">
        <f>'09-22 Gen Pivot'!X530</f>
        <v>1404.9</v>
      </c>
    </row>
    <row r="537" spans="1:44" x14ac:dyDescent="0.25">
      <c r="A537" s="202">
        <f t="shared" si="226"/>
        <v>44826.916666665391</v>
      </c>
      <c r="B537" s="232"/>
      <c r="C537" s="174"/>
      <c r="D537" s="232"/>
      <c r="E537" s="131">
        <f t="shared" si="205"/>
        <v>0</v>
      </c>
      <c r="F537" s="50">
        <f t="shared" si="206"/>
        <v>0</v>
      </c>
      <c r="G537" s="49">
        <f t="shared" si="207"/>
        <v>0</v>
      </c>
      <c r="H537" s="54">
        <f>'09-22 Hourly Purch Alloc'!F531</f>
        <v>593.33499999999992</v>
      </c>
      <c r="I537" s="44">
        <f t="shared" si="208"/>
        <v>10.34</v>
      </c>
      <c r="J537" s="34">
        <f t="shared" si="209"/>
        <v>0</v>
      </c>
      <c r="K537" s="167">
        <f t="shared" si="210"/>
        <v>0</v>
      </c>
      <c r="L537" s="34">
        <f t="shared" si="211"/>
        <v>0</v>
      </c>
      <c r="M537" s="34">
        <f t="shared" si="212"/>
        <v>0</v>
      </c>
      <c r="N537" s="34">
        <f t="shared" si="213"/>
        <v>603.65999999999985</v>
      </c>
      <c r="O537" s="32">
        <f t="shared" si="214"/>
        <v>603.65999999999985</v>
      </c>
      <c r="P537" s="32">
        <f t="shared" si="215"/>
        <v>0</v>
      </c>
      <c r="Q537" s="32">
        <f t="shared" si="216"/>
        <v>0</v>
      </c>
      <c r="R537" s="36">
        <f t="shared" si="217"/>
        <v>0</v>
      </c>
      <c r="S537" s="36">
        <f t="shared" si="218"/>
        <v>0</v>
      </c>
      <c r="T537" s="36">
        <f t="shared" si="219"/>
        <v>0</v>
      </c>
      <c r="U537" s="196">
        <f>'09-22 Hourly Purch Alloc'!J531</f>
        <v>69.523390698340748</v>
      </c>
      <c r="V537" s="185">
        <f t="shared" si="220"/>
        <v>0</v>
      </c>
      <c r="W537" s="37">
        <f t="shared" si="221"/>
        <v>0</v>
      </c>
      <c r="X537" s="38">
        <f t="shared" si="222"/>
        <v>0</v>
      </c>
      <c r="Y537" s="39">
        <f t="shared" si="223"/>
        <v>0</v>
      </c>
      <c r="Z537" s="246"/>
      <c r="AA537" s="189">
        <f t="shared" si="224"/>
        <v>0</v>
      </c>
      <c r="AB537" s="25">
        <f t="shared" si="225"/>
        <v>0</v>
      </c>
      <c r="AD537" s="29"/>
      <c r="AE537" s="67">
        <f>'09-22 Gen Pivot'!V531</f>
        <v>0</v>
      </c>
      <c r="AF537" s="195">
        <f>'09-22 KP Int Load &amp; Marg Loss'!N527</f>
        <v>603.65999999999985</v>
      </c>
      <c r="AG537" s="302">
        <f>'09-22 KP Int Load &amp; Marg Loss'!V527</f>
        <v>10.34</v>
      </c>
      <c r="AH537" s="67">
        <f>'09-22 Gen Pivot'!W531</f>
        <v>0</v>
      </c>
      <c r="AJ537" s="197">
        <f>'09-22 Gen Pivot'!Y531</f>
        <v>0</v>
      </c>
      <c r="AL537" s="29">
        <f t="shared" si="202"/>
        <v>0</v>
      </c>
      <c r="AN537" s="29">
        <f t="shared" si="203"/>
        <v>0</v>
      </c>
      <c r="AP537" s="33">
        <f t="shared" si="204"/>
        <v>0</v>
      </c>
      <c r="AR537" s="197">
        <f>'09-22 Gen Pivot'!X531</f>
        <v>1404.9</v>
      </c>
    </row>
    <row r="538" spans="1:44" x14ac:dyDescent="0.25">
      <c r="A538" s="202">
        <f t="shared" si="226"/>
        <v>44826.958333332055</v>
      </c>
      <c r="B538" s="232"/>
      <c r="C538" s="174"/>
      <c r="D538" s="232"/>
      <c r="E538" s="131">
        <f t="shared" si="205"/>
        <v>0</v>
      </c>
      <c r="F538" s="50">
        <f t="shared" si="206"/>
        <v>0</v>
      </c>
      <c r="G538" s="49">
        <f t="shared" si="207"/>
        <v>0</v>
      </c>
      <c r="H538" s="54">
        <f>'09-22 Hourly Purch Alloc'!F532</f>
        <v>563.05599999999993</v>
      </c>
      <c r="I538" s="44">
        <f t="shared" si="208"/>
        <v>10.069999999999999</v>
      </c>
      <c r="J538" s="34">
        <f t="shared" si="209"/>
        <v>0</v>
      </c>
      <c r="K538" s="167">
        <f t="shared" si="210"/>
        <v>0</v>
      </c>
      <c r="L538" s="34">
        <f t="shared" si="211"/>
        <v>0</v>
      </c>
      <c r="M538" s="34">
        <f t="shared" si="212"/>
        <v>0</v>
      </c>
      <c r="N538" s="34">
        <f t="shared" si="213"/>
        <v>573.12000000000012</v>
      </c>
      <c r="O538" s="32">
        <f t="shared" si="214"/>
        <v>573.12000000000012</v>
      </c>
      <c r="P538" s="32">
        <f t="shared" si="215"/>
        <v>0</v>
      </c>
      <c r="Q538" s="32">
        <f t="shared" si="216"/>
        <v>0</v>
      </c>
      <c r="R538" s="36">
        <f t="shared" si="217"/>
        <v>0</v>
      </c>
      <c r="S538" s="36">
        <f t="shared" si="218"/>
        <v>0</v>
      </c>
      <c r="T538" s="36">
        <f t="shared" si="219"/>
        <v>0</v>
      </c>
      <c r="U538" s="196">
        <f>'09-22 Hourly Purch Alloc'!J532</f>
        <v>62.869922309681456</v>
      </c>
      <c r="V538" s="185">
        <f t="shared" si="220"/>
        <v>0</v>
      </c>
      <c r="W538" s="37">
        <f t="shared" si="221"/>
        <v>0</v>
      </c>
      <c r="X538" s="38">
        <f t="shared" si="222"/>
        <v>0</v>
      </c>
      <c r="Y538" s="39">
        <f t="shared" si="223"/>
        <v>0</v>
      </c>
      <c r="Z538" s="246"/>
      <c r="AA538" s="189">
        <f t="shared" si="224"/>
        <v>0</v>
      </c>
      <c r="AB538" s="25">
        <f t="shared" si="225"/>
        <v>0</v>
      </c>
      <c r="AD538" s="29"/>
      <c r="AE538" s="67">
        <f>'09-22 Gen Pivot'!V532</f>
        <v>0</v>
      </c>
      <c r="AF538" s="195">
        <f>'09-22 KP Int Load &amp; Marg Loss'!N528</f>
        <v>573.12000000000012</v>
      </c>
      <c r="AG538" s="302">
        <f>'09-22 KP Int Load &amp; Marg Loss'!V528</f>
        <v>10.069999999999999</v>
      </c>
      <c r="AH538" s="67">
        <f>'09-22 Gen Pivot'!W532</f>
        <v>0</v>
      </c>
      <c r="AJ538" s="197">
        <f>'09-22 Gen Pivot'!Y532</f>
        <v>0</v>
      </c>
      <c r="AL538" s="29">
        <f t="shared" si="202"/>
        <v>0</v>
      </c>
      <c r="AN538" s="29">
        <f t="shared" si="203"/>
        <v>0</v>
      </c>
      <c r="AP538" s="33">
        <f t="shared" si="204"/>
        <v>0</v>
      </c>
      <c r="AR538" s="197">
        <f>'09-22 Gen Pivot'!X532</f>
        <v>1404.9</v>
      </c>
    </row>
    <row r="539" spans="1:44" x14ac:dyDescent="0.25">
      <c r="A539" s="202">
        <f t="shared" si="226"/>
        <v>44826.999999998719</v>
      </c>
      <c r="B539" s="232"/>
      <c r="C539" s="174"/>
      <c r="D539" s="232"/>
      <c r="E539" s="131">
        <f t="shared" si="205"/>
        <v>0</v>
      </c>
      <c r="F539" s="50">
        <f t="shared" si="206"/>
        <v>0</v>
      </c>
      <c r="G539" s="49">
        <f t="shared" si="207"/>
        <v>0</v>
      </c>
      <c r="H539" s="54">
        <f>'09-22 Hourly Purch Alloc'!F533</f>
        <v>527.577</v>
      </c>
      <c r="I539" s="44">
        <f t="shared" si="208"/>
        <v>9.759999999999998</v>
      </c>
      <c r="J539" s="34">
        <f t="shared" si="209"/>
        <v>0</v>
      </c>
      <c r="K539" s="167">
        <f t="shared" si="210"/>
        <v>0</v>
      </c>
      <c r="L539" s="34">
        <f t="shared" si="211"/>
        <v>0</v>
      </c>
      <c r="M539" s="34">
        <f t="shared" si="212"/>
        <v>0</v>
      </c>
      <c r="N539" s="34">
        <f t="shared" si="213"/>
        <v>537.35</v>
      </c>
      <c r="O539" s="32">
        <f t="shared" si="214"/>
        <v>537.35</v>
      </c>
      <c r="P539" s="32">
        <f t="shared" si="215"/>
        <v>0</v>
      </c>
      <c r="Q539" s="32">
        <f t="shared" si="216"/>
        <v>0</v>
      </c>
      <c r="R539" s="36">
        <f t="shared" si="217"/>
        <v>0</v>
      </c>
      <c r="S539" s="36">
        <f t="shared" si="218"/>
        <v>0</v>
      </c>
      <c r="T539" s="36">
        <f t="shared" si="219"/>
        <v>0</v>
      </c>
      <c r="U539" s="196">
        <f>'09-22 Hourly Purch Alloc'!J533</f>
        <v>54.146953366048933</v>
      </c>
      <c r="V539" s="185">
        <f t="shared" si="220"/>
        <v>0</v>
      </c>
      <c r="W539" s="37">
        <f t="shared" si="221"/>
        <v>0</v>
      </c>
      <c r="X539" s="38">
        <f t="shared" si="222"/>
        <v>0</v>
      </c>
      <c r="Y539" s="39">
        <f t="shared" si="223"/>
        <v>0</v>
      </c>
      <c r="Z539" s="246"/>
      <c r="AA539" s="189">
        <f t="shared" si="224"/>
        <v>0</v>
      </c>
      <c r="AB539" s="25">
        <f t="shared" si="225"/>
        <v>0</v>
      </c>
      <c r="AD539" s="29"/>
      <c r="AE539" s="67">
        <f>'09-22 Gen Pivot'!V533</f>
        <v>0</v>
      </c>
      <c r="AF539" s="195">
        <f>'09-22 KP Int Load &amp; Marg Loss'!N529</f>
        <v>537.35</v>
      </c>
      <c r="AG539" s="302">
        <f>'09-22 KP Int Load &amp; Marg Loss'!V529</f>
        <v>9.759999999999998</v>
      </c>
      <c r="AH539" s="67">
        <f>'09-22 Gen Pivot'!W533</f>
        <v>0</v>
      </c>
      <c r="AJ539" s="197">
        <f>'09-22 Gen Pivot'!Y533</f>
        <v>0</v>
      </c>
      <c r="AL539" s="29">
        <f t="shared" si="202"/>
        <v>0</v>
      </c>
      <c r="AN539" s="29">
        <f t="shared" si="203"/>
        <v>0</v>
      </c>
      <c r="AP539" s="33">
        <f t="shared" si="204"/>
        <v>0</v>
      </c>
      <c r="AR539" s="197">
        <f>'09-22 Gen Pivot'!X533</f>
        <v>1404.9</v>
      </c>
    </row>
    <row r="540" spans="1:44" x14ac:dyDescent="0.25">
      <c r="A540" s="202">
        <f t="shared" si="226"/>
        <v>44827.041666665384</v>
      </c>
      <c r="B540" s="232"/>
      <c r="C540" s="174"/>
      <c r="D540" s="232"/>
      <c r="E540" s="131">
        <f t="shared" si="205"/>
        <v>0</v>
      </c>
      <c r="F540" s="50">
        <f t="shared" si="206"/>
        <v>0</v>
      </c>
      <c r="G540" s="49">
        <f t="shared" si="207"/>
        <v>0</v>
      </c>
      <c r="H540" s="54">
        <f>'09-22 Hourly Purch Alloc'!F534</f>
        <v>498.11400000000003</v>
      </c>
      <c r="I540" s="44">
        <f t="shared" si="208"/>
        <v>9.2899999999999991</v>
      </c>
      <c r="J540" s="34">
        <f t="shared" si="209"/>
        <v>0</v>
      </c>
      <c r="K540" s="167">
        <f t="shared" si="210"/>
        <v>0</v>
      </c>
      <c r="L540" s="34">
        <f t="shared" si="211"/>
        <v>0</v>
      </c>
      <c r="M540" s="34">
        <f t="shared" si="212"/>
        <v>0</v>
      </c>
      <c r="N540" s="34">
        <f t="shared" si="213"/>
        <v>507.42</v>
      </c>
      <c r="O540" s="32">
        <f t="shared" si="214"/>
        <v>507.42</v>
      </c>
      <c r="P540" s="32">
        <f t="shared" si="215"/>
        <v>0</v>
      </c>
      <c r="Q540" s="32">
        <f t="shared" si="216"/>
        <v>0</v>
      </c>
      <c r="R540" s="36">
        <f t="shared" si="217"/>
        <v>0</v>
      </c>
      <c r="S540" s="36">
        <f t="shared" si="218"/>
        <v>0</v>
      </c>
      <c r="T540" s="36">
        <f t="shared" si="219"/>
        <v>0</v>
      </c>
      <c r="U540" s="196">
        <f>'09-22 Hourly Purch Alloc'!J534</f>
        <v>48.896002794541005</v>
      </c>
      <c r="V540" s="185">
        <f t="shared" si="220"/>
        <v>0</v>
      </c>
      <c r="W540" s="37">
        <f t="shared" si="221"/>
        <v>0</v>
      </c>
      <c r="X540" s="38">
        <f t="shared" si="222"/>
        <v>0</v>
      </c>
      <c r="Y540" s="39">
        <f t="shared" si="223"/>
        <v>0</v>
      </c>
      <c r="Z540" s="246"/>
      <c r="AA540" s="189">
        <f t="shared" si="224"/>
        <v>0</v>
      </c>
      <c r="AB540" s="25">
        <f t="shared" si="225"/>
        <v>0</v>
      </c>
      <c r="AD540" s="29"/>
      <c r="AE540" s="67">
        <f>'09-22 Gen Pivot'!V534</f>
        <v>0</v>
      </c>
      <c r="AF540" s="195">
        <f>'09-22 KP Int Load &amp; Marg Loss'!N530</f>
        <v>507.42</v>
      </c>
      <c r="AG540" s="302">
        <f>'09-22 KP Int Load &amp; Marg Loss'!V530</f>
        <v>9.2899999999999991</v>
      </c>
      <c r="AH540" s="67">
        <f>'09-22 Gen Pivot'!W534</f>
        <v>0</v>
      </c>
      <c r="AJ540" s="197">
        <f>'09-22 Gen Pivot'!Y534</f>
        <v>0</v>
      </c>
      <c r="AL540" s="29">
        <f t="shared" si="202"/>
        <v>0</v>
      </c>
      <c r="AN540" s="29">
        <f t="shared" si="203"/>
        <v>0</v>
      </c>
      <c r="AP540" s="33">
        <f t="shared" si="204"/>
        <v>0</v>
      </c>
      <c r="AR540" s="197">
        <f>'09-22 Gen Pivot'!X534</f>
        <v>1404.9</v>
      </c>
    </row>
    <row r="541" spans="1:44" x14ac:dyDescent="0.25">
      <c r="A541" s="202">
        <f t="shared" si="226"/>
        <v>44827.083333332048</v>
      </c>
      <c r="B541" s="232"/>
      <c r="C541" s="174"/>
      <c r="D541" s="232"/>
      <c r="E541" s="131">
        <f t="shared" si="205"/>
        <v>0</v>
      </c>
      <c r="F541" s="50">
        <f t="shared" si="206"/>
        <v>0</v>
      </c>
      <c r="G541" s="49">
        <f t="shared" si="207"/>
        <v>0</v>
      </c>
      <c r="H541" s="54">
        <f>'09-22 Hourly Purch Alloc'!F535</f>
        <v>482.91300000000001</v>
      </c>
      <c r="I541" s="44">
        <f t="shared" si="208"/>
        <v>8.5799999999999983</v>
      </c>
      <c r="J541" s="34">
        <f t="shared" si="209"/>
        <v>0</v>
      </c>
      <c r="K541" s="167">
        <f t="shared" si="210"/>
        <v>0</v>
      </c>
      <c r="L541" s="34">
        <f t="shared" si="211"/>
        <v>0</v>
      </c>
      <c r="M541" s="34">
        <f t="shared" si="212"/>
        <v>0</v>
      </c>
      <c r="N541" s="34">
        <f t="shared" si="213"/>
        <v>491.48999999999995</v>
      </c>
      <c r="O541" s="32">
        <f t="shared" si="214"/>
        <v>491.48999999999995</v>
      </c>
      <c r="P541" s="32">
        <f t="shared" si="215"/>
        <v>0</v>
      </c>
      <c r="Q541" s="32">
        <f t="shared" si="216"/>
        <v>0</v>
      </c>
      <c r="R541" s="36">
        <f t="shared" si="217"/>
        <v>0</v>
      </c>
      <c r="S541" s="36">
        <f t="shared" si="218"/>
        <v>0</v>
      </c>
      <c r="T541" s="36">
        <f t="shared" si="219"/>
        <v>0</v>
      </c>
      <c r="U541" s="196">
        <f>'09-22 Hourly Purch Alloc'!J535</f>
        <v>45.836669491191998</v>
      </c>
      <c r="V541" s="185">
        <f t="shared" si="220"/>
        <v>0</v>
      </c>
      <c r="W541" s="37">
        <f t="shared" si="221"/>
        <v>0</v>
      </c>
      <c r="X541" s="38">
        <f t="shared" si="222"/>
        <v>0</v>
      </c>
      <c r="Y541" s="39">
        <f t="shared" si="223"/>
        <v>0</v>
      </c>
      <c r="Z541" s="246"/>
      <c r="AA541" s="189">
        <f t="shared" si="224"/>
        <v>0</v>
      </c>
      <c r="AB541" s="25">
        <f t="shared" si="225"/>
        <v>0</v>
      </c>
      <c r="AD541" s="29"/>
      <c r="AE541" s="67">
        <f>'09-22 Gen Pivot'!V535</f>
        <v>0</v>
      </c>
      <c r="AF541" s="195">
        <f>'09-22 KP Int Load &amp; Marg Loss'!N531</f>
        <v>491.48999999999995</v>
      </c>
      <c r="AG541" s="302">
        <f>'09-22 KP Int Load &amp; Marg Loss'!V531</f>
        <v>8.5799999999999983</v>
      </c>
      <c r="AH541" s="67">
        <f>'09-22 Gen Pivot'!W535</f>
        <v>0</v>
      </c>
      <c r="AJ541" s="197">
        <f>'09-22 Gen Pivot'!Y535</f>
        <v>0</v>
      </c>
      <c r="AL541" s="29">
        <f t="shared" si="202"/>
        <v>0</v>
      </c>
      <c r="AN541" s="29">
        <f t="shared" si="203"/>
        <v>0</v>
      </c>
      <c r="AP541" s="33">
        <f t="shared" si="204"/>
        <v>0</v>
      </c>
      <c r="AR541" s="197">
        <f>'09-22 Gen Pivot'!X535</f>
        <v>1404.9</v>
      </c>
    </row>
    <row r="542" spans="1:44" x14ac:dyDescent="0.25">
      <c r="A542" s="202">
        <f t="shared" si="226"/>
        <v>44827.124999998712</v>
      </c>
      <c r="B542" s="232"/>
      <c r="C542" s="174"/>
      <c r="D542" s="232"/>
      <c r="E542" s="131">
        <f t="shared" si="205"/>
        <v>0</v>
      </c>
      <c r="F542" s="50">
        <f t="shared" si="206"/>
        <v>0</v>
      </c>
      <c r="G542" s="49">
        <f t="shared" si="207"/>
        <v>0</v>
      </c>
      <c r="H542" s="54">
        <f>'09-22 Hourly Purch Alloc'!F536</f>
        <v>472.41900000000004</v>
      </c>
      <c r="I542" s="44">
        <f t="shared" si="208"/>
        <v>8.36</v>
      </c>
      <c r="J542" s="34">
        <f t="shared" si="209"/>
        <v>0</v>
      </c>
      <c r="K542" s="167">
        <f t="shared" si="210"/>
        <v>0</v>
      </c>
      <c r="L542" s="34">
        <f t="shared" si="211"/>
        <v>0</v>
      </c>
      <c r="M542" s="34">
        <f t="shared" si="212"/>
        <v>0</v>
      </c>
      <c r="N542" s="34">
        <f t="shared" si="213"/>
        <v>480.79</v>
      </c>
      <c r="O542" s="32">
        <f t="shared" si="214"/>
        <v>480.79</v>
      </c>
      <c r="P542" s="32">
        <f t="shared" si="215"/>
        <v>0</v>
      </c>
      <c r="Q542" s="32">
        <f t="shared" si="216"/>
        <v>0</v>
      </c>
      <c r="R542" s="36">
        <f t="shared" si="217"/>
        <v>0</v>
      </c>
      <c r="S542" s="36">
        <f t="shared" si="218"/>
        <v>0</v>
      </c>
      <c r="T542" s="36">
        <f t="shared" si="219"/>
        <v>0</v>
      </c>
      <c r="U542" s="196">
        <f>'09-22 Hourly Purch Alloc'!J536</f>
        <v>43.887478964647904</v>
      </c>
      <c r="V542" s="185">
        <f t="shared" si="220"/>
        <v>0</v>
      </c>
      <c r="W542" s="37">
        <f t="shared" si="221"/>
        <v>0</v>
      </c>
      <c r="X542" s="38">
        <f t="shared" si="222"/>
        <v>0</v>
      </c>
      <c r="Y542" s="39">
        <f t="shared" si="223"/>
        <v>0</v>
      </c>
      <c r="Z542" s="246"/>
      <c r="AA542" s="189">
        <f t="shared" si="224"/>
        <v>0</v>
      </c>
      <c r="AB542" s="25">
        <f t="shared" si="225"/>
        <v>0</v>
      </c>
      <c r="AD542" s="29"/>
      <c r="AE542" s="67">
        <f>'09-22 Gen Pivot'!V536</f>
        <v>0</v>
      </c>
      <c r="AF542" s="195">
        <f>'09-22 KP Int Load &amp; Marg Loss'!N532</f>
        <v>480.79</v>
      </c>
      <c r="AG542" s="302">
        <f>'09-22 KP Int Load &amp; Marg Loss'!V532</f>
        <v>8.36</v>
      </c>
      <c r="AH542" s="67">
        <f>'09-22 Gen Pivot'!W536</f>
        <v>0</v>
      </c>
      <c r="AJ542" s="197">
        <f>'09-22 Gen Pivot'!Y536</f>
        <v>0</v>
      </c>
      <c r="AL542" s="29">
        <f t="shared" si="202"/>
        <v>0</v>
      </c>
      <c r="AN542" s="29">
        <f t="shared" si="203"/>
        <v>0</v>
      </c>
      <c r="AP542" s="33">
        <f t="shared" si="204"/>
        <v>0</v>
      </c>
      <c r="AR542" s="197">
        <f>'09-22 Gen Pivot'!X536</f>
        <v>1404.9</v>
      </c>
    </row>
    <row r="543" spans="1:44" x14ac:dyDescent="0.25">
      <c r="A543" s="202">
        <f t="shared" si="226"/>
        <v>44827.166666665376</v>
      </c>
      <c r="B543" s="232"/>
      <c r="C543" s="174"/>
      <c r="D543" s="232"/>
      <c r="E543" s="131">
        <f t="shared" si="205"/>
        <v>0</v>
      </c>
      <c r="F543" s="50">
        <f t="shared" si="206"/>
        <v>0</v>
      </c>
      <c r="G543" s="49">
        <f t="shared" si="207"/>
        <v>0</v>
      </c>
      <c r="H543" s="54">
        <f>'09-22 Hourly Purch Alloc'!F537</f>
        <v>469.68700000000001</v>
      </c>
      <c r="I543" s="44">
        <f t="shared" si="208"/>
        <v>8.0699999999999985</v>
      </c>
      <c r="J543" s="34">
        <f t="shared" si="209"/>
        <v>0</v>
      </c>
      <c r="K543" s="167">
        <f t="shared" si="210"/>
        <v>0</v>
      </c>
      <c r="L543" s="34">
        <f t="shared" si="211"/>
        <v>0</v>
      </c>
      <c r="M543" s="34">
        <f t="shared" si="212"/>
        <v>0</v>
      </c>
      <c r="N543" s="34">
        <f t="shared" si="213"/>
        <v>477.76</v>
      </c>
      <c r="O543" s="32">
        <f t="shared" si="214"/>
        <v>477.76</v>
      </c>
      <c r="P543" s="32">
        <f t="shared" si="215"/>
        <v>0</v>
      </c>
      <c r="Q543" s="32">
        <f t="shared" si="216"/>
        <v>0</v>
      </c>
      <c r="R543" s="36">
        <f t="shared" si="217"/>
        <v>0</v>
      </c>
      <c r="S543" s="36">
        <f t="shared" si="218"/>
        <v>0</v>
      </c>
      <c r="T543" s="36">
        <f t="shared" si="219"/>
        <v>0</v>
      </c>
      <c r="U543" s="196">
        <f>'09-22 Hourly Purch Alloc'!J537</f>
        <v>43.541553466457451</v>
      </c>
      <c r="V543" s="185">
        <f t="shared" si="220"/>
        <v>0</v>
      </c>
      <c r="W543" s="37">
        <f t="shared" si="221"/>
        <v>0</v>
      </c>
      <c r="X543" s="38">
        <f t="shared" si="222"/>
        <v>0</v>
      </c>
      <c r="Y543" s="39">
        <f t="shared" si="223"/>
        <v>0</v>
      </c>
      <c r="Z543" s="246"/>
      <c r="AA543" s="189">
        <f t="shared" si="224"/>
        <v>0</v>
      </c>
      <c r="AB543" s="25">
        <f t="shared" si="225"/>
        <v>0</v>
      </c>
      <c r="AD543" s="29"/>
      <c r="AE543" s="67">
        <f>'09-22 Gen Pivot'!V537</f>
        <v>0</v>
      </c>
      <c r="AF543" s="195">
        <f>'09-22 KP Int Load &amp; Marg Loss'!N533</f>
        <v>477.76</v>
      </c>
      <c r="AG543" s="302">
        <f>'09-22 KP Int Load &amp; Marg Loss'!V533</f>
        <v>8.0699999999999985</v>
      </c>
      <c r="AH543" s="67">
        <f>'09-22 Gen Pivot'!W537</f>
        <v>0</v>
      </c>
      <c r="AJ543" s="197">
        <f>'09-22 Gen Pivot'!Y537</f>
        <v>0</v>
      </c>
      <c r="AL543" s="29">
        <f t="shared" si="202"/>
        <v>0</v>
      </c>
      <c r="AN543" s="29">
        <f t="shared" si="203"/>
        <v>0</v>
      </c>
      <c r="AP543" s="33">
        <f t="shared" si="204"/>
        <v>0</v>
      </c>
      <c r="AR543" s="197">
        <f>'09-22 Gen Pivot'!X537</f>
        <v>1404.9</v>
      </c>
    </row>
    <row r="544" spans="1:44" x14ac:dyDescent="0.25">
      <c r="A544" s="202">
        <f t="shared" si="226"/>
        <v>44827.208333332041</v>
      </c>
      <c r="B544" s="232"/>
      <c r="C544" s="174"/>
      <c r="D544" s="232"/>
      <c r="E544" s="131">
        <f t="shared" si="205"/>
        <v>0</v>
      </c>
      <c r="F544" s="50">
        <f t="shared" si="206"/>
        <v>0</v>
      </c>
      <c r="G544" s="49">
        <f t="shared" si="207"/>
        <v>0</v>
      </c>
      <c r="H544" s="54">
        <f>'09-22 Hourly Purch Alloc'!F538</f>
        <v>474.10399999999998</v>
      </c>
      <c r="I544" s="44">
        <f t="shared" si="208"/>
        <v>7.33</v>
      </c>
      <c r="J544" s="34">
        <f t="shared" si="209"/>
        <v>0</v>
      </c>
      <c r="K544" s="167">
        <f t="shared" si="210"/>
        <v>0</v>
      </c>
      <c r="L544" s="34">
        <f t="shared" si="211"/>
        <v>0</v>
      </c>
      <c r="M544" s="34">
        <f t="shared" si="212"/>
        <v>0</v>
      </c>
      <c r="N544" s="34">
        <f t="shared" si="213"/>
        <v>481.45</v>
      </c>
      <c r="O544" s="32">
        <f t="shared" si="214"/>
        <v>481.45</v>
      </c>
      <c r="P544" s="32">
        <f t="shared" si="215"/>
        <v>0</v>
      </c>
      <c r="Q544" s="32">
        <f t="shared" si="216"/>
        <v>0</v>
      </c>
      <c r="R544" s="36">
        <f t="shared" si="217"/>
        <v>0</v>
      </c>
      <c r="S544" s="36">
        <f t="shared" si="218"/>
        <v>0</v>
      </c>
      <c r="T544" s="36">
        <f t="shared" si="219"/>
        <v>0</v>
      </c>
      <c r="U544" s="196">
        <f>'09-22 Hourly Purch Alloc'!J538</f>
        <v>43.780920085044635</v>
      </c>
      <c r="V544" s="185">
        <f t="shared" si="220"/>
        <v>0</v>
      </c>
      <c r="W544" s="37">
        <f t="shared" si="221"/>
        <v>0</v>
      </c>
      <c r="X544" s="38">
        <f t="shared" si="222"/>
        <v>0</v>
      </c>
      <c r="Y544" s="39">
        <f t="shared" si="223"/>
        <v>0</v>
      </c>
      <c r="Z544" s="246"/>
      <c r="AA544" s="189">
        <f t="shared" si="224"/>
        <v>0</v>
      </c>
      <c r="AB544" s="25">
        <f t="shared" si="225"/>
        <v>0</v>
      </c>
      <c r="AD544" s="29"/>
      <c r="AE544" s="67">
        <f>'09-22 Gen Pivot'!V538</f>
        <v>0</v>
      </c>
      <c r="AF544" s="195">
        <f>'09-22 KP Int Load &amp; Marg Loss'!N534</f>
        <v>481.45</v>
      </c>
      <c r="AG544" s="302">
        <f>'09-22 KP Int Load &amp; Marg Loss'!V534</f>
        <v>7.33</v>
      </c>
      <c r="AH544" s="67">
        <f>'09-22 Gen Pivot'!W538</f>
        <v>0</v>
      </c>
      <c r="AJ544" s="197">
        <f>'09-22 Gen Pivot'!Y538</f>
        <v>0</v>
      </c>
      <c r="AL544" s="29">
        <f t="shared" ref="AL544:AL607" si="227">AH544-AJ544</f>
        <v>0</v>
      </c>
      <c r="AN544" s="29">
        <f t="shared" ref="AN544:AN607" si="228">AE544</f>
        <v>0</v>
      </c>
      <c r="AP544" s="33">
        <f t="shared" ref="AP544:AP607" si="229">L544-M544</f>
        <v>0</v>
      </c>
      <c r="AR544" s="197">
        <f>'09-22 Gen Pivot'!X538</f>
        <v>1404.9</v>
      </c>
    </row>
    <row r="545" spans="1:44" x14ac:dyDescent="0.25">
      <c r="A545" s="202">
        <f t="shared" si="226"/>
        <v>44827.249999998705</v>
      </c>
      <c r="B545" s="232"/>
      <c r="C545" s="174"/>
      <c r="D545" s="232"/>
      <c r="E545" s="131">
        <f t="shared" si="205"/>
        <v>0</v>
      </c>
      <c r="F545" s="50">
        <f t="shared" si="206"/>
        <v>0</v>
      </c>
      <c r="G545" s="49">
        <f t="shared" si="207"/>
        <v>0</v>
      </c>
      <c r="H545" s="54">
        <f>'09-22 Hourly Purch Alloc'!F539</f>
        <v>490.86399999999998</v>
      </c>
      <c r="I545" s="44">
        <f t="shared" si="208"/>
        <v>7.33</v>
      </c>
      <c r="J545" s="34">
        <f t="shared" si="209"/>
        <v>0</v>
      </c>
      <c r="K545" s="167">
        <f t="shared" si="210"/>
        <v>0</v>
      </c>
      <c r="L545" s="34">
        <f t="shared" si="211"/>
        <v>0</v>
      </c>
      <c r="M545" s="34">
        <f t="shared" si="212"/>
        <v>0</v>
      </c>
      <c r="N545" s="34">
        <f t="shared" si="213"/>
        <v>498.19999999999993</v>
      </c>
      <c r="O545" s="32">
        <f t="shared" si="214"/>
        <v>498.19999999999993</v>
      </c>
      <c r="P545" s="32">
        <f t="shared" si="215"/>
        <v>0</v>
      </c>
      <c r="Q545" s="32">
        <f t="shared" si="216"/>
        <v>0</v>
      </c>
      <c r="R545" s="36">
        <f t="shared" si="217"/>
        <v>0</v>
      </c>
      <c r="S545" s="36">
        <f t="shared" si="218"/>
        <v>0</v>
      </c>
      <c r="T545" s="36">
        <f t="shared" si="219"/>
        <v>0</v>
      </c>
      <c r="U545" s="196">
        <f>'09-22 Hourly Purch Alloc'!J539</f>
        <v>49.520533638645333</v>
      </c>
      <c r="V545" s="185">
        <f t="shared" si="220"/>
        <v>0</v>
      </c>
      <c r="W545" s="37">
        <f t="shared" si="221"/>
        <v>0</v>
      </c>
      <c r="X545" s="38">
        <f t="shared" si="222"/>
        <v>0</v>
      </c>
      <c r="Y545" s="39">
        <f t="shared" si="223"/>
        <v>0</v>
      </c>
      <c r="Z545" s="246"/>
      <c r="AA545" s="189">
        <f t="shared" si="224"/>
        <v>0</v>
      </c>
      <c r="AB545" s="25">
        <f t="shared" si="225"/>
        <v>0</v>
      </c>
      <c r="AD545" s="29"/>
      <c r="AE545" s="67">
        <f>'09-22 Gen Pivot'!V539</f>
        <v>0</v>
      </c>
      <c r="AF545" s="195">
        <f>'09-22 KP Int Load &amp; Marg Loss'!N535</f>
        <v>498.19999999999993</v>
      </c>
      <c r="AG545" s="302">
        <f>'09-22 KP Int Load &amp; Marg Loss'!V535</f>
        <v>7.33</v>
      </c>
      <c r="AH545" s="67">
        <f>'09-22 Gen Pivot'!W539</f>
        <v>0</v>
      </c>
      <c r="AJ545" s="197">
        <f>'09-22 Gen Pivot'!Y539</f>
        <v>0</v>
      </c>
      <c r="AL545" s="29">
        <f t="shared" si="227"/>
        <v>0</v>
      </c>
      <c r="AN545" s="29">
        <f t="shared" si="228"/>
        <v>0</v>
      </c>
      <c r="AP545" s="33">
        <f t="shared" si="229"/>
        <v>0</v>
      </c>
      <c r="AR545" s="197">
        <f>'09-22 Gen Pivot'!X539</f>
        <v>1404.9</v>
      </c>
    </row>
    <row r="546" spans="1:44" x14ac:dyDescent="0.25">
      <c r="A546" s="202">
        <f t="shared" si="226"/>
        <v>44827.291666665369</v>
      </c>
      <c r="B546" s="232"/>
      <c r="C546" s="174"/>
      <c r="D546" s="232"/>
      <c r="E546" s="131">
        <f t="shared" si="205"/>
        <v>0</v>
      </c>
      <c r="F546" s="50">
        <f t="shared" si="206"/>
        <v>0</v>
      </c>
      <c r="G546" s="49">
        <f t="shared" si="207"/>
        <v>0</v>
      </c>
      <c r="H546" s="54">
        <f>'09-22 Hourly Purch Alloc'!F540</f>
        <v>524.33399999999995</v>
      </c>
      <c r="I546" s="44">
        <f t="shared" si="208"/>
        <v>7.8100000000000005</v>
      </c>
      <c r="J546" s="34">
        <f t="shared" si="209"/>
        <v>0</v>
      </c>
      <c r="K546" s="167">
        <f t="shared" si="210"/>
        <v>0</v>
      </c>
      <c r="L546" s="34">
        <f t="shared" si="211"/>
        <v>0</v>
      </c>
      <c r="M546" s="34">
        <f t="shared" si="212"/>
        <v>0</v>
      </c>
      <c r="N546" s="34">
        <f t="shared" si="213"/>
        <v>532.15</v>
      </c>
      <c r="O546" s="32">
        <f t="shared" si="214"/>
        <v>532.15</v>
      </c>
      <c r="P546" s="32">
        <f t="shared" si="215"/>
        <v>0</v>
      </c>
      <c r="Q546" s="32">
        <f t="shared" si="216"/>
        <v>0</v>
      </c>
      <c r="R546" s="36">
        <f t="shared" si="217"/>
        <v>0</v>
      </c>
      <c r="S546" s="36">
        <f t="shared" si="218"/>
        <v>0</v>
      </c>
      <c r="T546" s="36">
        <f t="shared" si="219"/>
        <v>0</v>
      </c>
      <c r="U546" s="196">
        <f>'09-22 Hourly Purch Alloc'!J540</f>
        <v>64.528448122761461</v>
      </c>
      <c r="V546" s="185">
        <f t="shared" si="220"/>
        <v>0</v>
      </c>
      <c r="W546" s="37">
        <f t="shared" si="221"/>
        <v>0</v>
      </c>
      <c r="X546" s="38">
        <f t="shared" si="222"/>
        <v>0</v>
      </c>
      <c r="Y546" s="39">
        <f t="shared" si="223"/>
        <v>0</v>
      </c>
      <c r="Z546" s="246"/>
      <c r="AA546" s="189">
        <f t="shared" si="224"/>
        <v>0</v>
      </c>
      <c r="AB546" s="25">
        <f t="shared" si="225"/>
        <v>0</v>
      </c>
      <c r="AD546" s="29"/>
      <c r="AE546" s="67">
        <f>'09-22 Gen Pivot'!V540</f>
        <v>0</v>
      </c>
      <c r="AF546" s="195">
        <f>'09-22 KP Int Load &amp; Marg Loss'!N536</f>
        <v>532.15</v>
      </c>
      <c r="AG546" s="302">
        <f>'09-22 KP Int Load &amp; Marg Loss'!V536</f>
        <v>7.8100000000000005</v>
      </c>
      <c r="AH546" s="67">
        <f>'09-22 Gen Pivot'!W540</f>
        <v>0</v>
      </c>
      <c r="AJ546" s="197">
        <f>'09-22 Gen Pivot'!Y540</f>
        <v>0</v>
      </c>
      <c r="AL546" s="29">
        <f t="shared" si="227"/>
        <v>0</v>
      </c>
      <c r="AN546" s="29">
        <f t="shared" si="228"/>
        <v>0</v>
      </c>
      <c r="AP546" s="33">
        <f t="shared" si="229"/>
        <v>0</v>
      </c>
      <c r="AR546" s="197">
        <f>'09-22 Gen Pivot'!X540</f>
        <v>1404.9</v>
      </c>
    </row>
    <row r="547" spans="1:44" x14ac:dyDescent="0.25">
      <c r="A547" s="202">
        <f t="shared" si="226"/>
        <v>44827.333333332033</v>
      </c>
      <c r="B547" s="232"/>
      <c r="C547" s="174"/>
      <c r="D547" s="232"/>
      <c r="E547" s="131">
        <f t="shared" si="205"/>
        <v>0</v>
      </c>
      <c r="F547" s="50">
        <f t="shared" si="206"/>
        <v>0</v>
      </c>
      <c r="G547" s="49">
        <f t="shared" si="207"/>
        <v>0</v>
      </c>
      <c r="H547" s="54">
        <f>'09-22 Hourly Purch Alloc'!F541</f>
        <v>551.00400000000002</v>
      </c>
      <c r="I547" s="44">
        <f t="shared" si="208"/>
        <v>7.71</v>
      </c>
      <c r="J547" s="34">
        <f t="shared" si="209"/>
        <v>0</v>
      </c>
      <c r="K547" s="167">
        <f t="shared" si="210"/>
        <v>0</v>
      </c>
      <c r="L547" s="34">
        <f t="shared" si="211"/>
        <v>0</v>
      </c>
      <c r="M547" s="34">
        <f t="shared" si="212"/>
        <v>0</v>
      </c>
      <c r="N547" s="34">
        <f t="shared" si="213"/>
        <v>558.71999999999991</v>
      </c>
      <c r="O547" s="32">
        <f t="shared" si="214"/>
        <v>558.71999999999991</v>
      </c>
      <c r="P547" s="32">
        <f t="shared" si="215"/>
        <v>0</v>
      </c>
      <c r="Q547" s="32">
        <f t="shared" si="216"/>
        <v>0</v>
      </c>
      <c r="R547" s="36">
        <f t="shared" si="217"/>
        <v>0</v>
      </c>
      <c r="S547" s="36">
        <f t="shared" si="218"/>
        <v>0</v>
      </c>
      <c r="T547" s="36">
        <f t="shared" si="219"/>
        <v>0</v>
      </c>
      <c r="U547" s="196">
        <f>'09-22 Hourly Purch Alloc'!J541</f>
        <v>65.14248500555351</v>
      </c>
      <c r="V547" s="185">
        <f t="shared" si="220"/>
        <v>0</v>
      </c>
      <c r="W547" s="37">
        <f t="shared" si="221"/>
        <v>0</v>
      </c>
      <c r="X547" s="38">
        <f t="shared" si="222"/>
        <v>0</v>
      </c>
      <c r="Y547" s="39">
        <f t="shared" si="223"/>
        <v>0</v>
      </c>
      <c r="Z547" s="246"/>
      <c r="AA547" s="189">
        <f t="shared" si="224"/>
        <v>0</v>
      </c>
      <c r="AB547" s="25">
        <f t="shared" si="225"/>
        <v>0</v>
      </c>
      <c r="AD547" s="29"/>
      <c r="AE547" s="67">
        <f>'09-22 Gen Pivot'!V541</f>
        <v>0</v>
      </c>
      <c r="AF547" s="195">
        <f>'09-22 KP Int Load &amp; Marg Loss'!N537</f>
        <v>558.71999999999991</v>
      </c>
      <c r="AG547" s="302">
        <f>'09-22 KP Int Load &amp; Marg Loss'!V537</f>
        <v>7.71</v>
      </c>
      <c r="AH547" s="67">
        <f>'09-22 Gen Pivot'!W541</f>
        <v>0</v>
      </c>
      <c r="AJ547" s="197">
        <f>'09-22 Gen Pivot'!Y541</f>
        <v>0</v>
      </c>
      <c r="AL547" s="29">
        <f t="shared" si="227"/>
        <v>0</v>
      </c>
      <c r="AN547" s="29">
        <f t="shared" si="228"/>
        <v>0</v>
      </c>
      <c r="AP547" s="33">
        <f t="shared" si="229"/>
        <v>0</v>
      </c>
      <c r="AR547" s="197">
        <f>'09-22 Gen Pivot'!X541</f>
        <v>1404.9</v>
      </c>
    </row>
    <row r="548" spans="1:44" x14ac:dyDescent="0.25">
      <c r="A548" s="202">
        <f t="shared" si="226"/>
        <v>44827.374999998698</v>
      </c>
      <c r="B548" s="232"/>
      <c r="C548" s="174"/>
      <c r="D548" s="232"/>
      <c r="E548" s="131">
        <f t="shared" si="205"/>
        <v>0</v>
      </c>
      <c r="F548" s="50">
        <f t="shared" si="206"/>
        <v>0</v>
      </c>
      <c r="G548" s="49">
        <f t="shared" si="207"/>
        <v>0</v>
      </c>
      <c r="H548" s="54">
        <f>'09-22 Hourly Purch Alloc'!F542</f>
        <v>557.23400000000004</v>
      </c>
      <c r="I548" s="44">
        <f t="shared" si="208"/>
        <v>7.2</v>
      </c>
      <c r="J548" s="34">
        <f t="shared" si="209"/>
        <v>0</v>
      </c>
      <c r="K548" s="167">
        <f t="shared" si="210"/>
        <v>0</v>
      </c>
      <c r="L548" s="34">
        <f t="shared" si="211"/>
        <v>0</v>
      </c>
      <c r="M548" s="34">
        <f t="shared" si="212"/>
        <v>0</v>
      </c>
      <c r="N548" s="34">
        <f t="shared" si="213"/>
        <v>564.43999999999994</v>
      </c>
      <c r="O548" s="32">
        <f t="shared" si="214"/>
        <v>564.43999999999994</v>
      </c>
      <c r="P548" s="32">
        <f t="shared" si="215"/>
        <v>0</v>
      </c>
      <c r="Q548" s="32">
        <f t="shared" si="216"/>
        <v>0</v>
      </c>
      <c r="R548" s="36">
        <f t="shared" si="217"/>
        <v>0</v>
      </c>
      <c r="S548" s="36">
        <f t="shared" si="218"/>
        <v>0</v>
      </c>
      <c r="T548" s="36">
        <f t="shared" si="219"/>
        <v>0</v>
      </c>
      <c r="U548" s="196">
        <f>'09-22 Hourly Purch Alloc'!J542</f>
        <v>56.263178198028115</v>
      </c>
      <c r="V548" s="185">
        <f t="shared" si="220"/>
        <v>0</v>
      </c>
      <c r="W548" s="37">
        <f t="shared" si="221"/>
        <v>0</v>
      </c>
      <c r="X548" s="38">
        <f t="shared" si="222"/>
        <v>0</v>
      </c>
      <c r="Y548" s="39">
        <f t="shared" si="223"/>
        <v>0</v>
      </c>
      <c r="Z548" s="246"/>
      <c r="AA548" s="189">
        <f t="shared" si="224"/>
        <v>0</v>
      </c>
      <c r="AB548" s="25">
        <f t="shared" si="225"/>
        <v>0</v>
      </c>
      <c r="AD548" s="29"/>
      <c r="AE548" s="67">
        <f>'09-22 Gen Pivot'!V542</f>
        <v>0</v>
      </c>
      <c r="AF548" s="195">
        <f>'09-22 KP Int Load &amp; Marg Loss'!N538</f>
        <v>564.43999999999994</v>
      </c>
      <c r="AG548" s="302">
        <f>'09-22 KP Int Load &amp; Marg Loss'!V538</f>
        <v>7.2</v>
      </c>
      <c r="AH548" s="67">
        <f>'09-22 Gen Pivot'!W542</f>
        <v>0</v>
      </c>
      <c r="AJ548" s="197">
        <f>'09-22 Gen Pivot'!Y542</f>
        <v>0</v>
      </c>
      <c r="AL548" s="29">
        <f t="shared" si="227"/>
        <v>0</v>
      </c>
      <c r="AN548" s="29">
        <f t="shared" si="228"/>
        <v>0</v>
      </c>
      <c r="AP548" s="33">
        <f t="shared" si="229"/>
        <v>0</v>
      </c>
      <c r="AR548" s="197">
        <f>'09-22 Gen Pivot'!X542</f>
        <v>1404.9</v>
      </c>
    </row>
    <row r="549" spans="1:44" x14ac:dyDescent="0.25">
      <c r="A549" s="202">
        <f t="shared" si="226"/>
        <v>44827.416666665362</v>
      </c>
      <c r="B549" s="232"/>
      <c r="C549" s="174"/>
      <c r="D549" s="232"/>
      <c r="E549" s="131">
        <f t="shared" si="205"/>
        <v>0</v>
      </c>
      <c r="F549" s="50">
        <f t="shared" si="206"/>
        <v>0</v>
      </c>
      <c r="G549" s="49">
        <f t="shared" si="207"/>
        <v>0</v>
      </c>
      <c r="H549" s="54">
        <f>'09-22 Hourly Purch Alloc'!F543</f>
        <v>560.072</v>
      </c>
      <c r="I549" s="44">
        <f t="shared" si="208"/>
        <v>7.18</v>
      </c>
      <c r="J549" s="34">
        <f t="shared" si="209"/>
        <v>0</v>
      </c>
      <c r="K549" s="167">
        <f t="shared" si="210"/>
        <v>0</v>
      </c>
      <c r="L549" s="34">
        <f t="shared" si="211"/>
        <v>0</v>
      </c>
      <c r="M549" s="34">
        <f t="shared" si="212"/>
        <v>0</v>
      </c>
      <c r="N549" s="34">
        <f t="shared" si="213"/>
        <v>567.25000000000011</v>
      </c>
      <c r="O549" s="32">
        <f t="shared" si="214"/>
        <v>567.25000000000011</v>
      </c>
      <c r="P549" s="32">
        <f t="shared" si="215"/>
        <v>0</v>
      </c>
      <c r="Q549" s="32">
        <f t="shared" si="216"/>
        <v>0</v>
      </c>
      <c r="R549" s="36">
        <f t="shared" si="217"/>
        <v>0</v>
      </c>
      <c r="S549" s="36">
        <f t="shared" si="218"/>
        <v>0</v>
      </c>
      <c r="T549" s="36">
        <f t="shared" si="219"/>
        <v>0</v>
      </c>
      <c r="U549" s="196">
        <f>'09-22 Hourly Purch Alloc'!J543</f>
        <v>55.782553885928955</v>
      </c>
      <c r="V549" s="185">
        <f t="shared" si="220"/>
        <v>0</v>
      </c>
      <c r="W549" s="37">
        <f t="shared" si="221"/>
        <v>0</v>
      </c>
      <c r="X549" s="38">
        <f t="shared" si="222"/>
        <v>0</v>
      </c>
      <c r="Y549" s="39">
        <f t="shared" si="223"/>
        <v>0</v>
      </c>
      <c r="Z549" s="246"/>
      <c r="AA549" s="189">
        <f t="shared" si="224"/>
        <v>0</v>
      </c>
      <c r="AB549" s="25">
        <f t="shared" si="225"/>
        <v>0</v>
      </c>
      <c r="AD549" s="29"/>
      <c r="AE549" s="67">
        <f>'09-22 Gen Pivot'!V543</f>
        <v>0</v>
      </c>
      <c r="AF549" s="195">
        <f>'09-22 KP Int Load &amp; Marg Loss'!N539</f>
        <v>567.25000000000011</v>
      </c>
      <c r="AG549" s="302">
        <f>'09-22 KP Int Load &amp; Marg Loss'!V539</f>
        <v>7.18</v>
      </c>
      <c r="AH549" s="67">
        <f>'09-22 Gen Pivot'!W543</f>
        <v>0</v>
      </c>
      <c r="AJ549" s="197">
        <f>'09-22 Gen Pivot'!Y543</f>
        <v>0</v>
      </c>
      <c r="AL549" s="29">
        <f t="shared" si="227"/>
        <v>0</v>
      </c>
      <c r="AN549" s="29">
        <f t="shared" si="228"/>
        <v>0</v>
      </c>
      <c r="AP549" s="33">
        <f t="shared" si="229"/>
        <v>0</v>
      </c>
      <c r="AR549" s="197">
        <f>'09-22 Gen Pivot'!X543</f>
        <v>1404.9</v>
      </c>
    </row>
    <row r="550" spans="1:44" x14ac:dyDescent="0.25">
      <c r="A550" s="202">
        <f t="shared" si="226"/>
        <v>44827.458333332026</v>
      </c>
      <c r="B550" s="232"/>
      <c r="C550" s="174"/>
      <c r="D550" s="232"/>
      <c r="E550" s="131">
        <f t="shared" si="205"/>
        <v>0</v>
      </c>
      <c r="F550" s="50">
        <f t="shared" si="206"/>
        <v>0</v>
      </c>
      <c r="G550" s="49">
        <f t="shared" si="207"/>
        <v>0</v>
      </c>
      <c r="H550" s="54">
        <f>'09-22 Hourly Purch Alloc'!F544</f>
        <v>564.61400000000003</v>
      </c>
      <c r="I550" s="44">
        <f t="shared" si="208"/>
        <v>7.3</v>
      </c>
      <c r="J550" s="34">
        <f t="shared" si="209"/>
        <v>0</v>
      </c>
      <c r="K550" s="167">
        <f t="shared" si="210"/>
        <v>0</v>
      </c>
      <c r="L550" s="34">
        <f t="shared" si="211"/>
        <v>0</v>
      </c>
      <c r="M550" s="34">
        <f t="shared" si="212"/>
        <v>0</v>
      </c>
      <c r="N550" s="34">
        <f t="shared" si="213"/>
        <v>571.91</v>
      </c>
      <c r="O550" s="32">
        <f t="shared" si="214"/>
        <v>571.91</v>
      </c>
      <c r="P550" s="32">
        <f t="shared" si="215"/>
        <v>0</v>
      </c>
      <c r="Q550" s="32">
        <f t="shared" si="216"/>
        <v>0</v>
      </c>
      <c r="R550" s="36">
        <f t="shared" si="217"/>
        <v>0</v>
      </c>
      <c r="S550" s="36">
        <f t="shared" si="218"/>
        <v>0</v>
      </c>
      <c r="T550" s="36">
        <f t="shared" si="219"/>
        <v>0</v>
      </c>
      <c r="U550" s="196">
        <f>'09-22 Hourly Purch Alloc'!J544</f>
        <v>58.067383291948119</v>
      </c>
      <c r="V550" s="185">
        <f t="shared" si="220"/>
        <v>0</v>
      </c>
      <c r="W550" s="37">
        <f t="shared" si="221"/>
        <v>0</v>
      </c>
      <c r="X550" s="38">
        <f t="shared" si="222"/>
        <v>0</v>
      </c>
      <c r="Y550" s="39">
        <f t="shared" si="223"/>
        <v>0</v>
      </c>
      <c r="Z550" s="246"/>
      <c r="AA550" s="189">
        <f t="shared" si="224"/>
        <v>0</v>
      </c>
      <c r="AB550" s="25">
        <f t="shared" si="225"/>
        <v>0</v>
      </c>
      <c r="AD550" s="29"/>
      <c r="AE550" s="67">
        <f>'09-22 Gen Pivot'!V544</f>
        <v>0</v>
      </c>
      <c r="AF550" s="195">
        <f>'09-22 KP Int Load &amp; Marg Loss'!N540</f>
        <v>571.91</v>
      </c>
      <c r="AG550" s="302">
        <f>'09-22 KP Int Load &amp; Marg Loss'!V540</f>
        <v>7.3</v>
      </c>
      <c r="AH550" s="67">
        <f>'09-22 Gen Pivot'!W544</f>
        <v>0</v>
      </c>
      <c r="AJ550" s="197">
        <f>'09-22 Gen Pivot'!Y544</f>
        <v>0</v>
      </c>
      <c r="AL550" s="29">
        <f t="shared" si="227"/>
        <v>0</v>
      </c>
      <c r="AN550" s="29">
        <f t="shared" si="228"/>
        <v>0</v>
      </c>
      <c r="AP550" s="33">
        <f t="shared" si="229"/>
        <v>0</v>
      </c>
      <c r="AR550" s="197">
        <f>'09-22 Gen Pivot'!X544</f>
        <v>1404.9</v>
      </c>
    </row>
    <row r="551" spans="1:44" x14ac:dyDescent="0.25">
      <c r="A551" s="202">
        <f t="shared" si="226"/>
        <v>44827.49999999869</v>
      </c>
      <c r="B551" s="232"/>
      <c r="C551" s="174"/>
      <c r="D551" s="232"/>
      <c r="E551" s="131">
        <f t="shared" si="205"/>
        <v>0</v>
      </c>
      <c r="F551" s="50">
        <f t="shared" si="206"/>
        <v>0</v>
      </c>
      <c r="G551" s="49">
        <f t="shared" si="207"/>
        <v>0</v>
      </c>
      <c r="H551" s="54">
        <f>'09-22 Hourly Purch Alloc'!F545</f>
        <v>567.62099999999998</v>
      </c>
      <c r="I551" s="44">
        <f t="shared" si="208"/>
        <v>7.28</v>
      </c>
      <c r="J551" s="34">
        <f t="shared" si="209"/>
        <v>0</v>
      </c>
      <c r="K551" s="167">
        <f t="shared" si="210"/>
        <v>0</v>
      </c>
      <c r="L551" s="34">
        <f t="shared" si="211"/>
        <v>0</v>
      </c>
      <c r="M551" s="34">
        <f t="shared" si="212"/>
        <v>0</v>
      </c>
      <c r="N551" s="34">
        <f t="shared" si="213"/>
        <v>574.91</v>
      </c>
      <c r="O551" s="32">
        <f t="shared" si="214"/>
        <v>574.91</v>
      </c>
      <c r="P551" s="32">
        <f t="shared" si="215"/>
        <v>0</v>
      </c>
      <c r="Q551" s="32">
        <f t="shared" si="216"/>
        <v>0</v>
      </c>
      <c r="R551" s="36">
        <f t="shared" si="217"/>
        <v>0</v>
      </c>
      <c r="S551" s="36">
        <f t="shared" si="218"/>
        <v>0</v>
      </c>
      <c r="T551" s="36">
        <f t="shared" si="219"/>
        <v>0</v>
      </c>
      <c r="U551" s="196">
        <f>'09-22 Hourly Purch Alloc'!J545</f>
        <v>56.141236487022155</v>
      </c>
      <c r="V551" s="185">
        <f t="shared" si="220"/>
        <v>0</v>
      </c>
      <c r="W551" s="37">
        <f t="shared" si="221"/>
        <v>0</v>
      </c>
      <c r="X551" s="38">
        <f t="shared" si="222"/>
        <v>0</v>
      </c>
      <c r="Y551" s="39">
        <f t="shared" si="223"/>
        <v>0</v>
      </c>
      <c r="Z551" s="246"/>
      <c r="AA551" s="189">
        <f t="shared" si="224"/>
        <v>0</v>
      </c>
      <c r="AB551" s="25">
        <f t="shared" si="225"/>
        <v>0</v>
      </c>
      <c r="AD551" s="29"/>
      <c r="AE551" s="67">
        <f>'09-22 Gen Pivot'!V545</f>
        <v>0</v>
      </c>
      <c r="AF551" s="195">
        <f>'09-22 KP Int Load &amp; Marg Loss'!N541</f>
        <v>574.91</v>
      </c>
      <c r="AG551" s="302">
        <f>'09-22 KP Int Load &amp; Marg Loss'!V541</f>
        <v>7.28</v>
      </c>
      <c r="AH551" s="67">
        <f>'09-22 Gen Pivot'!W545</f>
        <v>0</v>
      </c>
      <c r="AJ551" s="197">
        <f>'09-22 Gen Pivot'!Y545</f>
        <v>0</v>
      </c>
      <c r="AL551" s="29">
        <f t="shared" si="227"/>
        <v>0</v>
      </c>
      <c r="AN551" s="29">
        <f t="shared" si="228"/>
        <v>0</v>
      </c>
      <c r="AP551" s="33">
        <f t="shared" si="229"/>
        <v>0</v>
      </c>
      <c r="AR551" s="197">
        <f>'09-22 Gen Pivot'!X545</f>
        <v>1404.9</v>
      </c>
    </row>
    <row r="552" spans="1:44" x14ac:dyDescent="0.25">
      <c r="A552" s="202">
        <f t="shared" si="226"/>
        <v>44827.541666665355</v>
      </c>
      <c r="B552" s="232"/>
      <c r="C552" s="174"/>
      <c r="D552" s="232"/>
      <c r="E552" s="131">
        <f t="shared" si="205"/>
        <v>0</v>
      </c>
      <c r="F552" s="50">
        <f t="shared" si="206"/>
        <v>0</v>
      </c>
      <c r="G552" s="49">
        <f t="shared" si="207"/>
        <v>0</v>
      </c>
      <c r="H552" s="54">
        <f>'09-22 Hourly Purch Alloc'!F546</f>
        <v>571.73900000000003</v>
      </c>
      <c r="I552" s="44">
        <f t="shared" si="208"/>
        <v>7.5</v>
      </c>
      <c r="J552" s="34">
        <f t="shared" si="209"/>
        <v>0</v>
      </c>
      <c r="K552" s="167">
        <f t="shared" si="210"/>
        <v>0</v>
      </c>
      <c r="L552" s="34">
        <f t="shared" si="211"/>
        <v>0</v>
      </c>
      <c r="M552" s="34">
        <f t="shared" si="212"/>
        <v>0</v>
      </c>
      <c r="N552" s="34">
        <f t="shared" si="213"/>
        <v>579.24</v>
      </c>
      <c r="O552" s="32">
        <f t="shared" si="214"/>
        <v>579.24</v>
      </c>
      <c r="P552" s="32">
        <f t="shared" si="215"/>
        <v>0</v>
      </c>
      <c r="Q552" s="32">
        <f t="shared" si="216"/>
        <v>0</v>
      </c>
      <c r="R552" s="36">
        <f t="shared" si="217"/>
        <v>0</v>
      </c>
      <c r="S552" s="36">
        <f t="shared" si="218"/>
        <v>0</v>
      </c>
      <c r="T552" s="36">
        <f t="shared" si="219"/>
        <v>0</v>
      </c>
      <c r="U552" s="196">
        <f>'09-22 Hourly Purch Alloc'!J546</f>
        <v>56.829170254259367</v>
      </c>
      <c r="V552" s="185">
        <f t="shared" si="220"/>
        <v>0</v>
      </c>
      <c r="W552" s="37">
        <f t="shared" si="221"/>
        <v>0</v>
      </c>
      <c r="X552" s="38">
        <f t="shared" si="222"/>
        <v>0</v>
      </c>
      <c r="Y552" s="39">
        <f t="shared" si="223"/>
        <v>0</v>
      </c>
      <c r="Z552" s="246"/>
      <c r="AA552" s="189">
        <f t="shared" si="224"/>
        <v>0</v>
      </c>
      <c r="AB552" s="25">
        <f t="shared" si="225"/>
        <v>0</v>
      </c>
      <c r="AD552" s="29"/>
      <c r="AE552" s="67">
        <f>'09-22 Gen Pivot'!V546</f>
        <v>0</v>
      </c>
      <c r="AF552" s="195">
        <f>'09-22 KP Int Load &amp; Marg Loss'!N542</f>
        <v>579.24</v>
      </c>
      <c r="AG552" s="302">
        <f>'09-22 KP Int Load &amp; Marg Loss'!V542</f>
        <v>7.5</v>
      </c>
      <c r="AH552" s="67">
        <f>'09-22 Gen Pivot'!W546</f>
        <v>0</v>
      </c>
      <c r="AJ552" s="197">
        <f>'09-22 Gen Pivot'!Y546</f>
        <v>0</v>
      </c>
      <c r="AL552" s="29">
        <f t="shared" si="227"/>
        <v>0</v>
      </c>
      <c r="AN552" s="29">
        <f t="shared" si="228"/>
        <v>0</v>
      </c>
      <c r="AP552" s="33">
        <f t="shared" si="229"/>
        <v>0</v>
      </c>
      <c r="AR552" s="197">
        <f>'09-22 Gen Pivot'!X546</f>
        <v>1404.9</v>
      </c>
    </row>
    <row r="553" spans="1:44" x14ac:dyDescent="0.25">
      <c r="A553" s="202">
        <f t="shared" si="226"/>
        <v>44827.583333332019</v>
      </c>
      <c r="B553" s="232"/>
      <c r="C553" s="174"/>
      <c r="D553" s="232"/>
      <c r="E553" s="131">
        <f t="shared" si="205"/>
        <v>0</v>
      </c>
      <c r="F553" s="50">
        <f t="shared" si="206"/>
        <v>0</v>
      </c>
      <c r="G553" s="49">
        <f t="shared" si="207"/>
        <v>0</v>
      </c>
      <c r="H553" s="54">
        <f>'09-22 Hourly Purch Alloc'!F547</f>
        <v>572.92499999999995</v>
      </c>
      <c r="I553" s="44">
        <f t="shared" si="208"/>
        <v>7.59</v>
      </c>
      <c r="J553" s="34">
        <f t="shared" si="209"/>
        <v>0</v>
      </c>
      <c r="K553" s="167">
        <f t="shared" si="210"/>
        <v>0</v>
      </c>
      <c r="L553" s="34">
        <f t="shared" si="211"/>
        <v>0</v>
      </c>
      <c r="M553" s="34">
        <f t="shared" si="212"/>
        <v>0</v>
      </c>
      <c r="N553" s="34">
        <f t="shared" si="213"/>
        <v>580.51999999999987</v>
      </c>
      <c r="O553" s="32">
        <f t="shared" si="214"/>
        <v>580.51999999999987</v>
      </c>
      <c r="P553" s="32">
        <f t="shared" si="215"/>
        <v>0</v>
      </c>
      <c r="Q553" s="32">
        <f t="shared" si="216"/>
        <v>0</v>
      </c>
      <c r="R553" s="36">
        <f t="shared" si="217"/>
        <v>0</v>
      </c>
      <c r="S553" s="36">
        <f t="shared" si="218"/>
        <v>0</v>
      </c>
      <c r="T553" s="36">
        <f t="shared" si="219"/>
        <v>0</v>
      </c>
      <c r="U553" s="196">
        <f>'09-22 Hourly Purch Alloc'!J547</f>
        <v>57.822685560937309</v>
      </c>
      <c r="V553" s="185">
        <f t="shared" si="220"/>
        <v>0</v>
      </c>
      <c r="W553" s="37">
        <f t="shared" si="221"/>
        <v>0</v>
      </c>
      <c r="X553" s="38">
        <f t="shared" si="222"/>
        <v>0</v>
      </c>
      <c r="Y553" s="39">
        <f t="shared" si="223"/>
        <v>0</v>
      </c>
      <c r="Z553" s="246"/>
      <c r="AA553" s="189">
        <f t="shared" si="224"/>
        <v>0</v>
      </c>
      <c r="AB553" s="25">
        <f t="shared" si="225"/>
        <v>0</v>
      </c>
      <c r="AD553" s="29"/>
      <c r="AE553" s="67">
        <f>'09-22 Gen Pivot'!V547</f>
        <v>0</v>
      </c>
      <c r="AF553" s="195">
        <f>'09-22 KP Int Load &amp; Marg Loss'!N543</f>
        <v>580.51999999999987</v>
      </c>
      <c r="AG553" s="302">
        <f>'09-22 KP Int Load &amp; Marg Loss'!V543</f>
        <v>7.59</v>
      </c>
      <c r="AH553" s="67">
        <f>'09-22 Gen Pivot'!W547</f>
        <v>0</v>
      </c>
      <c r="AJ553" s="197">
        <f>'09-22 Gen Pivot'!Y547</f>
        <v>0</v>
      </c>
      <c r="AL553" s="29">
        <f t="shared" si="227"/>
        <v>0</v>
      </c>
      <c r="AN553" s="29">
        <f t="shared" si="228"/>
        <v>0</v>
      </c>
      <c r="AP553" s="33">
        <f t="shared" si="229"/>
        <v>0</v>
      </c>
      <c r="AR553" s="197">
        <f>'09-22 Gen Pivot'!X547</f>
        <v>1404.9</v>
      </c>
    </row>
    <row r="554" spans="1:44" x14ac:dyDescent="0.25">
      <c r="A554" s="202">
        <f t="shared" si="226"/>
        <v>44827.624999998683</v>
      </c>
      <c r="B554" s="232"/>
      <c r="C554" s="174"/>
      <c r="D554" s="232"/>
      <c r="E554" s="131">
        <f t="shared" si="205"/>
        <v>0</v>
      </c>
      <c r="F554" s="50">
        <f t="shared" si="206"/>
        <v>0</v>
      </c>
      <c r="G554" s="49">
        <f t="shared" si="207"/>
        <v>0</v>
      </c>
      <c r="H554" s="54">
        <f>'09-22 Hourly Purch Alloc'!F548</f>
        <v>569.05199999999991</v>
      </c>
      <c r="I554" s="44">
        <f t="shared" si="208"/>
        <v>7.86</v>
      </c>
      <c r="J554" s="34">
        <f t="shared" si="209"/>
        <v>0</v>
      </c>
      <c r="K554" s="167">
        <f t="shared" si="210"/>
        <v>0</v>
      </c>
      <c r="L554" s="34">
        <f t="shared" si="211"/>
        <v>0</v>
      </c>
      <c r="M554" s="34">
        <f t="shared" si="212"/>
        <v>0</v>
      </c>
      <c r="N554" s="34">
        <f t="shared" si="213"/>
        <v>576.92000000000007</v>
      </c>
      <c r="O554" s="32">
        <f t="shared" si="214"/>
        <v>576.92000000000007</v>
      </c>
      <c r="P554" s="32">
        <f t="shared" si="215"/>
        <v>0</v>
      </c>
      <c r="Q554" s="32">
        <f t="shared" si="216"/>
        <v>0</v>
      </c>
      <c r="R554" s="36">
        <f t="shared" si="217"/>
        <v>0</v>
      </c>
      <c r="S554" s="36">
        <f t="shared" si="218"/>
        <v>0</v>
      </c>
      <c r="T554" s="36">
        <f t="shared" si="219"/>
        <v>0</v>
      </c>
      <c r="U554" s="196">
        <f>'09-22 Hourly Purch Alloc'!J548</f>
        <v>57.88076163865518</v>
      </c>
      <c r="V554" s="185">
        <f t="shared" si="220"/>
        <v>0</v>
      </c>
      <c r="W554" s="37">
        <f t="shared" si="221"/>
        <v>0</v>
      </c>
      <c r="X554" s="38">
        <f t="shared" si="222"/>
        <v>0</v>
      </c>
      <c r="Y554" s="39">
        <f t="shared" si="223"/>
        <v>0</v>
      </c>
      <c r="Z554" s="246"/>
      <c r="AA554" s="189">
        <f t="shared" si="224"/>
        <v>0</v>
      </c>
      <c r="AB554" s="25">
        <f t="shared" si="225"/>
        <v>0</v>
      </c>
      <c r="AD554" s="29"/>
      <c r="AE554" s="67">
        <f>'09-22 Gen Pivot'!V548</f>
        <v>0</v>
      </c>
      <c r="AF554" s="195">
        <f>'09-22 KP Int Load &amp; Marg Loss'!N544</f>
        <v>576.92000000000007</v>
      </c>
      <c r="AG554" s="302">
        <f>'09-22 KP Int Load &amp; Marg Loss'!V544</f>
        <v>7.86</v>
      </c>
      <c r="AH554" s="67">
        <f>'09-22 Gen Pivot'!W548</f>
        <v>0</v>
      </c>
      <c r="AJ554" s="197">
        <f>'09-22 Gen Pivot'!Y548</f>
        <v>0</v>
      </c>
      <c r="AL554" s="29">
        <f t="shared" si="227"/>
        <v>0</v>
      </c>
      <c r="AN554" s="29">
        <f t="shared" si="228"/>
        <v>0</v>
      </c>
      <c r="AP554" s="33">
        <f t="shared" si="229"/>
        <v>0</v>
      </c>
      <c r="AR554" s="197">
        <f>'09-22 Gen Pivot'!X548</f>
        <v>1404.9</v>
      </c>
    </row>
    <row r="555" spans="1:44" x14ac:dyDescent="0.25">
      <c r="A555" s="202">
        <f t="shared" si="226"/>
        <v>44827.666666665347</v>
      </c>
      <c r="B555" s="232"/>
      <c r="C555" s="174"/>
      <c r="D555" s="232"/>
      <c r="E555" s="131">
        <f t="shared" si="205"/>
        <v>0</v>
      </c>
      <c r="F555" s="50">
        <f t="shared" si="206"/>
        <v>0</v>
      </c>
      <c r="G555" s="49">
        <f t="shared" si="207"/>
        <v>0</v>
      </c>
      <c r="H555" s="54">
        <f>'09-22 Hourly Purch Alloc'!F549</f>
        <v>570.36099999999999</v>
      </c>
      <c r="I555" s="44">
        <f t="shared" si="208"/>
        <v>7.9900000000000011</v>
      </c>
      <c r="J555" s="34">
        <f t="shared" si="209"/>
        <v>0</v>
      </c>
      <c r="K555" s="167">
        <f t="shared" si="210"/>
        <v>0</v>
      </c>
      <c r="L555" s="34">
        <f t="shared" si="211"/>
        <v>0</v>
      </c>
      <c r="M555" s="34">
        <f t="shared" si="212"/>
        <v>0</v>
      </c>
      <c r="N555" s="34">
        <f t="shared" si="213"/>
        <v>578.35</v>
      </c>
      <c r="O555" s="32">
        <f t="shared" si="214"/>
        <v>578.35</v>
      </c>
      <c r="P555" s="32">
        <f t="shared" si="215"/>
        <v>0</v>
      </c>
      <c r="Q555" s="32">
        <f t="shared" si="216"/>
        <v>0</v>
      </c>
      <c r="R555" s="36">
        <f t="shared" si="217"/>
        <v>0</v>
      </c>
      <c r="S555" s="36">
        <f t="shared" si="218"/>
        <v>0</v>
      </c>
      <c r="T555" s="36">
        <f t="shared" si="219"/>
        <v>0</v>
      </c>
      <c r="U555" s="196">
        <f>'09-22 Hourly Purch Alloc'!J549</f>
        <v>58.006451312414413</v>
      </c>
      <c r="V555" s="185">
        <f t="shared" si="220"/>
        <v>0</v>
      </c>
      <c r="W555" s="37">
        <f t="shared" si="221"/>
        <v>0</v>
      </c>
      <c r="X555" s="38">
        <f t="shared" si="222"/>
        <v>0</v>
      </c>
      <c r="Y555" s="39">
        <f t="shared" si="223"/>
        <v>0</v>
      </c>
      <c r="Z555" s="246"/>
      <c r="AA555" s="189">
        <f t="shared" si="224"/>
        <v>0</v>
      </c>
      <c r="AB555" s="25">
        <f t="shared" si="225"/>
        <v>0</v>
      </c>
      <c r="AD555" s="29"/>
      <c r="AE555" s="67">
        <f>'09-22 Gen Pivot'!V549</f>
        <v>0</v>
      </c>
      <c r="AF555" s="195">
        <f>'09-22 KP Int Load &amp; Marg Loss'!N545</f>
        <v>578.35</v>
      </c>
      <c r="AG555" s="302">
        <f>'09-22 KP Int Load &amp; Marg Loss'!V545</f>
        <v>7.9900000000000011</v>
      </c>
      <c r="AH555" s="67">
        <f>'09-22 Gen Pivot'!W549</f>
        <v>0</v>
      </c>
      <c r="AJ555" s="197">
        <f>'09-22 Gen Pivot'!Y549</f>
        <v>0</v>
      </c>
      <c r="AL555" s="29">
        <f t="shared" si="227"/>
        <v>0</v>
      </c>
      <c r="AN555" s="29">
        <f t="shared" si="228"/>
        <v>0</v>
      </c>
      <c r="AP555" s="33">
        <f t="shared" si="229"/>
        <v>0</v>
      </c>
      <c r="AR555" s="197">
        <f>'09-22 Gen Pivot'!X549</f>
        <v>1404.9</v>
      </c>
    </row>
    <row r="556" spans="1:44" x14ac:dyDescent="0.25">
      <c r="A556" s="202">
        <f t="shared" si="226"/>
        <v>44827.708333332012</v>
      </c>
      <c r="B556" s="232"/>
      <c r="C556" s="174"/>
      <c r="D556" s="232"/>
      <c r="E556" s="131">
        <f t="shared" si="205"/>
        <v>0</v>
      </c>
      <c r="F556" s="50">
        <f t="shared" si="206"/>
        <v>0</v>
      </c>
      <c r="G556" s="49">
        <f t="shared" si="207"/>
        <v>0</v>
      </c>
      <c r="H556" s="54">
        <f>'09-22 Hourly Purch Alloc'!F550</f>
        <v>568.70000000000005</v>
      </c>
      <c r="I556" s="44">
        <f t="shared" si="208"/>
        <v>8.379999999999999</v>
      </c>
      <c r="J556" s="34">
        <f t="shared" si="209"/>
        <v>0</v>
      </c>
      <c r="K556" s="167">
        <f t="shared" si="210"/>
        <v>0</v>
      </c>
      <c r="L556" s="34">
        <f t="shared" si="211"/>
        <v>0</v>
      </c>
      <c r="M556" s="34">
        <f t="shared" si="212"/>
        <v>0</v>
      </c>
      <c r="N556" s="34">
        <f t="shared" si="213"/>
        <v>577.07999999999993</v>
      </c>
      <c r="O556" s="32">
        <f t="shared" si="214"/>
        <v>577.07999999999993</v>
      </c>
      <c r="P556" s="32">
        <f t="shared" si="215"/>
        <v>0</v>
      </c>
      <c r="Q556" s="32">
        <f t="shared" si="216"/>
        <v>0</v>
      </c>
      <c r="R556" s="36">
        <f t="shared" si="217"/>
        <v>0</v>
      </c>
      <c r="S556" s="36">
        <f t="shared" si="218"/>
        <v>0</v>
      </c>
      <c r="T556" s="36">
        <f t="shared" si="219"/>
        <v>0</v>
      </c>
      <c r="U556" s="196">
        <f>'09-22 Hourly Purch Alloc'!J550</f>
        <v>62.267753472832773</v>
      </c>
      <c r="V556" s="185">
        <f t="shared" si="220"/>
        <v>0</v>
      </c>
      <c r="W556" s="37">
        <f t="shared" si="221"/>
        <v>0</v>
      </c>
      <c r="X556" s="38">
        <f t="shared" si="222"/>
        <v>0</v>
      </c>
      <c r="Y556" s="39">
        <f t="shared" si="223"/>
        <v>0</v>
      </c>
      <c r="Z556" s="246"/>
      <c r="AA556" s="189">
        <f t="shared" si="224"/>
        <v>0</v>
      </c>
      <c r="AB556" s="25">
        <f t="shared" si="225"/>
        <v>0</v>
      </c>
      <c r="AD556" s="29"/>
      <c r="AE556" s="67">
        <f>'09-22 Gen Pivot'!V550</f>
        <v>0</v>
      </c>
      <c r="AF556" s="195">
        <f>'09-22 KP Int Load &amp; Marg Loss'!N546</f>
        <v>577.07999999999993</v>
      </c>
      <c r="AG556" s="302">
        <f>'09-22 KP Int Load &amp; Marg Loss'!V546</f>
        <v>8.379999999999999</v>
      </c>
      <c r="AH556" s="67">
        <f>'09-22 Gen Pivot'!W550</f>
        <v>0</v>
      </c>
      <c r="AJ556" s="197">
        <f>'09-22 Gen Pivot'!Y550</f>
        <v>0</v>
      </c>
      <c r="AL556" s="29">
        <f t="shared" si="227"/>
        <v>0</v>
      </c>
      <c r="AN556" s="29">
        <f t="shared" si="228"/>
        <v>0</v>
      </c>
      <c r="AP556" s="33">
        <f t="shared" si="229"/>
        <v>0</v>
      </c>
      <c r="AR556" s="197">
        <f>'09-22 Gen Pivot'!X550</f>
        <v>1404.9</v>
      </c>
    </row>
    <row r="557" spans="1:44" x14ac:dyDescent="0.25">
      <c r="A557" s="202">
        <f t="shared" si="226"/>
        <v>44827.749999998676</v>
      </c>
      <c r="B557" s="232"/>
      <c r="C557" s="174"/>
      <c r="D557" s="232"/>
      <c r="E557" s="131">
        <f t="shared" si="205"/>
        <v>0</v>
      </c>
      <c r="F557" s="50">
        <f t="shared" si="206"/>
        <v>0</v>
      </c>
      <c r="G557" s="49">
        <f t="shared" si="207"/>
        <v>0</v>
      </c>
      <c r="H557" s="54">
        <f>'09-22 Hourly Purch Alloc'!F551</f>
        <v>566.50299999999993</v>
      </c>
      <c r="I557" s="44">
        <f t="shared" si="208"/>
        <v>8.19</v>
      </c>
      <c r="J557" s="34">
        <f t="shared" si="209"/>
        <v>0</v>
      </c>
      <c r="K557" s="167">
        <f t="shared" si="210"/>
        <v>0</v>
      </c>
      <c r="L557" s="34">
        <f t="shared" si="211"/>
        <v>0</v>
      </c>
      <c r="M557" s="34">
        <f t="shared" si="212"/>
        <v>0</v>
      </c>
      <c r="N557" s="34">
        <f t="shared" si="213"/>
        <v>574.69000000000005</v>
      </c>
      <c r="O557" s="32">
        <f t="shared" si="214"/>
        <v>574.69000000000005</v>
      </c>
      <c r="P557" s="32">
        <f t="shared" si="215"/>
        <v>0</v>
      </c>
      <c r="Q557" s="32">
        <f t="shared" si="216"/>
        <v>0</v>
      </c>
      <c r="R557" s="36">
        <f t="shared" si="217"/>
        <v>0</v>
      </c>
      <c r="S557" s="36">
        <f t="shared" si="218"/>
        <v>0</v>
      </c>
      <c r="T557" s="36">
        <f t="shared" si="219"/>
        <v>0</v>
      </c>
      <c r="U557" s="196">
        <f>'09-22 Hourly Purch Alloc'!J551</f>
        <v>66.448242567117916</v>
      </c>
      <c r="V557" s="185">
        <f t="shared" si="220"/>
        <v>0</v>
      </c>
      <c r="W557" s="37">
        <f t="shared" si="221"/>
        <v>0</v>
      </c>
      <c r="X557" s="38">
        <f t="shared" si="222"/>
        <v>0</v>
      </c>
      <c r="Y557" s="39">
        <f t="shared" si="223"/>
        <v>0</v>
      </c>
      <c r="Z557" s="246"/>
      <c r="AA557" s="189">
        <f t="shared" si="224"/>
        <v>0</v>
      </c>
      <c r="AB557" s="25">
        <f t="shared" si="225"/>
        <v>0</v>
      </c>
      <c r="AD557" s="29"/>
      <c r="AE557" s="67">
        <f>'09-22 Gen Pivot'!V551</f>
        <v>0</v>
      </c>
      <c r="AF557" s="195">
        <f>'09-22 KP Int Load &amp; Marg Loss'!N547</f>
        <v>574.69000000000005</v>
      </c>
      <c r="AG557" s="302">
        <f>'09-22 KP Int Load &amp; Marg Loss'!V547</f>
        <v>8.19</v>
      </c>
      <c r="AH557" s="67">
        <f>'09-22 Gen Pivot'!W551</f>
        <v>0</v>
      </c>
      <c r="AJ557" s="197">
        <f>'09-22 Gen Pivot'!Y551</f>
        <v>0</v>
      </c>
      <c r="AL557" s="29">
        <f t="shared" si="227"/>
        <v>0</v>
      </c>
      <c r="AN557" s="29">
        <f t="shared" si="228"/>
        <v>0</v>
      </c>
      <c r="AP557" s="33">
        <f t="shared" si="229"/>
        <v>0</v>
      </c>
      <c r="AR557" s="197">
        <f>'09-22 Gen Pivot'!X551</f>
        <v>1404.9</v>
      </c>
    </row>
    <row r="558" spans="1:44" x14ac:dyDescent="0.25">
      <c r="A558" s="202">
        <f t="shared" si="226"/>
        <v>44827.79166666534</v>
      </c>
      <c r="B558" s="232"/>
      <c r="C558" s="174"/>
      <c r="D558" s="232"/>
      <c r="E558" s="131">
        <f t="shared" si="205"/>
        <v>0</v>
      </c>
      <c r="F558" s="50">
        <f t="shared" si="206"/>
        <v>0</v>
      </c>
      <c r="G558" s="49">
        <f t="shared" si="207"/>
        <v>0</v>
      </c>
      <c r="H558" s="54">
        <f>'09-22 Hourly Purch Alloc'!F552</f>
        <v>555.25900000000001</v>
      </c>
      <c r="I558" s="44">
        <f t="shared" si="208"/>
        <v>8.4999999999999982</v>
      </c>
      <c r="J558" s="34">
        <f t="shared" si="209"/>
        <v>0</v>
      </c>
      <c r="K558" s="167">
        <f t="shared" si="210"/>
        <v>0</v>
      </c>
      <c r="L558" s="34">
        <f t="shared" si="211"/>
        <v>0</v>
      </c>
      <c r="M558" s="34">
        <f t="shared" si="212"/>
        <v>0</v>
      </c>
      <c r="N558" s="34">
        <f t="shared" si="213"/>
        <v>563.7600000000001</v>
      </c>
      <c r="O558" s="32">
        <f t="shared" si="214"/>
        <v>563.7600000000001</v>
      </c>
      <c r="P558" s="32">
        <f t="shared" si="215"/>
        <v>0</v>
      </c>
      <c r="Q558" s="32">
        <f t="shared" si="216"/>
        <v>0</v>
      </c>
      <c r="R558" s="36">
        <f t="shared" si="217"/>
        <v>0</v>
      </c>
      <c r="S558" s="36">
        <f t="shared" si="218"/>
        <v>0</v>
      </c>
      <c r="T558" s="36">
        <f t="shared" si="219"/>
        <v>0</v>
      </c>
      <c r="U558" s="196">
        <f>'09-22 Hourly Purch Alloc'!J552</f>
        <v>67.144644412787542</v>
      </c>
      <c r="V558" s="185">
        <f t="shared" si="220"/>
        <v>0</v>
      </c>
      <c r="W558" s="37">
        <f t="shared" si="221"/>
        <v>0</v>
      </c>
      <c r="X558" s="38">
        <f t="shared" si="222"/>
        <v>0</v>
      </c>
      <c r="Y558" s="39">
        <f t="shared" si="223"/>
        <v>0</v>
      </c>
      <c r="Z558" s="246"/>
      <c r="AA558" s="189">
        <f t="shared" si="224"/>
        <v>0</v>
      </c>
      <c r="AB558" s="25">
        <f t="shared" si="225"/>
        <v>0</v>
      </c>
      <c r="AD558" s="29"/>
      <c r="AE558" s="67">
        <f>'09-22 Gen Pivot'!V552</f>
        <v>0</v>
      </c>
      <c r="AF558" s="195">
        <f>'09-22 KP Int Load &amp; Marg Loss'!N548</f>
        <v>563.7600000000001</v>
      </c>
      <c r="AG558" s="302">
        <f>'09-22 KP Int Load &amp; Marg Loss'!V548</f>
        <v>8.4999999999999982</v>
      </c>
      <c r="AH558" s="67">
        <f>'09-22 Gen Pivot'!W552</f>
        <v>0</v>
      </c>
      <c r="AJ558" s="197">
        <f>'09-22 Gen Pivot'!Y552</f>
        <v>0</v>
      </c>
      <c r="AL558" s="29">
        <f t="shared" si="227"/>
        <v>0</v>
      </c>
      <c r="AN558" s="29">
        <f t="shared" si="228"/>
        <v>0</v>
      </c>
      <c r="AP558" s="33">
        <f t="shared" si="229"/>
        <v>0</v>
      </c>
      <c r="AR558" s="197">
        <f>'09-22 Gen Pivot'!X552</f>
        <v>1404.9</v>
      </c>
    </row>
    <row r="559" spans="1:44" x14ac:dyDescent="0.25">
      <c r="A559" s="202">
        <f t="shared" si="226"/>
        <v>44827.833333332004</v>
      </c>
      <c r="B559" s="232"/>
      <c r="C559" s="174"/>
      <c r="D559" s="232"/>
      <c r="E559" s="131">
        <f t="shared" si="205"/>
        <v>0</v>
      </c>
      <c r="F559" s="50">
        <f t="shared" si="206"/>
        <v>0</v>
      </c>
      <c r="G559" s="49">
        <f t="shared" si="207"/>
        <v>0</v>
      </c>
      <c r="H559" s="54">
        <f>'09-22 Hourly Purch Alloc'!F553</f>
        <v>556.40899999999999</v>
      </c>
      <c r="I559" s="44">
        <f t="shared" si="208"/>
        <v>8.379999999999999</v>
      </c>
      <c r="J559" s="34">
        <f t="shared" si="209"/>
        <v>0</v>
      </c>
      <c r="K559" s="167">
        <f t="shared" si="210"/>
        <v>0</v>
      </c>
      <c r="L559" s="34">
        <f t="shared" si="211"/>
        <v>0</v>
      </c>
      <c r="M559" s="34">
        <f t="shared" si="212"/>
        <v>0</v>
      </c>
      <c r="N559" s="34">
        <f t="shared" si="213"/>
        <v>564.78000000000009</v>
      </c>
      <c r="O559" s="32">
        <f t="shared" si="214"/>
        <v>564.78000000000009</v>
      </c>
      <c r="P559" s="32">
        <f t="shared" si="215"/>
        <v>0</v>
      </c>
      <c r="Q559" s="32">
        <f t="shared" si="216"/>
        <v>0</v>
      </c>
      <c r="R559" s="36">
        <f t="shared" si="217"/>
        <v>0</v>
      </c>
      <c r="S559" s="36">
        <f t="shared" si="218"/>
        <v>0</v>
      </c>
      <c r="T559" s="36">
        <f t="shared" si="219"/>
        <v>0</v>
      </c>
      <c r="U559" s="196">
        <f>'09-22 Hourly Purch Alloc'!J553</f>
        <v>67.30951544816854</v>
      </c>
      <c r="V559" s="185">
        <f t="shared" si="220"/>
        <v>0</v>
      </c>
      <c r="W559" s="37">
        <f t="shared" si="221"/>
        <v>0</v>
      </c>
      <c r="X559" s="38">
        <f t="shared" si="222"/>
        <v>0</v>
      </c>
      <c r="Y559" s="39">
        <f t="shared" si="223"/>
        <v>0</v>
      </c>
      <c r="Z559" s="246"/>
      <c r="AA559" s="189">
        <f t="shared" si="224"/>
        <v>0</v>
      </c>
      <c r="AB559" s="25">
        <f t="shared" si="225"/>
        <v>0</v>
      </c>
      <c r="AD559" s="29"/>
      <c r="AE559" s="67">
        <f>'09-22 Gen Pivot'!V553</f>
        <v>0</v>
      </c>
      <c r="AF559" s="195">
        <f>'09-22 KP Int Load &amp; Marg Loss'!N549</f>
        <v>564.78000000000009</v>
      </c>
      <c r="AG559" s="302">
        <f>'09-22 KP Int Load &amp; Marg Loss'!V549</f>
        <v>8.379999999999999</v>
      </c>
      <c r="AH559" s="67">
        <f>'09-22 Gen Pivot'!W553</f>
        <v>0</v>
      </c>
      <c r="AJ559" s="197">
        <f>'09-22 Gen Pivot'!Y553</f>
        <v>0</v>
      </c>
      <c r="AL559" s="29">
        <f t="shared" si="227"/>
        <v>0</v>
      </c>
      <c r="AN559" s="29">
        <f t="shared" si="228"/>
        <v>0</v>
      </c>
      <c r="AP559" s="33">
        <f t="shared" si="229"/>
        <v>0</v>
      </c>
      <c r="AR559" s="197">
        <f>'09-22 Gen Pivot'!X553</f>
        <v>1404.9</v>
      </c>
    </row>
    <row r="560" spans="1:44" x14ac:dyDescent="0.25">
      <c r="A560" s="202">
        <f t="shared" si="226"/>
        <v>44827.874999998668</v>
      </c>
      <c r="B560" s="232"/>
      <c r="C560" s="174"/>
      <c r="D560" s="232"/>
      <c r="E560" s="131">
        <f t="shared" si="205"/>
        <v>0</v>
      </c>
      <c r="F560" s="50">
        <f t="shared" si="206"/>
        <v>0</v>
      </c>
      <c r="G560" s="49">
        <f t="shared" si="207"/>
        <v>0</v>
      </c>
      <c r="H560" s="54">
        <f>'09-22 Hourly Purch Alloc'!F554</f>
        <v>552.58199999999999</v>
      </c>
      <c r="I560" s="44">
        <f t="shared" si="208"/>
        <v>7.9900000000000011</v>
      </c>
      <c r="J560" s="34">
        <f t="shared" si="209"/>
        <v>0</v>
      </c>
      <c r="K560" s="167">
        <f t="shared" si="210"/>
        <v>0</v>
      </c>
      <c r="L560" s="34">
        <f t="shared" si="211"/>
        <v>0</v>
      </c>
      <c r="M560" s="34">
        <f t="shared" si="212"/>
        <v>0</v>
      </c>
      <c r="N560" s="34">
        <f t="shared" si="213"/>
        <v>560.57000000000005</v>
      </c>
      <c r="O560" s="32">
        <f t="shared" si="214"/>
        <v>560.57000000000005</v>
      </c>
      <c r="P560" s="32">
        <f t="shared" si="215"/>
        <v>0</v>
      </c>
      <c r="Q560" s="32">
        <f t="shared" si="216"/>
        <v>0</v>
      </c>
      <c r="R560" s="36">
        <f t="shared" si="217"/>
        <v>0</v>
      </c>
      <c r="S560" s="36">
        <f t="shared" si="218"/>
        <v>0</v>
      </c>
      <c r="T560" s="36">
        <f t="shared" si="219"/>
        <v>0</v>
      </c>
      <c r="U560" s="196">
        <f>'09-22 Hourly Purch Alloc'!J554</f>
        <v>62.259773919526886</v>
      </c>
      <c r="V560" s="185">
        <f t="shared" si="220"/>
        <v>0</v>
      </c>
      <c r="W560" s="37">
        <f t="shared" si="221"/>
        <v>0</v>
      </c>
      <c r="X560" s="38">
        <f t="shared" si="222"/>
        <v>0</v>
      </c>
      <c r="Y560" s="39">
        <f t="shared" si="223"/>
        <v>0</v>
      </c>
      <c r="Z560" s="246"/>
      <c r="AA560" s="189">
        <f t="shared" si="224"/>
        <v>0</v>
      </c>
      <c r="AB560" s="25">
        <f t="shared" si="225"/>
        <v>0</v>
      </c>
      <c r="AD560" s="29"/>
      <c r="AE560" s="67">
        <f>'09-22 Gen Pivot'!V554</f>
        <v>0</v>
      </c>
      <c r="AF560" s="195">
        <f>'09-22 KP Int Load &amp; Marg Loss'!N550</f>
        <v>560.57000000000005</v>
      </c>
      <c r="AG560" s="302">
        <f>'09-22 KP Int Load &amp; Marg Loss'!V550</f>
        <v>7.9900000000000011</v>
      </c>
      <c r="AH560" s="67">
        <f>'09-22 Gen Pivot'!W554</f>
        <v>0</v>
      </c>
      <c r="AJ560" s="197">
        <f>'09-22 Gen Pivot'!Y554</f>
        <v>0</v>
      </c>
      <c r="AL560" s="29">
        <f t="shared" si="227"/>
        <v>0</v>
      </c>
      <c r="AN560" s="29">
        <f t="shared" si="228"/>
        <v>0</v>
      </c>
      <c r="AP560" s="33">
        <f t="shared" si="229"/>
        <v>0</v>
      </c>
      <c r="AR560" s="197">
        <f>'09-22 Gen Pivot'!X554</f>
        <v>1404.9</v>
      </c>
    </row>
    <row r="561" spans="1:44" x14ac:dyDescent="0.25">
      <c r="A561" s="202">
        <f t="shared" si="226"/>
        <v>44827.916666665333</v>
      </c>
      <c r="B561" s="232"/>
      <c r="C561" s="174"/>
      <c r="D561" s="232"/>
      <c r="E561" s="131">
        <f t="shared" si="205"/>
        <v>0</v>
      </c>
      <c r="F561" s="50">
        <f t="shared" si="206"/>
        <v>0</v>
      </c>
      <c r="G561" s="49">
        <f t="shared" si="207"/>
        <v>0</v>
      </c>
      <c r="H561" s="54">
        <f>'09-22 Hourly Purch Alloc'!F555</f>
        <v>538.99800000000005</v>
      </c>
      <c r="I561" s="44">
        <f t="shared" si="208"/>
        <v>7.6499999999999995</v>
      </c>
      <c r="J561" s="34">
        <f t="shared" si="209"/>
        <v>0</v>
      </c>
      <c r="K561" s="167">
        <f t="shared" si="210"/>
        <v>0</v>
      </c>
      <c r="L561" s="34">
        <f t="shared" si="211"/>
        <v>0</v>
      </c>
      <c r="M561" s="34">
        <f t="shared" si="212"/>
        <v>0</v>
      </c>
      <c r="N561" s="34">
        <f t="shared" si="213"/>
        <v>546.65</v>
      </c>
      <c r="O561" s="32">
        <f t="shared" si="214"/>
        <v>546.65</v>
      </c>
      <c r="P561" s="32">
        <f t="shared" si="215"/>
        <v>0</v>
      </c>
      <c r="Q561" s="32">
        <f t="shared" si="216"/>
        <v>0</v>
      </c>
      <c r="R561" s="36">
        <f t="shared" si="217"/>
        <v>0</v>
      </c>
      <c r="S561" s="36">
        <f t="shared" si="218"/>
        <v>0</v>
      </c>
      <c r="T561" s="36">
        <f t="shared" si="219"/>
        <v>0</v>
      </c>
      <c r="U561" s="196">
        <f>'09-22 Hourly Purch Alloc'!J555</f>
        <v>55.900520677256686</v>
      </c>
      <c r="V561" s="185">
        <f t="shared" si="220"/>
        <v>0</v>
      </c>
      <c r="W561" s="37">
        <f t="shared" si="221"/>
        <v>0</v>
      </c>
      <c r="X561" s="38">
        <f t="shared" si="222"/>
        <v>0</v>
      </c>
      <c r="Y561" s="39">
        <f t="shared" si="223"/>
        <v>0</v>
      </c>
      <c r="Z561" s="246"/>
      <c r="AA561" s="189">
        <f t="shared" si="224"/>
        <v>0</v>
      </c>
      <c r="AB561" s="25">
        <f t="shared" si="225"/>
        <v>0</v>
      </c>
      <c r="AD561" s="29"/>
      <c r="AE561" s="67">
        <f>'09-22 Gen Pivot'!V555</f>
        <v>0</v>
      </c>
      <c r="AF561" s="195">
        <f>'09-22 KP Int Load &amp; Marg Loss'!N551</f>
        <v>546.65</v>
      </c>
      <c r="AG561" s="302">
        <f>'09-22 KP Int Load &amp; Marg Loss'!V551</f>
        <v>7.6499999999999995</v>
      </c>
      <c r="AH561" s="67">
        <f>'09-22 Gen Pivot'!W555</f>
        <v>0</v>
      </c>
      <c r="AJ561" s="197">
        <f>'09-22 Gen Pivot'!Y555</f>
        <v>0</v>
      </c>
      <c r="AL561" s="29">
        <f t="shared" si="227"/>
        <v>0</v>
      </c>
      <c r="AN561" s="29">
        <f t="shared" si="228"/>
        <v>0</v>
      </c>
      <c r="AP561" s="33">
        <f t="shared" si="229"/>
        <v>0</v>
      </c>
      <c r="AR561" s="197">
        <f>'09-22 Gen Pivot'!X555</f>
        <v>1404.9</v>
      </c>
    </row>
    <row r="562" spans="1:44" x14ac:dyDescent="0.25">
      <c r="A562" s="202">
        <f t="shared" si="226"/>
        <v>44827.958333331997</v>
      </c>
      <c r="B562" s="232"/>
      <c r="C562" s="174"/>
      <c r="D562" s="232"/>
      <c r="E562" s="131">
        <f t="shared" si="205"/>
        <v>0</v>
      </c>
      <c r="F562" s="50">
        <f t="shared" si="206"/>
        <v>0</v>
      </c>
      <c r="G562" s="49">
        <f t="shared" si="207"/>
        <v>0</v>
      </c>
      <c r="H562" s="54">
        <f>'09-22 Hourly Purch Alloc'!F556</f>
        <v>521.18600000000004</v>
      </c>
      <c r="I562" s="44">
        <f t="shared" si="208"/>
        <v>7.18</v>
      </c>
      <c r="J562" s="34">
        <f t="shared" si="209"/>
        <v>0</v>
      </c>
      <c r="K562" s="167">
        <f t="shared" si="210"/>
        <v>0</v>
      </c>
      <c r="L562" s="34">
        <f t="shared" si="211"/>
        <v>0</v>
      </c>
      <c r="M562" s="34">
        <f t="shared" si="212"/>
        <v>0</v>
      </c>
      <c r="N562" s="34">
        <f t="shared" si="213"/>
        <v>528.34999999999991</v>
      </c>
      <c r="O562" s="32">
        <f t="shared" si="214"/>
        <v>528.34999999999991</v>
      </c>
      <c r="P562" s="32">
        <f t="shared" si="215"/>
        <v>0</v>
      </c>
      <c r="Q562" s="32">
        <f t="shared" si="216"/>
        <v>0</v>
      </c>
      <c r="R562" s="36">
        <f t="shared" si="217"/>
        <v>0</v>
      </c>
      <c r="S562" s="36">
        <f t="shared" si="218"/>
        <v>0</v>
      </c>
      <c r="T562" s="36">
        <f t="shared" si="219"/>
        <v>0</v>
      </c>
      <c r="U562" s="196">
        <f>'09-22 Hourly Purch Alloc'!J556</f>
        <v>54.370580403157412</v>
      </c>
      <c r="V562" s="185">
        <f t="shared" si="220"/>
        <v>0</v>
      </c>
      <c r="W562" s="37">
        <f t="shared" si="221"/>
        <v>0</v>
      </c>
      <c r="X562" s="38">
        <f t="shared" si="222"/>
        <v>0</v>
      </c>
      <c r="Y562" s="39">
        <f t="shared" si="223"/>
        <v>0</v>
      </c>
      <c r="Z562" s="246"/>
      <c r="AA562" s="189">
        <f t="shared" si="224"/>
        <v>0</v>
      </c>
      <c r="AB562" s="25">
        <f t="shared" si="225"/>
        <v>0</v>
      </c>
      <c r="AD562" s="29"/>
      <c r="AE562" s="67">
        <f>'09-22 Gen Pivot'!V556</f>
        <v>0</v>
      </c>
      <c r="AF562" s="195">
        <f>'09-22 KP Int Load &amp; Marg Loss'!N552</f>
        <v>528.34999999999991</v>
      </c>
      <c r="AG562" s="302">
        <f>'09-22 KP Int Load &amp; Marg Loss'!V552</f>
        <v>7.18</v>
      </c>
      <c r="AH562" s="67">
        <f>'09-22 Gen Pivot'!W556</f>
        <v>0</v>
      </c>
      <c r="AJ562" s="197">
        <f>'09-22 Gen Pivot'!Y556</f>
        <v>0</v>
      </c>
      <c r="AL562" s="29">
        <f t="shared" si="227"/>
        <v>0</v>
      </c>
      <c r="AN562" s="29">
        <f t="shared" si="228"/>
        <v>0</v>
      </c>
      <c r="AP562" s="33">
        <f t="shared" si="229"/>
        <v>0</v>
      </c>
      <c r="AR562" s="197">
        <f>'09-22 Gen Pivot'!X556</f>
        <v>1404.9</v>
      </c>
    </row>
    <row r="563" spans="1:44" x14ac:dyDescent="0.25">
      <c r="A563" s="202">
        <f t="shared" si="226"/>
        <v>44827.999999998661</v>
      </c>
      <c r="B563" s="232"/>
      <c r="C563" s="174"/>
      <c r="D563" s="232"/>
      <c r="E563" s="131">
        <f t="shared" si="205"/>
        <v>0</v>
      </c>
      <c r="F563" s="50">
        <f t="shared" si="206"/>
        <v>0</v>
      </c>
      <c r="G563" s="49">
        <f t="shared" si="207"/>
        <v>0</v>
      </c>
      <c r="H563" s="54">
        <f>'09-22 Hourly Purch Alloc'!F557</f>
        <v>492.20400000000001</v>
      </c>
      <c r="I563" s="44">
        <f t="shared" si="208"/>
        <v>6.85</v>
      </c>
      <c r="J563" s="34">
        <f t="shared" si="209"/>
        <v>0</v>
      </c>
      <c r="K563" s="167">
        <f t="shared" si="210"/>
        <v>0</v>
      </c>
      <c r="L563" s="34">
        <f t="shared" si="211"/>
        <v>0</v>
      </c>
      <c r="M563" s="34">
        <f t="shared" si="212"/>
        <v>0</v>
      </c>
      <c r="N563" s="34">
        <f t="shared" si="213"/>
        <v>499.06</v>
      </c>
      <c r="O563" s="32">
        <f t="shared" si="214"/>
        <v>499.06</v>
      </c>
      <c r="P563" s="32">
        <f t="shared" si="215"/>
        <v>0</v>
      </c>
      <c r="Q563" s="32">
        <f t="shared" si="216"/>
        <v>0</v>
      </c>
      <c r="R563" s="36">
        <f t="shared" si="217"/>
        <v>0</v>
      </c>
      <c r="S563" s="36">
        <f t="shared" si="218"/>
        <v>0</v>
      </c>
      <c r="T563" s="36">
        <f t="shared" si="219"/>
        <v>0</v>
      </c>
      <c r="U563" s="196">
        <f>'09-22 Hourly Purch Alloc'!J557</f>
        <v>47.989583034676677</v>
      </c>
      <c r="V563" s="185">
        <f t="shared" si="220"/>
        <v>0</v>
      </c>
      <c r="W563" s="37">
        <f t="shared" si="221"/>
        <v>0</v>
      </c>
      <c r="X563" s="38">
        <f t="shared" si="222"/>
        <v>0</v>
      </c>
      <c r="Y563" s="39">
        <f t="shared" si="223"/>
        <v>0</v>
      </c>
      <c r="Z563" s="246"/>
      <c r="AA563" s="189">
        <f t="shared" si="224"/>
        <v>0</v>
      </c>
      <c r="AB563" s="25">
        <f t="shared" si="225"/>
        <v>0</v>
      </c>
      <c r="AD563" s="29"/>
      <c r="AE563" s="67">
        <f>'09-22 Gen Pivot'!V557</f>
        <v>0</v>
      </c>
      <c r="AF563" s="195">
        <f>'09-22 KP Int Load &amp; Marg Loss'!N553</f>
        <v>499.06</v>
      </c>
      <c r="AG563" s="302">
        <f>'09-22 KP Int Load &amp; Marg Loss'!V553</f>
        <v>6.85</v>
      </c>
      <c r="AH563" s="67">
        <f>'09-22 Gen Pivot'!W557</f>
        <v>0</v>
      </c>
      <c r="AJ563" s="197">
        <f>'09-22 Gen Pivot'!Y557</f>
        <v>0</v>
      </c>
      <c r="AL563" s="29">
        <f t="shared" si="227"/>
        <v>0</v>
      </c>
      <c r="AN563" s="29">
        <f t="shared" si="228"/>
        <v>0</v>
      </c>
      <c r="AP563" s="33">
        <f t="shared" si="229"/>
        <v>0</v>
      </c>
      <c r="AR563" s="197">
        <f>'09-22 Gen Pivot'!X557</f>
        <v>1404.9</v>
      </c>
    </row>
    <row r="564" spans="1:44" x14ac:dyDescent="0.25">
      <c r="A564" s="202">
        <f t="shared" si="226"/>
        <v>44828.041666665325</v>
      </c>
      <c r="B564" s="232"/>
      <c r="C564" s="174"/>
      <c r="D564" s="232"/>
      <c r="E564" s="131">
        <f t="shared" si="205"/>
        <v>0</v>
      </c>
      <c r="F564" s="50">
        <f t="shared" si="206"/>
        <v>0</v>
      </c>
      <c r="G564" s="49">
        <f t="shared" si="207"/>
        <v>0</v>
      </c>
      <c r="H564" s="54">
        <f>'09-22 Hourly Purch Alloc'!F558</f>
        <v>474.13599999999997</v>
      </c>
      <c r="I564" s="44">
        <f t="shared" si="208"/>
        <v>6.37</v>
      </c>
      <c r="J564" s="34">
        <f t="shared" si="209"/>
        <v>0</v>
      </c>
      <c r="K564" s="167">
        <f t="shared" si="210"/>
        <v>0</v>
      </c>
      <c r="L564" s="34">
        <f t="shared" si="211"/>
        <v>0</v>
      </c>
      <c r="M564" s="34">
        <f t="shared" si="212"/>
        <v>0</v>
      </c>
      <c r="N564" s="34">
        <f t="shared" si="213"/>
        <v>480.51999999999992</v>
      </c>
      <c r="O564" s="32">
        <f t="shared" si="214"/>
        <v>480.51999999999992</v>
      </c>
      <c r="P564" s="32">
        <f t="shared" si="215"/>
        <v>0</v>
      </c>
      <c r="Q564" s="32">
        <f t="shared" si="216"/>
        <v>0</v>
      </c>
      <c r="R564" s="36">
        <f t="shared" si="217"/>
        <v>0</v>
      </c>
      <c r="S564" s="36">
        <f t="shared" si="218"/>
        <v>0</v>
      </c>
      <c r="T564" s="36">
        <f t="shared" si="219"/>
        <v>0</v>
      </c>
      <c r="U564" s="196">
        <f>'09-22 Hourly Purch Alloc'!J558</f>
        <v>41.389977727909297</v>
      </c>
      <c r="V564" s="185">
        <f t="shared" si="220"/>
        <v>0</v>
      </c>
      <c r="W564" s="37">
        <f t="shared" si="221"/>
        <v>0</v>
      </c>
      <c r="X564" s="38">
        <f t="shared" si="222"/>
        <v>0</v>
      </c>
      <c r="Y564" s="39">
        <f t="shared" si="223"/>
        <v>0</v>
      </c>
      <c r="Z564" s="246"/>
      <c r="AA564" s="189">
        <f t="shared" si="224"/>
        <v>0</v>
      </c>
      <c r="AB564" s="25">
        <f t="shared" si="225"/>
        <v>0</v>
      </c>
      <c r="AD564" s="29"/>
      <c r="AE564" s="67">
        <f>'09-22 Gen Pivot'!V558</f>
        <v>0</v>
      </c>
      <c r="AF564" s="195">
        <f>'09-22 KP Int Load &amp; Marg Loss'!N554</f>
        <v>480.51999999999992</v>
      </c>
      <c r="AG564" s="302">
        <f>'09-22 KP Int Load &amp; Marg Loss'!V554</f>
        <v>6.37</v>
      </c>
      <c r="AH564" s="67">
        <f>'09-22 Gen Pivot'!W558</f>
        <v>0</v>
      </c>
      <c r="AJ564" s="197">
        <f>'09-22 Gen Pivot'!Y558</f>
        <v>0</v>
      </c>
      <c r="AL564" s="29">
        <f t="shared" si="227"/>
        <v>0</v>
      </c>
      <c r="AN564" s="29">
        <f t="shared" si="228"/>
        <v>0</v>
      </c>
      <c r="AP564" s="33">
        <f t="shared" si="229"/>
        <v>0</v>
      </c>
      <c r="AR564" s="197">
        <f>'09-22 Gen Pivot'!X558</f>
        <v>1404.9</v>
      </c>
    </row>
    <row r="565" spans="1:44" x14ac:dyDescent="0.25">
      <c r="A565" s="202">
        <f t="shared" si="226"/>
        <v>44828.08333333199</v>
      </c>
      <c r="B565" s="232"/>
      <c r="C565" s="174"/>
      <c r="D565" s="232"/>
      <c r="E565" s="131">
        <f t="shared" si="205"/>
        <v>0</v>
      </c>
      <c r="F565" s="50">
        <f t="shared" si="206"/>
        <v>0</v>
      </c>
      <c r="G565" s="49">
        <f t="shared" si="207"/>
        <v>0</v>
      </c>
      <c r="H565" s="54">
        <f>'09-22 Hourly Purch Alloc'!F559</f>
        <v>462.21600000000001</v>
      </c>
      <c r="I565" s="44">
        <f t="shared" si="208"/>
        <v>6.48</v>
      </c>
      <c r="J565" s="34">
        <f t="shared" si="209"/>
        <v>0</v>
      </c>
      <c r="K565" s="167">
        <f t="shared" si="210"/>
        <v>0</v>
      </c>
      <c r="L565" s="34">
        <f t="shared" si="211"/>
        <v>0</v>
      </c>
      <c r="M565" s="34">
        <f t="shared" si="212"/>
        <v>0</v>
      </c>
      <c r="N565" s="34">
        <f t="shared" si="213"/>
        <v>468.69</v>
      </c>
      <c r="O565" s="32">
        <f t="shared" si="214"/>
        <v>468.69</v>
      </c>
      <c r="P565" s="32">
        <f t="shared" si="215"/>
        <v>0</v>
      </c>
      <c r="Q565" s="32">
        <f t="shared" si="216"/>
        <v>0</v>
      </c>
      <c r="R565" s="36">
        <f t="shared" si="217"/>
        <v>0</v>
      </c>
      <c r="S565" s="36">
        <f t="shared" si="218"/>
        <v>0</v>
      </c>
      <c r="T565" s="36">
        <f t="shared" si="219"/>
        <v>0</v>
      </c>
      <c r="U565" s="196">
        <f>'09-22 Hourly Purch Alloc'!J559</f>
        <v>40.720001038475523</v>
      </c>
      <c r="V565" s="185">
        <f t="shared" si="220"/>
        <v>0</v>
      </c>
      <c r="W565" s="37">
        <f t="shared" si="221"/>
        <v>0</v>
      </c>
      <c r="X565" s="38">
        <f t="shared" si="222"/>
        <v>0</v>
      </c>
      <c r="Y565" s="39">
        <f t="shared" si="223"/>
        <v>0</v>
      </c>
      <c r="Z565" s="246"/>
      <c r="AA565" s="189">
        <f t="shared" si="224"/>
        <v>0</v>
      </c>
      <c r="AB565" s="25">
        <f t="shared" si="225"/>
        <v>0</v>
      </c>
      <c r="AD565" s="29"/>
      <c r="AE565" s="67">
        <f>'09-22 Gen Pivot'!V559</f>
        <v>0</v>
      </c>
      <c r="AF565" s="195">
        <f>'09-22 KP Int Load &amp; Marg Loss'!N555</f>
        <v>468.69</v>
      </c>
      <c r="AG565" s="302">
        <f>'09-22 KP Int Load &amp; Marg Loss'!V555</f>
        <v>6.48</v>
      </c>
      <c r="AH565" s="67">
        <f>'09-22 Gen Pivot'!W559</f>
        <v>0</v>
      </c>
      <c r="AJ565" s="197">
        <f>'09-22 Gen Pivot'!Y559</f>
        <v>0</v>
      </c>
      <c r="AL565" s="29">
        <f t="shared" si="227"/>
        <v>0</v>
      </c>
      <c r="AN565" s="29">
        <f t="shared" si="228"/>
        <v>0</v>
      </c>
      <c r="AP565" s="33">
        <f t="shared" si="229"/>
        <v>0</v>
      </c>
      <c r="AR565" s="197">
        <f>'09-22 Gen Pivot'!X559</f>
        <v>1404.9</v>
      </c>
    </row>
    <row r="566" spans="1:44" x14ac:dyDescent="0.25">
      <c r="A566" s="202">
        <f t="shared" si="226"/>
        <v>44828.124999998654</v>
      </c>
      <c r="B566" s="232"/>
      <c r="C566" s="174"/>
      <c r="D566" s="232"/>
      <c r="E566" s="131">
        <f t="shared" si="205"/>
        <v>0</v>
      </c>
      <c r="F566" s="50">
        <f t="shared" si="206"/>
        <v>0</v>
      </c>
      <c r="G566" s="49">
        <f t="shared" si="207"/>
        <v>0</v>
      </c>
      <c r="H566" s="54">
        <f>'09-22 Hourly Purch Alloc'!F560</f>
        <v>455.767</v>
      </c>
      <c r="I566" s="44">
        <f t="shared" si="208"/>
        <v>6.06</v>
      </c>
      <c r="J566" s="34">
        <f t="shared" si="209"/>
        <v>0</v>
      </c>
      <c r="K566" s="167">
        <f t="shared" si="210"/>
        <v>0</v>
      </c>
      <c r="L566" s="34">
        <f t="shared" si="211"/>
        <v>0</v>
      </c>
      <c r="M566" s="34">
        <f t="shared" si="212"/>
        <v>0</v>
      </c>
      <c r="N566" s="34">
        <f t="shared" si="213"/>
        <v>461.82</v>
      </c>
      <c r="O566" s="32">
        <f t="shared" si="214"/>
        <v>461.82</v>
      </c>
      <c r="P566" s="32">
        <f t="shared" si="215"/>
        <v>0</v>
      </c>
      <c r="Q566" s="32">
        <f t="shared" si="216"/>
        <v>0</v>
      </c>
      <c r="R566" s="36">
        <f t="shared" si="217"/>
        <v>0</v>
      </c>
      <c r="S566" s="36">
        <f t="shared" si="218"/>
        <v>0</v>
      </c>
      <c r="T566" s="36">
        <f t="shared" si="219"/>
        <v>0</v>
      </c>
      <c r="U566" s="196">
        <f>'09-22 Hourly Purch Alloc'!J560</f>
        <v>40.068671325479912</v>
      </c>
      <c r="V566" s="185">
        <f t="shared" si="220"/>
        <v>0</v>
      </c>
      <c r="W566" s="37">
        <f t="shared" si="221"/>
        <v>0</v>
      </c>
      <c r="X566" s="38">
        <f t="shared" si="222"/>
        <v>0</v>
      </c>
      <c r="Y566" s="39">
        <f t="shared" si="223"/>
        <v>0</v>
      </c>
      <c r="Z566" s="246"/>
      <c r="AA566" s="189">
        <f t="shared" si="224"/>
        <v>0</v>
      </c>
      <c r="AB566" s="25">
        <f t="shared" si="225"/>
        <v>0</v>
      </c>
      <c r="AD566" s="29"/>
      <c r="AE566" s="67">
        <f>'09-22 Gen Pivot'!V560</f>
        <v>0</v>
      </c>
      <c r="AF566" s="195">
        <f>'09-22 KP Int Load &amp; Marg Loss'!N556</f>
        <v>461.82</v>
      </c>
      <c r="AG566" s="302">
        <f>'09-22 KP Int Load &amp; Marg Loss'!V556</f>
        <v>6.06</v>
      </c>
      <c r="AH566" s="67">
        <f>'09-22 Gen Pivot'!W560</f>
        <v>0</v>
      </c>
      <c r="AJ566" s="197">
        <f>'09-22 Gen Pivot'!Y560</f>
        <v>0</v>
      </c>
      <c r="AL566" s="29">
        <f t="shared" si="227"/>
        <v>0</v>
      </c>
      <c r="AN566" s="29">
        <f t="shared" si="228"/>
        <v>0</v>
      </c>
      <c r="AP566" s="33">
        <f t="shared" si="229"/>
        <v>0</v>
      </c>
      <c r="AR566" s="197">
        <f>'09-22 Gen Pivot'!X560</f>
        <v>1404.9</v>
      </c>
    </row>
    <row r="567" spans="1:44" x14ac:dyDescent="0.25">
      <c r="A567" s="202">
        <f t="shared" si="226"/>
        <v>44828.166666665318</v>
      </c>
      <c r="B567" s="232"/>
      <c r="C567" s="174"/>
      <c r="D567" s="232"/>
      <c r="E567" s="131">
        <f t="shared" si="205"/>
        <v>0</v>
      </c>
      <c r="F567" s="50">
        <f t="shared" si="206"/>
        <v>0</v>
      </c>
      <c r="G567" s="49">
        <f t="shared" si="207"/>
        <v>0</v>
      </c>
      <c r="H567" s="54">
        <f>'09-22 Hourly Purch Alloc'!F561</f>
        <v>449.95799999999997</v>
      </c>
      <c r="I567" s="44">
        <f t="shared" si="208"/>
        <v>6.1800000000000006</v>
      </c>
      <c r="J567" s="34">
        <f t="shared" si="209"/>
        <v>0</v>
      </c>
      <c r="K567" s="167">
        <f t="shared" si="210"/>
        <v>0</v>
      </c>
      <c r="L567" s="34">
        <f t="shared" si="211"/>
        <v>0</v>
      </c>
      <c r="M567" s="34">
        <f t="shared" si="212"/>
        <v>0</v>
      </c>
      <c r="N567" s="34">
        <f t="shared" si="213"/>
        <v>456.15</v>
      </c>
      <c r="O567" s="32">
        <f t="shared" si="214"/>
        <v>456.15</v>
      </c>
      <c r="P567" s="32">
        <f t="shared" si="215"/>
        <v>0</v>
      </c>
      <c r="Q567" s="32">
        <f t="shared" si="216"/>
        <v>0</v>
      </c>
      <c r="R567" s="36">
        <f t="shared" si="217"/>
        <v>0</v>
      </c>
      <c r="S567" s="36">
        <f t="shared" si="218"/>
        <v>0</v>
      </c>
      <c r="T567" s="36">
        <f t="shared" si="219"/>
        <v>0</v>
      </c>
      <c r="U567" s="196">
        <f>'09-22 Hourly Purch Alloc'!J561</f>
        <v>39.561608816822911</v>
      </c>
      <c r="V567" s="185">
        <f t="shared" si="220"/>
        <v>0</v>
      </c>
      <c r="W567" s="37">
        <f t="shared" si="221"/>
        <v>0</v>
      </c>
      <c r="X567" s="38">
        <f t="shared" si="222"/>
        <v>0</v>
      </c>
      <c r="Y567" s="39">
        <f t="shared" si="223"/>
        <v>0</v>
      </c>
      <c r="Z567" s="246"/>
      <c r="AA567" s="189">
        <f t="shared" si="224"/>
        <v>0</v>
      </c>
      <c r="AB567" s="25">
        <f t="shared" si="225"/>
        <v>0</v>
      </c>
      <c r="AD567" s="29"/>
      <c r="AE567" s="67">
        <f>'09-22 Gen Pivot'!V561</f>
        <v>0</v>
      </c>
      <c r="AF567" s="195">
        <f>'09-22 KP Int Load &amp; Marg Loss'!N557</f>
        <v>456.15</v>
      </c>
      <c r="AG567" s="302">
        <f>'09-22 KP Int Load &amp; Marg Loss'!V557</f>
        <v>6.1800000000000006</v>
      </c>
      <c r="AH567" s="67">
        <f>'09-22 Gen Pivot'!W561</f>
        <v>0</v>
      </c>
      <c r="AJ567" s="197">
        <f>'09-22 Gen Pivot'!Y561</f>
        <v>0</v>
      </c>
      <c r="AL567" s="29">
        <f t="shared" si="227"/>
        <v>0</v>
      </c>
      <c r="AN567" s="29">
        <f t="shared" si="228"/>
        <v>0</v>
      </c>
      <c r="AP567" s="33">
        <f t="shared" si="229"/>
        <v>0</v>
      </c>
      <c r="AR567" s="197">
        <f>'09-22 Gen Pivot'!X561</f>
        <v>1404.9</v>
      </c>
    </row>
    <row r="568" spans="1:44" x14ac:dyDescent="0.25">
      <c r="A568" s="202">
        <f t="shared" si="226"/>
        <v>44828.208333331982</v>
      </c>
      <c r="B568" s="232"/>
      <c r="C568" s="174"/>
      <c r="D568" s="232"/>
      <c r="E568" s="131">
        <f t="shared" si="205"/>
        <v>0</v>
      </c>
      <c r="F568" s="50">
        <f t="shared" si="206"/>
        <v>0</v>
      </c>
      <c r="G568" s="49">
        <f t="shared" si="207"/>
        <v>0</v>
      </c>
      <c r="H568" s="54">
        <f>'09-22 Hourly Purch Alloc'!F562</f>
        <v>451.59800000000001</v>
      </c>
      <c r="I568" s="44">
        <f t="shared" si="208"/>
        <v>6.2700000000000005</v>
      </c>
      <c r="J568" s="34">
        <f t="shared" si="209"/>
        <v>0</v>
      </c>
      <c r="K568" s="167">
        <f t="shared" si="210"/>
        <v>0</v>
      </c>
      <c r="L568" s="34">
        <f t="shared" si="211"/>
        <v>0</v>
      </c>
      <c r="M568" s="34">
        <f t="shared" si="212"/>
        <v>0</v>
      </c>
      <c r="N568" s="34">
        <f t="shared" si="213"/>
        <v>457.86</v>
      </c>
      <c r="O568" s="32">
        <f t="shared" si="214"/>
        <v>457.86</v>
      </c>
      <c r="P568" s="32">
        <f t="shared" si="215"/>
        <v>0</v>
      </c>
      <c r="Q568" s="32">
        <f t="shared" si="216"/>
        <v>0</v>
      </c>
      <c r="R568" s="36">
        <f t="shared" si="217"/>
        <v>0</v>
      </c>
      <c r="S568" s="36">
        <f t="shared" si="218"/>
        <v>0</v>
      </c>
      <c r="T568" s="36">
        <f t="shared" si="219"/>
        <v>0</v>
      </c>
      <c r="U568" s="196">
        <f>'09-22 Hourly Purch Alloc'!J562</f>
        <v>39.45773615472168</v>
      </c>
      <c r="V568" s="185">
        <f t="shared" si="220"/>
        <v>0</v>
      </c>
      <c r="W568" s="37">
        <f t="shared" si="221"/>
        <v>0</v>
      </c>
      <c r="X568" s="38">
        <f t="shared" si="222"/>
        <v>0</v>
      </c>
      <c r="Y568" s="39">
        <f t="shared" si="223"/>
        <v>0</v>
      </c>
      <c r="Z568" s="246"/>
      <c r="AA568" s="189">
        <f t="shared" si="224"/>
        <v>0</v>
      </c>
      <c r="AB568" s="25">
        <f t="shared" si="225"/>
        <v>0</v>
      </c>
      <c r="AD568" s="29"/>
      <c r="AE568" s="67">
        <f>'09-22 Gen Pivot'!V562</f>
        <v>0</v>
      </c>
      <c r="AF568" s="195">
        <f>'09-22 KP Int Load &amp; Marg Loss'!N558</f>
        <v>457.86</v>
      </c>
      <c r="AG568" s="302">
        <f>'09-22 KP Int Load &amp; Marg Loss'!V558</f>
        <v>6.2700000000000005</v>
      </c>
      <c r="AH568" s="67">
        <f>'09-22 Gen Pivot'!W562</f>
        <v>0</v>
      </c>
      <c r="AJ568" s="197">
        <f>'09-22 Gen Pivot'!Y562</f>
        <v>0</v>
      </c>
      <c r="AL568" s="29">
        <f t="shared" si="227"/>
        <v>0</v>
      </c>
      <c r="AN568" s="29">
        <f t="shared" si="228"/>
        <v>0</v>
      </c>
      <c r="AP568" s="33">
        <f t="shared" si="229"/>
        <v>0</v>
      </c>
      <c r="AR568" s="197">
        <f>'09-22 Gen Pivot'!X562</f>
        <v>1404.9</v>
      </c>
    </row>
    <row r="569" spans="1:44" x14ac:dyDescent="0.25">
      <c r="A569" s="202">
        <f t="shared" si="226"/>
        <v>44828.249999998647</v>
      </c>
      <c r="B569" s="232"/>
      <c r="C569" s="174"/>
      <c r="D569" s="232"/>
      <c r="E569" s="131">
        <f t="shared" si="205"/>
        <v>0</v>
      </c>
      <c r="F569" s="50">
        <f t="shared" si="206"/>
        <v>0</v>
      </c>
      <c r="G569" s="49">
        <f t="shared" si="207"/>
        <v>0</v>
      </c>
      <c r="H569" s="54">
        <f>'09-22 Hourly Purch Alloc'!F563</f>
        <v>460.471</v>
      </c>
      <c r="I569" s="44">
        <f t="shared" si="208"/>
        <v>5.87</v>
      </c>
      <c r="J569" s="34">
        <f t="shared" si="209"/>
        <v>0</v>
      </c>
      <c r="K569" s="167">
        <f t="shared" si="210"/>
        <v>0</v>
      </c>
      <c r="L569" s="34">
        <f t="shared" si="211"/>
        <v>0</v>
      </c>
      <c r="M569" s="34">
        <f t="shared" si="212"/>
        <v>0</v>
      </c>
      <c r="N569" s="34">
        <f t="shared" si="213"/>
        <v>466.34</v>
      </c>
      <c r="O569" s="32">
        <f t="shared" si="214"/>
        <v>466.34</v>
      </c>
      <c r="P569" s="32">
        <f t="shared" si="215"/>
        <v>0</v>
      </c>
      <c r="Q569" s="32">
        <f t="shared" si="216"/>
        <v>0</v>
      </c>
      <c r="R569" s="36">
        <f t="shared" si="217"/>
        <v>0</v>
      </c>
      <c r="S569" s="36">
        <f t="shared" si="218"/>
        <v>0</v>
      </c>
      <c r="T569" s="36">
        <f t="shared" si="219"/>
        <v>0</v>
      </c>
      <c r="U569" s="196">
        <f>'09-22 Hourly Purch Alloc'!J563</f>
        <v>39.874105889404547</v>
      </c>
      <c r="V569" s="185">
        <f t="shared" si="220"/>
        <v>0</v>
      </c>
      <c r="W569" s="37">
        <f t="shared" si="221"/>
        <v>0</v>
      </c>
      <c r="X569" s="38">
        <f t="shared" si="222"/>
        <v>0</v>
      </c>
      <c r="Y569" s="39">
        <f t="shared" si="223"/>
        <v>0</v>
      </c>
      <c r="Z569" s="246"/>
      <c r="AA569" s="189">
        <f t="shared" si="224"/>
        <v>0</v>
      </c>
      <c r="AB569" s="25">
        <f t="shared" si="225"/>
        <v>0</v>
      </c>
      <c r="AD569" s="29"/>
      <c r="AE569" s="67">
        <f>'09-22 Gen Pivot'!V563</f>
        <v>0</v>
      </c>
      <c r="AF569" s="195">
        <f>'09-22 KP Int Load &amp; Marg Loss'!N559</f>
        <v>466.34</v>
      </c>
      <c r="AG569" s="302">
        <f>'09-22 KP Int Load &amp; Marg Loss'!V559</f>
        <v>5.87</v>
      </c>
      <c r="AH569" s="67">
        <f>'09-22 Gen Pivot'!W563</f>
        <v>0</v>
      </c>
      <c r="AJ569" s="197">
        <f>'09-22 Gen Pivot'!Y563</f>
        <v>0</v>
      </c>
      <c r="AL569" s="29">
        <f t="shared" si="227"/>
        <v>0</v>
      </c>
      <c r="AN569" s="29">
        <f t="shared" si="228"/>
        <v>0</v>
      </c>
      <c r="AP569" s="33">
        <f t="shared" si="229"/>
        <v>0</v>
      </c>
      <c r="AR569" s="197">
        <f>'09-22 Gen Pivot'!X563</f>
        <v>1404.9</v>
      </c>
    </row>
    <row r="570" spans="1:44" x14ac:dyDescent="0.25">
      <c r="A570" s="202">
        <f t="shared" si="226"/>
        <v>44828.291666665311</v>
      </c>
      <c r="B570" s="232"/>
      <c r="C570" s="174"/>
      <c r="D570" s="232"/>
      <c r="E570" s="131">
        <f t="shared" si="205"/>
        <v>0</v>
      </c>
      <c r="F570" s="50">
        <f t="shared" si="206"/>
        <v>0</v>
      </c>
      <c r="G570" s="49">
        <f t="shared" si="207"/>
        <v>0</v>
      </c>
      <c r="H570" s="54">
        <f>'09-22 Hourly Purch Alloc'!F564</f>
        <v>469.37</v>
      </c>
      <c r="I570" s="44">
        <f t="shared" si="208"/>
        <v>5.94</v>
      </c>
      <c r="J570" s="34">
        <f t="shared" si="209"/>
        <v>0</v>
      </c>
      <c r="K570" s="167">
        <f t="shared" si="210"/>
        <v>0</v>
      </c>
      <c r="L570" s="34">
        <f t="shared" si="211"/>
        <v>0</v>
      </c>
      <c r="M570" s="34">
        <f t="shared" si="212"/>
        <v>0</v>
      </c>
      <c r="N570" s="34">
        <f t="shared" si="213"/>
        <v>475.31</v>
      </c>
      <c r="O570" s="32">
        <f t="shared" si="214"/>
        <v>475.31</v>
      </c>
      <c r="P570" s="32">
        <f t="shared" si="215"/>
        <v>0</v>
      </c>
      <c r="Q570" s="32">
        <f t="shared" si="216"/>
        <v>0</v>
      </c>
      <c r="R570" s="36">
        <f t="shared" si="217"/>
        <v>0</v>
      </c>
      <c r="S570" s="36">
        <f t="shared" si="218"/>
        <v>0</v>
      </c>
      <c r="T570" s="36">
        <f t="shared" si="219"/>
        <v>0</v>
      </c>
      <c r="U570" s="196">
        <f>'09-22 Hourly Purch Alloc'!J564</f>
        <v>42.340000426103074</v>
      </c>
      <c r="V570" s="185">
        <f t="shared" si="220"/>
        <v>0</v>
      </c>
      <c r="W570" s="37">
        <f t="shared" si="221"/>
        <v>0</v>
      </c>
      <c r="X570" s="38">
        <f t="shared" si="222"/>
        <v>0</v>
      </c>
      <c r="Y570" s="39">
        <f t="shared" si="223"/>
        <v>0</v>
      </c>
      <c r="Z570" s="246"/>
      <c r="AA570" s="189">
        <f t="shared" si="224"/>
        <v>0</v>
      </c>
      <c r="AB570" s="25">
        <f t="shared" si="225"/>
        <v>0</v>
      </c>
      <c r="AD570" s="29"/>
      <c r="AE570" s="67">
        <f>'09-22 Gen Pivot'!V564</f>
        <v>0</v>
      </c>
      <c r="AF570" s="195">
        <f>'09-22 KP Int Load &amp; Marg Loss'!N560</f>
        <v>475.31</v>
      </c>
      <c r="AG570" s="302">
        <f>'09-22 KP Int Load &amp; Marg Loss'!V560</f>
        <v>5.94</v>
      </c>
      <c r="AH570" s="67">
        <f>'09-22 Gen Pivot'!W564</f>
        <v>0</v>
      </c>
      <c r="AJ570" s="197">
        <f>'09-22 Gen Pivot'!Y564</f>
        <v>0</v>
      </c>
      <c r="AL570" s="29">
        <f t="shared" si="227"/>
        <v>0</v>
      </c>
      <c r="AN570" s="29">
        <f t="shared" si="228"/>
        <v>0</v>
      </c>
      <c r="AP570" s="33">
        <f t="shared" si="229"/>
        <v>0</v>
      </c>
      <c r="AR570" s="197">
        <f>'09-22 Gen Pivot'!X564</f>
        <v>1404.9</v>
      </c>
    </row>
    <row r="571" spans="1:44" x14ac:dyDescent="0.25">
      <c r="A571" s="202">
        <f t="shared" si="226"/>
        <v>44828.333333331975</v>
      </c>
      <c r="B571" s="232"/>
      <c r="C571" s="174"/>
      <c r="D571" s="232"/>
      <c r="E571" s="131">
        <f t="shared" si="205"/>
        <v>0</v>
      </c>
      <c r="F571" s="50">
        <f t="shared" si="206"/>
        <v>0</v>
      </c>
      <c r="G571" s="49">
        <f t="shared" si="207"/>
        <v>0</v>
      </c>
      <c r="H571" s="54">
        <f>'09-22 Hourly Purch Alloc'!F565</f>
        <v>484.45400000000001</v>
      </c>
      <c r="I571" s="44">
        <f t="shared" si="208"/>
        <v>6.16</v>
      </c>
      <c r="J571" s="34">
        <f t="shared" si="209"/>
        <v>0</v>
      </c>
      <c r="K571" s="167">
        <f t="shared" si="210"/>
        <v>0</v>
      </c>
      <c r="L571" s="34">
        <f t="shared" si="211"/>
        <v>0</v>
      </c>
      <c r="M571" s="34">
        <f t="shared" si="212"/>
        <v>0</v>
      </c>
      <c r="N571" s="34">
        <f t="shared" si="213"/>
        <v>490.60999999999996</v>
      </c>
      <c r="O571" s="32">
        <f t="shared" si="214"/>
        <v>490.60999999999996</v>
      </c>
      <c r="P571" s="32">
        <f t="shared" si="215"/>
        <v>0</v>
      </c>
      <c r="Q571" s="32">
        <f t="shared" si="216"/>
        <v>0</v>
      </c>
      <c r="R571" s="36">
        <f t="shared" si="217"/>
        <v>0</v>
      </c>
      <c r="S571" s="36">
        <f t="shared" si="218"/>
        <v>0</v>
      </c>
      <c r="T571" s="36">
        <f t="shared" si="219"/>
        <v>0</v>
      </c>
      <c r="U571" s="196">
        <f>'09-22 Hourly Purch Alloc'!J565</f>
        <v>46.33650735054308</v>
      </c>
      <c r="V571" s="185">
        <f t="shared" si="220"/>
        <v>0</v>
      </c>
      <c r="W571" s="37">
        <f t="shared" si="221"/>
        <v>0</v>
      </c>
      <c r="X571" s="38">
        <f t="shared" si="222"/>
        <v>0</v>
      </c>
      <c r="Y571" s="39">
        <f t="shared" si="223"/>
        <v>0</v>
      </c>
      <c r="Z571" s="246"/>
      <c r="AA571" s="189">
        <f t="shared" si="224"/>
        <v>0</v>
      </c>
      <c r="AB571" s="25">
        <f t="shared" si="225"/>
        <v>0</v>
      </c>
      <c r="AD571" s="29"/>
      <c r="AE571" s="67">
        <f>'09-22 Gen Pivot'!V565</f>
        <v>0</v>
      </c>
      <c r="AF571" s="195">
        <f>'09-22 KP Int Load &amp; Marg Loss'!N561</f>
        <v>490.60999999999996</v>
      </c>
      <c r="AG571" s="302">
        <f>'09-22 KP Int Load &amp; Marg Loss'!V561</f>
        <v>6.16</v>
      </c>
      <c r="AH571" s="67">
        <f>'09-22 Gen Pivot'!W565</f>
        <v>0</v>
      </c>
      <c r="AJ571" s="197">
        <f>'09-22 Gen Pivot'!Y565</f>
        <v>0</v>
      </c>
      <c r="AL571" s="29">
        <f t="shared" si="227"/>
        <v>0</v>
      </c>
      <c r="AN571" s="29">
        <f t="shared" si="228"/>
        <v>0</v>
      </c>
      <c r="AP571" s="33">
        <f t="shared" si="229"/>
        <v>0</v>
      </c>
      <c r="AR571" s="197">
        <f>'09-22 Gen Pivot'!X565</f>
        <v>1404.9</v>
      </c>
    </row>
    <row r="572" spans="1:44" x14ac:dyDescent="0.25">
      <c r="A572" s="202">
        <f t="shared" si="226"/>
        <v>44828.374999998639</v>
      </c>
      <c r="B572" s="232"/>
      <c r="C572" s="174"/>
      <c r="D572" s="232"/>
      <c r="E572" s="131">
        <f t="shared" si="205"/>
        <v>0</v>
      </c>
      <c r="F572" s="50">
        <f t="shared" si="206"/>
        <v>0</v>
      </c>
      <c r="G572" s="49">
        <f t="shared" si="207"/>
        <v>0</v>
      </c>
      <c r="H572" s="54">
        <f>'09-22 Hourly Purch Alloc'!F566</f>
        <v>502.66999999999996</v>
      </c>
      <c r="I572" s="44">
        <f t="shared" si="208"/>
        <v>6.4600000000000009</v>
      </c>
      <c r="J572" s="34">
        <f t="shared" si="209"/>
        <v>0</v>
      </c>
      <c r="K572" s="167">
        <f t="shared" si="210"/>
        <v>0</v>
      </c>
      <c r="L572" s="34">
        <f t="shared" si="211"/>
        <v>0</v>
      </c>
      <c r="M572" s="34">
        <f t="shared" si="212"/>
        <v>0</v>
      </c>
      <c r="N572" s="34">
        <f t="shared" si="213"/>
        <v>509.11999999999995</v>
      </c>
      <c r="O572" s="32">
        <f t="shared" si="214"/>
        <v>509.11999999999995</v>
      </c>
      <c r="P572" s="32">
        <f t="shared" si="215"/>
        <v>0</v>
      </c>
      <c r="Q572" s="32">
        <f t="shared" si="216"/>
        <v>0</v>
      </c>
      <c r="R572" s="36">
        <f t="shared" si="217"/>
        <v>0</v>
      </c>
      <c r="S572" s="36">
        <f t="shared" si="218"/>
        <v>0</v>
      </c>
      <c r="T572" s="36">
        <f t="shared" si="219"/>
        <v>0</v>
      </c>
      <c r="U572" s="196">
        <f>'09-22 Hourly Purch Alloc'!J566</f>
        <v>47.140000397875355</v>
      </c>
      <c r="V572" s="185">
        <f t="shared" si="220"/>
        <v>0</v>
      </c>
      <c r="W572" s="37">
        <f t="shared" si="221"/>
        <v>0</v>
      </c>
      <c r="X572" s="38">
        <f t="shared" si="222"/>
        <v>0</v>
      </c>
      <c r="Y572" s="39">
        <f t="shared" si="223"/>
        <v>0</v>
      </c>
      <c r="Z572" s="246"/>
      <c r="AA572" s="189">
        <f t="shared" si="224"/>
        <v>0</v>
      </c>
      <c r="AB572" s="25">
        <f t="shared" si="225"/>
        <v>0</v>
      </c>
      <c r="AD572" s="29"/>
      <c r="AE572" s="67">
        <f>'09-22 Gen Pivot'!V566</f>
        <v>0</v>
      </c>
      <c r="AF572" s="195">
        <f>'09-22 KP Int Load &amp; Marg Loss'!N562</f>
        <v>509.11999999999995</v>
      </c>
      <c r="AG572" s="302">
        <f>'09-22 KP Int Load &amp; Marg Loss'!V562</f>
        <v>6.4600000000000009</v>
      </c>
      <c r="AH572" s="67">
        <f>'09-22 Gen Pivot'!W566</f>
        <v>0</v>
      </c>
      <c r="AJ572" s="197">
        <f>'09-22 Gen Pivot'!Y566</f>
        <v>0</v>
      </c>
      <c r="AL572" s="29">
        <f t="shared" si="227"/>
        <v>0</v>
      </c>
      <c r="AN572" s="29">
        <f t="shared" si="228"/>
        <v>0</v>
      </c>
      <c r="AP572" s="33">
        <f t="shared" si="229"/>
        <v>0</v>
      </c>
      <c r="AR572" s="197">
        <f>'09-22 Gen Pivot'!X566</f>
        <v>1404.9</v>
      </c>
    </row>
    <row r="573" spans="1:44" x14ac:dyDescent="0.25">
      <c r="A573" s="202">
        <f t="shared" si="226"/>
        <v>44828.416666665304</v>
      </c>
      <c r="B573" s="232"/>
      <c r="C573" s="174"/>
      <c r="D573" s="232"/>
      <c r="E573" s="131">
        <f t="shared" si="205"/>
        <v>0</v>
      </c>
      <c r="F573" s="50">
        <f t="shared" si="206"/>
        <v>0</v>
      </c>
      <c r="G573" s="49">
        <f t="shared" si="207"/>
        <v>0</v>
      </c>
      <c r="H573" s="54">
        <f>'09-22 Hourly Purch Alloc'!F567</f>
        <v>521.34500000000003</v>
      </c>
      <c r="I573" s="44">
        <f t="shared" si="208"/>
        <v>6.8500000000000005</v>
      </c>
      <c r="J573" s="34">
        <f t="shared" si="209"/>
        <v>0</v>
      </c>
      <c r="K573" s="167">
        <f t="shared" si="210"/>
        <v>0</v>
      </c>
      <c r="L573" s="34">
        <f t="shared" si="211"/>
        <v>0</v>
      </c>
      <c r="M573" s="34">
        <f t="shared" si="212"/>
        <v>0</v>
      </c>
      <c r="N573" s="34">
        <f t="shared" si="213"/>
        <v>528.17999999999995</v>
      </c>
      <c r="O573" s="32">
        <f t="shared" si="214"/>
        <v>528.17999999999995</v>
      </c>
      <c r="P573" s="32">
        <f t="shared" si="215"/>
        <v>0</v>
      </c>
      <c r="Q573" s="32">
        <f t="shared" si="216"/>
        <v>0</v>
      </c>
      <c r="R573" s="36">
        <f t="shared" si="217"/>
        <v>0</v>
      </c>
      <c r="S573" s="36">
        <f t="shared" si="218"/>
        <v>0</v>
      </c>
      <c r="T573" s="36">
        <f t="shared" si="219"/>
        <v>0</v>
      </c>
      <c r="U573" s="196">
        <f>'09-22 Hourly Purch Alloc'!J567</f>
        <v>47.55684721249844</v>
      </c>
      <c r="V573" s="185">
        <f t="shared" si="220"/>
        <v>0</v>
      </c>
      <c r="W573" s="37">
        <f t="shared" si="221"/>
        <v>0</v>
      </c>
      <c r="X573" s="38">
        <f t="shared" si="222"/>
        <v>0</v>
      </c>
      <c r="Y573" s="39">
        <f t="shared" si="223"/>
        <v>0</v>
      </c>
      <c r="Z573" s="246"/>
      <c r="AA573" s="189">
        <f t="shared" si="224"/>
        <v>0</v>
      </c>
      <c r="AB573" s="25">
        <f t="shared" si="225"/>
        <v>0</v>
      </c>
      <c r="AD573" s="29"/>
      <c r="AE573" s="67">
        <f>'09-22 Gen Pivot'!V567</f>
        <v>0</v>
      </c>
      <c r="AF573" s="195">
        <f>'09-22 KP Int Load &amp; Marg Loss'!N563</f>
        <v>528.17999999999995</v>
      </c>
      <c r="AG573" s="302">
        <f>'09-22 KP Int Load &amp; Marg Loss'!V563</f>
        <v>6.8500000000000005</v>
      </c>
      <c r="AH573" s="67">
        <f>'09-22 Gen Pivot'!W567</f>
        <v>0</v>
      </c>
      <c r="AJ573" s="197">
        <f>'09-22 Gen Pivot'!Y567</f>
        <v>0</v>
      </c>
      <c r="AL573" s="29">
        <f t="shared" si="227"/>
        <v>0</v>
      </c>
      <c r="AN573" s="29">
        <f t="shared" si="228"/>
        <v>0</v>
      </c>
      <c r="AP573" s="33">
        <f t="shared" si="229"/>
        <v>0</v>
      </c>
      <c r="AR573" s="197">
        <f>'09-22 Gen Pivot'!X567</f>
        <v>1404.9</v>
      </c>
    </row>
    <row r="574" spans="1:44" x14ac:dyDescent="0.25">
      <c r="A574" s="202">
        <f t="shared" si="226"/>
        <v>44828.458333331968</v>
      </c>
      <c r="B574" s="232"/>
      <c r="C574" s="174"/>
      <c r="D574" s="232"/>
      <c r="E574" s="131">
        <f t="shared" si="205"/>
        <v>0</v>
      </c>
      <c r="F574" s="50">
        <f t="shared" si="206"/>
        <v>0</v>
      </c>
      <c r="G574" s="49">
        <f t="shared" si="207"/>
        <v>0</v>
      </c>
      <c r="H574" s="54">
        <f>'09-22 Hourly Purch Alloc'!F568</f>
        <v>530.755</v>
      </c>
      <c r="I574" s="44">
        <f t="shared" si="208"/>
        <v>7.0600000000000005</v>
      </c>
      <c r="J574" s="34">
        <f t="shared" si="209"/>
        <v>0</v>
      </c>
      <c r="K574" s="167">
        <f t="shared" si="210"/>
        <v>0</v>
      </c>
      <c r="L574" s="34">
        <f t="shared" si="211"/>
        <v>0</v>
      </c>
      <c r="M574" s="34">
        <f t="shared" si="212"/>
        <v>0</v>
      </c>
      <c r="N574" s="34">
        <f t="shared" si="213"/>
        <v>537.81000000000006</v>
      </c>
      <c r="O574" s="32">
        <f t="shared" si="214"/>
        <v>537.81000000000006</v>
      </c>
      <c r="P574" s="32">
        <f t="shared" si="215"/>
        <v>0</v>
      </c>
      <c r="Q574" s="32">
        <f t="shared" si="216"/>
        <v>0</v>
      </c>
      <c r="R574" s="36">
        <f t="shared" si="217"/>
        <v>0</v>
      </c>
      <c r="S574" s="36">
        <f t="shared" si="218"/>
        <v>0</v>
      </c>
      <c r="T574" s="36">
        <f t="shared" si="219"/>
        <v>0</v>
      </c>
      <c r="U574" s="196">
        <f>'09-22 Hourly Purch Alloc'!J568</f>
        <v>41.679999246356601</v>
      </c>
      <c r="V574" s="185">
        <f t="shared" si="220"/>
        <v>0</v>
      </c>
      <c r="W574" s="37">
        <f t="shared" si="221"/>
        <v>0</v>
      </c>
      <c r="X574" s="38">
        <f t="shared" si="222"/>
        <v>0</v>
      </c>
      <c r="Y574" s="39">
        <f t="shared" si="223"/>
        <v>0</v>
      </c>
      <c r="Z574" s="246"/>
      <c r="AA574" s="189">
        <f t="shared" si="224"/>
        <v>0</v>
      </c>
      <c r="AB574" s="25">
        <f t="shared" si="225"/>
        <v>0</v>
      </c>
      <c r="AD574" s="29"/>
      <c r="AE574" s="67">
        <f>'09-22 Gen Pivot'!V568</f>
        <v>0</v>
      </c>
      <c r="AF574" s="195">
        <f>'09-22 KP Int Load &amp; Marg Loss'!N564</f>
        <v>537.81000000000006</v>
      </c>
      <c r="AG574" s="302">
        <f>'09-22 KP Int Load &amp; Marg Loss'!V564</f>
        <v>7.0600000000000005</v>
      </c>
      <c r="AH574" s="67">
        <f>'09-22 Gen Pivot'!W568</f>
        <v>0</v>
      </c>
      <c r="AJ574" s="197">
        <f>'09-22 Gen Pivot'!Y568</f>
        <v>0</v>
      </c>
      <c r="AL574" s="29">
        <f t="shared" si="227"/>
        <v>0</v>
      </c>
      <c r="AN574" s="29">
        <f t="shared" si="228"/>
        <v>0</v>
      </c>
      <c r="AP574" s="33">
        <f t="shared" si="229"/>
        <v>0</v>
      </c>
      <c r="AR574" s="197">
        <f>'09-22 Gen Pivot'!X568</f>
        <v>1404.9</v>
      </c>
    </row>
    <row r="575" spans="1:44" x14ac:dyDescent="0.25">
      <c r="A575" s="202">
        <f t="shared" si="226"/>
        <v>44828.499999998632</v>
      </c>
      <c r="B575" s="232"/>
      <c r="C575" s="174"/>
      <c r="D575" s="232"/>
      <c r="E575" s="131">
        <f t="shared" si="205"/>
        <v>0</v>
      </c>
      <c r="F575" s="50">
        <f t="shared" si="206"/>
        <v>0</v>
      </c>
      <c r="G575" s="49">
        <f t="shared" si="207"/>
        <v>0</v>
      </c>
      <c r="H575" s="54">
        <f>'09-22 Hourly Purch Alloc'!F569</f>
        <v>534.44600000000003</v>
      </c>
      <c r="I575" s="44">
        <f t="shared" si="208"/>
        <v>8.27</v>
      </c>
      <c r="J575" s="34">
        <f t="shared" si="209"/>
        <v>0</v>
      </c>
      <c r="K575" s="167">
        <f t="shared" si="210"/>
        <v>0</v>
      </c>
      <c r="L575" s="34">
        <f t="shared" si="211"/>
        <v>0</v>
      </c>
      <c r="M575" s="34">
        <f t="shared" si="212"/>
        <v>0</v>
      </c>
      <c r="N575" s="34">
        <f t="shared" si="213"/>
        <v>542.70999999999992</v>
      </c>
      <c r="O575" s="32">
        <f t="shared" si="214"/>
        <v>542.70999999999992</v>
      </c>
      <c r="P575" s="32">
        <f t="shared" si="215"/>
        <v>0</v>
      </c>
      <c r="Q575" s="32">
        <f t="shared" si="216"/>
        <v>0</v>
      </c>
      <c r="R575" s="36">
        <f t="shared" si="217"/>
        <v>0</v>
      </c>
      <c r="S575" s="36">
        <f t="shared" si="218"/>
        <v>0</v>
      </c>
      <c r="T575" s="36">
        <f t="shared" si="219"/>
        <v>0</v>
      </c>
      <c r="U575" s="196">
        <f>'09-22 Hourly Purch Alloc'!J569</f>
        <v>41.107695643713299</v>
      </c>
      <c r="V575" s="185">
        <f t="shared" si="220"/>
        <v>0</v>
      </c>
      <c r="W575" s="37">
        <f t="shared" si="221"/>
        <v>0</v>
      </c>
      <c r="X575" s="38">
        <f t="shared" si="222"/>
        <v>0</v>
      </c>
      <c r="Y575" s="39">
        <f t="shared" si="223"/>
        <v>0</v>
      </c>
      <c r="Z575" s="246"/>
      <c r="AA575" s="189">
        <f t="shared" si="224"/>
        <v>0</v>
      </c>
      <c r="AB575" s="25">
        <f t="shared" si="225"/>
        <v>0</v>
      </c>
      <c r="AD575" s="29"/>
      <c r="AE575" s="67">
        <f>'09-22 Gen Pivot'!V569</f>
        <v>0</v>
      </c>
      <c r="AF575" s="195">
        <f>'09-22 KP Int Load &amp; Marg Loss'!N565</f>
        <v>542.70999999999992</v>
      </c>
      <c r="AG575" s="302">
        <f>'09-22 KP Int Load &amp; Marg Loss'!V565</f>
        <v>8.27</v>
      </c>
      <c r="AH575" s="67">
        <f>'09-22 Gen Pivot'!W569</f>
        <v>0</v>
      </c>
      <c r="AJ575" s="197">
        <f>'09-22 Gen Pivot'!Y569</f>
        <v>0</v>
      </c>
      <c r="AL575" s="29">
        <f t="shared" si="227"/>
        <v>0</v>
      </c>
      <c r="AN575" s="29">
        <f t="shared" si="228"/>
        <v>0</v>
      </c>
      <c r="AP575" s="33">
        <f t="shared" si="229"/>
        <v>0</v>
      </c>
      <c r="AR575" s="197">
        <f>'09-22 Gen Pivot'!X569</f>
        <v>1404.9</v>
      </c>
    </row>
    <row r="576" spans="1:44" x14ac:dyDescent="0.25">
      <c r="A576" s="202">
        <f t="shared" si="226"/>
        <v>44828.541666665296</v>
      </c>
      <c r="B576" s="232"/>
      <c r="C576" s="174"/>
      <c r="D576" s="232"/>
      <c r="E576" s="131">
        <f t="shared" si="205"/>
        <v>0</v>
      </c>
      <c r="F576" s="50">
        <f t="shared" si="206"/>
        <v>0</v>
      </c>
      <c r="G576" s="49">
        <f t="shared" si="207"/>
        <v>0</v>
      </c>
      <c r="H576" s="54">
        <f>'09-22 Hourly Purch Alloc'!F570</f>
        <v>536.22199999999998</v>
      </c>
      <c r="I576" s="44">
        <f t="shared" si="208"/>
        <v>8.379999999999999</v>
      </c>
      <c r="J576" s="34">
        <f t="shared" si="209"/>
        <v>0</v>
      </c>
      <c r="K576" s="167">
        <f t="shared" si="210"/>
        <v>0</v>
      </c>
      <c r="L576" s="34">
        <f t="shared" si="211"/>
        <v>0</v>
      </c>
      <c r="M576" s="34">
        <f t="shared" si="212"/>
        <v>0</v>
      </c>
      <c r="N576" s="34">
        <f t="shared" si="213"/>
        <v>544.59999999999991</v>
      </c>
      <c r="O576" s="32">
        <f t="shared" si="214"/>
        <v>544.59999999999991</v>
      </c>
      <c r="P576" s="32">
        <f t="shared" si="215"/>
        <v>0</v>
      </c>
      <c r="Q576" s="32">
        <f t="shared" si="216"/>
        <v>0</v>
      </c>
      <c r="R576" s="36">
        <f t="shared" si="217"/>
        <v>0</v>
      </c>
      <c r="S576" s="36">
        <f t="shared" si="218"/>
        <v>0</v>
      </c>
      <c r="T576" s="36">
        <f t="shared" si="219"/>
        <v>0</v>
      </c>
      <c r="U576" s="196">
        <f>'09-22 Hourly Purch Alloc'!J570</f>
        <v>41.260000522171779</v>
      </c>
      <c r="V576" s="185">
        <f t="shared" si="220"/>
        <v>0</v>
      </c>
      <c r="W576" s="37">
        <f t="shared" si="221"/>
        <v>0</v>
      </c>
      <c r="X576" s="38">
        <f t="shared" si="222"/>
        <v>0</v>
      </c>
      <c r="Y576" s="39">
        <f t="shared" si="223"/>
        <v>0</v>
      </c>
      <c r="Z576" s="246"/>
      <c r="AA576" s="189">
        <f t="shared" si="224"/>
        <v>0</v>
      </c>
      <c r="AB576" s="25">
        <f t="shared" si="225"/>
        <v>0</v>
      </c>
      <c r="AD576" s="29"/>
      <c r="AE576" s="67">
        <f>'09-22 Gen Pivot'!V570</f>
        <v>0</v>
      </c>
      <c r="AF576" s="195">
        <f>'09-22 KP Int Load &amp; Marg Loss'!N566</f>
        <v>544.59999999999991</v>
      </c>
      <c r="AG576" s="302">
        <f>'09-22 KP Int Load &amp; Marg Loss'!V566</f>
        <v>8.379999999999999</v>
      </c>
      <c r="AH576" s="67">
        <f>'09-22 Gen Pivot'!W570</f>
        <v>0</v>
      </c>
      <c r="AJ576" s="197">
        <f>'09-22 Gen Pivot'!Y570</f>
        <v>0</v>
      </c>
      <c r="AL576" s="29">
        <f t="shared" si="227"/>
        <v>0</v>
      </c>
      <c r="AN576" s="29">
        <f t="shared" si="228"/>
        <v>0</v>
      </c>
      <c r="AP576" s="33">
        <f t="shared" si="229"/>
        <v>0</v>
      </c>
      <c r="AR576" s="197">
        <f>'09-22 Gen Pivot'!X570</f>
        <v>1404.9</v>
      </c>
    </row>
    <row r="577" spans="1:44" x14ac:dyDescent="0.25">
      <c r="A577" s="202">
        <f t="shared" si="226"/>
        <v>44828.583333331961</v>
      </c>
      <c r="B577" s="232"/>
      <c r="C577" s="174"/>
      <c r="D577" s="232"/>
      <c r="E577" s="131">
        <f t="shared" si="205"/>
        <v>0</v>
      </c>
      <c r="F577" s="50">
        <f t="shared" si="206"/>
        <v>0</v>
      </c>
      <c r="G577" s="49">
        <f t="shared" si="207"/>
        <v>0</v>
      </c>
      <c r="H577" s="54">
        <f>'09-22 Hourly Purch Alloc'!F571</f>
        <v>541.19200000000001</v>
      </c>
      <c r="I577" s="44">
        <f t="shared" si="208"/>
        <v>8.68</v>
      </c>
      <c r="J577" s="34">
        <f t="shared" si="209"/>
        <v>0</v>
      </c>
      <c r="K577" s="167">
        <f t="shared" si="210"/>
        <v>0</v>
      </c>
      <c r="L577" s="34">
        <f t="shared" si="211"/>
        <v>0</v>
      </c>
      <c r="M577" s="34">
        <f t="shared" si="212"/>
        <v>0</v>
      </c>
      <c r="N577" s="34">
        <f t="shared" si="213"/>
        <v>549.86999999999989</v>
      </c>
      <c r="O577" s="32">
        <f t="shared" si="214"/>
        <v>549.86999999999989</v>
      </c>
      <c r="P577" s="32">
        <f t="shared" si="215"/>
        <v>0</v>
      </c>
      <c r="Q577" s="32">
        <f t="shared" si="216"/>
        <v>0</v>
      </c>
      <c r="R577" s="36">
        <f t="shared" si="217"/>
        <v>0</v>
      </c>
      <c r="S577" s="36">
        <f t="shared" si="218"/>
        <v>0</v>
      </c>
      <c r="T577" s="36">
        <f t="shared" si="219"/>
        <v>0</v>
      </c>
      <c r="U577" s="196">
        <f>'09-22 Hourly Purch Alloc'!J571</f>
        <v>41.640000221732762</v>
      </c>
      <c r="V577" s="185">
        <f t="shared" si="220"/>
        <v>0</v>
      </c>
      <c r="W577" s="37">
        <f t="shared" si="221"/>
        <v>0</v>
      </c>
      <c r="X577" s="38">
        <f t="shared" si="222"/>
        <v>0</v>
      </c>
      <c r="Y577" s="39">
        <f t="shared" si="223"/>
        <v>0</v>
      </c>
      <c r="Z577" s="246"/>
      <c r="AA577" s="189">
        <f t="shared" si="224"/>
        <v>0</v>
      </c>
      <c r="AB577" s="25">
        <f t="shared" si="225"/>
        <v>0</v>
      </c>
      <c r="AD577" s="29"/>
      <c r="AE577" s="67">
        <f>'09-22 Gen Pivot'!V571</f>
        <v>0</v>
      </c>
      <c r="AF577" s="195">
        <f>'09-22 KP Int Load &amp; Marg Loss'!N567</f>
        <v>549.86999999999989</v>
      </c>
      <c r="AG577" s="302">
        <f>'09-22 KP Int Load &amp; Marg Loss'!V567</f>
        <v>8.68</v>
      </c>
      <c r="AH577" s="67">
        <f>'09-22 Gen Pivot'!W571</f>
        <v>0</v>
      </c>
      <c r="AJ577" s="197">
        <f>'09-22 Gen Pivot'!Y571</f>
        <v>0</v>
      </c>
      <c r="AL577" s="29">
        <f t="shared" si="227"/>
        <v>0</v>
      </c>
      <c r="AN577" s="29">
        <f t="shared" si="228"/>
        <v>0</v>
      </c>
      <c r="AP577" s="33">
        <f t="shared" si="229"/>
        <v>0</v>
      </c>
      <c r="AR577" s="197">
        <f>'09-22 Gen Pivot'!X571</f>
        <v>1404.9</v>
      </c>
    </row>
    <row r="578" spans="1:44" x14ac:dyDescent="0.25">
      <c r="A578" s="202">
        <f t="shared" si="226"/>
        <v>44828.624999998625</v>
      </c>
      <c r="B578" s="232"/>
      <c r="C578" s="174"/>
      <c r="D578" s="232"/>
      <c r="E578" s="131">
        <f t="shared" si="205"/>
        <v>0</v>
      </c>
      <c r="F578" s="50">
        <f t="shared" si="206"/>
        <v>0</v>
      </c>
      <c r="G578" s="49">
        <f t="shared" si="207"/>
        <v>0</v>
      </c>
      <c r="H578" s="54">
        <f>'09-22 Hourly Purch Alloc'!F572</f>
        <v>552.19299999999998</v>
      </c>
      <c r="I578" s="44">
        <f t="shared" si="208"/>
        <v>8.66</v>
      </c>
      <c r="J578" s="34">
        <f t="shared" si="209"/>
        <v>0</v>
      </c>
      <c r="K578" s="167">
        <f t="shared" si="210"/>
        <v>0</v>
      </c>
      <c r="L578" s="34">
        <f t="shared" si="211"/>
        <v>0</v>
      </c>
      <c r="M578" s="34">
        <f t="shared" si="212"/>
        <v>0</v>
      </c>
      <c r="N578" s="34">
        <f t="shared" si="213"/>
        <v>560.86</v>
      </c>
      <c r="O578" s="32">
        <f t="shared" si="214"/>
        <v>560.86</v>
      </c>
      <c r="P578" s="32">
        <f t="shared" si="215"/>
        <v>0</v>
      </c>
      <c r="Q578" s="32">
        <f t="shared" si="216"/>
        <v>0</v>
      </c>
      <c r="R578" s="36">
        <f t="shared" si="217"/>
        <v>0</v>
      </c>
      <c r="S578" s="36">
        <f t="shared" si="218"/>
        <v>0</v>
      </c>
      <c r="T578" s="36">
        <f t="shared" si="219"/>
        <v>0</v>
      </c>
      <c r="U578" s="196">
        <f>'09-22 Hourly Purch Alloc'!J572</f>
        <v>42.939999239396371</v>
      </c>
      <c r="V578" s="185">
        <f t="shared" si="220"/>
        <v>0</v>
      </c>
      <c r="W578" s="37">
        <f t="shared" si="221"/>
        <v>0</v>
      </c>
      <c r="X578" s="38">
        <f t="shared" si="222"/>
        <v>0</v>
      </c>
      <c r="Y578" s="39">
        <f t="shared" si="223"/>
        <v>0</v>
      </c>
      <c r="Z578" s="246"/>
      <c r="AA578" s="189">
        <f t="shared" si="224"/>
        <v>0</v>
      </c>
      <c r="AB578" s="25">
        <f t="shared" si="225"/>
        <v>0</v>
      </c>
      <c r="AD578" s="29"/>
      <c r="AE578" s="67">
        <f>'09-22 Gen Pivot'!V572</f>
        <v>0</v>
      </c>
      <c r="AF578" s="195">
        <f>'09-22 KP Int Load &amp; Marg Loss'!N568</f>
        <v>560.86</v>
      </c>
      <c r="AG578" s="302">
        <f>'09-22 KP Int Load &amp; Marg Loss'!V568</f>
        <v>8.66</v>
      </c>
      <c r="AH578" s="67">
        <f>'09-22 Gen Pivot'!W572</f>
        <v>0</v>
      </c>
      <c r="AJ578" s="197">
        <f>'09-22 Gen Pivot'!Y572</f>
        <v>0</v>
      </c>
      <c r="AL578" s="29">
        <f t="shared" si="227"/>
        <v>0</v>
      </c>
      <c r="AN578" s="29">
        <f t="shared" si="228"/>
        <v>0</v>
      </c>
      <c r="AP578" s="33">
        <f t="shared" si="229"/>
        <v>0</v>
      </c>
      <c r="AR578" s="197">
        <f>'09-22 Gen Pivot'!X572</f>
        <v>1404.9</v>
      </c>
    </row>
    <row r="579" spans="1:44" x14ac:dyDescent="0.25">
      <c r="A579" s="202">
        <f t="shared" si="226"/>
        <v>44828.666666665289</v>
      </c>
      <c r="B579" s="232"/>
      <c r="C579" s="174"/>
      <c r="D579" s="232"/>
      <c r="E579" s="131">
        <f t="shared" si="205"/>
        <v>0</v>
      </c>
      <c r="F579" s="50">
        <f t="shared" si="206"/>
        <v>0</v>
      </c>
      <c r="G579" s="49">
        <f t="shared" si="207"/>
        <v>0</v>
      </c>
      <c r="H579" s="54">
        <f>'09-22 Hourly Purch Alloc'!F573</f>
        <v>565.94399999999996</v>
      </c>
      <c r="I579" s="44">
        <f t="shared" si="208"/>
        <v>8.27</v>
      </c>
      <c r="J579" s="34">
        <f t="shared" si="209"/>
        <v>0</v>
      </c>
      <c r="K579" s="167">
        <f t="shared" si="210"/>
        <v>0</v>
      </c>
      <c r="L579" s="34">
        <f t="shared" si="211"/>
        <v>0</v>
      </c>
      <c r="M579" s="34">
        <f t="shared" si="212"/>
        <v>0</v>
      </c>
      <c r="N579" s="34">
        <f t="shared" si="213"/>
        <v>574.22</v>
      </c>
      <c r="O579" s="32">
        <f t="shared" si="214"/>
        <v>574.22</v>
      </c>
      <c r="P579" s="32">
        <f t="shared" si="215"/>
        <v>0</v>
      </c>
      <c r="Q579" s="32">
        <f t="shared" si="216"/>
        <v>0</v>
      </c>
      <c r="R579" s="36">
        <f t="shared" si="217"/>
        <v>0</v>
      </c>
      <c r="S579" s="36">
        <f t="shared" si="218"/>
        <v>0</v>
      </c>
      <c r="T579" s="36">
        <f t="shared" si="219"/>
        <v>0</v>
      </c>
      <c r="U579" s="196">
        <f>'09-22 Hourly Purch Alloc'!J573</f>
        <v>43.41999915185955</v>
      </c>
      <c r="V579" s="185">
        <f t="shared" si="220"/>
        <v>0</v>
      </c>
      <c r="W579" s="37">
        <f t="shared" si="221"/>
        <v>0</v>
      </c>
      <c r="X579" s="38">
        <f t="shared" si="222"/>
        <v>0</v>
      </c>
      <c r="Y579" s="39">
        <f t="shared" si="223"/>
        <v>0</v>
      </c>
      <c r="Z579" s="246"/>
      <c r="AA579" s="189">
        <f t="shared" si="224"/>
        <v>0</v>
      </c>
      <c r="AB579" s="25">
        <f t="shared" si="225"/>
        <v>0</v>
      </c>
      <c r="AD579" s="29"/>
      <c r="AE579" s="67">
        <f>'09-22 Gen Pivot'!V573</f>
        <v>0</v>
      </c>
      <c r="AF579" s="195">
        <f>'09-22 KP Int Load &amp; Marg Loss'!N569</f>
        <v>574.22</v>
      </c>
      <c r="AG579" s="302">
        <f>'09-22 KP Int Load &amp; Marg Loss'!V569</f>
        <v>8.27</v>
      </c>
      <c r="AH579" s="67">
        <f>'09-22 Gen Pivot'!W573</f>
        <v>0</v>
      </c>
      <c r="AJ579" s="197">
        <f>'09-22 Gen Pivot'!Y573</f>
        <v>0</v>
      </c>
      <c r="AL579" s="29">
        <f t="shared" si="227"/>
        <v>0</v>
      </c>
      <c r="AN579" s="29">
        <f t="shared" si="228"/>
        <v>0</v>
      </c>
      <c r="AP579" s="33">
        <f t="shared" si="229"/>
        <v>0</v>
      </c>
      <c r="AR579" s="197">
        <f>'09-22 Gen Pivot'!X573</f>
        <v>1404.9</v>
      </c>
    </row>
    <row r="580" spans="1:44" x14ac:dyDescent="0.25">
      <c r="A580" s="202">
        <f t="shared" si="226"/>
        <v>44828.708333331953</v>
      </c>
      <c r="B580" s="232"/>
      <c r="C580" s="174"/>
      <c r="D580" s="232"/>
      <c r="E580" s="131">
        <f t="shared" si="205"/>
        <v>0</v>
      </c>
      <c r="F580" s="50">
        <f t="shared" si="206"/>
        <v>0</v>
      </c>
      <c r="G580" s="49">
        <f t="shared" si="207"/>
        <v>0</v>
      </c>
      <c r="H580" s="54">
        <f>'09-22 Hourly Purch Alloc'!F574</f>
        <v>567.46600000000001</v>
      </c>
      <c r="I580" s="44">
        <f t="shared" si="208"/>
        <v>8.35</v>
      </c>
      <c r="J580" s="34">
        <f t="shared" si="209"/>
        <v>0</v>
      </c>
      <c r="K580" s="167">
        <f t="shared" si="210"/>
        <v>0</v>
      </c>
      <c r="L580" s="34">
        <f t="shared" si="211"/>
        <v>0</v>
      </c>
      <c r="M580" s="34">
        <f t="shared" si="212"/>
        <v>0</v>
      </c>
      <c r="N580" s="34">
        <f t="shared" si="213"/>
        <v>575.82000000000005</v>
      </c>
      <c r="O580" s="32">
        <f t="shared" si="214"/>
        <v>575.82000000000005</v>
      </c>
      <c r="P580" s="32">
        <f t="shared" si="215"/>
        <v>0</v>
      </c>
      <c r="Q580" s="32">
        <f t="shared" si="216"/>
        <v>0</v>
      </c>
      <c r="R580" s="36">
        <f t="shared" si="217"/>
        <v>0</v>
      </c>
      <c r="S580" s="36">
        <f t="shared" si="218"/>
        <v>0</v>
      </c>
      <c r="T580" s="36">
        <f t="shared" si="219"/>
        <v>0</v>
      </c>
      <c r="U580" s="196">
        <f>'09-22 Hourly Purch Alloc'!J574</f>
        <v>49.5</v>
      </c>
      <c r="V580" s="185">
        <f t="shared" si="220"/>
        <v>0</v>
      </c>
      <c r="W580" s="37">
        <f t="shared" si="221"/>
        <v>0</v>
      </c>
      <c r="X580" s="38">
        <f t="shared" si="222"/>
        <v>0</v>
      </c>
      <c r="Y580" s="39">
        <f t="shared" si="223"/>
        <v>0</v>
      </c>
      <c r="Z580" s="246"/>
      <c r="AA580" s="189">
        <f t="shared" si="224"/>
        <v>0</v>
      </c>
      <c r="AB580" s="25">
        <f t="shared" si="225"/>
        <v>0</v>
      </c>
      <c r="AD580" s="29"/>
      <c r="AE580" s="67">
        <f>'09-22 Gen Pivot'!V574</f>
        <v>0</v>
      </c>
      <c r="AF580" s="195">
        <f>'09-22 KP Int Load &amp; Marg Loss'!N570</f>
        <v>575.82000000000005</v>
      </c>
      <c r="AG580" s="302">
        <f>'09-22 KP Int Load &amp; Marg Loss'!V570</f>
        <v>8.35</v>
      </c>
      <c r="AH580" s="67">
        <f>'09-22 Gen Pivot'!W574</f>
        <v>0</v>
      </c>
      <c r="AJ580" s="197">
        <f>'09-22 Gen Pivot'!Y574</f>
        <v>0</v>
      </c>
      <c r="AL580" s="29">
        <f t="shared" si="227"/>
        <v>0</v>
      </c>
      <c r="AN580" s="29">
        <f t="shared" si="228"/>
        <v>0</v>
      </c>
      <c r="AP580" s="33">
        <f t="shared" si="229"/>
        <v>0</v>
      </c>
      <c r="AR580" s="197">
        <f>'09-22 Gen Pivot'!X574</f>
        <v>1404.9</v>
      </c>
    </row>
    <row r="581" spans="1:44" x14ac:dyDescent="0.25">
      <c r="A581" s="202">
        <f t="shared" si="226"/>
        <v>44828.749999998618</v>
      </c>
      <c r="B581" s="232"/>
      <c r="C581" s="174"/>
      <c r="D581" s="232"/>
      <c r="E581" s="131">
        <f t="shared" si="205"/>
        <v>0</v>
      </c>
      <c r="F581" s="50">
        <f t="shared" si="206"/>
        <v>0</v>
      </c>
      <c r="G581" s="49">
        <f t="shared" si="207"/>
        <v>0</v>
      </c>
      <c r="H581" s="54">
        <f>'09-22 Hourly Purch Alloc'!F575</f>
        <v>565.54999999999995</v>
      </c>
      <c r="I581" s="44">
        <f t="shared" si="208"/>
        <v>8.67</v>
      </c>
      <c r="J581" s="34">
        <f t="shared" si="209"/>
        <v>0</v>
      </c>
      <c r="K581" s="167">
        <f t="shared" si="210"/>
        <v>0</v>
      </c>
      <c r="L581" s="34">
        <f t="shared" si="211"/>
        <v>0</v>
      </c>
      <c r="M581" s="34">
        <f t="shared" si="212"/>
        <v>0</v>
      </c>
      <c r="N581" s="34">
        <f t="shared" si="213"/>
        <v>574.22</v>
      </c>
      <c r="O581" s="32">
        <f t="shared" si="214"/>
        <v>574.22</v>
      </c>
      <c r="P581" s="32">
        <f t="shared" si="215"/>
        <v>0</v>
      </c>
      <c r="Q581" s="32">
        <f t="shared" si="216"/>
        <v>0</v>
      </c>
      <c r="R581" s="36">
        <f t="shared" si="217"/>
        <v>0</v>
      </c>
      <c r="S581" s="36">
        <f t="shared" si="218"/>
        <v>0</v>
      </c>
      <c r="T581" s="36">
        <f t="shared" si="219"/>
        <v>0</v>
      </c>
      <c r="U581" s="196">
        <f>'09-22 Hourly Purch Alloc'!J575</f>
        <v>54.010000884095135</v>
      </c>
      <c r="V581" s="185">
        <f t="shared" si="220"/>
        <v>0</v>
      </c>
      <c r="W581" s="37">
        <f t="shared" si="221"/>
        <v>0</v>
      </c>
      <c r="X581" s="38">
        <f t="shared" si="222"/>
        <v>0</v>
      </c>
      <c r="Y581" s="39">
        <f t="shared" si="223"/>
        <v>0</v>
      </c>
      <c r="Z581" s="246"/>
      <c r="AA581" s="189">
        <f t="shared" si="224"/>
        <v>0</v>
      </c>
      <c r="AB581" s="25">
        <f t="shared" si="225"/>
        <v>0</v>
      </c>
      <c r="AD581" s="29"/>
      <c r="AE581" s="67">
        <f>'09-22 Gen Pivot'!V575</f>
        <v>0</v>
      </c>
      <c r="AF581" s="195">
        <f>'09-22 KP Int Load &amp; Marg Loss'!N571</f>
        <v>574.22</v>
      </c>
      <c r="AG581" s="302">
        <f>'09-22 KP Int Load &amp; Marg Loss'!V571</f>
        <v>8.67</v>
      </c>
      <c r="AH581" s="67">
        <f>'09-22 Gen Pivot'!W575</f>
        <v>0</v>
      </c>
      <c r="AJ581" s="197">
        <f>'09-22 Gen Pivot'!Y575</f>
        <v>0</v>
      </c>
      <c r="AL581" s="29">
        <f t="shared" si="227"/>
        <v>0</v>
      </c>
      <c r="AN581" s="29">
        <f t="shared" si="228"/>
        <v>0</v>
      </c>
      <c r="AP581" s="33">
        <f t="shared" si="229"/>
        <v>0</v>
      </c>
      <c r="AR581" s="197">
        <f>'09-22 Gen Pivot'!X575</f>
        <v>1404.9</v>
      </c>
    </row>
    <row r="582" spans="1:44" x14ac:dyDescent="0.25">
      <c r="A582" s="202">
        <f t="shared" si="226"/>
        <v>44828.791666665282</v>
      </c>
      <c r="B582" s="232"/>
      <c r="C582" s="174"/>
      <c r="D582" s="232"/>
      <c r="E582" s="131">
        <f t="shared" si="205"/>
        <v>0</v>
      </c>
      <c r="F582" s="50">
        <f t="shared" si="206"/>
        <v>0</v>
      </c>
      <c r="G582" s="49">
        <f t="shared" si="207"/>
        <v>0</v>
      </c>
      <c r="H582" s="54">
        <f>'09-22 Hourly Purch Alloc'!F576</f>
        <v>559.06399999999996</v>
      </c>
      <c r="I582" s="44">
        <f t="shared" si="208"/>
        <v>8.9799999999999986</v>
      </c>
      <c r="J582" s="34">
        <f t="shared" si="209"/>
        <v>0</v>
      </c>
      <c r="K582" s="167">
        <f t="shared" si="210"/>
        <v>0</v>
      </c>
      <c r="L582" s="34">
        <f t="shared" si="211"/>
        <v>0</v>
      </c>
      <c r="M582" s="34">
        <f t="shared" si="212"/>
        <v>0</v>
      </c>
      <c r="N582" s="34">
        <f t="shared" si="213"/>
        <v>568.04000000000008</v>
      </c>
      <c r="O582" s="32">
        <f t="shared" si="214"/>
        <v>568.04000000000008</v>
      </c>
      <c r="P582" s="32">
        <f t="shared" si="215"/>
        <v>0</v>
      </c>
      <c r="Q582" s="32">
        <f t="shared" si="216"/>
        <v>0</v>
      </c>
      <c r="R582" s="36">
        <f t="shared" si="217"/>
        <v>0</v>
      </c>
      <c r="S582" s="36">
        <f t="shared" si="218"/>
        <v>0</v>
      </c>
      <c r="T582" s="36">
        <f t="shared" si="219"/>
        <v>0</v>
      </c>
      <c r="U582" s="196">
        <f>'09-22 Hourly Purch Alloc'!J576</f>
        <v>56.091136928866824</v>
      </c>
      <c r="V582" s="185">
        <f t="shared" si="220"/>
        <v>0</v>
      </c>
      <c r="W582" s="37">
        <f t="shared" si="221"/>
        <v>0</v>
      </c>
      <c r="X582" s="38">
        <f t="shared" si="222"/>
        <v>0</v>
      </c>
      <c r="Y582" s="39">
        <f t="shared" si="223"/>
        <v>0</v>
      </c>
      <c r="Z582" s="246"/>
      <c r="AA582" s="189">
        <f t="shared" si="224"/>
        <v>0</v>
      </c>
      <c r="AB582" s="25">
        <f t="shared" si="225"/>
        <v>0</v>
      </c>
      <c r="AD582" s="29"/>
      <c r="AE582" s="67">
        <f>'09-22 Gen Pivot'!V576</f>
        <v>0</v>
      </c>
      <c r="AF582" s="195">
        <f>'09-22 KP Int Load &amp; Marg Loss'!N572</f>
        <v>568.04000000000008</v>
      </c>
      <c r="AG582" s="302">
        <f>'09-22 KP Int Load &amp; Marg Loss'!V572</f>
        <v>8.9799999999999986</v>
      </c>
      <c r="AH582" s="67">
        <f>'09-22 Gen Pivot'!W576</f>
        <v>0</v>
      </c>
      <c r="AJ582" s="197">
        <f>'09-22 Gen Pivot'!Y576</f>
        <v>0</v>
      </c>
      <c r="AL582" s="29">
        <f t="shared" si="227"/>
        <v>0</v>
      </c>
      <c r="AN582" s="29">
        <f t="shared" si="228"/>
        <v>0</v>
      </c>
      <c r="AP582" s="33">
        <f t="shared" si="229"/>
        <v>0</v>
      </c>
      <c r="AR582" s="197">
        <f>'09-22 Gen Pivot'!X576</f>
        <v>1404.9</v>
      </c>
    </row>
    <row r="583" spans="1:44" x14ac:dyDescent="0.25">
      <c r="A583" s="202">
        <f t="shared" si="226"/>
        <v>44828.833333331946</v>
      </c>
      <c r="B583" s="232"/>
      <c r="C583" s="174"/>
      <c r="D583" s="232"/>
      <c r="E583" s="131">
        <f t="shared" si="205"/>
        <v>0</v>
      </c>
      <c r="F583" s="50">
        <f t="shared" si="206"/>
        <v>0</v>
      </c>
      <c r="G583" s="49">
        <f t="shared" si="207"/>
        <v>0</v>
      </c>
      <c r="H583" s="54">
        <f>'09-22 Hourly Purch Alloc'!F577</f>
        <v>559.16399999999999</v>
      </c>
      <c r="I583" s="44">
        <f t="shared" si="208"/>
        <v>8.4599999999999991</v>
      </c>
      <c r="J583" s="34">
        <f t="shared" si="209"/>
        <v>0</v>
      </c>
      <c r="K583" s="167">
        <f t="shared" si="210"/>
        <v>0</v>
      </c>
      <c r="L583" s="34">
        <f t="shared" si="211"/>
        <v>0</v>
      </c>
      <c r="M583" s="34">
        <f t="shared" si="212"/>
        <v>0</v>
      </c>
      <c r="N583" s="34">
        <f t="shared" si="213"/>
        <v>567.61999999999989</v>
      </c>
      <c r="O583" s="32">
        <f t="shared" si="214"/>
        <v>567.61999999999989</v>
      </c>
      <c r="P583" s="32">
        <f t="shared" si="215"/>
        <v>0</v>
      </c>
      <c r="Q583" s="32">
        <f t="shared" si="216"/>
        <v>0</v>
      </c>
      <c r="R583" s="36">
        <f t="shared" si="217"/>
        <v>0</v>
      </c>
      <c r="S583" s="36">
        <f t="shared" si="218"/>
        <v>0</v>
      </c>
      <c r="T583" s="36">
        <f t="shared" si="219"/>
        <v>0</v>
      </c>
      <c r="U583" s="196">
        <f>'09-22 Hourly Purch Alloc'!J577</f>
        <v>56.819469794192763</v>
      </c>
      <c r="V583" s="185">
        <f t="shared" si="220"/>
        <v>0</v>
      </c>
      <c r="W583" s="37">
        <f t="shared" si="221"/>
        <v>0</v>
      </c>
      <c r="X583" s="38">
        <f t="shared" si="222"/>
        <v>0</v>
      </c>
      <c r="Y583" s="39">
        <f t="shared" si="223"/>
        <v>0</v>
      </c>
      <c r="Z583" s="246"/>
      <c r="AA583" s="189">
        <f t="shared" si="224"/>
        <v>0</v>
      </c>
      <c r="AB583" s="25">
        <f t="shared" si="225"/>
        <v>0</v>
      </c>
      <c r="AD583" s="29"/>
      <c r="AE583" s="67">
        <f>'09-22 Gen Pivot'!V577</f>
        <v>0</v>
      </c>
      <c r="AF583" s="195">
        <f>'09-22 KP Int Load &amp; Marg Loss'!N573</f>
        <v>567.61999999999989</v>
      </c>
      <c r="AG583" s="302">
        <f>'09-22 KP Int Load &amp; Marg Loss'!V573</f>
        <v>8.4599999999999991</v>
      </c>
      <c r="AH583" s="67">
        <f>'09-22 Gen Pivot'!W577</f>
        <v>0</v>
      </c>
      <c r="AJ583" s="197">
        <f>'09-22 Gen Pivot'!Y577</f>
        <v>0</v>
      </c>
      <c r="AL583" s="29">
        <f t="shared" si="227"/>
        <v>0</v>
      </c>
      <c r="AN583" s="29">
        <f t="shared" si="228"/>
        <v>0</v>
      </c>
      <c r="AP583" s="33">
        <f t="shared" si="229"/>
        <v>0</v>
      </c>
      <c r="AR583" s="197">
        <f>'09-22 Gen Pivot'!X577</f>
        <v>1404.9</v>
      </c>
    </row>
    <row r="584" spans="1:44" x14ac:dyDescent="0.25">
      <c r="A584" s="202">
        <f t="shared" si="226"/>
        <v>44828.87499999861</v>
      </c>
      <c r="B584" s="232"/>
      <c r="C584" s="174"/>
      <c r="D584" s="232"/>
      <c r="E584" s="131">
        <f t="shared" si="205"/>
        <v>0</v>
      </c>
      <c r="F584" s="50">
        <f t="shared" si="206"/>
        <v>0</v>
      </c>
      <c r="G584" s="49">
        <f t="shared" si="207"/>
        <v>0</v>
      </c>
      <c r="H584" s="54">
        <f>'09-22 Hourly Purch Alloc'!F578</f>
        <v>563.34500000000003</v>
      </c>
      <c r="I584" s="44">
        <f t="shared" si="208"/>
        <v>8.3699999999999992</v>
      </c>
      <c r="J584" s="34">
        <f t="shared" si="209"/>
        <v>0</v>
      </c>
      <c r="K584" s="167">
        <f t="shared" si="210"/>
        <v>0</v>
      </c>
      <c r="L584" s="34">
        <f t="shared" si="211"/>
        <v>0</v>
      </c>
      <c r="M584" s="34">
        <f t="shared" si="212"/>
        <v>0</v>
      </c>
      <c r="N584" s="34">
        <f t="shared" si="213"/>
        <v>571.71</v>
      </c>
      <c r="O584" s="32">
        <f t="shared" si="214"/>
        <v>571.71</v>
      </c>
      <c r="P584" s="32">
        <f t="shared" si="215"/>
        <v>0</v>
      </c>
      <c r="Q584" s="32">
        <f t="shared" si="216"/>
        <v>0</v>
      </c>
      <c r="R584" s="36">
        <f t="shared" si="217"/>
        <v>0</v>
      </c>
      <c r="S584" s="36">
        <f t="shared" si="218"/>
        <v>0</v>
      </c>
      <c r="T584" s="36">
        <f t="shared" si="219"/>
        <v>0</v>
      </c>
      <c r="U584" s="196">
        <f>'09-22 Hourly Purch Alloc'!J578</f>
        <v>54.762970098252403</v>
      </c>
      <c r="V584" s="185">
        <f t="shared" si="220"/>
        <v>0</v>
      </c>
      <c r="W584" s="37">
        <f t="shared" si="221"/>
        <v>0</v>
      </c>
      <c r="X584" s="38">
        <f t="shared" si="222"/>
        <v>0</v>
      </c>
      <c r="Y584" s="39">
        <f t="shared" si="223"/>
        <v>0</v>
      </c>
      <c r="Z584" s="246"/>
      <c r="AA584" s="189">
        <f t="shared" si="224"/>
        <v>0</v>
      </c>
      <c r="AB584" s="25">
        <f t="shared" si="225"/>
        <v>0</v>
      </c>
      <c r="AD584" s="29"/>
      <c r="AE584" s="67">
        <f>'09-22 Gen Pivot'!V578</f>
        <v>0</v>
      </c>
      <c r="AF584" s="195">
        <f>'09-22 KP Int Load &amp; Marg Loss'!N574</f>
        <v>571.71</v>
      </c>
      <c r="AG584" s="302">
        <f>'09-22 KP Int Load &amp; Marg Loss'!V574</f>
        <v>8.3699999999999992</v>
      </c>
      <c r="AH584" s="67">
        <f>'09-22 Gen Pivot'!W578</f>
        <v>0</v>
      </c>
      <c r="AJ584" s="197">
        <f>'09-22 Gen Pivot'!Y578</f>
        <v>0</v>
      </c>
      <c r="AL584" s="29">
        <f t="shared" si="227"/>
        <v>0</v>
      </c>
      <c r="AN584" s="29">
        <f t="shared" si="228"/>
        <v>0</v>
      </c>
      <c r="AP584" s="33">
        <f t="shared" si="229"/>
        <v>0</v>
      </c>
      <c r="AR584" s="197">
        <f>'09-22 Gen Pivot'!X578</f>
        <v>1404.9</v>
      </c>
    </row>
    <row r="585" spans="1:44" x14ac:dyDescent="0.25">
      <c r="A585" s="202">
        <f t="shared" si="226"/>
        <v>44828.916666665275</v>
      </c>
      <c r="B585" s="232"/>
      <c r="C585" s="174"/>
      <c r="D585" s="232"/>
      <c r="E585" s="131">
        <f t="shared" si="205"/>
        <v>0</v>
      </c>
      <c r="F585" s="50">
        <f t="shared" si="206"/>
        <v>0</v>
      </c>
      <c r="G585" s="49">
        <f t="shared" si="207"/>
        <v>0</v>
      </c>
      <c r="H585" s="54">
        <f>'09-22 Hourly Purch Alloc'!F579</f>
        <v>540.67499999999995</v>
      </c>
      <c r="I585" s="44">
        <f t="shared" si="208"/>
        <v>7.85</v>
      </c>
      <c r="J585" s="34">
        <f t="shared" si="209"/>
        <v>0</v>
      </c>
      <c r="K585" s="167">
        <f t="shared" si="210"/>
        <v>0</v>
      </c>
      <c r="L585" s="34">
        <f t="shared" si="211"/>
        <v>0</v>
      </c>
      <c r="M585" s="34">
        <f t="shared" si="212"/>
        <v>0</v>
      </c>
      <c r="N585" s="34">
        <f t="shared" si="213"/>
        <v>548.51999999999987</v>
      </c>
      <c r="O585" s="32">
        <f t="shared" si="214"/>
        <v>548.51999999999987</v>
      </c>
      <c r="P585" s="32">
        <f t="shared" si="215"/>
        <v>0</v>
      </c>
      <c r="Q585" s="32">
        <f t="shared" si="216"/>
        <v>0</v>
      </c>
      <c r="R585" s="36">
        <f t="shared" si="217"/>
        <v>0</v>
      </c>
      <c r="S585" s="36">
        <f t="shared" si="218"/>
        <v>0</v>
      </c>
      <c r="T585" s="36">
        <f t="shared" si="219"/>
        <v>0</v>
      </c>
      <c r="U585" s="196">
        <f>'09-22 Hourly Purch Alloc'!J579</f>
        <v>47.583474823137749</v>
      </c>
      <c r="V585" s="185">
        <f t="shared" si="220"/>
        <v>0</v>
      </c>
      <c r="W585" s="37">
        <f t="shared" si="221"/>
        <v>0</v>
      </c>
      <c r="X585" s="38">
        <f t="shared" si="222"/>
        <v>0</v>
      </c>
      <c r="Y585" s="39">
        <f t="shared" si="223"/>
        <v>0</v>
      </c>
      <c r="Z585" s="246"/>
      <c r="AA585" s="189">
        <f t="shared" si="224"/>
        <v>0</v>
      </c>
      <c r="AB585" s="25">
        <f t="shared" si="225"/>
        <v>0</v>
      </c>
      <c r="AD585" s="29"/>
      <c r="AE585" s="67">
        <f>'09-22 Gen Pivot'!V579</f>
        <v>0</v>
      </c>
      <c r="AF585" s="195">
        <f>'09-22 KP Int Load &amp; Marg Loss'!N575</f>
        <v>548.51999999999987</v>
      </c>
      <c r="AG585" s="302">
        <f>'09-22 KP Int Load &amp; Marg Loss'!V575</f>
        <v>7.85</v>
      </c>
      <c r="AH585" s="67">
        <f>'09-22 Gen Pivot'!W579</f>
        <v>0</v>
      </c>
      <c r="AJ585" s="197">
        <f>'09-22 Gen Pivot'!Y579</f>
        <v>0</v>
      </c>
      <c r="AL585" s="29">
        <f t="shared" si="227"/>
        <v>0</v>
      </c>
      <c r="AN585" s="29">
        <f t="shared" si="228"/>
        <v>0</v>
      </c>
      <c r="AP585" s="33">
        <f t="shared" si="229"/>
        <v>0</v>
      </c>
      <c r="AR585" s="197">
        <f>'09-22 Gen Pivot'!X579</f>
        <v>1404.9</v>
      </c>
    </row>
    <row r="586" spans="1:44" x14ac:dyDescent="0.25">
      <c r="A586" s="202">
        <f t="shared" si="226"/>
        <v>44828.958333331939</v>
      </c>
      <c r="B586" s="232"/>
      <c r="C586" s="174"/>
      <c r="D586" s="232"/>
      <c r="E586" s="131">
        <f t="shared" si="205"/>
        <v>0</v>
      </c>
      <c r="F586" s="50">
        <f t="shared" si="206"/>
        <v>0</v>
      </c>
      <c r="G586" s="49">
        <f t="shared" si="207"/>
        <v>0</v>
      </c>
      <c r="H586" s="54">
        <f>'09-22 Hourly Purch Alloc'!F580</f>
        <v>520.57899999999995</v>
      </c>
      <c r="I586" s="44">
        <f t="shared" si="208"/>
        <v>7.5699999999999994</v>
      </c>
      <c r="J586" s="34">
        <f t="shared" si="209"/>
        <v>0</v>
      </c>
      <c r="K586" s="167">
        <f t="shared" si="210"/>
        <v>0</v>
      </c>
      <c r="L586" s="34">
        <f t="shared" si="211"/>
        <v>0</v>
      </c>
      <c r="M586" s="34">
        <f t="shared" si="212"/>
        <v>0</v>
      </c>
      <c r="N586" s="34">
        <f t="shared" si="213"/>
        <v>528.15</v>
      </c>
      <c r="O586" s="32">
        <f t="shared" si="214"/>
        <v>528.15</v>
      </c>
      <c r="P586" s="32">
        <f t="shared" si="215"/>
        <v>0</v>
      </c>
      <c r="Q586" s="32">
        <f t="shared" si="216"/>
        <v>0</v>
      </c>
      <c r="R586" s="36">
        <f t="shared" si="217"/>
        <v>0</v>
      </c>
      <c r="S586" s="36">
        <f t="shared" si="218"/>
        <v>0</v>
      </c>
      <c r="T586" s="36">
        <f t="shared" si="219"/>
        <v>0</v>
      </c>
      <c r="U586" s="196">
        <f>'09-22 Hourly Purch Alloc'!J580</f>
        <v>43.781158431285164</v>
      </c>
      <c r="V586" s="185">
        <f t="shared" si="220"/>
        <v>0</v>
      </c>
      <c r="W586" s="37">
        <f t="shared" si="221"/>
        <v>0</v>
      </c>
      <c r="X586" s="38">
        <f t="shared" si="222"/>
        <v>0</v>
      </c>
      <c r="Y586" s="39">
        <f t="shared" si="223"/>
        <v>0</v>
      </c>
      <c r="Z586" s="246"/>
      <c r="AA586" s="189">
        <f t="shared" si="224"/>
        <v>0</v>
      </c>
      <c r="AB586" s="25">
        <f t="shared" si="225"/>
        <v>0</v>
      </c>
      <c r="AD586" s="29"/>
      <c r="AE586" s="67">
        <f>'09-22 Gen Pivot'!V580</f>
        <v>0</v>
      </c>
      <c r="AF586" s="195">
        <f>'09-22 KP Int Load &amp; Marg Loss'!N576</f>
        <v>528.15</v>
      </c>
      <c r="AG586" s="302">
        <f>'09-22 KP Int Load &amp; Marg Loss'!V576</f>
        <v>7.5699999999999994</v>
      </c>
      <c r="AH586" s="67">
        <f>'09-22 Gen Pivot'!W580</f>
        <v>0</v>
      </c>
      <c r="AJ586" s="197">
        <f>'09-22 Gen Pivot'!Y580</f>
        <v>0</v>
      </c>
      <c r="AL586" s="29">
        <f t="shared" si="227"/>
        <v>0</v>
      </c>
      <c r="AN586" s="29">
        <f t="shared" si="228"/>
        <v>0</v>
      </c>
      <c r="AP586" s="33">
        <f t="shared" si="229"/>
        <v>0</v>
      </c>
      <c r="AR586" s="197">
        <f>'09-22 Gen Pivot'!X580</f>
        <v>1404.9</v>
      </c>
    </row>
    <row r="587" spans="1:44" x14ac:dyDescent="0.25">
      <c r="A587" s="202">
        <f t="shared" si="226"/>
        <v>44828.999999998603</v>
      </c>
      <c r="B587" s="232"/>
      <c r="C587" s="174"/>
      <c r="D587" s="232"/>
      <c r="E587" s="131">
        <f t="shared" si="205"/>
        <v>0</v>
      </c>
      <c r="F587" s="50">
        <f t="shared" si="206"/>
        <v>0</v>
      </c>
      <c r="G587" s="49">
        <f t="shared" si="207"/>
        <v>0</v>
      </c>
      <c r="H587" s="54">
        <f>'09-22 Hourly Purch Alloc'!F581</f>
        <v>490.18900000000002</v>
      </c>
      <c r="I587" s="44">
        <f t="shared" si="208"/>
        <v>7.89</v>
      </c>
      <c r="J587" s="34">
        <f t="shared" si="209"/>
        <v>0</v>
      </c>
      <c r="K587" s="167">
        <f t="shared" si="210"/>
        <v>0</v>
      </c>
      <c r="L587" s="34">
        <f t="shared" si="211"/>
        <v>0</v>
      </c>
      <c r="M587" s="34">
        <f t="shared" si="212"/>
        <v>0</v>
      </c>
      <c r="N587" s="34">
        <f t="shared" si="213"/>
        <v>498.07</v>
      </c>
      <c r="O587" s="32">
        <f t="shared" si="214"/>
        <v>498.07</v>
      </c>
      <c r="P587" s="32">
        <f t="shared" si="215"/>
        <v>0</v>
      </c>
      <c r="Q587" s="32">
        <f t="shared" si="216"/>
        <v>0</v>
      </c>
      <c r="R587" s="36">
        <f t="shared" si="217"/>
        <v>0</v>
      </c>
      <c r="S587" s="36">
        <f t="shared" si="218"/>
        <v>0</v>
      </c>
      <c r="T587" s="36">
        <f t="shared" si="219"/>
        <v>0</v>
      </c>
      <c r="U587" s="196">
        <f>'09-22 Hourly Purch Alloc'!J581</f>
        <v>37.054363849453978</v>
      </c>
      <c r="V587" s="185">
        <f t="shared" si="220"/>
        <v>0</v>
      </c>
      <c r="W587" s="37">
        <f t="shared" si="221"/>
        <v>0</v>
      </c>
      <c r="X587" s="38">
        <f t="shared" si="222"/>
        <v>0</v>
      </c>
      <c r="Y587" s="39">
        <f t="shared" si="223"/>
        <v>0</v>
      </c>
      <c r="Z587" s="246"/>
      <c r="AA587" s="189">
        <f t="shared" si="224"/>
        <v>0</v>
      </c>
      <c r="AB587" s="25">
        <f t="shared" si="225"/>
        <v>0</v>
      </c>
      <c r="AD587" s="29"/>
      <c r="AE587" s="67">
        <f>'09-22 Gen Pivot'!V581</f>
        <v>0</v>
      </c>
      <c r="AF587" s="195">
        <f>'09-22 KP Int Load &amp; Marg Loss'!N577</f>
        <v>498.07</v>
      </c>
      <c r="AG587" s="302">
        <f>'09-22 KP Int Load &amp; Marg Loss'!V577</f>
        <v>7.89</v>
      </c>
      <c r="AH587" s="67">
        <f>'09-22 Gen Pivot'!W581</f>
        <v>0</v>
      </c>
      <c r="AJ587" s="197">
        <f>'09-22 Gen Pivot'!Y581</f>
        <v>0</v>
      </c>
      <c r="AL587" s="29">
        <f t="shared" si="227"/>
        <v>0</v>
      </c>
      <c r="AN587" s="29">
        <f t="shared" si="228"/>
        <v>0</v>
      </c>
      <c r="AP587" s="33">
        <f t="shared" si="229"/>
        <v>0</v>
      </c>
      <c r="AR587" s="197">
        <f>'09-22 Gen Pivot'!X581</f>
        <v>1404.9</v>
      </c>
    </row>
    <row r="588" spans="1:44" x14ac:dyDescent="0.25">
      <c r="A588" s="202">
        <f t="shared" si="226"/>
        <v>44829.041666665267</v>
      </c>
      <c r="B588" s="232"/>
      <c r="C588" s="174"/>
      <c r="D588" s="232"/>
      <c r="E588" s="131">
        <f t="shared" si="205"/>
        <v>0</v>
      </c>
      <c r="F588" s="50">
        <f t="shared" si="206"/>
        <v>0</v>
      </c>
      <c r="G588" s="49">
        <f t="shared" si="207"/>
        <v>0</v>
      </c>
      <c r="H588" s="54">
        <f>'09-22 Hourly Purch Alloc'!F582</f>
        <v>467.68599999999998</v>
      </c>
      <c r="I588" s="44">
        <f t="shared" si="208"/>
        <v>7.5</v>
      </c>
      <c r="J588" s="34">
        <f t="shared" si="209"/>
        <v>0</v>
      </c>
      <c r="K588" s="167">
        <f t="shared" si="210"/>
        <v>0</v>
      </c>
      <c r="L588" s="34">
        <f t="shared" si="211"/>
        <v>0</v>
      </c>
      <c r="M588" s="34">
        <f t="shared" si="212"/>
        <v>0</v>
      </c>
      <c r="N588" s="34">
        <f t="shared" si="213"/>
        <v>475.19</v>
      </c>
      <c r="O588" s="32">
        <f t="shared" si="214"/>
        <v>475.19</v>
      </c>
      <c r="P588" s="32">
        <f t="shared" si="215"/>
        <v>0</v>
      </c>
      <c r="Q588" s="32">
        <f t="shared" si="216"/>
        <v>0</v>
      </c>
      <c r="R588" s="36">
        <f t="shared" si="217"/>
        <v>0</v>
      </c>
      <c r="S588" s="36">
        <f t="shared" si="218"/>
        <v>0</v>
      </c>
      <c r="T588" s="36">
        <f t="shared" si="219"/>
        <v>0</v>
      </c>
      <c r="U588" s="196">
        <f>'09-22 Hourly Purch Alloc'!J582</f>
        <v>35.838301574133069</v>
      </c>
      <c r="V588" s="185">
        <f t="shared" si="220"/>
        <v>0</v>
      </c>
      <c r="W588" s="37">
        <f t="shared" si="221"/>
        <v>0</v>
      </c>
      <c r="X588" s="38">
        <f t="shared" si="222"/>
        <v>0</v>
      </c>
      <c r="Y588" s="39">
        <f t="shared" si="223"/>
        <v>0</v>
      </c>
      <c r="Z588" s="246"/>
      <c r="AA588" s="189">
        <f t="shared" si="224"/>
        <v>0</v>
      </c>
      <c r="AB588" s="25">
        <f t="shared" si="225"/>
        <v>0</v>
      </c>
      <c r="AD588" s="29"/>
      <c r="AE588" s="67">
        <f>'09-22 Gen Pivot'!V582</f>
        <v>0</v>
      </c>
      <c r="AF588" s="195">
        <f>'09-22 KP Int Load &amp; Marg Loss'!N578</f>
        <v>475.19</v>
      </c>
      <c r="AG588" s="302">
        <f>'09-22 KP Int Load &amp; Marg Loss'!V578</f>
        <v>7.5</v>
      </c>
      <c r="AH588" s="67">
        <f>'09-22 Gen Pivot'!W582</f>
        <v>0</v>
      </c>
      <c r="AJ588" s="197">
        <f>'09-22 Gen Pivot'!Y582</f>
        <v>0</v>
      </c>
      <c r="AL588" s="29">
        <f t="shared" si="227"/>
        <v>0</v>
      </c>
      <c r="AN588" s="29">
        <f t="shared" si="228"/>
        <v>0</v>
      </c>
      <c r="AP588" s="33">
        <f t="shared" si="229"/>
        <v>0</v>
      </c>
      <c r="AR588" s="197">
        <f>'09-22 Gen Pivot'!X582</f>
        <v>1404.9</v>
      </c>
    </row>
    <row r="589" spans="1:44" x14ac:dyDescent="0.25">
      <c r="A589" s="202">
        <f t="shared" si="226"/>
        <v>44829.083333331931</v>
      </c>
      <c r="B589" s="232"/>
      <c r="C589" s="174"/>
      <c r="D589" s="232"/>
      <c r="E589" s="131">
        <f t="shared" ref="E589:E652" si="230">SUM(B589:D589)</f>
        <v>0</v>
      </c>
      <c r="F589" s="50">
        <f t="shared" ref="F589:F652" si="231">IF(E589&gt;0,F588+1,0)</f>
        <v>0</v>
      </c>
      <c r="G589" s="49">
        <f t="shared" ref="G589:G652" si="232">IF(MAX(F589:F595)&gt;6,"Yes",0)</f>
        <v>0</v>
      </c>
      <c r="H589" s="54">
        <f>'09-22 Hourly Purch Alloc'!F583</f>
        <v>455.553</v>
      </c>
      <c r="I589" s="44">
        <f t="shared" ref="I589:I652" si="233">AG589</f>
        <v>7.1000000000000005</v>
      </c>
      <c r="J589" s="34">
        <f t="shared" ref="J589:J652" si="234">MIN(E589,H589)</f>
        <v>0</v>
      </c>
      <c r="K589" s="167">
        <f t="shared" ref="K589:K652" si="235">IF(J589=0,0,IF(G589&lt;&gt;"Yes",0,J589))</f>
        <v>0</v>
      </c>
      <c r="L589" s="34">
        <f t="shared" ref="L589:L652" si="236">AN589</f>
        <v>0</v>
      </c>
      <c r="M589" s="34">
        <f t="shared" ref="M589:M652" si="237">AH589</f>
        <v>0</v>
      </c>
      <c r="N589" s="34">
        <f t="shared" ref="N589:N652" si="238">AF589</f>
        <v>462.64999999999992</v>
      </c>
      <c r="O589" s="32">
        <f t="shared" ref="O589:O652" si="239">MAX(N589-M589,0)</f>
        <v>462.64999999999992</v>
      </c>
      <c r="P589" s="32">
        <f t="shared" ref="P589:P652" si="240">MIN(K589,O589)</f>
        <v>0</v>
      </c>
      <c r="Q589" s="32">
        <f t="shared" ref="Q589:Q652" si="241">IF(P589&lt;=0,0,L589+I589+H589-N589)</f>
        <v>0</v>
      </c>
      <c r="R589" s="36">
        <f t="shared" ref="R589:R652" si="242">IF($P589&gt;0,MIN($P589,$E589)*(B589/$E589),0)</f>
        <v>0</v>
      </c>
      <c r="S589" s="36">
        <f t="shared" ref="S589:S652" si="243">IF($P589&gt;0,MIN($P589,$E589)*(C589/$E589),0)</f>
        <v>0</v>
      </c>
      <c r="T589" s="36">
        <f t="shared" ref="T589:T652" si="244">IF($P589&gt;0,MIN($P589,$E589)*(D589/$E589),0)</f>
        <v>0</v>
      </c>
      <c r="U589" s="196">
        <f>'09-22 Hourly Purch Alloc'!J583</f>
        <v>34.679999912194624</v>
      </c>
      <c r="V589" s="185">
        <f t="shared" ref="V589:V652" si="245">(R589+S589+T589)*U589</f>
        <v>0</v>
      </c>
      <c r="W589" s="37">
        <f t="shared" ref="W589:W652" si="246">IF(B589&gt;0,W$9,0)</f>
        <v>0</v>
      </c>
      <c r="X589" s="38">
        <f t="shared" ref="X589:X652" si="247">IF(C589&gt;0,X$9,0)</f>
        <v>0</v>
      </c>
      <c r="Y589" s="39">
        <f t="shared" ref="Y589:Y652" si="248">IF(D589&gt;0,Y$9,0)</f>
        <v>0</v>
      </c>
      <c r="Z589" s="246"/>
      <c r="AA589" s="189">
        <f t="shared" ref="AA589:AA652" si="249">R589*MIN(U589,W589)+S589*MIN(U589,X589)+T589*MIN(U589,Y589)</f>
        <v>0</v>
      </c>
      <c r="AB589" s="25">
        <f t="shared" ref="AB589:AB652" si="250">IF(V589-AA589&lt;0,0,V589-AA589)</f>
        <v>0</v>
      </c>
      <c r="AD589" s="29"/>
      <c r="AE589" s="67">
        <f>'09-22 Gen Pivot'!V583</f>
        <v>0</v>
      </c>
      <c r="AF589" s="195">
        <f>'09-22 KP Int Load &amp; Marg Loss'!N579</f>
        <v>462.64999999999992</v>
      </c>
      <c r="AG589" s="302">
        <f>'09-22 KP Int Load &amp; Marg Loss'!V579</f>
        <v>7.1000000000000005</v>
      </c>
      <c r="AH589" s="67">
        <f>'09-22 Gen Pivot'!W583</f>
        <v>0</v>
      </c>
      <c r="AJ589" s="197">
        <f>'09-22 Gen Pivot'!Y583</f>
        <v>0</v>
      </c>
      <c r="AL589" s="29">
        <f t="shared" si="227"/>
        <v>0</v>
      </c>
      <c r="AN589" s="29">
        <f t="shared" si="228"/>
        <v>0</v>
      </c>
      <c r="AP589" s="33">
        <f t="shared" si="229"/>
        <v>0</v>
      </c>
      <c r="AR589" s="197">
        <f>'09-22 Gen Pivot'!X583</f>
        <v>1404.9</v>
      </c>
    </row>
    <row r="590" spans="1:44" x14ac:dyDescent="0.25">
      <c r="A590" s="202">
        <f t="shared" ref="A590:A653" si="251">A589+1/24</f>
        <v>44829.124999998596</v>
      </c>
      <c r="B590" s="232"/>
      <c r="C590" s="174"/>
      <c r="D590" s="232"/>
      <c r="E590" s="131">
        <f t="shared" si="230"/>
        <v>0</v>
      </c>
      <c r="F590" s="50">
        <f t="shared" si="231"/>
        <v>0</v>
      </c>
      <c r="G590" s="49">
        <f t="shared" si="232"/>
        <v>0</v>
      </c>
      <c r="H590" s="54">
        <f>'09-22 Hourly Purch Alloc'!F584</f>
        <v>446</v>
      </c>
      <c r="I590" s="44">
        <f t="shared" si="233"/>
        <v>7.5</v>
      </c>
      <c r="J590" s="34">
        <f t="shared" si="234"/>
        <v>0</v>
      </c>
      <c r="K590" s="167">
        <f t="shared" si="235"/>
        <v>0</v>
      </c>
      <c r="L590" s="34">
        <f t="shared" si="236"/>
        <v>0</v>
      </c>
      <c r="M590" s="34">
        <f t="shared" si="237"/>
        <v>0</v>
      </c>
      <c r="N590" s="34">
        <f t="shared" si="238"/>
        <v>453.49</v>
      </c>
      <c r="O590" s="32">
        <f t="shared" si="239"/>
        <v>453.49</v>
      </c>
      <c r="P590" s="32">
        <f t="shared" si="240"/>
        <v>0</v>
      </c>
      <c r="Q590" s="32">
        <f t="shared" si="241"/>
        <v>0</v>
      </c>
      <c r="R590" s="36">
        <f t="shared" si="242"/>
        <v>0</v>
      </c>
      <c r="S590" s="36">
        <f t="shared" si="243"/>
        <v>0</v>
      </c>
      <c r="T590" s="36">
        <f t="shared" si="244"/>
        <v>0</v>
      </c>
      <c r="U590" s="196">
        <f>'09-22 Hourly Purch Alloc'!J584</f>
        <v>30.666528699551566</v>
      </c>
      <c r="V590" s="185">
        <f t="shared" si="245"/>
        <v>0</v>
      </c>
      <c r="W590" s="37">
        <f t="shared" si="246"/>
        <v>0</v>
      </c>
      <c r="X590" s="38">
        <f t="shared" si="247"/>
        <v>0</v>
      </c>
      <c r="Y590" s="39">
        <f t="shared" si="248"/>
        <v>0</v>
      </c>
      <c r="Z590" s="246"/>
      <c r="AA590" s="189">
        <f t="shared" si="249"/>
        <v>0</v>
      </c>
      <c r="AB590" s="25">
        <f t="shared" si="250"/>
        <v>0</v>
      </c>
      <c r="AD590" s="29"/>
      <c r="AE590" s="67">
        <f>'09-22 Gen Pivot'!V584</f>
        <v>0</v>
      </c>
      <c r="AF590" s="195">
        <f>'09-22 KP Int Load &amp; Marg Loss'!N580</f>
        <v>453.49</v>
      </c>
      <c r="AG590" s="302">
        <f>'09-22 KP Int Load &amp; Marg Loss'!V580</f>
        <v>7.5</v>
      </c>
      <c r="AH590" s="67">
        <f>'09-22 Gen Pivot'!W584</f>
        <v>0</v>
      </c>
      <c r="AJ590" s="197">
        <f>'09-22 Gen Pivot'!Y584</f>
        <v>0</v>
      </c>
      <c r="AL590" s="29">
        <f t="shared" si="227"/>
        <v>0</v>
      </c>
      <c r="AN590" s="29">
        <f t="shared" si="228"/>
        <v>0</v>
      </c>
      <c r="AP590" s="33">
        <f t="shared" si="229"/>
        <v>0</v>
      </c>
      <c r="AR590" s="197">
        <f>'09-22 Gen Pivot'!X584</f>
        <v>1404.9</v>
      </c>
    </row>
    <row r="591" spans="1:44" x14ac:dyDescent="0.25">
      <c r="A591" s="202">
        <f t="shared" si="251"/>
        <v>44829.16666666526</v>
      </c>
      <c r="B591" s="232"/>
      <c r="C591" s="174"/>
      <c r="D591" s="232"/>
      <c r="E591" s="131">
        <f t="shared" si="230"/>
        <v>0</v>
      </c>
      <c r="F591" s="50">
        <f t="shared" si="231"/>
        <v>0</v>
      </c>
      <c r="G591" s="49">
        <f t="shared" si="232"/>
        <v>0</v>
      </c>
      <c r="H591" s="54">
        <f>'09-22 Hourly Purch Alloc'!F585</f>
        <v>439.57799999999997</v>
      </c>
      <c r="I591" s="44">
        <f t="shared" si="233"/>
        <v>7.9300000000000006</v>
      </c>
      <c r="J591" s="34">
        <f t="shared" si="234"/>
        <v>0</v>
      </c>
      <c r="K591" s="167">
        <f t="shared" si="235"/>
        <v>0</v>
      </c>
      <c r="L591" s="34">
        <f t="shared" si="236"/>
        <v>0</v>
      </c>
      <c r="M591" s="34">
        <f t="shared" si="237"/>
        <v>0</v>
      </c>
      <c r="N591" s="34">
        <f t="shared" si="238"/>
        <v>447.51</v>
      </c>
      <c r="O591" s="32">
        <f t="shared" si="239"/>
        <v>447.51</v>
      </c>
      <c r="P591" s="32">
        <f t="shared" si="240"/>
        <v>0</v>
      </c>
      <c r="Q591" s="32">
        <f t="shared" si="241"/>
        <v>0</v>
      </c>
      <c r="R591" s="36">
        <f t="shared" si="242"/>
        <v>0</v>
      </c>
      <c r="S591" s="36">
        <f t="shared" si="243"/>
        <v>0</v>
      </c>
      <c r="T591" s="36">
        <f t="shared" si="244"/>
        <v>0</v>
      </c>
      <c r="U591" s="196">
        <f>'09-22 Hourly Purch Alloc'!J585</f>
        <v>28.527361655951847</v>
      </c>
      <c r="V591" s="185">
        <f t="shared" si="245"/>
        <v>0</v>
      </c>
      <c r="W591" s="37">
        <f t="shared" si="246"/>
        <v>0</v>
      </c>
      <c r="X591" s="38">
        <f t="shared" si="247"/>
        <v>0</v>
      </c>
      <c r="Y591" s="39">
        <f t="shared" si="248"/>
        <v>0</v>
      </c>
      <c r="Z591" s="246"/>
      <c r="AA591" s="189">
        <f t="shared" si="249"/>
        <v>0</v>
      </c>
      <c r="AB591" s="25">
        <f t="shared" si="250"/>
        <v>0</v>
      </c>
      <c r="AD591" s="29"/>
      <c r="AE591" s="67">
        <f>'09-22 Gen Pivot'!V585</f>
        <v>0</v>
      </c>
      <c r="AF591" s="195">
        <f>'09-22 KP Int Load &amp; Marg Loss'!N581</f>
        <v>447.51</v>
      </c>
      <c r="AG591" s="302">
        <f>'09-22 KP Int Load &amp; Marg Loss'!V581</f>
        <v>7.9300000000000006</v>
      </c>
      <c r="AH591" s="67">
        <f>'09-22 Gen Pivot'!W585</f>
        <v>0</v>
      </c>
      <c r="AJ591" s="197">
        <f>'09-22 Gen Pivot'!Y585</f>
        <v>0</v>
      </c>
      <c r="AL591" s="29">
        <f t="shared" si="227"/>
        <v>0</v>
      </c>
      <c r="AN591" s="29">
        <f t="shared" si="228"/>
        <v>0</v>
      </c>
      <c r="AP591" s="33">
        <f t="shared" si="229"/>
        <v>0</v>
      </c>
      <c r="AR591" s="197">
        <f>'09-22 Gen Pivot'!X585</f>
        <v>1404.9</v>
      </c>
    </row>
    <row r="592" spans="1:44" x14ac:dyDescent="0.25">
      <c r="A592" s="202">
        <f t="shared" si="251"/>
        <v>44829.208333331924</v>
      </c>
      <c r="B592" s="232"/>
      <c r="C592" s="174"/>
      <c r="D592" s="232"/>
      <c r="E592" s="131">
        <f t="shared" si="230"/>
        <v>0</v>
      </c>
      <c r="F592" s="50">
        <f t="shared" si="231"/>
        <v>0</v>
      </c>
      <c r="G592" s="49">
        <f t="shared" si="232"/>
        <v>0</v>
      </c>
      <c r="H592" s="54">
        <f>'09-22 Hourly Purch Alloc'!F586</f>
        <v>439.41399999999999</v>
      </c>
      <c r="I592" s="44">
        <f t="shared" si="233"/>
        <v>8.2099999999999991</v>
      </c>
      <c r="J592" s="34">
        <f t="shared" si="234"/>
        <v>0</v>
      </c>
      <c r="K592" s="167">
        <f t="shared" si="235"/>
        <v>0</v>
      </c>
      <c r="L592" s="34">
        <f t="shared" si="236"/>
        <v>0</v>
      </c>
      <c r="M592" s="34">
        <f t="shared" si="237"/>
        <v>0</v>
      </c>
      <c r="N592" s="34">
        <f t="shared" si="238"/>
        <v>447.62</v>
      </c>
      <c r="O592" s="32">
        <f t="shared" si="239"/>
        <v>447.62</v>
      </c>
      <c r="P592" s="32">
        <f t="shared" si="240"/>
        <v>0</v>
      </c>
      <c r="Q592" s="32">
        <f t="shared" si="241"/>
        <v>0</v>
      </c>
      <c r="R592" s="36">
        <f t="shared" si="242"/>
        <v>0</v>
      </c>
      <c r="S592" s="36">
        <f t="shared" si="243"/>
        <v>0</v>
      </c>
      <c r="T592" s="36">
        <f t="shared" si="244"/>
        <v>0</v>
      </c>
      <c r="U592" s="196">
        <f>'09-22 Hourly Purch Alloc'!J586</f>
        <v>28.719999817939346</v>
      </c>
      <c r="V592" s="185">
        <f t="shared" si="245"/>
        <v>0</v>
      </c>
      <c r="W592" s="37">
        <f t="shared" si="246"/>
        <v>0</v>
      </c>
      <c r="X592" s="38">
        <f t="shared" si="247"/>
        <v>0</v>
      </c>
      <c r="Y592" s="39">
        <f t="shared" si="248"/>
        <v>0</v>
      </c>
      <c r="Z592" s="246"/>
      <c r="AA592" s="189">
        <f t="shared" si="249"/>
        <v>0</v>
      </c>
      <c r="AB592" s="25">
        <f t="shared" si="250"/>
        <v>0</v>
      </c>
      <c r="AD592" s="29"/>
      <c r="AE592" s="67">
        <f>'09-22 Gen Pivot'!V586</f>
        <v>0</v>
      </c>
      <c r="AF592" s="195">
        <f>'09-22 KP Int Load &amp; Marg Loss'!N582</f>
        <v>447.62</v>
      </c>
      <c r="AG592" s="302">
        <f>'09-22 KP Int Load &amp; Marg Loss'!V582</f>
        <v>8.2099999999999991</v>
      </c>
      <c r="AH592" s="67">
        <f>'09-22 Gen Pivot'!W586</f>
        <v>0</v>
      </c>
      <c r="AJ592" s="197">
        <f>'09-22 Gen Pivot'!Y586</f>
        <v>0</v>
      </c>
      <c r="AL592" s="29">
        <f t="shared" si="227"/>
        <v>0</v>
      </c>
      <c r="AN592" s="29">
        <f t="shared" si="228"/>
        <v>0</v>
      </c>
      <c r="AP592" s="33">
        <f t="shared" si="229"/>
        <v>0</v>
      </c>
      <c r="AR592" s="197">
        <f>'09-22 Gen Pivot'!X586</f>
        <v>1404.9</v>
      </c>
    </row>
    <row r="593" spans="1:44" x14ac:dyDescent="0.25">
      <c r="A593" s="202">
        <f t="shared" si="251"/>
        <v>44829.249999998588</v>
      </c>
      <c r="B593" s="232"/>
      <c r="C593" s="174"/>
      <c r="D593" s="232"/>
      <c r="E593" s="131">
        <f t="shared" si="230"/>
        <v>0</v>
      </c>
      <c r="F593" s="50">
        <f t="shared" si="231"/>
        <v>0</v>
      </c>
      <c r="G593" s="49">
        <f t="shared" si="232"/>
        <v>0</v>
      </c>
      <c r="H593" s="54">
        <f>'09-22 Hourly Purch Alloc'!F587</f>
        <v>443.40699999999998</v>
      </c>
      <c r="I593" s="44">
        <f t="shared" si="233"/>
        <v>8.1399999999999988</v>
      </c>
      <c r="J593" s="34">
        <f t="shared" si="234"/>
        <v>0</v>
      </c>
      <c r="K593" s="167">
        <f t="shared" si="235"/>
        <v>0</v>
      </c>
      <c r="L593" s="34">
        <f t="shared" si="236"/>
        <v>0</v>
      </c>
      <c r="M593" s="34">
        <f t="shared" si="237"/>
        <v>0</v>
      </c>
      <c r="N593" s="34">
        <f t="shared" si="238"/>
        <v>451.54</v>
      </c>
      <c r="O593" s="32">
        <f t="shared" si="239"/>
        <v>451.54</v>
      </c>
      <c r="P593" s="32">
        <f t="shared" si="240"/>
        <v>0</v>
      </c>
      <c r="Q593" s="32">
        <f t="shared" si="241"/>
        <v>0</v>
      </c>
      <c r="R593" s="36">
        <f t="shared" si="242"/>
        <v>0</v>
      </c>
      <c r="S593" s="36">
        <f t="shared" si="243"/>
        <v>0</v>
      </c>
      <c r="T593" s="36">
        <f t="shared" si="244"/>
        <v>0</v>
      </c>
      <c r="U593" s="196">
        <f>'09-22 Hourly Purch Alloc'!J587</f>
        <v>28.850000112763222</v>
      </c>
      <c r="V593" s="185">
        <f t="shared" si="245"/>
        <v>0</v>
      </c>
      <c r="W593" s="37">
        <f t="shared" si="246"/>
        <v>0</v>
      </c>
      <c r="X593" s="38">
        <f t="shared" si="247"/>
        <v>0</v>
      </c>
      <c r="Y593" s="39">
        <f t="shared" si="248"/>
        <v>0</v>
      </c>
      <c r="Z593" s="246"/>
      <c r="AA593" s="189">
        <f t="shared" si="249"/>
        <v>0</v>
      </c>
      <c r="AB593" s="25">
        <f t="shared" si="250"/>
        <v>0</v>
      </c>
      <c r="AD593" s="29"/>
      <c r="AE593" s="67">
        <f>'09-22 Gen Pivot'!V587</f>
        <v>0</v>
      </c>
      <c r="AF593" s="195">
        <f>'09-22 KP Int Load &amp; Marg Loss'!N583</f>
        <v>451.54</v>
      </c>
      <c r="AG593" s="302">
        <f>'09-22 KP Int Load &amp; Marg Loss'!V583</f>
        <v>8.1399999999999988</v>
      </c>
      <c r="AH593" s="67">
        <f>'09-22 Gen Pivot'!W587</f>
        <v>0</v>
      </c>
      <c r="AJ593" s="197">
        <f>'09-22 Gen Pivot'!Y587</f>
        <v>0</v>
      </c>
      <c r="AL593" s="29">
        <f t="shared" si="227"/>
        <v>0</v>
      </c>
      <c r="AN593" s="29">
        <f t="shared" si="228"/>
        <v>0</v>
      </c>
      <c r="AP593" s="33">
        <f t="shared" si="229"/>
        <v>0</v>
      </c>
      <c r="AR593" s="197">
        <f>'09-22 Gen Pivot'!X587</f>
        <v>1404.9</v>
      </c>
    </row>
    <row r="594" spans="1:44" x14ac:dyDescent="0.25">
      <c r="A594" s="202">
        <f t="shared" si="251"/>
        <v>44829.291666665253</v>
      </c>
      <c r="B594" s="232"/>
      <c r="C594" s="174"/>
      <c r="D594" s="232"/>
      <c r="E594" s="131">
        <f t="shared" si="230"/>
        <v>0</v>
      </c>
      <c r="F594" s="50">
        <f t="shared" si="231"/>
        <v>0</v>
      </c>
      <c r="G594" s="49">
        <f t="shared" si="232"/>
        <v>0</v>
      </c>
      <c r="H594" s="54">
        <f>'09-22 Hourly Purch Alloc'!F588</f>
        <v>452.47300000000001</v>
      </c>
      <c r="I594" s="44">
        <f t="shared" si="233"/>
        <v>8.509999999999998</v>
      </c>
      <c r="J594" s="34">
        <f t="shared" si="234"/>
        <v>0</v>
      </c>
      <c r="K594" s="167">
        <f t="shared" si="235"/>
        <v>0</v>
      </c>
      <c r="L594" s="34">
        <f t="shared" si="236"/>
        <v>0</v>
      </c>
      <c r="M594" s="34">
        <f t="shared" si="237"/>
        <v>0</v>
      </c>
      <c r="N594" s="34">
        <f t="shared" si="238"/>
        <v>460.99000000000007</v>
      </c>
      <c r="O594" s="32">
        <f t="shared" si="239"/>
        <v>460.99000000000007</v>
      </c>
      <c r="P594" s="32">
        <f t="shared" si="240"/>
        <v>0</v>
      </c>
      <c r="Q594" s="32">
        <f t="shared" si="241"/>
        <v>0</v>
      </c>
      <c r="R594" s="36">
        <f t="shared" si="242"/>
        <v>0</v>
      </c>
      <c r="S594" s="36">
        <f t="shared" si="243"/>
        <v>0</v>
      </c>
      <c r="T594" s="36">
        <f t="shared" si="244"/>
        <v>0</v>
      </c>
      <c r="U594" s="196">
        <f>'09-22 Hourly Purch Alloc'!J588</f>
        <v>29.849999889496168</v>
      </c>
      <c r="V594" s="185">
        <f t="shared" si="245"/>
        <v>0</v>
      </c>
      <c r="W594" s="37">
        <f t="shared" si="246"/>
        <v>0</v>
      </c>
      <c r="X594" s="38">
        <f t="shared" si="247"/>
        <v>0</v>
      </c>
      <c r="Y594" s="39">
        <f t="shared" si="248"/>
        <v>0</v>
      </c>
      <c r="Z594" s="246"/>
      <c r="AA594" s="189">
        <f t="shared" si="249"/>
        <v>0</v>
      </c>
      <c r="AB594" s="25">
        <f t="shared" si="250"/>
        <v>0</v>
      </c>
      <c r="AD594" s="29"/>
      <c r="AE594" s="67">
        <f>'09-22 Gen Pivot'!V588</f>
        <v>0</v>
      </c>
      <c r="AF594" s="195">
        <f>'09-22 KP Int Load &amp; Marg Loss'!N584</f>
        <v>460.99000000000007</v>
      </c>
      <c r="AG594" s="302">
        <f>'09-22 KP Int Load &amp; Marg Loss'!V584</f>
        <v>8.509999999999998</v>
      </c>
      <c r="AH594" s="67">
        <f>'09-22 Gen Pivot'!W588</f>
        <v>0</v>
      </c>
      <c r="AJ594" s="197">
        <f>'09-22 Gen Pivot'!Y588</f>
        <v>0</v>
      </c>
      <c r="AL594" s="29">
        <f t="shared" si="227"/>
        <v>0</v>
      </c>
      <c r="AN594" s="29">
        <f t="shared" si="228"/>
        <v>0</v>
      </c>
      <c r="AP594" s="33">
        <f t="shared" si="229"/>
        <v>0</v>
      </c>
      <c r="AR594" s="197">
        <f>'09-22 Gen Pivot'!X588</f>
        <v>1404.9</v>
      </c>
    </row>
    <row r="595" spans="1:44" x14ac:dyDescent="0.25">
      <c r="A595" s="202">
        <f t="shared" si="251"/>
        <v>44829.333333331917</v>
      </c>
      <c r="B595" s="232"/>
      <c r="C595" s="174"/>
      <c r="D595" s="232"/>
      <c r="E595" s="131">
        <f t="shared" si="230"/>
        <v>0</v>
      </c>
      <c r="F595" s="50">
        <f t="shared" si="231"/>
        <v>0</v>
      </c>
      <c r="G595" s="49">
        <f t="shared" si="232"/>
        <v>0</v>
      </c>
      <c r="H595" s="54">
        <f>'09-22 Hourly Purch Alloc'!F589</f>
        <v>458.29599999999999</v>
      </c>
      <c r="I595" s="44">
        <f t="shared" si="233"/>
        <v>8.7299999999999986</v>
      </c>
      <c r="J595" s="34">
        <f t="shared" si="234"/>
        <v>0</v>
      </c>
      <c r="K595" s="167">
        <f t="shared" si="235"/>
        <v>0</v>
      </c>
      <c r="L595" s="34">
        <f t="shared" si="236"/>
        <v>0</v>
      </c>
      <c r="M595" s="34">
        <f t="shared" si="237"/>
        <v>0</v>
      </c>
      <c r="N595" s="34">
        <f t="shared" si="238"/>
        <v>467.02</v>
      </c>
      <c r="O595" s="32">
        <f t="shared" si="239"/>
        <v>467.02</v>
      </c>
      <c r="P595" s="32">
        <f t="shared" si="240"/>
        <v>0</v>
      </c>
      <c r="Q595" s="32">
        <f t="shared" si="241"/>
        <v>0</v>
      </c>
      <c r="R595" s="36">
        <f t="shared" si="242"/>
        <v>0</v>
      </c>
      <c r="S595" s="36">
        <f t="shared" si="243"/>
        <v>0</v>
      </c>
      <c r="T595" s="36">
        <f t="shared" si="244"/>
        <v>0</v>
      </c>
      <c r="U595" s="196">
        <f>'09-22 Hourly Purch Alloc'!J589</f>
        <v>29.649999127201635</v>
      </c>
      <c r="V595" s="185">
        <f t="shared" si="245"/>
        <v>0</v>
      </c>
      <c r="W595" s="37">
        <f t="shared" si="246"/>
        <v>0</v>
      </c>
      <c r="X595" s="38">
        <f t="shared" si="247"/>
        <v>0</v>
      </c>
      <c r="Y595" s="39">
        <f t="shared" si="248"/>
        <v>0</v>
      </c>
      <c r="Z595" s="246"/>
      <c r="AA595" s="189">
        <f t="shared" si="249"/>
        <v>0</v>
      </c>
      <c r="AB595" s="25">
        <f t="shared" si="250"/>
        <v>0</v>
      </c>
      <c r="AD595" s="29"/>
      <c r="AE595" s="67">
        <f>'09-22 Gen Pivot'!V589</f>
        <v>0</v>
      </c>
      <c r="AF595" s="195">
        <f>'09-22 KP Int Load &amp; Marg Loss'!N585</f>
        <v>467.02</v>
      </c>
      <c r="AG595" s="302">
        <f>'09-22 KP Int Load &amp; Marg Loss'!V585</f>
        <v>8.7299999999999986</v>
      </c>
      <c r="AH595" s="67">
        <f>'09-22 Gen Pivot'!W589</f>
        <v>0</v>
      </c>
      <c r="AJ595" s="197">
        <f>'09-22 Gen Pivot'!Y589</f>
        <v>0</v>
      </c>
      <c r="AL595" s="29">
        <f t="shared" si="227"/>
        <v>0</v>
      </c>
      <c r="AN595" s="29">
        <f t="shared" si="228"/>
        <v>0</v>
      </c>
      <c r="AP595" s="33">
        <f t="shared" si="229"/>
        <v>0</v>
      </c>
      <c r="AR595" s="197">
        <f>'09-22 Gen Pivot'!X589</f>
        <v>1404.9</v>
      </c>
    </row>
    <row r="596" spans="1:44" x14ac:dyDescent="0.25">
      <c r="A596" s="202">
        <f t="shared" si="251"/>
        <v>44829.374999998581</v>
      </c>
      <c r="B596" s="232"/>
      <c r="C596" s="174"/>
      <c r="D596" s="232"/>
      <c r="E596" s="131">
        <f t="shared" si="230"/>
        <v>0</v>
      </c>
      <c r="F596" s="50">
        <f t="shared" si="231"/>
        <v>0</v>
      </c>
      <c r="G596" s="49">
        <f t="shared" si="232"/>
        <v>0</v>
      </c>
      <c r="H596" s="54">
        <f>'09-22 Hourly Purch Alloc'!F590</f>
        <v>474.86</v>
      </c>
      <c r="I596" s="44">
        <f t="shared" si="233"/>
        <v>8.1</v>
      </c>
      <c r="J596" s="34">
        <f t="shared" si="234"/>
        <v>0</v>
      </c>
      <c r="K596" s="167">
        <f t="shared" si="235"/>
        <v>0</v>
      </c>
      <c r="L596" s="34">
        <f t="shared" si="236"/>
        <v>0</v>
      </c>
      <c r="M596" s="34">
        <f t="shared" si="237"/>
        <v>0</v>
      </c>
      <c r="N596" s="34">
        <f t="shared" si="238"/>
        <v>482.96000000000004</v>
      </c>
      <c r="O596" s="32">
        <f t="shared" si="239"/>
        <v>482.96000000000004</v>
      </c>
      <c r="P596" s="32">
        <f t="shared" si="240"/>
        <v>0</v>
      </c>
      <c r="Q596" s="32">
        <f t="shared" si="241"/>
        <v>0</v>
      </c>
      <c r="R596" s="36">
        <f t="shared" si="242"/>
        <v>0</v>
      </c>
      <c r="S596" s="36">
        <f t="shared" si="243"/>
        <v>0</v>
      </c>
      <c r="T596" s="36">
        <f t="shared" si="244"/>
        <v>0</v>
      </c>
      <c r="U596" s="196">
        <f>'09-22 Hourly Purch Alloc'!J590</f>
        <v>31.139999157646464</v>
      </c>
      <c r="V596" s="185">
        <f t="shared" si="245"/>
        <v>0</v>
      </c>
      <c r="W596" s="37">
        <f t="shared" si="246"/>
        <v>0</v>
      </c>
      <c r="X596" s="38">
        <f t="shared" si="247"/>
        <v>0</v>
      </c>
      <c r="Y596" s="39">
        <f t="shared" si="248"/>
        <v>0</v>
      </c>
      <c r="Z596" s="246"/>
      <c r="AA596" s="189">
        <f t="shared" si="249"/>
        <v>0</v>
      </c>
      <c r="AB596" s="25">
        <f t="shared" si="250"/>
        <v>0</v>
      </c>
      <c r="AD596" s="29"/>
      <c r="AE596" s="67">
        <f>'09-22 Gen Pivot'!V590</f>
        <v>0</v>
      </c>
      <c r="AF596" s="195">
        <f>'09-22 KP Int Load &amp; Marg Loss'!N586</f>
        <v>482.96000000000004</v>
      </c>
      <c r="AG596" s="302">
        <f>'09-22 KP Int Load &amp; Marg Loss'!V586</f>
        <v>8.1</v>
      </c>
      <c r="AH596" s="67">
        <f>'09-22 Gen Pivot'!W590</f>
        <v>0</v>
      </c>
      <c r="AJ596" s="197">
        <f>'09-22 Gen Pivot'!Y590</f>
        <v>0</v>
      </c>
      <c r="AL596" s="29">
        <f t="shared" si="227"/>
        <v>0</v>
      </c>
      <c r="AN596" s="29">
        <f t="shared" si="228"/>
        <v>0</v>
      </c>
      <c r="AP596" s="33">
        <f t="shared" si="229"/>
        <v>0</v>
      </c>
      <c r="AR596" s="197">
        <f>'09-22 Gen Pivot'!X590</f>
        <v>1404.9</v>
      </c>
    </row>
    <row r="597" spans="1:44" x14ac:dyDescent="0.25">
      <c r="A597" s="202">
        <f t="shared" si="251"/>
        <v>44829.416666665245</v>
      </c>
      <c r="B597" s="232"/>
      <c r="C597" s="174"/>
      <c r="D597" s="232"/>
      <c r="E597" s="131">
        <f t="shared" si="230"/>
        <v>0</v>
      </c>
      <c r="F597" s="50">
        <f t="shared" si="231"/>
        <v>0</v>
      </c>
      <c r="G597" s="49">
        <f t="shared" si="232"/>
        <v>0</v>
      </c>
      <c r="H597" s="54">
        <f>'09-22 Hourly Purch Alloc'!F591</f>
        <v>490.726</v>
      </c>
      <c r="I597" s="44">
        <f t="shared" si="233"/>
        <v>7.66</v>
      </c>
      <c r="J597" s="34">
        <f t="shared" si="234"/>
        <v>0</v>
      </c>
      <c r="K597" s="167">
        <f t="shared" si="235"/>
        <v>0</v>
      </c>
      <c r="L597" s="34">
        <f t="shared" si="236"/>
        <v>0</v>
      </c>
      <c r="M597" s="34">
        <f t="shared" si="237"/>
        <v>0</v>
      </c>
      <c r="N597" s="34">
        <f t="shared" si="238"/>
        <v>498.39</v>
      </c>
      <c r="O597" s="32">
        <f t="shared" si="239"/>
        <v>498.39</v>
      </c>
      <c r="P597" s="32">
        <f t="shared" si="240"/>
        <v>0</v>
      </c>
      <c r="Q597" s="32">
        <f t="shared" si="241"/>
        <v>0</v>
      </c>
      <c r="R597" s="36">
        <f t="shared" si="242"/>
        <v>0</v>
      </c>
      <c r="S597" s="36">
        <f t="shared" si="243"/>
        <v>0</v>
      </c>
      <c r="T597" s="36">
        <f t="shared" si="244"/>
        <v>0</v>
      </c>
      <c r="U597" s="196">
        <f>'09-22 Hourly Purch Alloc'!J591</f>
        <v>33.809948480414732</v>
      </c>
      <c r="V597" s="185">
        <f t="shared" si="245"/>
        <v>0</v>
      </c>
      <c r="W597" s="37">
        <f t="shared" si="246"/>
        <v>0</v>
      </c>
      <c r="X597" s="38">
        <f t="shared" si="247"/>
        <v>0</v>
      </c>
      <c r="Y597" s="39">
        <f t="shared" si="248"/>
        <v>0</v>
      </c>
      <c r="Z597" s="246"/>
      <c r="AA597" s="189">
        <f t="shared" si="249"/>
        <v>0</v>
      </c>
      <c r="AB597" s="25">
        <f t="shared" si="250"/>
        <v>0</v>
      </c>
      <c r="AD597" s="29"/>
      <c r="AE597" s="67">
        <f>'09-22 Gen Pivot'!V591</f>
        <v>0</v>
      </c>
      <c r="AF597" s="195">
        <f>'09-22 KP Int Load &amp; Marg Loss'!N587</f>
        <v>498.39</v>
      </c>
      <c r="AG597" s="302">
        <f>'09-22 KP Int Load &amp; Marg Loss'!V587</f>
        <v>7.66</v>
      </c>
      <c r="AH597" s="67">
        <f>'09-22 Gen Pivot'!W591</f>
        <v>0</v>
      </c>
      <c r="AJ597" s="197">
        <f>'09-22 Gen Pivot'!Y591</f>
        <v>0</v>
      </c>
      <c r="AL597" s="29">
        <f t="shared" si="227"/>
        <v>0</v>
      </c>
      <c r="AN597" s="29">
        <f t="shared" si="228"/>
        <v>0</v>
      </c>
      <c r="AP597" s="33">
        <f t="shared" si="229"/>
        <v>0</v>
      </c>
      <c r="AR597" s="197">
        <f>'09-22 Gen Pivot'!X591</f>
        <v>1404.9</v>
      </c>
    </row>
    <row r="598" spans="1:44" x14ac:dyDescent="0.25">
      <c r="A598" s="202">
        <f t="shared" si="251"/>
        <v>44829.45833333191</v>
      </c>
      <c r="B598" s="232"/>
      <c r="C598" s="174"/>
      <c r="D598" s="232"/>
      <c r="E598" s="131">
        <f t="shared" si="230"/>
        <v>0</v>
      </c>
      <c r="F598" s="50">
        <f t="shared" si="231"/>
        <v>0</v>
      </c>
      <c r="G598" s="49">
        <f t="shared" si="232"/>
        <v>0</v>
      </c>
      <c r="H598" s="54">
        <f>'09-22 Hourly Purch Alloc'!F592</f>
        <v>504.41</v>
      </c>
      <c r="I598" s="44">
        <f t="shared" si="233"/>
        <v>7.27</v>
      </c>
      <c r="J598" s="34">
        <f t="shared" si="234"/>
        <v>0</v>
      </c>
      <c r="K598" s="167">
        <f t="shared" si="235"/>
        <v>0</v>
      </c>
      <c r="L598" s="34">
        <f t="shared" si="236"/>
        <v>0</v>
      </c>
      <c r="M598" s="34">
        <f t="shared" si="237"/>
        <v>0</v>
      </c>
      <c r="N598" s="34">
        <f t="shared" si="238"/>
        <v>511.68</v>
      </c>
      <c r="O598" s="32">
        <f t="shared" si="239"/>
        <v>511.68</v>
      </c>
      <c r="P598" s="32">
        <f t="shared" si="240"/>
        <v>0</v>
      </c>
      <c r="Q598" s="32">
        <f t="shared" si="241"/>
        <v>0</v>
      </c>
      <c r="R598" s="36">
        <f t="shared" si="242"/>
        <v>0</v>
      </c>
      <c r="S598" s="36">
        <f t="shared" si="243"/>
        <v>0</v>
      </c>
      <c r="T598" s="36">
        <f t="shared" si="244"/>
        <v>0</v>
      </c>
      <c r="U598" s="196">
        <f>'09-22 Hourly Purch Alloc'!J592</f>
        <v>36.20999980174858</v>
      </c>
      <c r="V598" s="185">
        <f t="shared" si="245"/>
        <v>0</v>
      </c>
      <c r="W598" s="37">
        <f t="shared" si="246"/>
        <v>0</v>
      </c>
      <c r="X598" s="38">
        <f t="shared" si="247"/>
        <v>0</v>
      </c>
      <c r="Y598" s="39">
        <f t="shared" si="248"/>
        <v>0</v>
      </c>
      <c r="Z598" s="246"/>
      <c r="AA598" s="189">
        <f t="shared" si="249"/>
        <v>0</v>
      </c>
      <c r="AB598" s="25">
        <f t="shared" si="250"/>
        <v>0</v>
      </c>
      <c r="AD598" s="29"/>
      <c r="AE598" s="67">
        <f>'09-22 Gen Pivot'!V592</f>
        <v>0</v>
      </c>
      <c r="AF598" s="195">
        <f>'09-22 KP Int Load &amp; Marg Loss'!N588</f>
        <v>511.68</v>
      </c>
      <c r="AG598" s="302">
        <f>'09-22 KP Int Load &amp; Marg Loss'!V588</f>
        <v>7.27</v>
      </c>
      <c r="AH598" s="67">
        <f>'09-22 Gen Pivot'!W592</f>
        <v>0</v>
      </c>
      <c r="AJ598" s="197">
        <f>'09-22 Gen Pivot'!Y592</f>
        <v>0</v>
      </c>
      <c r="AL598" s="29">
        <f t="shared" si="227"/>
        <v>0</v>
      </c>
      <c r="AN598" s="29">
        <f t="shared" si="228"/>
        <v>0</v>
      </c>
      <c r="AP598" s="33">
        <f t="shared" si="229"/>
        <v>0</v>
      </c>
      <c r="AR598" s="197">
        <f>'09-22 Gen Pivot'!X592</f>
        <v>1404.9</v>
      </c>
    </row>
    <row r="599" spans="1:44" x14ac:dyDescent="0.25">
      <c r="A599" s="202">
        <f t="shared" si="251"/>
        <v>44829.499999998574</v>
      </c>
      <c r="B599" s="232"/>
      <c r="C599" s="174"/>
      <c r="D599" s="232"/>
      <c r="E599" s="131">
        <f t="shared" si="230"/>
        <v>0</v>
      </c>
      <c r="F599" s="50">
        <f t="shared" si="231"/>
        <v>0</v>
      </c>
      <c r="G599" s="49">
        <f t="shared" si="232"/>
        <v>0</v>
      </c>
      <c r="H599" s="54">
        <f>'09-22 Hourly Purch Alloc'!F593</f>
        <v>511.78399999999999</v>
      </c>
      <c r="I599" s="44">
        <f t="shared" si="233"/>
        <v>7.45</v>
      </c>
      <c r="J599" s="34">
        <f t="shared" si="234"/>
        <v>0</v>
      </c>
      <c r="K599" s="167">
        <f t="shared" si="235"/>
        <v>0</v>
      </c>
      <c r="L599" s="34">
        <f t="shared" si="236"/>
        <v>0</v>
      </c>
      <c r="M599" s="34">
        <f t="shared" si="237"/>
        <v>0</v>
      </c>
      <c r="N599" s="34">
        <f t="shared" si="238"/>
        <v>519.24</v>
      </c>
      <c r="O599" s="32">
        <f t="shared" si="239"/>
        <v>519.24</v>
      </c>
      <c r="P599" s="32">
        <f t="shared" si="240"/>
        <v>0</v>
      </c>
      <c r="Q599" s="32">
        <f t="shared" si="241"/>
        <v>0</v>
      </c>
      <c r="R599" s="36">
        <f t="shared" si="242"/>
        <v>0</v>
      </c>
      <c r="S599" s="36">
        <f t="shared" si="243"/>
        <v>0</v>
      </c>
      <c r="T599" s="36">
        <f t="shared" si="244"/>
        <v>0</v>
      </c>
      <c r="U599" s="196">
        <f>'09-22 Hourly Purch Alloc'!J593</f>
        <v>38.8400008597377</v>
      </c>
      <c r="V599" s="185">
        <f t="shared" si="245"/>
        <v>0</v>
      </c>
      <c r="W599" s="37">
        <f t="shared" si="246"/>
        <v>0</v>
      </c>
      <c r="X599" s="38">
        <f t="shared" si="247"/>
        <v>0</v>
      </c>
      <c r="Y599" s="39">
        <f t="shared" si="248"/>
        <v>0</v>
      </c>
      <c r="Z599" s="246"/>
      <c r="AA599" s="189">
        <f t="shared" si="249"/>
        <v>0</v>
      </c>
      <c r="AB599" s="25">
        <f t="shared" si="250"/>
        <v>0</v>
      </c>
      <c r="AD599" s="29"/>
      <c r="AE599" s="67">
        <f>'09-22 Gen Pivot'!V593</f>
        <v>0</v>
      </c>
      <c r="AF599" s="195">
        <f>'09-22 KP Int Load &amp; Marg Loss'!N589</f>
        <v>519.24</v>
      </c>
      <c r="AG599" s="302">
        <f>'09-22 KP Int Load &amp; Marg Loss'!V589</f>
        <v>7.45</v>
      </c>
      <c r="AH599" s="67">
        <f>'09-22 Gen Pivot'!W593</f>
        <v>0</v>
      </c>
      <c r="AJ599" s="197">
        <f>'09-22 Gen Pivot'!Y593</f>
        <v>0</v>
      </c>
      <c r="AL599" s="29">
        <f t="shared" si="227"/>
        <v>0</v>
      </c>
      <c r="AN599" s="29">
        <f t="shared" si="228"/>
        <v>0</v>
      </c>
      <c r="AP599" s="33">
        <f t="shared" si="229"/>
        <v>0</v>
      </c>
      <c r="AR599" s="197">
        <f>'09-22 Gen Pivot'!X593</f>
        <v>1404.9</v>
      </c>
    </row>
    <row r="600" spans="1:44" x14ac:dyDescent="0.25">
      <c r="A600" s="202">
        <f t="shared" si="251"/>
        <v>44829.541666665238</v>
      </c>
      <c r="B600" s="232"/>
      <c r="C600" s="174"/>
      <c r="D600" s="232"/>
      <c r="E600" s="131">
        <f t="shared" si="230"/>
        <v>0</v>
      </c>
      <c r="F600" s="50">
        <f t="shared" si="231"/>
        <v>0</v>
      </c>
      <c r="G600" s="49">
        <f t="shared" si="232"/>
        <v>0</v>
      </c>
      <c r="H600" s="54">
        <f>'09-22 Hourly Purch Alloc'!F594</f>
        <v>527.096</v>
      </c>
      <c r="I600" s="44">
        <f t="shared" si="233"/>
        <v>7.87</v>
      </c>
      <c r="J600" s="34">
        <f t="shared" si="234"/>
        <v>0</v>
      </c>
      <c r="K600" s="167">
        <f t="shared" si="235"/>
        <v>0</v>
      </c>
      <c r="L600" s="34">
        <f t="shared" si="236"/>
        <v>0</v>
      </c>
      <c r="M600" s="34">
        <f t="shared" si="237"/>
        <v>0</v>
      </c>
      <c r="N600" s="34">
        <f t="shared" si="238"/>
        <v>534.98</v>
      </c>
      <c r="O600" s="32">
        <f t="shared" si="239"/>
        <v>534.98</v>
      </c>
      <c r="P600" s="32">
        <f t="shared" si="240"/>
        <v>0</v>
      </c>
      <c r="Q600" s="32">
        <f t="shared" si="241"/>
        <v>0</v>
      </c>
      <c r="R600" s="36">
        <f t="shared" si="242"/>
        <v>0</v>
      </c>
      <c r="S600" s="36">
        <f t="shared" si="243"/>
        <v>0</v>
      </c>
      <c r="T600" s="36">
        <f t="shared" si="244"/>
        <v>0</v>
      </c>
      <c r="U600" s="196">
        <f>'09-22 Hourly Purch Alloc'!J594</f>
        <v>40</v>
      </c>
      <c r="V600" s="185">
        <f t="shared" si="245"/>
        <v>0</v>
      </c>
      <c r="W600" s="37">
        <f t="shared" si="246"/>
        <v>0</v>
      </c>
      <c r="X600" s="38">
        <f t="shared" si="247"/>
        <v>0</v>
      </c>
      <c r="Y600" s="39">
        <f t="shared" si="248"/>
        <v>0</v>
      </c>
      <c r="Z600" s="246"/>
      <c r="AA600" s="189">
        <f t="shared" si="249"/>
        <v>0</v>
      </c>
      <c r="AB600" s="25">
        <f t="shared" si="250"/>
        <v>0</v>
      </c>
      <c r="AD600" s="29"/>
      <c r="AE600" s="67">
        <f>'09-22 Gen Pivot'!V594</f>
        <v>0</v>
      </c>
      <c r="AF600" s="195">
        <f>'09-22 KP Int Load &amp; Marg Loss'!N590</f>
        <v>534.98</v>
      </c>
      <c r="AG600" s="302">
        <f>'09-22 KP Int Load &amp; Marg Loss'!V590</f>
        <v>7.87</v>
      </c>
      <c r="AH600" s="67">
        <f>'09-22 Gen Pivot'!W594</f>
        <v>0</v>
      </c>
      <c r="AJ600" s="197">
        <f>'09-22 Gen Pivot'!Y594</f>
        <v>0</v>
      </c>
      <c r="AL600" s="29">
        <f t="shared" si="227"/>
        <v>0</v>
      </c>
      <c r="AN600" s="29">
        <f t="shared" si="228"/>
        <v>0</v>
      </c>
      <c r="AP600" s="33">
        <f t="shared" si="229"/>
        <v>0</v>
      </c>
      <c r="AR600" s="197">
        <f>'09-22 Gen Pivot'!X594</f>
        <v>1404.9</v>
      </c>
    </row>
    <row r="601" spans="1:44" x14ac:dyDescent="0.25">
      <c r="A601" s="202">
        <f t="shared" si="251"/>
        <v>44829.583333331902</v>
      </c>
      <c r="B601" s="232"/>
      <c r="C601" s="174"/>
      <c r="D601" s="232"/>
      <c r="E601" s="131">
        <f t="shared" si="230"/>
        <v>0</v>
      </c>
      <c r="F601" s="50">
        <f t="shared" si="231"/>
        <v>0</v>
      </c>
      <c r="G601" s="49">
        <f t="shared" si="232"/>
        <v>0</v>
      </c>
      <c r="H601" s="54">
        <f>'09-22 Hourly Purch Alloc'!F595</f>
        <v>539.45400000000006</v>
      </c>
      <c r="I601" s="44">
        <f t="shared" si="233"/>
        <v>8.77</v>
      </c>
      <c r="J601" s="34">
        <f t="shared" si="234"/>
        <v>0</v>
      </c>
      <c r="K601" s="167">
        <f t="shared" si="235"/>
        <v>0</v>
      </c>
      <c r="L601" s="34">
        <f t="shared" si="236"/>
        <v>0</v>
      </c>
      <c r="M601" s="34">
        <f t="shared" si="237"/>
        <v>0</v>
      </c>
      <c r="N601" s="34">
        <f t="shared" si="238"/>
        <v>548.23</v>
      </c>
      <c r="O601" s="32">
        <f t="shared" si="239"/>
        <v>548.23</v>
      </c>
      <c r="P601" s="32">
        <f t="shared" si="240"/>
        <v>0</v>
      </c>
      <c r="Q601" s="32">
        <f t="shared" si="241"/>
        <v>0</v>
      </c>
      <c r="R601" s="36">
        <f t="shared" si="242"/>
        <v>0</v>
      </c>
      <c r="S601" s="36">
        <f t="shared" si="243"/>
        <v>0</v>
      </c>
      <c r="T601" s="36">
        <f t="shared" si="244"/>
        <v>0</v>
      </c>
      <c r="U601" s="196">
        <f>'09-22 Hourly Purch Alloc'!J595</f>
        <v>42.200000370745229</v>
      </c>
      <c r="V601" s="185">
        <f t="shared" si="245"/>
        <v>0</v>
      </c>
      <c r="W601" s="37">
        <f t="shared" si="246"/>
        <v>0</v>
      </c>
      <c r="X601" s="38">
        <f t="shared" si="247"/>
        <v>0</v>
      </c>
      <c r="Y601" s="39">
        <f t="shared" si="248"/>
        <v>0</v>
      </c>
      <c r="Z601" s="246"/>
      <c r="AA601" s="189">
        <f t="shared" si="249"/>
        <v>0</v>
      </c>
      <c r="AB601" s="25">
        <f t="shared" si="250"/>
        <v>0</v>
      </c>
      <c r="AD601" s="29"/>
      <c r="AE601" s="67">
        <f>'09-22 Gen Pivot'!V595</f>
        <v>0</v>
      </c>
      <c r="AF601" s="195">
        <f>'09-22 KP Int Load &amp; Marg Loss'!N591</f>
        <v>548.23</v>
      </c>
      <c r="AG601" s="302">
        <f>'09-22 KP Int Load &amp; Marg Loss'!V591</f>
        <v>8.77</v>
      </c>
      <c r="AH601" s="67">
        <f>'09-22 Gen Pivot'!W595</f>
        <v>0</v>
      </c>
      <c r="AJ601" s="197">
        <f>'09-22 Gen Pivot'!Y595</f>
        <v>0</v>
      </c>
      <c r="AL601" s="29">
        <f t="shared" si="227"/>
        <v>0</v>
      </c>
      <c r="AN601" s="29">
        <f t="shared" si="228"/>
        <v>0</v>
      </c>
      <c r="AP601" s="33">
        <f t="shared" si="229"/>
        <v>0</v>
      </c>
      <c r="AR601" s="197">
        <f>'09-22 Gen Pivot'!X595</f>
        <v>1404.9</v>
      </c>
    </row>
    <row r="602" spans="1:44" x14ac:dyDescent="0.25">
      <c r="A602" s="202">
        <f t="shared" si="251"/>
        <v>44829.624999998567</v>
      </c>
      <c r="B602" s="232"/>
      <c r="C602" s="174"/>
      <c r="D602" s="232"/>
      <c r="E602" s="131">
        <f t="shared" si="230"/>
        <v>0</v>
      </c>
      <c r="F602" s="50">
        <f t="shared" si="231"/>
        <v>0</v>
      </c>
      <c r="G602" s="49">
        <f t="shared" si="232"/>
        <v>0</v>
      </c>
      <c r="H602" s="54">
        <f>'09-22 Hourly Purch Alloc'!F596</f>
        <v>545.98099999999999</v>
      </c>
      <c r="I602" s="44">
        <f t="shared" si="233"/>
        <v>9.0599999999999987</v>
      </c>
      <c r="J602" s="34">
        <f t="shared" si="234"/>
        <v>0</v>
      </c>
      <c r="K602" s="167">
        <f t="shared" si="235"/>
        <v>0</v>
      </c>
      <c r="L602" s="34">
        <f t="shared" si="236"/>
        <v>0</v>
      </c>
      <c r="M602" s="34">
        <f t="shared" si="237"/>
        <v>0</v>
      </c>
      <c r="N602" s="34">
        <f t="shared" si="238"/>
        <v>555.06000000000006</v>
      </c>
      <c r="O602" s="32">
        <f t="shared" si="239"/>
        <v>555.06000000000006</v>
      </c>
      <c r="P602" s="32">
        <f t="shared" si="240"/>
        <v>0</v>
      </c>
      <c r="Q602" s="32">
        <f t="shared" si="241"/>
        <v>0</v>
      </c>
      <c r="R602" s="36">
        <f t="shared" si="242"/>
        <v>0</v>
      </c>
      <c r="S602" s="36">
        <f t="shared" si="243"/>
        <v>0</v>
      </c>
      <c r="T602" s="36">
        <f t="shared" si="244"/>
        <v>0</v>
      </c>
      <c r="U602" s="196">
        <f>'09-22 Hourly Purch Alloc'!J596</f>
        <v>43.810000714310569</v>
      </c>
      <c r="V602" s="185">
        <f t="shared" si="245"/>
        <v>0</v>
      </c>
      <c r="W602" s="37">
        <f t="shared" si="246"/>
        <v>0</v>
      </c>
      <c r="X602" s="38">
        <f t="shared" si="247"/>
        <v>0</v>
      </c>
      <c r="Y602" s="39">
        <f t="shared" si="248"/>
        <v>0</v>
      </c>
      <c r="Z602" s="246"/>
      <c r="AA602" s="189">
        <f t="shared" si="249"/>
        <v>0</v>
      </c>
      <c r="AB602" s="25">
        <f t="shared" si="250"/>
        <v>0</v>
      </c>
      <c r="AD602" s="29"/>
      <c r="AE602" s="67">
        <f>'09-22 Gen Pivot'!V596</f>
        <v>0</v>
      </c>
      <c r="AF602" s="195">
        <f>'09-22 KP Int Load &amp; Marg Loss'!N592</f>
        <v>555.06000000000006</v>
      </c>
      <c r="AG602" s="302">
        <f>'09-22 KP Int Load &amp; Marg Loss'!V592</f>
        <v>9.0599999999999987</v>
      </c>
      <c r="AH602" s="67">
        <f>'09-22 Gen Pivot'!W596</f>
        <v>0</v>
      </c>
      <c r="AJ602" s="197">
        <f>'09-22 Gen Pivot'!Y596</f>
        <v>0</v>
      </c>
      <c r="AL602" s="29">
        <f t="shared" si="227"/>
        <v>0</v>
      </c>
      <c r="AN602" s="29">
        <f t="shared" si="228"/>
        <v>0</v>
      </c>
      <c r="AP602" s="33">
        <f t="shared" si="229"/>
        <v>0</v>
      </c>
      <c r="AR602" s="197">
        <f>'09-22 Gen Pivot'!X596</f>
        <v>1404.9</v>
      </c>
    </row>
    <row r="603" spans="1:44" x14ac:dyDescent="0.25">
      <c r="A603" s="202">
        <f t="shared" si="251"/>
        <v>44829.666666665231</v>
      </c>
      <c r="B603" s="232"/>
      <c r="C603" s="174"/>
      <c r="D603" s="232"/>
      <c r="E603" s="131">
        <f t="shared" si="230"/>
        <v>0</v>
      </c>
      <c r="F603" s="50">
        <f t="shared" si="231"/>
        <v>0</v>
      </c>
      <c r="G603" s="49">
        <f t="shared" si="232"/>
        <v>0</v>
      </c>
      <c r="H603" s="54">
        <f>'09-22 Hourly Purch Alloc'!F597</f>
        <v>558.98400000000004</v>
      </c>
      <c r="I603" s="44">
        <f t="shared" si="233"/>
        <v>10.099999999999998</v>
      </c>
      <c r="J603" s="34">
        <f t="shared" si="234"/>
        <v>0</v>
      </c>
      <c r="K603" s="167">
        <f t="shared" si="235"/>
        <v>0</v>
      </c>
      <c r="L603" s="34">
        <f t="shared" si="236"/>
        <v>0</v>
      </c>
      <c r="M603" s="34">
        <f t="shared" si="237"/>
        <v>0</v>
      </c>
      <c r="N603" s="34">
        <f t="shared" si="238"/>
        <v>569.07999999999993</v>
      </c>
      <c r="O603" s="32">
        <f t="shared" si="239"/>
        <v>569.07999999999993</v>
      </c>
      <c r="P603" s="32">
        <f t="shared" si="240"/>
        <v>0</v>
      </c>
      <c r="Q603" s="32">
        <f t="shared" si="241"/>
        <v>0</v>
      </c>
      <c r="R603" s="36">
        <f t="shared" si="242"/>
        <v>0</v>
      </c>
      <c r="S603" s="36">
        <f t="shared" si="243"/>
        <v>0</v>
      </c>
      <c r="T603" s="36">
        <f t="shared" si="244"/>
        <v>0</v>
      </c>
      <c r="U603" s="196">
        <f>'09-22 Hourly Purch Alloc'!J597</f>
        <v>47.070000214675197</v>
      </c>
      <c r="V603" s="185">
        <f t="shared" si="245"/>
        <v>0</v>
      </c>
      <c r="W603" s="37">
        <f t="shared" si="246"/>
        <v>0</v>
      </c>
      <c r="X603" s="38">
        <f t="shared" si="247"/>
        <v>0</v>
      </c>
      <c r="Y603" s="39">
        <f t="shared" si="248"/>
        <v>0</v>
      </c>
      <c r="Z603" s="246"/>
      <c r="AA603" s="189">
        <f t="shared" si="249"/>
        <v>0</v>
      </c>
      <c r="AB603" s="25">
        <f t="shared" si="250"/>
        <v>0</v>
      </c>
      <c r="AD603" s="29"/>
      <c r="AE603" s="67">
        <f>'09-22 Gen Pivot'!V597</f>
        <v>0</v>
      </c>
      <c r="AF603" s="195">
        <f>'09-22 KP Int Load &amp; Marg Loss'!N593</f>
        <v>569.07999999999993</v>
      </c>
      <c r="AG603" s="302">
        <f>'09-22 KP Int Load &amp; Marg Loss'!V593</f>
        <v>10.099999999999998</v>
      </c>
      <c r="AH603" s="67">
        <f>'09-22 Gen Pivot'!W597</f>
        <v>0</v>
      </c>
      <c r="AJ603" s="197">
        <f>'09-22 Gen Pivot'!Y597</f>
        <v>0</v>
      </c>
      <c r="AL603" s="29">
        <f t="shared" si="227"/>
        <v>0</v>
      </c>
      <c r="AN603" s="29">
        <f t="shared" si="228"/>
        <v>0</v>
      </c>
      <c r="AP603" s="33">
        <f t="shared" si="229"/>
        <v>0</v>
      </c>
      <c r="AR603" s="197">
        <f>'09-22 Gen Pivot'!X597</f>
        <v>1404.9</v>
      </c>
    </row>
    <row r="604" spans="1:44" x14ac:dyDescent="0.25">
      <c r="A604" s="202">
        <f t="shared" si="251"/>
        <v>44829.708333331895</v>
      </c>
      <c r="B604" s="232"/>
      <c r="C604" s="174"/>
      <c r="D604" s="232"/>
      <c r="E604" s="131">
        <f t="shared" si="230"/>
        <v>0</v>
      </c>
      <c r="F604" s="50">
        <f t="shared" si="231"/>
        <v>0</v>
      </c>
      <c r="G604" s="49">
        <f t="shared" si="232"/>
        <v>0</v>
      </c>
      <c r="H604" s="54">
        <f>'09-22 Hourly Purch Alloc'!F598</f>
        <v>573.86</v>
      </c>
      <c r="I604" s="44">
        <f t="shared" si="233"/>
        <v>10.59</v>
      </c>
      <c r="J604" s="34">
        <f t="shared" si="234"/>
        <v>0</v>
      </c>
      <c r="K604" s="167">
        <f t="shared" si="235"/>
        <v>0</v>
      </c>
      <c r="L604" s="34">
        <f t="shared" si="236"/>
        <v>0</v>
      </c>
      <c r="M604" s="34">
        <f t="shared" si="237"/>
        <v>0</v>
      </c>
      <c r="N604" s="34">
        <f t="shared" si="238"/>
        <v>584.42999999999995</v>
      </c>
      <c r="O604" s="32">
        <f t="shared" si="239"/>
        <v>584.42999999999995</v>
      </c>
      <c r="P604" s="32">
        <f t="shared" si="240"/>
        <v>0</v>
      </c>
      <c r="Q604" s="32">
        <f t="shared" si="241"/>
        <v>0</v>
      </c>
      <c r="R604" s="36">
        <f t="shared" si="242"/>
        <v>0</v>
      </c>
      <c r="S604" s="36">
        <f t="shared" si="243"/>
        <v>0</v>
      </c>
      <c r="T604" s="36">
        <f t="shared" si="244"/>
        <v>0</v>
      </c>
      <c r="U604" s="196">
        <f>'09-22 Hourly Purch Alloc'!J598</f>
        <v>52.210000697034118</v>
      </c>
      <c r="V604" s="185">
        <f t="shared" si="245"/>
        <v>0</v>
      </c>
      <c r="W604" s="37">
        <f t="shared" si="246"/>
        <v>0</v>
      </c>
      <c r="X604" s="38">
        <f t="shared" si="247"/>
        <v>0</v>
      </c>
      <c r="Y604" s="39">
        <f t="shared" si="248"/>
        <v>0</v>
      </c>
      <c r="Z604" s="246"/>
      <c r="AA604" s="189">
        <f t="shared" si="249"/>
        <v>0</v>
      </c>
      <c r="AB604" s="25">
        <f t="shared" si="250"/>
        <v>0</v>
      </c>
      <c r="AD604" s="29"/>
      <c r="AE604" s="67">
        <f>'09-22 Gen Pivot'!V598</f>
        <v>0</v>
      </c>
      <c r="AF604" s="195">
        <f>'09-22 KP Int Load &amp; Marg Loss'!N594</f>
        <v>584.42999999999995</v>
      </c>
      <c r="AG604" s="302">
        <f>'09-22 KP Int Load &amp; Marg Loss'!V594</f>
        <v>10.59</v>
      </c>
      <c r="AH604" s="67">
        <f>'09-22 Gen Pivot'!W598</f>
        <v>0</v>
      </c>
      <c r="AJ604" s="197">
        <f>'09-22 Gen Pivot'!Y598</f>
        <v>0</v>
      </c>
      <c r="AL604" s="29">
        <f t="shared" si="227"/>
        <v>0</v>
      </c>
      <c r="AN604" s="29">
        <f t="shared" si="228"/>
        <v>0</v>
      </c>
      <c r="AP604" s="33">
        <f t="shared" si="229"/>
        <v>0</v>
      </c>
      <c r="AR604" s="197">
        <f>'09-22 Gen Pivot'!X598</f>
        <v>1404.9</v>
      </c>
    </row>
    <row r="605" spans="1:44" x14ac:dyDescent="0.25">
      <c r="A605" s="202">
        <f t="shared" si="251"/>
        <v>44829.749999998559</v>
      </c>
      <c r="B605" s="232"/>
      <c r="C605" s="174"/>
      <c r="D605" s="232"/>
      <c r="E605" s="131">
        <f t="shared" si="230"/>
        <v>0</v>
      </c>
      <c r="F605" s="50">
        <f t="shared" si="231"/>
        <v>0</v>
      </c>
      <c r="G605" s="49">
        <f t="shared" si="232"/>
        <v>0</v>
      </c>
      <c r="H605" s="54">
        <f>'09-22 Hourly Purch Alloc'!F599</f>
        <v>580.61699999999996</v>
      </c>
      <c r="I605" s="44">
        <f t="shared" si="233"/>
        <v>10.81</v>
      </c>
      <c r="J605" s="34">
        <f t="shared" si="234"/>
        <v>0</v>
      </c>
      <c r="K605" s="167">
        <f t="shared" si="235"/>
        <v>0</v>
      </c>
      <c r="L605" s="34">
        <f t="shared" si="236"/>
        <v>0</v>
      </c>
      <c r="M605" s="34">
        <f t="shared" si="237"/>
        <v>0</v>
      </c>
      <c r="N605" s="34">
        <f t="shared" si="238"/>
        <v>591.41999999999996</v>
      </c>
      <c r="O605" s="32">
        <f t="shared" si="239"/>
        <v>591.41999999999996</v>
      </c>
      <c r="P605" s="32">
        <f t="shared" si="240"/>
        <v>0</v>
      </c>
      <c r="Q605" s="32">
        <f t="shared" si="241"/>
        <v>0</v>
      </c>
      <c r="R605" s="36">
        <f t="shared" si="242"/>
        <v>0</v>
      </c>
      <c r="S605" s="36">
        <f t="shared" si="243"/>
        <v>0</v>
      </c>
      <c r="T605" s="36">
        <f t="shared" si="244"/>
        <v>0</v>
      </c>
      <c r="U605" s="196">
        <f>'09-22 Hourly Purch Alloc'!J599</f>
        <v>58.369999500531335</v>
      </c>
      <c r="V605" s="185">
        <f t="shared" si="245"/>
        <v>0</v>
      </c>
      <c r="W605" s="37">
        <f t="shared" si="246"/>
        <v>0</v>
      </c>
      <c r="X605" s="38">
        <f t="shared" si="247"/>
        <v>0</v>
      </c>
      <c r="Y605" s="39">
        <f t="shared" si="248"/>
        <v>0</v>
      </c>
      <c r="Z605" s="246"/>
      <c r="AA605" s="189">
        <f t="shared" si="249"/>
        <v>0</v>
      </c>
      <c r="AB605" s="25">
        <f t="shared" si="250"/>
        <v>0</v>
      </c>
      <c r="AD605" s="29"/>
      <c r="AE605" s="67">
        <f>'09-22 Gen Pivot'!V599</f>
        <v>0</v>
      </c>
      <c r="AF605" s="195">
        <f>'09-22 KP Int Load &amp; Marg Loss'!N595</f>
        <v>591.41999999999996</v>
      </c>
      <c r="AG605" s="302">
        <f>'09-22 KP Int Load &amp; Marg Loss'!V595</f>
        <v>10.81</v>
      </c>
      <c r="AH605" s="67">
        <f>'09-22 Gen Pivot'!W599</f>
        <v>0</v>
      </c>
      <c r="AJ605" s="197">
        <f>'09-22 Gen Pivot'!Y599</f>
        <v>0</v>
      </c>
      <c r="AL605" s="29">
        <f t="shared" si="227"/>
        <v>0</v>
      </c>
      <c r="AN605" s="29">
        <f t="shared" si="228"/>
        <v>0</v>
      </c>
      <c r="AP605" s="33">
        <f t="shared" si="229"/>
        <v>0</v>
      </c>
      <c r="AR605" s="197">
        <f>'09-22 Gen Pivot'!X599</f>
        <v>1404.9</v>
      </c>
    </row>
    <row r="606" spans="1:44" x14ac:dyDescent="0.25">
      <c r="A606" s="202">
        <f t="shared" si="251"/>
        <v>44829.791666665224</v>
      </c>
      <c r="B606" s="232"/>
      <c r="C606" s="174"/>
      <c r="D606" s="232"/>
      <c r="E606" s="131">
        <f t="shared" si="230"/>
        <v>0</v>
      </c>
      <c r="F606" s="50">
        <f t="shared" si="231"/>
        <v>0</v>
      </c>
      <c r="G606" s="49">
        <f t="shared" si="232"/>
        <v>0</v>
      </c>
      <c r="H606" s="54">
        <f>'09-22 Hourly Purch Alloc'!F600</f>
        <v>576.202</v>
      </c>
      <c r="I606" s="44">
        <f t="shared" si="233"/>
        <v>10.7</v>
      </c>
      <c r="J606" s="34">
        <f t="shared" si="234"/>
        <v>0</v>
      </c>
      <c r="K606" s="167">
        <f t="shared" si="235"/>
        <v>0</v>
      </c>
      <c r="L606" s="34">
        <f t="shared" si="236"/>
        <v>0</v>
      </c>
      <c r="M606" s="34">
        <f t="shared" si="237"/>
        <v>0</v>
      </c>
      <c r="N606" s="34">
        <f t="shared" si="238"/>
        <v>586.9</v>
      </c>
      <c r="O606" s="32">
        <f t="shared" si="239"/>
        <v>586.9</v>
      </c>
      <c r="P606" s="32">
        <f t="shared" si="240"/>
        <v>0</v>
      </c>
      <c r="Q606" s="32">
        <f t="shared" si="241"/>
        <v>0</v>
      </c>
      <c r="R606" s="36">
        <f t="shared" si="242"/>
        <v>0</v>
      </c>
      <c r="S606" s="36">
        <f t="shared" si="243"/>
        <v>0</v>
      </c>
      <c r="T606" s="36">
        <f t="shared" si="244"/>
        <v>0</v>
      </c>
      <c r="U606" s="196">
        <f>'09-22 Hourly Purch Alloc'!J600</f>
        <v>56.850000520650738</v>
      </c>
      <c r="V606" s="185">
        <f t="shared" si="245"/>
        <v>0</v>
      </c>
      <c r="W606" s="37">
        <f t="shared" si="246"/>
        <v>0</v>
      </c>
      <c r="X606" s="38">
        <f t="shared" si="247"/>
        <v>0</v>
      </c>
      <c r="Y606" s="39">
        <f t="shared" si="248"/>
        <v>0</v>
      </c>
      <c r="Z606" s="246"/>
      <c r="AA606" s="189">
        <f t="shared" si="249"/>
        <v>0</v>
      </c>
      <c r="AB606" s="25">
        <f t="shared" si="250"/>
        <v>0</v>
      </c>
      <c r="AD606" s="29"/>
      <c r="AE606" s="67">
        <f>'09-22 Gen Pivot'!V600</f>
        <v>0</v>
      </c>
      <c r="AF606" s="195">
        <f>'09-22 KP Int Load &amp; Marg Loss'!N596</f>
        <v>586.9</v>
      </c>
      <c r="AG606" s="302">
        <f>'09-22 KP Int Load &amp; Marg Loss'!V596</f>
        <v>10.7</v>
      </c>
      <c r="AH606" s="67">
        <f>'09-22 Gen Pivot'!W600</f>
        <v>0</v>
      </c>
      <c r="AJ606" s="197">
        <f>'09-22 Gen Pivot'!Y600</f>
        <v>0</v>
      </c>
      <c r="AL606" s="29">
        <f t="shared" si="227"/>
        <v>0</v>
      </c>
      <c r="AN606" s="29">
        <f t="shared" si="228"/>
        <v>0</v>
      </c>
      <c r="AP606" s="33">
        <f t="shared" si="229"/>
        <v>0</v>
      </c>
      <c r="AR606" s="197">
        <f>'09-22 Gen Pivot'!X600</f>
        <v>1404.9</v>
      </c>
    </row>
    <row r="607" spans="1:44" x14ac:dyDescent="0.25">
      <c r="A607" s="202">
        <f t="shared" si="251"/>
        <v>44829.833333331888</v>
      </c>
      <c r="B607" s="232"/>
      <c r="C607" s="174"/>
      <c r="D607" s="232"/>
      <c r="E607" s="131">
        <f t="shared" si="230"/>
        <v>0</v>
      </c>
      <c r="F607" s="50">
        <f t="shared" si="231"/>
        <v>0</v>
      </c>
      <c r="G607" s="49">
        <f t="shared" si="232"/>
        <v>0</v>
      </c>
      <c r="H607" s="54">
        <f>'09-22 Hourly Purch Alloc'!F601</f>
        <v>575.53099999999995</v>
      </c>
      <c r="I607" s="44">
        <f t="shared" si="233"/>
        <v>9.98</v>
      </c>
      <c r="J607" s="34">
        <f t="shared" si="234"/>
        <v>0</v>
      </c>
      <c r="K607" s="167">
        <f t="shared" si="235"/>
        <v>0</v>
      </c>
      <c r="L607" s="34">
        <f t="shared" si="236"/>
        <v>0</v>
      </c>
      <c r="M607" s="34">
        <f t="shared" si="237"/>
        <v>0</v>
      </c>
      <c r="N607" s="34">
        <f t="shared" si="238"/>
        <v>585.5100000000001</v>
      </c>
      <c r="O607" s="32">
        <f t="shared" si="239"/>
        <v>585.5100000000001</v>
      </c>
      <c r="P607" s="32">
        <f t="shared" si="240"/>
        <v>0</v>
      </c>
      <c r="Q607" s="32">
        <f t="shared" si="241"/>
        <v>0</v>
      </c>
      <c r="R607" s="36">
        <f t="shared" si="242"/>
        <v>0</v>
      </c>
      <c r="S607" s="36">
        <f t="shared" si="243"/>
        <v>0</v>
      </c>
      <c r="T607" s="36">
        <f t="shared" si="244"/>
        <v>0</v>
      </c>
      <c r="U607" s="196">
        <f>'09-22 Hourly Purch Alloc'!J601</f>
        <v>66.927026033350089</v>
      </c>
      <c r="V607" s="185">
        <f t="shared" si="245"/>
        <v>0</v>
      </c>
      <c r="W607" s="37">
        <f t="shared" si="246"/>
        <v>0</v>
      </c>
      <c r="X607" s="38">
        <f t="shared" si="247"/>
        <v>0</v>
      </c>
      <c r="Y607" s="39">
        <f t="shared" si="248"/>
        <v>0</v>
      </c>
      <c r="Z607" s="246"/>
      <c r="AA607" s="189">
        <f t="shared" si="249"/>
        <v>0</v>
      </c>
      <c r="AB607" s="25">
        <f t="shared" si="250"/>
        <v>0</v>
      </c>
      <c r="AD607" s="29"/>
      <c r="AE607" s="67">
        <f>'09-22 Gen Pivot'!V601</f>
        <v>0</v>
      </c>
      <c r="AF607" s="195">
        <f>'09-22 KP Int Load &amp; Marg Loss'!N597</f>
        <v>585.5100000000001</v>
      </c>
      <c r="AG607" s="302">
        <f>'09-22 KP Int Load &amp; Marg Loss'!V597</f>
        <v>9.98</v>
      </c>
      <c r="AH607" s="67">
        <f>'09-22 Gen Pivot'!W601</f>
        <v>0</v>
      </c>
      <c r="AJ607" s="197">
        <f>'09-22 Gen Pivot'!Y601</f>
        <v>0</v>
      </c>
      <c r="AL607" s="29">
        <f t="shared" si="227"/>
        <v>0</v>
      </c>
      <c r="AN607" s="29">
        <f t="shared" si="228"/>
        <v>0</v>
      </c>
      <c r="AP607" s="33">
        <f t="shared" si="229"/>
        <v>0</v>
      </c>
      <c r="AR607" s="197">
        <f>'09-22 Gen Pivot'!X601</f>
        <v>1404.9</v>
      </c>
    </row>
    <row r="608" spans="1:44" x14ac:dyDescent="0.25">
      <c r="A608" s="202">
        <f t="shared" si="251"/>
        <v>44829.874999998552</v>
      </c>
      <c r="B608" s="232"/>
      <c r="C608" s="174"/>
      <c r="D608" s="232"/>
      <c r="E608" s="131">
        <f t="shared" si="230"/>
        <v>0</v>
      </c>
      <c r="F608" s="50">
        <f t="shared" si="231"/>
        <v>0</v>
      </c>
      <c r="G608" s="49">
        <f t="shared" si="232"/>
        <v>0</v>
      </c>
      <c r="H608" s="54">
        <f>'09-22 Hourly Purch Alloc'!F602</f>
        <v>580.66600000000005</v>
      </c>
      <c r="I608" s="44">
        <f t="shared" si="233"/>
        <v>9.27</v>
      </c>
      <c r="J608" s="34">
        <f t="shared" si="234"/>
        <v>0</v>
      </c>
      <c r="K608" s="167">
        <f t="shared" si="235"/>
        <v>0</v>
      </c>
      <c r="L608" s="34">
        <f t="shared" si="236"/>
        <v>0</v>
      </c>
      <c r="M608" s="34">
        <f t="shared" si="237"/>
        <v>0</v>
      </c>
      <c r="N608" s="34">
        <f t="shared" si="238"/>
        <v>589.93999999999994</v>
      </c>
      <c r="O608" s="32">
        <f t="shared" si="239"/>
        <v>589.93999999999994</v>
      </c>
      <c r="P608" s="32">
        <f t="shared" si="240"/>
        <v>0</v>
      </c>
      <c r="Q608" s="32">
        <f t="shared" si="241"/>
        <v>0</v>
      </c>
      <c r="R608" s="36">
        <f t="shared" si="242"/>
        <v>0</v>
      </c>
      <c r="S608" s="36">
        <f t="shared" si="243"/>
        <v>0</v>
      </c>
      <c r="T608" s="36">
        <f t="shared" si="244"/>
        <v>0</v>
      </c>
      <c r="U608" s="196">
        <f>'09-22 Hourly Purch Alloc'!J602</f>
        <v>56.450000516648117</v>
      </c>
      <c r="V608" s="185">
        <f t="shared" si="245"/>
        <v>0</v>
      </c>
      <c r="W608" s="37">
        <f t="shared" si="246"/>
        <v>0</v>
      </c>
      <c r="X608" s="38">
        <f t="shared" si="247"/>
        <v>0</v>
      </c>
      <c r="Y608" s="39">
        <f t="shared" si="248"/>
        <v>0</v>
      </c>
      <c r="Z608" s="246"/>
      <c r="AA608" s="189">
        <f t="shared" si="249"/>
        <v>0</v>
      </c>
      <c r="AB608" s="25">
        <f t="shared" si="250"/>
        <v>0</v>
      </c>
      <c r="AD608" s="29"/>
      <c r="AE608" s="67">
        <f>'09-22 Gen Pivot'!V602</f>
        <v>0</v>
      </c>
      <c r="AF608" s="195">
        <f>'09-22 KP Int Load &amp; Marg Loss'!N598</f>
        <v>589.93999999999994</v>
      </c>
      <c r="AG608" s="302">
        <f>'09-22 KP Int Load &amp; Marg Loss'!V598</f>
        <v>9.27</v>
      </c>
      <c r="AH608" s="67">
        <f>'09-22 Gen Pivot'!W602</f>
        <v>0</v>
      </c>
      <c r="AJ608" s="197">
        <f>'09-22 Gen Pivot'!Y602</f>
        <v>0</v>
      </c>
      <c r="AL608" s="29">
        <f t="shared" ref="AL608:AL671" si="252">AH608-AJ608</f>
        <v>0</v>
      </c>
      <c r="AN608" s="29">
        <f t="shared" ref="AN608:AN671" si="253">AE608</f>
        <v>0</v>
      </c>
      <c r="AP608" s="33">
        <f t="shared" ref="AP608:AP671" si="254">L608-M608</f>
        <v>0</v>
      </c>
      <c r="AR608" s="197">
        <f>'09-22 Gen Pivot'!X602</f>
        <v>1404.9</v>
      </c>
    </row>
    <row r="609" spans="1:44" x14ac:dyDescent="0.25">
      <c r="A609" s="202">
        <f t="shared" si="251"/>
        <v>44829.916666665216</v>
      </c>
      <c r="B609" s="232"/>
      <c r="C609" s="174"/>
      <c r="D609" s="232"/>
      <c r="E609" s="131">
        <f t="shared" si="230"/>
        <v>0</v>
      </c>
      <c r="F609" s="50">
        <f t="shared" si="231"/>
        <v>0</v>
      </c>
      <c r="G609" s="49">
        <f t="shared" si="232"/>
        <v>0</v>
      </c>
      <c r="H609" s="54">
        <f>'09-22 Hourly Purch Alloc'!F603</f>
        <v>546.90800000000002</v>
      </c>
      <c r="I609" s="44">
        <f t="shared" si="233"/>
        <v>9.1599999999999984</v>
      </c>
      <c r="J609" s="34">
        <f t="shared" si="234"/>
        <v>0</v>
      </c>
      <c r="K609" s="167">
        <f t="shared" si="235"/>
        <v>0</v>
      </c>
      <c r="L609" s="34">
        <f t="shared" si="236"/>
        <v>0</v>
      </c>
      <c r="M609" s="34">
        <f t="shared" si="237"/>
        <v>0</v>
      </c>
      <c r="N609" s="34">
        <f t="shared" si="238"/>
        <v>556.08000000000004</v>
      </c>
      <c r="O609" s="32">
        <f t="shared" si="239"/>
        <v>556.08000000000004</v>
      </c>
      <c r="P609" s="32">
        <f t="shared" si="240"/>
        <v>0</v>
      </c>
      <c r="Q609" s="32">
        <f t="shared" si="241"/>
        <v>0</v>
      </c>
      <c r="R609" s="36">
        <f t="shared" si="242"/>
        <v>0</v>
      </c>
      <c r="S609" s="36">
        <f t="shared" si="243"/>
        <v>0</v>
      </c>
      <c r="T609" s="36">
        <f t="shared" si="244"/>
        <v>0</v>
      </c>
      <c r="U609" s="196">
        <f>'09-22 Hourly Purch Alloc'!J603</f>
        <v>48.759999853723102</v>
      </c>
      <c r="V609" s="185">
        <f t="shared" si="245"/>
        <v>0</v>
      </c>
      <c r="W609" s="37">
        <f t="shared" si="246"/>
        <v>0</v>
      </c>
      <c r="X609" s="38">
        <f t="shared" si="247"/>
        <v>0</v>
      </c>
      <c r="Y609" s="39">
        <f t="shared" si="248"/>
        <v>0</v>
      </c>
      <c r="Z609" s="246"/>
      <c r="AA609" s="189">
        <f t="shared" si="249"/>
        <v>0</v>
      </c>
      <c r="AB609" s="25">
        <f t="shared" si="250"/>
        <v>0</v>
      </c>
      <c r="AD609" s="29"/>
      <c r="AE609" s="67">
        <f>'09-22 Gen Pivot'!V603</f>
        <v>0</v>
      </c>
      <c r="AF609" s="195">
        <f>'09-22 KP Int Load &amp; Marg Loss'!N599</f>
        <v>556.08000000000004</v>
      </c>
      <c r="AG609" s="302">
        <f>'09-22 KP Int Load &amp; Marg Loss'!V599</f>
        <v>9.1599999999999984</v>
      </c>
      <c r="AH609" s="67">
        <f>'09-22 Gen Pivot'!W603</f>
        <v>0</v>
      </c>
      <c r="AJ609" s="197">
        <f>'09-22 Gen Pivot'!Y603</f>
        <v>0</v>
      </c>
      <c r="AL609" s="29">
        <f t="shared" si="252"/>
        <v>0</v>
      </c>
      <c r="AN609" s="29">
        <f t="shared" si="253"/>
        <v>0</v>
      </c>
      <c r="AP609" s="33">
        <f t="shared" si="254"/>
        <v>0</v>
      </c>
      <c r="AR609" s="197">
        <f>'09-22 Gen Pivot'!X603</f>
        <v>1404.9</v>
      </c>
    </row>
    <row r="610" spans="1:44" x14ac:dyDescent="0.25">
      <c r="A610" s="202">
        <f t="shared" si="251"/>
        <v>44829.958333331881</v>
      </c>
      <c r="B610" s="232"/>
      <c r="C610" s="174"/>
      <c r="D610" s="232"/>
      <c r="E610" s="131">
        <f t="shared" si="230"/>
        <v>0</v>
      </c>
      <c r="F610" s="50">
        <f t="shared" si="231"/>
        <v>0</v>
      </c>
      <c r="G610" s="49">
        <f t="shared" si="232"/>
        <v>0</v>
      </c>
      <c r="H610" s="54">
        <f>'09-22 Hourly Purch Alloc'!F604</f>
        <v>526.97399999999993</v>
      </c>
      <c r="I610" s="44">
        <f t="shared" si="233"/>
        <v>8.36</v>
      </c>
      <c r="J610" s="34">
        <f t="shared" si="234"/>
        <v>0</v>
      </c>
      <c r="K610" s="167">
        <f t="shared" si="235"/>
        <v>0</v>
      </c>
      <c r="L610" s="34">
        <f t="shared" si="236"/>
        <v>0</v>
      </c>
      <c r="M610" s="34">
        <f t="shared" si="237"/>
        <v>0</v>
      </c>
      <c r="N610" s="34">
        <f t="shared" si="238"/>
        <v>535.33999999999992</v>
      </c>
      <c r="O610" s="32">
        <f t="shared" si="239"/>
        <v>535.33999999999992</v>
      </c>
      <c r="P610" s="32">
        <f t="shared" si="240"/>
        <v>0</v>
      </c>
      <c r="Q610" s="32">
        <f t="shared" si="241"/>
        <v>0</v>
      </c>
      <c r="R610" s="36">
        <f t="shared" si="242"/>
        <v>0</v>
      </c>
      <c r="S610" s="36">
        <f t="shared" si="243"/>
        <v>0</v>
      </c>
      <c r="T610" s="36">
        <f t="shared" si="244"/>
        <v>0</v>
      </c>
      <c r="U610" s="196">
        <f>'09-22 Hourly Purch Alloc'!J604</f>
        <v>42.649999810237325</v>
      </c>
      <c r="V610" s="185">
        <f t="shared" si="245"/>
        <v>0</v>
      </c>
      <c r="W610" s="37">
        <f t="shared" si="246"/>
        <v>0</v>
      </c>
      <c r="X610" s="38">
        <f t="shared" si="247"/>
        <v>0</v>
      </c>
      <c r="Y610" s="39">
        <f t="shared" si="248"/>
        <v>0</v>
      </c>
      <c r="Z610" s="246"/>
      <c r="AA610" s="189">
        <f t="shared" si="249"/>
        <v>0</v>
      </c>
      <c r="AB610" s="25">
        <f t="shared" si="250"/>
        <v>0</v>
      </c>
      <c r="AD610" s="29"/>
      <c r="AE610" s="67">
        <f>'09-22 Gen Pivot'!V604</f>
        <v>0</v>
      </c>
      <c r="AF610" s="195">
        <f>'09-22 KP Int Load &amp; Marg Loss'!N600</f>
        <v>535.33999999999992</v>
      </c>
      <c r="AG610" s="302">
        <f>'09-22 KP Int Load &amp; Marg Loss'!V600</f>
        <v>8.36</v>
      </c>
      <c r="AH610" s="67">
        <f>'09-22 Gen Pivot'!W604</f>
        <v>0</v>
      </c>
      <c r="AJ610" s="197">
        <f>'09-22 Gen Pivot'!Y604</f>
        <v>0</v>
      </c>
      <c r="AL610" s="29">
        <f t="shared" si="252"/>
        <v>0</v>
      </c>
      <c r="AN610" s="29">
        <f t="shared" si="253"/>
        <v>0</v>
      </c>
      <c r="AP610" s="33">
        <f t="shared" si="254"/>
        <v>0</v>
      </c>
      <c r="AR610" s="197">
        <f>'09-22 Gen Pivot'!X604</f>
        <v>1404.9</v>
      </c>
    </row>
    <row r="611" spans="1:44" x14ac:dyDescent="0.25">
      <c r="A611" s="202">
        <f t="shared" si="251"/>
        <v>44829.999999998545</v>
      </c>
      <c r="B611" s="232"/>
      <c r="C611" s="174"/>
      <c r="D611" s="232"/>
      <c r="E611" s="131">
        <f t="shared" si="230"/>
        <v>0</v>
      </c>
      <c r="F611" s="50">
        <f t="shared" si="231"/>
        <v>0</v>
      </c>
      <c r="G611" s="49">
        <f t="shared" si="232"/>
        <v>0</v>
      </c>
      <c r="H611" s="54">
        <f>'09-22 Hourly Purch Alloc'!F605</f>
        <v>490.00099999999998</v>
      </c>
      <c r="I611" s="44">
        <f t="shared" si="233"/>
        <v>8.61</v>
      </c>
      <c r="J611" s="34">
        <f t="shared" si="234"/>
        <v>0</v>
      </c>
      <c r="K611" s="167">
        <f t="shared" si="235"/>
        <v>0</v>
      </c>
      <c r="L611" s="34">
        <f t="shared" si="236"/>
        <v>0</v>
      </c>
      <c r="M611" s="34">
        <f t="shared" si="237"/>
        <v>0</v>
      </c>
      <c r="N611" s="34">
        <f t="shared" si="238"/>
        <v>498.61</v>
      </c>
      <c r="O611" s="32">
        <f t="shared" si="239"/>
        <v>498.61</v>
      </c>
      <c r="P611" s="32">
        <f t="shared" si="240"/>
        <v>0</v>
      </c>
      <c r="Q611" s="32">
        <f t="shared" si="241"/>
        <v>0</v>
      </c>
      <c r="R611" s="36">
        <f t="shared" si="242"/>
        <v>0</v>
      </c>
      <c r="S611" s="36">
        <f t="shared" si="243"/>
        <v>0</v>
      </c>
      <c r="T611" s="36">
        <f t="shared" si="244"/>
        <v>0</v>
      </c>
      <c r="U611" s="196">
        <f>'09-22 Hourly Purch Alloc'!J605</f>
        <v>36.940000122448737</v>
      </c>
      <c r="V611" s="185">
        <f t="shared" si="245"/>
        <v>0</v>
      </c>
      <c r="W611" s="37">
        <f t="shared" si="246"/>
        <v>0</v>
      </c>
      <c r="X611" s="38">
        <f t="shared" si="247"/>
        <v>0</v>
      </c>
      <c r="Y611" s="39">
        <f t="shared" si="248"/>
        <v>0</v>
      </c>
      <c r="Z611" s="246"/>
      <c r="AA611" s="189">
        <f t="shared" si="249"/>
        <v>0</v>
      </c>
      <c r="AB611" s="25">
        <f t="shared" si="250"/>
        <v>0</v>
      </c>
      <c r="AD611" s="29"/>
      <c r="AE611" s="67">
        <f>'09-22 Gen Pivot'!V605</f>
        <v>0</v>
      </c>
      <c r="AF611" s="195">
        <f>'09-22 KP Int Load &amp; Marg Loss'!N601</f>
        <v>498.61</v>
      </c>
      <c r="AG611" s="302">
        <f>'09-22 KP Int Load &amp; Marg Loss'!V601</f>
        <v>8.61</v>
      </c>
      <c r="AH611" s="67">
        <f>'09-22 Gen Pivot'!W605</f>
        <v>0</v>
      </c>
      <c r="AJ611" s="197">
        <f>'09-22 Gen Pivot'!Y605</f>
        <v>0</v>
      </c>
      <c r="AL611" s="29">
        <f t="shared" si="252"/>
        <v>0</v>
      </c>
      <c r="AN611" s="29">
        <f t="shared" si="253"/>
        <v>0</v>
      </c>
      <c r="AP611" s="33">
        <f t="shared" si="254"/>
        <v>0</v>
      </c>
      <c r="AR611" s="197">
        <f>'09-22 Gen Pivot'!X605</f>
        <v>1404.9</v>
      </c>
    </row>
    <row r="612" spans="1:44" x14ac:dyDescent="0.25">
      <c r="A612" s="202">
        <f t="shared" si="251"/>
        <v>44830.041666665209</v>
      </c>
      <c r="B612" s="232"/>
      <c r="C612" s="174"/>
      <c r="D612" s="232"/>
      <c r="E612" s="131">
        <f t="shared" si="230"/>
        <v>0</v>
      </c>
      <c r="F612" s="50">
        <f t="shared" si="231"/>
        <v>0</v>
      </c>
      <c r="G612" s="49">
        <f t="shared" si="232"/>
        <v>0</v>
      </c>
      <c r="H612" s="54">
        <f>'09-22 Hourly Purch Alloc'!F606</f>
        <v>474.37200000000001</v>
      </c>
      <c r="I612" s="44">
        <f t="shared" si="233"/>
        <v>8.3199999999999985</v>
      </c>
      <c r="J612" s="34">
        <f t="shared" si="234"/>
        <v>0</v>
      </c>
      <c r="K612" s="167">
        <f t="shared" si="235"/>
        <v>0</v>
      </c>
      <c r="L612" s="34">
        <f t="shared" si="236"/>
        <v>0</v>
      </c>
      <c r="M612" s="34">
        <f t="shared" si="237"/>
        <v>0</v>
      </c>
      <c r="N612" s="34">
        <f t="shared" si="238"/>
        <v>482.69</v>
      </c>
      <c r="O612" s="32">
        <f t="shared" si="239"/>
        <v>482.69</v>
      </c>
      <c r="P612" s="32">
        <f t="shared" si="240"/>
        <v>0</v>
      </c>
      <c r="Q612" s="32">
        <f t="shared" si="241"/>
        <v>0</v>
      </c>
      <c r="R612" s="36">
        <f t="shared" si="242"/>
        <v>0</v>
      </c>
      <c r="S612" s="36">
        <f t="shared" si="243"/>
        <v>0</v>
      </c>
      <c r="T612" s="36">
        <f t="shared" si="244"/>
        <v>0</v>
      </c>
      <c r="U612" s="196">
        <f>'09-22 Hourly Purch Alloc'!J606</f>
        <v>34.399100849122632</v>
      </c>
      <c r="V612" s="185">
        <f t="shared" si="245"/>
        <v>0</v>
      </c>
      <c r="W612" s="37">
        <f t="shared" si="246"/>
        <v>0</v>
      </c>
      <c r="X612" s="38">
        <f t="shared" si="247"/>
        <v>0</v>
      </c>
      <c r="Y612" s="39">
        <f t="shared" si="248"/>
        <v>0</v>
      </c>
      <c r="Z612" s="246"/>
      <c r="AA612" s="189">
        <f t="shared" si="249"/>
        <v>0</v>
      </c>
      <c r="AB612" s="25">
        <f t="shared" si="250"/>
        <v>0</v>
      </c>
      <c r="AD612" s="29"/>
      <c r="AE612" s="67">
        <f>'09-22 Gen Pivot'!V606</f>
        <v>0</v>
      </c>
      <c r="AF612" s="195">
        <f>'09-22 KP Int Load &amp; Marg Loss'!N602</f>
        <v>482.69</v>
      </c>
      <c r="AG612" s="302">
        <f>'09-22 KP Int Load &amp; Marg Loss'!V602</f>
        <v>8.3199999999999985</v>
      </c>
      <c r="AH612" s="67">
        <f>'09-22 Gen Pivot'!W606</f>
        <v>0</v>
      </c>
      <c r="AJ612" s="197">
        <f>'09-22 Gen Pivot'!Y606</f>
        <v>0</v>
      </c>
      <c r="AL612" s="29">
        <f t="shared" si="252"/>
        <v>0</v>
      </c>
      <c r="AN612" s="29">
        <f t="shared" si="253"/>
        <v>0</v>
      </c>
      <c r="AP612" s="33">
        <f t="shared" si="254"/>
        <v>0</v>
      </c>
      <c r="AR612" s="197">
        <f>'09-22 Gen Pivot'!X606</f>
        <v>1404.9</v>
      </c>
    </row>
    <row r="613" spans="1:44" x14ac:dyDescent="0.25">
      <c r="A613" s="202">
        <f t="shared" si="251"/>
        <v>44830.083333331873</v>
      </c>
      <c r="B613" s="232"/>
      <c r="C613" s="174"/>
      <c r="D613" s="232"/>
      <c r="E613" s="131">
        <f t="shared" si="230"/>
        <v>0</v>
      </c>
      <c r="F613" s="50">
        <f t="shared" si="231"/>
        <v>0</v>
      </c>
      <c r="G613" s="49">
        <f t="shared" si="232"/>
        <v>0</v>
      </c>
      <c r="H613" s="54">
        <f>'09-22 Hourly Purch Alloc'!F607</f>
        <v>454.39600000000002</v>
      </c>
      <c r="I613" s="44">
        <f t="shared" si="233"/>
        <v>7.4</v>
      </c>
      <c r="J613" s="34">
        <f t="shared" si="234"/>
        <v>0</v>
      </c>
      <c r="K613" s="167">
        <f t="shared" si="235"/>
        <v>0</v>
      </c>
      <c r="L613" s="34">
        <f t="shared" si="236"/>
        <v>0</v>
      </c>
      <c r="M613" s="34">
        <f t="shared" si="237"/>
        <v>0</v>
      </c>
      <c r="N613" s="34">
        <f t="shared" si="238"/>
        <v>461.77</v>
      </c>
      <c r="O613" s="32">
        <f t="shared" si="239"/>
        <v>461.77</v>
      </c>
      <c r="P613" s="32">
        <f t="shared" si="240"/>
        <v>0</v>
      </c>
      <c r="Q613" s="32">
        <f t="shared" si="241"/>
        <v>0</v>
      </c>
      <c r="R613" s="36">
        <f t="shared" si="242"/>
        <v>0</v>
      </c>
      <c r="S613" s="36">
        <f t="shared" si="243"/>
        <v>0</v>
      </c>
      <c r="T613" s="36">
        <f t="shared" si="244"/>
        <v>0</v>
      </c>
      <c r="U613" s="196">
        <f>'09-22 Hourly Purch Alloc'!J607</f>
        <v>32.379998943652673</v>
      </c>
      <c r="V613" s="185">
        <f t="shared" si="245"/>
        <v>0</v>
      </c>
      <c r="W613" s="37">
        <f t="shared" si="246"/>
        <v>0</v>
      </c>
      <c r="X613" s="38">
        <f t="shared" si="247"/>
        <v>0</v>
      </c>
      <c r="Y613" s="39">
        <f t="shared" si="248"/>
        <v>0</v>
      </c>
      <c r="Z613" s="246"/>
      <c r="AA613" s="189">
        <f t="shared" si="249"/>
        <v>0</v>
      </c>
      <c r="AB613" s="25">
        <f t="shared" si="250"/>
        <v>0</v>
      </c>
      <c r="AD613" s="29"/>
      <c r="AE613" s="67">
        <f>'09-22 Gen Pivot'!V607</f>
        <v>0</v>
      </c>
      <c r="AF613" s="195">
        <f>'09-22 KP Int Load &amp; Marg Loss'!N603</f>
        <v>461.77</v>
      </c>
      <c r="AG613" s="302">
        <f>'09-22 KP Int Load &amp; Marg Loss'!V603</f>
        <v>7.4</v>
      </c>
      <c r="AH613" s="67">
        <f>'09-22 Gen Pivot'!W607</f>
        <v>0</v>
      </c>
      <c r="AJ613" s="197">
        <f>'09-22 Gen Pivot'!Y607</f>
        <v>0</v>
      </c>
      <c r="AL613" s="29">
        <f t="shared" si="252"/>
        <v>0</v>
      </c>
      <c r="AN613" s="29">
        <f t="shared" si="253"/>
        <v>0</v>
      </c>
      <c r="AP613" s="33">
        <f t="shared" si="254"/>
        <v>0</v>
      </c>
      <c r="AR613" s="197">
        <f>'09-22 Gen Pivot'!X607</f>
        <v>1404.9</v>
      </c>
    </row>
    <row r="614" spans="1:44" x14ac:dyDescent="0.25">
      <c r="A614" s="202">
        <f t="shared" si="251"/>
        <v>44830.124999998538</v>
      </c>
      <c r="B614" s="232"/>
      <c r="C614" s="174"/>
      <c r="D614" s="232"/>
      <c r="E614" s="131">
        <f t="shared" si="230"/>
        <v>0</v>
      </c>
      <c r="F614" s="50">
        <f t="shared" si="231"/>
        <v>0</v>
      </c>
      <c r="G614" s="49">
        <f t="shared" si="232"/>
        <v>0</v>
      </c>
      <c r="H614" s="54">
        <f>'09-22 Hourly Purch Alloc'!F608</f>
        <v>453.27599999999995</v>
      </c>
      <c r="I614" s="44">
        <f t="shared" si="233"/>
        <v>7.0000000000000009</v>
      </c>
      <c r="J614" s="34">
        <f t="shared" si="234"/>
        <v>0</v>
      </c>
      <c r="K614" s="167">
        <f t="shared" si="235"/>
        <v>0</v>
      </c>
      <c r="L614" s="34">
        <f t="shared" si="236"/>
        <v>0</v>
      </c>
      <c r="M614" s="34">
        <f t="shared" si="237"/>
        <v>0</v>
      </c>
      <c r="N614" s="34">
        <f t="shared" si="238"/>
        <v>460.25999999999993</v>
      </c>
      <c r="O614" s="32">
        <f t="shared" si="239"/>
        <v>460.25999999999993</v>
      </c>
      <c r="P614" s="32">
        <f t="shared" si="240"/>
        <v>0</v>
      </c>
      <c r="Q614" s="32">
        <f t="shared" si="241"/>
        <v>0</v>
      </c>
      <c r="R614" s="36">
        <f t="shared" si="242"/>
        <v>0</v>
      </c>
      <c r="S614" s="36">
        <f t="shared" si="243"/>
        <v>0</v>
      </c>
      <c r="T614" s="36">
        <f t="shared" si="244"/>
        <v>0</v>
      </c>
      <c r="U614" s="196">
        <f>'09-22 Hourly Purch Alloc'!J608</f>
        <v>29.367780672261492</v>
      </c>
      <c r="V614" s="185">
        <f t="shared" si="245"/>
        <v>0</v>
      </c>
      <c r="W614" s="37">
        <f t="shared" si="246"/>
        <v>0</v>
      </c>
      <c r="X614" s="38">
        <f t="shared" si="247"/>
        <v>0</v>
      </c>
      <c r="Y614" s="39">
        <f t="shared" si="248"/>
        <v>0</v>
      </c>
      <c r="Z614" s="246"/>
      <c r="AA614" s="189">
        <f t="shared" si="249"/>
        <v>0</v>
      </c>
      <c r="AB614" s="25">
        <f t="shared" si="250"/>
        <v>0</v>
      </c>
      <c r="AD614" s="29"/>
      <c r="AE614" s="67">
        <f>'09-22 Gen Pivot'!V608</f>
        <v>0</v>
      </c>
      <c r="AF614" s="195">
        <f>'09-22 KP Int Load &amp; Marg Loss'!N604</f>
        <v>460.25999999999993</v>
      </c>
      <c r="AG614" s="302">
        <f>'09-22 KP Int Load &amp; Marg Loss'!V604</f>
        <v>7.0000000000000009</v>
      </c>
      <c r="AH614" s="67">
        <f>'09-22 Gen Pivot'!W608</f>
        <v>0</v>
      </c>
      <c r="AJ614" s="197">
        <f>'09-22 Gen Pivot'!Y608</f>
        <v>0</v>
      </c>
      <c r="AL614" s="29">
        <f t="shared" si="252"/>
        <v>0</v>
      </c>
      <c r="AN614" s="29">
        <f t="shared" si="253"/>
        <v>0</v>
      </c>
      <c r="AP614" s="33">
        <f t="shared" si="254"/>
        <v>0</v>
      </c>
      <c r="AR614" s="197">
        <f>'09-22 Gen Pivot'!X608</f>
        <v>1404.9</v>
      </c>
    </row>
    <row r="615" spans="1:44" x14ac:dyDescent="0.25">
      <c r="A615" s="202">
        <f t="shared" si="251"/>
        <v>44830.166666665202</v>
      </c>
      <c r="B615" s="232"/>
      <c r="C615" s="174"/>
      <c r="D615" s="232"/>
      <c r="E615" s="131">
        <f t="shared" si="230"/>
        <v>0</v>
      </c>
      <c r="F615" s="50">
        <f t="shared" si="231"/>
        <v>0</v>
      </c>
      <c r="G615" s="49">
        <f t="shared" si="232"/>
        <v>0</v>
      </c>
      <c r="H615" s="54">
        <f>'09-22 Hourly Purch Alloc'!F609</f>
        <v>447.20499999999998</v>
      </c>
      <c r="I615" s="44">
        <f t="shared" si="233"/>
        <v>6.99</v>
      </c>
      <c r="J615" s="34">
        <f t="shared" si="234"/>
        <v>0</v>
      </c>
      <c r="K615" s="167">
        <f t="shared" si="235"/>
        <v>0</v>
      </c>
      <c r="L615" s="34">
        <f t="shared" si="236"/>
        <v>0</v>
      </c>
      <c r="M615" s="34">
        <f t="shared" si="237"/>
        <v>0</v>
      </c>
      <c r="N615" s="34">
        <f t="shared" si="238"/>
        <v>454.18</v>
      </c>
      <c r="O615" s="32">
        <f t="shared" si="239"/>
        <v>454.18</v>
      </c>
      <c r="P615" s="32">
        <f t="shared" si="240"/>
        <v>0</v>
      </c>
      <c r="Q615" s="32">
        <f t="shared" si="241"/>
        <v>0</v>
      </c>
      <c r="R615" s="36">
        <f t="shared" si="242"/>
        <v>0</v>
      </c>
      <c r="S615" s="36">
        <f t="shared" si="243"/>
        <v>0</v>
      </c>
      <c r="T615" s="36">
        <f t="shared" si="244"/>
        <v>0</v>
      </c>
      <c r="U615" s="196">
        <f>'09-22 Hourly Purch Alloc'!J609</f>
        <v>28.899937780212653</v>
      </c>
      <c r="V615" s="185">
        <f t="shared" si="245"/>
        <v>0</v>
      </c>
      <c r="W615" s="37">
        <f t="shared" si="246"/>
        <v>0</v>
      </c>
      <c r="X615" s="38">
        <f t="shared" si="247"/>
        <v>0</v>
      </c>
      <c r="Y615" s="39">
        <f t="shared" si="248"/>
        <v>0</v>
      </c>
      <c r="Z615" s="246"/>
      <c r="AA615" s="189">
        <f t="shared" si="249"/>
        <v>0</v>
      </c>
      <c r="AB615" s="25">
        <f t="shared" si="250"/>
        <v>0</v>
      </c>
      <c r="AD615" s="29"/>
      <c r="AE615" s="67">
        <f>'09-22 Gen Pivot'!V609</f>
        <v>0</v>
      </c>
      <c r="AF615" s="195">
        <f>'09-22 KP Int Load &amp; Marg Loss'!N605</f>
        <v>454.18</v>
      </c>
      <c r="AG615" s="302">
        <f>'09-22 KP Int Load &amp; Marg Loss'!V605</f>
        <v>6.99</v>
      </c>
      <c r="AH615" s="67">
        <f>'09-22 Gen Pivot'!W609</f>
        <v>0</v>
      </c>
      <c r="AJ615" s="197">
        <f>'09-22 Gen Pivot'!Y609</f>
        <v>0</v>
      </c>
      <c r="AL615" s="29">
        <f t="shared" si="252"/>
        <v>0</v>
      </c>
      <c r="AN615" s="29">
        <f t="shared" si="253"/>
        <v>0</v>
      </c>
      <c r="AP615" s="33">
        <f t="shared" si="254"/>
        <v>0</v>
      </c>
      <c r="AR615" s="197">
        <f>'09-22 Gen Pivot'!X609</f>
        <v>1404.9</v>
      </c>
    </row>
    <row r="616" spans="1:44" x14ac:dyDescent="0.25">
      <c r="A616" s="202">
        <f t="shared" si="251"/>
        <v>44830.208333331866</v>
      </c>
      <c r="B616" s="232"/>
      <c r="C616" s="174"/>
      <c r="D616" s="232"/>
      <c r="E616" s="131">
        <f t="shared" si="230"/>
        <v>0</v>
      </c>
      <c r="F616" s="50">
        <f t="shared" si="231"/>
        <v>0</v>
      </c>
      <c r="G616" s="49">
        <f t="shared" si="232"/>
        <v>0</v>
      </c>
      <c r="H616" s="54">
        <f>'09-22 Hourly Purch Alloc'!F610</f>
        <v>450.26299999999998</v>
      </c>
      <c r="I616" s="44">
        <f t="shared" si="233"/>
        <v>7.6099999999999994</v>
      </c>
      <c r="J616" s="34">
        <f t="shared" si="234"/>
        <v>0</v>
      </c>
      <c r="K616" s="167">
        <f t="shared" si="235"/>
        <v>0</v>
      </c>
      <c r="L616" s="34">
        <f t="shared" si="236"/>
        <v>0</v>
      </c>
      <c r="M616" s="34">
        <f t="shared" si="237"/>
        <v>0</v>
      </c>
      <c r="N616" s="34">
        <f t="shared" si="238"/>
        <v>457.86999999999995</v>
      </c>
      <c r="O616" s="32">
        <f t="shared" si="239"/>
        <v>457.86999999999995</v>
      </c>
      <c r="P616" s="32">
        <f t="shared" si="240"/>
        <v>0</v>
      </c>
      <c r="Q616" s="32">
        <f t="shared" si="241"/>
        <v>0</v>
      </c>
      <c r="R616" s="36">
        <f t="shared" si="242"/>
        <v>0</v>
      </c>
      <c r="S616" s="36">
        <f t="shared" si="243"/>
        <v>0</v>
      </c>
      <c r="T616" s="36">
        <f t="shared" si="244"/>
        <v>0</v>
      </c>
      <c r="U616" s="196">
        <f>'09-22 Hourly Purch Alloc'!J610</f>
        <v>30.180204633736281</v>
      </c>
      <c r="V616" s="185">
        <f t="shared" si="245"/>
        <v>0</v>
      </c>
      <c r="W616" s="37">
        <f t="shared" si="246"/>
        <v>0</v>
      </c>
      <c r="X616" s="38">
        <f t="shared" si="247"/>
        <v>0</v>
      </c>
      <c r="Y616" s="39">
        <f t="shared" si="248"/>
        <v>0</v>
      </c>
      <c r="Z616" s="246"/>
      <c r="AA616" s="189">
        <f t="shared" si="249"/>
        <v>0</v>
      </c>
      <c r="AB616" s="25">
        <f t="shared" si="250"/>
        <v>0</v>
      </c>
      <c r="AD616" s="29"/>
      <c r="AE616" s="67">
        <f>'09-22 Gen Pivot'!V610</f>
        <v>0</v>
      </c>
      <c r="AF616" s="195">
        <f>'09-22 KP Int Load &amp; Marg Loss'!N606</f>
        <v>457.86999999999995</v>
      </c>
      <c r="AG616" s="302">
        <f>'09-22 KP Int Load &amp; Marg Loss'!V606</f>
        <v>7.6099999999999994</v>
      </c>
      <c r="AH616" s="67">
        <f>'09-22 Gen Pivot'!W610</f>
        <v>0</v>
      </c>
      <c r="AJ616" s="197">
        <f>'09-22 Gen Pivot'!Y610</f>
        <v>0</v>
      </c>
      <c r="AL616" s="29">
        <f t="shared" si="252"/>
        <v>0</v>
      </c>
      <c r="AN616" s="29">
        <f t="shared" si="253"/>
        <v>0</v>
      </c>
      <c r="AP616" s="33">
        <f t="shared" si="254"/>
        <v>0</v>
      </c>
      <c r="AR616" s="197">
        <f>'09-22 Gen Pivot'!X610</f>
        <v>1404.9</v>
      </c>
    </row>
    <row r="617" spans="1:44" x14ac:dyDescent="0.25">
      <c r="A617" s="202">
        <f t="shared" si="251"/>
        <v>44830.24999999853</v>
      </c>
      <c r="B617" s="232"/>
      <c r="C617" s="174"/>
      <c r="D617" s="232"/>
      <c r="E617" s="131">
        <f t="shared" si="230"/>
        <v>0</v>
      </c>
      <c r="F617" s="50">
        <f t="shared" si="231"/>
        <v>0</v>
      </c>
      <c r="G617" s="49">
        <f t="shared" si="232"/>
        <v>0</v>
      </c>
      <c r="H617" s="54">
        <f>'09-22 Hourly Purch Alloc'!F611</f>
        <v>464.73599999999999</v>
      </c>
      <c r="I617" s="44">
        <f t="shared" si="233"/>
        <v>7.89</v>
      </c>
      <c r="J617" s="34">
        <f t="shared" si="234"/>
        <v>0</v>
      </c>
      <c r="K617" s="167">
        <f t="shared" si="235"/>
        <v>0</v>
      </c>
      <c r="L617" s="34">
        <f t="shared" si="236"/>
        <v>0</v>
      </c>
      <c r="M617" s="34">
        <f t="shared" si="237"/>
        <v>0</v>
      </c>
      <c r="N617" s="34">
        <f t="shared" si="238"/>
        <v>472.62</v>
      </c>
      <c r="O617" s="32">
        <f t="shared" si="239"/>
        <v>472.62</v>
      </c>
      <c r="P617" s="32">
        <f t="shared" si="240"/>
        <v>0</v>
      </c>
      <c r="Q617" s="32">
        <f t="shared" si="241"/>
        <v>0</v>
      </c>
      <c r="R617" s="36">
        <f t="shared" si="242"/>
        <v>0</v>
      </c>
      <c r="S617" s="36">
        <f t="shared" si="243"/>
        <v>0</v>
      </c>
      <c r="T617" s="36">
        <f t="shared" si="244"/>
        <v>0</v>
      </c>
      <c r="U617" s="196">
        <f>'09-22 Hourly Purch Alloc'!J611</f>
        <v>36.350000860703716</v>
      </c>
      <c r="V617" s="185">
        <f t="shared" si="245"/>
        <v>0</v>
      </c>
      <c r="W617" s="37">
        <f t="shared" si="246"/>
        <v>0</v>
      </c>
      <c r="X617" s="38">
        <f t="shared" si="247"/>
        <v>0</v>
      </c>
      <c r="Y617" s="39">
        <f t="shared" si="248"/>
        <v>0</v>
      </c>
      <c r="Z617" s="246"/>
      <c r="AA617" s="189">
        <f t="shared" si="249"/>
        <v>0</v>
      </c>
      <c r="AB617" s="25">
        <f t="shared" si="250"/>
        <v>0</v>
      </c>
      <c r="AD617" s="29"/>
      <c r="AE617" s="67">
        <f>'09-22 Gen Pivot'!V611</f>
        <v>0</v>
      </c>
      <c r="AF617" s="195">
        <f>'09-22 KP Int Load &amp; Marg Loss'!N607</f>
        <v>472.62</v>
      </c>
      <c r="AG617" s="302">
        <f>'09-22 KP Int Load &amp; Marg Loss'!V607</f>
        <v>7.89</v>
      </c>
      <c r="AH617" s="67">
        <f>'09-22 Gen Pivot'!W611</f>
        <v>0</v>
      </c>
      <c r="AJ617" s="197">
        <f>'09-22 Gen Pivot'!Y611</f>
        <v>0</v>
      </c>
      <c r="AL617" s="29">
        <f t="shared" si="252"/>
        <v>0</v>
      </c>
      <c r="AN617" s="29">
        <f t="shared" si="253"/>
        <v>0</v>
      </c>
      <c r="AP617" s="33">
        <f t="shared" si="254"/>
        <v>0</v>
      </c>
      <c r="AR617" s="197">
        <f>'09-22 Gen Pivot'!X611</f>
        <v>1404.9</v>
      </c>
    </row>
    <row r="618" spans="1:44" x14ac:dyDescent="0.25">
      <c r="A618" s="202">
        <f t="shared" si="251"/>
        <v>44830.291666665194</v>
      </c>
      <c r="B618" s="232"/>
      <c r="C618" s="174"/>
      <c r="D618" s="232"/>
      <c r="E618" s="131">
        <f t="shared" si="230"/>
        <v>0</v>
      </c>
      <c r="F618" s="50">
        <f t="shared" si="231"/>
        <v>0</v>
      </c>
      <c r="G618" s="49">
        <f t="shared" si="232"/>
        <v>0</v>
      </c>
      <c r="H618" s="54">
        <f>'09-22 Hourly Purch Alloc'!F612</f>
        <v>510.81000000000006</v>
      </c>
      <c r="I618" s="44">
        <f t="shared" si="233"/>
        <v>7.98</v>
      </c>
      <c r="J618" s="34">
        <f t="shared" si="234"/>
        <v>0</v>
      </c>
      <c r="K618" s="167">
        <f t="shared" si="235"/>
        <v>0</v>
      </c>
      <c r="L618" s="34">
        <f t="shared" si="236"/>
        <v>0</v>
      </c>
      <c r="M618" s="34">
        <f t="shared" si="237"/>
        <v>0</v>
      </c>
      <c r="N618" s="34">
        <f t="shared" si="238"/>
        <v>518.79999999999995</v>
      </c>
      <c r="O618" s="32">
        <f t="shared" si="239"/>
        <v>518.79999999999995</v>
      </c>
      <c r="P618" s="32">
        <f t="shared" si="240"/>
        <v>0</v>
      </c>
      <c r="Q618" s="32">
        <f t="shared" si="241"/>
        <v>0</v>
      </c>
      <c r="R618" s="36">
        <f t="shared" si="242"/>
        <v>0</v>
      </c>
      <c r="S618" s="36">
        <f t="shared" si="243"/>
        <v>0</v>
      </c>
      <c r="T618" s="36">
        <f t="shared" si="244"/>
        <v>0</v>
      </c>
      <c r="U618" s="196">
        <f>'09-22 Hourly Purch Alloc'!J612</f>
        <v>54.470000587302515</v>
      </c>
      <c r="V618" s="185">
        <f t="shared" si="245"/>
        <v>0</v>
      </c>
      <c r="W618" s="37">
        <f t="shared" si="246"/>
        <v>0</v>
      </c>
      <c r="X618" s="38">
        <f t="shared" si="247"/>
        <v>0</v>
      </c>
      <c r="Y618" s="39">
        <f t="shared" si="248"/>
        <v>0</v>
      </c>
      <c r="Z618" s="246"/>
      <c r="AA618" s="189">
        <f t="shared" si="249"/>
        <v>0</v>
      </c>
      <c r="AB618" s="25">
        <f t="shared" si="250"/>
        <v>0</v>
      </c>
      <c r="AD618" s="29"/>
      <c r="AE618" s="67">
        <f>'09-22 Gen Pivot'!V612</f>
        <v>0</v>
      </c>
      <c r="AF618" s="195">
        <f>'09-22 KP Int Load &amp; Marg Loss'!N608</f>
        <v>518.79999999999995</v>
      </c>
      <c r="AG618" s="302">
        <f>'09-22 KP Int Load &amp; Marg Loss'!V608</f>
        <v>7.98</v>
      </c>
      <c r="AH618" s="67">
        <f>'09-22 Gen Pivot'!W612</f>
        <v>0</v>
      </c>
      <c r="AJ618" s="197">
        <f>'09-22 Gen Pivot'!Y612</f>
        <v>0</v>
      </c>
      <c r="AL618" s="29">
        <f t="shared" si="252"/>
        <v>0</v>
      </c>
      <c r="AN618" s="29">
        <f t="shared" si="253"/>
        <v>0</v>
      </c>
      <c r="AP618" s="33">
        <f t="shared" si="254"/>
        <v>0</v>
      </c>
      <c r="AR618" s="197">
        <f>'09-22 Gen Pivot'!X612</f>
        <v>1404.9</v>
      </c>
    </row>
    <row r="619" spans="1:44" x14ac:dyDescent="0.25">
      <c r="A619" s="202">
        <f t="shared" si="251"/>
        <v>44830.333333331859</v>
      </c>
      <c r="B619" s="232"/>
      <c r="C619" s="174"/>
      <c r="D619" s="232"/>
      <c r="E619" s="131">
        <f t="shared" si="230"/>
        <v>0</v>
      </c>
      <c r="F619" s="50">
        <f t="shared" si="231"/>
        <v>0</v>
      </c>
      <c r="G619" s="49">
        <f t="shared" si="232"/>
        <v>0</v>
      </c>
      <c r="H619" s="54">
        <f>'09-22 Hourly Purch Alloc'!F613</f>
        <v>529.02800000000002</v>
      </c>
      <c r="I619" s="44">
        <f t="shared" si="233"/>
        <v>7.97</v>
      </c>
      <c r="J619" s="34">
        <f t="shared" si="234"/>
        <v>0</v>
      </c>
      <c r="K619" s="167">
        <f t="shared" si="235"/>
        <v>0</v>
      </c>
      <c r="L619" s="34">
        <f t="shared" si="236"/>
        <v>0</v>
      </c>
      <c r="M619" s="34">
        <f t="shared" si="237"/>
        <v>0</v>
      </c>
      <c r="N619" s="34">
        <f t="shared" si="238"/>
        <v>536.99999999999989</v>
      </c>
      <c r="O619" s="32">
        <f t="shared" si="239"/>
        <v>536.99999999999989</v>
      </c>
      <c r="P619" s="32">
        <f t="shared" si="240"/>
        <v>0</v>
      </c>
      <c r="Q619" s="32">
        <f t="shared" si="241"/>
        <v>0</v>
      </c>
      <c r="R619" s="36">
        <f t="shared" si="242"/>
        <v>0</v>
      </c>
      <c r="S619" s="36">
        <f t="shared" si="243"/>
        <v>0</v>
      </c>
      <c r="T619" s="36">
        <f t="shared" si="244"/>
        <v>0</v>
      </c>
      <c r="U619" s="196">
        <f>'09-22 Hourly Purch Alloc'!J613</f>
        <v>50.632097386149688</v>
      </c>
      <c r="V619" s="185">
        <f t="shared" si="245"/>
        <v>0</v>
      </c>
      <c r="W619" s="37">
        <f t="shared" si="246"/>
        <v>0</v>
      </c>
      <c r="X619" s="38">
        <f t="shared" si="247"/>
        <v>0</v>
      </c>
      <c r="Y619" s="39">
        <f t="shared" si="248"/>
        <v>0</v>
      </c>
      <c r="Z619" s="246"/>
      <c r="AA619" s="189">
        <f t="shared" si="249"/>
        <v>0</v>
      </c>
      <c r="AB619" s="25">
        <f t="shared" si="250"/>
        <v>0</v>
      </c>
      <c r="AD619" s="29"/>
      <c r="AE619" s="67">
        <f>'09-22 Gen Pivot'!V613</f>
        <v>0</v>
      </c>
      <c r="AF619" s="195">
        <f>'09-22 KP Int Load &amp; Marg Loss'!N609</f>
        <v>536.99999999999989</v>
      </c>
      <c r="AG619" s="302">
        <f>'09-22 KP Int Load &amp; Marg Loss'!V609</f>
        <v>7.97</v>
      </c>
      <c r="AH619" s="67">
        <f>'09-22 Gen Pivot'!W613</f>
        <v>0</v>
      </c>
      <c r="AJ619" s="197">
        <f>'09-22 Gen Pivot'!Y613</f>
        <v>0</v>
      </c>
      <c r="AL619" s="29">
        <f t="shared" si="252"/>
        <v>0</v>
      </c>
      <c r="AN619" s="29">
        <f t="shared" si="253"/>
        <v>0</v>
      </c>
      <c r="AP619" s="33">
        <f t="shared" si="254"/>
        <v>0</v>
      </c>
      <c r="AR619" s="197">
        <f>'09-22 Gen Pivot'!X613</f>
        <v>1404.9</v>
      </c>
    </row>
    <row r="620" spans="1:44" x14ac:dyDescent="0.25">
      <c r="A620" s="202">
        <f t="shared" si="251"/>
        <v>44830.374999998523</v>
      </c>
      <c r="B620" s="232"/>
      <c r="C620" s="174"/>
      <c r="D620" s="232"/>
      <c r="E620" s="131">
        <f t="shared" si="230"/>
        <v>0</v>
      </c>
      <c r="F620" s="50">
        <f t="shared" si="231"/>
        <v>0</v>
      </c>
      <c r="G620" s="49">
        <f t="shared" si="232"/>
        <v>0</v>
      </c>
      <c r="H620" s="54">
        <f>'09-22 Hourly Purch Alloc'!F614</f>
        <v>531.03700000000003</v>
      </c>
      <c r="I620" s="44">
        <f t="shared" si="233"/>
        <v>7.03</v>
      </c>
      <c r="J620" s="34">
        <f t="shared" si="234"/>
        <v>0</v>
      </c>
      <c r="K620" s="167">
        <f t="shared" si="235"/>
        <v>0</v>
      </c>
      <c r="L620" s="34">
        <f t="shared" si="236"/>
        <v>0</v>
      </c>
      <c r="M620" s="34">
        <f t="shared" si="237"/>
        <v>0</v>
      </c>
      <c r="N620" s="34">
        <f t="shared" si="238"/>
        <v>538.08000000000004</v>
      </c>
      <c r="O620" s="32">
        <f t="shared" si="239"/>
        <v>538.08000000000004</v>
      </c>
      <c r="P620" s="32">
        <f t="shared" si="240"/>
        <v>0</v>
      </c>
      <c r="Q620" s="32">
        <f t="shared" si="241"/>
        <v>0</v>
      </c>
      <c r="R620" s="36">
        <f t="shared" si="242"/>
        <v>0</v>
      </c>
      <c r="S620" s="36">
        <f t="shared" si="243"/>
        <v>0</v>
      </c>
      <c r="T620" s="36">
        <f t="shared" si="244"/>
        <v>0</v>
      </c>
      <c r="U620" s="196">
        <f>'09-22 Hourly Purch Alloc'!J614</f>
        <v>45.970000207141872</v>
      </c>
      <c r="V620" s="185">
        <f t="shared" si="245"/>
        <v>0</v>
      </c>
      <c r="W620" s="37">
        <f t="shared" si="246"/>
        <v>0</v>
      </c>
      <c r="X620" s="38">
        <f t="shared" si="247"/>
        <v>0</v>
      </c>
      <c r="Y620" s="39">
        <f t="shared" si="248"/>
        <v>0</v>
      </c>
      <c r="Z620" s="246"/>
      <c r="AA620" s="189">
        <f t="shared" si="249"/>
        <v>0</v>
      </c>
      <c r="AB620" s="25">
        <f t="shared" si="250"/>
        <v>0</v>
      </c>
      <c r="AD620" s="29"/>
      <c r="AE620" s="67">
        <f>'09-22 Gen Pivot'!V614</f>
        <v>0</v>
      </c>
      <c r="AF620" s="195">
        <f>'09-22 KP Int Load &amp; Marg Loss'!N610</f>
        <v>538.08000000000004</v>
      </c>
      <c r="AG620" s="302">
        <f>'09-22 KP Int Load &amp; Marg Loss'!V610</f>
        <v>7.03</v>
      </c>
      <c r="AH620" s="67">
        <f>'09-22 Gen Pivot'!W614</f>
        <v>0</v>
      </c>
      <c r="AJ620" s="197">
        <f>'09-22 Gen Pivot'!Y614</f>
        <v>0</v>
      </c>
      <c r="AL620" s="29">
        <f t="shared" si="252"/>
        <v>0</v>
      </c>
      <c r="AN620" s="29">
        <f t="shared" si="253"/>
        <v>0</v>
      </c>
      <c r="AP620" s="33">
        <f t="shared" si="254"/>
        <v>0</v>
      </c>
      <c r="AR620" s="197">
        <f>'09-22 Gen Pivot'!X614</f>
        <v>1404.9</v>
      </c>
    </row>
    <row r="621" spans="1:44" x14ac:dyDescent="0.25">
      <c r="A621" s="202">
        <f t="shared" si="251"/>
        <v>44830.416666665187</v>
      </c>
      <c r="B621" s="232"/>
      <c r="C621" s="174"/>
      <c r="D621" s="232"/>
      <c r="E621" s="131">
        <f t="shared" si="230"/>
        <v>0</v>
      </c>
      <c r="F621" s="50">
        <f t="shared" si="231"/>
        <v>0</v>
      </c>
      <c r="G621" s="49">
        <f t="shared" si="232"/>
        <v>0</v>
      </c>
      <c r="H621" s="54">
        <f>'09-22 Hourly Purch Alloc'!F615</f>
        <v>539.18099999999993</v>
      </c>
      <c r="I621" s="44">
        <f t="shared" si="233"/>
        <v>7.16</v>
      </c>
      <c r="J621" s="34">
        <f t="shared" si="234"/>
        <v>0</v>
      </c>
      <c r="K621" s="167">
        <f t="shared" si="235"/>
        <v>0</v>
      </c>
      <c r="L621" s="34">
        <f t="shared" si="236"/>
        <v>0</v>
      </c>
      <c r="M621" s="34">
        <f t="shared" si="237"/>
        <v>0</v>
      </c>
      <c r="N621" s="34">
        <f t="shared" si="238"/>
        <v>546.34</v>
      </c>
      <c r="O621" s="32">
        <f t="shared" si="239"/>
        <v>546.34</v>
      </c>
      <c r="P621" s="32">
        <f t="shared" si="240"/>
        <v>0</v>
      </c>
      <c r="Q621" s="32">
        <f t="shared" si="241"/>
        <v>0</v>
      </c>
      <c r="R621" s="36">
        <f t="shared" si="242"/>
        <v>0</v>
      </c>
      <c r="S621" s="36">
        <f t="shared" si="243"/>
        <v>0</v>
      </c>
      <c r="T621" s="36">
        <f t="shared" si="244"/>
        <v>0</v>
      </c>
      <c r="U621" s="196">
        <f>'09-22 Hourly Purch Alloc'!J615</f>
        <v>44.632257134431676</v>
      </c>
      <c r="V621" s="185">
        <f t="shared" si="245"/>
        <v>0</v>
      </c>
      <c r="W621" s="37">
        <f t="shared" si="246"/>
        <v>0</v>
      </c>
      <c r="X621" s="38">
        <f t="shared" si="247"/>
        <v>0</v>
      </c>
      <c r="Y621" s="39">
        <f t="shared" si="248"/>
        <v>0</v>
      </c>
      <c r="Z621" s="246"/>
      <c r="AA621" s="189">
        <f t="shared" si="249"/>
        <v>0</v>
      </c>
      <c r="AB621" s="25">
        <f t="shared" si="250"/>
        <v>0</v>
      </c>
      <c r="AD621" s="29"/>
      <c r="AE621" s="67">
        <f>'09-22 Gen Pivot'!V615</f>
        <v>0</v>
      </c>
      <c r="AF621" s="195">
        <f>'09-22 KP Int Load &amp; Marg Loss'!N611</f>
        <v>546.34</v>
      </c>
      <c r="AG621" s="302">
        <f>'09-22 KP Int Load &amp; Marg Loss'!V611</f>
        <v>7.16</v>
      </c>
      <c r="AH621" s="67">
        <f>'09-22 Gen Pivot'!W615</f>
        <v>0</v>
      </c>
      <c r="AJ621" s="197">
        <f>'09-22 Gen Pivot'!Y615</f>
        <v>0</v>
      </c>
      <c r="AL621" s="29">
        <f t="shared" si="252"/>
        <v>0</v>
      </c>
      <c r="AN621" s="29">
        <f t="shared" si="253"/>
        <v>0</v>
      </c>
      <c r="AP621" s="33">
        <f t="shared" si="254"/>
        <v>0</v>
      </c>
      <c r="AR621" s="197">
        <f>'09-22 Gen Pivot'!X615</f>
        <v>1404.9</v>
      </c>
    </row>
    <row r="622" spans="1:44" x14ac:dyDescent="0.25">
      <c r="A622" s="202">
        <f t="shared" si="251"/>
        <v>44830.458333331851</v>
      </c>
      <c r="B622" s="232"/>
      <c r="C622" s="174"/>
      <c r="D622" s="232"/>
      <c r="E622" s="131">
        <f t="shared" si="230"/>
        <v>0</v>
      </c>
      <c r="F622" s="50">
        <f t="shared" si="231"/>
        <v>0</v>
      </c>
      <c r="G622" s="49">
        <f t="shared" si="232"/>
        <v>0</v>
      </c>
      <c r="H622" s="54">
        <f>'09-22 Hourly Purch Alloc'!F616</f>
        <v>557.02599999999995</v>
      </c>
      <c r="I622" s="44">
        <f t="shared" si="233"/>
        <v>7.5600000000000005</v>
      </c>
      <c r="J622" s="34">
        <f t="shared" si="234"/>
        <v>0</v>
      </c>
      <c r="K622" s="167">
        <f t="shared" si="235"/>
        <v>0</v>
      </c>
      <c r="L622" s="34">
        <f t="shared" si="236"/>
        <v>0</v>
      </c>
      <c r="M622" s="34">
        <f t="shared" si="237"/>
        <v>0</v>
      </c>
      <c r="N622" s="34">
        <f t="shared" si="238"/>
        <v>564.57999999999993</v>
      </c>
      <c r="O622" s="32">
        <f t="shared" si="239"/>
        <v>564.57999999999993</v>
      </c>
      <c r="P622" s="32">
        <f t="shared" si="240"/>
        <v>0</v>
      </c>
      <c r="Q622" s="32">
        <f t="shared" si="241"/>
        <v>0</v>
      </c>
      <c r="R622" s="36">
        <f t="shared" si="242"/>
        <v>0</v>
      </c>
      <c r="S622" s="36">
        <f t="shared" si="243"/>
        <v>0</v>
      </c>
      <c r="T622" s="36">
        <f t="shared" si="244"/>
        <v>0</v>
      </c>
      <c r="U622" s="196">
        <f>'09-22 Hourly Purch Alloc'!J616</f>
        <v>45.910000610384436</v>
      </c>
      <c r="V622" s="185">
        <f t="shared" si="245"/>
        <v>0</v>
      </c>
      <c r="W622" s="37">
        <f t="shared" si="246"/>
        <v>0</v>
      </c>
      <c r="X622" s="38">
        <f t="shared" si="247"/>
        <v>0</v>
      </c>
      <c r="Y622" s="39">
        <f t="shared" si="248"/>
        <v>0</v>
      </c>
      <c r="Z622" s="246"/>
      <c r="AA622" s="189">
        <f t="shared" si="249"/>
        <v>0</v>
      </c>
      <c r="AB622" s="25">
        <f t="shared" si="250"/>
        <v>0</v>
      </c>
      <c r="AD622" s="29"/>
      <c r="AE622" s="67">
        <f>'09-22 Gen Pivot'!V616</f>
        <v>0</v>
      </c>
      <c r="AF622" s="195">
        <f>'09-22 KP Int Load &amp; Marg Loss'!N612</f>
        <v>564.57999999999993</v>
      </c>
      <c r="AG622" s="302">
        <f>'09-22 KP Int Load &amp; Marg Loss'!V612</f>
        <v>7.5600000000000005</v>
      </c>
      <c r="AH622" s="67">
        <f>'09-22 Gen Pivot'!W616</f>
        <v>0</v>
      </c>
      <c r="AJ622" s="197">
        <f>'09-22 Gen Pivot'!Y616</f>
        <v>0</v>
      </c>
      <c r="AL622" s="29">
        <f t="shared" si="252"/>
        <v>0</v>
      </c>
      <c r="AN622" s="29">
        <f t="shared" si="253"/>
        <v>0</v>
      </c>
      <c r="AP622" s="33">
        <f t="shared" si="254"/>
        <v>0</v>
      </c>
      <c r="AR622" s="197">
        <f>'09-22 Gen Pivot'!X616</f>
        <v>1404.9</v>
      </c>
    </row>
    <row r="623" spans="1:44" x14ac:dyDescent="0.25">
      <c r="A623" s="202">
        <f t="shared" si="251"/>
        <v>44830.499999998516</v>
      </c>
      <c r="B623" s="232"/>
      <c r="C623" s="174"/>
      <c r="D623" s="232"/>
      <c r="E623" s="131">
        <f t="shared" si="230"/>
        <v>0</v>
      </c>
      <c r="F623" s="50">
        <f t="shared" si="231"/>
        <v>0</v>
      </c>
      <c r="G623" s="49">
        <f t="shared" si="232"/>
        <v>0</v>
      </c>
      <c r="H623" s="54">
        <f>'09-22 Hourly Purch Alloc'!F617</f>
        <v>565.33299999999997</v>
      </c>
      <c r="I623" s="44">
        <f t="shared" si="233"/>
        <v>8.27</v>
      </c>
      <c r="J623" s="34">
        <f t="shared" si="234"/>
        <v>0</v>
      </c>
      <c r="K623" s="167">
        <f t="shared" si="235"/>
        <v>0</v>
      </c>
      <c r="L623" s="34">
        <f t="shared" si="236"/>
        <v>0</v>
      </c>
      <c r="M623" s="34">
        <f t="shared" si="237"/>
        <v>0</v>
      </c>
      <c r="N623" s="34">
        <f t="shared" si="238"/>
        <v>573.61</v>
      </c>
      <c r="O623" s="32">
        <f t="shared" si="239"/>
        <v>573.61</v>
      </c>
      <c r="P623" s="32">
        <f t="shared" si="240"/>
        <v>0</v>
      </c>
      <c r="Q623" s="32">
        <f t="shared" si="241"/>
        <v>0</v>
      </c>
      <c r="R623" s="36">
        <f t="shared" si="242"/>
        <v>0</v>
      </c>
      <c r="S623" s="36">
        <f t="shared" si="243"/>
        <v>0</v>
      </c>
      <c r="T623" s="36">
        <f t="shared" si="244"/>
        <v>0</v>
      </c>
      <c r="U623" s="196">
        <f>'09-22 Hourly Purch Alloc'!J617</f>
        <v>47.481107232374555</v>
      </c>
      <c r="V623" s="185">
        <f t="shared" si="245"/>
        <v>0</v>
      </c>
      <c r="W623" s="37">
        <f t="shared" si="246"/>
        <v>0</v>
      </c>
      <c r="X623" s="38">
        <f t="shared" si="247"/>
        <v>0</v>
      </c>
      <c r="Y623" s="39">
        <f t="shared" si="248"/>
        <v>0</v>
      </c>
      <c r="Z623" s="246"/>
      <c r="AA623" s="189">
        <f t="shared" si="249"/>
        <v>0</v>
      </c>
      <c r="AB623" s="25">
        <f t="shared" si="250"/>
        <v>0</v>
      </c>
      <c r="AD623" s="29"/>
      <c r="AE623" s="67">
        <f>'09-22 Gen Pivot'!V617</f>
        <v>0</v>
      </c>
      <c r="AF623" s="195">
        <f>'09-22 KP Int Load &amp; Marg Loss'!N613</f>
        <v>573.61</v>
      </c>
      <c r="AG623" s="302">
        <f>'09-22 KP Int Load &amp; Marg Loss'!V613</f>
        <v>8.27</v>
      </c>
      <c r="AH623" s="67">
        <f>'09-22 Gen Pivot'!W617</f>
        <v>0</v>
      </c>
      <c r="AJ623" s="197">
        <f>'09-22 Gen Pivot'!Y617</f>
        <v>0</v>
      </c>
      <c r="AL623" s="29">
        <f t="shared" si="252"/>
        <v>0</v>
      </c>
      <c r="AN623" s="29">
        <f t="shared" si="253"/>
        <v>0</v>
      </c>
      <c r="AP623" s="33">
        <f t="shared" si="254"/>
        <v>0</v>
      </c>
      <c r="AR623" s="197">
        <f>'09-22 Gen Pivot'!X617</f>
        <v>1404.9</v>
      </c>
    </row>
    <row r="624" spans="1:44" x14ac:dyDescent="0.25">
      <c r="A624" s="202">
        <f t="shared" si="251"/>
        <v>44830.54166666518</v>
      </c>
      <c r="B624" s="232"/>
      <c r="C624" s="174"/>
      <c r="D624" s="232"/>
      <c r="E624" s="131">
        <f t="shared" si="230"/>
        <v>0</v>
      </c>
      <c r="F624" s="50">
        <f t="shared" si="231"/>
        <v>0</v>
      </c>
      <c r="G624" s="49">
        <f t="shared" si="232"/>
        <v>0</v>
      </c>
      <c r="H624" s="54">
        <f>'09-22 Hourly Purch Alloc'!F618</f>
        <v>573.721</v>
      </c>
      <c r="I624" s="44">
        <f t="shared" si="233"/>
        <v>9.3000000000000007</v>
      </c>
      <c r="J624" s="34">
        <f t="shared" si="234"/>
        <v>0</v>
      </c>
      <c r="K624" s="167">
        <f t="shared" si="235"/>
        <v>0</v>
      </c>
      <c r="L624" s="34">
        <f t="shared" si="236"/>
        <v>0</v>
      </c>
      <c r="M624" s="34">
        <f t="shared" si="237"/>
        <v>0</v>
      </c>
      <c r="N624" s="34">
        <f t="shared" si="238"/>
        <v>583.02</v>
      </c>
      <c r="O624" s="32">
        <f t="shared" si="239"/>
        <v>583.02</v>
      </c>
      <c r="P624" s="32">
        <f t="shared" si="240"/>
        <v>0</v>
      </c>
      <c r="Q624" s="32">
        <f t="shared" si="241"/>
        <v>0</v>
      </c>
      <c r="R624" s="36">
        <f t="shared" si="242"/>
        <v>0</v>
      </c>
      <c r="S624" s="36">
        <f t="shared" si="243"/>
        <v>0</v>
      </c>
      <c r="T624" s="36">
        <f t="shared" si="244"/>
        <v>0</v>
      </c>
      <c r="U624" s="196">
        <f>'09-22 Hourly Purch Alloc'!J618</f>
        <v>48.091174037554836</v>
      </c>
      <c r="V624" s="185">
        <f t="shared" si="245"/>
        <v>0</v>
      </c>
      <c r="W624" s="37">
        <f t="shared" si="246"/>
        <v>0</v>
      </c>
      <c r="X624" s="38">
        <f t="shared" si="247"/>
        <v>0</v>
      </c>
      <c r="Y624" s="39">
        <f t="shared" si="248"/>
        <v>0</v>
      </c>
      <c r="Z624" s="246"/>
      <c r="AA624" s="189">
        <f t="shared" si="249"/>
        <v>0</v>
      </c>
      <c r="AB624" s="25">
        <f t="shared" si="250"/>
        <v>0</v>
      </c>
      <c r="AD624" s="29"/>
      <c r="AE624" s="67">
        <f>'09-22 Gen Pivot'!V618</f>
        <v>0</v>
      </c>
      <c r="AF624" s="195">
        <f>'09-22 KP Int Load &amp; Marg Loss'!N614</f>
        <v>583.02</v>
      </c>
      <c r="AG624" s="302">
        <f>'09-22 KP Int Load &amp; Marg Loss'!V614</f>
        <v>9.3000000000000007</v>
      </c>
      <c r="AH624" s="67">
        <f>'09-22 Gen Pivot'!W618</f>
        <v>0</v>
      </c>
      <c r="AJ624" s="197">
        <f>'09-22 Gen Pivot'!Y618</f>
        <v>0</v>
      </c>
      <c r="AL624" s="29">
        <f t="shared" si="252"/>
        <v>0</v>
      </c>
      <c r="AN624" s="29">
        <f t="shared" si="253"/>
        <v>0</v>
      </c>
      <c r="AP624" s="33">
        <f t="shared" si="254"/>
        <v>0</v>
      </c>
      <c r="AR624" s="197">
        <f>'09-22 Gen Pivot'!X618</f>
        <v>1404.9</v>
      </c>
    </row>
    <row r="625" spans="1:44" x14ac:dyDescent="0.25">
      <c r="A625" s="202">
        <f t="shared" si="251"/>
        <v>44830.583333331844</v>
      </c>
      <c r="B625" s="232"/>
      <c r="C625" s="174"/>
      <c r="D625" s="232"/>
      <c r="E625" s="131">
        <f t="shared" si="230"/>
        <v>0</v>
      </c>
      <c r="F625" s="50">
        <f t="shared" si="231"/>
        <v>0</v>
      </c>
      <c r="G625" s="49">
        <f t="shared" si="232"/>
        <v>0</v>
      </c>
      <c r="H625" s="54">
        <f>'09-22 Hourly Purch Alloc'!F619</f>
        <v>576.06799999999998</v>
      </c>
      <c r="I625" s="44">
        <f t="shared" si="233"/>
        <v>9.48</v>
      </c>
      <c r="J625" s="34">
        <f t="shared" si="234"/>
        <v>0</v>
      </c>
      <c r="K625" s="167">
        <f t="shared" si="235"/>
        <v>0</v>
      </c>
      <c r="L625" s="34">
        <f t="shared" si="236"/>
        <v>0</v>
      </c>
      <c r="M625" s="34">
        <f t="shared" si="237"/>
        <v>0</v>
      </c>
      <c r="N625" s="34">
        <f t="shared" si="238"/>
        <v>585.54999999999995</v>
      </c>
      <c r="O625" s="32">
        <f t="shared" si="239"/>
        <v>585.54999999999995</v>
      </c>
      <c r="P625" s="32">
        <f t="shared" si="240"/>
        <v>0</v>
      </c>
      <c r="Q625" s="32">
        <f t="shared" si="241"/>
        <v>0</v>
      </c>
      <c r="R625" s="36">
        <f t="shared" si="242"/>
        <v>0</v>
      </c>
      <c r="S625" s="36">
        <f t="shared" si="243"/>
        <v>0</v>
      </c>
      <c r="T625" s="36">
        <f t="shared" si="244"/>
        <v>0</v>
      </c>
      <c r="U625" s="196">
        <f>'09-22 Hourly Purch Alloc'!J619</f>
        <v>51.989999444510026</v>
      </c>
      <c r="V625" s="185">
        <f t="shared" si="245"/>
        <v>0</v>
      </c>
      <c r="W625" s="37">
        <f t="shared" si="246"/>
        <v>0</v>
      </c>
      <c r="X625" s="38">
        <f t="shared" si="247"/>
        <v>0</v>
      </c>
      <c r="Y625" s="39">
        <f t="shared" si="248"/>
        <v>0</v>
      </c>
      <c r="Z625" s="246"/>
      <c r="AA625" s="189">
        <f t="shared" si="249"/>
        <v>0</v>
      </c>
      <c r="AB625" s="25">
        <f t="shared" si="250"/>
        <v>0</v>
      </c>
      <c r="AD625" s="29"/>
      <c r="AE625" s="67">
        <f>'09-22 Gen Pivot'!V619</f>
        <v>0</v>
      </c>
      <c r="AF625" s="195">
        <f>'09-22 KP Int Load &amp; Marg Loss'!N615</f>
        <v>585.54999999999995</v>
      </c>
      <c r="AG625" s="302">
        <f>'09-22 KP Int Load &amp; Marg Loss'!V615</f>
        <v>9.48</v>
      </c>
      <c r="AH625" s="67">
        <f>'09-22 Gen Pivot'!W619</f>
        <v>0</v>
      </c>
      <c r="AJ625" s="197">
        <f>'09-22 Gen Pivot'!Y619</f>
        <v>0</v>
      </c>
      <c r="AL625" s="29">
        <f t="shared" si="252"/>
        <v>0</v>
      </c>
      <c r="AN625" s="29">
        <f t="shared" si="253"/>
        <v>0</v>
      </c>
      <c r="AP625" s="33">
        <f t="shared" si="254"/>
        <v>0</v>
      </c>
      <c r="AR625" s="197">
        <f>'09-22 Gen Pivot'!X619</f>
        <v>1404.9</v>
      </c>
    </row>
    <row r="626" spans="1:44" x14ac:dyDescent="0.25">
      <c r="A626" s="202">
        <f t="shared" si="251"/>
        <v>44830.624999998508</v>
      </c>
      <c r="B626" s="232"/>
      <c r="C626" s="174"/>
      <c r="D626" s="232"/>
      <c r="E626" s="131">
        <f t="shared" si="230"/>
        <v>0</v>
      </c>
      <c r="F626" s="50">
        <f t="shared" si="231"/>
        <v>0</v>
      </c>
      <c r="G626" s="49">
        <f t="shared" si="232"/>
        <v>0</v>
      </c>
      <c r="H626" s="54">
        <f>'09-22 Hourly Purch Alloc'!F620</f>
        <v>580.10699999999997</v>
      </c>
      <c r="I626" s="44">
        <f t="shared" si="233"/>
        <v>9.6</v>
      </c>
      <c r="J626" s="34">
        <f t="shared" si="234"/>
        <v>0</v>
      </c>
      <c r="K626" s="167">
        <f t="shared" si="235"/>
        <v>0</v>
      </c>
      <c r="L626" s="34">
        <f t="shared" si="236"/>
        <v>0</v>
      </c>
      <c r="M626" s="34">
        <f t="shared" si="237"/>
        <v>0</v>
      </c>
      <c r="N626" s="34">
        <f t="shared" si="238"/>
        <v>589.70999999999992</v>
      </c>
      <c r="O626" s="32">
        <f t="shared" si="239"/>
        <v>589.70999999999992</v>
      </c>
      <c r="P626" s="32">
        <f t="shared" si="240"/>
        <v>0</v>
      </c>
      <c r="Q626" s="32">
        <f t="shared" si="241"/>
        <v>0</v>
      </c>
      <c r="R626" s="36">
        <f t="shared" si="242"/>
        <v>0</v>
      </c>
      <c r="S626" s="36">
        <f t="shared" si="243"/>
        <v>0</v>
      </c>
      <c r="T626" s="36">
        <f t="shared" si="244"/>
        <v>0</v>
      </c>
      <c r="U626" s="196">
        <f>'09-22 Hourly Purch Alloc'!J620</f>
        <v>52.719999931047212</v>
      </c>
      <c r="V626" s="185">
        <f t="shared" si="245"/>
        <v>0</v>
      </c>
      <c r="W626" s="37">
        <f t="shared" si="246"/>
        <v>0</v>
      </c>
      <c r="X626" s="38">
        <f t="shared" si="247"/>
        <v>0</v>
      </c>
      <c r="Y626" s="39">
        <f t="shared" si="248"/>
        <v>0</v>
      </c>
      <c r="Z626" s="246"/>
      <c r="AA626" s="189">
        <f t="shared" si="249"/>
        <v>0</v>
      </c>
      <c r="AB626" s="25">
        <f t="shared" si="250"/>
        <v>0</v>
      </c>
      <c r="AD626" s="29"/>
      <c r="AE626" s="67">
        <f>'09-22 Gen Pivot'!V620</f>
        <v>0</v>
      </c>
      <c r="AF626" s="195">
        <f>'09-22 KP Int Load &amp; Marg Loss'!N616</f>
        <v>589.70999999999992</v>
      </c>
      <c r="AG626" s="302">
        <f>'09-22 KP Int Load &amp; Marg Loss'!V616</f>
        <v>9.6</v>
      </c>
      <c r="AH626" s="67">
        <f>'09-22 Gen Pivot'!W620</f>
        <v>0</v>
      </c>
      <c r="AJ626" s="197">
        <f>'09-22 Gen Pivot'!Y620</f>
        <v>0</v>
      </c>
      <c r="AL626" s="29">
        <f t="shared" si="252"/>
        <v>0</v>
      </c>
      <c r="AN626" s="29">
        <f t="shared" si="253"/>
        <v>0</v>
      </c>
      <c r="AP626" s="33">
        <f t="shared" si="254"/>
        <v>0</v>
      </c>
      <c r="AR626" s="197">
        <f>'09-22 Gen Pivot'!X620</f>
        <v>1404.9</v>
      </c>
    </row>
    <row r="627" spans="1:44" x14ac:dyDescent="0.25">
      <c r="A627" s="202">
        <f t="shared" si="251"/>
        <v>44830.666666665173</v>
      </c>
      <c r="B627" s="232"/>
      <c r="C627" s="174"/>
      <c r="D627" s="232"/>
      <c r="E627" s="131">
        <f t="shared" si="230"/>
        <v>0</v>
      </c>
      <c r="F627" s="50">
        <f t="shared" si="231"/>
        <v>0</v>
      </c>
      <c r="G627" s="49">
        <f t="shared" si="232"/>
        <v>0</v>
      </c>
      <c r="H627" s="54">
        <f>'09-22 Hourly Purch Alloc'!F621</f>
        <v>583.24800000000005</v>
      </c>
      <c r="I627" s="44">
        <f t="shared" si="233"/>
        <v>9.7899999999999991</v>
      </c>
      <c r="J627" s="34">
        <f t="shared" si="234"/>
        <v>0</v>
      </c>
      <c r="K627" s="167">
        <f t="shared" si="235"/>
        <v>0</v>
      </c>
      <c r="L627" s="34">
        <f t="shared" si="236"/>
        <v>0</v>
      </c>
      <c r="M627" s="34">
        <f t="shared" si="237"/>
        <v>0</v>
      </c>
      <c r="N627" s="34">
        <f t="shared" si="238"/>
        <v>593.04</v>
      </c>
      <c r="O627" s="32">
        <f t="shared" si="239"/>
        <v>593.04</v>
      </c>
      <c r="P627" s="32">
        <f t="shared" si="240"/>
        <v>0</v>
      </c>
      <c r="Q627" s="32">
        <f t="shared" si="241"/>
        <v>0</v>
      </c>
      <c r="R627" s="36">
        <f t="shared" si="242"/>
        <v>0</v>
      </c>
      <c r="S627" s="36">
        <f t="shared" si="243"/>
        <v>0</v>
      </c>
      <c r="T627" s="36">
        <f t="shared" si="244"/>
        <v>0</v>
      </c>
      <c r="U627" s="196">
        <f>'09-22 Hourly Purch Alloc'!J621</f>
        <v>57.800083943708337</v>
      </c>
      <c r="V627" s="185">
        <f t="shared" si="245"/>
        <v>0</v>
      </c>
      <c r="W627" s="37">
        <f t="shared" si="246"/>
        <v>0</v>
      </c>
      <c r="X627" s="38">
        <f t="shared" si="247"/>
        <v>0</v>
      </c>
      <c r="Y627" s="39">
        <f t="shared" si="248"/>
        <v>0</v>
      </c>
      <c r="Z627" s="246"/>
      <c r="AA627" s="189">
        <f t="shared" si="249"/>
        <v>0</v>
      </c>
      <c r="AB627" s="25">
        <f t="shared" si="250"/>
        <v>0</v>
      </c>
      <c r="AD627" s="29"/>
      <c r="AE627" s="67">
        <f>'09-22 Gen Pivot'!V621</f>
        <v>0</v>
      </c>
      <c r="AF627" s="195">
        <f>'09-22 KP Int Load &amp; Marg Loss'!N617</f>
        <v>593.04</v>
      </c>
      <c r="AG627" s="302">
        <f>'09-22 KP Int Load &amp; Marg Loss'!V617</f>
        <v>9.7899999999999991</v>
      </c>
      <c r="AH627" s="67">
        <f>'09-22 Gen Pivot'!W621</f>
        <v>0</v>
      </c>
      <c r="AJ627" s="197">
        <f>'09-22 Gen Pivot'!Y621</f>
        <v>0</v>
      </c>
      <c r="AL627" s="29">
        <f t="shared" si="252"/>
        <v>0</v>
      </c>
      <c r="AN627" s="29">
        <f t="shared" si="253"/>
        <v>0</v>
      </c>
      <c r="AP627" s="33">
        <f t="shared" si="254"/>
        <v>0</v>
      </c>
      <c r="AR627" s="197">
        <f>'09-22 Gen Pivot'!X621</f>
        <v>1404.9</v>
      </c>
    </row>
    <row r="628" spans="1:44" x14ac:dyDescent="0.25">
      <c r="A628" s="202">
        <f t="shared" si="251"/>
        <v>44830.708333331837</v>
      </c>
      <c r="B628" s="232"/>
      <c r="C628" s="174"/>
      <c r="D628" s="232"/>
      <c r="E628" s="131">
        <f t="shared" si="230"/>
        <v>0</v>
      </c>
      <c r="F628" s="50">
        <f t="shared" si="231"/>
        <v>0</v>
      </c>
      <c r="G628" s="49">
        <f t="shared" si="232"/>
        <v>0</v>
      </c>
      <c r="H628" s="54">
        <f>'09-22 Hourly Purch Alloc'!F622</f>
        <v>590.846</v>
      </c>
      <c r="I628" s="44">
        <f t="shared" si="233"/>
        <v>10.4</v>
      </c>
      <c r="J628" s="34">
        <f t="shared" si="234"/>
        <v>0</v>
      </c>
      <c r="K628" s="167">
        <f t="shared" si="235"/>
        <v>0</v>
      </c>
      <c r="L628" s="34">
        <f t="shared" si="236"/>
        <v>0</v>
      </c>
      <c r="M628" s="34">
        <f t="shared" si="237"/>
        <v>0</v>
      </c>
      <c r="N628" s="34">
        <f t="shared" si="238"/>
        <v>601.24999999999989</v>
      </c>
      <c r="O628" s="32">
        <f t="shared" si="239"/>
        <v>601.24999999999989</v>
      </c>
      <c r="P628" s="32">
        <f t="shared" si="240"/>
        <v>0</v>
      </c>
      <c r="Q628" s="32">
        <f t="shared" si="241"/>
        <v>0</v>
      </c>
      <c r="R628" s="36">
        <f t="shared" si="242"/>
        <v>0</v>
      </c>
      <c r="S628" s="36">
        <f t="shared" si="243"/>
        <v>0</v>
      </c>
      <c r="T628" s="36">
        <f t="shared" si="244"/>
        <v>0</v>
      </c>
      <c r="U628" s="196">
        <f>'09-22 Hourly Purch Alloc'!J622</f>
        <v>59.580000541596277</v>
      </c>
      <c r="V628" s="185">
        <f t="shared" si="245"/>
        <v>0</v>
      </c>
      <c r="W628" s="37">
        <f t="shared" si="246"/>
        <v>0</v>
      </c>
      <c r="X628" s="38">
        <f t="shared" si="247"/>
        <v>0</v>
      </c>
      <c r="Y628" s="39">
        <f t="shared" si="248"/>
        <v>0</v>
      </c>
      <c r="Z628" s="246"/>
      <c r="AA628" s="189">
        <f t="shared" si="249"/>
        <v>0</v>
      </c>
      <c r="AB628" s="25">
        <f t="shared" si="250"/>
        <v>0</v>
      </c>
      <c r="AD628" s="29"/>
      <c r="AE628" s="67">
        <f>'09-22 Gen Pivot'!V622</f>
        <v>0</v>
      </c>
      <c r="AF628" s="195">
        <f>'09-22 KP Int Load &amp; Marg Loss'!N618</f>
        <v>601.24999999999989</v>
      </c>
      <c r="AG628" s="302">
        <f>'09-22 KP Int Load &amp; Marg Loss'!V618</f>
        <v>10.4</v>
      </c>
      <c r="AH628" s="67">
        <f>'09-22 Gen Pivot'!W622</f>
        <v>0</v>
      </c>
      <c r="AJ628" s="197">
        <f>'09-22 Gen Pivot'!Y622</f>
        <v>0</v>
      </c>
      <c r="AL628" s="29">
        <f t="shared" si="252"/>
        <v>0</v>
      </c>
      <c r="AN628" s="29">
        <f t="shared" si="253"/>
        <v>0</v>
      </c>
      <c r="AP628" s="33">
        <f t="shared" si="254"/>
        <v>0</v>
      </c>
      <c r="AR628" s="197">
        <f>'09-22 Gen Pivot'!X622</f>
        <v>1404.9</v>
      </c>
    </row>
    <row r="629" spans="1:44" x14ac:dyDescent="0.25">
      <c r="A629" s="202">
        <f t="shared" si="251"/>
        <v>44830.749999998501</v>
      </c>
      <c r="B629" s="232"/>
      <c r="C629" s="174"/>
      <c r="D629" s="232"/>
      <c r="E629" s="131">
        <f t="shared" si="230"/>
        <v>0</v>
      </c>
      <c r="F629" s="50">
        <f t="shared" si="231"/>
        <v>0</v>
      </c>
      <c r="G629" s="49">
        <f t="shared" si="232"/>
        <v>0</v>
      </c>
      <c r="H629" s="54">
        <f>'09-22 Hourly Purch Alloc'!F623</f>
        <v>582.65899999999999</v>
      </c>
      <c r="I629" s="44">
        <f t="shared" si="233"/>
        <v>10.91</v>
      </c>
      <c r="J629" s="34">
        <f t="shared" si="234"/>
        <v>0</v>
      </c>
      <c r="K629" s="167">
        <f t="shared" si="235"/>
        <v>0</v>
      </c>
      <c r="L629" s="34">
        <f t="shared" si="236"/>
        <v>0</v>
      </c>
      <c r="M629" s="34">
        <f t="shared" si="237"/>
        <v>0</v>
      </c>
      <c r="N629" s="34">
        <f t="shared" si="238"/>
        <v>593.57000000000005</v>
      </c>
      <c r="O629" s="32">
        <f t="shared" si="239"/>
        <v>593.57000000000005</v>
      </c>
      <c r="P629" s="32">
        <f t="shared" si="240"/>
        <v>0</v>
      </c>
      <c r="Q629" s="32">
        <f t="shared" si="241"/>
        <v>0</v>
      </c>
      <c r="R629" s="36">
        <f t="shared" si="242"/>
        <v>0</v>
      </c>
      <c r="S629" s="36">
        <f t="shared" si="243"/>
        <v>0</v>
      </c>
      <c r="T629" s="36">
        <f t="shared" si="244"/>
        <v>0</v>
      </c>
      <c r="U629" s="196">
        <f>'09-22 Hourly Purch Alloc'!J623</f>
        <v>70.663011728987271</v>
      </c>
      <c r="V629" s="185">
        <f t="shared" si="245"/>
        <v>0</v>
      </c>
      <c r="W629" s="37">
        <f t="shared" si="246"/>
        <v>0</v>
      </c>
      <c r="X629" s="38">
        <f t="shared" si="247"/>
        <v>0</v>
      </c>
      <c r="Y629" s="39">
        <f t="shared" si="248"/>
        <v>0</v>
      </c>
      <c r="Z629" s="246"/>
      <c r="AA629" s="189">
        <f t="shared" si="249"/>
        <v>0</v>
      </c>
      <c r="AB629" s="25">
        <f t="shared" si="250"/>
        <v>0</v>
      </c>
      <c r="AD629" s="29"/>
      <c r="AE629" s="67">
        <f>'09-22 Gen Pivot'!V623</f>
        <v>0</v>
      </c>
      <c r="AF629" s="195">
        <f>'09-22 KP Int Load &amp; Marg Loss'!N619</f>
        <v>593.57000000000005</v>
      </c>
      <c r="AG629" s="302">
        <f>'09-22 KP Int Load &amp; Marg Loss'!V619</f>
        <v>10.91</v>
      </c>
      <c r="AH629" s="67">
        <f>'09-22 Gen Pivot'!W623</f>
        <v>0</v>
      </c>
      <c r="AJ629" s="197">
        <f>'09-22 Gen Pivot'!Y623</f>
        <v>0</v>
      </c>
      <c r="AL629" s="29">
        <f t="shared" si="252"/>
        <v>0</v>
      </c>
      <c r="AN629" s="29">
        <f t="shared" si="253"/>
        <v>0</v>
      </c>
      <c r="AP629" s="33">
        <f t="shared" si="254"/>
        <v>0</v>
      </c>
      <c r="AR629" s="197">
        <f>'09-22 Gen Pivot'!X623</f>
        <v>1404.9</v>
      </c>
    </row>
    <row r="630" spans="1:44" x14ac:dyDescent="0.25">
      <c r="A630" s="202">
        <f t="shared" si="251"/>
        <v>44830.791666665165</v>
      </c>
      <c r="B630" s="232"/>
      <c r="C630" s="174"/>
      <c r="D630" s="232"/>
      <c r="E630" s="131">
        <f t="shared" si="230"/>
        <v>0</v>
      </c>
      <c r="F630" s="50">
        <f t="shared" si="231"/>
        <v>0</v>
      </c>
      <c r="G630" s="49">
        <f t="shared" si="232"/>
        <v>0</v>
      </c>
      <c r="H630" s="54">
        <f>'09-22 Hourly Purch Alloc'!F624</f>
        <v>570.55200000000002</v>
      </c>
      <c r="I630" s="44">
        <f t="shared" si="233"/>
        <v>10.17</v>
      </c>
      <c r="J630" s="34">
        <f t="shared" si="234"/>
        <v>0</v>
      </c>
      <c r="K630" s="167">
        <f t="shared" si="235"/>
        <v>0</v>
      </c>
      <c r="L630" s="34">
        <f t="shared" si="236"/>
        <v>0</v>
      </c>
      <c r="M630" s="34">
        <f t="shared" si="237"/>
        <v>0</v>
      </c>
      <c r="N630" s="34">
        <f t="shared" si="238"/>
        <v>580.72</v>
      </c>
      <c r="O630" s="32">
        <f t="shared" si="239"/>
        <v>580.72</v>
      </c>
      <c r="P630" s="32">
        <f t="shared" si="240"/>
        <v>0</v>
      </c>
      <c r="Q630" s="32">
        <f t="shared" si="241"/>
        <v>0</v>
      </c>
      <c r="R630" s="36">
        <f t="shared" si="242"/>
        <v>0</v>
      </c>
      <c r="S630" s="36">
        <f t="shared" si="243"/>
        <v>0</v>
      </c>
      <c r="T630" s="36">
        <f t="shared" si="244"/>
        <v>0</v>
      </c>
      <c r="U630" s="196">
        <f>'09-22 Hourly Purch Alloc'!J624</f>
        <v>65.424749505741815</v>
      </c>
      <c r="V630" s="185">
        <f t="shared" si="245"/>
        <v>0</v>
      </c>
      <c r="W630" s="37">
        <f t="shared" si="246"/>
        <v>0</v>
      </c>
      <c r="X630" s="38">
        <f t="shared" si="247"/>
        <v>0</v>
      </c>
      <c r="Y630" s="39">
        <f t="shared" si="248"/>
        <v>0</v>
      </c>
      <c r="Z630" s="246"/>
      <c r="AA630" s="189">
        <f t="shared" si="249"/>
        <v>0</v>
      </c>
      <c r="AB630" s="25">
        <f t="shared" si="250"/>
        <v>0</v>
      </c>
      <c r="AD630" s="29"/>
      <c r="AE630" s="67">
        <f>'09-22 Gen Pivot'!V624</f>
        <v>0</v>
      </c>
      <c r="AF630" s="195">
        <f>'09-22 KP Int Load &amp; Marg Loss'!N620</f>
        <v>580.72</v>
      </c>
      <c r="AG630" s="302">
        <f>'09-22 KP Int Load &amp; Marg Loss'!V620</f>
        <v>10.17</v>
      </c>
      <c r="AH630" s="67">
        <f>'09-22 Gen Pivot'!W624</f>
        <v>0</v>
      </c>
      <c r="AJ630" s="197">
        <f>'09-22 Gen Pivot'!Y624</f>
        <v>0</v>
      </c>
      <c r="AL630" s="29">
        <f t="shared" si="252"/>
        <v>0</v>
      </c>
      <c r="AN630" s="29">
        <f t="shared" si="253"/>
        <v>0</v>
      </c>
      <c r="AP630" s="33">
        <f t="shared" si="254"/>
        <v>0</v>
      </c>
      <c r="AR630" s="197">
        <f>'09-22 Gen Pivot'!X624</f>
        <v>1404.9</v>
      </c>
    </row>
    <row r="631" spans="1:44" x14ac:dyDescent="0.25">
      <c r="A631" s="202">
        <f t="shared" si="251"/>
        <v>44830.83333333183</v>
      </c>
      <c r="B631" s="232"/>
      <c r="C631" s="174"/>
      <c r="D631" s="232"/>
      <c r="E631" s="131">
        <f t="shared" si="230"/>
        <v>0</v>
      </c>
      <c r="F631" s="50">
        <f t="shared" si="231"/>
        <v>0</v>
      </c>
      <c r="G631" s="49">
        <f t="shared" si="232"/>
        <v>0</v>
      </c>
      <c r="H631" s="54">
        <f>'09-22 Hourly Purch Alloc'!F625</f>
        <v>576.745</v>
      </c>
      <c r="I631" s="44">
        <f t="shared" si="233"/>
        <v>9.18</v>
      </c>
      <c r="J631" s="34">
        <f t="shared" si="234"/>
        <v>0</v>
      </c>
      <c r="K631" s="167">
        <f t="shared" si="235"/>
        <v>0</v>
      </c>
      <c r="L631" s="34">
        <f t="shared" si="236"/>
        <v>0</v>
      </c>
      <c r="M631" s="34">
        <f t="shared" si="237"/>
        <v>0</v>
      </c>
      <c r="N631" s="34">
        <f t="shared" si="238"/>
        <v>585.91999999999996</v>
      </c>
      <c r="O631" s="32">
        <f t="shared" si="239"/>
        <v>585.91999999999996</v>
      </c>
      <c r="P631" s="32">
        <f t="shared" si="240"/>
        <v>0</v>
      </c>
      <c r="Q631" s="32">
        <f t="shared" si="241"/>
        <v>0</v>
      </c>
      <c r="R631" s="36">
        <f t="shared" si="242"/>
        <v>0</v>
      </c>
      <c r="S631" s="36">
        <f t="shared" si="243"/>
        <v>0</v>
      </c>
      <c r="T631" s="36">
        <f t="shared" si="244"/>
        <v>0</v>
      </c>
      <c r="U631" s="196">
        <f>'09-22 Hourly Purch Alloc'!J625</f>
        <v>82.741001101006518</v>
      </c>
      <c r="V631" s="185">
        <f t="shared" si="245"/>
        <v>0</v>
      </c>
      <c r="W631" s="37">
        <f t="shared" si="246"/>
        <v>0</v>
      </c>
      <c r="X631" s="38">
        <f t="shared" si="247"/>
        <v>0</v>
      </c>
      <c r="Y631" s="39">
        <f t="shared" si="248"/>
        <v>0</v>
      </c>
      <c r="Z631" s="246"/>
      <c r="AA631" s="189">
        <f t="shared" si="249"/>
        <v>0</v>
      </c>
      <c r="AB631" s="25">
        <f t="shared" si="250"/>
        <v>0</v>
      </c>
      <c r="AD631" s="29"/>
      <c r="AE631" s="67">
        <f>'09-22 Gen Pivot'!V625</f>
        <v>0</v>
      </c>
      <c r="AF631" s="195">
        <f>'09-22 KP Int Load &amp; Marg Loss'!N621</f>
        <v>585.91999999999996</v>
      </c>
      <c r="AG631" s="302">
        <f>'09-22 KP Int Load &amp; Marg Loss'!V621</f>
        <v>9.18</v>
      </c>
      <c r="AH631" s="67">
        <f>'09-22 Gen Pivot'!W625</f>
        <v>0</v>
      </c>
      <c r="AJ631" s="197">
        <f>'09-22 Gen Pivot'!Y625</f>
        <v>0</v>
      </c>
      <c r="AL631" s="29">
        <f t="shared" si="252"/>
        <v>0</v>
      </c>
      <c r="AN631" s="29">
        <f t="shared" si="253"/>
        <v>0</v>
      </c>
      <c r="AP631" s="33">
        <f t="shared" si="254"/>
        <v>0</v>
      </c>
      <c r="AR631" s="197">
        <f>'09-22 Gen Pivot'!X625</f>
        <v>1404.9</v>
      </c>
    </row>
    <row r="632" spans="1:44" x14ac:dyDescent="0.25">
      <c r="A632" s="202">
        <f t="shared" si="251"/>
        <v>44830.874999998494</v>
      </c>
      <c r="B632" s="232"/>
      <c r="C632" s="174"/>
      <c r="D632" s="232"/>
      <c r="E632" s="131">
        <f t="shared" si="230"/>
        <v>0</v>
      </c>
      <c r="F632" s="50">
        <f t="shared" si="231"/>
        <v>0</v>
      </c>
      <c r="G632" s="49">
        <f t="shared" si="232"/>
        <v>0</v>
      </c>
      <c r="H632" s="54">
        <f>'09-22 Hourly Purch Alloc'!F626</f>
        <v>580.86399999999992</v>
      </c>
      <c r="I632" s="44">
        <f t="shared" si="233"/>
        <v>8.5699999999999985</v>
      </c>
      <c r="J632" s="34">
        <f t="shared" si="234"/>
        <v>0</v>
      </c>
      <c r="K632" s="167">
        <f t="shared" si="235"/>
        <v>0</v>
      </c>
      <c r="L632" s="34">
        <f t="shared" si="236"/>
        <v>0</v>
      </c>
      <c r="M632" s="34">
        <f t="shared" si="237"/>
        <v>0</v>
      </c>
      <c r="N632" s="34">
        <f t="shared" si="238"/>
        <v>589.43000000000006</v>
      </c>
      <c r="O632" s="32">
        <f t="shared" si="239"/>
        <v>589.43000000000006</v>
      </c>
      <c r="P632" s="32">
        <f t="shared" si="240"/>
        <v>0</v>
      </c>
      <c r="Q632" s="32">
        <f t="shared" si="241"/>
        <v>0</v>
      </c>
      <c r="R632" s="36">
        <f t="shared" si="242"/>
        <v>0</v>
      </c>
      <c r="S632" s="36">
        <f t="shared" si="243"/>
        <v>0</v>
      </c>
      <c r="T632" s="36">
        <f t="shared" si="244"/>
        <v>0</v>
      </c>
      <c r="U632" s="196">
        <f>'09-22 Hourly Purch Alloc'!J626</f>
        <v>61.103848983583084</v>
      </c>
      <c r="V632" s="185">
        <f t="shared" si="245"/>
        <v>0</v>
      </c>
      <c r="W632" s="37">
        <f t="shared" si="246"/>
        <v>0</v>
      </c>
      <c r="X632" s="38">
        <f t="shared" si="247"/>
        <v>0</v>
      </c>
      <c r="Y632" s="39">
        <f t="shared" si="248"/>
        <v>0</v>
      </c>
      <c r="Z632" s="246"/>
      <c r="AA632" s="189">
        <f t="shared" si="249"/>
        <v>0</v>
      </c>
      <c r="AB632" s="25">
        <f t="shared" si="250"/>
        <v>0</v>
      </c>
      <c r="AD632" s="29"/>
      <c r="AE632" s="67">
        <f>'09-22 Gen Pivot'!V626</f>
        <v>0</v>
      </c>
      <c r="AF632" s="195">
        <f>'09-22 KP Int Load &amp; Marg Loss'!N622</f>
        <v>589.43000000000006</v>
      </c>
      <c r="AG632" s="302">
        <f>'09-22 KP Int Load &amp; Marg Loss'!V622</f>
        <v>8.5699999999999985</v>
      </c>
      <c r="AH632" s="67">
        <f>'09-22 Gen Pivot'!W626</f>
        <v>0</v>
      </c>
      <c r="AJ632" s="197">
        <f>'09-22 Gen Pivot'!Y626</f>
        <v>0</v>
      </c>
      <c r="AL632" s="29">
        <f t="shared" si="252"/>
        <v>0</v>
      </c>
      <c r="AN632" s="29">
        <f t="shared" si="253"/>
        <v>0</v>
      </c>
      <c r="AP632" s="33">
        <f t="shared" si="254"/>
        <v>0</v>
      </c>
      <c r="AR632" s="197">
        <f>'09-22 Gen Pivot'!X626</f>
        <v>1404.9</v>
      </c>
    </row>
    <row r="633" spans="1:44" x14ac:dyDescent="0.25">
      <c r="A633" s="202">
        <f t="shared" si="251"/>
        <v>44830.916666665158</v>
      </c>
      <c r="B633" s="232"/>
      <c r="C633" s="174"/>
      <c r="D633" s="232"/>
      <c r="E633" s="131">
        <f t="shared" si="230"/>
        <v>0</v>
      </c>
      <c r="F633" s="50">
        <f t="shared" si="231"/>
        <v>0</v>
      </c>
      <c r="G633" s="49">
        <f t="shared" si="232"/>
        <v>0</v>
      </c>
      <c r="H633" s="54">
        <f>'09-22 Hourly Purch Alloc'!F627</f>
        <v>560.09800000000007</v>
      </c>
      <c r="I633" s="44">
        <f t="shared" si="233"/>
        <v>8.06</v>
      </c>
      <c r="J633" s="34">
        <f t="shared" si="234"/>
        <v>0</v>
      </c>
      <c r="K633" s="167">
        <f t="shared" si="235"/>
        <v>0</v>
      </c>
      <c r="L633" s="34">
        <f t="shared" si="236"/>
        <v>0</v>
      </c>
      <c r="M633" s="34">
        <f t="shared" si="237"/>
        <v>0</v>
      </c>
      <c r="N633" s="34">
        <f t="shared" si="238"/>
        <v>568.15</v>
      </c>
      <c r="O633" s="32">
        <f t="shared" si="239"/>
        <v>568.15</v>
      </c>
      <c r="P633" s="32">
        <f t="shared" si="240"/>
        <v>0</v>
      </c>
      <c r="Q633" s="32">
        <f t="shared" si="241"/>
        <v>0</v>
      </c>
      <c r="R633" s="36">
        <f t="shared" si="242"/>
        <v>0</v>
      </c>
      <c r="S633" s="36">
        <f t="shared" si="243"/>
        <v>0</v>
      </c>
      <c r="T633" s="36">
        <f t="shared" si="244"/>
        <v>0</v>
      </c>
      <c r="U633" s="196">
        <f>'09-22 Hourly Purch Alloc'!J627</f>
        <v>49.912770454456179</v>
      </c>
      <c r="V633" s="185">
        <f t="shared" si="245"/>
        <v>0</v>
      </c>
      <c r="W633" s="37">
        <f t="shared" si="246"/>
        <v>0</v>
      </c>
      <c r="X633" s="38">
        <f t="shared" si="247"/>
        <v>0</v>
      </c>
      <c r="Y633" s="39">
        <f t="shared" si="248"/>
        <v>0</v>
      </c>
      <c r="Z633" s="246"/>
      <c r="AA633" s="189">
        <f t="shared" si="249"/>
        <v>0</v>
      </c>
      <c r="AB633" s="25">
        <f t="shared" si="250"/>
        <v>0</v>
      </c>
      <c r="AD633" s="29"/>
      <c r="AE633" s="67">
        <f>'09-22 Gen Pivot'!V627</f>
        <v>0</v>
      </c>
      <c r="AF633" s="195">
        <f>'09-22 KP Int Load &amp; Marg Loss'!N623</f>
        <v>568.15</v>
      </c>
      <c r="AG633" s="302">
        <f>'09-22 KP Int Load &amp; Marg Loss'!V623</f>
        <v>8.06</v>
      </c>
      <c r="AH633" s="67">
        <f>'09-22 Gen Pivot'!W627</f>
        <v>0</v>
      </c>
      <c r="AJ633" s="197">
        <f>'09-22 Gen Pivot'!Y627</f>
        <v>0</v>
      </c>
      <c r="AL633" s="29">
        <f t="shared" si="252"/>
        <v>0</v>
      </c>
      <c r="AN633" s="29">
        <f t="shared" si="253"/>
        <v>0</v>
      </c>
      <c r="AP633" s="33">
        <f t="shared" si="254"/>
        <v>0</v>
      </c>
      <c r="AR633" s="197">
        <f>'09-22 Gen Pivot'!X627</f>
        <v>1404.9</v>
      </c>
    </row>
    <row r="634" spans="1:44" x14ac:dyDescent="0.25">
      <c r="A634" s="202">
        <f t="shared" si="251"/>
        <v>44830.958333331822</v>
      </c>
      <c r="B634" s="232"/>
      <c r="C634" s="174"/>
      <c r="D634" s="232"/>
      <c r="E634" s="131">
        <f t="shared" si="230"/>
        <v>0</v>
      </c>
      <c r="F634" s="50">
        <f t="shared" si="231"/>
        <v>0</v>
      </c>
      <c r="G634" s="49">
        <f t="shared" si="232"/>
        <v>0</v>
      </c>
      <c r="H634" s="54">
        <f>'09-22 Hourly Purch Alloc'!F628</f>
        <v>529.56299999999999</v>
      </c>
      <c r="I634" s="44">
        <f t="shared" si="233"/>
        <v>8.08</v>
      </c>
      <c r="J634" s="34">
        <f t="shared" si="234"/>
        <v>0</v>
      </c>
      <c r="K634" s="167">
        <f t="shared" si="235"/>
        <v>0</v>
      </c>
      <c r="L634" s="34">
        <f t="shared" si="236"/>
        <v>0</v>
      </c>
      <c r="M634" s="34">
        <f t="shared" si="237"/>
        <v>0</v>
      </c>
      <c r="N634" s="34">
        <f t="shared" si="238"/>
        <v>537.65</v>
      </c>
      <c r="O634" s="32">
        <f t="shared" si="239"/>
        <v>537.65</v>
      </c>
      <c r="P634" s="32">
        <f t="shared" si="240"/>
        <v>0</v>
      </c>
      <c r="Q634" s="32">
        <f t="shared" si="241"/>
        <v>0</v>
      </c>
      <c r="R634" s="36">
        <f t="shared" si="242"/>
        <v>0</v>
      </c>
      <c r="S634" s="36">
        <f t="shared" si="243"/>
        <v>0</v>
      </c>
      <c r="T634" s="36">
        <f t="shared" si="244"/>
        <v>0</v>
      </c>
      <c r="U634" s="196">
        <f>'09-22 Hourly Purch Alloc'!J628</f>
        <v>45.942114162054374</v>
      </c>
      <c r="V634" s="185">
        <f t="shared" si="245"/>
        <v>0</v>
      </c>
      <c r="W634" s="37">
        <f t="shared" si="246"/>
        <v>0</v>
      </c>
      <c r="X634" s="38">
        <f t="shared" si="247"/>
        <v>0</v>
      </c>
      <c r="Y634" s="39">
        <f t="shared" si="248"/>
        <v>0</v>
      </c>
      <c r="Z634" s="246"/>
      <c r="AA634" s="189">
        <f t="shared" si="249"/>
        <v>0</v>
      </c>
      <c r="AB634" s="25">
        <f t="shared" si="250"/>
        <v>0</v>
      </c>
      <c r="AD634" s="29"/>
      <c r="AE634" s="67">
        <f>'09-22 Gen Pivot'!V628</f>
        <v>0</v>
      </c>
      <c r="AF634" s="195">
        <f>'09-22 KP Int Load &amp; Marg Loss'!N624</f>
        <v>537.65</v>
      </c>
      <c r="AG634" s="302">
        <f>'09-22 KP Int Load &amp; Marg Loss'!V624</f>
        <v>8.08</v>
      </c>
      <c r="AH634" s="67">
        <f>'09-22 Gen Pivot'!W628</f>
        <v>0</v>
      </c>
      <c r="AJ634" s="197">
        <f>'09-22 Gen Pivot'!Y628</f>
        <v>0</v>
      </c>
      <c r="AL634" s="29">
        <f t="shared" si="252"/>
        <v>0</v>
      </c>
      <c r="AN634" s="29">
        <f t="shared" si="253"/>
        <v>0</v>
      </c>
      <c r="AP634" s="33">
        <f t="shared" si="254"/>
        <v>0</v>
      </c>
      <c r="AR634" s="197">
        <f>'09-22 Gen Pivot'!X628</f>
        <v>1404.9</v>
      </c>
    </row>
    <row r="635" spans="1:44" x14ac:dyDescent="0.25">
      <c r="A635" s="202">
        <f t="shared" si="251"/>
        <v>44830.999999998487</v>
      </c>
      <c r="B635" s="232"/>
      <c r="C635" s="174"/>
      <c r="D635" s="232"/>
      <c r="E635" s="131">
        <f t="shared" si="230"/>
        <v>0</v>
      </c>
      <c r="F635" s="50">
        <f t="shared" si="231"/>
        <v>0</v>
      </c>
      <c r="G635" s="49">
        <f t="shared" si="232"/>
        <v>0</v>
      </c>
      <c r="H635" s="54">
        <f>'09-22 Hourly Purch Alloc'!F629</f>
        <v>495.73699999999997</v>
      </c>
      <c r="I635" s="44">
        <f t="shared" si="233"/>
        <v>7.5600000000000005</v>
      </c>
      <c r="J635" s="34">
        <f t="shared" si="234"/>
        <v>0</v>
      </c>
      <c r="K635" s="167">
        <f t="shared" si="235"/>
        <v>0</v>
      </c>
      <c r="L635" s="34">
        <f t="shared" si="236"/>
        <v>0</v>
      </c>
      <c r="M635" s="34">
        <f t="shared" si="237"/>
        <v>0</v>
      </c>
      <c r="N635" s="34">
        <f t="shared" si="238"/>
        <v>503.28999999999996</v>
      </c>
      <c r="O635" s="32">
        <f t="shared" si="239"/>
        <v>503.28999999999996</v>
      </c>
      <c r="P635" s="32">
        <f t="shared" si="240"/>
        <v>0</v>
      </c>
      <c r="Q635" s="32">
        <f t="shared" si="241"/>
        <v>0</v>
      </c>
      <c r="R635" s="36">
        <f t="shared" si="242"/>
        <v>0</v>
      </c>
      <c r="S635" s="36">
        <f t="shared" si="243"/>
        <v>0</v>
      </c>
      <c r="T635" s="36">
        <f t="shared" si="244"/>
        <v>0</v>
      </c>
      <c r="U635" s="196">
        <f>'09-22 Hourly Purch Alloc'!J629</f>
        <v>41.203362813346601</v>
      </c>
      <c r="V635" s="185">
        <f t="shared" si="245"/>
        <v>0</v>
      </c>
      <c r="W635" s="37">
        <f t="shared" si="246"/>
        <v>0</v>
      </c>
      <c r="X635" s="38">
        <f t="shared" si="247"/>
        <v>0</v>
      </c>
      <c r="Y635" s="39">
        <f t="shared" si="248"/>
        <v>0</v>
      </c>
      <c r="Z635" s="246"/>
      <c r="AA635" s="189">
        <f t="shared" si="249"/>
        <v>0</v>
      </c>
      <c r="AB635" s="25">
        <f t="shared" si="250"/>
        <v>0</v>
      </c>
      <c r="AD635" s="29"/>
      <c r="AE635" s="67">
        <f>'09-22 Gen Pivot'!V629</f>
        <v>0</v>
      </c>
      <c r="AF635" s="195">
        <f>'09-22 KP Int Load &amp; Marg Loss'!N625</f>
        <v>503.28999999999996</v>
      </c>
      <c r="AG635" s="302">
        <f>'09-22 KP Int Load &amp; Marg Loss'!V625</f>
        <v>7.5600000000000005</v>
      </c>
      <c r="AH635" s="67">
        <f>'09-22 Gen Pivot'!W629</f>
        <v>0</v>
      </c>
      <c r="AJ635" s="197">
        <f>'09-22 Gen Pivot'!Y629</f>
        <v>0</v>
      </c>
      <c r="AL635" s="29">
        <f t="shared" si="252"/>
        <v>0</v>
      </c>
      <c r="AN635" s="29">
        <f t="shared" si="253"/>
        <v>0</v>
      </c>
      <c r="AP635" s="33">
        <f t="shared" si="254"/>
        <v>0</v>
      </c>
      <c r="AR635" s="197">
        <f>'09-22 Gen Pivot'!X629</f>
        <v>1404.9</v>
      </c>
    </row>
    <row r="636" spans="1:44" x14ac:dyDescent="0.25">
      <c r="A636" s="202">
        <f t="shared" si="251"/>
        <v>44831.041666665151</v>
      </c>
      <c r="B636" s="232"/>
      <c r="C636" s="174"/>
      <c r="D636" s="232"/>
      <c r="E636" s="131">
        <f t="shared" si="230"/>
        <v>0</v>
      </c>
      <c r="F636" s="50">
        <f t="shared" si="231"/>
        <v>0</v>
      </c>
      <c r="G636" s="49">
        <f t="shared" si="232"/>
        <v>0</v>
      </c>
      <c r="H636" s="54">
        <f>'09-22 Hourly Purch Alloc'!F630</f>
        <v>468.495</v>
      </c>
      <c r="I636" s="44">
        <f t="shared" si="233"/>
        <v>7.08</v>
      </c>
      <c r="J636" s="34">
        <f t="shared" si="234"/>
        <v>0</v>
      </c>
      <c r="K636" s="167">
        <f t="shared" si="235"/>
        <v>0</v>
      </c>
      <c r="L636" s="34">
        <f t="shared" si="236"/>
        <v>0</v>
      </c>
      <c r="M636" s="34">
        <f t="shared" si="237"/>
        <v>0</v>
      </c>
      <c r="N636" s="34">
        <f t="shared" si="238"/>
        <v>475.58</v>
      </c>
      <c r="O636" s="32">
        <f t="shared" si="239"/>
        <v>475.58</v>
      </c>
      <c r="P636" s="32">
        <f t="shared" si="240"/>
        <v>0</v>
      </c>
      <c r="Q636" s="32">
        <f t="shared" si="241"/>
        <v>0</v>
      </c>
      <c r="R636" s="36">
        <f t="shared" si="242"/>
        <v>0</v>
      </c>
      <c r="S636" s="36">
        <f t="shared" si="243"/>
        <v>0</v>
      </c>
      <c r="T636" s="36">
        <f t="shared" si="244"/>
        <v>0</v>
      </c>
      <c r="U636" s="196">
        <f>'09-22 Hourly Purch Alloc'!J630</f>
        <v>36.444253620636296</v>
      </c>
      <c r="V636" s="185">
        <f t="shared" si="245"/>
        <v>0</v>
      </c>
      <c r="W636" s="37">
        <f t="shared" si="246"/>
        <v>0</v>
      </c>
      <c r="X636" s="38">
        <f t="shared" si="247"/>
        <v>0</v>
      </c>
      <c r="Y636" s="39">
        <f t="shared" si="248"/>
        <v>0</v>
      </c>
      <c r="Z636" s="246"/>
      <c r="AA636" s="189">
        <f t="shared" si="249"/>
        <v>0</v>
      </c>
      <c r="AB636" s="25">
        <f t="shared" si="250"/>
        <v>0</v>
      </c>
      <c r="AD636" s="29"/>
      <c r="AE636" s="67">
        <f>'09-22 Gen Pivot'!V630</f>
        <v>0</v>
      </c>
      <c r="AF636" s="195">
        <f>'09-22 KP Int Load &amp; Marg Loss'!N626</f>
        <v>475.58</v>
      </c>
      <c r="AG636" s="302">
        <f>'09-22 KP Int Load &amp; Marg Loss'!V626</f>
        <v>7.08</v>
      </c>
      <c r="AH636" s="67">
        <f>'09-22 Gen Pivot'!W630</f>
        <v>0</v>
      </c>
      <c r="AJ636" s="197">
        <f>'09-22 Gen Pivot'!Y630</f>
        <v>0</v>
      </c>
      <c r="AL636" s="29">
        <f t="shared" si="252"/>
        <v>0</v>
      </c>
      <c r="AN636" s="29">
        <f t="shared" si="253"/>
        <v>0</v>
      </c>
      <c r="AP636" s="33">
        <f t="shared" si="254"/>
        <v>0</v>
      </c>
      <c r="AR636" s="197">
        <f>'09-22 Gen Pivot'!X630</f>
        <v>1404.9</v>
      </c>
    </row>
    <row r="637" spans="1:44" x14ac:dyDescent="0.25">
      <c r="A637" s="202">
        <f t="shared" si="251"/>
        <v>44831.083333331815</v>
      </c>
      <c r="B637" s="232"/>
      <c r="C637" s="174"/>
      <c r="D637" s="232"/>
      <c r="E637" s="131">
        <f t="shared" si="230"/>
        <v>0</v>
      </c>
      <c r="F637" s="50">
        <f t="shared" si="231"/>
        <v>0</v>
      </c>
      <c r="G637" s="49">
        <f t="shared" si="232"/>
        <v>0</v>
      </c>
      <c r="H637" s="54">
        <f>'09-22 Hourly Purch Alloc'!F631</f>
        <v>461.06</v>
      </c>
      <c r="I637" s="44">
        <f t="shared" si="233"/>
        <v>6.87</v>
      </c>
      <c r="J637" s="34">
        <f t="shared" si="234"/>
        <v>0</v>
      </c>
      <c r="K637" s="167">
        <f t="shared" si="235"/>
        <v>0</v>
      </c>
      <c r="L637" s="34">
        <f t="shared" si="236"/>
        <v>0</v>
      </c>
      <c r="M637" s="34">
        <f t="shared" si="237"/>
        <v>0</v>
      </c>
      <c r="N637" s="34">
        <f t="shared" si="238"/>
        <v>467.93</v>
      </c>
      <c r="O637" s="32">
        <f t="shared" si="239"/>
        <v>467.93</v>
      </c>
      <c r="P637" s="32">
        <f t="shared" si="240"/>
        <v>0</v>
      </c>
      <c r="Q637" s="32">
        <f t="shared" si="241"/>
        <v>0</v>
      </c>
      <c r="R637" s="36">
        <f t="shared" si="242"/>
        <v>0</v>
      </c>
      <c r="S637" s="36">
        <f t="shared" si="243"/>
        <v>0</v>
      </c>
      <c r="T637" s="36">
        <f t="shared" si="244"/>
        <v>0</v>
      </c>
      <c r="U637" s="196">
        <f>'09-22 Hourly Purch Alloc'!J631</f>
        <v>35.360000867566043</v>
      </c>
      <c r="V637" s="185">
        <f t="shared" si="245"/>
        <v>0</v>
      </c>
      <c r="W637" s="37">
        <f t="shared" si="246"/>
        <v>0</v>
      </c>
      <c r="X637" s="38">
        <f t="shared" si="247"/>
        <v>0</v>
      </c>
      <c r="Y637" s="39">
        <f t="shared" si="248"/>
        <v>0</v>
      </c>
      <c r="Z637" s="246"/>
      <c r="AA637" s="189">
        <f t="shared" si="249"/>
        <v>0</v>
      </c>
      <c r="AB637" s="25">
        <f t="shared" si="250"/>
        <v>0</v>
      </c>
      <c r="AD637" s="29"/>
      <c r="AE637" s="67">
        <f>'09-22 Gen Pivot'!V631</f>
        <v>0</v>
      </c>
      <c r="AF637" s="195">
        <f>'09-22 KP Int Load &amp; Marg Loss'!N627</f>
        <v>467.93</v>
      </c>
      <c r="AG637" s="302">
        <f>'09-22 KP Int Load &amp; Marg Loss'!V627</f>
        <v>6.87</v>
      </c>
      <c r="AH637" s="67">
        <f>'09-22 Gen Pivot'!W631</f>
        <v>0</v>
      </c>
      <c r="AJ637" s="197">
        <f>'09-22 Gen Pivot'!Y631</f>
        <v>0</v>
      </c>
      <c r="AL637" s="29">
        <f t="shared" si="252"/>
        <v>0</v>
      </c>
      <c r="AN637" s="29">
        <f t="shared" si="253"/>
        <v>0</v>
      </c>
      <c r="AP637" s="33">
        <f t="shared" si="254"/>
        <v>0</v>
      </c>
      <c r="AR637" s="197">
        <f>'09-22 Gen Pivot'!X631</f>
        <v>1404.9</v>
      </c>
    </row>
    <row r="638" spans="1:44" x14ac:dyDescent="0.25">
      <c r="A638" s="202">
        <f t="shared" si="251"/>
        <v>44831.124999998479</v>
      </c>
      <c r="B638" s="232"/>
      <c r="C638" s="174"/>
      <c r="D638" s="232"/>
      <c r="E638" s="131">
        <f t="shared" si="230"/>
        <v>0</v>
      </c>
      <c r="F638" s="50">
        <f t="shared" si="231"/>
        <v>0</v>
      </c>
      <c r="G638" s="49">
        <f t="shared" si="232"/>
        <v>0</v>
      </c>
      <c r="H638" s="54">
        <f>'09-22 Hourly Purch Alloc'!F632</f>
        <v>460.15000000000003</v>
      </c>
      <c r="I638" s="44">
        <f t="shared" si="233"/>
        <v>6.78</v>
      </c>
      <c r="J638" s="34">
        <f t="shared" si="234"/>
        <v>0</v>
      </c>
      <c r="K638" s="167">
        <f t="shared" si="235"/>
        <v>0</v>
      </c>
      <c r="L638" s="34">
        <f t="shared" si="236"/>
        <v>0</v>
      </c>
      <c r="M638" s="34">
        <f t="shared" si="237"/>
        <v>0</v>
      </c>
      <c r="N638" s="34">
        <f t="shared" si="238"/>
        <v>466.93</v>
      </c>
      <c r="O638" s="32">
        <f t="shared" si="239"/>
        <v>466.93</v>
      </c>
      <c r="P638" s="32">
        <f t="shared" si="240"/>
        <v>0</v>
      </c>
      <c r="Q638" s="32">
        <f t="shared" si="241"/>
        <v>0</v>
      </c>
      <c r="R638" s="36">
        <f t="shared" si="242"/>
        <v>0</v>
      </c>
      <c r="S638" s="36">
        <f t="shared" si="243"/>
        <v>0</v>
      </c>
      <c r="T638" s="36">
        <f t="shared" si="244"/>
        <v>0</v>
      </c>
      <c r="U638" s="196">
        <f>'09-22 Hourly Purch Alloc'!J632</f>
        <v>33.545772682820818</v>
      </c>
      <c r="V638" s="185">
        <f t="shared" si="245"/>
        <v>0</v>
      </c>
      <c r="W638" s="37">
        <f t="shared" si="246"/>
        <v>0</v>
      </c>
      <c r="X638" s="38">
        <f t="shared" si="247"/>
        <v>0</v>
      </c>
      <c r="Y638" s="39">
        <f t="shared" si="248"/>
        <v>0</v>
      </c>
      <c r="Z638" s="246"/>
      <c r="AA638" s="189">
        <f t="shared" si="249"/>
        <v>0</v>
      </c>
      <c r="AB638" s="25">
        <f t="shared" si="250"/>
        <v>0</v>
      </c>
      <c r="AD638" s="29"/>
      <c r="AE638" s="67">
        <f>'09-22 Gen Pivot'!V632</f>
        <v>0</v>
      </c>
      <c r="AF638" s="195">
        <f>'09-22 KP Int Load &amp; Marg Loss'!N628</f>
        <v>466.93</v>
      </c>
      <c r="AG638" s="302">
        <f>'09-22 KP Int Load &amp; Marg Loss'!V628</f>
        <v>6.78</v>
      </c>
      <c r="AH638" s="67">
        <f>'09-22 Gen Pivot'!W632</f>
        <v>0</v>
      </c>
      <c r="AJ638" s="197">
        <f>'09-22 Gen Pivot'!Y632</f>
        <v>0</v>
      </c>
      <c r="AL638" s="29">
        <f t="shared" si="252"/>
        <v>0</v>
      </c>
      <c r="AN638" s="29">
        <f t="shared" si="253"/>
        <v>0</v>
      </c>
      <c r="AP638" s="33">
        <f t="shared" si="254"/>
        <v>0</v>
      </c>
      <c r="AR638" s="197">
        <f>'09-22 Gen Pivot'!X632</f>
        <v>1404.9</v>
      </c>
    </row>
    <row r="639" spans="1:44" x14ac:dyDescent="0.25">
      <c r="A639" s="202">
        <f t="shared" si="251"/>
        <v>44831.166666665144</v>
      </c>
      <c r="B639" s="232"/>
      <c r="C639" s="174"/>
      <c r="D639" s="232"/>
      <c r="E639" s="131">
        <f t="shared" si="230"/>
        <v>0</v>
      </c>
      <c r="F639" s="50">
        <f t="shared" si="231"/>
        <v>0</v>
      </c>
      <c r="G639" s="49">
        <f t="shared" si="232"/>
        <v>0</v>
      </c>
      <c r="H639" s="54">
        <f>'09-22 Hourly Purch Alloc'!F633</f>
        <v>457.83700000000005</v>
      </c>
      <c r="I639" s="44">
        <f t="shared" si="233"/>
        <v>6.57</v>
      </c>
      <c r="J639" s="34">
        <f t="shared" si="234"/>
        <v>0</v>
      </c>
      <c r="K639" s="167">
        <f t="shared" si="235"/>
        <v>0</v>
      </c>
      <c r="L639" s="34">
        <f t="shared" si="236"/>
        <v>0</v>
      </c>
      <c r="M639" s="34">
        <f t="shared" si="237"/>
        <v>0</v>
      </c>
      <c r="N639" s="34">
        <f t="shared" si="238"/>
        <v>464.42</v>
      </c>
      <c r="O639" s="32">
        <f t="shared" si="239"/>
        <v>464.42</v>
      </c>
      <c r="P639" s="32">
        <f t="shared" si="240"/>
        <v>0</v>
      </c>
      <c r="Q639" s="32">
        <f t="shared" si="241"/>
        <v>0</v>
      </c>
      <c r="R639" s="36">
        <f t="shared" si="242"/>
        <v>0</v>
      </c>
      <c r="S639" s="36">
        <f t="shared" si="243"/>
        <v>0</v>
      </c>
      <c r="T639" s="36">
        <f t="shared" si="244"/>
        <v>0</v>
      </c>
      <c r="U639" s="196">
        <f>'09-22 Hourly Purch Alloc'!J633</f>
        <v>32.130317857665496</v>
      </c>
      <c r="V639" s="185">
        <f t="shared" si="245"/>
        <v>0</v>
      </c>
      <c r="W639" s="37">
        <f t="shared" si="246"/>
        <v>0</v>
      </c>
      <c r="X639" s="38">
        <f t="shared" si="247"/>
        <v>0</v>
      </c>
      <c r="Y639" s="39">
        <f t="shared" si="248"/>
        <v>0</v>
      </c>
      <c r="Z639" s="246"/>
      <c r="AA639" s="189">
        <f t="shared" si="249"/>
        <v>0</v>
      </c>
      <c r="AB639" s="25">
        <f t="shared" si="250"/>
        <v>0</v>
      </c>
      <c r="AD639" s="29"/>
      <c r="AE639" s="67">
        <f>'09-22 Gen Pivot'!V633</f>
        <v>0</v>
      </c>
      <c r="AF639" s="195">
        <f>'09-22 KP Int Load &amp; Marg Loss'!N629</f>
        <v>464.42</v>
      </c>
      <c r="AG639" s="302">
        <f>'09-22 KP Int Load &amp; Marg Loss'!V629</f>
        <v>6.57</v>
      </c>
      <c r="AH639" s="67">
        <f>'09-22 Gen Pivot'!W633</f>
        <v>0</v>
      </c>
      <c r="AJ639" s="197">
        <f>'09-22 Gen Pivot'!Y633</f>
        <v>0</v>
      </c>
      <c r="AL639" s="29">
        <f t="shared" si="252"/>
        <v>0</v>
      </c>
      <c r="AN639" s="29">
        <f t="shared" si="253"/>
        <v>0</v>
      </c>
      <c r="AP639" s="33">
        <f t="shared" si="254"/>
        <v>0</v>
      </c>
      <c r="AR639" s="197">
        <f>'09-22 Gen Pivot'!X633</f>
        <v>1404.9</v>
      </c>
    </row>
    <row r="640" spans="1:44" x14ac:dyDescent="0.25">
      <c r="A640" s="202">
        <f t="shared" si="251"/>
        <v>44831.208333331808</v>
      </c>
      <c r="B640" s="232"/>
      <c r="C640" s="174"/>
      <c r="D640" s="232"/>
      <c r="E640" s="131">
        <f t="shared" si="230"/>
        <v>0</v>
      </c>
      <c r="F640" s="50">
        <f t="shared" si="231"/>
        <v>0</v>
      </c>
      <c r="G640" s="49">
        <f t="shared" si="232"/>
        <v>0</v>
      </c>
      <c r="H640" s="54">
        <f>'09-22 Hourly Purch Alloc'!F634</f>
        <v>460.61900000000003</v>
      </c>
      <c r="I640" s="44">
        <f t="shared" si="233"/>
        <v>6.56</v>
      </c>
      <c r="J640" s="34">
        <f t="shared" si="234"/>
        <v>0</v>
      </c>
      <c r="K640" s="167">
        <f t="shared" si="235"/>
        <v>0</v>
      </c>
      <c r="L640" s="34">
        <f t="shared" si="236"/>
        <v>0</v>
      </c>
      <c r="M640" s="34">
        <f t="shared" si="237"/>
        <v>0</v>
      </c>
      <c r="N640" s="34">
        <f t="shared" si="238"/>
        <v>467.16999999999996</v>
      </c>
      <c r="O640" s="32">
        <f t="shared" si="239"/>
        <v>467.16999999999996</v>
      </c>
      <c r="P640" s="32">
        <f t="shared" si="240"/>
        <v>0</v>
      </c>
      <c r="Q640" s="32">
        <f t="shared" si="241"/>
        <v>0</v>
      </c>
      <c r="R640" s="36">
        <f t="shared" si="242"/>
        <v>0</v>
      </c>
      <c r="S640" s="36">
        <f t="shared" si="243"/>
        <v>0</v>
      </c>
      <c r="T640" s="36">
        <f t="shared" si="244"/>
        <v>0</v>
      </c>
      <c r="U640" s="196">
        <f>'09-22 Hourly Purch Alloc'!J634</f>
        <v>33.710925545841569</v>
      </c>
      <c r="V640" s="185">
        <f t="shared" si="245"/>
        <v>0</v>
      </c>
      <c r="W640" s="37">
        <f t="shared" si="246"/>
        <v>0</v>
      </c>
      <c r="X640" s="38">
        <f t="shared" si="247"/>
        <v>0</v>
      </c>
      <c r="Y640" s="39">
        <f t="shared" si="248"/>
        <v>0</v>
      </c>
      <c r="Z640" s="246"/>
      <c r="AA640" s="189">
        <f t="shared" si="249"/>
        <v>0</v>
      </c>
      <c r="AB640" s="25">
        <f t="shared" si="250"/>
        <v>0</v>
      </c>
      <c r="AD640" s="29"/>
      <c r="AE640" s="67">
        <f>'09-22 Gen Pivot'!V634</f>
        <v>0</v>
      </c>
      <c r="AF640" s="195">
        <f>'09-22 KP Int Load &amp; Marg Loss'!N630</f>
        <v>467.16999999999996</v>
      </c>
      <c r="AG640" s="302">
        <f>'09-22 KP Int Load &amp; Marg Loss'!V630</f>
        <v>6.56</v>
      </c>
      <c r="AH640" s="67">
        <f>'09-22 Gen Pivot'!W634</f>
        <v>0</v>
      </c>
      <c r="AJ640" s="197">
        <f>'09-22 Gen Pivot'!Y634</f>
        <v>0</v>
      </c>
      <c r="AL640" s="29">
        <f t="shared" si="252"/>
        <v>0</v>
      </c>
      <c r="AN640" s="29">
        <f t="shared" si="253"/>
        <v>0</v>
      </c>
      <c r="AP640" s="33">
        <f t="shared" si="254"/>
        <v>0</v>
      </c>
      <c r="AR640" s="197">
        <f>'09-22 Gen Pivot'!X634</f>
        <v>1404.9</v>
      </c>
    </row>
    <row r="641" spans="1:44" x14ac:dyDescent="0.25">
      <c r="A641" s="202">
        <f t="shared" si="251"/>
        <v>44831.249999998472</v>
      </c>
      <c r="B641" s="232"/>
      <c r="C641" s="174"/>
      <c r="D641" s="232"/>
      <c r="E641" s="131">
        <f t="shared" si="230"/>
        <v>0</v>
      </c>
      <c r="F641" s="50">
        <f t="shared" si="231"/>
        <v>0</v>
      </c>
      <c r="G641" s="49">
        <f t="shared" si="232"/>
        <v>0</v>
      </c>
      <c r="H641" s="54">
        <f>'09-22 Hourly Purch Alloc'!F635</f>
        <v>490.10199999999998</v>
      </c>
      <c r="I641" s="44">
        <f t="shared" si="233"/>
        <v>6.97</v>
      </c>
      <c r="J641" s="34">
        <f t="shared" si="234"/>
        <v>0</v>
      </c>
      <c r="K641" s="167">
        <f t="shared" si="235"/>
        <v>0</v>
      </c>
      <c r="L641" s="34">
        <f t="shared" si="236"/>
        <v>0</v>
      </c>
      <c r="M641" s="34">
        <f t="shared" si="237"/>
        <v>0</v>
      </c>
      <c r="N641" s="34">
        <f t="shared" si="238"/>
        <v>497.07</v>
      </c>
      <c r="O641" s="32">
        <f t="shared" si="239"/>
        <v>497.07</v>
      </c>
      <c r="P641" s="32">
        <f t="shared" si="240"/>
        <v>0</v>
      </c>
      <c r="Q641" s="32">
        <f t="shared" si="241"/>
        <v>0</v>
      </c>
      <c r="R641" s="36">
        <f t="shared" si="242"/>
        <v>0</v>
      </c>
      <c r="S641" s="36">
        <f t="shared" si="243"/>
        <v>0</v>
      </c>
      <c r="T641" s="36">
        <f t="shared" si="244"/>
        <v>0</v>
      </c>
      <c r="U641" s="196">
        <f>'09-22 Hourly Purch Alloc'!J635</f>
        <v>40.254457068120523</v>
      </c>
      <c r="V641" s="185">
        <f t="shared" si="245"/>
        <v>0</v>
      </c>
      <c r="W641" s="37">
        <f t="shared" si="246"/>
        <v>0</v>
      </c>
      <c r="X641" s="38">
        <f t="shared" si="247"/>
        <v>0</v>
      </c>
      <c r="Y641" s="39">
        <f t="shared" si="248"/>
        <v>0</v>
      </c>
      <c r="Z641" s="246"/>
      <c r="AA641" s="189">
        <f t="shared" si="249"/>
        <v>0</v>
      </c>
      <c r="AB641" s="25">
        <f t="shared" si="250"/>
        <v>0</v>
      </c>
      <c r="AD641" s="29"/>
      <c r="AE641" s="67">
        <f>'09-22 Gen Pivot'!V635</f>
        <v>0</v>
      </c>
      <c r="AF641" s="195">
        <f>'09-22 KP Int Load &amp; Marg Loss'!N631</f>
        <v>497.07</v>
      </c>
      <c r="AG641" s="302">
        <f>'09-22 KP Int Load &amp; Marg Loss'!V631</f>
        <v>6.97</v>
      </c>
      <c r="AH641" s="67">
        <f>'09-22 Gen Pivot'!W635</f>
        <v>0</v>
      </c>
      <c r="AJ641" s="197">
        <f>'09-22 Gen Pivot'!Y635</f>
        <v>0</v>
      </c>
      <c r="AL641" s="29">
        <f t="shared" si="252"/>
        <v>0</v>
      </c>
      <c r="AN641" s="29">
        <f t="shared" si="253"/>
        <v>0</v>
      </c>
      <c r="AP641" s="33">
        <f t="shared" si="254"/>
        <v>0</v>
      </c>
      <c r="AR641" s="197">
        <f>'09-22 Gen Pivot'!X635</f>
        <v>1404.9</v>
      </c>
    </row>
    <row r="642" spans="1:44" x14ac:dyDescent="0.25">
      <c r="A642" s="202">
        <f t="shared" si="251"/>
        <v>44831.291666665136</v>
      </c>
      <c r="B642" s="232"/>
      <c r="C642" s="174"/>
      <c r="D642" s="232"/>
      <c r="E642" s="131">
        <f t="shared" si="230"/>
        <v>0</v>
      </c>
      <c r="F642" s="50">
        <f t="shared" si="231"/>
        <v>0</v>
      </c>
      <c r="G642" s="49">
        <f t="shared" si="232"/>
        <v>0</v>
      </c>
      <c r="H642" s="54">
        <f>'09-22 Hourly Purch Alloc'!F636</f>
        <v>546.2829999999999</v>
      </c>
      <c r="I642" s="44">
        <f t="shared" si="233"/>
        <v>8.0499999999999989</v>
      </c>
      <c r="J642" s="34">
        <f t="shared" si="234"/>
        <v>0</v>
      </c>
      <c r="K642" s="167">
        <f t="shared" si="235"/>
        <v>0</v>
      </c>
      <c r="L642" s="34">
        <f t="shared" si="236"/>
        <v>0</v>
      </c>
      <c r="M642" s="34">
        <f t="shared" si="237"/>
        <v>0</v>
      </c>
      <c r="N642" s="34">
        <f t="shared" si="238"/>
        <v>554.33999999999992</v>
      </c>
      <c r="O642" s="32">
        <f t="shared" si="239"/>
        <v>554.33999999999992</v>
      </c>
      <c r="P642" s="32">
        <f t="shared" si="240"/>
        <v>0</v>
      </c>
      <c r="Q642" s="32">
        <f t="shared" si="241"/>
        <v>0</v>
      </c>
      <c r="R642" s="36">
        <f t="shared" si="242"/>
        <v>0</v>
      </c>
      <c r="S642" s="36">
        <f t="shared" si="243"/>
        <v>0</v>
      </c>
      <c r="T642" s="36">
        <f t="shared" si="244"/>
        <v>0</v>
      </c>
      <c r="U642" s="196">
        <f>'09-22 Hourly Purch Alloc'!J636</f>
        <v>61.946319242956498</v>
      </c>
      <c r="V642" s="185">
        <f t="shared" si="245"/>
        <v>0</v>
      </c>
      <c r="W642" s="37">
        <f t="shared" si="246"/>
        <v>0</v>
      </c>
      <c r="X642" s="38">
        <f t="shared" si="247"/>
        <v>0</v>
      </c>
      <c r="Y642" s="39">
        <f t="shared" si="248"/>
        <v>0</v>
      </c>
      <c r="Z642" s="246"/>
      <c r="AA642" s="189">
        <f t="shared" si="249"/>
        <v>0</v>
      </c>
      <c r="AB642" s="25">
        <f t="shared" si="250"/>
        <v>0</v>
      </c>
      <c r="AD642" s="29"/>
      <c r="AE642" s="67">
        <f>'09-22 Gen Pivot'!V636</f>
        <v>0</v>
      </c>
      <c r="AF642" s="195">
        <f>'09-22 KP Int Load &amp; Marg Loss'!N632</f>
        <v>554.33999999999992</v>
      </c>
      <c r="AG642" s="302">
        <f>'09-22 KP Int Load &amp; Marg Loss'!V632</f>
        <v>8.0499999999999989</v>
      </c>
      <c r="AH642" s="67">
        <f>'09-22 Gen Pivot'!W636</f>
        <v>0</v>
      </c>
      <c r="AJ642" s="197">
        <f>'09-22 Gen Pivot'!Y636</f>
        <v>0</v>
      </c>
      <c r="AL642" s="29">
        <f t="shared" si="252"/>
        <v>0</v>
      </c>
      <c r="AN642" s="29">
        <f t="shared" si="253"/>
        <v>0</v>
      </c>
      <c r="AP642" s="33">
        <f t="shared" si="254"/>
        <v>0</v>
      </c>
      <c r="AR642" s="197">
        <f>'09-22 Gen Pivot'!X636</f>
        <v>1404.9</v>
      </c>
    </row>
    <row r="643" spans="1:44" x14ac:dyDescent="0.25">
      <c r="A643" s="202">
        <f t="shared" si="251"/>
        <v>44831.333333331801</v>
      </c>
      <c r="B643" s="232"/>
      <c r="C643" s="174"/>
      <c r="D643" s="232"/>
      <c r="E643" s="131">
        <f t="shared" si="230"/>
        <v>0</v>
      </c>
      <c r="F643" s="50">
        <f t="shared" si="231"/>
        <v>0</v>
      </c>
      <c r="G643" s="49">
        <f t="shared" si="232"/>
        <v>0</v>
      </c>
      <c r="H643" s="54">
        <f>'09-22 Hourly Purch Alloc'!F637</f>
        <v>572.41000000000008</v>
      </c>
      <c r="I643" s="44">
        <f t="shared" si="233"/>
        <v>8.3699999999999992</v>
      </c>
      <c r="J643" s="34">
        <f t="shared" si="234"/>
        <v>0</v>
      </c>
      <c r="K643" s="167">
        <f t="shared" si="235"/>
        <v>0</v>
      </c>
      <c r="L643" s="34">
        <f t="shared" si="236"/>
        <v>0</v>
      </c>
      <c r="M643" s="34">
        <f t="shared" si="237"/>
        <v>0</v>
      </c>
      <c r="N643" s="34">
        <f t="shared" si="238"/>
        <v>580.77</v>
      </c>
      <c r="O643" s="32">
        <f t="shared" si="239"/>
        <v>580.77</v>
      </c>
      <c r="P643" s="32">
        <f t="shared" si="240"/>
        <v>0</v>
      </c>
      <c r="Q643" s="32">
        <f t="shared" si="241"/>
        <v>0</v>
      </c>
      <c r="R643" s="36">
        <f t="shared" si="242"/>
        <v>0</v>
      </c>
      <c r="S643" s="36">
        <f t="shared" si="243"/>
        <v>0</v>
      </c>
      <c r="T643" s="36">
        <f t="shared" si="244"/>
        <v>0</v>
      </c>
      <c r="U643" s="196">
        <f>'09-22 Hourly Purch Alloc'!J637</f>
        <v>60.850392987543884</v>
      </c>
      <c r="V643" s="185">
        <f t="shared" si="245"/>
        <v>0</v>
      </c>
      <c r="W643" s="37">
        <f t="shared" si="246"/>
        <v>0</v>
      </c>
      <c r="X643" s="38">
        <f t="shared" si="247"/>
        <v>0</v>
      </c>
      <c r="Y643" s="39">
        <f t="shared" si="248"/>
        <v>0</v>
      </c>
      <c r="Z643" s="246"/>
      <c r="AA643" s="189">
        <f t="shared" si="249"/>
        <v>0</v>
      </c>
      <c r="AB643" s="25">
        <f t="shared" si="250"/>
        <v>0</v>
      </c>
      <c r="AD643" s="29"/>
      <c r="AE643" s="67">
        <f>'09-22 Gen Pivot'!V637</f>
        <v>0</v>
      </c>
      <c r="AF643" s="195">
        <f>'09-22 KP Int Load &amp; Marg Loss'!N633</f>
        <v>580.77</v>
      </c>
      <c r="AG643" s="302">
        <f>'09-22 KP Int Load &amp; Marg Loss'!V633</f>
        <v>8.3699999999999992</v>
      </c>
      <c r="AH643" s="67">
        <f>'09-22 Gen Pivot'!W637</f>
        <v>0</v>
      </c>
      <c r="AJ643" s="197">
        <f>'09-22 Gen Pivot'!Y637</f>
        <v>0</v>
      </c>
      <c r="AL643" s="29">
        <f t="shared" si="252"/>
        <v>0</v>
      </c>
      <c r="AN643" s="29">
        <f t="shared" si="253"/>
        <v>0</v>
      </c>
      <c r="AP643" s="33">
        <f t="shared" si="254"/>
        <v>0</v>
      </c>
      <c r="AR643" s="197">
        <f>'09-22 Gen Pivot'!X637</f>
        <v>1404.9</v>
      </c>
    </row>
    <row r="644" spans="1:44" x14ac:dyDescent="0.25">
      <c r="A644" s="202">
        <f t="shared" si="251"/>
        <v>44831.374999998465</v>
      </c>
      <c r="B644" s="232"/>
      <c r="C644" s="174"/>
      <c r="D644" s="232"/>
      <c r="E644" s="131">
        <f t="shared" si="230"/>
        <v>0</v>
      </c>
      <c r="F644" s="50">
        <f t="shared" si="231"/>
        <v>0</v>
      </c>
      <c r="G644" s="49">
        <f t="shared" si="232"/>
        <v>0</v>
      </c>
      <c r="H644" s="54">
        <f>'09-22 Hourly Purch Alloc'!F638</f>
        <v>578.58999999999992</v>
      </c>
      <c r="I644" s="44">
        <f t="shared" si="233"/>
        <v>8.26</v>
      </c>
      <c r="J644" s="34">
        <f t="shared" si="234"/>
        <v>0</v>
      </c>
      <c r="K644" s="167">
        <f t="shared" si="235"/>
        <v>0</v>
      </c>
      <c r="L644" s="34">
        <f t="shared" si="236"/>
        <v>0</v>
      </c>
      <c r="M644" s="34">
        <f t="shared" si="237"/>
        <v>0</v>
      </c>
      <c r="N644" s="34">
        <f t="shared" si="238"/>
        <v>586.83999999999992</v>
      </c>
      <c r="O644" s="32">
        <f t="shared" si="239"/>
        <v>586.83999999999992</v>
      </c>
      <c r="P644" s="32">
        <f t="shared" si="240"/>
        <v>0</v>
      </c>
      <c r="Q644" s="32">
        <f t="shared" si="241"/>
        <v>0</v>
      </c>
      <c r="R644" s="36">
        <f t="shared" si="242"/>
        <v>0</v>
      </c>
      <c r="S644" s="36">
        <f t="shared" si="243"/>
        <v>0</v>
      </c>
      <c r="T644" s="36">
        <f t="shared" si="244"/>
        <v>0</v>
      </c>
      <c r="U644" s="196">
        <f>'09-22 Hourly Purch Alloc'!J638</f>
        <v>51.267814773846773</v>
      </c>
      <c r="V644" s="185">
        <f t="shared" si="245"/>
        <v>0</v>
      </c>
      <c r="W644" s="37">
        <f t="shared" si="246"/>
        <v>0</v>
      </c>
      <c r="X644" s="38">
        <f t="shared" si="247"/>
        <v>0</v>
      </c>
      <c r="Y644" s="39">
        <f t="shared" si="248"/>
        <v>0</v>
      </c>
      <c r="Z644" s="246"/>
      <c r="AA644" s="189">
        <f t="shared" si="249"/>
        <v>0</v>
      </c>
      <c r="AB644" s="25">
        <f t="shared" si="250"/>
        <v>0</v>
      </c>
      <c r="AD644" s="29"/>
      <c r="AE644" s="67">
        <f>'09-22 Gen Pivot'!V638</f>
        <v>0</v>
      </c>
      <c r="AF644" s="195">
        <f>'09-22 KP Int Load &amp; Marg Loss'!N634</f>
        <v>586.83999999999992</v>
      </c>
      <c r="AG644" s="302">
        <f>'09-22 KP Int Load &amp; Marg Loss'!V634</f>
        <v>8.26</v>
      </c>
      <c r="AH644" s="67">
        <f>'09-22 Gen Pivot'!W638</f>
        <v>0</v>
      </c>
      <c r="AJ644" s="197">
        <f>'09-22 Gen Pivot'!Y638</f>
        <v>0</v>
      </c>
      <c r="AL644" s="29">
        <f t="shared" si="252"/>
        <v>0</v>
      </c>
      <c r="AN644" s="29">
        <f t="shared" si="253"/>
        <v>0</v>
      </c>
      <c r="AP644" s="33">
        <f t="shared" si="254"/>
        <v>0</v>
      </c>
      <c r="AR644" s="197">
        <f>'09-22 Gen Pivot'!X638</f>
        <v>1404.9</v>
      </c>
    </row>
    <row r="645" spans="1:44" x14ac:dyDescent="0.25">
      <c r="A645" s="202">
        <f t="shared" si="251"/>
        <v>44831.416666665129</v>
      </c>
      <c r="B645" s="232"/>
      <c r="C645" s="174"/>
      <c r="D645" s="232"/>
      <c r="E645" s="131">
        <f t="shared" si="230"/>
        <v>0</v>
      </c>
      <c r="F645" s="50">
        <f t="shared" si="231"/>
        <v>0</v>
      </c>
      <c r="G645" s="49">
        <f t="shared" si="232"/>
        <v>0</v>
      </c>
      <c r="H645" s="54">
        <f>'09-22 Hourly Purch Alloc'!F639</f>
        <v>579.2639999999999</v>
      </c>
      <c r="I645" s="44">
        <f t="shared" si="233"/>
        <v>8.67</v>
      </c>
      <c r="J645" s="34">
        <f t="shared" si="234"/>
        <v>0</v>
      </c>
      <c r="K645" s="167">
        <f t="shared" si="235"/>
        <v>0</v>
      </c>
      <c r="L645" s="34">
        <f t="shared" si="236"/>
        <v>0</v>
      </c>
      <c r="M645" s="34">
        <f t="shared" si="237"/>
        <v>0</v>
      </c>
      <c r="N645" s="34">
        <f t="shared" si="238"/>
        <v>587.93999999999994</v>
      </c>
      <c r="O645" s="32">
        <f t="shared" si="239"/>
        <v>587.93999999999994</v>
      </c>
      <c r="P645" s="32">
        <f t="shared" si="240"/>
        <v>0</v>
      </c>
      <c r="Q645" s="32">
        <f t="shared" si="241"/>
        <v>0</v>
      </c>
      <c r="R645" s="36">
        <f t="shared" si="242"/>
        <v>0</v>
      </c>
      <c r="S645" s="36">
        <f t="shared" si="243"/>
        <v>0</v>
      </c>
      <c r="T645" s="36">
        <f t="shared" si="244"/>
        <v>0</v>
      </c>
      <c r="U645" s="196">
        <f>'09-22 Hourly Purch Alloc'!J639</f>
        <v>49.489014418296328</v>
      </c>
      <c r="V645" s="185">
        <f t="shared" si="245"/>
        <v>0</v>
      </c>
      <c r="W645" s="37">
        <f t="shared" si="246"/>
        <v>0</v>
      </c>
      <c r="X645" s="38">
        <f t="shared" si="247"/>
        <v>0</v>
      </c>
      <c r="Y645" s="39">
        <f t="shared" si="248"/>
        <v>0</v>
      </c>
      <c r="Z645" s="246"/>
      <c r="AA645" s="189">
        <f t="shared" si="249"/>
        <v>0</v>
      </c>
      <c r="AB645" s="25">
        <f t="shared" si="250"/>
        <v>0</v>
      </c>
      <c r="AD645" s="29"/>
      <c r="AE645" s="67">
        <f>'09-22 Gen Pivot'!V639</f>
        <v>0</v>
      </c>
      <c r="AF645" s="195">
        <f>'09-22 KP Int Load &amp; Marg Loss'!N635</f>
        <v>587.93999999999994</v>
      </c>
      <c r="AG645" s="302">
        <f>'09-22 KP Int Load &amp; Marg Loss'!V635</f>
        <v>8.67</v>
      </c>
      <c r="AH645" s="67">
        <f>'09-22 Gen Pivot'!W639</f>
        <v>0</v>
      </c>
      <c r="AJ645" s="197">
        <f>'09-22 Gen Pivot'!Y639</f>
        <v>0</v>
      </c>
      <c r="AL645" s="29">
        <f t="shared" si="252"/>
        <v>0</v>
      </c>
      <c r="AN645" s="29">
        <f t="shared" si="253"/>
        <v>0</v>
      </c>
      <c r="AP645" s="33">
        <f t="shared" si="254"/>
        <v>0</v>
      </c>
      <c r="AR645" s="197">
        <f>'09-22 Gen Pivot'!X639</f>
        <v>1404.9</v>
      </c>
    </row>
    <row r="646" spans="1:44" x14ac:dyDescent="0.25">
      <c r="A646" s="202">
        <f t="shared" si="251"/>
        <v>44831.458333331793</v>
      </c>
      <c r="B646" s="232"/>
      <c r="C646" s="174"/>
      <c r="D646" s="232"/>
      <c r="E646" s="131">
        <f t="shared" si="230"/>
        <v>0</v>
      </c>
      <c r="F646" s="50">
        <f t="shared" si="231"/>
        <v>0</v>
      </c>
      <c r="G646" s="49">
        <f t="shared" si="232"/>
        <v>0</v>
      </c>
      <c r="H646" s="54">
        <f>'09-22 Hourly Purch Alloc'!F640</f>
        <v>578.30700000000002</v>
      </c>
      <c r="I646" s="44">
        <f t="shared" si="233"/>
        <v>8.7700000000000014</v>
      </c>
      <c r="J646" s="34">
        <f t="shared" si="234"/>
        <v>0</v>
      </c>
      <c r="K646" s="167">
        <f t="shared" si="235"/>
        <v>0</v>
      </c>
      <c r="L646" s="34">
        <f t="shared" si="236"/>
        <v>0</v>
      </c>
      <c r="M646" s="34">
        <f t="shared" si="237"/>
        <v>0</v>
      </c>
      <c r="N646" s="34">
        <f t="shared" si="238"/>
        <v>587.08999999999992</v>
      </c>
      <c r="O646" s="32">
        <f t="shared" si="239"/>
        <v>587.08999999999992</v>
      </c>
      <c r="P646" s="32">
        <f t="shared" si="240"/>
        <v>0</v>
      </c>
      <c r="Q646" s="32">
        <f t="shared" si="241"/>
        <v>0</v>
      </c>
      <c r="R646" s="36">
        <f t="shared" si="242"/>
        <v>0</v>
      </c>
      <c r="S646" s="36">
        <f t="shared" si="243"/>
        <v>0</v>
      </c>
      <c r="T646" s="36">
        <f t="shared" si="244"/>
        <v>0</v>
      </c>
      <c r="U646" s="196">
        <f>'09-22 Hourly Purch Alloc'!J640</f>
        <v>48.20241229831214</v>
      </c>
      <c r="V646" s="185">
        <f t="shared" si="245"/>
        <v>0</v>
      </c>
      <c r="W646" s="37">
        <f t="shared" si="246"/>
        <v>0</v>
      </c>
      <c r="X646" s="38">
        <f t="shared" si="247"/>
        <v>0</v>
      </c>
      <c r="Y646" s="39">
        <f t="shared" si="248"/>
        <v>0</v>
      </c>
      <c r="Z646" s="246"/>
      <c r="AA646" s="189">
        <f t="shared" si="249"/>
        <v>0</v>
      </c>
      <c r="AB646" s="25">
        <f t="shared" si="250"/>
        <v>0</v>
      </c>
      <c r="AD646" s="29"/>
      <c r="AE646" s="67">
        <f>'09-22 Gen Pivot'!V640</f>
        <v>0</v>
      </c>
      <c r="AF646" s="195">
        <f>'09-22 KP Int Load &amp; Marg Loss'!N636</f>
        <v>587.08999999999992</v>
      </c>
      <c r="AG646" s="302">
        <f>'09-22 KP Int Load &amp; Marg Loss'!V636</f>
        <v>8.7700000000000014</v>
      </c>
      <c r="AH646" s="67">
        <f>'09-22 Gen Pivot'!W640</f>
        <v>0</v>
      </c>
      <c r="AJ646" s="197">
        <f>'09-22 Gen Pivot'!Y640</f>
        <v>0</v>
      </c>
      <c r="AL646" s="29">
        <f t="shared" si="252"/>
        <v>0</v>
      </c>
      <c r="AN646" s="29">
        <f t="shared" si="253"/>
        <v>0</v>
      </c>
      <c r="AP646" s="33">
        <f t="shared" si="254"/>
        <v>0</v>
      </c>
      <c r="AR646" s="197">
        <f>'09-22 Gen Pivot'!X640</f>
        <v>1404.9</v>
      </c>
    </row>
    <row r="647" spans="1:44" x14ac:dyDescent="0.25">
      <c r="A647" s="202">
        <f t="shared" si="251"/>
        <v>44831.499999998457</v>
      </c>
      <c r="B647" s="232"/>
      <c r="C647" s="174"/>
      <c r="D647" s="232"/>
      <c r="E647" s="131">
        <f t="shared" si="230"/>
        <v>0</v>
      </c>
      <c r="F647" s="50">
        <f t="shared" si="231"/>
        <v>0</v>
      </c>
      <c r="G647" s="49">
        <f t="shared" si="232"/>
        <v>0</v>
      </c>
      <c r="H647" s="54">
        <f>'09-22 Hourly Purch Alloc'!F641</f>
        <v>573.08699999999999</v>
      </c>
      <c r="I647" s="44">
        <f t="shared" si="233"/>
        <v>8.25</v>
      </c>
      <c r="J647" s="34">
        <f t="shared" si="234"/>
        <v>0</v>
      </c>
      <c r="K647" s="167">
        <f t="shared" si="235"/>
        <v>0</v>
      </c>
      <c r="L647" s="34">
        <f t="shared" si="236"/>
        <v>0</v>
      </c>
      <c r="M647" s="34">
        <f t="shared" si="237"/>
        <v>0</v>
      </c>
      <c r="N647" s="34">
        <f t="shared" si="238"/>
        <v>581.33999999999992</v>
      </c>
      <c r="O647" s="32">
        <f t="shared" si="239"/>
        <v>581.33999999999992</v>
      </c>
      <c r="P647" s="32">
        <f t="shared" si="240"/>
        <v>0</v>
      </c>
      <c r="Q647" s="32">
        <f t="shared" si="241"/>
        <v>0</v>
      </c>
      <c r="R647" s="36">
        <f t="shared" si="242"/>
        <v>0</v>
      </c>
      <c r="S647" s="36">
        <f t="shared" si="243"/>
        <v>0</v>
      </c>
      <c r="T647" s="36">
        <f t="shared" si="244"/>
        <v>0</v>
      </c>
      <c r="U647" s="196">
        <f>'09-22 Hourly Purch Alloc'!J641</f>
        <v>47.274403169152329</v>
      </c>
      <c r="V647" s="185">
        <f t="shared" si="245"/>
        <v>0</v>
      </c>
      <c r="W647" s="37">
        <f t="shared" si="246"/>
        <v>0</v>
      </c>
      <c r="X647" s="38">
        <f t="shared" si="247"/>
        <v>0</v>
      </c>
      <c r="Y647" s="39">
        <f t="shared" si="248"/>
        <v>0</v>
      </c>
      <c r="Z647" s="246"/>
      <c r="AA647" s="189">
        <f t="shared" si="249"/>
        <v>0</v>
      </c>
      <c r="AB647" s="25">
        <f t="shared" si="250"/>
        <v>0</v>
      </c>
      <c r="AD647" s="29"/>
      <c r="AE647" s="67">
        <f>'09-22 Gen Pivot'!V641</f>
        <v>0</v>
      </c>
      <c r="AF647" s="195">
        <f>'09-22 KP Int Load &amp; Marg Loss'!N637</f>
        <v>581.33999999999992</v>
      </c>
      <c r="AG647" s="302">
        <f>'09-22 KP Int Load &amp; Marg Loss'!V637</f>
        <v>8.25</v>
      </c>
      <c r="AH647" s="67">
        <f>'09-22 Gen Pivot'!W641</f>
        <v>0</v>
      </c>
      <c r="AJ647" s="197">
        <f>'09-22 Gen Pivot'!Y641</f>
        <v>0</v>
      </c>
      <c r="AL647" s="29">
        <f t="shared" si="252"/>
        <v>0</v>
      </c>
      <c r="AN647" s="29">
        <f t="shared" si="253"/>
        <v>0</v>
      </c>
      <c r="AP647" s="33">
        <f t="shared" si="254"/>
        <v>0</v>
      </c>
      <c r="AR647" s="197">
        <f>'09-22 Gen Pivot'!X641</f>
        <v>1404.9</v>
      </c>
    </row>
    <row r="648" spans="1:44" x14ac:dyDescent="0.25">
      <c r="A648" s="202">
        <f t="shared" si="251"/>
        <v>44831.541666665122</v>
      </c>
      <c r="B648" s="232"/>
      <c r="C648" s="174"/>
      <c r="D648" s="232"/>
      <c r="E648" s="131">
        <f t="shared" si="230"/>
        <v>0</v>
      </c>
      <c r="F648" s="50">
        <f t="shared" si="231"/>
        <v>0</v>
      </c>
      <c r="G648" s="49">
        <f t="shared" si="232"/>
        <v>0</v>
      </c>
      <c r="H648" s="54">
        <f>'09-22 Hourly Purch Alloc'!F642</f>
        <v>574.4319999999999</v>
      </c>
      <c r="I648" s="44">
        <f t="shared" si="233"/>
        <v>8.5799999999999983</v>
      </c>
      <c r="J648" s="34">
        <f t="shared" si="234"/>
        <v>0</v>
      </c>
      <c r="K648" s="167">
        <f t="shared" si="235"/>
        <v>0</v>
      </c>
      <c r="L648" s="34">
        <f t="shared" si="236"/>
        <v>0</v>
      </c>
      <c r="M648" s="34">
        <f t="shared" si="237"/>
        <v>0</v>
      </c>
      <c r="N648" s="34">
        <f t="shared" si="238"/>
        <v>583.01</v>
      </c>
      <c r="O648" s="32">
        <f t="shared" si="239"/>
        <v>583.01</v>
      </c>
      <c r="P648" s="32">
        <f t="shared" si="240"/>
        <v>0</v>
      </c>
      <c r="Q648" s="32">
        <f t="shared" si="241"/>
        <v>0</v>
      </c>
      <c r="R648" s="36">
        <f t="shared" si="242"/>
        <v>0</v>
      </c>
      <c r="S648" s="36">
        <f t="shared" si="243"/>
        <v>0</v>
      </c>
      <c r="T648" s="36">
        <f t="shared" si="244"/>
        <v>0</v>
      </c>
      <c r="U648" s="196">
        <f>'09-22 Hourly Purch Alloc'!J642</f>
        <v>44.862436326667044</v>
      </c>
      <c r="V648" s="185">
        <f t="shared" si="245"/>
        <v>0</v>
      </c>
      <c r="W648" s="37">
        <f t="shared" si="246"/>
        <v>0</v>
      </c>
      <c r="X648" s="38">
        <f t="shared" si="247"/>
        <v>0</v>
      </c>
      <c r="Y648" s="39">
        <f t="shared" si="248"/>
        <v>0</v>
      </c>
      <c r="Z648" s="246"/>
      <c r="AA648" s="189">
        <f t="shared" si="249"/>
        <v>0</v>
      </c>
      <c r="AB648" s="25">
        <f t="shared" si="250"/>
        <v>0</v>
      </c>
      <c r="AD648" s="29"/>
      <c r="AE648" s="67">
        <f>'09-22 Gen Pivot'!V642</f>
        <v>0</v>
      </c>
      <c r="AF648" s="195">
        <f>'09-22 KP Int Load &amp; Marg Loss'!N638</f>
        <v>583.01</v>
      </c>
      <c r="AG648" s="302">
        <f>'09-22 KP Int Load &amp; Marg Loss'!V638</f>
        <v>8.5799999999999983</v>
      </c>
      <c r="AH648" s="67">
        <f>'09-22 Gen Pivot'!W642</f>
        <v>0</v>
      </c>
      <c r="AJ648" s="197">
        <f>'09-22 Gen Pivot'!Y642</f>
        <v>0</v>
      </c>
      <c r="AL648" s="29">
        <f t="shared" si="252"/>
        <v>0</v>
      </c>
      <c r="AN648" s="29">
        <f t="shared" si="253"/>
        <v>0</v>
      </c>
      <c r="AP648" s="33">
        <f t="shared" si="254"/>
        <v>0</v>
      </c>
      <c r="AR648" s="197">
        <f>'09-22 Gen Pivot'!X642</f>
        <v>1404.9</v>
      </c>
    </row>
    <row r="649" spans="1:44" x14ac:dyDescent="0.25">
      <c r="A649" s="202">
        <f t="shared" si="251"/>
        <v>44831.583333331786</v>
      </c>
      <c r="B649" s="232"/>
      <c r="C649" s="174"/>
      <c r="D649" s="232"/>
      <c r="E649" s="131">
        <f t="shared" si="230"/>
        <v>0</v>
      </c>
      <c r="F649" s="50">
        <f t="shared" si="231"/>
        <v>0</v>
      </c>
      <c r="G649" s="49">
        <f t="shared" si="232"/>
        <v>0</v>
      </c>
      <c r="H649" s="54">
        <f>'09-22 Hourly Purch Alloc'!F643</f>
        <v>576.10599999999999</v>
      </c>
      <c r="I649" s="44">
        <f t="shared" si="233"/>
        <v>8.6699999999999982</v>
      </c>
      <c r="J649" s="34">
        <f t="shared" si="234"/>
        <v>0</v>
      </c>
      <c r="K649" s="167">
        <f t="shared" si="235"/>
        <v>0</v>
      </c>
      <c r="L649" s="34">
        <f t="shared" si="236"/>
        <v>0</v>
      </c>
      <c r="M649" s="34">
        <f t="shared" si="237"/>
        <v>0</v>
      </c>
      <c r="N649" s="34">
        <f t="shared" si="238"/>
        <v>584.77</v>
      </c>
      <c r="O649" s="32">
        <f t="shared" si="239"/>
        <v>584.77</v>
      </c>
      <c r="P649" s="32">
        <f t="shared" si="240"/>
        <v>0</v>
      </c>
      <c r="Q649" s="32">
        <f t="shared" si="241"/>
        <v>0</v>
      </c>
      <c r="R649" s="36">
        <f t="shared" si="242"/>
        <v>0</v>
      </c>
      <c r="S649" s="36">
        <f t="shared" si="243"/>
        <v>0</v>
      </c>
      <c r="T649" s="36">
        <f t="shared" si="244"/>
        <v>0</v>
      </c>
      <c r="U649" s="196">
        <f>'09-22 Hourly Purch Alloc'!J643</f>
        <v>45.172630890843003</v>
      </c>
      <c r="V649" s="185">
        <f t="shared" si="245"/>
        <v>0</v>
      </c>
      <c r="W649" s="37">
        <f t="shared" si="246"/>
        <v>0</v>
      </c>
      <c r="X649" s="38">
        <f t="shared" si="247"/>
        <v>0</v>
      </c>
      <c r="Y649" s="39">
        <f t="shared" si="248"/>
        <v>0</v>
      </c>
      <c r="Z649" s="246"/>
      <c r="AA649" s="189">
        <f t="shared" si="249"/>
        <v>0</v>
      </c>
      <c r="AB649" s="25">
        <f t="shared" si="250"/>
        <v>0</v>
      </c>
      <c r="AD649" s="29"/>
      <c r="AE649" s="67">
        <f>'09-22 Gen Pivot'!V643</f>
        <v>0</v>
      </c>
      <c r="AF649" s="195">
        <f>'09-22 KP Int Load &amp; Marg Loss'!N639</f>
        <v>584.77</v>
      </c>
      <c r="AG649" s="302">
        <f>'09-22 KP Int Load &amp; Marg Loss'!V639</f>
        <v>8.6699999999999982</v>
      </c>
      <c r="AH649" s="67">
        <f>'09-22 Gen Pivot'!W643</f>
        <v>0</v>
      </c>
      <c r="AJ649" s="197">
        <f>'09-22 Gen Pivot'!Y643</f>
        <v>0</v>
      </c>
      <c r="AL649" s="29">
        <f t="shared" si="252"/>
        <v>0</v>
      </c>
      <c r="AN649" s="29">
        <f t="shared" si="253"/>
        <v>0</v>
      </c>
      <c r="AP649" s="33">
        <f t="shared" si="254"/>
        <v>0</v>
      </c>
      <c r="AR649" s="197">
        <f>'09-22 Gen Pivot'!X643</f>
        <v>1404.9</v>
      </c>
    </row>
    <row r="650" spans="1:44" x14ac:dyDescent="0.25">
      <c r="A650" s="202">
        <f t="shared" si="251"/>
        <v>44831.62499999845</v>
      </c>
      <c r="B650" s="232"/>
      <c r="C650" s="174"/>
      <c r="D650" s="232"/>
      <c r="E650" s="131">
        <f t="shared" si="230"/>
        <v>0</v>
      </c>
      <c r="F650" s="50">
        <f t="shared" si="231"/>
        <v>0</v>
      </c>
      <c r="G650" s="49">
        <f t="shared" si="232"/>
        <v>0</v>
      </c>
      <c r="H650" s="54">
        <f>'09-22 Hourly Purch Alloc'!F644</f>
        <v>572.85300000000007</v>
      </c>
      <c r="I650" s="44">
        <f t="shared" si="233"/>
        <v>8.7799999999999994</v>
      </c>
      <c r="J650" s="34">
        <f t="shared" si="234"/>
        <v>0</v>
      </c>
      <c r="K650" s="167">
        <f t="shared" si="235"/>
        <v>0</v>
      </c>
      <c r="L650" s="34">
        <f t="shared" si="236"/>
        <v>0</v>
      </c>
      <c r="M650" s="34">
        <f t="shared" si="237"/>
        <v>0</v>
      </c>
      <c r="N650" s="34">
        <f t="shared" si="238"/>
        <v>581.63</v>
      </c>
      <c r="O650" s="32">
        <f t="shared" si="239"/>
        <v>581.63</v>
      </c>
      <c r="P650" s="32">
        <f t="shared" si="240"/>
        <v>0</v>
      </c>
      <c r="Q650" s="32">
        <f t="shared" si="241"/>
        <v>0</v>
      </c>
      <c r="R650" s="36">
        <f t="shared" si="242"/>
        <v>0</v>
      </c>
      <c r="S650" s="36">
        <f t="shared" si="243"/>
        <v>0</v>
      </c>
      <c r="T650" s="36">
        <f t="shared" si="244"/>
        <v>0</v>
      </c>
      <c r="U650" s="196">
        <f>'09-22 Hourly Purch Alloc'!J644</f>
        <v>47.045929893009202</v>
      </c>
      <c r="V650" s="185">
        <f t="shared" si="245"/>
        <v>0</v>
      </c>
      <c r="W650" s="37">
        <f t="shared" si="246"/>
        <v>0</v>
      </c>
      <c r="X650" s="38">
        <f t="shared" si="247"/>
        <v>0</v>
      </c>
      <c r="Y650" s="39">
        <f t="shared" si="248"/>
        <v>0</v>
      </c>
      <c r="Z650" s="246"/>
      <c r="AA650" s="189">
        <f t="shared" si="249"/>
        <v>0</v>
      </c>
      <c r="AB650" s="25">
        <f t="shared" si="250"/>
        <v>0</v>
      </c>
      <c r="AD650" s="29"/>
      <c r="AE650" s="67">
        <f>'09-22 Gen Pivot'!V644</f>
        <v>0</v>
      </c>
      <c r="AF650" s="195">
        <f>'09-22 KP Int Load &amp; Marg Loss'!N640</f>
        <v>581.63</v>
      </c>
      <c r="AG650" s="302">
        <f>'09-22 KP Int Load &amp; Marg Loss'!V640</f>
        <v>8.7799999999999994</v>
      </c>
      <c r="AH650" s="67">
        <f>'09-22 Gen Pivot'!W644</f>
        <v>0</v>
      </c>
      <c r="AJ650" s="197">
        <f>'09-22 Gen Pivot'!Y644</f>
        <v>0</v>
      </c>
      <c r="AL650" s="29">
        <f t="shared" si="252"/>
        <v>0</v>
      </c>
      <c r="AN650" s="29">
        <f t="shared" si="253"/>
        <v>0</v>
      </c>
      <c r="AP650" s="33">
        <f t="shared" si="254"/>
        <v>0</v>
      </c>
      <c r="AR650" s="197">
        <f>'09-22 Gen Pivot'!X644</f>
        <v>1404.9</v>
      </c>
    </row>
    <row r="651" spans="1:44" x14ac:dyDescent="0.25">
      <c r="A651" s="202">
        <f t="shared" si="251"/>
        <v>44831.666666665114</v>
      </c>
      <c r="B651" s="232"/>
      <c r="C651" s="174"/>
      <c r="D651" s="232"/>
      <c r="E651" s="131">
        <f t="shared" si="230"/>
        <v>0</v>
      </c>
      <c r="F651" s="50">
        <f t="shared" si="231"/>
        <v>0</v>
      </c>
      <c r="G651" s="49">
        <f t="shared" si="232"/>
        <v>0</v>
      </c>
      <c r="H651" s="54">
        <f>'09-22 Hourly Purch Alloc'!F645</f>
        <v>569.64700000000005</v>
      </c>
      <c r="I651" s="44">
        <f t="shared" si="233"/>
        <v>8.879999999999999</v>
      </c>
      <c r="J651" s="34">
        <f t="shared" si="234"/>
        <v>0</v>
      </c>
      <c r="K651" s="167">
        <f t="shared" si="235"/>
        <v>0</v>
      </c>
      <c r="L651" s="34">
        <f t="shared" si="236"/>
        <v>0</v>
      </c>
      <c r="M651" s="34">
        <f t="shared" si="237"/>
        <v>0</v>
      </c>
      <c r="N651" s="34">
        <f t="shared" si="238"/>
        <v>578.52</v>
      </c>
      <c r="O651" s="32">
        <f t="shared" si="239"/>
        <v>578.52</v>
      </c>
      <c r="P651" s="32">
        <f t="shared" si="240"/>
        <v>0</v>
      </c>
      <c r="Q651" s="32">
        <f t="shared" si="241"/>
        <v>0</v>
      </c>
      <c r="R651" s="36">
        <f t="shared" si="242"/>
        <v>0</v>
      </c>
      <c r="S651" s="36">
        <f t="shared" si="243"/>
        <v>0</v>
      </c>
      <c r="T651" s="36">
        <f t="shared" si="244"/>
        <v>0</v>
      </c>
      <c r="U651" s="196">
        <f>'09-22 Hourly Purch Alloc'!J645</f>
        <v>48.905413449030711</v>
      </c>
      <c r="V651" s="185">
        <f t="shared" si="245"/>
        <v>0</v>
      </c>
      <c r="W651" s="37">
        <f t="shared" si="246"/>
        <v>0</v>
      </c>
      <c r="X651" s="38">
        <f t="shared" si="247"/>
        <v>0</v>
      </c>
      <c r="Y651" s="39">
        <f t="shared" si="248"/>
        <v>0</v>
      </c>
      <c r="Z651" s="246"/>
      <c r="AA651" s="189">
        <f t="shared" si="249"/>
        <v>0</v>
      </c>
      <c r="AB651" s="25">
        <f t="shared" si="250"/>
        <v>0</v>
      </c>
      <c r="AD651" s="29"/>
      <c r="AE651" s="67">
        <f>'09-22 Gen Pivot'!V645</f>
        <v>0</v>
      </c>
      <c r="AF651" s="195">
        <f>'09-22 KP Int Load &amp; Marg Loss'!N641</f>
        <v>578.52</v>
      </c>
      <c r="AG651" s="302">
        <f>'09-22 KP Int Load &amp; Marg Loss'!V641</f>
        <v>8.879999999999999</v>
      </c>
      <c r="AH651" s="67">
        <f>'09-22 Gen Pivot'!W645</f>
        <v>0</v>
      </c>
      <c r="AJ651" s="197">
        <f>'09-22 Gen Pivot'!Y645</f>
        <v>0</v>
      </c>
      <c r="AL651" s="29">
        <f t="shared" si="252"/>
        <v>0</v>
      </c>
      <c r="AN651" s="29">
        <f t="shared" si="253"/>
        <v>0</v>
      </c>
      <c r="AP651" s="33">
        <f t="shared" si="254"/>
        <v>0</v>
      </c>
      <c r="AR651" s="197">
        <f>'09-22 Gen Pivot'!X645</f>
        <v>1404.9</v>
      </c>
    </row>
    <row r="652" spans="1:44" x14ac:dyDescent="0.25">
      <c r="A652" s="202">
        <f t="shared" si="251"/>
        <v>44831.708333331779</v>
      </c>
      <c r="B652" s="232"/>
      <c r="C652" s="174"/>
      <c r="D652" s="232"/>
      <c r="E652" s="131">
        <f t="shared" si="230"/>
        <v>0</v>
      </c>
      <c r="F652" s="50">
        <f t="shared" si="231"/>
        <v>0</v>
      </c>
      <c r="G652" s="49">
        <f t="shared" si="232"/>
        <v>0</v>
      </c>
      <c r="H652" s="54">
        <f>'09-22 Hourly Purch Alloc'!F646</f>
        <v>566.13300000000004</v>
      </c>
      <c r="I652" s="44">
        <f t="shared" si="233"/>
        <v>8.94</v>
      </c>
      <c r="J652" s="34">
        <f t="shared" si="234"/>
        <v>0</v>
      </c>
      <c r="K652" s="167">
        <f t="shared" si="235"/>
        <v>0</v>
      </c>
      <c r="L652" s="34">
        <f t="shared" si="236"/>
        <v>0</v>
      </c>
      <c r="M652" s="34">
        <f t="shared" si="237"/>
        <v>0</v>
      </c>
      <c r="N652" s="34">
        <f t="shared" si="238"/>
        <v>575.07000000000005</v>
      </c>
      <c r="O652" s="32">
        <f t="shared" si="239"/>
        <v>575.07000000000005</v>
      </c>
      <c r="P652" s="32">
        <f t="shared" si="240"/>
        <v>0</v>
      </c>
      <c r="Q652" s="32">
        <f t="shared" si="241"/>
        <v>0</v>
      </c>
      <c r="R652" s="36">
        <f t="shared" si="242"/>
        <v>0</v>
      </c>
      <c r="S652" s="36">
        <f t="shared" si="243"/>
        <v>0</v>
      </c>
      <c r="T652" s="36">
        <f t="shared" si="244"/>
        <v>0</v>
      </c>
      <c r="U652" s="196">
        <f>'09-22 Hourly Purch Alloc'!J646</f>
        <v>51.789999876354138</v>
      </c>
      <c r="V652" s="185">
        <f t="shared" si="245"/>
        <v>0</v>
      </c>
      <c r="W652" s="37">
        <f t="shared" si="246"/>
        <v>0</v>
      </c>
      <c r="X652" s="38">
        <f t="shared" si="247"/>
        <v>0</v>
      </c>
      <c r="Y652" s="39">
        <f t="shared" si="248"/>
        <v>0</v>
      </c>
      <c r="Z652" s="246"/>
      <c r="AA652" s="189">
        <f t="shared" si="249"/>
        <v>0</v>
      </c>
      <c r="AB652" s="25">
        <f t="shared" si="250"/>
        <v>0</v>
      </c>
      <c r="AD652" s="29"/>
      <c r="AE652" s="67">
        <f>'09-22 Gen Pivot'!V646</f>
        <v>0</v>
      </c>
      <c r="AF652" s="195">
        <f>'09-22 KP Int Load &amp; Marg Loss'!N642</f>
        <v>575.07000000000005</v>
      </c>
      <c r="AG652" s="302">
        <f>'09-22 KP Int Load &amp; Marg Loss'!V642</f>
        <v>8.94</v>
      </c>
      <c r="AH652" s="67">
        <f>'09-22 Gen Pivot'!W646</f>
        <v>0</v>
      </c>
      <c r="AJ652" s="197">
        <f>'09-22 Gen Pivot'!Y646</f>
        <v>0</v>
      </c>
      <c r="AL652" s="29">
        <f t="shared" si="252"/>
        <v>0</v>
      </c>
      <c r="AN652" s="29">
        <f t="shared" si="253"/>
        <v>0</v>
      </c>
      <c r="AP652" s="33">
        <f t="shared" si="254"/>
        <v>0</v>
      </c>
      <c r="AR652" s="197">
        <f>'09-22 Gen Pivot'!X646</f>
        <v>1404.9</v>
      </c>
    </row>
    <row r="653" spans="1:44" x14ac:dyDescent="0.25">
      <c r="A653" s="202">
        <f t="shared" si="251"/>
        <v>44831.749999998443</v>
      </c>
      <c r="B653" s="232"/>
      <c r="C653" s="174"/>
      <c r="D653" s="232"/>
      <c r="E653" s="131">
        <f t="shared" ref="E653:E716" si="255">SUM(B653:D653)</f>
        <v>0</v>
      </c>
      <c r="F653" s="50">
        <f t="shared" ref="F653:F716" si="256">IF(E653&gt;0,F652+1,0)</f>
        <v>0</v>
      </c>
      <c r="G653" s="49">
        <f t="shared" ref="G653:G716" si="257">IF(MAX(F653:F659)&gt;6,"Yes",0)</f>
        <v>0</v>
      </c>
      <c r="H653" s="54">
        <f>'09-22 Hourly Purch Alloc'!F647</f>
        <v>562.65700000000004</v>
      </c>
      <c r="I653" s="44">
        <f t="shared" ref="I653:I716" si="258">AG653</f>
        <v>9.0399999999999974</v>
      </c>
      <c r="J653" s="34">
        <f t="shared" ref="J653:J716" si="259">MIN(E653,H653)</f>
        <v>0</v>
      </c>
      <c r="K653" s="167">
        <f t="shared" ref="K653:K716" si="260">IF(J653=0,0,IF(G653&lt;&gt;"Yes",0,J653))</f>
        <v>0</v>
      </c>
      <c r="L653" s="34">
        <f t="shared" ref="L653:L716" si="261">AN653</f>
        <v>0</v>
      </c>
      <c r="M653" s="34">
        <f t="shared" ref="M653:M716" si="262">AH653</f>
        <v>0</v>
      </c>
      <c r="N653" s="34">
        <f t="shared" ref="N653:N716" si="263">AF653</f>
        <v>571.69000000000005</v>
      </c>
      <c r="O653" s="32">
        <f t="shared" ref="O653:O716" si="264">MAX(N653-M653,0)</f>
        <v>571.69000000000005</v>
      </c>
      <c r="P653" s="32">
        <f t="shared" ref="P653:P716" si="265">MIN(K653,O653)</f>
        <v>0</v>
      </c>
      <c r="Q653" s="32">
        <f t="shared" ref="Q653:Q716" si="266">IF(P653&lt;=0,0,L653+I653+H653-N653)</f>
        <v>0</v>
      </c>
      <c r="R653" s="36">
        <f t="shared" ref="R653:R716" si="267">IF($P653&gt;0,MIN($P653,$E653)*(B653/$E653),0)</f>
        <v>0</v>
      </c>
      <c r="S653" s="36">
        <f t="shared" ref="S653:S716" si="268">IF($P653&gt;0,MIN($P653,$E653)*(C653/$E653),0)</f>
        <v>0</v>
      </c>
      <c r="T653" s="36">
        <f t="shared" ref="T653:T716" si="269">IF($P653&gt;0,MIN($P653,$E653)*(D653/$E653),0)</f>
        <v>0</v>
      </c>
      <c r="U653" s="196">
        <f>'09-22 Hourly Purch Alloc'!J647</f>
        <v>57.560000142182531</v>
      </c>
      <c r="V653" s="185">
        <f t="shared" ref="V653:V716" si="270">(R653+S653+T653)*U653</f>
        <v>0</v>
      </c>
      <c r="W653" s="37">
        <f t="shared" ref="W653:W716" si="271">IF(B653&gt;0,W$9,0)</f>
        <v>0</v>
      </c>
      <c r="X653" s="38">
        <f t="shared" ref="X653:X716" si="272">IF(C653&gt;0,X$9,0)</f>
        <v>0</v>
      </c>
      <c r="Y653" s="39">
        <f t="shared" ref="Y653:Y716" si="273">IF(D653&gt;0,Y$9,0)</f>
        <v>0</v>
      </c>
      <c r="Z653" s="246"/>
      <c r="AA653" s="189">
        <f t="shared" ref="AA653:AA716" si="274">R653*MIN(U653,W653)+S653*MIN(U653,X653)+T653*MIN(U653,Y653)</f>
        <v>0</v>
      </c>
      <c r="AB653" s="25">
        <f t="shared" ref="AB653:AB716" si="275">IF(V653-AA653&lt;0,0,V653-AA653)</f>
        <v>0</v>
      </c>
      <c r="AD653" s="29"/>
      <c r="AE653" s="67">
        <f>'09-22 Gen Pivot'!V647</f>
        <v>0</v>
      </c>
      <c r="AF653" s="195">
        <f>'09-22 KP Int Load &amp; Marg Loss'!N643</f>
        <v>571.69000000000005</v>
      </c>
      <c r="AG653" s="302">
        <f>'09-22 KP Int Load &amp; Marg Loss'!V643</f>
        <v>9.0399999999999974</v>
      </c>
      <c r="AH653" s="67">
        <f>'09-22 Gen Pivot'!W647</f>
        <v>0</v>
      </c>
      <c r="AJ653" s="197">
        <f>'09-22 Gen Pivot'!Y647</f>
        <v>0</v>
      </c>
      <c r="AL653" s="29">
        <f t="shared" si="252"/>
        <v>0</v>
      </c>
      <c r="AN653" s="29">
        <f t="shared" si="253"/>
        <v>0</v>
      </c>
      <c r="AP653" s="33">
        <f t="shared" si="254"/>
        <v>0</v>
      </c>
      <c r="AR653" s="197">
        <f>'09-22 Gen Pivot'!X647</f>
        <v>1404.9</v>
      </c>
    </row>
    <row r="654" spans="1:44" x14ac:dyDescent="0.25">
      <c r="A654" s="202">
        <f t="shared" ref="A654:A717" si="276">A653+1/24</f>
        <v>44831.791666665107</v>
      </c>
      <c r="B654" s="232"/>
      <c r="C654" s="174"/>
      <c r="D654" s="232"/>
      <c r="E654" s="131">
        <f t="shared" si="255"/>
        <v>0</v>
      </c>
      <c r="F654" s="50">
        <f t="shared" si="256"/>
        <v>0</v>
      </c>
      <c r="G654" s="49">
        <f t="shared" si="257"/>
        <v>0</v>
      </c>
      <c r="H654" s="54">
        <f>'09-22 Hourly Purch Alloc'!F648</f>
        <v>561.79</v>
      </c>
      <c r="I654" s="44">
        <f t="shared" si="258"/>
        <v>8.9299999999999979</v>
      </c>
      <c r="J654" s="34">
        <f t="shared" si="259"/>
        <v>0</v>
      </c>
      <c r="K654" s="167">
        <f t="shared" si="260"/>
        <v>0</v>
      </c>
      <c r="L654" s="34">
        <f t="shared" si="261"/>
        <v>0</v>
      </c>
      <c r="M654" s="34">
        <f t="shared" si="262"/>
        <v>0</v>
      </c>
      <c r="N654" s="34">
        <f t="shared" si="263"/>
        <v>570.71</v>
      </c>
      <c r="O654" s="32">
        <f t="shared" si="264"/>
        <v>570.71</v>
      </c>
      <c r="P654" s="32">
        <f t="shared" si="265"/>
        <v>0</v>
      </c>
      <c r="Q654" s="32">
        <f t="shared" si="266"/>
        <v>0</v>
      </c>
      <c r="R654" s="36">
        <f t="shared" si="267"/>
        <v>0</v>
      </c>
      <c r="S654" s="36">
        <f t="shared" si="268"/>
        <v>0</v>
      </c>
      <c r="T654" s="36">
        <f t="shared" si="269"/>
        <v>0</v>
      </c>
      <c r="U654" s="196">
        <f>'09-22 Hourly Purch Alloc'!J648</f>
        <v>60.100541625874435</v>
      </c>
      <c r="V654" s="185">
        <f t="shared" si="270"/>
        <v>0</v>
      </c>
      <c r="W654" s="37">
        <f t="shared" si="271"/>
        <v>0</v>
      </c>
      <c r="X654" s="38">
        <f t="shared" si="272"/>
        <v>0</v>
      </c>
      <c r="Y654" s="39">
        <f t="shared" si="273"/>
        <v>0</v>
      </c>
      <c r="Z654" s="246"/>
      <c r="AA654" s="189">
        <f t="shared" si="274"/>
        <v>0</v>
      </c>
      <c r="AB654" s="25">
        <f t="shared" si="275"/>
        <v>0</v>
      </c>
      <c r="AD654" s="29"/>
      <c r="AE654" s="67">
        <f>'09-22 Gen Pivot'!V648</f>
        <v>0</v>
      </c>
      <c r="AF654" s="195">
        <f>'09-22 KP Int Load &amp; Marg Loss'!N644</f>
        <v>570.71</v>
      </c>
      <c r="AG654" s="302">
        <f>'09-22 KP Int Load &amp; Marg Loss'!V644</f>
        <v>8.9299999999999979</v>
      </c>
      <c r="AH654" s="67">
        <f>'09-22 Gen Pivot'!W648</f>
        <v>0</v>
      </c>
      <c r="AJ654" s="197">
        <f>'09-22 Gen Pivot'!Y648</f>
        <v>0</v>
      </c>
      <c r="AL654" s="29">
        <f t="shared" si="252"/>
        <v>0</v>
      </c>
      <c r="AN654" s="29">
        <f t="shared" si="253"/>
        <v>0</v>
      </c>
      <c r="AP654" s="33">
        <f t="shared" si="254"/>
        <v>0</v>
      </c>
      <c r="AR654" s="197">
        <f>'09-22 Gen Pivot'!X648</f>
        <v>1404.9</v>
      </c>
    </row>
    <row r="655" spans="1:44" x14ac:dyDescent="0.25">
      <c r="A655" s="202">
        <f t="shared" si="276"/>
        <v>44831.833333331771</v>
      </c>
      <c r="B655" s="232"/>
      <c r="C655" s="174"/>
      <c r="D655" s="232"/>
      <c r="E655" s="131">
        <f t="shared" si="255"/>
        <v>0</v>
      </c>
      <c r="F655" s="50">
        <f t="shared" si="256"/>
        <v>0</v>
      </c>
      <c r="G655" s="49">
        <f t="shared" si="257"/>
        <v>0</v>
      </c>
      <c r="H655" s="54">
        <f>'09-22 Hourly Purch Alloc'!F649</f>
        <v>578.40000000000009</v>
      </c>
      <c r="I655" s="44">
        <f t="shared" si="258"/>
        <v>8.4299999999999979</v>
      </c>
      <c r="J655" s="34">
        <f t="shared" si="259"/>
        <v>0</v>
      </c>
      <c r="K655" s="167">
        <f t="shared" si="260"/>
        <v>0</v>
      </c>
      <c r="L655" s="34">
        <f t="shared" si="261"/>
        <v>0</v>
      </c>
      <c r="M655" s="34">
        <f t="shared" si="262"/>
        <v>0</v>
      </c>
      <c r="N655" s="34">
        <f t="shared" si="263"/>
        <v>586.81000000000006</v>
      </c>
      <c r="O655" s="32">
        <f t="shared" si="264"/>
        <v>586.81000000000006</v>
      </c>
      <c r="P655" s="32">
        <f t="shared" si="265"/>
        <v>0</v>
      </c>
      <c r="Q655" s="32">
        <f t="shared" si="266"/>
        <v>0</v>
      </c>
      <c r="R655" s="36">
        <f t="shared" si="267"/>
        <v>0</v>
      </c>
      <c r="S655" s="36">
        <f t="shared" si="268"/>
        <v>0</v>
      </c>
      <c r="T655" s="36">
        <f t="shared" si="269"/>
        <v>0</v>
      </c>
      <c r="U655" s="196">
        <f>'09-22 Hourly Purch Alloc'!J649</f>
        <v>76.900460062240654</v>
      </c>
      <c r="V655" s="185">
        <f t="shared" si="270"/>
        <v>0</v>
      </c>
      <c r="W655" s="37">
        <f t="shared" si="271"/>
        <v>0</v>
      </c>
      <c r="X655" s="38">
        <f t="shared" si="272"/>
        <v>0</v>
      </c>
      <c r="Y655" s="39">
        <f t="shared" si="273"/>
        <v>0</v>
      </c>
      <c r="Z655" s="246"/>
      <c r="AA655" s="189">
        <f t="shared" si="274"/>
        <v>0</v>
      </c>
      <c r="AB655" s="25">
        <f t="shared" si="275"/>
        <v>0</v>
      </c>
      <c r="AD655" s="29"/>
      <c r="AE655" s="67">
        <f>'09-22 Gen Pivot'!V649</f>
        <v>0</v>
      </c>
      <c r="AF655" s="195">
        <f>'09-22 KP Int Load &amp; Marg Loss'!N645</f>
        <v>586.81000000000006</v>
      </c>
      <c r="AG655" s="302">
        <f>'09-22 KP Int Load &amp; Marg Loss'!V645</f>
        <v>8.4299999999999979</v>
      </c>
      <c r="AH655" s="67">
        <f>'09-22 Gen Pivot'!W649</f>
        <v>0</v>
      </c>
      <c r="AJ655" s="197">
        <f>'09-22 Gen Pivot'!Y649</f>
        <v>0</v>
      </c>
      <c r="AL655" s="29">
        <f t="shared" si="252"/>
        <v>0</v>
      </c>
      <c r="AN655" s="29">
        <f t="shared" si="253"/>
        <v>0</v>
      </c>
      <c r="AP655" s="33">
        <f t="shared" si="254"/>
        <v>0</v>
      </c>
      <c r="AR655" s="197">
        <f>'09-22 Gen Pivot'!X649</f>
        <v>1404.9</v>
      </c>
    </row>
    <row r="656" spans="1:44" x14ac:dyDescent="0.25">
      <c r="A656" s="202">
        <f t="shared" si="276"/>
        <v>44831.874999998436</v>
      </c>
      <c r="B656" s="232"/>
      <c r="C656" s="174"/>
      <c r="D656" s="232"/>
      <c r="E656" s="131">
        <f t="shared" si="255"/>
        <v>0</v>
      </c>
      <c r="F656" s="50">
        <f t="shared" si="256"/>
        <v>0</v>
      </c>
      <c r="G656" s="49">
        <f t="shared" si="257"/>
        <v>0</v>
      </c>
      <c r="H656" s="54">
        <f>'09-22 Hourly Purch Alloc'!F650</f>
        <v>587.33500000000004</v>
      </c>
      <c r="I656" s="44">
        <f t="shared" si="258"/>
        <v>8.8199999999999985</v>
      </c>
      <c r="J656" s="34">
        <f t="shared" si="259"/>
        <v>0</v>
      </c>
      <c r="K656" s="167">
        <f t="shared" si="260"/>
        <v>0</v>
      </c>
      <c r="L656" s="34">
        <f t="shared" si="261"/>
        <v>0</v>
      </c>
      <c r="M656" s="34">
        <f t="shared" si="262"/>
        <v>0</v>
      </c>
      <c r="N656" s="34">
        <f t="shared" si="263"/>
        <v>596.16000000000008</v>
      </c>
      <c r="O656" s="32">
        <f t="shared" si="264"/>
        <v>596.16000000000008</v>
      </c>
      <c r="P656" s="32">
        <f t="shared" si="265"/>
        <v>0</v>
      </c>
      <c r="Q656" s="32">
        <f t="shared" si="266"/>
        <v>0</v>
      </c>
      <c r="R656" s="36">
        <f t="shared" si="267"/>
        <v>0</v>
      </c>
      <c r="S656" s="36">
        <f t="shared" si="268"/>
        <v>0</v>
      </c>
      <c r="T656" s="36">
        <f t="shared" si="269"/>
        <v>0</v>
      </c>
      <c r="U656" s="196">
        <f>'09-22 Hourly Purch Alloc'!J650</f>
        <v>63.058878612716761</v>
      </c>
      <c r="V656" s="185">
        <f t="shared" si="270"/>
        <v>0</v>
      </c>
      <c r="W656" s="37">
        <f t="shared" si="271"/>
        <v>0</v>
      </c>
      <c r="X656" s="38">
        <f t="shared" si="272"/>
        <v>0</v>
      </c>
      <c r="Y656" s="39">
        <f t="shared" si="273"/>
        <v>0</v>
      </c>
      <c r="Z656" s="246"/>
      <c r="AA656" s="189">
        <f t="shared" si="274"/>
        <v>0</v>
      </c>
      <c r="AB656" s="25">
        <f t="shared" si="275"/>
        <v>0</v>
      </c>
      <c r="AD656" s="29"/>
      <c r="AE656" s="67">
        <f>'09-22 Gen Pivot'!V650</f>
        <v>0</v>
      </c>
      <c r="AF656" s="195">
        <f>'09-22 KP Int Load &amp; Marg Loss'!N646</f>
        <v>596.16000000000008</v>
      </c>
      <c r="AG656" s="302">
        <f>'09-22 KP Int Load &amp; Marg Loss'!V646</f>
        <v>8.8199999999999985</v>
      </c>
      <c r="AH656" s="67">
        <f>'09-22 Gen Pivot'!W650</f>
        <v>0</v>
      </c>
      <c r="AJ656" s="197">
        <f>'09-22 Gen Pivot'!Y650</f>
        <v>0</v>
      </c>
      <c r="AL656" s="29">
        <f t="shared" si="252"/>
        <v>0</v>
      </c>
      <c r="AN656" s="29">
        <f t="shared" si="253"/>
        <v>0</v>
      </c>
      <c r="AP656" s="33">
        <f t="shared" si="254"/>
        <v>0</v>
      </c>
      <c r="AR656" s="197">
        <f>'09-22 Gen Pivot'!X650</f>
        <v>1404.9</v>
      </c>
    </row>
    <row r="657" spans="1:44" x14ac:dyDescent="0.25">
      <c r="A657" s="202">
        <f t="shared" si="276"/>
        <v>44831.9166666651</v>
      </c>
      <c r="B657" s="232"/>
      <c r="C657" s="174"/>
      <c r="D657" s="232"/>
      <c r="E657" s="131">
        <f t="shared" si="255"/>
        <v>0</v>
      </c>
      <c r="F657" s="50">
        <f t="shared" si="256"/>
        <v>0</v>
      </c>
      <c r="G657" s="49">
        <f t="shared" si="257"/>
        <v>0</v>
      </c>
      <c r="H657" s="54">
        <f>'09-22 Hourly Purch Alloc'!F651</f>
        <v>575.48399999999992</v>
      </c>
      <c r="I657" s="44">
        <f t="shared" si="258"/>
        <v>9.129999999999999</v>
      </c>
      <c r="J657" s="34">
        <f t="shared" si="259"/>
        <v>0</v>
      </c>
      <c r="K657" s="167">
        <f t="shared" si="260"/>
        <v>0</v>
      </c>
      <c r="L657" s="34">
        <f t="shared" si="261"/>
        <v>0</v>
      </c>
      <c r="M657" s="34">
        <f t="shared" si="262"/>
        <v>0</v>
      </c>
      <c r="N657" s="34">
        <f t="shared" si="263"/>
        <v>584.6099999999999</v>
      </c>
      <c r="O657" s="32">
        <f t="shared" si="264"/>
        <v>584.6099999999999</v>
      </c>
      <c r="P657" s="32">
        <f t="shared" si="265"/>
        <v>0</v>
      </c>
      <c r="Q657" s="32">
        <f t="shared" si="266"/>
        <v>0</v>
      </c>
      <c r="R657" s="36">
        <f t="shared" si="267"/>
        <v>0</v>
      </c>
      <c r="S657" s="36">
        <f t="shared" si="268"/>
        <v>0</v>
      </c>
      <c r="T657" s="36">
        <f t="shared" si="269"/>
        <v>0</v>
      </c>
      <c r="U657" s="196">
        <f>'09-22 Hourly Purch Alloc'!J651</f>
        <v>55.088422531295407</v>
      </c>
      <c r="V657" s="185">
        <f t="shared" si="270"/>
        <v>0</v>
      </c>
      <c r="W657" s="37">
        <f t="shared" si="271"/>
        <v>0</v>
      </c>
      <c r="X657" s="38">
        <f t="shared" si="272"/>
        <v>0</v>
      </c>
      <c r="Y657" s="39">
        <f t="shared" si="273"/>
        <v>0</v>
      </c>
      <c r="Z657" s="246"/>
      <c r="AA657" s="189">
        <f t="shared" si="274"/>
        <v>0</v>
      </c>
      <c r="AB657" s="25">
        <f t="shared" si="275"/>
        <v>0</v>
      </c>
      <c r="AD657" s="29"/>
      <c r="AE657" s="67">
        <f>'09-22 Gen Pivot'!V651</f>
        <v>0</v>
      </c>
      <c r="AF657" s="195">
        <f>'09-22 KP Int Load &amp; Marg Loss'!N647</f>
        <v>584.6099999999999</v>
      </c>
      <c r="AG657" s="302">
        <f>'09-22 KP Int Load &amp; Marg Loss'!V647</f>
        <v>9.129999999999999</v>
      </c>
      <c r="AH657" s="67">
        <f>'09-22 Gen Pivot'!W651</f>
        <v>0</v>
      </c>
      <c r="AJ657" s="197">
        <f>'09-22 Gen Pivot'!Y651</f>
        <v>0</v>
      </c>
      <c r="AL657" s="29">
        <f t="shared" si="252"/>
        <v>0</v>
      </c>
      <c r="AN657" s="29">
        <f t="shared" si="253"/>
        <v>0</v>
      </c>
      <c r="AP657" s="33">
        <f t="shared" si="254"/>
        <v>0</v>
      </c>
      <c r="AR657" s="197">
        <f>'09-22 Gen Pivot'!X651</f>
        <v>1404.9</v>
      </c>
    </row>
    <row r="658" spans="1:44" x14ac:dyDescent="0.25">
      <c r="A658" s="202">
        <f t="shared" si="276"/>
        <v>44831.958333331764</v>
      </c>
      <c r="B658" s="232"/>
      <c r="C658" s="174"/>
      <c r="D658" s="232"/>
      <c r="E658" s="131">
        <f t="shared" si="255"/>
        <v>0</v>
      </c>
      <c r="F658" s="50">
        <f t="shared" si="256"/>
        <v>0</v>
      </c>
      <c r="G658" s="49">
        <f t="shared" si="257"/>
        <v>0</v>
      </c>
      <c r="H658" s="54">
        <f>'09-22 Hourly Purch Alloc'!F652</f>
        <v>549.60299999999995</v>
      </c>
      <c r="I658" s="44">
        <f t="shared" si="258"/>
        <v>8.8199999999999985</v>
      </c>
      <c r="J658" s="34">
        <f t="shared" si="259"/>
        <v>0</v>
      </c>
      <c r="K658" s="167">
        <f t="shared" si="260"/>
        <v>0</v>
      </c>
      <c r="L658" s="34">
        <f t="shared" si="261"/>
        <v>0</v>
      </c>
      <c r="M658" s="34">
        <f t="shared" si="262"/>
        <v>0</v>
      </c>
      <c r="N658" s="34">
        <f t="shared" si="263"/>
        <v>558.42000000000007</v>
      </c>
      <c r="O658" s="32">
        <f t="shared" si="264"/>
        <v>558.42000000000007</v>
      </c>
      <c r="P658" s="32">
        <f t="shared" si="265"/>
        <v>0</v>
      </c>
      <c r="Q658" s="32">
        <f t="shared" si="266"/>
        <v>0</v>
      </c>
      <c r="R658" s="36">
        <f t="shared" si="267"/>
        <v>0</v>
      </c>
      <c r="S658" s="36">
        <f t="shared" si="268"/>
        <v>0</v>
      </c>
      <c r="T658" s="36">
        <f t="shared" si="269"/>
        <v>0</v>
      </c>
      <c r="U658" s="196">
        <f>'09-22 Hourly Purch Alloc'!J652</f>
        <v>47.577123671086227</v>
      </c>
      <c r="V658" s="185">
        <f t="shared" si="270"/>
        <v>0</v>
      </c>
      <c r="W658" s="37">
        <f t="shared" si="271"/>
        <v>0</v>
      </c>
      <c r="X658" s="38">
        <f t="shared" si="272"/>
        <v>0</v>
      </c>
      <c r="Y658" s="39">
        <f t="shared" si="273"/>
        <v>0</v>
      </c>
      <c r="Z658" s="246"/>
      <c r="AA658" s="189">
        <f t="shared" si="274"/>
        <v>0</v>
      </c>
      <c r="AB658" s="25">
        <f t="shared" si="275"/>
        <v>0</v>
      </c>
      <c r="AD658" s="29"/>
      <c r="AE658" s="67">
        <f>'09-22 Gen Pivot'!V652</f>
        <v>0</v>
      </c>
      <c r="AF658" s="195">
        <f>'09-22 KP Int Load &amp; Marg Loss'!N648</f>
        <v>558.42000000000007</v>
      </c>
      <c r="AG658" s="302">
        <f>'09-22 KP Int Load &amp; Marg Loss'!V648</f>
        <v>8.8199999999999985</v>
      </c>
      <c r="AH658" s="67">
        <f>'09-22 Gen Pivot'!W652</f>
        <v>0</v>
      </c>
      <c r="AJ658" s="197">
        <f>'09-22 Gen Pivot'!Y652</f>
        <v>0</v>
      </c>
      <c r="AL658" s="29">
        <f t="shared" si="252"/>
        <v>0</v>
      </c>
      <c r="AN658" s="29">
        <f t="shared" si="253"/>
        <v>0</v>
      </c>
      <c r="AP658" s="33">
        <f t="shared" si="254"/>
        <v>0</v>
      </c>
      <c r="AR658" s="197">
        <f>'09-22 Gen Pivot'!X652</f>
        <v>1404.9</v>
      </c>
    </row>
    <row r="659" spans="1:44" x14ac:dyDescent="0.25">
      <c r="A659" s="202">
        <f t="shared" si="276"/>
        <v>44831.999999998428</v>
      </c>
      <c r="B659" s="232"/>
      <c r="C659" s="174"/>
      <c r="D659" s="232"/>
      <c r="E659" s="131">
        <f t="shared" si="255"/>
        <v>0</v>
      </c>
      <c r="F659" s="50">
        <f t="shared" si="256"/>
        <v>0</v>
      </c>
      <c r="G659" s="49">
        <f t="shared" si="257"/>
        <v>0</v>
      </c>
      <c r="H659" s="54">
        <f>'09-22 Hourly Purch Alloc'!F653</f>
        <v>522.65800000000002</v>
      </c>
      <c r="I659" s="44">
        <f t="shared" si="258"/>
        <v>8.2299999999999986</v>
      </c>
      <c r="J659" s="34">
        <f t="shared" si="259"/>
        <v>0</v>
      </c>
      <c r="K659" s="167">
        <f t="shared" si="260"/>
        <v>0</v>
      </c>
      <c r="L659" s="34">
        <f t="shared" si="261"/>
        <v>0</v>
      </c>
      <c r="M659" s="34">
        <f t="shared" si="262"/>
        <v>0</v>
      </c>
      <c r="N659" s="34">
        <f t="shared" si="263"/>
        <v>530.87999999999988</v>
      </c>
      <c r="O659" s="32">
        <f t="shared" si="264"/>
        <v>530.87999999999988</v>
      </c>
      <c r="P659" s="32">
        <f t="shared" si="265"/>
        <v>0</v>
      </c>
      <c r="Q659" s="32">
        <f t="shared" si="266"/>
        <v>0</v>
      </c>
      <c r="R659" s="36">
        <f t="shared" si="267"/>
        <v>0</v>
      </c>
      <c r="S659" s="36">
        <f t="shared" si="268"/>
        <v>0</v>
      </c>
      <c r="T659" s="36">
        <f t="shared" si="269"/>
        <v>0</v>
      </c>
      <c r="U659" s="196">
        <f>'09-22 Hourly Purch Alloc'!J653</f>
        <v>42.163651301615971</v>
      </c>
      <c r="V659" s="185">
        <f t="shared" si="270"/>
        <v>0</v>
      </c>
      <c r="W659" s="37">
        <f t="shared" si="271"/>
        <v>0</v>
      </c>
      <c r="X659" s="38">
        <f t="shared" si="272"/>
        <v>0</v>
      </c>
      <c r="Y659" s="39">
        <f t="shared" si="273"/>
        <v>0</v>
      </c>
      <c r="Z659" s="246"/>
      <c r="AA659" s="189">
        <f t="shared" si="274"/>
        <v>0</v>
      </c>
      <c r="AB659" s="25">
        <f t="shared" si="275"/>
        <v>0</v>
      </c>
      <c r="AD659" s="29"/>
      <c r="AE659" s="67">
        <f>'09-22 Gen Pivot'!V653</f>
        <v>0</v>
      </c>
      <c r="AF659" s="195">
        <f>'09-22 KP Int Load &amp; Marg Loss'!N649</f>
        <v>530.87999999999988</v>
      </c>
      <c r="AG659" s="302">
        <f>'09-22 KP Int Load &amp; Marg Loss'!V649</f>
        <v>8.2299999999999986</v>
      </c>
      <c r="AH659" s="67">
        <f>'09-22 Gen Pivot'!W653</f>
        <v>0</v>
      </c>
      <c r="AJ659" s="197">
        <f>'09-22 Gen Pivot'!Y653</f>
        <v>0</v>
      </c>
      <c r="AL659" s="29">
        <f t="shared" si="252"/>
        <v>0</v>
      </c>
      <c r="AN659" s="29">
        <f t="shared" si="253"/>
        <v>0</v>
      </c>
      <c r="AP659" s="33">
        <f t="shared" si="254"/>
        <v>0</v>
      </c>
      <c r="AR659" s="197">
        <f>'09-22 Gen Pivot'!X653</f>
        <v>1404.9</v>
      </c>
    </row>
    <row r="660" spans="1:44" x14ac:dyDescent="0.25">
      <c r="A660" s="202">
        <f t="shared" si="276"/>
        <v>44832.041666665093</v>
      </c>
      <c r="B660" s="232"/>
      <c r="C660" s="174"/>
      <c r="D660" s="174"/>
      <c r="E660" s="131">
        <f t="shared" si="255"/>
        <v>0</v>
      </c>
      <c r="F660" s="50">
        <f t="shared" si="256"/>
        <v>0</v>
      </c>
      <c r="G660" s="49">
        <f t="shared" si="257"/>
        <v>0</v>
      </c>
      <c r="H660" s="54">
        <f>'09-22 Hourly Purch Alloc'!F654</f>
        <v>501.22899999999998</v>
      </c>
      <c r="I660" s="44">
        <f t="shared" si="258"/>
        <v>8.2099999999999991</v>
      </c>
      <c r="J660" s="34">
        <f t="shared" si="259"/>
        <v>0</v>
      </c>
      <c r="K660" s="167">
        <f t="shared" si="260"/>
        <v>0</v>
      </c>
      <c r="L660" s="34">
        <f t="shared" si="261"/>
        <v>0</v>
      </c>
      <c r="M660" s="34">
        <f t="shared" si="262"/>
        <v>0</v>
      </c>
      <c r="N660" s="34">
        <f t="shared" si="263"/>
        <v>509.45</v>
      </c>
      <c r="O660" s="32">
        <f t="shared" si="264"/>
        <v>509.45</v>
      </c>
      <c r="P660" s="32">
        <f t="shared" si="265"/>
        <v>0</v>
      </c>
      <c r="Q660" s="32">
        <f t="shared" si="266"/>
        <v>0</v>
      </c>
      <c r="R660" s="36">
        <f t="shared" si="267"/>
        <v>0</v>
      </c>
      <c r="S660" s="36">
        <f t="shared" si="268"/>
        <v>0</v>
      </c>
      <c r="T660" s="36">
        <f t="shared" si="269"/>
        <v>0</v>
      </c>
      <c r="U660" s="196">
        <f>'09-22 Hourly Purch Alloc'!J654</f>
        <v>39.109383204084367</v>
      </c>
      <c r="V660" s="185">
        <f t="shared" si="270"/>
        <v>0</v>
      </c>
      <c r="W660" s="37">
        <f t="shared" si="271"/>
        <v>0</v>
      </c>
      <c r="X660" s="38">
        <f t="shared" si="272"/>
        <v>0</v>
      </c>
      <c r="Y660" s="39">
        <f t="shared" si="273"/>
        <v>0</v>
      </c>
      <c r="Z660" s="246"/>
      <c r="AA660" s="189">
        <f t="shared" si="274"/>
        <v>0</v>
      </c>
      <c r="AB660" s="25">
        <f t="shared" si="275"/>
        <v>0</v>
      </c>
      <c r="AD660" s="29"/>
      <c r="AE660" s="67">
        <f>'09-22 Gen Pivot'!V654</f>
        <v>0</v>
      </c>
      <c r="AF660" s="195">
        <f>'09-22 KP Int Load &amp; Marg Loss'!N650</f>
        <v>509.45</v>
      </c>
      <c r="AG660" s="302">
        <f>'09-22 KP Int Load &amp; Marg Loss'!V650</f>
        <v>8.2099999999999991</v>
      </c>
      <c r="AH660" s="67">
        <f>'09-22 Gen Pivot'!W654</f>
        <v>0</v>
      </c>
      <c r="AJ660" s="197">
        <f>'09-22 Gen Pivot'!Y654</f>
        <v>0</v>
      </c>
      <c r="AL660" s="29">
        <f t="shared" si="252"/>
        <v>0</v>
      </c>
      <c r="AN660" s="29">
        <f t="shared" si="253"/>
        <v>0</v>
      </c>
      <c r="AP660" s="33">
        <f t="shared" si="254"/>
        <v>0</v>
      </c>
      <c r="AR660" s="197">
        <f>'09-22 Gen Pivot'!X654</f>
        <v>1404.9</v>
      </c>
    </row>
    <row r="661" spans="1:44" x14ac:dyDescent="0.25">
      <c r="A661" s="202">
        <f t="shared" si="276"/>
        <v>44832.083333331757</v>
      </c>
      <c r="B661" s="232"/>
      <c r="C661" s="174"/>
      <c r="D661" s="174"/>
      <c r="E661" s="131">
        <f t="shared" si="255"/>
        <v>0</v>
      </c>
      <c r="F661" s="50">
        <f t="shared" si="256"/>
        <v>0</v>
      </c>
      <c r="G661" s="49">
        <f t="shared" si="257"/>
        <v>0</v>
      </c>
      <c r="H661" s="54">
        <f>'09-22 Hourly Purch Alloc'!F655</f>
        <v>491.94100000000003</v>
      </c>
      <c r="I661" s="44">
        <f t="shared" si="258"/>
        <v>8.2499999999999982</v>
      </c>
      <c r="J661" s="34">
        <f t="shared" si="259"/>
        <v>0</v>
      </c>
      <c r="K661" s="167">
        <f t="shared" si="260"/>
        <v>0</v>
      </c>
      <c r="L661" s="34">
        <f t="shared" si="261"/>
        <v>0</v>
      </c>
      <c r="M661" s="34">
        <f t="shared" si="262"/>
        <v>0</v>
      </c>
      <c r="N661" s="34">
        <f t="shared" si="263"/>
        <v>500.17999999999995</v>
      </c>
      <c r="O661" s="32">
        <f t="shared" si="264"/>
        <v>500.17999999999995</v>
      </c>
      <c r="P661" s="32">
        <f t="shared" si="265"/>
        <v>0</v>
      </c>
      <c r="Q661" s="32">
        <f t="shared" si="266"/>
        <v>0</v>
      </c>
      <c r="R661" s="36">
        <f t="shared" si="267"/>
        <v>0</v>
      </c>
      <c r="S661" s="36">
        <f t="shared" si="268"/>
        <v>0</v>
      </c>
      <c r="T661" s="36">
        <f t="shared" si="269"/>
        <v>0</v>
      </c>
      <c r="U661" s="196">
        <f>'09-22 Hourly Purch Alloc'!J655</f>
        <v>38.320290010387424</v>
      </c>
      <c r="V661" s="185">
        <f t="shared" si="270"/>
        <v>0</v>
      </c>
      <c r="W661" s="37">
        <f t="shared" si="271"/>
        <v>0</v>
      </c>
      <c r="X661" s="38">
        <f t="shared" si="272"/>
        <v>0</v>
      </c>
      <c r="Y661" s="39">
        <f t="shared" si="273"/>
        <v>0</v>
      </c>
      <c r="Z661" s="246"/>
      <c r="AA661" s="189">
        <f t="shared" si="274"/>
        <v>0</v>
      </c>
      <c r="AB661" s="25">
        <f t="shared" si="275"/>
        <v>0</v>
      </c>
      <c r="AD661" s="29"/>
      <c r="AE661" s="67">
        <f>'09-22 Gen Pivot'!V655</f>
        <v>0</v>
      </c>
      <c r="AF661" s="195">
        <f>'09-22 KP Int Load &amp; Marg Loss'!N651</f>
        <v>500.17999999999995</v>
      </c>
      <c r="AG661" s="302">
        <f>'09-22 KP Int Load &amp; Marg Loss'!V651</f>
        <v>8.2499999999999982</v>
      </c>
      <c r="AH661" s="67">
        <f>'09-22 Gen Pivot'!W655</f>
        <v>0</v>
      </c>
      <c r="AJ661" s="197">
        <f>'09-22 Gen Pivot'!Y655</f>
        <v>0</v>
      </c>
      <c r="AL661" s="29">
        <f t="shared" si="252"/>
        <v>0</v>
      </c>
      <c r="AN661" s="29">
        <f t="shared" si="253"/>
        <v>0</v>
      </c>
      <c r="AP661" s="33">
        <f t="shared" si="254"/>
        <v>0</v>
      </c>
      <c r="AR661" s="197">
        <f>'09-22 Gen Pivot'!X655</f>
        <v>1404.9</v>
      </c>
    </row>
    <row r="662" spans="1:44" x14ac:dyDescent="0.25">
      <c r="A662" s="202">
        <f t="shared" si="276"/>
        <v>44832.124999998421</v>
      </c>
      <c r="B662" s="232"/>
      <c r="C662" s="174"/>
      <c r="D662" s="174"/>
      <c r="E662" s="131">
        <f t="shared" si="255"/>
        <v>0</v>
      </c>
      <c r="F662" s="50">
        <f t="shared" si="256"/>
        <v>0</v>
      </c>
      <c r="G662" s="49">
        <f t="shared" si="257"/>
        <v>0</v>
      </c>
      <c r="H662" s="54">
        <f>'09-22 Hourly Purch Alloc'!F656</f>
        <v>492.98200000000003</v>
      </c>
      <c r="I662" s="44">
        <f t="shared" si="258"/>
        <v>8.1199999999999992</v>
      </c>
      <c r="J662" s="34">
        <f t="shared" si="259"/>
        <v>0</v>
      </c>
      <c r="K662" s="167">
        <f t="shared" si="260"/>
        <v>0</v>
      </c>
      <c r="L662" s="34">
        <f t="shared" si="261"/>
        <v>0</v>
      </c>
      <c r="M662" s="34">
        <f t="shared" si="262"/>
        <v>0</v>
      </c>
      <c r="N662" s="34">
        <f t="shared" si="263"/>
        <v>501.10999999999996</v>
      </c>
      <c r="O662" s="32">
        <f t="shared" si="264"/>
        <v>501.10999999999996</v>
      </c>
      <c r="P662" s="32">
        <f t="shared" si="265"/>
        <v>0</v>
      </c>
      <c r="Q662" s="32">
        <f t="shared" si="266"/>
        <v>0</v>
      </c>
      <c r="R662" s="36">
        <f t="shared" si="267"/>
        <v>0</v>
      </c>
      <c r="S662" s="36">
        <f t="shared" si="268"/>
        <v>0</v>
      </c>
      <c r="T662" s="36">
        <f t="shared" si="269"/>
        <v>0</v>
      </c>
      <c r="U662" s="196">
        <f>'09-22 Hourly Purch Alloc'!J656</f>
        <v>35.41172703262999</v>
      </c>
      <c r="V662" s="185">
        <f t="shared" si="270"/>
        <v>0</v>
      </c>
      <c r="W662" s="37">
        <f t="shared" si="271"/>
        <v>0</v>
      </c>
      <c r="X662" s="38">
        <f t="shared" si="272"/>
        <v>0</v>
      </c>
      <c r="Y662" s="39">
        <f t="shared" si="273"/>
        <v>0</v>
      </c>
      <c r="Z662" s="246"/>
      <c r="AA662" s="189">
        <f t="shared" si="274"/>
        <v>0</v>
      </c>
      <c r="AB662" s="25">
        <f t="shared" si="275"/>
        <v>0</v>
      </c>
      <c r="AD662" s="29"/>
      <c r="AE662" s="67">
        <f>'09-22 Gen Pivot'!V656</f>
        <v>0</v>
      </c>
      <c r="AF662" s="195">
        <f>'09-22 KP Int Load &amp; Marg Loss'!N652</f>
        <v>501.10999999999996</v>
      </c>
      <c r="AG662" s="302">
        <f>'09-22 KP Int Load &amp; Marg Loss'!V652</f>
        <v>8.1199999999999992</v>
      </c>
      <c r="AH662" s="67">
        <f>'09-22 Gen Pivot'!W656</f>
        <v>0</v>
      </c>
      <c r="AJ662" s="197">
        <f>'09-22 Gen Pivot'!Y656</f>
        <v>0</v>
      </c>
      <c r="AL662" s="29">
        <f t="shared" si="252"/>
        <v>0</v>
      </c>
      <c r="AN662" s="29">
        <f t="shared" si="253"/>
        <v>0</v>
      </c>
      <c r="AP662" s="33">
        <f t="shared" si="254"/>
        <v>0</v>
      </c>
      <c r="AR662" s="197">
        <f>'09-22 Gen Pivot'!X656</f>
        <v>1404.9</v>
      </c>
    </row>
    <row r="663" spans="1:44" x14ac:dyDescent="0.25">
      <c r="A663" s="202">
        <f t="shared" si="276"/>
        <v>44832.166666665085</v>
      </c>
      <c r="B663" s="232"/>
      <c r="C663" s="174"/>
      <c r="D663" s="174"/>
      <c r="E663" s="131">
        <f t="shared" si="255"/>
        <v>0</v>
      </c>
      <c r="F663" s="50">
        <f t="shared" si="256"/>
        <v>0</v>
      </c>
      <c r="G663" s="49">
        <f t="shared" si="257"/>
        <v>0</v>
      </c>
      <c r="H663" s="54">
        <f>'09-22 Hourly Purch Alloc'!F657</f>
        <v>492.964</v>
      </c>
      <c r="I663" s="44">
        <f t="shared" si="258"/>
        <v>8.1399999999999988</v>
      </c>
      <c r="J663" s="34">
        <f t="shared" si="259"/>
        <v>0</v>
      </c>
      <c r="K663" s="167">
        <f t="shared" si="260"/>
        <v>0</v>
      </c>
      <c r="L663" s="34">
        <f t="shared" si="261"/>
        <v>0</v>
      </c>
      <c r="M663" s="34">
        <f t="shared" si="262"/>
        <v>0</v>
      </c>
      <c r="N663" s="34">
        <f t="shared" si="263"/>
        <v>501.10999999999996</v>
      </c>
      <c r="O663" s="32">
        <f t="shared" si="264"/>
        <v>501.10999999999996</v>
      </c>
      <c r="P663" s="32">
        <f t="shared" si="265"/>
        <v>0</v>
      </c>
      <c r="Q663" s="32">
        <f t="shared" si="266"/>
        <v>0</v>
      </c>
      <c r="R663" s="36">
        <f t="shared" si="267"/>
        <v>0</v>
      </c>
      <c r="S663" s="36">
        <f t="shared" si="268"/>
        <v>0</v>
      </c>
      <c r="T663" s="36">
        <f t="shared" si="269"/>
        <v>0</v>
      </c>
      <c r="U663" s="196">
        <f>'09-22 Hourly Purch Alloc'!J657</f>
        <v>35.233033097751559</v>
      </c>
      <c r="V663" s="185">
        <f t="shared" si="270"/>
        <v>0</v>
      </c>
      <c r="W663" s="37">
        <f t="shared" si="271"/>
        <v>0</v>
      </c>
      <c r="X663" s="38">
        <f t="shared" si="272"/>
        <v>0</v>
      </c>
      <c r="Y663" s="39">
        <f t="shared" si="273"/>
        <v>0</v>
      </c>
      <c r="Z663" s="246"/>
      <c r="AA663" s="189">
        <f t="shared" si="274"/>
        <v>0</v>
      </c>
      <c r="AB663" s="25">
        <f t="shared" si="275"/>
        <v>0</v>
      </c>
      <c r="AD663" s="29"/>
      <c r="AE663" s="67">
        <f>'09-22 Gen Pivot'!V657</f>
        <v>0</v>
      </c>
      <c r="AF663" s="195">
        <f>'09-22 KP Int Load &amp; Marg Loss'!N653</f>
        <v>501.10999999999996</v>
      </c>
      <c r="AG663" s="302">
        <f>'09-22 KP Int Load &amp; Marg Loss'!V653</f>
        <v>8.1399999999999988</v>
      </c>
      <c r="AH663" s="67">
        <f>'09-22 Gen Pivot'!W657</f>
        <v>0</v>
      </c>
      <c r="AJ663" s="197">
        <f>'09-22 Gen Pivot'!Y657</f>
        <v>0</v>
      </c>
      <c r="AL663" s="29">
        <f t="shared" si="252"/>
        <v>0</v>
      </c>
      <c r="AN663" s="29">
        <f t="shared" si="253"/>
        <v>0</v>
      </c>
      <c r="AP663" s="33">
        <f t="shared" si="254"/>
        <v>0</v>
      </c>
      <c r="AR663" s="197">
        <f>'09-22 Gen Pivot'!X657</f>
        <v>1404.9</v>
      </c>
    </row>
    <row r="664" spans="1:44" x14ac:dyDescent="0.25">
      <c r="A664" s="202">
        <f t="shared" si="276"/>
        <v>44832.20833333175</v>
      </c>
      <c r="B664" s="232"/>
      <c r="C664" s="174"/>
      <c r="D664" s="174"/>
      <c r="E664" s="131">
        <f t="shared" si="255"/>
        <v>0</v>
      </c>
      <c r="F664" s="50">
        <f t="shared" si="256"/>
        <v>0</v>
      </c>
      <c r="G664" s="49">
        <f t="shared" si="257"/>
        <v>0</v>
      </c>
      <c r="H664" s="54">
        <f>'09-22 Hourly Purch Alloc'!F658</f>
        <v>501.11100000000005</v>
      </c>
      <c r="I664" s="44">
        <f t="shared" si="258"/>
        <v>8.4199999999999982</v>
      </c>
      <c r="J664" s="34">
        <f t="shared" si="259"/>
        <v>0</v>
      </c>
      <c r="K664" s="167">
        <f t="shared" si="260"/>
        <v>0</v>
      </c>
      <c r="L664" s="34">
        <f t="shared" si="261"/>
        <v>0</v>
      </c>
      <c r="M664" s="34">
        <f t="shared" si="262"/>
        <v>0</v>
      </c>
      <c r="N664" s="34">
        <f t="shared" si="263"/>
        <v>509.54</v>
      </c>
      <c r="O664" s="32">
        <f t="shared" si="264"/>
        <v>509.54</v>
      </c>
      <c r="P664" s="32">
        <f t="shared" si="265"/>
        <v>0</v>
      </c>
      <c r="Q664" s="32">
        <f t="shared" si="266"/>
        <v>0</v>
      </c>
      <c r="R664" s="36">
        <f t="shared" si="267"/>
        <v>0</v>
      </c>
      <c r="S664" s="36">
        <f t="shared" si="268"/>
        <v>0</v>
      </c>
      <c r="T664" s="36">
        <f t="shared" si="269"/>
        <v>0</v>
      </c>
      <c r="U664" s="196">
        <f>'09-22 Hourly Purch Alloc'!J658</f>
        <v>36.808299594301459</v>
      </c>
      <c r="V664" s="185">
        <f t="shared" si="270"/>
        <v>0</v>
      </c>
      <c r="W664" s="37">
        <f t="shared" si="271"/>
        <v>0</v>
      </c>
      <c r="X664" s="38">
        <f t="shared" si="272"/>
        <v>0</v>
      </c>
      <c r="Y664" s="39">
        <f t="shared" si="273"/>
        <v>0</v>
      </c>
      <c r="Z664" s="246"/>
      <c r="AA664" s="189">
        <f t="shared" si="274"/>
        <v>0</v>
      </c>
      <c r="AB664" s="25">
        <f t="shared" si="275"/>
        <v>0</v>
      </c>
      <c r="AD664" s="29"/>
      <c r="AE664" s="67">
        <f>'09-22 Gen Pivot'!V658</f>
        <v>0</v>
      </c>
      <c r="AF664" s="195">
        <f>'09-22 KP Int Load &amp; Marg Loss'!N654</f>
        <v>509.54</v>
      </c>
      <c r="AG664" s="302">
        <f>'09-22 KP Int Load &amp; Marg Loss'!V654</f>
        <v>8.4199999999999982</v>
      </c>
      <c r="AH664" s="67">
        <f>'09-22 Gen Pivot'!W658</f>
        <v>0</v>
      </c>
      <c r="AJ664" s="197">
        <f>'09-22 Gen Pivot'!Y658</f>
        <v>0</v>
      </c>
      <c r="AL664" s="29">
        <f t="shared" si="252"/>
        <v>0</v>
      </c>
      <c r="AN664" s="29">
        <f t="shared" si="253"/>
        <v>0</v>
      </c>
      <c r="AP664" s="33">
        <f t="shared" si="254"/>
        <v>0</v>
      </c>
      <c r="AR664" s="197">
        <f>'09-22 Gen Pivot'!X658</f>
        <v>1404.9</v>
      </c>
    </row>
    <row r="665" spans="1:44" x14ac:dyDescent="0.25">
      <c r="A665" s="202">
        <f t="shared" si="276"/>
        <v>44832.249999998414</v>
      </c>
      <c r="B665" s="232"/>
      <c r="C665" s="174"/>
      <c r="D665" s="174"/>
      <c r="E665" s="131">
        <f t="shared" si="255"/>
        <v>0</v>
      </c>
      <c r="F665" s="50">
        <f t="shared" si="256"/>
        <v>0</v>
      </c>
      <c r="G665" s="49">
        <f t="shared" si="257"/>
        <v>0</v>
      </c>
      <c r="H665" s="54">
        <f>'09-22 Hourly Purch Alloc'!F659</f>
        <v>530.875</v>
      </c>
      <c r="I665" s="44">
        <f t="shared" si="258"/>
        <v>8.9299999999999979</v>
      </c>
      <c r="J665" s="34">
        <f t="shared" si="259"/>
        <v>0</v>
      </c>
      <c r="K665" s="167">
        <f t="shared" si="260"/>
        <v>0</v>
      </c>
      <c r="L665" s="34">
        <f t="shared" si="261"/>
        <v>0</v>
      </c>
      <c r="M665" s="34">
        <f t="shared" si="262"/>
        <v>0</v>
      </c>
      <c r="N665" s="34">
        <f t="shared" si="263"/>
        <v>539.81000000000006</v>
      </c>
      <c r="O665" s="32">
        <f t="shared" si="264"/>
        <v>539.81000000000006</v>
      </c>
      <c r="P665" s="32">
        <f t="shared" si="265"/>
        <v>0</v>
      </c>
      <c r="Q665" s="32">
        <f t="shared" si="266"/>
        <v>0</v>
      </c>
      <c r="R665" s="36">
        <f t="shared" si="267"/>
        <v>0</v>
      </c>
      <c r="S665" s="36">
        <f t="shared" si="268"/>
        <v>0</v>
      </c>
      <c r="T665" s="36">
        <f t="shared" si="269"/>
        <v>0</v>
      </c>
      <c r="U665" s="196">
        <f>'09-22 Hourly Purch Alloc'!J659</f>
        <v>44.209351824817517</v>
      </c>
      <c r="V665" s="185">
        <f t="shared" si="270"/>
        <v>0</v>
      </c>
      <c r="W665" s="37">
        <f t="shared" si="271"/>
        <v>0</v>
      </c>
      <c r="X665" s="38">
        <f t="shared" si="272"/>
        <v>0</v>
      </c>
      <c r="Y665" s="39">
        <f t="shared" si="273"/>
        <v>0</v>
      </c>
      <c r="Z665" s="246"/>
      <c r="AA665" s="189">
        <f t="shared" si="274"/>
        <v>0</v>
      </c>
      <c r="AB665" s="25">
        <f t="shared" si="275"/>
        <v>0</v>
      </c>
      <c r="AD665" s="29"/>
      <c r="AE665" s="67">
        <f>'09-22 Gen Pivot'!V659</f>
        <v>0</v>
      </c>
      <c r="AF665" s="195">
        <f>'09-22 KP Int Load &amp; Marg Loss'!N655</f>
        <v>539.81000000000006</v>
      </c>
      <c r="AG665" s="302">
        <f>'09-22 KP Int Load &amp; Marg Loss'!V655</f>
        <v>8.9299999999999979</v>
      </c>
      <c r="AH665" s="67">
        <f>'09-22 Gen Pivot'!W659</f>
        <v>0</v>
      </c>
      <c r="AJ665" s="197">
        <f>'09-22 Gen Pivot'!Y659</f>
        <v>0</v>
      </c>
      <c r="AL665" s="29">
        <f t="shared" si="252"/>
        <v>0</v>
      </c>
      <c r="AN665" s="29">
        <f t="shared" si="253"/>
        <v>0</v>
      </c>
      <c r="AP665" s="33">
        <f t="shared" si="254"/>
        <v>0</v>
      </c>
      <c r="AR665" s="197">
        <f>'09-22 Gen Pivot'!X659</f>
        <v>1404.9</v>
      </c>
    </row>
    <row r="666" spans="1:44" x14ac:dyDescent="0.25">
      <c r="A666" s="202">
        <f t="shared" si="276"/>
        <v>44832.291666665078</v>
      </c>
      <c r="B666" s="232"/>
      <c r="C666" s="174"/>
      <c r="D666" s="174"/>
      <c r="E666" s="131">
        <f t="shared" si="255"/>
        <v>0</v>
      </c>
      <c r="F666" s="50">
        <f t="shared" si="256"/>
        <v>0</v>
      </c>
      <c r="G666" s="49">
        <f t="shared" si="257"/>
        <v>0</v>
      </c>
      <c r="H666" s="54">
        <f>'09-22 Hourly Purch Alloc'!F660</f>
        <v>582.98099999999999</v>
      </c>
      <c r="I666" s="44">
        <f t="shared" si="258"/>
        <v>9.73</v>
      </c>
      <c r="J666" s="34">
        <f t="shared" si="259"/>
        <v>0</v>
      </c>
      <c r="K666" s="167">
        <f t="shared" si="260"/>
        <v>0</v>
      </c>
      <c r="L666" s="34">
        <f t="shared" si="261"/>
        <v>0</v>
      </c>
      <c r="M666" s="34">
        <f t="shared" si="262"/>
        <v>0</v>
      </c>
      <c r="N666" s="34">
        <f t="shared" si="263"/>
        <v>592.71</v>
      </c>
      <c r="O666" s="32">
        <f t="shared" si="264"/>
        <v>592.71</v>
      </c>
      <c r="P666" s="32">
        <f t="shared" si="265"/>
        <v>0</v>
      </c>
      <c r="Q666" s="32">
        <f t="shared" si="266"/>
        <v>0</v>
      </c>
      <c r="R666" s="36">
        <f t="shared" si="267"/>
        <v>0</v>
      </c>
      <c r="S666" s="36">
        <f t="shared" si="268"/>
        <v>0</v>
      </c>
      <c r="T666" s="36">
        <f t="shared" si="269"/>
        <v>0</v>
      </c>
      <c r="U666" s="196">
        <f>'09-22 Hourly Purch Alloc'!J660</f>
        <v>63.994913019463759</v>
      </c>
      <c r="V666" s="185">
        <f t="shared" si="270"/>
        <v>0</v>
      </c>
      <c r="W666" s="37">
        <f t="shared" si="271"/>
        <v>0</v>
      </c>
      <c r="X666" s="38">
        <f t="shared" si="272"/>
        <v>0</v>
      </c>
      <c r="Y666" s="39">
        <f t="shared" si="273"/>
        <v>0</v>
      </c>
      <c r="Z666" s="246"/>
      <c r="AA666" s="189">
        <f t="shared" si="274"/>
        <v>0</v>
      </c>
      <c r="AB666" s="25">
        <f t="shared" si="275"/>
        <v>0</v>
      </c>
      <c r="AD666" s="29"/>
      <c r="AE666" s="67">
        <f>'09-22 Gen Pivot'!V660</f>
        <v>0</v>
      </c>
      <c r="AF666" s="195">
        <f>'09-22 KP Int Load &amp; Marg Loss'!N656</f>
        <v>592.71</v>
      </c>
      <c r="AG666" s="302">
        <f>'09-22 KP Int Load &amp; Marg Loss'!V656</f>
        <v>9.73</v>
      </c>
      <c r="AH666" s="67">
        <f>'09-22 Gen Pivot'!W660</f>
        <v>0</v>
      </c>
      <c r="AJ666" s="197">
        <f>'09-22 Gen Pivot'!Y660</f>
        <v>0</v>
      </c>
      <c r="AL666" s="29">
        <f t="shared" si="252"/>
        <v>0</v>
      </c>
      <c r="AN666" s="29">
        <f t="shared" si="253"/>
        <v>0</v>
      </c>
      <c r="AP666" s="33">
        <f t="shared" si="254"/>
        <v>0</v>
      </c>
      <c r="AR666" s="197">
        <f>'09-22 Gen Pivot'!X660</f>
        <v>1404.9</v>
      </c>
    </row>
    <row r="667" spans="1:44" x14ac:dyDescent="0.25">
      <c r="A667" s="202">
        <f t="shared" si="276"/>
        <v>44832.333333331742</v>
      </c>
      <c r="B667" s="232"/>
      <c r="C667" s="174"/>
      <c r="D667" s="174"/>
      <c r="E667" s="131">
        <f t="shared" si="255"/>
        <v>0</v>
      </c>
      <c r="F667" s="50">
        <f t="shared" si="256"/>
        <v>0</v>
      </c>
      <c r="G667" s="49">
        <f t="shared" si="257"/>
        <v>0</v>
      </c>
      <c r="H667" s="54">
        <f>'09-22 Hourly Purch Alloc'!F661</f>
        <v>609.33000000000004</v>
      </c>
      <c r="I667" s="44">
        <f t="shared" si="258"/>
        <v>9.6999999999999993</v>
      </c>
      <c r="J667" s="34">
        <f t="shared" si="259"/>
        <v>0</v>
      </c>
      <c r="K667" s="167">
        <f t="shared" si="260"/>
        <v>0</v>
      </c>
      <c r="L667" s="34">
        <f t="shared" si="261"/>
        <v>0</v>
      </c>
      <c r="M667" s="34">
        <f t="shared" si="262"/>
        <v>0</v>
      </c>
      <c r="N667" s="34">
        <f t="shared" si="263"/>
        <v>619.03999999999985</v>
      </c>
      <c r="O667" s="32">
        <f t="shared" si="264"/>
        <v>619.03999999999985</v>
      </c>
      <c r="P667" s="32">
        <f t="shared" si="265"/>
        <v>0</v>
      </c>
      <c r="Q667" s="32">
        <f t="shared" si="266"/>
        <v>0</v>
      </c>
      <c r="R667" s="36">
        <f t="shared" si="267"/>
        <v>0</v>
      </c>
      <c r="S667" s="36">
        <f t="shared" si="268"/>
        <v>0</v>
      </c>
      <c r="T667" s="36">
        <f t="shared" si="269"/>
        <v>0</v>
      </c>
      <c r="U667" s="196">
        <f>'09-22 Hourly Purch Alloc'!J661</f>
        <v>66.75748934075132</v>
      </c>
      <c r="V667" s="185">
        <f t="shared" si="270"/>
        <v>0</v>
      </c>
      <c r="W667" s="37">
        <f t="shared" si="271"/>
        <v>0</v>
      </c>
      <c r="X667" s="38">
        <f t="shared" si="272"/>
        <v>0</v>
      </c>
      <c r="Y667" s="39">
        <f t="shared" si="273"/>
        <v>0</v>
      </c>
      <c r="Z667" s="246"/>
      <c r="AA667" s="189">
        <f t="shared" si="274"/>
        <v>0</v>
      </c>
      <c r="AB667" s="25">
        <f t="shared" si="275"/>
        <v>0</v>
      </c>
      <c r="AD667" s="29"/>
      <c r="AE667" s="67">
        <f>'09-22 Gen Pivot'!V661</f>
        <v>0</v>
      </c>
      <c r="AF667" s="195">
        <f>'09-22 KP Int Load &amp; Marg Loss'!N657</f>
        <v>619.03999999999985</v>
      </c>
      <c r="AG667" s="302">
        <f>'09-22 KP Int Load &amp; Marg Loss'!V657</f>
        <v>9.6999999999999993</v>
      </c>
      <c r="AH667" s="67">
        <f>'09-22 Gen Pivot'!W661</f>
        <v>0</v>
      </c>
      <c r="AJ667" s="197">
        <f>'09-22 Gen Pivot'!Y661</f>
        <v>0</v>
      </c>
      <c r="AL667" s="29">
        <f t="shared" si="252"/>
        <v>0</v>
      </c>
      <c r="AN667" s="29">
        <f t="shared" si="253"/>
        <v>0</v>
      </c>
      <c r="AP667" s="33">
        <f t="shared" si="254"/>
        <v>0</v>
      </c>
      <c r="AR667" s="197">
        <f>'09-22 Gen Pivot'!X661</f>
        <v>1404.9</v>
      </c>
    </row>
    <row r="668" spans="1:44" x14ac:dyDescent="0.25">
      <c r="A668" s="202">
        <f t="shared" si="276"/>
        <v>44832.374999998407</v>
      </c>
      <c r="B668" s="232"/>
      <c r="C668" s="174"/>
      <c r="D668" s="174"/>
      <c r="E668" s="131">
        <f t="shared" si="255"/>
        <v>0</v>
      </c>
      <c r="F668" s="50">
        <f t="shared" si="256"/>
        <v>0</v>
      </c>
      <c r="G668" s="49">
        <f t="shared" si="257"/>
        <v>0</v>
      </c>
      <c r="H668" s="54">
        <f>'09-22 Hourly Purch Alloc'!F662</f>
        <v>616.58100000000002</v>
      </c>
      <c r="I668" s="44">
        <f t="shared" si="258"/>
        <v>9.73</v>
      </c>
      <c r="J668" s="34">
        <f t="shared" si="259"/>
        <v>0</v>
      </c>
      <c r="K668" s="167">
        <f t="shared" si="260"/>
        <v>0</v>
      </c>
      <c r="L668" s="34">
        <f t="shared" si="261"/>
        <v>0</v>
      </c>
      <c r="M668" s="34">
        <f t="shared" si="262"/>
        <v>0</v>
      </c>
      <c r="N668" s="34">
        <f t="shared" si="263"/>
        <v>626.29999999999995</v>
      </c>
      <c r="O668" s="32">
        <f t="shared" si="264"/>
        <v>626.29999999999995</v>
      </c>
      <c r="P668" s="32">
        <f t="shared" si="265"/>
        <v>0</v>
      </c>
      <c r="Q668" s="32">
        <f t="shared" si="266"/>
        <v>0</v>
      </c>
      <c r="R668" s="36">
        <f t="shared" si="267"/>
        <v>0</v>
      </c>
      <c r="S668" s="36">
        <f t="shared" si="268"/>
        <v>0</v>
      </c>
      <c r="T668" s="36">
        <f t="shared" si="269"/>
        <v>0</v>
      </c>
      <c r="U668" s="196">
        <f>'09-22 Hourly Purch Alloc'!J662</f>
        <v>56.61924669589235</v>
      </c>
      <c r="V668" s="185">
        <f t="shared" si="270"/>
        <v>0</v>
      </c>
      <c r="W668" s="37">
        <f t="shared" si="271"/>
        <v>0</v>
      </c>
      <c r="X668" s="38">
        <f t="shared" si="272"/>
        <v>0</v>
      </c>
      <c r="Y668" s="39">
        <f t="shared" si="273"/>
        <v>0</v>
      </c>
      <c r="Z668" s="246"/>
      <c r="AA668" s="189">
        <f t="shared" si="274"/>
        <v>0</v>
      </c>
      <c r="AB668" s="25">
        <f t="shared" si="275"/>
        <v>0</v>
      </c>
      <c r="AD668" s="29"/>
      <c r="AE668" s="67">
        <f>'09-22 Gen Pivot'!V662</f>
        <v>0</v>
      </c>
      <c r="AF668" s="195">
        <f>'09-22 KP Int Load &amp; Marg Loss'!N658</f>
        <v>626.29999999999995</v>
      </c>
      <c r="AG668" s="302">
        <f>'09-22 KP Int Load &amp; Marg Loss'!V658</f>
        <v>9.73</v>
      </c>
      <c r="AH668" s="67">
        <f>'09-22 Gen Pivot'!W662</f>
        <v>0</v>
      </c>
      <c r="AJ668" s="197">
        <f>'09-22 Gen Pivot'!Y662</f>
        <v>0</v>
      </c>
      <c r="AL668" s="29">
        <f t="shared" si="252"/>
        <v>0</v>
      </c>
      <c r="AN668" s="29">
        <f t="shared" si="253"/>
        <v>0</v>
      </c>
      <c r="AP668" s="33">
        <f t="shared" si="254"/>
        <v>0</v>
      </c>
      <c r="AR668" s="197">
        <f>'09-22 Gen Pivot'!X662</f>
        <v>1404.9</v>
      </c>
    </row>
    <row r="669" spans="1:44" x14ac:dyDescent="0.25">
      <c r="A669" s="202">
        <f t="shared" si="276"/>
        <v>44832.416666665071</v>
      </c>
      <c r="B669" s="232"/>
      <c r="C669" s="174"/>
      <c r="D669" s="174"/>
      <c r="E669" s="131">
        <f t="shared" si="255"/>
        <v>0</v>
      </c>
      <c r="F669" s="50">
        <f t="shared" si="256"/>
        <v>0</v>
      </c>
      <c r="G669" s="49">
        <f t="shared" si="257"/>
        <v>0</v>
      </c>
      <c r="H669" s="54">
        <f>'09-22 Hourly Purch Alloc'!F663</f>
        <v>595.28199999999993</v>
      </c>
      <c r="I669" s="44">
        <f t="shared" si="258"/>
        <v>9.41</v>
      </c>
      <c r="J669" s="34">
        <f t="shared" si="259"/>
        <v>0</v>
      </c>
      <c r="K669" s="167">
        <f t="shared" si="260"/>
        <v>0</v>
      </c>
      <c r="L669" s="34">
        <f t="shared" si="261"/>
        <v>0</v>
      </c>
      <c r="M669" s="34">
        <f t="shared" si="262"/>
        <v>0</v>
      </c>
      <c r="N669" s="34">
        <f t="shared" si="263"/>
        <v>604.68999999999994</v>
      </c>
      <c r="O669" s="32">
        <f t="shared" si="264"/>
        <v>604.68999999999994</v>
      </c>
      <c r="P669" s="32">
        <f t="shared" si="265"/>
        <v>0</v>
      </c>
      <c r="Q669" s="32">
        <f t="shared" si="266"/>
        <v>0</v>
      </c>
      <c r="R669" s="36">
        <f t="shared" si="267"/>
        <v>0</v>
      </c>
      <c r="S669" s="36">
        <f t="shared" si="268"/>
        <v>0</v>
      </c>
      <c r="T669" s="36">
        <f t="shared" si="269"/>
        <v>0</v>
      </c>
      <c r="U669" s="196">
        <f>'09-22 Hourly Purch Alloc'!J663</f>
        <v>55.408997406271311</v>
      </c>
      <c r="V669" s="185">
        <f t="shared" si="270"/>
        <v>0</v>
      </c>
      <c r="W669" s="37">
        <f t="shared" si="271"/>
        <v>0</v>
      </c>
      <c r="X669" s="38">
        <f t="shared" si="272"/>
        <v>0</v>
      </c>
      <c r="Y669" s="39">
        <f t="shared" si="273"/>
        <v>0</v>
      </c>
      <c r="Z669" s="246"/>
      <c r="AA669" s="189">
        <f t="shared" si="274"/>
        <v>0</v>
      </c>
      <c r="AB669" s="25">
        <f t="shared" si="275"/>
        <v>0</v>
      </c>
      <c r="AD669" s="29"/>
      <c r="AE669" s="67">
        <f>'09-22 Gen Pivot'!V663</f>
        <v>0</v>
      </c>
      <c r="AF669" s="195">
        <f>'09-22 KP Int Load &amp; Marg Loss'!N659</f>
        <v>604.68999999999994</v>
      </c>
      <c r="AG669" s="302">
        <f>'09-22 KP Int Load &amp; Marg Loss'!V659</f>
        <v>9.41</v>
      </c>
      <c r="AH669" s="67">
        <f>'09-22 Gen Pivot'!W663</f>
        <v>0</v>
      </c>
      <c r="AJ669" s="197">
        <f>'09-22 Gen Pivot'!Y663</f>
        <v>0</v>
      </c>
      <c r="AL669" s="29">
        <f t="shared" si="252"/>
        <v>0</v>
      </c>
      <c r="AN669" s="29">
        <f t="shared" si="253"/>
        <v>0</v>
      </c>
      <c r="AP669" s="33">
        <f t="shared" si="254"/>
        <v>0</v>
      </c>
      <c r="AR669" s="197">
        <f>'09-22 Gen Pivot'!X663</f>
        <v>1404.9</v>
      </c>
    </row>
    <row r="670" spans="1:44" x14ac:dyDescent="0.25">
      <c r="A670" s="202">
        <f t="shared" si="276"/>
        <v>44832.458333331735</v>
      </c>
      <c r="B670" s="232"/>
      <c r="C670" s="174"/>
      <c r="D670" s="174"/>
      <c r="E670" s="131">
        <f t="shared" si="255"/>
        <v>0</v>
      </c>
      <c r="F670" s="50">
        <f t="shared" si="256"/>
        <v>0</v>
      </c>
      <c r="G670" s="49">
        <f t="shared" si="257"/>
        <v>0</v>
      </c>
      <c r="H670" s="54">
        <f>'09-22 Hourly Purch Alloc'!F664</f>
        <v>584.63700000000006</v>
      </c>
      <c r="I670" s="44">
        <f t="shared" si="258"/>
        <v>9.2099999999999991</v>
      </c>
      <c r="J670" s="34">
        <f t="shared" si="259"/>
        <v>0</v>
      </c>
      <c r="K670" s="167">
        <f t="shared" si="260"/>
        <v>0</v>
      </c>
      <c r="L670" s="34">
        <f t="shared" si="261"/>
        <v>0</v>
      </c>
      <c r="M670" s="34">
        <f t="shared" si="262"/>
        <v>0</v>
      </c>
      <c r="N670" s="34">
        <f t="shared" si="263"/>
        <v>593.83999999999992</v>
      </c>
      <c r="O670" s="32">
        <f t="shared" si="264"/>
        <v>593.83999999999992</v>
      </c>
      <c r="P670" s="32">
        <f t="shared" si="265"/>
        <v>0</v>
      </c>
      <c r="Q670" s="32">
        <f t="shared" si="266"/>
        <v>0</v>
      </c>
      <c r="R670" s="36">
        <f t="shared" si="267"/>
        <v>0</v>
      </c>
      <c r="S670" s="36">
        <f t="shared" si="268"/>
        <v>0</v>
      </c>
      <c r="T670" s="36">
        <f t="shared" si="269"/>
        <v>0</v>
      </c>
      <c r="U670" s="196">
        <f>'09-22 Hourly Purch Alloc'!J664</f>
        <v>60.115439807949208</v>
      </c>
      <c r="V670" s="185">
        <f t="shared" si="270"/>
        <v>0</v>
      </c>
      <c r="W670" s="37">
        <f t="shared" si="271"/>
        <v>0</v>
      </c>
      <c r="X670" s="38">
        <f t="shared" si="272"/>
        <v>0</v>
      </c>
      <c r="Y670" s="39">
        <f t="shared" si="273"/>
        <v>0</v>
      </c>
      <c r="Z670" s="246"/>
      <c r="AA670" s="189">
        <f t="shared" si="274"/>
        <v>0</v>
      </c>
      <c r="AB670" s="25">
        <f t="shared" si="275"/>
        <v>0</v>
      </c>
      <c r="AD670" s="29"/>
      <c r="AE670" s="67">
        <f>'09-22 Gen Pivot'!V664</f>
        <v>0</v>
      </c>
      <c r="AF670" s="195">
        <f>'09-22 KP Int Load &amp; Marg Loss'!N660</f>
        <v>593.83999999999992</v>
      </c>
      <c r="AG670" s="302">
        <f>'09-22 KP Int Load &amp; Marg Loss'!V660</f>
        <v>9.2099999999999991</v>
      </c>
      <c r="AH670" s="67">
        <f>'09-22 Gen Pivot'!W664</f>
        <v>0</v>
      </c>
      <c r="AJ670" s="197">
        <f>'09-22 Gen Pivot'!Y664</f>
        <v>0</v>
      </c>
      <c r="AL670" s="29">
        <f t="shared" si="252"/>
        <v>0</v>
      </c>
      <c r="AN670" s="29">
        <f t="shared" si="253"/>
        <v>0</v>
      </c>
      <c r="AP670" s="33">
        <f t="shared" si="254"/>
        <v>0</v>
      </c>
      <c r="AR670" s="197">
        <f>'09-22 Gen Pivot'!X664</f>
        <v>1404.9</v>
      </c>
    </row>
    <row r="671" spans="1:44" x14ac:dyDescent="0.25">
      <c r="A671" s="202">
        <f t="shared" si="276"/>
        <v>44832.499999998399</v>
      </c>
      <c r="B671" s="232"/>
      <c r="C671" s="174"/>
      <c r="D671" s="174"/>
      <c r="E671" s="131">
        <f t="shared" si="255"/>
        <v>0</v>
      </c>
      <c r="F671" s="50">
        <f t="shared" si="256"/>
        <v>0</v>
      </c>
      <c r="G671" s="49">
        <f t="shared" si="257"/>
        <v>0</v>
      </c>
      <c r="H671" s="54">
        <f>'09-22 Hourly Purch Alloc'!F665</f>
        <v>583.596</v>
      </c>
      <c r="I671" s="44">
        <f t="shared" si="258"/>
        <v>8.7200000000000006</v>
      </c>
      <c r="J671" s="34">
        <f t="shared" si="259"/>
        <v>0</v>
      </c>
      <c r="K671" s="167">
        <f t="shared" si="260"/>
        <v>0</v>
      </c>
      <c r="L671" s="34">
        <f t="shared" si="261"/>
        <v>0</v>
      </c>
      <c r="M671" s="34">
        <f t="shared" si="262"/>
        <v>0</v>
      </c>
      <c r="N671" s="34">
        <f t="shared" si="263"/>
        <v>592.31999999999994</v>
      </c>
      <c r="O671" s="32">
        <f t="shared" si="264"/>
        <v>592.31999999999994</v>
      </c>
      <c r="P671" s="32">
        <f t="shared" si="265"/>
        <v>0</v>
      </c>
      <c r="Q671" s="32">
        <f t="shared" si="266"/>
        <v>0</v>
      </c>
      <c r="R671" s="36">
        <f t="shared" si="267"/>
        <v>0</v>
      </c>
      <c r="S671" s="36">
        <f t="shared" si="268"/>
        <v>0</v>
      </c>
      <c r="T671" s="36">
        <f t="shared" si="269"/>
        <v>0</v>
      </c>
      <c r="U671" s="196">
        <f>'09-22 Hourly Purch Alloc'!J665</f>
        <v>62.712669250645995</v>
      </c>
      <c r="V671" s="185">
        <f t="shared" si="270"/>
        <v>0</v>
      </c>
      <c r="W671" s="37">
        <f t="shared" si="271"/>
        <v>0</v>
      </c>
      <c r="X671" s="38">
        <f t="shared" si="272"/>
        <v>0</v>
      </c>
      <c r="Y671" s="39">
        <f t="shared" si="273"/>
        <v>0</v>
      </c>
      <c r="Z671" s="246"/>
      <c r="AA671" s="189">
        <f t="shared" si="274"/>
        <v>0</v>
      </c>
      <c r="AB671" s="25">
        <f t="shared" si="275"/>
        <v>0</v>
      </c>
      <c r="AD671" s="29"/>
      <c r="AE671" s="67">
        <f>'09-22 Gen Pivot'!V665</f>
        <v>0</v>
      </c>
      <c r="AF671" s="195">
        <f>'09-22 KP Int Load &amp; Marg Loss'!N661</f>
        <v>592.31999999999994</v>
      </c>
      <c r="AG671" s="302">
        <f>'09-22 KP Int Load &amp; Marg Loss'!V661</f>
        <v>8.7200000000000006</v>
      </c>
      <c r="AH671" s="67">
        <f>'09-22 Gen Pivot'!W665</f>
        <v>0</v>
      </c>
      <c r="AJ671" s="197">
        <f>'09-22 Gen Pivot'!Y665</f>
        <v>0</v>
      </c>
      <c r="AL671" s="29">
        <f t="shared" si="252"/>
        <v>0</v>
      </c>
      <c r="AN671" s="29">
        <f t="shared" si="253"/>
        <v>0</v>
      </c>
      <c r="AP671" s="33">
        <f t="shared" si="254"/>
        <v>0</v>
      </c>
      <c r="AR671" s="197">
        <f>'09-22 Gen Pivot'!X665</f>
        <v>1404.9</v>
      </c>
    </row>
    <row r="672" spans="1:44" x14ac:dyDescent="0.25">
      <c r="A672" s="202">
        <f t="shared" si="276"/>
        <v>44832.541666665064</v>
      </c>
      <c r="B672" s="232"/>
      <c r="C672" s="174"/>
      <c r="D672" s="174"/>
      <c r="E672" s="131">
        <f t="shared" si="255"/>
        <v>0</v>
      </c>
      <c r="F672" s="50">
        <f t="shared" si="256"/>
        <v>0</v>
      </c>
      <c r="G672" s="49">
        <f t="shared" si="257"/>
        <v>0</v>
      </c>
      <c r="H672" s="54">
        <f>'09-22 Hourly Purch Alloc'!F666</f>
        <v>573.79300000000001</v>
      </c>
      <c r="I672" s="44">
        <f t="shared" si="258"/>
        <v>8.6099999999999977</v>
      </c>
      <c r="J672" s="34">
        <f t="shared" si="259"/>
        <v>0</v>
      </c>
      <c r="K672" s="167">
        <f t="shared" si="260"/>
        <v>0</v>
      </c>
      <c r="L672" s="34">
        <f t="shared" si="261"/>
        <v>0</v>
      </c>
      <c r="M672" s="34">
        <f t="shared" si="262"/>
        <v>0</v>
      </c>
      <c r="N672" s="34">
        <f t="shared" si="263"/>
        <v>582.39</v>
      </c>
      <c r="O672" s="32">
        <f t="shared" si="264"/>
        <v>582.39</v>
      </c>
      <c r="P672" s="32">
        <f t="shared" si="265"/>
        <v>0</v>
      </c>
      <c r="Q672" s="32">
        <f t="shared" si="266"/>
        <v>0</v>
      </c>
      <c r="R672" s="36">
        <f t="shared" si="267"/>
        <v>0</v>
      </c>
      <c r="S672" s="36">
        <f t="shared" si="268"/>
        <v>0</v>
      </c>
      <c r="T672" s="36">
        <f t="shared" si="269"/>
        <v>0</v>
      </c>
      <c r="U672" s="196">
        <f>'09-22 Hourly Purch Alloc'!J666</f>
        <v>60.308515053338041</v>
      </c>
      <c r="V672" s="185">
        <f t="shared" si="270"/>
        <v>0</v>
      </c>
      <c r="W672" s="37">
        <f t="shared" si="271"/>
        <v>0</v>
      </c>
      <c r="X672" s="38">
        <f t="shared" si="272"/>
        <v>0</v>
      </c>
      <c r="Y672" s="39">
        <f t="shared" si="273"/>
        <v>0</v>
      </c>
      <c r="Z672" s="246"/>
      <c r="AA672" s="189">
        <f t="shared" si="274"/>
        <v>0</v>
      </c>
      <c r="AB672" s="25">
        <f t="shared" si="275"/>
        <v>0</v>
      </c>
      <c r="AD672" s="29"/>
      <c r="AE672" s="67">
        <f>'09-22 Gen Pivot'!V666</f>
        <v>0</v>
      </c>
      <c r="AF672" s="195">
        <f>'09-22 KP Int Load &amp; Marg Loss'!N662</f>
        <v>582.39</v>
      </c>
      <c r="AG672" s="302">
        <f>'09-22 KP Int Load &amp; Marg Loss'!V662</f>
        <v>8.6099999999999977</v>
      </c>
      <c r="AH672" s="67">
        <f>'09-22 Gen Pivot'!W666</f>
        <v>0</v>
      </c>
      <c r="AJ672" s="197">
        <f>'09-22 Gen Pivot'!Y666</f>
        <v>0</v>
      </c>
      <c r="AL672" s="29">
        <f t="shared" ref="AL672:AL731" si="277">AH672-AJ672</f>
        <v>0</v>
      </c>
      <c r="AN672" s="29">
        <f t="shared" ref="AN672:AN731" si="278">AE672</f>
        <v>0</v>
      </c>
      <c r="AP672" s="33">
        <f t="shared" ref="AP672:AP731" si="279">L672-M672</f>
        <v>0</v>
      </c>
      <c r="AR672" s="197">
        <f>'09-22 Gen Pivot'!X666</f>
        <v>1404.9</v>
      </c>
    </row>
    <row r="673" spans="1:44" x14ac:dyDescent="0.25">
      <c r="A673" s="202">
        <f t="shared" si="276"/>
        <v>44832.583333331728</v>
      </c>
      <c r="B673" s="232"/>
      <c r="C673" s="174"/>
      <c r="D673" s="174"/>
      <c r="E673" s="131">
        <f t="shared" si="255"/>
        <v>0</v>
      </c>
      <c r="F673" s="50">
        <f t="shared" si="256"/>
        <v>0</v>
      </c>
      <c r="G673" s="49">
        <f t="shared" si="257"/>
        <v>0</v>
      </c>
      <c r="H673" s="54">
        <f>'09-22 Hourly Purch Alloc'!F667</f>
        <v>569.42000000000007</v>
      </c>
      <c r="I673" s="44">
        <f t="shared" si="258"/>
        <v>8.5299999999999976</v>
      </c>
      <c r="J673" s="34">
        <f t="shared" si="259"/>
        <v>0</v>
      </c>
      <c r="K673" s="167">
        <f t="shared" si="260"/>
        <v>0</v>
      </c>
      <c r="L673" s="34">
        <f t="shared" si="261"/>
        <v>0</v>
      </c>
      <c r="M673" s="34">
        <f t="shared" si="262"/>
        <v>0</v>
      </c>
      <c r="N673" s="34">
        <f t="shared" si="263"/>
        <v>577.94000000000005</v>
      </c>
      <c r="O673" s="32">
        <f t="shared" si="264"/>
        <v>577.94000000000005</v>
      </c>
      <c r="P673" s="32">
        <f t="shared" si="265"/>
        <v>0</v>
      </c>
      <c r="Q673" s="32">
        <f t="shared" si="266"/>
        <v>0</v>
      </c>
      <c r="R673" s="36">
        <f t="shared" si="267"/>
        <v>0</v>
      </c>
      <c r="S673" s="36">
        <f t="shared" si="268"/>
        <v>0</v>
      </c>
      <c r="T673" s="36">
        <f t="shared" si="269"/>
        <v>0</v>
      </c>
      <c r="U673" s="196">
        <f>'09-22 Hourly Purch Alloc'!J667</f>
        <v>62.359999648765395</v>
      </c>
      <c r="V673" s="185">
        <f t="shared" si="270"/>
        <v>0</v>
      </c>
      <c r="W673" s="37">
        <f t="shared" si="271"/>
        <v>0</v>
      </c>
      <c r="X673" s="38">
        <f t="shared" si="272"/>
        <v>0</v>
      </c>
      <c r="Y673" s="39">
        <f t="shared" si="273"/>
        <v>0</v>
      </c>
      <c r="Z673" s="246"/>
      <c r="AA673" s="189">
        <f t="shared" si="274"/>
        <v>0</v>
      </c>
      <c r="AB673" s="25">
        <f t="shared" si="275"/>
        <v>0</v>
      </c>
      <c r="AD673" s="29"/>
      <c r="AE673" s="67">
        <f>'09-22 Gen Pivot'!V667</f>
        <v>0</v>
      </c>
      <c r="AF673" s="195">
        <f>'09-22 KP Int Load &amp; Marg Loss'!N663</f>
        <v>577.94000000000005</v>
      </c>
      <c r="AG673" s="302">
        <f>'09-22 KP Int Load &amp; Marg Loss'!V663</f>
        <v>8.5299999999999976</v>
      </c>
      <c r="AH673" s="67">
        <f>'09-22 Gen Pivot'!W667</f>
        <v>0</v>
      </c>
      <c r="AJ673" s="197">
        <f>'09-22 Gen Pivot'!Y667</f>
        <v>0</v>
      </c>
      <c r="AL673" s="29">
        <f t="shared" si="277"/>
        <v>0</v>
      </c>
      <c r="AN673" s="29">
        <f t="shared" si="278"/>
        <v>0</v>
      </c>
      <c r="AP673" s="33">
        <f t="shared" si="279"/>
        <v>0</v>
      </c>
      <c r="AR673" s="197">
        <f>'09-22 Gen Pivot'!X667</f>
        <v>1404.9</v>
      </c>
    </row>
    <row r="674" spans="1:44" x14ac:dyDescent="0.25">
      <c r="A674" s="202">
        <f t="shared" si="276"/>
        <v>44832.624999998392</v>
      </c>
      <c r="B674" s="232"/>
      <c r="C674" s="174"/>
      <c r="D674" s="174"/>
      <c r="E674" s="131">
        <f t="shared" si="255"/>
        <v>0</v>
      </c>
      <c r="F674" s="50">
        <f t="shared" si="256"/>
        <v>0</v>
      </c>
      <c r="G674" s="49">
        <f t="shared" si="257"/>
        <v>0</v>
      </c>
      <c r="H674" s="54">
        <f>'09-22 Hourly Purch Alloc'!F668</f>
        <v>554.62699999999995</v>
      </c>
      <c r="I674" s="44">
        <f t="shared" si="258"/>
        <v>8.2299999999999986</v>
      </c>
      <c r="J674" s="34">
        <f t="shared" si="259"/>
        <v>0</v>
      </c>
      <c r="K674" s="167">
        <f t="shared" si="260"/>
        <v>0</v>
      </c>
      <c r="L674" s="34">
        <f t="shared" si="261"/>
        <v>0</v>
      </c>
      <c r="M674" s="34">
        <f t="shared" si="262"/>
        <v>0</v>
      </c>
      <c r="N674" s="34">
        <f t="shared" si="263"/>
        <v>562.85</v>
      </c>
      <c r="O674" s="32">
        <f t="shared" si="264"/>
        <v>562.85</v>
      </c>
      <c r="P674" s="32">
        <f t="shared" si="265"/>
        <v>0</v>
      </c>
      <c r="Q674" s="32">
        <f t="shared" si="266"/>
        <v>0</v>
      </c>
      <c r="R674" s="36">
        <f t="shared" si="267"/>
        <v>0</v>
      </c>
      <c r="S674" s="36">
        <f t="shared" si="268"/>
        <v>0</v>
      </c>
      <c r="T674" s="36">
        <f t="shared" si="269"/>
        <v>0</v>
      </c>
      <c r="U674" s="196">
        <f>'09-22 Hourly Purch Alloc'!J668</f>
        <v>58.246794424000278</v>
      </c>
      <c r="V674" s="185">
        <f t="shared" si="270"/>
        <v>0</v>
      </c>
      <c r="W674" s="37">
        <f t="shared" si="271"/>
        <v>0</v>
      </c>
      <c r="X674" s="38">
        <f t="shared" si="272"/>
        <v>0</v>
      </c>
      <c r="Y674" s="39">
        <f t="shared" si="273"/>
        <v>0</v>
      </c>
      <c r="Z674" s="246"/>
      <c r="AA674" s="189">
        <f t="shared" si="274"/>
        <v>0</v>
      </c>
      <c r="AB674" s="25">
        <f t="shared" si="275"/>
        <v>0</v>
      </c>
      <c r="AD674" s="29"/>
      <c r="AE674" s="67">
        <f>'09-22 Gen Pivot'!V668</f>
        <v>0</v>
      </c>
      <c r="AF674" s="195">
        <f>'09-22 KP Int Load &amp; Marg Loss'!N664</f>
        <v>562.85</v>
      </c>
      <c r="AG674" s="302">
        <f>'09-22 KP Int Load &amp; Marg Loss'!V664</f>
        <v>8.2299999999999986</v>
      </c>
      <c r="AH674" s="67">
        <f>'09-22 Gen Pivot'!W668</f>
        <v>0</v>
      </c>
      <c r="AJ674" s="197">
        <f>'09-22 Gen Pivot'!Y668</f>
        <v>0</v>
      </c>
      <c r="AL674" s="29">
        <f t="shared" si="277"/>
        <v>0</v>
      </c>
      <c r="AN674" s="29">
        <f t="shared" si="278"/>
        <v>0</v>
      </c>
      <c r="AP674" s="33">
        <f t="shared" si="279"/>
        <v>0</v>
      </c>
      <c r="AR674" s="197">
        <f>'09-22 Gen Pivot'!X668</f>
        <v>1404.9</v>
      </c>
    </row>
    <row r="675" spans="1:44" x14ac:dyDescent="0.25">
      <c r="A675" s="202">
        <f t="shared" si="276"/>
        <v>44832.666666665056</v>
      </c>
      <c r="B675" s="232"/>
      <c r="C675" s="174"/>
      <c r="D675" s="174"/>
      <c r="E675" s="131">
        <f t="shared" si="255"/>
        <v>0</v>
      </c>
      <c r="F675" s="50">
        <f t="shared" si="256"/>
        <v>0</v>
      </c>
      <c r="G675" s="49">
        <f t="shared" si="257"/>
        <v>0</v>
      </c>
      <c r="H675" s="54">
        <f>'09-22 Hourly Purch Alloc'!F669</f>
        <v>555.649</v>
      </c>
      <c r="I675" s="44">
        <f t="shared" si="258"/>
        <v>7.86</v>
      </c>
      <c r="J675" s="34">
        <f t="shared" si="259"/>
        <v>0</v>
      </c>
      <c r="K675" s="167">
        <f t="shared" si="260"/>
        <v>0</v>
      </c>
      <c r="L675" s="34">
        <f t="shared" si="261"/>
        <v>0</v>
      </c>
      <c r="M675" s="34">
        <f t="shared" si="262"/>
        <v>0</v>
      </c>
      <c r="N675" s="34">
        <f t="shared" si="263"/>
        <v>563.51</v>
      </c>
      <c r="O675" s="32">
        <f t="shared" si="264"/>
        <v>563.51</v>
      </c>
      <c r="P675" s="32">
        <f t="shared" si="265"/>
        <v>0</v>
      </c>
      <c r="Q675" s="32">
        <f t="shared" si="266"/>
        <v>0</v>
      </c>
      <c r="R675" s="36">
        <f t="shared" si="267"/>
        <v>0</v>
      </c>
      <c r="S675" s="36">
        <f t="shared" si="268"/>
        <v>0</v>
      </c>
      <c r="T675" s="36">
        <f t="shared" si="269"/>
        <v>0</v>
      </c>
      <c r="U675" s="196">
        <f>'09-22 Hourly Purch Alloc'!J669</f>
        <v>59.380000683884973</v>
      </c>
      <c r="V675" s="185">
        <f t="shared" si="270"/>
        <v>0</v>
      </c>
      <c r="W675" s="37">
        <f t="shared" si="271"/>
        <v>0</v>
      </c>
      <c r="X675" s="38">
        <f t="shared" si="272"/>
        <v>0</v>
      </c>
      <c r="Y675" s="39">
        <f t="shared" si="273"/>
        <v>0</v>
      </c>
      <c r="Z675" s="246"/>
      <c r="AA675" s="189">
        <f t="shared" si="274"/>
        <v>0</v>
      </c>
      <c r="AB675" s="25">
        <f t="shared" si="275"/>
        <v>0</v>
      </c>
      <c r="AD675" s="29"/>
      <c r="AE675" s="67">
        <f>'09-22 Gen Pivot'!V669</f>
        <v>0</v>
      </c>
      <c r="AF675" s="195">
        <f>'09-22 KP Int Load &amp; Marg Loss'!N665</f>
        <v>563.51</v>
      </c>
      <c r="AG675" s="302">
        <f>'09-22 KP Int Load &amp; Marg Loss'!V665</f>
        <v>7.86</v>
      </c>
      <c r="AH675" s="67">
        <f>'09-22 Gen Pivot'!W669</f>
        <v>0</v>
      </c>
      <c r="AJ675" s="197">
        <f>'09-22 Gen Pivot'!Y669</f>
        <v>0</v>
      </c>
      <c r="AL675" s="29">
        <f t="shared" si="277"/>
        <v>0</v>
      </c>
      <c r="AN675" s="29">
        <f t="shared" si="278"/>
        <v>0</v>
      </c>
      <c r="AP675" s="33">
        <f t="shared" si="279"/>
        <v>0</v>
      </c>
      <c r="AR675" s="197">
        <f>'09-22 Gen Pivot'!X669</f>
        <v>1404.9</v>
      </c>
    </row>
    <row r="676" spans="1:44" x14ac:dyDescent="0.25">
      <c r="A676" s="202">
        <f t="shared" si="276"/>
        <v>44832.70833333172</v>
      </c>
      <c r="B676" s="232"/>
      <c r="C676" s="174"/>
      <c r="D676" s="174"/>
      <c r="E676" s="131">
        <f t="shared" si="255"/>
        <v>0</v>
      </c>
      <c r="F676" s="50">
        <f t="shared" si="256"/>
        <v>0</v>
      </c>
      <c r="G676" s="49">
        <f t="shared" si="257"/>
        <v>0</v>
      </c>
      <c r="H676" s="54">
        <f>'09-22 Hourly Purch Alloc'!F670</f>
        <v>559.26900000000001</v>
      </c>
      <c r="I676" s="44">
        <f t="shared" si="258"/>
        <v>7.9600000000000009</v>
      </c>
      <c r="J676" s="34">
        <f t="shared" si="259"/>
        <v>0</v>
      </c>
      <c r="K676" s="167">
        <f t="shared" si="260"/>
        <v>0</v>
      </c>
      <c r="L676" s="34">
        <f t="shared" si="261"/>
        <v>0</v>
      </c>
      <c r="M676" s="34">
        <f t="shared" si="262"/>
        <v>0</v>
      </c>
      <c r="N676" s="34">
        <f t="shared" si="263"/>
        <v>567.21</v>
      </c>
      <c r="O676" s="32">
        <f t="shared" si="264"/>
        <v>567.21</v>
      </c>
      <c r="P676" s="32">
        <f t="shared" si="265"/>
        <v>0</v>
      </c>
      <c r="Q676" s="32">
        <f t="shared" si="266"/>
        <v>0</v>
      </c>
      <c r="R676" s="36">
        <f t="shared" si="267"/>
        <v>0</v>
      </c>
      <c r="S676" s="36">
        <f t="shared" si="268"/>
        <v>0</v>
      </c>
      <c r="T676" s="36">
        <f t="shared" si="269"/>
        <v>0</v>
      </c>
      <c r="U676" s="196">
        <f>'09-22 Hourly Purch Alloc'!J670</f>
        <v>65.43000059005594</v>
      </c>
      <c r="V676" s="185">
        <f t="shared" si="270"/>
        <v>0</v>
      </c>
      <c r="W676" s="37">
        <f t="shared" si="271"/>
        <v>0</v>
      </c>
      <c r="X676" s="38">
        <f t="shared" si="272"/>
        <v>0</v>
      </c>
      <c r="Y676" s="39">
        <f t="shared" si="273"/>
        <v>0</v>
      </c>
      <c r="Z676" s="246"/>
      <c r="AA676" s="189">
        <f t="shared" si="274"/>
        <v>0</v>
      </c>
      <c r="AB676" s="25">
        <f t="shared" si="275"/>
        <v>0</v>
      </c>
      <c r="AD676" s="29"/>
      <c r="AE676" s="67">
        <f>'09-22 Gen Pivot'!V670</f>
        <v>0</v>
      </c>
      <c r="AF676" s="195">
        <f>'09-22 KP Int Load &amp; Marg Loss'!N666</f>
        <v>567.21</v>
      </c>
      <c r="AG676" s="302">
        <f>'09-22 KP Int Load &amp; Marg Loss'!V666</f>
        <v>7.9600000000000009</v>
      </c>
      <c r="AH676" s="67">
        <f>'09-22 Gen Pivot'!W670</f>
        <v>0</v>
      </c>
      <c r="AJ676" s="197">
        <f>'09-22 Gen Pivot'!Y670</f>
        <v>0</v>
      </c>
      <c r="AL676" s="29">
        <f t="shared" si="277"/>
        <v>0</v>
      </c>
      <c r="AN676" s="29">
        <f t="shared" si="278"/>
        <v>0</v>
      </c>
      <c r="AP676" s="33">
        <f t="shared" si="279"/>
        <v>0</v>
      </c>
      <c r="AR676" s="197">
        <f>'09-22 Gen Pivot'!X670</f>
        <v>1404.9</v>
      </c>
    </row>
    <row r="677" spans="1:44" x14ac:dyDescent="0.25">
      <c r="A677" s="202">
        <f t="shared" si="276"/>
        <v>44832.749999998385</v>
      </c>
      <c r="B677" s="232"/>
      <c r="C677" s="174"/>
      <c r="D677" s="174"/>
      <c r="E677" s="131">
        <f t="shared" si="255"/>
        <v>0</v>
      </c>
      <c r="F677" s="50">
        <f t="shared" si="256"/>
        <v>0</v>
      </c>
      <c r="G677" s="49">
        <f t="shared" si="257"/>
        <v>0</v>
      </c>
      <c r="H677" s="54">
        <f>'09-22 Hourly Purch Alloc'!F671</f>
        <v>550.77</v>
      </c>
      <c r="I677" s="44">
        <f t="shared" si="258"/>
        <v>8.1</v>
      </c>
      <c r="J677" s="34">
        <f t="shared" si="259"/>
        <v>0</v>
      </c>
      <c r="K677" s="167">
        <f t="shared" si="260"/>
        <v>0</v>
      </c>
      <c r="L677" s="34">
        <f t="shared" si="261"/>
        <v>0</v>
      </c>
      <c r="M677" s="34">
        <f t="shared" si="262"/>
        <v>0</v>
      </c>
      <c r="N677" s="34">
        <f t="shared" si="263"/>
        <v>558.87</v>
      </c>
      <c r="O677" s="32">
        <f t="shared" si="264"/>
        <v>558.87</v>
      </c>
      <c r="P677" s="32">
        <f t="shared" si="265"/>
        <v>0</v>
      </c>
      <c r="Q677" s="32">
        <f t="shared" si="266"/>
        <v>0</v>
      </c>
      <c r="R677" s="36">
        <f t="shared" si="267"/>
        <v>0</v>
      </c>
      <c r="S677" s="36">
        <f t="shared" si="268"/>
        <v>0</v>
      </c>
      <c r="T677" s="36">
        <f t="shared" si="269"/>
        <v>0</v>
      </c>
      <c r="U677" s="196">
        <f>'09-22 Hourly Purch Alloc'!J671</f>
        <v>70.259999636872024</v>
      </c>
      <c r="V677" s="185">
        <f t="shared" si="270"/>
        <v>0</v>
      </c>
      <c r="W677" s="37">
        <f t="shared" si="271"/>
        <v>0</v>
      </c>
      <c r="X677" s="38">
        <f t="shared" si="272"/>
        <v>0</v>
      </c>
      <c r="Y677" s="39">
        <f t="shared" si="273"/>
        <v>0</v>
      </c>
      <c r="Z677" s="246"/>
      <c r="AA677" s="189">
        <f t="shared" si="274"/>
        <v>0</v>
      </c>
      <c r="AB677" s="25">
        <f t="shared" si="275"/>
        <v>0</v>
      </c>
      <c r="AD677" s="29"/>
      <c r="AE677" s="67">
        <f>'09-22 Gen Pivot'!V671</f>
        <v>0</v>
      </c>
      <c r="AF677" s="195">
        <f>'09-22 KP Int Load &amp; Marg Loss'!N667</f>
        <v>558.87</v>
      </c>
      <c r="AG677" s="302">
        <f>'09-22 KP Int Load &amp; Marg Loss'!V667</f>
        <v>8.1</v>
      </c>
      <c r="AH677" s="67">
        <f>'09-22 Gen Pivot'!W671</f>
        <v>0</v>
      </c>
      <c r="AJ677" s="197">
        <f>'09-22 Gen Pivot'!Y671</f>
        <v>0</v>
      </c>
      <c r="AL677" s="29">
        <f t="shared" si="277"/>
        <v>0</v>
      </c>
      <c r="AN677" s="29">
        <f t="shared" si="278"/>
        <v>0</v>
      </c>
      <c r="AP677" s="33">
        <f t="shared" si="279"/>
        <v>0</v>
      </c>
      <c r="AR677" s="197">
        <f>'09-22 Gen Pivot'!X671</f>
        <v>1404.9</v>
      </c>
    </row>
    <row r="678" spans="1:44" x14ac:dyDescent="0.25">
      <c r="A678" s="202">
        <f t="shared" si="276"/>
        <v>44832.791666665049</v>
      </c>
      <c r="B678" s="232"/>
      <c r="C678" s="174"/>
      <c r="D678" s="174"/>
      <c r="E678" s="131">
        <f t="shared" si="255"/>
        <v>0</v>
      </c>
      <c r="F678" s="50">
        <f t="shared" si="256"/>
        <v>0</v>
      </c>
      <c r="G678" s="49">
        <f t="shared" si="257"/>
        <v>0</v>
      </c>
      <c r="H678" s="54">
        <f>'09-22 Hourly Purch Alloc'!F672</f>
        <v>573.80000000000007</v>
      </c>
      <c r="I678" s="44">
        <f t="shared" si="258"/>
        <v>8.5199999999999978</v>
      </c>
      <c r="J678" s="34">
        <f t="shared" si="259"/>
        <v>0</v>
      </c>
      <c r="K678" s="167">
        <f t="shared" si="260"/>
        <v>0</v>
      </c>
      <c r="L678" s="34">
        <f t="shared" si="261"/>
        <v>0</v>
      </c>
      <c r="M678" s="34">
        <f t="shared" si="262"/>
        <v>0</v>
      </c>
      <c r="N678" s="34">
        <f t="shared" si="263"/>
        <v>582.30999999999995</v>
      </c>
      <c r="O678" s="32">
        <f t="shared" si="264"/>
        <v>582.30999999999995</v>
      </c>
      <c r="P678" s="32">
        <f t="shared" si="265"/>
        <v>0</v>
      </c>
      <c r="Q678" s="32">
        <f t="shared" si="266"/>
        <v>0</v>
      </c>
      <c r="R678" s="36">
        <f t="shared" si="267"/>
        <v>0</v>
      </c>
      <c r="S678" s="36">
        <f t="shared" si="268"/>
        <v>0</v>
      </c>
      <c r="T678" s="36">
        <f t="shared" si="269"/>
        <v>0</v>
      </c>
      <c r="U678" s="196">
        <f>'09-22 Hourly Purch Alloc'!J672</f>
        <v>71.319341756709647</v>
      </c>
      <c r="V678" s="185">
        <f t="shared" si="270"/>
        <v>0</v>
      </c>
      <c r="W678" s="37">
        <f t="shared" si="271"/>
        <v>0</v>
      </c>
      <c r="X678" s="38">
        <f t="shared" si="272"/>
        <v>0</v>
      </c>
      <c r="Y678" s="39">
        <f t="shared" si="273"/>
        <v>0</v>
      </c>
      <c r="Z678" s="246"/>
      <c r="AA678" s="189">
        <f t="shared" si="274"/>
        <v>0</v>
      </c>
      <c r="AB678" s="25">
        <f t="shared" si="275"/>
        <v>0</v>
      </c>
      <c r="AD678" s="29"/>
      <c r="AE678" s="67">
        <f>'09-22 Gen Pivot'!V672</f>
        <v>0</v>
      </c>
      <c r="AF678" s="195">
        <f>'09-22 KP Int Load &amp; Marg Loss'!N668</f>
        <v>582.30999999999995</v>
      </c>
      <c r="AG678" s="302">
        <f>'09-22 KP Int Load &amp; Marg Loss'!V668</f>
        <v>8.5199999999999978</v>
      </c>
      <c r="AH678" s="67">
        <f>'09-22 Gen Pivot'!W672</f>
        <v>0</v>
      </c>
      <c r="AJ678" s="197">
        <f>'09-22 Gen Pivot'!Y672</f>
        <v>0</v>
      </c>
      <c r="AL678" s="29">
        <f t="shared" si="277"/>
        <v>0</v>
      </c>
      <c r="AN678" s="29">
        <f t="shared" si="278"/>
        <v>0</v>
      </c>
      <c r="AP678" s="33">
        <f t="shared" si="279"/>
        <v>0</v>
      </c>
      <c r="AR678" s="197">
        <f>'09-22 Gen Pivot'!X672</f>
        <v>1404.9</v>
      </c>
    </row>
    <row r="679" spans="1:44" x14ac:dyDescent="0.25">
      <c r="A679" s="202">
        <f t="shared" si="276"/>
        <v>44832.833333331713</v>
      </c>
      <c r="B679" s="232"/>
      <c r="C679" s="174"/>
      <c r="D679" s="174"/>
      <c r="E679" s="131">
        <f t="shared" si="255"/>
        <v>0</v>
      </c>
      <c r="F679" s="50">
        <f t="shared" si="256"/>
        <v>0</v>
      </c>
      <c r="G679" s="49">
        <f t="shared" si="257"/>
        <v>0</v>
      </c>
      <c r="H679" s="54">
        <f>'09-22 Hourly Purch Alloc'!F673</f>
        <v>593.71199999999999</v>
      </c>
      <c r="I679" s="44">
        <f t="shared" si="258"/>
        <v>9.2100000000000009</v>
      </c>
      <c r="J679" s="34">
        <f t="shared" si="259"/>
        <v>0</v>
      </c>
      <c r="K679" s="167">
        <f t="shared" si="260"/>
        <v>0</v>
      </c>
      <c r="L679" s="34">
        <f t="shared" si="261"/>
        <v>0</v>
      </c>
      <c r="M679" s="34">
        <f t="shared" si="262"/>
        <v>0</v>
      </c>
      <c r="N679" s="34">
        <f t="shared" si="263"/>
        <v>602.91999999999996</v>
      </c>
      <c r="O679" s="32">
        <f t="shared" si="264"/>
        <v>602.91999999999996</v>
      </c>
      <c r="P679" s="32">
        <f t="shared" si="265"/>
        <v>0</v>
      </c>
      <c r="Q679" s="32">
        <f t="shared" si="266"/>
        <v>0</v>
      </c>
      <c r="R679" s="36">
        <f t="shared" si="267"/>
        <v>0</v>
      </c>
      <c r="S679" s="36">
        <f t="shared" si="268"/>
        <v>0</v>
      </c>
      <c r="T679" s="36">
        <f t="shared" si="269"/>
        <v>0</v>
      </c>
      <c r="U679" s="196">
        <f>'09-22 Hourly Purch Alloc'!J673</f>
        <v>84.234890694478125</v>
      </c>
      <c r="V679" s="185">
        <f t="shared" si="270"/>
        <v>0</v>
      </c>
      <c r="W679" s="37">
        <f t="shared" si="271"/>
        <v>0</v>
      </c>
      <c r="X679" s="38">
        <f t="shared" si="272"/>
        <v>0</v>
      </c>
      <c r="Y679" s="39">
        <f t="shared" si="273"/>
        <v>0</v>
      </c>
      <c r="Z679" s="246"/>
      <c r="AA679" s="189">
        <f t="shared" si="274"/>
        <v>0</v>
      </c>
      <c r="AB679" s="25">
        <f t="shared" si="275"/>
        <v>0</v>
      </c>
      <c r="AD679" s="29"/>
      <c r="AE679" s="67">
        <f>'09-22 Gen Pivot'!V673</f>
        <v>0</v>
      </c>
      <c r="AF679" s="195">
        <f>'09-22 KP Int Load &amp; Marg Loss'!N669</f>
        <v>602.91999999999996</v>
      </c>
      <c r="AG679" s="302">
        <f>'09-22 KP Int Load &amp; Marg Loss'!V669</f>
        <v>9.2100000000000009</v>
      </c>
      <c r="AH679" s="67">
        <f>'09-22 Gen Pivot'!W673</f>
        <v>0</v>
      </c>
      <c r="AJ679" s="197">
        <f>'09-22 Gen Pivot'!Y673</f>
        <v>0</v>
      </c>
      <c r="AL679" s="29">
        <f t="shared" si="277"/>
        <v>0</v>
      </c>
      <c r="AN679" s="29">
        <f t="shared" si="278"/>
        <v>0</v>
      </c>
      <c r="AP679" s="33">
        <f t="shared" si="279"/>
        <v>0</v>
      </c>
      <c r="AR679" s="197">
        <f>'09-22 Gen Pivot'!X673</f>
        <v>1404.9</v>
      </c>
    </row>
    <row r="680" spans="1:44" x14ac:dyDescent="0.25">
      <c r="A680" s="202">
        <f t="shared" si="276"/>
        <v>44832.874999998377</v>
      </c>
      <c r="B680" s="232"/>
      <c r="C680" s="174"/>
      <c r="D680" s="174"/>
      <c r="E680" s="131">
        <f t="shared" si="255"/>
        <v>0</v>
      </c>
      <c r="F680" s="50">
        <f t="shared" si="256"/>
        <v>0</v>
      </c>
      <c r="G680" s="49">
        <f t="shared" si="257"/>
        <v>0</v>
      </c>
      <c r="H680" s="54">
        <f>'09-22 Hourly Purch Alloc'!F674</f>
        <v>587.26299999999992</v>
      </c>
      <c r="I680" s="44">
        <f t="shared" si="258"/>
        <v>9.69</v>
      </c>
      <c r="J680" s="34">
        <f t="shared" si="259"/>
        <v>0</v>
      </c>
      <c r="K680" s="167">
        <f t="shared" si="260"/>
        <v>0</v>
      </c>
      <c r="L680" s="34">
        <f t="shared" si="261"/>
        <v>0</v>
      </c>
      <c r="M680" s="34">
        <f t="shared" si="262"/>
        <v>0</v>
      </c>
      <c r="N680" s="34">
        <f t="shared" si="263"/>
        <v>596.96</v>
      </c>
      <c r="O680" s="32">
        <f t="shared" si="264"/>
        <v>596.96</v>
      </c>
      <c r="P680" s="32">
        <f t="shared" si="265"/>
        <v>0</v>
      </c>
      <c r="Q680" s="32">
        <f t="shared" si="266"/>
        <v>0</v>
      </c>
      <c r="R680" s="36">
        <f t="shared" si="267"/>
        <v>0</v>
      </c>
      <c r="S680" s="36">
        <f t="shared" si="268"/>
        <v>0</v>
      </c>
      <c r="T680" s="36">
        <f t="shared" si="269"/>
        <v>0</v>
      </c>
      <c r="U680" s="196">
        <f>'09-22 Hourly Purch Alloc'!J674</f>
        <v>67.485544730384859</v>
      </c>
      <c r="V680" s="185">
        <f t="shared" si="270"/>
        <v>0</v>
      </c>
      <c r="W680" s="37">
        <f t="shared" si="271"/>
        <v>0</v>
      </c>
      <c r="X680" s="38">
        <f t="shared" si="272"/>
        <v>0</v>
      </c>
      <c r="Y680" s="39">
        <f t="shared" si="273"/>
        <v>0</v>
      </c>
      <c r="Z680" s="246"/>
      <c r="AA680" s="189">
        <f t="shared" si="274"/>
        <v>0</v>
      </c>
      <c r="AB680" s="25">
        <f t="shared" si="275"/>
        <v>0</v>
      </c>
      <c r="AD680" s="29"/>
      <c r="AE680" s="67">
        <f>'09-22 Gen Pivot'!V674</f>
        <v>0</v>
      </c>
      <c r="AF680" s="195">
        <f>'09-22 KP Int Load &amp; Marg Loss'!N670</f>
        <v>596.96</v>
      </c>
      <c r="AG680" s="302">
        <f>'09-22 KP Int Load &amp; Marg Loss'!V670</f>
        <v>9.69</v>
      </c>
      <c r="AH680" s="67">
        <f>'09-22 Gen Pivot'!W674</f>
        <v>0</v>
      </c>
      <c r="AJ680" s="197">
        <f>'09-22 Gen Pivot'!Y674</f>
        <v>0</v>
      </c>
      <c r="AL680" s="29">
        <f t="shared" si="277"/>
        <v>0</v>
      </c>
      <c r="AN680" s="29">
        <f t="shared" si="278"/>
        <v>0</v>
      </c>
      <c r="AP680" s="33">
        <f t="shared" si="279"/>
        <v>0</v>
      </c>
      <c r="AR680" s="197">
        <f>'09-22 Gen Pivot'!X674</f>
        <v>1404.9</v>
      </c>
    </row>
    <row r="681" spans="1:44" x14ac:dyDescent="0.25">
      <c r="A681" s="202">
        <f t="shared" si="276"/>
        <v>44832.916666665042</v>
      </c>
      <c r="B681" s="232"/>
      <c r="C681" s="174"/>
      <c r="D681" s="174"/>
      <c r="E681" s="131">
        <f t="shared" si="255"/>
        <v>0</v>
      </c>
      <c r="F681" s="50">
        <f t="shared" si="256"/>
        <v>0</v>
      </c>
      <c r="G681" s="49">
        <f t="shared" si="257"/>
        <v>0</v>
      </c>
      <c r="H681" s="54">
        <f>'09-22 Hourly Purch Alloc'!F675</f>
        <v>579.11900000000003</v>
      </c>
      <c r="I681" s="44">
        <f t="shared" si="258"/>
        <v>9.69</v>
      </c>
      <c r="J681" s="34">
        <f t="shared" si="259"/>
        <v>0</v>
      </c>
      <c r="K681" s="167">
        <f t="shared" si="260"/>
        <v>0</v>
      </c>
      <c r="L681" s="34">
        <f t="shared" si="261"/>
        <v>0</v>
      </c>
      <c r="M681" s="34">
        <f t="shared" si="262"/>
        <v>0</v>
      </c>
      <c r="N681" s="34">
        <f t="shared" si="263"/>
        <v>588.80999999999995</v>
      </c>
      <c r="O681" s="32">
        <f t="shared" si="264"/>
        <v>588.80999999999995</v>
      </c>
      <c r="P681" s="32">
        <f t="shared" si="265"/>
        <v>0</v>
      </c>
      <c r="Q681" s="32">
        <f t="shared" si="266"/>
        <v>0</v>
      </c>
      <c r="R681" s="36">
        <f t="shared" si="267"/>
        <v>0</v>
      </c>
      <c r="S681" s="36">
        <f t="shared" si="268"/>
        <v>0</v>
      </c>
      <c r="T681" s="36">
        <f t="shared" si="269"/>
        <v>0</v>
      </c>
      <c r="U681" s="196">
        <f>'09-22 Hourly Purch Alloc'!J675</f>
        <v>61.429758158513188</v>
      </c>
      <c r="V681" s="185">
        <f t="shared" si="270"/>
        <v>0</v>
      </c>
      <c r="W681" s="37">
        <f t="shared" si="271"/>
        <v>0</v>
      </c>
      <c r="X681" s="38">
        <f t="shared" si="272"/>
        <v>0</v>
      </c>
      <c r="Y681" s="39">
        <f t="shared" si="273"/>
        <v>0</v>
      </c>
      <c r="Z681" s="246"/>
      <c r="AA681" s="189">
        <f t="shared" si="274"/>
        <v>0</v>
      </c>
      <c r="AB681" s="25">
        <f t="shared" si="275"/>
        <v>0</v>
      </c>
      <c r="AD681" s="29"/>
      <c r="AE681" s="67">
        <f>'09-22 Gen Pivot'!V675</f>
        <v>0</v>
      </c>
      <c r="AF681" s="195">
        <f>'09-22 KP Int Load &amp; Marg Loss'!N671</f>
        <v>588.80999999999995</v>
      </c>
      <c r="AG681" s="302">
        <f>'09-22 KP Int Load &amp; Marg Loss'!V671</f>
        <v>9.69</v>
      </c>
      <c r="AH681" s="67">
        <f>'09-22 Gen Pivot'!W675</f>
        <v>0</v>
      </c>
      <c r="AJ681" s="197">
        <f>'09-22 Gen Pivot'!Y675</f>
        <v>0</v>
      </c>
      <c r="AL681" s="29">
        <f t="shared" si="277"/>
        <v>0</v>
      </c>
      <c r="AN681" s="29">
        <f t="shared" si="278"/>
        <v>0</v>
      </c>
      <c r="AP681" s="33">
        <f t="shared" si="279"/>
        <v>0</v>
      </c>
      <c r="AR681" s="197">
        <f>'09-22 Gen Pivot'!X675</f>
        <v>1404.9</v>
      </c>
    </row>
    <row r="682" spans="1:44" x14ac:dyDescent="0.25">
      <c r="A682" s="202">
        <f t="shared" si="276"/>
        <v>44832.958333331706</v>
      </c>
      <c r="B682" s="232"/>
      <c r="C682" s="174"/>
      <c r="D682" s="174"/>
      <c r="E682" s="131">
        <f t="shared" si="255"/>
        <v>0</v>
      </c>
      <c r="F682" s="50">
        <f t="shared" si="256"/>
        <v>0</v>
      </c>
      <c r="G682" s="49">
        <f t="shared" si="257"/>
        <v>0</v>
      </c>
      <c r="H682" s="54">
        <f>'09-22 Hourly Purch Alloc'!F676</f>
        <v>564.48199999999997</v>
      </c>
      <c r="I682" s="44">
        <f t="shared" si="258"/>
        <v>9.129999999999999</v>
      </c>
      <c r="J682" s="34">
        <f t="shared" si="259"/>
        <v>0</v>
      </c>
      <c r="K682" s="167">
        <f t="shared" si="260"/>
        <v>0</v>
      </c>
      <c r="L682" s="34">
        <f t="shared" si="261"/>
        <v>0</v>
      </c>
      <c r="M682" s="34">
        <f t="shared" si="262"/>
        <v>0</v>
      </c>
      <c r="N682" s="34">
        <f t="shared" si="263"/>
        <v>573.61</v>
      </c>
      <c r="O682" s="32">
        <f t="shared" si="264"/>
        <v>573.61</v>
      </c>
      <c r="P682" s="32">
        <f t="shared" si="265"/>
        <v>0</v>
      </c>
      <c r="Q682" s="32">
        <f t="shared" si="266"/>
        <v>0</v>
      </c>
      <c r="R682" s="36">
        <f t="shared" si="267"/>
        <v>0</v>
      </c>
      <c r="S682" s="36">
        <f t="shared" si="268"/>
        <v>0</v>
      </c>
      <c r="T682" s="36">
        <f t="shared" si="269"/>
        <v>0</v>
      </c>
      <c r="U682" s="196">
        <f>'09-22 Hourly Purch Alloc'!J676</f>
        <v>53.306658809315451</v>
      </c>
      <c r="V682" s="185">
        <f t="shared" si="270"/>
        <v>0</v>
      </c>
      <c r="W682" s="37">
        <f t="shared" si="271"/>
        <v>0</v>
      </c>
      <c r="X682" s="38">
        <f t="shared" si="272"/>
        <v>0</v>
      </c>
      <c r="Y682" s="39">
        <f t="shared" si="273"/>
        <v>0</v>
      </c>
      <c r="Z682" s="246"/>
      <c r="AA682" s="189">
        <f t="shared" si="274"/>
        <v>0</v>
      </c>
      <c r="AB682" s="25">
        <f t="shared" si="275"/>
        <v>0</v>
      </c>
      <c r="AD682" s="29"/>
      <c r="AE682" s="67">
        <f>'09-22 Gen Pivot'!V676</f>
        <v>0</v>
      </c>
      <c r="AF682" s="195">
        <f>'09-22 KP Int Load &amp; Marg Loss'!N672</f>
        <v>573.61</v>
      </c>
      <c r="AG682" s="302">
        <f>'09-22 KP Int Load &amp; Marg Loss'!V672</f>
        <v>9.129999999999999</v>
      </c>
      <c r="AH682" s="67">
        <f>'09-22 Gen Pivot'!W676</f>
        <v>0</v>
      </c>
      <c r="AJ682" s="197">
        <f>'09-22 Gen Pivot'!Y676</f>
        <v>0</v>
      </c>
      <c r="AL682" s="29">
        <f t="shared" si="277"/>
        <v>0</v>
      </c>
      <c r="AN682" s="29">
        <f t="shared" si="278"/>
        <v>0</v>
      </c>
      <c r="AP682" s="33">
        <f t="shared" si="279"/>
        <v>0</v>
      </c>
      <c r="AR682" s="197">
        <f>'09-22 Gen Pivot'!X676</f>
        <v>1404.9</v>
      </c>
    </row>
    <row r="683" spans="1:44" x14ac:dyDescent="0.25">
      <c r="A683" s="202">
        <f t="shared" si="276"/>
        <v>44832.99999999837</v>
      </c>
      <c r="B683" s="232"/>
      <c r="C683" s="174"/>
      <c r="D683" s="174"/>
      <c r="E683" s="131">
        <f t="shared" si="255"/>
        <v>0</v>
      </c>
      <c r="F683" s="50">
        <f t="shared" si="256"/>
        <v>0</v>
      </c>
      <c r="G683" s="49">
        <f t="shared" si="257"/>
        <v>0</v>
      </c>
      <c r="H683" s="54">
        <f>'09-22 Hourly Purch Alloc'!F677</f>
        <v>541.67000000000007</v>
      </c>
      <c r="I683" s="44">
        <f t="shared" si="258"/>
        <v>8.9199999999999982</v>
      </c>
      <c r="J683" s="34">
        <f t="shared" si="259"/>
        <v>0</v>
      </c>
      <c r="K683" s="167">
        <f t="shared" si="260"/>
        <v>0</v>
      </c>
      <c r="L683" s="34">
        <f t="shared" si="261"/>
        <v>0</v>
      </c>
      <c r="M683" s="34">
        <f t="shared" si="262"/>
        <v>0</v>
      </c>
      <c r="N683" s="34">
        <f t="shared" si="263"/>
        <v>550.59</v>
      </c>
      <c r="O683" s="32">
        <f t="shared" si="264"/>
        <v>550.59</v>
      </c>
      <c r="P683" s="32">
        <f t="shared" si="265"/>
        <v>0</v>
      </c>
      <c r="Q683" s="32">
        <f t="shared" si="266"/>
        <v>0</v>
      </c>
      <c r="R683" s="36">
        <f t="shared" si="267"/>
        <v>0</v>
      </c>
      <c r="S683" s="36">
        <f t="shared" si="268"/>
        <v>0</v>
      </c>
      <c r="T683" s="36">
        <f t="shared" si="269"/>
        <v>0</v>
      </c>
      <c r="U683" s="196">
        <f>'09-22 Hourly Purch Alloc'!J677</f>
        <v>45.932562925766611</v>
      </c>
      <c r="V683" s="185">
        <f t="shared" si="270"/>
        <v>0</v>
      </c>
      <c r="W683" s="37">
        <f t="shared" si="271"/>
        <v>0</v>
      </c>
      <c r="X683" s="38">
        <f t="shared" si="272"/>
        <v>0</v>
      </c>
      <c r="Y683" s="39">
        <f t="shared" si="273"/>
        <v>0</v>
      </c>
      <c r="Z683" s="246"/>
      <c r="AA683" s="189">
        <f t="shared" si="274"/>
        <v>0</v>
      </c>
      <c r="AB683" s="25">
        <f t="shared" si="275"/>
        <v>0</v>
      </c>
      <c r="AD683" s="29"/>
      <c r="AE683" s="67">
        <f>'09-22 Gen Pivot'!V677</f>
        <v>0</v>
      </c>
      <c r="AF683" s="195">
        <f>'09-22 KP Int Load &amp; Marg Loss'!N673</f>
        <v>550.59</v>
      </c>
      <c r="AG683" s="302">
        <f>'09-22 KP Int Load &amp; Marg Loss'!V673</f>
        <v>8.9199999999999982</v>
      </c>
      <c r="AH683" s="67">
        <f>'09-22 Gen Pivot'!W677</f>
        <v>0</v>
      </c>
      <c r="AJ683" s="197">
        <f>'09-22 Gen Pivot'!Y677</f>
        <v>0</v>
      </c>
      <c r="AL683" s="29">
        <f t="shared" si="277"/>
        <v>0</v>
      </c>
      <c r="AN683" s="29">
        <f t="shared" si="278"/>
        <v>0</v>
      </c>
      <c r="AP683" s="33">
        <f t="shared" si="279"/>
        <v>0</v>
      </c>
      <c r="AR683" s="197">
        <f>'09-22 Gen Pivot'!X677</f>
        <v>1404.9</v>
      </c>
    </row>
    <row r="684" spans="1:44" x14ac:dyDescent="0.25">
      <c r="A684" s="202">
        <f t="shared" si="276"/>
        <v>44833.041666665034</v>
      </c>
      <c r="B684" s="232"/>
      <c r="C684" s="174"/>
      <c r="D684" s="174"/>
      <c r="E684" s="131">
        <f t="shared" si="255"/>
        <v>0</v>
      </c>
      <c r="F684" s="50">
        <f t="shared" si="256"/>
        <v>0</v>
      </c>
      <c r="G684" s="49">
        <f t="shared" si="257"/>
        <v>0</v>
      </c>
      <c r="H684" s="54">
        <f>'09-22 Hourly Purch Alloc'!F678</f>
        <v>520.57299999999998</v>
      </c>
      <c r="I684" s="44">
        <f t="shared" si="258"/>
        <v>8.7299999999999986</v>
      </c>
      <c r="J684" s="34">
        <f t="shared" si="259"/>
        <v>0</v>
      </c>
      <c r="K684" s="167">
        <f t="shared" si="260"/>
        <v>0</v>
      </c>
      <c r="L684" s="34">
        <f t="shared" si="261"/>
        <v>0</v>
      </c>
      <c r="M684" s="34">
        <f t="shared" si="262"/>
        <v>0</v>
      </c>
      <c r="N684" s="34">
        <f t="shared" si="263"/>
        <v>529.30999999999995</v>
      </c>
      <c r="O684" s="32">
        <f t="shared" si="264"/>
        <v>529.30999999999995</v>
      </c>
      <c r="P684" s="32">
        <f t="shared" si="265"/>
        <v>0</v>
      </c>
      <c r="Q684" s="32">
        <f t="shared" si="266"/>
        <v>0</v>
      </c>
      <c r="R684" s="36">
        <f t="shared" si="267"/>
        <v>0</v>
      </c>
      <c r="S684" s="36">
        <f t="shared" si="268"/>
        <v>0</v>
      </c>
      <c r="T684" s="36">
        <f t="shared" si="269"/>
        <v>0</v>
      </c>
      <c r="U684" s="196">
        <f>'09-22 Hourly Purch Alloc'!J678</f>
        <v>42.029057953447449</v>
      </c>
      <c r="V684" s="185">
        <f t="shared" si="270"/>
        <v>0</v>
      </c>
      <c r="W684" s="37">
        <f t="shared" si="271"/>
        <v>0</v>
      </c>
      <c r="X684" s="38">
        <f t="shared" si="272"/>
        <v>0</v>
      </c>
      <c r="Y684" s="39">
        <f t="shared" si="273"/>
        <v>0</v>
      </c>
      <c r="Z684" s="246"/>
      <c r="AA684" s="189">
        <f t="shared" si="274"/>
        <v>0</v>
      </c>
      <c r="AB684" s="25">
        <f t="shared" si="275"/>
        <v>0</v>
      </c>
      <c r="AD684" s="29"/>
      <c r="AE684" s="67">
        <f>'09-22 Gen Pivot'!V678</f>
        <v>0</v>
      </c>
      <c r="AF684" s="195">
        <f>'09-22 KP Int Load &amp; Marg Loss'!N674</f>
        <v>529.30999999999995</v>
      </c>
      <c r="AG684" s="302">
        <f>'09-22 KP Int Load &amp; Marg Loss'!V674</f>
        <v>8.7299999999999986</v>
      </c>
      <c r="AH684" s="67">
        <f>'09-22 Gen Pivot'!W678</f>
        <v>0</v>
      </c>
      <c r="AJ684" s="197">
        <f>'09-22 Gen Pivot'!Y678</f>
        <v>0</v>
      </c>
      <c r="AL684" s="29">
        <f t="shared" si="277"/>
        <v>0</v>
      </c>
      <c r="AN684" s="29">
        <f t="shared" si="278"/>
        <v>0</v>
      </c>
      <c r="AP684" s="33">
        <f t="shared" si="279"/>
        <v>0</v>
      </c>
      <c r="AR684" s="197">
        <f>'09-22 Gen Pivot'!X678</f>
        <v>1404.9</v>
      </c>
    </row>
    <row r="685" spans="1:44" x14ac:dyDescent="0.25">
      <c r="A685" s="202">
        <f t="shared" si="276"/>
        <v>44833.083333331699</v>
      </c>
      <c r="B685" s="232"/>
      <c r="C685" s="174"/>
      <c r="D685" s="174"/>
      <c r="E685" s="131">
        <f t="shared" si="255"/>
        <v>0</v>
      </c>
      <c r="F685" s="50">
        <f t="shared" si="256"/>
        <v>0</v>
      </c>
      <c r="G685" s="49">
        <f t="shared" si="257"/>
        <v>0</v>
      </c>
      <c r="H685" s="54">
        <f>'09-22 Hourly Purch Alloc'!F679</f>
        <v>512.71500000000003</v>
      </c>
      <c r="I685" s="44">
        <f t="shared" si="258"/>
        <v>8.7199999999999989</v>
      </c>
      <c r="J685" s="34">
        <f t="shared" si="259"/>
        <v>0</v>
      </c>
      <c r="K685" s="167">
        <f t="shared" si="260"/>
        <v>0</v>
      </c>
      <c r="L685" s="34">
        <f t="shared" si="261"/>
        <v>0</v>
      </c>
      <c r="M685" s="34">
        <f t="shared" si="262"/>
        <v>0</v>
      </c>
      <c r="N685" s="34">
        <f t="shared" si="263"/>
        <v>521.42000000000007</v>
      </c>
      <c r="O685" s="32">
        <f t="shared" si="264"/>
        <v>521.42000000000007</v>
      </c>
      <c r="P685" s="32">
        <f t="shared" si="265"/>
        <v>0</v>
      </c>
      <c r="Q685" s="32">
        <f t="shared" si="266"/>
        <v>0</v>
      </c>
      <c r="R685" s="36">
        <f t="shared" si="267"/>
        <v>0</v>
      </c>
      <c r="S685" s="36">
        <f t="shared" si="268"/>
        <v>0</v>
      </c>
      <c r="T685" s="36">
        <f t="shared" si="269"/>
        <v>0</v>
      </c>
      <c r="U685" s="196">
        <f>'09-22 Hourly Purch Alloc'!J679</f>
        <v>39.577618169938461</v>
      </c>
      <c r="V685" s="185">
        <f t="shared" si="270"/>
        <v>0</v>
      </c>
      <c r="W685" s="37">
        <f t="shared" si="271"/>
        <v>0</v>
      </c>
      <c r="X685" s="38">
        <f t="shared" si="272"/>
        <v>0</v>
      </c>
      <c r="Y685" s="39">
        <f t="shared" si="273"/>
        <v>0</v>
      </c>
      <c r="Z685" s="246"/>
      <c r="AA685" s="189">
        <f t="shared" si="274"/>
        <v>0</v>
      </c>
      <c r="AB685" s="25">
        <f t="shared" si="275"/>
        <v>0</v>
      </c>
      <c r="AD685" s="29"/>
      <c r="AE685" s="67">
        <f>'09-22 Gen Pivot'!V679</f>
        <v>0</v>
      </c>
      <c r="AF685" s="195">
        <f>'09-22 KP Int Load &amp; Marg Loss'!N675</f>
        <v>521.42000000000007</v>
      </c>
      <c r="AG685" s="302">
        <f>'09-22 KP Int Load &amp; Marg Loss'!V675</f>
        <v>8.7199999999999989</v>
      </c>
      <c r="AH685" s="67">
        <f>'09-22 Gen Pivot'!W679</f>
        <v>0</v>
      </c>
      <c r="AJ685" s="197">
        <f>'09-22 Gen Pivot'!Y679</f>
        <v>0</v>
      </c>
      <c r="AL685" s="29">
        <f t="shared" si="277"/>
        <v>0</v>
      </c>
      <c r="AN685" s="29">
        <f t="shared" si="278"/>
        <v>0</v>
      </c>
      <c r="AP685" s="33">
        <f t="shared" si="279"/>
        <v>0</v>
      </c>
      <c r="AR685" s="197">
        <f>'09-22 Gen Pivot'!X679</f>
        <v>1404.9</v>
      </c>
    </row>
    <row r="686" spans="1:44" x14ac:dyDescent="0.25">
      <c r="A686" s="202">
        <f t="shared" si="276"/>
        <v>44833.124999998363</v>
      </c>
      <c r="B686" s="232"/>
      <c r="C686" s="174"/>
      <c r="D686" s="174"/>
      <c r="E686" s="131">
        <f t="shared" si="255"/>
        <v>0</v>
      </c>
      <c r="F686" s="50">
        <f t="shared" si="256"/>
        <v>0</v>
      </c>
      <c r="G686" s="49">
        <f t="shared" si="257"/>
        <v>0</v>
      </c>
      <c r="H686" s="54">
        <f>'09-22 Hourly Purch Alloc'!F680</f>
        <v>509.78</v>
      </c>
      <c r="I686" s="44">
        <f t="shared" si="258"/>
        <v>8.3299999999999983</v>
      </c>
      <c r="J686" s="34">
        <f t="shared" si="259"/>
        <v>0</v>
      </c>
      <c r="K686" s="167">
        <f t="shared" si="260"/>
        <v>0</v>
      </c>
      <c r="L686" s="34">
        <f t="shared" si="261"/>
        <v>0</v>
      </c>
      <c r="M686" s="34">
        <f t="shared" si="262"/>
        <v>0</v>
      </c>
      <c r="N686" s="34">
        <f t="shared" si="263"/>
        <v>518.1099999999999</v>
      </c>
      <c r="O686" s="32">
        <f t="shared" si="264"/>
        <v>518.1099999999999</v>
      </c>
      <c r="P686" s="32">
        <f t="shared" si="265"/>
        <v>0</v>
      </c>
      <c r="Q686" s="32">
        <f t="shared" si="266"/>
        <v>0</v>
      </c>
      <c r="R686" s="36">
        <f t="shared" si="267"/>
        <v>0</v>
      </c>
      <c r="S686" s="36">
        <f t="shared" si="268"/>
        <v>0</v>
      </c>
      <c r="T686" s="36">
        <f t="shared" si="269"/>
        <v>0</v>
      </c>
      <c r="U686" s="196">
        <f>'09-22 Hourly Purch Alloc'!J680</f>
        <v>37.499448624897013</v>
      </c>
      <c r="V686" s="185">
        <f t="shared" si="270"/>
        <v>0</v>
      </c>
      <c r="W686" s="37">
        <f t="shared" si="271"/>
        <v>0</v>
      </c>
      <c r="X686" s="38">
        <f t="shared" si="272"/>
        <v>0</v>
      </c>
      <c r="Y686" s="39">
        <f t="shared" si="273"/>
        <v>0</v>
      </c>
      <c r="Z686" s="246"/>
      <c r="AA686" s="189">
        <f t="shared" si="274"/>
        <v>0</v>
      </c>
      <c r="AB686" s="25">
        <f t="shared" si="275"/>
        <v>0</v>
      </c>
      <c r="AD686" s="29"/>
      <c r="AE686" s="67">
        <f>'09-22 Gen Pivot'!V680</f>
        <v>0</v>
      </c>
      <c r="AF686" s="195">
        <f>'09-22 KP Int Load &amp; Marg Loss'!N676</f>
        <v>518.1099999999999</v>
      </c>
      <c r="AG686" s="302">
        <f>'09-22 KP Int Load &amp; Marg Loss'!V676</f>
        <v>8.3299999999999983</v>
      </c>
      <c r="AH686" s="67">
        <f>'09-22 Gen Pivot'!W680</f>
        <v>0</v>
      </c>
      <c r="AJ686" s="197">
        <f>'09-22 Gen Pivot'!Y680</f>
        <v>0</v>
      </c>
      <c r="AL686" s="29">
        <f t="shared" si="277"/>
        <v>0</v>
      </c>
      <c r="AN686" s="29">
        <f t="shared" si="278"/>
        <v>0</v>
      </c>
      <c r="AP686" s="33">
        <f t="shared" si="279"/>
        <v>0</v>
      </c>
      <c r="AR686" s="197">
        <f>'09-22 Gen Pivot'!X680</f>
        <v>1404.9</v>
      </c>
    </row>
    <row r="687" spans="1:44" x14ac:dyDescent="0.25">
      <c r="A687" s="202">
        <f t="shared" si="276"/>
        <v>44833.166666665027</v>
      </c>
      <c r="B687" s="232"/>
      <c r="C687" s="174"/>
      <c r="D687" s="174"/>
      <c r="E687" s="131">
        <f t="shared" si="255"/>
        <v>0</v>
      </c>
      <c r="F687" s="50">
        <f t="shared" si="256"/>
        <v>0</v>
      </c>
      <c r="G687" s="49">
        <f t="shared" si="257"/>
        <v>0</v>
      </c>
      <c r="H687" s="54">
        <f>'09-22 Hourly Purch Alloc'!F681</f>
        <v>507.31799999999998</v>
      </c>
      <c r="I687" s="44">
        <f t="shared" si="258"/>
        <v>8.3099999999999987</v>
      </c>
      <c r="J687" s="34">
        <f t="shared" si="259"/>
        <v>0</v>
      </c>
      <c r="K687" s="167">
        <f t="shared" si="260"/>
        <v>0</v>
      </c>
      <c r="L687" s="34">
        <f t="shared" si="261"/>
        <v>0</v>
      </c>
      <c r="M687" s="34">
        <f t="shared" si="262"/>
        <v>0</v>
      </c>
      <c r="N687" s="34">
        <f t="shared" si="263"/>
        <v>515.63</v>
      </c>
      <c r="O687" s="32">
        <f t="shared" si="264"/>
        <v>515.63</v>
      </c>
      <c r="P687" s="32">
        <f t="shared" si="265"/>
        <v>0</v>
      </c>
      <c r="Q687" s="32">
        <f t="shared" si="266"/>
        <v>0</v>
      </c>
      <c r="R687" s="36">
        <f t="shared" si="267"/>
        <v>0</v>
      </c>
      <c r="S687" s="36">
        <f t="shared" si="268"/>
        <v>0</v>
      </c>
      <c r="T687" s="36">
        <f t="shared" si="269"/>
        <v>0</v>
      </c>
      <c r="U687" s="196">
        <f>'09-22 Hourly Purch Alloc'!J681</f>
        <v>36.870542460547426</v>
      </c>
      <c r="V687" s="185">
        <f t="shared" si="270"/>
        <v>0</v>
      </c>
      <c r="W687" s="37">
        <f t="shared" si="271"/>
        <v>0</v>
      </c>
      <c r="X687" s="38">
        <f t="shared" si="272"/>
        <v>0</v>
      </c>
      <c r="Y687" s="39">
        <f t="shared" si="273"/>
        <v>0</v>
      </c>
      <c r="Z687" s="246"/>
      <c r="AA687" s="189">
        <f t="shared" si="274"/>
        <v>0</v>
      </c>
      <c r="AB687" s="25">
        <f t="shared" si="275"/>
        <v>0</v>
      </c>
      <c r="AD687" s="29"/>
      <c r="AE687" s="67">
        <f>'09-22 Gen Pivot'!V681</f>
        <v>0</v>
      </c>
      <c r="AF687" s="195">
        <f>'09-22 KP Int Load &amp; Marg Loss'!N677</f>
        <v>515.63</v>
      </c>
      <c r="AG687" s="302">
        <f>'09-22 KP Int Load &amp; Marg Loss'!V677</f>
        <v>8.3099999999999987</v>
      </c>
      <c r="AH687" s="67">
        <f>'09-22 Gen Pivot'!W681</f>
        <v>0</v>
      </c>
      <c r="AJ687" s="197">
        <f>'09-22 Gen Pivot'!Y681</f>
        <v>0</v>
      </c>
      <c r="AL687" s="29">
        <f t="shared" si="277"/>
        <v>0</v>
      </c>
      <c r="AN687" s="29">
        <f t="shared" si="278"/>
        <v>0</v>
      </c>
      <c r="AP687" s="33">
        <f t="shared" si="279"/>
        <v>0</v>
      </c>
      <c r="AR687" s="197">
        <f>'09-22 Gen Pivot'!X681</f>
        <v>1404.9</v>
      </c>
    </row>
    <row r="688" spans="1:44" x14ac:dyDescent="0.25">
      <c r="A688" s="202">
        <f t="shared" si="276"/>
        <v>44833.208333331691</v>
      </c>
      <c r="B688" s="232"/>
      <c r="C688" s="174"/>
      <c r="D688" s="174"/>
      <c r="E688" s="131">
        <f t="shared" si="255"/>
        <v>0</v>
      </c>
      <c r="F688" s="50">
        <f t="shared" si="256"/>
        <v>0</v>
      </c>
      <c r="G688" s="49">
        <f t="shared" si="257"/>
        <v>0</v>
      </c>
      <c r="H688" s="54">
        <f>'09-22 Hourly Purch Alloc'!F682</f>
        <v>519.33699999999999</v>
      </c>
      <c r="I688" s="44">
        <f t="shared" si="258"/>
        <v>8.4399999999999977</v>
      </c>
      <c r="J688" s="34">
        <f t="shared" si="259"/>
        <v>0</v>
      </c>
      <c r="K688" s="167">
        <f t="shared" si="260"/>
        <v>0</v>
      </c>
      <c r="L688" s="34">
        <f t="shared" si="261"/>
        <v>0</v>
      </c>
      <c r="M688" s="34">
        <f t="shared" si="262"/>
        <v>0</v>
      </c>
      <c r="N688" s="34">
        <f t="shared" si="263"/>
        <v>527.77</v>
      </c>
      <c r="O688" s="32">
        <f t="shared" si="264"/>
        <v>527.77</v>
      </c>
      <c r="P688" s="32">
        <f t="shared" si="265"/>
        <v>0</v>
      </c>
      <c r="Q688" s="32">
        <f t="shared" si="266"/>
        <v>0</v>
      </c>
      <c r="R688" s="36">
        <f t="shared" si="267"/>
        <v>0</v>
      </c>
      <c r="S688" s="36">
        <f t="shared" si="268"/>
        <v>0</v>
      </c>
      <c r="T688" s="36">
        <f t="shared" si="269"/>
        <v>0</v>
      </c>
      <c r="U688" s="196">
        <f>'09-22 Hourly Purch Alloc'!J682</f>
        <v>38.656352774787855</v>
      </c>
      <c r="V688" s="185">
        <f t="shared" si="270"/>
        <v>0</v>
      </c>
      <c r="W688" s="37">
        <f t="shared" si="271"/>
        <v>0</v>
      </c>
      <c r="X688" s="38">
        <f t="shared" si="272"/>
        <v>0</v>
      </c>
      <c r="Y688" s="39">
        <f t="shared" si="273"/>
        <v>0</v>
      </c>
      <c r="Z688" s="246"/>
      <c r="AA688" s="189">
        <f t="shared" si="274"/>
        <v>0</v>
      </c>
      <c r="AB688" s="25">
        <f t="shared" si="275"/>
        <v>0</v>
      </c>
      <c r="AD688" s="29"/>
      <c r="AE688" s="67">
        <f>'09-22 Gen Pivot'!V682</f>
        <v>0</v>
      </c>
      <c r="AF688" s="195">
        <f>'09-22 KP Int Load &amp; Marg Loss'!N678</f>
        <v>527.77</v>
      </c>
      <c r="AG688" s="302">
        <f>'09-22 KP Int Load &amp; Marg Loss'!V678</f>
        <v>8.4399999999999977</v>
      </c>
      <c r="AH688" s="67">
        <f>'09-22 Gen Pivot'!W682</f>
        <v>0</v>
      </c>
      <c r="AJ688" s="197">
        <f>'09-22 Gen Pivot'!Y682</f>
        <v>0</v>
      </c>
      <c r="AL688" s="29">
        <f t="shared" si="277"/>
        <v>0</v>
      </c>
      <c r="AN688" s="29">
        <f t="shared" si="278"/>
        <v>0</v>
      </c>
      <c r="AP688" s="33">
        <f t="shared" si="279"/>
        <v>0</v>
      </c>
      <c r="AR688" s="197">
        <f>'09-22 Gen Pivot'!X682</f>
        <v>1404.9</v>
      </c>
    </row>
    <row r="689" spans="1:44" x14ac:dyDescent="0.25">
      <c r="A689" s="202">
        <f t="shared" si="276"/>
        <v>44833.249999998356</v>
      </c>
      <c r="B689" s="232"/>
      <c r="C689" s="174"/>
      <c r="D689" s="174"/>
      <c r="E689" s="131">
        <f t="shared" si="255"/>
        <v>0</v>
      </c>
      <c r="F689" s="50">
        <f t="shared" si="256"/>
        <v>0</v>
      </c>
      <c r="G689" s="49">
        <f t="shared" si="257"/>
        <v>0</v>
      </c>
      <c r="H689" s="54">
        <f>'09-22 Hourly Purch Alloc'!F683</f>
        <v>539.79999999999995</v>
      </c>
      <c r="I689" s="44">
        <f t="shared" si="258"/>
        <v>8.9299999999999979</v>
      </c>
      <c r="J689" s="34">
        <f t="shared" si="259"/>
        <v>0</v>
      </c>
      <c r="K689" s="167">
        <f t="shared" si="260"/>
        <v>0</v>
      </c>
      <c r="L689" s="34">
        <f t="shared" si="261"/>
        <v>0</v>
      </c>
      <c r="M689" s="34">
        <f t="shared" si="262"/>
        <v>0</v>
      </c>
      <c r="N689" s="34">
        <f t="shared" si="263"/>
        <v>548.73</v>
      </c>
      <c r="O689" s="32">
        <f t="shared" si="264"/>
        <v>548.73</v>
      </c>
      <c r="P689" s="32">
        <f t="shared" si="265"/>
        <v>0</v>
      </c>
      <c r="Q689" s="32">
        <f t="shared" si="266"/>
        <v>0</v>
      </c>
      <c r="R689" s="36">
        <f t="shared" si="267"/>
        <v>0</v>
      </c>
      <c r="S689" s="36">
        <f t="shared" si="268"/>
        <v>0</v>
      </c>
      <c r="T689" s="36">
        <f t="shared" si="269"/>
        <v>0</v>
      </c>
      <c r="U689" s="196">
        <f>'09-22 Hourly Purch Alloc'!J683</f>
        <v>46.430904779547987</v>
      </c>
      <c r="V689" s="185">
        <f t="shared" si="270"/>
        <v>0</v>
      </c>
      <c r="W689" s="37">
        <f t="shared" si="271"/>
        <v>0</v>
      </c>
      <c r="X689" s="38">
        <f t="shared" si="272"/>
        <v>0</v>
      </c>
      <c r="Y689" s="39">
        <f t="shared" si="273"/>
        <v>0</v>
      </c>
      <c r="Z689" s="246"/>
      <c r="AA689" s="189">
        <f t="shared" si="274"/>
        <v>0</v>
      </c>
      <c r="AB689" s="25">
        <f t="shared" si="275"/>
        <v>0</v>
      </c>
      <c r="AD689" s="29"/>
      <c r="AE689" s="67">
        <f>'09-22 Gen Pivot'!V683</f>
        <v>0</v>
      </c>
      <c r="AF689" s="195">
        <f>'09-22 KP Int Load &amp; Marg Loss'!N679</f>
        <v>548.73</v>
      </c>
      <c r="AG689" s="302">
        <f>'09-22 KP Int Load &amp; Marg Loss'!V679</f>
        <v>8.9299999999999979</v>
      </c>
      <c r="AH689" s="67">
        <f>'09-22 Gen Pivot'!W683</f>
        <v>0</v>
      </c>
      <c r="AJ689" s="197">
        <f>'09-22 Gen Pivot'!Y683</f>
        <v>0</v>
      </c>
      <c r="AL689" s="29">
        <f t="shared" si="277"/>
        <v>0</v>
      </c>
      <c r="AN689" s="29">
        <f t="shared" si="278"/>
        <v>0</v>
      </c>
      <c r="AP689" s="33">
        <f t="shared" si="279"/>
        <v>0</v>
      </c>
      <c r="AR689" s="197">
        <f>'09-22 Gen Pivot'!X683</f>
        <v>1404.9</v>
      </c>
    </row>
    <row r="690" spans="1:44" x14ac:dyDescent="0.25">
      <c r="A690" s="202">
        <f t="shared" si="276"/>
        <v>44833.29166666502</v>
      </c>
      <c r="B690" s="232"/>
      <c r="C690" s="174"/>
      <c r="D690" s="174"/>
      <c r="E690" s="131">
        <f t="shared" si="255"/>
        <v>0</v>
      </c>
      <c r="F690" s="50">
        <f t="shared" si="256"/>
        <v>0</v>
      </c>
      <c r="G690" s="49">
        <f t="shared" si="257"/>
        <v>0</v>
      </c>
      <c r="H690" s="54">
        <f>'09-22 Hourly Purch Alloc'!F684</f>
        <v>586.94900000000007</v>
      </c>
      <c r="I690" s="44">
        <f t="shared" si="258"/>
        <v>10.029999999999999</v>
      </c>
      <c r="J690" s="34">
        <f t="shared" si="259"/>
        <v>0</v>
      </c>
      <c r="K690" s="167">
        <f t="shared" si="260"/>
        <v>0</v>
      </c>
      <c r="L690" s="34">
        <f t="shared" si="261"/>
        <v>0</v>
      </c>
      <c r="M690" s="34">
        <f t="shared" si="262"/>
        <v>0</v>
      </c>
      <c r="N690" s="34">
        <f t="shared" si="263"/>
        <v>596.99</v>
      </c>
      <c r="O690" s="32">
        <f t="shared" si="264"/>
        <v>596.99</v>
      </c>
      <c r="P690" s="32">
        <f t="shared" si="265"/>
        <v>0</v>
      </c>
      <c r="Q690" s="32">
        <f t="shared" si="266"/>
        <v>0</v>
      </c>
      <c r="R690" s="36">
        <f t="shared" si="267"/>
        <v>0</v>
      </c>
      <c r="S690" s="36">
        <f t="shared" si="268"/>
        <v>0</v>
      </c>
      <c r="T690" s="36">
        <f t="shared" si="269"/>
        <v>0</v>
      </c>
      <c r="U690" s="196">
        <f>'09-22 Hourly Purch Alloc'!J684</f>
        <v>66.836725056180342</v>
      </c>
      <c r="V690" s="185">
        <f t="shared" si="270"/>
        <v>0</v>
      </c>
      <c r="W690" s="37">
        <f t="shared" si="271"/>
        <v>0</v>
      </c>
      <c r="X690" s="38">
        <f t="shared" si="272"/>
        <v>0</v>
      </c>
      <c r="Y690" s="39">
        <f t="shared" si="273"/>
        <v>0</v>
      </c>
      <c r="Z690" s="246"/>
      <c r="AA690" s="189">
        <f t="shared" si="274"/>
        <v>0</v>
      </c>
      <c r="AB690" s="25">
        <f t="shared" si="275"/>
        <v>0</v>
      </c>
      <c r="AD690" s="29"/>
      <c r="AE690" s="67">
        <f>'09-22 Gen Pivot'!V684</f>
        <v>0</v>
      </c>
      <c r="AF690" s="195">
        <f>'09-22 KP Int Load &amp; Marg Loss'!N680</f>
        <v>596.99</v>
      </c>
      <c r="AG690" s="302">
        <f>'09-22 KP Int Load &amp; Marg Loss'!V680</f>
        <v>10.029999999999999</v>
      </c>
      <c r="AH690" s="67">
        <f>'09-22 Gen Pivot'!W684</f>
        <v>0</v>
      </c>
      <c r="AJ690" s="197">
        <f>'09-22 Gen Pivot'!Y684</f>
        <v>0</v>
      </c>
      <c r="AL690" s="29">
        <f t="shared" si="277"/>
        <v>0</v>
      </c>
      <c r="AN690" s="29">
        <f t="shared" si="278"/>
        <v>0</v>
      </c>
      <c r="AP690" s="33">
        <f t="shared" si="279"/>
        <v>0</v>
      </c>
      <c r="AR690" s="197">
        <f>'09-22 Gen Pivot'!X684</f>
        <v>1404.9</v>
      </c>
    </row>
    <row r="691" spans="1:44" x14ac:dyDescent="0.25">
      <c r="A691" s="202">
        <f t="shared" si="276"/>
        <v>44833.333333331684</v>
      </c>
      <c r="B691" s="232"/>
      <c r="C691" s="174"/>
      <c r="D691" s="174"/>
      <c r="E691" s="131">
        <f t="shared" si="255"/>
        <v>0</v>
      </c>
      <c r="F691" s="50">
        <f t="shared" si="256"/>
        <v>0</v>
      </c>
      <c r="G691" s="49">
        <f t="shared" si="257"/>
        <v>0</v>
      </c>
      <c r="H691" s="54">
        <f>'09-22 Hourly Purch Alloc'!F685</f>
        <v>615.25900000000001</v>
      </c>
      <c r="I691" s="44">
        <f t="shared" si="258"/>
        <v>10.119999999999999</v>
      </c>
      <c r="J691" s="34">
        <f t="shared" si="259"/>
        <v>0</v>
      </c>
      <c r="K691" s="167">
        <f t="shared" si="260"/>
        <v>0</v>
      </c>
      <c r="L691" s="34">
        <f t="shared" si="261"/>
        <v>0</v>
      </c>
      <c r="M691" s="34">
        <f t="shared" si="262"/>
        <v>0</v>
      </c>
      <c r="N691" s="34">
        <f t="shared" si="263"/>
        <v>625.38</v>
      </c>
      <c r="O691" s="32">
        <f t="shared" si="264"/>
        <v>625.38</v>
      </c>
      <c r="P691" s="32">
        <f t="shared" si="265"/>
        <v>0</v>
      </c>
      <c r="Q691" s="32">
        <f t="shared" si="266"/>
        <v>0</v>
      </c>
      <c r="R691" s="36">
        <f t="shared" si="267"/>
        <v>0</v>
      </c>
      <c r="S691" s="36">
        <f t="shared" si="268"/>
        <v>0</v>
      </c>
      <c r="T691" s="36">
        <f t="shared" si="269"/>
        <v>0</v>
      </c>
      <c r="U691" s="196">
        <f>'09-22 Hourly Purch Alloc'!J685</f>
        <v>66.406413201594773</v>
      </c>
      <c r="V691" s="185">
        <f t="shared" si="270"/>
        <v>0</v>
      </c>
      <c r="W691" s="37">
        <f t="shared" si="271"/>
        <v>0</v>
      </c>
      <c r="X691" s="38">
        <f t="shared" si="272"/>
        <v>0</v>
      </c>
      <c r="Y691" s="39">
        <f t="shared" si="273"/>
        <v>0</v>
      </c>
      <c r="Z691" s="246"/>
      <c r="AA691" s="189">
        <f t="shared" si="274"/>
        <v>0</v>
      </c>
      <c r="AB691" s="25">
        <f t="shared" si="275"/>
        <v>0</v>
      </c>
      <c r="AD691" s="29"/>
      <c r="AE691" s="67">
        <f>'09-22 Gen Pivot'!V685</f>
        <v>0</v>
      </c>
      <c r="AF691" s="195">
        <f>'09-22 KP Int Load &amp; Marg Loss'!N681</f>
        <v>625.38</v>
      </c>
      <c r="AG691" s="302">
        <f>'09-22 KP Int Load &amp; Marg Loss'!V681</f>
        <v>10.119999999999999</v>
      </c>
      <c r="AH691" s="67">
        <f>'09-22 Gen Pivot'!W685</f>
        <v>0</v>
      </c>
      <c r="AJ691" s="197">
        <f>'09-22 Gen Pivot'!Y685</f>
        <v>0</v>
      </c>
      <c r="AL691" s="29">
        <f t="shared" si="277"/>
        <v>0</v>
      </c>
      <c r="AN691" s="29">
        <f t="shared" si="278"/>
        <v>0</v>
      </c>
      <c r="AP691" s="33">
        <f t="shared" si="279"/>
        <v>0</v>
      </c>
      <c r="AR691" s="197">
        <f>'09-22 Gen Pivot'!X685</f>
        <v>1404.9</v>
      </c>
    </row>
    <row r="692" spans="1:44" x14ac:dyDescent="0.25">
      <c r="A692" s="202">
        <f t="shared" si="276"/>
        <v>44833.374999998348</v>
      </c>
      <c r="B692" s="232"/>
      <c r="C692" s="174"/>
      <c r="D692" s="174"/>
      <c r="E692" s="131">
        <f t="shared" si="255"/>
        <v>0</v>
      </c>
      <c r="F692" s="50">
        <f t="shared" si="256"/>
        <v>0</v>
      </c>
      <c r="G692" s="49">
        <f t="shared" si="257"/>
        <v>0</v>
      </c>
      <c r="H692" s="54">
        <f>'09-22 Hourly Purch Alloc'!F686</f>
        <v>620.95799999999997</v>
      </c>
      <c r="I692" s="44">
        <f t="shared" si="258"/>
        <v>9.73</v>
      </c>
      <c r="J692" s="34">
        <f t="shared" si="259"/>
        <v>0</v>
      </c>
      <c r="K692" s="167">
        <f t="shared" si="260"/>
        <v>0</v>
      </c>
      <c r="L692" s="34">
        <f t="shared" si="261"/>
        <v>0</v>
      </c>
      <c r="M692" s="34">
        <f t="shared" si="262"/>
        <v>0</v>
      </c>
      <c r="N692" s="34">
        <f t="shared" si="263"/>
        <v>630.67999999999995</v>
      </c>
      <c r="O692" s="32">
        <f t="shared" si="264"/>
        <v>630.67999999999995</v>
      </c>
      <c r="P692" s="32">
        <f t="shared" si="265"/>
        <v>0</v>
      </c>
      <c r="Q692" s="32">
        <f t="shared" si="266"/>
        <v>0</v>
      </c>
      <c r="R692" s="36">
        <f t="shared" si="267"/>
        <v>0</v>
      </c>
      <c r="S692" s="36">
        <f t="shared" si="268"/>
        <v>0</v>
      </c>
      <c r="T692" s="36">
        <f t="shared" si="269"/>
        <v>0</v>
      </c>
      <c r="U692" s="196">
        <f>'09-22 Hourly Purch Alloc'!J686</f>
        <v>60.3277497511909</v>
      </c>
      <c r="V692" s="185">
        <f t="shared" si="270"/>
        <v>0</v>
      </c>
      <c r="W692" s="37">
        <f t="shared" si="271"/>
        <v>0</v>
      </c>
      <c r="X692" s="38">
        <f t="shared" si="272"/>
        <v>0</v>
      </c>
      <c r="Y692" s="39">
        <f t="shared" si="273"/>
        <v>0</v>
      </c>
      <c r="Z692" s="246"/>
      <c r="AA692" s="189">
        <f t="shared" si="274"/>
        <v>0</v>
      </c>
      <c r="AB692" s="25">
        <f t="shared" si="275"/>
        <v>0</v>
      </c>
      <c r="AD692" s="29"/>
      <c r="AE692" s="67">
        <f>'09-22 Gen Pivot'!V686</f>
        <v>0</v>
      </c>
      <c r="AF692" s="195">
        <f>'09-22 KP Int Load &amp; Marg Loss'!N682</f>
        <v>630.67999999999995</v>
      </c>
      <c r="AG692" s="302">
        <f>'09-22 KP Int Load &amp; Marg Loss'!V682</f>
        <v>9.73</v>
      </c>
      <c r="AH692" s="67">
        <f>'09-22 Gen Pivot'!W686</f>
        <v>0</v>
      </c>
      <c r="AJ692" s="197">
        <f>'09-22 Gen Pivot'!Y686</f>
        <v>0</v>
      </c>
      <c r="AL692" s="29">
        <f t="shared" si="277"/>
        <v>0</v>
      </c>
      <c r="AN692" s="29">
        <f t="shared" si="278"/>
        <v>0</v>
      </c>
      <c r="AP692" s="33">
        <f t="shared" si="279"/>
        <v>0</v>
      </c>
      <c r="AR692" s="197">
        <f>'09-22 Gen Pivot'!X686</f>
        <v>1404.9</v>
      </c>
    </row>
    <row r="693" spans="1:44" x14ac:dyDescent="0.25">
      <c r="A693" s="202">
        <f t="shared" si="276"/>
        <v>44833.416666665013</v>
      </c>
      <c r="B693" s="232"/>
      <c r="C693" s="174"/>
      <c r="D693" s="174"/>
      <c r="E693" s="131">
        <f t="shared" si="255"/>
        <v>0</v>
      </c>
      <c r="F693" s="50">
        <f t="shared" si="256"/>
        <v>0</v>
      </c>
      <c r="G693" s="49">
        <f t="shared" si="257"/>
        <v>0</v>
      </c>
      <c r="H693" s="54">
        <f>'09-22 Hourly Purch Alloc'!F687</f>
        <v>626.81599999999992</v>
      </c>
      <c r="I693" s="44">
        <f t="shared" si="258"/>
        <v>9.42</v>
      </c>
      <c r="J693" s="34">
        <f t="shared" si="259"/>
        <v>0</v>
      </c>
      <c r="K693" s="167">
        <f t="shared" si="260"/>
        <v>0</v>
      </c>
      <c r="L693" s="34">
        <f t="shared" si="261"/>
        <v>0</v>
      </c>
      <c r="M693" s="34">
        <f t="shared" si="262"/>
        <v>0</v>
      </c>
      <c r="N693" s="34">
        <f t="shared" si="263"/>
        <v>636.24</v>
      </c>
      <c r="O693" s="32">
        <f t="shared" si="264"/>
        <v>636.24</v>
      </c>
      <c r="P693" s="32">
        <f t="shared" si="265"/>
        <v>0</v>
      </c>
      <c r="Q693" s="32">
        <f t="shared" si="266"/>
        <v>0</v>
      </c>
      <c r="R693" s="36">
        <f t="shared" si="267"/>
        <v>0</v>
      </c>
      <c r="S693" s="36">
        <f t="shared" si="268"/>
        <v>0</v>
      </c>
      <c r="T693" s="36">
        <f t="shared" si="269"/>
        <v>0</v>
      </c>
      <c r="U693" s="196">
        <f>'09-22 Hourly Purch Alloc'!J687</f>
        <v>57.243563112619988</v>
      </c>
      <c r="V693" s="185">
        <f t="shared" si="270"/>
        <v>0</v>
      </c>
      <c r="W693" s="37">
        <f t="shared" si="271"/>
        <v>0</v>
      </c>
      <c r="X693" s="38">
        <f t="shared" si="272"/>
        <v>0</v>
      </c>
      <c r="Y693" s="39">
        <f t="shared" si="273"/>
        <v>0</v>
      </c>
      <c r="Z693" s="246"/>
      <c r="AA693" s="189">
        <f t="shared" si="274"/>
        <v>0</v>
      </c>
      <c r="AB693" s="25">
        <f t="shared" si="275"/>
        <v>0</v>
      </c>
      <c r="AD693" s="29"/>
      <c r="AE693" s="67">
        <f>'09-22 Gen Pivot'!V687</f>
        <v>0</v>
      </c>
      <c r="AF693" s="195">
        <f>'09-22 KP Int Load &amp; Marg Loss'!N683</f>
        <v>636.24</v>
      </c>
      <c r="AG693" s="302">
        <f>'09-22 KP Int Load &amp; Marg Loss'!V683</f>
        <v>9.42</v>
      </c>
      <c r="AH693" s="67">
        <f>'09-22 Gen Pivot'!W687</f>
        <v>0</v>
      </c>
      <c r="AJ693" s="197">
        <f>'09-22 Gen Pivot'!Y687</f>
        <v>0</v>
      </c>
      <c r="AL693" s="29">
        <f t="shared" si="277"/>
        <v>0</v>
      </c>
      <c r="AN693" s="29">
        <f t="shared" si="278"/>
        <v>0</v>
      </c>
      <c r="AP693" s="33">
        <f t="shared" si="279"/>
        <v>0</v>
      </c>
      <c r="AR693" s="197">
        <f>'09-22 Gen Pivot'!X687</f>
        <v>1404.9</v>
      </c>
    </row>
    <row r="694" spans="1:44" x14ac:dyDescent="0.25">
      <c r="A694" s="202">
        <f t="shared" si="276"/>
        <v>44833.458333331677</v>
      </c>
      <c r="B694" s="232"/>
      <c r="C694" s="174"/>
      <c r="D694" s="174"/>
      <c r="E694" s="131">
        <f t="shared" si="255"/>
        <v>0</v>
      </c>
      <c r="F694" s="50">
        <f t="shared" si="256"/>
        <v>0</v>
      </c>
      <c r="G694" s="49">
        <f t="shared" si="257"/>
        <v>0</v>
      </c>
      <c r="H694" s="54">
        <f>'09-22 Hourly Purch Alloc'!F688</f>
        <v>609.2589999999999</v>
      </c>
      <c r="I694" s="44">
        <f t="shared" si="258"/>
        <v>8.91</v>
      </c>
      <c r="J694" s="34">
        <f t="shared" si="259"/>
        <v>0</v>
      </c>
      <c r="K694" s="167">
        <f t="shared" si="260"/>
        <v>0</v>
      </c>
      <c r="L694" s="34">
        <f t="shared" si="261"/>
        <v>0</v>
      </c>
      <c r="M694" s="34">
        <f t="shared" si="262"/>
        <v>0</v>
      </c>
      <c r="N694" s="34">
        <f t="shared" si="263"/>
        <v>618.15</v>
      </c>
      <c r="O694" s="32">
        <f t="shared" si="264"/>
        <v>618.15</v>
      </c>
      <c r="P694" s="32">
        <f t="shared" si="265"/>
        <v>0</v>
      </c>
      <c r="Q694" s="32">
        <f t="shared" si="266"/>
        <v>0</v>
      </c>
      <c r="R694" s="36">
        <f t="shared" si="267"/>
        <v>0</v>
      </c>
      <c r="S694" s="36">
        <f t="shared" si="268"/>
        <v>0</v>
      </c>
      <c r="T694" s="36">
        <f t="shared" si="269"/>
        <v>0</v>
      </c>
      <c r="U694" s="196">
        <f>'09-22 Hourly Purch Alloc'!J688</f>
        <v>54.945202672426682</v>
      </c>
      <c r="V694" s="185">
        <f t="shared" si="270"/>
        <v>0</v>
      </c>
      <c r="W694" s="37">
        <f t="shared" si="271"/>
        <v>0</v>
      </c>
      <c r="X694" s="38">
        <f t="shared" si="272"/>
        <v>0</v>
      </c>
      <c r="Y694" s="39">
        <f t="shared" si="273"/>
        <v>0</v>
      </c>
      <c r="Z694" s="246"/>
      <c r="AA694" s="189">
        <f t="shared" si="274"/>
        <v>0</v>
      </c>
      <c r="AB694" s="25">
        <f t="shared" si="275"/>
        <v>0</v>
      </c>
      <c r="AD694" s="29"/>
      <c r="AE694" s="67">
        <f>'09-22 Gen Pivot'!V688</f>
        <v>0</v>
      </c>
      <c r="AF694" s="195">
        <f>'09-22 KP Int Load &amp; Marg Loss'!N684</f>
        <v>618.15</v>
      </c>
      <c r="AG694" s="302">
        <f>'09-22 KP Int Load &amp; Marg Loss'!V684</f>
        <v>8.91</v>
      </c>
      <c r="AH694" s="67">
        <f>'09-22 Gen Pivot'!W688</f>
        <v>0</v>
      </c>
      <c r="AJ694" s="197">
        <f>'09-22 Gen Pivot'!Y688</f>
        <v>0</v>
      </c>
      <c r="AL694" s="29">
        <f t="shared" si="277"/>
        <v>0</v>
      </c>
      <c r="AN694" s="29">
        <f t="shared" si="278"/>
        <v>0</v>
      </c>
      <c r="AP694" s="33">
        <f t="shared" si="279"/>
        <v>0</v>
      </c>
      <c r="AR694" s="197">
        <f>'09-22 Gen Pivot'!X688</f>
        <v>1404.9</v>
      </c>
    </row>
    <row r="695" spans="1:44" x14ac:dyDescent="0.25">
      <c r="A695" s="202">
        <f t="shared" si="276"/>
        <v>44833.499999998341</v>
      </c>
      <c r="B695" s="232"/>
      <c r="C695" s="174"/>
      <c r="D695" s="174"/>
      <c r="E695" s="131">
        <f t="shared" si="255"/>
        <v>0</v>
      </c>
      <c r="F695" s="50">
        <f t="shared" si="256"/>
        <v>0</v>
      </c>
      <c r="G695" s="49">
        <f t="shared" si="257"/>
        <v>0</v>
      </c>
      <c r="H695" s="54">
        <f>'09-22 Hourly Purch Alloc'!F689</f>
        <v>589.822</v>
      </c>
      <c r="I695" s="44">
        <f t="shared" si="258"/>
        <v>8.6300000000000008</v>
      </c>
      <c r="J695" s="34">
        <f t="shared" si="259"/>
        <v>0</v>
      </c>
      <c r="K695" s="167">
        <f t="shared" si="260"/>
        <v>0</v>
      </c>
      <c r="L695" s="34">
        <f t="shared" si="261"/>
        <v>0</v>
      </c>
      <c r="M695" s="34">
        <f t="shared" si="262"/>
        <v>0</v>
      </c>
      <c r="N695" s="34">
        <f t="shared" si="263"/>
        <v>598.42999999999995</v>
      </c>
      <c r="O695" s="32">
        <f t="shared" si="264"/>
        <v>598.42999999999995</v>
      </c>
      <c r="P695" s="32">
        <f t="shared" si="265"/>
        <v>0</v>
      </c>
      <c r="Q695" s="32">
        <f t="shared" si="266"/>
        <v>0</v>
      </c>
      <c r="R695" s="36">
        <f t="shared" si="267"/>
        <v>0</v>
      </c>
      <c r="S695" s="36">
        <f t="shared" si="268"/>
        <v>0</v>
      </c>
      <c r="T695" s="36">
        <f t="shared" si="269"/>
        <v>0</v>
      </c>
      <c r="U695" s="196">
        <f>'09-22 Hourly Purch Alloc'!J689</f>
        <v>56.076007544649066</v>
      </c>
      <c r="V695" s="185">
        <f t="shared" si="270"/>
        <v>0</v>
      </c>
      <c r="W695" s="37">
        <f t="shared" si="271"/>
        <v>0</v>
      </c>
      <c r="X695" s="38">
        <f t="shared" si="272"/>
        <v>0</v>
      </c>
      <c r="Y695" s="39">
        <f t="shared" si="273"/>
        <v>0</v>
      </c>
      <c r="Z695" s="246"/>
      <c r="AA695" s="189">
        <f t="shared" si="274"/>
        <v>0</v>
      </c>
      <c r="AB695" s="25">
        <f t="shared" si="275"/>
        <v>0</v>
      </c>
      <c r="AD695" s="29"/>
      <c r="AE695" s="67">
        <f>'09-22 Gen Pivot'!V689</f>
        <v>0</v>
      </c>
      <c r="AF695" s="195">
        <f>'09-22 KP Int Load &amp; Marg Loss'!N685</f>
        <v>598.42999999999995</v>
      </c>
      <c r="AG695" s="302">
        <f>'09-22 KP Int Load &amp; Marg Loss'!V685</f>
        <v>8.6300000000000008</v>
      </c>
      <c r="AH695" s="67">
        <f>'09-22 Gen Pivot'!W689</f>
        <v>0</v>
      </c>
      <c r="AJ695" s="197">
        <f>'09-22 Gen Pivot'!Y689</f>
        <v>0</v>
      </c>
      <c r="AL695" s="29">
        <f t="shared" si="277"/>
        <v>0</v>
      </c>
      <c r="AN695" s="29">
        <f t="shared" si="278"/>
        <v>0</v>
      </c>
      <c r="AP695" s="33">
        <f t="shared" si="279"/>
        <v>0</v>
      </c>
      <c r="AR695" s="197">
        <f>'09-22 Gen Pivot'!X689</f>
        <v>1404.9</v>
      </c>
    </row>
    <row r="696" spans="1:44" x14ac:dyDescent="0.25">
      <c r="A696" s="202">
        <f t="shared" si="276"/>
        <v>44833.541666665005</v>
      </c>
      <c r="B696" s="232"/>
      <c r="C696" s="174"/>
      <c r="D696" s="174"/>
      <c r="E696" s="131">
        <f t="shared" si="255"/>
        <v>0</v>
      </c>
      <c r="F696" s="50">
        <f t="shared" si="256"/>
        <v>0</v>
      </c>
      <c r="G696" s="49">
        <f t="shared" si="257"/>
        <v>0</v>
      </c>
      <c r="H696" s="54">
        <f>'09-22 Hourly Purch Alloc'!F690</f>
        <v>572.32600000000002</v>
      </c>
      <c r="I696" s="44">
        <f t="shared" si="258"/>
        <v>8.6</v>
      </c>
      <c r="J696" s="34">
        <f t="shared" si="259"/>
        <v>0</v>
      </c>
      <c r="K696" s="167">
        <f t="shared" si="260"/>
        <v>0</v>
      </c>
      <c r="L696" s="34">
        <f t="shared" si="261"/>
        <v>0</v>
      </c>
      <c r="M696" s="34">
        <f t="shared" si="262"/>
        <v>0</v>
      </c>
      <c r="N696" s="34">
        <f t="shared" si="263"/>
        <v>580.91000000000008</v>
      </c>
      <c r="O696" s="32">
        <f t="shared" si="264"/>
        <v>580.91000000000008</v>
      </c>
      <c r="P696" s="32">
        <f t="shared" si="265"/>
        <v>0</v>
      </c>
      <c r="Q696" s="32">
        <f t="shared" si="266"/>
        <v>0</v>
      </c>
      <c r="R696" s="36">
        <f t="shared" si="267"/>
        <v>0</v>
      </c>
      <c r="S696" s="36">
        <f t="shared" si="268"/>
        <v>0</v>
      </c>
      <c r="T696" s="36">
        <f t="shared" si="269"/>
        <v>0</v>
      </c>
      <c r="U696" s="196">
        <f>'09-22 Hourly Purch Alloc'!J690</f>
        <v>53.751459744970518</v>
      </c>
      <c r="V696" s="185">
        <f t="shared" si="270"/>
        <v>0</v>
      </c>
      <c r="W696" s="37">
        <f t="shared" si="271"/>
        <v>0</v>
      </c>
      <c r="X696" s="38">
        <f t="shared" si="272"/>
        <v>0</v>
      </c>
      <c r="Y696" s="39">
        <f t="shared" si="273"/>
        <v>0</v>
      </c>
      <c r="Z696" s="246"/>
      <c r="AA696" s="189">
        <f t="shared" si="274"/>
        <v>0</v>
      </c>
      <c r="AB696" s="25">
        <f t="shared" si="275"/>
        <v>0</v>
      </c>
      <c r="AD696" s="29"/>
      <c r="AE696" s="67">
        <f>'09-22 Gen Pivot'!V690</f>
        <v>0</v>
      </c>
      <c r="AF696" s="195">
        <f>'09-22 KP Int Load &amp; Marg Loss'!N686</f>
        <v>580.91000000000008</v>
      </c>
      <c r="AG696" s="302">
        <f>'09-22 KP Int Load &amp; Marg Loss'!V686</f>
        <v>8.6</v>
      </c>
      <c r="AH696" s="67">
        <f>'09-22 Gen Pivot'!W690</f>
        <v>0</v>
      </c>
      <c r="AJ696" s="197">
        <f>'09-22 Gen Pivot'!Y690</f>
        <v>0</v>
      </c>
      <c r="AL696" s="29">
        <f t="shared" si="277"/>
        <v>0</v>
      </c>
      <c r="AN696" s="29">
        <f t="shared" si="278"/>
        <v>0</v>
      </c>
      <c r="AP696" s="33">
        <f t="shared" si="279"/>
        <v>0</v>
      </c>
      <c r="AR696" s="197">
        <f>'09-22 Gen Pivot'!X690</f>
        <v>1404.9</v>
      </c>
    </row>
    <row r="697" spans="1:44" x14ac:dyDescent="0.25">
      <c r="A697" s="202">
        <f t="shared" si="276"/>
        <v>44833.58333333167</v>
      </c>
      <c r="B697" s="232"/>
      <c r="C697" s="174"/>
      <c r="D697" s="174"/>
      <c r="E697" s="131">
        <f t="shared" si="255"/>
        <v>0</v>
      </c>
      <c r="F697" s="50">
        <f t="shared" si="256"/>
        <v>0</v>
      </c>
      <c r="G697" s="49">
        <f t="shared" si="257"/>
        <v>0</v>
      </c>
      <c r="H697" s="54">
        <f>'09-22 Hourly Purch Alloc'!F691</f>
        <v>564.05900000000008</v>
      </c>
      <c r="I697" s="44">
        <f t="shared" si="258"/>
        <v>8.509999999999998</v>
      </c>
      <c r="J697" s="34">
        <f t="shared" si="259"/>
        <v>0</v>
      </c>
      <c r="K697" s="167">
        <f t="shared" si="260"/>
        <v>0</v>
      </c>
      <c r="L697" s="34">
        <f t="shared" si="261"/>
        <v>0</v>
      </c>
      <c r="M697" s="34">
        <f t="shared" si="262"/>
        <v>0</v>
      </c>
      <c r="N697" s="34">
        <f t="shared" si="263"/>
        <v>572.55999999999995</v>
      </c>
      <c r="O697" s="32">
        <f t="shared" si="264"/>
        <v>572.55999999999995</v>
      </c>
      <c r="P697" s="32">
        <f t="shared" si="265"/>
        <v>0</v>
      </c>
      <c r="Q697" s="32">
        <f t="shared" si="266"/>
        <v>0</v>
      </c>
      <c r="R697" s="36">
        <f t="shared" si="267"/>
        <v>0</v>
      </c>
      <c r="S697" s="36">
        <f t="shared" si="268"/>
        <v>0</v>
      </c>
      <c r="T697" s="36">
        <f t="shared" si="269"/>
        <v>0</v>
      </c>
      <c r="U697" s="196">
        <f>'09-22 Hourly Purch Alloc'!J691</f>
        <v>55.840000780060237</v>
      </c>
      <c r="V697" s="185">
        <f t="shared" si="270"/>
        <v>0</v>
      </c>
      <c r="W697" s="37">
        <f t="shared" si="271"/>
        <v>0</v>
      </c>
      <c r="X697" s="38">
        <f t="shared" si="272"/>
        <v>0</v>
      </c>
      <c r="Y697" s="39">
        <f t="shared" si="273"/>
        <v>0</v>
      </c>
      <c r="Z697" s="246"/>
      <c r="AA697" s="189">
        <f t="shared" si="274"/>
        <v>0</v>
      </c>
      <c r="AB697" s="25">
        <f t="shared" si="275"/>
        <v>0</v>
      </c>
      <c r="AD697" s="29"/>
      <c r="AE697" s="67">
        <f>'09-22 Gen Pivot'!V691</f>
        <v>0</v>
      </c>
      <c r="AF697" s="195">
        <f>'09-22 KP Int Load &amp; Marg Loss'!N687</f>
        <v>572.55999999999995</v>
      </c>
      <c r="AG697" s="302">
        <f>'09-22 KP Int Load &amp; Marg Loss'!V687</f>
        <v>8.509999999999998</v>
      </c>
      <c r="AH697" s="67">
        <f>'09-22 Gen Pivot'!W691</f>
        <v>0</v>
      </c>
      <c r="AJ697" s="197">
        <f>'09-22 Gen Pivot'!Y691</f>
        <v>0</v>
      </c>
      <c r="AL697" s="29">
        <f t="shared" si="277"/>
        <v>0</v>
      </c>
      <c r="AN697" s="29">
        <f t="shared" si="278"/>
        <v>0</v>
      </c>
      <c r="AP697" s="33">
        <f t="shared" si="279"/>
        <v>0</v>
      </c>
      <c r="AR697" s="197">
        <f>'09-22 Gen Pivot'!X691</f>
        <v>1404.9</v>
      </c>
    </row>
    <row r="698" spans="1:44" x14ac:dyDescent="0.25">
      <c r="A698" s="202">
        <f t="shared" si="276"/>
        <v>44833.624999998334</v>
      </c>
      <c r="B698" s="232"/>
      <c r="C698" s="174"/>
      <c r="D698" s="174"/>
      <c r="E698" s="131">
        <f t="shared" si="255"/>
        <v>0</v>
      </c>
      <c r="F698" s="50">
        <f t="shared" si="256"/>
        <v>0</v>
      </c>
      <c r="G698" s="49">
        <f t="shared" si="257"/>
        <v>0</v>
      </c>
      <c r="H698" s="54">
        <f>'09-22 Hourly Purch Alloc'!F692</f>
        <v>561.70699999999999</v>
      </c>
      <c r="I698" s="44">
        <f t="shared" si="258"/>
        <v>8.01</v>
      </c>
      <c r="J698" s="34">
        <f t="shared" si="259"/>
        <v>0</v>
      </c>
      <c r="K698" s="167">
        <f t="shared" si="260"/>
        <v>0</v>
      </c>
      <c r="L698" s="34">
        <f t="shared" si="261"/>
        <v>0</v>
      </c>
      <c r="M698" s="34">
        <f t="shared" si="262"/>
        <v>0</v>
      </c>
      <c r="N698" s="34">
        <f t="shared" si="263"/>
        <v>569.72</v>
      </c>
      <c r="O698" s="32">
        <f t="shared" si="264"/>
        <v>569.72</v>
      </c>
      <c r="P698" s="32">
        <f t="shared" si="265"/>
        <v>0</v>
      </c>
      <c r="Q698" s="32">
        <f t="shared" si="266"/>
        <v>0</v>
      </c>
      <c r="R698" s="36">
        <f t="shared" si="267"/>
        <v>0</v>
      </c>
      <c r="S698" s="36">
        <f t="shared" si="268"/>
        <v>0</v>
      </c>
      <c r="T698" s="36">
        <f t="shared" si="269"/>
        <v>0</v>
      </c>
      <c r="U698" s="196">
        <f>'09-22 Hourly Purch Alloc'!J692</f>
        <v>54.759999430307971</v>
      </c>
      <c r="V698" s="185">
        <f t="shared" si="270"/>
        <v>0</v>
      </c>
      <c r="W698" s="37">
        <f t="shared" si="271"/>
        <v>0</v>
      </c>
      <c r="X698" s="38">
        <f t="shared" si="272"/>
        <v>0</v>
      </c>
      <c r="Y698" s="39">
        <f t="shared" si="273"/>
        <v>0</v>
      </c>
      <c r="Z698" s="246"/>
      <c r="AA698" s="189">
        <f t="shared" si="274"/>
        <v>0</v>
      </c>
      <c r="AB698" s="25">
        <f t="shared" si="275"/>
        <v>0</v>
      </c>
      <c r="AD698" s="29"/>
      <c r="AE698" s="67">
        <f>'09-22 Gen Pivot'!V692</f>
        <v>0</v>
      </c>
      <c r="AF698" s="195">
        <f>'09-22 KP Int Load &amp; Marg Loss'!N688</f>
        <v>569.72</v>
      </c>
      <c r="AG698" s="302">
        <f>'09-22 KP Int Load &amp; Marg Loss'!V688</f>
        <v>8.01</v>
      </c>
      <c r="AH698" s="67">
        <f>'09-22 Gen Pivot'!W692</f>
        <v>0</v>
      </c>
      <c r="AJ698" s="197">
        <f>'09-22 Gen Pivot'!Y692</f>
        <v>0</v>
      </c>
      <c r="AL698" s="29">
        <f t="shared" si="277"/>
        <v>0</v>
      </c>
      <c r="AN698" s="29">
        <f t="shared" si="278"/>
        <v>0</v>
      </c>
      <c r="AP698" s="33">
        <f t="shared" si="279"/>
        <v>0</v>
      </c>
      <c r="AR698" s="197">
        <f>'09-22 Gen Pivot'!X692</f>
        <v>1404.9</v>
      </c>
    </row>
    <row r="699" spans="1:44" x14ac:dyDescent="0.25">
      <c r="A699" s="202">
        <f t="shared" si="276"/>
        <v>44833.666666664998</v>
      </c>
      <c r="B699" s="232"/>
      <c r="C699" s="174"/>
      <c r="D699" s="174"/>
      <c r="E699" s="131">
        <f t="shared" si="255"/>
        <v>0</v>
      </c>
      <c r="F699" s="50">
        <f t="shared" si="256"/>
        <v>0</v>
      </c>
      <c r="G699" s="49">
        <f t="shared" si="257"/>
        <v>0</v>
      </c>
      <c r="H699" s="54">
        <f>'09-22 Hourly Purch Alloc'!F693</f>
        <v>557.64199999999994</v>
      </c>
      <c r="I699" s="44">
        <f t="shared" si="258"/>
        <v>8.01</v>
      </c>
      <c r="J699" s="34">
        <f t="shared" si="259"/>
        <v>0</v>
      </c>
      <c r="K699" s="167">
        <f t="shared" si="260"/>
        <v>0</v>
      </c>
      <c r="L699" s="34">
        <f t="shared" si="261"/>
        <v>0</v>
      </c>
      <c r="M699" s="34">
        <f t="shared" si="262"/>
        <v>0</v>
      </c>
      <c r="N699" s="34">
        <f t="shared" si="263"/>
        <v>565.6400000000001</v>
      </c>
      <c r="O699" s="32">
        <f t="shared" si="264"/>
        <v>565.6400000000001</v>
      </c>
      <c r="P699" s="32">
        <f t="shared" si="265"/>
        <v>0</v>
      </c>
      <c r="Q699" s="32">
        <f t="shared" si="266"/>
        <v>0</v>
      </c>
      <c r="R699" s="36">
        <f t="shared" si="267"/>
        <v>0</v>
      </c>
      <c r="S699" s="36">
        <f t="shared" si="268"/>
        <v>0</v>
      </c>
      <c r="T699" s="36">
        <f t="shared" si="269"/>
        <v>0</v>
      </c>
      <c r="U699" s="196">
        <f>'09-22 Hourly Purch Alloc'!J693</f>
        <v>57.099999641346962</v>
      </c>
      <c r="V699" s="185">
        <f t="shared" si="270"/>
        <v>0</v>
      </c>
      <c r="W699" s="37">
        <f t="shared" si="271"/>
        <v>0</v>
      </c>
      <c r="X699" s="38">
        <f t="shared" si="272"/>
        <v>0</v>
      </c>
      <c r="Y699" s="39">
        <f t="shared" si="273"/>
        <v>0</v>
      </c>
      <c r="Z699" s="246"/>
      <c r="AA699" s="189">
        <f t="shared" si="274"/>
        <v>0</v>
      </c>
      <c r="AB699" s="25">
        <f t="shared" si="275"/>
        <v>0</v>
      </c>
      <c r="AD699" s="29"/>
      <c r="AE699" s="67">
        <f>'09-22 Gen Pivot'!V693</f>
        <v>0</v>
      </c>
      <c r="AF699" s="195">
        <f>'09-22 KP Int Load &amp; Marg Loss'!N689</f>
        <v>565.6400000000001</v>
      </c>
      <c r="AG699" s="302">
        <f>'09-22 KP Int Load &amp; Marg Loss'!V689</f>
        <v>8.01</v>
      </c>
      <c r="AH699" s="67">
        <f>'09-22 Gen Pivot'!W693</f>
        <v>0</v>
      </c>
      <c r="AJ699" s="197">
        <f>'09-22 Gen Pivot'!Y693</f>
        <v>0</v>
      </c>
      <c r="AL699" s="29">
        <f t="shared" si="277"/>
        <v>0</v>
      </c>
      <c r="AN699" s="29">
        <f t="shared" si="278"/>
        <v>0</v>
      </c>
      <c r="AP699" s="33">
        <f t="shared" si="279"/>
        <v>0</v>
      </c>
      <c r="AR699" s="197">
        <f>'09-22 Gen Pivot'!X693</f>
        <v>1404.9</v>
      </c>
    </row>
    <row r="700" spans="1:44" x14ac:dyDescent="0.25">
      <c r="A700" s="202">
        <f t="shared" si="276"/>
        <v>44833.708333331662</v>
      </c>
      <c r="B700" s="232"/>
      <c r="C700" s="174"/>
      <c r="D700" s="174"/>
      <c r="E700" s="131">
        <f t="shared" si="255"/>
        <v>0</v>
      </c>
      <c r="F700" s="50">
        <f t="shared" si="256"/>
        <v>0</v>
      </c>
      <c r="G700" s="49">
        <f t="shared" si="257"/>
        <v>0</v>
      </c>
      <c r="H700" s="54">
        <f>'09-22 Hourly Purch Alloc'!F694</f>
        <v>573.25099999999998</v>
      </c>
      <c r="I700" s="44">
        <f t="shared" si="258"/>
        <v>8.11</v>
      </c>
      <c r="J700" s="34">
        <f t="shared" si="259"/>
        <v>0</v>
      </c>
      <c r="K700" s="167">
        <f t="shared" si="260"/>
        <v>0</v>
      </c>
      <c r="L700" s="34">
        <f t="shared" si="261"/>
        <v>0</v>
      </c>
      <c r="M700" s="34">
        <f t="shared" si="262"/>
        <v>0</v>
      </c>
      <c r="N700" s="34">
        <f t="shared" si="263"/>
        <v>581.35</v>
      </c>
      <c r="O700" s="32">
        <f t="shared" si="264"/>
        <v>581.35</v>
      </c>
      <c r="P700" s="32">
        <f t="shared" si="265"/>
        <v>0</v>
      </c>
      <c r="Q700" s="32">
        <f t="shared" si="266"/>
        <v>0</v>
      </c>
      <c r="R700" s="36">
        <f t="shared" si="267"/>
        <v>0</v>
      </c>
      <c r="S700" s="36">
        <f t="shared" si="268"/>
        <v>0</v>
      </c>
      <c r="T700" s="36">
        <f t="shared" si="269"/>
        <v>0</v>
      </c>
      <c r="U700" s="196">
        <f>'09-22 Hourly Purch Alloc'!J694</f>
        <v>59.290000366331675</v>
      </c>
      <c r="V700" s="185">
        <f t="shared" si="270"/>
        <v>0</v>
      </c>
      <c r="W700" s="37">
        <f t="shared" si="271"/>
        <v>0</v>
      </c>
      <c r="X700" s="38">
        <f t="shared" si="272"/>
        <v>0</v>
      </c>
      <c r="Y700" s="39">
        <f t="shared" si="273"/>
        <v>0</v>
      </c>
      <c r="Z700" s="246"/>
      <c r="AA700" s="189">
        <f t="shared" si="274"/>
        <v>0</v>
      </c>
      <c r="AB700" s="25">
        <f t="shared" si="275"/>
        <v>0</v>
      </c>
      <c r="AD700" s="29"/>
      <c r="AE700" s="67">
        <f>'09-22 Gen Pivot'!V694</f>
        <v>0</v>
      </c>
      <c r="AF700" s="195">
        <f>'09-22 KP Int Load &amp; Marg Loss'!N690</f>
        <v>581.35</v>
      </c>
      <c r="AG700" s="302">
        <f>'09-22 KP Int Load &amp; Marg Loss'!V690</f>
        <v>8.11</v>
      </c>
      <c r="AH700" s="67">
        <f>'09-22 Gen Pivot'!W694</f>
        <v>0</v>
      </c>
      <c r="AJ700" s="197">
        <f>'09-22 Gen Pivot'!Y694</f>
        <v>0</v>
      </c>
      <c r="AL700" s="29">
        <f t="shared" si="277"/>
        <v>0</v>
      </c>
      <c r="AN700" s="29">
        <f t="shared" si="278"/>
        <v>0</v>
      </c>
      <c r="AP700" s="33">
        <f t="shared" si="279"/>
        <v>0</v>
      </c>
      <c r="AR700" s="197">
        <f>'09-22 Gen Pivot'!X694</f>
        <v>1404.9</v>
      </c>
    </row>
    <row r="701" spans="1:44" x14ac:dyDescent="0.25">
      <c r="A701" s="202">
        <f t="shared" si="276"/>
        <v>44833.749999998327</v>
      </c>
      <c r="B701" s="232"/>
      <c r="C701" s="174"/>
      <c r="D701" s="174"/>
      <c r="E701" s="131">
        <f t="shared" si="255"/>
        <v>0</v>
      </c>
      <c r="F701" s="50">
        <f t="shared" si="256"/>
        <v>0</v>
      </c>
      <c r="G701" s="49">
        <f t="shared" si="257"/>
        <v>0</v>
      </c>
      <c r="H701" s="54">
        <f>'09-22 Hourly Purch Alloc'!F695</f>
        <v>558.29300000000001</v>
      </c>
      <c r="I701" s="44">
        <f t="shared" si="258"/>
        <v>7.81</v>
      </c>
      <c r="J701" s="34">
        <f t="shared" si="259"/>
        <v>0</v>
      </c>
      <c r="K701" s="167">
        <f t="shared" si="260"/>
        <v>0</v>
      </c>
      <c r="L701" s="34">
        <f t="shared" si="261"/>
        <v>0</v>
      </c>
      <c r="M701" s="34">
        <f t="shared" si="262"/>
        <v>0</v>
      </c>
      <c r="N701" s="34">
        <f t="shared" si="263"/>
        <v>566.08999999999992</v>
      </c>
      <c r="O701" s="32">
        <f t="shared" si="264"/>
        <v>566.08999999999992</v>
      </c>
      <c r="P701" s="32">
        <f t="shared" si="265"/>
        <v>0</v>
      </c>
      <c r="Q701" s="32">
        <f t="shared" si="266"/>
        <v>0</v>
      </c>
      <c r="R701" s="36">
        <f t="shared" si="267"/>
        <v>0</v>
      </c>
      <c r="S701" s="36">
        <f t="shared" si="268"/>
        <v>0</v>
      </c>
      <c r="T701" s="36">
        <f t="shared" si="269"/>
        <v>0</v>
      </c>
      <c r="U701" s="196">
        <f>'09-22 Hourly Purch Alloc'!J695</f>
        <v>65.949999373089028</v>
      </c>
      <c r="V701" s="185">
        <f t="shared" si="270"/>
        <v>0</v>
      </c>
      <c r="W701" s="37">
        <f t="shared" si="271"/>
        <v>0</v>
      </c>
      <c r="X701" s="38">
        <f t="shared" si="272"/>
        <v>0</v>
      </c>
      <c r="Y701" s="39">
        <f t="shared" si="273"/>
        <v>0</v>
      </c>
      <c r="Z701" s="246"/>
      <c r="AA701" s="189">
        <f t="shared" si="274"/>
        <v>0</v>
      </c>
      <c r="AB701" s="25">
        <f t="shared" si="275"/>
        <v>0</v>
      </c>
      <c r="AD701" s="29"/>
      <c r="AE701" s="67">
        <f>'09-22 Gen Pivot'!V695</f>
        <v>0</v>
      </c>
      <c r="AF701" s="195">
        <f>'09-22 KP Int Load &amp; Marg Loss'!N691</f>
        <v>566.08999999999992</v>
      </c>
      <c r="AG701" s="302">
        <f>'09-22 KP Int Load &amp; Marg Loss'!V691</f>
        <v>7.81</v>
      </c>
      <c r="AH701" s="67">
        <f>'09-22 Gen Pivot'!W695</f>
        <v>0</v>
      </c>
      <c r="AJ701" s="197">
        <f>'09-22 Gen Pivot'!Y695</f>
        <v>0</v>
      </c>
      <c r="AL701" s="29">
        <f t="shared" si="277"/>
        <v>0</v>
      </c>
      <c r="AN701" s="29">
        <f t="shared" si="278"/>
        <v>0</v>
      </c>
      <c r="AP701" s="33">
        <f t="shared" si="279"/>
        <v>0</v>
      </c>
      <c r="AR701" s="197">
        <f>'09-22 Gen Pivot'!X695</f>
        <v>1404.9</v>
      </c>
    </row>
    <row r="702" spans="1:44" x14ac:dyDescent="0.25">
      <c r="A702" s="202">
        <f t="shared" si="276"/>
        <v>44833.791666664991</v>
      </c>
      <c r="B702" s="232"/>
      <c r="C702" s="174"/>
      <c r="D702" s="174"/>
      <c r="E702" s="131">
        <f t="shared" si="255"/>
        <v>0</v>
      </c>
      <c r="F702" s="50">
        <f t="shared" si="256"/>
        <v>0</v>
      </c>
      <c r="G702" s="49">
        <f t="shared" si="257"/>
        <v>0</v>
      </c>
      <c r="H702" s="54">
        <f>'09-22 Hourly Purch Alloc'!F696</f>
        <v>553.71399999999994</v>
      </c>
      <c r="I702" s="44">
        <f t="shared" si="258"/>
        <v>7.910000000000001</v>
      </c>
      <c r="J702" s="34">
        <f t="shared" si="259"/>
        <v>0</v>
      </c>
      <c r="K702" s="167">
        <f t="shared" si="260"/>
        <v>0</v>
      </c>
      <c r="L702" s="34">
        <f t="shared" si="261"/>
        <v>0</v>
      </c>
      <c r="M702" s="34">
        <f t="shared" si="262"/>
        <v>0</v>
      </c>
      <c r="N702" s="34">
        <f t="shared" si="263"/>
        <v>561.6099999999999</v>
      </c>
      <c r="O702" s="32">
        <f t="shared" si="264"/>
        <v>561.6099999999999</v>
      </c>
      <c r="P702" s="32">
        <f t="shared" si="265"/>
        <v>0</v>
      </c>
      <c r="Q702" s="32">
        <f t="shared" si="266"/>
        <v>0</v>
      </c>
      <c r="R702" s="36">
        <f t="shared" si="267"/>
        <v>0</v>
      </c>
      <c r="S702" s="36">
        <f t="shared" si="268"/>
        <v>0</v>
      </c>
      <c r="T702" s="36">
        <f t="shared" si="269"/>
        <v>0</v>
      </c>
      <c r="U702" s="196">
        <f>'09-22 Hourly Purch Alloc'!J696</f>
        <v>65.170109493348562</v>
      </c>
      <c r="V702" s="185">
        <f t="shared" si="270"/>
        <v>0</v>
      </c>
      <c r="W702" s="37">
        <f t="shared" si="271"/>
        <v>0</v>
      </c>
      <c r="X702" s="38">
        <f t="shared" si="272"/>
        <v>0</v>
      </c>
      <c r="Y702" s="39">
        <f t="shared" si="273"/>
        <v>0</v>
      </c>
      <c r="Z702" s="246"/>
      <c r="AA702" s="189">
        <f t="shared" si="274"/>
        <v>0</v>
      </c>
      <c r="AB702" s="25">
        <f t="shared" si="275"/>
        <v>0</v>
      </c>
      <c r="AD702" s="29"/>
      <c r="AE702" s="67">
        <f>'09-22 Gen Pivot'!V696</f>
        <v>0</v>
      </c>
      <c r="AF702" s="195">
        <f>'09-22 KP Int Load &amp; Marg Loss'!N692</f>
        <v>561.6099999999999</v>
      </c>
      <c r="AG702" s="302">
        <f>'09-22 KP Int Load &amp; Marg Loss'!V692</f>
        <v>7.910000000000001</v>
      </c>
      <c r="AH702" s="67">
        <f>'09-22 Gen Pivot'!W696</f>
        <v>0</v>
      </c>
      <c r="AJ702" s="197">
        <f>'09-22 Gen Pivot'!Y696</f>
        <v>0</v>
      </c>
      <c r="AL702" s="29">
        <f t="shared" si="277"/>
        <v>0</v>
      </c>
      <c r="AN702" s="29">
        <f t="shared" si="278"/>
        <v>0</v>
      </c>
      <c r="AP702" s="33">
        <f t="shared" si="279"/>
        <v>0</v>
      </c>
      <c r="AR702" s="197">
        <f>'09-22 Gen Pivot'!X696</f>
        <v>1404.9</v>
      </c>
    </row>
    <row r="703" spans="1:44" x14ac:dyDescent="0.25">
      <c r="A703" s="202">
        <f t="shared" si="276"/>
        <v>44833.833333331655</v>
      </c>
      <c r="B703" s="232"/>
      <c r="C703" s="174"/>
      <c r="D703" s="174"/>
      <c r="E703" s="131">
        <f t="shared" si="255"/>
        <v>0</v>
      </c>
      <c r="F703" s="50">
        <f t="shared" si="256"/>
        <v>0</v>
      </c>
      <c r="G703" s="49">
        <f t="shared" si="257"/>
        <v>0</v>
      </c>
      <c r="H703" s="54">
        <f>'09-22 Hourly Purch Alloc'!F697</f>
        <v>569.04499999999996</v>
      </c>
      <c r="I703" s="44">
        <f t="shared" si="258"/>
        <v>8.3099999999999987</v>
      </c>
      <c r="J703" s="34">
        <f t="shared" si="259"/>
        <v>0</v>
      </c>
      <c r="K703" s="167">
        <f t="shared" si="260"/>
        <v>0</v>
      </c>
      <c r="L703" s="34">
        <f t="shared" si="261"/>
        <v>0</v>
      </c>
      <c r="M703" s="34">
        <f t="shared" si="262"/>
        <v>0</v>
      </c>
      <c r="N703" s="34">
        <f t="shared" si="263"/>
        <v>577.35</v>
      </c>
      <c r="O703" s="32">
        <f t="shared" si="264"/>
        <v>577.35</v>
      </c>
      <c r="P703" s="32">
        <f t="shared" si="265"/>
        <v>0</v>
      </c>
      <c r="Q703" s="32">
        <f t="shared" si="266"/>
        <v>0</v>
      </c>
      <c r="R703" s="36">
        <f t="shared" si="267"/>
        <v>0</v>
      </c>
      <c r="S703" s="36">
        <f t="shared" si="268"/>
        <v>0</v>
      </c>
      <c r="T703" s="36">
        <f t="shared" si="269"/>
        <v>0</v>
      </c>
      <c r="U703" s="196">
        <f>'09-22 Hourly Purch Alloc'!J697</f>
        <v>73.932606445887416</v>
      </c>
      <c r="V703" s="185">
        <f t="shared" si="270"/>
        <v>0</v>
      </c>
      <c r="W703" s="37">
        <f t="shared" si="271"/>
        <v>0</v>
      </c>
      <c r="X703" s="38">
        <f t="shared" si="272"/>
        <v>0</v>
      </c>
      <c r="Y703" s="39">
        <f t="shared" si="273"/>
        <v>0</v>
      </c>
      <c r="Z703" s="246"/>
      <c r="AA703" s="189">
        <f t="shared" si="274"/>
        <v>0</v>
      </c>
      <c r="AB703" s="25">
        <f t="shared" si="275"/>
        <v>0</v>
      </c>
      <c r="AD703" s="29"/>
      <c r="AE703" s="67">
        <f>'09-22 Gen Pivot'!V697</f>
        <v>0</v>
      </c>
      <c r="AF703" s="195">
        <f>'09-22 KP Int Load &amp; Marg Loss'!N693</f>
        <v>577.35</v>
      </c>
      <c r="AG703" s="302">
        <f>'09-22 KP Int Load &amp; Marg Loss'!V693</f>
        <v>8.3099999999999987</v>
      </c>
      <c r="AH703" s="67">
        <f>'09-22 Gen Pivot'!W697</f>
        <v>0</v>
      </c>
      <c r="AJ703" s="197">
        <f>'09-22 Gen Pivot'!Y697</f>
        <v>0</v>
      </c>
      <c r="AL703" s="29">
        <f t="shared" si="277"/>
        <v>0</v>
      </c>
      <c r="AN703" s="29">
        <f t="shared" si="278"/>
        <v>0</v>
      </c>
      <c r="AP703" s="33">
        <f t="shared" si="279"/>
        <v>0</v>
      </c>
      <c r="AR703" s="197">
        <f>'09-22 Gen Pivot'!X697</f>
        <v>1404.9</v>
      </c>
    </row>
    <row r="704" spans="1:44" x14ac:dyDescent="0.25">
      <c r="A704" s="202">
        <f t="shared" si="276"/>
        <v>44833.874999998319</v>
      </c>
      <c r="B704" s="232"/>
      <c r="C704" s="174"/>
      <c r="D704" s="174"/>
      <c r="E704" s="131">
        <f t="shared" si="255"/>
        <v>0</v>
      </c>
      <c r="F704" s="50">
        <f t="shared" si="256"/>
        <v>0</v>
      </c>
      <c r="G704" s="49">
        <f t="shared" si="257"/>
        <v>0</v>
      </c>
      <c r="H704" s="54">
        <f>'09-22 Hourly Purch Alloc'!F698</f>
        <v>575.60900000000004</v>
      </c>
      <c r="I704" s="44">
        <f t="shared" si="258"/>
        <v>8.2499999999999982</v>
      </c>
      <c r="J704" s="34">
        <f t="shared" si="259"/>
        <v>0</v>
      </c>
      <c r="K704" s="167">
        <f t="shared" si="260"/>
        <v>0</v>
      </c>
      <c r="L704" s="34">
        <f t="shared" si="261"/>
        <v>0</v>
      </c>
      <c r="M704" s="34">
        <f t="shared" si="262"/>
        <v>0</v>
      </c>
      <c r="N704" s="34">
        <f t="shared" si="263"/>
        <v>583.85</v>
      </c>
      <c r="O704" s="32">
        <f t="shared" si="264"/>
        <v>583.85</v>
      </c>
      <c r="P704" s="32">
        <f t="shared" si="265"/>
        <v>0</v>
      </c>
      <c r="Q704" s="32">
        <f t="shared" si="266"/>
        <v>0</v>
      </c>
      <c r="R704" s="36">
        <f t="shared" si="267"/>
        <v>0</v>
      </c>
      <c r="S704" s="36">
        <f t="shared" si="268"/>
        <v>0</v>
      </c>
      <c r="T704" s="36">
        <f t="shared" si="269"/>
        <v>0</v>
      </c>
      <c r="U704" s="196">
        <f>'09-22 Hourly Purch Alloc'!J698</f>
        <v>61.689999635169002</v>
      </c>
      <c r="V704" s="185">
        <f t="shared" si="270"/>
        <v>0</v>
      </c>
      <c r="W704" s="37">
        <f t="shared" si="271"/>
        <v>0</v>
      </c>
      <c r="X704" s="38">
        <f t="shared" si="272"/>
        <v>0</v>
      </c>
      <c r="Y704" s="39">
        <f t="shared" si="273"/>
        <v>0</v>
      </c>
      <c r="Z704" s="246"/>
      <c r="AA704" s="189">
        <f t="shared" si="274"/>
        <v>0</v>
      </c>
      <c r="AB704" s="25">
        <f t="shared" si="275"/>
        <v>0</v>
      </c>
      <c r="AD704" s="29"/>
      <c r="AE704" s="67">
        <f>'09-22 Gen Pivot'!V698</f>
        <v>0</v>
      </c>
      <c r="AF704" s="195">
        <f>'09-22 KP Int Load &amp; Marg Loss'!N694</f>
        <v>583.85</v>
      </c>
      <c r="AG704" s="302">
        <f>'09-22 KP Int Load &amp; Marg Loss'!V694</f>
        <v>8.2499999999999982</v>
      </c>
      <c r="AH704" s="67">
        <f>'09-22 Gen Pivot'!W698</f>
        <v>0</v>
      </c>
      <c r="AJ704" s="197">
        <f>'09-22 Gen Pivot'!Y698</f>
        <v>0</v>
      </c>
      <c r="AL704" s="29">
        <f t="shared" si="277"/>
        <v>0</v>
      </c>
      <c r="AN704" s="29">
        <f t="shared" si="278"/>
        <v>0</v>
      </c>
      <c r="AP704" s="33">
        <f t="shared" si="279"/>
        <v>0</v>
      </c>
      <c r="AR704" s="197">
        <f>'09-22 Gen Pivot'!X698</f>
        <v>1404.9</v>
      </c>
    </row>
    <row r="705" spans="1:44" x14ac:dyDescent="0.25">
      <c r="A705" s="202">
        <f t="shared" si="276"/>
        <v>44833.916666664983</v>
      </c>
      <c r="B705" s="232"/>
      <c r="C705" s="174"/>
      <c r="D705" s="174"/>
      <c r="E705" s="131">
        <f t="shared" si="255"/>
        <v>0</v>
      </c>
      <c r="F705" s="50">
        <f t="shared" si="256"/>
        <v>0</v>
      </c>
      <c r="G705" s="49">
        <f t="shared" si="257"/>
        <v>0</v>
      </c>
      <c r="H705" s="54">
        <f>'09-22 Hourly Purch Alloc'!F699</f>
        <v>559.52</v>
      </c>
      <c r="I705" s="44">
        <f t="shared" si="258"/>
        <v>8.3099999999999987</v>
      </c>
      <c r="J705" s="34">
        <f t="shared" si="259"/>
        <v>0</v>
      </c>
      <c r="K705" s="167">
        <f t="shared" si="260"/>
        <v>0</v>
      </c>
      <c r="L705" s="34">
        <f t="shared" si="261"/>
        <v>0</v>
      </c>
      <c r="M705" s="34">
        <f t="shared" si="262"/>
        <v>0</v>
      </c>
      <c r="N705" s="34">
        <f t="shared" si="263"/>
        <v>567.84</v>
      </c>
      <c r="O705" s="32">
        <f t="shared" si="264"/>
        <v>567.84</v>
      </c>
      <c r="P705" s="32">
        <f t="shared" si="265"/>
        <v>0</v>
      </c>
      <c r="Q705" s="32">
        <f t="shared" si="266"/>
        <v>0</v>
      </c>
      <c r="R705" s="36">
        <f t="shared" si="267"/>
        <v>0</v>
      </c>
      <c r="S705" s="36">
        <f t="shared" si="268"/>
        <v>0</v>
      </c>
      <c r="T705" s="36">
        <f t="shared" si="269"/>
        <v>0</v>
      </c>
      <c r="U705" s="196">
        <f>'09-22 Hourly Purch Alloc'!J699</f>
        <v>53.054831176722907</v>
      </c>
      <c r="V705" s="185">
        <f t="shared" si="270"/>
        <v>0</v>
      </c>
      <c r="W705" s="37">
        <f t="shared" si="271"/>
        <v>0</v>
      </c>
      <c r="X705" s="38">
        <f t="shared" si="272"/>
        <v>0</v>
      </c>
      <c r="Y705" s="39">
        <f t="shared" si="273"/>
        <v>0</v>
      </c>
      <c r="Z705" s="246"/>
      <c r="AA705" s="189">
        <f t="shared" si="274"/>
        <v>0</v>
      </c>
      <c r="AB705" s="25">
        <f t="shared" si="275"/>
        <v>0</v>
      </c>
      <c r="AD705" s="29"/>
      <c r="AE705" s="67">
        <f>'09-22 Gen Pivot'!V699</f>
        <v>0</v>
      </c>
      <c r="AF705" s="195">
        <f>'09-22 KP Int Load &amp; Marg Loss'!N695</f>
        <v>567.84</v>
      </c>
      <c r="AG705" s="302">
        <f>'09-22 KP Int Load &amp; Marg Loss'!V695</f>
        <v>8.3099999999999987</v>
      </c>
      <c r="AH705" s="67">
        <f>'09-22 Gen Pivot'!W699</f>
        <v>0</v>
      </c>
      <c r="AJ705" s="197">
        <f>'09-22 Gen Pivot'!Y699</f>
        <v>0</v>
      </c>
      <c r="AL705" s="29">
        <f t="shared" si="277"/>
        <v>0</v>
      </c>
      <c r="AN705" s="29">
        <f t="shared" si="278"/>
        <v>0</v>
      </c>
      <c r="AP705" s="33">
        <f t="shared" si="279"/>
        <v>0</v>
      </c>
      <c r="AR705" s="197">
        <f>'09-22 Gen Pivot'!X699</f>
        <v>1404.9</v>
      </c>
    </row>
    <row r="706" spans="1:44" x14ac:dyDescent="0.25">
      <c r="A706" s="202">
        <f t="shared" si="276"/>
        <v>44833.958333331648</v>
      </c>
      <c r="B706" s="232"/>
      <c r="C706" s="174"/>
      <c r="D706" s="174"/>
      <c r="E706" s="131">
        <f t="shared" si="255"/>
        <v>0</v>
      </c>
      <c r="F706" s="50">
        <f t="shared" si="256"/>
        <v>0</v>
      </c>
      <c r="G706" s="49">
        <f t="shared" si="257"/>
        <v>0</v>
      </c>
      <c r="H706" s="54">
        <f>'09-22 Hourly Purch Alloc'!F700</f>
        <v>549.255</v>
      </c>
      <c r="I706" s="44">
        <f t="shared" si="258"/>
        <v>8.3199999999999985</v>
      </c>
      <c r="J706" s="34">
        <f t="shared" si="259"/>
        <v>0</v>
      </c>
      <c r="K706" s="167">
        <f t="shared" si="260"/>
        <v>0</v>
      </c>
      <c r="L706" s="34">
        <f t="shared" si="261"/>
        <v>0</v>
      </c>
      <c r="M706" s="34">
        <f t="shared" si="262"/>
        <v>0</v>
      </c>
      <c r="N706" s="34">
        <f t="shared" si="263"/>
        <v>557.57000000000005</v>
      </c>
      <c r="O706" s="32">
        <f t="shared" si="264"/>
        <v>557.57000000000005</v>
      </c>
      <c r="P706" s="32">
        <f t="shared" si="265"/>
        <v>0</v>
      </c>
      <c r="Q706" s="32">
        <f t="shared" si="266"/>
        <v>0</v>
      </c>
      <c r="R706" s="36">
        <f t="shared" si="267"/>
        <v>0</v>
      </c>
      <c r="S706" s="36">
        <f t="shared" si="268"/>
        <v>0</v>
      </c>
      <c r="T706" s="36">
        <f t="shared" si="269"/>
        <v>0</v>
      </c>
      <c r="U706" s="196">
        <f>'09-22 Hourly Purch Alloc'!J700</f>
        <v>46.127168692137531</v>
      </c>
      <c r="V706" s="185">
        <f t="shared" si="270"/>
        <v>0</v>
      </c>
      <c r="W706" s="37">
        <f t="shared" si="271"/>
        <v>0</v>
      </c>
      <c r="X706" s="38">
        <f t="shared" si="272"/>
        <v>0</v>
      </c>
      <c r="Y706" s="39">
        <f t="shared" si="273"/>
        <v>0</v>
      </c>
      <c r="Z706" s="246"/>
      <c r="AA706" s="189">
        <f t="shared" si="274"/>
        <v>0</v>
      </c>
      <c r="AB706" s="25">
        <f t="shared" si="275"/>
        <v>0</v>
      </c>
      <c r="AD706" s="29"/>
      <c r="AE706" s="67">
        <f>'09-22 Gen Pivot'!V700</f>
        <v>0</v>
      </c>
      <c r="AF706" s="195">
        <f>'09-22 KP Int Load &amp; Marg Loss'!N696</f>
        <v>557.57000000000005</v>
      </c>
      <c r="AG706" s="302">
        <f>'09-22 KP Int Load &amp; Marg Loss'!V696</f>
        <v>8.3199999999999985</v>
      </c>
      <c r="AH706" s="67">
        <f>'09-22 Gen Pivot'!W700</f>
        <v>0</v>
      </c>
      <c r="AJ706" s="197">
        <f>'09-22 Gen Pivot'!Y700</f>
        <v>0</v>
      </c>
      <c r="AL706" s="29">
        <f t="shared" si="277"/>
        <v>0</v>
      </c>
      <c r="AN706" s="29">
        <f t="shared" si="278"/>
        <v>0</v>
      </c>
      <c r="AP706" s="33">
        <f t="shared" si="279"/>
        <v>0</v>
      </c>
      <c r="AR706" s="197">
        <f>'09-22 Gen Pivot'!X700</f>
        <v>1404.9</v>
      </c>
    </row>
    <row r="707" spans="1:44" x14ac:dyDescent="0.25">
      <c r="A707" s="202">
        <f t="shared" si="276"/>
        <v>44833.999999998312</v>
      </c>
      <c r="B707" s="232"/>
      <c r="C707" s="174"/>
      <c r="D707" s="174"/>
      <c r="E707" s="131">
        <f t="shared" si="255"/>
        <v>0</v>
      </c>
      <c r="F707" s="50">
        <f t="shared" si="256"/>
        <v>0</v>
      </c>
      <c r="G707" s="49">
        <f t="shared" si="257"/>
        <v>0</v>
      </c>
      <c r="H707" s="54">
        <f>'09-22 Hourly Purch Alloc'!F701</f>
        <v>527.28700000000003</v>
      </c>
      <c r="I707" s="44">
        <f t="shared" si="258"/>
        <v>8.4299999999999979</v>
      </c>
      <c r="J707" s="34">
        <f t="shared" si="259"/>
        <v>0</v>
      </c>
      <c r="K707" s="167">
        <f t="shared" si="260"/>
        <v>0</v>
      </c>
      <c r="L707" s="34">
        <f t="shared" si="261"/>
        <v>0</v>
      </c>
      <c r="M707" s="34">
        <f t="shared" si="262"/>
        <v>0</v>
      </c>
      <c r="N707" s="34">
        <f t="shared" si="263"/>
        <v>535.71</v>
      </c>
      <c r="O707" s="32">
        <f t="shared" si="264"/>
        <v>535.71</v>
      </c>
      <c r="P707" s="32">
        <f t="shared" si="265"/>
        <v>0</v>
      </c>
      <c r="Q707" s="32">
        <f t="shared" si="266"/>
        <v>0</v>
      </c>
      <c r="R707" s="36">
        <f t="shared" si="267"/>
        <v>0</v>
      </c>
      <c r="S707" s="36">
        <f t="shared" si="268"/>
        <v>0</v>
      </c>
      <c r="T707" s="36">
        <f t="shared" si="269"/>
        <v>0</v>
      </c>
      <c r="U707" s="196">
        <f>'09-22 Hourly Purch Alloc'!J701</f>
        <v>44.025067557136815</v>
      </c>
      <c r="V707" s="185">
        <f t="shared" si="270"/>
        <v>0</v>
      </c>
      <c r="W707" s="37">
        <f t="shared" si="271"/>
        <v>0</v>
      </c>
      <c r="X707" s="38">
        <f t="shared" si="272"/>
        <v>0</v>
      </c>
      <c r="Y707" s="39">
        <f t="shared" si="273"/>
        <v>0</v>
      </c>
      <c r="Z707" s="246"/>
      <c r="AA707" s="189">
        <f t="shared" si="274"/>
        <v>0</v>
      </c>
      <c r="AB707" s="25">
        <f t="shared" si="275"/>
        <v>0</v>
      </c>
      <c r="AD707" s="29"/>
      <c r="AE707" s="67">
        <f>'09-22 Gen Pivot'!V701</f>
        <v>0</v>
      </c>
      <c r="AF707" s="195">
        <f>'09-22 KP Int Load &amp; Marg Loss'!N697</f>
        <v>535.71</v>
      </c>
      <c r="AG707" s="302">
        <f>'09-22 KP Int Load &amp; Marg Loss'!V697</f>
        <v>8.4299999999999979</v>
      </c>
      <c r="AH707" s="67">
        <f>'09-22 Gen Pivot'!W701</f>
        <v>0</v>
      </c>
      <c r="AJ707" s="197">
        <f>'09-22 Gen Pivot'!Y701</f>
        <v>0</v>
      </c>
      <c r="AL707" s="29">
        <f t="shared" si="277"/>
        <v>0</v>
      </c>
      <c r="AN707" s="29">
        <f t="shared" si="278"/>
        <v>0</v>
      </c>
      <c r="AP707" s="33">
        <f t="shared" si="279"/>
        <v>0</v>
      </c>
      <c r="AR707" s="197">
        <f>'09-22 Gen Pivot'!X701</f>
        <v>1404.9</v>
      </c>
    </row>
    <row r="708" spans="1:44" x14ac:dyDescent="0.25">
      <c r="A708" s="202">
        <f t="shared" si="276"/>
        <v>44834.041666664976</v>
      </c>
      <c r="B708" s="232"/>
      <c r="C708" s="174"/>
      <c r="D708" s="174"/>
      <c r="E708" s="131">
        <f t="shared" si="255"/>
        <v>0</v>
      </c>
      <c r="F708" s="50">
        <f t="shared" si="256"/>
        <v>0</v>
      </c>
      <c r="G708" s="49">
        <f t="shared" si="257"/>
        <v>0</v>
      </c>
      <c r="H708" s="54">
        <f>'09-22 Hourly Purch Alloc'!F702</f>
        <v>508.09199999999998</v>
      </c>
      <c r="I708" s="44">
        <f t="shared" si="258"/>
        <v>8.2099999999999991</v>
      </c>
      <c r="J708" s="34">
        <f t="shared" si="259"/>
        <v>0</v>
      </c>
      <c r="K708" s="167">
        <f t="shared" si="260"/>
        <v>0</v>
      </c>
      <c r="L708" s="34">
        <f t="shared" si="261"/>
        <v>0</v>
      </c>
      <c r="M708" s="34">
        <f t="shared" si="262"/>
        <v>0</v>
      </c>
      <c r="N708" s="34">
        <f t="shared" si="263"/>
        <v>516.30999999999995</v>
      </c>
      <c r="O708" s="32">
        <f t="shared" si="264"/>
        <v>516.30999999999995</v>
      </c>
      <c r="P708" s="32">
        <f t="shared" si="265"/>
        <v>0</v>
      </c>
      <c r="Q708" s="32">
        <f t="shared" si="266"/>
        <v>0</v>
      </c>
      <c r="R708" s="36">
        <f t="shared" si="267"/>
        <v>0</v>
      </c>
      <c r="S708" s="36">
        <f t="shared" si="268"/>
        <v>0</v>
      </c>
      <c r="T708" s="36">
        <f t="shared" si="269"/>
        <v>0</v>
      </c>
      <c r="U708" s="196">
        <f>'09-22 Hourly Purch Alloc'!J702</f>
        <v>40.782990419057967</v>
      </c>
      <c r="V708" s="185">
        <f t="shared" si="270"/>
        <v>0</v>
      </c>
      <c r="W708" s="37">
        <f t="shared" si="271"/>
        <v>0</v>
      </c>
      <c r="X708" s="38">
        <f t="shared" si="272"/>
        <v>0</v>
      </c>
      <c r="Y708" s="39">
        <f t="shared" si="273"/>
        <v>0</v>
      </c>
      <c r="Z708" s="246"/>
      <c r="AA708" s="189">
        <f t="shared" si="274"/>
        <v>0</v>
      </c>
      <c r="AB708" s="25">
        <f t="shared" si="275"/>
        <v>0</v>
      </c>
      <c r="AD708" s="29"/>
      <c r="AE708" s="67">
        <f>'09-22 Gen Pivot'!V702</f>
        <v>0</v>
      </c>
      <c r="AF708" s="195">
        <f>'09-22 KP Int Load &amp; Marg Loss'!N698</f>
        <v>516.30999999999995</v>
      </c>
      <c r="AG708" s="302">
        <f>'09-22 KP Int Load &amp; Marg Loss'!V698</f>
        <v>8.2099999999999991</v>
      </c>
      <c r="AH708" s="67">
        <f>'09-22 Gen Pivot'!W702</f>
        <v>0</v>
      </c>
      <c r="AJ708" s="197">
        <f>'09-22 Gen Pivot'!Y702</f>
        <v>0</v>
      </c>
      <c r="AL708" s="29">
        <f t="shared" si="277"/>
        <v>0</v>
      </c>
      <c r="AN708" s="29">
        <f t="shared" si="278"/>
        <v>0</v>
      </c>
      <c r="AP708" s="33">
        <f t="shared" si="279"/>
        <v>0</v>
      </c>
      <c r="AR708" s="197">
        <f>'09-22 Gen Pivot'!X702</f>
        <v>1404.9</v>
      </c>
    </row>
    <row r="709" spans="1:44" x14ac:dyDescent="0.25">
      <c r="A709" s="202">
        <f t="shared" si="276"/>
        <v>44834.08333333164</v>
      </c>
      <c r="B709" s="232"/>
      <c r="C709" s="174"/>
      <c r="D709" s="174"/>
      <c r="E709" s="131">
        <f t="shared" si="255"/>
        <v>0</v>
      </c>
      <c r="F709" s="50">
        <f t="shared" si="256"/>
        <v>0</v>
      </c>
      <c r="G709" s="49">
        <f t="shared" si="257"/>
        <v>0</v>
      </c>
      <c r="H709" s="54">
        <f>'09-22 Hourly Purch Alloc'!F703</f>
        <v>502.608</v>
      </c>
      <c r="I709" s="44">
        <f t="shared" si="258"/>
        <v>8.2299999999999986</v>
      </c>
      <c r="J709" s="34">
        <f t="shared" si="259"/>
        <v>0</v>
      </c>
      <c r="K709" s="167">
        <f t="shared" si="260"/>
        <v>0</v>
      </c>
      <c r="L709" s="34">
        <f t="shared" si="261"/>
        <v>0</v>
      </c>
      <c r="M709" s="34">
        <f t="shared" si="262"/>
        <v>0</v>
      </c>
      <c r="N709" s="34">
        <f t="shared" si="263"/>
        <v>510.84000000000003</v>
      </c>
      <c r="O709" s="32">
        <f t="shared" si="264"/>
        <v>510.84000000000003</v>
      </c>
      <c r="P709" s="32">
        <f t="shared" si="265"/>
        <v>0</v>
      </c>
      <c r="Q709" s="32">
        <f t="shared" si="266"/>
        <v>0</v>
      </c>
      <c r="R709" s="36">
        <f t="shared" si="267"/>
        <v>0</v>
      </c>
      <c r="S709" s="36">
        <f t="shared" si="268"/>
        <v>0</v>
      </c>
      <c r="T709" s="36">
        <f t="shared" si="269"/>
        <v>0</v>
      </c>
      <c r="U709" s="196">
        <f>'09-22 Hourly Purch Alloc'!J703</f>
        <v>38.501160864928529</v>
      </c>
      <c r="V709" s="185">
        <f t="shared" si="270"/>
        <v>0</v>
      </c>
      <c r="W709" s="37">
        <f t="shared" si="271"/>
        <v>0</v>
      </c>
      <c r="X709" s="38">
        <f t="shared" si="272"/>
        <v>0</v>
      </c>
      <c r="Y709" s="39">
        <f t="shared" si="273"/>
        <v>0</v>
      </c>
      <c r="Z709" s="246"/>
      <c r="AA709" s="189">
        <f t="shared" si="274"/>
        <v>0</v>
      </c>
      <c r="AB709" s="25">
        <f t="shared" si="275"/>
        <v>0</v>
      </c>
      <c r="AD709" s="29"/>
      <c r="AE709" s="67">
        <f>'09-22 Gen Pivot'!V703</f>
        <v>0</v>
      </c>
      <c r="AF709" s="195">
        <f>'09-22 KP Int Load &amp; Marg Loss'!N699</f>
        <v>510.84000000000003</v>
      </c>
      <c r="AG709" s="302">
        <f>'09-22 KP Int Load &amp; Marg Loss'!V699</f>
        <v>8.2299999999999986</v>
      </c>
      <c r="AH709" s="67">
        <f>'09-22 Gen Pivot'!W703</f>
        <v>0</v>
      </c>
      <c r="AJ709" s="197">
        <f>'09-22 Gen Pivot'!Y703</f>
        <v>0</v>
      </c>
      <c r="AL709" s="29">
        <f t="shared" si="277"/>
        <v>0</v>
      </c>
      <c r="AN709" s="29">
        <f t="shared" si="278"/>
        <v>0</v>
      </c>
      <c r="AP709" s="33">
        <f t="shared" si="279"/>
        <v>0</v>
      </c>
      <c r="AR709" s="197">
        <f>'09-22 Gen Pivot'!X703</f>
        <v>1404.9</v>
      </c>
    </row>
    <row r="710" spans="1:44" x14ac:dyDescent="0.25">
      <c r="A710" s="202">
        <f t="shared" si="276"/>
        <v>44834.124999998305</v>
      </c>
      <c r="B710" s="232"/>
      <c r="C710" s="174"/>
      <c r="D710" s="174"/>
      <c r="E710" s="131">
        <f t="shared" si="255"/>
        <v>0</v>
      </c>
      <c r="F710" s="50">
        <f t="shared" si="256"/>
        <v>0</v>
      </c>
      <c r="G710" s="49">
        <f t="shared" si="257"/>
        <v>0</v>
      </c>
      <c r="H710" s="54">
        <f>'09-22 Hourly Purch Alloc'!F704</f>
        <v>499.19499999999999</v>
      </c>
      <c r="I710" s="44">
        <f t="shared" si="258"/>
        <v>8.02</v>
      </c>
      <c r="J710" s="34">
        <f t="shared" si="259"/>
        <v>0</v>
      </c>
      <c r="K710" s="167">
        <f t="shared" si="260"/>
        <v>0</v>
      </c>
      <c r="L710" s="34">
        <f t="shared" si="261"/>
        <v>0</v>
      </c>
      <c r="M710" s="34">
        <f t="shared" si="262"/>
        <v>0</v>
      </c>
      <c r="N710" s="34">
        <f t="shared" si="263"/>
        <v>507.21999999999997</v>
      </c>
      <c r="O710" s="32">
        <f t="shared" si="264"/>
        <v>507.21999999999997</v>
      </c>
      <c r="P710" s="32">
        <f t="shared" si="265"/>
        <v>0</v>
      </c>
      <c r="Q710" s="32">
        <f t="shared" si="266"/>
        <v>0</v>
      </c>
      <c r="R710" s="36">
        <f t="shared" si="267"/>
        <v>0</v>
      </c>
      <c r="S710" s="36">
        <f t="shared" si="268"/>
        <v>0</v>
      </c>
      <c r="T710" s="36">
        <f t="shared" si="269"/>
        <v>0</v>
      </c>
      <c r="U710" s="196">
        <f>'09-22 Hourly Purch Alloc'!J704</f>
        <v>37.494272198239166</v>
      </c>
      <c r="V710" s="185">
        <f t="shared" si="270"/>
        <v>0</v>
      </c>
      <c r="W710" s="37">
        <f t="shared" si="271"/>
        <v>0</v>
      </c>
      <c r="X710" s="38">
        <f t="shared" si="272"/>
        <v>0</v>
      </c>
      <c r="Y710" s="39">
        <f t="shared" si="273"/>
        <v>0</v>
      </c>
      <c r="Z710" s="246"/>
      <c r="AA710" s="189">
        <f t="shared" si="274"/>
        <v>0</v>
      </c>
      <c r="AB710" s="25">
        <f t="shared" si="275"/>
        <v>0</v>
      </c>
      <c r="AD710" s="29"/>
      <c r="AE710" s="67">
        <f>'09-22 Gen Pivot'!V704</f>
        <v>0</v>
      </c>
      <c r="AF710" s="195">
        <f>'09-22 KP Int Load &amp; Marg Loss'!N700</f>
        <v>507.21999999999997</v>
      </c>
      <c r="AG710" s="302">
        <f>'09-22 KP Int Load &amp; Marg Loss'!V700</f>
        <v>8.02</v>
      </c>
      <c r="AH710" s="67">
        <f>'09-22 Gen Pivot'!W704</f>
        <v>0</v>
      </c>
      <c r="AJ710" s="197">
        <f>'09-22 Gen Pivot'!Y704</f>
        <v>0</v>
      </c>
      <c r="AL710" s="29">
        <f t="shared" si="277"/>
        <v>0</v>
      </c>
      <c r="AN710" s="29">
        <f t="shared" si="278"/>
        <v>0</v>
      </c>
      <c r="AP710" s="33">
        <f t="shared" si="279"/>
        <v>0</v>
      </c>
      <c r="AR710" s="197">
        <f>'09-22 Gen Pivot'!X704</f>
        <v>1404.9</v>
      </c>
    </row>
    <row r="711" spans="1:44" x14ac:dyDescent="0.25">
      <c r="A711" s="202">
        <f t="shared" si="276"/>
        <v>44834.166666664969</v>
      </c>
      <c r="B711" s="232"/>
      <c r="C711" s="174"/>
      <c r="D711" s="174"/>
      <c r="E711" s="131">
        <f t="shared" si="255"/>
        <v>0</v>
      </c>
      <c r="F711" s="50">
        <f t="shared" si="256"/>
        <v>0</v>
      </c>
      <c r="G711" s="49">
        <f t="shared" si="257"/>
        <v>0</v>
      </c>
      <c r="H711" s="54">
        <f>'09-22 Hourly Purch Alloc'!F705</f>
        <v>507.78899999999999</v>
      </c>
      <c r="I711" s="44">
        <f t="shared" si="258"/>
        <v>7.8999999999999995</v>
      </c>
      <c r="J711" s="34">
        <f t="shared" si="259"/>
        <v>0</v>
      </c>
      <c r="K711" s="167">
        <f t="shared" si="260"/>
        <v>0</v>
      </c>
      <c r="L711" s="34">
        <f t="shared" si="261"/>
        <v>0</v>
      </c>
      <c r="M711" s="34">
        <f t="shared" si="262"/>
        <v>0</v>
      </c>
      <c r="N711" s="34">
        <f t="shared" si="263"/>
        <v>515.69999999999993</v>
      </c>
      <c r="O711" s="32">
        <f t="shared" si="264"/>
        <v>515.69999999999993</v>
      </c>
      <c r="P711" s="32">
        <f t="shared" si="265"/>
        <v>0</v>
      </c>
      <c r="Q711" s="32">
        <f t="shared" si="266"/>
        <v>0</v>
      </c>
      <c r="R711" s="36">
        <f t="shared" si="267"/>
        <v>0</v>
      </c>
      <c r="S711" s="36">
        <f t="shared" si="268"/>
        <v>0</v>
      </c>
      <c r="T711" s="36">
        <f t="shared" si="269"/>
        <v>0</v>
      </c>
      <c r="U711" s="196">
        <f>'09-22 Hourly Purch Alloc'!J705</f>
        <v>37.220619574271993</v>
      </c>
      <c r="V711" s="185">
        <f t="shared" si="270"/>
        <v>0</v>
      </c>
      <c r="W711" s="37">
        <f t="shared" si="271"/>
        <v>0</v>
      </c>
      <c r="X711" s="38">
        <f t="shared" si="272"/>
        <v>0</v>
      </c>
      <c r="Y711" s="39">
        <f t="shared" si="273"/>
        <v>0</v>
      </c>
      <c r="Z711" s="246"/>
      <c r="AA711" s="189">
        <f t="shared" si="274"/>
        <v>0</v>
      </c>
      <c r="AB711" s="25">
        <f t="shared" si="275"/>
        <v>0</v>
      </c>
      <c r="AD711" s="29"/>
      <c r="AE711" s="67">
        <f>'09-22 Gen Pivot'!V705</f>
        <v>0</v>
      </c>
      <c r="AF711" s="195">
        <f>'09-22 KP Int Load &amp; Marg Loss'!N701</f>
        <v>515.69999999999993</v>
      </c>
      <c r="AG711" s="302">
        <f>'09-22 KP Int Load &amp; Marg Loss'!V701</f>
        <v>7.8999999999999995</v>
      </c>
      <c r="AH711" s="67">
        <f>'09-22 Gen Pivot'!W705</f>
        <v>0</v>
      </c>
      <c r="AJ711" s="197">
        <f>'09-22 Gen Pivot'!Y705</f>
        <v>0</v>
      </c>
      <c r="AL711" s="29">
        <f t="shared" si="277"/>
        <v>0</v>
      </c>
      <c r="AN711" s="29">
        <f t="shared" si="278"/>
        <v>0</v>
      </c>
      <c r="AP711" s="33">
        <f t="shared" si="279"/>
        <v>0</v>
      </c>
      <c r="AR711" s="197">
        <f>'09-22 Gen Pivot'!X705</f>
        <v>1404.9</v>
      </c>
    </row>
    <row r="712" spans="1:44" x14ac:dyDescent="0.25">
      <c r="A712" s="202">
        <f t="shared" si="276"/>
        <v>44834.208333331633</v>
      </c>
      <c r="B712" s="232"/>
      <c r="C712" s="174"/>
      <c r="D712" s="174"/>
      <c r="E712" s="131">
        <f t="shared" si="255"/>
        <v>0</v>
      </c>
      <c r="F712" s="50">
        <f t="shared" si="256"/>
        <v>0</v>
      </c>
      <c r="G712" s="49">
        <f t="shared" si="257"/>
        <v>0</v>
      </c>
      <c r="H712" s="54">
        <f>'09-22 Hourly Purch Alloc'!F706</f>
        <v>512.08400000000006</v>
      </c>
      <c r="I712" s="44">
        <f t="shared" si="258"/>
        <v>8.129999999999999</v>
      </c>
      <c r="J712" s="34">
        <f t="shared" si="259"/>
        <v>0</v>
      </c>
      <c r="K712" s="167">
        <f t="shared" si="260"/>
        <v>0</v>
      </c>
      <c r="L712" s="34">
        <f t="shared" si="261"/>
        <v>0</v>
      </c>
      <c r="M712" s="34">
        <f t="shared" si="262"/>
        <v>0</v>
      </c>
      <c r="N712" s="34">
        <f t="shared" si="263"/>
        <v>520.23</v>
      </c>
      <c r="O712" s="32">
        <f t="shared" si="264"/>
        <v>520.23</v>
      </c>
      <c r="P712" s="32">
        <f t="shared" si="265"/>
        <v>0</v>
      </c>
      <c r="Q712" s="32">
        <f t="shared" si="266"/>
        <v>0</v>
      </c>
      <c r="R712" s="36">
        <f t="shared" si="267"/>
        <v>0</v>
      </c>
      <c r="S712" s="36">
        <f t="shared" si="268"/>
        <v>0</v>
      </c>
      <c r="T712" s="36">
        <f t="shared" si="269"/>
        <v>0</v>
      </c>
      <c r="U712" s="196">
        <f>'09-22 Hourly Purch Alloc'!J706</f>
        <v>38.406526069941641</v>
      </c>
      <c r="V712" s="185">
        <f t="shared" si="270"/>
        <v>0</v>
      </c>
      <c r="W712" s="37">
        <f t="shared" si="271"/>
        <v>0</v>
      </c>
      <c r="X712" s="38">
        <f t="shared" si="272"/>
        <v>0</v>
      </c>
      <c r="Y712" s="39">
        <f t="shared" si="273"/>
        <v>0</v>
      </c>
      <c r="Z712" s="246"/>
      <c r="AA712" s="189">
        <f t="shared" si="274"/>
        <v>0</v>
      </c>
      <c r="AB712" s="25">
        <f t="shared" si="275"/>
        <v>0</v>
      </c>
      <c r="AD712" s="29"/>
      <c r="AE712" s="67">
        <f>'09-22 Gen Pivot'!V706</f>
        <v>0</v>
      </c>
      <c r="AF712" s="195">
        <f>'09-22 KP Int Load &amp; Marg Loss'!N702</f>
        <v>520.23</v>
      </c>
      <c r="AG712" s="302">
        <f>'09-22 KP Int Load &amp; Marg Loss'!V702</f>
        <v>8.129999999999999</v>
      </c>
      <c r="AH712" s="67">
        <f>'09-22 Gen Pivot'!W706</f>
        <v>0</v>
      </c>
      <c r="AJ712" s="197">
        <f>'09-22 Gen Pivot'!Y706</f>
        <v>0</v>
      </c>
      <c r="AL712" s="29">
        <f t="shared" si="277"/>
        <v>0</v>
      </c>
      <c r="AN712" s="29">
        <f t="shared" si="278"/>
        <v>0</v>
      </c>
      <c r="AP712" s="33">
        <f t="shared" si="279"/>
        <v>0</v>
      </c>
      <c r="AR712" s="197">
        <f>'09-22 Gen Pivot'!X706</f>
        <v>1404.9</v>
      </c>
    </row>
    <row r="713" spans="1:44" x14ac:dyDescent="0.25">
      <c r="A713" s="202">
        <f t="shared" si="276"/>
        <v>44834.249999998297</v>
      </c>
      <c r="B713" s="232"/>
      <c r="C713" s="174"/>
      <c r="D713" s="174"/>
      <c r="E713" s="131">
        <f t="shared" si="255"/>
        <v>0</v>
      </c>
      <c r="F713" s="50">
        <f t="shared" si="256"/>
        <v>0</v>
      </c>
      <c r="G713" s="49">
        <f t="shared" si="257"/>
        <v>0</v>
      </c>
      <c r="H713" s="54">
        <f>'09-22 Hourly Purch Alloc'!F707</f>
        <v>534.17899999999997</v>
      </c>
      <c r="I713" s="44">
        <f t="shared" si="258"/>
        <v>8.02</v>
      </c>
      <c r="J713" s="34">
        <f t="shared" si="259"/>
        <v>0</v>
      </c>
      <c r="K713" s="167">
        <f t="shared" si="260"/>
        <v>0</v>
      </c>
      <c r="L713" s="34">
        <f t="shared" si="261"/>
        <v>0</v>
      </c>
      <c r="M713" s="34">
        <f t="shared" si="262"/>
        <v>0</v>
      </c>
      <c r="N713" s="34">
        <f t="shared" si="263"/>
        <v>542.17999999999995</v>
      </c>
      <c r="O713" s="32">
        <f t="shared" si="264"/>
        <v>542.17999999999995</v>
      </c>
      <c r="P713" s="32">
        <f t="shared" si="265"/>
        <v>0</v>
      </c>
      <c r="Q713" s="32">
        <f t="shared" si="266"/>
        <v>0</v>
      </c>
      <c r="R713" s="36">
        <f t="shared" si="267"/>
        <v>0</v>
      </c>
      <c r="S713" s="36">
        <f t="shared" si="268"/>
        <v>0</v>
      </c>
      <c r="T713" s="36">
        <f t="shared" si="269"/>
        <v>0</v>
      </c>
      <c r="U713" s="196">
        <f>'09-22 Hourly Purch Alloc'!J707</f>
        <v>43.080871176141329</v>
      </c>
      <c r="V713" s="185">
        <f t="shared" si="270"/>
        <v>0</v>
      </c>
      <c r="W713" s="37">
        <f t="shared" si="271"/>
        <v>0</v>
      </c>
      <c r="X713" s="38">
        <f t="shared" si="272"/>
        <v>0</v>
      </c>
      <c r="Y713" s="39">
        <f t="shared" si="273"/>
        <v>0</v>
      </c>
      <c r="Z713" s="246"/>
      <c r="AA713" s="189">
        <f t="shared" si="274"/>
        <v>0</v>
      </c>
      <c r="AB713" s="25">
        <f t="shared" si="275"/>
        <v>0</v>
      </c>
      <c r="AD713" s="29"/>
      <c r="AE713" s="67">
        <f>'09-22 Gen Pivot'!V707</f>
        <v>0</v>
      </c>
      <c r="AF713" s="195">
        <f>'09-22 KP Int Load &amp; Marg Loss'!N703</f>
        <v>542.17999999999995</v>
      </c>
      <c r="AG713" s="302">
        <f>'09-22 KP Int Load &amp; Marg Loss'!V703</f>
        <v>8.02</v>
      </c>
      <c r="AH713" s="67">
        <f>'09-22 Gen Pivot'!W707</f>
        <v>0</v>
      </c>
      <c r="AJ713" s="197">
        <f>'09-22 Gen Pivot'!Y707</f>
        <v>0</v>
      </c>
      <c r="AL713" s="29">
        <f t="shared" si="277"/>
        <v>0</v>
      </c>
      <c r="AN713" s="29">
        <f t="shared" si="278"/>
        <v>0</v>
      </c>
      <c r="AP713" s="33">
        <f t="shared" si="279"/>
        <v>0</v>
      </c>
      <c r="AR713" s="197">
        <f>'09-22 Gen Pivot'!X707</f>
        <v>1404.9</v>
      </c>
    </row>
    <row r="714" spans="1:44" x14ac:dyDescent="0.25">
      <c r="A714" s="202">
        <f t="shared" si="276"/>
        <v>44834.291666664962</v>
      </c>
      <c r="B714" s="232"/>
      <c r="C714" s="174"/>
      <c r="D714" s="174"/>
      <c r="E714" s="131">
        <f t="shared" si="255"/>
        <v>0</v>
      </c>
      <c r="F714" s="50">
        <f t="shared" si="256"/>
        <v>0</v>
      </c>
      <c r="G714" s="49">
        <f t="shared" si="257"/>
        <v>0</v>
      </c>
      <c r="H714" s="54">
        <f>'09-22 Hourly Purch Alloc'!F708</f>
        <v>582.428</v>
      </c>
      <c r="I714" s="44">
        <f t="shared" si="258"/>
        <v>8.7199999999999989</v>
      </c>
      <c r="J714" s="34">
        <f t="shared" si="259"/>
        <v>0</v>
      </c>
      <c r="K714" s="167">
        <f t="shared" si="260"/>
        <v>0</v>
      </c>
      <c r="L714" s="34">
        <f t="shared" si="261"/>
        <v>0</v>
      </c>
      <c r="M714" s="34">
        <f t="shared" si="262"/>
        <v>0</v>
      </c>
      <c r="N714" s="34">
        <f t="shared" si="263"/>
        <v>591.14999999999986</v>
      </c>
      <c r="O714" s="32">
        <f t="shared" si="264"/>
        <v>591.14999999999986</v>
      </c>
      <c r="P714" s="32">
        <f t="shared" si="265"/>
        <v>0</v>
      </c>
      <c r="Q714" s="32">
        <f t="shared" si="266"/>
        <v>0</v>
      </c>
      <c r="R714" s="36">
        <f t="shared" si="267"/>
        <v>0</v>
      </c>
      <c r="S714" s="36">
        <f t="shared" si="268"/>
        <v>0</v>
      </c>
      <c r="T714" s="36">
        <f t="shared" si="269"/>
        <v>0</v>
      </c>
      <c r="U714" s="196">
        <f>'09-22 Hourly Purch Alloc'!J708</f>
        <v>61.099723667131386</v>
      </c>
      <c r="V714" s="185">
        <f t="shared" si="270"/>
        <v>0</v>
      </c>
      <c r="W714" s="37">
        <f t="shared" si="271"/>
        <v>0</v>
      </c>
      <c r="X714" s="38">
        <f t="shared" si="272"/>
        <v>0</v>
      </c>
      <c r="Y714" s="39">
        <f t="shared" si="273"/>
        <v>0</v>
      </c>
      <c r="Z714" s="246"/>
      <c r="AA714" s="189">
        <f t="shared" si="274"/>
        <v>0</v>
      </c>
      <c r="AB714" s="25">
        <f t="shared" si="275"/>
        <v>0</v>
      </c>
      <c r="AD714" s="29"/>
      <c r="AE714" s="67">
        <f>'09-22 Gen Pivot'!V708</f>
        <v>0</v>
      </c>
      <c r="AF714" s="195">
        <f>'09-22 KP Int Load &amp; Marg Loss'!N704</f>
        <v>591.14999999999986</v>
      </c>
      <c r="AG714" s="302">
        <f>'09-22 KP Int Load &amp; Marg Loss'!V704</f>
        <v>8.7199999999999989</v>
      </c>
      <c r="AH714" s="67">
        <f>'09-22 Gen Pivot'!W708</f>
        <v>0</v>
      </c>
      <c r="AJ714" s="197">
        <f>'09-22 Gen Pivot'!Y708</f>
        <v>0</v>
      </c>
      <c r="AL714" s="29">
        <f t="shared" si="277"/>
        <v>0</v>
      </c>
      <c r="AN714" s="29">
        <f t="shared" si="278"/>
        <v>0</v>
      </c>
      <c r="AP714" s="33">
        <f t="shared" si="279"/>
        <v>0</v>
      </c>
      <c r="AR714" s="197">
        <f>'09-22 Gen Pivot'!X708</f>
        <v>1404.9</v>
      </c>
    </row>
    <row r="715" spans="1:44" x14ac:dyDescent="0.25">
      <c r="A715" s="202">
        <f t="shared" si="276"/>
        <v>44834.333333331626</v>
      </c>
      <c r="B715" s="232"/>
      <c r="C715" s="174"/>
      <c r="D715" s="174"/>
      <c r="E715" s="131">
        <f t="shared" si="255"/>
        <v>0</v>
      </c>
      <c r="F715" s="50">
        <f t="shared" si="256"/>
        <v>0</v>
      </c>
      <c r="G715" s="49">
        <f t="shared" si="257"/>
        <v>0</v>
      </c>
      <c r="H715" s="54">
        <f>'09-22 Hourly Purch Alloc'!F709</f>
        <v>608.65300000000002</v>
      </c>
      <c r="I715" s="44">
        <f t="shared" si="258"/>
        <v>8.91</v>
      </c>
      <c r="J715" s="34">
        <f t="shared" si="259"/>
        <v>0</v>
      </c>
      <c r="K715" s="167">
        <f t="shared" si="260"/>
        <v>0</v>
      </c>
      <c r="L715" s="34">
        <f t="shared" si="261"/>
        <v>0</v>
      </c>
      <c r="M715" s="34">
        <f t="shared" si="262"/>
        <v>0</v>
      </c>
      <c r="N715" s="34">
        <f t="shared" si="263"/>
        <v>617.55000000000007</v>
      </c>
      <c r="O715" s="32">
        <f t="shared" si="264"/>
        <v>617.55000000000007</v>
      </c>
      <c r="P715" s="32">
        <f t="shared" si="265"/>
        <v>0</v>
      </c>
      <c r="Q715" s="32">
        <f t="shared" si="266"/>
        <v>0</v>
      </c>
      <c r="R715" s="36">
        <f t="shared" si="267"/>
        <v>0</v>
      </c>
      <c r="S715" s="36">
        <f t="shared" si="268"/>
        <v>0</v>
      </c>
      <c r="T715" s="36">
        <f t="shared" si="269"/>
        <v>0</v>
      </c>
      <c r="U715" s="196">
        <f>'09-22 Hourly Purch Alloc'!J709</f>
        <v>63.435652971397495</v>
      </c>
      <c r="V715" s="185">
        <f t="shared" si="270"/>
        <v>0</v>
      </c>
      <c r="W715" s="37">
        <f t="shared" si="271"/>
        <v>0</v>
      </c>
      <c r="X715" s="38">
        <f t="shared" si="272"/>
        <v>0</v>
      </c>
      <c r="Y715" s="39">
        <f t="shared" si="273"/>
        <v>0</v>
      </c>
      <c r="Z715" s="246"/>
      <c r="AA715" s="189">
        <f t="shared" si="274"/>
        <v>0</v>
      </c>
      <c r="AB715" s="25">
        <f t="shared" si="275"/>
        <v>0</v>
      </c>
      <c r="AD715" s="29"/>
      <c r="AE715" s="67">
        <f>'09-22 Gen Pivot'!V709</f>
        <v>0</v>
      </c>
      <c r="AF715" s="195">
        <f>'09-22 KP Int Load &amp; Marg Loss'!N705</f>
        <v>617.55000000000007</v>
      </c>
      <c r="AG715" s="302">
        <f>'09-22 KP Int Load &amp; Marg Loss'!V705</f>
        <v>8.91</v>
      </c>
      <c r="AH715" s="67">
        <f>'09-22 Gen Pivot'!W709</f>
        <v>0</v>
      </c>
      <c r="AJ715" s="197">
        <f>'09-22 Gen Pivot'!Y709</f>
        <v>0</v>
      </c>
      <c r="AL715" s="29">
        <f t="shared" si="277"/>
        <v>0</v>
      </c>
      <c r="AN715" s="29">
        <f t="shared" si="278"/>
        <v>0</v>
      </c>
      <c r="AP715" s="33">
        <f t="shared" si="279"/>
        <v>0</v>
      </c>
      <c r="AR715" s="197">
        <f>'09-22 Gen Pivot'!X709</f>
        <v>1404.9</v>
      </c>
    </row>
    <row r="716" spans="1:44" x14ac:dyDescent="0.25">
      <c r="A716" s="202">
        <f t="shared" si="276"/>
        <v>44834.37499999829</v>
      </c>
      <c r="B716" s="232"/>
      <c r="C716" s="174"/>
      <c r="D716" s="174"/>
      <c r="E716" s="131">
        <f t="shared" si="255"/>
        <v>0</v>
      </c>
      <c r="F716" s="50">
        <f t="shared" si="256"/>
        <v>0</v>
      </c>
      <c r="G716" s="49">
        <f t="shared" si="257"/>
        <v>0</v>
      </c>
      <c r="H716" s="54">
        <f>'09-22 Hourly Purch Alloc'!F710</f>
        <v>607.05499999999995</v>
      </c>
      <c r="I716" s="44">
        <f t="shared" si="258"/>
        <v>8.5399999999999991</v>
      </c>
      <c r="J716" s="34">
        <f t="shared" si="259"/>
        <v>0</v>
      </c>
      <c r="K716" s="167">
        <f t="shared" si="260"/>
        <v>0</v>
      </c>
      <c r="L716" s="34">
        <f t="shared" si="261"/>
        <v>0</v>
      </c>
      <c r="M716" s="34">
        <f t="shared" si="262"/>
        <v>0</v>
      </c>
      <c r="N716" s="34">
        <f t="shared" si="263"/>
        <v>615.57999999999993</v>
      </c>
      <c r="O716" s="32">
        <f t="shared" si="264"/>
        <v>615.57999999999993</v>
      </c>
      <c r="P716" s="32">
        <f t="shared" si="265"/>
        <v>0</v>
      </c>
      <c r="Q716" s="32">
        <f t="shared" si="266"/>
        <v>0</v>
      </c>
      <c r="R716" s="36">
        <f t="shared" si="267"/>
        <v>0</v>
      </c>
      <c r="S716" s="36">
        <f t="shared" si="268"/>
        <v>0</v>
      </c>
      <c r="T716" s="36">
        <f t="shared" si="269"/>
        <v>0</v>
      </c>
      <c r="U716" s="196">
        <f>'09-22 Hourly Purch Alloc'!J710</f>
        <v>62.410124025005977</v>
      </c>
      <c r="V716" s="185">
        <f t="shared" si="270"/>
        <v>0</v>
      </c>
      <c r="W716" s="37">
        <f t="shared" si="271"/>
        <v>0</v>
      </c>
      <c r="X716" s="38">
        <f t="shared" si="272"/>
        <v>0</v>
      </c>
      <c r="Y716" s="39">
        <f t="shared" si="273"/>
        <v>0</v>
      </c>
      <c r="Z716" s="246"/>
      <c r="AA716" s="189">
        <f t="shared" si="274"/>
        <v>0</v>
      </c>
      <c r="AB716" s="25">
        <f t="shared" si="275"/>
        <v>0</v>
      </c>
      <c r="AD716" s="29"/>
      <c r="AE716" s="67">
        <f>'09-22 Gen Pivot'!V710</f>
        <v>0</v>
      </c>
      <c r="AF716" s="195">
        <f>'09-22 KP Int Load &amp; Marg Loss'!N706</f>
        <v>615.57999999999993</v>
      </c>
      <c r="AG716" s="302">
        <f>'09-22 KP Int Load &amp; Marg Loss'!V706</f>
        <v>8.5399999999999991</v>
      </c>
      <c r="AH716" s="67">
        <f>'09-22 Gen Pivot'!W710</f>
        <v>0</v>
      </c>
      <c r="AJ716" s="197">
        <f>'09-22 Gen Pivot'!Y710</f>
        <v>0</v>
      </c>
      <c r="AL716" s="29">
        <f t="shared" si="277"/>
        <v>0</v>
      </c>
      <c r="AN716" s="29">
        <f t="shared" si="278"/>
        <v>0</v>
      </c>
      <c r="AP716" s="33">
        <f t="shared" si="279"/>
        <v>0</v>
      </c>
      <c r="AR716" s="197">
        <f>'09-22 Gen Pivot'!X710</f>
        <v>1404.9</v>
      </c>
    </row>
    <row r="717" spans="1:44" x14ac:dyDescent="0.25">
      <c r="A717" s="202">
        <f t="shared" si="276"/>
        <v>44834.416666664954</v>
      </c>
      <c r="B717" s="232"/>
      <c r="C717" s="174"/>
      <c r="D717" s="174"/>
      <c r="E717" s="131">
        <f t="shared" ref="E717:E731" si="280">SUM(B717:D717)</f>
        <v>0</v>
      </c>
      <c r="F717" s="50">
        <f t="shared" ref="F717:F731" si="281">IF(E717&gt;0,F716+1,0)</f>
        <v>0</v>
      </c>
      <c r="G717" s="49">
        <f t="shared" ref="G717:G731" si="282">IF(MAX(F717:F723)&gt;6,"Yes",0)</f>
        <v>0</v>
      </c>
      <c r="H717" s="54">
        <f>'09-22 Hourly Purch Alloc'!F711</f>
        <v>599.95600000000002</v>
      </c>
      <c r="I717" s="44">
        <f t="shared" ref="I717:I731" si="283">AG717</f>
        <v>8.8000000000000007</v>
      </c>
      <c r="J717" s="34">
        <f t="shared" ref="J717:J731" si="284">MIN(E717,H717)</f>
        <v>0</v>
      </c>
      <c r="K717" s="167">
        <f t="shared" ref="K717:K731" si="285">IF(J717=0,0,IF(G717&lt;&gt;"Yes",0,J717))</f>
        <v>0</v>
      </c>
      <c r="L717" s="34">
        <f t="shared" ref="L717:L731" si="286">AN717</f>
        <v>0</v>
      </c>
      <c r="M717" s="34">
        <f t="shared" ref="M717:M731" si="287">AH717</f>
        <v>0</v>
      </c>
      <c r="N717" s="34">
        <f t="shared" ref="N717:N731" si="288">AF717</f>
        <v>608.74</v>
      </c>
      <c r="O717" s="32">
        <f t="shared" ref="O717:O731" si="289">MAX(N717-M717,0)</f>
        <v>608.74</v>
      </c>
      <c r="P717" s="32">
        <f t="shared" ref="P717:P731" si="290">MIN(K717,O717)</f>
        <v>0</v>
      </c>
      <c r="Q717" s="32">
        <f t="shared" ref="Q717:Q731" si="291">IF(P717&lt;=0,0,L717+I717+H717-N717)</f>
        <v>0</v>
      </c>
      <c r="R717" s="36">
        <f t="shared" ref="R717:R731" si="292">IF($P717&gt;0,MIN($P717,$E717)*(B717/$E717),0)</f>
        <v>0</v>
      </c>
      <c r="S717" s="36">
        <f t="shared" ref="S717:S731" si="293">IF($P717&gt;0,MIN($P717,$E717)*(C717/$E717),0)</f>
        <v>0</v>
      </c>
      <c r="T717" s="36">
        <f t="shared" ref="T717:T731" si="294">IF($P717&gt;0,MIN($P717,$E717)*(D717/$E717),0)</f>
        <v>0</v>
      </c>
      <c r="U717" s="196">
        <f>'09-22 Hourly Purch Alloc'!J711</f>
        <v>63.002934255178701</v>
      </c>
      <c r="V717" s="185">
        <f t="shared" ref="V717:V731" si="295">(R717+S717+T717)*U717</f>
        <v>0</v>
      </c>
      <c r="W717" s="37">
        <f t="shared" ref="W717:W731" si="296">IF(B717&gt;0,W$9,0)</f>
        <v>0</v>
      </c>
      <c r="X717" s="38">
        <f t="shared" ref="X717:X731" si="297">IF(C717&gt;0,X$9,0)</f>
        <v>0</v>
      </c>
      <c r="Y717" s="39">
        <f t="shared" ref="Y717:Y731" si="298">IF(D717&gt;0,Y$9,0)</f>
        <v>0</v>
      </c>
      <c r="Z717" s="246"/>
      <c r="AA717" s="189">
        <f t="shared" ref="AA717:AA731" si="299">R717*MIN(U717,W717)+S717*MIN(U717,X717)+T717*MIN(U717,Y717)</f>
        <v>0</v>
      </c>
      <c r="AB717" s="25">
        <f t="shared" ref="AB717:AB731" si="300">IF(V717-AA717&lt;0,0,V717-AA717)</f>
        <v>0</v>
      </c>
      <c r="AD717" s="29"/>
      <c r="AE717" s="67">
        <f>'09-22 Gen Pivot'!V711</f>
        <v>0</v>
      </c>
      <c r="AF717" s="195">
        <f>'09-22 KP Int Load &amp; Marg Loss'!N707</f>
        <v>608.74</v>
      </c>
      <c r="AG717" s="302">
        <f>'09-22 KP Int Load &amp; Marg Loss'!V707</f>
        <v>8.8000000000000007</v>
      </c>
      <c r="AH717" s="67">
        <f>'09-22 Gen Pivot'!W711</f>
        <v>0</v>
      </c>
      <c r="AJ717" s="197">
        <f>'09-22 Gen Pivot'!Y711</f>
        <v>0</v>
      </c>
      <c r="AL717" s="29">
        <f t="shared" si="277"/>
        <v>0</v>
      </c>
      <c r="AN717" s="29">
        <f t="shared" si="278"/>
        <v>0</v>
      </c>
      <c r="AP717" s="33">
        <f t="shared" si="279"/>
        <v>0</v>
      </c>
      <c r="AR717" s="197">
        <f>'09-22 Gen Pivot'!X711</f>
        <v>1404.9</v>
      </c>
    </row>
    <row r="718" spans="1:44" x14ac:dyDescent="0.25">
      <c r="A718" s="202">
        <f t="shared" ref="A718:A731" si="301">A717+1/24</f>
        <v>44834.458333331619</v>
      </c>
      <c r="B718" s="232"/>
      <c r="C718" s="174"/>
      <c r="D718" s="174"/>
      <c r="E718" s="131">
        <f t="shared" si="280"/>
        <v>0</v>
      </c>
      <c r="F718" s="50">
        <f t="shared" si="281"/>
        <v>0</v>
      </c>
      <c r="G718" s="49">
        <f t="shared" si="282"/>
        <v>0</v>
      </c>
      <c r="H718" s="54">
        <f>'09-22 Hourly Purch Alloc'!F712</f>
        <v>593.78899999999999</v>
      </c>
      <c r="I718" s="44">
        <f t="shared" si="283"/>
        <v>9.02</v>
      </c>
      <c r="J718" s="34">
        <f t="shared" si="284"/>
        <v>0</v>
      </c>
      <c r="K718" s="167">
        <f t="shared" si="285"/>
        <v>0</v>
      </c>
      <c r="L718" s="34">
        <f t="shared" si="286"/>
        <v>0</v>
      </c>
      <c r="M718" s="34">
        <f t="shared" si="287"/>
        <v>0</v>
      </c>
      <c r="N718" s="34">
        <f t="shared" si="288"/>
        <v>602.80000000000007</v>
      </c>
      <c r="O718" s="32">
        <f t="shared" si="289"/>
        <v>602.80000000000007</v>
      </c>
      <c r="P718" s="32">
        <f t="shared" si="290"/>
        <v>0</v>
      </c>
      <c r="Q718" s="32">
        <f t="shared" si="291"/>
        <v>0</v>
      </c>
      <c r="R718" s="36">
        <f t="shared" si="292"/>
        <v>0</v>
      </c>
      <c r="S718" s="36">
        <f t="shared" si="293"/>
        <v>0</v>
      </c>
      <c r="T718" s="36">
        <f t="shared" si="294"/>
        <v>0</v>
      </c>
      <c r="U718" s="196">
        <f>'09-22 Hourly Purch Alloc'!J712</f>
        <v>63.24908790833107</v>
      </c>
      <c r="V718" s="185">
        <f t="shared" si="295"/>
        <v>0</v>
      </c>
      <c r="W718" s="37">
        <f t="shared" si="296"/>
        <v>0</v>
      </c>
      <c r="X718" s="38">
        <f t="shared" si="297"/>
        <v>0</v>
      </c>
      <c r="Y718" s="39">
        <f t="shared" si="298"/>
        <v>0</v>
      </c>
      <c r="Z718" s="246"/>
      <c r="AA718" s="189">
        <f t="shared" si="299"/>
        <v>0</v>
      </c>
      <c r="AB718" s="25">
        <f t="shared" si="300"/>
        <v>0</v>
      </c>
      <c r="AD718" s="29"/>
      <c r="AE718" s="67">
        <f>'09-22 Gen Pivot'!V712</f>
        <v>0</v>
      </c>
      <c r="AF718" s="195">
        <f>'09-22 KP Int Load &amp; Marg Loss'!N708</f>
        <v>602.80000000000007</v>
      </c>
      <c r="AG718" s="302">
        <f>'09-22 KP Int Load &amp; Marg Loss'!V708</f>
        <v>9.02</v>
      </c>
      <c r="AH718" s="67">
        <f>'09-22 Gen Pivot'!W712</f>
        <v>0</v>
      </c>
      <c r="AJ718" s="197">
        <f>'09-22 Gen Pivot'!Y712</f>
        <v>0</v>
      </c>
      <c r="AL718" s="29">
        <f t="shared" si="277"/>
        <v>0</v>
      </c>
      <c r="AN718" s="29">
        <f t="shared" si="278"/>
        <v>0</v>
      </c>
      <c r="AP718" s="33">
        <f t="shared" si="279"/>
        <v>0</v>
      </c>
      <c r="AR718" s="197">
        <f>'09-22 Gen Pivot'!X712</f>
        <v>1404.9</v>
      </c>
    </row>
    <row r="719" spans="1:44" x14ac:dyDescent="0.25">
      <c r="A719" s="202">
        <f t="shared" si="301"/>
        <v>44834.499999998283</v>
      </c>
      <c r="B719" s="232"/>
      <c r="C719" s="174"/>
      <c r="D719" s="174"/>
      <c r="E719" s="131">
        <f t="shared" si="280"/>
        <v>0</v>
      </c>
      <c r="F719" s="50">
        <f t="shared" si="281"/>
        <v>0</v>
      </c>
      <c r="G719" s="49">
        <f t="shared" si="282"/>
        <v>0</v>
      </c>
      <c r="H719" s="54">
        <f>'09-22 Hourly Purch Alloc'!F713</f>
        <v>579.8549999999999</v>
      </c>
      <c r="I719" s="44">
        <f t="shared" si="283"/>
        <v>8.4099999999999984</v>
      </c>
      <c r="J719" s="34">
        <f t="shared" si="284"/>
        <v>0</v>
      </c>
      <c r="K719" s="167">
        <f t="shared" si="285"/>
        <v>0</v>
      </c>
      <c r="L719" s="34">
        <f t="shared" si="286"/>
        <v>0</v>
      </c>
      <c r="M719" s="34">
        <f t="shared" si="287"/>
        <v>0</v>
      </c>
      <c r="N719" s="34">
        <f t="shared" si="288"/>
        <v>588.26</v>
      </c>
      <c r="O719" s="32">
        <f t="shared" si="289"/>
        <v>588.26</v>
      </c>
      <c r="P719" s="32">
        <f t="shared" si="290"/>
        <v>0</v>
      </c>
      <c r="Q719" s="32">
        <f t="shared" si="291"/>
        <v>0</v>
      </c>
      <c r="R719" s="36">
        <f t="shared" si="292"/>
        <v>0</v>
      </c>
      <c r="S719" s="36">
        <f t="shared" si="293"/>
        <v>0</v>
      </c>
      <c r="T719" s="36">
        <f t="shared" si="294"/>
        <v>0</v>
      </c>
      <c r="U719" s="196">
        <f>'09-22 Hourly Purch Alloc'!J713</f>
        <v>61.434346560778138</v>
      </c>
      <c r="V719" s="185">
        <f t="shared" si="295"/>
        <v>0</v>
      </c>
      <c r="W719" s="37">
        <f t="shared" si="296"/>
        <v>0</v>
      </c>
      <c r="X719" s="38">
        <f t="shared" si="297"/>
        <v>0</v>
      </c>
      <c r="Y719" s="39">
        <f t="shared" si="298"/>
        <v>0</v>
      </c>
      <c r="Z719" s="246"/>
      <c r="AA719" s="189">
        <f t="shared" si="299"/>
        <v>0</v>
      </c>
      <c r="AB719" s="25">
        <f t="shared" si="300"/>
        <v>0</v>
      </c>
      <c r="AD719" s="29"/>
      <c r="AE719" s="67">
        <f>'09-22 Gen Pivot'!V713</f>
        <v>0</v>
      </c>
      <c r="AF719" s="195">
        <f>'09-22 KP Int Load &amp; Marg Loss'!N709</f>
        <v>588.26</v>
      </c>
      <c r="AG719" s="302">
        <f>'09-22 KP Int Load &amp; Marg Loss'!V709</f>
        <v>8.4099999999999984</v>
      </c>
      <c r="AH719" s="67">
        <f>'09-22 Gen Pivot'!W713</f>
        <v>0</v>
      </c>
      <c r="AJ719" s="197">
        <f>'09-22 Gen Pivot'!Y713</f>
        <v>0</v>
      </c>
      <c r="AL719" s="29">
        <f t="shared" si="277"/>
        <v>0</v>
      </c>
      <c r="AN719" s="29">
        <f t="shared" si="278"/>
        <v>0</v>
      </c>
      <c r="AP719" s="33">
        <f t="shared" si="279"/>
        <v>0</v>
      </c>
      <c r="AR719" s="197">
        <f>'09-22 Gen Pivot'!X713</f>
        <v>1404.9</v>
      </c>
    </row>
    <row r="720" spans="1:44" x14ac:dyDescent="0.25">
      <c r="A720" s="202">
        <f t="shared" si="301"/>
        <v>44834.541666664947</v>
      </c>
      <c r="B720" s="232"/>
      <c r="C720" s="174"/>
      <c r="D720" s="174"/>
      <c r="E720" s="131">
        <f t="shared" si="280"/>
        <v>0</v>
      </c>
      <c r="F720" s="50">
        <f t="shared" si="281"/>
        <v>0</v>
      </c>
      <c r="G720" s="49">
        <f t="shared" si="282"/>
        <v>0</v>
      </c>
      <c r="H720" s="54">
        <f>'09-22 Hourly Purch Alloc'!F714</f>
        <v>577.66200000000003</v>
      </c>
      <c r="I720" s="44">
        <f t="shared" si="283"/>
        <v>8.4099999999999984</v>
      </c>
      <c r="J720" s="34">
        <f t="shared" si="284"/>
        <v>0</v>
      </c>
      <c r="K720" s="167">
        <f t="shared" si="285"/>
        <v>0</v>
      </c>
      <c r="L720" s="34">
        <f t="shared" si="286"/>
        <v>0</v>
      </c>
      <c r="M720" s="34">
        <f t="shared" si="287"/>
        <v>0</v>
      </c>
      <c r="N720" s="34">
        <f t="shared" si="288"/>
        <v>586.06000000000006</v>
      </c>
      <c r="O720" s="32">
        <f t="shared" si="289"/>
        <v>586.06000000000006</v>
      </c>
      <c r="P720" s="32">
        <f t="shared" si="290"/>
        <v>0</v>
      </c>
      <c r="Q720" s="32">
        <f t="shared" si="291"/>
        <v>0</v>
      </c>
      <c r="R720" s="36">
        <f t="shared" si="292"/>
        <v>0</v>
      </c>
      <c r="S720" s="36">
        <f t="shared" si="293"/>
        <v>0</v>
      </c>
      <c r="T720" s="36">
        <f t="shared" si="294"/>
        <v>0</v>
      </c>
      <c r="U720" s="196">
        <f>'09-22 Hourly Purch Alloc'!J714</f>
        <v>60.586354764550897</v>
      </c>
      <c r="V720" s="185">
        <f t="shared" si="295"/>
        <v>0</v>
      </c>
      <c r="W720" s="37">
        <f t="shared" si="296"/>
        <v>0</v>
      </c>
      <c r="X720" s="38">
        <f t="shared" si="297"/>
        <v>0</v>
      </c>
      <c r="Y720" s="39">
        <f t="shared" si="298"/>
        <v>0</v>
      </c>
      <c r="Z720" s="246"/>
      <c r="AA720" s="189">
        <f t="shared" si="299"/>
        <v>0</v>
      </c>
      <c r="AB720" s="25">
        <f t="shared" si="300"/>
        <v>0</v>
      </c>
      <c r="AD720" s="29"/>
      <c r="AE720" s="67">
        <f>'09-22 Gen Pivot'!V714</f>
        <v>0</v>
      </c>
      <c r="AF720" s="195">
        <f>'09-22 KP Int Load &amp; Marg Loss'!N710</f>
        <v>586.06000000000006</v>
      </c>
      <c r="AG720" s="302">
        <f>'09-22 KP Int Load &amp; Marg Loss'!V710</f>
        <v>8.4099999999999984</v>
      </c>
      <c r="AH720" s="67">
        <f>'09-22 Gen Pivot'!W714</f>
        <v>0</v>
      </c>
      <c r="AJ720" s="197">
        <f>'09-22 Gen Pivot'!Y714</f>
        <v>0</v>
      </c>
      <c r="AL720" s="29">
        <f t="shared" si="277"/>
        <v>0</v>
      </c>
      <c r="AN720" s="29">
        <f t="shared" si="278"/>
        <v>0</v>
      </c>
      <c r="AP720" s="33">
        <f t="shared" si="279"/>
        <v>0</v>
      </c>
      <c r="AR720" s="197">
        <f>'09-22 Gen Pivot'!X714</f>
        <v>1404.9</v>
      </c>
    </row>
    <row r="721" spans="1:44" x14ac:dyDescent="0.25">
      <c r="A721" s="202">
        <f t="shared" si="301"/>
        <v>44834.583333331611</v>
      </c>
      <c r="B721" s="232"/>
      <c r="C721" s="174"/>
      <c r="D721" s="174"/>
      <c r="E721" s="131">
        <f t="shared" si="280"/>
        <v>0</v>
      </c>
      <c r="F721" s="50">
        <f t="shared" si="281"/>
        <v>0</v>
      </c>
      <c r="G721" s="49">
        <f t="shared" si="282"/>
        <v>0</v>
      </c>
      <c r="H721" s="54">
        <f>'09-22 Hourly Purch Alloc'!F715</f>
        <v>575.71399999999994</v>
      </c>
      <c r="I721" s="44">
        <f t="shared" si="283"/>
        <v>8.4099999999999984</v>
      </c>
      <c r="J721" s="34">
        <f t="shared" si="284"/>
        <v>0</v>
      </c>
      <c r="K721" s="167">
        <f t="shared" si="285"/>
        <v>0</v>
      </c>
      <c r="L721" s="34">
        <f t="shared" si="286"/>
        <v>0</v>
      </c>
      <c r="M721" s="34">
        <f t="shared" si="287"/>
        <v>0</v>
      </c>
      <c r="N721" s="34">
        <f t="shared" si="288"/>
        <v>584.10000000000014</v>
      </c>
      <c r="O721" s="32">
        <f t="shared" si="289"/>
        <v>584.10000000000014</v>
      </c>
      <c r="P721" s="32">
        <f t="shared" si="290"/>
        <v>0</v>
      </c>
      <c r="Q721" s="32">
        <f t="shared" si="291"/>
        <v>0</v>
      </c>
      <c r="R721" s="36">
        <f t="shared" si="292"/>
        <v>0</v>
      </c>
      <c r="S721" s="36">
        <f t="shared" si="293"/>
        <v>0</v>
      </c>
      <c r="T721" s="36">
        <f t="shared" si="294"/>
        <v>0</v>
      </c>
      <c r="U721" s="196">
        <f>'09-22 Hourly Purch Alloc'!J715</f>
        <v>60.383130808005369</v>
      </c>
      <c r="V721" s="185">
        <f t="shared" si="295"/>
        <v>0</v>
      </c>
      <c r="W721" s="37">
        <f t="shared" si="296"/>
        <v>0</v>
      </c>
      <c r="X721" s="38">
        <f t="shared" si="297"/>
        <v>0</v>
      </c>
      <c r="Y721" s="39">
        <f t="shared" si="298"/>
        <v>0</v>
      </c>
      <c r="Z721" s="246"/>
      <c r="AA721" s="189">
        <f t="shared" si="299"/>
        <v>0</v>
      </c>
      <c r="AB721" s="25">
        <f t="shared" si="300"/>
        <v>0</v>
      </c>
      <c r="AD721" s="29"/>
      <c r="AE721" s="67">
        <f>'09-22 Gen Pivot'!V715</f>
        <v>0</v>
      </c>
      <c r="AF721" s="195">
        <f>'09-22 KP Int Load &amp; Marg Loss'!N711</f>
        <v>584.10000000000014</v>
      </c>
      <c r="AG721" s="302">
        <f>'09-22 KP Int Load &amp; Marg Loss'!V711</f>
        <v>8.4099999999999984</v>
      </c>
      <c r="AH721" s="67">
        <f>'09-22 Gen Pivot'!W715</f>
        <v>0</v>
      </c>
      <c r="AJ721" s="197">
        <f>'09-22 Gen Pivot'!Y715</f>
        <v>0</v>
      </c>
      <c r="AL721" s="29">
        <f t="shared" si="277"/>
        <v>0</v>
      </c>
      <c r="AN721" s="29">
        <f t="shared" si="278"/>
        <v>0</v>
      </c>
      <c r="AP721" s="33">
        <f t="shared" si="279"/>
        <v>0</v>
      </c>
      <c r="AR721" s="197">
        <f>'09-22 Gen Pivot'!X715</f>
        <v>1404.9</v>
      </c>
    </row>
    <row r="722" spans="1:44" x14ac:dyDescent="0.25">
      <c r="A722" s="202">
        <f t="shared" si="301"/>
        <v>44834.624999998276</v>
      </c>
      <c r="B722" s="232"/>
      <c r="C722" s="174"/>
      <c r="D722" s="174"/>
      <c r="E722" s="131">
        <f t="shared" si="280"/>
        <v>0</v>
      </c>
      <c r="F722" s="50">
        <f t="shared" si="281"/>
        <v>0</v>
      </c>
      <c r="G722" s="49">
        <f t="shared" si="282"/>
        <v>0</v>
      </c>
      <c r="H722" s="54">
        <f>'09-22 Hourly Purch Alloc'!F716</f>
        <v>560.23</v>
      </c>
      <c r="I722" s="44">
        <f t="shared" si="283"/>
        <v>8.1199999999999992</v>
      </c>
      <c r="J722" s="34">
        <f t="shared" si="284"/>
        <v>0</v>
      </c>
      <c r="K722" s="167">
        <f t="shared" si="285"/>
        <v>0</v>
      </c>
      <c r="L722" s="34">
        <f t="shared" si="286"/>
        <v>0</v>
      </c>
      <c r="M722" s="34">
        <f t="shared" si="287"/>
        <v>0</v>
      </c>
      <c r="N722" s="34">
        <f t="shared" si="288"/>
        <v>568.35000000000014</v>
      </c>
      <c r="O722" s="32">
        <f t="shared" si="289"/>
        <v>568.35000000000014</v>
      </c>
      <c r="P722" s="32">
        <f t="shared" si="290"/>
        <v>0</v>
      </c>
      <c r="Q722" s="32">
        <f t="shared" si="291"/>
        <v>0</v>
      </c>
      <c r="R722" s="36">
        <f t="shared" si="292"/>
        <v>0</v>
      </c>
      <c r="S722" s="36">
        <f t="shared" si="293"/>
        <v>0</v>
      </c>
      <c r="T722" s="36">
        <f t="shared" si="294"/>
        <v>0</v>
      </c>
      <c r="U722" s="196">
        <f>'09-22 Hourly Purch Alloc'!J716</f>
        <v>59.315967209895931</v>
      </c>
      <c r="V722" s="185">
        <f t="shared" si="295"/>
        <v>0</v>
      </c>
      <c r="W722" s="37">
        <f t="shared" si="296"/>
        <v>0</v>
      </c>
      <c r="X722" s="38">
        <f t="shared" si="297"/>
        <v>0</v>
      </c>
      <c r="Y722" s="39">
        <f t="shared" si="298"/>
        <v>0</v>
      </c>
      <c r="Z722" s="246"/>
      <c r="AA722" s="189">
        <f t="shared" si="299"/>
        <v>0</v>
      </c>
      <c r="AB722" s="25">
        <f t="shared" si="300"/>
        <v>0</v>
      </c>
      <c r="AD722" s="29"/>
      <c r="AE722" s="67">
        <f>'09-22 Gen Pivot'!V716</f>
        <v>0</v>
      </c>
      <c r="AF722" s="195">
        <f>'09-22 KP Int Load &amp; Marg Loss'!N712</f>
        <v>568.35000000000014</v>
      </c>
      <c r="AG722" s="302">
        <f>'09-22 KP Int Load &amp; Marg Loss'!V712</f>
        <v>8.1199999999999992</v>
      </c>
      <c r="AH722" s="67">
        <f>'09-22 Gen Pivot'!W716</f>
        <v>0</v>
      </c>
      <c r="AJ722" s="197">
        <f>'09-22 Gen Pivot'!Y716</f>
        <v>0</v>
      </c>
      <c r="AL722" s="29">
        <f t="shared" si="277"/>
        <v>0</v>
      </c>
      <c r="AN722" s="29">
        <f t="shared" si="278"/>
        <v>0</v>
      </c>
      <c r="AP722" s="33">
        <f t="shared" si="279"/>
        <v>0</v>
      </c>
      <c r="AR722" s="197">
        <f>'09-22 Gen Pivot'!X716</f>
        <v>1404.9</v>
      </c>
    </row>
    <row r="723" spans="1:44" x14ac:dyDescent="0.25">
      <c r="A723" s="202">
        <f t="shared" si="301"/>
        <v>44834.66666666494</v>
      </c>
      <c r="B723" s="232"/>
      <c r="C723" s="174"/>
      <c r="D723" s="174"/>
      <c r="E723" s="131">
        <f t="shared" si="280"/>
        <v>0</v>
      </c>
      <c r="F723" s="50">
        <f t="shared" si="281"/>
        <v>0</v>
      </c>
      <c r="G723" s="49">
        <f t="shared" si="282"/>
        <v>0</v>
      </c>
      <c r="H723" s="54">
        <f>'09-22 Hourly Purch Alloc'!F717</f>
        <v>550.70699999999999</v>
      </c>
      <c r="I723" s="44">
        <f t="shared" si="283"/>
        <v>7.9800000000000013</v>
      </c>
      <c r="J723" s="34">
        <f t="shared" si="284"/>
        <v>0</v>
      </c>
      <c r="K723" s="167">
        <f t="shared" si="285"/>
        <v>0</v>
      </c>
      <c r="L723" s="34">
        <f t="shared" si="286"/>
        <v>0</v>
      </c>
      <c r="M723" s="34">
        <f t="shared" si="287"/>
        <v>0</v>
      </c>
      <c r="N723" s="34">
        <f t="shared" si="288"/>
        <v>558.68000000000006</v>
      </c>
      <c r="O723" s="32">
        <f t="shared" si="289"/>
        <v>558.68000000000006</v>
      </c>
      <c r="P723" s="32">
        <f t="shared" si="290"/>
        <v>0</v>
      </c>
      <c r="Q723" s="32">
        <f t="shared" si="291"/>
        <v>0</v>
      </c>
      <c r="R723" s="36">
        <f t="shared" si="292"/>
        <v>0</v>
      </c>
      <c r="S723" s="36">
        <f t="shared" si="293"/>
        <v>0</v>
      </c>
      <c r="T723" s="36">
        <f t="shared" si="294"/>
        <v>0</v>
      </c>
      <c r="U723" s="196">
        <f>'09-22 Hourly Purch Alloc'!J717</f>
        <v>60.240282742002556</v>
      </c>
      <c r="V723" s="185">
        <f t="shared" si="295"/>
        <v>0</v>
      </c>
      <c r="W723" s="37">
        <f t="shared" si="296"/>
        <v>0</v>
      </c>
      <c r="X723" s="38">
        <f t="shared" si="297"/>
        <v>0</v>
      </c>
      <c r="Y723" s="39">
        <f t="shared" si="298"/>
        <v>0</v>
      </c>
      <c r="Z723" s="246"/>
      <c r="AA723" s="189">
        <f t="shared" si="299"/>
        <v>0</v>
      </c>
      <c r="AB723" s="25">
        <f t="shared" si="300"/>
        <v>0</v>
      </c>
      <c r="AD723" s="29"/>
      <c r="AE723" s="67">
        <f>'09-22 Gen Pivot'!V717</f>
        <v>0</v>
      </c>
      <c r="AF723" s="195">
        <f>'09-22 KP Int Load &amp; Marg Loss'!N713</f>
        <v>558.68000000000006</v>
      </c>
      <c r="AG723" s="302">
        <f>'09-22 KP Int Load &amp; Marg Loss'!V713</f>
        <v>7.9800000000000013</v>
      </c>
      <c r="AH723" s="67">
        <f>'09-22 Gen Pivot'!W717</f>
        <v>0</v>
      </c>
      <c r="AJ723" s="197">
        <f>'09-22 Gen Pivot'!Y717</f>
        <v>0</v>
      </c>
      <c r="AL723" s="29">
        <f t="shared" si="277"/>
        <v>0</v>
      </c>
      <c r="AN723" s="29">
        <f t="shared" si="278"/>
        <v>0</v>
      </c>
      <c r="AP723" s="33">
        <f t="shared" si="279"/>
        <v>0</v>
      </c>
      <c r="AR723" s="197">
        <f>'09-22 Gen Pivot'!X717</f>
        <v>1404.9</v>
      </c>
    </row>
    <row r="724" spans="1:44" x14ac:dyDescent="0.25">
      <c r="A724" s="202">
        <f t="shared" si="301"/>
        <v>44834.708333331604</v>
      </c>
      <c r="B724" s="232"/>
      <c r="C724" s="174"/>
      <c r="D724" s="174"/>
      <c r="E724" s="131">
        <f t="shared" si="280"/>
        <v>0</v>
      </c>
      <c r="F724" s="50">
        <f t="shared" si="281"/>
        <v>0</v>
      </c>
      <c r="G724" s="49">
        <f t="shared" si="282"/>
        <v>0</v>
      </c>
      <c r="H724" s="54">
        <f>'09-22 Hourly Purch Alloc'!F718</f>
        <v>556.05700000000002</v>
      </c>
      <c r="I724" s="44">
        <f t="shared" si="283"/>
        <v>8.1699999999999982</v>
      </c>
      <c r="J724" s="34">
        <f t="shared" si="284"/>
        <v>0</v>
      </c>
      <c r="K724" s="167">
        <f t="shared" si="285"/>
        <v>0</v>
      </c>
      <c r="L724" s="34">
        <f t="shared" si="286"/>
        <v>0</v>
      </c>
      <c r="M724" s="34">
        <f t="shared" si="287"/>
        <v>0</v>
      </c>
      <c r="N724" s="34">
        <f t="shared" si="288"/>
        <v>564.23</v>
      </c>
      <c r="O724" s="32">
        <f t="shared" si="289"/>
        <v>564.23</v>
      </c>
      <c r="P724" s="32">
        <f t="shared" si="290"/>
        <v>0</v>
      </c>
      <c r="Q724" s="32">
        <f t="shared" si="291"/>
        <v>0</v>
      </c>
      <c r="R724" s="36">
        <f t="shared" si="292"/>
        <v>0</v>
      </c>
      <c r="S724" s="36">
        <f t="shared" si="293"/>
        <v>0</v>
      </c>
      <c r="T724" s="36">
        <f t="shared" si="294"/>
        <v>0</v>
      </c>
      <c r="U724" s="196">
        <f>'09-22 Hourly Purch Alloc'!J718</f>
        <v>60.190000305724055</v>
      </c>
      <c r="V724" s="185">
        <f t="shared" si="295"/>
        <v>0</v>
      </c>
      <c r="W724" s="37">
        <f t="shared" si="296"/>
        <v>0</v>
      </c>
      <c r="X724" s="38">
        <f t="shared" si="297"/>
        <v>0</v>
      </c>
      <c r="Y724" s="39">
        <f t="shared" si="298"/>
        <v>0</v>
      </c>
      <c r="Z724" s="246"/>
      <c r="AA724" s="189">
        <f t="shared" si="299"/>
        <v>0</v>
      </c>
      <c r="AB724" s="25">
        <f t="shared" si="300"/>
        <v>0</v>
      </c>
      <c r="AD724" s="29"/>
      <c r="AE724" s="67">
        <f>'09-22 Gen Pivot'!V718</f>
        <v>0</v>
      </c>
      <c r="AF724" s="195">
        <f>'09-22 KP Int Load &amp; Marg Loss'!N714</f>
        <v>564.23</v>
      </c>
      <c r="AG724" s="302">
        <f>'09-22 KP Int Load &amp; Marg Loss'!V714</f>
        <v>8.1699999999999982</v>
      </c>
      <c r="AH724" s="67">
        <f>'09-22 Gen Pivot'!W718</f>
        <v>0</v>
      </c>
      <c r="AJ724" s="197">
        <f>'09-22 Gen Pivot'!Y718</f>
        <v>0</v>
      </c>
      <c r="AL724" s="29">
        <f t="shared" si="277"/>
        <v>0</v>
      </c>
      <c r="AN724" s="29">
        <f t="shared" si="278"/>
        <v>0</v>
      </c>
      <c r="AP724" s="33">
        <f t="shared" si="279"/>
        <v>0</v>
      </c>
      <c r="AR724" s="197">
        <f>'09-22 Gen Pivot'!X718</f>
        <v>1404.9</v>
      </c>
    </row>
    <row r="725" spans="1:44" x14ac:dyDescent="0.25">
      <c r="A725" s="202">
        <f t="shared" si="301"/>
        <v>44834.749999998268</v>
      </c>
      <c r="B725" s="232"/>
      <c r="C725" s="174"/>
      <c r="D725" s="174"/>
      <c r="E725" s="131">
        <f t="shared" si="280"/>
        <v>0</v>
      </c>
      <c r="F725" s="50">
        <f t="shared" si="281"/>
        <v>0</v>
      </c>
      <c r="G725" s="49">
        <f t="shared" si="282"/>
        <v>0</v>
      </c>
      <c r="H725" s="54">
        <f>'09-22 Hourly Purch Alloc'!F719</f>
        <v>546.34100000000001</v>
      </c>
      <c r="I725" s="44">
        <f t="shared" si="283"/>
        <v>8.0299999999999994</v>
      </c>
      <c r="J725" s="34">
        <f t="shared" si="284"/>
        <v>0</v>
      </c>
      <c r="K725" s="167">
        <f t="shared" si="285"/>
        <v>0</v>
      </c>
      <c r="L725" s="34">
        <f t="shared" si="286"/>
        <v>0</v>
      </c>
      <c r="M725" s="34">
        <f t="shared" si="287"/>
        <v>0</v>
      </c>
      <c r="N725" s="34">
        <f t="shared" si="288"/>
        <v>554.37</v>
      </c>
      <c r="O725" s="32">
        <f t="shared" si="289"/>
        <v>554.37</v>
      </c>
      <c r="P725" s="32">
        <f t="shared" si="290"/>
        <v>0</v>
      </c>
      <c r="Q725" s="32">
        <f t="shared" si="291"/>
        <v>0</v>
      </c>
      <c r="R725" s="36">
        <f t="shared" si="292"/>
        <v>0</v>
      </c>
      <c r="S725" s="36">
        <f t="shared" si="293"/>
        <v>0</v>
      </c>
      <c r="T725" s="36">
        <f t="shared" si="294"/>
        <v>0</v>
      </c>
      <c r="U725" s="196">
        <f>'09-22 Hourly Purch Alloc'!J719</f>
        <v>61.889999103124239</v>
      </c>
      <c r="V725" s="185">
        <f t="shared" si="295"/>
        <v>0</v>
      </c>
      <c r="W725" s="37">
        <f t="shared" si="296"/>
        <v>0</v>
      </c>
      <c r="X725" s="38">
        <f t="shared" si="297"/>
        <v>0</v>
      </c>
      <c r="Y725" s="39">
        <f t="shared" si="298"/>
        <v>0</v>
      </c>
      <c r="Z725" s="246"/>
      <c r="AA725" s="189">
        <f t="shared" si="299"/>
        <v>0</v>
      </c>
      <c r="AB725" s="25">
        <f t="shared" si="300"/>
        <v>0</v>
      </c>
      <c r="AD725" s="29"/>
      <c r="AE725" s="67">
        <f>'09-22 Gen Pivot'!V719</f>
        <v>0</v>
      </c>
      <c r="AF725" s="195">
        <f>'09-22 KP Int Load &amp; Marg Loss'!N715</f>
        <v>554.37</v>
      </c>
      <c r="AG725" s="302">
        <f>'09-22 KP Int Load &amp; Marg Loss'!V715</f>
        <v>8.0299999999999994</v>
      </c>
      <c r="AH725" s="67">
        <f>'09-22 Gen Pivot'!W719</f>
        <v>0</v>
      </c>
      <c r="AJ725" s="197">
        <f>'09-22 Gen Pivot'!Y719</f>
        <v>0</v>
      </c>
      <c r="AL725" s="29">
        <f t="shared" si="277"/>
        <v>0</v>
      </c>
      <c r="AN725" s="29">
        <f t="shared" si="278"/>
        <v>0</v>
      </c>
      <c r="AP725" s="33">
        <f t="shared" si="279"/>
        <v>0</v>
      </c>
      <c r="AR725" s="197">
        <f>'09-22 Gen Pivot'!X719</f>
        <v>1404.9</v>
      </c>
    </row>
    <row r="726" spans="1:44" x14ac:dyDescent="0.25">
      <c r="A726" s="202">
        <f t="shared" si="301"/>
        <v>44834.791666664933</v>
      </c>
      <c r="B726" s="232"/>
      <c r="C726" s="174"/>
      <c r="D726" s="174"/>
      <c r="E726" s="131">
        <f t="shared" si="280"/>
        <v>0</v>
      </c>
      <c r="F726" s="50">
        <f t="shared" si="281"/>
        <v>0</v>
      </c>
      <c r="G726" s="49">
        <f t="shared" si="282"/>
        <v>0</v>
      </c>
      <c r="H726" s="54">
        <f>'09-22 Hourly Purch Alloc'!F720</f>
        <v>549.06900000000007</v>
      </c>
      <c r="I726" s="44">
        <f t="shared" si="283"/>
        <v>7.74</v>
      </c>
      <c r="J726" s="34">
        <f t="shared" si="284"/>
        <v>0</v>
      </c>
      <c r="K726" s="167">
        <f t="shared" si="285"/>
        <v>0</v>
      </c>
      <c r="L726" s="34">
        <f t="shared" si="286"/>
        <v>0</v>
      </c>
      <c r="M726" s="34">
        <f t="shared" si="287"/>
        <v>0</v>
      </c>
      <c r="N726" s="34">
        <f t="shared" si="288"/>
        <v>556.79999999999995</v>
      </c>
      <c r="O726" s="32">
        <f t="shared" si="289"/>
        <v>556.79999999999995</v>
      </c>
      <c r="P726" s="32">
        <f t="shared" si="290"/>
        <v>0</v>
      </c>
      <c r="Q726" s="32">
        <f t="shared" si="291"/>
        <v>0</v>
      </c>
      <c r="R726" s="36">
        <f t="shared" si="292"/>
        <v>0</v>
      </c>
      <c r="S726" s="36">
        <f t="shared" si="293"/>
        <v>0</v>
      </c>
      <c r="T726" s="36">
        <f t="shared" si="294"/>
        <v>0</v>
      </c>
      <c r="U726" s="196">
        <f>'09-22 Hourly Purch Alloc'!J720</f>
        <v>61.235898641154371</v>
      </c>
      <c r="V726" s="185">
        <f t="shared" si="295"/>
        <v>0</v>
      </c>
      <c r="W726" s="37">
        <f t="shared" si="296"/>
        <v>0</v>
      </c>
      <c r="X726" s="38">
        <f t="shared" si="297"/>
        <v>0</v>
      </c>
      <c r="Y726" s="39">
        <f t="shared" si="298"/>
        <v>0</v>
      </c>
      <c r="Z726" s="246"/>
      <c r="AA726" s="189">
        <f t="shared" si="299"/>
        <v>0</v>
      </c>
      <c r="AB726" s="25">
        <f t="shared" si="300"/>
        <v>0</v>
      </c>
      <c r="AD726" s="29"/>
      <c r="AE726" s="67">
        <f>'09-22 Gen Pivot'!V720</f>
        <v>0</v>
      </c>
      <c r="AF726" s="195">
        <f>'09-22 KP Int Load &amp; Marg Loss'!N716</f>
        <v>556.79999999999995</v>
      </c>
      <c r="AG726" s="302">
        <f>'09-22 KP Int Load &amp; Marg Loss'!V716</f>
        <v>7.74</v>
      </c>
      <c r="AH726" s="67">
        <f>'09-22 Gen Pivot'!W720</f>
        <v>0</v>
      </c>
      <c r="AJ726" s="197">
        <f>'09-22 Gen Pivot'!Y720</f>
        <v>0</v>
      </c>
      <c r="AL726" s="29">
        <f t="shared" si="277"/>
        <v>0</v>
      </c>
      <c r="AN726" s="29">
        <f t="shared" si="278"/>
        <v>0</v>
      </c>
      <c r="AP726" s="33">
        <f t="shared" si="279"/>
        <v>0</v>
      </c>
      <c r="AR726" s="197">
        <f>'09-22 Gen Pivot'!X720</f>
        <v>1404.9</v>
      </c>
    </row>
    <row r="727" spans="1:44" x14ac:dyDescent="0.25">
      <c r="A727" s="202">
        <f t="shared" si="301"/>
        <v>44834.833333331597</v>
      </c>
      <c r="B727" s="232"/>
      <c r="C727" s="174"/>
      <c r="D727" s="174"/>
      <c r="E727" s="131">
        <f t="shared" si="280"/>
        <v>0</v>
      </c>
      <c r="F727" s="50">
        <f t="shared" si="281"/>
        <v>0</v>
      </c>
      <c r="G727" s="49">
        <f t="shared" si="282"/>
        <v>0</v>
      </c>
      <c r="H727" s="54">
        <f>'09-22 Hourly Purch Alloc'!F721</f>
        <v>575.17100000000005</v>
      </c>
      <c r="I727" s="44">
        <f t="shared" si="283"/>
        <v>7.84</v>
      </c>
      <c r="J727" s="34">
        <f t="shared" si="284"/>
        <v>0</v>
      </c>
      <c r="K727" s="167">
        <f t="shared" si="285"/>
        <v>0</v>
      </c>
      <c r="L727" s="34">
        <f t="shared" si="286"/>
        <v>0</v>
      </c>
      <c r="M727" s="34">
        <f t="shared" si="287"/>
        <v>0</v>
      </c>
      <c r="N727" s="34">
        <f t="shared" si="288"/>
        <v>583.0100000000001</v>
      </c>
      <c r="O727" s="32">
        <f t="shared" si="289"/>
        <v>583.0100000000001</v>
      </c>
      <c r="P727" s="32">
        <f t="shared" si="290"/>
        <v>0</v>
      </c>
      <c r="Q727" s="32">
        <f t="shared" si="291"/>
        <v>0</v>
      </c>
      <c r="R727" s="36">
        <f t="shared" si="292"/>
        <v>0</v>
      </c>
      <c r="S727" s="36">
        <f t="shared" si="293"/>
        <v>0</v>
      </c>
      <c r="T727" s="36">
        <f t="shared" si="294"/>
        <v>0</v>
      </c>
      <c r="U727" s="196">
        <f>'09-22 Hourly Purch Alloc'!J721</f>
        <v>61.620209748057526</v>
      </c>
      <c r="V727" s="185">
        <f t="shared" si="295"/>
        <v>0</v>
      </c>
      <c r="W727" s="37">
        <f t="shared" si="296"/>
        <v>0</v>
      </c>
      <c r="X727" s="38">
        <f t="shared" si="297"/>
        <v>0</v>
      </c>
      <c r="Y727" s="39">
        <f t="shared" si="298"/>
        <v>0</v>
      </c>
      <c r="Z727" s="246"/>
      <c r="AA727" s="189">
        <f t="shared" si="299"/>
        <v>0</v>
      </c>
      <c r="AB727" s="25">
        <f t="shared" si="300"/>
        <v>0</v>
      </c>
      <c r="AD727" s="29"/>
      <c r="AE727" s="67">
        <f>'09-22 Gen Pivot'!V721</f>
        <v>0</v>
      </c>
      <c r="AF727" s="195">
        <f>'09-22 KP Int Load &amp; Marg Loss'!N717</f>
        <v>583.0100000000001</v>
      </c>
      <c r="AG727" s="302">
        <f>'09-22 KP Int Load &amp; Marg Loss'!V717</f>
        <v>7.84</v>
      </c>
      <c r="AH727" s="67">
        <f>'09-22 Gen Pivot'!W721</f>
        <v>0</v>
      </c>
      <c r="AJ727" s="197">
        <f>'09-22 Gen Pivot'!Y721</f>
        <v>0</v>
      </c>
      <c r="AL727" s="29">
        <f t="shared" si="277"/>
        <v>0</v>
      </c>
      <c r="AN727" s="29">
        <f t="shared" si="278"/>
        <v>0</v>
      </c>
      <c r="AP727" s="33">
        <f t="shared" si="279"/>
        <v>0</v>
      </c>
      <c r="AR727" s="197">
        <f>'09-22 Gen Pivot'!X721</f>
        <v>1404.9</v>
      </c>
    </row>
    <row r="728" spans="1:44" x14ac:dyDescent="0.25">
      <c r="A728" s="202">
        <f t="shared" si="301"/>
        <v>44834.874999998261</v>
      </c>
      <c r="B728" s="232"/>
      <c r="C728" s="174"/>
      <c r="D728" s="174"/>
      <c r="E728" s="131">
        <f t="shared" si="280"/>
        <v>0</v>
      </c>
      <c r="F728" s="50">
        <f t="shared" si="281"/>
        <v>0</v>
      </c>
      <c r="G728" s="49">
        <f t="shared" si="282"/>
        <v>0</v>
      </c>
      <c r="H728" s="54">
        <f>'09-22 Hourly Purch Alloc'!F722</f>
        <v>570.49900000000002</v>
      </c>
      <c r="I728" s="44">
        <f t="shared" si="283"/>
        <v>7.94</v>
      </c>
      <c r="J728" s="34">
        <f t="shared" si="284"/>
        <v>0</v>
      </c>
      <c r="K728" s="167">
        <f t="shared" si="285"/>
        <v>0</v>
      </c>
      <c r="L728" s="34">
        <f t="shared" si="286"/>
        <v>0</v>
      </c>
      <c r="M728" s="34">
        <f t="shared" si="287"/>
        <v>0</v>
      </c>
      <c r="N728" s="34">
        <f t="shared" si="288"/>
        <v>578.43999999999994</v>
      </c>
      <c r="O728" s="32">
        <f t="shared" si="289"/>
        <v>578.43999999999994</v>
      </c>
      <c r="P728" s="32">
        <f t="shared" si="290"/>
        <v>0</v>
      </c>
      <c r="Q728" s="32">
        <f t="shared" si="291"/>
        <v>0</v>
      </c>
      <c r="R728" s="36">
        <f t="shared" si="292"/>
        <v>0</v>
      </c>
      <c r="S728" s="36">
        <f t="shared" si="293"/>
        <v>0</v>
      </c>
      <c r="T728" s="36">
        <f t="shared" si="294"/>
        <v>0</v>
      </c>
      <c r="U728" s="196">
        <f>'09-22 Hourly Purch Alloc'!J722</f>
        <v>55.999901977041148</v>
      </c>
      <c r="V728" s="185">
        <f t="shared" si="295"/>
        <v>0</v>
      </c>
      <c r="W728" s="37">
        <f t="shared" si="296"/>
        <v>0</v>
      </c>
      <c r="X728" s="38">
        <f t="shared" si="297"/>
        <v>0</v>
      </c>
      <c r="Y728" s="39">
        <f t="shared" si="298"/>
        <v>0</v>
      </c>
      <c r="Z728" s="246"/>
      <c r="AA728" s="189">
        <f t="shared" si="299"/>
        <v>0</v>
      </c>
      <c r="AB728" s="25">
        <f t="shared" si="300"/>
        <v>0</v>
      </c>
      <c r="AD728" s="29"/>
      <c r="AE728" s="67">
        <f>'09-22 Gen Pivot'!V722</f>
        <v>0</v>
      </c>
      <c r="AF728" s="195">
        <f>'09-22 KP Int Load &amp; Marg Loss'!N718</f>
        <v>578.43999999999994</v>
      </c>
      <c r="AG728" s="302">
        <f>'09-22 KP Int Load &amp; Marg Loss'!V718</f>
        <v>7.94</v>
      </c>
      <c r="AH728" s="67">
        <f>'09-22 Gen Pivot'!W722</f>
        <v>0</v>
      </c>
      <c r="AJ728" s="197">
        <f>'09-22 Gen Pivot'!Y722</f>
        <v>0</v>
      </c>
      <c r="AL728" s="29">
        <f t="shared" si="277"/>
        <v>0</v>
      </c>
      <c r="AN728" s="29">
        <f t="shared" si="278"/>
        <v>0</v>
      </c>
      <c r="AP728" s="33">
        <f t="shared" si="279"/>
        <v>0</v>
      </c>
      <c r="AR728" s="197">
        <f>'09-22 Gen Pivot'!X722</f>
        <v>1404.9</v>
      </c>
    </row>
    <row r="729" spans="1:44" x14ac:dyDescent="0.25">
      <c r="A729" s="202">
        <f t="shared" si="301"/>
        <v>44834.916666664925</v>
      </c>
      <c r="B729" s="232"/>
      <c r="C729" s="174"/>
      <c r="D729" s="174"/>
      <c r="E729" s="131">
        <f t="shared" si="280"/>
        <v>0</v>
      </c>
      <c r="F729" s="50">
        <f t="shared" si="281"/>
        <v>0</v>
      </c>
      <c r="G729" s="49">
        <f t="shared" si="282"/>
        <v>0</v>
      </c>
      <c r="H729" s="54">
        <f>'09-22 Hourly Purch Alloc'!F723</f>
        <v>559.14700000000005</v>
      </c>
      <c r="I729" s="44">
        <f t="shared" si="283"/>
        <v>7.84</v>
      </c>
      <c r="J729" s="34">
        <f t="shared" si="284"/>
        <v>0</v>
      </c>
      <c r="K729" s="167">
        <f t="shared" si="285"/>
        <v>0</v>
      </c>
      <c r="L729" s="34">
        <f t="shared" si="286"/>
        <v>0</v>
      </c>
      <c r="M729" s="34">
        <f t="shared" si="287"/>
        <v>0</v>
      </c>
      <c r="N729" s="34">
        <f t="shared" si="288"/>
        <v>566.98</v>
      </c>
      <c r="O729" s="32">
        <f t="shared" si="289"/>
        <v>566.98</v>
      </c>
      <c r="P729" s="32">
        <f t="shared" si="290"/>
        <v>0</v>
      </c>
      <c r="Q729" s="32">
        <f t="shared" si="291"/>
        <v>0</v>
      </c>
      <c r="R729" s="36">
        <f t="shared" si="292"/>
        <v>0</v>
      </c>
      <c r="S729" s="36">
        <f t="shared" si="293"/>
        <v>0</v>
      </c>
      <c r="T729" s="36">
        <f t="shared" si="294"/>
        <v>0</v>
      </c>
      <c r="U729" s="196">
        <f>'09-22 Hourly Purch Alloc'!J723</f>
        <v>49.409530990955865</v>
      </c>
      <c r="V729" s="185">
        <f t="shared" si="295"/>
        <v>0</v>
      </c>
      <c r="W729" s="37">
        <f t="shared" si="296"/>
        <v>0</v>
      </c>
      <c r="X729" s="38">
        <f t="shared" si="297"/>
        <v>0</v>
      </c>
      <c r="Y729" s="39">
        <f t="shared" si="298"/>
        <v>0</v>
      </c>
      <c r="Z729" s="246"/>
      <c r="AA729" s="189">
        <f t="shared" si="299"/>
        <v>0</v>
      </c>
      <c r="AB729" s="25">
        <f t="shared" si="300"/>
        <v>0</v>
      </c>
      <c r="AD729" s="29"/>
      <c r="AE729" s="67">
        <f>'09-22 Gen Pivot'!V723</f>
        <v>0</v>
      </c>
      <c r="AF729" s="195">
        <f>'09-22 KP Int Load &amp; Marg Loss'!N719</f>
        <v>566.98</v>
      </c>
      <c r="AG729" s="302">
        <f>'09-22 KP Int Load &amp; Marg Loss'!V719</f>
        <v>7.84</v>
      </c>
      <c r="AH729" s="67">
        <f>'09-22 Gen Pivot'!W723</f>
        <v>0</v>
      </c>
      <c r="AJ729" s="197">
        <f>'09-22 Gen Pivot'!Y723</f>
        <v>0</v>
      </c>
      <c r="AL729" s="29">
        <f t="shared" si="277"/>
        <v>0</v>
      </c>
      <c r="AN729" s="29">
        <f t="shared" si="278"/>
        <v>0</v>
      </c>
      <c r="AP729" s="33">
        <f t="shared" si="279"/>
        <v>0</v>
      </c>
      <c r="AR729" s="197">
        <f>'09-22 Gen Pivot'!X723</f>
        <v>1404.9</v>
      </c>
    </row>
    <row r="730" spans="1:44" x14ac:dyDescent="0.25">
      <c r="A730" s="202">
        <f t="shared" si="301"/>
        <v>44834.95833333159</v>
      </c>
      <c r="B730" s="232"/>
      <c r="C730" s="174"/>
      <c r="D730" s="174"/>
      <c r="E730" s="131">
        <f t="shared" si="280"/>
        <v>0</v>
      </c>
      <c r="F730" s="50">
        <f t="shared" si="281"/>
        <v>0</v>
      </c>
      <c r="G730" s="49">
        <f t="shared" si="282"/>
        <v>0</v>
      </c>
      <c r="H730" s="54">
        <f>'09-22 Hourly Purch Alloc'!F724</f>
        <v>560.23</v>
      </c>
      <c r="I730" s="44">
        <f t="shared" si="283"/>
        <v>7.45</v>
      </c>
      <c r="J730" s="34">
        <f t="shared" si="284"/>
        <v>0</v>
      </c>
      <c r="K730" s="167">
        <f t="shared" si="285"/>
        <v>0</v>
      </c>
      <c r="L730" s="34">
        <f t="shared" si="286"/>
        <v>0</v>
      </c>
      <c r="M730" s="34">
        <f t="shared" si="287"/>
        <v>0</v>
      </c>
      <c r="N730" s="34">
        <f t="shared" si="288"/>
        <v>567.66</v>
      </c>
      <c r="O730" s="32">
        <f t="shared" si="289"/>
        <v>567.66</v>
      </c>
      <c r="P730" s="32">
        <f t="shared" si="290"/>
        <v>0</v>
      </c>
      <c r="Q730" s="32">
        <f t="shared" si="291"/>
        <v>0</v>
      </c>
      <c r="R730" s="36">
        <f t="shared" si="292"/>
        <v>0</v>
      </c>
      <c r="S730" s="36">
        <f t="shared" si="293"/>
        <v>0</v>
      </c>
      <c r="T730" s="36">
        <f t="shared" si="294"/>
        <v>0</v>
      </c>
      <c r="U730" s="196">
        <f>'09-22 Hourly Purch Alloc'!J724</f>
        <v>47.163845474180249</v>
      </c>
      <c r="V730" s="185">
        <f t="shared" si="295"/>
        <v>0</v>
      </c>
      <c r="W730" s="37">
        <f t="shared" si="296"/>
        <v>0</v>
      </c>
      <c r="X730" s="38">
        <f t="shared" si="297"/>
        <v>0</v>
      </c>
      <c r="Y730" s="39">
        <f t="shared" si="298"/>
        <v>0</v>
      </c>
      <c r="Z730" s="246"/>
      <c r="AA730" s="189">
        <f t="shared" si="299"/>
        <v>0</v>
      </c>
      <c r="AB730" s="25">
        <f t="shared" si="300"/>
        <v>0</v>
      </c>
      <c r="AD730" s="29"/>
      <c r="AE730" s="67">
        <f>'09-22 Gen Pivot'!V724</f>
        <v>0</v>
      </c>
      <c r="AF730" s="195">
        <f>'09-22 KP Int Load &amp; Marg Loss'!N720</f>
        <v>567.66</v>
      </c>
      <c r="AG730" s="302">
        <f>'09-22 KP Int Load &amp; Marg Loss'!V720</f>
        <v>7.45</v>
      </c>
      <c r="AH730" s="67">
        <f>'09-22 Gen Pivot'!W724</f>
        <v>0</v>
      </c>
      <c r="AJ730" s="197">
        <f>'09-22 Gen Pivot'!Y724</f>
        <v>0</v>
      </c>
      <c r="AL730" s="29">
        <f t="shared" si="277"/>
        <v>0</v>
      </c>
      <c r="AN730" s="29">
        <f t="shared" si="278"/>
        <v>0</v>
      </c>
      <c r="AP730" s="33">
        <f t="shared" si="279"/>
        <v>0</v>
      </c>
      <c r="AR730" s="197">
        <f>'09-22 Gen Pivot'!X724</f>
        <v>1404.9</v>
      </c>
    </row>
    <row r="731" spans="1:44" x14ac:dyDescent="0.25">
      <c r="A731" s="202">
        <f t="shared" si="301"/>
        <v>44834.999999998254</v>
      </c>
      <c r="B731" s="232"/>
      <c r="C731" s="174"/>
      <c r="D731" s="174"/>
      <c r="E731" s="131">
        <f t="shared" si="280"/>
        <v>0</v>
      </c>
      <c r="F731" s="50">
        <f t="shared" si="281"/>
        <v>0</v>
      </c>
      <c r="G731" s="49">
        <f t="shared" si="282"/>
        <v>0</v>
      </c>
      <c r="H731" s="54">
        <f>'09-22 Hourly Purch Alloc'!F725</f>
        <v>537.68299999999999</v>
      </c>
      <c r="I731" s="44">
        <f t="shared" si="283"/>
        <v>7.54</v>
      </c>
      <c r="J731" s="34">
        <f t="shared" si="284"/>
        <v>0</v>
      </c>
      <c r="K731" s="167">
        <f t="shared" si="285"/>
        <v>0</v>
      </c>
      <c r="L731" s="34">
        <f t="shared" si="286"/>
        <v>0</v>
      </c>
      <c r="M731" s="34">
        <f t="shared" si="287"/>
        <v>0</v>
      </c>
      <c r="N731" s="34">
        <f t="shared" si="288"/>
        <v>545.21</v>
      </c>
      <c r="O731" s="32">
        <f t="shared" si="289"/>
        <v>545.21</v>
      </c>
      <c r="P731" s="32">
        <f t="shared" si="290"/>
        <v>0</v>
      </c>
      <c r="Q731" s="32">
        <f t="shared" si="291"/>
        <v>0</v>
      </c>
      <c r="R731" s="36">
        <f t="shared" si="292"/>
        <v>0</v>
      </c>
      <c r="S731" s="36">
        <f t="shared" si="293"/>
        <v>0</v>
      </c>
      <c r="T731" s="36">
        <f t="shared" si="294"/>
        <v>0</v>
      </c>
      <c r="U731" s="196">
        <f>'09-22 Hourly Purch Alloc'!J725</f>
        <v>42.616265399873164</v>
      </c>
      <c r="V731" s="185">
        <f t="shared" si="295"/>
        <v>0</v>
      </c>
      <c r="W731" s="37">
        <f t="shared" si="296"/>
        <v>0</v>
      </c>
      <c r="X731" s="38">
        <f t="shared" si="297"/>
        <v>0</v>
      </c>
      <c r="Y731" s="39">
        <f t="shared" si="298"/>
        <v>0</v>
      </c>
      <c r="Z731" s="246"/>
      <c r="AA731" s="189">
        <f t="shared" si="299"/>
        <v>0</v>
      </c>
      <c r="AB731" s="25">
        <f t="shared" si="300"/>
        <v>0</v>
      </c>
      <c r="AD731" s="29"/>
      <c r="AE731" s="67">
        <f>'09-22 Gen Pivot'!V725</f>
        <v>0</v>
      </c>
      <c r="AF731" s="195">
        <f>'09-22 KP Int Load &amp; Marg Loss'!N721</f>
        <v>545.21</v>
      </c>
      <c r="AG731" s="302">
        <f>'09-22 KP Int Load &amp; Marg Loss'!V721</f>
        <v>7.54</v>
      </c>
      <c r="AH731" s="67">
        <f>'09-22 Gen Pivot'!W725</f>
        <v>0</v>
      </c>
      <c r="AJ731" s="197">
        <f>'09-22 Gen Pivot'!Y725</f>
        <v>0</v>
      </c>
      <c r="AL731" s="29">
        <f t="shared" si="277"/>
        <v>0</v>
      </c>
      <c r="AN731" s="29">
        <f t="shared" si="278"/>
        <v>0</v>
      </c>
      <c r="AP731" s="33">
        <f t="shared" si="279"/>
        <v>0</v>
      </c>
      <c r="AR731" s="197">
        <f>'09-22 Gen Pivot'!X725</f>
        <v>1404.9</v>
      </c>
    </row>
    <row r="732" spans="1:44" ht="15.75" thickBot="1" x14ac:dyDescent="0.3">
      <c r="A732" s="202"/>
      <c r="B732" s="124"/>
      <c r="C732" s="124"/>
      <c r="D732" s="128" t="s">
        <v>11</v>
      </c>
      <c r="E732" s="65">
        <f>SUM(E12:E731)</f>
        <v>0</v>
      </c>
      <c r="F732" s="125"/>
      <c r="G732" s="126"/>
      <c r="H732" s="65">
        <f>SUM(H12:H731)</f>
        <v>295085.05899999966</v>
      </c>
      <c r="I732" s="65">
        <f>SUM(I12:I731)</f>
        <v>6880.7900000000027</v>
      </c>
      <c r="J732" s="59"/>
      <c r="K732" s="127"/>
      <c r="L732" s="65">
        <f>SUM(L12:L731)</f>
        <v>133246.42929999993</v>
      </c>
      <c r="M732" s="65">
        <f>SUM(M12:M731)</f>
        <v>204523.75</v>
      </c>
      <c r="N732" s="333">
        <f>SUM(N12:N731)</f>
        <v>435153.98</v>
      </c>
      <c r="O732" s="60"/>
      <c r="P732" s="60"/>
      <c r="Q732" s="60"/>
      <c r="R732" s="61"/>
      <c r="S732" s="61"/>
      <c r="T732" s="61"/>
      <c r="U732" s="66"/>
      <c r="V732" s="186"/>
      <c r="W732" s="62"/>
      <c r="X732" s="63"/>
      <c r="Y732" s="63"/>
      <c r="Z732" s="247"/>
      <c r="AA732" s="190"/>
      <c r="AB732" s="64"/>
      <c r="AE732" s="65">
        <f>SUM(AE12:AE731)</f>
        <v>133246.42929999993</v>
      </c>
      <c r="AF732" s="65">
        <f>SUM(AF12:AF731)</f>
        <v>435153.98</v>
      </c>
      <c r="AG732" s="65"/>
      <c r="AH732" s="65">
        <f>SUM(AH12:AH731)</f>
        <v>204523.75</v>
      </c>
      <c r="AJ732" s="65">
        <f>SUM(AJ12:AJ731)</f>
        <v>199336.90000000002</v>
      </c>
      <c r="AL732" s="29"/>
      <c r="AN732" s="29"/>
      <c r="AP732" s="33"/>
      <c r="AR732" s="65">
        <f>SUM(AR12:AR731)</f>
        <v>1011528.0000000116</v>
      </c>
    </row>
    <row r="733" spans="1:44" ht="15.75" thickBot="1" x14ac:dyDescent="0.3">
      <c r="H733" s="57"/>
      <c r="I733" s="57"/>
      <c r="J733" s="57"/>
      <c r="K733" s="129"/>
      <c r="L733" s="57"/>
      <c r="M733" s="35"/>
      <c r="N733" s="35"/>
      <c r="O733" s="35"/>
      <c r="P733" s="35"/>
      <c r="Q733" s="57"/>
      <c r="R733" s="165">
        <f>SUM(R12:R731)</f>
        <v>0</v>
      </c>
      <c r="S733" s="165">
        <f>SUM(S12:S731)</f>
        <v>0</v>
      </c>
      <c r="T733" s="165">
        <f>SUM(T12:T731)</f>
        <v>0</v>
      </c>
      <c r="U733" s="164">
        <f>IF((R733+S733+T733)=0,0,V733/(R733+S733+T733))</f>
        <v>0</v>
      </c>
      <c r="V733" s="187">
        <f>SUM(V12:V731)</f>
        <v>0</v>
      </c>
      <c r="Z733" s="248">
        <f>IF((R733+S733+T733)=0,0,AA733/(R733+S733+T733))</f>
        <v>0</v>
      </c>
      <c r="AA733" s="187">
        <f>SUM(AA12:AA731)</f>
        <v>0</v>
      </c>
      <c r="AB733" s="231">
        <f>SUM(AB12:AB731)</f>
        <v>0</v>
      </c>
      <c r="AE733" s="55"/>
      <c r="AH733" s="55"/>
      <c r="AJ733" s="55"/>
      <c r="AR733" s="55"/>
    </row>
    <row r="734" spans="1:44" ht="45.75" thickBot="1" x14ac:dyDescent="0.3">
      <c r="R734" s="166"/>
      <c r="S734" s="166"/>
      <c r="T734" s="166"/>
      <c r="U734" s="173" t="s">
        <v>178</v>
      </c>
      <c r="V734" s="188" t="s">
        <v>189</v>
      </c>
      <c r="Z734" s="173" t="s">
        <v>215</v>
      </c>
      <c r="AA734" s="188" t="s">
        <v>188</v>
      </c>
      <c r="AB734" s="230">
        <f>IF((R733+S733+T733)=0,0,AB733/(R733+S733+T733))</f>
        <v>0</v>
      </c>
      <c r="AC734" s="178"/>
      <c r="AE734" s="55"/>
      <c r="AH734" s="55"/>
      <c r="AJ734" s="55"/>
      <c r="AR734" s="55"/>
    </row>
    <row r="735" spans="1:44" ht="15.75" thickBot="1" x14ac:dyDescent="0.3">
      <c r="AA735" s="55"/>
      <c r="AB735" s="28"/>
      <c r="AE735" s="55"/>
      <c r="AH735" s="55"/>
      <c r="AJ735" s="55"/>
      <c r="AR735" s="55"/>
    </row>
    <row r="736" spans="1:44" ht="15.75" thickBot="1" x14ac:dyDescent="0.3">
      <c r="R736" s="192">
        <f>(R733+S733+T733)*1000</f>
        <v>0</v>
      </c>
      <c r="S736" s="24" t="s">
        <v>180</v>
      </c>
      <c r="AA736" s="55"/>
      <c r="AE736" s="55"/>
      <c r="AH736" s="55"/>
      <c r="AJ736" s="55"/>
      <c r="AR736" s="55"/>
    </row>
    <row r="737" spans="3:49" ht="60" x14ac:dyDescent="0.25">
      <c r="R737" s="173" t="s">
        <v>179</v>
      </c>
      <c r="AA737" s="55"/>
      <c r="AB737" s="55"/>
      <c r="AC737" s="55"/>
      <c r="AD737" s="55"/>
      <c r="AE737" s="55"/>
      <c r="AH737" s="55"/>
      <c r="AI737" s="55"/>
      <c r="AJ737" s="55"/>
      <c r="AK737" s="55"/>
      <c r="AL737" s="55"/>
      <c r="AM737" s="55"/>
      <c r="AN737" s="55"/>
      <c r="AO737" s="55"/>
      <c r="AP737" s="55"/>
      <c r="AQ737" s="55"/>
      <c r="AR737" s="55"/>
      <c r="AS737" s="55"/>
      <c r="AT737" s="55"/>
      <c r="AU737" s="55"/>
      <c r="AV737" s="55"/>
      <c r="AW737" s="55"/>
    </row>
    <row r="738" spans="3:49" hidden="1" x14ac:dyDescent="0.25">
      <c r="C738" s="130" t="s">
        <v>125</v>
      </c>
      <c r="D738" s="52"/>
      <c r="E738" s="52"/>
      <c r="F738" s="52"/>
      <c r="G738" s="52"/>
      <c r="H738" s="52"/>
      <c r="I738" s="52"/>
      <c r="J738" s="52"/>
      <c r="K738" s="52"/>
      <c r="M738" s="55"/>
      <c r="AA738" s="55"/>
      <c r="AB738" s="55"/>
      <c r="AC738" s="55"/>
      <c r="AD738" s="55"/>
      <c r="AE738" s="55"/>
      <c r="AH738" s="55"/>
      <c r="AI738" s="55"/>
      <c r="AJ738" s="55"/>
      <c r="AK738" s="55"/>
      <c r="AL738" s="55"/>
      <c r="AM738" s="55"/>
      <c r="AN738" s="55"/>
      <c r="AO738" s="55"/>
      <c r="AP738" s="55"/>
      <c r="AQ738" s="55"/>
      <c r="AR738" s="55"/>
      <c r="AS738" s="55"/>
      <c r="AT738" s="55"/>
      <c r="AU738" s="55"/>
      <c r="AV738" s="55"/>
      <c r="AW738" s="55"/>
    </row>
    <row r="739" spans="3:49" x14ac:dyDescent="0.25">
      <c r="AA739" s="55"/>
      <c r="AB739" s="55"/>
      <c r="AC739" s="55"/>
      <c r="AD739" s="55"/>
      <c r="AE739" s="55"/>
      <c r="AH739" s="55"/>
      <c r="AI739" s="55"/>
      <c r="AJ739" s="55"/>
      <c r="AK739" s="55"/>
      <c r="AL739" s="55"/>
      <c r="AM739" s="55"/>
      <c r="AN739" s="55"/>
      <c r="AO739" s="55"/>
      <c r="AP739" s="55"/>
      <c r="AQ739" s="55"/>
      <c r="AR739" s="55"/>
      <c r="AS739" s="55"/>
      <c r="AT739" s="55"/>
      <c r="AU739" s="55"/>
      <c r="AV739" s="55"/>
      <c r="AW739" s="55"/>
    </row>
    <row r="740" spans="3:49" x14ac:dyDescent="0.25">
      <c r="AA740" s="55"/>
      <c r="AB740" s="55"/>
      <c r="AC740" s="55"/>
      <c r="AD740" s="55"/>
      <c r="AE740" s="55"/>
      <c r="AH740" s="55"/>
      <c r="AI740" s="55"/>
      <c r="AJ740" s="55"/>
      <c r="AK740" s="55"/>
      <c r="AL740" s="55"/>
      <c r="AM740" s="55"/>
      <c r="AN740" s="55"/>
      <c r="AO740" s="55"/>
      <c r="AP740" s="55"/>
      <c r="AQ740" s="55"/>
      <c r="AR740" s="55"/>
      <c r="AS740" s="55"/>
      <c r="AT740" s="55"/>
      <c r="AU740" s="55"/>
      <c r="AV740" s="55"/>
      <c r="AW740" s="55"/>
    </row>
    <row r="741" spans="3:49" x14ac:dyDescent="0.25">
      <c r="AA741" s="55"/>
      <c r="AB741" s="55"/>
      <c r="AC741" s="55"/>
      <c r="AD741" s="55"/>
      <c r="AE741" s="55"/>
      <c r="AH741" s="55"/>
      <c r="AI741" s="55"/>
      <c r="AJ741" s="55"/>
      <c r="AK741" s="55"/>
      <c r="AL741" s="55"/>
      <c r="AM741" s="55"/>
      <c r="AN741" s="55"/>
      <c r="AO741" s="55"/>
      <c r="AP741" s="55"/>
      <c r="AQ741" s="55"/>
      <c r="AR741" s="55"/>
      <c r="AS741" s="55"/>
      <c r="AT741" s="55"/>
      <c r="AU741" s="55"/>
      <c r="AV741" s="55"/>
      <c r="AW741" s="55"/>
    </row>
    <row r="742" spans="3:49" x14ac:dyDescent="0.25">
      <c r="AA742" s="55"/>
      <c r="AB742" s="55"/>
      <c r="AC742" s="55"/>
      <c r="AD742" s="55"/>
      <c r="AE742" s="55"/>
      <c r="AH742" s="55"/>
      <c r="AI742" s="55"/>
      <c r="AJ742" s="55"/>
      <c r="AK742" s="55"/>
      <c r="AL742" s="55"/>
      <c r="AM742" s="55"/>
      <c r="AN742" s="55"/>
      <c r="AO742" s="55"/>
      <c r="AP742" s="55"/>
      <c r="AQ742" s="55"/>
      <c r="AR742" s="55"/>
      <c r="AS742" s="55"/>
      <c r="AT742" s="55"/>
      <c r="AU742" s="55"/>
      <c r="AV742" s="55"/>
      <c r="AW742" s="55"/>
    </row>
    <row r="743" spans="3:49" x14ac:dyDescent="0.25">
      <c r="AA743" s="55"/>
      <c r="AB743" s="55"/>
      <c r="AC743" s="55"/>
      <c r="AD743" s="55"/>
      <c r="AE743" s="55"/>
      <c r="AH743" s="55"/>
      <c r="AI743" s="55"/>
      <c r="AJ743" s="55"/>
      <c r="AK743" s="55"/>
      <c r="AL743" s="55"/>
      <c r="AM743" s="55"/>
      <c r="AN743" s="55"/>
      <c r="AO743" s="55"/>
      <c r="AP743" s="55"/>
      <c r="AQ743" s="55"/>
      <c r="AR743" s="55"/>
      <c r="AS743" s="55"/>
      <c r="AT743" s="55"/>
      <c r="AU743" s="55"/>
      <c r="AV743" s="55"/>
      <c r="AW743" s="55"/>
    </row>
    <row r="744" spans="3:49" x14ac:dyDescent="0.25">
      <c r="AA744" s="55"/>
      <c r="AB744" s="55"/>
      <c r="AC744" s="55"/>
      <c r="AD744" s="55"/>
      <c r="AE744" s="55"/>
      <c r="AH744" s="55"/>
      <c r="AI744" s="55"/>
      <c r="AJ744" s="55"/>
      <c r="AK744" s="55"/>
      <c r="AL744" s="55"/>
      <c r="AM744" s="55"/>
      <c r="AN744" s="55"/>
      <c r="AO744" s="55"/>
      <c r="AP744" s="55"/>
      <c r="AQ744" s="55"/>
      <c r="AR744" s="55"/>
      <c r="AS744" s="55"/>
      <c r="AT744" s="55"/>
      <c r="AU744" s="55"/>
      <c r="AV744" s="55"/>
      <c r="AW744" s="55"/>
    </row>
    <row r="745" spans="3:49" x14ac:dyDescent="0.25">
      <c r="AA745" s="55"/>
      <c r="AB745" s="55"/>
      <c r="AC745" s="55"/>
      <c r="AD745" s="55"/>
      <c r="AE745" s="55"/>
      <c r="AH745" s="55"/>
      <c r="AI745" s="55"/>
      <c r="AJ745" s="55"/>
      <c r="AK745" s="55"/>
      <c r="AL745" s="55"/>
      <c r="AM745" s="55"/>
      <c r="AN745" s="55"/>
      <c r="AO745" s="55"/>
      <c r="AP745" s="55"/>
      <c r="AQ745" s="55"/>
      <c r="AR745" s="55"/>
      <c r="AS745" s="55"/>
      <c r="AT745" s="55"/>
      <c r="AU745" s="55"/>
      <c r="AV745" s="55"/>
      <c r="AW745" s="55"/>
    </row>
    <row r="746" spans="3:49" x14ac:dyDescent="0.25">
      <c r="AA746" s="55"/>
      <c r="AB746" s="55"/>
      <c r="AC746" s="55"/>
      <c r="AD746" s="55"/>
      <c r="AE746" s="55"/>
      <c r="AH746" s="55"/>
      <c r="AI746" s="55"/>
      <c r="AJ746" s="55"/>
      <c r="AK746" s="55"/>
      <c r="AL746" s="55"/>
      <c r="AM746" s="55"/>
      <c r="AN746" s="55"/>
      <c r="AO746" s="55"/>
      <c r="AP746" s="55"/>
      <c r="AQ746" s="55"/>
      <c r="AR746" s="55"/>
      <c r="AS746" s="55"/>
      <c r="AT746" s="55"/>
      <c r="AU746" s="55"/>
      <c r="AV746" s="55"/>
      <c r="AW746" s="55"/>
    </row>
    <row r="747" spans="3:49" x14ac:dyDescent="0.25">
      <c r="AA747" s="55"/>
      <c r="AB747" s="55"/>
      <c r="AC747" s="55"/>
      <c r="AD747" s="55"/>
      <c r="AE747" s="55"/>
      <c r="AH747" s="55"/>
      <c r="AI747" s="55"/>
      <c r="AJ747" s="55"/>
      <c r="AK747" s="55"/>
      <c r="AL747" s="55"/>
      <c r="AM747" s="55"/>
      <c r="AN747" s="55"/>
      <c r="AO747" s="55"/>
      <c r="AP747" s="55"/>
      <c r="AQ747" s="55"/>
      <c r="AR747" s="55"/>
      <c r="AS747" s="55"/>
      <c r="AT747" s="55"/>
      <c r="AU747" s="55"/>
      <c r="AV747" s="55"/>
      <c r="AW747" s="55"/>
    </row>
    <row r="748" spans="3:49" x14ac:dyDescent="0.25">
      <c r="AA748" s="55"/>
      <c r="AB748" s="55"/>
      <c r="AC748" s="55"/>
      <c r="AD748" s="55"/>
      <c r="AE748" s="55"/>
      <c r="AH748" s="55"/>
      <c r="AI748" s="55"/>
      <c r="AJ748" s="55"/>
      <c r="AK748" s="55"/>
      <c r="AL748" s="55"/>
      <c r="AM748" s="55"/>
      <c r="AN748" s="55"/>
      <c r="AO748" s="55"/>
      <c r="AP748" s="55"/>
      <c r="AQ748" s="55"/>
      <c r="AR748" s="55"/>
      <c r="AS748" s="55"/>
      <c r="AT748" s="55"/>
      <c r="AU748" s="55"/>
      <c r="AV748" s="55"/>
      <c r="AW748" s="55"/>
    </row>
    <row r="749" spans="3:49" x14ac:dyDescent="0.25">
      <c r="AA749" s="55"/>
      <c r="AB749" s="55"/>
      <c r="AC749" s="55"/>
      <c r="AD749" s="55"/>
      <c r="AE749" s="55"/>
      <c r="AH749" s="55"/>
      <c r="AI749" s="55"/>
      <c r="AJ749" s="55"/>
      <c r="AK749" s="55"/>
      <c r="AL749" s="55"/>
      <c r="AM749" s="55"/>
      <c r="AN749" s="55"/>
      <c r="AO749" s="55"/>
      <c r="AP749" s="55"/>
      <c r="AQ749" s="55"/>
      <c r="AR749" s="55"/>
      <c r="AS749" s="55"/>
      <c r="AT749" s="55"/>
      <c r="AU749" s="55"/>
      <c r="AV749" s="55"/>
      <c r="AW749" s="55"/>
    </row>
    <row r="750" spans="3:49" x14ac:dyDescent="0.25">
      <c r="AA750" s="55"/>
      <c r="AB750" s="55"/>
      <c r="AC750" s="55"/>
      <c r="AD750" s="55"/>
      <c r="AE750" s="55"/>
      <c r="AH750" s="55"/>
      <c r="AI750" s="55"/>
      <c r="AJ750" s="55"/>
      <c r="AK750" s="55"/>
      <c r="AL750" s="55"/>
      <c r="AM750" s="55"/>
      <c r="AN750" s="55"/>
      <c r="AO750" s="55"/>
      <c r="AP750" s="55"/>
      <c r="AQ750" s="55"/>
      <c r="AR750" s="55"/>
      <c r="AS750" s="55"/>
      <c r="AT750" s="55"/>
      <c r="AU750" s="55"/>
      <c r="AV750" s="55"/>
      <c r="AW750" s="55"/>
    </row>
    <row r="751" spans="3:49" x14ac:dyDescent="0.25">
      <c r="AA751" s="55"/>
      <c r="AB751" s="55"/>
      <c r="AC751" s="55"/>
      <c r="AD751" s="55"/>
      <c r="AE751" s="55"/>
      <c r="AH751" s="55"/>
      <c r="AI751" s="55"/>
      <c r="AJ751" s="55"/>
      <c r="AK751" s="55"/>
      <c r="AL751" s="55"/>
      <c r="AM751" s="55"/>
      <c r="AN751" s="55"/>
      <c r="AO751" s="55"/>
      <c r="AP751" s="55"/>
      <c r="AQ751" s="55"/>
      <c r="AR751" s="55"/>
      <c r="AS751" s="55"/>
      <c r="AT751" s="55"/>
      <c r="AU751" s="55"/>
      <c r="AV751" s="55"/>
      <c r="AW751" s="55"/>
    </row>
    <row r="752" spans="3:49" x14ac:dyDescent="0.25">
      <c r="AA752" s="55"/>
      <c r="AB752" s="55"/>
      <c r="AC752" s="55"/>
      <c r="AD752" s="55"/>
      <c r="AE752" s="55"/>
      <c r="AH752" s="55"/>
      <c r="AI752" s="55"/>
      <c r="AJ752" s="55"/>
      <c r="AK752" s="55"/>
      <c r="AL752" s="55"/>
      <c r="AM752" s="55"/>
      <c r="AN752" s="55"/>
      <c r="AO752" s="55"/>
      <c r="AP752" s="55"/>
      <c r="AQ752" s="55"/>
      <c r="AR752" s="55"/>
      <c r="AS752" s="55"/>
      <c r="AT752" s="55"/>
      <c r="AU752" s="55"/>
      <c r="AV752" s="55"/>
      <c r="AW752" s="55"/>
    </row>
    <row r="753" spans="27:49" x14ac:dyDescent="0.25">
      <c r="AA753" s="55"/>
      <c r="AB753" s="55"/>
      <c r="AC753" s="55"/>
      <c r="AD753" s="55"/>
      <c r="AE753" s="55"/>
      <c r="AH753" s="55"/>
      <c r="AI753" s="55"/>
      <c r="AJ753" s="55"/>
      <c r="AK753" s="55"/>
      <c r="AL753" s="55"/>
      <c r="AM753" s="55"/>
      <c r="AN753" s="55"/>
      <c r="AO753" s="55"/>
      <c r="AP753" s="55"/>
      <c r="AQ753" s="55"/>
      <c r="AR753" s="55"/>
      <c r="AS753" s="55"/>
      <c r="AT753" s="55"/>
      <c r="AU753" s="55"/>
      <c r="AV753" s="55"/>
      <c r="AW753" s="55"/>
    </row>
    <row r="754" spans="27:49" x14ac:dyDescent="0.25">
      <c r="AA754" s="55"/>
      <c r="AB754" s="55"/>
      <c r="AC754" s="55"/>
      <c r="AD754" s="55"/>
      <c r="AE754" s="55"/>
      <c r="AH754" s="55"/>
      <c r="AI754" s="55"/>
      <c r="AJ754" s="55"/>
      <c r="AK754" s="55"/>
      <c r="AL754" s="55"/>
      <c r="AM754" s="55"/>
      <c r="AN754" s="55"/>
      <c r="AO754" s="55"/>
      <c r="AP754" s="55"/>
      <c r="AQ754" s="55"/>
      <c r="AR754" s="55"/>
      <c r="AS754" s="55"/>
      <c r="AT754" s="55"/>
      <c r="AU754" s="55"/>
      <c r="AV754" s="55"/>
      <c r="AW754" s="55"/>
    </row>
    <row r="755" spans="27:49" x14ac:dyDescent="0.25">
      <c r="AA755" s="55"/>
      <c r="AB755" s="55"/>
      <c r="AC755" s="55"/>
      <c r="AD755" s="55"/>
      <c r="AE755" s="55"/>
      <c r="AH755" s="55"/>
      <c r="AI755" s="55"/>
      <c r="AJ755" s="55"/>
      <c r="AK755" s="55"/>
      <c r="AL755" s="55"/>
      <c r="AM755" s="55"/>
      <c r="AN755" s="55"/>
      <c r="AO755" s="55"/>
      <c r="AP755" s="55"/>
      <c r="AQ755" s="55"/>
      <c r="AR755" s="55"/>
      <c r="AS755" s="55"/>
      <c r="AT755" s="55"/>
      <c r="AU755" s="55"/>
      <c r="AV755" s="55"/>
      <c r="AW755" s="55"/>
    </row>
    <row r="756" spans="27:49" x14ac:dyDescent="0.25">
      <c r="AA756" s="55"/>
      <c r="AB756" s="55"/>
      <c r="AC756" s="55"/>
      <c r="AD756" s="55"/>
      <c r="AE756" s="55"/>
      <c r="AH756" s="55"/>
      <c r="AI756" s="55"/>
      <c r="AJ756" s="55"/>
      <c r="AK756" s="55"/>
      <c r="AL756" s="55"/>
      <c r="AM756" s="55"/>
      <c r="AN756" s="55"/>
      <c r="AO756" s="55"/>
      <c r="AP756" s="55"/>
      <c r="AQ756" s="55"/>
      <c r="AR756" s="55"/>
      <c r="AS756" s="55"/>
      <c r="AT756" s="55"/>
      <c r="AU756" s="55"/>
      <c r="AV756" s="55"/>
      <c r="AW756" s="55"/>
    </row>
    <row r="757" spans="27:49" x14ac:dyDescent="0.25">
      <c r="AA757" s="55"/>
      <c r="AB757" s="55"/>
      <c r="AC757" s="55"/>
      <c r="AD757" s="55"/>
      <c r="AE757" s="55"/>
      <c r="AH757" s="55"/>
      <c r="AI757" s="55"/>
      <c r="AJ757" s="55"/>
      <c r="AK757" s="55"/>
      <c r="AL757" s="55"/>
      <c r="AM757" s="55"/>
      <c r="AN757" s="55"/>
      <c r="AO757" s="55"/>
      <c r="AP757" s="55"/>
      <c r="AQ757" s="55"/>
      <c r="AR757" s="55"/>
      <c r="AS757" s="55"/>
      <c r="AT757" s="55"/>
      <c r="AU757" s="55"/>
      <c r="AV757" s="55"/>
      <c r="AW757" s="55"/>
    </row>
    <row r="758" spans="27:49" x14ac:dyDescent="0.25">
      <c r="AA758" s="55"/>
      <c r="AB758" s="55"/>
      <c r="AC758" s="55"/>
      <c r="AD758" s="55"/>
      <c r="AE758" s="55"/>
      <c r="AH758" s="55"/>
      <c r="AI758" s="55"/>
      <c r="AJ758" s="55"/>
      <c r="AK758" s="55"/>
      <c r="AL758" s="55"/>
      <c r="AM758" s="55"/>
      <c r="AN758" s="55"/>
      <c r="AO758" s="55"/>
      <c r="AP758" s="55"/>
      <c r="AQ758" s="55"/>
      <c r="AR758" s="55"/>
      <c r="AS758" s="55"/>
      <c r="AT758" s="55"/>
      <c r="AU758" s="55"/>
      <c r="AV758" s="55"/>
      <c r="AW758" s="55"/>
    </row>
    <row r="759" spans="27:49" x14ac:dyDescent="0.25">
      <c r="AA759" s="55"/>
      <c r="AB759" s="55"/>
      <c r="AC759" s="55"/>
      <c r="AD759" s="55"/>
      <c r="AE759" s="55"/>
      <c r="AH759" s="55"/>
      <c r="AI759" s="55"/>
      <c r="AJ759" s="55"/>
      <c r="AK759" s="55"/>
      <c r="AL759" s="55"/>
      <c r="AM759" s="55"/>
      <c r="AN759" s="55"/>
      <c r="AO759" s="55"/>
      <c r="AP759" s="55"/>
      <c r="AQ759" s="55"/>
      <c r="AR759" s="55"/>
      <c r="AS759" s="55"/>
      <c r="AT759" s="55"/>
      <c r="AU759" s="55"/>
      <c r="AV759" s="55"/>
      <c r="AW759" s="55"/>
    </row>
    <row r="760" spans="27:49" x14ac:dyDescent="0.25">
      <c r="AA760" s="55"/>
      <c r="AB760" s="55"/>
      <c r="AC760" s="55"/>
      <c r="AD760" s="55"/>
      <c r="AE760" s="55"/>
      <c r="AH760" s="55"/>
      <c r="AI760" s="55"/>
      <c r="AJ760" s="55"/>
      <c r="AK760" s="55"/>
      <c r="AL760" s="55"/>
      <c r="AM760" s="55"/>
      <c r="AN760" s="55"/>
      <c r="AO760" s="55"/>
      <c r="AP760" s="55"/>
      <c r="AQ760" s="55"/>
      <c r="AR760" s="55"/>
      <c r="AS760" s="55"/>
      <c r="AT760" s="55"/>
      <c r="AU760" s="55"/>
      <c r="AV760" s="55"/>
      <c r="AW760" s="55"/>
    </row>
    <row r="761" spans="27:49" x14ac:dyDescent="0.25">
      <c r="AA761" s="55"/>
      <c r="AB761" s="55"/>
      <c r="AC761" s="55"/>
      <c r="AD761" s="55"/>
      <c r="AE761" s="55"/>
      <c r="AH761" s="55"/>
      <c r="AI761" s="55"/>
      <c r="AJ761" s="55"/>
      <c r="AK761" s="55"/>
      <c r="AL761" s="55"/>
      <c r="AM761" s="55"/>
      <c r="AN761" s="55"/>
      <c r="AO761" s="55"/>
      <c r="AP761" s="55"/>
      <c r="AQ761" s="55"/>
      <c r="AR761" s="55"/>
      <c r="AS761" s="55"/>
      <c r="AT761" s="55"/>
      <c r="AU761" s="55"/>
      <c r="AV761" s="55"/>
      <c r="AW761" s="55"/>
    </row>
    <row r="762" spans="27:49" x14ac:dyDescent="0.25">
      <c r="AA762" s="55"/>
      <c r="AB762" s="55"/>
      <c r="AC762" s="55"/>
      <c r="AD762" s="55"/>
      <c r="AE762" s="55"/>
      <c r="AH762" s="55"/>
      <c r="AI762" s="55"/>
      <c r="AJ762" s="55"/>
      <c r="AK762" s="55"/>
      <c r="AL762" s="55"/>
      <c r="AM762" s="55"/>
      <c r="AN762" s="55"/>
      <c r="AO762" s="55"/>
      <c r="AP762" s="55"/>
      <c r="AQ762" s="55"/>
      <c r="AR762" s="55"/>
      <c r="AS762" s="55"/>
      <c r="AT762" s="55"/>
      <c r="AU762" s="55"/>
      <c r="AV762" s="55"/>
      <c r="AW762" s="55"/>
    </row>
    <row r="763" spans="27:49" x14ac:dyDescent="0.25">
      <c r="AA763" s="55"/>
      <c r="AB763" s="55"/>
      <c r="AC763" s="55"/>
      <c r="AD763" s="55"/>
      <c r="AE763" s="55"/>
      <c r="AH763" s="55"/>
      <c r="AI763" s="55"/>
      <c r="AJ763" s="55"/>
      <c r="AK763" s="55"/>
      <c r="AL763" s="55"/>
      <c r="AM763" s="55"/>
      <c r="AN763" s="55"/>
      <c r="AO763" s="55"/>
      <c r="AP763" s="55"/>
      <c r="AQ763" s="55"/>
      <c r="AR763" s="55"/>
      <c r="AS763" s="55"/>
      <c r="AT763" s="55"/>
      <c r="AU763" s="55"/>
      <c r="AV763" s="55"/>
      <c r="AW763" s="55"/>
    </row>
    <row r="764" spans="27:49" x14ac:dyDescent="0.25">
      <c r="AA764" s="55"/>
      <c r="AB764" s="55"/>
      <c r="AC764" s="55"/>
      <c r="AD764" s="55"/>
      <c r="AE764" s="55"/>
      <c r="AH764" s="55"/>
      <c r="AI764" s="55"/>
      <c r="AJ764" s="55"/>
      <c r="AK764" s="55"/>
      <c r="AL764" s="55"/>
      <c r="AM764" s="55"/>
      <c r="AN764" s="55"/>
      <c r="AO764" s="55"/>
      <c r="AP764" s="55"/>
      <c r="AQ764" s="55"/>
      <c r="AR764" s="55"/>
      <c r="AS764" s="55"/>
      <c r="AT764" s="55"/>
      <c r="AU764" s="55"/>
      <c r="AV764" s="55"/>
      <c r="AW764" s="55"/>
    </row>
    <row r="765" spans="27:49" x14ac:dyDescent="0.25">
      <c r="AA765" s="55"/>
      <c r="AB765" s="55"/>
      <c r="AC765" s="55"/>
      <c r="AD765" s="55"/>
      <c r="AE765" s="55"/>
      <c r="AH765" s="55"/>
      <c r="AI765" s="55"/>
      <c r="AJ765" s="55"/>
      <c r="AK765" s="55"/>
      <c r="AL765" s="55"/>
      <c r="AM765" s="55"/>
      <c r="AN765" s="55"/>
      <c r="AO765" s="55"/>
      <c r="AP765" s="55"/>
      <c r="AQ765" s="55"/>
      <c r="AR765" s="55"/>
      <c r="AS765" s="55"/>
      <c r="AT765" s="55"/>
      <c r="AU765" s="55"/>
      <c r="AV765" s="55"/>
      <c r="AW765" s="55"/>
    </row>
    <row r="766" spans="27:49" x14ac:dyDescent="0.25">
      <c r="AA766" s="55"/>
      <c r="AB766" s="55"/>
      <c r="AC766" s="55"/>
      <c r="AD766" s="55"/>
      <c r="AE766" s="55"/>
      <c r="AH766" s="55"/>
      <c r="AI766" s="55"/>
      <c r="AJ766" s="55"/>
      <c r="AK766" s="55"/>
      <c r="AL766" s="55"/>
      <c r="AM766" s="55"/>
      <c r="AN766" s="55"/>
      <c r="AO766" s="55"/>
      <c r="AP766" s="55"/>
      <c r="AQ766" s="55"/>
      <c r="AR766" s="55"/>
      <c r="AS766" s="55"/>
      <c r="AT766" s="55"/>
      <c r="AU766" s="55"/>
      <c r="AV766" s="55"/>
      <c r="AW766" s="55"/>
    </row>
    <row r="767" spans="27:49" x14ac:dyDescent="0.25">
      <c r="AA767" s="55"/>
      <c r="AB767" s="55"/>
      <c r="AC767" s="55"/>
      <c r="AD767" s="55"/>
      <c r="AE767" s="55"/>
      <c r="AH767" s="55"/>
      <c r="AI767" s="55"/>
      <c r="AJ767" s="55"/>
      <c r="AK767" s="55"/>
      <c r="AL767" s="55"/>
      <c r="AM767" s="55"/>
      <c r="AN767" s="55"/>
      <c r="AO767" s="55"/>
      <c r="AP767" s="55"/>
      <c r="AQ767" s="55"/>
      <c r="AR767" s="55"/>
      <c r="AS767" s="55"/>
      <c r="AT767" s="55"/>
      <c r="AU767" s="55"/>
      <c r="AV767" s="55"/>
      <c r="AW767" s="55"/>
    </row>
    <row r="768" spans="27:49" x14ac:dyDescent="0.25">
      <c r="AA768" s="55"/>
      <c r="AB768" s="55"/>
      <c r="AC768" s="55"/>
      <c r="AD768" s="55"/>
      <c r="AE768" s="55"/>
      <c r="AH768" s="55"/>
      <c r="AI768" s="55"/>
      <c r="AJ768" s="55"/>
      <c r="AK768" s="55"/>
      <c r="AL768" s="55"/>
      <c r="AM768" s="55"/>
      <c r="AN768" s="55"/>
      <c r="AO768" s="55"/>
      <c r="AP768" s="55"/>
      <c r="AQ768" s="55"/>
      <c r="AR768" s="55"/>
      <c r="AS768" s="55"/>
      <c r="AT768" s="55"/>
      <c r="AU768" s="55"/>
      <c r="AV768" s="55"/>
      <c r="AW768" s="55"/>
    </row>
    <row r="769" spans="27:49" x14ac:dyDescent="0.25">
      <c r="AA769" s="55"/>
      <c r="AB769" s="55"/>
      <c r="AC769" s="55"/>
      <c r="AD769" s="55"/>
      <c r="AE769" s="55"/>
      <c r="AH769" s="55"/>
      <c r="AI769" s="55"/>
      <c r="AJ769" s="55"/>
      <c r="AK769" s="55"/>
      <c r="AL769" s="55"/>
      <c r="AM769" s="55"/>
      <c r="AN769" s="55"/>
      <c r="AO769" s="55"/>
      <c r="AP769" s="55"/>
      <c r="AQ769" s="55"/>
      <c r="AR769" s="55"/>
      <c r="AS769" s="55"/>
      <c r="AT769" s="55"/>
      <c r="AU769" s="55"/>
      <c r="AV769" s="55"/>
      <c r="AW769" s="55"/>
    </row>
    <row r="770" spans="27:49" x14ac:dyDescent="0.25">
      <c r="AA770" s="55"/>
      <c r="AB770" s="55"/>
      <c r="AC770" s="55"/>
      <c r="AD770" s="55"/>
      <c r="AE770" s="55"/>
      <c r="AH770" s="55"/>
      <c r="AI770" s="55"/>
      <c r="AJ770" s="55"/>
      <c r="AK770" s="55"/>
      <c r="AL770" s="55"/>
      <c r="AM770" s="55"/>
      <c r="AN770" s="55"/>
      <c r="AO770" s="55"/>
      <c r="AP770" s="55"/>
      <c r="AQ770" s="55"/>
      <c r="AR770" s="55"/>
      <c r="AS770" s="55"/>
      <c r="AT770" s="55"/>
      <c r="AU770" s="55"/>
      <c r="AV770" s="55"/>
      <c r="AW770" s="55"/>
    </row>
    <row r="771" spans="27:49" x14ac:dyDescent="0.25">
      <c r="AA771" s="55"/>
      <c r="AB771" s="55"/>
      <c r="AC771" s="55"/>
      <c r="AD771" s="55"/>
      <c r="AE771" s="55"/>
      <c r="AH771" s="55"/>
      <c r="AI771" s="55"/>
      <c r="AJ771" s="55"/>
      <c r="AK771" s="55"/>
      <c r="AL771" s="55"/>
      <c r="AM771" s="55"/>
      <c r="AN771" s="55"/>
      <c r="AO771" s="55"/>
      <c r="AP771" s="55"/>
      <c r="AQ771" s="55"/>
      <c r="AR771" s="55"/>
      <c r="AS771" s="55"/>
      <c r="AT771" s="55"/>
      <c r="AU771" s="55"/>
      <c r="AV771" s="55"/>
      <c r="AW771" s="55"/>
    </row>
    <row r="772" spans="27:49" x14ac:dyDescent="0.25">
      <c r="AA772" s="55"/>
      <c r="AB772" s="55"/>
      <c r="AC772" s="55"/>
      <c r="AD772" s="55"/>
      <c r="AE772" s="55"/>
      <c r="AH772" s="55"/>
      <c r="AI772" s="55"/>
      <c r="AJ772" s="55"/>
      <c r="AK772" s="55"/>
      <c r="AL772" s="55"/>
      <c r="AM772" s="55"/>
      <c r="AN772" s="55"/>
      <c r="AO772" s="55"/>
      <c r="AP772" s="55"/>
      <c r="AQ772" s="55"/>
      <c r="AR772" s="55"/>
      <c r="AS772" s="55"/>
      <c r="AT772" s="55"/>
      <c r="AU772" s="55"/>
      <c r="AV772" s="55"/>
      <c r="AW772" s="55"/>
    </row>
    <row r="773" spans="27:49" x14ac:dyDescent="0.25">
      <c r="AA773" s="55"/>
      <c r="AB773" s="55"/>
      <c r="AC773" s="55"/>
      <c r="AD773" s="55"/>
      <c r="AE773" s="55"/>
      <c r="AH773" s="55"/>
      <c r="AI773" s="55"/>
      <c r="AJ773" s="55"/>
      <c r="AK773" s="55"/>
      <c r="AL773" s="55"/>
      <c r="AM773" s="55"/>
      <c r="AN773" s="55"/>
      <c r="AO773" s="55"/>
      <c r="AP773" s="55"/>
      <c r="AQ773" s="55"/>
      <c r="AR773" s="55"/>
      <c r="AS773" s="55"/>
      <c r="AT773" s="55"/>
      <c r="AU773" s="55"/>
      <c r="AV773" s="55"/>
      <c r="AW773" s="55"/>
    </row>
    <row r="774" spans="27:49" x14ac:dyDescent="0.25">
      <c r="AA774" s="55"/>
      <c r="AB774" s="55"/>
      <c r="AC774" s="55"/>
      <c r="AD774" s="55"/>
      <c r="AE774" s="55"/>
      <c r="AH774" s="55"/>
      <c r="AI774" s="55"/>
      <c r="AJ774" s="55"/>
      <c r="AK774" s="55"/>
      <c r="AL774" s="55"/>
      <c r="AM774" s="55"/>
      <c r="AN774" s="55"/>
      <c r="AO774" s="55"/>
      <c r="AP774" s="55"/>
      <c r="AQ774" s="55"/>
      <c r="AR774" s="55"/>
      <c r="AS774" s="55"/>
      <c r="AT774" s="55"/>
      <c r="AU774" s="55"/>
      <c r="AV774" s="55"/>
      <c r="AW774" s="55"/>
    </row>
    <row r="775" spans="27:49" x14ac:dyDescent="0.25">
      <c r="AA775" s="55"/>
      <c r="AB775" s="55"/>
      <c r="AC775" s="55"/>
      <c r="AD775" s="55"/>
      <c r="AE775" s="55"/>
      <c r="AH775" s="55"/>
      <c r="AI775" s="55"/>
      <c r="AJ775" s="55"/>
      <c r="AK775" s="55"/>
      <c r="AL775" s="55"/>
      <c r="AM775" s="55"/>
      <c r="AN775" s="55"/>
      <c r="AO775" s="55"/>
      <c r="AP775" s="55"/>
      <c r="AQ775" s="55"/>
      <c r="AR775" s="55"/>
      <c r="AS775" s="55"/>
      <c r="AT775" s="55"/>
      <c r="AU775" s="55"/>
      <c r="AV775" s="55"/>
      <c r="AW775" s="55"/>
    </row>
    <row r="776" spans="27:49" x14ac:dyDescent="0.25">
      <c r="AA776" s="55"/>
      <c r="AB776" s="55"/>
      <c r="AC776" s="55"/>
      <c r="AD776" s="55"/>
      <c r="AE776" s="55"/>
      <c r="AH776" s="55"/>
      <c r="AI776" s="55"/>
      <c r="AJ776" s="55"/>
      <c r="AK776" s="55"/>
      <c r="AL776" s="55"/>
      <c r="AM776" s="55"/>
      <c r="AN776" s="55"/>
      <c r="AO776" s="55"/>
      <c r="AP776" s="55"/>
      <c r="AQ776" s="55"/>
      <c r="AR776" s="55"/>
      <c r="AS776" s="55"/>
      <c r="AT776" s="55"/>
      <c r="AU776" s="55"/>
      <c r="AV776" s="55"/>
      <c r="AW776" s="55"/>
    </row>
    <row r="777" spans="27:49" x14ac:dyDescent="0.25">
      <c r="AA777" s="55"/>
      <c r="AB777" s="55"/>
      <c r="AC777" s="55"/>
      <c r="AD777" s="55"/>
      <c r="AE777" s="55"/>
      <c r="AH777" s="55"/>
      <c r="AI777" s="55"/>
      <c r="AJ777" s="55"/>
      <c r="AK777" s="55"/>
      <c r="AL777" s="55"/>
      <c r="AM777" s="55"/>
      <c r="AN777" s="55"/>
      <c r="AO777" s="55"/>
      <c r="AP777" s="55"/>
      <c r="AQ777" s="55"/>
      <c r="AR777" s="55"/>
      <c r="AS777" s="55"/>
      <c r="AT777" s="55"/>
      <c r="AU777" s="55"/>
      <c r="AV777" s="55"/>
      <c r="AW777" s="55"/>
    </row>
    <row r="778" spans="27:49" x14ac:dyDescent="0.25">
      <c r="AA778" s="55"/>
      <c r="AB778" s="55"/>
      <c r="AC778" s="55"/>
      <c r="AD778" s="55"/>
      <c r="AE778" s="55"/>
      <c r="AH778" s="55"/>
      <c r="AI778" s="55"/>
      <c r="AJ778" s="55"/>
      <c r="AK778" s="55"/>
      <c r="AL778" s="55"/>
      <c r="AM778" s="55"/>
      <c r="AN778" s="55"/>
      <c r="AO778" s="55"/>
      <c r="AP778" s="55"/>
      <c r="AQ778" s="55"/>
      <c r="AR778" s="55"/>
      <c r="AS778" s="55"/>
      <c r="AT778" s="55"/>
      <c r="AU778" s="55"/>
      <c r="AV778" s="55"/>
      <c r="AW778" s="55"/>
    </row>
    <row r="779" spans="27:49" x14ac:dyDescent="0.25">
      <c r="AA779" s="55"/>
      <c r="AB779" s="55"/>
      <c r="AC779" s="55"/>
      <c r="AD779" s="55"/>
      <c r="AE779" s="55"/>
      <c r="AH779" s="55"/>
      <c r="AI779" s="55"/>
      <c r="AJ779" s="55"/>
      <c r="AK779" s="55"/>
      <c r="AL779" s="55"/>
      <c r="AM779" s="55"/>
      <c r="AN779" s="55"/>
      <c r="AO779" s="55"/>
      <c r="AP779" s="55"/>
      <c r="AQ779" s="55"/>
      <c r="AR779" s="55"/>
      <c r="AS779" s="55"/>
      <c r="AT779" s="55"/>
      <c r="AU779" s="55"/>
      <c r="AV779" s="55"/>
      <c r="AW779" s="55"/>
    </row>
    <row r="780" spans="27:49" x14ac:dyDescent="0.25">
      <c r="AA780" s="55"/>
      <c r="AB780" s="55"/>
      <c r="AC780" s="55"/>
      <c r="AD780" s="55"/>
      <c r="AE780" s="55"/>
      <c r="AH780" s="55"/>
      <c r="AI780" s="55"/>
      <c r="AJ780" s="55"/>
      <c r="AK780" s="55"/>
      <c r="AL780" s="55"/>
      <c r="AM780" s="55"/>
      <c r="AN780" s="55"/>
      <c r="AO780" s="55"/>
      <c r="AP780" s="55"/>
      <c r="AQ780" s="55"/>
      <c r="AR780" s="55"/>
      <c r="AS780" s="55"/>
      <c r="AT780" s="55"/>
      <c r="AU780" s="55"/>
      <c r="AV780" s="55"/>
      <c r="AW780" s="55"/>
    </row>
    <row r="781" spans="27:49" x14ac:dyDescent="0.25">
      <c r="AA781" s="55"/>
      <c r="AB781" s="55"/>
      <c r="AC781" s="55"/>
      <c r="AD781" s="55"/>
      <c r="AE781" s="55"/>
      <c r="AH781" s="55"/>
      <c r="AI781" s="55"/>
      <c r="AJ781" s="55"/>
      <c r="AK781" s="55"/>
      <c r="AL781" s="55"/>
      <c r="AM781" s="55"/>
      <c r="AN781" s="55"/>
      <c r="AO781" s="55"/>
      <c r="AP781" s="55"/>
      <c r="AQ781" s="55"/>
      <c r="AR781" s="55"/>
      <c r="AS781" s="55"/>
      <c r="AT781" s="55"/>
      <c r="AU781" s="55"/>
      <c r="AV781" s="55"/>
      <c r="AW781" s="55"/>
    </row>
    <row r="782" spans="27:49" x14ac:dyDescent="0.25">
      <c r="AA782" s="55"/>
      <c r="AB782" s="55"/>
      <c r="AC782" s="55"/>
      <c r="AD782" s="55"/>
      <c r="AE782" s="55"/>
      <c r="AH782" s="55"/>
      <c r="AI782" s="55"/>
      <c r="AJ782" s="55"/>
      <c r="AK782" s="55"/>
      <c r="AL782" s="55"/>
      <c r="AM782" s="55"/>
      <c r="AN782" s="55"/>
      <c r="AO782" s="55"/>
      <c r="AP782" s="55"/>
      <c r="AQ782" s="55"/>
      <c r="AR782" s="55"/>
      <c r="AS782" s="55"/>
      <c r="AT782" s="55"/>
      <c r="AU782" s="55"/>
      <c r="AV782" s="55"/>
      <c r="AW782" s="55"/>
    </row>
    <row r="783" spans="27:49" x14ac:dyDescent="0.25">
      <c r="AA783" s="55"/>
      <c r="AB783" s="55"/>
      <c r="AC783" s="55"/>
      <c r="AD783" s="55"/>
      <c r="AE783" s="55"/>
      <c r="AH783" s="55"/>
      <c r="AI783" s="55"/>
      <c r="AJ783" s="55"/>
      <c r="AK783" s="55"/>
      <c r="AL783" s="55"/>
      <c r="AM783" s="55"/>
      <c r="AN783" s="55"/>
      <c r="AO783" s="55"/>
      <c r="AP783" s="55"/>
      <c r="AQ783" s="55"/>
      <c r="AR783" s="55"/>
      <c r="AS783" s="55"/>
      <c r="AT783" s="55"/>
      <c r="AU783" s="55"/>
      <c r="AV783" s="55"/>
      <c r="AW783" s="55"/>
    </row>
    <row r="784" spans="27:49" x14ac:dyDescent="0.25">
      <c r="AA784" s="55"/>
      <c r="AB784" s="55"/>
      <c r="AC784" s="55"/>
      <c r="AD784" s="55"/>
      <c r="AE784" s="55"/>
      <c r="AH784" s="55"/>
      <c r="AI784" s="55"/>
      <c r="AJ784" s="55"/>
      <c r="AK784" s="55"/>
      <c r="AL784" s="55"/>
      <c r="AM784" s="55"/>
      <c r="AN784" s="55"/>
      <c r="AO784" s="55"/>
      <c r="AP784" s="55"/>
      <c r="AQ784" s="55"/>
      <c r="AR784" s="55"/>
      <c r="AS784" s="55"/>
      <c r="AT784" s="55"/>
      <c r="AU784" s="55"/>
      <c r="AV784" s="55"/>
      <c r="AW784" s="55"/>
    </row>
    <row r="785" spans="27:49" x14ac:dyDescent="0.25">
      <c r="AA785" s="55"/>
      <c r="AB785" s="55"/>
      <c r="AC785" s="55"/>
      <c r="AD785" s="55"/>
      <c r="AE785" s="55"/>
      <c r="AH785" s="55"/>
      <c r="AI785" s="55"/>
      <c r="AJ785" s="55"/>
      <c r="AK785" s="55"/>
      <c r="AL785" s="55"/>
      <c r="AM785" s="55"/>
      <c r="AN785" s="55"/>
      <c r="AO785" s="55"/>
      <c r="AP785" s="55"/>
      <c r="AQ785" s="55"/>
      <c r="AR785" s="55"/>
      <c r="AS785" s="55"/>
      <c r="AT785" s="55"/>
      <c r="AU785" s="55"/>
      <c r="AV785" s="55"/>
      <c r="AW785" s="55"/>
    </row>
    <row r="786" spans="27:49" x14ac:dyDescent="0.25">
      <c r="AA786" s="55"/>
      <c r="AB786" s="55"/>
      <c r="AC786" s="55"/>
      <c r="AD786" s="55"/>
      <c r="AE786" s="55"/>
      <c r="AH786" s="55"/>
      <c r="AI786" s="55"/>
      <c r="AJ786" s="55"/>
      <c r="AK786" s="55"/>
      <c r="AL786" s="55"/>
      <c r="AM786" s="55"/>
      <c r="AN786" s="55"/>
      <c r="AO786" s="55"/>
      <c r="AP786" s="55"/>
      <c r="AQ786" s="55"/>
      <c r="AR786" s="55"/>
      <c r="AS786" s="55"/>
      <c r="AT786" s="55"/>
      <c r="AU786" s="55"/>
      <c r="AV786" s="55"/>
      <c r="AW786" s="55"/>
    </row>
    <row r="787" spans="27:49" x14ac:dyDescent="0.25">
      <c r="AA787" s="55"/>
      <c r="AB787" s="55"/>
      <c r="AC787" s="55"/>
      <c r="AD787" s="55"/>
      <c r="AE787" s="55"/>
      <c r="AH787" s="55"/>
      <c r="AI787" s="55"/>
      <c r="AJ787" s="55"/>
      <c r="AK787" s="55"/>
      <c r="AL787" s="55"/>
      <c r="AM787" s="55"/>
      <c r="AN787" s="55"/>
      <c r="AO787" s="55"/>
      <c r="AP787" s="55"/>
      <c r="AQ787" s="55"/>
      <c r="AR787" s="55"/>
      <c r="AS787" s="55"/>
      <c r="AT787" s="55"/>
      <c r="AU787" s="55"/>
      <c r="AV787" s="55"/>
      <c r="AW787" s="55"/>
    </row>
    <row r="788" spans="27:49" x14ac:dyDescent="0.25">
      <c r="AA788" s="55"/>
      <c r="AB788" s="55"/>
      <c r="AC788" s="55"/>
      <c r="AD788" s="55"/>
      <c r="AE788" s="55"/>
      <c r="AH788" s="55"/>
      <c r="AI788" s="55"/>
      <c r="AJ788" s="55"/>
      <c r="AK788" s="55"/>
      <c r="AL788" s="55"/>
      <c r="AM788" s="55"/>
      <c r="AN788" s="55"/>
      <c r="AO788" s="55"/>
      <c r="AP788" s="55"/>
      <c r="AQ788" s="55"/>
      <c r="AR788" s="55"/>
      <c r="AS788" s="55"/>
      <c r="AT788" s="55"/>
      <c r="AU788" s="55"/>
      <c r="AV788" s="55"/>
      <c r="AW788" s="55"/>
    </row>
    <row r="789" spans="27:49" x14ac:dyDescent="0.25">
      <c r="AA789" s="55"/>
      <c r="AB789" s="55"/>
      <c r="AC789" s="55"/>
      <c r="AD789" s="55"/>
      <c r="AE789" s="55"/>
      <c r="AH789" s="55"/>
      <c r="AI789" s="55"/>
      <c r="AJ789" s="55"/>
      <c r="AK789" s="55"/>
      <c r="AL789" s="55"/>
      <c r="AM789" s="55"/>
      <c r="AN789" s="55"/>
      <c r="AO789" s="55"/>
      <c r="AP789" s="55"/>
      <c r="AQ789" s="55"/>
      <c r="AR789" s="55"/>
      <c r="AS789" s="55"/>
      <c r="AT789" s="55"/>
      <c r="AU789" s="55"/>
      <c r="AV789" s="55"/>
      <c r="AW789" s="55"/>
    </row>
    <row r="790" spans="27:49" x14ac:dyDescent="0.25">
      <c r="AA790" s="55"/>
      <c r="AB790" s="55"/>
      <c r="AC790" s="55"/>
      <c r="AD790" s="55"/>
      <c r="AE790" s="55"/>
      <c r="AH790" s="55"/>
      <c r="AI790" s="55"/>
      <c r="AJ790" s="55"/>
      <c r="AK790" s="55"/>
      <c r="AL790" s="55"/>
      <c r="AM790" s="55"/>
      <c r="AN790" s="55"/>
      <c r="AO790" s="55"/>
      <c r="AP790" s="55"/>
      <c r="AQ790" s="55"/>
      <c r="AR790" s="55"/>
      <c r="AS790" s="55"/>
      <c r="AT790" s="55"/>
      <c r="AU790" s="55"/>
      <c r="AV790" s="55"/>
      <c r="AW790" s="55"/>
    </row>
    <row r="791" spans="27:49" x14ac:dyDescent="0.25">
      <c r="AA791" s="55"/>
      <c r="AB791" s="55"/>
      <c r="AC791" s="55"/>
      <c r="AD791" s="55"/>
      <c r="AE791" s="55"/>
      <c r="AH791" s="55"/>
      <c r="AI791" s="55"/>
      <c r="AJ791" s="55"/>
      <c r="AK791" s="55"/>
      <c r="AL791" s="55"/>
      <c r="AM791" s="55"/>
      <c r="AN791" s="55"/>
      <c r="AO791" s="55"/>
      <c r="AP791" s="55"/>
      <c r="AQ791" s="55"/>
      <c r="AR791" s="55"/>
      <c r="AS791" s="55"/>
      <c r="AT791" s="55"/>
      <c r="AU791" s="55"/>
      <c r="AV791" s="55"/>
      <c r="AW791" s="55"/>
    </row>
    <row r="792" spans="27:49" x14ac:dyDescent="0.25">
      <c r="AA792" s="55"/>
      <c r="AB792" s="55"/>
      <c r="AC792" s="55"/>
      <c r="AD792" s="55"/>
      <c r="AE792" s="55"/>
      <c r="AH792" s="55"/>
      <c r="AI792" s="55"/>
      <c r="AJ792" s="55"/>
      <c r="AK792" s="55"/>
      <c r="AL792" s="55"/>
      <c r="AM792" s="55"/>
      <c r="AN792" s="55"/>
      <c r="AO792" s="55"/>
      <c r="AP792" s="55"/>
      <c r="AQ792" s="55"/>
      <c r="AR792" s="55"/>
      <c r="AS792" s="55"/>
      <c r="AT792" s="55"/>
      <c r="AU792" s="55"/>
      <c r="AV792" s="55"/>
      <c r="AW792" s="55"/>
    </row>
    <row r="793" spans="27:49" x14ac:dyDescent="0.25">
      <c r="AA793" s="55"/>
      <c r="AB793" s="55"/>
      <c r="AC793" s="55"/>
      <c r="AD793" s="55"/>
      <c r="AE793" s="55"/>
      <c r="AH793" s="55"/>
      <c r="AI793" s="55"/>
      <c r="AJ793" s="55"/>
      <c r="AK793" s="55"/>
      <c r="AL793" s="55"/>
      <c r="AM793" s="55"/>
      <c r="AN793" s="55"/>
      <c r="AO793" s="55"/>
      <c r="AP793" s="55"/>
      <c r="AQ793" s="55"/>
      <c r="AR793" s="55"/>
      <c r="AS793" s="55"/>
      <c r="AT793" s="55"/>
      <c r="AU793" s="55"/>
      <c r="AV793" s="55"/>
      <c r="AW793" s="55"/>
    </row>
    <row r="794" spans="27:49" x14ac:dyDescent="0.25">
      <c r="AA794" s="55"/>
      <c r="AB794" s="55"/>
      <c r="AC794" s="55"/>
      <c r="AD794" s="55"/>
      <c r="AE794" s="55"/>
      <c r="AH794" s="55"/>
      <c r="AI794" s="55"/>
      <c r="AJ794" s="55"/>
      <c r="AK794" s="55"/>
      <c r="AL794" s="55"/>
      <c r="AM794" s="55"/>
      <c r="AN794" s="55"/>
      <c r="AO794" s="55"/>
      <c r="AP794" s="55"/>
      <c r="AQ794" s="55"/>
      <c r="AR794" s="55"/>
      <c r="AS794" s="55"/>
      <c r="AT794" s="55"/>
      <c r="AU794" s="55"/>
      <c r="AV794" s="55"/>
      <c r="AW794" s="55"/>
    </row>
    <row r="795" spans="27:49" x14ac:dyDescent="0.25">
      <c r="AA795" s="55"/>
      <c r="AB795" s="55"/>
      <c r="AC795" s="55"/>
      <c r="AD795" s="55"/>
      <c r="AE795" s="55"/>
      <c r="AH795" s="55"/>
      <c r="AI795" s="55"/>
      <c r="AJ795" s="55"/>
      <c r="AK795" s="55"/>
      <c r="AL795" s="55"/>
      <c r="AM795" s="55"/>
      <c r="AN795" s="55"/>
      <c r="AO795" s="55"/>
      <c r="AP795" s="55"/>
      <c r="AQ795" s="55"/>
      <c r="AR795" s="55"/>
      <c r="AS795" s="55"/>
      <c r="AT795" s="55"/>
      <c r="AU795" s="55"/>
      <c r="AV795" s="55"/>
      <c r="AW795" s="55"/>
    </row>
    <row r="796" spans="27:49" x14ac:dyDescent="0.25">
      <c r="AA796" s="55"/>
      <c r="AB796" s="55"/>
      <c r="AC796" s="55"/>
      <c r="AD796" s="55"/>
      <c r="AE796" s="55"/>
      <c r="AH796" s="55"/>
      <c r="AI796" s="55"/>
      <c r="AJ796" s="55"/>
      <c r="AK796" s="55"/>
      <c r="AL796" s="55"/>
      <c r="AM796" s="55"/>
      <c r="AN796" s="55"/>
      <c r="AO796" s="55"/>
      <c r="AP796" s="55"/>
      <c r="AQ796" s="55"/>
      <c r="AR796" s="55"/>
      <c r="AS796" s="55"/>
      <c r="AT796" s="55"/>
      <c r="AU796" s="55"/>
      <c r="AV796" s="55"/>
      <c r="AW796" s="55"/>
    </row>
    <row r="797" spans="27:49" x14ac:dyDescent="0.25">
      <c r="AA797" s="55"/>
      <c r="AB797" s="55"/>
      <c r="AC797" s="55"/>
      <c r="AD797" s="55"/>
      <c r="AE797" s="55"/>
      <c r="AH797" s="55"/>
      <c r="AI797" s="55"/>
      <c r="AJ797" s="55"/>
      <c r="AK797" s="55"/>
      <c r="AL797" s="55"/>
      <c r="AM797" s="55"/>
      <c r="AN797" s="55"/>
      <c r="AO797" s="55"/>
      <c r="AP797" s="55"/>
      <c r="AQ797" s="55"/>
      <c r="AR797" s="55"/>
      <c r="AS797" s="55"/>
      <c r="AT797" s="55"/>
      <c r="AU797" s="55"/>
      <c r="AV797" s="55"/>
      <c r="AW797" s="55"/>
    </row>
    <row r="798" spans="27:49" x14ac:dyDescent="0.25">
      <c r="AA798" s="55"/>
      <c r="AB798" s="55"/>
      <c r="AC798" s="55"/>
      <c r="AD798" s="55"/>
      <c r="AE798" s="55"/>
      <c r="AH798" s="55"/>
      <c r="AI798" s="55"/>
      <c r="AJ798" s="55"/>
      <c r="AK798" s="55"/>
      <c r="AL798" s="55"/>
      <c r="AM798" s="55"/>
      <c r="AN798" s="55"/>
      <c r="AO798" s="55"/>
      <c r="AP798" s="55"/>
      <c r="AQ798" s="55"/>
      <c r="AR798" s="55"/>
      <c r="AS798" s="55"/>
      <c r="AT798" s="55"/>
      <c r="AU798" s="55"/>
      <c r="AV798" s="55"/>
      <c r="AW798" s="55"/>
    </row>
    <row r="799" spans="27:49" x14ac:dyDescent="0.25">
      <c r="AA799" s="55"/>
      <c r="AB799" s="55"/>
      <c r="AC799" s="55"/>
      <c r="AD799" s="55"/>
      <c r="AE799" s="55"/>
      <c r="AH799" s="55"/>
      <c r="AI799" s="55"/>
      <c r="AJ799" s="55"/>
      <c r="AK799" s="55"/>
      <c r="AL799" s="55"/>
      <c r="AM799" s="55"/>
      <c r="AN799" s="55"/>
      <c r="AO799" s="55"/>
      <c r="AP799" s="55"/>
      <c r="AQ799" s="55"/>
      <c r="AR799" s="55"/>
      <c r="AS799" s="55"/>
      <c r="AT799" s="55"/>
      <c r="AU799" s="55"/>
      <c r="AV799" s="55"/>
      <c r="AW799" s="55"/>
    </row>
    <row r="800" spans="27:49" x14ac:dyDescent="0.25">
      <c r="AA800" s="55"/>
      <c r="AB800" s="55"/>
      <c r="AC800" s="55"/>
      <c r="AD800" s="55"/>
      <c r="AE800" s="55"/>
      <c r="AH800" s="55"/>
      <c r="AI800" s="55"/>
      <c r="AJ800" s="55"/>
      <c r="AK800" s="55"/>
      <c r="AL800" s="55"/>
      <c r="AM800" s="55"/>
      <c r="AN800" s="55"/>
      <c r="AO800" s="55"/>
      <c r="AP800" s="55"/>
      <c r="AQ800" s="55"/>
      <c r="AR800" s="55"/>
      <c r="AS800" s="55"/>
      <c r="AT800" s="55"/>
      <c r="AU800" s="55"/>
      <c r="AV800" s="55"/>
      <c r="AW800" s="55"/>
    </row>
    <row r="801" spans="27:49" x14ac:dyDescent="0.25">
      <c r="AA801" s="55"/>
      <c r="AB801" s="55"/>
      <c r="AC801" s="55"/>
      <c r="AD801" s="55"/>
      <c r="AE801" s="55"/>
      <c r="AH801" s="55"/>
      <c r="AI801" s="55"/>
      <c r="AJ801" s="55"/>
      <c r="AK801" s="55"/>
      <c r="AL801" s="55"/>
      <c r="AM801" s="55"/>
      <c r="AN801" s="55"/>
      <c r="AO801" s="55"/>
      <c r="AP801" s="55"/>
      <c r="AQ801" s="55"/>
      <c r="AR801" s="55"/>
      <c r="AS801" s="55"/>
      <c r="AT801" s="55"/>
      <c r="AU801" s="55"/>
      <c r="AV801" s="55"/>
      <c r="AW801" s="55"/>
    </row>
    <row r="802" spans="27:49" x14ac:dyDescent="0.25">
      <c r="AA802" s="55"/>
      <c r="AB802" s="55"/>
      <c r="AC802" s="55"/>
      <c r="AD802" s="55"/>
      <c r="AE802" s="55"/>
      <c r="AH802" s="55"/>
      <c r="AI802" s="55"/>
      <c r="AJ802" s="55"/>
      <c r="AK802" s="55"/>
      <c r="AL802" s="55"/>
      <c r="AM802" s="55"/>
      <c r="AN802" s="55"/>
      <c r="AO802" s="55"/>
      <c r="AP802" s="55"/>
      <c r="AQ802" s="55"/>
      <c r="AR802" s="55"/>
      <c r="AS802" s="55"/>
      <c r="AT802" s="55"/>
      <c r="AU802" s="55"/>
      <c r="AV802" s="55"/>
      <c r="AW802" s="55"/>
    </row>
    <row r="803" spans="27:49" x14ac:dyDescent="0.25">
      <c r="AA803" s="55"/>
      <c r="AB803" s="55"/>
      <c r="AC803" s="55"/>
      <c r="AD803" s="55"/>
      <c r="AE803" s="55"/>
      <c r="AH803" s="55"/>
      <c r="AI803" s="55"/>
      <c r="AJ803" s="55"/>
      <c r="AK803" s="55"/>
      <c r="AL803" s="55"/>
      <c r="AM803" s="55"/>
      <c r="AN803" s="55"/>
      <c r="AO803" s="55"/>
      <c r="AP803" s="55"/>
      <c r="AQ803" s="55"/>
      <c r="AR803" s="55"/>
      <c r="AS803" s="55"/>
      <c r="AT803" s="55"/>
      <c r="AU803" s="55"/>
      <c r="AV803" s="55"/>
      <c r="AW803" s="55"/>
    </row>
    <row r="804" spans="27:49" x14ac:dyDescent="0.25">
      <c r="AA804" s="55"/>
      <c r="AB804" s="55"/>
      <c r="AC804" s="55"/>
      <c r="AD804" s="55"/>
      <c r="AE804" s="55"/>
      <c r="AH804" s="55"/>
      <c r="AI804" s="55"/>
      <c r="AJ804" s="55"/>
      <c r="AK804" s="55"/>
      <c r="AL804" s="55"/>
      <c r="AM804" s="55"/>
      <c r="AN804" s="55"/>
      <c r="AO804" s="55"/>
      <c r="AP804" s="55"/>
      <c r="AQ804" s="55"/>
      <c r="AR804" s="55"/>
      <c r="AS804" s="55"/>
      <c r="AT804" s="55"/>
      <c r="AU804" s="55"/>
      <c r="AV804" s="55"/>
      <c r="AW804" s="55"/>
    </row>
    <row r="805" spans="27:49" x14ac:dyDescent="0.25">
      <c r="AA805" s="55"/>
      <c r="AB805" s="55"/>
      <c r="AC805" s="55"/>
      <c r="AD805" s="55"/>
      <c r="AE805" s="55"/>
      <c r="AH805" s="55"/>
      <c r="AI805" s="55"/>
      <c r="AJ805" s="55"/>
      <c r="AK805" s="55"/>
      <c r="AL805" s="55"/>
      <c r="AM805" s="55"/>
      <c r="AN805" s="55"/>
      <c r="AO805" s="55"/>
      <c r="AP805" s="55"/>
      <c r="AQ805" s="55"/>
      <c r="AR805" s="55"/>
      <c r="AS805" s="55"/>
      <c r="AT805" s="55"/>
      <c r="AU805" s="55"/>
      <c r="AV805" s="55"/>
      <c r="AW805" s="55"/>
    </row>
    <row r="806" spans="27:49" x14ac:dyDescent="0.25">
      <c r="AA806" s="55"/>
      <c r="AB806" s="55"/>
      <c r="AC806" s="55"/>
      <c r="AD806" s="55"/>
      <c r="AE806" s="55"/>
      <c r="AH806" s="55"/>
      <c r="AI806" s="55"/>
      <c r="AJ806" s="55"/>
      <c r="AK806" s="55"/>
      <c r="AL806" s="55"/>
      <c r="AM806" s="55"/>
      <c r="AN806" s="55"/>
      <c r="AO806" s="55"/>
      <c r="AP806" s="55"/>
      <c r="AQ806" s="55"/>
      <c r="AR806" s="55"/>
      <c r="AS806" s="55"/>
      <c r="AT806" s="55"/>
      <c r="AU806" s="55"/>
      <c r="AV806" s="55"/>
      <c r="AW806" s="55"/>
    </row>
    <row r="807" spans="27:49" x14ac:dyDescent="0.25">
      <c r="AA807" s="55"/>
      <c r="AB807" s="55"/>
      <c r="AC807" s="55"/>
      <c r="AD807" s="55"/>
      <c r="AE807" s="55"/>
      <c r="AH807" s="55"/>
      <c r="AI807" s="55"/>
      <c r="AJ807" s="55"/>
      <c r="AK807" s="55"/>
      <c r="AL807" s="55"/>
      <c r="AM807" s="55"/>
      <c r="AN807" s="55"/>
      <c r="AO807" s="55"/>
      <c r="AP807" s="55"/>
      <c r="AQ807" s="55"/>
      <c r="AR807" s="55"/>
      <c r="AS807" s="55"/>
      <c r="AT807" s="55"/>
      <c r="AU807" s="55"/>
      <c r="AV807" s="55"/>
      <c r="AW807" s="55"/>
    </row>
    <row r="808" spans="27:49" x14ac:dyDescent="0.25">
      <c r="AA808" s="55"/>
      <c r="AB808" s="55"/>
      <c r="AC808" s="55"/>
      <c r="AD808" s="55"/>
      <c r="AE808" s="55"/>
      <c r="AH808" s="55"/>
      <c r="AI808" s="55"/>
      <c r="AJ808" s="55"/>
      <c r="AK808" s="55"/>
      <c r="AL808" s="55"/>
      <c r="AM808" s="55"/>
      <c r="AN808" s="55"/>
      <c r="AO808" s="55"/>
      <c r="AP808" s="55"/>
      <c r="AQ808" s="55"/>
      <c r="AR808" s="55"/>
      <c r="AS808" s="55"/>
      <c r="AT808" s="55"/>
      <c r="AU808" s="55"/>
      <c r="AV808" s="55"/>
      <c r="AW808" s="55"/>
    </row>
    <row r="809" spans="27:49" x14ac:dyDescent="0.25">
      <c r="AA809" s="55"/>
      <c r="AB809" s="55"/>
      <c r="AC809" s="55"/>
      <c r="AD809" s="55"/>
      <c r="AE809" s="55"/>
      <c r="AH809" s="55"/>
      <c r="AI809" s="55"/>
      <c r="AJ809" s="55"/>
      <c r="AK809" s="55"/>
      <c r="AL809" s="55"/>
      <c r="AM809" s="55"/>
      <c r="AN809" s="55"/>
      <c r="AO809" s="55"/>
      <c r="AP809" s="55"/>
      <c r="AQ809" s="55"/>
      <c r="AR809" s="55"/>
      <c r="AS809" s="55"/>
      <c r="AT809" s="55"/>
      <c r="AU809" s="55"/>
      <c r="AV809" s="55"/>
      <c r="AW809" s="55"/>
    </row>
    <row r="810" spans="27:49" x14ac:dyDescent="0.25">
      <c r="AA810" s="55"/>
      <c r="AB810" s="55"/>
      <c r="AC810" s="55"/>
      <c r="AD810" s="55"/>
      <c r="AE810" s="55"/>
      <c r="AH810" s="55"/>
      <c r="AI810" s="55"/>
      <c r="AJ810" s="55"/>
      <c r="AK810" s="55"/>
      <c r="AL810" s="55"/>
      <c r="AM810" s="55"/>
      <c r="AN810" s="55"/>
      <c r="AO810" s="55"/>
      <c r="AP810" s="55"/>
      <c r="AQ810" s="55"/>
      <c r="AR810" s="55"/>
      <c r="AS810" s="55"/>
      <c r="AT810" s="55"/>
      <c r="AU810" s="55"/>
      <c r="AV810" s="55"/>
      <c r="AW810" s="55"/>
    </row>
    <row r="811" spans="27:49" x14ac:dyDescent="0.25">
      <c r="AA811" s="55"/>
      <c r="AB811" s="55"/>
      <c r="AC811" s="55"/>
      <c r="AD811" s="55"/>
      <c r="AE811" s="55"/>
      <c r="AH811" s="55"/>
      <c r="AI811" s="55"/>
      <c r="AJ811" s="55"/>
      <c r="AK811" s="55"/>
      <c r="AL811" s="55"/>
      <c r="AM811" s="55"/>
      <c r="AN811" s="55"/>
      <c r="AO811" s="55"/>
      <c r="AP811" s="55"/>
      <c r="AQ811" s="55"/>
      <c r="AR811" s="55"/>
      <c r="AS811" s="55"/>
      <c r="AT811" s="55"/>
      <c r="AU811" s="55"/>
      <c r="AV811" s="55"/>
      <c r="AW811" s="55"/>
    </row>
    <row r="812" spans="27:49" x14ac:dyDescent="0.25">
      <c r="AA812" s="55"/>
      <c r="AB812" s="55"/>
      <c r="AC812" s="55"/>
      <c r="AD812" s="55"/>
      <c r="AE812" s="55"/>
      <c r="AH812" s="55"/>
      <c r="AI812" s="55"/>
      <c r="AJ812" s="55"/>
      <c r="AK812" s="55"/>
      <c r="AL812" s="55"/>
      <c r="AM812" s="55"/>
      <c r="AN812" s="55"/>
      <c r="AO812" s="55"/>
      <c r="AP812" s="55"/>
      <c r="AQ812" s="55"/>
      <c r="AR812" s="55"/>
      <c r="AS812" s="55"/>
      <c r="AT812" s="55"/>
      <c r="AU812" s="55"/>
      <c r="AV812" s="55"/>
      <c r="AW812" s="55"/>
    </row>
    <row r="813" spans="27:49" x14ac:dyDescent="0.25">
      <c r="AA813" s="55"/>
      <c r="AB813" s="55"/>
      <c r="AC813" s="55"/>
      <c r="AD813" s="55"/>
      <c r="AE813" s="55"/>
      <c r="AH813" s="55"/>
      <c r="AI813" s="55"/>
      <c r="AJ813" s="55"/>
      <c r="AK813" s="55"/>
      <c r="AL813" s="55"/>
      <c r="AM813" s="55"/>
      <c r="AN813" s="55"/>
      <c r="AO813" s="55"/>
      <c r="AP813" s="55"/>
      <c r="AQ813" s="55"/>
      <c r="AR813" s="55"/>
      <c r="AS813" s="55"/>
      <c r="AT813" s="55"/>
      <c r="AU813" s="55"/>
      <c r="AV813" s="55"/>
      <c r="AW813" s="55"/>
    </row>
    <row r="814" spans="27:49" x14ac:dyDescent="0.25">
      <c r="AA814" s="55"/>
      <c r="AB814" s="55"/>
      <c r="AC814" s="55"/>
      <c r="AD814" s="55"/>
      <c r="AE814" s="55"/>
      <c r="AH814" s="55"/>
      <c r="AI814" s="55"/>
      <c r="AJ814" s="55"/>
      <c r="AK814" s="55"/>
      <c r="AL814" s="55"/>
      <c r="AM814" s="55"/>
      <c r="AN814" s="55"/>
      <c r="AO814" s="55"/>
      <c r="AP814" s="55"/>
      <c r="AQ814" s="55"/>
      <c r="AR814" s="55"/>
      <c r="AS814" s="55"/>
      <c r="AT814" s="55"/>
      <c r="AU814" s="55"/>
      <c r="AV814" s="55"/>
      <c r="AW814" s="55"/>
    </row>
    <row r="815" spans="27:49" x14ac:dyDescent="0.25">
      <c r="AA815" s="55"/>
      <c r="AB815" s="55"/>
      <c r="AC815" s="55"/>
      <c r="AD815" s="55"/>
      <c r="AE815" s="55"/>
      <c r="AH815" s="55"/>
      <c r="AI815" s="55"/>
      <c r="AJ815" s="55"/>
      <c r="AK815" s="55"/>
      <c r="AL815" s="55"/>
      <c r="AM815" s="55"/>
      <c r="AN815" s="55"/>
      <c r="AO815" s="55"/>
      <c r="AP815" s="55"/>
      <c r="AQ815" s="55"/>
      <c r="AR815" s="55"/>
      <c r="AS815" s="55"/>
      <c r="AT815" s="55"/>
      <c r="AU815" s="55"/>
      <c r="AV815" s="55"/>
      <c r="AW815" s="55"/>
    </row>
    <row r="816" spans="27:49" x14ac:dyDescent="0.25">
      <c r="AA816" s="55"/>
      <c r="AB816" s="55"/>
      <c r="AC816" s="55"/>
      <c r="AD816" s="55"/>
      <c r="AE816" s="55"/>
      <c r="AH816" s="55"/>
      <c r="AI816" s="55"/>
      <c r="AJ816" s="55"/>
      <c r="AK816" s="55"/>
      <c r="AL816" s="55"/>
      <c r="AM816" s="55"/>
      <c r="AN816" s="55"/>
      <c r="AO816" s="55"/>
      <c r="AP816" s="55"/>
      <c r="AQ816" s="55"/>
      <c r="AR816" s="55"/>
      <c r="AS816" s="55"/>
      <c r="AT816" s="55"/>
      <c r="AU816" s="55"/>
      <c r="AV816" s="55"/>
      <c r="AW816" s="55"/>
    </row>
    <row r="817" spans="27:49" x14ac:dyDescent="0.25">
      <c r="AA817" s="55"/>
      <c r="AB817" s="55"/>
      <c r="AC817" s="55"/>
      <c r="AD817" s="55"/>
      <c r="AE817" s="55"/>
      <c r="AH817" s="55"/>
      <c r="AI817" s="55"/>
      <c r="AJ817" s="55"/>
      <c r="AK817" s="55"/>
      <c r="AL817" s="55"/>
      <c r="AM817" s="55"/>
      <c r="AN817" s="55"/>
      <c r="AO817" s="55"/>
      <c r="AP817" s="55"/>
      <c r="AQ817" s="55"/>
      <c r="AR817" s="55"/>
      <c r="AS817" s="55"/>
      <c r="AT817" s="55"/>
      <c r="AU817" s="55"/>
      <c r="AV817" s="55"/>
      <c r="AW817" s="55"/>
    </row>
    <row r="818" spans="27:49" x14ac:dyDescent="0.25">
      <c r="AA818" s="55"/>
      <c r="AB818" s="55"/>
      <c r="AC818" s="55"/>
      <c r="AD818" s="55"/>
      <c r="AE818" s="55"/>
      <c r="AH818" s="55"/>
      <c r="AI818" s="55"/>
      <c r="AJ818" s="55"/>
      <c r="AK818" s="55"/>
      <c r="AL818" s="55"/>
      <c r="AM818" s="55"/>
      <c r="AN818" s="55"/>
      <c r="AO818" s="55"/>
      <c r="AP818" s="55"/>
      <c r="AQ818" s="55"/>
      <c r="AR818" s="55"/>
      <c r="AS818" s="55"/>
      <c r="AT818" s="55"/>
      <c r="AU818" s="55"/>
      <c r="AV818" s="55"/>
      <c r="AW818" s="55"/>
    </row>
    <row r="819" spans="27:49" x14ac:dyDescent="0.25">
      <c r="AA819" s="55"/>
      <c r="AB819" s="55"/>
      <c r="AC819" s="55"/>
      <c r="AD819" s="55"/>
      <c r="AE819" s="55"/>
      <c r="AH819" s="55"/>
      <c r="AI819" s="55"/>
      <c r="AJ819" s="55"/>
      <c r="AK819" s="55"/>
      <c r="AL819" s="55"/>
      <c r="AM819" s="55"/>
      <c r="AN819" s="55"/>
      <c r="AO819" s="55"/>
      <c r="AP819" s="55"/>
      <c r="AQ819" s="55"/>
      <c r="AR819" s="55"/>
      <c r="AS819" s="55"/>
      <c r="AT819" s="55"/>
      <c r="AU819" s="55"/>
      <c r="AV819" s="55"/>
      <c r="AW819" s="55"/>
    </row>
    <row r="820" spans="27:49" x14ac:dyDescent="0.25">
      <c r="AA820" s="55"/>
      <c r="AB820" s="55"/>
      <c r="AC820" s="55"/>
      <c r="AD820" s="55"/>
      <c r="AE820" s="55"/>
      <c r="AH820" s="55"/>
      <c r="AI820" s="55"/>
      <c r="AJ820" s="55"/>
      <c r="AK820" s="55"/>
      <c r="AL820" s="55"/>
      <c r="AM820" s="55"/>
      <c r="AN820" s="55"/>
      <c r="AO820" s="55"/>
      <c r="AP820" s="55"/>
      <c r="AQ820" s="55"/>
      <c r="AR820" s="55"/>
      <c r="AS820" s="55"/>
      <c r="AT820" s="55"/>
      <c r="AU820" s="55"/>
      <c r="AV820" s="55"/>
      <c r="AW820" s="55"/>
    </row>
    <row r="821" spans="27:49" x14ac:dyDescent="0.25">
      <c r="AA821" s="55"/>
      <c r="AB821" s="55"/>
      <c r="AC821" s="55"/>
      <c r="AD821" s="55"/>
      <c r="AE821" s="55"/>
      <c r="AH821" s="55"/>
      <c r="AI821" s="55"/>
      <c r="AJ821" s="55"/>
      <c r="AK821" s="55"/>
      <c r="AL821" s="55"/>
      <c r="AM821" s="55"/>
      <c r="AN821" s="55"/>
      <c r="AO821" s="55"/>
      <c r="AP821" s="55"/>
      <c r="AQ821" s="55"/>
      <c r="AR821" s="55"/>
      <c r="AS821" s="55"/>
      <c r="AT821" s="55"/>
      <c r="AU821" s="55"/>
      <c r="AV821" s="55"/>
      <c r="AW821" s="55"/>
    </row>
    <row r="822" spans="27:49" x14ac:dyDescent="0.25">
      <c r="AA822" s="55"/>
      <c r="AB822" s="55"/>
      <c r="AC822" s="55"/>
      <c r="AD822" s="55"/>
      <c r="AE822" s="55"/>
      <c r="AH822" s="55"/>
      <c r="AI822" s="55"/>
      <c r="AJ822" s="55"/>
      <c r="AK822" s="55"/>
      <c r="AL822" s="55"/>
      <c r="AM822" s="55"/>
      <c r="AN822" s="55"/>
      <c r="AO822" s="55"/>
      <c r="AP822" s="55"/>
      <c r="AQ822" s="55"/>
      <c r="AR822" s="55"/>
      <c r="AS822" s="55"/>
      <c r="AT822" s="55"/>
      <c r="AU822" s="55"/>
      <c r="AV822" s="55"/>
      <c r="AW822" s="55"/>
    </row>
    <row r="823" spans="27:49" x14ac:dyDescent="0.25">
      <c r="AA823" s="55"/>
      <c r="AB823" s="55"/>
      <c r="AC823" s="55"/>
      <c r="AD823" s="55"/>
      <c r="AE823" s="55"/>
      <c r="AH823" s="55"/>
      <c r="AI823" s="55"/>
      <c r="AJ823" s="55"/>
      <c r="AK823" s="55"/>
      <c r="AL823" s="55"/>
      <c r="AM823" s="55"/>
      <c r="AN823" s="55"/>
      <c r="AO823" s="55"/>
      <c r="AP823" s="55"/>
      <c r="AQ823" s="55"/>
      <c r="AR823" s="55"/>
      <c r="AS823" s="55"/>
      <c r="AT823" s="55"/>
      <c r="AU823" s="55"/>
      <c r="AV823" s="55"/>
      <c r="AW823" s="55"/>
    </row>
    <row r="824" spans="27:49" x14ac:dyDescent="0.25">
      <c r="AA824" s="55"/>
      <c r="AB824" s="55"/>
      <c r="AC824" s="55"/>
      <c r="AD824" s="55"/>
      <c r="AE824" s="55"/>
      <c r="AH824" s="55"/>
      <c r="AI824" s="55"/>
      <c r="AJ824" s="55"/>
      <c r="AK824" s="55"/>
      <c r="AL824" s="55"/>
      <c r="AM824" s="55"/>
      <c r="AN824" s="55"/>
      <c r="AO824" s="55"/>
      <c r="AP824" s="55"/>
      <c r="AQ824" s="55"/>
      <c r="AR824" s="55"/>
      <c r="AS824" s="55"/>
      <c r="AT824" s="55"/>
      <c r="AU824" s="55"/>
      <c r="AV824" s="55"/>
      <c r="AW824" s="55"/>
    </row>
    <row r="825" spans="27:49" x14ac:dyDescent="0.25">
      <c r="AA825" s="55"/>
      <c r="AB825" s="55"/>
      <c r="AC825" s="55"/>
      <c r="AD825" s="55"/>
      <c r="AE825" s="55"/>
      <c r="AH825" s="55"/>
      <c r="AI825" s="55"/>
      <c r="AJ825" s="55"/>
      <c r="AK825" s="55"/>
      <c r="AL825" s="55"/>
      <c r="AM825" s="55"/>
      <c r="AN825" s="55"/>
      <c r="AO825" s="55"/>
      <c r="AP825" s="55"/>
      <c r="AQ825" s="55"/>
      <c r="AR825" s="55"/>
      <c r="AS825" s="55"/>
      <c r="AT825" s="55"/>
      <c r="AU825" s="55"/>
      <c r="AV825" s="55"/>
      <c r="AW825" s="55"/>
    </row>
    <row r="826" spans="27:49" x14ac:dyDescent="0.25">
      <c r="AA826" s="55"/>
      <c r="AB826" s="55"/>
      <c r="AC826" s="55"/>
      <c r="AD826" s="55"/>
      <c r="AE826" s="55"/>
      <c r="AH826" s="55"/>
      <c r="AI826" s="55"/>
      <c r="AJ826" s="55"/>
      <c r="AK826" s="55"/>
      <c r="AL826" s="55"/>
      <c r="AM826" s="55"/>
      <c r="AN826" s="55"/>
      <c r="AO826" s="55"/>
      <c r="AP826" s="55"/>
      <c r="AQ826" s="55"/>
      <c r="AR826" s="55"/>
      <c r="AS826" s="55"/>
      <c r="AT826" s="55"/>
      <c r="AU826" s="55"/>
      <c r="AV826" s="55"/>
      <c r="AW826" s="55"/>
    </row>
    <row r="827" spans="27:49" x14ac:dyDescent="0.25">
      <c r="AA827" s="55"/>
      <c r="AB827" s="55"/>
      <c r="AC827" s="55"/>
      <c r="AD827" s="55"/>
      <c r="AE827" s="55"/>
      <c r="AH827" s="55"/>
      <c r="AI827" s="55"/>
      <c r="AJ827" s="55"/>
      <c r="AK827" s="55"/>
      <c r="AL827" s="55"/>
      <c r="AM827" s="55"/>
      <c r="AN827" s="55"/>
      <c r="AO827" s="55"/>
      <c r="AP827" s="55"/>
      <c r="AQ827" s="55"/>
      <c r="AR827" s="55"/>
      <c r="AS827" s="55"/>
      <c r="AT827" s="55"/>
      <c r="AU827" s="55"/>
      <c r="AV827" s="55"/>
      <c r="AW827" s="55"/>
    </row>
    <row r="828" spans="27:49" x14ac:dyDescent="0.25">
      <c r="AA828" s="55"/>
      <c r="AB828" s="55"/>
      <c r="AC828" s="55"/>
      <c r="AD828" s="55"/>
      <c r="AE828" s="55"/>
      <c r="AH828" s="55"/>
      <c r="AI828" s="55"/>
      <c r="AJ828" s="55"/>
      <c r="AK828" s="55"/>
      <c r="AL828" s="55"/>
      <c r="AM828" s="55"/>
      <c r="AN828" s="55"/>
      <c r="AO828" s="55"/>
      <c r="AP828" s="55"/>
      <c r="AQ828" s="55"/>
      <c r="AR828" s="55"/>
      <c r="AS828" s="55"/>
      <c r="AT828" s="55"/>
      <c r="AU828" s="55"/>
      <c r="AV828" s="55"/>
      <c r="AW828" s="55"/>
    </row>
    <row r="829" spans="27:49" x14ac:dyDescent="0.25">
      <c r="AA829" s="55"/>
      <c r="AB829" s="55"/>
      <c r="AC829" s="55"/>
      <c r="AD829" s="55"/>
      <c r="AE829" s="55"/>
      <c r="AH829" s="55"/>
      <c r="AI829" s="55"/>
      <c r="AJ829" s="55"/>
      <c r="AK829" s="55"/>
      <c r="AL829" s="55"/>
      <c r="AM829" s="55"/>
      <c r="AN829" s="55"/>
      <c r="AO829" s="55"/>
      <c r="AP829" s="55"/>
      <c r="AQ829" s="55"/>
      <c r="AR829" s="55"/>
      <c r="AS829" s="55"/>
      <c r="AT829" s="55"/>
      <c r="AU829" s="55"/>
      <c r="AV829" s="55"/>
      <c r="AW829" s="55"/>
    </row>
    <row r="830" spans="27:49" x14ac:dyDescent="0.25">
      <c r="AA830" s="55"/>
      <c r="AB830" s="55"/>
      <c r="AC830" s="55"/>
      <c r="AD830" s="55"/>
      <c r="AE830" s="55"/>
      <c r="AH830" s="55"/>
      <c r="AI830" s="55"/>
      <c r="AJ830" s="55"/>
      <c r="AK830" s="55"/>
      <c r="AL830" s="55"/>
      <c r="AM830" s="55"/>
      <c r="AN830" s="55"/>
      <c r="AO830" s="55"/>
      <c r="AP830" s="55"/>
      <c r="AQ830" s="55"/>
      <c r="AR830" s="55"/>
      <c r="AS830" s="55"/>
      <c r="AT830" s="55"/>
      <c r="AU830" s="55"/>
      <c r="AV830" s="55"/>
      <c r="AW830" s="55"/>
    </row>
    <row r="831" spans="27:49" x14ac:dyDescent="0.25">
      <c r="AA831" s="55"/>
      <c r="AB831" s="55"/>
      <c r="AC831" s="55"/>
      <c r="AD831" s="55"/>
      <c r="AE831" s="55"/>
      <c r="AH831" s="55"/>
      <c r="AI831" s="55"/>
      <c r="AJ831" s="55"/>
      <c r="AK831" s="55"/>
      <c r="AL831" s="55"/>
      <c r="AM831" s="55"/>
      <c r="AN831" s="55"/>
      <c r="AO831" s="55"/>
      <c r="AP831" s="55"/>
      <c r="AQ831" s="55"/>
      <c r="AR831" s="55"/>
      <c r="AS831" s="55"/>
      <c r="AT831" s="55"/>
      <c r="AU831" s="55"/>
      <c r="AV831" s="55"/>
      <c r="AW831" s="55"/>
    </row>
    <row r="832" spans="27:49" x14ac:dyDescent="0.25">
      <c r="AA832" s="55"/>
      <c r="AB832" s="55"/>
      <c r="AC832" s="55"/>
      <c r="AD832" s="55"/>
      <c r="AE832" s="55"/>
      <c r="AH832" s="55"/>
      <c r="AI832" s="55"/>
      <c r="AJ832" s="55"/>
      <c r="AK832" s="55"/>
      <c r="AL832" s="55"/>
      <c r="AM832" s="55"/>
      <c r="AN832" s="55"/>
      <c r="AO832" s="55"/>
      <c r="AP832" s="55"/>
      <c r="AQ832" s="55"/>
      <c r="AR832" s="55"/>
      <c r="AS832" s="55"/>
      <c r="AT832" s="55"/>
      <c r="AU832" s="55"/>
      <c r="AV832" s="55"/>
      <c r="AW832" s="55"/>
    </row>
    <row r="833" spans="27:49" x14ac:dyDescent="0.25">
      <c r="AA833" s="55"/>
      <c r="AB833" s="55"/>
      <c r="AC833" s="55"/>
      <c r="AD833" s="55"/>
      <c r="AE833" s="55"/>
      <c r="AH833" s="55"/>
      <c r="AI833" s="55"/>
      <c r="AJ833" s="55"/>
      <c r="AK833" s="55"/>
      <c r="AL833" s="55"/>
      <c r="AM833" s="55"/>
      <c r="AN833" s="55"/>
      <c r="AO833" s="55"/>
      <c r="AP833" s="55"/>
      <c r="AQ833" s="55"/>
      <c r="AR833" s="55"/>
      <c r="AS833" s="55"/>
      <c r="AT833" s="55"/>
      <c r="AU833" s="55"/>
      <c r="AV833" s="55"/>
      <c r="AW833" s="55"/>
    </row>
    <row r="834" spans="27:49" x14ac:dyDescent="0.25">
      <c r="AA834" s="55"/>
      <c r="AB834" s="55"/>
      <c r="AC834" s="55"/>
      <c r="AD834" s="55"/>
      <c r="AE834" s="55"/>
      <c r="AH834" s="55"/>
      <c r="AI834" s="55"/>
      <c r="AJ834" s="55"/>
      <c r="AK834" s="55"/>
      <c r="AL834" s="55"/>
      <c r="AM834" s="55"/>
      <c r="AN834" s="55"/>
      <c r="AO834" s="55"/>
      <c r="AP834" s="55"/>
      <c r="AQ834" s="55"/>
      <c r="AR834" s="55"/>
      <c r="AS834" s="55"/>
      <c r="AT834" s="55"/>
      <c r="AU834" s="55"/>
      <c r="AV834" s="55"/>
      <c r="AW834" s="55"/>
    </row>
    <row r="835" spans="27:49" x14ac:dyDescent="0.25">
      <c r="AA835" s="55"/>
      <c r="AB835" s="55"/>
      <c r="AC835" s="55"/>
      <c r="AD835" s="55"/>
      <c r="AE835" s="55"/>
      <c r="AH835" s="55"/>
      <c r="AI835" s="55"/>
      <c r="AJ835" s="55"/>
      <c r="AK835" s="55"/>
      <c r="AL835" s="55"/>
      <c r="AM835" s="55"/>
      <c r="AN835" s="55"/>
      <c r="AO835" s="55"/>
      <c r="AP835" s="55"/>
      <c r="AQ835" s="55"/>
      <c r="AR835" s="55"/>
      <c r="AS835" s="55"/>
      <c r="AT835" s="55"/>
      <c r="AU835" s="55"/>
      <c r="AV835" s="55"/>
      <c r="AW835" s="55"/>
    </row>
    <row r="836" spans="27:49" x14ac:dyDescent="0.25">
      <c r="AA836" s="55"/>
      <c r="AB836" s="55"/>
      <c r="AC836" s="55"/>
      <c r="AD836" s="55"/>
      <c r="AE836" s="55"/>
      <c r="AH836" s="55"/>
      <c r="AI836" s="55"/>
      <c r="AJ836" s="55"/>
      <c r="AK836" s="55"/>
      <c r="AL836" s="55"/>
      <c r="AM836" s="55"/>
      <c r="AN836" s="55"/>
      <c r="AO836" s="55"/>
      <c r="AP836" s="55"/>
      <c r="AQ836" s="55"/>
      <c r="AR836" s="55"/>
      <c r="AS836" s="55"/>
      <c r="AT836" s="55"/>
      <c r="AU836" s="55"/>
      <c r="AV836" s="55"/>
      <c r="AW836" s="55"/>
    </row>
    <row r="837" spans="27:49" x14ac:dyDescent="0.25">
      <c r="AA837" s="55"/>
      <c r="AB837" s="55"/>
      <c r="AC837" s="55"/>
      <c r="AD837" s="55"/>
      <c r="AE837" s="55"/>
      <c r="AH837" s="55"/>
      <c r="AI837" s="55"/>
      <c r="AJ837" s="55"/>
      <c r="AK837" s="55"/>
      <c r="AL837" s="55"/>
      <c r="AM837" s="55"/>
      <c r="AN837" s="55"/>
      <c r="AO837" s="55"/>
      <c r="AP837" s="55"/>
      <c r="AQ837" s="55"/>
      <c r="AR837" s="55"/>
      <c r="AS837" s="55"/>
      <c r="AT837" s="55"/>
      <c r="AU837" s="55"/>
      <c r="AV837" s="55"/>
      <c r="AW837" s="55"/>
    </row>
    <row r="838" spans="27:49" x14ac:dyDescent="0.25">
      <c r="AA838" s="55"/>
      <c r="AB838" s="55"/>
      <c r="AC838" s="55"/>
      <c r="AD838" s="55"/>
      <c r="AE838" s="55"/>
      <c r="AH838" s="55"/>
      <c r="AI838" s="55"/>
      <c r="AJ838" s="55"/>
      <c r="AK838" s="55"/>
      <c r="AL838" s="55"/>
      <c r="AM838" s="55"/>
      <c r="AN838" s="55"/>
      <c r="AO838" s="55"/>
      <c r="AP838" s="55"/>
      <c r="AQ838" s="55"/>
      <c r="AR838" s="55"/>
      <c r="AS838" s="55"/>
      <c r="AT838" s="55"/>
      <c r="AU838" s="55"/>
      <c r="AV838" s="55"/>
      <c r="AW838" s="55"/>
    </row>
    <row r="839" spans="27:49" x14ac:dyDescent="0.25">
      <c r="AA839" s="55"/>
      <c r="AB839" s="55"/>
      <c r="AC839" s="55"/>
      <c r="AD839" s="55"/>
      <c r="AE839" s="55"/>
      <c r="AH839" s="55"/>
      <c r="AI839" s="55"/>
      <c r="AJ839" s="55"/>
      <c r="AK839" s="55"/>
      <c r="AL839" s="55"/>
      <c r="AM839" s="55"/>
      <c r="AN839" s="55"/>
      <c r="AO839" s="55"/>
      <c r="AP839" s="55"/>
      <c r="AQ839" s="55"/>
      <c r="AR839" s="55"/>
      <c r="AS839" s="55"/>
      <c r="AT839" s="55"/>
      <c r="AU839" s="55"/>
      <c r="AV839" s="55"/>
      <c r="AW839" s="55"/>
    </row>
    <row r="840" spans="27:49" x14ac:dyDescent="0.25">
      <c r="AA840" s="55"/>
      <c r="AB840" s="55"/>
      <c r="AC840" s="55"/>
      <c r="AD840" s="55"/>
      <c r="AE840" s="55"/>
      <c r="AH840" s="55"/>
      <c r="AI840" s="55"/>
      <c r="AJ840" s="55"/>
      <c r="AK840" s="55"/>
      <c r="AL840" s="55"/>
      <c r="AM840" s="55"/>
      <c r="AN840" s="55"/>
      <c r="AO840" s="55"/>
      <c r="AP840" s="55"/>
      <c r="AQ840" s="55"/>
      <c r="AR840" s="55"/>
      <c r="AS840" s="55"/>
      <c r="AT840" s="55"/>
      <c r="AU840" s="55"/>
      <c r="AV840" s="55"/>
      <c r="AW840" s="55"/>
    </row>
    <row r="841" spans="27:49" x14ac:dyDescent="0.25">
      <c r="AA841" s="55"/>
      <c r="AB841" s="55"/>
      <c r="AC841" s="55"/>
      <c r="AD841" s="55"/>
      <c r="AE841" s="55"/>
      <c r="AH841" s="55"/>
      <c r="AI841" s="55"/>
      <c r="AJ841" s="55"/>
      <c r="AK841" s="55"/>
      <c r="AL841" s="55"/>
      <c r="AM841" s="55"/>
      <c r="AN841" s="55"/>
      <c r="AO841" s="55"/>
      <c r="AP841" s="55"/>
      <c r="AQ841" s="55"/>
      <c r="AR841" s="55"/>
      <c r="AS841" s="55"/>
      <c r="AT841" s="55"/>
      <c r="AU841" s="55"/>
      <c r="AV841" s="55"/>
      <c r="AW841" s="55"/>
    </row>
    <row r="842" spans="27:49" x14ac:dyDescent="0.25">
      <c r="AA842" s="55"/>
      <c r="AB842" s="55"/>
      <c r="AC842" s="55"/>
      <c r="AD842" s="55"/>
      <c r="AE842" s="55"/>
      <c r="AH842" s="55"/>
      <c r="AI842" s="55"/>
      <c r="AJ842" s="55"/>
      <c r="AK842" s="55"/>
      <c r="AL842" s="55"/>
      <c r="AM842" s="55"/>
      <c r="AN842" s="55"/>
      <c r="AO842" s="55"/>
      <c r="AP842" s="55"/>
      <c r="AQ842" s="55"/>
      <c r="AR842" s="55"/>
      <c r="AS842" s="55"/>
      <c r="AT842" s="55"/>
      <c r="AU842" s="55"/>
      <c r="AV842" s="55"/>
      <c r="AW842" s="55"/>
    </row>
    <row r="843" spans="27:49" x14ac:dyDescent="0.25">
      <c r="AA843" s="55"/>
      <c r="AB843" s="55"/>
      <c r="AC843" s="55"/>
      <c r="AD843" s="55"/>
      <c r="AE843" s="55"/>
      <c r="AH843" s="55"/>
      <c r="AI843" s="55"/>
      <c r="AJ843" s="55"/>
      <c r="AK843" s="55"/>
      <c r="AL843" s="55"/>
      <c r="AM843" s="55"/>
      <c r="AN843" s="55"/>
      <c r="AO843" s="55"/>
      <c r="AP843" s="55"/>
      <c r="AQ843" s="55"/>
      <c r="AR843" s="55"/>
      <c r="AS843" s="55"/>
      <c r="AT843" s="55"/>
      <c r="AU843" s="55"/>
      <c r="AV843" s="55"/>
      <c r="AW843" s="55"/>
    </row>
    <row r="844" spans="27:49" x14ac:dyDescent="0.25">
      <c r="AA844" s="55"/>
      <c r="AB844" s="55"/>
      <c r="AC844" s="55"/>
      <c r="AD844" s="55"/>
      <c r="AE844" s="55"/>
      <c r="AH844" s="55"/>
      <c r="AI844" s="55"/>
      <c r="AJ844" s="55"/>
      <c r="AK844" s="55"/>
      <c r="AL844" s="55"/>
      <c r="AM844" s="55"/>
      <c r="AN844" s="55"/>
      <c r="AO844" s="55"/>
      <c r="AP844" s="55"/>
      <c r="AQ844" s="55"/>
      <c r="AR844" s="55"/>
      <c r="AS844" s="55"/>
      <c r="AT844" s="55"/>
      <c r="AU844" s="55"/>
      <c r="AV844" s="55"/>
      <c r="AW844" s="55"/>
    </row>
    <row r="845" spans="27:49" x14ac:dyDescent="0.25">
      <c r="AA845" s="55"/>
      <c r="AB845" s="55"/>
      <c r="AC845" s="55"/>
      <c r="AD845" s="55"/>
      <c r="AE845" s="55"/>
      <c r="AH845" s="55"/>
      <c r="AI845" s="55"/>
      <c r="AJ845" s="55"/>
      <c r="AK845" s="55"/>
      <c r="AL845" s="55"/>
      <c r="AM845" s="55"/>
      <c r="AN845" s="55"/>
      <c r="AO845" s="55"/>
      <c r="AP845" s="55"/>
      <c r="AQ845" s="55"/>
      <c r="AR845" s="55"/>
      <c r="AS845" s="55"/>
      <c r="AT845" s="55"/>
      <c r="AU845" s="55"/>
      <c r="AV845" s="55"/>
      <c r="AW845" s="55"/>
    </row>
    <row r="846" spans="27:49" x14ac:dyDescent="0.25">
      <c r="AA846" s="55"/>
      <c r="AB846" s="55"/>
      <c r="AC846" s="55"/>
      <c r="AD846" s="55"/>
      <c r="AE846" s="55"/>
      <c r="AH846" s="55"/>
      <c r="AI846" s="55"/>
      <c r="AJ846" s="55"/>
      <c r="AK846" s="55"/>
      <c r="AL846" s="55"/>
      <c r="AM846" s="55"/>
      <c r="AN846" s="55"/>
      <c r="AO846" s="55"/>
      <c r="AP846" s="55"/>
      <c r="AQ846" s="55"/>
      <c r="AR846" s="55"/>
      <c r="AS846" s="55"/>
      <c r="AT846" s="55"/>
      <c r="AU846" s="55"/>
      <c r="AV846" s="55"/>
      <c r="AW846" s="55"/>
    </row>
    <row r="847" spans="27:49" x14ac:dyDescent="0.25">
      <c r="AA847" s="55"/>
      <c r="AB847" s="55"/>
      <c r="AC847" s="55"/>
      <c r="AD847" s="55"/>
      <c r="AE847" s="55"/>
      <c r="AH847" s="55"/>
      <c r="AI847" s="55"/>
      <c r="AJ847" s="55"/>
      <c r="AK847" s="55"/>
      <c r="AL847" s="55"/>
      <c r="AM847" s="55"/>
      <c r="AN847" s="55"/>
      <c r="AO847" s="55"/>
      <c r="AP847" s="55"/>
      <c r="AQ847" s="55"/>
      <c r="AR847" s="55"/>
      <c r="AS847" s="55"/>
      <c r="AT847" s="55"/>
      <c r="AU847" s="55"/>
      <c r="AV847" s="55"/>
      <c r="AW847" s="55"/>
    </row>
    <row r="848" spans="27:49" x14ac:dyDescent="0.25">
      <c r="AA848" s="55"/>
      <c r="AB848" s="55"/>
      <c r="AC848" s="55"/>
      <c r="AD848" s="55"/>
      <c r="AE848" s="55"/>
      <c r="AH848" s="55"/>
      <c r="AI848" s="55"/>
      <c r="AJ848" s="55"/>
      <c r="AK848" s="55"/>
      <c r="AL848" s="55"/>
      <c r="AM848" s="55"/>
      <c r="AN848" s="55"/>
      <c r="AO848" s="55"/>
      <c r="AP848" s="55"/>
      <c r="AQ848" s="55"/>
      <c r="AR848" s="55"/>
      <c r="AS848" s="55"/>
      <c r="AT848" s="55"/>
      <c r="AU848" s="55"/>
      <c r="AV848" s="55"/>
      <c r="AW848" s="55"/>
    </row>
    <row r="849" spans="27:49" x14ac:dyDescent="0.25">
      <c r="AA849" s="55"/>
      <c r="AB849" s="55"/>
      <c r="AC849" s="55"/>
      <c r="AD849" s="55"/>
      <c r="AE849" s="55"/>
      <c r="AH849" s="55"/>
      <c r="AI849" s="55"/>
      <c r="AJ849" s="55"/>
      <c r="AK849" s="55"/>
      <c r="AL849" s="55"/>
      <c r="AM849" s="55"/>
      <c r="AN849" s="55"/>
      <c r="AO849" s="55"/>
      <c r="AP849" s="55"/>
      <c r="AQ849" s="55"/>
      <c r="AR849" s="55"/>
      <c r="AS849" s="55"/>
      <c r="AT849" s="55"/>
      <c r="AU849" s="55"/>
      <c r="AV849" s="55"/>
      <c r="AW849" s="55"/>
    </row>
    <row r="850" spans="27:49" x14ac:dyDescent="0.25">
      <c r="AA850" s="55"/>
      <c r="AB850" s="55"/>
      <c r="AC850" s="55"/>
      <c r="AD850" s="55"/>
      <c r="AE850" s="55"/>
      <c r="AH850" s="55"/>
      <c r="AI850" s="55"/>
      <c r="AJ850" s="55"/>
      <c r="AK850" s="55"/>
      <c r="AL850" s="55"/>
      <c r="AM850" s="55"/>
      <c r="AN850" s="55"/>
      <c r="AO850" s="55"/>
      <c r="AP850" s="55"/>
      <c r="AQ850" s="55"/>
      <c r="AR850" s="55"/>
      <c r="AS850" s="55"/>
      <c r="AT850" s="55"/>
      <c r="AU850" s="55"/>
      <c r="AV850" s="55"/>
      <c r="AW850" s="55"/>
    </row>
    <row r="851" spans="27:49" x14ac:dyDescent="0.25">
      <c r="AA851" s="55"/>
      <c r="AB851" s="55"/>
      <c r="AC851" s="55"/>
      <c r="AD851" s="55"/>
      <c r="AE851" s="55"/>
      <c r="AH851" s="55"/>
      <c r="AI851" s="55"/>
      <c r="AJ851" s="55"/>
      <c r="AK851" s="55"/>
      <c r="AL851" s="55"/>
      <c r="AM851" s="55"/>
      <c r="AN851" s="55"/>
      <c r="AO851" s="55"/>
      <c r="AP851" s="55"/>
      <c r="AQ851" s="55"/>
      <c r="AR851" s="55"/>
      <c r="AS851" s="55"/>
      <c r="AT851" s="55"/>
      <c r="AU851" s="55"/>
      <c r="AV851" s="55"/>
      <c r="AW851" s="55"/>
    </row>
    <row r="852" spans="27:49" x14ac:dyDescent="0.25">
      <c r="AA852" s="55"/>
      <c r="AB852" s="55"/>
      <c r="AC852" s="55"/>
      <c r="AD852" s="55"/>
      <c r="AE852" s="55"/>
      <c r="AH852" s="55"/>
      <c r="AI852" s="55"/>
      <c r="AJ852" s="55"/>
      <c r="AK852" s="55"/>
      <c r="AL852" s="55"/>
      <c r="AM852" s="55"/>
      <c r="AN852" s="55"/>
      <c r="AO852" s="55"/>
      <c r="AP852" s="55"/>
      <c r="AQ852" s="55"/>
      <c r="AR852" s="55"/>
      <c r="AS852" s="55"/>
      <c r="AT852" s="55"/>
      <c r="AU852" s="55"/>
      <c r="AV852" s="55"/>
      <c r="AW852" s="55"/>
    </row>
    <row r="853" spans="27:49" x14ac:dyDescent="0.25">
      <c r="AA853" s="55"/>
      <c r="AB853" s="55"/>
      <c r="AC853" s="55"/>
      <c r="AD853" s="55"/>
      <c r="AE853" s="55"/>
      <c r="AH853" s="55"/>
      <c r="AI853" s="55"/>
      <c r="AJ853" s="55"/>
      <c r="AK853" s="55"/>
      <c r="AL853" s="55"/>
      <c r="AM853" s="55"/>
      <c r="AN853" s="55"/>
      <c r="AO853" s="55"/>
      <c r="AP853" s="55"/>
      <c r="AQ853" s="55"/>
      <c r="AR853" s="55"/>
      <c r="AS853" s="55"/>
      <c r="AT853" s="55"/>
      <c r="AU853" s="55"/>
      <c r="AV853" s="55"/>
      <c r="AW853" s="55"/>
    </row>
    <row r="854" spans="27:49" x14ac:dyDescent="0.25">
      <c r="AA854" s="55"/>
      <c r="AB854" s="55"/>
      <c r="AC854" s="55"/>
      <c r="AD854" s="55"/>
      <c r="AE854" s="55"/>
      <c r="AH854" s="55"/>
      <c r="AI854" s="55"/>
      <c r="AJ854" s="55"/>
      <c r="AK854" s="55"/>
      <c r="AL854" s="55"/>
      <c r="AM854" s="55"/>
      <c r="AN854" s="55"/>
      <c r="AO854" s="55"/>
      <c r="AP854" s="55"/>
      <c r="AQ854" s="55"/>
      <c r="AR854" s="55"/>
      <c r="AS854" s="55"/>
      <c r="AT854" s="55"/>
      <c r="AU854" s="55"/>
      <c r="AV854" s="55"/>
      <c r="AW854" s="55"/>
    </row>
    <row r="855" spans="27:49" x14ac:dyDescent="0.25">
      <c r="AA855" s="55"/>
      <c r="AB855" s="55"/>
      <c r="AC855" s="55"/>
      <c r="AD855" s="55"/>
      <c r="AE855" s="55"/>
      <c r="AH855" s="55"/>
      <c r="AI855" s="55"/>
      <c r="AJ855" s="55"/>
      <c r="AK855" s="55"/>
      <c r="AL855" s="55"/>
      <c r="AM855" s="55"/>
      <c r="AN855" s="55"/>
      <c r="AO855" s="55"/>
      <c r="AP855" s="55"/>
      <c r="AQ855" s="55"/>
      <c r="AR855" s="55"/>
      <c r="AS855" s="55"/>
      <c r="AT855" s="55"/>
      <c r="AU855" s="55"/>
      <c r="AV855" s="55"/>
      <c r="AW855" s="55"/>
    </row>
    <row r="856" spans="27:49" x14ac:dyDescent="0.25">
      <c r="AA856" s="55"/>
      <c r="AB856" s="55"/>
      <c r="AC856" s="55"/>
      <c r="AD856" s="55"/>
      <c r="AE856" s="55"/>
      <c r="AH856" s="55"/>
      <c r="AI856" s="55"/>
      <c r="AJ856" s="55"/>
      <c r="AK856" s="55"/>
      <c r="AL856" s="55"/>
      <c r="AM856" s="55"/>
      <c r="AN856" s="55"/>
      <c r="AO856" s="55"/>
      <c r="AP856" s="55"/>
      <c r="AQ856" s="55"/>
      <c r="AR856" s="55"/>
      <c r="AS856" s="55"/>
      <c r="AT856" s="55"/>
      <c r="AU856" s="55"/>
      <c r="AV856" s="55"/>
      <c r="AW856" s="55"/>
    </row>
    <row r="857" spans="27:49" x14ac:dyDescent="0.25">
      <c r="AA857" s="55"/>
      <c r="AB857" s="55"/>
      <c r="AC857" s="55"/>
      <c r="AD857" s="55"/>
      <c r="AE857" s="55"/>
      <c r="AH857" s="55"/>
      <c r="AI857" s="55"/>
      <c r="AJ857" s="55"/>
      <c r="AK857" s="55"/>
      <c r="AL857" s="55"/>
      <c r="AM857" s="55"/>
      <c r="AN857" s="55"/>
      <c r="AO857" s="55"/>
      <c r="AP857" s="55"/>
      <c r="AQ857" s="55"/>
      <c r="AR857" s="55"/>
      <c r="AS857" s="55"/>
      <c r="AT857" s="55"/>
      <c r="AU857" s="55"/>
      <c r="AV857" s="55"/>
      <c r="AW857" s="55"/>
    </row>
    <row r="858" spans="27:49" x14ac:dyDescent="0.25">
      <c r="AA858" s="55"/>
      <c r="AB858" s="55"/>
      <c r="AC858" s="55"/>
      <c r="AD858" s="55"/>
      <c r="AE858" s="55"/>
      <c r="AH858" s="55"/>
      <c r="AI858" s="55"/>
      <c r="AJ858" s="55"/>
      <c r="AK858" s="55"/>
      <c r="AL858" s="55"/>
      <c r="AM858" s="55"/>
      <c r="AN858" s="55"/>
      <c r="AO858" s="55"/>
      <c r="AP858" s="55"/>
      <c r="AQ858" s="55"/>
      <c r="AR858" s="55"/>
      <c r="AS858" s="55"/>
      <c r="AT858" s="55"/>
      <c r="AU858" s="55"/>
      <c r="AV858" s="55"/>
      <c r="AW858" s="55"/>
    </row>
    <row r="859" spans="27:49" x14ac:dyDescent="0.25">
      <c r="AA859" s="55"/>
      <c r="AB859" s="55"/>
      <c r="AC859" s="55"/>
      <c r="AD859" s="55"/>
      <c r="AE859" s="55"/>
      <c r="AH859" s="55"/>
      <c r="AI859" s="55"/>
      <c r="AJ859" s="55"/>
      <c r="AK859" s="55"/>
      <c r="AL859" s="55"/>
      <c r="AM859" s="55"/>
      <c r="AN859" s="55"/>
      <c r="AO859" s="55"/>
      <c r="AP859" s="55"/>
      <c r="AQ859" s="55"/>
      <c r="AR859" s="55"/>
      <c r="AS859" s="55"/>
      <c r="AT859" s="55"/>
      <c r="AU859" s="55"/>
      <c r="AV859" s="55"/>
      <c r="AW859" s="55"/>
    </row>
    <row r="860" spans="27:49" x14ac:dyDescent="0.25">
      <c r="AA860" s="55"/>
      <c r="AB860" s="55"/>
      <c r="AC860" s="55"/>
      <c r="AD860" s="55"/>
      <c r="AE860" s="55"/>
      <c r="AH860" s="55"/>
      <c r="AI860" s="55"/>
      <c r="AJ860" s="55"/>
      <c r="AK860" s="55"/>
      <c r="AL860" s="55"/>
      <c r="AM860" s="55"/>
      <c r="AN860" s="55"/>
      <c r="AO860" s="55"/>
      <c r="AP860" s="55"/>
      <c r="AQ860" s="55"/>
      <c r="AR860" s="55"/>
      <c r="AS860" s="55"/>
      <c r="AT860" s="55"/>
      <c r="AU860" s="55"/>
      <c r="AV860" s="55"/>
      <c r="AW860" s="55"/>
    </row>
    <row r="861" spans="27:49" x14ac:dyDescent="0.25">
      <c r="AA861" s="55"/>
      <c r="AB861" s="55"/>
      <c r="AC861" s="55"/>
      <c r="AD861" s="55"/>
      <c r="AE861" s="55"/>
      <c r="AH861" s="55"/>
      <c r="AI861" s="55"/>
      <c r="AJ861" s="55"/>
      <c r="AK861" s="55"/>
      <c r="AL861" s="55"/>
      <c r="AM861" s="55"/>
      <c r="AN861" s="55"/>
      <c r="AO861" s="55"/>
      <c r="AP861" s="55"/>
      <c r="AQ861" s="55"/>
      <c r="AR861" s="55"/>
      <c r="AS861" s="55"/>
      <c r="AT861" s="55"/>
      <c r="AU861" s="55"/>
      <c r="AV861" s="55"/>
      <c r="AW861" s="55"/>
    </row>
    <row r="862" spans="27:49" x14ac:dyDescent="0.25">
      <c r="AA862" s="55"/>
      <c r="AB862" s="55"/>
      <c r="AC862" s="55"/>
      <c r="AD862" s="55"/>
      <c r="AE862" s="55"/>
      <c r="AH862" s="55"/>
      <c r="AI862" s="55"/>
      <c r="AJ862" s="55"/>
      <c r="AK862" s="55"/>
      <c r="AL862" s="55"/>
      <c r="AM862" s="55"/>
      <c r="AN862" s="55"/>
      <c r="AO862" s="55"/>
      <c r="AP862" s="55"/>
      <c r="AQ862" s="55"/>
      <c r="AR862" s="55"/>
      <c r="AS862" s="55"/>
      <c r="AT862" s="55"/>
      <c r="AU862" s="55"/>
      <c r="AV862" s="55"/>
      <c r="AW862" s="55"/>
    </row>
    <row r="863" spans="27:49" x14ac:dyDescent="0.25">
      <c r="AA863" s="55"/>
      <c r="AB863" s="55"/>
      <c r="AC863" s="55"/>
      <c r="AD863" s="55"/>
      <c r="AE863" s="55"/>
      <c r="AH863" s="55"/>
      <c r="AI863" s="55"/>
      <c r="AJ863" s="55"/>
      <c r="AK863" s="55"/>
      <c r="AL863" s="55"/>
      <c r="AM863" s="55"/>
      <c r="AN863" s="55"/>
      <c r="AO863" s="55"/>
      <c r="AP863" s="55"/>
      <c r="AQ863" s="55"/>
      <c r="AR863" s="55"/>
      <c r="AS863" s="55"/>
      <c r="AT863" s="55"/>
      <c r="AU863" s="55"/>
      <c r="AV863" s="55"/>
      <c r="AW863" s="55"/>
    </row>
    <row r="864" spans="27:49" x14ac:dyDescent="0.25">
      <c r="AA864" s="55"/>
      <c r="AB864" s="55"/>
      <c r="AC864" s="55"/>
      <c r="AD864" s="55"/>
      <c r="AE864" s="55"/>
      <c r="AH864" s="55"/>
      <c r="AI864" s="55"/>
      <c r="AJ864" s="55"/>
      <c r="AK864" s="55"/>
      <c r="AL864" s="55"/>
      <c r="AM864" s="55"/>
      <c r="AN864" s="55"/>
      <c r="AO864" s="55"/>
      <c r="AP864" s="55"/>
      <c r="AQ864" s="55"/>
      <c r="AR864" s="55"/>
      <c r="AS864" s="55"/>
      <c r="AT864" s="55"/>
      <c r="AU864" s="55"/>
      <c r="AV864" s="55"/>
      <c r="AW864" s="55"/>
    </row>
    <row r="865" spans="27:49" x14ac:dyDescent="0.25">
      <c r="AA865" s="55"/>
      <c r="AB865" s="55"/>
      <c r="AC865" s="55"/>
      <c r="AD865" s="55"/>
      <c r="AE865" s="55"/>
      <c r="AH865" s="55"/>
      <c r="AI865" s="55"/>
      <c r="AJ865" s="55"/>
      <c r="AK865" s="55"/>
      <c r="AL865" s="55"/>
      <c r="AM865" s="55"/>
      <c r="AN865" s="55"/>
      <c r="AO865" s="55"/>
      <c r="AP865" s="55"/>
      <c r="AQ865" s="55"/>
      <c r="AR865" s="55"/>
      <c r="AS865" s="55"/>
      <c r="AT865" s="55"/>
      <c r="AU865" s="55"/>
      <c r="AV865" s="55"/>
      <c r="AW865" s="55"/>
    </row>
    <row r="866" spans="27:49" x14ac:dyDescent="0.25">
      <c r="AA866" s="55"/>
      <c r="AB866" s="55"/>
      <c r="AC866" s="55"/>
      <c r="AD866" s="55"/>
      <c r="AE866" s="55"/>
      <c r="AH866" s="55"/>
      <c r="AI866" s="55"/>
      <c r="AJ866" s="55"/>
      <c r="AK866" s="55"/>
      <c r="AL866" s="55"/>
      <c r="AM866" s="55"/>
      <c r="AN866" s="55"/>
      <c r="AO866" s="55"/>
      <c r="AP866" s="55"/>
      <c r="AQ866" s="55"/>
      <c r="AR866" s="55"/>
      <c r="AS866" s="55"/>
      <c r="AT866" s="55"/>
      <c r="AU866" s="55"/>
      <c r="AV866" s="55"/>
      <c r="AW866" s="55"/>
    </row>
    <row r="867" spans="27:49" x14ac:dyDescent="0.25">
      <c r="AA867" s="55"/>
      <c r="AB867" s="55"/>
      <c r="AC867" s="55"/>
      <c r="AD867" s="55"/>
      <c r="AE867" s="55"/>
      <c r="AH867" s="55"/>
      <c r="AI867" s="55"/>
      <c r="AJ867" s="55"/>
      <c r="AK867" s="55"/>
      <c r="AL867" s="55"/>
      <c r="AM867" s="55"/>
      <c r="AN867" s="55"/>
      <c r="AO867" s="55"/>
      <c r="AP867" s="55"/>
      <c r="AQ867" s="55"/>
      <c r="AR867" s="55"/>
      <c r="AS867" s="55"/>
      <c r="AT867" s="55"/>
      <c r="AU867" s="55"/>
      <c r="AV867" s="55"/>
      <c r="AW867" s="55"/>
    </row>
    <row r="868" spans="27:49" x14ac:dyDescent="0.25">
      <c r="AA868" s="55"/>
      <c r="AB868" s="55"/>
      <c r="AC868" s="55"/>
      <c r="AD868" s="55"/>
      <c r="AE868" s="55"/>
      <c r="AH868" s="55"/>
      <c r="AI868" s="55"/>
      <c r="AJ868" s="55"/>
      <c r="AK868" s="55"/>
      <c r="AL868" s="55"/>
      <c r="AM868" s="55"/>
      <c r="AN868" s="55"/>
      <c r="AO868" s="55"/>
      <c r="AP868" s="55"/>
      <c r="AQ868" s="55"/>
      <c r="AR868" s="55"/>
      <c r="AS868" s="55"/>
      <c r="AT868" s="55"/>
      <c r="AU868" s="55"/>
      <c r="AV868" s="55"/>
      <c r="AW868" s="55"/>
    </row>
    <row r="869" spans="27:49" x14ac:dyDescent="0.25">
      <c r="AA869" s="55"/>
      <c r="AB869" s="55"/>
      <c r="AC869" s="55"/>
      <c r="AD869" s="55"/>
      <c r="AE869" s="55"/>
      <c r="AH869" s="55"/>
      <c r="AI869" s="55"/>
      <c r="AJ869" s="55"/>
      <c r="AK869" s="55"/>
      <c r="AL869" s="55"/>
      <c r="AM869" s="55"/>
      <c r="AN869" s="55"/>
      <c r="AO869" s="55"/>
      <c r="AP869" s="55"/>
      <c r="AQ869" s="55"/>
      <c r="AR869" s="55"/>
      <c r="AS869" s="55"/>
      <c r="AT869" s="55"/>
      <c r="AU869" s="55"/>
      <c r="AV869" s="55"/>
      <c r="AW869" s="55"/>
    </row>
    <row r="870" spans="27:49" x14ac:dyDescent="0.25">
      <c r="AA870" s="55"/>
      <c r="AB870" s="55"/>
      <c r="AC870" s="55"/>
      <c r="AD870" s="55"/>
      <c r="AE870" s="55"/>
      <c r="AH870" s="55"/>
      <c r="AI870" s="55"/>
      <c r="AJ870" s="55"/>
      <c r="AK870" s="55"/>
      <c r="AL870" s="55"/>
      <c r="AM870" s="55"/>
      <c r="AN870" s="55"/>
      <c r="AO870" s="55"/>
      <c r="AP870" s="55"/>
      <c r="AQ870" s="55"/>
      <c r="AR870" s="55"/>
      <c r="AS870" s="55"/>
      <c r="AT870" s="55"/>
      <c r="AU870" s="55"/>
      <c r="AV870" s="55"/>
      <c r="AW870" s="55"/>
    </row>
    <row r="871" spans="27:49" x14ac:dyDescent="0.25">
      <c r="AA871" s="55"/>
      <c r="AB871" s="55"/>
      <c r="AC871" s="55"/>
      <c r="AD871" s="55"/>
      <c r="AE871" s="55"/>
      <c r="AH871" s="55"/>
      <c r="AI871" s="55"/>
      <c r="AJ871" s="55"/>
      <c r="AK871" s="55"/>
      <c r="AL871" s="55"/>
      <c r="AM871" s="55"/>
      <c r="AN871" s="55"/>
      <c r="AO871" s="55"/>
      <c r="AP871" s="55"/>
      <c r="AQ871" s="55"/>
      <c r="AR871" s="55"/>
      <c r="AS871" s="55"/>
      <c r="AT871" s="55"/>
      <c r="AU871" s="55"/>
      <c r="AV871" s="55"/>
      <c r="AW871" s="55"/>
    </row>
    <row r="872" spans="27:49" x14ac:dyDescent="0.25">
      <c r="AA872" s="55"/>
      <c r="AB872" s="55"/>
      <c r="AC872" s="55"/>
      <c r="AD872" s="55"/>
      <c r="AE872" s="55"/>
      <c r="AH872" s="55"/>
      <c r="AI872" s="55"/>
      <c r="AJ872" s="55"/>
      <c r="AK872" s="55"/>
      <c r="AL872" s="55"/>
      <c r="AM872" s="55"/>
      <c r="AN872" s="55"/>
      <c r="AO872" s="55"/>
      <c r="AP872" s="55"/>
      <c r="AQ872" s="55"/>
      <c r="AR872" s="55"/>
      <c r="AS872" s="55"/>
      <c r="AT872" s="55"/>
      <c r="AU872" s="55"/>
      <c r="AV872" s="55"/>
      <c r="AW872" s="55"/>
    </row>
    <row r="873" spans="27:49" x14ac:dyDescent="0.25">
      <c r="AA873" s="55"/>
      <c r="AB873" s="55"/>
      <c r="AC873" s="55"/>
      <c r="AD873" s="55"/>
      <c r="AE873" s="55"/>
      <c r="AH873" s="55"/>
      <c r="AI873" s="55"/>
      <c r="AJ873" s="55"/>
      <c r="AK873" s="55"/>
      <c r="AL873" s="55"/>
      <c r="AM873" s="55"/>
      <c r="AN873" s="55"/>
      <c r="AO873" s="55"/>
      <c r="AP873" s="55"/>
      <c r="AQ873" s="55"/>
      <c r="AR873" s="55"/>
      <c r="AS873" s="55"/>
      <c r="AT873" s="55"/>
      <c r="AU873" s="55"/>
      <c r="AV873" s="55"/>
      <c r="AW873" s="55"/>
    </row>
    <row r="874" spans="27:49" x14ac:dyDescent="0.25">
      <c r="AA874" s="55"/>
      <c r="AB874" s="55"/>
      <c r="AC874" s="55"/>
      <c r="AD874" s="55"/>
      <c r="AE874" s="55"/>
      <c r="AH874" s="55"/>
      <c r="AI874" s="55"/>
      <c r="AJ874" s="55"/>
      <c r="AK874" s="55"/>
      <c r="AL874" s="55"/>
      <c r="AM874" s="55"/>
      <c r="AN874" s="55"/>
      <c r="AO874" s="55"/>
      <c r="AP874" s="55"/>
      <c r="AQ874" s="55"/>
      <c r="AR874" s="55"/>
      <c r="AS874" s="55"/>
      <c r="AT874" s="55"/>
      <c r="AU874" s="55"/>
      <c r="AV874" s="55"/>
      <c r="AW874" s="55"/>
    </row>
    <row r="875" spans="27:49" x14ac:dyDescent="0.25">
      <c r="AA875" s="55"/>
      <c r="AB875" s="55"/>
      <c r="AC875" s="55"/>
      <c r="AD875" s="55"/>
      <c r="AE875" s="55"/>
      <c r="AH875" s="55"/>
      <c r="AI875" s="55"/>
      <c r="AJ875" s="55"/>
      <c r="AK875" s="55"/>
      <c r="AL875" s="55"/>
      <c r="AM875" s="55"/>
      <c r="AN875" s="55"/>
      <c r="AO875" s="55"/>
      <c r="AP875" s="55"/>
      <c r="AQ875" s="55"/>
      <c r="AR875" s="55"/>
      <c r="AS875" s="55"/>
      <c r="AT875" s="55"/>
      <c r="AU875" s="55"/>
      <c r="AV875" s="55"/>
      <c r="AW875" s="55"/>
    </row>
    <row r="876" spans="27:49" x14ac:dyDescent="0.25">
      <c r="AA876" s="55"/>
      <c r="AB876" s="55"/>
      <c r="AC876" s="55"/>
      <c r="AD876" s="55"/>
      <c r="AE876" s="55"/>
      <c r="AH876" s="55"/>
      <c r="AI876" s="55"/>
      <c r="AJ876" s="55"/>
      <c r="AK876" s="55"/>
      <c r="AL876" s="55"/>
      <c r="AM876" s="55"/>
      <c r="AN876" s="55"/>
      <c r="AO876" s="55"/>
      <c r="AP876" s="55"/>
      <c r="AQ876" s="55"/>
      <c r="AR876" s="55"/>
      <c r="AS876" s="55"/>
      <c r="AT876" s="55"/>
      <c r="AU876" s="55"/>
      <c r="AV876" s="55"/>
      <c r="AW876" s="55"/>
    </row>
    <row r="877" spans="27:49" x14ac:dyDescent="0.25">
      <c r="AA877" s="55"/>
      <c r="AB877" s="55"/>
      <c r="AC877" s="55"/>
      <c r="AD877" s="55"/>
      <c r="AE877" s="55"/>
      <c r="AH877" s="55"/>
      <c r="AI877" s="55"/>
      <c r="AJ877" s="55"/>
      <c r="AK877" s="55"/>
      <c r="AL877" s="55"/>
      <c r="AM877" s="55"/>
      <c r="AN877" s="55"/>
      <c r="AO877" s="55"/>
      <c r="AP877" s="55"/>
      <c r="AQ877" s="55"/>
      <c r="AR877" s="55"/>
      <c r="AS877" s="55"/>
      <c r="AT877" s="55"/>
      <c r="AU877" s="55"/>
      <c r="AV877" s="55"/>
      <c r="AW877" s="55"/>
    </row>
    <row r="878" spans="27:49" x14ac:dyDescent="0.25">
      <c r="AA878" s="55"/>
      <c r="AB878" s="55"/>
      <c r="AC878" s="55"/>
      <c r="AD878" s="55"/>
      <c r="AE878" s="55"/>
      <c r="AH878" s="55"/>
      <c r="AI878" s="55"/>
      <c r="AJ878" s="55"/>
      <c r="AK878" s="55"/>
      <c r="AL878" s="55"/>
      <c r="AM878" s="55"/>
      <c r="AN878" s="55"/>
      <c r="AO878" s="55"/>
      <c r="AP878" s="55"/>
      <c r="AQ878" s="55"/>
      <c r="AR878" s="55"/>
      <c r="AS878" s="55"/>
      <c r="AT878" s="55"/>
      <c r="AU878" s="55"/>
      <c r="AV878" s="55"/>
      <c r="AW878" s="55"/>
    </row>
    <row r="879" spans="27:49" x14ac:dyDescent="0.25">
      <c r="AA879" s="55"/>
      <c r="AB879" s="55"/>
      <c r="AC879" s="55"/>
      <c r="AD879" s="55"/>
      <c r="AE879" s="55"/>
      <c r="AH879" s="55"/>
      <c r="AI879" s="55"/>
      <c r="AJ879" s="55"/>
      <c r="AK879" s="55"/>
      <c r="AL879" s="55"/>
      <c r="AM879" s="55"/>
      <c r="AN879" s="55"/>
      <c r="AO879" s="55"/>
      <c r="AP879" s="55"/>
      <c r="AQ879" s="55"/>
      <c r="AR879" s="55"/>
      <c r="AS879" s="55"/>
      <c r="AT879" s="55"/>
      <c r="AU879" s="55"/>
      <c r="AV879" s="55"/>
      <c r="AW879" s="55"/>
    </row>
    <row r="880" spans="27:49" x14ac:dyDescent="0.25">
      <c r="AA880" s="55"/>
      <c r="AB880" s="55"/>
      <c r="AC880" s="55"/>
      <c r="AD880" s="55"/>
      <c r="AE880" s="55"/>
      <c r="AH880" s="55"/>
      <c r="AI880" s="55"/>
      <c r="AJ880" s="55"/>
      <c r="AK880" s="55"/>
      <c r="AL880" s="55"/>
      <c r="AM880" s="55"/>
      <c r="AN880" s="55"/>
      <c r="AO880" s="55"/>
      <c r="AP880" s="55"/>
      <c r="AQ880" s="55"/>
      <c r="AR880" s="55"/>
      <c r="AS880" s="55"/>
      <c r="AT880" s="55"/>
      <c r="AU880" s="55"/>
      <c r="AV880" s="55"/>
      <c r="AW880" s="55"/>
    </row>
    <row r="881" spans="27:49" x14ac:dyDescent="0.25">
      <c r="AA881" s="55"/>
      <c r="AB881" s="55"/>
      <c r="AC881" s="55"/>
      <c r="AD881" s="55"/>
      <c r="AE881" s="55"/>
      <c r="AH881" s="55"/>
      <c r="AI881" s="55"/>
      <c r="AJ881" s="55"/>
      <c r="AK881" s="55"/>
      <c r="AL881" s="55"/>
      <c r="AM881" s="55"/>
      <c r="AN881" s="55"/>
      <c r="AO881" s="55"/>
      <c r="AP881" s="55"/>
      <c r="AQ881" s="55"/>
      <c r="AR881" s="55"/>
      <c r="AS881" s="55"/>
      <c r="AT881" s="55"/>
      <c r="AU881" s="55"/>
      <c r="AV881" s="55"/>
      <c r="AW881" s="55"/>
    </row>
    <row r="882" spans="27:49" x14ac:dyDescent="0.25">
      <c r="AA882" s="55"/>
      <c r="AB882" s="55"/>
      <c r="AC882" s="55"/>
      <c r="AD882" s="55"/>
      <c r="AE882" s="55"/>
      <c r="AH882" s="55"/>
      <c r="AI882" s="55"/>
      <c r="AJ882" s="55"/>
      <c r="AK882" s="55"/>
      <c r="AL882" s="55"/>
      <c r="AM882" s="55"/>
      <c r="AN882" s="55"/>
      <c r="AO882" s="55"/>
      <c r="AP882" s="55"/>
      <c r="AQ882" s="55"/>
      <c r="AR882" s="55"/>
      <c r="AS882" s="55"/>
      <c r="AT882" s="55"/>
      <c r="AU882" s="55"/>
      <c r="AV882" s="55"/>
      <c r="AW882" s="55"/>
    </row>
    <row r="883" spans="27:49" x14ac:dyDescent="0.25">
      <c r="AA883" s="55"/>
      <c r="AB883" s="55"/>
      <c r="AC883" s="55"/>
      <c r="AD883" s="55"/>
      <c r="AE883" s="55"/>
      <c r="AH883" s="55"/>
      <c r="AI883" s="55"/>
      <c r="AJ883" s="55"/>
      <c r="AK883" s="55"/>
      <c r="AL883" s="55"/>
      <c r="AM883" s="55"/>
      <c r="AN883" s="55"/>
      <c r="AO883" s="55"/>
      <c r="AP883" s="55"/>
      <c r="AQ883" s="55"/>
      <c r="AR883" s="55"/>
      <c r="AS883" s="55"/>
      <c r="AT883" s="55"/>
      <c r="AU883" s="55"/>
      <c r="AV883" s="55"/>
      <c r="AW883" s="55"/>
    </row>
    <row r="884" spans="27:49" x14ac:dyDescent="0.25">
      <c r="AA884" s="55"/>
      <c r="AB884" s="55"/>
      <c r="AC884" s="55"/>
      <c r="AD884" s="55"/>
      <c r="AE884" s="55"/>
      <c r="AH884" s="55"/>
      <c r="AI884" s="55"/>
      <c r="AJ884" s="55"/>
      <c r="AK884" s="55"/>
      <c r="AL884" s="55"/>
      <c r="AM884" s="55"/>
      <c r="AN884" s="55"/>
      <c r="AO884" s="55"/>
      <c r="AP884" s="55"/>
      <c r="AQ884" s="55"/>
      <c r="AR884" s="55"/>
      <c r="AS884" s="55"/>
      <c r="AT884" s="55"/>
      <c r="AU884" s="55"/>
      <c r="AV884" s="55"/>
      <c r="AW884" s="55"/>
    </row>
    <row r="885" spans="27:49" x14ac:dyDescent="0.25">
      <c r="AA885" s="55"/>
      <c r="AB885" s="55"/>
      <c r="AC885" s="55"/>
      <c r="AD885" s="55"/>
      <c r="AE885" s="55"/>
      <c r="AH885" s="55"/>
      <c r="AI885" s="55"/>
      <c r="AJ885" s="55"/>
      <c r="AK885" s="55"/>
      <c r="AL885" s="55"/>
      <c r="AM885" s="55"/>
      <c r="AN885" s="55"/>
      <c r="AO885" s="55"/>
      <c r="AP885" s="55"/>
      <c r="AQ885" s="55"/>
      <c r="AR885" s="55"/>
      <c r="AS885" s="55"/>
      <c r="AT885" s="55"/>
      <c r="AU885" s="55"/>
      <c r="AV885" s="55"/>
      <c r="AW885" s="55"/>
    </row>
    <row r="886" spans="27:49" x14ac:dyDescent="0.25">
      <c r="AA886" s="55"/>
      <c r="AB886" s="55"/>
      <c r="AC886" s="55"/>
      <c r="AD886" s="55"/>
      <c r="AE886" s="55"/>
      <c r="AH886" s="55"/>
      <c r="AI886" s="55"/>
      <c r="AJ886" s="55"/>
      <c r="AK886" s="55"/>
      <c r="AL886" s="55"/>
      <c r="AM886" s="55"/>
      <c r="AN886" s="55"/>
      <c r="AO886" s="55"/>
      <c r="AP886" s="55"/>
      <c r="AQ886" s="55"/>
      <c r="AR886" s="55"/>
      <c r="AS886" s="55"/>
      <c r="AT886" s="55"/>
      <c r="AU886" s="55"/>
      <c r="AV886" s="55"/>
      <c r="AW886" s="55"/>
    </row>
    <row r="887" spans="27:49" x14ac:dyDescent="0.25">
      <c r="AA887" s="55"/>
      <c r="AB887" s="55"/>
      <c r="AC887" s="55"/>
      <c r="AD887" s="55"/>
      <c r="AE887" s="55"/>
      <c r="AH887" s="55"/>
      <c r="AI887" s="55"/>
      <c r="AJ887" s="55"/>
      <c r="AK887" s="55"/>
      <c r="AL887" s="55"/>
      <c r="AM887" s="55"/>
      <c r="AN887" s="55"/>
      <c r="AO887" s="55"/>
      <c r="AP887" s="55"/>
      <c r="AQ887" s="55"/>
      <c r="AR887" s="55"/>
      <c r="AS887" s="55"/>
      <c r="AT887" s="55"/>
      <c r="AU887" s="55"/>
      <c r="AV887" s="55"/>
      <c r="AW887" s="55"/>
    </row>
    <row r="888" spans="27:49" x14ac:dyDescent="0.25">
      <c r="AA888" s="55"/>
      <c r="AB888" s="55"/>
      <c r="AC888" s="55"/>
      <c r="AD888" s="55"/>
      <c r="AE888" s="55"/>
      <c r="AH888" s="55"/>
      <c r="AI888" s="55"/>
      <c r="AJ888" s="55"/>
      <c r="AK888" s="55"/>
      <c r="AL888" s="55"/>
      <c r="AM888" s="55"/>
      <c r="AN888" s="55"/>
      <c r="AO888" s="55"/>
      <c r="AP888" s="55"/>
      <c r="AQ888" s="55"/>
      <c r="AR888" s="55"/>
      <c r="AS888" s="55"/>
      <c r="AT888" s="55"/>
      <c r="AU888" s="55"/>
      <c r="AV888" s="55"/>
      <c r="AW888" s="55"/>
    </row>
    <row r="889" spans="27:49" x14ac:dyDescent="0.25">
      <c r="AA889" s="55"/>
      <c r="AB889" s="55"/>
      <c r="AC889" s="55"/>
      <c r="AD889" s="55"/>
      <c r="AE889" s="55"/>
      <c r="AH889" s="55"/>
      <c r="AI889" s="55"/>
      <c r="AJ889" s="55"/>
      <c r="AK889" s="55"/>
      <c r="AL889" s="55"/>
      <c r="AM889" s="55"/>
      <c r="AN889" s="55"/>
      <c r="AO889" s="55"/>
      <c r="AP889" s="55"/>
      <c r="AQ889" s="55"/>
      <c r="AR889" s="55"/>
      <c r="AS889" s="55"/>
      <c r="AT889" s="55"/>
      <c r="AU889" s="55"/>
      <c r="AV889" s="55"/>
      <c r="AW889" s="55"/>
    </row>
    <row r="890" spans="27:49" x14ac:dyDescent="0.25">
      <c r="AA890" s="55"/>
      <c r="AB890" s="55"/>
      <c r="AC890" s="55"/>
      <c r="AD890" s="55"/>
      <c r="AE890" s="55"/>
      <c r="AH890" s="55"/>
      <c r="AI890" s="55"/>
      <c r="AJ890" s="55"/>
      <c r="AK890" s="55"/>
      <c r="AL890" s="55"/>
      <c r="AM890" s="55"/>
      <c r="AN890" s="55"/>
      <c r="AO890" s="55"/>
      <c r="AP890" s="55"/>
      <c r="AQ890" s="55"/>
      <c r="AR890" s="55"/>
      <c r="AS890" s="55"/>
      <c r="AT890" s="55"/>
      <c r="AU890" s="55"/>
      <c r="AV890" s="55"/>
      <c r="AW890" s="55"/>
    </row>
    <row r="891" spans="27:49" x14ac:dyDescent="0.25">
      <c r="AA891" s="55"/>
      <c r="AB891" s="55"/>
      <c r="AC891" s="55"/>
      <c r="AD891" s="55"/>
      <c r="AE891" s="55"/>
      <c r="AH891" s="55"/>
      <c r="AI891" s="55"/>
      <c r="AJ891" s="55"/>
      <c r="AK891" s="55"/>
      <c r="AL891" s="55"/>
      <c r="AM891" s="55"/>
      <c r="AN891" s="55"/>
      <c r="AO891" s="55"/>
      <c r="AP891" s="55"/>
      <c r="AQ891" s="55"/>
      <c r="AR891" s="55"/>
      <c r="AS891" s="55"/>
      <c r="AT891" s="55"/>
      <c r="AU891" s="55"/>
      <c r="AV891" s="55"/>
      <c r="AW891" s="55"/>
    </row>
    <row r="892" spans="27:49" x14ac:dyDescent="0.25">
      <c r="AA892" s="55"/>
      <c r="AB892" s="55"/>
      <c r="AC892" s="55"/>
      <c r="AD892" s="55"/>
      <c r="AE892" s="55"/>
      <c r="AH892" s="55"/>
      <c r="AI892" s="55"/>
      <c r="AJ892" s="55"/>
      <c r="AK892" s="55"/>
      <c r="AL892" s="55"/>
      <c r="AM892" s="55"/>
      <c r="AN892" s="55"/>
      <c r="AO892" s="55"/>
      <c r="AP892" s="55"/>
      <c r="AQ892" s="55"/>
      <c r="AR892" s="55"/>
      <c r="AS892" s="55"/>
      <c r="AT892" s="55"/>
      <c r="AU892" s="55"/>
      <c r="AV892" s="55"/>
      <c r="AW892" s="55"/>
    </row>
    <row r="893" spans="27:49" x14ac:dyDescent="0.25">
      <c r="AA893" s="55"/>
      <c r="AB893" s="55"/>
      <c r="AC893" s="55"/>
      <c r="AD893" s="55"/>
      <c r="AE893" s="55"/>
      <c r="AH893" s="55"/>
      <c r="AI893" s="55"/>
      <c r="AJ893" s="55"/>
      <c r="AK893" s="55"/>
      <c r="AL893" s="55"/>
      <c r="AM893" s="55"/>
      <c r="AN893" s="55"/>
      <c r="AO893" s="55"/>
      <c r="AP893" s="55"/>
      <c r="AQ893" s="55"/>
      <c r="AR893" s="55"/>
      <c r="AS893" s="55"/>
      <c r="AT893" s="55"/>
      <c r="AU893" s="55"/>
      <c r="AV893" s="55"/>
      <c r="AW893" s="55"/>
    </row>
    <row r="894" spans="27:49" x14ac:dyDescent="0.25">
      <c r="AA894" s="55"/>
      <c r="AB894" s="55"/>
      <c r="AC894" s="55"/>
      <c r="AD894" s="55"/>
      <c r="AE894" s="55"/>
      <c r="AH894" s="55"/>
      <c r="AI894" s="55"/>
      <c r="AJ894" s="55"/>
      <c r="AK894" s="55"/>
      <c r="AL894" s="55"/>
      <c r="AM894" s="55"/>
      <c r="AN894" s="55"/>
      <c r="AO894" s="55"/>
      <c r="AP894" s="55"/>
      <c r="AQ894" s="55"/>
      <c r="AR894" s="55"/>
      <c r="AS894" s="55"/>
      <c r="AT894" s="55"/>
      <c r="AU894" s="55"/>
      <c r="AV894" s="55"/>
      <c r="AW894" s="55"/>
    </row>
    <row r="895" spans="27:49" x14ac:dyDescent="0.25">
      <c r="AA895" s="55"/>
      <c r="AB895" s="55"/>
      <c r="AC895" s="55"/>
      <c r="AD895" s="55"/>
      <c r="AE895" s="55"/>
      <c r="AH895" s="55"/>
      <c r="AI895" s="55"/>
      <c r="AJ895" s="55"/>
      <c r="AK895" s="55"/>
      <c r="AL895" s="55"/>
      <c r="AM895" s="55"/>
      <c r="AN895" s="55"/>
      <c r="AO895" s="55"/>
      <c r="AP895" s="55"/>
      <c r="AQ895" s="55"/>
      <c r="AR895" s="55"/>
      <c r="AS895" s="55"/>
      <c r="AT895" s="55"/>
      <c r="AU895" s="55"/>
      <c r="AV895" s="55"/>
      <c r="AW895" s="55"/>
    </row>
    <row r="896" spans="27:49" x14ac:dyDescent="0.25">
      <c r="AA896" s="55"/>
      <c r="AB896" s="55"/>
      <c r="AC896" s="55"/>
      <c r="AD896" s="55"/>
      <c r="AE896" s="55"/>
      <c r="AH896" s="55"/>
      <c r="AI896" s="55"/>
      <c r="AJ896" s="55"/>
      <c r="AK896" s="55"/>
      <c r="AL896" s="55"/>
      <c r="AM896" s="55"/>
      <c r="AN896" s="55"/>
      <c r="AO896" s="55"/>
      <c r="AP896" s="55"/>
      <c r="AQ896" s="55"/>
      <c r="AR896" s="55"/>
      <c r="AS896" s="55"/>
      <c r="AT896" s="55"/>
      <c r="AU896" s="55"/>
      <c r="AV896" s="55"/>
      <c r="AW896" s="55"/>
    </row>
    <row r="897" spans="27:49" x14ac:dyDescent="0.25">
      <c r="AA897" s="55"/>
      <c r="AB897" s="55"/>
      <c r="AC897" s="55"/>
      <c r="AD897" s="55"/>
      <c r="AE897" s="55"/>
      <c r="AH897" s="55"/>
      <c r="AI897" s="55"/>
      <c r="AJ897" s="55"/>
      <c r="AK897" s="55"/>
      <c r="AL897" s="55"/>
      <c r="AM897" s="55"/>
      <c r="AN897" s="55"/>
      <c r="AO897" s="55"/>
      <c r="AP897" s="55"/>
      <c r="AQ897" s="55"/>
      <c r="AR897" s="55"/>
      <c r="AS897" s="55"/>
      <c r="AT897" s="55"/>
      <c r="AU897" s="55"/>
      <c r="AV897" s="55"/>
      <c r="AW897" s="55"/>
    </row>
    <row r="898" spans="27:49" x14ac:dyDescent="0.25">
      <c r="AA898" s="55"/>
      <c r="AB898" s="55"/>
      <c r="AC898" s="55"/>
      <c r="AD898" s="55"/>
      <c r="AE898" s="55"/>
      <c r="AH898" s="55"/>
      <c r="AI898" s="55"/>
      <c r="AJ898" s="55"/>
      <c r="AK898" s="55"/>
      <c r="AL898" s="55"/>
      <c r="AM898" s="55"/>
      <c r="AN898" s="55"/>
      <c r="AO898" s="55"/>
      <c r="AP898" s="55"/>
      <c r="AQ898" s="55"/>
      <c r="AR898" s="55"/>
      <c r="AS898" s="55"/>
      <c r="AT898" s="55"/>
      <c r="AU898" s="55"/>
      <c r="AV898" s="55"/>
      <c r="AW898" s="55"/>
    </row>
    <row r="899" spans="27:49" x14ac:dyDescent="0.25">
      <c r="AA899" s="55"/>
      <c r="AB899" s="55"/>
      <c r="AC899" s="55"/>
      <c r="AD899" s="55"/>
      <c r="AE899" s="55"/>
      <c r="AH899" s="55"/>
      <c r="AI899" s="55"/>
      <c r="AJ899" s="55"/>
      <c r="AK899" s="55"/>
      <c r="AL899" s="55"/>
      <c r="AM899" s="55"/>
      <c r="AN899" s="55"/>
      <c r="AO899" s="55"/>
      <c r="AP899" s="55"/>
      <c r="AQ899" s="55"/>
      <c r="AR899" s="55"/>
      <c r="AS899" s="55"/>
      <c r="AT899" s="55"/>
      <c r="AU899" s="55"/>
      <c r="AV899" s="55"/>
      <c r="AW899" s="55"/>
    </row>
    <row r="900" spans="27:49" x14ac:dyDescent="0.25">
      <c r="AA900" s="55"/>
      <c r="AB900" s="55"/>
      <c r="AC900" s="55"/>
      <c r="AD900" s="55"/>
      <c r="AE900" s="55"/>
      <c r="AH900" s="55"/>
      <c r="AI900" s="55"/>
      <c r="AJ900" s="55"/>
      <c r="AK900" s="55"/>
      <c r="AL900" s="55"/>
      <c r="AM900" s="55"/>
      <c r="AN900" s="55"/>
      <c r="AO900" s="55"/>
      <c r="AP900" s="55"/>
      <c r="AQ900" s="55"/>
      <c r="AR900" s="55"/>
      <c r="AS900" s="55"/>
      <c r="AT900" s="55"/>
      <c r="AU900" s="55"/>
      <c r="AV900" s="55"/>
      <c r="AW900" s="55"/>
    </row>
    <row r="901" spans="27:49" x14ac:dyDescent="0.25">
      <c r="AA901" s="55"/>
      <c r="AB901" s="55"/>
      <c r="AC901" s="55"/>
      <c r="AD901" s="55"/>
      <c r="AE901" s="55"/>
      <c r="AH901" s="55"/>
      <c r="AI901" s="55"/>
      <c r="AJ901" s="55"/>
      <c r="AK901" s="55"/>
      <c r="AL901" s="55"/>
      <c r="AM901" s="55"/>
      <c r="AN901" s="55"/>
      <c r="AO901" s="55"/>
      <c r="AP901" s="55"/>
      <c r="AQ901" s="55"/>
      <c r="AR901" s="55"/>
      <c r="AS901" s="55"/>
      <c r="AT901" s="55"/>
      <c r="AU901" s="55"/>
      <c r="AV901" s="55"/>
      <c r="AW901" s="55"/>
    </row>
    <row r="902" spans="27:49" x14ac:dyDescent="0.25">
      <c r="AA902" s="55"/>
      <c r="AB902" s="55"/>
      <c r="AC902" s="55"/>
      <c r="AD902" s="55"/>
      <c r="AE902" s="55"/>
      <c r="AH902" s="55"/>
      <c r="AI902" s="55"/>
      <c r="AJ902" s="55"/>
      <c r="AK902" s="55"/>
      <c r="AL902" s="55"/>
      <c r="AM902" s="55"/>
      <c r="AN902" s="55"/>
      <c r="AO902" s="55"/>
      <c r="AP902" s="55"/>
      <c r="AQ902" s="55"/>
      <c r="AR902" s="55"/>
      <c r="AS902" s="55"/>
      <c r="AT902" s="55"/>
      <c r="AU902" s="55"/>
      <c r="AV902" s="55"/>
      <c r="AW902" s="55"/>
    </row>
    <row r="903" spans="27:49" x14ac:dyDescent="0.25">
      <c r="AA903" s="55"/>
      <c r="AB903" s="55"/>
      <c r="AC903" s="55"/>
      <c r="AD903" s="55"/>
      <c r="AE903" s="55"/>
      <c r="AH903" s="55"/>
      <c r="AI903" s="55"/>
      <c r="AJ903" s="55"/>
      <c r="AK903" s="55"/>
      <c r="AL903" s="55"/>
      <c r="AM903" s="55"/>
      <c r="AN903" s="55"/>
      <c r="AO903" s="55"/>
      <c r="AP903" s="55"/>
      <c r="AQ903" s="55"/>
      <c r="AR903" s="55"/>
      <c r="AS903" s="55"/>
      <c r="AT903" s="55"/>
      <c r="AU903" s="55"/>
      <c r="AV903" s="55"/>
      <c r="AW903" s="55"/>
    </row>
    <row r="904" spans="27:49" x14ac:dyDescent="0.25">
      <c r="AA904" s="55"/>
      <c r="AB904" s="55"/>
      <c r="AC904" s="55"/>
      <c r="AD904" s="55"/>
      <c r="AE904" s="55"/>
      <c r="AH904" s="55"/>
      <c r="AI904" s="55"/>
      <c r="AJ904" s="55"/>
      <c r="AK904" s="55"/>
      <c r="AL904" s="55"/>
      <c r="AM904" s="55"/>
      <c r="AN904" s="55"/>
      <c r="AO904" s="55"/>
      <c r="AP904" s="55"/>
      <c r="AQ904" s="55"/>
      <c r="AR904" s="55"/>
      <c r="AS904" s="55"/>
      <c r="AT904" s="55"/>
      <c r="AU904" s="55"/>
      <c r="AV904" s="55"/>
      <c r="AW904" s="55"/>
    </row>
    <row r="905" spans="27:49" x14ac:dyDescent="0.25">
      <c r="AA905" s="55"/>
      <c r="AB905" s="55"/>
      <c r="AC905" s="55"/>
      <c r="AD905" s="55"/>
      <c r="AE905" s="55"/>
      <c r="AH905" s="55"/>
      <c r="AI905" s="55"/>
      <c r="AJ905" s="55"/>
      <c r="AK905" s="55"/>
      <c r="AL905" s="55"/>
      <c r="AM905" s="55"/>
      <c r="AN905" s="55"/>
      <c r="AO905" s="55"/>
      <c r="AP905" s="55"/>
      <c r="AQ905" s="55"/>
      <c r="AR905" s="55"/>
      <c r="AS905" s="55"/>
      <c r="AT905" s="55"/>
      <c r="AU905" s="55"/>
      <c r="AV905" s="55"/>
      <c r="AW905" s="55"/>
    </row>
    <row r="906" spans="27:49" x14ac:dyDescent="0.25">
      <c r="AA906" s="55"/>
      <c r="AB906" s="55"/>
      <c r="AC906" s="55"/>
      <c r="AD906" s="55"/>
      <c r="AE906" s="55"/>
      <c r="AH906" s="55"/>
      <c r="AI906" s="55"/>
      <c r="AJ906" s="55"/>
      <c r="AK906" s="55"/>
      <c r="AL906" s="55"/>
      <c r="AM906" s="55"/>
      <c r="AN906" s="55"/>
      <c r="AO906" s="55"/>
      <c r="AP906" s="55"/>
      <c r="AQ906" s="55"/>
      <c r="AR906" s="55"/>
      <c r="AS906" s="55"/>
      <c r="AT906" s="55"/>
      <c r="AU906" s="55"/>
      <c r="AV906" s="55"/>
      <c r="AW906" s="55"/>
    </row>
    <row r="907" spans="27:49" x14ac:dyDescent="0.25">
      <c r="AA907" s="55"/>
      <c r="AB907" s="55"/>
      <c r="AC907" s="55"/>
      <c r="AD907" s="55"/>
      <c r="AE907" s="55"/>
      <c r="AH907" s="55"/>
      <c r="AI907" s="55"/>
      <c r="AJ907" s="55"/>
      <c r="AK907" s="55"/>
      <c r="AL907" s="55"/>
      <c r="AM907" s="55"/>
      <c r="AN907" s="55"/>
      <c r="AO907" s="55"/>
      <c r="AP907" s="55"/>
      <c r="AQ907" s="55"/>
      <c r="AR907" s="55"/>
      <c r="AS907" s="55"/>
      <c r="AT907" s="55"/>
      <c r="AU907" s="55"/>
      <c r="AV907" s="55"/>
      <c r="AW907" s="55"/>
    </row>
    <row r="908" spans="27:49" x14ac:dyDescent="0.25">
      <c r="AA908" s="55"/>
      <c r="AB908" s="55"/>
      <c r="AC908" s="55"/>
      <c r="AD908" s="55"/>
      <c r="AE908" s="55"/>
      <c r="AH908" s="55"/>
      <c r="AI908" s="55"/>
      <c r="AJ908" s="55"/>
      <c r="AK908" s="55"/>
      <c r="AL908" s="55"/>
      <c r="AM908" s="55"/>
      <c r="AN908" s="55"/>
      <c r="AO908" s="55"/>
      <c r="AP908" s="55"/>
      <c r="AQ908" s="55"/>
      <c r="AR908" s="55"/>
      <c r="AS908" s="55"/>
      <c r="AT908" s="55"/>
      <c r="AU908" s="55"/>
      <c r="AV908" s="55"/>
      <c r="AW908" s="55"/>
    </row>
    <row r="909" spans="27:49" x14ac:dyDescent="0.25">
      <c r="AA909" s="55"/>
      <c r="AB909" s="55"/>
      <c r="AC909" s="55"/>
      <c r="AD909" s="55"/>
      <c r="AE909" s="55"/>
      <c r="AH909" s="55"/>
      <c r="AI909" s="55"/>
      <c r="AJ909" s="55"/>
      <c r="AK909" s="55"/>
      <c r="AL909" s="55"/>
      <c r="AM909" s="55"/>
      <c r="AN909" s="55"/>
      <c r="AO909" s="55"/>
      <c r="AP909" s="55"/>
      <c r="AQ909" s="55"/>
      <c r="AR909" s="55"/>
      <c r="AS909" s="55"/>
      <c r="AT909" s="55"/>
      <c r="AU909" s="55"/>
      <c r="AV909" s="55"/>
      <c r="AW909" s="55"/>
    </row>
    <row r="910" spans="27:49" x14ac:dyDescent="0.25">
      <c r="AA910" s="55"/>
      <c r="AB910" s="55"/>
      <c r="AC910" s="55"/>
      <c r="AD910" s="55"/>
      <c r="AE910" s="55"/>
      <c r="AH910" s="55"/>
      <c r="AI910" s="55"/>
      <c r="AJ910" s="55"/>
      <c r="AK910" s="55"/>
      <c r="AL910" s="55"/>
      <c r="AM910" s="55"/>
      <c r="AN910" s="55"/>
      <c r="AO910" s="55"/>
      <c r="AP910" s="55"/>
      <c r="AQ910" s="55"/>
      <c r="AR910" s="55"/>
      <c r="AS910" s="55"/>
      <c r="AT910" s="55"/>
      <c r="AU910" s="55"/>
      <c r="AV910" s="55"/>
      <c r="AW910" s="55"/>
    </row>
    <row r="911" spans="27:49" x14ac:dyDescent="0.25">
      <c r="AA911" s="55"/>
      <c r="AB911" s="55"/>
      <c r="AC911" s="55"/>
      <c r="AD911" s="55"/>
      <c r="AE911" s="55"/>
      <c r="AH911" s="55"/>
      <c r="AI911" s="55"/>
      <c r="AJ911" s="55"/>
      <c r="AK911" s="55"/>
      <c r="AL911" s="55"/>
      <c r="AM911" s="55"/>
      <c r="AN911" s="55"/>
      <c r="AO911" s="55"/>
      <c r="AP911" s="55"/>
      <c r="AQ911" s="55"/>
      <c r="AR911" s="55"/>
      <c r="AS911" s="55"/>
      <c r="AT911" s="55"/>
      <c r="AU911" s="55"/>
      <c r="AV911" s="55"/>
      <c r="AW911" s="55"/>
    </row>
    <row r="912" spans="27:49" x14ac:dyDescent="0.25">
      <c r="AA912" s="55"/>
      <c r="AB912" s="55"/>
      <c r="AC912" s="55"/>
      <c r="AD912" s="55"/>
      <c r="AE912" s="55"/>
      <c r="AH912" s="55"/>
      <c r="AI912" s="55"/>
      <c r="AJ912" s="55"/>
      <c r="AK912" s="55"/>
      <c r="AL912" s="55"/>
      <c r="AM912" s="55"/>
      <c r="AN912" s="55"/>
      <c r="AO912" s="55"/>
      <c r="AP912" s="55"/>
      <c r="AQ912" s="55"/>
      <c r="AR912" s="55"/>
      <c r="AS912" s="55"/>
      <c r="AT912" s="55"/>
      <c r="AU912" s="55"/>
      <c r="AV912" s="55"/>
      <c r="AW912" s="55"/>
    </row>
    <row r="913" spans="27:49" x14ac:dyDescent="0.25">
      <c r="AA913" s="55"/>
      <c r="AB913" s="55"/>
      <c r="AC913" s="55"/>
      <c r="AD913" s="55"/>
      <c r="AE913" s="55"/>
      <c r="AH913" s="55"/>
      <c r="AI913" s="55"/>
      <c r="AJ913" s="55"/>
      <c r="AK913" s="55"/>
      <c r="AL913" s="55"/>
      <c r="AM913" s="55"/>
      <c r="AN913" s="55"/>
      <c r="AO913" s="55"/>
      <c r="AP913" s="55"/>
      <c r="AQ913" s="55"/>
      <c r="AR913" s="55"/>
      <c r="AS913" s="55"/>
      <c r="AT913" s="55"/>
      <c r="AU913" s="55"/>
      <c r="AV913" s="55"/>
      <c r="AW913" s="55"/>
    </row>
    <row r="914" spans="27:49" x14ac:dyDescent="0.25">
      <c r="AA914" s="55"/>
      <c r="AB914" s="55"/>
      <c r="AC914" s="55"/>
      <c r="AD914" s="55"/>
      <c r="AE914" s="55"/>
      <c r="AH914" s="55"/>
      <c r="AI914" s="55"/>
      <c r="AJ914" s="55"/>
      <c r="AK914" s="55"/>
      <c r="AL914" s="55"/>
      <c r="AM914" s="55"/>
      <c r="AN914" s="55"/>
      <c r="AO914" s="55"/>
      <c r="AP914" s="55"/>
      <c r="AQ914" s="55"/>
      <c r="AR914" s="55"/>
      <c r="AS914" s="55"/>
      <c r="AT914" s="55"/>
      <c r="AU914" s="55"/>
      <c r="AV914" s="55"/>
      <c r="AW914" s="55"/>
    </row>
    <row r="915" spans="27:49" x14ac:dyDescent="0.25">
      <c r="AA915" s="55"/>
      <c r="AB915" s="55"/>
      <c r="AC915" s="55"/>
      <c r="AD915" s="55"/>
      <c r="AE915" s="55"/>
      <c r="AH915" s="55"/>
      <c r="AI915" s="55"/>
      <c r="AJ915" s="55"/>
      <c r="AK915" s="55"/>
      <c r="AL915" s="55"/>
      <c r="AM915" s="55"/>
      <c r="AN915" s="55"/>
      <c r="AO915" s="55"/>
      <c r="AP915" s="55"/>
      <c r="AQ915" s="55"/>
      <c r="AR915" s="55"/>
      <c r="AS915" s="55"/>
      <c r="AT915" s="55"/>
      <c r="AU915" s="55"/>
      <c r="AV915" s="55"/>
      <c r="AW915" s="55"/>
    </row>
    <row r="916" spans="27:49" x14ac:dyDescent="0.25">
      <c r="AA916" s="55"/>
      <c r="AB916" s="55"/>
      <c r="AC916" s="55"/>
      <c r="AD916" s="55"/>
      <c r="AE916" s="55"/>
      <c r="AH916" s="55"/>
      <c r="AI916" s="55"/>
      <c r="AJ916" s="55"/>
      <c r="AK916" s="55"/>
      <c r="AL916" s="55"/>
      <c r="AM916" s="55"/>
      <c r="AN916" s="55"/>
      <c r="AO916" s="55"/>
      <c r="AP916" s="55"/>
      <c r="AQ916" s="55"/>
      <c r="AR916" s="55"/>
      <c r="AS916" s="55"/>
      <c r="AT916" s="55"/>
      <c r="AU916" s="55"/>
      <c r="AV916" s="55"/>
      <c r="AW916" s="55"/>
    </row>
    <row r="917" spans="27:49" x14ac:dyDescent="0.25">
      <c r="AA917" s="55"/>
      <c r="AB917" s="55"/>
      <c r="AC917" s="55"/>
      <c r="AD917" s="55"/>
      <c r="AE917" s="55"/>
      <c r="AH917" s="55"/>
      <c r="AI917" s="55"/>
      <c r="AJ917" s="55"/>
      <c r="AK917" s="55"/>
      <c r="AL917" s="55"/>
      <c r="AM917" s="55"/>
      <c r="AN917" s="55"/>
      <c r="AO917" s="55"/>
      <c r="AP917" s="55"/>
      <c r="AQ917" s="55"/>
      <c r="AR917" s="55"/>
      <c r="AS917" s="55"/>
      <c r="AT917" s="55"/>
      <c r="AU917" s="55"/>
      <c r="AV917" s="55"/>
      <c r="AW917" s="55"/>
    </row>
    <row r="918" spans="27:49" x14ac:dyDescent="0.25">
      <c r="AA918" s="55"/>
      <c r="AB918" s="55"/>
      <c r="AC918" s="55"/>
      <c r="AD918" s="55"/>
      <c r="AE918" s="55"/>
      <c r="AH918" s="55"/>
      <c r="AI918" s="55"/>
      <c r="AJ918" s="55"/>
      <c r="AK918" s="55"/>
      <c r="AL918" s="55"/>
      <c r="AM918" s="55"/>
      <c r="AN918" s="55"/>
      <c r="AO918" s="55"/>
      <c r="AP918" s="55"/>
      <c r="AQ918" s="55"/>
      <c r="AR918" s="55"/>
      <c r="AS918" s="55"/>
      <c r="AT918" s="55"/>
      <c r="AU918" s="55"/>
      <c r="AV918" s="55"/>
      <c r="AW918" s="55"/>
    </row>
    <row r="919" spans="27:49" x14ac:dyDescent="0.25">
      <c r="AA919" s="55"/>
      <c r="AB919" s="55"/>
      <c r="AC919" s="55"/>
      <c r="AD919" s="55"/>
      <c r="AE919" s="55"/>
      <c r="AH919" s="55"/>
      <c r="AI919" s="55"/>
      <c r="AJ919" s="55"/>
      <c r="AK919" s="55"/>
      <c r="AL919" s="55"/>
      <c r="AM919" s="55"/>
      <c r="AN919" s="55"/>
      <c r="AO919" s="55"/>
      <c r="AP919" s="55"/>
      <c r="AQ919" s="55"/>
      <c r="AR919" s="55"/>
      <c r="AS919" s="55"/>
      <c r="AT919" s="55"/>
      <c r="AU919" s="55"/>
      <c r="AV919" s="55"/>
      <c r="AW919" s="55"/>
    </row>
    <row r="920" spans="27:49" x14ac:dyDescent="0.25">
      <c r="AA920" s="55"/>
      <c r="AB920" s="55"/>
      <c r="AC920" s="55"/>
      <c r="AD920" s="55"/>
      <c r="AE920" s="55"/>
      <c r="AH920" s="55"/>
      <c r="AI920" s="55"/>
      <c r="AJ920" s="55"/>
      <c r="AK920" s="55"/>
      <c r="AL920" s="55"/>
      <c r="AM920" s="55"/>
      <c r="AN920" s="55"/>
      <c r="AO920" s="55"/>
      <c r="AP920" s="55"/>
      <c r="AQ920" s="55"/>
      <c r="AR920" s="55"/>
      <c r="AS920" s="55"/>
      <c r="AT920" s="55"/>
      <c r="AU920" s="55"/>
      <c r="AV920" s="55"/>
      <c r="AW920" s="55"/>
    </row>
    <row r="921" spans="27:49" x14ac:dyDescent="0.25">
      <c r="AA921" s="55"/>
      <c r="AB921" s="55"/>
      <c r="AC921" s="55"/>
      <c r="AD921" s="55"/>
      <c r="AE921" s="55"/>
      <c r="AH921" s="55"/>
      <c r="AI921" s="55"/>
      <c r="AJ921" s="55"/>
      <c r="AK921" s="55"/>
      <c r="AL921" s="55"/>
      <c r="AM921" s="55"/>
      <c r="AN921" s="55"/>
      <c r="AO921" s="55"/>
      <c r="AP921" s="55"/>
      <c r="AQ921" s="55"/>
      <c r="AR921" s="55"/>
      <c r="AS921" s="55"/>
      <c r="AT921" s="55"/>
      <c r="AU921" s="55"/>
      <c r="AV921" s="55"/>
      <c r="AW921" s="55"/>
    </row>
    <row r="922" spans="27:49" x14ac:dyDescent="0.25">
      <c r="AA922" s="55"/>
      <c r="AB922" s="55"/>
      <c r="AC922" s="55"/>
      <c r="AD922" s="55"/>
      <c r="AE922" s="55"/>
      <c r="AH922" s="55"/>
      <c r="AI922" s="55"/>
      <c r="AJ922" s="55"/>
      <c r="AK922" s="55"/>
      <c r="AL922" s="55"/>
      <c r="AM922" s="55"/>
      <c r="AN922" s="55"/>
      <c r="AO922" s="55"/>
      <c r="AP922" s="55"/>
      <c r="AQ922" s="55"/>
      <c r="AR922" s="55"/>
      <c r="AS922" s="55"/>
      <c r="AT922" s="55"/>
      <c r="AU922" s="55"/>
      <c r="AV922" s="55"/>
      <c r="AW922" s="55"/>
    </row>
    <row r="923" spans="27:49" x14ac:dyDescent="0.25">
      <c r="AA923" s="55"/>
      <c r="AB923" s="55"/>
      <c r="AC923" s="55"/>
      <c r="AD923" s="55"/>
      <c r="AE923" s="55"/>
      <c r="AH923" s="55"/>
      <c r="AI923" s="55"/>
      <c r="AJ923" s="55"/>
      <c r="AK923" s="55"/>
      <c r="AL923" s="55"/>
      <c r="AM923" s="55"/>
      <c r="AN923" s="55"/>
      <c r="AO923" s="55"/>
      <c r="AP923" s="55"/>
      <c r="AQ923" s="55"/>
      <c r="AR923" s="55"/>
      <c r="AS923" s="55"/>
      <c r="AT923" s="55"/>
      <c r="AU923" s="55"/>
      <c r="AV923" s="55"/>
      <c r="AW923" s="55"/>
    </row>
    <row r="924" spans="27:49" x14ac:dyDescent="0.25">
      <c r="AA924" s="55"/>
      <c r="AB924" s="55"/>
      <c r="AC924" s="55"/>
      <c r="AD924" s="55"/>
      <c r="AE924" s="55"/>
      <c r="AH924" s="55"/>
      <c r="AI924" s="55"/>
      <c r="AJ924" s="55"/>
      <c r="AK924" s="55"/>
      <c r="AL924" s="55"/>
      <c r="AM924" s="55"/>
      <c r="AN924" s="55"/>
      <c r="AO924" s="55"/>
      <c r="AP924" s="55"/>
      <c r="AQ924" s="55"/>
      <c r="AR924" s="55"/>
      <c r="AS924" s="55"/>
      <c r="AT924" s="55"/>
      <c r="AU924" s="55"/>
      <c r="AV924" s="55"/>
      <c r="AW924" s="55"/>
    </row>
    <row r="925" spans="27:49" x14ac:dyDescent="0.25">
      <c r="AA925" s="55"/>
      <c r="AB925" s="55"/>
      <c r="AC925" s="55"/>
      <c r="AD925" s="55"/>
      <c r="AE925" s="55"/>
      <c r="AH925" s="55"/>
      <c r="AI925" s="55"/>
      <c r="AJ925" s="55"/>
      <c r="AK925" s="55"/>
      <c r="AL925" s="55"/>
      <c r="AM925" s="55"/>
      <c r="AN925" s="55"/>
      <c r="AO925" s="55"/>
      <c r="AP925" s="55"/>
      <c r="AQ925" s="55"/>
      <c r="AR925" s="55"/>
      <c r="AS925" s="55"/>
      <c r="AT925" s="55"/>
      <c r="AU925" s="55"/>
      <c r="AV925" s="55"/>
      <c r="AW925" s="55"/>
    </row>
    <row r="926" spans="27:49" x14ac:dyDescent="0.25">
      <c r="AA926" s="55"/>
      <c r="AB926" s="55"/>
      <c r="AC926" s="55"/>
      <c r="AD926" s="55"/>
      <c r="AE926" s="55"/>
      <c r="AH926" s="55"/>
      <c r="AI926" s="55"/>
      <c r="AJ926" s="55"/>
      <c r="AK926" s="55"/>
      <c r="AL926" s="55"/>
      <c r="AM926" s="55"/>
      <c r="AN926" s="55"/>
      <c r="AO926" s="55"/>
      <c r="AP926" s="55"/>
      <c r="AQ926" s="55"/>
      <c r="AR926" s="55"/>
      <c r="AS926" s="55"/>
      <c r="AT926" s="55"/>
      <c r="AU926" s="55"/>
      <c r="AV926" s="55"/>
      <c r="AW926" s="55"/>
    </row>
    <row r="927" spans="27:49" x14ac:dyDescent="0.25">
      <c r="AA927" s="55"/>
      <c r="AB927" s="55"/>
      <c r="AC927" s="55"/>
      <c r="AD927" s="55"/>
      <c r="AE927" s="55"/>
      <c r="AH927" s="55"/>
      <c r="AI927" s="55"/>
      <c r="AJ927" s="55"/>
      <c r="AK927" s="55"/>
      <c r="AL927" s="55"/>
      <c r="AM927" s="55"/>
      <c r="AN927" s="55"/>
      <c r="AO927" s="55"/>
      <c r="AP927" s="55"/>
      <c r="AQ927" s="55"/>
      <c r="AR927" s="55"/>
      <c r="AS927" s="55"/>
      <c r="AT927" s="55"/>
      <c r="AU927" s="55"/>
      <c r="AV927" s="55"/>
      <c r="AW927" s="55"/>
    </row>
    <row r="928" spans="27:49" x14ac:dyDescent="0.25">
      <c r="AA928" s="55"/>
      <c r="AB928" s="55"/>
      <c r="AC928" s="55"/>
      <c r="AD928" s="55"/>
      <c r="AE928" s="55"/>
      <c r="AH928" s="55"/>
      <c r="AI928" s="55"/>
      <c r="AJ928" s="55"/>
      <c r="AK928" s="55"/>
      <c r="AL928" s="55"/>
      <c r="AM928" s="55"/>
      <c r="AN928" s="55"/>
      <c r="AO928" s="55"/>
      <c r="AP928" s="55"/>
      <c r="AQ928" s="55"/>
      <c r="AR928" s="55"/>
      <c r="AS928" s="55"/>
      <c r="AT928" s="55"/>
      <c r="AU928" s="55"/>
      <c r="AV928" s="55"/>
      <c r="AW928" s="55"/>
    </row>
    <row r="929" spans="27:49" x14ac:dyDescent="0.25">
      <c r="AA929" s="55"/>
      <c r="AB929" s="55"/>
      <c r="AC929" s="55"/>
      <c r="AD929" s="55"/>
      <c r="AE929" s="55"/>
      <c r="AH929" s="55"/>
      <c r="AI929" s="55"/>
      <c r="AJ929" s="55"/>
      <c r="AK929" s="55"/>
      <c r="AL929" s="55"/>
      <c r="AM929" s="55"/>
      <c r="AN929" s="55"/>
      <c r="AO929" s="55"/>
      <c r="AP929" s="55"/>
      <c r="AQ929" s="55"/>
      <c r="AR929" s="55"/>
      <c r="AS929" s="55"/>
      <c r="AT929" s="55"/>
      <c r="AU929" s="55"/>
      <c r="AV929" s="55"/>
      <c r="AW929" s="55"/>
    </row>
    <row r="930" spans="27:49" x14ac:dyDescent="0.25">
      <c r="AA930" s="55"/>
      <c r="AB930" s="55"/>
      <c r="AC930" s="55"/>
      <c r="AD930" s="55"/>
      <c r="AE930" s="55"/>
      <c r="AH930" s="55"/>
      <c r="AI930" s="55"/>
      <c r="AJ930" s="55"/>
      <c r="AK930" s="55"/>
      <c r="AL930" s="55"/>
      <c r="AM930" s="55"/>
      <c r="AN930" s="55"/>
      <c r="AO930" s="55"/>
      <c r="AP930" s="55"/>
      <c r="AQ930" s="55"/>
      <c r="AR930" s="55"/>
      <c r="AS930" s="55"/>
      <c r="AT930" s="55"/>
      <c r="AU930" s="55"/>
      <c r="AV930" s="55"/>
      <c r="AW930" s="55"/>
    </row>
    <row r="931" spans="27:49" x14ac:dyDescent="0.25">
      <c r="AA931" s="55"/>
      <c r="AB931" s="55"/>
      <c r="AC931" s="55"/>
      <c r="AD931" s="55"/>
      <c r="AE931" s="55"/>
      <c r="AH931" s="55"/>
      <c r="AI931" s="55"/>
      <c r="AJ931" s="55"/>
      <c r="AK931" s="55"/>
      <c r="AL931" s="55"/>
      <c r="AM931" s="55"/>
      <c r="AN931" s="55"/>
      <c r="AO931" s="55"/>
      <c r="AP931" s="55"/>
      <c r="AQ931" s="55"/>
      <c r="AR931" s="55"/>
      <c r="AS931" s="55"/>
      <c r="AT931" s="55"/>
      <c r="AU931" s="55"/>
      <c r="AV931" s="55"/>
      <c r="AW931" s="55"/>
    </row>
    <row r="932" spans="27:49" x14ac:dyDescent="0.25">
      <c r="AA932" s="55"/>
      <c r="AB932" s="55"/>
      <c r="AC932" s="55"/>
      <c r="AD932" s="55"/>
      <c r="AE932" s="55"/>
      <c r="AH932" s="55"/>
      <c r="AI932" s="55"/>
      <c r="AJ932" s="55"/>
      <c r="AK932" s="55"/>
      <c r="AL932" s="55"/>
      <c r="AM932" s="55"/>
      <c r="AN932" s="55"/>
      <c r="AO932" s="55"/>
      <c r="AP932" s="55"/>
      <c r="AQ932" s="55"/>
      <c r="AR932" s="55"/>
      <c r="AS932" s="55"/>
      <c r="AT932" s="55"/>
      <c r="AU932" s="55"/>
      <c r="AV932" s="55"/>
      <c r="AW932" s="55"/>
    </row>
    <row r="933" spans="27:49" x14ac:dyDescent="0.25">
      <c r="AA933" s="55"/>
      <c r="AB933" s="55"/>
      <c r="AC933" s="55"/>
      <c r="AD933" s="55"/>
      <c r="AE933" s="55"/>
      <c r="AH933" s="55"/>
      <c r="AI933" s="55"/>
      <c r="AJ933" s="55"/>
      <c r="AK933" s="55"/>
      <c r="AL933" s="55"/>
      <c r="AM933" s="55"/>
      <c r="AN933" s="55"/>
      <c r="AO933" s="55"/>
      <c r="AP933" s="55"/>
      <c r="AQ933" s="55"/>
      <c r="AR933" s="55"/>
      <c r="AS933" s="55"/>
      <c r="AT933" s="55"/>
      <c r="AU933" s="55"/>
      <c r="AV933" s="55"/>
      <c r="AW933" s="55"/>
    </row>
    <row r="934" spans="27:49" x14ac:dyDescent="0.25">
      <c r="AA934" s="55"/>
      <c r="AB934" s="55"/>
      <c r="AC934" s="55"/>
      <c r="AD934" s="55"/>
      <c r="AE934" s="55"/>
      <c r="AH934" s="55"/>
      <c r="AI934" s="55"/>
      <c r="AJ934" s="55"/>
      <c r="AK934" s="55"/>
      <c r="AL934" s="55"/>
      <c r="AM934" s="55"/>
      <c r="AN934" s="55"/>
      <c r="AO934" s="55"/>
      <c r="AP934" s="55"/>
      <c r="AQ934" s="55"/>
      <c r="AR934" s="55"/>
      <c r="AS934" s="55"/>
      <c r="AT934" s="55"/>
      <c r="AU934" s="55"/>
      <c r="AV934" s="55"/>
      <c r="AW934" s="55"/>
    </row>
    <row r="935" spans="27:49" x14ac:dyDescent="0.25">
      <c r="AA935" s="55"/>
      <c r="AB935" s="55"/>
      <c r="AC935" s="55"/>
      <c r="AD935" s="55"/>
      <c r="AE935" s="55"/>
      <c r="AH935" s="55"/>
      <c r="AI935" s="55"/>
      <c r="AJ935" s="55"/>
      <c r="AK935" s="55"/>
      <c r="AL935" s="55"/>
      <c r="AM935" s="55"/>
      <c r="AN935" s="55"/>
      <c r="AO935" s="55"/>
      <c r="AP935" s="55"/>
      <c r="AQ935" s="55"/>
      <c r="AR935" s="55"/>
      <c r="AS935" s="55"/>
      <c r="AT935" s="55"/>
      <c r="AU935" s="55"/>
      <c r="AV935" s="55"/>
      <c r="AW935" s="55"/>
    </row>
    <row r="936" spans="27:49" x14ac:dyDescent="0.25">
      <c r="AA936" s="55"/>
      <c r="AB936" s="55"/>
      <c r="AC936" s="55"/>
      <c r="AD936" s="55"/>
      <c r="AE936" s="55"/>
      <c r="AH936" s="55"/>
      <c r="AI936" s="55"/>
      <c r="AJ936" s="55"/>
      <c r="AK936" s="55"/>
      <c r="AL936" s="55"/>
      <c r="AM936" s="55"/>
      <c r="AN936" s="55"/>
      <c r="AO936" s="55"/>
      <c r="AP936" s="55"/>
      <c r="AQ936" s="55"/>
      <c r="AR936" s="55"/>
      <c r="AS936" s="55"/>
      <c r="AT936" s="55"/>
      <c r="AU936" s="55"/>
      <c r="AV936" s="55"/>
      <c r="AW936" s="55"/>
    </row>
    <row r="937" spans="27:49" x14ac:dyDescent="0.25">
      <c r="AA937" s="55"/>
      <c r="AB937" s="55"/>
      <c r="AC937" s="55"/>
      <c r="AD937" s="55"/>
      <c r="AE937" s="55"/>
      <c r="AH937" s="55"/>
      <c r="AI937" s="55"/>
      <c r="AJ937" s="55"/>
      <c r="AK937" s="55"/>
      <c r="AL937" s="55"/>
      <c r="AM937" s="55"/>
      <c r="AN937" s="55"/>
      <c r="AO937" s="55"/>
      <c r="AP937" s="55"/>
      <c r="AQ937" s="55"/>
      <c r="AR937" s="55"/>
      <c r="AS937" s="55"/>
      <c r="AT937" s="55"/>
      <c r="AU937" s="55"/>
      <c r="AV937" s="55"/>
      <c r="AW937" s="55"/>
    </row>
    <row r="938" spans="27:49" x14ac:dyDescent="0.25">
      <c r="AA938" s="55"/>
      <c r="AB938" s="55"/>
      <c r="AC938" s="55"/>
      <c r="AD938" s="55"/>
      <c r="AE938" s="55"/>
      <c r="AH938" s="55"/>
      <c r="AI938" s="55"/>
      <c r="AJ938" s="55"/>
      <c r="AK938" s="55"/>
      <c r="AL938" s="55"/>
      <c r="AM938" s="55"/>
      <c r="AN938" s="55"/>
      <c r="AO938" s="55"/>
      <c r="AP938" s="55"/>
      <c r="AQ938" s="55"/>
      <c r="AR938" s="55"/>
      <c r="AS938" s="55"/>
      <c r="AT938" s="55"/>
      <c r="AU938" s="55"/>
      <c r="AV938" s="55"/>
      <c r="AW938" s="55"/>
    </row>
    <row r="939" spans="27:49" x14ac:dyDescent="0.25">
      <c r="AA939" s="55"/>
      <c r="AB939" s="55"/>
      <c r="AC939" s="55"/>
      <c r="AD939" s="55"/>
      <c r="AE939" s="55"/>
      <c r="AH939" s="55"/>
      <c r="AI939" s="55"/>
      <c r="AJ939" s="55"/>
      <c r="AK939" s="55"/>
      <c r="AL939" s="55"/>
      <c r="AM939" s="55"/>
      <c r="AN939" s="55"/>
      <c r="AO939" s="55"/>
      <c r="AP939" s="55"/>
      <c r="AQ939" s="55"/>
      <c r="AR939" s="55"/>
      <c r="AS939" s="55"/>
      <c r="AT939" s="55"/>
      <c r="AU939" s="55"/>
      <c r="AV939" s="55"/>
      <c r="AW939" s="55"/>
    </row>
    <row r="940" spans="27:49" x14ac:dyDescent="0.25">
      <c r="AA940" s="55"/>
      <c r="AB940" s="55"/>
      <c r="AC940" s="55"/>
      <c r="AD940" s="55"/>
      <c r="AE940" s="55"/>
      <c r="AH940" s="55"/>
      <c r="AI940" s="55"/>
      <c r="AJ940" s="55"/>
      <c r="AK940" s="55"/>
      <c r="AL940" s="55"/>
      <c r="AM940" s="55"/>
      <c r="AN940" s="55"/>
      <c r="AO940" s="55"/>
      <c r="AP940" s="55"/>
      <c r="AQ940" s="55"/>
      <c r="AR940" s="55"/>
      <c r="AS940" s="55"/>
      <c r="AT940" s="55"/>
      <c r="AU940" s="55"/>
      <c r="AV940" s="55"/>
      <c r="AW940" s="55"/>
    </row>
    <row r="941" spans="27:49" x14ac:dyDescent="0.25">
      <c r="AA941" s="55"/>
      <c r="AB941" s="55"/>
      <c r="AC941" s="55"/>
      <c r="AD941" s="55"/>
      <c r="AE941" s="55"/>
      <c r="AH941" s="55"/>
      <c r="AI941" s="55"/>
      <c r="AJ941" s="55"/>
      <c r="AK941" s="55"/>
      <c r="AL941" s="55"/>
      <c r="AM941" s="55"/>
      <c r="AN941" s="55"/>
      <c r="AO941" s="55"/>
      <c r="AP941" s="55"/>
      <c r="AQ941" s="55"/>
      <c r="AR941" s="55"/>
      <c r="AS941" s="55"/>
      <c r="AT941" s="55"/>
      <c r="AU941" s="55"/>
      <c r="AV941" s="55"/>
      <c r="AW941" s="55"/>
    </row>
    <row r="942" spans="27:49" x14ac:dyDescent="0.25">
      <c r="AA942" s="55"/>
      <c r="AB942" s="55"/>
      <c r="AC942" s="55"/>
      <c r="AD942" s="55"/>
      <c r="AE942" s="55"/>
      <c r="AH942" s="55"/>
      <c r="AI942" s="55"/>
      <c r="AJ942" s="55"/>
      <c r="AK942" s="55"/>
      <c r="AL942" s="55"/>
      <c r="AM942" s="55"/>
      <c r="AN942" s="55"/>
      <c r="AO942" s="55"/>
      <c r="AP942" s="55"/>
      <c r="AQ942" s="55"/>
      <c r="AR942" s="55"/>
      <c r="AS942" s="55"/>
      <c r="AT942" s="55"/>
      <c r="AU942" s="55"/>
      <c r="AV942" s="55"/>
      <c r="AW942" s="55"/>
    </row>
    <row r="943" spans="27:49" x14ac:dyDescent="0.25">
      <c r="AA943" s="55"/>
      <c r="AB943" s="55"/>
      <c r="AC943" s="55"/>
      <c r="AD943" s="55"/>
      <c r="AE943" s="55"/>
      <c r="AH943" s="55"/>
      <c r="AI943" s="55"/>
      <c r="AJ943" s="55"/>
      <c r="AK943" s="55"/>
      <c r="AL943" s="55"/>
      <c r="AM943" s="55"/>
      <c r="AN943" s="55"/>
      <c r="AO943" s="55"/>
      <c r="AP943" s="55"/>
      <c r="AQ943" s="55"/>
      <c r="AR943" s="55"/>
      <c r="AS943" s="55"/>
      <c r="AT943" s="55"/>
      <c r="AU943" s="55"/>
      <c r="AV943" s="55"/>
      <c r="AW943" s="55"/>
    </row>
    <row r="944" spans="27:49" x14ac:dyDescent="0.25">
      <c r="AA944" s="55"/>
      <c r="AB944" s="55"/>
      <c r="AC944" s="55"/>
      <c r="AD944" s="55"/>
      <c r="AE944" s="55"/>
      <c r="AH944" s="55"/>
      <c r="AI944" s="55"/>
      <c r="AJ944" s="55"/>
      <c r="AK944" s="55"/>
      <c r="AL944" s="55"/>
      <c r="AM944" s="55"/>
      <c r="AN944" s="55"/>
      <c r="AO944" s="55"/>
      <c r="AP944" s="55"/>
      <c r="AQ944" s="55"/>
      <c r="AR944" s="55"/>
      <c r="AS944" s="55"/>
      <c r="AT944" s="55"/>
      <c r="AU944" s="55"/>
      <c r="AV944" s="55"/>
      <c r="AW944" s="55"/>
    </row>
    <row r="945" spans="27:49" x14ac:dyDescent="0.25">
      <c r="AA945" s="55"/>
      <c r="AB945" s="55"/>
      <c r="AC945" s="55"/>
      <c r="AD945" s="55"/>
      <c r="AE945" s="55"/>
      <c r="AH945" s="55"/>
      <c r="AI945" s="55"/>
      <c r="AJ945" s="55"/>
      <c r="AK945" s="55"/>
      <c r="AL945" s="55"/>
      <c r="AM945" s="55"/>
      <c r="AN945" s="55"/>
      <c r="AO945" s="55"/>
      <c r="AP945" s="55"/>
      <c r="AQ945" s="55"/>
      <c r="AR945" s="55"/>
      <c r="AS945" s="55"/>
      <c r="AT945" s="55"/>
      <c r="AU945" s="55"/>
      <c r="AV945" s="55"/>
      <c r="AW945" s="55"/>
    </row>
    <row r="946" spans="27:49" x14ac:dyDescent="0.25">
      <c r="AA946" s="55"/>
      <c r="AB946" s="55"/>
      <c r="AC946" s="55"/>
      <c r="AD946" s="55"/>
      <c r="AE946" s="55"/>
      <c r="AH946" s="55"/>
      <c r="AI946" s="55"/>
      <c r="AJ946" s="55"/>
      <c r="AK946" s="55"/>
      <c r="AL946" s="55"/>
      <c r="AM946" s="55"/>
      <c r="AN946" s="55"/>
      <c r="AO946" s="55"/>
      <c r="AP946" s="55"/>
      <c r="AQ946" s="55"/>
      <c r="AR946" s="55"/>
      <c r="AS946" s="55"/>
      <c r="AT946" s="55"/>
      <c r="AU946" s="55"/>
      <c r="AV946" s="55"/>
      <c r="AW946" s="55"/>
    </row>
    <row r="947" spans="27:49" x14ac:dyDescent="0.25">
      <c r="AA947" s="55"/>
      <c r="AB947" s="55"/>
      <c r="AC947" s="55"/>
      <c r="AD947" s="55"/>
      <c r="AE947" s="55"/>
      <c r="AH947" s="55"/>
      <c r="AI947" s="55"/>
      <c r="AJ947" s="55"/>
      <c r="AK947" s="55"/>
      <c r="AL947" s="55"/>
      <c r="AM947" s="55"/>
      <c r="AN947" s="55"/>
      <c r="AO947" s="55"/>
      <c r="AP947" s="55"/>
      <c r="AQ947" s="55"/>
      <c r="AR947" s="55"/>
      <c r="AS947" s="55"/>
      <c r="AT947" s="55"/>
      <c r="AU947" s="55"/>
      <c r="AV947" s="55"/>
      <c r="AW947" s="55"/>
    </row>
    <row r="948" spans="27:49" x14ac:dyDescent="0.25">
      <c r="AA948" s="55"/>
      <c r="AB948" s="55"/>
      <c r="AC948" s="55"/>
      <c r="AD948" s="55"/>
      <c r="AE948" s="55"/>
      <c r="AH948" s="55"/>
      <c r="AI948" s="55"/>
      <c r="AJ948" s="55"/>
      <c r="AK948" s="55"/>
      <c r="AL948" s="55"/>
      <c r="AM948" s="55"/>
      <c r="AN948" s="55"/>
      <c r="AO948" s="55"/>
      <c r="AP948" s="55"/>
      <c r="AQ948" s="55"/>
      <c r="AR948" s="55"/>
      <c r="AS948" s="55"/>
      <c r="AT948" s="55"/>
      <c r="AU948" s="55"/>
      <c r="AV948" s="55"/>
      <c r="AW948" s="55"/>
    </row>
    <row r="949" spans="27:49" x14ac:dyDescent="0.25">
      <c r="AA949" s="55"/>
      <c r="AB949" s="55"/>
      <c r="AC949" s="55"/>
      <c r="AD949" s="55"/>
      <c r="AE949" s="55"/>
      <c r="AH949" s="55"/>
      <c r="AI949" s="55"/>
      <c r="AJ949" s="55"/>
      <c r="AK949" s="55"/>
      <c r="AL949" s="55"/>
      <c r="AM949" s="55"/>
      <c r="AN949" s="55"/>
      <c r="AO949" s="55"/>
      <c r="AP949" s="55"/>
      <c r="AQ949" s="55"/>
      <c r="AR949" s="55"/>
      <c r="AS949" s="55"/>
      <c r="AT949" s="55"/>
      <c r="AU949" s="55"/>
      <c r="AV949" s="55"/>
      <c r="AW949" s="55"/>
    </row>
    <row r="950" spans="27:49" x14ac:dyDescent="0.25">
      <c r="AA950" s="55"/>
      <c r="AB950" s="55"/>
      <c r="AC950" s="55"/>
      <c r="AD950" s="55"/>
      <c r="AE950" s="55"/>
      <c r="AH950" s="55"/>
      <c r="AI950" s="55"/>
      <c r="AJ950" s="55"/>
      <c r="AK950" s="55"/>
      <c r="AL950" s="55"/>
      <c r="AM950" s="55"/>
      <c r="AN950" s="55"/>
      <c r="AO950" s="55"/>
      <c r="AP950" s="55"/>
      <c r="AQ950" s="55"/>
      <c r="AR950" s="55"/>
      <c r="AS950" s="55"/>
      <c r="AT950" s="55"/>
      <c r="AU950" s="55"/>
      <c r="AV950" s="55"/>
      <c r="AW950" s="55"/>
    </row>
    <row r="951" spans="27:49" x14ac:dyDescent="0.25">
      <c r="AA951" s="55"/>
      <c r="AB951" s="55"/>
      <c r="AC951" s="55"/>
      <c r="AD951" s="55"/>
      <c r="AE951" s="55"/>
      <c r="AH951" s="55"/>
      <c r="AI951" s="55"/>
      <c r="AJ951" s="55"/>
      <c r="AK951" s="55"/>
      <c r="AL951" s="55"/>
      <c r="AM951" s="55"/>
      <c r="AN951" s="55"/>
      <c r="AO951" s="55"/>
      <c r="AP951" s="55"/>
      <c r="AQ951" s="55"/>
      <c r="AR951" s="55"/>
      <c r="AS951" s="55"/>
      <c r="AT951" s="55"/>
      <c r="AU951" s="55"/>
      <c r="AV951" s="55"/>
      <c r="AW951" s="55"/>
    </row>
    <row r="952" spans="27:49" x14ac:dyDescent="0.25">
      <c r="AA952" s="55"/>
      <c r="AB952" s="55"/>
      <c r="AC952" s="55"/>
      <c r="AD952" s="55"/>
      <c r="AE952" s="55"/>
      <c r="AH952" s="55"/>
      <c r="AI952" s="55"/>
      <c r="AJ952" s="55"/>
      <c r="AK952" s="55"/>
      <c r="AL952" s="55"/>
      <c r="AM952" s="55"/>
      <c r="AN952" s="55"/>
      <c r="AO952" s="55"/>
      <c r="AP952" s="55"/>
      <c r="AQ952" s="55"/>
      <c r="AR952" s="55"/>
      <c r="AS952" s="55"/>
      <c r="AT952" s="55"/>
      <c r="AU952" s="55"/>
      <c r="AV952" s="55"/>
      <c r="AW952" s="55"/>
    </row>
    <row r="953" spans="27:49" x14ac:dyDescent="0.25">
      <c r="AA953" s="55"/>
      <c r="AB953" s="55"/>
      <c r="AC953" s="55"/>
      <c r="AD953" s="55"/>
      <c r="AE953" s="55"/>
      <c r="AH953" s="55"/>
      <c r="AI953" s="55"/>
      <c r="AJ953" s="55"/>
      <c r="AK953" s="55"/>
      <c r="AL953" s="55"/>
      <c r="AM953" s="55"/>
      <c r="AN953" s="55"/>
      <c r="AO953" s="55"/>
      <c r="AP953" s="55"/>
      <c r="AQ953" s="55"/>
      <c r="AR953" s="55"/>
      <c r="AS953" s="55"/>
      <c r="AT953" s="55"/>
      <c r="AU953" s="55"/>
      <c r="AV953" s="55"/>
      <c r="AW953" s="55"/>
    </row>
    <row r="954" spans="27:49" x14ac:dyDescent="0.25">
      <c r="AA954" s="55"/>
      <c r="AB954" s="55"/>
      <c r="AC954" s="55"/>
      <c r="AD954" s="55"/>
      <c r="AE954" s="55"/>
      <c r="AH954" s="55"/>
      <c r="AI954" s="55"/>
      <c r="AJ954" s="55"/>
      <c r="AK954" s="55"/>
      <c r="AL954" s="55"/>
      <c r="AM954" s="55"/>
      <c r="AN954" s="55"/>
      <c r="AO954" s="55"/>
      <c r="AP954" s="55"/>
      <c r="AQ954" s="55"/>
      <c r="AR954" s="55"/>
      <c r="AS954" s="55"/>
      <c r="AT954" s="55"/>
      <c r="AU954" s="55"/>
      <c r="AV954" s="55"/>
      <c r="AW954" s="55"/>
    </row>
    <row r="955" spans="27:49" x14ac:dyDescent="0.25">
      <c r="AA955" s="55"/>
      <c r="AB955" s="55"/>
      <c r="AC955" s="55"/>
      <c r="AD955" s="55"/>
      <c r="AE955" s="55"/>
      <c r="AH955" s="55"/>
      <c r="AI955" s="55"/>
      <c r="AJ955" s="55"/>
      <c r="AK955" s="55"/>
      <c r="AL955" s="55"/>
      <c r="AM955" s="55"/>
      <c r="AN955" s="55"/>
      <c r="AO955" s="55"/>
      <c r="AP955" s="55"/>
      <c r="AQ955" s="55"/>
      <c r="AR955" s="55"/>
      <c r="AS955" s="55"/>
      <c r="AT955" s="55"/>
      <c r="AU955" s="55"/>
      <c r="AV955" s="55"/>
      <c r="AW955" s="55"/>
    </row>
    <row r="956" spans="27:49" x14ac:dyDescent="0.25">
      <c r="AA956" s="55"/>
      <c r="AB956" s="55"/>
      <c r="AC956" s="55"/>
      <c r="AD956" s="55"/>
      <c r="AE956" s="55"/>
      <c r="AH956" s="55"/>
      <c r="AI956" s="55"/>
      <c r="AJ956" s="55"/>
      <c r="AK956" s="55"/>
      <c r="AL956" s="55"/>
      <c r="AM956" s="55"/>
      <c r="AN956" s="55"/>
      <c r="AO956" s="55"/>
      <c r="AP956" s="55"/>
      <c r="AQ956" s="55"/>
      <c r="AR956" s="55"/>
      <c r="AS956" s="55"/>
      <c r="AT956" s="55"/>
      <c r="AU956" s="55"/>
      <c r="AV956" s="55"/>
      <c r="AW956" s="55"/>
    </row>
    <row r="957" spans="27:49" x14ac:dyDescent="0.25">
      <c r="AA957" s="55"/>
      <c r="AB957" s="55"/>
      <c r="AC957" s="55"/>
      <c r="AD957" s="55"/>
      <c r="AE957" s="55"/>
      <c r="AH957" s="55"/>
      <c r="AI957" s="55"/>
      <c r="AJ957" s="55"/>
      <c r="AK957" s="55"/>
      <c r="AL957" s="55"/>
      <c r="AM957" s="55"/>
      <c r="AN957" s="55"/>
      <c r="AO957" s="55"/>
      <c r="AP957" s="55"/>
      <c r="AQ957" s="55"/>
      <c r="AR957" s="55"/>
      <c r="AS957" s="55"/>
      <c r="AT957" s="55"/>
      <c r="AU957" s="55"/>
      <c r="AV957" s="55"/>
      <c r="AW957" s="55"/>
    </row>
    <row r="958" spans="27:49" x14ac:dyDescent="0.25">
      <c r="AA958" s="55"/>
      <c r="AB958" s="55"/>
      <c r="AC958" s="55"/>
      <c r="AD958" s="55"/>
      <c r="AE958" s="55"/>
      <c r="AH958" s="55"/>
      <c r="AI958" s="55"/>
      <c r="AJ958" s="55"/>
      <c r="AK958" s="55"/>
      <c r="AL958" s="55"/>
      <c r="AM958" s="55"/>
      <c r="AN958" s="55"/>
      <c r="AO958" s="55"/>
      <c r="AP958" s="55"/>
      <c r="AQ958" s="55"/>
      <c r="AR958" s="55"/>
      <c r="AS958" s="55"/>
      <c r="AT958" s="55"/>
      <c r="AU958" s="55"/>
      <c r="AV958" s="55"/>
      <c r="AW958" s="55"/>
    </row>
    <row r="959" spans="27:49" x14ac:dyDescent="0.25">
      <c r="AA959" s="55"/>
      <c r="AB959" s="55"/>
      <c r="AC959" s="55"/>
      <c r="AD959" s="55"/>
      <c r="AE959" s="55"/>
      <c r="AH959" s="55"/>
      <c r="AI959" s="55"/>
      <c r="AJ959" s="55"/>
      <c r="AK959" s="55"/>
      <c r="AL959" s="55"/>
      <c r="AM959" s="55"/>
      <c r="AN959" s="55"/>
      <c r="AO959" s="55"/>
      <c r="AP959" s="55"/>
      <c r="AQ959" s="55"/>
      <c r="AR959" s="55"/>
      <c r="AS959" s="55"/>
      <c r="AT959" s="55"/>
      <c r="AU959" s="55"/>
      <c r="AV959" s="55"/>
      <c r="AW959" s="55"/>
    </row>
    <row r="960" spans="27:49" x14ac:dyDescent="0.25">
      <c r="AA960" s="55"/>
      <c r="AB960" s="55"/>
      <c r="AC960" s="55"/>
      <c r="AD960" s="55"/>
      <c r="AE960" s="55"/>
      <c r="AH960" s="55"/>
      <c r="AI960" s="55"/>
      <c r="AJ960" s="55"/>
      <c r="AK960" s="55"/>
      <c r="AL960" s="55"/>
      <c r="AM960" s="55"/>
      <c r="AN960" s="55"/>
      <c r="AO960" s="55"/>
      <c r="AP960" s="55"/>
      <c r="AQ960" s="55"/>
      <c r="AR960" s="55"/>
      <c r="AS960" s="55"/>
      <c r="AT960" s="55"/>
      <c r="AU960" s="55"/>
      <c r="AV960" s="55"/>
      <c r="AW960" s="55"/>
    </row>
    <row r="961" spans="27:49" x14ac:dyDescent="0.25">
      <c r="AA961" s="55"/>
      <c r="AB961" s="55"/>
      <c r="AC961" s="55"/>
      <c r="AD961" s="55"/>
      <c r="AE961" s="55"/>
      <c r="AH961" s="55"/>
      <c r="AI961" s="55"/>
      <c r="AJ961" s="55"/>
      <c r="AK961" s="55"/>
      <c r="AL961" s="55"/>
      <c r="AM961" s="55"/>
      <c r="AN961" s="55"/>
      <c r="AO961" s="55"/>
      <c r="AP961" s="55"/>
      <c r="AQ961" s="55"/>
      <c r="AR961" s="55"/>
      <c r="AS961" s="55"/>
      <c r="AT961" s="55"/>
      <c r="AU961" s="55"/>
      <c r="AV961" s="55"/>
      <c r="AW961" s="55"/>
    </row>
    <row r="962" spans="27:49" x14ac:dyDescent="0.25">
      <c r="AA962" s="55"/>
      <c r="AB962" s="55"/>
      <c r="AC962" s="55"/>
      <c r="AD962" s="55"/>
      <c r="AE962" s="55"/>
      <c r="AH962" s="55"/>
      <c r="AI962" s="55"/>
      <c r="AJ962" s="55"/>
      <c r="AK962" s="55"/>
      <c r="AL962" s="55"/>
      <c r="AM962" s="55"/>
      <c r="AN962" s="55"/>
      <c r="AO962" s="55"/>
      <c r="AP962" s="55"/>
      <c r="AQ962" s="55"/>
      <c r="AR962" s="55"/>
      <c r="AS962" s="55"/>
      <c r="AT962" s="55"/>
      <c r="AU962" s="55"/>
      <c r="AV962" s="55"/>
      <c r="AW962" s="55"/>
    </row>
    <row r="963" spans="27:49" x14ac:dyDescent="0.25">
      <c r="AA963" s="55"/>
      <c r="AB963" s="55"/>
      <c r="AC963" s="55"/>
      <c r="AD963" s="55"/>
      <c r="AE963" s="55"/>
      <c r="AH963" s="55"/>
      <c r="AI963" s="55"/>
      <c r="AJ963" s="55"/>
      <c r="AK963" s="55"/>
      <c r="AL963" s="55"/>
      <c r="AM963" s="55"/>
      <c r="AN963" s="55"/>
      <c r="AO963" s="55"/>
      <c r="AP963" s="55"/>
      <c r="AQ963" s="55"/>
      <c r="AR963" s="55"/>
      <c r="AS963" s="55"/>
      <c r="AT963" s="55"/>
      <c r="AU963" s="55"/>
      <c r="AV963" s="55"/>
      <c r="AW963" s="55"/>
    </row>
    <row r="964" spans="27:49" x14ac:dyDescent="0.25">
      <c r="AA964" s="55"/>
      <c r="AB964" s="55"/>
      <c r="AC964" s="55"/>
      <c r="AD964" s="55"/>
      <c r="AE964" s="55"/>
      <c r="AH964" s="55"/>
      <c r="AI964" s="55"/>
      <c r="AJ964" s="55"/>
      <c r="AK964" s="55"/>
      <c r="AL964" s="55"/>
      <c r="AM964" s="55"/>
      <c r="AN964" s="55"/>
      <c r="AO964" s="55"/>
      <c r="AP964" s="55"/>
      <c r="AQ964" s="55"/>
      <c r="AR964" s="55"/>
      <c r="AS964" s="55"/>
      <c r="AT964" s="55"/>
      <c r="AU964" s="55"/>
      <c r="AV964" s="55"/>
      <c r="AW964" s="55"/>
    </row>
    <row r="965" spans="27:49" x14ac:dyDescent="0.25">
      <c r="AA965" s="55"/>
      <c r="AB965" s="55"/>
      <c r="AC965" s="55"/>
      <c r="AD965" s="55"/>
      <c r="AE965" s="55"/>
      <c r="AH965" s="55"/>
      <c r="AI965" s="55"/>
      <c r="AJ965" s="55"/>
      <c r="AK965" s="55"/>
      <c r="AL965" s="55"/>
      <c r="AM965" s="55"/>
      <c r="AN965" s="55"/>
      <c r="AO965" s="55"/>
      <c r="AP965" s="55"/>
      <c r="AQ965" s="55"/>
      <c r="AR965" s="55"/>
      <c r="AS965" s="55"/>
      <c r="AT965" s="55"/>
      <c r="AU965" s="55"/>
      <c r="AV965" s="55"/>
      <c r="AW965" s="55"/>
    </row>
    <row r="966" spans="27:49" x14ac:dyDescent="0.25">
      <c r="AA966" s="55"/>
      <c r="AB966" s="55"/>
      <c r="AC966" s="55"/>
      <c r="AD966" s="55"/>
      <c r="AE966" s="55"/>
      <c r="AH966" s="55"/>
      <c r="AI966" s="55"/>
      <c r="AJ966" s="55"/>
      <c r="AK966" s="55"/>
      <c r="AL966" s="55"/>
      <c r="AM966" s="55"/>
      <c r="AN966" s="55"/>
      <c r="AO966" s="55"/>
      <c r="AP966" s="55"/>
      <c r="AQ966" s="55"/>
      <c r="AR966" s="55"/>
      <c r="AS966" s="55"/>
      <c r="AT966" s="55"/>
      <c r="AU966" s="55"/>
      <c r="AV966" s="55"/>
      <c r="AW966" s="55"/>
    </row>
    <row r="967" spans="27:49" x14ac:dyDescent="0.25">
      <c r="AA967" s="55"/>
      <c r="AB967" s="55"/>
      <c r="AC967" s="55"/>
      <c r="AD967" s="55"/>
      <c r="AE967" s="55"/>
      <c r="AH967" s="55"/>
      <c r="AI967" s="55"/>
      <c r="AJ967" s="55"/>
      <c r="AK967" s="55"/>
      <c r="AL967" s="55"/>
      <c r="AM967" s="55"/>
      <c r="AN967" s="55"/>
      <c r="AO967" s="55"/>
      <c r="AP967" s="55"/>
      <c r="AQ967" s="55"/>
      <c r="AR967" s="55"/>
      <c r="AS967" s="55"/>
      <c r="AT967" s="55"/>
      <c r="AU967" s="55"/>
      <c r="AV967" s="55"/>
      <c r="AW967" s="55"/>
    </row>
    <row r="968" spans="27:49" x14ac:dyDescent="0.25">
      <c r="AA968" s="55"/>
      <c r="AB968" s="55"/>
      <c r="AC968" s="55"/>
      <c r="AD968" s="55"/>
      <c r="AE968" s="55"/>
      <c r="AH968" s="55"/>
      <c r="AI968" s="55"/>
      <c r="AJ968" s="55"/>
      <c r="AK968" s="55"/>
      <c r="AL968" s="55"/>
      <c r="AM968" s="55"/>
      <c r="AN968" s="55"/>
      <c r="AO968" s="55"/>
      <c r="AP968" s="55"/>
      <c r="AQ968" s="55"/>
      <c r="AR968" s="55"/>
      <c r="AS968" s="55"/>
      <c r="AT968" s="55"/>
      <c r="AU968" s="55"/>
      <c r="AV968" s="55"/>
      <c r="AW968" s="55"/>
    </row>
    <row r="969" spans="27:49" x14ac:dyDescent="0.25">
      <c r="AA969" s="55"/>
      <c r="AB969" s="55"/>
      <c r="AC969" s="55"/>
      <c r="AD969" s="55"/>
      <c r="AE969" s="55"/>
      <c r="AH969" s="55"/>
      <c r="AI969" s="55"/>
      <c r="AJ969" s="55"/>
      <c r="AK969" s="55"/>
      <c r="AL969" s="55"/>
      <c r="AM969" s="55"/>
      <c r="AN969" s="55"/>
      <c r="AO969" s="55"/>
      <c r="AP969" s="55"/>
      <c r="AQ969" s="55"/>
      <c r="AR969" s="55"/>
      <c r="AS969" s="55"/>
      <c r="AT969" s="55"/>
      <c r="AU969" s="55"/>
      <c r="AV969" s="55"/>
      <c r="AW969" s="55"/>
    </row>
    <row r="970" spans="27:49" x14ac:dyDescent="0.25">
      <c r="AA970" s="55"/>
      <c r="AB970" s="55"/>
      <c r="AC970" s="55"/>
      <c r="AD970" s="55"/>
      <c r="AE970" s="55"/>
      <c r="AH970" s="55"/>
      <c r="AI970" s="55"/>
      <c r="AJ970" s="55"/>
      <c r="AK970" s="55"/>
      <c r="AL970" s="55"/>
      <c r="AM970" s="55"/>
      <c r="AN970" s="55"/>
      <c r="AO970" s="55"/>
      <c r="AP970" s="55"/>
      <c r="AQ970" s="55"/>
      <c r="AR970" s="55"/>
      <c r="AS970" s="55"/>
      <c r="AT970" s="55"/>
      <c r="AU970" s="55"/>
      <c r="AV970" s="55"/>
      <c r="AW970" s="55"/>
    </row>
    <row r="971" spans="27:49" x14ac:dyDescent="0.25">
      <c r="AA971" s="55"/>
      <c r="AB971" s="55"/>
      <c r="AC971" s="55"/>
      <c r="AD971" s="55"/>
      <c r="AE971" s="55"/>
      <c r="AH971" s="55"/>
      <c r="AI971" s="55"/>
      <c r="AJ971" s="55"/>
      <c r="AK971" s="55"/>
      <c r="AL971" s="55"/>
      <c r="AM971" s="55"/>
      <c r="AN971" s="55"/>
      <c r="AO971" s="55"/>
      <c r="AP971" s="55"/>
      <c r="AQ971" s="55"/>
      <c r="AR971" s="55"/>
      <c r="AS971" s="55"/>
      <c r="AT971" s="55"/>
      <c r="AU971" s="55"/>
      <c r="AV971" s="55"/>
      <c r="AW971" s="55"/>
    </row>
    <row r="972" spans="27:49" x14ac:dyDescent="0.25">
      <c r="AA972" s="55"/>
      <c r="AB972" s="55"/>
      <c r="AC972" s="55"/>
      <c r="AD972" s="55"/>
      <c r="AE972" s="55"/>
      <c r="AH972" s="55"/>
      <c r="AI972" s="55"/>
      <c r="AJ972" s="55"/>
      <c r="AK972" s="55"/>
      <c r="AL972" s="55"/>
      <c r="AM972" s="55"/>
      <c r="AN972" s="55"/>
      <c r="AO972" s="55"/>
      <c r="AP972" s="55"/>
      <c r="AQ972" s="55"/>
      <c r="AR972" s="55"/>
      <c r="AS972" s="55"/>
      <c r="AT972" s="55"/>
      <c r="AU972" s="55"/>
      <c r="AV972" s="55"/>
      <c r="AW972" s="55"/>
    </row>
    <row r="973" spans="27:49" x14ac:dyDescent="0.25">
      <c r="AA973" s="55"/>
      <c r="AB973" s="55"/>
      <c r="AC973" s="55"/>
      <c r="AD973" s="55"/>
      <c r="AE973" s="55"/>
      <c r="AH973" s="55"/>
      <c r="AI973" s="55"/>
      <c r="AJ973" s="55"/>
      <c r="AK973" s="55"/>
      <c r="AL973" s="55"/>
      <c r="AM973" s="55"/>
      <c r="AN973" s="55"/>
      <c r="AO973" s="55"/>
      <c r="AP973" s="55"/>
      <c r="AQ973" s="55"/>
      <c r="AR973" s="55"/>
      <c r="AS973" s="55"/>
      <c r="AT973" s="55"/>
      <c r="AU973" s="55"/>
      <c r="AV973" s="55"/>
      <c r="AW973" s="55"/>
    </row>
    <row r="974" spans="27:49" x14ac:dyDescent="0.25">
      <c r="AA974" s="55"/>
      <c r="AB974" s="55"/>
      <c r="AC974" s="55"/>
      <c r="AD974" s="55"/>
      <c r="AE974" s="55"/>
      <c r="AH974" s="55"/>
      <c r="AI974" s="55"/>
      <c r="AJ974" s="55"/>
      <c r="AK974" s="55"/>
      <c r="AL974" s="55"/>
      <c r="AM974" s="55"/>
      <c r="AN974" s="55"/>
      <c r="AO974" s="55"/>
      <c r="AP974" s="55"/>
      <c r="AQ974" s="55"/>
      <c r="AR974" s="55"/>
      <c r="AS974" s="55"/>
      <c r="AT974" s="55"/>
      <c r="AU974" s="55"/>
      <c r="AV974" s="55"/>
      <c r="AW974" s="55"/>
    </row>
    <row r="975" spans="27:49" x14ac:dyDescent="0.25">
      <c r="AA975" s="55"/>
      <c r="AB975" s="55"/>
      <c r="AC975" s="55"/>
      <c r="AD975" s="55"/>
      <c r="AE975" s="55"/>
      <c r="AH975" s="55"/>
      <c r="AI975" s="55"/>
      <c r="AJ975" s="55"/>
      <c r="AK975" s="55"/>
      <c r="AL975" s="55"/>
      <c r="AM975" s="55"/>
      <c r="AN975" s="55"/>
      <c r="AO975" s="55"/>
      <c r="AP975" s="55"/>
      <c r="AQ975" s="55"/>
      <c r="AR975" s="55"/>
      <c r="AS975" s="55"/>
      <c r="AT975" s="55"/>
      <c r="AU975" s="55"/>
      <c r="AV975" s="55"/>
      <c r="AW975" s="55"/>
    </row>
    <row r="976" spans="27:49" x14ac:dyDescent="0.25">
      <c r="AA976" s="55"/>
      <c r="AB976" s="55"/>
      <c r="AC976" s="55"/>
      <c r="AD976" s="55"/>
      <c r="AE976" s="55"/>
      <c r="AH976" s="55"/>
      <c r="AI976" s="55"/>
      <c r="AJ976" s="55"/>
      <c r="AK976" s="55"/>
      <c r="AL976" s="55"/>
      <c r="AM976" s="55"/>
      <c r="AN976" s="55"/>
      <c r="AO976" s="55"/>
      <c r="AP976" s="55"/>
      <c r="AQ976" s="55"/>
      <c r="AR976" s="55"/>
      <c r="AS976" s="55"/>
      <c r="AT976" s="55"/>
      <c r="AU976" s="55"/>
      <c r="AV976" s="55"/>
      <c r="AW976" s="55"/>
    </row>
    <row r="977" spans="27:49" x14ac:dyDescent="0.25">
      <c r="AA977" s="55"/>
      <c r="AB977" s="55"/>
      <c r="AC977" s="55"/>
      <c r="AD977" s="55"/>
      <c r="AE977" s="55"/>
      <c r="AH977" s="55"/>
      <c r="AI977" s="55"/>
      <c r="AJ977" s="55"/>
      <c r="AK977" s="55"/>
      <c r="AL977" s="55"/>
      <c r="AM977" s="55"/>
      <c r="AN977" s="55"/>
      <c r="AO977" s="55"/>
      <c r="AP977" s="55"/>
      <c r="AQ977" s="55"/>
      <c r="AR977" s="55"/>
      <c r="AS977" s="55"/>
      <c r="AT977" s="55"/>
      <c r="AU977" s="55"/>
      <c r="AV977" s="55"/>
      <c r="AW977" s="55"/>
    </row>
    <row r="978" spans="27:49" x14ac:dyDescent="0.25">
      <c r="AA978" s="55"/>
      <c r="AB978" s="55"/>
      <c r="AC978" s="55"/>
      <c r="AD978" s="55"/>
      <c r="AE978" s="55"/>
      <c r="AH978" s="55"/>
      <c r="AI978" s="55"/>
      <c r="AJ978" s="55"/>
      <c r="AK978" s="55"/>
      <c r="AL978" s="55"/>
      <c r="AM978" s="55"/>
      <c r="AN978" s="55"/>
      <c r="AO978" s="55"/>
      <c r="AP978" s="55"/>
      <c r="AQ978" s="55"/>
      <c r="AR978" s="55"/>
      <c r="AS978" s="55"/>
      <c r="AT978" s="55"/>
      <c r="AU978" s="55"/>
      <c r="AV978" s="55"/>
      <c r="AW978" s="55"/>
    </row>
    <row r="979" spans="27:49" x14ac:dyDescent="0.25">
      <c r="AA979" s="55"/>
      <c r="AB979" s="55"/>
      <c r="AC979" s="55"/>
      <c r="AD979" s="55"/>
      <c r="AE979" s="55"/>
      <c r="AH979" s="55"/>
      <c r="AI979" s="55"/>
      <c r="AJ979" s="55"/>
      <c r="AK979" s="55"/>
      <c r="AL979" s="55"/>
      <c r="AM979" s="55"/>
      <c r="AN979" s="55"/>
      <c r="AO979" s="55"/>
      <c r="AP979" s="55"/>
      <c r="AQ979" s="55"/>
      <c r="AR979" s="55"/>
      <c r="AS979" s="55"/>
      <c r="AT979" s="55"/>
      <c r="AU979" s="55"/>
      <c r="AV979" s="55"/>
      <c r="AW979" s="55"/>
    </row>
    <row r="980" spans="27:49" x14ac:dyDescent="0.25">
      <c r="AA980" s="55"/>
      <c r="AB980" s="55"/>
      <c r="AC980" s="55"/>
      <c r="AD980" s="55"/>
      <c r="AE980" s="55"/>
      <c r="AH980" s="55"/>
      <c r="AI980" s="55"/>
      <c r="AJ980" s="55"/>
      <c r="AK980" s="55"/>
      <c r="AL980" s="55"/>
      <c r="AM980" s="55"/>
      <c r="AN980" s="55"/>
      <c r="AO980" s="55"/>
      <c r="AP980" s="55"/>
      <c r="AQ980" s="55"/>
      <c r="AR980" s="55"/>
      <c r="AS980" s="55"/>
      <c r="AT980" s="55"/>
      <c r="AU980" s="55"/>
      <c r="AV980" s="55"/>
      <c r="AW980" s="55"/>
    </row>
    <row r="981" spans="27:49" x14ac:dyDescent="0.25">
      <c r="AA981" s="55"/>
      <c r="AB981" s="55"/>
      <c r="AC981" s="55"/>
      <c r="AD981" s="55"/>
      <c r="AE981" s="55"/>
      <c r="AH981" s="55"/>
      <c r="AI981" s="55"/>
      <c r="AJ981" s="55"/>
      <c r="AK981" s="55"/>
      <c r="AL981" s="55"/>
      <c r="AM981" s="55"/>
      <c r="AN981" s="55"/>
      <c r="AO981" s="55"/>
      <c r="AP981" s="55"/>
      <c r="AQ981" s="55"/>
      <c r="AR981" s="55"/>
      <c r="AS981" s="55"/>
      <c r="AT981" s="55"/>
      <c r="AU981" s="55"/>
      <c r="AV981" s="55"/>
      <c r="AW981" s="55"/>
    </row>
    <row r="982" spans="27:49" x14ac:dyDescent="0.25">
      <c r="AA982" s="55"/>
      <c r="AB982" s="55"/>
      <c r="AC982" s="55"/>
      <c r="AD982" s="55"/>
      <c r="AE982" s="55"/>
      <c r="AH982" s="55"/>
      <c r="AI982" s="55"/>
      <c r="AJ982" s="55"/>
      <c r="AK982" s="55"/>
      <c r="AL982" s="55"/>
      <c r="AM982" s="55"/>
      <c r="AN982" s="55"/>
      <c r="AO982" s="55"/>
      <c r="AP982" s="55"/>
      <c r="AQ982" s="55"/>
      <c r="AR982" s="55"/>
      <c r="AS982" s="55"/>
      <c r="AT982" s="55"/>
      <c r="AU982" s="55"/>
      <c r="AV982" s="55"/>
      <c r="AW982" s="55"/>
    </row>
    <row r="983" spans="27:49" x14ac:dyDescent="0.25">
      <c r="AA983" s="55"/>
      <c r="AB983" s="55"/>
      <c r="AC983" s="55"/>
      <c r="AD983" s="55"/>
      <c r="AE983" s="55"/>
      <c r="AH983" s="55"/>
      <c r="AI983" s="55"/>
      <c r="AJ983" s="55"/>
      <c r="AK983" s="55"/>
      <c r="AL983" s="55"/>
      <c r="AM983" s="55"/>
      <c r="AN983" s="55"/>
      <c r="AO983" s="55"/>
      <c r="AP983" s="55"/>
      <c r="AQ983" s="55"/>
      <c r="AR983" s="55"/>
      <c r="AS983" s="55"/>
      <c r="AT983" s="55"/>
      <c r="AU983" s="55"/>
      <c r="AV983" s="55"/>
      <c r="AW983" s="55"/>
    </row>
    <row r="984" spans="27:49" x14ac:dyDescent="0.25">
      <c r="AA984" s="55"/>
      <c r="AB984" s="55"/>
      <c r="AC984" s="55"/>
      <c r="AD984" s="55"/>
      <c r="AE984" s="55"/>
      <c r="AH984" s="55"/>
      <c r="AI984" s="55"/>
      <c r="AJ984" s="55"/>
      <c r="AK984" s="55"/>
      <c r="AL984" s="55"/>
      <c r="AM984" s="55"/>
      <c r="AN984" s="55"/>
      <c r="AO984" s="55"/>
      <c r="AP984" s="55"/>
      <c r="AQ984" s="55"/>
      <c r="AR984" s="55"/>
      <c r="AS984" s="55"/>
      <c r="AT984" s="55"/>
      <c r="AU984" s="55"/>
      <c r="AV984" s="55"/>
      <c r="AW984" s="55"/>
    </row>
    <row r="985" spans="27:49" x14ac:dyDescent="0.25">
      <c r="AA985" s="55"/>
      <c r="AB985" s="55"/>
      <c r="AC985" s="55"/>
      <c r="AD985" s="55"/>
      <c r="AE985" s="55"/>
      <c r="AH985" s="55"/>
      <c r="AI985" s="55"/>
      <c r="AJ985" s="55"/>
      <c r="AK985" s="55"/>
      <c r="AL985" s="55"/>
      <c r="AM985" s="55"/>
      <c r="AN985" s="55"/>
      <c r="AO985" s="55"/>
      <c r="AP985" s="55"/>
      <c r="AQ985" s="55"/>
      <c r="AR985" s="55"/>
      <c r="AS985" s="55"/>
      <c r="AT985" s="55"/>
      <c r="AU985" s="55"/>
      <c r="AV985" s="55"/>
      <c r="AW985" s="55"/>
    </row>
    <row r="986" spans="27:49" x14ac:dyDescent="0.25">
      <c r="AA986" s="55"/>
      <c r="AB986" s="55"/>
      <c r="AC986" s="55"/>
      <c r="AD986" s="55"/>
      <c r="AE986" s="55"/>
      <c r="AH986" s="55"/>
      <c r="AI986" s="55"/>
      <c r="AJ986" s="55"/>
      <c r="AK986" s="55"/>
      <c r="AL986" s="55"/>
      <c r="AM986" s="55"/>
      <c r="AN986" s="55"/>
      <c r="AO986" s="55"/>
      <c r="AP986" s="55"/>
      <c r="AQ986" s="55"/>
      <c r="AR986" s="55"/>
      <c r="AS986" s="55"/>
      <c r="AT986" s="55"/>
      <c r="AU986" s="55"/>
      <c r="AV986" s="55"/>
      <c r="AW986" s="55"/>
    </row>
    <row r="987" spans="27:49" x14ac:dyDescent="0.25">
      <c r="AA987" s="55"/>
      <c r="AB987" s="55"/>
      <c r="AC987" s="55"/>
      <c r="AD987" s="55"/>
      <c r="AE987" s="55"/>
      <c r="AH987" s="55"/>
      <c r="AI987" s="55"/>
      <c r="AJ987" s="55"/>
      <c r="AK987" s="55"/>
      <c r="AL987" s="55"/>
      <c r="AM987" s="55"/>
      <c r="AN987" s="55"/>
      <c r="AO987" s="55"/>
      <c r="AP987" s="55"/>
      <c r="AQ987" s="55"/>
      <c r="AR987" s="55"/>
      <c r="AS987" s="55"/>
      <c r="AT987" s="55"/>
      <c r="AU987" s="55"/>
      <c r="AV987" s="55"/>
      <c r="AW987" s="55"/>
    </row>
    <row r="988" spans="27:49" x14ac:dyDescent="0.25">
      <c r="AA988" s="55"/>
      <c r="AB988" s="55"/>
      <c r="AC988" s="55"/>
      <c r="AD988" s="55"/>
      <c r="AE988" s="55"/>
      <c r="AH988" s="55"/>
      <c r="AI988" s="55"/>
      <c r="AJ988" s="55"/>
      <c r="AK988" s="55"/>
      <c r="AL988" s="55"/>
      <c r="AM988" s="55"/>
      <c r="AN988" s="55"/>
      <c r="AO988" s="55"/>
      <c r="AP988" s="55"/>
      <c r="AQ988" s="55"/>
      <c r="AR988" s="55"/>
      <c r="AS988" s="55"/>
      <c r="AT988" s="55"/>
      <c r="AU988" s="55"/>
      <c r="AV988" s="55"/>
      <c r="AW988" s="55"/>
    </row>
    <row r="989" spans="27:49" x14ac:dyDescent="0.25">
      <c r="AA989" s="55"/>
      <c r="AB989" s="55"/>
      <c r="AC989" s="55"/>
      <c r="AD989" s="55"/>
      <c r="AE989" s="55"/>
      <c r="AH989" s="55"/>
      <c r="AI989" s="55"/>
      <c r="AJ989" s="55"/>
      <c r="AK989" s="55"/>
      <c r="AL989" s="55"/>
      <c r="AM989" s="55"/>
      <c r="AN989" s="55"/>
      <c r="AO989" s="55"/>
      <c r="AP989" s="55"/>
      <c r="AQ989" s="55"/>
      <c r="AR989" s="55"/>
      <c r="AS989" s="55"/>
      <c r="AT989" s="55"/>
      <c r="AU989" s="55"/>
      <c r="AV989" s="55"/>
      <c r="AW989" s="55"/>
    </row>
    <row r="990" spans="27:49" x14ac:dyDescent="0.25">
      <c r="AA990" s="55"/>
      <c r="AB990" s="55"/>
      <c r="AC990" s="55"/>
      <c r="AD990" s="55"/>
      <c r="AE990" s="55"/>
      <c r="AH990" s="55"/>
      <c r="AI990" s="55"/>
      <c r="AJ990" s="55"/>
      <c r="AK990" s="55"/>
      <c r="AL990" s="55"/>
      <c r="AM990" s="55"/>
      <c r="AN990" s="55"/>
      <c r="AO990" s="55"/>
      <c r="AP990" s="55"/>
      <c r="AQ990" s="55"/>
      <c r="AR990" s="55"/>
      <c r="AS990" s="55"/>
      <c r="AT990" s="55"/>
      <c r="AU990" s="55"/>
      <c r="AV990" s="55"/>
      <c r="AW990" s="55"/>
    </row>
    <row r="991" spans="27:49" x14ac:dyDescent="0.25">
      <c r="AA991" s="55"/>
      <c r="AB991" s="55"/>
      <c r="AC991" s="55"/>
      <c r="AD991" s="55"/>
      <c r="AE991" s="55"/>
      <c r="AH991" s="55"/>
      <c r="AI991" s="55"/>
      <c r="AJ991" s="55"/>
      <c r="AK991" s="55"/>
      <c r="AL991" s="55"/>
      <c r="AM991" s="55"/>
      <c r="AN991" s="55"/>
      <c r="AO991" s="55"/>
      <c r="AP991" s="55"/>
      <c r="AQ991" s="55"/>
      <c r="AR991" s="55"/>
      <c r="AS991" s="55"/>
      <c r="AT991" s="55"/>
      <c r="AU991" s="55"/>
      <c r="AV991" s="55"/>
      <c r="AW991" s="55"/>
    </row>
    <row r="992" spans="27:49" x14ac:dyDescent="0.25">
      <c r="AA992" s="55"/>
      <c r="AB992" s="55"/>
      <c r="AC992" s="55"/>
      <c r="AD992" s="55"/>
      <c r="AE992" s="55"/>
      <c r="AH992" s="55"/>
      <c r="AI992" s="55"/>
      <c r="AJ992" s="55"/>
      <c r="AK992" s="55"/>
      <c r="AL992" s="55"/>
      <c r="AM992" s="55"/>
      <c r="AN992" s="55"/>
      <c r="AO992" s="55"/>
      <c r="AP992" s="55"/>
      <c r="AQ992" s="55"/>
      <c r="AR992" s="55"/>
      <c r="AS992" s="55"/>
      <c r="AT992" s="55"/>
      <c r="AU992" s="55"/>
      <c r="AV992" s="55"/>
      <c r="AW992" s="55"/>
    </row>
    <row r="993" spans="27:49" x14ac:dyDescent="0.25">
      <c r="AA993" s="55"/>
      <c r="AB993" s="55"/>
      <c r="AC993" s="55"/>
      <c r="AD993" s="55"/>
      <c r="AE993" s="55"/>
      <c r="AH993" s="55"/>
      <c r="AI993" s="55"/>
      <c r="AJ993" s="55"/>
      <c r="AK993" s="55"/>
      <c r="AL993" s="55"/>
      <c r="AM993" s="55"/>
      <c r="AN993" s="55"/>
      <c r="AO993" s="55"/>
      <c r="AP993" s="55"/>
      <c r="AQ993" s="55"/>
      <c r="AR993" s="55"/>
      <c r="AS993" s="55"/>
      <c r="AT993" s="55"/>
      <c r="AU993" s="55"/>
      <c r="AV993" s="55"/>
      <c r="AW993" s="55"/>
    </row>
    <row r="994" spans="27:49" x14ac:dyDescent="0.25">
      <c r="AA994" s="55"/>
      <c r="AB994" s="55"/>
      <c r="AC994" s="55"/>
      <c r="AD994" s="55"/>
      <c r="AE994" s="55"/>
      <c r="AH994" s="55"/>
      <c r="AI994" s="55"/>
      <c r="AJ994" s="55"/>
      <c r="AK994" s="55"/>
      <c r="AL994" s="55"/>
      <c r="AM994" s="55"/>
      <c r="AN994" s="55"/>
      <c r="AO994" s="55"/>
      <c r="AP994" s="55"/>
      <c r="AQ994" s="55"/>
      <c r="AR994" s="55"/>
      <c r="AS994" s="55"/>
      <c r="AT994" s="55"/>
      <c r="AU994" s="55"/>
      <c r="AV994" s="55"/>
      <c r="AW994" s="55"/>
    </row>
    <row r="995" spans="27:49" x14ac:dyDescent="0.25">
      <c r="AA995" s="55"/>
      <c r="AB995" s="55"/>
      <c r="AC995" s="55"/>
      <c r="AD995" s="55"/>
      <c r="AE995" s="55"/>
      <c r="AH995" s="55"/>
      <c r="AI995" s="55"/>
      <c r="AJ995" s="55"/>
      <c r="AK995" s="55"/>
      <c r="AL995" s="55"/>
      <c r="AM995" s="55"/>
      <c r="AN995" s="55"/>
      <c r="AO995" s="55"/>
      <c r="AP995" s="55"/>
      <c r="AQ995" s="55"/>
      <c r="AR995" s="55"/>
      <c r="AS995" s="55"/>
      <c r="AT995" s="55"/>
      <c r="AU995" s="55"/>
      <c r="AV995" s="55"/>
      <c r="AW995" s="55"/>
    </row>
    <row r="996" spans="27:49" x14ac:dyDescent="0.25">
      <c r="AA996" s="55"/>
      <c r="AB996" s="55"/>
      <c r="AC996" s="55"/>
      <c r="AD996" s="55"/>
      <c r="AE996" s="55"/>
      <c r="AH996" s="55"/>
      <c r="AI996" s="55"/>
      <c r="AJ996" s="55"/>
      <c r="AK996" s="55"/>
      <c r="AL996" s="55"/>
      <c r="AM996" s="55"/>
      <c r="AN996" s="55"/>
      <c r="AO996" s="55"/>
      <c r="AP996" s="55"/>
      <c r="AQ996" s="55"/>
      <c r="AR996" s="55"/>
      <c r="AS996" s="55"/>
      <c r="AT996" s="55"/>
      <c r="AU996" s="55"/>
      <c r="AV996" s="55"/>
      <c r="AW996" s="55"/>
    </row>
    <row r="997" spans="27:49" x14ac:dyDescent="0.25">
      <c r="AA997" s="55"/>
      <c r="AB997" s="55"/>
      <c r="AC997" s="55"/>
      <c r="AD997" s="55"/>
      <c r="AE997" s="55"/>
      <c r="AH997" s="55"/>
      <c r="AI997" s="55"/>
      <c r="AJ997" s="55"/>
      <c r="AK997" s="55"/>
      <c r="AL997" s="55"/>
      <c r="AM997" s="55"/>
      <c r="AN997" s="55"/>
      <c r="AO997" s="55"/>
      <c r="AP997" s="55"/>
      <c r="AQ997" s="55"/>
      <c r="AR997" s="55"/>
      <c r="AS997" s="55"/>
      <c r="AT997" s="55"/>
      <c r="AU997" s="55"/>
      <c r="AV997" s="55"/>
      <c r="AW997" s="55"/>
    </row>
    <row r="998" spans="27:49" x14ac:dyDescent="0.25">
      <c r="AA998" s="55"/>
      <c r="AB998" s="55"/>
      <c r="AC998" s="55"/>
      <c r="AD998" s="55"/>
      <c r="AE998" s="55"/>
      <c r="AH998" s="55"/>
      <c r="AI998" s="55"/>
      <c r="AJ998" s="55"/>
      <c r="AK998" s="55"/>
      <c r="AL998" s="55"/>
      <c r="AM998" s="55"/>
      <c r="AN998" s="55"/>
      <c r="AO998" s="55"/>
      <c r="AP998" s="55"/>
      <c r="AQ998" s="55"/>
      <c r="AR998" s="55"/>
      <c r="AS998" s="55"/>
      <c r="AT998" s="55"/>
      <c r="AU998" s="55"/>
      <c r="AV998" s="55"/>
      <c r="AW998" s="55"/>
    </row>
    <row r="999" spans="27:49" x14ac:dyDescent="0.25">
      <c r="AA999" s="55"/>
      <c r="AB999" s="55"/>
      <c r="AC999" s="55"/>
      <c r="AD999" s="55"/>
      <c r="AE999" s="55"/>
      <c r="AH999" s="55"/>
      <c r="AI999" s="55"/>
      <c r="AJ999" s="55"/>
      <c r="AK999" s="55"/>
      <c r="AL999" s="55"/>
      <c r="AM999" s="55"/>
      <c r="AN999" s="55"/>
      <c r="AO999" s="55"/>
      <c r="AP999" s="55"/>
      <c r="AQ999" s="55"/>
      <c r="AR999" s="55"/>
      <c r="AS999" s="55"/>
      <c r="AT999" s="55"/>
      <c r="AU999" s="55"/>
      <c r="AV999" s="55"/>
      <c r="AW999" s="55"/>
    </row>
    <row r="1000" spans="27:49" x14ac:dyDescent="0.25">
      <c r="AA1000" s="55"/>
      <c r="AB1000" s="55"/>
      <c r="AC1000" s="55"/>
      <c r="AD1000" s="55"/>
      <c r="AE1000" s="55"/>
      <c r="AH1000" s="55"/>
      <c r="AI1000" s="55"/>
      <c r="AJ1000" s="55"/>
      <c r="AK1000" s="55"/>
      <c r="AL1000" s="55"/>
      <c r="AM1000" s="55"/>
      <c r="AN1000" s="55"/>
      <c r="AO1000" s="55"/>
      <c r="AP1000" s="55"/>
      <c r="AQ1000" s="55"/>
      <c r="AR1000" s="55"/>
      <c r="AS1000" s="55"/>
      <c r="AT1000" s="55"/>
      <c r="AU1000" s="55"/>
      <c r="AV1000" s="55"/>
      <c r="AW1000" s="55"/>
    </row>
    <row r="1001" spans="27:49" x14ac:dyDescent="0.25">
      <c r="AA1001" s="55"/>
      <c r="AB1001" s="55"/>
      <c r="AC1001" s="55"/>
      <c r="AD1001" s="55"/>
      <c r="AE1001" s="55"/>
      <c r="AH1001" s="55"/>
      <c r="AI1001" s="55"/>
      <c r="AJ1001" s="55"/>
      <c r="AK1001" s="55"/>
      <c r="AL1001" s="55"/>
      <c r="AM1001" s="55"/>
      <c r="AN1001" s="55"/>
      <c r="AO1001" s="55"/>
      <c r="AP1001" s="55"/>
      <c r="AQ1001" s="55"/>
      <c r="AR1001" s="55"/>
      <c r="AS1001" s="55"/>
      <c r="AT1001" s="55"/>
      <c r="AU1001" s="55"/>
      <c r="AV1001" s="55"/>
      <c r="AW1001" s="55"/>
    </row>
    <row r="1002" spans="27:49" x14ac:dyDescent="0.25">
      <c r="AA1002" s="55"/>
      <c r="AB1002" s="55"/>
      <c r="AC1002" s="55"/>
      <c r="AD1002" s="55"/>
      <c r="AE1002" s="55"/>
      <c r="AH1002" s="55"/>
      <c r="AI1002" s="55"/>
      <c r="AJ1002" s="55"/>
      <c r="AK1002" s="55"/>
      <c r="AL1002" s="55"/>
      <c r="AM1002" s="55"/>
      <c r="AN1002" s="55"/>
      <c r="AO1002" s="55"/>
      <c r="AP1002" s="55"/>
      <c r="AQ1002" s="55"/>
      <c r="AR1002" s="55"/>
      <c r="AS1002" s="55"/>
      <c r="AT1002" s="55"/>
      <c r="AU1002" s="55"/>
      <c r="AV1002" s="55"/>
      <c r="AW1002" s="55"/>
    </row>
    <row r="1003" spans="27:49" x14ac:dyDescent="0.25">
      <c r="AA1003" s="55"/>
      <c r="AB1003" s="55"/>
      <c r="AC1003" s="55"/>
      <c r="AD1003" s="55"/>
      <c r="AE1003" s="55"/>
      <c r="AH1003" s="55"/>
      <c r="AI1003" s="55"/>
      <c r="AJ1003" s="55"/>
      <c r="AK1003" s="55"/>
      <c r="AL1003" s="55"/>
      <c r="AM1003" s="55"/>
      <c r="AN1003" s="55"/>
      <c r="AO1003" s="55"/>
      <c r="AP1003" s="55"/>
      <c r="AQ1003" s="55"/>
      <c r="AR1003" s="55"/>
      <c r="AS1003" s="55"/>
      <c r="AT1003" s="55"/>
      <c r="AU1003" s="55"/>
      <c r="AV1003" s="55"/>
      <c r="AW1003" s="55"/>
    </row>
    <row r="1004" spans="27:49" x14ac:dyDescent="0.25">
      <c r="AA1004" s="55"/>
      <c r="AB1004" s="55"/>
      <c r="AC1004" s="55"/>
      <c r="AD1004" s="55"/>
      <c r="AE1004" s="55"/>
      <c r="AH1004" s="55"/>
      <c r="AI1004" s="55"/>
      <c r="AJ1004" s="55"/>
      <c r="AK1004" s="55"/>
      <c r="AL1004" s="55"/>
      <c r="AM1004" s="55"/>
      <c r="AN1004" s="55"/>
      <c r="AO1004" s="55"/>
      <c r="AP1004" s="55"/>
      <c r="AQ1004" s="55"/>
      <c r="AR1004" s="55"/>
      <c r="AS1004" s="55"/>
      <c r="AT1004" s="55"/>
      <c r="AU1004" s="55"/>
      <c r="AV1004" s="55"/>
      <c r="AW1004" s="55"/>
    </row>
    <row r="1005" spans="27:49" x14ac:dyDescent="0.25">
      <c r="AA1005" s="55"/>
      <c r="AB1005" s="55"/>
      <c r="AC1005" s="55"/>
      <c r="AD1005" s="55"/>
      <c r="AE1005" s="55"/>
      <c r="AH1005" s="55"/>
      <c r="AI1005" s="55"/>
      <c r="AJ1005" s="55"/>
      <c r="AK1005" s="55"/>
      <c r="AL1005" s="55"/>
      <c r="AM1005" s="55"/>
      <c r="AN1005" s="55"/>
      <c r="AO1005" s="55"/>
      <c r="AP1005" s="55"/>
      <c r="AQ1005" s="55"/>
      <c r="AR1005" s="55"/>
      <c r="AS1005" s="55"/>
      <c r="AT1005" s="55"/>
      <c r="AU1005" s="55"/>
      <c r="AV1005" s="55"/>
      <c r="AW1005" s="55"/>
    </row>
    <row r="1006" spans="27:49" x14ac:dyDescent="0.25">
      <c r="AA1006" s="55"/>
      <c r="AB1006" s="55"/>
      <c r="AC1006" s="55"/>
      <c r="AD1006" s="55"/>
      <c r="AE1006" s="55"/>
      <c r="AH1006" s="55"/>
      <c r="AI1006" s="55"/>
      <c r="AJ1006" s="55"/>
      <c r="AK1006" s="55"/>
      <c r="AL1006" s="55"/>
      <c r="AM1006" s="55"/>
      <c r="AN1006" s="55"/>
      <c r="AO1006" s="55"/>
      <c r="AP1006" s="55"/>
      <c r="AQ1006" s="55"/>
      <c r="AR1006" s="55"/>
      <c r="AS1006" s="55"/>
      <c r="AT1006" s="55"/>
      <c r="AU1006" s="55"/>
      <c r="AV1006" s="55"/>
      <c r="AW1006" s="55"/>
    </row>
    <row r="1007" spans="27:49" x14ac:dyDescent="0.25">
      <c r="AA1007" s="55"/>
      <c r="AB1007" s="55"/>
      <c r="AC1007" s="55"/>
      <c r="AD1007" s="55"/>
      <c r="AE1007" s="55"/>
      <c r="AH1007" s="55"/>
      <c r="AI1007" s="55"/>
      <c r="AJ1007" s="55"/>
      <c r="AK1007" s="55"/>
      <c r="AL1007" s="55"/>
      <c r="AM1007" s="55"/>
      <c r="AN1007" s="55"/>
      <c r="AO1007" s="55"/>
      <c r="AP1007" s="55"/>
      <c r="AQ1007" s="55"/>
      <c r="AR1007" s="55"/>
      <c r="AS1007" s="55"/>
      <c r="AT1007" s="55"/>
      <c r="AU1007" s="55"/>
      <c r="AV1007" s="55"/>
      <c r="AW1007" s="55"/>
    </row>
    <row r="1008" spans="27:49" x14ac:dyDescent="0.25">
      <c r="AA1008" s="55"/>
      <c r="AB1008" s="55"/>
      <c r="AC1008" s="55"/>
      <c r="AD1008" s="55"/>
      <c r="AE1008" s="55"/>
      <c r="AH1008" s="55"/>
      <c r="AI1008" s="55"/>
      <c r="AJ1008" s="55"/>
      <c r="AK1008" s="55"/>
      <c r="AL1008" s="55"/>
      <c r="AM1008" s="55"/>
      <c r="AN1008" s="55"/>
      <c r="AO1008" s="55"/>
      <c r="AP1008" s="55"/>
      <c r="AQ1008" s="55"/>
      <c r="AR1008" s="55"/>
      <c r="AS1008" s="55"/>
      <c r="AT1008" s="55"/>
      <c r="AU1008" s="55"/>
      <c r="AV1008" s="55"/>
      <c r="AW1008" s="55"/>
    </row>
    <row r="1009" spans="27:49" x14ac:dyDescent="0.25">
      <c r="AA1009" s="55"/>
      <c r="AB1009" s="55"/>
      <c r="AC1009" s="55"/>
      <c r="AD1009" s="55"/>
      <c r="AE1009" s="55"/>
      <c r="AH1009" s="55"/>
      <c r="AI1009" s="55"/>
      <c r="AJ1009" s="55"/>
      <c r="AK1009" s="55"/>
      <c r="AL1009" s="55"/>
      <c r="AM1009" s="55"/>
      <c r="AN1009" s="55"/>
      <c r="AO1009" s="55"/>
      <c r="AP1009" s="55"/>
      <c r="AQ1009" s="55"/>
      <c r="AR1009" s="55"/>
      <c r="AS1009" s="55"/>
      <c r="AT1009" s="55"/>
      <c r="AU1009" s="55"/>
      <c r="AV1009" s="55"/>
      <c r="AW1009" s="55"/>
    </row>
    <row r="1010" spans="27:49" x14ac:dyDescent="0.25">
      <c r="AA1010" s="55"/>
      <c r="AB1010" s="55"/>
      <c r="AC1010" s="55"/>
      <c r="AD1010" s="55"/>
      <c r="AE1010" s="55"/>
      <c r="AH1010" s="55"/>
      <c r="AI1010" s="55"/>
      <c r="AJ1010" s="55"/>
      <c r="AK1010" s="55"/>
      <c r="AL1010" s="55"/>
      <c r="AM1010" s="55"/>
      <c r="AN1010" s="55"/>
      <c r="AO1010" s="55"/>
      <c r="AP1010" s="55"/>
      <c r="AQ1010" s="55"/>
      <c r="AR1010" s="55"/>
      <c r="AS1010" s="55"/>
      <c r="AT1010" s="55"/>
      <c r="AU1010" s="55"/>
      <c r="AV1010" s="55"/>
      <c r="AW1010" s="55"/>
    </row>
    <row r="1011" spans="27:49" x14ac:dyDescent="0.25">
      <c r="AA1011" s="55"/>
      <c r="AB1011" s="55"/>
      <c r="AC1011" s="55"/>
      <c r="AD1011" s="55"/>
      <c r="AE1011" s="55"/>
      <c r="AH1011" s="55"/>
      <c r="AI1011" s="55"/>
      <c r="AJ1011" s="55"/>
      <c r="AK1011" s="55"/>
      <c r="AL1011" s="55"/>
      <c r="AM1011" s="55"/>
      <c r="AN1011" s="55"/>
      <c r="AO1011" s="55"/>
      <c r="AP1011" s="55"/>
      <c r="AQ1011" s="55"/>
      <c r="AR1011" s="55"/>
      <c r="AS1011" s="55"/>
      <c r="AT1011" s="55"/>
      <c r="AU1011" s="55"/>
      <c r="AV1011" s="55"/>
      <c r="AW1011" s="55"/>
    </row>
    <row r="1012" spans="27:49" x14ac:dyDescent="0.25">
      <c r="AA1012" s="55"/>
      <c r="AB1012" s="55"/>
      <c r="AC1012" s="55"/>
      <c r="AD1012" s="55"/>
      <c r="AE1012" s="55"/>
      <c r="AH1012" s="55"/>
      <c r="AI1012" s="55"/>
      <c r="AJ1012" s="55"/>
      <c r="AK1012" s="55"/>
      <c r="AL1012" s="55"/>
      <c r="AM1012" s="55"/>
      <c r="AN1012" s="55"/>
      <c r="AO1012" s="55"/>
      <c r="AP1012" s="55"/>
      <c r="AQ1012" s="55"/>
      <c r="AR1012" s="55"/>
      <c r="AS1012" s="55"/>
      <c r="AT1012" s="55"/>
      <c r="AU1012" s="55"/>
      <c r="AV1012" s="55"/>
      <c r="AW1012" s="55"/>
    </row>
    <row r="1013" spans="27:49" x14ac:dyDescent="0.25">
      <c r="AA1013" s="55"/>
      <c r="AB1013" s="55"/>
      <c r="AC1013" s="55"/>
      <c r="AD1013" s="55"/>
      <c r="AE1013" s="55"/>
      <c r="AH1013" s="55"/>
      <c r="AI1013" s="55"/>
      <c r="AJ1013" s="55"/>
      <c r="AK1013" s="55"/>
      <c r="AL1013" s="55"/>
      <c r="AM1013" s="55"/>
      <c r="AN1013" s="55"/>
      <c r="AO1013" s="55"/>
      <c r="AP1013" s="55"/>
      <c r="AQ1013" s="55"/>
      <c r="AR1013" s="55"/>
      <c r="AS1013" s="55"/>
      <c r="AT1013" s="55"/>
      <c r="AU1013" s="55"/>
      <c r="AV1013" s="55"/>
      <c r="AW1013" s="55"/>
    </row>
    <row r="1014" spans="27:49" x14ac:dyDescent="0.25">
      <c r="AA1014" s="55"/>
      <c r="AB1014" s="55"/>
      <c r="AC1014" s="55"/>
      <c r="AD1014" s="55"/>
      <c r="AE1014" s="55"/>
      <c r="AH1014" s="55"/>
      <c r="AI1014" s="55"/>
      <c r="AJ1014" s="55"/>
      <c r="AK1014" s="55"/>
      <c r="AL1014" s="55"/>
      <c r="AM1014" s="55"/>
      <c r="AN1014" s="55"/>
      <c r="AO1014" s="55"/>
      <c r="AP1014" s="55"/>
      <c r="AQ1014" s="55"/>
      <c r="AR1014" s="55"/>
      <c r="AS1014" s="55"/>
      <c r="AT1014" s="55"/>
      <c r="AU1014" s="55"/>
      <c r="AV1014" s="55"/>
      <c r="AW1014" s="55"/>
    </row>
    <row r="1015" spans="27:49" x14ac:dyDescent="0.25">
      <c r="AA1015" s="55"/>
      <c r="AB1015" s="55"/>
      <c r="AC1015" s="55"/>
      <c r="AD1015" s="55"/>
      <c r="AE1015" s="55"/>
      <c r="AH1015" s="55"/>
      <c r="AI1015" s="55"/>
      <c r="AJ1015" s="55"/>
      <c r="AK1015" s="55"/>
      <c r="AL1015" s="55"/>
      <c r="AM1015" s="55"/>
      <c r="AN1015" s="55"/>
      <c r="AO1015" s="55"/>
      <c r="AP1015" s="55"/>
      <c r="AQ1015" s="55"/>
      <c r="AR1015" s="55"/>
      <c r="AS1015" s="55"/>
      <c r="AT1015" s="55"/>
      <c r="AU1015" s="55"/>
      <c r="AV1015" s="55"/>
      <c r="AW1015" s="55"/>
    </row>
    <row r="1016" spans="27:49" x14ac:dyDescent="0.25">
      <c r="AA1016" s="55"/>
      <c r="AB1016" s="55"/>
      <c r="AC1016" s="55"/>
      <c r="AD1016" s="55"/>
      <c r="AE1016" s="55"/>
      <c r="AH1016" s="55"/>
      <c r="AI1016" s="55"/>
      <c r="AJ1016" s="55"/>
      <c r="AK1016" s="55"/>
      <c r="AL1016" s="55"/>
      <c r="AM1016" s="55"/>
      <c r="AN1016" s="55"/>
      <c r="AO1016" s="55"/>
      <c r="AP1016" s="55"/>
      <c r="AQ1016" s="55"/>
      <c r="AR1016" s="55"/>
      <c r="AS1016" s="55"/>
      <c r="AT1016" s="55"/>
      <c r="AU1016" s="55"/>
      <c r="AV1016" s="55"/>
      <c r="AW1016" s="55"/>
    </row>
    <row r="1017" spans="27:49" x14ac:dyDescent="0.25">
      <c r="AA1017" s="55"/>
      <c r="AB1017" s="55"/>
      <c r="AC1017" s="55"/>
      <c r="AD1017" s="55"/>
      <c r="AE1017" s="55"/>
      <c r="AH1017" s="55"/>
      <c r="AI1017" s="55"/>
      <c r="AJ1017" s="55"/>
      <c r="AK1017" s="55"/>
      <c r="AL1017" s="55"/>
      <c r="AM1017" s="55"/>
      <c r="AN1017" s="55"/>
      <c r="AO1017" s="55"/>
      <c r="AP1017" s="55"/>
      <c r="AQ1017" s="55"/>
      <c r="AR1017" s="55"/>
      <c r="AS1017" s="55"/>
      <c r="AT1017" s="55"/>
      <c r="AU1017" s="55"/>
      <c r="AV1017" s="55"/>
      <c r="AW1017" s="55"/>
    </row>
    <row r="1018" spans="27:49" x14ac:dyDescent="0.25">
      <c r="AA1018" s="55"/>
      <c r="AB1018" s="55"/>
      <c r="AC1018" s="55"/>
      <c r="AD1018" s="55"/>
      <c r="AE1018" s="55"/>
      <c r="AH1018" s="55"/>
      <c r="AI1018" s="55"/>
      <c r="AJ1018" s="55"/>
      <c r="AK1018" s="55"/>
      <c r="AL1018" s="55"/>
      <c r="AM1018" s="55"/>
      <c r="AN1018" s="55"/>
      <c r="AO1018" s="55"/>
      <c r="AP1018" s="55"/>
      <c r="AQ1018" s="55"/>
      <c r="AR1018" s="55"/>
      <c r="AS1018" s="55"/>
      <c r="AT1018" s="55"/>
      <c r="AU1018" s="55"/>
      <c r="AV1018" s="55"/>
      <c r="AW1018" s="55"/>
    </row>
    <row r="1019" spans="27:49" x14ac:dyDescent="0.25">
      <c r="AA1019" s="55"/>
      <c r="AB1019" s="55"/>
      <c r="AC1019" s="55"/>
      <c r="AD1019" s="55"/>
      <c r="AE1019" s="55"/>
      <c r="AH1019" s="55"/>
      <c r="AI1019" s="55"/>
      <c r="AJ1019" s="55"/>
      <c r="AK1019" s="55"/>
      <c r="AL1019" s="55"/>
      <c r="AM1019" s="55"/>
      <c r="AN1019" s="55"/>
      <c r="AO1019" s="55"/>
      <c r="AP1019" s="55"/>
      <c r="AQ1019" s="55"/>
      <c r="AR1019" s="55"/>
      <c r="AS1019" s="55"/>
      <c r="AT1019" s="55"/>
      <c r="AU1019" s="55"/>
      <c r="AV1019" s="55"/>
      <c r="AW1019" s="55"/>
    </row>
    <row r="1020" spans="27:49" x14ac:dyDescent="0.25">
      <c r="AA1020" s="55"/>
      <c r="AB1020" s="55"/>
      <c r="AC1020" s="55"/>
      <c r="AD1020" s="55"/>
      <c r="AE1020" s="55"/>
      <c r="AH1020" s="55"/>
      <c r="AI1020" s="55"/>
      <c r="AJ1020" s="55"/>
      <c r="AK1020" s="55"/>
      <c r="AL1020" s="55"/>
      <c r="AM1020" s="55"/>
      <c r="AN1020" s="55"/>
      <c r="AO1020" s="55"/>
      <c r="AP1020" s="55"/>
      <c r="AQ1020" s="55"/>
      <c r="AR1020" s="55"/>
      <c r="AS1020" s="55"/>
      <c r="AT1020" s="55"/>
      <c r="AU1020" s="55"/>
      <c r="AV1020" s="55"/>
      <c r="AW1020" s="55"/>
    </row>
    <row r="1021" spans="27:49" x14ac:dyDescent="0.25">
      <c r="AA1021" s="55"/>
      <c r="AB1021" s="55"/>
      <c r="AC1021" s="55"/>
      <c r="AD1021" s="55"/>
      <c r="AE1021" s="55"/>
      <c r="AH1021" s="55"/>
      <c r="AI1021" s="55"/>
      <c r="AJ1021" s="55"/>
      <c r="AK1021" s="55"/>
      <c r="AL1021" s="55"/>
      <c r="AM1021" s="55"/>
      <c r="AN1021" s="55"/>
      <c r="AO1021" s="55"/>
      <c r="AP1021" s="55"/>
      <c r="AQ1021" s="55"/>
      <c r="AR1021" s="55"/>
      <c r="AS1021" s="55"/>
      <c r="AT1021" s="55"/>
      <c r="AU1021" s="55"/>
      <c r="AV1021" s="55"/>
      <c r="AW1021" s="55"/>
    </row>
    <row r="1022" spans="27:49" x14ac:dyDescent="0.25">
      <c r="AA1022" s="55"/>
      <c r="AB1022" s="55"/>
      <c r="AC1022" s="55"/>
      <c r="AD1022" s="55"/>
      <c r="AE1022" s="55"/>
      <c r="AH1022" s="55"/>
      <c r="AI1022" s="55"/>
      <c r="AJ1022" s="55"/>
      <c r="AK1022" s="55"/>
      <c r="AL1022" s="55"/>
      <c r="AM1022" s="55"/>
      <c r="AN1022" s="55"/>
      <c r="AO1022" s="55"/>
      <c r="AP1022" s="55"/>
      <c r="AQ1022" s="55"/>
      <c r="AR1022" s="55"/>
      <c r="AS1022" s="55"/>
      <c r="AT1022" s="55"/>
      <c r="AU1022" s="55"/>
      <c r="AV1022" s="55"/>
      <c r="AW1022" s="55"/>
    </row>
    <row r="1023" spans="27:49" x14ac:dyDescent="0.25">
      <c r="AA1023" s="55"/>
      <c r="AB1023" s="55"/>
      <c r="AC1023" s="55"/>
      <c r="AD1023" s="55"/>
      <c r="AE1023" s="55"/>
      <c r="AH1023" s="55"/>
      <c r="AI1023" s="55"/>
      <c r="AJ1023" s="55"/>
      <c r="AK1023" s="55"/>
      <c r="AL1023" s="55"/>
      <c r="AM1023" s="55"/>
      <c r="AN1023" s="55"/>
      <c r="AO1023" s="55"/>
      <c r="AP1023" s="55"/>
      <c r="AQ1023" s="55"/>
      <c r="AR1023" s="55"/>
      <c r="AS1023" s="55"/>
      <c r="AT1023" s="55"/>
      <c r="AU1023" s="55"/>
      <c r="AV1023" s="55"/>
      <c r="AW1023" s="55"/>
    </row>
    <row r="1024" spans="27:49" x14ac:dyDescent="0.25">
      <c r="AA1024" s="55"/>
      <c r="AB1024" s="55"/>
      <c r="AC1024" s="55"/>
      <c r="AD1024" s="55"/>
      <c r="AE1024" s="55"/>
      <c r="AH1024" s="55"/>
      <c r="AI1024" s="55"/>
      <c r="AJ1024" s="55"/>
      <c r="AK1024" s="55"/>
      <c r="AL1024" s="55"/>
      <c r="AM1024" s="55"/>
      <c r="AN1024" s="55"/>
      <c r="AO1024" s="55"/>
      <c r="AP1024" s="55"/>
      <c r="AQ1024" s="55"/>
      <c r="AR1024" s="55"/>
      <c r="AS1024" s="55"/>
      <c r="AT1024" s="55"/>
      <c r="AU1024" s="55"/>
      <c r="AV1024" s="55"/>
      <c r="AW1024" s="55"/>
    </row>
    <row r="1025" spans="27:49" x14ac:dyDescent="0.25">
      <c r="AA1025" s="55"/>
      <c r="AB1025" s="55"/>
      <c r="AC1025" s="55"/>
      <c r="AD1025" s="55"/>
      <c r="AE1025" s="55"/>
      <c r="AH1025" s="55"/>
      <c r="AI1025" s="55"/>
      <c r="AJ1025" s="55"/>
      <c r="AK1025" s="55"/>
      <c r="AL1025" s="55"/>
      <c r="AM1025" s="55"/>
      <c r="AN1025" s="55"/>
      <c r="AO1025" s="55"/>
      <c r="AP1025" s="55"/>
      <c r="AQ1025" s="55"/>
      <c r="AR1025" s="55"/>
      <c r="AS1025" s="55"/>
      <c r="AT1025" s="55"/>
      <c r="AU1025" s="55"/>
      <c r="AV1025" s="55"/>
      <c r="AW1025" s="55"/>
    </row>
    <row r="1026" spans="27:49" x14ac:dyDescent="0.25">
      <c r="AA1026" s="55"/>
      <c r="AB1026" s="55"/>
      <c r="AC1026" s="55"/>
      <c r="AD1026" s="55"/>
      <c r="AE1026" s="55"/>
      <c r="AH1026" s="55"/>
      <c r="AI1026" s="55"/>
      <c r="AJ1026" s="55"/>
      <c r="AK1026" s="55"/>
      <c r="AL1026" s="55"/>
      <c r="AM1026" s="55"/>
      <c r="AN1026" s="55"/>
      <c r="AO1026" s="55"/>
      <c r="AP1026" s="55"/>
      <c r="AQ1026" s="55"/>
      <c r="AR1026" s="55"/>
      <c r="AS1026" s="55"/>
      <c r="AT1026" s="55"/>
      <c r="AU1026" s="55"/>
      <c r="AV1026" s="55"/>
      <c r="AW1026" s="55"/>
    </row>
    <row r="1027" spans="27:49" x14ac:dyDescent="0.25">
      <c r="AA1027" s="55"/>
      <c r="AB1027" s="55"/>
      <c r="AC1027" s="55"/>
      <c r="AD1027" s="55"/>
      <c r="AE1027" s="55"/>
      <c r="AH1027" s="55"/>
      <c r="AI1027" s="55"/>
      <c r="AJ1027" s="55"/>
      <c r="AK1027" s="55"/>
      <c r="AL1027" s="55"/>
      <c r="AM1027" s="55"/>
      <c r="AN1027" s="55"/>
      <c r="AO1027" s="55"/>
      <c r="AP1027" s="55"/>
      <c r="AQ1027" s="55"/>
      <c r="AR1027" s="55"/>
      <c r="AS1027" s="55"/>
      <c r="AT1027" s="55"/>
      <c r="AU1027" s="55"/>
      <c r="AV1027" s="55"/>
      <c r="AW1027" s="55"/>
    </row>
    <row r="1028" spans="27:49" x14ac:dyDescent="0.25">
      <c r="AA1028" s="55"/>
      <c r="AB1028" s="55"/>
      <c r="AC1028" s="55"/>
      <c r="AD1028" s="55"/>
      <c r="AE1028" s="55"/>
      <c r="AH1028" s="55"/>
      <c r="AI1028" s="55"/>
      <c r="AJ1028" s="55"/>
      <c r="AK1028" s="55"/>
      <c r="AL1028" s="55"/>
      <c r="AM1028" s="55"/>
      <c r="AN1028" s="55"/>
      <c r="AO1028" s="55"/>
      <c r="AP1028" s="55"/>
      <c r="AQ1028" s="55"/>
      <c r="AR1028" s="55"/>
      <c r="AS1028" s="55"/>
      <c r="AT1028" s="55"/>
      <c r="AU1028" s="55"/>
      <c r="AV1028" s="55"/>
      <c r="AW1028" s="55"/>
    </row>
    <row r="1029" spans="27:49" x14ac:dyDescent="0.25">
      <c r="AA1029" s="55"/>
      <c r="AB1029" s="55"/>
      <c r="AC1029" s="55"/>
      <c r="AD1029" s="55"/>
      <c r="AE1029" s="55"/>
      <c r="AH1029" s="55"/>
      <c r="AI1029" s="55"/>
      <c r="AJ1029" s="55"/>
      <c r="AK1029" s="55"/>
      <c r="AL1029" s="55"/>
      <c r="AM1029" s="55"/>
      <c r="AN1029" s="55"/>
      <c r="AO1029" s="55"/>
      <c r="AP1029" s="55"/>
      <c r="AQ1029" s="55"/>
      <c r="AR1029" s="55"/>
      <c r="AS1029" s="55"/>
      <c r="AT1029" s="55"/>
      <c r="AU1029" s="55"/>
      <c r="AV1029" s="55"/>
      <c r="AW1029" s="55"/>
    </row>
    <row r="1030" spans="27:49" x14ac:dyDescent="0.25">
      <c r="AA1030" s="55"/>
      <c r="AB1030" s="55"/>
      <c r="AC1030" s="55"/>
      <c r="AD1030" s="55"/>
      <c r="AE1030" s="55"/>
      <c r="AH1030" s="55"/>
      <c r="AI1030" s="55"/>
      <c r="AJ1030" s="55"/>
      <c r="AK1030" s="55"/>
      <c r="AL1030" s="55"/>
      <c r="AM1030" s="55"/>
      <c r="AN1030" s="55"/>
      <c r="AO1030" s="55"/>
      <c r="AP1030" s="55"/>
      <c r="AQ1030" s="55"/>
      <c r="AR1030" s="55"/>
      <c r="AS1030" s="55"/>
      <c r="AT1030" s="55"/>
      <c r="AU1030" s="55"/>
      <c r="AV1030" s="55"/>
      <c r="AW1030" s="55"/>
    </row>
    <row r="1031" spans="27:49" x14ac:dyDescent="0.25">
      <c r="AA1031" s="55"/>
      <c r="AB1031" s="55"/>
      <c r="AC1031" s="55"/>
      <c r="AD1031" s="55"/>
      <c r="AE1031" s="55"/>
      <c r="AH1031" s="55"/>
      <c r="AI1031" s="55"/>
      <c r="AJ1031" s="55"/>
      <c r="AK1031" s="55"/>
      <c r="AL1031" s="55"/>
      <c r="AM1031" s="55"/>
      <c r="AN1031" s="55"/>
      <c r="AO1031" s="55"/>
      <c r="AP1031" s="55"/>
      <c r="AQ1031" s="55"/>
      <c r="AR1031" s="55"/>
      <c r="AS1031" s="55"/>
      <c r="AT1031" s="55"/>
      <c r="AU1031" s="55"/>
      <c r="AV1031" s="55"/>
      <c r="AW1031" s="55"/>
    </row>
    <row r="1032" spans="27:49" x14ac:dyDescent="0.25">
      <c r="AA1032" s="55"/>
      <c r="AB1032" s="55"/>
      <c r="AC1032" s="55"/>
      <c r="AD1032" s="55"/>
      <c r="AE1032" s="55"/>
      <c r="AH1032" s="55"/>
      <c r="AI1032" s="55"/>
      <c r="AJ1032" s="55"/>
      <c r="AK1032" s="55"/>
      <c r="AL1032" s="55"/>
      <c r="AM1032" s="55"/>
      <c r="AN1032" s="55"/>
      <c r="AO1032" s="55"/>
      <c r="AP1032" s="55"/>
      <c r="AQ1032" s="55"/>
      <c r="AR1032" s="55"/>
      <c r="AS1032" s="55"/>
      <c r="AT1032" s="55"/>
      <c r="AU1032" s="55"/>
      <c r="AV1032" s="55"/>
      <c r="AW1032" s="55"/>
    </row>
    <row r="1033" spans="27:49" x14ac:dyDescent="0.25">
      <c r="AA1033" s="55"/>
      <c r="AB1033" s="55"/>
      <c r="AC1033" s="55"/>
      <c r="AD1033" s="55"/>
      <c r="AE1033" s="55"/>
      <c r="AH1033" s="55"/>
      <c r="AI1033" s="55"/>
      <c r="AJ1033" s="55"/>
      <c r="AK1033" s="55"/>
      <c r="AL1033" s="55"/>
      <c r="AM1033" s="55"/>
      <c r="AN1033" s="55"/>
      <c r="AO1033" s="55"/>
      <c r="AP1033" s="55"/>
      <c r="AQ1033" s="55"/>
      <c r="AR1033" s="55"/>
      <c r="AS1033" s="55"/>
      <c r="AT1033" s="55"/>
      <c r="AU1033" s="55"/>
      <c r="AV1033" s="55"/>
      <c r="AW1033" s="55"/>
    </row>
    <row r="1034" spans="27:49" x14ac:dyDescent="0.25">
      <c r="AA1034" s="55"/>
      <c r="AB1034" s="55"/>
      <c r="AC1034" s="55"/>
      <c r="AD1034" s="55"/>
      <c r="AE1034" s="55"/>
      <c r="AH1034" s="55"/>
      <c r="AI1034" s="55"/>
      <c r="AJ1034" s="55"/>
      <c r="AK1034" s="55"/>
      <c r="AL1034" s="55"/>
      <c r="AM1034" s="55"/>
      <c r="AN1034" s="55"/>
      <c r="AO1034" s="55"/>
      <c r="AP1034" s="55"/>
      <c r="AQ1034" s="55"/>
      <c r="AR1034" s="55"/>
      <c r="AS1034" s="55"/>
      <c r="AT1034" s="55"/>
      <c r="AU1034" s="55"/>
      <c r="AV1034" s="55"/>
      <c r="AW1034" s="55"/>
    </row>
    <row r="1035" spans="27:49" x14ac:dyDescent="0.25">
      <c r="AA1035" s="55"/>
      <c r="AB1035" s="55"/>
      <c r="AC1035" s="55"/>
      <c r="AD1035" s="55"/>
      <c r="AE1035" s="55"/>
      <c r="AH1035" s="55"/>
      <c r="AI1035" s="55"/>
      <c r="AJ1035" s="55"/>
      <c r="AK1035" s="55"/>
      <c r="AL1035" s="55"/>
      <c r="AM1035" s="55"/>
      <c r="AN1035" s="55"/>
      <c r="AO1035" s="55"/>
      <c r="AP1035" s="55"/>
      <c r="AQ1035" s="55"/>
      <c r="AR1035" s="55"/>
      <c r="AS1035" s="55"/>
      <c r="AT1035" s="55"/>
      <c r="AU1035" s="55"/>
      <c r="AV1035" s="55"/>
      <c r="AW1035" s="55"/>
    </row>
    <row r="1036" spans="27:49" x14ac:dyDescent="0.25">
      <c r="AA1036" s="55"/>
      <c r="AB1036" s="55"/>
      <c r="AC1036" s="55"/>
      <c r="AD1036" s="55"/>
      <c r="AE1036" s="55"/>
      <c r="AH1036" s="55"/>
      <c r="AI1036" s="55"/>
      <c r="AJ1036" s="55"/>
      <c r="AK1036" s="55"/>
      <c r="AL1036" s="55"/>
      <c r="AM1036" s="55"/>
      <c r="AN1036" s="55"/>
      <c r="AO1036" s="55"/>
      <c r="AP1036" s="55"/>
      <c r="AQ1036" s="55"/>
      <c r="AR1036" s="55"/>
      <c r="AS1036" s="55"/>
      <c r="AT1036" s="55"/>
      <c r="AU1036" s="55"/>
      <c r="AV1036" s="55"/>
      <c r="AW1036" s="55"/>
    </row>
    <row r="1037" spans="27:49" x14ac:dyDescent="0.25">
      <c r="AA1037" s="55"/>
      <c r="AB1037" s="55"/>
      <c r="AC1037" s="55"/>
      <c r="AD1037" s="55"/>
      <c r="AE1037" s="55"/>
      <c r="AH1037" s="55"/>
      <c r="AI1037" s="55"/>
      <c r="AJ1037" s="55"/>
      <c r="AK1037" s="55"/>
      <c r="AL1037" s="55"/>
      <c r="AM1037" s="55"/>
      <c r="AN1037" s="55"/>
      <c r="AO1037" s="55"/>
      <c r="AP1037" s="55"/>
      <c r="AQ1037" s="55"/>
      <c r="AR1037" s="55"/>
      <c r="AS1037" s="55"/>
      <c r="AT1037" s="55"/>
      <c r="AU1037" s="55"/>
      <c r="AV1037" s="55"/>
      <c r="AW1037" s="55"/>
    </row>
    <row r="1038" spans="27:49" x14ac:dyDescent="0.25">
      <c r="AA1038" s="55"/>
      <c r="AB1038" s="55"/>
      <c r="AC1038" s="55"/>
      <c r="AD1038" s="55"/>
      <c r="AE1038" s="55"/>
      <c r="AH1038" s="55"/>
      <c r="AI1038" s="55"/>
      <c r="AJ1038" s="55"/>
      <c r="AK1038" s="55"/>
      <c r="AL1038" s="55"/>
      <c r="AM1038" s="55"/>
      <c r="AN1038" s="55"/>
      <c r="AO1038" s="55"/>
      <c r="AP1038" s="55"/>
      <c r="AQ1038" s="55"/>
      <c r="AR1038" s="55"/>
      <c r="AS1038" s="55"/>
      <c r="AT1038" s="55"/>
      <c r="AU1038" s="55"/>
      <c r="AV1038" s="55"/>
      <c r="AW1038" s="55"/>
    </row>
    <row r="1039" spans="27:49" x14ac:dyDescent="0.25">
      <c r="AA1039" s="55"/>
      <c r="AB1039" s="55"/>
      <c r="AC1039" s="55"/>
      <c r="AD1039" s="55"/>
      <c r="AE1039" s="55"/>
      <c r="AH1039" s="55"/>
      <c r="AI1039" s="55"/>
      <c r="AJ1039" s="55"/>
      <c r="AK1039" s="55"/>
      <c r="AL1039" s="55"/>
      <c r="AM1039" s="55"/>
      <c r="AN1039" s="55"/>
      <c r="AO1039" s="55"/>
      <c r="AP1039" s="55"/>
      <c r="AQ1039" s="55"/>
      <c r="AR1039" s="55"/>
      <c r="AS1039" s="55"/>
      <c r="AT1039" s="55"/>
      <c r="AU1039" s="55"/>
      <c r="AV1039" s="55"/>
      <c r="AW1039" s="55"/>
    </row>
    <row r="1040" spans="27:49" x14ac:dyDescent="0.25">
      <c r="AA1040" s="55"/>
      <c r="AB1040" s="55"/>
      <c r="AC1040" s="55"/>
      <c r="AD1040" s="55"/>
      <c r="AE1040" s="55"/>
      <c r="AH1040" s="55"/>
      <c r="AI1040" s="55"/>
      <c r="AJ1040" s="55"/>
      <c r="AK1040" s="55"/>
      <c r="AL1040" s="55"/>
      <c r="AM1040" s="55"/>
      <c r="AN1040" s="55"/>
      <c r="AO1040" s="55"/>
      <c r="AP1040" s="55"/>
      <c r="AQ1040" s="55"/>
      <c r="AR1040" s="55"/>
      <c r="AS1040" s="55"/>
      <c r="AT1040" s="55"/>
      <c r="AU1040" s="55"/>
      <c r="AV1040" s="55"/>
      <c r="AW1040" s="55"/>
    </row>
    <row r="1041" spans="27:49" x14ac:dyDescent="0.25">
      <c r="AA1041" s="55"/>
      <c r="AB1041" s="55"/>
      <c r="AC1041" s="55"/>
      <c r="AD1041" s="55"/>
      <c r="AE1041" s="55"/>
      <c r="AH1041" s="55"/>
      <c r="AI1041" s="55"/>
      <c r="AJ1041" s="55"/>
      <c r="AK1041" s="55"/>
      <c r="AL1041" s="55"/>
      <c r="AM1041" s="55"/>
      <c r="AN1041" s="55"/>
      <c r="AO1041" s="55"/>
      <c r="AP1041" s="55"/>
      <c r="AQ1041" s="55"/>
      <c r="AR1041" s="55"/>
      <c r="AS1041" s="55"/>
      <c r="AT1041" s="55"/>
      <c r="AU1041" s="55"/>
      <c r="AV1041" s="55"/>
      <c r="AW1041" s="55"/>
    </row>
    <row r="1042" spans="27:49" x14ac:dyDescent="0.25">
      <c r="AA1042" s="55"/>
      <c r="AB1042" s="55"/>
      <c r="AC1042" s="55"/>
      <c r="AD1042" s="55"/>
      <c r="AE1042" s="55"/>
      <c r="AH1042" s="55"/>
      <c r="AI1042" s="55"/>
      <c r="AJ1042" s="55"/>
      <c r="AK1042" s="55"/>
      <c r="AL1042" s="55"/>
      <c r="AM1042" s="55"/>
      <c r="AN1042" s="55"/>
      <c r="AO1042" s="55"/>
      <c r="AP1042" s="55"/>
      <c r="AQ1042" s="55"/>
      <c r="AR1042" s="55"/>
      <c r="AS1042" s="55"/>
      <c r="AT1042" s="55"/>
      <c r="AU1042" s="55"/>
      <c r="AV1042" s="55"/>
      <c r="AW1042" s="55"/>
    </row>
    <row r="1043" spans="27:49" x14ac:dyDescent="0.25">
      <c r="AA1043" s="55"/>
      <c r="AB1043" s="55"/>
      <c r="AC1043" s="55"/>
      <c r="AD1043" s="55"/>
      <c r="AE1043" s="55"/>
      <c r="AH1043" s="55"/>
      <c r="AI1043" s="55"/>
      <c r="AJ1043" s="55"/>
      <c r="AK1043" s="55"/>
      <c r="AL1043" s="55"/>
      <c r="AM1043" s="55"/>
      <c r="AN1043" s="55"/>
      <c r="AO1043" s="55"/>
      <c r="AP1043" s="55"/>
      <c r="AQ1043" s="55"/>
      <c r="AR1043" s="55"/>
      <c r="AS1043" s="55"/>
      <c r="AT1043" s="55"/>
      <c r="AU1043" s="55"/>
      <c r="AV1043" s="55"/>
      <c r="AW1043" s="55"/>
    </row>
    <row r="1044" spans="27:49" x14ac:dyDescent="0.25">
      <c r="AA1044" s="55"/>
      <c r="AB1044" s="55"/>
      <c r="AC1044" s="55"/>
      <c r="AD1044" s="55"/>
      <c r="AE1044" s="55"/>
      <c r="AH1044" s="55"/>
      <c r="AI1044" s="55"/>
      <c r="AJ1044" s="55"/>
      <c r="AK1044" s="55"/>
      <c r="AL1044" s="55"/>
      <c r="AM1044" s="55"/>
      <c r="AN1044" s="55"/>
      <c r="AO1044" s="55"/>
      <c r="AP1044" s="55"/>
      <c r="AQ1044" s="55"/>
      <c r="AR1044" s="55"/>
      <c r="AS1044" s="55"/>
      <c r="AT1044" s="55"/>
      <c r="AU1044" s="55"/>
      <c r="AV1044" s="55"/>
      <c r="AW1044" s="55"/>
    </row>
    <row r="1045" spans="27:49" x14ac:dyDescent="0.25">
      <c r="AA1045" s="55"/>
      <c r="AB1045" s="55"/>
      <c r="AC1045" s="55"/>
      <c r="AD1045" s="55"/>
      <c r="AE1045" s="55"/>
      <c r="AH1045" s="55"/>
      <c r="AI1045" s="55"/>
      <c r="AJ1045" s="55"/>
      <c r="AK1045" s="55"/>
      <c r="AL1045" s="55"/>
      <c r="AM1045" s="55"/>
      <c r="AN1045" s="55"/>
      <c r="AO1045" s="55"/>
      <c r="AP1045" s="55"/>
      <c r="AQ1045" s="55"/>
      <c r="AR1045" s="55"/>
      <c r="AS1045" s="55"/>
      <c r="AT1045" s="55"/>
      <c r="AU1045" s="55"/>
      <c r="AV1045" s="55"/>
      <c r="AW1045" s="55"/>
    </row>
    <row r="1046" spans="27:49" x14ac:dyDescent="0.25">
      <c r="AA1046" s="55"/>
      <c r="AB1046" s="55"/>
      <c r="AC1046" s="55"/>
      <c r="AD1046" s="55"/>
      <c r="AE1046" s="55"/>
      <c r="AH1046" s="55"/>
      <c r="AI1046" s="55"/>
      <c r="AJ1046" s="55"/>
      <c r="AK1046" s="55"/>
      <c r="AL1046" s="55"/>
      <c r="AM1046" s="55"/>
      <c r="AN1046" s="55"/>
      <c r="AO1046" s="55"/>
      <c r="AP1046" s="55"/>
      <c r="AQ1046" s="55"/>
      <c r="AR1046" s="55"/>
      <c r="AS1046" s="55"/>
      <c r="AT1046" s="55"/>
      <c r="AU1046" s="55"/>
      <c r="AV1046" s="55"/>
      <c r="AW1046" s="55"/>
    </row>
    <row r="1047" spans="27:49" x14ac:dyDescent="0.25">
      <c r="AA1047" s="55"/>
      <c r="AB1047" s="55"/>
      <c r="AC1047" s="55"/>
      <c r="AD1047" s="55"/>
      <c r="AE1047" s="55"/>
      <c r="AH1047" s="55"/>
      <c r="AI1047" s="55"/>
      <c r="AJ1047" s="55"/>
      <c r="AK1047" s="55"/>
      <c r="AL1047" s="55"/>
      <c r="AM1047" s="55"/>
      <c r="AN1047" s="55"/>
      <c r="AO1047" s="55"/>
      <c r="AP1047" s="55"/>
      <c r="AQ1047" s="55"/>
      <c r="AR1047" s="55"/>
      <c r="AS1047" s="55"/>
      <c r="AT1047" s="55"/>
      <c r="AU1047" s="55"/>
      <c r="AV1047" s="55"/>
      <c r="AW1047" s="55"/>
    </row>
    <row r="1048" spans="27:49" x14ac:dyDescent="0.25">
      <c r="AA1048" s="55"/>
      <c r="AB1048" s="55"/>
      <c r="AC1048" s="55"/>
      <c r="AD1048" s="55"/>
      <c r="AE1048" s="55"/>
      <c r="AH1048" s="55"/>
      <c r="AI1048" s="55"/>
      <c r="AJ1048" s="55"/>
      <c r="AK1048" s="55"/>
      <c r="AL1048" s="55"/>
      <c r="AM1048" s="55"/>
      <c r="AN1048" s="55"/>
      <c r="AO1048" s="55"/>
      <c r="AP1048" s="55"/>
      <c r="AQ1048" s="55"/>
      <c r="AR1048" s="55"/>
      <c r="AS1048" s="55"/>
      <c r="AT1048" s="55"/>
      <c r="AU1048" s="55"/>
      <c r="AV1048" s="55"/>
      <c r="AW1048" s="55"/>
    </row>
    <row r="1049" spans="27:49" x14ac:dyDescent="0.25">
      <c r="AA1049" s="55"/>
      <c r="AB1049" s="55"/>
      <c r="AC1049" s="55"/>
      <c r="AD1049" s="55"/>
      <c r="AE1049" s="55"/>
      <c r="AH1049" s="55"/>
      <c r="AI1049" s="55"/>
      <c r="AJ1049" s="55"/>
      <c r="AK1049" s="55"/>
      <c r="AL1049" s="55"/>
      <c r="AM1049" s="55"/>
      <c r="AN1049" s="55"/>
      <c r="AO1049" s="55"/>
      <c r="AP1049" s="55"/>
      <c r="AQ1049" s="55"/>
      <c r="AR1049" s="55"/>
      <c r="AS1049" s="55"/>
      <c r="AT1049" s="55"/>
      <c r="AU1049" s="55"/>
      <c r="AV1049" s="55"/>
      <c r="AW1049" s="55"/>
    </row>
    <row r="1050" spans="27:49" x14ac:dyDescent="0.25">
      <c r="AA1050" s="55"/>
      <c r="AB1050" s="55"/>
      <c r="AC1050" s="55"/>
      <c r="AD1050" s="55"/>
      <c r="AE1050" s="55"/>
      <c r="AH1050" s="55"/>
      <c r="AI1050" s="55"/>
      <c r="AJ1050" s="55"/>
      <c r="AK1050" s="55"/>
      <c r="AL1050" s="55"/>
      <c r="AM1050" s="55"/>
      <c r="AN1050" s="55"/>
      <c r="AO1050" s="55"/>
      <c r="AP1050" s="55"/>
      <c r="AQ1050" s="55"/>
      <c r="AR1050" s="55"/>
      <c r="AS1050" s="55"/>
      <c r="AT1050" s="55"/>
      <c r="AU1050" s="55"/>
      <c r="AV1050" s="55"/>
      <c r="AW1050" s="55"/>
    </row>
    <row r="1051" spans="27:49" x14ac:dyDescent="0.25">
      <c r="AA1051" s="55"/>
      <c r="AB1051" s="55"/>
      <c r="AC1051" s="55"/>
      <c r="AD1051" s="55"/>
      <c r="AE1051" s="55"/>
      <c r="AH1051" s="55"/>
      <c r="AI1051" s="55"/>
      <c r="AJ1051" s="55"/>
      <c r="AK1051" s="55"/>
      <c r="AL1051" s="55"/>
      <c r="AM1051" s="55"/>
      <c r="AN1051" s="55"/>
      <c r="AO1051" s="55"/>
      <c r="AP1051" s="55"/>
      <c r="AQ1051" s="55"/>
      <c r="AR1051" s="55"/>
      <c r="AS1051" s="55"/>
      <c r="AT1051" s="55"/>
      <c r="AU1051" s="55"/>
      <c r="AV1051" s="55"/>
      <c r="AW1051" s="55"/>
    </row>
    <row r="1052" spans="27:49" x14ac:dyDescent="0.25">
      <c r="AA1052" s="55"/>
      <c r="AB1052" s="55"/>
      <c r="AC1052" s="55"/>
      <c r="AD1052" s="55"/>
      <c r="AE1052" s="55"/>
      <c r="AH1052" s="55"/>
      <c r="AI1052" s="55"/>
      <c r="AJ1052" s="55"/>
      <c r="AK1052" s="55"/>
      <c r="AL1052" s="55"/>
      <c r="AM1052" s="55"/>
      <c r="AN1052" s="55"/>
      <c r="AO1052" s="55"/>
      <c r="AP1052" s="55"/>
      <c r="AQ1052" s="55"/>
      <c r="AR1052" s="55"/>
      <c r="AS1052" s="55"/>
      <c r="AT1052" s="55"/>
      <c r="AU1052" s="55"/>
      <c r="AV1052" s="55"/>
      <c r="AW1052" s="55"/>
    </row>
    <row r="1053" spans="27:49" x14ac:dyDescent="0.25">
      <c r="AA1053" s="55"/>
      <c r="AB1053" s="55"/>
      <c r="AC1053" s="55"/>
      <c r="AD1053" s="55"/>
      <c r="AE1053" s="55"/>
      <c r="AH1053" s="55"/>
      <c r="AI1053" s="55"/>
      <c r="AJ1053" s="55"/>
      <c r="AK1053" s="55"/>
      <c r="AL1053" s="55"/>
      <c r="AM1053" s="55"/>
      <c r="AN1053" s="55"/>
      <c r="AO1053" s="55"/>
      <c r="AP1053" s="55"/>
      <c r="AQ1053" s="55"/>
      <c r="AR1053" s="55"/>
      <c r="AS1053" s="55"/>
      <c r="AT1053" s="55"/>
      <c r="AU1053" s="55"/>
      <c r="AV1053" s="55"/>
      <c r="AW1053" s="55"/>
    </row>
    <row r="1054" spans="27:49" x14ac:dyDescent="0.25">
      <c r="AA1054" s="55"/>
      <c r="AB1054" s="55"/>
      <c r="AC1054" s="55"/>
      <c r="AD1054" s="55"/>
      <c r="AE1054" s="55"/>
      <c r="AH1054" s="55"/>
      <c r="AI1054" s="55"/>
      <c r="AJ1054" s="55"/>
      <c r="AK1054" s="55"/>
      <c r="AL1054" s="55"/>
      <c r="AM1054" s="55"/>
      <c r="AN1054" s="55"/>
      <c r="AO1054" s="55"/>
      <c r="AP1054" s="55"/>
      <c r="AQ1054" s="55"/>
      <c r="AR1054" s="55"/>
      <c r="AS1054" s="55"/>
      <c r="AT1054" s="55"/>
      <c r="AU1054" s="55"/>
      <c r="AV1054" s="55"/>
      <c r="AW1054" s="55"/>
    </row>
    <row r="1055" spans="27:49" x14ac:dyDescent="0.25">
      <c r="AA1055" s="55"/>
      <c r="AB1055" s="55"/>
      <c r="AC1055" s="55"/>
      <c r="AD1055" s="55"/>
      <c r="AE1055" s="55"/>
      <c r="AH1055" s="55"/>
      <c r="AI1055" s="55"/>
      <c r="AJ1055" s="55"/>
      <c r="AK1055" s="55"/>
      <c r="AL1055" s="55"/>
      <c r="AM1055" s="55"/>
      <c r="AN1055" s="55"/>
      <c r="AO1055" s="55"/>
      <c r="AP1055" s="55"/>
      <c r="AQ1055" s="55"/>
      <c r="AR1055" s="55"/>
      <c r="AS1055" s="55"/>
      <c r="AT1055" s="55"/>
      <c r="AU1055" s="55"/>
      <c r="AV1055" s="55"/>
      <c r="AW1055" s="55"/>
    </row>
    <row r="1056" spans="27:49" x14ac:dyDescent="0.25">
      <c r="AA1056" s="55"/>
      <c r="AB1056" s="55"/>
      <c r="AC1056" s="55"/>
      <c r="AD1056" s="55"/>
      <c r="AE1056" s="55"/>
      <c r="AH1056" s="55"/>
      <c r="AI1056" s="55"/>
      <c r="AJ1056" s="55"/>
      <c r="AK1056" s="55"/>
      <c r="AL1056" s="55"/>
      <c r="AM1056" s="55"/>
      <c r="AN1056" s="55"/>
      <c r="AO1056" s="55"/>
      <c r="AP1056" s="55"/>
      <c r="AQ1056" s="55"/>
      <c r="AR1056" s="55"/>
      <c r="AS1056" s="55"/>
      <c r="AT1056" s="55"/>
      <c r="AU1056" s="55"/>
      <c r="AV1056" s="55"/>
      <c r="AW1056" s="55"/>
    </row>
    <row r="1057" spans="27:49" x14ac:dyDescent="0.25">
      <c r="AA1057" s="55"/>
      <c r="AB1057" s="55"/>
      <c r="AC1057" s="55"/>
      <c r="AD1057" s="55"/>
      <c r="AE1057" s="55"/>
      <c r="AH1057" s="55"/>
      <c r="AI1057" s="55"/>
      <c r="AJ1057" s="55"/>
      <c r="AK1057" s="55"/>
      <c r="AL1057" s="55"/>
      <c r="AM1057" s="55"/>
      <c r="AN1057" s="55"/>
      <c r="AO1057" s="55"/>
      <c r="AP1057" s="55"/>
      <c r="AQ1057" s="55"/>
      <c r="AR1057" s="55"/>
      <c r="AS1057" s="55"/>
      <c r="AT1057" s="55"/>
      <c r="AU1057" s="55"/>
      <c r="AV1057" s="55"/>
      <c r="AW1057" s="55"/>
    </row>
    <row r="1058" spans="27:49" x14ac:dyDescent="0.25">
      <c r="AA1058" s="55"/>
      <c r="AB1058" s="55"/>
      <c r="AC1058" s="55"/>
      <c r="AD1058" s="55"/>
      <c r="AE1058" s="55"/>
      <c r="AH1058" s="55"/>
      <c r="AI1058" s="55"/>
      <c r="AJ1058" s="55"/>
      <c r="AK1058" s="55"/>
      <c r="AL1058" s="55"/>
      <c r="AM1058" s="55"/>
      <c r="AN1058" s="55"/>
      <c r="AO1058" s="55"/>
      <c r="AP1058" s="55"/>
      <c r="AQ1058" s="55"/>
      <c r="AR1058" s="55"/>
      <c r="AS1058" s="55"/>
      <c r="AT1058" s="55"/>
      <c r="AU1058" s="55"/>
      <c r="AV1058" s="55"/>
      <c r="AW1058" s="55"/>
    </row>
    <row r="1059" spans="27:49" x14ac:dyDescent="0.25">
      <c r="AA1059" s="55"/>
      <c r="AB1059" s="55"/>
      <c r="AC1059" s="55"/>
      <c r="AD1059" s="55"/>
      <c r="AE1059" s="55"/>
      <c r="AH1059" s="55"/>
      <c r="AI1059" s="55"/>
      <c r="AJ1059" s="55"/>
      <c r="AK1059" s="55"/>
      <c r="AL1059" s="55"/>
      <c r="AM1059" s="55"/>
      <c r="AN1059" s="55"/>
      <c r="AO1059" s="55"/>
      <c r="AP1059" s="55"/>
      <c r="AQ1059" s="55"/>
      <c r="AR1059" s="55"/>
      <c r="AS1059" s="55"/>
      <c r="AT1059" s="55"/>
      <c r="AU1059" s="55"/>
      <c r="AV1059" s="55"/>
      <c r="AW1059" s="55"/>
    </row>
    <row r="1060" spans="27:49" x14ac:dyDescent="0.25">
      <c r="AA1060" s="55"/>
      <c r="AB1060" s="55"/>
      <c r="AC1060" s="55"/>
      <c r="AD1060" s="55"/>
      <c r="AE1060" s="55"/>
      <c r="AH1060" s="55"/>
      <c r="AI1060" s="55"/>
      <c r="AJ1060" s="55"/>
      <c r="AK1060" s="55"/>
      <c r="AL1060" s="55"/>
      <c r="AM1060" s="55"/>
      <c r="AN1060" s="55"/>
      <c r="AO1060" s="55"/>
      <c r="AP1060" s="55"/>
      <c r="AQ1060" s="55"/>
      <c r="AR1060" s="55"/>
      <c r="AS1060" s="55"/>
      <c r="AT1060" s="55"/>
      <c r="AU1060" s="55"/>
      <c r="AV1060" s="55"/>
      <c r="AW1060" s="55"/>
    </row>
    <row r="1061" spans="27:49" x14ac:dyDescent="0.25">
      <c r="AA1061" s="55"/>
      <c r="AB1061" s="55"/>
      <c r="AC1061" s="55"/>
      <c r="AD1061" s="55"/>
      <c r="AE1061" s="55"/>
      <c r="AH1061" s="55"/>
      <c r="AI1061" s="55"/>
      <c r="AJ1061" s="55"/>
      <c r="AK1061" s="55"/>
      <c r="AL1061" s="55"/>
      <c r="AM1061" s="55"/>
      <c r="AN1061" s="55"/>
      <c r="AO1061" s="55"/>
      <c r="AP1061" s="55"/>
      <c r="AQ1061" s="55"/>
      <c r="AR1061" s="55"/>
      <c r="AS1061" s="55"/>
      <c r="AT1061" s="55"/>
      <c r="AU1061" s="55"/>
      <c r="AV1061" s="55"/>
      <c r="AW1061" s="55"/>
    </row>
    <row r="1062" spans="27:49" x14ac:dyDescent="0.25">
      <c r="AA1062" s="55"/>
      <c r="AB1062" s="55"/>
      <c r="AC1062" s="55"/>
      <c r="AD1062" s="55"/>
      <c r="AE1062" s="55"/>
      <c r="AH1062" s="55"/>
      <c r="AI1062" s="55"/>
      <c r="AJ1062" s="55"/>
      <c r="AK1062" s="55"/>
      <c r="AL1062" s="55"/>
      <c r="AM1062" s="55"/>
      <c r="AN1062" s="55"/>
      <c r="AO1062" s="55"/>
      <c r="AP1062" s="55"/>
      <c r="AQ1062" s="55"/>
      <c r="AR1062" s="55"/>
      <c r="AS1062" s="55"/>
      <c r="AT1062" s="55"/>
      <c r="AU1062" s="55"/>
      <c r="AV1062" s="55"/>
      <c r="AW1062" s="55"/>
    </row>
    <row r="1063" spans="27:49" x14ac:dyDescent="0.25">
      <c r="AA1063" s="55"/>
      <c r="AB1063" s="55"/>
      <c r="AC1063" s="55"/>
      <c r="AD1063" s="55"/>
      <c r="AE1063" s="55"/>
      <c r="AH1063" s="55"/>
      <c r="AI1063" s="55"/>
      <c r="AJ1063" s="55"/>
      <c r="AK1063" s="55"/>
      <c r="AL1063" s="55"/>
      <c r="AM1063" s="55"/>
      <c r="AN1063" s="55"/>
      <c r="AO1063" s="55"/>
      <c r="AP1063" s="55"/>
      <c r="AQ1063" s="55"/>
      <c r="AR1063" s="55"/>
      <c r="AS1063" s="55"/>
      <c r="AT1063" s="55"/>
      <c r="AU1063" s="55"/>
      <c r="AV1063" s="55"/>
      <c r="AW1063" s="55"/>
    </row>
    <row r="1064" spans="27:49" x14ac:dyDescent="0.25">
      <c r="AA1064" s="55"/>
      <c r="AB1064" s="55"/>
      <c r="AC1064" s="55"/>
      <c r="AD1064" s="55"/>
      <c r="AE1064" s="55"/>
      <c r="AH1064" s="55"/>
      <c r="AI1064" s="55"/>
      <c r="AJ1064" s="55"/>
      <c r="AK1064" s="55"/>
      <c r="AL1064" s="55"/>
      <c r="AM1064" s="55"/>
      <c r="AN1064" s="55"/>
      <c r="AO1064" s="55"/>
      <c r="AP1064" s="55"/>
      <c r="AQ1064" s="55"/>
      <c r="AR1064" s="55"/>
      <c r="AS1064" s="55"/>
      <c r="AT1064" s="55"/>
      <c r="AU1064" s="55"/>
      <c r="AV1064" s="55"/>
      <c r="AW1064" s="55"/>
    </row>
    <row r="1065" spans="27:49" x14ac:dyDescent="0.25">
      <c r="AA1065" s="55"/>
      <c r="AB1065" s="55"/>
      <c r="AC1065" s="55"/>
      <c r="AD1065" s="55"/>
      <c r="AE1065" s="55"/>
      <c r="AH1065" s="55"/>
      <c r="AI1065" s="55"/>
      <c r="AJ1065" s="55"/>
      <c r="AK1065" s="55"/>
      <c r="AL1065" s="55"/>
      <c r="AM1065" s="55"/>
      <c r="AN1065" s="55"/>
      <c r="AO1065" s="55"/>
      <c r="AP1065" s="55"/>
      <c r="AQ1065" s="55"/>
      <c r="AR1065" s="55"/>
      <c r="AS1065" s="55"/>
      <c r="AT1065" s="55"/>
      <c r="AU1065" s="55"/>
      <c r="AV1065" s="55"/>
      <c r="AW1065" s="55"/>
    </row>
    <row r="1066" spans="27:49" x14ac:dyDescent="0.25">
      <c r="AA1066" s="55"/>
      <c r="AB1066" s="55"/>
      <c r="AC1066" s="55"/>
      <c r="AD1066" s="55"/>
      <c r="AE1066" s="55"/>
      <c r="AH1066" s="55"/>
      <c r="AI1066" s="55"/>
      <c r="AJ1066" s="55"/>
      <c r="AK1066" s="55"/>
      <c r="AL1066" s="55"/>
      <c r="AM1066" s="55"/>
      <c r="AN1066" s="55"/>
      <c r="AO1066" s="55"/>
      <c r="AP1066" s="55"/>
      <c r="AQ1066" s="55"/>
      <c r="AR1066" s="55"/>
      <c r="AS1066" s="55"/>
      <c r="AT1066" s="55"/>
      <c r="AU1066" s="55"/>
      <c r="AV1066" s="55"/>
      <c r="AW1066" s="55"/>
    </row>
    <row r="1067" spans="27:49" x14ac:dyDescent="0.25">
      <c r="AA1067" s="55"/>
      <c r="AB1067" s="55"/>
      <c r="AC1067" s="55"/>
      <c r="AD1067" s="55"/>
      <c r="AE1067" s="55"/>
      <c r="AH1067" s="55"/>
      <c r="AI1067" s="55"/>
      <c r="AJ1067" s="55"/>
      <c r="AK1067" s="55"/>
      <c r="AL1067" s="55"/>
      <c r="AM1067" s="55"/>
      <c r="AN1067" s="55"/>
      <c r="AO1067" s="55"/>
      <c r="AP1067" s="55"/>
      <c r="AQ1067" s="55"/>
      <c r="AR1067" s="55"/>
      <c r="AS1067" s="55"/>
      <c r="AT1067" s="55"/>
      <c r="AU1067" s="55"/>
      <c r="AV1067" s="55"/>
      <c r="AW1067" s="55"/>
    </row>
    <row r="1068" spans="27:49" x14ac:dyDescent="0.25">
      <c r="AA1068" s="55"/>
      <c r="AB1068" s="55"/>
      <c r="AC1068" s="55"/>
      <c r="AD1068" s="55"/>
      <c r="AE1068" s="55"/>
      <c r="AH1068" s="55"/>
      <c r="AI1068" s="55"/>
      <c r="AJ1068" s="55"/>
      <c r="AK1068" s="55"/>
      <c r="AL1068" s="55"/>
      <c r="AM1068" s="55"/>
      <c r="AN1068" s="55"/>
      <c r="AO1068" s="55"/>
      <c r="AP1068" s="55"/>
      <c r="AQ1068" s="55"/>
      <c r="AR1068" s="55"/>
      <c r="AS1068" s="55"/>
      <c r="AT1068" s="55"/>
      <c r="AU1068" s="55"/>
      <c r="AV1068" s="55"/>
      <c r="AW1068" s="55"/>
    </row>
    <row r="1069" spans="27:49" x14ac:dyDescent="0.25">
      <c r="AA1069" s="55"/>
      <c r="AB1069" s="55"/>
      <c r="AC1069" s="55"/>
      <c r="AD1069" s="55"/>
      <c r="AE1069" s="55"/>
      <c r="AH1069" s="55"/>
      <c r="AI1069" s="55"/>
      <c r="AJ1069" s="55"/>
      <c r="AK1069" s="55"/>
      <c r="AL1069" s="55"/>
      <c r="AM1069" s="55"/>
      <c r="AN1069" s="55"/>
      <c r="AO1069" s="55"/>
      <c r="AP1069" s="55"/>
      <c r="AQ1069" s="55"/>
      <c r="AR1069" s="55"/>
      <c r="AS1069" s="55"/>
      <c r="AT1069" s="55"/>
      <c r="AU1069" s="55"/>
      <c r="AV1069" s="55"/>
      <c r="AW1069" s="55"/>
    </row>
    <row r="1070" spans="27:49" x14ac:dyDescent="0.25">
      <c r="AA1070" s="55"/>
      <c r="AB1070" s="55"/>
      <c r="AC1070" s="55"/>
      <c r="AD1070" s="55"/>
      <c r="AE1070" s="55"/>
      <c r="AH1070" s="55"/>
      <c r="AI1070" s="55"/>
      <c r="AJ1070" s="55"/>
      <c r="AK1070" s="55"/>
      <c r="AL1070" s="55"/>
      <c r="AM1070" s="55"/>
      <c r="AN1070" s="55"/>
      <c r="AO1070" s="55"/>
      <c r="AP1070" s="55"/>
      <c r="AQ1070" s="55"/>
      <c r="AR1070" s="55"/>
      <c r="AS1070" s="55"/>
      <c r="AT1070" s="55"/>
      <c r="AU1070" s="55"/>
      <c r="AV1070" s="55"/>
      <c r="AW1070" s="55"/>
    </row>
    <row r="1071" spans="27:49" x14ac:dyDescent="0.25">
      <c r="AA1071" s="55"/>
      <c r="AB1071" s="55"/>
      <c r="AC1071" s="55"/>
      <c r="AD1071" s="55"/>
      <c r="AE1071" s="55"/>
      <c r="AH1071" s="55"/>
      <c r="AI1071" s="55"/>
      <c r="AJ1071" s="55"/>
      <c r="AK1071" s="55"/>
      <c r="AL1071" s="55"/>
      <c r="AM1071" s="55"/>
      <c r="AN1071" s="55"/>
      <c r="AO1071" s="55"/>
      <c r="AP1071" s="55"/>
      <c r="AQ1071" s="55"/>
      <c r="AR1071" s="55"/>
      <c r="AS1071" s="55"/>
      <c r="AT1071" s="55"/>
      <c r="AU1071" s="55"/>
      <c r="AV1071" s="55"/>
      <c r="AW1071" s="55"/>
    </row>
    <row r="1072" spans="27:49" x14ac:dyDescent="0.25">
      <c r="AA1072" s="55"/>
      <c r="AB1072" s="55"/>
      <c r="AC1072" s="55"/>
      <c r="AD1072" s="55"/>
      <c r="AE1072" s="55"/>
      <c r="AH1072" s="55"/>
      <c r="AI1072" s="55"/>
      <c r="AJ1072" s="55"/>
      <c r="AK1072" s="55"/>
      <c r="AL1072" s="55"/>
      <c r="AM1072" s="55"/>
      <c r="AN1072" s="55"/>
      <c r="AO1072" s="55"/>
      <c r="AP1072" s="55"/>
      <c r="AQ1072" s="55"/>
      <c r="AR1072" s="55"/>
      <c r="AS1072" s="55"/>
      <c r="AT1072" s="55"/>
      <c r="AU1072" s="55"/>
      <c r="AV1072" s="55"/>
      <c r="AW1072" s="55"/>
    </row>
    <row r="1073" spans="27:49" x14ac:dyDescent="0.25">
      <c r="AA1073" s="55"/>
      <c r="AB1073" s="55"/>
      <c r="AC1073" s="55"/>
      <c r="AD1073" s="55"/>
      <c r="AE1073" s="55"/>
      <c r="AH1073" s="55"/>
      <c r="AI1073" s="55"/>
      <c r="AJ1073" s="55"/>
      <c r="AK1073" s="55"/>
      <c r="AL1073" s="55"/>
      <c r="AM1073" s="55"/>
      <c r="AN1073" s="55"/>
      <c r="AO1073" s="55"/>
      <c r="AP1073" s="55"/>
      <c r="AQ1073" s="55"/>
      <c r="AR1073" s="55"/>
      <c r="AS1073" s="55"/>
      <c r="AT1073" s="55"/>
      <c r="AU1073" s="55"/>
      <c r="AV1073" s="55"/>
      <c r="AW1073" s="55"/>
    </row>
    <row r="1074" spans="27:49" x14ac:dyDescent="0.25">
      <c r="AA1074" s="55"/>
      <c r="AB1074" s="55"/>
      <c r="AC1074" s="55"/>
      <c r="AD1074" s="55"/>
      <c r="AE1074" s="55"/>
      <c r="AH1074" s="55"/>
      <c r="AI1074" s="55"/>
      <c r="AJ1074" s="55"/>
      <c r="AK1074" s="55"/>
      <c r="AL1074" s="55"/>
      <c r="AM1074" s="55"/>
      <c r="AN1074" s="55"/>
      <c r="AO1074" s="55"/>
      <c r="AP1074" s="55"/>
      <c r="AQ1074" s="55"/>
      <c r="AR1074" s="55"/>
      <c r="AS1074" s="55"/>
      <c r="AT1074" s="55"/>
      <c r="AU1074" s="55"/>
      <c r="AV1074" s="55"/>
      <c r="AW1074" s="55"/>
    </row>
    <row r="1075" spans="27:49" x14ac:dyDescent="0.25">
      <c r="AA1075" s="55"/>
      <c r="AB1075" s="55"/>
      <c r="AC1075" s="55"/>
      <c r="AD1075" s="55"/>
      <c r="AE1075" s="55"/>
      <c r="AH1075" s="55"/>
      <c r="AI1075" s="55"/>
      <c r="AJ1075" s="55"/>
      <c r="AK1075" s="55"/>
      <c r="AL1075" s="55"/>
      <c r="AM1075" s="55"/>
      <c r="AN1075" s="55"/>
      <c r="AO1075" s="55"/>
      <c r="AP1075" s="55"/>
      <c r="AQ1075" s="55"/>
      <c r="AR1075" s="55"/>
      <c r="AS1075" s="55"/>
      <c r="AT1075" s="55"/>
      <c r="AU1075" s="55"/>
      <c r="AV1075" s="55"/>
      <c r="AW1075" s="55"/>
    </row>
    <row r="1076" spans="27:49" x14ac:dyDescent="0.25">
      <c r="AA1076" s="55"/>
      <c r="AB1076" s="55"/>
      <c r="AC1076" s="55"/>
      <c r="AD1076" s="55"/>
      <c r="AE1076" s="55"/>
      <c r="AH1076" s="55"/>
      <c r="AI1076" s="55"/>
      <c r="AJ1076" s="55"/>
      <c r="AK1076" s="55"/>
      <c r="AL1076" s="55"/>
      <c r="AM1076" s="55"/>
      <c r="AN1076" s="55"/>
      <c r="AO1076" s="55"/>
      <c r="AP1076" s="55"/>
      <c r="AQ1076" s="55"/>
      <c r="AR1076" s="55"/>
      <c r="AS1076" s="55"/>
      <c r="AT1076" s="55"/>
      <c r="AU1076" s="55"/>
      <c r="AV1076" s="55"/>
      <c r="AW1076" s="55"/>
    </row>
    <row r="1077" spans="27:49" x14ac:dyDescent="0.25">
      <c r="AA1077" s="55"/>
      <c r="AB1077" s="55"/>
      <c r="AC1077" s="55"/>
      <c r="AD1077" s="55"/>
      <c r="AE1077" s="55"/>
      <c r="AH1077" s="55"/>
      <c r="AI1077" s="55"/>
      <c r="AJ1077" s="55"/>
      <c r="AK1077" s="55"/>
      <c r="AL1077" s="55"/>
      <c r="AM1077" s="55"/>
      <c r="AN1077" s="55"/>
      <c r="AO1077" s="55"/>
      <c r="AP1077" s="55"/>
      <c r="AQ1077" s="55"/>
      <c r="AR1077" s="55"/>
      <c r="AS1077" s="55"/>
      <c r="AT1077" s="55"/>
      <c r="AU1077" s="55"/>
      <c r="AV1077" s="55"/>
      <c r="AW1077" s="55"/>
    </row>
    <row r="1078" spans="27:49" x14ac:dyDescent="0.25">
      <c r="AA1078" s="55"/>
      <c r="AB1078" s="55"/>
      <c r="AC1078" s="55"/>
      <c r="AD1078" s="55"/>
      <c r="AE1078" s="55"/>
      <c r="AH1078" s="55"/>
      <c r="AI1078" s="55"/>
      <c r="AJ1078" s="55"/>
      <c r="AK1078" s="55"/>
      <c r="AL1078" s="55"/>
      <c r="AM1078" s="55"/>
      <c r="AN1078" s="55"/>
      <c r="AO1078" s="55"/>
      <c r="AP1078" s="55"/>
      <c r="AQ1078" s="55"/>
      <c r="AR1078" s="55"/>
      <c r="AS1078" s="55"/>
      <c r="AT1078" s="55"/>
      <c r="AU1078" s="55"/>
      <c r="AV1078" s="55"/>
      <c r="AW1078" s="55"/>
    </row>
    <row r="1079" spans="27:49" x14ac:dyDescent="0.25">
      <c r="AA1079" s="55"/>
      <c r="AB1079" s="55"/>
      <c r="AC1079" s="55"/>
      <c r="AD1079" s="55"/>
      <c r="AE1079" s="55"/>
      <c r="AH1079" s="55"/>
      <c r="AI1079" s="55"/>
      <c r="AJ1079" s="55"/>
      <c r="AK1079" s="55"/>
      <c r="AL1079" s="55"/>
      <c r="AM1079" s="55"/>
      <c r="AN1079" s="55"/>
      <c r="AO1079" s="55"/>
      <c r="AP1079" s="55"/>
      <c r="AQ1079" s="55"/>
      <c r="AR1079" s="55"/>
      <c r="AS1079" s="55"/>
      <c r="AT1079" s="55"/>
      <c r="AU1079" s="55"/>
      <c r="AV1079" s="55"/>
      <c r="AW1079" s="55"/>
    </row>
    <row r="1080" spans="27:49" x14ac:dyDescent="0.25">
      <c r="AA1080" s="55"/>
      <c r="AB1080" s="55"/>
      <c r="AC1080" s="55"/>
      <c r="AD1080" s="55"/>
      <c r="AE1080" s="55"/>
      <c r="AH1080" s="55"/>
      <c r="AI1080" s="55"/>
      <c r="AJ1080" s="55"/>
      <c r="AK1080" s="55"/>
      <c r="AL1080" s="55"/>
      <c r="AM1080" s="55"/>
      <c r="AN1080" s="55"/>
      <c r="AO1080" s="55"/>
      <c r="AP1080" s="55"/>
      <c r="AQ1080" s="55"/>
      <c r="AR1080" s="55"/>
      <c r="AS1080" s="55"/>
      <c r="AT1080" s="55"/>
      <c r="AU1080" s="55"/>
      <c r="AV1080" s="55"/>
      <c r="AW1080" s="55"/>
    </row>
    <row r="1081" spans="27:49" x14ac:dyDescent="0.25">
      <c r="AA1081" s="55"/>
      <c r="AB1081" s="55"/>
      <c r="AC1081" s="55"/>
      <c r="AD1081" s="55"/>
      <c r="AE1081" s="55"/>
      <c r="AH1081" s="55"/>
      <c r="AI1081" s="55"/>
      <c r="AJ1081" s="55"/>
      <c r="AK1081" s="55"/>
      <c r="AL1081" s="55"/>
      <c r="AM1081" s="55"/>
      <c r="AN1081" s="55"/>
      <c r="AO1081" s="55"/>
      <c r="AP1081" s="55"/>
      <c r="AQ1081" s="55"/>
      <c r="AR1081" s="55"/>
      <c r="AS1081" s="55"/>
      <c r="AT1081" s="55"/>
      <c r="AU1081" s="55"/>
      <c r="AV1081" s="55"/>
      <c r="AW1081" s="55"/>
    </row>
    <row r="1082" spans="27:49" x14ac:dyDescent="0.25">
      <c r="AA1082" s="55"/>
      <c r="AB1082" s="55"/>
      <c r="AC1082" s="55"/>
      <c r="AD1082" s="55"/>
      <c r="AE1082" s="55"/>
      <c r="AH1082" s="55"/>
      <c r="AI1082" s="55"/>
      <c r="AJ1082" s="55"/>
      <c r="AK1082" s="55"/>
      <c r="AL1082" s="55"/>
      <c r="AM1082" s="55"/>
      <c r="AN1082" s="55"/>
      <c r="AO1082" s="55"/>
      <c r="AP1082" s="55"/>
      <c r="AQ1082" s="55"/>
      <c r="AR1082" s="55"/>
      <c r="AS1082" s="55"/>
      <c r="AT1082" s="55"/>
      <c r="AU1082" s="55"/>
      <c r="AV1082" s="55"/>
      <c r="AW1082" s="55"/>
    </row>
    <row r="1083" spans="27:49" x14ac:dyDescent="0.25">
      <c r="AA1083" s="55"/>
      <c r="AB1083" s="55"/>
      <c r="AC1083" s="55"/>
      <c r="AD1083" s="55"/>
      <c r="AE1083" s="55"/>
      <c r="AH1083" s="55"/>
      <c r="AI1083" s="55"/>
      <c r="AJ1083" s="55"/>
      <c r="AK1083" s="55"/>
      <c r="AL1083" s="55"/>
      <c r="AM1083" s="55"/>
      <c r="AN1083" s="55"/>
      <c r="AO1083" s="55"/>
      <c r="AP1083" s="55"/>
      <c r="AQ1083" s="55"/>
      <c r="AR1083" s="55"/>
      <c r="AS1083" s="55"/>
      <c r="AT1083" s="55"/>
      <c r="AU1083" s="55"/>
      <c r="AV1083" s="55"/>
      <c r="AW1083" s="55"/>
    </row>
    <row r="1084" spans="27:49" x14ac:dyDescent="0.25">
      <c r="AA1084" s="55"/>
      <c r="AB1084" s="55"/>
      <c r="AC1084" s="55"/>
      <c r="AD1084" s="55"/>
      <c r="AE1084" s="55"/>
      <c r="AH1084" s="55"/>
      <c r="AI1084" s="55"/>
      <c r="AJ1084" s="55"/>
      <c r="AK1084" s="55"/>
      <c r="AL1084" s="55"/>
      <c r="AM1084" s="55"/>
      <c r="AN1084" s="55"/>
      <c r="AO1084" s="55"/>
      <c r="AP1084" s="55"/>
      <c r="AQ1084" s="55"/>
      <c r="AR1084" s="55"/>
      <c r="AS1084" s="55"/>
      <c r="AT1084" s="55"/>
      <c r="AU1084" s="55"/>
      <c r="AV1084" s="55"/>
      <c r="AW1084" s="55"/>
    </row>
    <row r="1085" spans="27:49" x14ac:dyDescent="0.25">
      <c r="AA1085" s="55"/>
      <c r="AB1085" s="55"/>
      <c r="AC1085" s="55"/>
      <c r="AD1085" s="55"/>
      <c r="AE1085" s="55"/>
      <c r="AH1085" s="55"/>
      <c r="AI1085" s="55"/>
      <c r="AJ1085" s="55"/>
      <c r="AK1085" s="55"/>
      <c r="AL1085" s="55"/>
      <c r="AM1085" s="55"/>
      <c r="AN1085" s="55"/>
      <c r="AO1085" s="55"/>
      <c r="AP1085" s="55"/>
      <c r="AQ1085" s="55"/>
      <c r="AR1085" s="55"/>
      <c r="AS1085" s="55"/>
      <c r="AT1085" s="55"/>
      <c r="AU1085" s="55"/>
      <c r="AV1085" s="55"/>
      <c r="AW1085" s="55"/>
    </row>
    <row r="1086" spans="27:49" x14ac:dyDescent="0.25">
      <c r="AA1086" s="55"/>
      <c r="AB1086" s="55"/>
      <c r="AC1086" s="55"/>
      <c r="AD1086" s="55"/>
      <c r="AE1086" s="55"/>
      <c r="AH1086" s="55"/>
      <c r="AI1086" s="55"/>
      <c r="AJ1086" s="55"/>
      <c r="AK1086" s="55"/>
      <c r="AL1086" s="55"/>
      <c r="AM1086" s="55"/>
      <c r="AN1086" s="55"/>
      <c r="AO1086" s="55"/>
      <c r="AP1086" s="55"/>
      <c r="AQ1086" s="55"/>
      <c r="AR1086" s="55"/>
      <c r="AS1086" s="55"/>
      <c r="AT1086" s="55"/>
      <c r="AU1086" s="55"/>
      <c r="AV1086" s="55"/>
      <c r="AW1086" s="55"/>
    </row>
    <row r="1087" spans="27:49" x14ac:dyDescent="0.25">
      <c r="AA1087" s="55"/>
      <c r="AB1087" s="55"/>
      <c r="AC1087" s="55"/>
      <c r="AD1087" s="55"/>
      <c r="AE1087" s="55"/>
      <c r="AH1087" s="55"/>
      <c r="AI1087" s="55"/>
      <c r="AJ1087" s="55"/>
      <c r="AK1087" s="55"/>
      <c r="AL1087" s="55"/>
      <c r="AM1087" s="55"/>
      <c r="AN1087" s="55"/>
      <c r="AO1087" s="55"/>
      <c r="AP1087" s="55"/>
      <c r="AQ1087" s="55"/>
      <c r="AR1087" s="55"/>
      <c r="AS1087" s="55"/>
      <c r="AT1087" s="55"/>
      <c r="AU1087" s="55"/>
      <c r="AV1087" s="55"/>
      <c r="AW1087" s="55"/>
    </row>
    <row r="1088" spans="27:49" x14ac:dyDescent="0.25">
      <c r="AA1088" s="55"/>
      <c r="AB1088" s="55"/>
      <c r="AC1088" s="55"/>
      <c r="AD1088" s="55"/>
      <c r="AE1088" s="55"/>
      <c r="AH1088" s="55"/>
      <c r="AI1088" s="55"/>
      <c r="AJ1088" s="55"/>
      <c r="AK1088" s="55"/>
      <c r="AL1088" s="55"/>
      <c r="AM1088" s="55"/>
      <c r="AN1088" s="55"/>
      <c r="AO1088" s="55"/>
      <c r="AP1088" s="55"/>
      <c r="AQ1088" s="55"/>
      <c r="AR1088" s="55"/>
      <c r="AS1088" s="55"/>
      <c r="AT1088" s="55"/>
      <c r="AU1088" s="55"/>
      <c r="AV1088" s="55"/>
      <c r="AW1088" s="55"/>
    </row>
    <row r="1089" spans="27:49" x14ac:dyDescent="0.25">
      <c r="AA1089" s="55"/>
      <c r="AB1089" s="55"/>
      <c r="AC1089" s="55"/>
      <c r="AD1089" s="55"/>
      <c r="AE1089" s="55"/>
      <c r="AH1089" s="55"/>
      <c r="AI1089" s="55"/>
      <c r="AJ1089" s="55"/>
      <c r="AK1089" s="55"/>
      <c r="AL1089" s="55"/>
      <c r="AM1089" s="55"/>
      <c r="AN1089" s="55"/>
      <c r="AO1089" s="55"/>
      <c r="AP1089" s="55"/>
      <c r="AQ1089" s="55"/>
      <c r="AR1089" s="55"/>
      <c r="AS1089" s="55"/>
      <c r="AT1089" s="55"/>
      <c r="AU1089" s="55"/>
      <c r="AV1089" s="55"/>
      <c r="AW1089" s="55"/>
    </row>
    <row r="1090" spans="27:49" x14ac:dyDescent="0.25">
      <c r="AA1090" s="55"/>
      <c r="AB1090" s="55"/>
      <c r="AC1090" s="55"/>
      <c r="AD1090" s="55"/>
      <c r="AE1090" s="55"/>
      <c r="AH1090" s="55"/>
      <c r="AI1090" s="55"/>
      <c r="AJ1090" s="55"/>
      <c r="AK1090" s="55"/>
      <c r="AL1090" s="55"/>
      <c r="AM1090" s="55"/>
      <c r="AN1090" s="55"/>
      <c r="AO1090" s="55"/>
      <c r="AP1090" s="55"/>
      <c r="AQ1090" s="55"/>
      <c r="AR1090" s="55"/>
      <c r="AS1090" s="55"/>
      <c r="AT1090" s="55"/>
      <c r="AU1090" s="55"/>
      <c r="AV1090" s="55"/>
      <c r="AW1090" s="55"/>
    </row>
    <row r="1091" spans="27:49" x14ac:dyDescent="0.25">
      <c r="AA1091" s="55"/>
      <c r="AB1091" s="55"/>
      <c r="AC1091" s="55"/>
      <c r="AD1091" s="55"/>
      <c r="AE1091" s="55"/>
      <c r="AH1091" s="55"/>
      <c r="AI1091" s="55"/>
      <c r="AJ1091" s="55"/>
      <c r="AK1091" s="55"/>
      <c r="AL1091" s="55"/>
      <c r="AM1091" s="55"/>
      <c r="AN1091" s="55"/>
      <c r="AO1091" s="55"/>
      <c r="AP1091" s="55"/>
      <c r="AQ1091" s="55"/>
      <c r="AR1091" s="55"/>
      <c r="AS1091" s="55"/>
      <c r="AT1091" s="55"/>
      <c r="AU1091" s="55"/>
      <c r="AV1091" s="55"/>
      <c r="AW1091" s="55"/>
    </row>
    <row r="1092" spans="27:49" x14ac:dyDescent="0.25">
      <c r="AA1092" s="55"/>
      <c r="AB1092" s="55"/>
      <c r="AC1092" s="55"/>
      <c r="AD1092" s="55"/>
      <c r="AE1092" s="55"/>
      <c r="AH1092" s="55"/>
      <c r="AI1092" s="55"/>
      <c r="AJ1092" s="55"/>
      <c r="AK1092" s="55"/>
      <c r="AL1092" s="55"/>
      <c r="AM1092" s="55"/>
      <c r="AN1092" s="55"/>
      <c r="AO1092" s="55"/>
      <c r="AP1092" s="55"/>
      <c r="AQ1092" s="55"/>
      <c r="AR1092" s="55"/>
      <c r="AS1092" s="55"/>
      <c r="AT1092" s="55"/>
      <c r="AU1092" s="55"/>
      <c r="AV1092" s="55"/>
      <c r="AW1092" s="55"/>
    </row>
    <row r="1093" spans="27:49" x14ac:dyDescent="0.25">
      <c r="AA1093" s="55"/>
      <c r="AB1093" s="55"/>
      <c r="AC1093" s="55"/>
      <c r="AD1093" s="55"/>
      <c r="AE1093" s="55"/>
      <c r="AH1093" s="55"/>
      <c r="AI1093" s="55"/>
      <c r="AJ1093" s="55"/>
      <c r="AK1093" s="55"/>
      <c r="AL1093" s="55"/>
      <c r="AM1093" s="55"/>
      <c r="AN1093" s="55"/>
      <c r="AO1093" s="55"/>
      <c r="AP1093" s="55"/>
      <c r="AQ1093" s="55"/>
      <c r="AR1093" s="55"/>
      <c r="AS1093" s="55"/>
      <c r="AT1093" s="55"/>
      <c r="AU1093" s="55"/>
      <c r="AV1093" s="55"/>
      <c r="AW1093" s="55"/>
    </row>
    <row r="1094" spans="27:49" x14ac:dyDescent="0.25">
      <c r="AA1094" s="55"/>
      <c r="AB1094" s="55"/>
      <c r="AC1094" s="55"/>
      <c r="AD1094" s="55"/>
      <c r="AE1094" s="55"/>
      <c r="AH1094" s="55"/>
      <c r="AI1094" s="55"/>
      <c r="AJ1094" s="55"/>
      <c r="AK1094" s="55"/>
      <c r="AL1094" s="55"/>
      <c r="AM1094" s="55"/>
      <c r="AN1094" s="55"/>
      <c r="AO1094" s="55"/>
      <c r="AP1094" s="55"/>
      <c r="AQ1094" s="55"/>
      <c r="AR1094" s="55"/>
      <c r="AS1094" s="55"/>
      <c r="AT1094" s="55"/>
      <c r="AU1094" s="55"/>
      <c r="AV1094" s="55"/>
      <c r="AW1094" s="55"/>
    </row>
    <row r="1095" spans="27:49" x14ac:dyDescent="0.25">
      <c r="AA1095" s="55"/>
      <c r="AB1095" s="55"/>
      <c r="AC1095" s="55"/>
      <c r="AD1095" s="55"/>
      <c r="AE1095" s="55"/>
      <c r="AH1095" s="55"/>
      <c r="AI1095" s="55"/>
      <c r="AJ1095" s="55"/>
      <c r="AK1095" s="55"/>
      <c r="AL1095" s="55"/>
      <c r="AM1095" s="55"/>
      <c r="AN1095" s="55"/>
      <c r="AO1095" s="55"/>
      <c r="AP1095" s="55"/>
      <c r="AQ1095" s="55"/>
      <c r="AR1095" s="55"/>
      <c r="AS1095" s="55"/>
      <c r="AT1095" s="55"/>
      <c r="AU1095" s="55"/>
      <c r="AV1095" s="55"/>
      <c r="AW1095" s="55"/>
    </row>
    <row r="1096" spans="27:49" x14ac:dyDescent="0.25">
      <c r="AA1096" s="55"/>
      <c r="AB1096" s="55"/>
      <c r="AC1096" s="55"/>
      <c r="AD1096" s="55"/>
      <c r="AE1096" s="55"/>
      <c r="AH1096" s="55"/>
      <c r="AI1096" s="55"/>
      <c r="AJ1096" s="55"/>
      <c r="AK1096" s="55"/>
      <c r="AL1096" s="55"/>
      <c r="AM1096" s="55"/>
      <c r="AN1096" s="55"/>
      <c r="AO1096" s="55"/>
      <c r="AP1096" s="55"/>
      <c r="AQ1096" s="55"/>
      <c r="AR1096" s="55"/>
      <c r="AS1096" s="55"/>
      <c r="AT1096" s="55"/>
      <c r="AU1096" s="55"/>
      <c r="AV1096" s="55"/>
      <c r="AW1096" s="55"/>
    </row>
    <row r="1097" spans="27:49" x14ac:dyDescent="0.25">
      <c r="AA1097" s="55"/>
      <c r="AB1097" s="55"/>
      <c r="AC1097" s="55"/>
      <c r="AD1097" s="55"/>
      <c r="AE1097" s="55"/>
      <c r="AH1097" s="55"/>
      <c r="AI1097" s="55"/>
      <c r="AJ1097" s="55"/>
      <c r="AK1097" s="55"/>
      <c r="AL1097" s="55"/>
      <c r="AM1097" s="55"/>
      <c r="AN1097" s="55"/>
      <c r="AO1097" s="55"/>
      <c r="AP1097" s="55"/>
      <c r="AQ1097" s="55"/>
      <c r="AR1097" s="55"/>
      <c r="AS1097" s="55"/>
      <c r="AT1097" s="55"/>
      <c r="AU1097" s="55"/>
      <c r="AV1097" s="55"/>
      <c r="AW1097" s="55"/>
    </row>
    <row r="1098" spans="27:49" x14ac:dyDescent="0.25">
      <c r="AA1098" s="55"/>
      <c r="AB1098" s="55"/>
      <c r="AC1098" s="55"/>
      <c r="AD1098" s="55"/>
      <c r="AE1098" s="55"/>
      <c r="AH1098" s="55"/>
      <c r="AI1098" s="55"/>
      <c r="AJ1098" s="55"/>
      <c r="AK1098" s="55"/>
      <c r="AL1098" s="55"/>
      <c r="AM1098" s="55"/>
      <c r="AN1098" s="55"/>
      <c r="AO1098" s="55"/>
      <c r="AP1098" s="55"/>
      <c r="AQ1098" s="55"/>
      <c r="AR1098" s="55"/>
      <c r="AS1098" s="55"/>
      <c r="AT1098" s="55"/>
      <c r="AU1098" s="55"/>
      <c r="AV1098" s="55"/>
      <c r="AW1098" s="55"/>
    </row>
    <row r="1099" spans="27:49" x14ac:dyDescent="0.25">
      <c r="AA1099" s="55"/>
      <c r="AB1099" s="55"/>
      <c r="AC1099" s="55"/>
      <c r="AD1099" s="55"/>
      <c r="AE1099" s="55"/>
      <c r="AH1099" s="55"/>
      <c r="AI1099" s="55"/>
      <c r="AJ1099" s="55"/>
      <c r="AK1099" s="55"/>
      <c r="AL1099" s="55"/>
      <c r="AM1099" s="55"/>
      <c r="AN1099" s="55"/>
      <c r="AO1099" s="55"/>
      <c r="AP1099" s="55"/>
      <c r="AQ1099" s="55"/>
      <c r="AR1099" s="55"/>
      <c r="AS1099" s="55"/>
      <c r="AT1099" s="55"/>
      <c r="AU1099" s="55"/>
      <c r="AV1099" s="55"/>
      <c r="AW1099" s="55"/>
    </row>
    <row r="1100" spans="27:49" x14ac:dyDescent="0.25">
      <c r="AA1100" s="55"/>
      <c r="AB1100" s="55"/>
      <c r="AC1100" s="55"/>
      <c r="AD1100" s="55"/>
      <c r="AE1100" s="55"/>
      <c r="AH1100" s="55"/>
      <c r="AI1100" s="55"/>
      <c r="AJ1100" s="55"/>
      <c r="AK1100" s="55"/>
      <c r="AL1100" s="55"/>
      <c r="AM1100" s="55"/>
      <c r="AN1100" s="55"/>
      <c r="AO1100" s="55"/>
      <c r="AP1100" s="55"/>
      <c r="AQ1100" s="55"/>
      <c r="AR1100" s="55"/>
      <c r="AS1100" s="55"/>
      <c r="AT1100" s="55"/>
      <c r="AU1100" s="55"/>
      <c r="AV1100" s="55"/>
      <c r="AW1100" s="55"/>
    </row>
    <row r="1101" spans="27:49" x14ac:dyDescent="0.25">
      <c r="AA1101" s="55"/>
      <c r="AB1101" s="55"/>
      <c r="AC1101" s="55"/>
      <c r="AD1101" s="55"/>
      <c r="AE1101" s="55"/>
      <c r="AH1101" s="55"/>
      <c r="AI1101" s="55"/>
      <c r="AJ1101" s="55"/>
      <c r="AK1101" s="55"/>
      <c r="AL1101" s="55"/>
      <c r="AM1101" s="55"/>
      <c r="AN1101" s="55"/>
      <c r="AO1101" s="55"/>
      <c r="AP1101" s="55"/>
      <c r="AQ1101" s="55"/>
      <c r="AR1101" s="55"/>
      <c r="AS1101" s="55"/>
      <c r="AT1101" s="55"/>
      <c r="AU1101" s="55"/>
      <c r="AV1101" s="55"/>
      <c r="AW1101" s="55"/>
    </row>
    <row r="1102" spans="27:49" x14ac:dyDescent="0.25">
      <c r="AA1102" s="55"/>
      <c r="AB1102" s="55"/>
      <c r="AC1102" s="55"/>
      <c r="AD1102" s="55"/>
      <c r="AE1102" s="55"/>
      <c r="AH1102" s="55"/>
      <c r="AI1102" s="55"/>
      <c r="AJ1102" s="55"/>
      <c r="AK1102" s="55"/>
      <c r="AL1102" s="55"/>
      <c r="AM1102" s="55"/>
      <c r="AN1102" s="55"/>
      <c r="AO1102" s="55"/>
      <c r="AP1102" s="55"/>
      <c r="AQ1102" s="55"/>
      <c r="AR1102" s="55"/>
      <c r="AS1102" s="55"/>
      <c r="AT1102" s="55"/>
      <c r="AU1102" s="55"/>
      <c r="AV1102" s="55"/>
      <c r="AW1102" s="55"/>
    </row>
    <row r="1103" spans="27:49" x14ac:dyDescent="0.25">
      <c r="AA1103" s="55"/>
      <c r="AB1103" s="55"/>
      <c r="AC1103" s="55"/>
      <c r="AD1103" s="55"/>
      <c r="AE1103" s="55"/>
      <c r="AH1103" s="55"/>
      <c r="AI1103" s="55"/>
      <c r="AJ1103" s="55"/>
      <c r="AK1103" s="55"/>
      <c r="AL1103" s="55"/>
      <c r="AM1103" s="55"/>
      <c r="AN1103" s="55"/>
      <c r="AO1103" s="55"/>
      <c r="AP1103" s="55"/>
      <c r="AQ1103" s="55"/>
      <c r="AR1103" s="55"/>
      <c r="AS1103" s="55"/>
      <c r="AT1103" s="55"/>
      <c r="AU1103" s="55"/>
      <c r="AV1103" s="55"/>
      <c r="AW1103" s="55"/>
    </row>
    <row r="1104" spans="27:49" x14ac:dyDescent="0.25">
      <c r="AA1104" s="55"/>
      <c r="AB1104" s="55"/>
      <c r="AC1104" s="55"/>
      <c r="AD1104" s="55"/>
      <c r="AE1104" s="55"/>
      <c r="AH1104" s="55"/>
      <c r="AI1104" s="55"/>
      <c r="AJ1104" s="55"/>
      <c r="AK1104" s="55"/>
      <c r="AL1104" s="55"/>
      <c r="AM1104" s="55"/>
      <c r="AN1104" s="55"/>
      <c r="AO1104" s="55"/>
      <c r="AP1104" s="55"/>
      <c r="AQ1104" s="55"/>
      <c r="AR1104" s="55"/>
      <c r="AS1104" s="55"/>
      <c r="AT1104" s="55"/>
      <c r="AU1104" s="55"/>
      <c r="AV1104" s="55"/>
      <c r="AW1104" s="55"/>
    </row>
    <row r="1105" spans="27:49" x14ac:dyDescent="0.25">
      <c r="AA1105" s="55"/>
      <c r="AB1105" s="55"/>
      <c r="AC1105" s="55"/>
      <c r="AD1105" s="55"/>
      <c r="AE1105" s="55"/>
      <c r="AH1105" s="55"/>
      <c r="AI1105" s="55"/>
      <c r="AJ1105" s="55"/>
      <c r="AK1105" s="55"/>
      <c r="AL1105" s="55"/>
      <c r="AM1105" s="55"/>
      <c r="AN1105" s="55"/>
      <c r="AO1105" s="55"/>
      <c r="AP1105" s="55"/>
      <c r="AQ1105" s="55"/>
      <c r="AR1105" s="55"/>
      <c r="AS1105" s="55"/>
      <c r="AT1105" s="55"/>
      <c r="AU1105" s="55"/>
      <c r="AV1105" s="55"/>
      <c r="AW1105" s="55"/>
    </row>
    <row r="1106" spans="27:49" x14ac:dyDescent="0.25">
      <c r="AA1106" s="55"/>
      <c r="AB1106" s="55"/>
      <c r="AC1106" s="55"/>
      <c r="AD1106" s="55"/>
      <c r="AE1106" s="55"/>
      <c r="AH1106" s="55"/>
      <c r="AI1106" s="55"/>
      <c r="AJ1106" s="55"/>
      <c r="AK1106" s="55"/>
      <c r="AL1106" s="55"/>
      <c r="AM1106" s="55"/>
      <c r="AN1106" s="55"/>
      <c r="AO1106" s="55"/>
      <c r="AP1106" s="55"/>
      <c r="AQ1106" s="55"/>
      <c r="AR1106" s="55"/>
      <c r="AS1106" s="55"/>
      <c r="AT1106" s="55"/>
      <c r="AU1106" s="55"/>
      <c r="AV1106" s="55"/>
      <c r="AW1106" s="55"/>
    </row>
    <row r="1107" spans="27:49" x14ac:dyDescent="0.25">
      <c r="AA1107" s="55"/>
      <c r="AB1107" s="55"/>
      <c r="AC1107" s="55"/>
      <c r="AD1107" s="55"/>
      <c r="AE1107" s="55"/>
      <c r="AH1107" s="55"/>
      <c r="AI1107" s="55"/>
      <c r="AJ1107" s="55"/>
      <c r="AK1107" s="55"/>
      <c r="AL1107" s="55"/>
      <c r="AM1107" s="55"/>
      <c r="AN1107" s="55"/>
      <c r="AO1107" s="55"/>
      <c r="AP1107" s="55"/>
      <c r="AQ1107" s="55"/>
      <c r="AR1107" s="55"/>
      <c r="AS1107" s="55"/>
      <c r="AT1107" s="55"/>
      <c r="AU1107" s="55"/>
      <c r="AV1107" s="55"/>
      <c r="AW1107" s="55"/>
    </row>
    <row r="1108" spans="27:49" x14ac:dyDescent="0.25">
      <c r="AA1108" s="55"/>
      <c r="AB1108" s="55"/>
      <c r="AC1108" s="55"/>
      <c r="AD1108" s="55"/>
      <c r="AE1108" s="55"/>
      <c r="AH1108" s="55"/>
      <c r="AI1108" s="55"/>
      <c r="AJ1108" s="55"/>
      <c r="AK1108" s="55"/>
      <c r="AL1108" s="55"/>
      <c r="AM1108" s="55"/>
      <c r="AN1108" s="55"/>
      <c r="AO1108" s="55"/>
      <c r="AP1108" s="55"/>
      <c r="AQ1108" s="55"/>
      <c r="AR1108" s="55"/>
      <c r="AS1108" s="55"/>
      <c r="AT1108" s="55"/>
      <c r="AU1108" s="55"/>
      <c r="AV1108" s="55"/>
      <c r="AW1108" s="55"/>
    </row>
    <row r="1109" spans="27:49" x14ac:dyDescent="0.25">
      <c r="AA1109" s="55"/>
      <c r="AB1109" s="55"/>
      <c r="AC1109" s="55"/>
      <c r="AD1109" s="55"/>
      <c r="AE1109" s="55"/>
      <c r="AH1109" s="55"/>
      <c r="AI1109" s="55"/>
      <c r="AJ1109" s="55"/>
      <c r="AK1109" s="55"/>
      <c r="AL1109" s="55"/>
      <c r="AM1109" s="55"/>
      <c r="AN1109" s="55"/>
      <c r="AO1109" s="55"/>
      <c r="AP1109" s="55"/>
      <c r="AQ1109" s="55"/>
      <c r="AR1109" s="55"/>
      <c r="AS1109" s="55"/>
      <c r="AT1109" s="55"/>
      <c r="AU1109" s="55"/>
      <c r="AV1109" s="55"/>
      <c r="AW1109" s="55"/>
    </row>
    <row r="1110" spans="27:49" x14ac:dyDescent="0.25">
      <c r="AA1110" s="55"/>
      <c r="AB1110" s="55"/>
      <c r="AC1110" s="55"/>
      <c r="AD1110" s="55"/>
      <c r="AE1110" s="55"/>
      <c r="AH1110" s="55"/>
      <c r="AI1110" s="55"/>
      <c r="AJ1110" s="55"/>
      <c r="AK1110" s="55"/>
      <c r="AL1110" s="55"/>
      <c r="AM1110" s="55"/>
      <c r="AN1110" s="55"/>
      <c r="AO1110" s="55"/>
      <c r="AP1110" s="55"/>
      <c r="AQ1110" s="55"/>
      <c r="AR1110" s="55"/>
      <c r="AS1110" s="55"/>
      <c r="AT1110" s="55"/>
      <c r="AU1110" s="55"/>
      <c r="AV1110" s="55"/>
      <c r="AW1110" s="55"/>
    </row>
    <row r="1111" spans="27:49" x14ac:dyDescent="0.25">
      <c r="AA1111" s="55"/>
      <c r="AB1111" s="55"/>
      <c r="AC1111" s="55"/>
      <c r="AD1111" s="55"/>
      <c r="AE1111" s="55"/>
      <c r="AH1111" s="55"/>
      <c r="AI1111" s="55"/>
      <c r="AJ1111" s="55"/>
      <c r="AK1111" s="55"/>
      <c r="AL1111" s="55"/>
      <c r="AM1111" s="55"/>
      <c r="AN1111" s="55"/>
      <c r="AO1111" s="55"/>
      <c r="AP1111" s="55"/>
      <c r="AQ1111" s="55"/>
      <c r="AR1111" s="55"/>
      <c r="AS1111" s="55"/>
      <c r="AT1111" s="55"/>
      <c r="AU1111" s="55"/>
      <c r="AV1111" s="55"/>
      <c r="AW1111" s="55"/>
    </row>
    <row r="1112" spans="27:49" x14ac:dyDescent="0.25">
      <c r="AA1112" s="55"/>
      <c r="AB1112" s="55"/>
      <c r="AC1112" s="55"/>
      <c r="AD1112" s="55"/>
      <c r="AE1112" s="55"/>
      <c r="AH1112" s="55"/>
      <c r="AI1112" s="55"/>
      <c r="AJ1112" s="55"/>
      <c r="AK1112" s="55"/>
      <c r="AL1112" s="55"/>
      <c r="AM1112" s="55"/>
      <c r="AN1112" s="55"/>
      <c r="AO1112" s="55"/>
      <c r="AP1112" s="55"/>
      <c r="AQ1112" s="55"/>
      <c r="AR1112" s="55"/>
      <c r="AS1112" s="55"/>
      <c r="AT1112" s="55"/>
      <c r="AU1112" s="55"/>
      <c r="AV1112" s="55"/>
      <c r="AW1112" s="55"/>
    </row>
    <row r="1113" spans="27:49" x14ac:dyDescent="0.25">
      <c r="AA1113" s="55"/>
      <c r="AB1113" s="55"/>
      <c r="AC1113" s="55"/>
      <c r="AD1113" s="55"/>
      <c r="AE1113" s="55"/>
      <c r="AH1113" s="55"/>
      <c r="AI1113" s="55"/>
      <c r="AJ1113" s="55"/>
      <c r="AK1113" s="55"/>
      <c r="AL1113" s="55"/>
      <c r="AM1113" s="55"/>
      <c r="AN1113" s="55"/>
      <c r="AO1113" s="55"/>
      <c r="AP1113" s="55"/>
      <c r="AQ1113" s="55"/>
      <c r="AR1113" s="55"/>
      <c r="AS1113" s="55"/>
      <c r="AT1113" s="55"/>
      <c r="AU1113" s="55"/>
      <c r="AV1113" s="55"/>
      <c r="AW1113" s="55"/>
    </row>
    <row r="1114" spans="27:49" x14ac:dyDescent="0.25">
      <c r="AA1114" s="55"/>
      <c r="AB1114" s="55"/>
      <c r="AC1114" s="55"/>
      <c r="AD1114" s="55"/>
      <c r="AE1114" s="55"/>
      <c r="AH1114" s="55"/>
      <c r="AI1114" s="55"/>
      <c r="AJ1114" s="55"/>
      <c r="AK1114" s="55"/>
      <c r="AL1114" s="55"/>
      <c r="AM1114" s="55"/>
      <c r="AN1114" s="55"/>
      <c r="AO1114" s="55"/>
      <c r="AP1114" s="55"/>
      <c r="AQ1114" s="55"/>
      <c r="AR1114" s="55"/>
      <c r="AS1114" s="55"/>
      <c r="AT1114" s="55"/>
      <c r="AU1114" s="55"/>
      <c r="AV1114" s="55"/>
      <c r="AW1114" s="55"/>
    </row>
    <row r="1115" spans="27:49" x14ac:dyDescent="0.25">
      <c r="AA1115" s="55"/>
      <c r="AB1115" s="55"/>
      <c r="AC1115" s="55"/>
      <c r="AD1115" s="55"/>
      <c r="AE1115" s="55"/>
      <c r="AH1115" s="55"/>
      <c r="AI1115" s="55"/>
      <c r="AJ1115" s="55"/>
      <c r="AK1115" s="55"/>
      <c r="AL1115" s="55"/>
      <c r="AM1115" s="55"/>
      <c r="AN1115" s="55"/>
      <c r="AO1115" s="55"/>
      <c r="AP1115" s="55"/>
      <c r="AQ1115" s="55"/>
      <c r="AR1115" s="55"/>
      <c r="AS1115" s="55"/>
      <c r="AT1115" s="55"/>
      <c r="AU1115" s="55"/>
      <c r="AV1115" s="55"/>
      <c r="AW1115" s="55"/>
    </row>
    <row r="1116" spans="27:49" x14ac:dyDescent="0.25">
      <c r="AA1116" s="55"/>
      <c r="AB1116" s="55"/>
      <c r="AC1116" s="55"/>
      <c r="AD1116" s="55"/>
      <c r="AE1116" s="55"/>
      <c r="AH1116" s="55"/>
      <c r="AI1116" s="55"/>
      <c r="AJ1116" s="55"/>
      <c r="AK1116" s="55"/>
      <c r="AL1116" s="55"/>
      <c r="AM1116" s="55"/>
      <c r="AN1116" s="55"/>
      <c r="AO1116" s="55"/>
      <c r="AP1116" s="55"/>
      <c r="AQ1116" s="55"/>
      <c r="AR1116" s="55"/>
      <c r="AS1116" s="55"/>
      <c r="AT1116" s="55"/>
      <c r="AU1116" s="55"/>
      <c r="AV1116" s="55"/>
      <c r="AW1116" s="55"/>
    </row>
    <row r="1117" spans="27:49" x14ac:dyDescent="0.25">
      <c r="AA1117" s="55"/>
      <c r="AB1117" s="55"/>
      <c r="AC1117" s="55"/>
      <c r="AD1117" s="55"/>
      <c r="AE1117" s="55"/>
      <c r="AH1117" s="55"/>
      <c r="AI1117" s="55"/>
      <c r="AJ1117" s="55"/>
      <c r="AK1117" s="55"/>
      <c r="AL1117" s="55"/>
      <c r="AM1117" s="55"/>
      <c r="AN1117" s="55"/>
      <c r="AO1117" s="55"/>
      <c r="AP1117" s="55"/>
      <c r="AQ1117" s="55"/>
      <c r="AR1117" s="55"/>
      <c r="AS1117" s="55"/>
      <c r="AT1117" s="55"/>
      <c r="AU1117" s="55"/>
      <c r="AV1117" s="55"/>
      <c r="AW1117" s="55"/>
    </row>
    <row r="1118" spans="27:49" x14ac:dyDescent="0.25">
      <c r="AA1118" s="55"/>
      <c r="AB1118" s="55"/>
      <c r="AC1118" s="55"/>
      <c r="AD1118" s="55"/>
      <c r="AE1118" s="55"/>
      <c r="AH1118" s="55"/>
      <c r="AI1118" s="55"/>
      <c r="AJ1118" s="55"/>
      <c r="AK1118" s="55"/>
      <c r="AL1118" s="55"/>
      <c r="AM1118" s="55"/>
      <c r="AN1118" s="55"/>
      <c r="AO1118" s="55"/>
      <c r="AP1118" s="55"/>
      <c r="AQ1118" s="55"/>
      <c r="AR1118" s="55"/>
      <c r="AS1118" s="55"/>
      <c r="AT1118" s="55"/>
      <c r="AU1118" s="55"/>
      <c r="AV1118" s="55"/>
      <c r="AW1118" s="55"/>
    </row>
    <row r="1119" spans="27:49" x14ac:dyDescent="0.25">
      <c r="AA1119" s="55"/>
      <c r="AB1119" s="55"/>
      <c r="AC1119" s="55"/>
      <c r="AD1119" s="55"/>
      <c r="AE1119" s="55"/>
      <c r="AH1119" s="55"/>
      <c r="AI1119" s="55"/>
      <c r="AJ1119" s="55"/>
      <c r="AK1119" s="55"/>
      <c r="AL1119" s="55"/>
      <c r="AM1119" s="55"/>
      <c r="AN1119" s="55"/>
      <c r="AO1119" s="55"/>
      <c r="AP1119" s="55"/>
      <c r="AQ1119" s="55"/>
      <c r="AR1119" s="55"/>
      <c r="AS1119" s="55"/>
      <c r="AT1119" s="55"/>
      <c r="AU1119" s="55"/>
      <c r="AV1119" s="55"/>
      <c r="AW1119" s="55"/>
    </row>
    <row r="1120" spans="27:49" x14ac:dyDescent="0.25">
      <c r="AA1120" s="55"/>
      <c r="AB1120" s="55"/>
      <c r="AC1120" s="55"/>
      <c r="AD1120" s="55"/>
      <c r="AE1120" s="55"/>
      <c r="AH1120" s="55"/>
      <c r="AI1120" s="55"/>
      <c r="AJ1120" s="55"/>
      <c r="AK1120" s="55"/>
      <c r="AL1120" s="55"/>
      <c r="AM1120" s="55"/>
      <c r="AN1120" s="55"/>
      <c r="AO1120" s="55"/>
      <c r="AP1120" s="55"/>
      <c r="AQ1120" s="55"/>
      <c r="AR1120" s="55"/>
      <c r="AS1120" s="55"/>
      <c r="AT1120" s="55"/>
      <c r="AU1120" s="55"/>
      <c r="AV1120" s="55"/>
      <c r="AW1120" s="55"/>
    </row>
    <row r="1121" spans="27:49" x14ac:dyDescent="0.25">
      <c r="AA1121" s="55"/>
      <c r="AB1121" s="55"/>
      <c r="AC1121" s="55"/>
      <c r="AD1121" s="55"/>
      <c r="AE1121" s="55"/>
      <c r="AH1121" s="55"/>
      <c r="AI1121" s="55"/>
      <c r="AJ1121" s="55"/>
      <c r="AK1121" s="55"/>
      <c r="AL1121" s="55"/>
      <c r="AM1121" s="55"/>
      <c r="AN1121" s="55"/>
      <c r="AO1121" s="55"/>
      <c r="AP1121" s="55"/>
      <c r="AQ1121" s="55"/>
      <c r="AR1121" s="55"/>
      <c r="AS1121" s="55"/>
      <c r="AT1121" s="55"/>
      <c r="AU1121" s="55"/>
      <c r="AV1121" s="55"/>
      <c r="AW1121" s="55"/>
    </row>
    <row r="1122" spans="27:49" x14ac:dyDescent="0.25">
      <c r="AA1122" s="55"/>
      <c r="AB1122" s="55"/>
      <c r="AC1122" s="55"/>
      <c r="AD1122" s="55"/>
      <c r="AE1122" s="55"/>
      <c r="AH1122" s="55"/>
      <c r="AI1122" s="55"/>
      <c r="AJ1122" s="55"/>
      <c r="AK1122" s="55"/>
      <c r="AL1122" s="55"/>
      <c r="AM1122" s="55"/>
      <c r="AN1122" s="55"/>
      <c r="AO1122" s="55"/>
      <c r="AP1122" s="55"/>
      <c r="AQ1122" s="55"/>
      <c r="AR1122" s="55"/>
      <c r="AS1122" s="55"/>
      <c r="AT1122" s="55"/>
      <c r="AU1122" s="55"/>
      <c r="AV1122" s="55"/>
      <c r="AW1122" s="55"/>
    </row>
    <row r="1123" spans="27:49" x14ac:dyDescent="0.25">
      <c r="AA1123" s="55"/>
      <c r="AB1123" s="55"/>
      <c r="AC1123" s="55"/>
      <c r="AD1123" s="55"/>
      <c r="AE1123" s="55"/>
      <c r="AH1123" s="55"/>
      <c r="AI1123" s="55"/>
      <c r="AJ1123" s="55"/>
      <c r="AK1123" s="55"/>
      <c r="AL1123" s="55"/>
      <c r="AM1123" s="55"/>
      <c r="AN1123" s="55"/>
      <c r="AO1123" s="55"/>
      <c r="AP1123" s="55"/>
      <c r="AQ1123" s="55"/>
      <c r="AR1123" s="55"/>
      <c r="AS1123" s="55"/>
      <c r="AT1123" s="55"/>
      <c r="AU1123" s="55"/>
      <c r="AV1123" s="55"/>
      <c r="AW1123" s="55"/>
    </row>
    <row r="1124" spans="27:49" x14ac:dyDescent="0.25">
      <c r="AA1124" s="55"/>
      <c r="AB1124" s="55"/>
      <c r="AC1124" s="55"/>
      <c r="AD1124" s="55"/>
      <c r="AE1124" s="55"/>
      <c r="AH1124" s="55"/>
      <c r="AI1124" s="55"/>
      <c r="AJ1124" s="55"/>
      <c r="AK1124" s="55"/>
      <c r="AL1124" s="55"/>
      <c r="AM1124" s="55"/>
      <c r="AN1124" s="55"/>
      <c r="AO1124" s="55"/>
      <c r="AP1124" s="55"/>
      <c r="AQ1124" s="55"/>
      <c r="AR1124" s="55"/>
      <c r="AS1124" s="55"/>
      <c r="AT1124" s="55"/>
      <c r="AU1124" s="55"/>
      <c r="AV1124" s="55"/>
      <c r="AW1124" s="55"/>
    </row>
    <row r="1125" spans="27:49" x14ac:dyDescent="0.25">
      <c r="AA1125" s="55"/>
      <c r="AB1125" s="55"/>
      <c r="AC1125" s="55"/>
      <c r="AD1125" s="55"/>
      <c r="AE1125" s="55"/>
      <c r="AH1125" s="55"/>
      <c r="AI1125" s="55"/>
      <c r="AJ1125" s="55"/>
      <c r="AK1125" s="55"/>
      <c r="AL1125" s="55"/>
      <c r="AM1125" s="55"/>
      <c r="AN1125" s="55"/>
      <c r="AO1125" s="55"/>
      <c r="AP1125" s="55"/>
      <c r="AQ1125" s="55"/>
      <c r="AR1125" s="55"/>
      <c r="AS1125" s="55"/>
      <c r="AT1125" s="55"/>
      <c r="AU1125" s="55"/>
      <c r="AV1125" s="55"/>
      <c r="AW1125" s="55"/>
    </row>
    <row r="1126" spans="27:49" x14ac:dyDescent="0.25">
      <c r="AA1126" s="55"/>
      <c r="AB1126" s="55"/>
      <c r="AC1126" s="55"/>
      <c r="AD1126" s="55"/>
      <c r="AE1126" s="55"/>
      <c r="AH1126" s="55"/>
      <c r="AI1126" s="55"/>
      <c r="AJ1126" s="55"/>
      <c r="AK1126" s="55"/>
      <c r="AL1126" s="55"/>
      <c r="AM1126" s="55"/>
      <c r="AN1126" s="55"/>
      <c r="AO1126" s="55"/>
      <c r="AP1126" s="55"/>
      <c r="AQ1126" s="55"/>
      <c r="AR1126" s="55"/>
      <c r="AS1126" s="55"/>
      <c r="AT1126" s="55"/>
      <c r="AU1126" s="55"/>
      <c r="AV1126" s="55"/>
      <c r="AW1126" s="55"/>
    </row>
    <row r="1127" spans="27:49" x14ac:dyDescent="0.25">
      <c r="AA1127" s="55"/>
      <c r="AB1127" s="55"/>
      <c r="AC1127" s="55"/>
      <c r="AD1127" s="55"/>
      <c r="AE1127" s="55"/>
      <c r="AH1127" s="55"/>
      <c r="AI1127" s="55"/>
      <c r="AJ1127" s="55"/>
      <c r="AK1127" s="55"/>
      <c r="AL1127" s="55"/>
      <c r="AM1127" s="55"/>
      <c r="AN1127" s="55"/>
      <c r="AO1127" s="55"/>
      <c r="AP1127" s="55"/>
      <c r="AQ1127" s="55"/>
      <c r="AR1127" s="55"/>
      <c r="AS1127" s="55"/>
      <c r="AT1127" s="55"/>
      <c r="AU1127" s="55"/>
      <c r="AV1127" s="55"/>
      <c r="AW1127" s="55"/>
    </row>
    <row r="1128" spans="27:49" x14ac:dyDescent="0.25">
      <c r="AA1128" s="55"/>
      <c r="AB1128" s="55"/>
      <c r="AC1128" s="55"/>
      <c r="AD1128" s="55"/>
      <c r="AE1128" s="55"/>
      <c r="AH1128" s="55"/>
      <c r="AI1128" s="55"/>
      <c r="AJ1128" s="55"/>
      <c r="AK1128" s="55"/>
      <c r="AL1128" s="55"/>
      <c r="AM1128" s="55"/>
      <c r="AN1128" s="55"/>
      <c r="AO1128" s="55"/>
      <c r="AP1128" s="55"/>
      <c r="AQ1128" s="55"/>
      <c r="AR1128" s="55"/>
      <c r="AS1128" s="55"/>
      <c r="AT1128" s="55"/>
      <c r="AU1128" s="55"/>
      <c r="AV1128" s="55"/>
      <c r="AW1128" s="55"/>
    </row>
    <row r="1129" spans="27:49" x14ac:dyDescent="0.25">
      <c r="AA1129" s="55"/>
      <c r="AB1129" s="55"/>
      <c r="AC1129" s="55"/>
      <c r="AD1129" s="55"/>
      <c r="AE1129" s="55"/>
      <c r="AH1129" s="55"/>
      <c r="AI1129" s="55"/>
      <c r="AJ1129" s="55"/>
      <c r="AK1129" s="55"/>
      <c r="AL1129" s="55"/>
      <c r="AM1129" s="55"/>
      <c r="AN1129" s="55"/>
      <c r="AO1129" s="55"/>
      <c r="AP1129" s="55"/>
      <c r="AQ1129" s="55"/>
      <c r="AR1129" s="55"/>
      <c r="AS1129" s="55"/>
      <c r="AT1129" s="55"/>
      <c r="AU1129" s="55"/>
      <c r="AV1129" s="55"/>
      <c r="AW1129" s="55"/>
    </row>
    <row r="1130" spans="27:49" x14ac:dyDescent="0.25">
      <c r="AA1130" s="55"/>
      <c r="AB1130" s="55"/>
      <c r="AC1130" s="55"/>
      <c r="AD1130" s="55"/>
      <c r="AE1130" s="55"/>
      <c r="AH1130" s="55"/>
      <c r="AI1130" s="55"/>
      <c r="AJ1130" s="55"/>
      <c r="AK1130" s="55"/>
      <c r="AL1130" s="55"/>
      <c r="AM1130" s="55"/>
      <c r="AN1130" s="55"/>
      <c r="AO1130" s="55"/>
      <c r="AP1130" s="55"/>
      <c r="AQ1130" s="55"/>
      <c r="AR1130" s="55"/>
      <c r="AS1130" s="55"/>
      <c r="AT1130" s="55"/>
      <c r="AU1130" s="55"/>
      <c r="AV1130" s="55"/>
      <c r="AW1130" s="55"/>
    </row>
    <row r="1131" spans="27:49" x14ac:dyDescent="0.25">
      <c r="AA1131" s="55"/>
      <c r="AB1131" s="55"/>
      <c r="AC1131" s="55"/>
      <c r="AD1131" s="55"/>
      <c r="AE1131" s="55"/>
      <c r="AH1131" s="55"/>
      <c r="AI1131" s="55"/>
      <c r="AJ1131" s="55"/>
      <c r="AK1131" s="55"/>
      <c r="AL1131" s="55"/>
      <c r="AM1131" s="55"/>
      <c r="AN1131" s="55"/>
      <c r="AO1131" s="55"/>
      <c r="AP1131" s="55"/>
      <c r="AQ1131" s="55"/>
      <c r="AR1131" s="55"/>
      <c r="AS1131" s="55"/>
      <c r="AT1131" s="55"/>
      <c r="AU1131" s="55"/>
      <c r="AV1131" s="55"/>
      <c r="AW1131" s="55"/>
    </row>
    <row r="1132" spans="27:49" x14ac:dyDescent="0.25">
      <c r="AA1132" s="55"/>
      <c r="AB1132" s="55"/>
      <c r="AC1132" s="55"/>
      <c r="AD1132" s="55"/>
      <c r="AE1132" s="55"/>
      <c r="AH1132" s="55"/>
      <c r="AI1132" s="55"/>
      <c r="AJ1132" s="55"/>
      <c r="AK1132" s="55"/>
      <c r="AL1132" s="55"/>
      <c r="AM1132" s="55"/>
      <c r="AN1132" s="55"/>
      <c r="AO1132" s="55"/>
      <c r="AP1132" s="55"/>
      <c r="AQ1132" s="55"/>
      <c r="AR1132" s="55"/>
      <c r="AS1132" s="55"/>
      <c r="AT1132" s="55"/>
      <c r="AU1132" s="55"/>
      <c r="AV1132" s="55"/>
      <c r="AW1132" s="55"/>
    </row>
    <row r="1133" spans="27:49" x14ac:dyDescent="0.25">
      <c r="AA1133" s="55"/>
      <c r="AB1133" s="55"/>
      <c r="AC1133" s="55"/>
      <c r="AD1133" s="55"/>
      <c r="AE1133" s="55"/>
      <c r="AH1133" s="55"/>
      <c r="AI1133" s="55"/>
      <c r="AJ1133" s="55"/>
      <c r="AK1133" s="55"/>
      <c r="AL1133" s="55"/>
      <c r="AM1133" s="55"/>
      <c r="AN1133" s="55"/>
      <c r="AO1133" s="55"/>
      <c r="AP1133" s="55"/>
      <c r="AQ1133" s="55"/>
      <c r="AR1133" s="55"/>
      <c r="AS1133" s="55"/>
      <c r="AT1133" s="55"/>
      <c r="AU1133" s="55"/>
      <c r="AV1133" s="55"/>
      <c r="AW1133" s="55"/>
    </row>
    <row r="1134" spans="27:49" x14ac:dyDescent="0.25">
      <c r="AA1134" s="55"/>
      <c r="AB1134" s="55"/>
      <c r="AC1134" s="55"/>
      <c r="AD1134" s="55"/>
      <c r="AE1134" s="55"/>
      <c r="AH1134" s="55"/>
      <c r="AI1134" s="55"/>
      <c r="AJ1134" s="55"/>
      <c r="AK1134" s="55"/>
      <c r="AL1134" s="55"/>
      <c r="AM1134" s="55"/>
      <c r="AN1134" s="55"/>
      <c r="AO1134" s="55"/>
      <c r="AP1134" s="55"/>
      <c r="AQ1134" s="55"/>
      <c r="AR1134" s="55"/>
      <c r="AS1134" s="55"/>
      <c r="AT1134" s="55"/>
      <c r="AU1134" s="55"/>
      <c r="AV1134" s="55"/>
      <c r="AW1134" s="55"/>
    </row>
    <row r="1135" spans="27:49" x14ac:dyDescent="0.25">
      <c r="AA1135" s="55"/>
      <c r="AB1135" s="55"/>
      <c r="AC1135" s="55"/>
      <c r="AD1135" s="55"/>
      <c r="AE1135" s="55"/>
      <c r="AH1135" s="55"/>
      <c r="AI1135" s="55"/>
      <c r="AJ1135" s="55"/>
      <c r="AK1135" s="55"/>
      <c r="AL1135" s="55"/>
      <c r="AM1135" s="55"/>
      <c r="AN1135" s="55"/>
      <c r="AO1135" s="55"/>
      <c r="AP1135" s="55"/>
      <c r="AQ1135" s="55"/>
      <c r="AR1135" s="55"/>
      <c r="AS1135" s="55"/>
      <c r="AT1135" s="55"/>
      <c r="AU1135" s="55"/>
      <c r="AV1135" s="55"/>
      <c r="AW1135" s="55"/>
    </row>
    <row r="1136" spans="27:49" x14ac:dyDescent="0.25">
      <c r="AA1136" s="55"/>
      <c r="AB1136" s="55"/>
      <c r="AC1136" s="55"/>
      <c r="AD1136" s="55"/>
      <c r="AE1136" s="55"/>
      <c r="AH1136" s="55"/>
      <c r="AI1136" s="55"/>
      <c r="AJ1136" s="55"/>
      <c r="AK1136" s="55"/>
      <c r="AL1136" s="55"/>
      <c r="AM1136" s="55"/>
      <c r="AN1136" s="55"/>
      <c r="AO1136" s="55"/>
      <c r="AP1136" s="55"/>
      <c r="AQ1136" s="55"/>
      <c r="AR1136" s="55"/>
      <c r="AS1136" s="55"/>
      <c r="AT1136" s="55"/>
      <c r="AU1136" s="55"/>
      <c r="AV1136" s="55"/>
      <c r="AW1136" s="55"/>
    </row>
    <row r="1137" spans="27:49" x14ac:dyDescent="0.25">
      <c r="AA1137" s="55"/>
      <c r="AB1137" s="55"/>
      <c r="AC1137" s="55"/>
      <c r="AD1137" s="55"/>
      <c r="AE1137" s="55"/>
      <c r="AH1137" s="55"/>
      <c r="AI1137" s="55"/>
      <c r="AJ1137" s="55"/>
      <c r="AK1137" s="55"/>
      <c r="AL1137" s="55"/>
      <c r="AM1137" s="55"/>
      <c r="AN1137" s="55"/>
      <c r="AO1137" s="55"/>
      <c r="AP1137" s="55"/>
      <c r="AQ1137" s="55"/>
      <c r="AR1137" s="55"/>
      <c r="AS1137" s="55"/>
      <c r="AT1137" s="55"/>
      <c r="AU1137" s="55"/>
      <c r="AV1137" s="55"/>
      <c r="AW1137" s="55"/>
    </row>
    <row r="1138" spans="27:49" x14ac:dyDescent="0.25">
      <c r="AA1138" s="55"/>
      <c r="AB1138" s="55"/>
      <c r="AC1138" s="55"/>
      <c r="AD1138" s="55"/>
      <c r="AE1138" s="55"/>
      <c r="AH1138" s="55"/>
      <c r="AI1138" s="55"/>
      <c r="AJ1138" s="55"/>
      <c r="AK1138" s="55"/>
      <c r="AL1138" s="55"/>
      <c r="AM1138" s="55"/>
      <c r="AN1138" s="55"/>
      <c r="AO1138" s="55"/>
      <c r="AP1138" s="55"/>
      <c r="AQ1138" s="55"/>
      <c r="AR1138" s="55"/>
      <c r="AS1138" s="55"/>
      <c r="AT1138" s="55"/>
      <c r="AU1138" s="55"/>
      <c r="AV1138" s="55"/>
      <c r="AW1138" s="55"/>
    </row>
    <row r="1139" spans="27:49" x14ac:dyDescent="0.25">
      <c r="AA1139" s="55"/>
      <c r="AB1139" s="55"/>
      <c r="AC1139" s="55"/>
      <c r="AD1139" s="55"/>
      <c r="AE1139" s="55"/>
      <c r="AH1139" s="55"/>
      <c r="AI1139" s="55"/>
      <c r="AJ1139" s="55"/>
      <c r="AK1139" s="55"/>
      <c r="AL1139" s="55"/>
      <c r="AM1139" s="55"/>
      <c r="AN1139" s="55"/>
      <c r="AO1139" s="55"/>
      <c r="AP1139" s="55"/>
      <c r="AQ1139" s="55"/>
      <c r="AR1139" s="55"/>
      <c r="AS1139" s="55"/>
      <c r="AT1139" s="55"/>
      <c r="AU1139" s="55"/>
      <c r="AV1139" s="55"/>
      <c r="AW1139" s="55"/>
    </row>
    <row r="1140" spans="27:49" x14ac:dyDescent="0.25">
      <c r="AA1140" s="55"/>
      <c r="AB1140" s="55"/>
      <c r="AC1140" s="55"/>
      <c r="AD1140" s="55"/>
      <c r="AE1140" s="55"/>
      <c r="AH1140" s="55"/>
      <c r="AI1140" s="55"/>
      <c r="AJ1140" s="55"/>
      <c r="AK1140" s="55"/>
      <c r="AL1140" s="55"/>
      <c r="AM1140" s="55"/>
      <c r="AN1140" s="55"/>
      <c r="AO1140" s="55"/>
      <c r="AP1140" s="55"/>
      <c r="AQ1140" s="55"/>
      <c r="AR1140" s="55"/>
      <c r="AS1140" s="55"/>
      <c r="AT1140" s="55"/>
      <c r="AU1140" s="55"/>
      <c r="AV1140" s="55"/>
      <c r="AW1140" s="55"/>
    </row>
    <row r="1141" spans="27:49" x14ac:dyDescent="0.25">
      <c r="AA1141" s="55"/>
      <c r="AB1141" s="55"/>
      <c r="AC1141" s="55"/>
      <c r="AD1141" s="55"/>
      <c r="AE1141" s="55"/>
      <c r="AH1141" s="55"/>
      <c r="AI1141" s="55"/>
      <c r="AJ1141" s="55"/>
      <c r="AK1141" s="55"/>
      <c r="AL1141" s="55"/>
      <c r="AM1141" s="55"/>
      <c r="AN1141" s="55"/>
      <c r="AO1141" s="55"/>
      <c r="AP1141" s="55"/>
      <c r="AQ1141" s="55"/>
      <c r="AR1141" s="55"/>
      <c r="AS1141" s="55"/>
      <c r="AT1141" s="55"/>
      <c r="AU1141" s="55"/>
      <c r="AV1141" s="55"/>
      <c r="AW1141" s="55"/>
    </row>
    <row r="1142" spans="27:49" x14ac:dyDescent="0.25">
      <c r="AA1142" s="55"/>
      <c r="AB1142" s="55"/>
      <c r="AC1142" s="55"/>
      <c r="AD1142" s="55"/>
      <c r="AE1142" s="55"/>
      <c r="AH1142" s="55"/>
      <c r="AI1142" s="55"/>
      <c r="AJ1142" s="55"/>
      <c r="AK1142" s="55"/>
      <c r="AL1142" s="55"/>
      <c r="AM1142" s="55"/>
      <c r="AN1142" s="55"/>
      <c r="AO1142" s="55"/>
      <c r="AP1142" s="55"/>
      <c r="AQ1142" s="55"/>
      <c r="AR1142" s="55"/>
      <c r="AS1142" s="55"/>
      <c r="AT1142" s="55"/>
      <c r="AU1142" s="55"/>
      <c r="AV1142" s="55"/>
      <c r="AW1142" s="55"/>
    </row>
    <row r="1143" spans="27:49" x14ac:dyDescent="0.25">
      <c r="AA1143" s="55"/>
      <c r="AB1143" s="55"/>
      <c r="AC1143" s="55"/>
      <c r="AD1143" s="55"/>
      <c r="AE1143" s="55"/>
      <c r="AH1143" s="55"/>
      <c r="AI1143" s="55"/>
      <c r="AJ1143" s="55"/>
      <c r="AK1143" s="55"/>
      <c r="AL1143" s="55"/>
      <c r="AM1143" s="55"/>
      <c r="AN1143" s="55"/>
      <c r="AO1143" s="55"/>
      <c r="AP1143" s="55"/>
      <c r="AQ1143" s="55"/>
      <c r="AR1143" s="55"/>
      <c r="AS1143" s="55"/>
      <c r="AT1143" s="55"/>
      <c r="AU1143" s="55"/>
      <c r="AV1143" s="55"/>
      <c r="AW1143" s="55"/>
    </row>
    <row r="1144" spans="27:49" x14ac:dyDescent="0.25">
      <c r="AA1144" s="55"/>
      <c r="AB1144" s="55"/>
      <c r="AC1144" s="55"/>
      <c r="AD1144" s="55"/>
      <c r="AE1144" s="55"/>
      <c r="AH1144" s="55"/>
      <c r="AI1144" s="55"/>
      <c r="AJ1144" s="55"/>
      <c r="AK1144" s="55"/>
      <c r="AL1144" s="55"/>
      <c r="AM1144" s="55"/>
      <c r="AN1144" s="55"/>
      <c r="AO1144" s="55"/>
      <c r="AP1144" s="55"/>
      <c r="AQ1144" s="55"/>
      <c r="AR1144" s="55"/>
      <c r="AS1144" s="55"/>
      <c r="AT1144" s="55"/>
      <c r="AU1144" s="55"/>
      <c r="AV1144" s="55"/>
      <c r="AW1144" s="55"/>
    </row>
    <row r="1145" spans="27:49" x14ac:dyDescent="0.25">
      <c r="AA1145" s="55"/>
      <c r="AB1145" s="55"/>
      <c r="AC1145" s="55"/>
      <c r="AD1145" s="55"/>
      <c r="AE1145" s="55"/>
      <c r="AH1145" s="55"/>
      <c r="AI1145" s="55"/>
      <c r="AJ1145" s="55"/>
      <c r="AK1145" s="55"/>
      <c r="AL1145" s="55"/>
      <c r="AM1145" s="55"/>
      <c r="AN1145" s="55"/>
      <c r="AO1145" s="55"/>
      <c r="AP1145" s="55"/>
      <c r="AQ1145" s="55"/>
      <c r="AR1145" s="55"/>
      <c r="AS1145" s="55"/>
      <c r="AT1145" s="55"/>
      <c r="AU1145" s="55"/>
      <c r="AV1145" s="55"/>
      <c r="AW1145" s="55"/>
    </row>
    <row r="1146" spans="27:49" x14ac:dyDescent="0.25">
      <c r="AA1146" s="55"/>
      <c r="AB1146" s="55"/>
      <c r="AC1146" s="55"/>
      <c r="AD1146" s="55"/>
      <c r="AE1146" s="55"/>
      <c r="AH1146" s="55"/>
      <c r="AI1146" s="55"/>
      <c r="AJ1146" s="55"/>
      <c r="AK1146" s="55"/>
      <c r="AL1146" s="55"/>
      <c r="AM1146" s="55"/>
      <c r="AN1146" s="55"/>
      <c r="AO1146" s="55"/>
      <c r="AP1146" s="55"/>
      <c r="AQ1146" s="55"/>
      <c r="AR1146" s="55"/>
      <c r="AS1146" s="55"/>
      <c r="AT1146" s="55"/>
      <c r="AU1146" s="55"/>
      <c r="AV1146" s="55"/>
      <c r="AW1146" s="55"/>
    </row>
    <row r="1147" spans="27:49" x14ac:dyDescent="0.25">
      <c r="AA1147" s="55"/>
      <c r="AB1147" s="55"/>
      <c r="AC1147" s="55"/>
      <c r="AD1147" s="55"/>
      <c r="AE1147" s="55"/>
      <c r="AH1147" s="55"/>
      <c r="AI1147" s="55"/>
      <c r="AJ1147" s="55"/>
      <c r="AK1147" s="55"/>
      <c r="AL1147" s="55"/>
      <c r="AM1147" s="55"/>
      <c r="AN1147" s="55"/>
      <c r="AO1147" s="55"/>
      <c r="AP1147" s="55"/>
      <c r="AQ1147" s="55"/>
      <c r="AR1147" s="55"/>
      <c r="AS1147" s="55"/>
      <c r="AT1147" s="55"/>
      <c r="AU1147" s="55"/>
      <c r="AV1147" s="55"/>
      <c r="AW1147" s="55"/>
    </row>
    <row r="1148" spans="27:49" x14ac:dyDescent="0.25">
      <c r="AA1148" s="55"/>
      <c r="AB1148" s="55"/>
      <c r="AC1148" s="55"/>
      <c r="AD1148" s="55"/>
      <c r="AE1148" s="55"/>
      <c r="AH1148" s="55"/>
      <c r="AI1148" s="55"/>
      <c r="AJ1148" s="55"/>
      <c r="AK1148" s="55"/>
      <c r="AL1148" s="55"/>
      <c r="AM1148" s="55"/>
      <c r="AN1148" s="55"/>
      <c r="AO1148" s="55"/>
      <c r="AP1148" s="55"/>
      <c r="AQ1148" s="55"/>
      <c r="AR1148" s="55"/>
      <c r="AS1148" s="55"/>
      <c r="AT1148" s="55"/>
      <c r="AU1148" s="55"/>
      <c r="AV1148" s="55"/>
      <c r="AW1148" s="55"/>
    </row>
    <row r="1149" spans="27:49" x14ac:dyDescent="0.25">
      <c r="AA1149" s="55"/>
      <c r="AB1149" s="55"/>
      <c r="AC1149" s="55"/>
      <c r="AD1149" s="55"/>
      <c r="AE1149" s="55"/>
      <c r="AH1149" s="55"/>
      <c r="AI1149" s="55"/>
      <c r="AJ1149" s="55"/>
      <c r="AK1149" s="55"/>
      <c r="AL1149" s="55"/>
      <c r="AM1149" s="55"/>
      <c r="AN1149" s="55"/>
      <c r="AO1149" s="55"/>
      <c r="AP1149" s="55"/>
      <c r="AQ1149" s="55"/>
      <c r="AR1149" s="55"/>
      <c r="AS1149" s="55"/>
      <c r="AT1149" s="55"/>
      <c r="AU1149" s="55"/>
      <c r="AV1149" s="55"/>
      <c r="AW1149" s="55"/>
    </row>
    <row r="1150" spans="27:49" x14ac:dyDescent="0.25">
      <c r="AA1150" s="55"/>
      <c r="AB1150" s="55"/>
      <c r="AC1150" s="55"/>
      <c r="AD1150" s="55"/>
      <c r="AE1150" s="55"/>
      <c r="AH1150" s="55"/>
      <c r="AI1150" s="55"/>
      <c r="AJ1150" s="55"/>
      <c r="AK1150" s="55"/>
      <c r="AL1150" s="55"/>
      <c r="AM1150" s="55"/>
      <c r="AN1150" s="55"/>
      <c r="AO1150" s="55"/>
      <c r="AP1150" s="55"/>
      <c r="AQ1150" s="55"/>
      <c r="AR1150" s="55"/>
      <c r="AS1150" s="55"/>
      <c r="AT1150" s="55"/>
      <c r="AU1150" s="55"/>
      <c r="AV1150" s="55"/>
      <c r="AW1150" s="55"/>
    </row>
    <row r="1151" spans="27:49" x14ac:dyDescent="0.25">
      <c r="AA1151" s="55"/>
      <c r="AB1151" s="55"/>
      <c r="AC1151" s="55"/>
      <c r="AD1151" s="55"/>
      <c r="AE1151" s="55"/>
      <c r="AH1151" s="55"/>
      <c r="AI1151" s="55"/>
      <c r="AJ1151" s="55"/>
      <c r="AK1151" s="55"/>
      <c r="AL1151" s="55"/>
      <c r="AM1151" s="55"/>
      <c r="AN1151" s="55"/>
      <c r="AO1151" s="55"/>
      <c r="AP1151" s="55"/>
      <c r="AQ1151" s="55"/>
      <c r="AR1151" s="55"/>
      <c r="AS1151" s="55"/>
      <c r="AT1151" s="55"/>
      <c r="AU1151" s="55"/>
      <c r="AV1151" s="55"/>
      <c r="AW1151" s="55"/>
    </row>
    <row r="1152" spans="27:49" x14ac:dyDescent="0.25">
      <c r="AA1152" s="55"/>
      <c r="AB1152" s="55"/>
      <c r="AC1152" s="55"/>
      <c r="AD1152" s="55"/>
      <c r="AE1152" s="55"/>
      <c r="AH1152" s="55"/>
      <c r="AI1152" s="55"/>
      <c r="AJ1152" s="55"/>
      <c r="AK1152" s="55"/>
      <c r="AL1152" s="55"/>
      <c r="AM1152" s="55"/>
      <c r="AN1152" s="55"/>
      <c r="AO1152" s="55"/>
      <c r="AP1152" s="55"/>
      <c r="AQ1152" s="55"/>
      <c r="AR1152" s="55"/>
      <c r="AS1152" s="55"/>
      <c r="AT1152" s="55"/>
      <c r="AU1152" s="55"/>
      <c r="AV1152" s="55"/>
      <c r="AW1152" s="55"/>
    </row>
    <row r="1153" spans="27:49" x14ac:dyDescent="0.25">
      <c r="AA1153" s="55"/>
      <c r="AB1153" s="55"/>
      <c r="AC1153" s="55"/>
      <c r="AD1153" s="55"/>
      <c r="AE1153" s="55"/>
      <c r="AH1153" s="55"/>
      <c r="AI1153" s="55"/>
      <c r="AJ1153" s="55"/>
      <c r="AK1153" s="55"/>
      <c r="AL1153" s="55"/>
      <c r="AM1153" s="55"/>
      <c r="AN1153" s="55"/>
      <c r="AO1153" s="55"/>
      <c r="AP1153" s="55"/>
      <c r="AQ1153" s="55"/>
      <c r="AR1153" s="55"/>
      <c r="AS1153" s="55"/>
      <c r="AT1153" s="55"/>
      <c r="AU1153" s="55"/>
      <c r="AV1153" s="55"/>
      <c r="AW1153" s="55"/>
    </row>
    <row r="1154" spans="27:49" x14ac:dyDescent="0.25">
      <c r="AA1154" s="55"/>
      <c r="AB1154" s="55"/>
      <c r="AC1154" s="55"/>
      <c r="AD1154" s="55"/>
      <c r="AE1154" s="55"/>
      <c r="AH1154" s="55"/>
      <c r="AI1154" s="55"/>
      <c r="AJ1154" s="55"/>
      <c r="AK1154" s="55"/>
      <c r="AL1154" s="55"/>
      <c r="AM1154" s="55"/>
      <c r="AN1154" s="55"/>
      <c r="AO1154" s="55"/>
      <c r="AP1154" s="55"/>
      <c r="AQ1154" s="55"/>
      <c r="AR1154" s="55"/>
      <c r="AS1154" s="55"/>
      <c r="AT1154" s="55"/>
      <c r="AU1154" s="55"/>
      <c r="AV1154" s="55"/>
      <c r="AW1154" s="55"/>
    </row>
    <row r="1155" spans="27:49" x14ac:dyDescent="0.25">
      <c r="AA1155" s="55"/>
      <c r="AB1155" s="55"/>
      <c r="AC1155" s="55"/>
      <c r="AD1155" s="55"/>
      <c r="AE1155" s="55"/>
      <c r="AH1155" s="55"/>
      <c r="AI1155" s="55"/>
      <c r="AJ1155" s="55"/>
      <c r="AK1155" s="55"/>
      <c r="AL1155" s="55"/>
      <c r="AM1155" s="55"/>
      <c r="AN1155" s="55"/>
      <c r="AO1155" s="55"/>
      <c r="AP1155" s="55"/>
      <c r="AQ1155" s="55"/>
      <c r="AR1155" s="55"/>
      <c r="AS1155" s="55"/>
      <c r="AT1155" s="55"/>
      <c r="AU1155" s="55"/>
      <c r="AV1155" s="55"/>
      <c r="AW1155" s="55"/>
    </row>
    <row r="1156" spans="27:49" x14ac:dyDescent="0.25">
      <c r="AA1156" s="55"/>
      <c r="AB1156" s="55"/>
      <c r="AC1156" s="55"/>
      <c r="AD1156" s="55"/>
      <c r="AE1156" s="55"/>
      <c r="AH1156" s="55"/>
      <c r="AI1156" s="55"/>
      <c r="AJ1156" s="55"/>
      <c r="AK1156" s="55"/>
      <c r="AL1156" s="55"/>
      <c r="AM1156" s="55"/>
      <c r="AN1156" s="55"/>
      <c r="AO1156" s="55"/>
      <c r="AP1156" s="55"/>
      <c r="AQ1156" s="55"/>
      <c r="AR1156" s="55"/>
      <c r="AS1156" s="55"/>
      <c r="AT1156" s="55"/>
      <c r="AU1156" s="55"/>
      <c r="AV1156" s="55"/>
      <c r="AW1156" s="55"/>
    </row>
    <row r="1157" spans="27:49" x14ac:dyDescent="0.25">
      <c r="AA1157" s="55"/>
      <c r="AB1157" s="55"/>
      <c r="AC1157" s="55"/>
      <c r="AD1157" s="55"/>
      <c r="AE1157" s="55"/>
      <c r="AH1157" s="55"/>
      <c r="AI1157" s="55"/>
      <c r="AJ1157" s="55"/>
      <c r="AK1157" s="55"/>
      <c r="AL1157" s="55"/>
      <c r="AM1157" s="55"/>
      <c r="AN1157" s="55"/>
      <c r="AO1157" s="55"/>
      <c r="AP1157" s="55"/>
      <c r="AQ1157" s="55"/>
      <c r="AR1157" s="55"/>
      <c r="AS1157" s="55"/>
      <c r="AT1157" s="55"/>
      <c r="AU1157" s="55"/>
      <c r="AV1157" s="55"/>
      <c r="AW1157" s="55"/>
    </row>
    <row r="1158" spans="27:49" x14ac:dyDescent="0.25">
      <c r="AA1158" s="55"/>
      <c r="AB1158" s="55"/>
      <c r="AC1158" s="55"/>
      <c r="AD1158" s="55"/>
      <c r="AE1158" s="55"/>
      <c r="AH1158" s="55"/>
      <c r="AI1158" s="55"/>
      <c r="AJ1158" s="55"/>
      <c r="AK1158" s="55"/>
      <c r="AL1158" s="55"/>
      <c r="AM1158" s="55"/>
      <c r="AN1158" s="55"/>
      <c r="AO1158" s="55"/>
      <c r="AP1158" s="55"/>
      <c r="AQ1158" s="55"/>
      <c r="AR1158" s="55"/>
      <c r="AS1158" s="55"/>
      <c r="AT1158" s="55"/>
      <c r="AU1158" s="55"/>
      <c r="AV1158" s="55"/>
      <c r="AW1158" s="55"/>
    </row>
    <row r="1159" spans="27:49" x14ac:dyDescent="0.25">
      <c r="AA1159" s="55"/>
      <c r="AB1159" s="55"/>
      <c r="AC1159" s="55"/>
      <c r="AD1159" s="55"/>
      <c r="AE1159" s="55"/>
      <c r="AH1159" s="55"/>
      <c r="AI1159" s="55"/>
      <c r="AJ1159" s="55"/>
      <c r="AK1159" s="55"/>
      <c r="AL1159" s="55"/>
      <c r="AM1159" s="55"/>
      <c r="AN1159" s="55"/>
      <c r="AO1159" s="55"/>
      <c r="AP1159" s="55"/>
      <c r="AQ1159" s="55"/>
      <c r="AR1159" s="55"/>
      <c r="AS1159" s="55"/>
      <c r="AT1159" s="55"/>
      <c r="AU1159" s="55"/>
      <c r="AV1159" s="55"/>
      <c r="AW1159" s="55"/>
    </row>
    <row r="1160" spans="27:49" x14ac:dyDescent="0.25">
      <c r="AA1160" s="55"/>
      <c r="AB1160" s="55"/>
      <c r="AC1160" s="55"/>
      <c r="AD1160" s="55"/>
      <c r="AE1160" s="55"/>
      <c r="AH1160" s="55"/>
      <c r="AI1160" s="55"/>
      <c r="AJ1160" s="55"/>
      <c r="AK1160" s="55"/>
      <c r="AL1160" s="55"/>
      <c r="AM1160" s="55"/>
      <c r="AN1160" s="55"/>
      <c r="AO1160" s="55"/>
      <c r="AP1160" s="55"/>
      <c r="AQ1160" s="55"/>
      <c r="AR1160" s="55"/>
      <c r="AS1160" s="55"/>
      <c r="AT1160" s="55"/>
      <c r="AU1160" s="55"/>
      <c r="AV1160" s="55"/>
      <c r="AW1160" s="55"/>
    </row>
    <row r="1161" spans="27:49" x14ac:dyDescent="0.25">
      <c r="AA1161" s="55"/>
      <c r="AB1161" s="55"/>
      <c r="AC1161" s="55"/>
      <c r="AD1161" s="55"/>
      <c r="AE1161" s="55"/>
      <c r="AH1161" s="55"/>
      <c r="AI1161" s="55"/>
      <c r="AJ1161" s="55"/>
      <c r="AK1161" s="55"/>
      <c r="AL1161" s="55"/>
      <c r="AM1161" s="55"/>
      <c r="AN1161" s="55"/>
      <c r="AO1161" s="55"/>
      <c r="AP1161" s="55"/>
      <c r="AQ1161" s="55"/>
      <c r="AR1161" s="55"/>
      <c r="AS1161" s="55"/>
      <c r="AT1161" s="55"/>
      <c r="AU1161" s="55"/>
      <c r="AV1161" s="55"/>
      <c r="AW1161" s="55"/>
    </row>
    <row r="1162" spans="27:49" x14ac:dyDescent="0.25">
      <c r="AA1162" s="55"/>
      <c r="AB1162" s="55"/>
      <c r="AC1162" s="55"/>
      <c r="AD1162" s="55"/>
      <c r="AE1162" s="55"/>
      <c r="AH1162" s="55"/>
      <c r="AI1162" s="55"/>
      <c r="AJ1162" s="55"/>
      <c r="AK1162" s="55"/>
      <c r="AL1162" s="55"/>
      <c r="AM1162" s="55"/>
      <c r="AN1162" s="55"/>
      <c r="AO1162" s="55"/>
      <c r="AP1162" s="55"/>
      <c r="AQ1162" s="55"/>
      <c r="AR1162" s="55"/>
      <c r="AS1162" s="55"/>
      <c r="AT1162" s="55"/>
      <c r="AU1162" s="55"/>
      <c r="AV1162" s="55"/>
      <c r="AW1162" s="55"/>
    </row>
    <row r="1163" spans="27:49" x14ac:dyDescent="0.25">
      <c r="AA1163" s="55"/>
      <c r="AB1163" s="55"/>
      <c r="AC1163" s="55"/>
      <c r="AD1163" s="55"/>
      <c r="AE1163" s="55"/>
      <c r="AH1163" s="55"/>
      <c r="AI1163" s="55"/>
      <c r="AJ1163" s="55"/>
      <c r="AK1163" s="55"/>
      <c r="AL1163" s="55"/>
      <c r="AM1163" s="55"/>
      <c r="AN1163" s="55"/>
      <c r="AO1163" s="55"/>
      <c r="AP1163" s="55"/>
      <c r="AQ1163" s="55"/>
      <c r="AR1163" s="55"/>
      <c r="AS1163" s="55"/>
      <c r="AT1163" s="55"/>
      <c r="AU1163" s="55"/>
      <c r="AV1163" s="55"/>
      <c r="AW1163" s="55"/>
    </row>
    <row r="1164" spans="27:49" x14ac:dyDescent="0.25">
      <c r="AA1164" s="55"/>
      <c r="AB1164" s="55"/>
      <c r="AC1164" s="55"/>
      <c r="AD1164" s="55"/>
      <c r="AE1164" s="55"/>
      <c r="AH1164" s="55"/>
      <c r="AI1164" s="55"/>
      <c r="AJ1164" s="55"/>
      <c r="AK1164" s="55"/>
      <c r="AL1164" s="55"/>
      <c r="AM1164" s="55"/>
      <c r="AN1164" s="55"/>
      <c r="AO1164" s="55"/>
      <c r="AP1164" s="55"/>
      <c r="AQ1164" s="55"/>
      <c r="AR1164" s="55"/>
      <c r="AS1164" s="55"/>
      <c r="AT1164" s="55"/>
      <c r="AU1164" s="55"/>
      <c r="AV1164" s="55"/>
      <c r="AW1164" s="55"/>
    </row>
    <row r="1165" spans="27:49" x14ac:dyDescent="0.25">
      <c r="AA1165" s="55"/>
      <c r="AB1165" s="55"/>
      <c r="AC1165" s="55"/>
      <c r="AD1165" s="55"/>
      <c r="AE1165" s="55"/>
      <c r="AH1165" s="55"/>
      <c r="AI1165" s="55"/>
      <c r="AJ1165" s="55"/>
      <c r="AK1165" s="55"/>
      <c r="AL1165" s="55"/>
      <c r="AM1165" s="55"/>
      <c r="AN1165" s="55"/>
      <c r="AO1165" s="55"/>
      <c r="AP1165" s="55"/>
      <c r="AQ1165" s="55"/>
      <c r="AR1165" s="55"/>
      <c r="AS1165" s="55"/>
      <c r="AT1165" s="55"/>
      <c r="AU1165" s="55"/>
      <c r="AV1165" s="55"/>
      <c r="AW1165" s="55"/>
    </row>
    <row r="1166" spans="27:49" x14ac:dyDescent="0.25">
      <c r="AA1166" s="55"/>
      <c r="AB1166" s="55"/>
      <c r="AC1166" s="55"/>
      <c r="AD1166" s="55"/>
      <c r="AE1166" s="55"/>
      <c r="AH1166" s="55"/>
      <c r="AI1166" s="55"/>
      <c r="AJ1166" s="55"/>
      <c r="AK1166" s="55"/>
      <c r="AL1166" s="55"/>
      <c r="AM1166" s="55"/>
      <c r="AN1166" s="55"/>
      <c r="AO1166" s="55"/>
      <c r="AP1166" s="55"/>
      <c r="AQ1166" s="55"/>
      <c r="AR1166" s="55"/>
      <c r="AS1166" s="55"/>
      <c r="AT1166" s="55"/>
      <c r="AU1166" s="55"/>
      <c r="AV1166" s="55"/>
      <c r="AW1166" s="55"/>
    </row>
    <row r="1167" spans="27:49" x14ac:dyDescent="0.25">
      <c r="AA1167" s="55"/>
      <c r="AB1167" s="55"/>
      <c r="AC1167" s="55"/>
      <c r="AD1167" s="55"/>
      <c r="AE1167" s="55"/>
      <c r="AH1167" s="55"/>
      <c r="AI1167" s="55"/>
      <c r="AJ1167" s="55"/>
      <c r="AK1167" s="55"/>
      <c r="AL1167" s="55"/>
      <c r="AM1167" s="55"/>
      <c r="AN1167" s="55"/>
      <c r="AO1167" s="55"/>
      <c r="AP1167" s="55"/>
      <c r="AQ1167" s="55"/>
      <c r="AR1167" s="55"/>
      <c r="AS1167" s="55"/>
      <c r="AT1167" s="55"/>
      <c r="AU1167" s="55"/>
      <c r="AV1167" s="55"/>
      <c r="AW1167" s="55"/>
    </row>
    <row r="1168" spans="27:49" x14ac:dyDescent="0.25">
      <c r="AA1168" s="55"/>
      <c r="AB1168" s="55"/>
      <c r="AC1168" s="55"/>
      <c r="AD1168" s="55"/>
      <c r="AE1168" s="55"/>
      <c r="AH1168" s="55"/>
      <c r="AI1168" s="55"/>
      <c r="AJ1168" s="55"/>
      <c r="AK1168" s="55"/>
      <c r="AL1168" s="55"/>
      <c r="AM1168" s="55"/>
      <c r="AN1168" s="55"/>
      <c r="AO1168" s="55"/>
      <c r="AP1168" s="55"/>
      <c r="AQ1168" s="55"/>
      <c r="AR1168" s="55"/>
      <c r="AS1168" s="55"/>
      <c r="AT1168" s="55"/>
      <c r="AU1168" s="55"/>
      <c r="AV1168" s="55"/>
      <c r="AW1168" s="55"/>
    </row>
    <row r="1169" spans="27:49" x14ac:dyDescent="0.25">
      <c r="AA1169" s="55"/>
      <c r="AB1169" s="55"/>
      <c r="AC1169" s="55"/>
      <c r="AD1169" s="55"/>
      <c r="AE1169" s="55"/>
      <c r="AH1169" s="55"/>
      <c r="AI1169" s="55"/>
      <c r="AJ1169" s="55"/>
      <c r="AK1169" s="55"/>
      <c r="AL1169" s="55"/>
      <c r="AM1169" s="55"/>
      <c r="AN1169" s="55"/>
      <c r="AO1169" s="55"/>
      <c r="AP1169" s="55"/>
      <c r="AQ1169" s="55"/>
      <c r="AR1169" s="55"/>
      <c r="AS1169" s="55"/>
      <c r="AT1169" s="55"/>
      <c r="AU1169" s="55"/>
      <c r="AV1169" s="55"/>
      <c r="AW1169" s="55"/>
    </row>
    <row r="1170" spans="27:49" x14ac:dyDescent="0.25">
      <c r="AA1170" s="55"/>
      <c r="AB1170" s="55"/>
      <c r="AC1170" s="55"/>
      <c r="AD1170" s="55"/>
      <c r="AE1170" s="55"/>
      <c r="AH1170" s="55"/>
      <c r="AI1170" s="55"/>
      <c r="AJ1170" s="55"/>
      <c r="AK1170" s="55"/>
      <c r="AL1170" s="55"/>
      <c r="AM1170" s="55"/>
      <c r="AN1170" s="55"/>
      <c r="AO1170" s="55"/>
      <c r="AP1170" s="55"/>
      <c r="AQ1170" s="55"/>
      <c r="AR1170" s="55"/>
      <c r="AS1170" s="55"/>
      <c r="AT1170" s="55"/>
      <c r="AU1170" s="55"/>
      <c r="AV1170" s="55"/>
      <c r="AW1170" s="55"/>
    </row>
    <row r="1171" spans="27:49" x14ac:dyDescent="0.25">
      <c r="AA1171" s="55"/>
      <c r="AB1171" s="55"/>
      <c r="AC1171" s="55"/>
      <c r="AD1171" s="55"/>
      <c r="AE1171" s="55"/>
      <c r="AH1171" s="55"/>
      <c r="AI1171" s="55"/>
      <c r="AJ1171" s="55"/>
      <c r="AK1171" s="55"/>
      <c r="AL1171" s="55"/>
      <c r="AM1171" s="55"/>
      <c r="AN1171" s="55"/>
      <c r="AO1171" s="55"/>
      <c r="AP1171" s="55"/>
      <c r="AQ1171" s="55"/>
      <c r="AR1171" s="55"/>
      <c r="AS1171" s="55"/>
      <c r="AT1171" s="55"/>
      <c r="AU1171" s="55"/>
      <c r="AV1171" s="55"/>
      <c r="AW1171" s="55"/>
    </row>
    <row r="1172" spans="27:49" x14ac:dyDescent="0.25">
      <c r="AA1172" s="55"/>
      <c r="AB1172" s="55"/>
      <c r="AC1172" s="55"/>
      <c r="AD1172" s="55"/>
      <c r="AE1172" s="55"/>
      <c r="AH1172" s="55"/>
      <c r="AI1172" s="55"/>
      <c r="AJ1172" s="55"/>
      <c r="AK1172" s="55"/>
      <c r="AL1172" s="55"/>
      <c r="AM1172" s="55"/>
      <c r="AN1172" s="55"/>
      <c r="AO1172" s="55"/>
      <c r="AP1172" s="55"/>
      <c r="AQ1172" s="55"/>
      <c r="AR1172" s="55"/>
      <c r="AS1172" s="55"/>
      <c r="AT1172" s="55"/>
      <c r="AU1172" s="55"/>
      <c r="AV1172" s="55"/>
      <c r="AW1172" s="55"/>
    </row>
    <row r="1173" spans="27:49" x14ac:dyDescent="0.25">
      <c r="AA1173" s="55"/>
      <c r="AB1173" s="55"/>
      <c r="AC1173" s="55"/>
      <c r="AD1173" s="55"/>
      <c r="AE1173" s="55"/>
      <c r="AH1173" s="55"/>
      <c r="AI1173" s="55"/>
      <c r="AJ1173" s="55"/>
      <c r="AK1173" s="55"/>
      <c r="AL1173" s="55"/>
      <c r="AM1173" s="55"/>
      <c r="AN1173" s="55"/>
      <c r="AO1173" s="55"/>
      <c r="AP1173" s="55"/>
      <c r="AQ1173" s="55"/>
      <c r="AR1173" s="55"/>
      <c r="AS1173" s="55"/>
      <c r="AT1173" s="55"/>
      <c r="AU1173" s="55"/>
      <c r="AV1173" s="55"/>
      <c r="AW1173" s="55"/>
    </row>
    <row r="1174" spans="27:49" x14ac:dyDescent="0.25">
      <c r="AA1174" s="55"/>
      <c r="AB1174" s="55"/>
      <c r="AC1174" s="55"/>
      <c r="AD1174" s="55"/>
      <c r="AE1174" s="55"/>
      <c r="AH1174" s="55"/>
      <c r="AI1174" s="55"/>
      <c r="AJ1174" s="55"/>
      <c r="AK1174" s="55"/>
      <c r="AL1174" s="55"/>
      <c r="AM1174" s="55"/>
      <c r="AN1174" s="55"/>
      <c r="AO1174" s="55"/>
      <c r="AP1174" s="55"/>
      <c r="AQ1174" s="55"/>
      <c r="AR1174" s="55"/>
      <c r="AS1174" s="55"/>
      <c r="AT1174" s="55"/>
      <c r="AU1174" s="55"/>
      <c r="AV1174" s="55"/>
      <c r="AW1174" s="55"/>
    </row>
    <row r="1175" spans="27:49" x14ac:dyDescent="0.25">
      <c r="AA1175" s="55"/>
      <c r="AB1175" s="55"/>
      <c r="AC1175" s="55"/>
      <c r="AD1175" s="55"/>
      <c r="AE1175" s="55"/>
      <c r="AH1175" s="55"/>
      <c r="AI1175" s="55"/>
      <c r="AJ1175" s="55"/>
      <c r="AK1175" s="55"/>
      <c r="AL1175" s="55"/>
      <c r="AM1175" s="55"/>
      <c r="AN1175" s="55"/>
      <c r="AO1175" s="55"/>
      <c r="AP1175" s="55"/>
      <c r="AQ1175" s="55"/>
      <c r="AR1175" s="55"/>
      <c r="AS1175" s="55"/>
      <c r="AT1175" s="55"/>
      <c r="AU1175" s="55"/>
      <c r="AV1175" s="55"/>
      <c r="AW1175" s="55"/>
    </row>
    <row r="1176" spans="27:49" x14ac:dyDescent="0.25">
      <c r="AA1176" s="55"/>
      <c r="AB1176" s="55"/>
      <c r="AC1176" s="55"/>
      <c r="AD1176" s="55"/>
      <c r="AE1176" s="55"/>
      <c r="AH1176" s="55"/>
      <c r="AI1176" s="55"/>
      <c r="AJ1176" s="55"/>
      <c r="AK1176" s="55"/>
      <c r="AL1176" s="55"/>
      <c r="AM1176" s="55"/>
      <c r="AN1176" s="55"/>
      <c r="AO1176" s="55"/>
      <c r="AP1176" s="55"/>
      <c r="AQ1176" s="55"/>
      <c r="AR1176" s="55"/>
      <c r="AS1176" s="55"/>
      <c r="AT1176" s="55"/>
      <c r="AU1176" s="55"/>
      <c r="AV1176" s="55"/>
      <c r="AW1176" s="55"/>
    </row>
    <row r="1177" spans="27:49" x14ac:dyDescent="0.25">
      <c r="AA1177" s="55"/>
      <c r="AB1177" s="55"/>
      <c r="AC1177" s="55"/>
      <c r="AD1177" s="55"/>
      <c r="AE1177" s="55"/>
      <c r="AH1177" s="55"/>
      <c r="AI1177" s="55"/>
      <c r="AJ1177" s="55"/>
      <c r="AK1177" s="55"/>
      <c r="AL1177" s="55"/>
      <c r="AM1177" s="55"/>
      <c r="AN1177" s="55"/>
      <c r="AO1177" s="55"/>
      <c r="AP1177" s="55"/>
      <c r="AQ1177" s="55"/>
      <c r="AR1177" s="55"/>
      <c r="AS1177" s="55"/>
      <c r="AT1177" s="55"/>
      <c r="AU1177" s="55"/>
      <c r="AV1177" s="55"/>
      <c r="AW1177" s="55"/>
    </row>
    <row r="1178" spans="27:49" x14ac:dyDescent="0.25">
      <c r="AA1178" s="55"/>
      <c r="AB1178" s="55"/>
      <c r="AC1178" s="55"/>
      <c r="AD1178" s="55"/>
      <c r="AE1178" s="55"/>
      <c r="AH1178" s="55"/>
      <c r="AI1178" s="55"/>
      <c r="AJ1178" s="55"/>
      <c r="AK1178" s="55"/>
      <c r="AL1178" s="55"/>
      <c r="AM1178" s="55"/>
      <c r="AN1178" s="55"/>
      <c r="AO1178" s="55"/>
      <c r="AP1178" s="55"/>
      <c r="AQ1178" s="55"/>
      <c r="AR1178" s="55"/>
      <c r="AS1178" s="55"/>
      <c r="AT1178" s="55"/>
      <c r="AU1178" s="55"/>
      <c r="AV1178" s="55"/>
      <c r="AW1178" s="55"/>
    </row>
    <row r="1179" spans="27:49" x14ac:dyDescent="0.25">
      <c r="AA1179" s="55"/>
      <c r="AB1179" s="55"/>
      <c r="AC1179" s="55"/>
      <c r="AD1179" s="55"/>
      <c r="AE1179" s="55"/>
      <c r="AH1179" s="55"/>
      <c r="AI1179" s="55"/>
      <c r="AJ1179" s="55"/>
      <c r="AK1179" s="55"/>
      <c r="AL1179" s="55"/>
      <c r="AM1179" s="55"/>
      <c r="AN1179" s="55"/>
      <c r="AO1179" s="55"/>
      <c r="AP1179" s="55"/>
      <c r="AQ1179" s="55"/>
      <c r="AR1179" s="55"/>
      <c r="AS1179" s="55"/>
      <c r="AT1179" s="55"/>
      <c r="AU1179" s="55"/>
      <c r="AV1179" s="55"/>
      <c r="AW1179" s="55"/>
    </row>
    <row r="1180" spans="27:49" x14ac:dyDescent="0.25">
      <c r="AA1180" s="55"/>
      <c r="AB1180" s="55"/>
      <c r="AC1180" s="55"/>
      <c r="AD1180" s="55"/>
      <c r="AE1180" s="55"/>
      <c r="AH1180" s="55"/>
      <c r="AI1180" s="55"/>
      <c r="AJ1180" s="55"/>
      <c r="AK1180" s="55"/>
      <c r="AL1180" s="55"/>
      <c r="AM1180" s="55"/>
      <c r="AN1180" s="55"/>
      <c r="AO1180" s="55"/>
      <c r="AP1180" s="55"/>
      <c r="AQ1180" s="55"/>
      <c r="AR1180" s="55"/>
      <c r="AS1180" s="55"/>
      <c r="AT1180" s="55"/>
      <c r="AU1180" s="55"/>
      <c r="AV1180" s="55"/>
      <c r="AW1180" s="55"/>
    </row>
    <row r="1181" spans="27:49" x14ac:dyDescent="0.25">
      <c r="AA1181" s="55"/>
      <c r="AB1181" s="55"/>
      <c r="AC1181" s="55"/>
      <c r="AD1181" s="55"/>
      <c r="AE1181" s="55"/>
      <c r="AH1181" s="55"/>
      <c r="AI1181" s="55"/>
      <c r="AJ1181" s="55"/>
      <c r="AK1181" s="55"/>
      <c r="AL1181" s="55"/>
      <c r="AM1181" s="55"/>
      <c r="AN1181" s="55"/>
      <c r="AO1181" s="55"/>
      <c r="AP1181" s="55"/>
      <c r="AQ1181" s="55"/>
      <c r="AR1181" s="55"/>
      <c r="AS1181" s="55"/>
      <c r="AT1181" s="55"/>
      <c r="AU1181" s="55"/>
      <c r="AV1181" s="55"/>
      <c r="AW1181" s="55"/>
    </row>
    <row r="1182" spans="27:49" x14ac:dyDescent="0.25">
      <c r="AA1182" s="55"/>
      <c r="AB1182" s="55"/>
      <c r="AC1182" s="55"/>
      <c r="AD1182" s="55"/>
      <c r="AE1182" s="55"/>
      <c r="AH1182" s="55"/>
      <c r="AI1182" s="55"/>
      <c r="AJ1182" s="55"/>
      <c r="AK1182" s="55"/>
      <c r="AL1182" s="55"/>
      <c r="AM1182" s="55"/>
      <c r="AN1182" s="55"/>
      <c r="AO1182" s="55"/>
      <c r="AP1182" s="55"/>
      <c r="AQ1182" s="55"/>
      <c r="AR1182" s="55"/>
      <c r="AS1182" s="55"/>
      <c r="AT1182" s="55"/>
      <c r="AU1182" s="55"/>
      <c r="AV1182" s="55"/>
      <c r="AW1182" s="55"/>
    </row>
    <row r="1183" spans="27:49" x14ac:dyDescent="0.25">
      <c r="AA1183" s="55"/>
      <c r="AB1183" s="55"/>
      <c r="AC1183" s="55"/>
      <c r="AD1183" s="55"/>
      <c r="AE1183" s="55"/>
      <c r="AH1183" s="55"/>
      <c r="AI1183" s="55"/>
      <c r="AJ1183" s="55"/>
      <c r="AK1183" s="55"/>
      <c r="AL1183" s="55"/>
      <c r="AM1183" s="55"/>
      <c r="AN1183" s="55"/>
      <c r="AO1183" s="55"/>
      <c r="AP1183" s="55"/>
      <c r="AQ1183" s="55"/>
      <c r="AR1183" s="55"/>
      <c r="AS1183" s="55"/>
      <c r="AT1183" s="55"/>
      <c r="AU1183" s="55"/>
      <c r="AV1183" s="55"/>
      <c r="AW1183" s="55"/>
    </row>
    <row r="1184" spans="27:49" x14ac:dyDescent="0.25">
      <c r="AA1184" s="55"/>
      <c r="AB1184" s="55"/>
      <c r="AC1184" s="55"/>
      <c r="AD1184" s="55"/>
      <c r="AE1184" s="55"/>
      <c r="AH1184" s="55"/>
      <c r="AI1184" s="55"/>
      <c r="AJ1184" s="55"/>
      <c r="AK1184" s="55"/>
      <c r="AL1184" s="55"/>
      <c r="AM1184" s="55"/>
      <c r="AN1184" s="55"/>
      <c r="AO1184" s="55"/>
      <c r="AP1184" s="55"/>
      <c r="AQ1184" s="55"/>
      <c r="AR1184" s="55"/>
      <c r="AS1184" s="55"/>
      <c r="AT1184" s="55"/>
      <c r="AU1184" s="55"/>
      <c r="AV1184" s="55"/>
      <c r="AW1184" s="55"/>
    </row>
    <row r="1185" spans="27:49" x14ac:dyDescent="0.25">
      <c r="AA1185" s="55"/>
      <c r="AB1185" s="55"/>
      <c r="AC1185" s="55"/>
      <c r="AD1185" s="55"/>
      <c r="AE1185" s="55"/>
      <c r="AH1185" s="55"/>
      <c r="AI1185" s="55"/>
      <c r="AJ1185" s="55"/>
      <c r="AK1185" s="55"/>
      <c r="AL1185" s="55"/>
      <c r="AM1185" s="55"/>
      <c r="AN1185" s="55"/>
      <c r="AO1185" s="55"/>
      <c r="AP1185" s="55"/>
      <c r="AQ1185" s="55"/>
      <c r="AR1185" s="55"/>
      <c r="AS1185" s="55"/>
      <c r="AT1185" s="55"/>
      <c r="AU1185" s="55"/>
      <c r="AV1185" s="55"/>
      <c r="AW1185" s="55"/>
    </row>
    <row r="1186" spans="27:49" x14ac:dyDescent="0.25">
      <c r="AA1186" s="55"/>
      <c r="AB1186" s="55"/>
      <c r="AC1186" s="55"/>
      <c r="AD1186" s="55"/>
      <c r="AE1186" s="55"/>
      <c r="AH1186" s="55"/>
      <c r="AI1186" s="55"/>
      <c r="AJ1186" s="55"/>
      <c r="AK1186" s="55"/>
      <c r="AL1186" s="55"/>
      <c r="AM1186" s="55"/>
      <c r="AN1186" s="55"/>
      <c r="AO1186" s="55"/>
      <c r="AP1186" s="55"/>
      <c r="AQ1186" s="55"/>
      <c r="AR1186" s="55"/>
      <c r="AS1186" s="55"/>
      <c r="AT1186" s="55"/>
      <c r="AU1186" s="55"/>
      <c r="AV1186" s="55"/>
      <c r="AW1186" s="55"/>
    </row>
    <row r="1187" spans="27:49" x14ac:dyDescent="0.25">
      <c r="AA1187" s="55"/>
      <c r="AB1187" s="55"/>
      <c r="AC1187" s="55"/>
      <c r="AD1187" s="55"/>
      <c r="AE1187" s="55"/>
      <c r="AH1187" s="55"/>
      <c r="AI1187" s="55"/>
      <c r="AJ1187" s="55"/>
      <c r="AK1187" s="55"/>
      <c r="AL1187" s="55"/>
      <c r="AM1187" s="55"/>
      <c r="AN1187" s="55"/>
      <c r="AO1187" s="55"/>
      <c r="AP1187" s="55"/>
      <c r="AQ1187" s="55"/>
      <c r="AR1187" s="55"/>
      <c r="AS1187" s="55"/>
      <c r="AT1187" s="55"/>
      <c r="AU1187" s="55"/>
      <c r="AV1187" s="55"/>
      <c r="AW1187" s="55"/>
    </row>
    <row r="1188" spans="27:49" x14ac:dyDescent="0.25">
      <c r="AA1188" s="55"/>
      <c r="AB1188" s="55"/>
      <c r="AC1188" s="55"/>
      <c r="AD1188" s="55"/>
      <c r="AE1188" s="55"/>
      <c r="AH1188" s="55"/>
      <c r="AI1188" s="55"/>
      <c r="AJ1188" s="55"/>
      <c r="AK1188" s="55"/>
      <c r="AL1188" s="55"/>
      <c r="AM1188" s="55"/>
      <c r="AN1188" s="55"/>
      <c r="AO1188" s="55"/>
      <c r="AP1188" s="55"/>
      <c r="AQ1188" s="55"/>
      <c r="AR1188" s="55"/>
      <c r="AS1188" s="55"/>
      <c r="AT1188" s="55"/>
      <c r="AU1188" s="55"/>
      <c r="AV1188" s="55"/>
      <c r="AW1188" s="55"/>
    </row>
    <row r="1189" spans="27:49" x14ac:dyDescent="0.25">
      <c r="AA1189" s="55"/>
      <c r="AB1189" s="55"/>
      <c r="AC1189" s="55"/>
      <c r="AD1189" s="55"/>
      <c r="AE1189" s="55"/>
      <c r="AH1189" s="55"/>
      <c r="AI1189" s="55"/>
      <c r="AJ1189" s="55"/>
      <c r="AK1189" s="55"/>
      <c r="AL1189" s="55"/>
      <c r="AM1189" s="55"/>
      <c r="AN1189" s="55"/>
      <c r="AO1189" s="55"/>
      <c r="AP1189" s="55"/>
      <c r="AQ1189" s="55"/>
      <c r="AR1189" s="55"/>
      <c r="AS1189" s="55"/>
      <c r="AT1189" s="55"/>
      <c r="AU1189" s="55"/>
      <c r="AV1189" s="55"/>
      <c r="AW1189" s="55"/>
    </row>
    <row r="1190" spans="27:49" x14ac:dyDescent="0.25">
      <c r="AA1190" s="55"/>
      <c r="AB1190" s="55"/>
      <c r="AC1190" s="55"/>
      <c r="AD1190" s="55"/>
      <c r="AE1190" s="55"/>
      <c r="AH1190" s="55"/>
      <c r="AI1190" s="55"/>
      <c r="AJ1190" s="55"/>
      <c r="AK1190" s="55"/>
      <c r="AL1190" s="55"/>
      <c r="AM1190" s="55"/>
      <c r="AN1190" s="55"/>
      <c r="AO1190" s="55"/>
      <c r="AP1190" s="55"/>
      <c r="AQ1190" s="55"/>
      <c r="AR1190" s="55"/>
      <c r="AS1190" s="55"/>
      <c r="AT1190" s="55"/>
      <c r="AU1190" s="55"/>
      <c r="AV1190" s="55"/>
      <c r="AW1190" s="55"/>
    </row>
    <row r="1191" spans="27:49" x14ac:dyDescent="0.25">
      <c r="AA1191" s="55"/>
      <c r="AB1191" s="55"/>
      <c r="AC1191" s="55"/>
      <c r="AD1191" s="55"/>
      <c r="AE1191" s="55"/>
      <c r="AH1191" s="55"/>
      <c r="AI1191" s="55"/>
      <c r="AJ1191" s="55"/>
      <c r="AK1191" s="55"/>
      <c r="AL1191" s="55"/>
      <c r="AM1191" s="55"/>
      <c r="AN1191" s="55"/>
      <c r="AO1191" s="55"/>
      <c r="AP1191" s="55"/>
      <c r="AQ1191" s="55"/>
      <c r="AR1191" s="55"/>
      <c r="AS1191" s="55"/>
      <c r="AT1191" s="55"/>
      <c r="AU1191" s="55"/>
      <c r="AV1191" s="55"/>
      <c r="AW1191" s="55"/>
    </row>
    <row r="1192" spans="27:49" x14ac:dyDescent="0.25">
      <c r="AA1192" s="55"/>
      <c r="AB1192" s="55"/>
      <c r="AC1192" s="55"/>
      <c r="AD1192" s="55"/>
      <c r="AE1192" s="55"/>
      <c r="AH1192" s="55"/>
      <c r="AI1192" s="55"/>
      <c r="AJ1192" s="55"/>
      <c r="AK1192" s="55"/>
      <c r="AL1192" s="55"/>
      <c r="AM1192" s="55"/>
      <c r="AN1192" s="55"/>
      <c r="AO1192" s="55"/>
      <c r="AP1192" s="55"/>
      <c r="AQ1192" s="55"/>
      <c r="AR1192" s="55"/>
      <c r="AS1192" s="55"/>
      <c r="AT1192" s="55"/>
      <c r="AU1192" s="55"/>
      <c r="AV1192" s="55"/>
      <c r="AW1192" s="55"/>
    </row>
    <row r="1193" spans="27:49" x14ac:dyDescent="0.25">
      <c r="AA1193" s="55"/>
      <c r="AB1193" s="55"/>
      <c r="AC1193" s="55"/>
      <c r="AD1193" s="55"/>
      <c r="AE1193" s="55"/>
      <c r="AH1193" s="55"/>
      <c r="AI1193" s="55"/>
      <c r="AJ1193" s="55"/>
      <c r="AK1193" s="55"/>
      <c r="AL1193" s="55"/>
      <c r="AM1193" s="55"/>
      <c r="AN1193" s="55"/>
      <c r="AO1193" s="55"/>
      <c r="AP1193" s="55"/>
      <c r="AQ1193" s="55"/>
      <c r="AR1193" s="55"/>
      <c r="AS1193" s="55"/>
      <c r="AT1193" s="55"/>
      <c r="AU1193" s="55"/>
      <c r="AV1193" s="55"/>
      <c r="AW1193" s="55"/>
    </row>
    <row r="1194" spans="27:49" x14ac:dyDescent="0.25">
      <c r="AA1194" s="55"/>
      <c r="AB1194" s="55"/>
      <c r="AC1194" s="55"/>
      <c r="AD1194" s="55"/>
      <c r="AE1194" s="55"/>
      <c r="AH1194" s="55"/>
      <c r="AI1194" s="55"/>
      <c r="AJ1194" s="55"/>
      <c r="AK1194" s="55"/>
      <c r="AL1194" s="55"/>
      <c r="AM1194" s="55"/>
      <c r="AN1194" s="55"/>
      <c r="AO1194" s="55"/>
      <c r="AP1194" s="55"/>
      <c r="AQ1194" s="55"/>
      <c r="AR1194" s="55"/>
      <c r="AS1194" s="55"/>
      <c r="AT1194" s="55"/>
      <c r="AU1194" s="55"/>
      <c r="AV1194" s="55"/>
      <c r="AW1194" s="55"/>
    </row>
    <row r="1195" spans="27:49" x14ac:dyDescent="0.25">
      <c r="AA1195" s="55"/>
      <c r="AB1195" s="55"/>
      <c r="AC1195" s="55"/>
      <c r="AD1195" s="55"/>
      <c r="AE1195" s="55"/>
      <c r="AH1195" s="55"/>
      <c r="AI1195" s="55"/>
      <c r="AJ1195" s="55"/>
      <c r="AK1195" s="55"/>
      <c r="AL1195" s="55"/>
      <c r="AM1195" s="55"/>
      <c r="AN1195" s="55"/>
      <c r="AO1195" s="55"/>
      <c r="AP1195" s="55"/>
      <c r="AQ1195" s="55"/>
      <c r="AR1195" s="55"/>
      <c r="AS1195" s="55"/>
      <c r="AT1195" s="55"/>
      <c r="AU1195" s="55"/>
      <c r="AV1195" s="55"/>
      <c r="AW1195" s="55"/>
    </row>
    <row r="1196" spans="27:49" x14ac:dyDescent="0.25">
      <c r="AA1196" s="55"/>
      <c r="AB1196" s="55"/>
      <c r="AC1196" s="55"/>
      <c r="AD1196" s="55"/>
      <c r="AE1196" s="55"/>
      <c r="AH1196" s="55"/>
      <c r="AI1196" s="55"/>
      <c r="AJ1196" s="55"/>
      <c r="AK1196" s="55"/>
      <c r="AL1196" s="55"/>
      <c r="AM1196" s="55"/>
      <c r="AN1196" s="55"/>
      <c r="AO1196" s="55"/>
      <c r="AP1196" s="55"/>
      <c r="AQ1196" s="55"/>
      <c r="AR1196" s="55"/>
      <c r="AS1196" s="55"/>
      <c r="AT1196" s="55"/>
      <c r="AU1196" s="55"/>
      <c r="AV1196" s="55"/>
      <c r="AW1196" s="55"/>
    </row>
    <row r="1197" spans="27:49" x14ac:dyDescent="0.25">
      <c r="AA1197" s="55"/>
      <c r="AB1197" s="55"/>
      <c r="AC1197" s="55"/>
      <c r="AD1197" s="55"/>
      <c r="AE1197" s="55"/>
      <c r="AH1197" s="55"/>
      <c r="AI1197" s="55"/>
      <c r="AJ1197" s="55"/>
      <c r="AK1197" s="55"/>
      <c r="AL1197" s="55"/>
      <c r="AM1197" s="55"/>
      <c r="AN1197" s="55"/>
      <c r="AO1197" s="55"/>
      <c r="AP1197" s="55"/>
      <c r="AQ1197" s="55"/>
      <c r="AR1197" s="55"/>
      <c r="AS1197" s="55"/>
      <c r="AT1197" s="55"/>
      <c r="AU1197" s="55"/>
      <c r="AV1197" s="55"/>
      <c r="AW1197" s="55"/>
    </row>
    <row r="1198" spans="27:49" x14ac:dyDescent="0.25">
      <c r="AA1198" s="55"/>
      <c r="AB1198" s="55"/>
      <c r="AC1198" s="55"/>
      <c r="AD1198" s="55"/>
      <c r="AE1198" s="55"/>
      <c r="AH1198" s="55"/>
      <c r="AI1198" s="55"/>
      <c r="AJ1198" s="55"/>
      <c r="AK1198" s="55"/>
      <c r="AL1198" s="55"/>
      <c r="AM1198" s="55"/>
      <c r="AN1198" s="55"/>
      <c r="AO1198" s="55"/>
      <c r="AP1198" s="55"/>
      <c r="AQ1198" s="55"/>
      <c r="AR1198" s="55"/>
      <c r="AS1198" s="55"/>
      <c r="AT1198" s="55"/>
      <c r="AU1198" s="55"/>
      <c r="AV1198" s="55"/>
      <c r="AW1198" s="55"/>
    </row>
    <row r="1199" spans="27:49" x14ac:dyDescent="0.25">
      <c r="AA1199" s="55"/>
      <c r="AB1199" s="55"/>
      <c r="AC1199" s="55"/>
      <c r="AD1199" s="55"/>
      <c r="AE1199" s="55"/>
      <c r="AH1199" s="55"/>
      <c r="AI1199" s="55"/>
      <c r="AJ1199" s="55"/>
      <c r="AK1199" s="55"/>
      <c r="AL1199" s="55"/>
      <c r="AM1199" s="55"/>
      <c r="AN1199" s="55"/>
      <c r="AO1199" s="55"/>
      <c r="AP1199" s="55"/>
      <c r="AQ1199" s="55"/>
      <c r="AR1199" s="55"/>
      <c r="AS1199" s="55"/>
      <c r="AT1199" s="55"/>
      <c r="AU1199" s="55"/>
      <c r="AV1199" s="55"/>
      <c r="AW1199" s="55"/>
    </row>
    <row r="1200" spans="27:49" x14ac:dyDescent="0.25">
      <c r="AA1200" s="55"/>
      <c r="AB1200" s="55"/>
      <c r="AC1200" s="55"/>
      <c r="AD1200" s="55"/>
      <c r="AE1200" s="55"/>
      <c r="AH1200" s="55"/>
      <c r="AI1200" s="55"/>
      <c r="AJ1200" s="55"/>
      <c r="AK1200" s="55"/>
      <c r="AL1200" s="55"/>
      <c r="AM1200" s="55"/>
      <c r="AN1200" s="55"/>
      <c r="AO1200" s="55"/>
      <c r="AP1200" s="55"/>
      <c r="AQ1200" s="55"/>
      <c r="AR1200" s="55"/>
      <c r="AS1200" s="55"/>
      <c r="AT1200" s="55"/>
      <c r="AU1200" s="55"/>
      <c r="AV1200" s="55"/>
      <c r="AW1200" s="55"/>
    </row>
    <row r="1201" spans="27:49" x14ac:dyDescent="0.25">
      <c r="AA1201" s="55"/>
      <c r="AB1201" s="55"/>
      <c r="AC1201" s="55"/>
      <c r="AD1201" s="55"/>
      <c r="AE1201" s="55"/>
      <c r="AH1201" s="55"/>
      <c r="AI1201" s="55"/>
      <c r="AJ1201" s="55"/>
      <c r="AK1201" s="55"/>
      <c r="AL1201" s="55"/>
      <c r="AM1201" s="55"/>
      <c r="AN1201" s="55"/>
      <c r="AO1201" s="55"/>
      <c r="AP1201" s="55"/>
      <c r="AQ1201" s="55"/>
      <c r="AR1201" s="55"/>
      <c r="AS1201" s="55"/>
      <c r="AT1201" s="55"/>
      <c r="AU1201" s="55"/>
      <c r="AV1201" s="55"/>
      <c r="AW1201" s="55"/>
    </row>
    <row r="1202" spans="27:49" x14ac:dyDescent="0.25">
      <c r="AA1202" s="55"/>
      <c r="AB1202" s="55"/>
      <c r="AC1202" s="55"/>
      <c r="AD1202" s="55"/>
      <c r="AE1202" s="55"/>
      <c r="AH1202" s="55"/>
      <c r="AI1202" s="55"/>
      <c r="AJ1202" s="55"/>
      <c r="AK1202" s="55"/>
      <c r="AL1202" s="55"/>
      <c r="AM1202" s="55"/>
      <c r="AN1202" s="55"/>
      <c r="AO1202" s="55"/>
      <c r="AP1202" s="55"/>
      <c r="AQ1202" s="55"/>
      <c r="AR1202" s="55"/>
      <c r="AS1202" s="55"/>
      <c r="AT1202" s="55"/>
      <c r="AU1202" s="55"/>
      <c r="AV1202" s="55"/>
      <c r="AW1202" s="55"/>
    </row>
    <row r="1203" spans="27:49" x14ac:dyDescent="0.25">
      <c r="AA1203" s="55"/>
      <c r="AB1203" s="55"/>
      <c r="AC1203" s="55"/>
      <c r="AD1203" s="55"/>
      <c r="AE1203" s="55"/>
      <c r="AH1203" s="55"/>
      <c r="AI1203" s="55"/>
      <c r="AJ1203" s="55"/>
      <c r="AK1203" s="55"/>
      <c r="AL1203" s="55"/>
      <c r="AM1203" s="55"/>
      <c r="AN1203" s="55"/>
      <c r="AO1203" s="55"/>
      <c r="AP1203" s="55"/>
      <c r="AQ1203" s="55"/>
      <c r="AR1203" s="55"/>
      <c r="AS1203" s="55"/>
      <c r="AT1203" s="55"/>
      <c r="AU1203" s="55"/>
      <c r="AV1203" s="55"/>
      <c r="AW1203" s="55"/>
    </row>
    <row r="1204" spans="27:49" x14ac:dyDescent="0.25">
      <c r="AA1204" s="55"/>
      <c r="AB1204" s="55"/>
      <c r="AC1204" s="55"/>
      <c r="AD1204" s="55"/>
      <c r="AE1204" s="55"/>
      <c r="AH1204" s="55"/>
      <c r="AI1204" s="55"/>
      <c r="AJ1204" s="55"/>
      <c r="AK1204" s="55"/>
      <c r="AL1204" s="55"/>
      <c r="AM1204" s="55"/>
      <c r="AN1204" s="55"/>
      <c r="AO1204" s="55"/>
      <c r="AP1204" s="55"/>
      <c r="AQ1204" s="55"/>
      <c r="AR1204" s="55"/>
      <c r="AS1204" s="55"/>
      <c r="AT1204" s="55"/>
      <c r="AU1204" s="55"/>
      <c r="AV1204" s="55"/>
      <c r="AW1204" s="55"/>
    </row>
    <row r="1205" spans="27:49" x14ac:dyDescent="0.25">
      <c r="AA1205" s="55"/>
      <c r="AB1205" s="55"/>
      <c r="AC1205" s="55"/>
      <c r="AD1205" s="55"/>
      <c r="AE1205" s="55"/>
      <c r="AH1205" s="55"/>
      <c r="AI1205" s="55"/>
      <c r="AJ1205" s="55"/>
      <c r="AK1205" s="55"/>
      <c r="AL1205" s="55"/>
      <c r="AM1205" s="55"/>
      <c r="AN1205" s="55"/>
      <c r="AO1205" s="55"/>
      <c r="AP1205" s="55"/>
      <c r="AQ1205" s="55"/>
      <c r="AR1205" s="55"/>
      <c r="AS1205" s="55"/>
      <c r="AT1205" s="55"/>
      <c r="AU1205" s="55"/>
      <c r="AV1205" s="55"/>
      <c r="AW1205" s="55"/>
    </row>
    <row r="1206" spans="27:49" x14ac:dyDescent="0.25">
      <c r="AA1206" s="55"/>
      <c r="AB1206" s="55"/>
      <c r="AC1206" s="55"/>
      <c r="AD1206" s="55"/>
      <c r="AE1206" s="55"/>
      <c r="AH1206" s="55"/>
      <c r="AI1206" s="55"/>
      <c r="AJ1206" s="55"/>
      <c r="AK1206" s="55"/>
      <c r="AL1206" s="55"/>
      <c r="AM1206" s="55"/>
      <c r="AN1206" s="55"/>
      <c r="AO1206" s="55"/>
      <c r="AP1206" s="55"/>
      <c r="AQ1206" s="55"/>
      <c r="AR1206" s="55"/>
      <c r="AS1206" s="55"/>
      <c r="AT1206" s="55"/>
      <c r="AU1206" s="55"/>
      <c r="AV1206" s="55"/>
      <c r="AW1206" s="55"/>
    </row>
    <row r="1207" spans="27:49" x14ac:dyDescent="0.25">
      <c r="AA1207" s="55"/>
      <c r="AB1207" s="55"/>
      <c r="AC1207" s="55"/>
      <c r="AD1207" s="55"/>
      <c r="AE1207" s="55"/>
      <c r="AH1207" s="55"/>
      <c r="AI1207" s="55"/>
      <c r="AJ1207" s="55"/>
      <c r="AK1207" s="55"/>
      <c r="AL1207" s="55"/>
      <c r="AM1207" s="55"/>
      <c r="AN1207" s="55"/>
      <c r="AO1207" s="55"/>
      <c r="AP1207" s="55"/>
      <c r="AQ1207" s="55"/>
      <c r="AR1207" s="55"/>
      <c r="AS1207" s="55"/>
      <c r="AT1207" s="55"/>
      <c r="AU1207" s="55"/>
      <c r="AV1207" s="55"/>
      <c r="AW1207" s="55"/>
    </row>
    <row r="1208" spans="27:49" x14ac:dyDescent="0.25">
      <c r="AA1208" s="55"/>
      <c r="AB1208" s="55"/>
      <c r="AC1208" s="55"/>
      <c r="AD1208" s="55"/>
      <c r="AE1208" s="55"/>
      <c r="AH1208" s="55"/>
      <c r="AI1208" s="55"/>
      <c r="AJ1208" s="55"/>
      <c r="AK1208" s="55"/>
      <c r="AL1208" s="55"/>
      <c r="AM1208" s="55"/>
      <c r="AN1208" s="55"/>
      <c r="AO1208" s="55"/>
      <c r="AP1208" s="55"/>
      <c r="AQ1208" s="55"/>
      <c r="AR1208" s="55"/>
      <c r="AS1208" s="55"/>
      <c r="AT1208" s="55"/>
      <c r="AU1208" s="55"/>
      <c r="AV1208" s="55"/>
      <c r="AW1208" s="55"/>
    </row>
    <row r="1209" spans="27:49" x14ac:dyDescent="0.25">
      <c r="AA1209" s="55"/>
      <c r="AB1209" s="55"/>
      <c r="AC1209" s="55"/>
      <c r="AD1209" s="55"/>
      <c r="AE1209" s="55"/>
      <c r="AH1209" s="55"/>
      <c r="AI1209" s="55"/>
      <c r="AJ1209" s="55"/>
      <c r="AK1209" s="55"/>
      <c r="AL1209" s="55"/>
      <c r="AM1209" s="55"/>
      <c r="AN1209" s="55"/>
      <c r="AO1209" s="55"/>
      <c r="AP1209" s="55"/>
      <c r="AQ1209" s="55"/>
      <c r="AR1209" s="55"/>
      <c r="AS1209" s="55"/>
      <c r="AT1209" s="55"/>
      <c r="AU1209" s="55"/>
      <c r="AV1209" s="55"/>
      <c r="AW1209" s="55"/>
    </row>
    <row r="1210" spans="27:49" x14ac:dyDescent="0.25">
      <c r="AA1210" s="55"/>
      <c r="AB1210" s="55"/>
      <c r="AC1210" s="55"/>
      <c r="AD1210" s="55"/>
      <c r="AE1210" s="55"/>
      <c r="AH1210" s="55"/>
      <c r="AI1210" s="55"/>
      <c r="AJ1210" s="55"/>
      <c r="AK1210" s="55"/>
      <c r="AL1210" s="55"/>
      <c r="AM1210" s="55"/>
      <c r="AN1210" s="55"/>
      <c r="AO1210" s="55"/>
      <c r="AP1210" s="55"/>
      <c r="AQ1210" s="55"/>
      <c r="AR1210" s="55"/>
      <c r="AS1210" s="55"/>
      <c r="AT1210" s="55"/>
      <c r="AU1210" s="55"/>
      <c r="AV1210" s="55"/>
      <c r="AW1210" s="55"/>
    </row>
    <row r="1211" spans="27:49" x14ac:dyDescent="0.25">
      <c r="AA1211" s="55"/>
      <c r="AB1211" s="55"/>
      <c r="AC1211" s="55"/>
      <c r="AD1211" s="55"/>
      <c r="AE1211" s="55"/>
      <c r="AH1211" s="55"/>
      <c r="AI1211" s="55"/>
      <c r="AJ1211" s="55"/>
      <c r="AK1211" s="55"/>
      <c r="AL1211" s="55"/>
      <c r="AM1211" s="55"/>
      <c r="AN1211" s="55"/>
      <c r="AO1211" s="55"/>
      <c r="AP1211" s="55"/>
      <c r="AQ1211" s="55"/>
      <c r="AR1211" s="55"/>
      <c r="AS1211" s="55"/>
      <c r="AT1211" s="55"/>
      <c r="AU1211" s="55"/>
      <c r="AV1211" s="55"/>
      <c r="AW1211" s="55"/>
    </row>
    <row r="1212" spans="27:49" x14ac:dyDescent="0.25">
      <c r="AA1212" s="55"/>
      <c r="AB1212" s="55"/>
      <c r="AC1212" s="55"/>
      <c r="AD1212" s="55"/>
      <c r="AE1212" s="55"/>
      <c r="AH1212" s="55"/>
      <c r="AI1212" s="55"/>
      <c r="AJ1212" s="55"/>
      <c r="AK1212" s="55"/>
      <c r="AL1212" s="55"/>
      <c r="AM1212" s="55"/>
      <c r="AN1212" s="55"/>
      <c r="AO1212" s="55"/>
      <c r="AP1212" s="55"/>
      <c r="AQ1212" s="55"/>
      <c r="AR1212" s="55"/>
      <c r="AS1212" s="55"/>
      <c r="AT1212" s="55"/>
      <c r="AU1212" s="55"/>
      <c r="AV1212" s="55"/>
      <c r="AW1212" s="55"/>
    </row>
    <row r="1213" spans="27:49" x14ac:dyDescent="0.25">
      <c r="AA1213" s="55"/>
      <c r="AB1213" s="55"/>
      <c r="AC1213" s="55"/>
      <c r="AD1213" s="55"/>
      <c r="AE1213" s="55"/>
      <c r="AH1213" s="55"/>
      <c r="AI1213" s="55"/>
      <c r="AJ1213" s="55"/>
      <c r="AK1213" s="55"/>
      <c r="AL1213" s="55"/>
      <c r="AM1213" s="55"/>
      <c r="AN1213" s="55"/>
      <c r="AO1213" s="55"/>
      <c r="AP1213" s="55"/>
      <c r="AQ1213" s="55"/>
      <c r="AR1213" s="55"/>
      <c r="AS1213" s="55"/>
      <c r="AT1213" s="55"/>
      <c r="AU1213" s="55"/>
      <c r="AV1213" s="55"/>
      <c r="AW1213" s="55"/>
    </row>
    <row r="1214" spans="27:49" x14ac:dyDescent="0.25">
      <c r="AA1214" s="55"/>
      <c r="AB1214" s="55"/>
      <c r="AC1214" s="55"/>
      <c r="AD1214" s="55"/>
      <c r="AE1214" s="55"/>
      <c r="AH1214" s="55"/>
      <c r="AI1214" s="55"/>
      <c r="AJ1214" s="55"/>
      <c r="AK1214" s="55"/>
      <c r="AL1214" s="55"/>
      <c r="AM1214" s="55"/>
      <c r="AN1214" s="55"/>
      <c r="AO1214" s="55"/>
      <c r="AP1214" s="55"/>
      <c r="AQ1214" s="55"/>
      <c r="AR1214" s="55"/>
      <c r="AS1214" s="55"/>
      <c r="AT1214" s="55"/>
      <c r="AU1214" s="55"/>
      <c r="AV1214" s="55"/>
      <c r="AW1214" s="55"/>
    </row>
    <row r="1215" spans="27:49" x14ac:dyDescent="0.25">
      <c r="AA1215" s="55"/>
      <c r="AB1215" s="55"/>
      <c r="AC1215" s="55"/>
      <c r="AD1215" s="55"/>
      <c r="AE1215" s="55"/>
      <c r="AH1215" s="55"/>
      <c r="AI1215" s="55"/>
      <c r="AJ1215" s="55"/>
      <c r="AK1215" s="55"/>
      <c r="AL1215" s="55"/>
      <c r="AM1215" s="55"/>
      <c r="AN1215" s="55"/>
      <c r="AO1215" s="55"/>
      <c r="AP1215" s="55"/>
      <c r="AQ1215" s="55"/>
      <c r="AR1215" s="55"/>
      <c r="AS1215" s="55"/>
      <c r="AT1215" s="55"/>
      <c r="AU1215" s="55"/>
      <c r="AV1215" s="55"/>
      <c r="AW1215" s="55"/>
    </row>
    <row r="1216" spans="27:49" x14ac:dyDescent="0.25">
      <c r="AA1216" s="55"/>
      <c r="AB1216" s="55"/>
      <c r="AC1216" s="55"/>
      <c r="AD1216" s="55"/>
      <c r="AE1216" s="55"/>
      <c r="AH1216" s="55"/>
      <c r="AI1216" s="55"/>
      <c r="AJ1216" s="55"/>
      <c r="AK1216" s="55"/>
      <c r="AL1216" s="55"/>
      <c r="AM1216" s="55"/>
      <c r="AN1216" s="55"/>
      <c r="AO1216" s="55"/>
      <c r="AP1216" s="55"/>
      <c r="AQ1216" s="55"/>
      <c r="AR1216" s="55"/>
      <c r="AS1216" s="55"/>
      <c r="AT1216" s="55"/>
      <c r="AU1216" s="55"/>
      <c r="AV1216" s="55"/>
      <c r="AW1216" s="55"/>
    </row>
    <row r="1217" spans="27:49" x14ac:dyDescent="0.25">
      <c r="AA1217" s="55"/>
      <c r="AB1217" s="55"/>
      <c r="AC1217" s="55"/>
      <c r="AD1217" s="55"/>
      <c r="AE1217" s="55"/>
      <c r="AH1217" s="55"/>
      <c r="AI1217" s="55"/>
      <c r="AJ1217" s="55"/>
      <c r="AK1217" s="55"/>
      <c r="AL1217" s="55"/>
      <c r="AM1217" s="55"/>
      <c r="AN1217" s="55"/>
      <c r="AO1217" s="55"/>
      <c r="AP1217" s="55"/>
      <c r="AQ1217" s="55"/>
      <c r="AR1217" s="55"/>
      <c r="AS1217" s="55"/>
      <c r="AT1217" s="55"/>
      <c r="AU1217" s="55"/>
      <c r="AV1217" s="55"/>
      <c r="AW1217" s="55"/>
    </row>
    <row r="1218" spans="27:49" x14ac:dyDescent="0.25">
      <c r="AA1218" s="55"/>
      <c r="AB1218" s="55"/>
      <c r="AC1218" s="55"/>
      <c r="AD1218" s="55"/>
      <c r="AE1218" s="55"/>
      <c r="AH1218" s="55"/>
      <c r="AI1218" s="55"/>
      <c r="AJ1218" s="55"/>
      <c r="AK1218" s="55"/>
      <c r="AL1218" s="55"/>
      <c r="AM1218" s="55"/>
      <c r="AN1218" s="55"/>
      <c r="AO1218" s="55"/>
      <c r="AP1218" s="55"/>
      <c r="AQ1218" s="55"/>
      <c r="AR1218" s="55"/>
      <c r="AS1218" s="55"/>
      <c r="AT1218" s="55"/>
      <c r="AU1218" s="55"/>
      <c r="AV1218" s="55"/>
      <c r="AW1218" s="55"/>
    </row>
    <row r="1219" spans="27:49" x14ac:dyDescent="0.25">
      <c r="AA1219" s="55"/>
      <c r="AB1219" s="55"/>
      <c r="AC1219" s="55"/>
      <c r="AD1219" s="55"/>
      <c r="AE1219" s="55"/>
      <c r="AH1219" s="55"/>
      <c r="AI1219" s="55"/>
      <c r="AJ1219" s="55"/>
      <c r="AK1219" s="55"/>
      <c r="AL1219" s="55"/>
      <c r="AM1219" s="55"/>
      <c r="AN1219" s="55"/>
      <c r="AO1219" s="55"/>
      <c r="AP1219" s="55"/>
      <c r="AQ1219" s="55"/>
      <c r="AR1219" s="55"/>
      <c r="AS1219" s="55"/>
      <c r="AT1219" s="55"/>
      <c r="AU1219" s="55"/>
      <c r="AV1219" s="55"/>
      <c r="AW1219" s="55"/>
    </row>
    <row r="1220" spans="27:49" x14ac:dyDescent="0.25">
      <c r="AA1220" s="55"/>
      <c r="AB1220" s="55"/>
      <c r="AC1220" s="55"/>
      <c r="AD1220" s="55"/>
      <c r="AE1220" s="55"/>
      <c r="AH1220" s="55"/>
      <c r="AI1220" s="55"/>
      <c r="AJ1220" s="55"/>
      <c r="AK1220" s="55"/>
      <c r="AL1220" s="55"/>
      <c r="AM1220" s="55"/>
      <c r="AN1220" s="55"/>
      <c r="AO1220" s="55"/>
      <c r="AP1220" s="55"/>
      <c r="AQ1220" s="55"/>
      <c r="AR1220" s="55"/>
      <c r="AS1220" s="55"/>
      <c r="AT1220" s="55"/>
      <c r="AU1220" s="55"/>
      <c r="AV1220" s="55"/>
      <c r="AW1220" s="55"/>
    </row>
    <row r="1221" spans="27:49" x14ac:dyDescent="0.25">
      <c r="AA1221" s="55"/>
      <c r="AB1221" s="55"/>
      <c r="AC1221" s="55"/>
      <c r="AD1221" s="55"/>
      <c r="AE1221" s="55"/>
      <c r="AH1221" s="55"/>
      <c r="AI1221" s="55"/>
      <c r="AJ1221" s="55"/>
      <c r="AK1221" s="55"/>
      <c r="AL1221" s="55"/>
      <c r="AM1221" s="55"/>
      <c r="AN1221" s="55"/>
      <c r="AO1221" s="55"/>
      <c r="AP1221" s="55"/>
      <c r="AQ1221" s="55"/>
      <c r="AR1221" s="55"/>
      <c r="AS1221" s="55"/>
      <c r="AT1221" s="55"/>
      <c r="AU1221" s="55"/>
      <c r="AV1221" s="55"/>
      <c r="AW1221" s="55"/>
    </row>
    <row r="1222" spans="27:49" x14ac:dyDescent="0.25">
      <c r="AA1222" s="55"/>
      <c r="AB1222" s="55"/>
      <c r="AC1222" s="55"/>
      <c r="AD1222" s="55"/>
      <c r="AE1222" s="55"/>
      <c r="AH1222" s="55"/>
      <c r="AI1222" s="55"/>
      <c r="AJ1222" s="55"/>
      <c r="AK1222" s="55"/>
      <c r="AL1222" s="55"/>
      <c r="AM1222" s="55"/>
      <c r="AN1222" s="55"/>
      <c r="AO1222" s="55"/>
      <c r="AP1222" s="55"/>
      <c r="AQ1222" s="55"/>
      <c r="AR1222" s="55"/>
      <c r="AS1222" s="55"/>
      <c r="AT1222" s="55"/>
      <c r="AU1222" s="55"/>
      <c r="AV1222" s="55"/>
      <c r="AW1222" s="55"/>
    </row>
    <row r="1223" spans="27:49" x14ac:dyDescent="0.25">
      <c r="AA1223" s="55"/>
      <c r="AB1223" s="55"/>
      <c r="AC1223" s="55"/>
      <c r="AD1223" s="55"/>
      <c r="AE1223" s="55"/>
      <c r="AH1223" s="55"/>
      <c r="AI1223" s="55"/>
      <c r="AJ1223" s="55"/>
      <c r="AK1223" s="55"/>
      <c r="AL1223" s="55"/>
      <c r="AM1223" s="55"/>
      <c r="AN1223" s="55"/>
      <c r="AO1223" s="55"/>
      <c r="AP1223" s="55"/>
      <c r="AQ1223" s="55"/>
      <c r="AR1223" s="55"/>
      <c r="AS1223" s="55"/>
      <c r="AT1223" s="55"/>
      <c r="AU1223" s="55"/>
      <c r="AV1223" s="55"/>
      <c r="AW1223" s="55"/>
    </row>
    <row r="1224" spans="27:49" x14ac:dyDescent="0.25">
      <c r="AA1224" s="55"/>
      <c r="AB1224" s="55"/>
      <c r="AC1224" s="55"/>
      <c r="AD1224" s="55"/>
      <c r="AE1224" s="55"/>
      <c r="AH1224" s="55"/>
      <c r="AI1224" s="55"/>
      <c r="AJ1224" s="55"/>
      <c r="AK1224" s="55"/>
      <c r="AL1224" s="55"/>
      <c r="AM1224" s="55"/>
      <c r="AN1224" s="55"/>
      <c r="AO1224" s="55"/>
      <c r="AP1224" s="55"/>
      <c r="AQ1224" s="55"/>
      <c r="AR1224" s="55"/>
      <c r="AS1224" s="55"/>
      <c r="AT1224" s="55"/>
      <c r="AU1224" s="55"/>
      <c r="AV1224" s="55"/>
      <c r="AW1224" s="55"/>
    </row>
    <row r="1225" spans="27:49" x14ac:dyDescent="0.25">
      <c r="AA1225" s="55"/>
      <c r="AB1225" s="55"/>
      <c r="AC1225" s="55"/>
      <c r="AD1225" s="55"/>
      <c r="AE1225" s="55"/>
      <c r="AH1225" s="55"/>
      <c r="AI1225" s="55"/>
      <c r="AJ1225" s="55"/>
      <c r="AK1225" s="55"/>
      <c r="AL1225" s="55"/>
      <c r="AM1225" s="55"/>
      <c r="AN1225" s="55"/>
      <c r="AO1225" s="55"/>
      <c r="AP1225" s="55"/>
      <c r="AQ1225" s="55"/>
      <c r="AR1225" s="55"/>
      <c r="AS1225" s="55"/>
      <c r="AT1225" s="55"/>
      <c r="AU1225" s="55"/>
      <c r="AV1225" s="55"/>
      <c r="AW1225" s="55"/>
    </row>
    <row r="1226" spans="27:49" x14ac:dyDescent="0.25">
      <c r="AA1226" s="55"/>
      <c r="AB1226" s="55"/>
      <c r="AC1226" s="55"/>
      <c r="AD1226" s="55"/>
      <c r="AE1226" s="55"/>
      <c r="AH1226" s="55"/>
      <c r="AI1226" s="55"/>
      <c r="AJ1226" s="55"/>
      <c r="AK1226" s="55"/>
      <c r="AL1226" s="55"/>
      <c r="AM1226" s="55"/>
      <c r="AN1226" s="55"/>
      <c r="AO1226" s="55"/>
      <c r="AP1226" s="55"/>
      <c r="AQ1226" s="55"/>
      <c r="AR1226" s="55"/>
      <c r="AS1226" s="55"/>
      <c r="AT1226" s="55"/>
      <c r="AU1226" s="55"/>
      <c r="AV1226" s="55"/>
      <c r="AW1226" s="55"/>
    </row>
    <row r="1227" spans="27:49" x14ac:dyDescent="0.25">
      <c r="AA1227" s="55"/>
      <c r="AB1227" s="55"/>
      <c r="AC1227" s="55"/>
      <c r="AD1227" s="55"/>
      <c r="AE1227" s="55"/>
      <c r="AH1227" s="55"/>
      <c r="AI1227" s="55"/>
      <c r="AJ1227" s="55"/>
      <c r="AK1227" s="55"/>
      <c r="AL1227" s="55"/>
      <c r="AM1227" s="55"/>
      <c r="AN1227" s="55"/>
      <c r="AO1227" s="55"/>
      <c r="AP1227" s="55"/>
      <c r="AQ1227" s="55"/>
      <c r="AR1227" s="55"/>
      <c r="AS1227" s="55"/>
      <c r="AT1227" s="55"/>
      <c r="AU1227" s="55"/>
      <c r="AV1227" s="55"/>
      <c r="AW1227" s="55"/>
    </row>
    <row r="1228" spans="27:49" x14ac:dyDescent="0.25">
      <c r="AA1228" s="55"/>
      <c r="AB1228" s="55"/>
      <c r="AC1228" s="55"/>
      <c r="AD1228" s="55"/>
      <c r="AE1228" s="55"/>
      <c r="AH1228" s="55"/>
      <c r="AI1228" s="55"/>
      <c r="AJ1228" s="55"/>
      <c r="AK1228" s="55"/>
      <c r="AL1228" s="55"/>
      <c r="AM1228" s="55"/>
      <c r="AN1228" s="55"/>
      <c r="AO1228" s="55"/>
      <c r="AP1228" s="55"/>
      <c r="AQ1228" s="55"/>
      <c r="AR1228" s="55"/>
      <c r="AS1228" s="55"/>
      <c r="AT1228" s="55"/>
      <c r="AU1228" s="55"/>
      <c r="AV1228" s="55"/>
      <c r="AW1228" s="55"/>
    </row>
    <row r="1229" spans="27:49" x14ac:dyDescent="0.25">
      <c r="AA1229" s="55"/>
      <c r="AB1229" s="55"/>
      <c r="AC1229" s="55"/>
      <c r="AD1229" s="55"/>
      <c r="AE1229" s="55"/>
      <c r="AH1229" s="55"/>
      <c r="AI1229" s="55"/>
      <c r="AJ1229" s="55"/>
      <c r="AK1229" s="55"/>
      <c r="AL1229" s="55"/>
      <c r="AM1229" s="55"/>
      <c r="AN1229" s="55"/>
      <c r="AO1229" s="55"/>
      <c r="AP1229" s="55"/>
      <c r="AQ1229" s="55"/>
      <c r="AR1229" s="55"/>
      <c r="AS1229" s="55"/>
      <c r="AT1229" s="55"/>
      <c r="AU1229" s="55"/>
      <c r="AV1229" s="55"/>
      <c r="AW1229" s="55"/>
    </row>
    <row r="1230" spans="27:49" x14ac:dyDescent="0.25">
      <c r="AA1230" s="55"/>
      <c r="AB1230" s="55"/>
      <c r="AC1230" s="55"/>
      <c r="AD1230" s="55"/>
      <c r="AE1230" s="55"/>
      <c r="AH1230" s="55"/>
      <c r="AI1230" s="55"/>
      <c r="AJ1230" s="55"/>
      <c r="AK1230" s="55"/>
      <c r="AL1230" s="55"/>
      <c r="AM1230" s="55"/>
      <c r="AN1230" s="55"/>
      <c r="AO1230" s="55"/>
      <c r="AP1230" s="55"/>
      <c r="AQ1230" s="55"/>
      <c r="AR1230" s="55"/>
      <c r="AS1230" s="55"/>
      <c r="AT1230" s="55"/>
      <c r="AU1230" s="55"/>
      <c r="AV1230" s="55"/>
      <c r="AW1230" s="55"/>
    </row>
    <row r="1231" spans="27:49" x14ac:dyDescent="0.25">
      <c r="AA1231" s="55"/>
      <c r="AB1231" s="55"/>
      <c r="AC1231" s="55"/>
      <c r="AD1231" s="55"/>
      <c r="AE1231" s="55"/>
      <c r="AH1231" s="55"/>
      <c r="AI1231" s="55"/>
      <c r="AJ1231" s="55"/>
      <c r="AK1231" s="55"/>
      <c r="AL1231" s="55"/>
      <c r="AM1231" s="55"/>
      <c r="AN1231" s="55"/>
      <c r="AO1231" s="55"/>
      <c r="AP1231" s="55"/>
      <c r="AQ1231" s="55"/>
      <c r="AR1231" s="55"/>
      <c r="AS1231" s="55"/>
      <c r="AT1231" s="55"/>
      <c r="AU1231" s="55"/>
      <c r="AV1231" s="55"/>
      <c r="AW1231" s="55"/>
    </row>
    <row r="1232" spans="27:49" x14ac:dyDescent="0.25">
      <c r="AA1232" s="55"/>
      <c r="AB1232" s="55"/>
      <c r="AC1232" s="55"/>
      <c r="AD1232" s="55"/>
      <c r="AE1232" s="55"/>
      <c r="AH1232" s="55"/>
      <c r="AI1232" s="55"/>
      <c r="AJ1232" s="55"/>
      <c r="AK1232" s="55"/>
      <c r="AL1232" s="55"/>
      <c r="AM1232" s="55"/>
      <c r="AN1232" s="55"/>
      <c r="AO1232" s="55"/>
      <c r="AP1232" s="55"/>
      <c r="AQ1232" s="55"/>
      <c r="AR1232" s="55"/>
      <c r="AS1232" s="55"/>
      <c r="AT1232" s="55"/>
      <c r="AU1232" s="55"/>
      <c r="AV1232" s="55"/>
      <c r="AW1232" s="55"/>
    </row>
    <row r="1233" spans="27:49" x14ac:dyDescent="0.25">
      <c r="AA1233" s="55"/>
      <c r="AB1233" s="55"/>
      <c r="AC1233" s="55"/>
      <c r="AD1233" s="55"/>
      <c r="AE1233" s="55"/>
      <c r="AH1233" s="55"/>
      <c r="AI1233" s="55"/>
      <c r="AJ1233" s="55"/>
      <c r="AK1233" s="55"/>
      <c r="AL1233" s="55"/>
      <c r="AM1233" s="55"/>
      <c r="AN1233" s="55"/>
      <c r="AO1233" s="55"/>
      <c r="AP1233" s="55"/>
      <c r="AQ1233" s="55"/>
      <c r="AR1233" s="55"/>
      <c r="AS1233" s="55"/>
      <c r="AT1233" s="55"/>
      <c r="AU1233" s="55"/>
      <c r="AV1233" s="55"/>
      <c r="AW1233" s="55"/>
    </row>
    <row r="1234" spans="27:49" x14ac:dyDescent="0.25">
      <c r="AA1234" s="55"/>
      <c r="AB1234" s="55"/>
      <c r="AC1234" s="55"/>
      <c r="AD1234" s="55"/>
      <c r="AE1234" s="55"/>
      <c r="AH1234" s="55"/>
      <c r="AI1234" s="55"/>
      <c r="AJ1234" s="55"/>
      <c r="AK1234" s="55"/>
      <c r="AL1234" s="55"/>
      <c r="AM1234" s="55"/>
      <c r="AN1234" s="55"/>
      <c r="AO1234" s="55"/>
      <c r="AP1234" s="55"/>
      <c r="AQ1234" s="55"/>
      <c r="AR1234" s="55"/>
      <c r="AS1234" s="55"/>
      <c r="AT1234" s="55"/>
      <c r="AU1234" s="55"/>
      <c r="AV1234" s="55"/>
      <c r="AW1234" s="55"/>
    </row>
    <row r="1235" spans="27:49" x14ac:dyDescent="0.25">
      <c r="AA1235" s="55"/>
      <c r="AB1235" s="55"/>
      <c r="AC1235" s="55"/>
      <c r="AD1235" s="55"/>
      <c r="AE1235" s="55"/>
      <c r="AH1235" s="55"/>
      <c r="AI1235" s="55"/>
      <c r="AJ1235" s="55"/>
      <c r="AK1235" s="55"/>
      <c r="AL1235" s="55"/>
      <c r="AM1235" s="55"/>
      <c r="AN1235" s="55"/>
      <c r="AO1235" s="55"/>
      <c r="AP1235" s="55"/>
      <c r="AQ1235" s="55"/>
      <c r="AR1235" s="55"/>
      <c r="AS1235" s="55"/>
      <c r="AT1235" s="55"/>
      <c r="AU1235" s="55"/>
      <c r="AV1235" s="55"/>
      <c r="AW1235" s="55"/>
    </row>
    <row r="1236" spans="27:49" x14ac:dyDescent="0.25">
      <c r="AA1236" s="55"/>
      <c r="AB1236" s="55"/>
      <c r="AC1236" s="55"/>
      <c r="AD1236" s="55"/>
      <c r="AE1236" s="55"/>
      <c r="AH1236" s="55"/>
      <c r="AI1236" s="55"/>
      <c r="AJ1236" s="55"/>
      <c r="AK1236" s="55"/>
      <c r="AL1236" s="55"/>
      <c r="AM1236" s="55"/>
      <c r="AN1236" s="55"/>
      <c r="AO1236" s="55"/>
      <c r="AP1236" s="55"/>
      <c r="AQ1236" s="55"/>
      <c r="AR1236" s="55"/>
      <c r="AS1236" s="55"/>
      <c r="AT1236" s="55"/>
      <c r="AU1236" s="55"/>
      <c r="AV1236" s="55"/>
      <c r="AW1236" s="55"/>
    </row>
    <row r="1237" spans="27:49" x14ac:dyDescent="0.25">
      <c r="AA1237" s="55"/>
      <c r="AB1237" s="55"/>
      <c r="AC1237" s="55"/>
      <c r="AD1237" s="55"/>
      <c r="AE1237" s="55"/>
      <c r="AH1237" s="55"/>
      <c r="AI1237" s="55"/>
      <c r="AJ1237" s="55"/>
      <c r="AK1237" s="55"/>
      <c r="AL1237" s="55"/>
      <c r="AM1237" s="55"/>
      <c r="AN1237" s="55"/>
      <c r="AO1237" s="55"/>
      <c r="AP1237" s="55"/>
      <c r="AQ1237" s="55"/>
      <c r="AR1237" s="55"/>
      <c r="AS1237" s="55"/>
      <c r="AT1237" s="55"/>
      <c r="AU1237" s="55"/>
      <c r="AV1237" s="55"/>
      <c r="AW1237" s="55"/>
    </row>
    <row r="1238" spans="27:49" x14ac:dyDescent="0.25">
      <c r="AA1238" s="55"/>
      <c r="AB1238" s="55"/>
      <c r="AC1238" s="55"/>
      <c r="AD1238" s="55"/>
      <c r="AE1238" s="55"/>
      <c r="AH1238" s="55"/>
      <c r="AI1238" s="55"/>
      <c r="AJ1238" s="55"/>
      <c r="AK1238" s="55"/>
      <c r="AL1238" s="55"/>
      <c r="AM1238" s="55"/>
      <c r="AN1238" s="55"/>
      <c r="AO1238" s="55"/>
      <c r="AP1238" s="55"/>
      <c r="AQ1238" s="55"/>
      <c r="AR1238" s="55"/>
      <c r="AS1238" s="55"/>
      <c r="AT1238" s="55"/>
      <c r="AU1238" s="55"/>
      <c r="AV1238" s="55"/>
      <c r="AW1238" s="55"/>
    </row>
    <row r="1239" spans="27:49" x14ac:dyDescent="0.25">
      <c r="AA1239" s="55"/>
      <c r="AB1239" s="55"/>
      <c r="AC1239" s="55"/>
      <c r="AD1239" s="55"/>
      <c r="AE1239" s="55"/>
      <c r="AH1239" s="55"/>
      <c r="AI1239" s="55"/>
      <c r="AJ1239" s="55"/>
      <c r="AK1239" s="55"/>
      <c r="AL1239" s="55"/>
      <c r="AM1239" s="55"/>
      <c r="AN1239" s="55"/>
      <c r="AO1239" s="55"/>
      <c r="AP1239" s="55"/>
      <c r="AQ1239" s="55"/>
      <c r="AR1239" s="55"/>
      <c r="AS1239" s="55"/>
      <c r="AT1239" s="55"/>
      <c r="AU1239" s="55"/>
      <c r="AV1239" s="55"/>
      <c r="AW1239" s="55"/>
    </row>
    <row r="1240" spans="27:49" x14ac:dyDescent="0.25">
      <c r="AA1240" s="55"/>
      <c r="AB1240" s="55"/>
      <c r="AC1240" s="55"/>
      <c r="AD1240" s="55"/>
      <c r="AE1240" s="55"/>
      <c r="AH1240" s="55"/>
      <c r="AI1240" s="55"/>
      <c r="AJ1240" s="55"/>
      <c r="AK1240" s="55"/>
      <c r="AL1240" s="55"/>
      <c r="AM1240" s="55"/>
      <c r="AN1240" s="55"/>
      <c r="AO1240" s="55"/>
      <c r="AP1240" s="55"/>
      <c r="AQ1240" s="55"/>
      <c r="AR1240" s="55"/>
      <c r="AS1240" s="55"/>
      <c r="AT1240" s="55"/>
      <c r="AU1240" s="55"/>
      <c r="AV1240" s="55"/>
      <c r="AW1240" s="55"/>
    </row>
    <row r="1241" spans="27:49" x14ac:dyDescent="0.25">
      <c r="AA1241" s="55"/>
      <c r="AB1241" s="55"/>
      <c r="AC1241" s="55"/>
      <c r="AD1241" s="55"/>
      <c r="AE1241" s="55"/>
      <c r="AH1241" s="55"/>
      <c r="AI1241" s="55"/>
      <c r="AJ1241" s="55"/>
      <c r="AK1241" s="55"/>
      <c r="AL1241" s="55"/>
      <c r="AM1241" s="55"/>
      <c r="AN1241" s="55"/>
      <c r="AO1241" s="55"/>
      <c r="AP1241" s="55"/>
      <c r="AQ1241" s="55"/>
      <c r="AR1241" s="55"/>
      <c r="AS1241" s="55"/>
      <c r="AT1241" s="55"/>
      <c r="AU1241" s="55"/>
      <c r="AV1241" s="55"/>
      <c r="AW1241" s="55"/>
    </row>
    <row r="1242" spans="27:49" x14ac:dyDescent="0.25">
      <c r="AA1242" s="55"/>
      <c r="AB1242" s="55"/>
      <c r="AC1242" s="55"/>
      <c r="AD1242" s="55"/>
      <c r="AE1242" s="55"/>
      <c r="AH1242" s="55"/>
      <c r="AI1242" s="55"/>
      <c r="AJ1242" s="55"/>
      <c r="AK1242" s="55"/>
      <c r="AL1242" s="55"/>
      <c r="AM1242" s="55"/>
      <c r="AN1242" s="55"/>
      <c r="AO1242" s="55"/>
      <c r="AP1242" s="55"/>
      <c r="AQ1242" s="55"/>
      <c r="AR1242" s="55"/>
      <c r="AS1242" s="55"/>
      <c r="AT1242" s="55"/>
      <c r="AU1242" s="55"/>
      <c r="AV1242" s="55"/>
      <c r="AW1242" s="55"/>
    </row>
    <row r="1243" spans="27:49" x14ac:dyDescent="0.25">
      <c r="AA1243" s="55"/>
      <c r="AB1243" s="55"/>
      <c r="AC1243" s="55"/>
      <c r="AD1243" s="55"/>
      <c r="AE1243" s="55"/>
      <c r="AH1243" s="55"/>
      <c r="AI1243" s="55"/>
      <c r="AJ1243" s="55"/>
      <c r="AK1243" s="55"/>
      <c r="AL1243" s="55"/>
      <c r="AM1243" s="55"/>
      <c r="AN1243" s="55"/>
      <c r="AO1243" s="55"/>
      <c r="AP1243" s="55"/>
      <c r="AQ1243" s="55"/>
      <c r="AR1243" s="55"/>
      <c r="AS1243" s="55"/>
      <c r="AT1243" s="55"/>
      <c r="AU1243" s="55"/>
      <c r="AV1243" s="55"/>
      <c r="AW1243" s="55"/>
    </row>
    <row r="1244" spans="27:49" x14ac:dyDescent="0.25">
      <c r="AA1244" s="55"/>
      <c r="AB1244" s="55"/>
      <c r="AC1244" s="55"/>
      <c r="AD1244" s="55"/>
      <c r="AE1244" s="55"/>
      <c r="AH1244" s="55"/>
      <c r="AI1244" s="55"/>
      <c r="AJ1244" s="55"/>
      <c r="AK1244" s="55"/>
      <c r="AL1244" s="55"/>
      <c r="AM1244" s="55"/>
      <c r="AN1244" s="55"/>
      <c r="AO1244" s="55"/>
      <c r="AP1244" s="55"/>
      <c r="AQ1244" s="55"/>
      <c r="AR1244" s="55"/>
      <c r="AS1244" s="55"/>
      <c r="AT1244" s="55"/>
      <c r="AU1244" s="55"/>
      <c r="AV1244" s="55"/>
      <c r="AW1244" s="55"/>
    </row>
    <row r="1245" spans="27:49" x14ac:dyDescent="0.25">
      <c r="AA1245" s="55"/>
      <c r="AB1245" s="55"/>
      <c r="AC1245" s="55"/>
      <c r="AD1245" s="55"/>
      <c r="AE1245" s="55"/>
      <c r="AH1245" s="55"/>
      <c r="AI1245" s="55"/>
      <c r="AJ1245" s="55"/>
      <c r="AK1245" s="55"/>
      <c r="AL1245" s="55"/>
      <c r="AM1245" s="55"/>
      <c r="AN1245" s="55"/>
      <c r="AO1245" s="55"/>
      <c r="AP1245" s="55"/>
      <c r="AQ1245" s="55"/>
      <c r="AR1245" s="55"/>
      <c r="AS1245" s="55"/>
      <c r="AT1245" s="55"/>
      <c r="AU1245" s="55"/>
      <c r="AV1245" s="55"/>
      <c r="AW1245" s="55"/>
    </row>
    <row r="1246" spans="27:49" x14ac:dyDescent="0.25">
      <c r="AA1246" s="55"/>
      <c r="AB1246" s="55"/>
      <c r="AC1246" s="55"/>
      <c r="AD1246" s="55"/>
      <c r="AE1246" s="55"/>
      <c r="AH1246" s="55"/>
      <c r="AI1246" s="55"/>
      <c r="AJ1246" s="55"/>
      <c r="AK1246" s="55"/>
      <c r="AL1246" s="55"/>
      <c r="AM1246" s="55"/>
      <c r="AN1246" s="55"/>
      <c r="AO1246" s="55"/>
      <c r="AP1246" s="55"/>
      <c r="AQ1246" s="55"/>
      <c r="AR1246" s="55"/>
      <c r="AS1246" s="55"/>
      <c r="AT1246" s="55"/>
      <c r="AU1246" s="55"/>
      <c r="AV1246" s="55"/>
      <c r="AW1246" s="55"/>
    </row>
    <row r="1247" spans="27:49" x14ac:dyDescent="0.25">
      <c r="AA1247" s="55"/>
      <c r="AB1247" s="55"/>
      <c r="AC1247" s="55"/>
      <c r="AD1247" s="55"/>
      <c r="AE1247" s="55"/>
      <c r="AH1247" s="55"/>
      <c r="AI1247" s="55"/>
      <c r="AJ1247" s="55"/>
      <c r="AK1247" s="55"/>
      <c r="AL1247" s="55"/>
      <c r="AM1247" s="55"/>
      <c r="AN1247" s="55"/>
      <c r="AO1247" s="55"/>
      <c r="AP1247" s="55"/>
      <c r="AQ1247" s="55"/>
      <c r="AR1247" s="55"/>
      <c r="AS1247" s="55"/>
      <c r="AT1247" s="55"/>
      <c r="AU1247" s="55"/>
      <c r="AV1247" s="55"/>
      <c r="AW1247" s="55"/>
    </row>
    <row r="1248" spans="27:49" x14ac:dyDescent="0.25">
      <c r="AA1248" s="55"/>
      <c r="AB1248" s="55"/>
      <c r="AC1248" s="55"/>
      <c r="AD1248" s="55"/>
      <c r="AE1248" s="55"/>
      <c r="AH1248" s="55"/>
      <c r="AI1248" s="55"/>
      <c r="AJ1248" s="55"/>
      <c r="AK1248" s="55"/>
      <c r="AL1248" s="55"/>
      <c r="AM1248" s="55"/>
      <c r="AN1248" s="55"/>
      <c r="AO1248" s="55"/>
      <c r="AP1248" s="55"/>
      <c r="AQ1248" s="55"/>
      <c r="AR1248" s="55"/>
      <c r="AS1248" s="55"/>
      <c r="AT1248" s="55"/>
      <c r="AU1248" s="55"/>
      <c r="AV1248" s="55"/>
      <c r="AW1248" s="55"/>
    </row>
    <row r="1249" spans="27:49" x14ac:dyDescent="0.25">
      <c r="AA1249" s="55"/>
      <c r="AB1249" s="55"/>
      <c r="AC1249" s="55"/>
      <c r="AD1249" s="55"/>
      <c r="AE1249" s="55"/>
      <c r="AH1249" s="55"/>
      <c r="AI1249" s="55"/>
      <c r="AJ1249" s="55"/>
      <c r="AK1249" s="55"/>
      <c r="AL1249" s="55"/>
      <c r="AM1249" s="55"/>
      <c r="AN1249" s="55"/>
      <c r="AO1249" s="55"/>
      <c r="AP1249" s="55"/>
      <c r="AQ1249" s="55"/>
      <c r="AR1249" s="55"/>
      <c r="AS1249" s="55"/>
      <c r="AT1249" s="55"/>
      <c r="AU1249" s="55"/>
      <c r="AV1249" s="55"/>
      <c r="AW1249" s="55"/>
    </row>
    <row r="1250" spans="27:49" x14ac:dyDescent="0.25">
      <c r="AA1250" s="55"/>
      <c r="AB1250" s="55"/>
      <c r="AC1250" s="55"/>
      <c r="AD1250" s="55"/>
      <c r="AE1250" s="55"/>
      <c r="AH1250" s="55"/>
      <c r="AI1250" s="55"/>
      <c r="AJ1250" s="55"/>
      <c r="AK1250" s="55"/>
      <c r="AL1250" s="55"/>
      <c r="AM1250" s="55"/>
      <c r="AN1250" s="55"/>
      <c r="AO1250" s="55"/>
      <c r="AP1250" s="55"/>
      <c r="AQ1250" s="55"/>
      <c r="AR1250" s="55"/>
      <c r="AS1250" s="55"/>
      <c r="AT1250" s="55"/>
      <c r="AU1250" s="55"/>
      <c r="AV1250" s="55"/>
      <c r="AW1250" s="55"/>
    </row>
    <row r="1251" spans="27:49" x14ac:dyDescent="0.25">
      <c r="AA1251" s="55"/>
      <c r="AB1251" s="55"/>
      <c r="AC1251" s="55"/>
      <c r="AD1251" s="55"/>
      <c r="AE1251" s="55"/>
      <c r="AH1251" s="55"/>
      <c r="AI1251" s="55"/>
      <c r="AJ1251" s="55"/>
      <c r="AK1251" s="55"/>
      <c r="AL1251" s="55"/>
      <c r="AM1251" s="55"/>
      <c r="AN1251" s="55"/>
      <c r="AO1251" s="55"/>
      <c r="AP1251" s="55"/>
      <c r="AQ1251" s="55"/>
      <c r="AR1251" s="55"/>
      <c r="AS1251" s="55"/>
      <c r="AT1251" s="55"/>
      <c r="AU1251" s="55"/>
      <c r="AV1251" s="55"/>
      <c r="AW1251" s="55"/>
    </row>
    <row r="1252" spans="27:49" x14ac:dyDescent="0.25">
      <c r="AA1252" s="55"/>
      <c r="AB1252" s="55"/>
      <c r="AC1252" s="55"/>
      <c r="AD1252" s="55"/>
      <c r="AE1252" s="55"/>
      <c r="AH1252" s="55"/>
      <c r="AI1252" s="55"/>
      <c r="AJ1252" s="55"/>
      <c r="AK1252" s="55"/>
      <c r="AL1252" s="55"/>
      <c r="AM1252" s="55"/>
      <c r="AN1252" s="55"/>
      <c r="AO1252" s="55"/>
      <c r="AP1252" s="55"/>
      <c r="AQ1252" s="55"/>
      <c r="AR1252" s="55"/>
      <c r="AS1252" s="55"/>
      <c r="AT1252" s="55"/>
      <c r="AU1252" s="55"/>
      <c r="AV1252" s="55"/>
      <c r="AW1252" s="55"/>
    </row>
    <row r="1253" spans="27:49" x14ac:dyDescent="0.25">
      <c r="AA1253" s="55"/>
      <c r="AB1253" s="55"/>
      <c r="AC1253" s="55"/>
      <c r="AD1253" s="55"/>
      <c r="AE1253" s="55"/>
      <c r="AH1253" s="55"/>
      <c r="AI1253" s="55"/>
      <c r="AJ1253" s="55"/>
      <c r="AK1253" s="55"/>
      <c r="AL1253" s="55"/>
      <c r="AM1253" s="55"/>
      <c r="AN1253" s="55"/>
      <c r="AO1253" s="55"/>
      <c r="AP1253" s="55"/>
      <c r="AQ1253" s="55"/>
      <c r="AR1253" s="55"/>
      <c r="AS1253" s="55"/>
      <c r="AT1253" s="55"/>
      <c r="AU1253" s="55"/>
      <c r="AV1253" s="55"/>
      <c r="AW1253" s="55"/>
    </row>
    <row r="1254" spans="27:49" x14ac:dyDescent="0.25">
      <c r="AA1254" s="55"/>
      <c r="AB1254" s="55"/>
      <c r="AC1254" s="55"/>
      <c r="AD1254" s="55"/>
      <c r="AE1254" s="55"/>
      <c r="AH1254" s="55"/>
      <c r="AI1254" s="55"/>
      <c r="AJ1254" s="55"/>
      <c r="AK1254" s="55"/>
      <c r="AL1254" s="55"/>
      <c r="AM1254" s="55"/>
      <c r="AN1254" s="55"/>
      <c r="AO1254" s="55"/>
      <c r="AP1254" s="55"/>
      <c r="AQ1254" s="55"/>
      <c r="AR1254" s="55"/>
      <c r="AS1254" s="55"/>
      <c r="AT1254" s="55"/>
      <c r="AU1254" s="55"/>
      <c r="AV1254" s="55"/>
      <c r="AW1254" s="55"/>
    </row>
    <row r="1255" spans="27:49" x14ac:dyDescent="0.25">
      <c r="AA1255" s="55"/>
      <c r="AB1255" s="55"/>
      <c r="AC1255" s="55"/>
      <c r="AD1255" s="55"/>
      <c r="AE1255" s="55"/>
      <c r="AH1255" s="55"/>
      <c r="AI1255" s="55"/>
      <c r="AJ1255" s="55"/>
      <c r="AK1255" s="55"/>
      <c r="AL1255" s="55"/>
      <c r="AM1255" s="55"/>
      <c r="AN1255" s="55"/>
      <c r="AO1255" s="55"/>
      <c r="AP1255" s="55"/>
      <c r="AQ1255" s="55"/>
      <c r="AR1255" s="55"/>
      <c r="AS1255" s="55"/>
      <c r="AT1255" s="55"/>
      <c r="AU1255" s="55"/>
      <c r="AV1255" s="55"/>
      <c r="AW1255" s="55"/>
    </row>
    <row r="1256" spans="27:49" x14ac:dyDescent="0.25">
      <c r="AA1256" s="55"/>
      <c r="AB1256" s="55"/>
      <c r="AC1256" s="55"/>
      <c r="AD1256" s="55"/>
      <c r="AE1256" s="55"/>
      <c r="AH1256" s="55"/>
      <c r="AI1256" s="55"/>
      <c r="AJ1256" s="55"/>
      <c r="AK1256" s="55"/>
      <c r="AL1256" s="55"/>
      <c r="AM1256" s="55"/>
      <c r="AN1256" s="55"/>
      <c r="AO1256" s="55"/>
      <c r="AP1256" s="55"/>
      <c r="AQ1256" s="55"/>
      <c r="AR1256" s="55"/>
      <c r="AS1256" s="55"/>
      <c r="AT1256" s="55"/>
      <c r="AU1256" s="55"/>
      <c r="AV1256" s="55"/>
      <c r="AW1256" s="55"/>
    </row>
    <row r="1257" spans="27:49" x14ac:dyDescent="0.25">
      <c r="AA1257" s="55"/>
      <c r="AB1257" s="55"/>
      <c r="AC1257" s="55"/>
      <c r="AD1257" s="55"/>
      <c r="AE1257" s="55"/>
      <c r="AH1257" s="55"/>
      <c r="AI1257" s="55"/>
      <c r="AJ1257" s="55"/>
      <c r="AK1257" s="55"/>
      <c r="AL1257" s="55"/>
      <c r="AM1257" s="55"/>
      <c r="AN1257" s="55"/>
      <c r="AO1257" s="55"/>
      <c r="AP1257" s="55"/>
      <c r="AQ1257" s="55"/>
      <c r="AR1257" s="55"/>
      <c r="AS1257" s="55"/>
      <c r="AT1257" s="55"/>
      <c r="AU1257" s="55"/>
      <c r="AV1257" s="55"/>
      <c r="AW1257" s="55"/>
    </row>
    <row r="1258" spans="27:49" x14ac:dyDescent="0.25">
      <c r="AA1258" s="55"/>
      <c r="AB1258" s="55"/>
      <c r="AC1258" s="55"/>
      <c r="AD1258" s="55"/>
      <c r="AE1258" s="55"/>
      <c r="AH1258" s="55"/>
      <c r="AI1258" s="55"/>
      <c r="AJ1258" s="55"/>
      <c r="AK1258" s="55"/>
      <c r="AL1258" s="55"/>
      <c r="AM1258" s="55"/>
      <c r="AN1258" s="55"/>
      <c r="AO1258" s="55"/>
      <c r="AP1258" s="55"/>
      <c r="AQ1258" s="55"/>
      <c r="AR1258" s="55"/>
      <c r="AS1258" s="55"/>
      <c r="AT1258" s="55"/>
      <c r="AU1258" s="55"/>
      <c r="AV1258" s="55"/>
      <c r="AW1258" s="55"/>
    </row>
    <row r="1259" spans="27:49" x14ac:dyDescent="0.25">
      <c r="AA1259" s="55"/>
      <c r="AB1259" s="55"/>
      <c r="AC1259" s="55"/>
      <c r="AD1259" s="55"/>
      <c r="AE1259" s="55"/>
      <c r="AH1259" s="55"/>
      <c r="AI1259" s="55"/>
      <c r="AJ1259" s="55"/>
      <c r="AK1259" s="55"/>
      <c r="AL1259" s="55"/>
      <c r="AM1259" s="55"/>
      <c r="AN1259" s="55"/>
      <c r="AO1259" s="55"/>
      <c r="AP1259" s="55"/>
      <c r="AQ1259" s="55"/>
      <c r="AR1259" s="55"/>
      <c r="AS1259" s="55"/>
      <c r="AT1259" s="55"/>
      <c r="AU1259" s="55"/>
      <c r="AV1259" s="55"/>
      <c r="AW1259" s="55"/>
    </row>
    <row r="1260" spans="27:49" x14ac:dyDescent="0.25">
      <c r="AA1260" s="55"/>
      <c r="AB1260" s="55"/>
      <c r="AC1260" s="55"/>
      <c r="AD1260" s="55"/>
      <c r="AE1260" s="55"/>
      <c r="AH1260" s="55"/>
      <c r="AI1260" s="55"/>
      <c r="AJ1260" s="55"/>
      <c r="AK1260" s="55"/>
      <c r="AL1260" s="55"/>
      <c r="AM1260" s="55"/>
      <c r="AN1260" s="55"/>
      <c r="AO1260" s="55"/>
      <c r="AP1260" s="55"/>
      <c r="AQ1260" s="55"/>
      <c r="AR1260" s="55"/>
      <c r="AS1260" s="55"/>
      <c r="AT1260" s="55"/>
      <c r="AU1260" s="55"/>
      <c r="AV1260" s="55"/>
      <c r="AW1260" s="55"/>
    </row>
    <row r="1261" spans="27:49" x14ac:dyDescent="0.25">
      <c r="AA1261" s="55"/>
      <c r="AB1261" s="55"/>
      <c r="AC1261" s="55"/>
      <c r="AD1261" s="55"/>
      <c r="AE1261" s="55"/>
      <c r="AH1261" s="55"/>
      <c r="AI1261" s="55"/>
      <c r="AJ1261" s="55"/>
      <c r="AK1261" s="55"/>
      <c r="AL1261" s="55"/>
      <c r="AM1261" s="55"/>
      <c r="AN1261" s="55"/>
      <c r="AO1261" s="55"/>
      <c r="AP1261" s="55"/>
      <c r="AQ1261" s="55"/>
      <c r="AR1261" s="55"/>
      <c r="AS1261" s="55"/>
      <c r="AT1261" s="55"/>
      <c r="AU1261" s="55"/>
      <c r="AV1261" s="55"/>
      <c r="AW1261" s="55"/>
    </row>
    <row r="1262" spans="27:49" x14ac:dyDescent="0.25">
      <c r="AA1262" s="55"/>
      <c r="AB1262" s="55"/>
      <c r="AC1262" s="55"/>
      <c r="AD1262" s="55"/>
      <c r="AE1262" s="55"/>
      <c r="AH1262" s="55"/>
      <c r="AI1262" s="55"/>
      <c r="AJ1262" s="55"/>
      <c r="AK1262" s="55"/>
      <c r="AL1262" s="55"/>
      <c r="AM1262" s="55"/>
      <c r="AN1262" s="55"/>
      <c r="AO1262" s="55"/>
      <c r="AP1262" s="55"/>
      <c r="AQ1262" s="55"/>
      <c r="AR1262" s="55"/>
      <c r="AS1262" s="55"/>
      <c r="AT1262" s="55"/>
      <c r="AU1262" s="55"/>
      <c r="AV1262" s="55"/>
      <c r="AW1262" s="55"/>
    </row>
    <row r="1263" spans="27:49" x14ac:dyDescent="0.25">
      <c r="AA1263" s="55"/>
      <c r="AB1263" s="55"/>
      <c r="AC1263" s="55"/>
      <c r="AD1263" s="55"/>
      <c r="AE1263" s="55"/>
      <c r="AH1263" s="55"/>
      <c r="AI1263" s="55"/>
      <c r="AJ1263" s="55"/>
      <c r="AK1263" s="55"/>
      <c r="AL1263" s="55"/>
      <c r="AM1263" s="55"/>
      <c r="AN1263" s="55"/>
      <c r="AO1263" s="55"/>
      <c r="AP1263" s="55"/>
      <c r="AQ1263" s="55"/>
      <c r="AR1263" s="55"/>
      <c r="AS1263" s="55"/>
      <c r="AT1263" s="55"/>
      <c r="AU1263" s="55"/>
      <c r="AV1263" s="55"/>
      <c r="AW1263" s="55"/>
    </row>
    <row r="1264" spans="27:49" x14ac:dyDescent="0.25">
      <c r="AA1264" s="55"/>
      <c r="AB1264" s="55"/>
      <c r="AC1264" s="55"/>
      <c r="AD1264" s="55"/>
      <c r="AE1264" s="55"/>
      <c r="AH1264" s="55"/>
      <c r="AI1264" s="55"/>
      <c r="AJ1264" s="55"/>
      <c r="AK1264" s="55"/>
      <c r="AL1264" s="55"/>
      <c r="AM1264" s="55"/>
      <c r="AN1264" s="55"/>
      <c r="AO1264" s="55"/>
      <c r="AP1264" s="55"/>
      <c r="AQ1264" s="55"/>
      <c r="AR1264" s="55"/>
      <c r="AS1264" s="55"/>
      <c r="AT1264" s="55"/>
      <c r="AU1264" s="55"/>
      <c r="AV1264" s="55"/>
      <c r="AW1264" s="55"/>
    </row>
    <row r="1265" spans="27:49" x14ac:dyDescent="0.25">
      <c r="AA1265" s="55"/>
      <c r="AB1265" s="55"/>
      <c r="AC1265" s="55"/>
      <c r="AD1265" s="55"/>
      <c r="AE1265" s="55"/>
      <c r="AH1265" s="55"/>
      <c r="AI1265" s="55"/>
      <c r="AJ1265" s="55"/>
      <c r="AK1265" s="55"/>
      <c r="AL1265" s="55"/>
      <c r="AM1265" s="55"/>
      <c r="AN1265" s="55"/>
      <c r="AO1265" s="55"/>
      <c r="AP1265" s="55"/>
      <c r="AQ1265" s="55"/>
      <c r="AR1265" s="55"/>
      <c r="AS1265" s="55"/>
      <c r="AT1265" s="55"/>
      <c r="AU1265" s="55"/>
      <c r="AV1265" s="55"/>
      <c r="AW1265" s="55"/>
    </row>
    <row r="1266" spans="27:49" x14ac:dyDescent="0.25">
      <c r="AA1266" s="55"/>
      <c r="AB1266" s="55"/>
      <c r="AC1266" s="55"/>
      <c r="AD1266" s="55"/>
      <c r="AE1266" s="55"/>
      <c r="AH1266" s="55"/>
      <c r="AI1266" s="55"/>
      <c r="AJ1266" s="55"/>
      <c r="AK1266" s="55"/>
      <c r="AL1266" s="55"/>
      <c r="AM1266" s="55"/>
      <c r="AN1266" s="55"/>
      <c r="AO1266" s="55"/>
      <c r="AP1266" s="55"/>
      <c r="AQ1266" s="55"/>
      <c r="AR1266" s="55"/>
      <c r="AS1266" s="55"/>
      <c r="AT1266" s="55"/>
      <c r="AU1266" s="55"/>
      <c r="AV1266" s="55"/>
      <c r="AW1266" s="55"/>
    </row>
    <row r="1267" spans="27:49" x14ac:dyDescent="0.25">
      <c r="AA1267" s="55"/>
      <c r="AB1267" s="55"/>
      <c r="AC1267" s="55"/>
      <c r="AD1267" s="55"/>
      <c r="AE1267" s="55"/>
      <c r="AH1267" s="55"/>
      <c r="AI1267" s="55"/>
      <c r="AJ1267" s="55"/>
      <c r="AK1267" s="55"/>
      <c r="AL1267" s="55"/>
      <c r="AM1267" s="55"/>
      <c r="AN1267" s="55"/>
      <c r="AO1267" s="55"/>
      <c r="AP1267" s="55"/>
      <c r="AQ1267" s="55"/>
      <c r="AR1267" s="55"/>
      <c r="AS1267" s="55"/>
      <c r="AT1267" s="55"/>
      <c r="AU1267" s="55"/>
      <c r="AV1267" s="55"/>
      <c r="AW1267" s="55"/>
    </row>
    <row r="1268" spans="27:49" x14ac:dyDescent="0.25">
      <c r="AA1268" s="55"/>
      <c r="AB1268" s="55"/>
      <c r="AC1268" s="55"/>
      <c r="AD1268" s="55"/>
      <c r="AE1268" s="55"/>
      <c r="AH1268" s="55"/>
      <c r="AI1268" s="55"/>
      <c r="AJ1268" s="55"/>
      <c r="AK1268" s="55"/>
      <c r="AL1268" s="55"/>
      <c r="AM1268" s="55"/>
      <c r="AN1268" s="55"/>
      <c r="AO1268" s="55"/>
      <c r="AP1268" s="55"/>
      <c r="AQ1268" s="55"/>
      <c r="AR1268" s="55"/>
      <c r="AS1268" s="55"/>
      <c r="AT1268" s="55"/>
      <c r="AU1268" s="55"/>
      <c r="AV1268" s="55"/>
      <c r="AW1268" s="55"/>
    </row>
    <row r="1269" spans="27:49" x14ac:dyDescent="0.25">
      <c r="AA1269" s="55"/>
      <c r="AB1269" s="55"/>
      <c r="AC1269" s="55"/>
      <c r="AD1269" s="55"/>
      <c r="AE1269" s="55"/>
      <c r="AH1269" s="55"/>
      <c r="AI1269" s="55"/>
      <c r="AJ1269" s="55"/>
      <c r="AK1269" s="55"/>
      <c r="AL1269" s="55"/>
      <c r="AM1269" s="55"/>
      <c r="AN1269" s="55"/>
      <c r="AO1269" s="55"/>
      <c r="AP1269" s="55"/>
      <c r="AQ1269" s="55"/>
      <c r="AR1269" s="55"/>
      <c r="AS1269" s="55"/>
      <c r="AT1269" s="55"/>
      <c r="AU1269" s="55"/>
      <c r="AV1269" s="55"/>
      <c r="AW1269" s="55"/>
    </row>
    <row r="1270" spans="27:49" x14ac:dyDescent="0.25">
      <c r="AA1270" s="55"/>
      <c r="AB1270" s="55"/>
      <c r="AC1270" s="55"/>
      <c r="AD1270" s="55"/>
      <c r="AE1270" s="55"/>
      <c r="AH1270" s="55"/>
      <c r="AI1270" s="55"/>
      <c r="AJ1270" s="55"/>
      <c r="AK1270" s="55"/>
      <c r="AL1270" s="55"/>
      <c r="AM1270" s="55"/>
      <c r="AN1270" s="55"/>
      <c r="AO1270" s="55"/>
      <c r="AP1270" s="55"/>
      <c r="AQ1270" s="55"/>
      <c r="AR1270" s="55"/>
      <c r="AS1270" s="55"/>
      <c r="AT1270" s="55"/>
      <c r="AU1270" s="55"/>
      <c r="AV1270" s="55"/>
      <c r="AW1270" s="55"/>
    </row>
    <row r="1271" spans="27:49" x14ac:dyDescent="0.25">
      <c r="AA1271" s="55"/>
      <c r="AB1271" s="55"/>
      <c r="AC1271" s="55"/>
      <c r="AD1271" s="55"/>
      <c r="AE1271" s="55"/>
      <c r="AH1271" s="55"/>
      <c r="AI1271" s="55"/>
      <c r="AJ1271" s="55"/>
      <c r="AK1271" s="55"/>
      <c r="AL1271" s="55"/>
      <c r="AM1271" s="55"/>
      <c r="AN1271" s="55"/>
      <c r="AO1271" s="55"/>
      <c r="AP1271" s="55"/>
      <c r="AQ1271" s="55"/>
      <c r="AR1271" s="55"/>
      <c r="AS1271" s="55"/>
      <c r="AT1271" s="55"/>
      <c r="AU1271" s="55"/>
      <c r="AV1271" s="55"/>
      <c r="AW1271" s="55"/>
    </row>
    <row r="1272" spans="27:49" x14ac:dyDescent="0.25">
      <c r="AA1272" s="55"/>
      <c r="AB1272" s="55"/>
      <c r="AC1272" s="55"/>
      <c r="AD1272" s="55"/>
      <c r="AE1272" s="55"/>
      <c r="AH1272" s="55"/>
      <c r="AI1272" s="55"/>
      <c r="AJ1272" s="55"/>
      <c r="AK1272" s="55"/>
      <c r="AL1272" s="55"/>
      <c r="AM1272" s="55"/>
      <c r="AN1272" s="55"/>
      <c r="AO1272" s="55"/>
      <c r="AP1272" s="55"/>
      <c r="AQ1272" s="55"/>
      <c r="AR1272" s="55"/>
      <c r="AS1272" s="55"/>
      <c r="AT1272" s="55"/>
      <c r="AU1272" s="55"/>
      <c r="AV1272" s="55"/>
      <c r="AW1272" s="55"/>
    </row>
    <row r="1273" spans="27:49" x14ac:dyDescent="0.25">
      <c r="AA1273" s="55"/>
      <c r="AB1273" s="55"/>
      <c r="AC1273" s="55"/>
      <c r="AD1273" s="55"/>
      <c r="AE1273" s="55"/>
      <c r="AH1273" s="55"/>
      <c r="AI1273" s="55"/>
      <c r="AJ1273" s="55"/>
      <c r="AK1273" s="55"/>
      <c r="AL1273" s="55"/>
      <c r="AM1273" s="55"/>
      <c r="AN1273" s="55"/>
      <c r="AO1273" s="55"/>
      <c r="AP1273" s="55"/>
      <c r="AQ1273" s="55"/>
      <c r="AR1273" s="55"/>
      <c r="AS1273" s="55"/>
      <c r="AT1273" s="55"/>
      <c r="AU1273" s="55"/>
      <c r="AV1273" s="55"/>
      <c r="AW1273" s="55"/>
    </row>
    <row r="1274" spans="27:49" x14ac:dyDescent="0.25">
      <c r="AA1274" s="55"/>
      <c r="AB1274" s="55"/>
      <c r="AC1274" s="55"/>
      <c r="AD1274" s="55"/>
      <c r="AE1274" s="55"/>
      <c r="AH1274" s="55"/>
      <c r="AI1274" s="55"/>
      <c r="AJ1274" s="55"/>
      <c r="AK1274" s="55"/>
      <c r="AL1274" s="55"/>
      <c r="AM1274" s="55"/>
      <c r="AN1274" s="55"/>
      <c r="AO1274" s="55"/>
      <c r="AP1274" s="55"/>
      <c r="AQ1274" s="55"/>
      <c r="AR1274" s="55"/>
      <c r="AS1274" s="55"/>
      <c r="AT1274" s="55"/>
      <c r="AU1274" s="55"/>
      <c r="AV1274" s="55"/>
      <c r="AW1274" s="55"/>
    </row>
    <row r="1275" spans="27:49" x14ac:dyDescent="0.25">
      <c r="AA1275" s="55"/>
      <c r="AB1275" s="55"/>
      <c r="AC1275" s="55"/>
      <c r="AD1275" s="55"/>
      <c r="AE1275" s="55"/>
      <c r="AH1275" s="55"/>
      <c r="AI1275" s="55"/>
      <c r="AJ1275" s="55"/>
      <c r="AK1275" s="55"/>
      <c r="AL1275" s="55"/>
      <c r="AM1275" s="55"/>
      <c r="AN1275" s="55"/>
      <c r="AO1275" s="55"/>
      <c r="AP1275" s="55"/>
      <c r="AQ1275" s="55"/>
      <c r="AR1275" s="55"/>
      <c r="AS1275" s="55"/>
      <c r="AT1275" s="55"/>
      <c r="AU1275" s="55"/>
      <c r="AV1275" s="55"/>
      <c r="AW1275" s="55"/>
    </row>
    <row r="1276" spans="27:49" x14ac:dyDescent="0.25">
      <c r="AA1276" s="55"/>
      <c r="AB1276" s="55"/>
      <c r="AC1276" s="55"/>
      <c r="AD1276" s="55"/>
      <c r="AE1276" s="55"/>
      <c r="AH1276" s="55"/>
      <c r="AI1276" s="55"/>
      <c r="AJ1276" s="55"/>
      <c r="AK1276" s="55"/>
      <c r="AL1276" s="55"/>
      <c r="AM1276" s="55"/>
      <c r="AN1276" s="55"/>
      <c r="AO1276" s="55"/>
      <c r="AP1276" s="55"/>
      <c r="AQ1276" s="55"/>
      <c r="AR1276" s="55"/>
      <c r="AS1276" s="55"/>
      <c r="AT1276" s="55"/>
      <c r="AU1276" s="55"/>
      <c r="AV1276" s="55"/>
      <c r="AW1276" s="55"/>
    </row>
    <row r="1277" spans="27:49" x14ac:dyDescent="0.25">
      <c r="AA1277" s="55"/>
      <c r="AB1277" s="55"/>
      <c r="AC1277" s="55"/>
      <c r="AD1277" s="55"/>
      <c r="AE1277" s="55"/>
      <c r="AH1277" s="55"/>
      <c r="AI1277" s="55"/>
      <c r="AJ1277" s="55"/>
      <c r="AK1277" s="55"/>
      <c r="AL1277" s="55"/>
      <c r="AM1277" s="55"/>
      <c r="AN1277" s="55"/>
      <c r="AO1277" s="55"/>
      <c r="AP1277" s="55"/>
      <c r="AQ1277" s="55"/>
      <c r="AR1277" s="55"/>
      <c r="AS1277" s="55"/>
      <c r="AT1277" s="55"/>
      <c r="AU1277" s="55"/>
      <c r="AV1277" s="55"/>
      <c r="AW1277" s="55"/>
    </row>
    <row r="1278" spans="27:49" x14ac:dyDescent="0.25">
      <c r="AA1278" s="55"/>
      <c r="AB1278" s="55"/>
      <c r="AC1278" s="55"/>
      <c r="AD1278" s="55"/>
      <c r="AE1278" s="55"/>
      <c r="AH1278" s="55"/>
      <c r="AI1278" s="55"/>
      <c r="AJ1278" s="55"/>
      <c r="AK1278" s="55"/>
      <c r="AL1278" s="55"/>
      <c r="AM1278" s="55"/>
      <c r="AN1278" s="55"/>
      <c r="AO1278" s="55"/>
      <c r="AP1278" s="55"/>
      <c r="AQ1278" s="55"/>
      <c r="AR1278" s="55"/>
      <c r="AS1278" s="55"/>
      <c r="AT1278" s="55"/>
      <c r="AU1278" s="55"/>
      <c r="AV1278" s="55"/>
      <c r="AW1278" s="55"/>
    </row>
    <row r="1279" spans="27:49" x14ac:dyDescent="0.25">
      <c r="AA1279" s="55"/>
      <c r="AB1279" s="55"/>
      <c r="AC1279" s="55"/>
      <c r="AD1279" s="55"/>
      <c r="AE1279" s="55"/>
      <c r="AH1279" s="55"/>
      <c r="AI1279" s="55"/>
      <c r="AJ1279" s="55"/>
      <c r="AK1279" s="55"/>
      <c r="AL1279" s="55"/>
      <c r="AM1279" s="55"/>
      <c r="AN1279" s="55"/>
      <c r="AO1279" s="55"/>
      <c r="AP1279" s="55"/>
      <c r="AQ1279" s="55"/>
      <c r="AR1279" s="55"/>
      <c r="AS1279" s="55"/>
      <c r="AT1279" s="55"/>
      <c r="AU1279" s="55"/>
      <c r="AV1279" s="55"/>
      <c r="AW1279" s="55"/>
    </row>
    <row r="1280" spans="27:49" x14ac:dyDescent="0.25">
      <c r="AA1280" s="55"/>
      <c r="AB1280" s="55"/>
      <c r="AC1280" s="55"/>
      <c r="AD1280" s="55"/>
      <c r="AE1280" s="55"/>
      <c r="AH1280" s="55"/>
      <c r="AI1280" s="55"/>
      <c r="AJ1280" s="55"/>
      <c r="AK1280" s="55"/>
      <c r="AL1280" s="55"/>
      <c r="AM1280" s="55"/>
      <c r="AN1280" s="55"/>
      <c r="AO1280" s="55"/>
      <c r="AP1280" s="55"/>
      <c r="AQ1280" s="55"/>
      <c r="AR1280" s="55"/>
      <c r="AS1280" s="55"/>
      <c r="AT1280" s="55"/>
      <c r="AU1280" s="55"/>
      <c r="AV1280" s="55"/>
      <c r="AW1280" s="55"/>
    </row>
    <row r="1281" spans="27:49" x14ac:dyDescent="0.25">
      <c r="AA1281" s="55"/>
      <c r="AB1281" s="55"/>
      <c r="AC1281" s="55"/>
      <c r="AD1281" s="55"/>
      <c r="AE1281" s="55"/>
      <c r="AH1281" s="55"/>
      <c r="AI1281" s="55"/>
      <c r="AJ1281" s="55"/>
      <c r="AK1281" s="55"/>
      <c r="AL1281" s="55"/>
      <c r="AM1281" s="55"/>
      <c r="AN1281" s="55"/>
      <c r="AO1281" s="55"/>
      <c r="AP1281" s="55"/>
      <c r="AQ1281" s="55"/>
      <c r="AR1281" s="55"/>
      <c r="AS1281" s="55"/>
      <c r="AT1281" s="55"/>
      <c r="AU1281" s="55"/>
      <c r="AV1281" s="55"/>
      <c r="AW1281" s="55"/>
    </row>
    <row r="1282" spans="27:49" x14ac:dyDescent="0.25">
      <c r="AA1282" s="55"/>
      <c r="AB1282" s="55"/>
      <c r="AC1282" s="55"/>
      <c r="AD1282" s="55"/>
      <c r="AE1282" s="55"/>
      <c r="AH1282" s="55"/>
      <c r="AI1282" s="55"/>
      <c r="AJ1282" s="55"/>
      <c r="AK1282" s="55"/>
      <c r="AL1282" s="55"/>
      <c r="AM1282" s="55"/>
      <c r="AN1282" s="55"/>
      <c r="AO1282" s="55"/>
      <c r="AP1282" s="55"/>
      <c r="AQ1282" s="55"/>
      <c r="AR1282" s="55"/>
      <c r="AS1282" s="55"/>
      <c r="AT1282" s="55"/>
      <c r="AU1282" s="55"/>
      <c r="AV1282" s="55"/>
      <c r="AW1282" s="55"/>
    </row>
    <row r="1283" spans="27:49" x14ac:dyDescent="0.25">
      <c r="AA1283" s="55"/>
      <c r="AB1283" s="55"/>
      <c r="AC1283" s="55"/>
      <c r="AD1283" s="55"/>
      <c r="AE1283" s="55"/>
      <c r="AH1283" s="55"/>
      <c r="AI1283" s="55"/>
      <c r="AJ1283" s="55"/>
      <c r="AK1283" s="55"/>
      <c r="AL1283" s="55"/>
      <c r="AM1283" s="55"/>
      <c r="AN1283" s="55"/>
      <c r="AO1283" s="55"/>
      <c r="AP1283" s="55"/>
      <c r="AQ1283" s="55"/>
      <c r="AR1283" s="55"/>
      <c r="AS1283" s="55"/>
      <c r="AT1283" s="55"/>
      <c r="AU1283" s="55"/>
      <c r="AV1283" s="55"/>
      <c r="AW1283" s="55"/>
    </row>
    <row r="1284" spans="27:49" x14ac:dyDescent="0.25">
      <c r="AA1284" s="55"/>
      <c r="AB1284" s="55"/>
      <c r="AC1284" s="55"/>
      <c r="AD1284" s="55"/>
      <c r="AE1284" s="55"/>
      <c r="AH1284" s="55"/>
      <c r="AI1284" s="55"/>
      <c r="AJ1284" s="55"/>
      <c r="AK1284" s="55"/>
      <c r="AL1284" s="55"/>
      <c r="AM1284" s="55"/>
      <c r="AN1284" s="55"/>
      <c r="AO1284" s="55"/>
      <c r="AP1284" s="55"/>
      <c r="AQ1284" s="55"/>
      <c r="AR1284" s="55"/>
      <c r="AS1284" s="55"/>
      <c r="AT1284" s="55"/>
      <c r="AU1284" s="55"/>
      <c r="AV1284" s="55"/>
      <c r="AW1284" s="55"/>
    </row>
    <row r="1285" spans="27:49" x14ac:dyDescent="0.25">
      <c r="AA1285" s="55"/>
      <c r="AB1285" s="55"/>
      <c r="AC1285" s="55"/>
      <c r="AD1285" s="55"/>
      <c r="AE1285" s="55"/>
      <c r="AH1285" s="55"/>
      <c r="AI1285" s="55"/>
      <c r="AJ1285" s="55"/>
      <c r="AK1285" s="55"/>
      <c r="AL1285" s="55"/>
      <c r="AM1285" s="55"/>
      <c r="AN1285" s="55"/>
      <c r="AO1285" s="55"/>
      <c r="AP1285" s="55"/>
      <c r="AQ1285" s="55"/>
      <c r="AR1285" s="55"/>
      <c r="AS1285" s="55"/>
      <c r="AT1285" s="55"/>
      <c r="AU1285" s="55"/>
      <c r="AV1285" s="55"/>
      <c r="AW1285" s="55"/>
    </row>
    <row r="1286" spans="27:49" x14ac:dyDescent="0.25">
      <c r="AA1286" s="55"/>
      <c r="AB1286" s="55"/>
      <c r="AC1286" s="55"/>
      <c r="AD1286" s="55"/>
      <c r="AE1286" s="55"/>
      <c r="AH1286" s="55"/>
      <c r="AI1286" s="55"/>
      <c r="AJ1286" s="55"/>
      <c r="AK1286" s="55"/>
      <c r="AL1286" s="55"/>
      <c r="AM1286" s="55"/>
      <c r="AN1286" s="55"/>
      <c r="AO1286" s="55"/>
      <c r="AP1286" s="55"/>
      <c r="AQ1286" s="55"/>
      <c r="AR1286" s="55"/>
      <c r="AS1286" s="55"/>
      <c r="AT1286" s="55"/>
      <c r="AU1286" s="55"/>
      <c r="AV1286" s="55"/>
      <c r="AW1286" s="55"/>
    </row>
    <row r="1287" spans="27:49" x14ac:dyDescent="0.25">
      <c r="AA1287" s="55"/>
      <c r="AB1287" s="55"/>
      <c r="AC1287" s="55"/>
      <c r="AD1287" s="55"/>
      <c r="AE1287" s="55"/>
      <c r="AH1287" s="55"/>
      <c r="AI1287" s="55"/>
      <c r="AJ1287" s="55"/>
      <c r="AK1287" s="55"/>
      <c r="AL1287" s="55"/>
      <c r="AM1287" s="55"/>
      <c r="AN1287" s="55"/>
      <c r="AO1287" s="55"/>
      <c r="AP1287" s="55"/>
      <c r="AQ1287" s="55"/>
      <c r="AR1287" s="55"/>
      <c r="AS1287" s="55"/>
      <c r="AT1287" s="55"/>
      <c r="AU1287" s="55"/>
      <c r="AV1287" s="55"/>
      <c r="AW1287" s="55"/>
    </row>
    <row r="1288" spans="27:49" x14ac:dyDescent="0.25">
      <c r="AA1288" s="55"/>
      <c r="AB1288" s="55"/>
      <c r="AC1288" s="55"/>
      <c r="AD1288" s="55"/>
      <c r="AE1288" s="55"/>
      <c r="AH1288" s="55"/>
      <c r="AI1288" s="55"/>
      <c r="AJ1288" s="55"/>
      <c r="AK1288" s="55"/>
      <c r="AL1288" s="55"/>
      <c r="AM1288" s="55"/>
      <c r="AN1288" s="55"/>
      <c r="AO1288" s="55"/>
      <c r="AP1288" s="55"/>
      <c r="AQ1288" s="55"/>
      <c r="AR1288" s="55"/>
      <c r="AS1288" s="55"/>
      <c r="AT1288" s="55"/>
      <c r="AU1288" s="55"/>
      <c r="AV1288" s="55"/>
      <c r="AW1288" s="55"/>
    </row>
    <row r="1289" spans="27:49" x14ac:dyDescent="0.25">
      <c r="AA1289" s="55"/>
      <c r="AB1289" s="55"/>
      <c r="AC1289" s="55"/>
      <c r="AD1289" s="55"/>
      <c r="AE1289" s="55"/>
      <c r="AH1289" s="55"/>
      <c r="AI1289" s="55"/>
      <c r="AJ1289" s="55"/>
      <c r="AK1289" s="55"/>
      <c r="AL1289" s="55"/>
      <c r="AM1289" s="55"/>
      <c r="AN1289" s="55"/>
      <c r="AO1289" s="55"/>
      <c r="AP1289" s="55"/>
      <c r="AQ1289" s="55"/>
      <c r="AR1289" s="55"/>
      <c r="AS1289" s="55"/>
      <c r="AT1289" s="55"/>
      <c r="AU1289" s="55"/>
      <c r="AV1289" s="55"/>
      <c r="AW1289" s="55"/>
    </row>
    <row r="1290" spans="27:49" x14ac:dyDescent="0.25">
      <c r="AA1290" s="55"/>
      <c r="AB1290" s="55"/>
      <c r="AC1290" s="55"/>
      <c r="AD1290" s="55"/>
      <c r="AE1290" s="55"/>
      <c r="AH1290" s="55"/>
      <c r="AI1290" s="55"/>
      <c r="AJ1290" s="55"/>
      <c r="AK1290" s="55"/>
      <c r="AL1290" s="55"/>
      <c r="AM1290" s="55"/>
      <c r="AN1290" s="55"/>
      <c r="AO1290" s="55"/>
      <c r="AP1290" s="55"/>
      <c r="AQ1290" s="55"/>
      <c r="AR1290" s="55"/>
      <c r="AS1290" s="55"/>
      <c r="AT1290" s="55"/>
      <c r="AU1290" s="55"/>
      <c r="AV1290" s="55"/>
      <c r="AW1290" s="55"/>
    </row>
    <row r="1291" spans="27:49" x14ac:dyDescent="0.25">
      <c r="AA1291" s="55"/>
      <c r="AB1291" s="55"/>
      <c r="AC1291" s="55"/>
      <c r="AD1291" s="55"/>
      <c r="AE1291" s="55"/>
      <c r="AH1291" s="55"/>
      <c r="AI1291" s="55"/>
      <c r="AJ1291" s="55"/>
      <c r="AK1291" s="55"/>
      <c r="AL1291" s="55"/>
      <c r="AM1291" s="55"/>
      <c r="AN1291" s="55"/>
      <c r="AO1291" s="55"/>
      <c r="AP1291" s="55"/>
      <c r="AQ1291" s="55"/>
      <c r="AR1291" s="55"/>
      <c r="AS1291" s="55"/>
      <c r="AT1291" s="55"/>
      <c r="AU1291" s="55"/>
      <c r="AV1291" s="55"/>
      <c r="AW1291" s="55"/>
    </row>
    <row r="1292" spans="27:49" x14ac:dyDescent="0.25">
      <c r="AA1292" s="55"/>
      <c r="AB1292" s="55"/>
      <c r="AC1292" s="55"/>
      <c r="AD1292" s="55"/>
      <c r="AE1292" s="55"/>
      <c r="AH1292" s="55"/>
      <c r="AI1292" s="55"/>
      <c r="AJ1292" s="55"/>
      <c r="AK1292" s="55"/>
      <c r="AL1292" s="55"/>
      <c r="AM1292" s="55"/>
      <c r="AN1292" s="55"/>
      <c r="AO1292" s="55"/>
      <c r="AP1292" s="55"/>
      <c r="AQ1292" s="55"/>
      <c r="AR1292" s="55"/>
      <c r="AS1292" s="55"/>
      <c r="AT1292" s="55"/>
      <c r="AU1292" s="55"/>
      <c r="AV1292" s="55"/>
      <c r="AW1292" s="55"/>
    </row>
    <row r="1293" spans="27:49" x14ac:dyDescent="0.25">
      <c r="AA1293" s="55"/>
      <c r="AB1293" s="55"/>
      <c r="AC1293" s="55"/>
      <c r="AD1293" s="55"/>
      <c r="AE1293" s="55"/>
      <c r="AH1293" s="55"/>
      <c r="AI1293" s="55"/>
      <c r="AJ1293" s="55"/>
      <c r="AK1293" s="55"/>
      <c r="AL1293" s="55"/>
      <c r="AM1293" s="55"/>
      <c r="AN1293" s="55"/>
      <c r="AO1293" s="55"/>
      <c r="AP1293" s="55"/>
      <c r="AQ1293" s="55"/>
      <c r="AR1293" s="55"/>
      <c r="AS1293" s="55"/>
      <c r="AT1293" s="55"/>
      <c r="AU1293" s="55"/>
      <c r="AV1293" s="55"/>
      <c r="AW1293" s="55"/>
    </row>
    <row r="1294" spans="27:49" x14ac:dyDescent="0.25">
      <c r="AA1294" s="55"/>
      <c r="AB1294" s="55"/>
      <c r="AC1294" s="55"/>
      <c r="AD1294" s="55"/>
      <c r="AE1294" s="55"/>
      <c r="AH1294" s="55"/>
      <c r="AI1294" s="55"/>
      <c r="AJ1294" s="55"/>
      <c r="AK1294" s="55"/>
      <c r="AL1294" s="55"/>
      <c r="AM1294" s="55"/>
      <c r="AN1294" s="55"/>
      <c r="AO1294" s="55"/>
      <c r="AP1294" s="55"/>
      <c r="AQ1294" s="55"/>
      <c r="AR1294" s="55"/>
      <c r="AS1294" s="55"/>
      <c r="AT1294" s="55"/>
      <c r="AU1294" s="55"/>
      <c r="AV1294" s="55"/>
      <c r="AW1294" s="55"/>
    </row>
    <row r="1295" spans="27:49" x14ac:dyDescent="0.25">
      <c r="AA1295" s="55"/>
      <c r="AB1295" s="55"/>
      <c r="AC1295" s="55"/>
      <c r="AD1295" s="55"/>
      <c r="AE1295" s="55"/>
      <c r="AH1295" s="55"/>
      <c r="AI1295" s="55"/>
      <c r="AJ1295" s="55"/>
      <c r="AK1295" s="55"/>
      <c r="AL1295" s="55"/>
      <c r="AM1295" s="55"/>
      <c r="AN1295" s="55"/>
      <c r="AO1295" s="55"/>
      <c r="AP1295" s="55"/>
      <c r="AQ1295" s="55"/>
      <c r="AR1295" s="55"/>
      <c r="AS1295" s="55"/>
      <c r="AT1295" s="55"/>
      <c r="AU1295" s="55"/>
      <c r="AV1295" s="55"/>
      <c r="AW1295" s="55"/>
    </row>
    <row r="1296" spans="27:49" x14ac:dyDescent="0.25">
      <c r="AA1296" s="55"/>
      <c r="AB1296" s="55"/>
      <c r="AC1296" s="55"/>
      <c r="AD1296" s="55"/>
      <c r="AE1296" s="55"/>
      <c r="AH1296" s="55"/>
      <c r="AI1296" s="55"/>
      <c r="AJ1296" s="55"/>
      <c r="AK1296" s="55"/>
      <c r="AL1296" s="55"/>
      <c r="AM1296" s="55"/>
      <c r="AN1296" s="55"/>
      <c r="AO1296" s="55"/>
      <c r="AP1296" s="55"/>
      <c r="AQ1296" s="55"/>
      <c r="AR1296" s="55"/>
      <c r="AS1296" s="55"/>
      <c r="AT1296" s="55"/>
      <c r="AU1296" s="55"/>
      <c r="AV1296" s="55"/>
      <c r="AW1296" s="55"/>
    </row>
    <row r="1297" spans="27:49" x14ac:dyDescent="0.25">
      <c r="AA1297" s="55"/>
      <c r="AB1297" s="55"/>
      <c r="AC1297" s="55"/>
      <c r="AD1297" s="55"/>
      <c r="AE1297" s="55"/>
      <c r="AH1297" s="55"/>
      <c r="AI1297" s="55"/>
      <c r="AJ1297" s="55"/>
      <c r="AK1297" s="55"/>
      <c r="AL1297" s="55"/>
      <c r="AM1297" s="55"/>
      <c r="AN1297" s="55"/>
      <c r="AO1297" s="55"/>
      <c r="AP1297" s="55"/>
      <c r="AQ1297" s="55"/>
      <c r="AR1297" s="55"/>
      <c r="AS1297" s="55"/>
      <c r="AT1297" s="55"/>
      <c r="AU1297" s="55"/>
      <c r="AV1297" s="55"/>
      <c r="AW1297" s="55"/>
    </row>
    <row r="1298" spans="27:49" x14ac:dyDescent="0.25">
      <c r="AA1298" s="55"/>
      <c r="AB1298" s="55"/>
      <c r="AC1298" s="55"/>
      <c r="AD1298" s="55"/>
      <c r="AE1298" s="55"/>
      <c r="AH1298" s="55"/>
      <c r="AI1298" s="55"/>
      <c r="AJ1298" s="55"/>
      <c r="AK1298" s="55"/>
      <c r="AL1298" s="55"/>
      <c r="AM1298" s="55"/>
      <c r="AN1298" s="55"/>
      <c r="AO1298" s="55"/>
      <c r="AP1298" s="55"/>
      <c r="AQ1298" s="55"/>
      <c r="AR1298" s="55"/>
      <c r="AS1298" s="55"/>
      <c r="AT1298" s="55"/>
      <c r="AU1298" s="55"/>
      <c r="AV1298" s="55"/>
      <c r="AW1298" s="55"/>
    </row>
    <row r="1299" spans="27:49" x14ac:dyDescent="0.25">
      <c r="AA1299" s="55"/>
      <c r="AB1299" s="55"/>
      <c r="AC1299" s="55"/>
      <c r="AD1299" s="55"/>
      <c r="AE1299" s="55"/>
      <c r="AH1299" s="55"/>
      <c r="AI1299" s="55"/>
      <c r="AJ1299" s="55"/>
      <c r="AK1299" s="55"/>
      <c r="AL1299" s="55"/>
      <c r="AM1299" s="55"/>
      <c r="AN1299" s="55"/>
      <c r="AO1299" s="55"/>
      <c r="AP1299" s="55"/>
      <c r="AQ1299" s="55"/>
      <c r="AR1299" s="55"/>
      <c r="AS1299" s="55"/>
      <c r="AT1299" s="55"/>
      <c r="AU1299" s="55"/>
      <c r="AV1299" s="55"/>
      <c r="AW1299" s="55"/>
    </row>
    <row r="1300" spans="27:49" x14ac:dyDescent="0.25">
      <c r="AA1300" s="55"/>
      <c r="AB1300" s="55"/>
      <c r="AC1300" s="55"/>
      <c r="AD1300" s="55"/>
      <c r="AE1300" s="55"/>
      <c r="AH1300" s="55"/>
      <c r="AI1300" s="55"/>
      <c r="AJ1300" s="55"/>
      <c r="AK1300" s="55"/>
      <c r="AL1300" s="55"/>
      <c r="AM1300" s="55"/>
      <c r="AN1300" s="55"/>
      <c r="AO1300" s="55"/>
      <c r="AP1300" s="55"/>
      <c r="AQ1300" s="55"/>
      <c r="AR1300" s="55"/>
      <c r="AS1300" s="55"/>
      <c r="AT1300" s="55"/>
      <c r="AU1300" s="55"/>
      <c r="AV1300" s="55"/>
      <c r="AW1300" s="55"/>
    </row>
    <row r="1301" spans="27:49" x14ac:dyDescent="0.25">
      <c r="AA1301" s="55"/>
      <c r="AB1301" s="55"/>
      <c r="AC1301" s="55"/>
      <c r="AD1301" s="55"/>
      <c r="AE1301" s="55"/>
      <c r="AH1301" s="55"/>
      <c r="AI1301" s="55"/>
      <c r="AJ1301" s="55"/>
      <c r="AK1301" s="55"/>
      <c r="AL1301" s="55"/>
      <c r="AM1301" s="55"/>
      <c r="AN1301" s="55"/>
      <c r="AO1301" s="55"/>
      <c r="AP1301" s="55"/>
      <c r="AQ1301" s="55"/>
      <c r="AR1301" s="55"/>
      <c r="AS1301" s="55"/>
      <c r="AT1301" s="55"/>
      <c r="AU1301" s="55"/>
      <c r="AV1301" s="55"/>
      <c r="AW1301" s="55"/>
    </row>
    <row r="1302" spans="27:49" x14ac:dyDescent="0.25">
      <c r="AA1302" s="55"/>
      <c r="AB1302" s="55"/>
      <c r="AC1302" s="55"/>
      <c r="AD1302" s="55"/>
      <c r="AE1302" s="55"/>
      <c r="AH1302" s="55"/>
      <c r="AI1302" s="55"/>
      <c r="AJ1302" s="55"/>
      <c r="AK1302" s="55"/>
      <c r="AL1302" s="55"/>
      <c r="AM1302" s="55"/>
      <c r="AN1302" s="55"/>
      <c r="AO1302" s="55"/>
      <c r="AP1302" s="55"/>
      <c r="AQ1302" s="55"/>
      <c r="AR1302" s="55"/>
      <c r="AS1302" s="55"/>
      <c r="AT1302" s="55"/>
      <c r="AU1302" s="55"/>
      <c r="AV1302" s="55"/>
      <c r="AW1302" s="55"/>
    </row>
    <row r="1303" spans="27:49" x14ac:dyDescent="0.25">
      <c r="AA1303" s="55"/>
      <c r="AB1303" s="55"/>
      <c r="AC1303" s="55"/>
      <c r="AD1303" s="55"/>
      <c r="AE1303" s="55"/>
      <c r="AH1303" s="55"/>
      <c r="AI1303" s="55"/>
      <c r="AJ1303" s="55"/>
      <c r="AK1303" s="55"/>
      <c r="AL1303" s="55"/>
      <c r="AM1303" s="55"/>
      <c r="AN1303" s="55"/>
      <c r="AO1303" s="55"/>
      <c r="AP1303" s="55"/>
      <c r="AQ1303" s="55"/>
      <c r="AR1303" s="55"/>
      <c r="AS1303" s="55"/>
      <c r="AT1303" s="55"/>
      <c r="AU1303" s="55"/>
      <c r="AV1303" s="55"/>
      <c r="AW1303" s="55"/>
    </row>
    <row r="1304" spans="27:49" x14ac:dyDescent="0.25">
      <c r="AA1304" s="55"/>
      <c r="AB1304" s="55"/>
      <c r="AC1304" s="55"/>
      <c r="AD1304" s="55"/>
      <c r="AE1304" s="55"/>
      <c r="AH1304" s="55"/>
      <c r="AI1304" s="55"/>
      <c r="AJ1304" s="55"/>
      <c r="AK1304" s="55"/>
      <c r="AL1304" s="55"/>
      <c r="AM1304" s="55"/>
      <c r="AN1304" s="55"/>
      <c r="AO1304" s="55"/>
      <c r="AP1304" s="55"/>
      <c r="AQ1304" s="55"/>
      <c r="AR1304" s="55"/>
      <c r="AS1304" s="55"/>
      <c r="AT1304" s="55"/>
      <c r="AU1304" s="55"/>
      <c r="AV1304" s="55"/>
      <c r="AW1304" s="55"/>
    </row>
    <row r="1305" spans="27:49" x14ac:dyDescent="0.25">
      <c r="AA1305" s="55"/>
      <c r="AB1305" s="55"/>
      <c r="AC1305" s="55"/>
      <c r="AD1305" s="55"/>
      <c r="AE1305" s="55"/>
      <c r="AH1305" s="55"/>
      <c r="AI1305" s="55"/>
      <c r="AJ1305" s="55"/>
      <c r="AK1305" s="55"/>
      <c r="AL1305" s="55"/>
      <c r="AM1305" s="55"/>
      <c r="AN1305" s="55"/>
      <c r="AO1305" s="55"/>
      <c r="AP1305" s="55"/>
      <c r="AQ1305" s="55"/>
      <c r="AR1305" s="55"/>
      <c r="AS1305" s="55"/>
      <c r="AT1305" s="55"/>
      <c r="AU1305" s="55"/>
      <c r="AV1305" s="55"/>
      <c r="AW1305" s="55"/>
    </row>
    <row r="1306" spans="27:49" x14ac:dyDescent="0.25">
      <c r="AA1306" s="55"/>
      <c r="AB1306" s="55"/>
      <c r="AC1306" s="55"/>
      <c r="AD1306" s="55"/>
      <c r="AE1306" s="55"/>
      <c r="AH1306" s="55"/>
      <c r="AI1306" s="55"/>
      <c r="AJ1306" s="55"/>
      <c r="AK1306" s="55"/>
      <c r="AL1306" s="55"/>
      <c r="AM1306" s="55"/>
      <c r="AN1306" s="55"/>
      <c r="AO1306" s="55"/>
      <c r="AP1306" s="55"/>
      <c r="AQ1306" s="55"/>
      <c r="AR1306" s="55"/>
      <c r="AS1306" s="55"/>
      <c r="AT1306" s="55"/>
      <c r="AU1306" s="55"/>
      <c r="AV1306" s="55"/>
      <c r="AW1306" s="55"/>
    </row>
    <row r="1307" spans="27:49" x14ac:dyDescent="0.25">
      <c r="AA1307" s="55"/>
      <c r="AB1307" s="55"/>
      <c r="AC1307" s="55"/>
      <c r="AD1307" s="55"/>
      <c r="AE1307" s="55"/>
      <c r="AH1307" s="55"/>
      <c r="AI1307" s="55"/>
      <c r="AJ1307" s="55"/>
      <c r="AK1307" s="55"/>
      <c r="AL1307" s="55"/>
      <c r="AM1307" s="55"/>
      <c r="AN1307" s="55"/>
      <c r="AO1307" s="55"/>
      <c r="AP1307" s="55"/>
      <c r="AQ1307" s="55"/>
      <c r="AR1307" s="55"/>
      <c r="AS1307" s="55"/>
      <c r="AT1307" s="55"/>
      <c r="AU1307" s="55"/>
      <c r="AV1307" s="55"/>
      <c r="AW1307" s="55"/>
    </row>
    <row r="1308" spans="27:49" x14ac:dyDescent="0.25">
      <c r="AA1308" s="55"/>
      <c r="AB1308" s="55"/>
      <c r="AC1308" s="55"/>
      <c r="AD1308" s="55"/>
      <c r="AE1308" s="55"/>
      <c r="AH1308" s="55"/>
      <c r="AI1308" s="55"/>
      <c r="AJ1308" s="55"/>
      <c r="AK1308" s="55"/>
      <c r="AL1308" s="55"/>
      <c r="AM1308" s="55"/>
      <c r="AN1308" s="55"/>
      <c r="AO1308" s="55"/>
      <c r="AP1308" s="55"/>
      <c r="AQ1308" s="55"/>
      <c r="AR1308" s="55"/>
      <c r="AS1308" s="55"/>
      <c r="AT1308" s="55"/>
      <c r="AU1308" s="55"/>
      <c r="AV1308" s="55"/>
      <c r="AW1308" s="55"/>
    </row>
    <row r="1309" spans="27:49" x14ac:dyDescent="0.25">
      <c r="AA1309" s="55"/>
      <c r="AB1309" s="55"/>
      <c r="AC1309" s="55"/>
      <c r="AD1309" s="55"/>
      <c r="AE1309" s="55"/>
      <c r="AH1309" s="55"/>
      <c r="AI1309" s="55"/>
      <c r="AJ1309" s="55"/>
      <c r="AK1309" s="55"/>
      <c r="AL1309" s="55"/>
      <c r="AM1309" s="55"/>
      <c r="AN1309" s="55"/>
      <c r="AO1309" s="55"/>
      <c r="AP1309" s="55"/>
      <c r="AQ1309" s="55"/>
      <c r="AR1309" s="55"/>
      <c r="AS1309" s="55"/>
      <c r="AT1309" s="55"/>
      <c r="AU1309" s="55"/>
      <c r="AV1309" s="55"/>
      <c r="AW1309" s="55"/>
    </row>
    <row r="1310" spans="27:49" x14ac:dyDescent="0.25">
      <c r="AA1310" s="55"/>
      <c r="AB1310" s="55"/>
      <c r="AC1310" s="55"/>
      <c r="AD1310" s="55"/>
      <c r="AE1310" s="55"/>
      <c r="AH1310" s="55"/>
      <c r="AI1310" s="55"/>
      <c r="AJ1310" s="55"/>
      <c r="AK1310" s="55"/>
      <c r="AL1310" s="55"/>
      <c r="AM1310" s="55"/>
      <c r="AN1310" s="55"/>
      <c r="AO1310" s="55"/>
      <c r="AP1310" s="55"/>
      <c r="AQ1310" s="55"/>
      <c r="AR1310" s="55"/>
      <c r="AS1310" s="55"/>
      <c r="AT1310" s="55"/>
      <c r="AU1310" s="55"/>
      <c r="AV1310" s="55"/>
      <c r="AW1310" s="55"/>
    </row>
    <row r="1311" spans="27:49" x14ac:dyDescent="0.25">
      <c r="AA1311" s="55"/>
      <c r="AB1311" s="55"/>
      <c r="AC1311" s="55"/>
      <c r="AD1311" s="55"/>
      <c r="AE1311" s="55"/>
      <c r="AH1311" s="55"/>
      <c r="AI1311" s="55"/>
      <c r="AJ1311" s="55"/>
      <c r="AK1311" s="55"/>
      <c r="AL1311" s="55"/>
      <c r="AM1311" s="55"/>
      <c r="AN1311" s="55"/>
      <c r="AO1311" s="55"/>
      <c r="AP1311" s="55"/>
      <c r="AQ1311" s="55"/>
      <c r="AR1311" s="55"/>
      <c r="AS1311" s="55"/>
      <c r="AT1311" s="55"/>
      <c r="AU1311" s="55"/>
      <c r="AV1311" s="55"/>
      <c r="AW1311" s="55"/>
    </row>
    <row r="1312" spans="27:49" x14ac:dyDescent="0.25">
      <c r="AA1312" s="55"/>
      <c r="AB1312" s="55"/>
      <c r="AC1312" s="55"/>
      <c r="AD1312" s="55"/>
      <c r="AE1312" s="55"/>
      <c r="AH1312" s="55"/>
      <c r="AI1312" s="55"/>
      <c r="AJ1312" s="55"/>
      <c r="AK1312" s="55"/>
      <c r="AL1312" s="55"/>
      <c r="AM1312" s="55"/>
      <c r="AN1312" s="55"/>
      <c r="AO1312" s="55"/>
      <c r="AP1312" s="55"/>
      <c r="AQ1312" s="55"/>
      <c r="AR1312" s="55"/>
      <c r="AS1312" s="55"/>
      <c r="AT1312" s="55"/>
      <c r="AU1312" s="55"/>
      <c r="AV1312" s="55"/>
      <c r="AW1312" s="55"/>
    </row>
    <row r="1313" spans="27:49" x14ac:dyDescent="0.25">
      <c r="AA1313" s="55"/>
      <c r="AB1313" s="55"/>
      <c r="AC1313" s="55"/>
      <c r="AD1313" s="55"/>
      <c r="AE1313" s="55"/>
      <c r="AH1313" s="55"/>
      <c r="AI1313" s="55"/>
      <c r="AJ1313" s="55"/>
      <c r="AK1313" s="55"/>
      <c r="AL1313" s="55"/>
      <c r="AM1313" s="55"/>
      <c r="AN1313" s="55"/>
      <c r="AO1313" s="55"/>
      <c r="AP1313" s="55"/>
      <c r="AQ1313" s="55"/>
      <c r="AR1313" s="55"/>
      <c r="AS1313" s="55"/>
      <c r="AT1313" s="55"/>
      <c r="AU1313" s="55"/>
      <c r="AV1313" s="55"/>
      <c r="AW1313" s="55"/>
    </row>
    <row r="1314" spans="27:49" x14ac:dyDescent="0.25">
      <c r="AA1314" s="55"/>
      <c r="AB1314" s="55"/>
      <c r="AC1314" s="55"/>
      <c r="AD1314" s="55"/>
      <c r="AE1314" s="55"/>
      <c r="AH1314" s="55"/>
      <c r="AI1314" s="55"/>
      <c r="AJ1314" s="55"/>
      <c r="AK1314" s="55"/>
      <c r="AL1314" s="55"/>
      <c r="AM1314" s="55"/>
      <c r="AN1314" s="55"/>
      <c r="AO1314" s="55"/>
      <c r="AP1314" s="55"/>
      <c r="AQ1314" s="55"/>
      <c r="AR1314" s="55"/>
      <c r="AS1314" s="55"/>
      <c r="AT1314" s="55"/>
      <c r="AU1314" s="55"/>
      <c r="AV1314" s="55"/>
      <c r="AW1314" s="55"/>
    </row>
    <row r="1315" spans="27:49" x14ac:dyDescent="0.25">
      <c r="AA1315" s="55"/>
      <c r="AB1315" s="55"/>
      <c r="AC1315" s="55"/>
      <c r="AD1315" s="55"/>
      <c r="AE1315" s="55"/>
      <c r="AH1315" s="55"/>
      <c r="AI1315" s="55"/>
      <c r="AJ1315" s="55"/>
      <c r="AK1315" s="55"/>
      <c r="AL1315" s="55"/>
      <c r="AM1315" s="55"/>
      <c r="AN1315" s="55"/>
      <c r="AO1315" s="55"/>
      <c r="AP1315" s="55"/>
      <c r="AQ1315" s="55"/>
      <c r="AR1315" s="55"/>
      <c r="AS1315" s="55"/>
      <c r="AT1315" s="55"/>
      <c r="AU1315" s="55"/>
      <c r="AV1315" s="55"/>
      <c r="AW1315" s="55"/>
    </row>
    <row r="1316" spans="27:49" x14ac:dyDescent="0.25">
      <c r="AA1316" s="55"/>
      <c r="AB1316" s="55"/>
      <c r="AC1316" s="55"/>
      <c r="AD1316" s="55"/>
      <c r="AE1316" s="55"/>
      <c r="AH1316" s="55"/>
      <c r="AI1316" s="55"/>
      <c r="AJ1316" s="55"/>
      <c r="AK1316" s="55"/>
      <c r="AL1316" s="55"/>
      <c r="AM1316" s="55"/>
      <c r="AN1316" s="55"/>
      <c r="AO1316" s="55"/>
      <c r="AP1316" s="55"/>
      <c r="AQ1316" s="55"/>
      <c r="AR1316" s="55"/>
      <c r="AS1316" s="55"/>
      <c r="AT1316" s="55"/>
      <c r="AU1316" s="55"/>
      <c r="AV1316" s="55"/>
      <c r="AW1316" s="55"/>
    </row>
    <row r="1317" spans="27:49" x14ac:dyDescent="0.25">
      <c r="AA1317" s="55"/>
      <c r="AB1317" s="55"/>
      <c r="AC1317" s="55"/>
      <c r="AD1317" s="55"/>
      <c r="AE1317" s="55"/>
      <c r="AH1317" s="55"/>
      <c r="AI1317" s="55"/>
      <c r="AJ1317" s="55"/>
      <c r="AK1317" s="55"/>
      <c r="AL1317" s="55"/>
      <c r="AM1317" s="55"/>
      <c r="AN1317" s="55"/>
      <c r="AO1317" s="55"/>
      <c r="AP1317" s="55"/>
      <c r="AQ1317" s="55"/>
      <c r="AR1317" s="55"/>
      <c r="AS1317" s="55"/>
      <c r="AT1317" s="55"/>
      <c r="AU1317" s="55"/>
      <c r="AV1317" s="55"/>
      <c r="AW1317" s="55"/>
    </row>
    <row r="1318" spans="27:49" x14ac:dyDescent="0.25">
      <c r="AA1318" s="55"/>
      <c r="AB1318" s="55"/>
      <c r="AC1318" s="55"/>
      <c r="AD1318" s="55"/>
      <c r="AE1318" s="55"/>
      <c r="AH1318" s="55"/>
      <c r="AI1318" s="55"/>
      <c r="AJ1318" s="55"/>
      <c r="AK1318" s="55"/>
      <c r="AL1318" s="55"/>
      <c r="AM1318" s="55"/>
      <c r="AN1318" s="55"/>
      <c r="AO1318" s="55"/>
      <c r="AP1318" s="55"/>
      <c r="AQ1318" s="55"/>
      <c r="AR1318" s="55"/>
      <c r="AS1318" s="55"/>
      <c r="AT1318" s="55"/>
      <c r="AU1318" s="55"/>
      <c r="AV1318" s="55"/>
      <c r="AW1318" s="55"/>
    </row>
    <row r="1319" spans="27:49" x14ac:dyDescent="0.25">
      <c r="AA1319" s="55"/>
      <c r="AB1319" s="55"/>
      <c r="AC1319" s="55"/>
      <c r="AD1319" s="55"/>
      <c r="AE1319" s="55"/>
      <c r="AH1319" s="55"/>
      <c r="AI1319" s="55"/>
      <c r="AJ1319" s="55"/>
      <c r="AK1319" s="55"/>
      <c r="AL1319" s="55"/>
      <c r="AM1319" s="55"/>
      <c r="AN1319" s="55"/>
      <c r="AO1319" s="55"/>
      <c r="AP1319" s="55"/>
      <c r="AQ1319" s="55"/>
      <c r="AR1319" s="55"/>
      <c r="AS1319" s="55"/>
      <c r="AT1319" s="55"/>
      <c r="AU1319" s="55"/>
      <c r="AV1319" s="55"/>
      <c r="AW1319" s="55"/>
    </row>
    <row r="1320" spans="27:49" x14ac:dyDescent="0.25">
      <c r="AA1320" s="55"/>
      <c r="AB1320" s="55"/>
      <c r="AC1320" s="55"/>
      <c r="AD1320" s="55"/>
      <c r="AE1320" s="55"/>
      <c r="AH1320" s="55"/>
      <c r="AI1320" s="55"/>
      <c r="AJ1320" s="55"/>
      <c r="AK1320" s="55"/>
      <c r="AL1320" s="55"/>
      <c r="AM1320" s="55"/>
      <c r="AN1320" s="55"/>
      <c r="AO1320" s="55"/>
      <c r="AP1320" s="55"/>
      <c r="AQ1320" s="55"/>
      <c r="AR1320" s="55"/>
      <c r="AS1320" s="55"/>
      <c r="AT1320" s="55"/>
      <c r="AU1320" s="55"/>
      <c r="AV1320" s="55"/>
      <c r="AW1320" s="55"/>
    </row>
    <row r="1321" spans="27:49" x14ac:dyDescent="0.25">
      <c r="AA1321" s="55"/>
      <c r="AB1321" s="55"/>
      <c r="AC1321" s="55"/>
      <c r="AD1321" s="55"/>
      <c r="AE1321" s="55"/>
      <c r="AH1321" s="55"/>
      <c r="AI1321" s="55"/>
      <c r="AJ1321" s="55"/>
      <c r="AK1321" s="55"/>
      <c r="AL1321" s="55"/>
      <c r="AM1321" s="55"/>
      <c r="AN1321" s="55"/>
      <c r="AO1321" s="55"/>
      <c r="AP1321" s="55"/>
      <c r="AQ1321" s="55"/>
      <c r="AR1321" s="55"/>
      <c r="AS1321" s="55"/>
      <c r="AT1321" s="55"/>
      <c r="AU1321" s="55"/>
      <c r="AV1321" s="55"/>
      <c r="AW1321" s="55"/>
    </row>
    <row r="1322" spans="27:49" x14ac:dyDescent="0.25">
      <c r="AA1322" s="55"/>
      <c r="AB1322" s="55"/>
      <c r="AC1322" s="55"/>
      <c r="AD1322" s="55"/>
      <c r="AE1322" s="55"/>
      <c r="AH1322" s="55"/>
      <c r="AI1322" s="55"/>
      <c r="AJ1322" s="55"/>
      <c r="AK1322" s="55"/>
      <c r="AL1322" s="55"/>
      <c r="AM1322" s="55"/>
      <c r="AN1322" s="55"/>
      <c r="AO1322" s="55"/>
      <c r="AP1322" s="55"/>
      <c r="AQ1322" s="55"/>
      <c r="AR1322" s="55"/>
      <c r="AS1322" s="55"/>
      <c r="AT1322" s="55"/>
      <c r="AU1322" s="55"/>
      <c r="AV1322" s="55"/>
      <c r="AW1322" s="55"/>
    </row>
    <row r="1323" spans="27:49" x14ac:dyDescent="0.25">
      <c r="AA1323" s="55"/>
      <c r="AB1323" s="55"/>
      <c r="AC1323" s="55"/>
      <c r="AD1323" s="55"/>
      <c r="AE1323" s="55"/>
      <c r="AH1323" s="55"/>
      <c r="AI1323" s="55"/>
      <c r="AJ1323" s="55"/>
      <c r="AK1323" s="55"/>
      <c r="AL1323" s="55"/>
      <c r="AM1323" s="55"/>
      <c r="AN1323" s="55"/>
      <c r="AO1323" s="55"/>
      <c r="AP1323" s="55"/>
      <c r="AQ1323" s="55"/>
      <c r="AR1323" s="55"/>
      <c r="AS1323" s="55"/>
      <c r="AT1323" s="55"/>
      <c r="AU1323" s="55"/>
      <c r="AV1323" s="55"/>
      <c r="AW1323" s="55"/>
    </row>
    <row r="1324" spans="27:49" x14ac:dyDescent="0.25">
      <c r="AA1324" s="55"/>
      <c r="AB1324" s="55"/>
      <c r="AC1324" s="55"/>
      <c r="AD1324" s="55"/>
      <c r="AE1324" s="55"/>
      <c r="AH1324" s="55"/>
      <c r="AI1324" s="55"/>
      <c r="AJ1324" s="55"/>
      <c r="AK1324" s="55"/>
      <c r="AL1324" s="55"/>
      <c r="AM1324" s="55"/>
      <c r="AN1324" s="55"/>
      <c r="AO1324" s="55"/>
      <c r="AP1324" s="55"/>
      <c r="AQ1324" s="55"/>
      <c r="AR1324" s="55"/>
      <c r="AS1324" s="55"/>
      <c r="AT1324" s="55"/>
      <c r="AU1324" s="55"/>
      <c r="AV1324" s="55"/>
      <c r="AW1324" s="55"/>
    </row>
    <row r="1325" spans="27:49" x14ac:dyDescent="0.25">
      <c r="AA1325" s="55"/>
      <c r="AB1325" s="55"/>
      <c r="AC1325" s="55"/>
      <c r="AD1325" s="55"/>
      <c r="AE1325" s="55"/>
      <c r="AH1325" s="55"/>
      <c r="AI1325" s="55"/>
      <c r="AJ1325" s="55"/>
      <c r="AK1325" s="55"/>
      <c r="AL1325" s="55"/>
      <c r="AM1325" s="55"/>
      <c r="AN1325" s="55"/>
      <c r="AO1325" s="55"/>
      <c r="AP1325" s="55"/>
      <c r="AQ1325" s="55"/>
      <c r="AR1325" s="55"/>
      <c r="AS1325" s="55"/>
      <c r="AT1325" s="55"/>
      <c r="AU1325" s="55"/>
      <c r="AV1325" s="55"/>
      <c r="AW1325" s="55"/>
    </row>
    <row r="1326" spans="27:49" x14ac:dyDescent="0.25">
      <c r="AA1326" s="55"/>
      <c r="AB1326" s="55"/>
      <c r="AC1326" s="55"/>
      <c r="AD1326" s="55"/>
      <c r="AE1326" s="55"/>
      <c r="AH1326" s="55"/>
      <c r="AI1326" s="55"/>
      <c r="AJ1326" s="55"/>
      <c r="AK1326" s="55"/>
      <c r="AL1326" s="55"/>
      <c r="AM1326" s="55"/>
      <c r="AN1326" s="55"/>
      <c r="AO1326" s="55"/>
      <c r="AP1326" s="55"/>
      <c r="AQ1326" s="55"/>
      <c r="AR1326" s="55"/>
      <c r="AS1326" s="55"/>
      <c r="AT1326" s="55"/>
      <c r="AU1326" s="55"/>
      <c r="AV1326" s="55"/>
      <c r="AW1326" s="55"/>
    </row>
    <row r="1327" spans="27:49" x14ac:dyDescent="0.25">
      <c r="AA1327" s="55"/>
      <c r="AB1327" s="55"/>
      <c r="AC1327" s="55"/>
      <c r="AD1327" s="55"/>
      <c r="AE1327" s="55"/>
      <c r="AH1327" s="55"/>
      <c r="AI1327" s="55"/>
      <c r="AJ1327" s="55"/>
      <c r="AK1327" s="55"/>
      <c r="AL1327" s="55"/>
      <c r="AM1327" s="55"/>
      <c r="AN1327" s="55"/>
      <c r="AO1327" s="55"/>
      <c r="AP1327" s="55"/>
      <c r="AQ1327" s="55"/>
      <c r="AR1327" s="55"/>
      <c r="AS1327" s="55"/>
      <c r="AT1327" s="55"/>
      <c r="AU1327" s="55"/>
      <c r="AV1327" s="55"/>
      <c r="AW1327" s="55"/>
    </row>
    <row r="1328" spans="27:49" x14ac:dyDescent="0.25">
      <c r="AA1328" s="55"/>
      <c r="AB1328" s="55"/>
      <c r="AC1328" s="55"/>
      <c r="AD1328" s="55"/>
      <c r="AE1328" s="55"/>
      <c r="AH1328" s="55"/>
      <c r="AI1328" s="55"/>
      <c r="AJ1328" s="55"/>
      <c r="AK1328" s="55"/>
      <c r="AL1328" s="55"/>
      <c r="AM1328" s="55"/>
      <c r="AN1328" s="55"/>
      <c r="AO1328" s="55"/>
      <c r="AP1328" s="55"/>
      <c r="AQ1328" s="55"/>
      <c r="AR1328" s="55"/>
      <c r="AS1328" s="55"/>
      <c r="AT1328" s="55"/>
      <c r="AU1328" s="55"/>
      <c r="AV1328" s="55"/>
      <c r="AW1328" s="55"/>
    </row>
    <row r="1329" spans="27:49" x14ac:dyDescent="0.25">
      <c r="AA1329" s="55"/>
      <c r="AB1329" s="55"/>
      <c r="AC1329" s="55"/>
      <c r="AD1329" s="55"/>
      <c r="AE1329" s="55"/>
      <c r="AH1329" s="55"/>
      <c r="AI1329" s="55"/>
      <c r="AJ1329" s="55"/>
      <c r="AK1329" s="55"/>
      <c r="AL1329" s="55"/>
      <c r="AM1329" s="55"/>
      <c r="AN1329" s="55"/>
      <c r="AO1329" s="55"/>
      <c r="AP1329" s="55"/>
      <c r="AQ1329" s="55"/>
      <c r="AR1329" s="55"/>
      <c r="AS1329" s="55"/>
      <c r="AT1329" s="55"/>
      <c r="AU1329" s="55"/>
      <c r="AV1329" s="55"/>
      <c r="AW1329" s="55"/>
    </row>
    <row r="1330" spans="27:49" x14ac:dyDescent="0.25">
      <c r="AA1330" s="55"/>
      <c r="AB1330" s="55"/>
      <c r="AC1330" s="55"/>
      <c r="AD1330" s="55"/>
      <c r="AE1330" s="55"/>
      <c r="AH1330" s="55"/>
      <c r="AI1330" s="55"/>
      <c r="AJ1330" s="55"/>
      <c r="AK1330" s="55"/>
      <c r="AL1330" s="55"/>
      <c r="AM1330" s="55"/>
      <c r="AN1330" s="55"/>
      <c r="AO1330" s="55"/>
      <c r="AP1330" s="55"/>
      <c r="AQ1330" s="55"/>
      <c r="AR1330" s="55"/>
      <c r="AS1330" s="55"/>
      <c r="AT1330" s="55"/>
      <c r="AU1330" s="55"/>
      <c r="AV1330" s="55"/>
      <c r="AW1330" s="55"/>
    </row>
    <row r="1331" spans="27:49" x14ac:dyDescent="0.25">
      <c r="AA1331" s="55"/>
      <c r="AB1331" s="55"/>
      <c r="AC1331" s="55"/>
      <c r="AD1331" s="55"/>
      <c r="AE1331" s="55"/>
      <c r="AH1331" s="55"/>
      <c r="AI1331" s="55"/>
      <c r="AJ1331" s="55"/>
      <c r="AK1331" s="55"/>
      <c r="AL1331" s="55"/>
      <c r="AM1331" s="55"/>
      <c r="AN1331" s="55"/>
      <c r="AO1331" s="55"/>
      <c r="AP1331" s="55"/>
      <c r="AQ1331" s="55"/>
      <c r="AR1331" s="55"/>
      <c r="AS1331" s="55"/>
      <c r="AT1331" s="55"/>
      <c r="AU1331" s="55"/>
      <c r="AV1331" s="55"/>
      <c r="AW1331" s="55"/>
    </row>
    <row r="1332" spans="27:49" x14ac:dyDescent="0.25">
      <c r="AA1332" s="55"/>
      <c r="AB1332" s="55"/>
      <c r="AC1332" s="55"/>
      <c r="AD1332" s="55"/>
      <c r="AE1332" s="55"/>
      <c r="AH1332" s="55"/>
      <c r="AI1332" s="55"/>
      <c r="AJ1332" s="55"/>
      <c r="AK1332" s="55"/>
      <c r="AL1332" s="55"/>
      <c r="AM1332" s="55"/>
      <c r="AN1332" s="55"/>
      <c r="AO1332" s="55"/>
      <c r="AP1332" s="55"/>
      <c r="AQ1332" s="55"/>
      <c r="AR1332" s="55"/>
      <c r="AS1332" s="55"/>
      <c r="AT1332" s="55"/>
      <c r="AU1332" s="55"/>
      <c r="AV1332" s="55"/>
      <c r="AW1332" s="55"/>
    </row>
    <row r="1333" spans="27:49" x14ac:dyDescent="0.25">
      <c r="AA1333" s="55"/>
      <c r="AB1333" s="55"/>
      <c r="AC1333" s="55"/>
      <c r="AD1333" s="55"/>
      <c r="AE1333" s="55"/>
      <c r="AH1333" s="55"/>
      <c r="AI1333" s="55"/>
      <c r="AJ1333" s="55"/>
      <c r="AK1333" s="55"/>
      <c r="AL1333" s="55"/>
      <c r="AM1333" s="55"/>
      <c r="AN1333" s="55"/>
      <c r="AO1333" s="55"/>
      <c r="AP1333" s="55"/>
      <c r="AQ1333" s="55"/>
      <c r="AR1333" s="55"/>
      <c r="AS1333" s="55"/>
      <c r="AT1333" s="55"/>
      <c r="AU1333" s="55"/>
      <c r="AV1333" s="55"/>
      <c r="AW1333" s="55"/>
    </row>
    <row r="1334" spans="27:49" x14ac:dyDescent="0.25">
      <c r="AA1334" s="55"/>
      <c r="AB1334" s="55"/>
      <c r="AC1334" s="55"/>
      <c r="AD1334" s="55"/>
      <c r="AE1334" s="55"/>
      <c r="AH1334" s="55"/>
      <c r="AI1334" s="55"/>
      <c r="AJ1334" s="55"/>
      <c r="AK1334" s="55"/>
      <c r="AL1334" s="55"/>
      <c r="AM1334" s="55"/>
      <c r="AN1334" s="55"/>
      <c r="AO1334" s="55"/>
      <c r="AP1334" s="55"/>
      <c r="AQ1334" s="55"/>
      <c r="AR1334" s="55"/>
      <c r="AS1334" s="55"/>
      <c r="AT1334" s="55"/>
      <c r="AU1334" s="55"/>
      <c r="AV1334" s="55"/>
      <c r="AW1334" s="55"/>
    </row>
    <row r="1335" spans="27:49" x14ac:dyDescent="0.25">
      <c r="AA1335" s="55"/>
      <c r="AB1335" s="55"/>
      <c r="AC1335" s="55"/>
      <c r="AD1335" s="55"/>
      <c r="AE1335" s="55"/>
      <c r="AH1335" s="55"/>
      <c r="AI1335" s="55"/>
      <c r="AJ1335" s="55"/>
      <c r="AK1335" s="55"/>
      <c r="AL1335" s="55"/>
      <c r="AM1335" s="55"/>
      <c r="AN1335" s="55"/>
      <c r="AO1335" s="55"/>
      <c r="AP1335" s="55"/>
      <c r="AQ1335" s="55"/>
      <c r="AR1335" s="55"/>
      <c r="AS1335" s="55"/>
      <c r="AT1335" s="55"/>
      <c r="AU1335" s="55"/>
      <c r="AV1335" s="55"/>
      <c r="AW1335" s="55"/>
    </row>
    <row r="1336" spans="27:49" x14ac:dyDescent="0.25">
      <c r="AA1336" s="55"/>
      <c r="AB1336" s="55"/>
      <c r="AC1336" s="55"/>
      <c r="AD1336" s="55"/>
      <c r="AE1336" s="55"/>
      <c r="AH1336" s="55"/>
      <c r="AI1336" s="55"/>
      <c r="AJ1336" s="55"/>
      <c r="AK1336" s="55"/>
      <c r="AL1336" s="55"/>
      <c r="AM1336" s="55"/>
      <c r="AN1336" s="55"/>
      <c r="AO1336" s="55"/>
      <c r="AP1336" s="55"/>
      <c r="AQ1336" s="55"/>
      <c r="AR1336" s="55"/>
      <c r="AS1336" s="55"/>
      <c r="AT1336" s="55"/>
      <c r="AU1336" s="55"/>
      <c r="AV1336" s="55"/>
      <c r="AW1336" s="55"/>
    </row>
    <row r="1337" spans="27:49" x14ac:dyDescent="0.25">
      <c r="AA1337" s="55"/>
      <c r="AB1337" s="55"/>
      <c r="AC1337" s="55"/>
      <c r="AD1337" s="55"/>
      <c r="AE1337" s="55"/>
      <c r="AH1337" s="55"/>
      <c r="AI1337" s="55"/>
      <c r="AJ1337" s="55"/>
      <c r="AK1337" s="55"/>
      <c r="AL1337" s="55"/>
      <c r="AM1337" s="55"/>
      <c r="AN1337" s="55"/>
      <c r="AO1337" s="55"/>
      <c r="AP1337" s="55"/>
      <c r="AQ1337" s="55"/>
      <c r="AR1337" s="55"/>
      <c r="AS1337" s="55"/>
      <c r="AT1337" s="55"/>
      <c r="AU1337" s="55"/>
      <c r="AV1337" s="55"/>
      <c r="AW1337" s="55"/>
    </row>
    <row r="1338" spans="27:49" x14ac:dyDescent="0.25">
      <c r="AA1338" s="55"/>
      <c r="AB1338" s="55"/>
      <c r="AC1338" s="55"/>
      <c r="AD1338" s="55"/>
      <c r="AE1338" s="55"/>
      <c r="AH1338" s="55"/>
      <c r="AI1338" s="55"/>
      <c r="AJ1338" s="55"/>
      <c r="AK1338" s="55"/>
      <c r="AL1338" s="55"/>
      <c r="AM1338" s="55"/>
      <c r="AN1338" s="55"/>
      <c r="AO1338" s="55"/>
      <c r="AP1338" s="55"/>
      <c r="AQ1338" s="55"/>
      <c r="AR1338" s="55"/>
      <c r="AS1338" s="55"/>
      <c r="AT1338" s="55"/>
      <c r="AU1338" s="55"/>
      <c r="AV1338" s="55"/>
      <c r="AW1338" s="55"/>
    </row>
    <row r="1339" spans="27:49" x14ac:dyDescent="0.25">
      <c r="AA1339" s="55"/>
      <c r="AB1339" s="55"/>
      <c r="AC1339" s="55"/>
      <c r="AD1339" s="55"/>
      <c r="AE1339" s="55"/>
      <c r="AH1339" s="55"/>
      <c r="AI1339" s="55"/>
      <c r="AJ1339" s="55"/>
      <c r="AK1339" s="55"/>
      <c r="AL1339" s="55"/>
      <c r="AM1339" s="55"/>
      <c r="AN1339" s="55"/>
      <c r="AO1339" s="55"/>
      <c r="AP1339" s="55"/>
      <c r="AQ1339" s="55"/>
      <c r="AR1339" s="55"/>
      <c r="AS1339" s="55"/>
      <c r="AT1339" s="55"/>
      <c r="AU1339" s="55"/>
      <c r="AV1339" s="55"/>
      <c r="AW1339" s="55"/>
    </row>
    <row r="1340" spans="27:49" x14ac:dyDescent="0.25">
      <c r="AA1340" s="55"/>
      <c r="AB1340" s="55"/>
      <c r="AC1340" s="55"/>
      <c r="AD1340" s="55"/>
      <c r="AE1340" s="55"/>
      <c r="AH1340" s="55"/>
      <c r="AI1340" s="55"/>
      <c r="AJ1340" s="55"/>
      <c r="AK1340" s="55"/>
      <c r="AL1340" s="55"/>
      <c r="AM1340" s="55"/>
      <c r="AN1340" s="55"/>
      <c r="AO1340" s="55"/>
      <c r="AP1340" s="55"/>
      <c r="AQ1340" s="55"/>
      <c r="AR1340" s="55"/>
      <c r="AS1340" s="55"/>
      <c r="AT1340" s="55"/>
      <c r="AU1340" s="55"/>
      <c r="AV1340" s="55"/>
      <c r="AW1340" s="55"/>
    </row>
    <row r="1341" spans="27:49" x14ac:dyDescent="0.25">
      <c r="AA1341" s="55"/>
      <c r="AB1341" s="55"/>
      <c r="AC1341" s="55"/>
      <c r="AD1341" s="55"/>
      <c r="AE1341" s="55"/>
      <c r="AH1341" s="55"/>
      <c r="AI1341" s="55"/>
      <c r="AJ1341" s="55"/>
      <c r="AK1341" s="55"/>
      <c r="AL1341" s="55"/>
      <c r="AM1341" s="55"/>
      <c r="AN1341" s="55"/>
      <c r="AO1341" s="55"/>
      <c r="AP1341" s="55"/>
      <c r="AQ1341" s="55"/>
      <c r="AR1341" s="55"/>
      <c r="AS1341" s="55"/>
      <c r="AT1341" s="55"/>
      <c r="AU1341" s="55"/>
      <c r="AV1341" s="55"/>
      <c r="AW1341" s="55"/>
    </row>
    <row r="1342" spans="27:49" x14ac:dyDescent="0.25">
      <c r="AA1342" s="55"/>
      <c r="AB1342" s="55"/>
      <c r="AC1342" s="55"/>
      <c r="AD1342" s="55"/>
      <c r="AE1342" s="55"/>
      <c r="AH1342" s="55"/>
      <c r="AI1342" s="55"/>
      <c r="AJ1342" s="55"/>
      <c r="AK1342" s="55"/>
      <c r="AL1342" s="55"/>
      <c r="AM1342" s="55"/>
      <c r="AN1342" s="55"/>
      <c r="AO1342" s="55"/>
      <c r="AP1342" s="55"/>
      <c r="AQ1342" s="55"/>
      <c r="AR1342" s="55"/>
      <c r="AS1342" s="55"/>
      <c r="AT1342" s="55"/>
      <c r="AU1342" s="55"/>
      <c r="AV1342" s="55"/>
      <c r="AW1342" s="55"/>
    </row>
    <row r="1343" spans="27:49" x14ac:dyDescent="0.25">
      <c r="AA1343" s="55"/>
      <c r="AB1343" s="55"/>
      <c r="AC1343" s="55"/>
      <c r="AD1343" s="55"/>
      <c r="AE1343" s="55"/>
      <c r="AH1343" s="55"/>
      <c r="AI1343" s="55"/>
      <c r="AJ1343" s="55"/>
      <c r="AK1343" s="55"/>
      <c r="AL1343" s="55"/>
      <c r="AM1343" s="55"/>
      <c r="AN1343" s="55"/>
      <c r="AO1343" s="55"/>
      <c r="AP1343" s="55"/>
      <c r="AQ1343" s="55"/>
      <c r="AR1343" s="55"/>
      <c r="AS1343" s="55"/>
      <c r="AT1343" s="55"/>
      <c r="AU1343" s="55"/>
      <c r="AV1343" s="55"/>
      <c r="AW1343" s="55"/>
    </row>
    <row r="1344" spans="27:49" x14ac:dyDescent="0.25">
      <c r="AA1344" s="55"/>
      <c r="AB1344" s="55"/>
      <c r="AC1344" s="55"/>
      <c r="AD1344" s="55"/>
      <c r="AE1344" s="55"/>
      <c r="AH1344" s="55"/>
      <c r="AI1344" s="55"/>
      <c r="AJ1344" s="55"/>
      <c r="AK1344" s="55"/>
      <c r="AL1344" s="55"/>
      <c r="AM1344" s="55"/>
      <c r="AN1344" s="55"/>
      <c r="AO1344" s="55"/>
      <c r="AP1344" s="55"/>
      <c r="AQ1344" s="55"/>
      <c r="AR1344" s="55"/>
      <c r="AS1344" s="55"/>
      <c r="AT1344" s="55"/>
      <c r="AU1344" s="55"/>
      <c r="AV1344" s="55"/>
      <c r="AW1344" s="55"/>
    </row>
    <row r="1345" spans="27:49" x14ac:dyDescent="0.25">
      <c r="AA1345" s="55"/>
      <c r="AB1345" s="55"/>
      <c r="AC1345" s="55"/>
      <c r="AD1345" s="55"/>
      <c r="AE1345" s="55"/>
      <c r="AH1345" s="55"/>
      <c r="AI1345" s="55"/>
      <c r="AJ1345" s="55"/>
      <c r="AK1345" s="55"/>
      <c r="AL1345" s="55"/>
      <c r="AM1345" s="55"/>
      <c r="AN1345" s="55"/>
      <c r="AO1345" s="55"/>
      <c r="AP1345" s="55"/>
      <c r="AQ1345" s="55"/>
      <c r="AR1345" s="55"/>
      <c r="AS1345" s="55"/>
      <c r="AT1345" s="55"/>
      <c r="AU1345" s="55"/>
      <c r="AV1345" s="55"/>
      <c r="AW1345" s="55"/>
    </row>
    <row r="1346" spans="27:49" x14ac:dyDescent="0.25">
      <c r="AA1346" s="55"/>
      <c r="AB1346" s="55"/>
      <c r="AC1346" s="55"/>
      <c r="AD1346" s="55"/>
      <c r="AE1346" s="55"/>
      <c r="AH1346" s="55"/>
      <c r="AI1346" s="55"/>
      <c r="AJ1346" s="55"/>
      <c r="AK1346" s="55"/>
      <c r="AL1346" s="55"/>
      <c r="AM1346" s="55"/>
      <c r="AN1346" s="55"/>
      <c r="AO1346" s="55"/>
      <c r="AP1346" s="55"/>
      <c r="AQ1346" s="55"/>
      <c r="AR1346" s="55"/>
      <c r="AS1346" s="55"/>
      <c r="AT1346" s="55"/>
      <c r="AU1346" s="55"/>
      <c r="AV1346" s="55"/>
      <c r="AW1346" s="55"/>
    </row>
    <row r="1347" spans="27:49" x14ac:dyDescent="0.25">
      <c r="AA1347" s="55"/>
      <c r="AB1347" s="55"/>
      <c r="AC1347" s="55"/>
      <c r="AD1347" s="55"/>
      <c r="AE1347" s="55"/>
      <c r="AH1347" s="55"/>
      <c r="AI1347" s="55"/>
      <c r="AJ1347" s="55"/>
      <c r="AK1347" s="55"/>
      <c r="AL1347" s="55"/>
      <c r="AM1347" s="55"/>
      <c r="AN1347" s="55"/>
      <c r="AO1347" s="55"/>
      <c r="AP1347" s="55"/>
      <c r="AQ1347" s="55"/>
      <c r="AR1347" s="55"/>
      <c r="AS1347" s="55"/>
      <c r="AT1347" s="55"/>
      <c r="AU1347" s="55"/>
      <c r="AV1347" s="55"/>
      <c r="AW1347" s="55"/>
    </row>
    <row r="1348" spans="27:49" x14ac:dyDescent="0.25">
      <c r="AA1348" s="55"/>
      <c r="AB1348" s="55"/>
      <c r="AC1348" s="55"/>
      <c r="AD1348" s="55"/>
      <c r="AE1348" s="55"/>
      <c r="AH1348" s="55"/>
      <c r="AI1348" s="55"/>
      <c r="AJ1348" s="55"/>
      <c r="AK1348" s="55"/>
      <c r="AL1348" s="55"/>
      <c r="AM1348" s="55"/>
      <c r="AN1348" s="55"/>
      <c r="AO1348" s="55"/>
      <c r="AP1348" s="55"/>
      <c r="AQ1348" s="55"/>
      <c r="AR1348" s="55"/>
      <c r="AS1348" s="55"/>
      <c r="AT1348" s="55"/>
      <c r="AU1348" s="55"/>
      <c r="AV1348" s="55"/>
      <c r="AW1348" s="55"/>
    </row>
    <row r="1349" spans="27:49" x14ac:dyDescent="0.25">
      <c r="AA1349" s="55"/>
      <c r="AB1349" s="55"/>
      <c r="AC1349" s="55"/>
      <c r="AD1349" s="55"/>
      <c r="AE1349" s="55"/>
      <c r="AH1349" s="55"/>
      <c r="AI1349" s="55"/>
      <c r="AJ1349" s="55"/>
      <c r="AK1349" s="55"/>
      <c r="AL1349" s="55"/>
      <c r="AM1349" s="55"/>
      <c r="AN1349" s="55"/>
      <c r="AO1349" s="55"/>
      <c r="AP1349" s="55"/>
      <c r="AQ1349" s="55"/>
      <c r="AR1349" s="55"/>
      <c r="AS1349" s="55"/>
      <c r="AT1349" s="55"/>
      <c r="AU1349" s="55"/>
      <c r="AV1349" s="55"/>
      <c r="AW1349" s="55"/>
    </row>
    <row r="1350" spans="27:49" x14ac:dyDescent="0.25">
      <c r="AA1350" s="55"/>
      <c r="AB1350" s="55"/>
      <c r="AC1350" s="55"/>
      <c r="AD1350" s="55"/>
      <c r="AE1350" s="55"/>
      <c r="AH1350" s="55"/>
      <c r="AI1350" s="55"/>
      <c r="AJ1350" s="55"/>
      <c r="AK1350" s="55"/>
      <c r="AL1350" s="55"/>
      <c r="AM1350" s="55"/>
      <c r="AN1350" s="55"/>
      <c r="AO1350" s="55"/>
      <c r="AP1350" s="55"/>
      <c r="AQ1350" s="55"/>
      <c r="AR1350" s="55"/>
      <c r="AS1350" s="55"/>
      <c r="AT1350" s="55"/>
      <c r="AU1350" s="55"/>
      <c r="AV1350" s="55"/>
      <c r="AW1350" s="55"/>
    </row>
    <row r="1351" spans="27:49" x14ac:dyDescent="0.25">
      <c r="AA1351" s="55"/>
      <c r="AB1351" s="55"/>
      <c r="AC1351" s="55"/>
      <c r="AD1351" s="55"/>
      <c r="AE1351" s="55"/>
      <c r="AH1351" s="55"/>
      <c r="AI1351" s="55"/>
      <c r="AJ1351" s="55"/>
      <c r="AK1351" s="55"/>
      <c r="AL1351" s="55"/>
      <c r="AM1351" s="55"/>
      <c r="AN1351" s="55"/>
      <c r="AO1351" s="55"/>
      <c r="AP1351" s="55"/>
      <c r="AQ1351" s="55"/>
      <c r="AR1351" s="55"/>
      <c r="AS1351" s="55"/>
      <c r="AT1351" s="55"/>
      <c r="AU1351" s="55"/>
      <c r="AV1351" s="55"/>
      <c r="AW1351" s="55"/>
    </row>
    <row r="1352" spans="27:49" x14ac:dyDescent="0.25">
      <c r="AA1352" s="55"/>
      <c r="AB1352" s="55"/>
      <c r="AC1352" s="55"/>
      <c r="AD1352" s="55"/>
      <c r="AE1352" s="55"/>
      <c r="AH1352" s="55"/>
      <c r="AI1352" s="55"/>
      <c r="AJ1352" s="55"/>
      <c r="AK1352" s="55"/>
      <c r="AL1352" s="55"/>
      <c r="AM1352" s="55"/>
      <c r="AN1352" s="55"/>
      <c r="AO1352" s="55"/>
      <c r="AP1352" s="55"/>
      <c r="AQ1352" s="55"/>
      <c r="AR1352" s="55"/>
      <c r="AS1352" s="55"/>
      <c r="AT1352" s="55"/>
      <c r="AU1352" s="55"/>
      <c r="AV1352" s="55"/>
      <c r="AW1352" s="55"/>
    </row>
    <row r="1353" spans="27:49" x14ac:dyDescent="0.25">
      <c r="AA1353" s="55"/>
      <c r="AB1353" s="55"/>
      <c r="AC1353" s="55"/>
      <c r="AD1353" s="55"/>
      <c r="AE1353" s="55"/>
      <c r="AH1353" s="55"/>
      <c r="AI1353" s="55"/>
      <c r="AJ1353" s="55"/>
      <c r="AK1353" s="55"/>
      <c r="AL1353" s="55"/>
      <c r="AM1353" s="55"/>
      <c r="AN1353" s="55"/>
      <c r="AO1353" s="55"/>
      <c r="AP1353" s="55"/>
      <c r="AQ1353" s="55"/>
      <c r="AR1353" s="55"/>
      <c r="AS1353" s="55"/>
      <c r="AT1353" s="55"/>
      <c r="AU1353" s="55"/>
      <c r="AV1353" s="55"/>
      <c r="AW1353" s="55"/>
    </row>
    <row r="1354" spans="27:49" x14ac:dyDescent="0.25">
      <c r="AA1354" s="55"/>
      <c r="AB1354" s="55"/>
      <c r="AC1354" s="55"/>
      <c r="AD1354" s="55"/>
      <c r="AE1354" s="55"/>
      <c r="AH1354" s="55"/>
      <c r="AI1354" s="55"/>
      <c r="AJ1354" s="55"/>
      <c r="AK1354" s="55"/>
      <c r="AL1354" s="55"/>
      <c r="AM1354" s="55"/>
      <c r="AN1354" s="55"/>
      <c r="AO1354" s="55"/>
      <c r="AP1354" s="55"/>
      <c r="AQ1354" s="55"/>
      <c r="AR1354" s="55"/>
      <c r="AS1354" s="55"/>
      <c r="AT1354" s="55"/>
      <c r="AU1354" s="55"/>
      <c r="AV1354" s="55"/>
      <c r="AW1354" s="55"/>
    </row>
    <row r="1355" spans="27:49" x14ac:dyDescent="0.25">
      <c r="AA1355" s="55"/>
      <c r="AB1355" s="55"/>
      <c r="AC1355" s="55"/>
      <c r="AD1355" s="55"/>
      <c r="AE1355" s="55"/>
      <c r="AH1355" s="55"/>
      <c r="AI1355" s="55"/>
      <c r="AJ1355" s="55"/>
      <c r="AK1355" s="55"/>
      <c r="AL1355" s="55"/>
      <c r="AM1355" s="55"/>
      <c r="AN1355" s="55"/>
      <c r="AO1355" s="55"/>
      <c r="AP1355" s="55"/>
      <c r="AQ1355" s="55"/>
      <c r="AR1355" s="55"/>
      <c r="AS1355" s="55"/>
      <c r="AT1355" s="55"/>
      <c r="AU1355" s="55"/>
      <c r="AV1355" s="55"/>
      <c r="AW1355" s="55"/>
    </row>
    <row r="1356" spans="27:49" x14ac:dyDescent="0.25">
      <c r="AA1356" s="55"/>
      <c r="AB1356" s="55"/>
      <c r="AC1356" s="55"/>
      <c r="AD1356" s="55"/>
      <c r="AE1356" s="55"/>
      <c r="AH1356" s="55"/>
      <c r="AI1356" s="55"/>
      <c r="AJ1356" s="55"/>
      <c r="AK1356" s="55"/>
      <c r="AL1356" s="55"/>
      <c r="AM1356" s="55"/>
      <c r="AN1356" s="55"/>
      <c r="AO1356" s="55"/>
      <c r="AP1356" s="55"/>
      <c r="AQ1356" s="55"/>
      <c r="AR1356" s="55"/>
      <c r="AS1356" s="55"/>
      <c r="AT1356" s="55"/>
      <c r="AU1356" s="55"/>
      <c r="AV1356" s="55"/>
      <c r="AW1356" s="55"/>
    </row>
    <row r="1357" spans="27:49" x14ac:dyDescent="0.25">
      <c r="AA1357" s="55"/>
      <c r="AB1357" s="55"/>
      <c r="AC1357" s="55"/>
      <c r="AD1357" s="55"/>
      <c r="AE1357" s="55"/>
      <c r="AH1357" s="55"/>
      <c r="AI1357" s="55"/>
      <c r="AJ1357" s="55"/>
      <c r="AK1357" s="55"/>
      <c r="AL1357" s="55"/>
      <c r="AM1357" s="55"/>
      <c r="AN1357" s="55"/>
      <c r="AO1357" s="55"/>
      <c r="AP1357" s="55"/>
      <c r="AQ1357" s="55"/>
      <c r="AR1357" s="55"/>
      <c r="AS1357" s="55"/>
      <c r="AT1357" s="55"/>
      <c r="AU1357" s="55"/>
      <c r="AV1357" s="55"/>
      <c r="AW1357" s="55"/>
    </row>
    <row r="1358" spans="27:49" x14ac:dyDescent="0.25">
      <c r="AA1358" s="55"/>
      <c r="AB1358" s="55"/>
      <c r="AC1358" s="55"/>
      <c r="AD1358" s="55"/>
      <c r="AE1358" s="55"/>
      <c r="AH1358" s="55"/>
      <c r="AI1358" s="55"/>
      <c r="AJ1358" s="55"/>
      <c r="AK1358" s="55"/>
      <c r="AL1358" s="55"/>
      <c r="AM1358" s="55"/>
      <c r="AN1358" s="55"/>
      <c r="AO1358" s="55"/>
      <c r="AP1358" s="55"/>
      <c r="AQ1358" s="55"/>
      <c r="AR1358" s="55"/>
      <c r="AS1358" s="55"/>
      <c r="AT1358" s="55"/>
      <c r="AU1358" s="55"/>
      <c r="AV1358" s="55"/>
      <c r="AW1358" s="55"/>
    </row>
    <row r="1359" spans="27:49" x14ac:dyDescent="0.25">
      <c r="AA1359" s="55"/>
      <c r="AB1359" s="55"/>
      <c r="AC1359" s="55"/>
      <c r="AD1359" s="55"/>
      <c r="AE1359" s="55"/>
      <c r="AH1359" s="55"/>
      <c r="AI1359" s="55"/>
      <c r="AJ1359" s="55"/>
      <c r="AK1359" s="55"/>
      <c r="AL1359" s="55"/>
      <c r="AM1359" s="55"/>
      <c r="AN1359" s="55"/>
      <c r="AO1359" s="55"/>
      <c r="AP1359" s="55"/>
      <c r="AQ1359" s="55"/>
      <c r="AR1359" s="55"/>
      <c r="AS1359" s="55"/>
      <c r="AT1359" s="55"/>
      <c r="AU1359" s="55"/>
      <c r="AV1359" s="55"/>
      <c r="AW1359" s="55"/>
    </row>
    <row r="1360" spans="27:49" x14ac:dyDescent="0.25">
      <c r="AA1360" s="55"/>
      <c r="AB1360" s="55"/>
      <c r="AC1360" s="55"/>
      <c r="AD1360" s="55"/>
      <c r="AE1360" s="55"/>
      <c r="AH1360" s="55"/>
      <c r="AI1360" s="55"/>
      <c r="AJ1360" s="55"/>
      <c r="AK1360" s="55"/>
      <c r="AL1360" s="55"/>
      <c r="AM1360" s="55"/>
      <c r="AN1360" s="55"/>
      <c r="AO1360" s="55"/>
      <c r="AP1360" s="55"/>
      <c r="AQ1360" s="55"/>
      <c r="AR1360" s="55"/>
      <c r="AS1360" s="55"/>
      <c r="AT1360" s="55"/>
      <c r="AU1360" s="55"/>
      <c r="AV1360" s="55"/>
      <c r="AW1360" s="55"/>
    </row>
    <row r="1361" spans="27:49" x14ac:dyDescent="0.25">
      <c r="AA1361" s="55"/>
      <c r="AB1361" s="55"/>
      <c r="AC1361" s="55"/>
      <c r="AD1361" s="55"/>
      <c r="AE1361" s="55"/>
      <c r="AH1361" s="55"/>
      <c r="AI1361" s="55"/>
      <c r="AJ1361" s="55"/>
      <c r="AK1361" s="55"/>
      <c r="AL1361" s="55"/>
      <c r="AM1361" s="55"/>
      <c r="AN1361" s="55"/>
      <c r="AO1361" s="55"/>
      <c r="AP1361" s="55"/>
      <c r="AQ1361" s="55"/>
      <c r="AR1361" s="55"/>
      <c r="AS1361" s="55"/>
      <c r="AT1361" s="55"/>
      <c r="AU1361" s="55"/>
      <c r="AV1361" s="55"/>
      <c r="AW1361" s="55"/>
    </row>
    <row r="1362" spans="27:49" x14ac:dyDescent="0.25">
      <c r="AA1362" s="55"/>
      <c r="AB1362" s="55"/>
      <c r="AC1362" s="55"/>
      <c r="AD1362" s="55"/>
      <c r="AE1362" s="55"/>
      <c r="AH1362" s="55"/>
      <c r="AI1362" s="55"/>
      <c r="AJ1362" s="55"/>
      <c r="AK1362" s="55"/>
      <c r="AL1362" s="55"/>
      <c r="AM1362" s="55"/>
      <c r="AN1362" s="55"/>
      <c r="AO1362" s="55"/>
      <c r="AP1362" s="55"/>
      <c r="AQ1362" s="55"/>
      <c r="AR1362" s="55"/>
      <c r="AS1362" s="55"/>
      <c r="AT1362" s="55"/>
      <c r="AU1362" s="55"/>
      <c r="AV1362" s="55"/>
      <c r="AW1362" s="55"/>
    </row>
    <row r="1363" spans="27:49" x14ac:dyDescent="0.25">
      <c r="AA1363" s="55"/>
      <c r="AB1363" s="55"/>
      <c r="AC1363" s="55"/>
      <c r="AD1363" s="55"/>
      <c r="AE1363" s="55"/>
      <c r="AH1363" s="55"/>
      <c r="AI1363" s="55"/>
      <c r="AJ1363" s="55"/>
      <c r="AK1363" s="55"/>
      <c r="AL1363" s="55"/>
      <c r="AM1363" s="55"/>
      <c r="AN1363" s="55"/>
      <c r="AO1363" s="55"/>
      <c r="AP1363" s="55"/>
      <c r="AQ1363" s="55"/>
      <c r="AR1363" s="55"/>
      <c r="AS1363" s="55"/>
      <c r="AT1363" s="55"/>
      <c r="AU1363" s="55"/>
      <c r="AV1363" s="55"/>
      <c r="AW1363" s="55"/>
    </row>
    <row r="1364" spans="27:49" x14ac:dyDescent="0.25">
      <c r="AA1364" s="55"/>
      <c r="AB1364" s="55"/>
      <c r="AC1364" s="55"/>
      <c r="AD1364" s="55"/>
      <c r="AE1364" s="55"/>
      <c r="AH1364" s="55"/>
      <c r="AI1364" s="55"/>
      <c r="AJ1364" s="55"/>
      <c r="AK1364" s="55"/>
      <c r="AL1364" s="55"/>
      <c r="AM1364" s="55"/>
      <c r="AN1364" s="55"/>
      <c r="AO1364" s="55"/>
      <c r="AP1364" s="55"/>
      <c r="AQ1364" s="55"/>
      <c r="AR1364" s="55"/>
      <c r="AS1364" s="55"/>
      <c r="AT1364" s="55"/>
      <c r="AU1364" s="55"/>
      <c r="AV1364" s="55"/>
      <c r="AW1364" s="55"/>
    </row>
    <row r="1365" spans="27:49" x14ac:dyDescent="0.25">
      <c r="AA1365" s="55"/>
      <c r="AB1365" s="55"/>
      <c r="AC1365" s="55"/>
      <c r="AD1365" s="55"/>
      <c r="AE1365" s="55"/>
      <c r="AH1365" s="55"/>
      <c r="AI1365" s="55"/>
      <c r="AJ1365" s="55"/>
      <c r="AK1365" s="55"/>
      <c r="AL1365" s="55"/>
      <c r="AM1365" s="55"/>
      <c r="AN1365" s="55"/>
      <c r="AO1365" s="55"/>
      <c r="AP1365" s="55"/>
      <c r="AQ1365" s="55"/>
      <c r="AR1365" s="55"/>
      <c r="AS1365" s="55"/>
      <c r="AT1365" s="55"/>
      <c r="AU1365" s="55"/>
      <c r="AV1365" s="55"/>
      <c r="AW1365" s="55"/>
    </row>
    <row r="1366" spans="27:49" x14ac:dyDescent="0.25">
      <c r="AA1366" s="55"/>
      <c r="AB1366" s="55"/>
      <c r="AC1366" s="55"/>
      <c r="AD1366" s="55"/>
      <c r="AE1366" s="55"/>
      <c r="AH1366" s="55"/>
      <c r="AI1366" s="55"/>
      <c r="AJ1366" s="55"/>
      <c r="AK1366" s="55"/>
      <c r="AL1366" s="55"/>
      <c r="AM1366" s="55"/>
      <c r="AN1366" s="55"/>
      <c r="AO1366" s="55"/>
      <c r="AP1366" s="55"/>
      <c r="AQ1366" s="55"/>
      <c r="AR1366" s="55"/>
      <c r="AS1366" s="55"/>
      <c r="AT1366" s="55"/>
      <c r="AU1366" s="55"/>
      <c r="AV1366" s="55"/>
      <c r="AW1366" s="55"/>
    </row>
    <row r="1367" spans="27:49" x14ac:dyDescent="0.25">
      <c r="AA1367" s="55"/>
      <c r="AB1367" s="55"/>
      <c r="AC1367" s="55"/>
      <c r="AD1367" s="55"/>
      <c r="AE1367" s="55"/>
      <c r="AH1367" s="55"/>
      <c r="AI1367" s="55"/>
      <c r="AJ1367" s="55"/>
      <c r="AK1367" s="55"/>
      <c r="AL1367" s="55"/>
      <c r="AM1367" s="55"/>
      <c r="AN1367" s="55"/>
      <c r="AO1367" s="55"/>
      <c r="AP1367" s="55"/>
      <c r="AQ1367" s="55"/>
      <c r="AR1367" s="55"/>
      <c r="AS1367" s="55"/>
      <c r="AT1367" s="55"/>
      <c r="AU1367" s="55"/>
      <c r="AV1367" s="55"/>
      <c r="AW1367" s="55"/>
    </row>
    <row r="1368" spans="27:49" x14ac:dyDescent="0.25">
      <c r="AA1368" s="55"/>
      <c r="AB1368" s="55"/>
      <c r="AC1368" s="55"/>
      <c r="AD1368" s="55"/>
      <c r="AE1368" s="55"/>
      <c r="AH1368" s="55"/>
      <c r="AI1368" s="55"/>
      <c r="AJ1368" s="55"/>
      <c r="AK1368" s="55"/>
      <c r="AL1368" s="55"/>
      <c r="AM1368" s="55"/>
      <c r="AN1368" s="55"/>
      <c r="AO1368" s="55"/>
      <c r="AP1368" s="55"/>
      <c r="AQ1368" s="55"/>
      <c r="AR1368" s="55"/>
      <c r="AS1368" s="55"/>
      <c r="AT1368" s="55"/>
      <c r="AU1368" s="55"/>
      <c r="AV1368" s="55"/>
      <c r="AW1368" s="55"/>
    </row>
    <row r="1369" spans="27:49" x14ac:dyDescent="0.25">
      <c r="AA1369" s="55"/>
      <c r="AB1369" s="55"/>
      <c r="AC1369" s="55"/>
      <c r="AD1369" s="55"/>
      <c r="AE1369" s="55"/>
      <c r="AH1369" s="55"/>
      <c r="AI1369" s="55"/>
      <c r="AJ1369" s="55"/>
      <c r="AK1369" s="55"/>
      <c r="AL1369" s="55"/>
      <c r="AM1369" s="55"/>
      <c r="AN1369" s="55"/>
      <c r="AO1369" s="55"/>
      <c r="AP1369" s="55"/>
      <c r="AQ1369" s="55"/>
      <c r="AR1369" s="55"/>
      <c r="AS1369" s="55"/>
      <c r="AT1369" s="55"/>
      <c r="AU1369" s="55"/>
      <c r="AV1369" s="55"/>
      <c r="AW1369" s="55"/>
    </row>
    <row r="1370" spans="27:49" x14ac:dyDescent="0.25">
      <c r="AA1370" s="55"/>
      <c r="AB1370" s="55"/>
      <c r="AC1370" s="55"/>
      <c r="AD1370" s="55"/>
      <c r="AE1370" s="55"/>
      <c r="AH1370" s="55"/>
      <c r="AI1370" s="55"/>
      <c r="AJ1370" s="55"/>
      <c r="AK1370" s="55"/>
      <c r="AL1370" s="55"/>
      <c r="AM1370" s="55"/>
      <c r="AN1370" s="55"/>
      <c r="AO1370" s="55"/>
      <c r="AP1370" s="55"/>
      <c r="AQ1370" s="55"/>
      <c r="AR1370" s="55"/>
      <c r="AS1370" s="55"/>
      <c r="AT1370" s="55"/>
      <c r="AU1370" s="55"/>
      <c r="AV1370" s="55"/>
      <c r="AW1370" s="55"/>
    </row>
    <row r="1371" spans="27:49" x14ac:dyDescent="0.25">
      <c r="AA1371" s="55"/>
      <c r="AB1371" s="55"/>
      <c r="AC1371" s="55"/>
      <c r="AD1371" s="55"/>
      <c r="AE1371" s="55"/>
      <c r="AH1371" s="55"/>
      <c r="AI1371" s="55"/>
      <c r="AJ1371" s="55"/>
      <c r="AK1371" s="55"/>
      <c r="AL1371" s="55"/>
      <c r="AM1371" s="55"/>
      <c r="AN1371" s="55"/>
      <c r="AO1371" s="55"/>
      <c r="AP1371" s="55"/>
      <c r="AQ1371" s="55"/>
      <c r="AR1371" s="55"/>
      <c r="AS1371" s="55"/>
      <c r="AT1371" s="55"/>
      <c r="AU1371" s="55"/>
      <c r="AV1371" s="55"/>
      <c r="AW1371" s="55"/>
    </row>
    <row r="1372" spans="27:49" x14ac:dyDescent="0.25">
      <c r="AA1372" s="55"/>
      <c r="AB1372" s="55"/>
      <c r="AC1372" s="55"/>
      <c r="AD1372" s="55"/>
      <c r="AE1372" s="55"/>
      <c r="AH1372" s="55"/>
      <c r="AI1372" s="55"/>
      <c r="AJ1372" s="55"/>
      <c r="AK1372" s="55"/>
      <c r="AL1372" s="55"/>
      <c r="AM1372" s="55"/>
      <c r="AN1372" s="55"/>
      <c r="AO1372" s="55"/>
      <c r="AP1372" s="55"/>
      <c r="AQ1372" s="55"/>
      <c r="AR1372" s="55"/>
      <c r="AS1372" s="55"/>
      <c r="AT1372" s="55"/>
      <c r="AU1372" s="55"/>
      <c r="AV1372" s="55"/>
      <c r="AW1372" s="55"/>
    </row>
    <row r="1373" spans="27:49" x14ac:dyDescent="0.25">
      <c r="AA1373" s="55"/>
      <c r="AB1373" s="55"/>
      <c r="AC1373" s="55"/>
      <c r="AD1373" s="55"/>
      <c r="AE1373" s="55"/>
      <c r="AH1373" s="55"/>
      <c r="AI1373" s="55"/>
      <c r="AJ1373" s="55"/>
      <c r="AK1373" s="55"/>
      <c r="AL1373" s="55"/>
      <c r="AM1373" s="55"/>
      <c r="AN1373" s="55"/>
      <c r="AO1373" s="55"/>
      <c r="AP1373" s="55"/>
      <c r="AQ1373" s="55"/>
      <c r="AR1373" s="55"/>
      <c r="AS1373" s="55"/>
      <c r="AT1373" s="55"/>
      <c r="AU1373" s="55"/>
      <c r="AV1373" s="55"/>
      <c r="AW1373" s="55"/>
    </row>
    <row r="1374" spans="27:49" x14ac:dyDescent="0.25">
      <c r="AA1374" s="55"/>
      <c r="AB1374" s="55"/>
      <c r="AC1374" s="55"/>
      <c r="AD1374" s="55"/>
      <c r="AE1374" s="55"/>
      <c r="AH1374" s="55"/>
      <c r="AI1374" s="55"/>
      <c r="AJ1374" s="55"/>
      <c r="AK1374" s="55"/>
      <c r="AL1374" s="55"/>
      <c r="AM1374" s="55"/>
      <c r="AN1374" s="55"/>
      <c r="AO1374" s="55"/>
      <c r="AP1374" s="55"/>
      <c r="AQ1374" s="55"/>
      <c r="AR1374" s="55"/>
      <c r="AS1374" s="55"/>
      <c r="AT1374" s="55"/>
      <c r="AU1374" s="55"/>
      <c r="AV1374" s="55"/>
      <c r="AW1374" s="55"/>
    </row>
    <row r="1375" spans="27:49" x14ac:dyDescent="0.25">
      <c r="AA1375" s="55"/>
      <c r="AB1375" s="55"/>
      <c r="AC1375" s="55"/>
      <c r="AD1375" s="55"/>
      <c r="AE1375" s="55"/>
      <c r="AH1375" s="55"/>
      <c r="AI1375" s="55"/>
      <c r="AJ1375" s="55"/>
      <c r="AK1375" s="55"/>
      <c r="AL1375" s="55"/>
      <c r="AM1375" s="55"/>
      <c r="AN1375" s="55"/>
      <c r="AO1375" s="55"/>
      <c r="AP1375" s="55"/>
      <c r="AQ1375" s="55"/>
      <c r="AR1375" s="55"/>
      <c r="AS1375" s="55"/>
      <c r="AT1375" s="55"/>
      <c r="AU1375" s="55"/>
      <c r="AV1375" s="55"/>
      <c r="AW1375" s="55"/>
    </row>
    <row r="1376" spans="27:49" x14ac:dyDescent="0.25">
      <c r="AA1376" s="55"/>
      <c r="AB1376" s="55"/>
      <c r="AC1376" s="55"/>
      <c r="AD1376" s="55"/>
      <c r="AE1376" s="55"/>
      <c r="AH1376" s="55"/>
      <c r="AI1376" s="55"/>
      <c r="AJ1376" s="55"/>
      <c r="AK1376" s="55"/>
      <c r="AL1376" s="55"/>
      <c r="AM1376" s="55"/>
      <c r="AN1376" s="55"/>
      <c r="AO1376" s="55"/>
      <c r="AP1376" s="55"/>
      <c r="AQ1376" s="55"/>
      <c r="AR1376" s="55"/>
      <c r="AS1376" s="55"/>
      <c r="AT1376" s="55"/>
      <c r="AU1376" s="55"/>
      <c r="AV1376" s="55"/>
      <c r="AW1376" s="55"/>
    </row>
    <row r="1377" spans="27:49" x14ac:dyDescent="0.25">
      <c r="AA1377" s="55"/>
      <c r="AB1377" s="55"/>
      <c r="AC1377" s="55"/>
      <c r="AD1377" s="55"/>
      <c r="AE1377" s="55"/>
      <c r="AH1377" s="55"/>
      <c r="AI1377" s="55"/>
      <c r="AJ1377" s="55"/>
      <c r="AK1377" s="55"/>
      <c r="AL1377" s="55"/>
      <c r="AM1377" s="55"/>
      <c r="AN1377" s="55"/>
      <c r="AO1377" s="55"/>
      <c r="AP1377" s="55"/>
      <c r="AQ1377" s="55"/>
      <c r="AR1377" s="55"/>
      <c r="AS1377" s="55"/>
      <c r="AT1377" s="55"/>
      <c r="AU1377" s="55"/>
      <c r="AV1377" s="55"/>
      <c r="AW1377" s="55"/>
    </row>
    <row r="1378" spans="27:49" x14ac:dyDescent="0.25">
      <c r="AA1378" s="55"/>
      <c r="AB1378" s="55"/>
      <c r="AC1378" s="55"/>
      <c r="AD1378" s="55"/>
      <c r="AE1378" s="55"/>
      <c r="AH1378" s="55"/>
      <c r="AI1378" s="55"/>
      <c r="AJ1378" s="55"/>
      <c r="AK1378" s="55"/>
      <c r="AL1378" s="55"/>
      <c r="AM1378" s="55"/>
      <c r="AN1378" s="55"/>
      <c r="AO1378" s="55"/>
      <c r="AP1378" s="55"/>
      <c r="AQ1378" s="55"/>
      <c r="AR1378" s="55"/>
      <c r="AS1378" s="55"/>
      <c r="AT1378" s="55"/>
      <c r="AU1378" s="55"/>
      <c r="AV1378" s="55"/>
      <c r="AW1378" s="55"/>
    </row>
    <row r="1379" spans="27:49" x14ac:dyDescent="0.25">
      <c r="AA1379" s="55"/>
      <c r="AB1379" s="55"/>
      <c r="AC1379" s="55"/>
      <c r="AD1379" s="55"/>
      <c r="AE1379" s="55"/>
      <c r="AH1379" s="55"/>
      <c r="AI1379" s="55"/>
      <c r="AJ1379" s="55"/>
      <c r="AK1379" s="55"/>
      <c r="AL1379" s="55"/>
      <c r="AM1379" s="55"/>
      <c r="AN1379" s="55"/>
      <c r="AO1379" s="55"/>
      <c r="AP1379" s="55"/>
      <c r="AQ1379" s="55"/>
      <c r="AR1379" s="55"/>
      <c r="AS1379" s="55"/>
      <c r="AT1379" s="55"/>
      <c r="AU1379" s="55"/>
      <c r="AV1379" s="55"/>
      <c r="AW1379" s="55"/>
    </row>
    <row r="1380" spans="27:49" x14ac:dyDescent="0.25">
      <c r="AA1380" s="55"/>
      <c r="AB1380" s="55"/>
      <c r="AC1380" s="55"/>
      <c r="AD1380" s="55"/>
      <c r="AE1380" s="55"/>
      <c r="AH1380" s="55"/>
      <c r="AI1380" s="55"/>
      <c r="AJ1380" s="55"/>
      <c r="AK1380" s="55"/>
      <c r="AL1380" s="55"/>
      <c r="AM1380" s="55"/>
      <c r="AN1380" s="55"/>
      <c r="AO1380" s="55"/>
      <c r="AP1380" s="55"/>
      <c r="AQ1380" s="55"/>
      <c r="AR1380" s="55"/>
      <c r="AS1380" s="55"/>
      <c r="AT1380" s="55"/>
      <c r="AU1380" s="55"/>
      <c r="AV1380" s="55"/>
      <c r="AW1380" s="55"/>
    </row>
    <row r="1381" spans="27:49" x14ac:dyDescent="0.25">
      <c r="AA1381" s="55"/>
      <c r="AB1381" s="55"/>
      <c r="AC1381" s="55"/>
      <c r="AD1381" s="55"/>
      <c r="AE1381" s="55"/>
      <c r="AH1381" s="55"/>
      <c r="AI1381" s="55"/>
      <c r="AJ1381" s="55"/>
      <c r="AK1381" s="55"/>
      <c r="AL1381" s="55"/>
      <c r="AM1381" s="55"/>
      <c r="AN1381" s="55"/>
      <c r="AO1381" s="55"/>
      <c r="AP1381" s="55"/>
      <c r="AQ1381" s="55"/>
      <c r="AR1381" s="55"/>
      <c r="AS1381" s="55"/>
      <c r="AT1381" s="55"/>
      <c r="AU1381" s="55"/>
      <c r="AV1381" s="55"/>
      <c r="AW1381" s="55"/>
    </row>
    <row r="1382" spans="27:49" x14ac:dyDescent="0.25">
      <c r="AA1382" s="55"/>
      <c r="AB1382" s="55"/>
      <c r="AC1382" s="55"/>
      <c r="AD1382" s="55"/>
      <c r="AE1382" s="55"/>
      <c r="AH1382" s="55"/>
      <c r="AI1382" s="55"/>
      <c r="AJ1382" s="55"/>
      <c r="AK1382" s="55"/>
      <c r="AL1382" s="55"/>
      <c r="AM1382" s="55"/>
      <c r="AN1382" s="55"/>
      <c r="AO1382" s="55"/>
      <c r="AP1382" s="55"/>
      <c r="AQ1382" s="55"/>
      <c r="AR1382" s="55"/>
      <c r="AS1382" s="55"/>
      <c r="AT1382" s="55"/>
      <c r="AU1382" s="55"/>
      <c r="AV1382" s="55"/>
      <c r="AW1382" s="55"/>
    </row>
    <row r="1383" spans="27:49" x14ac:dyDescent="0.25">
      <c r="AA1383" s="55"/>
      <c r="AB1383" s="55"/>
      <c r="AC1383" s="55"/>
      <c r="AD1383" s="55"/>
      <c r="AE1383" s="55"/>
      <c r="AH1383" s="55"/>
      <c r="AI1383" s="55"/>
      <c r="AJ1383" s="55"/>
      <c r="AK1383" s="55"/>
      <c r="AL1383" s="55"/>
      <c r="AM1383" s="55"/>
      <c r="AN1383" s="55"/>
      <c r="AO1383" s="55"/>
      <c r="AP1383" s="55"/>
      <c r="AQ1383" s="55"/>
      <c r="AR1383" s="55"/>
      <c r="AS1383" s="55"/>
      <c r="AT1383" s="55"/>
      <c r="AU1383" s="55"/>
      <c r="AV1383" s="55"/>
      <c r="AW1383" s="55"/>
    </row>
    <row r="1384" spans="27:49" x14ac:dyDescent="0.25">
      <c r="AA1384" s="55"/>
      <c r="AB1384" s="55"/>
      <c r="AC1384" s="55"/>
      <c r="AD1384" s="55"/>
      <c r="AE1384" s="55"/>
      <c r="AH1384" s="55"/>
      <c r="AI1384" s="55"/>
      <c r="AJ1384" s="55"/>
      <c r="AK1384" s="55"/>
      <c r="AL1384" s="55"/>
      <c r="AM1384" s="55"/>
      <c r="AN1384" s="55"/>
      <c r="AO1384" s="55"/>
      <c r="AP1384" s="55"/>
      <c r="AQ1384" s="55"/>
      <c r="AR1384" s="55"/>
      <c r="AS1384" s="55"/>
      <c r="AT1384" s="55"/>
      <c r="AU1384" s="55"/>
      <c r="AV1384" s="55"/>
      <c r="AW1384" s="55"/>
    </row>
    <row r="1385" spans="27:49" x14ac:dyDescent="0.25">
      <c r="AA1385" s="55"/>
      <c r="AB1385" s="55"/>
      <c r="AC1385" s="55"/>
      <c r="AD1385" s="55"/>
      <c r="AE1385" s="55"/>
      <c r="AH1385" s="55"/>
      <c r="AI1385" s="55"/>
      <c r="AJ1385" s="55"/>
      <c r="AK1385" s="55"/>
      <c r="AL1385" s="55"/>
      <c r="AM1385" s="55"/>
      <c r="AN1385" s="55"/>
      <c r="AO1385" s="55"/>
      <c r="AP1385" s="55"/>
      <c r="AQ1385" s="55"/>
      <c r="AR1385" s="55"/>
      <c r="AS1385" s="55"/>
      <c r="AT1385" s="55"/>
      <c r="AU1385" s="55"/>
      <c r="AV1385" s="55"/>
      <c r="AW1385" s="55"/>
    </row>
    <row r="1386" spans="27:49" x14ac:dyDescent="0.25">
      <c r="AA1386" s="55"/>
      <c r="AB1386" s="55"/>
      <c r="AC1386" s="55"/>
      <c r="AD1386" s="55"/>
      <c r="AE1386" s="55"/>
      <c r="AH1386" s="55"/>
      <c r="AI1386" s="55"/>
      <c r="AJ1386" s="55"/>
      <c r="AK1386" s="55"/>
      <c r="AL1386" s="55"/>
      <c r="AM1386" s="55"/>
      <c r="AN1386" s="55"/>
      <c r="AO1386" s="55"/>
      <c r="AP1386" s="55"/>
      <c r="AQ1386" s="55"/>
      <c r="AR1386" s="55"/>
      <c r="AS1386" s="55"/>
      <c r="AT1386" s="55"/>
      <c r="AU1386" s="55"/>
      <c r="AV1386" s="55"/>
      <c r="AW1386" s="55"/>
    </row>
    <row r="1387" spans="27:49" x14ac:dyDescent="0.25">
      <c r="AA1387" s="55"/>
      <c r="AB1387" s="55"/>
      <c r="AC1387" s="55"/>
      <c r="AD1387" s="55"/>
      <c r="AE1387" s="55"/>
      <c r="AH1387" s="55"/>
      <c r="AI1387" s="55"/>
      <c r="AJ1387" s="55"/>
      <c r="AK1387" s="55"/>
      <c r="AL1387" s="55"/>
      <c r="AM1387" s="55"/>
      <c r="AN1387" s="55"/>
      <c r="AO1387" s="55"/>
      <c r="AP1387" s="55"/>
      <c r="AQ1387" s="55"/>
      <c r="AR1387" s="55"/>
      <c r="AS1387" s="55"/>
      <c r="AT1387" s="55"/>
      <c r="AU1387" s="55"/>
      <c r="AV1387" s="55"/>
      <c r="AW1387" s="55"/>
    </row>
    <row r="1388" spans="27:49" x14ac:dyDescent="0.25">
      <c r="AA1388" s="55"/>
      <c r="AB1388" s="55"/>
      <c r="AC1388" s="55"/>
      <c r="AD1388" s="55"/>
      <c r="AE1388" s="55"/>
      <c r="AH1388" s="55"/>
      <c r="AI1388" s="55"/>
      <c r="AJ1388" s="55"/>
      <c r="AK1388" s="55"/>
      <c r="AL1388" s="55"/>
      <c r="AM1388" s="55"/>
      <c r="AN1388" s="55"/>
      <c r="AO1388" s="55"/>
      <c r="AP1388" s="55"/>
      <c r="AQ1388" s="55"/>
      <c r="AR1388" s="55"/>
      <c r="AS1388" s="55"/>
      <c r="AT1388" s="55"/>
      <c r="AU1388" s="55"/>
      <c r="AV1388" s="55"/>
      <c r="AW1388" s="55"/>
    </row>
    <row r="1389" spans="27:49" x14ac:dyDescent="0.25">
      <c r="AA1389" s="55"/>
      <c r="AB1389" s="55"/>
      <c r="AC1389" s="55"/>
      <c r="AD1389" s="55"/>
      <c r="AE1389" s="55"/>
      <c r="AH1389" s="55"/>
      <c r="AI1389" s="55"/>
      <c r="AJ1389" s="55"/>
      <c r="AK1389" s="55"/>
      <c r="AL1389" s="55"/>
      <c r="AM1389" s="55"/>
      <c r="AN1389" s="55"/>
      <c r="AO1389" s="55"/>
      <c r="AP1389" s="55"/>
      <c r="AQ1389" s="55"/>
      <c r="AR1389" s="55"/>
      <c r="AS1389" s="55"/>
      <c r="AT1389" s="55"/>
      <c r="AU1389" s="55"/>
      <c r="AV1389" s="55"/>
      <c r="AW1389" s="55"/>
    </row>
    <row r="1390" spans="27:49" x14ac:dyDescent="0.25">
      <c r="AA1390" s="55"/>
      <c r="AB1390" s="55"/>
      <c r="AC1390" s="55"/>
      <c r="AD1390" s="55"/>
      <c r="AE1390" s="55"/>
      <c r="AH1390" s="55"/>
      <c r="AI1390" s="55"/>
      <c r="AJ1390" s="55"/>
      <c r="AK1390" s="55"/>
      <c r="AL1390" s="55"/>
      <c r="AM1390" s="55"/>
      <c r="AN1390" s="55"/>
      <c r="AO1390" s="55"/>
      <c r="AP1390" s="55"/>
      <c r="AQ1390" s="55"/>
      <c r="AR1390" s="55"/>
      <c r="AS1390" s="55"/>
      <c r="AT1390" s="55"/>
      <c r="AU1390" s="55"/>
      <c r="AV1390" s="55"/>
      <c r="AW1390" s="55"/>
    </row>
    <row r="1391" spans="27:49" x14ac:dyDescent="0.25">
      <c r="AA1391" s="55"/>
      <c r="AB1391" s="55"/>
      <c r="AC1391" s="55"/>
      <c r="AD1391" s="55"/>
      <c r="AE1391" s="55"/>
      <c r="AH1391" s="55"/>
      <c r="AI1391" s="55"/>
      <c r="AJ1391" s="55"/>
      <c r="AK1391" s="55"/>
      <c r="AL1391" s="55"/>
      <c r="AM1391" s="55"/>
      <c r="AN1391" s="55"/>
      <c r="AO1391" s="55"/>
      <c r="AP1391" s="55"/>
      <c r="AQ1391" s="55"/>
      <c r="AR1391" s="55"/>
      <c r="AS1391" s="55"/>
      <c r="AT1391" s="55"/>
      <c r="AU1391" s="55"/>
      <c r="AV1391" s="55"/>
      <c r="AW1391" s="55"/>
    </row>
    <row r="1392" spans="27:49" x14ac:dyDescent="0.25">
      <c r="AA1392" s="55"/>
      <c r="AB1392" s="55"/>
      <c r="AC1392" s="55"/>
      <c r="AD1392" s="55"/>
      <c r="AE1392" s="55"/>
      <c r="AH1392" s="55"/>
      <c r="AI1392" s="55"/>
      <c r="AJ1392" s="55"/>
      <c r="AK1392" s="55"/>
      <c r="AL1392" s="55"/>
      <c r="AM1392" s="55"/>
      <c r="AN1392" s="55"/>
      <c r="AO1392" s="55"/>
      <c r="AP1392" s="55"/>
      <c r="AQ1392" s="55"/>
      <c r="AR1392" s="55"/>
      <c r="AS1392" s="55"/>
      <c r="AT1392" s="55"/>
      <c r="AU1392" s="55"/>
      <c r="AV1392" s="55"/>
      <c r="AW1392" s="55"/>
    </row>
    <row r="1393" spans="27:49" x14ac:dyDescent="0.25">
      <c r="AA1393" s="55"/>
      <c r="AB1393" s="55"/>
      <c r="AC1393" s="55"/>
      <c r="AD1393" s="55"/>
      <c r="AE1393" s="55"/>
      <c r="AH1393" s="55"/>
      <c r="AI1393" s="55"/>
      <c r="AJ1393" s="55"/>
      <c r="AK1393" s="55"/>
      <c r="AL1393" s="55"/>
      <c r="AM1393" s="55"/>
      <c r="AN1393" s="55"/>
      <c r="AO1393" s="55"/>
      <c r="AP1393" s="55"/>
      <c r="AQ1393" s="55"/>
      <c r="AR1393" s="55"/>
      <c r="AS1393" s="55"/>
      <c r="AT1393" s="55"/>
      <c r="AU1393" s="55"/>
      <c r="AV1393" s="55"/>
      <c r="AW1393" s="55"/>
    </row>
    <row r="1394" spans="27:49" x14ac:dyDescent="0.25">
      <c r="AA1394" s="55"/>
      <c r="AB1394" s="55"/>
      <c r="AC1394" s="55"/>
      <c r="AD1394" s="55"/>
      <c r="AE1394" s="55"/>
      <c r="AH1394" s="55"/>
      <c r="AI1394" s="55"/>
      <c r="AJ1394" s="55"/>
      <c r="AK1394" s="55"/>
      <c r="AL1394" s="55"/>
      <c r="AM1394" s="55"/>
      <c r="AN1394" s="55"/>
      <c r="AO1394" s="55"/>
      <c r="AP1394" s="55"/>
      <c r="AQ1394" s="55"/>
      <c r="AR1394" s="55"/>
      <c r="AS1394" s="55"/>
      <c r="AT1394" s="55"/>
      <c r="AU1394" s="55"/>
      <c r="AV1394" s="55"/>
      <c r="AW1394" s="55"/>
    </row>
    <row r="1395" spans="27:49" x14ac:dyDescent="0.25">
      <c r="AA1395" s="55"/>
      <c r="AB1395" s="55"/>
      <c r="AC1395" s="55"/>
      <c r="AD1395" s="55"/>
      <c r="AE1395" s="55"/>
      <c r="AH1395" s="55"/>
      <c r="AI1395" s="55"/>
      <c r="AJ1395" s="55"/>
      <c r="AK1395" s="55"/>
      <c r="AL1395" s="55"/>
      <c r="AM1395" s="55"/>
      <c r="AN1395" s="55"/>
      <c r="AO1395" s="55"/>
      <c r="AP1395" s="55"/>
      <c r="AQ1395" s="55"/>
      <c r="AR1395" s="55"/>
      <c r="AS1395" s="55"/>
      <c r="AT1395" s="55"/>
      <c r="AU1395" s="55"/>
      <c r="AV1395" s="55"/>
      <c r="AW1395" s="55"/>
    </row>
    <row r="1396" spans="27:49" x14ac:dyDescent="0.25">
      <c r="AA1396" s="55"/>
      <c r="AB1396" s="55"/>
      <c r="AC1396" s="55"/>
      <c r="AD1396" s="55"/>
      <c r="AE1396" s="55"/>
      <c r="AH1396" s="55"/>
      <c r="AI1396" s="55"/>
      <c r="AJ1396" s="55"/>
      <c r="AK1396" s="55"/>
      <c r="AL1396" s="55"/>
      <c r="AM1396" s="55"/>
      <c r="AN1396" s="55"/>
      <c r="AO1396" s="55"/>
      <c r="AP1396" s="55"/>
      <c r="AQ1396" s="55"/>
      <c r="AR1396" s="55"/>
      <c r="AS1396" s="55"/>
      <c r="AT1396" s="55"/>
      <c r="AU1396" s="55"/>
      <c r="AV1396" s="55"/>
      <c r="AW1396" s="55"/>
    </row>
    <row r="1397" spans="27:49" x14ac:dyDescent="0.25">
      <c r="AA1397" s="55"/>
      <c r="AB1397" s="55"/>
      <c r="AC1397" s="55"/>
      <c r="AD1397" s="55"/>
      <c r="AE1397" s="55"/>
      <c r="AH1397" s="55"/>
      <c r="AI1397" s="55"/>
      <c r="AJ1397" s="55"/>
      <c r="AK1397" s="55"/>
      <c r="AL1397" s="55"/>
      <c r="AM1397" s="55"/>
      <c r="AN1397" s="55"/>
      <c r="AO1397" s="55"/>
      <c r="AP1397" s="55"/>
      <c r="AQ1397" s="55"/>
      <c r="AR1397" s="55"/>
      <c r="AS1397" s="55"/>
      <c r="AT1397" s="55"/>
      <c r="AU1397" s="55"/>
      <c r="AV1397" s="55"/>
      <c r="AW1397" s="55"/>
    </row>
    <row r="1398" spans="27:49" x14ac:dyDescent="0.25">
      <c r="AA1398" s="55"/>
      <c r="AB1398" s="55"/>
      <c r="AC1398" s="55"/>
      <c r="AD1398" s="55"/>
      <c r="AE1398" s="55"/>
      <c r="AH1398" s="55"/>
      <c r="AI1398" s="55"/>
      <c r="AJ1398" s="55"/>
      <c r="AK1398" s="55"/>
      <c r="AL1398" s="55"/>
      <c r="AM1398" s="55"/>
      <c r="AN1398" s="55"/>
      <c r="AO1398" s="55"/>
      <c r="AP1398" s="55"/>
      <c r="AQ1398" s="55"/>
      <c r="AR1398" s="55"/>
      <c r="AS1398" s="55"/>
      <c r="AT1398" s="55"/>
      <c r="AU1398" s="55"/>
      <c r="AV1398" s="55"/>
      <c r="AW1398" s="55"/>
    </row>
    <row r="1399" spans="27:49" x14ac:dyDescent="0.25">
      <c r="AA1399" s="55"/>
      <c r="AB1399" s="55"/>
      <c r="AC1399" s="55"/>
      <c r="AD1399" s="55"/>
      <c r="AE1399" s="55"/>
      <c r="AH1399" s="55"/>
      <c r="AI1399" s="55"/>
      <c r="AJ1399" s="55"/>
      <c r="AK1399" s="55"/>
      <c r="AL1399" s="55"/>
      <c r="AM1399" s="55"/>
      <c r="AN1399" s="55"/>
      <c r="AO1399" s="55"/>
      <c r="AP1399" s="55"/>
      <c r="AQ1399" s="55"/>
      <c r="AR1399" s="55"/>
      <c r="AS1399" s="55"/>
      <c r="AT1399" s="55"/>
      <c r="AU1399" s="55"/>
      <c r="AV1399" s="55"/>
      <c r="AW1399" s="55"/>
    </row>
    <row r="1400" spans="27:49" x14ac:dyDescent="0.25">
      <c r="AA1400" s="55"/>
      <c r="AB1400" s="55"/>
      <c r="AC1400" s="55"/>
      <c r="AD1400" s="55"/>
      <c r="AE1400" s="55"/>
      <c r="AH1400" s="55"/>
      <c r="AI1400" s="55"/>
      <c r="AJ1400" s="55"/>
      <c r="AK1400" s="55"/>
      <c r="AL1400" s="55"/>
      <c r="AM1400" s="55"/>
      <c r="AN1400" s="55"/>
      <c r="AO1400" s="55"/>
      <c r="AP1400" s="55"/>
      <c r="AQ1400" s="55"/>
      <c r="AR1400" s="55"/>
      <c r="AS1400" s="55"/>
      <c r="AT1400" s="55"/>
      <c r="AU1400" s="55"/>
      <c r="AV1400" s="55"/>
      <c r="AW1400" s="55"/>
    </row>
    <row r="1401" spans="27:49" x14ac:dyDescent="0.25">
      <c r="AA1401" s="55"/>
      <c r="AB1401" s="55"/>
      <c r="AC1401" s="55"/>
      <c r="AD1401" s="55"/>
      <c r="AE1401" s="55"/>
      <c r="AH1401" s="55"/>
      <c r="AI1401" s="55"/>
      <c r="AJ1401" s="55"/>
      <c r="AK1401" s="55"/>
      <c r="AL1401" s="55"/>
      <c r="AM1401" s="55"/>
      <c r="AN1401" s="55"/>
      <c r="AO1401" s="55"/>
      <c r="AP1401" s="55"/>
      <c r="AQ1401" s="55"/>
      <c r="AR1401" s="55"/>
      <c r="AS1401" s="55"/>
      <c r="AT1401" s="55"/>
      <c r="AU1401" s="55"/>
      <c r="AV1401" s="55"/>
      <c r="AW1401" s="55"/>
    </row>
    <row r="1402" spans="27:49" x14ac:dyDescent="0.25">
      <c r="AA1402" s="55"/>
      <c r="AB1402" s="55"/>
      <c r="AC1402" s="55"/>
      <c r="AD1402" s="55"/>
      <c r="AE1402" s="55"/>
      <c r="AH1402" s="55"/>
      <c r="AI1402" s="55"/>
      <c r="AJ1402" s="55"/>
      <c r="AK1402" s="55"/>
      <c r="AL1402" s="55"/>
      <c r="AM1402" s="55"/>
      <c r="AN1402" s="55"/>
      <c r="AO1402" s="55"/>
      <c r="AP1402" s="55"/>
      <c r="AQ1402" s="55"/>
      <c r="AR1402" s="55"/>
      <c r="AS1402" s="55"/>
      <c r="AT1402" s="55"/>
      <c r="AU1402" s="55"/>
      <c r="AV1402" s="55"/>
      <c r="AW1402" s="55"/>
    </row>
    <row r="1403" spans="27:49" x14ac:dyDescent="0.25">
      <c r="AA1403" s="55"/>
      <c r="AB1403" s="55"/>
      <c r="AC1403" s="55"/>
      <c r="AD1403" s="55"/>
      <c r="AE1403" s="55"/>
      <c r="AH1403" s="55"/>
      <c r="AI1403" s="55"/>
      <c r="AJ1403" s="55"/>
      <c r="AK1403" s="55"/>
      <c r="AL1403" s="55"/>
      <c r="AM1403" s="55"/>
      <c r="AN1403" s="55"/>
      <c r="AO1403" s="55"/>
      <c r="AP1403" s="55"/>
      <c r="AQ1403" s="55"/>
      <c r="AR1403" s="55"/>
      <c r="AS1403" s="55"/>
      <c r="AT1403" s="55"/>
      <c r="AU1403" s="55"/>
      <c r="AV1403" s="55"/>
      <c r="AW1403" s="55"/>
    </row>
    <row r="1404" spans="27:49" x14ac:dyDescent="0.25">
      <c r="AA1404" s="55"/>
      <c r="AB1404" s="55"/>
      <c r="AC1404" s="55"/>
      <c r="AD1404" s="55"/>
      <c r="AE1404" s="55"/>
      <c r="AH1404" s="55"/>
      <c r="AI1404" s="55"/>
      <c r="AJ1404" s="55"/>
      <c r="AK1404" s="55"/>
      <c r="AL1404" s="55"/>
      <c r="AM1404" s="55"/>
      <c r="AN1404" s="55"/>
      <c r="AO1404" s="55"/>
      <c r="AP1404" s="55"/>
      <c r="AQ1404" s="55"/>
      <c r="AR1404" s="55"/>
      <c r="AS1404" s="55"/>
      <c r="AT1404" s="55"/>
      <c r="AU1404" s="55"/>
      <c r="AV1404" s="55"/>
      <c r="AW1404" s="55"/>
    </row>
    <row r="1405" spans="27:49" x14ac:dyDescent="0.25">
      <c r="AA1405" s="55"/>
      <c r="AB1405" s="55"/>
      <c r="AC1405" s="55"/>
      <c r="AD1405" s="55"/>
      <c r="AE1405" s="55"/>
      <c r="AH1405" s="55"/>
      <c r="AI1405" s="55"/>
      <c r="AJ1405" s="55"/>
      <c r="AK1405" s="55"/>
      <c r="AL1405" s="55"/>
      <c r="AM1405" s="55"/>
      <c r="AN1405" s="55"/>
      <c r="AO1405" s="55"/>
      <c r="AP1405" s="55"/>
      <c r="AQ1405" s="55"/>
      <c r="AR1405" s="55"/>
      <c r="AS1405" s="55"/>
      <c r="AT1405" s="55"/>
      <c r="AU1405" s="55"/>
      <c r="AV1405" s="55"/>
      <c r="AW1405" s="55"/>
    </row>
    <row r="1406" spans="27:49" x14ac:dyDescent="0.25">
      <c r="AA1406" s="55"/>
      <c r="AB1406" s="55"/>
      <c r="AC1406" s="55"/>
      <c r="AD1406" s="55"/>
      <c r="AE1406" s="55"/>
      <c r="AH1406" s="55"/>
      <c r="AI1406" s="55"/>
      <c r="AJ1406" s="55"/>
      <c r="AK1406" s="55"/>
      <c r="AL1406" s="55"/>
      <c r="AM1406" s="55"/>
      <c r="AN1406" s="55"/>
      <c r="AO1406" s="55"/>
      <c r="AP1406" s="55"/>
      <c r="AQ1406" s="55"/>
      <c r="AR1406" s="55"/>
      <c r="AS1406" s="55"/>
      <c r="AT1406" s="55"/>
      <c r="AU1406" s="55"/>
      <c r="AV1406" s="55"/>
      <c r="AW1406" s="55"/>
    </row>
    <row r="1407" spans="27:49" x14ac:dyDescent="0.25">
      <c r="AA1407" s="55"/>
      <c r="AB1407" s="55"/>
      <c r="AC1407" s="55"/>
      <c r="AD1407" s="55"/>
      <c r="AE1407" s="55"/>
      <c r="AH1407" s="55"/>
      <c r="AI1407" s="55"/>
      <c r="AJ1407" s="55"/>
      <c r="AK1407" s="55"/>
      <c r="AL1407" s="55"/>
      <c r="AM1407" s="55"/>
      <c r="AN1407" s="55"/>
      <c r="AO1407" s="55"/>
      <c r="AP1407" s="55"/>
      <c r="AQ1407" s="55"/>
      <c r="AR1407" s="55"/>
      <c r="AS1407" s="55"/>
      <c r="AT1407" s="55"/>
      <c r="AU1407" s="55"/>
      <c r="AV1407" s="55"/>
      <c r="AW1407" s="55"/>
    </row>
    <row r="1408" spans="27:49" x14ac:dyDescent="0.25">
      <c r="AA1408" s="55"/>
      <c r="AB1408" s="55"/>
      <c r="AC1408" s="55"/>
      <c r="AD1408" s="55"/>
      <c r="AE1408" s="55"/>
      <c r="AH1408" s="55"/>
      <c r="AI1408" s="55"/>
      <c r="AJ1408" s="55"/>
      <c r="AK1408" s="55"/>
      <c r="AL1408" s="55"/>
      <c r="AM1408" s="55"/>
      <c r="AN1408" s="55"/>
      <c r="AO1408" s="55"/>
      <c r="AP1408" s="55"/>
      <c r="AQ1408" s="55"/>
      <c r="AR1408" s="55"/>
      <c r="AS1408" s="55"/>
      <c r="AT1408" s="55"/>
      <c r="AU1408" s="55"/>
      <c r="AV1408" s="55"/>
      <c r="AW1408" s="55"/>
    </row>
    <row r="1409" spans="27:49" x14ac:dyDescent="0.25">
      <c r="AA1409" s="55"/>
      <c r="AB1409" s="55"/>
      <c r="AC1409" s="55"/>
      <c r="AD1409" s="55"/>
      <c r="AE1409" s="55"/>
      <c r="AH1409" s="55"/>
      <c r="AI1409" s="55"/>
      <c r="AJ1409" s="55"/>
      <c r="AK1409" s="55"/>
      <c r="AL1409" s="55"/>
      <c r="AM1409" s="55"/>
      <c r="AN1409" s="55"/>
      <c r="AO1409" s="55"/>
      <c r="AP1409" s="55"/>
      <c r="AQ1409" s="55"/>
      <c r="AR1409" s="55"/>
      <c r="AS1409" s="55"/>
      <c r="AT1409" s="55"/>
      <c r="AU1409" s="55"/>
      <c r="AV1409" s="55"/>
      <c r="AW1409" s="55"/>
    </row>
    <row r="1410" spans="27:49" x14ac:dyDescent="0.25">
      <c r="AA1410" s="55"/>
      <c r="AB1410" s="55"/>
      <c r="AC1410" s="55"/>
      <c r="AD1410" s="55"/>
      <c r="AE1410" s="55"/>
      <c r="AH1410" s="55"/>
      <c r="AI1410" s="55"/>
      <c r="AJ1410" s="55"/>
      <c r="AK1410" s="55"/>
      <c r="AL1410" s="55"/>
      <c r="AM1410" s="55"/>
      <c r="AN1410" s="55"/>
      <c r="AO1410" s="55"/>
      <c r="AP1410" s="55"/>
      <c r="AQ1410" s="55"/>
      <c r="AR1410" s="55"/>
      <c r="AS1410" s="55"/>
      <c r="AT1410" s="55"/>
      <c r="AU1410" s="55"/>
      <c r="AV1410" s="55"/>
      <c r="AW1410" s="55"/>
    </row>
    <row r="1411" spans="27:49" x14ac:dyDescent="0.25">
      <c r="AA1411" s="55"/>
      <c r="AB1411" s="55"/>
      <c r="AC1411" s="55"/>
      <c r="AD1411" s="55"/>
      <c r="AE1411" s="55"/>
      <c r="AH1411" s="55"/>
      <c r="AI1411" s="55"/>
      <c r="AJ1411" s="55"/>
      <c r="AK1411" s="55"/>
      <c r="AL1411" s="55"/>
      <c r="AM1411" s="55"/>
      <c r="AN1411" s="55"/>
      <c r="AO1411" s="55"/>
      <c r="AP1411" s="55"/>
      <c r="AQ1411" s="55"/>
      <c r="AR1411" s="55"/>
      <c r="AS1411" s="55"/>
      <c r="AT1411" s="55"/>
      <c r="AU1411" s="55"/>
      <c r="AV1411" s="55"/>
      <c r="AW1411" s="55"/>
    </row>
    <row r="1412" spans="27:49" x14ac:dyDescent="0.25">
      <c r="AA1412" s="55"/>
      <c r="AB1412" s="55"/>
      <c r="AC1412" s="55"/>
      <c r="AD1412" s="55"/>
      <c r="AE1412" s="55"/>
      <c r="AH1412" s="55"/>
      <c r="AI1412" s="55"/>
      <c r="AJ1412" s="55"/>
      <c r="AK1412" s="55"/>
      <c r="AL1412" s="55"/>
      <c r="AM1412" s="55"/>
      <c r="AN1412" s="55"/>
      <c r="AO1412" s="55"/>
      <c r="AP1412" s="55"/>
      <c r="AQ1412" s="55"/>
      <c r="AR1412" s="55"/>
      <c r="AS1412" s="55"/>
      <c r="AT1412" s="55"/>
      <c r="AU1412" s="55"/>
      <c r="AV1412" s="55"/>
      <c r="AW1412" s="55"/>
    </row>
    <row r="1413" spans="27:49" x14ac:dyDescent="0.25">
      <c r="AA1413" s="55"/>
      <c r="AB1413" s="55"/>
      <c r="AC1413" s="55"/>
      <c r="AD1413" s="55"/>
      <c r="AE1413" s="55"/>
      <c r="AH1413" s="55"/>
      <c r="AI1413" s="55"/>
      <c r="AJ1413" s="55"/>
      <c r="AK1413" s="55"/>
      <c r="AL1413" s="55"/>
      <c r="AM1413" s="55"/>
      <c r="AN1413" s="55"/>
      <c r="AO1413" s="55"/>
      <c r="AP1413" s="55"/>
      <c r="AQ1413" s="55"/>
      <c r="AR1413" s="55"/>
      <c r="AS1413" s="55"/>
      <c r="AT1413" s="55"/>
      <c r="AU1413" s="55"/>
      <c r="AV1413" s="55"/>
      <c r="AW1413" s="55"/>
    </row>
    <row r="1414" spans="27:49" x14ac:dyDescent="0.25">
      <c r="AA1414" s="55"/>
      <c r="AB1414" s="55"/>
      <c r="AC1414" s="55"/>
      <c r="AD1414" s="55"/>
      <c r="AE1414" s="55"/>
      <c r="AH1414" s="55"/>
      <c r="AI1414" s="55"/>
      <c r="AJ1414" s="55"/>
      <c r="AK1414" s="55"/>
      <c r="AL1414" s="55"/>
      <c r="AM1414" s="55"/>
      <c r="AN1414" s="55"/>
      <c r="AO1414" s="55"/>
      <c r="AP1414" s="55"/>
      <c r="AQ1414" s="55"/>
      <c r="AR1414" s="55"/>
      <c r="AS1414" s="55"/>
      <c r="AT1414" s="55"/>
      <c r="AU1414" s="55"/>
      <c r="AV1414" s="55"/>
      <c r="AW1414" s="55"/>
    </row>
    <row r="1415" spans="27:49" x14ac:dyDescent="0.25">
      <c r="AA1415" s="55"/>
      <c r="AB1415" s="55"/>
      <c r="AC1415" s="55"/>
      <c r="AD1415" s="55"/>
      <c r="AE1415" s="55"/>
      <c r="AH1415" s="55"/>
      <c r="AI1415" s="55"/>
      <c r="AJ1415" s="55"/>
      <c r="AK1415" s="55"/>
      <c r="AL1415" s="55"/>
      <c r="AM1415" s="55"/>
      <c r="AN1415" s="55"/>
      <c r="AO1415" s="55"/>
      <c r="AP1415" s="55"/>
      <c r="AQ1415" s="55"/>
      <c r="AR1415" s="55"/>
      <c r="AS1415" s="55"/>
      <c r="AT1415" s="55"/>
      <c r="AU1415" s="55"/>
      <c r="AV1415" s="55"/>
      <c r="AW1415" s="55"/>
    </row>
    <row r="1416" spans="27:49" x14ac:dyDescent="0.25">
      <c r="AA1416" s="55"/>
      <c r="AB1416" s="55"/>
      <c r="AC1416" s="55"/>
      <c r="AD1416" s="55"/>
      <c r="AE1416" s="55"/>
      <c r="AH1416" s="55"/>
      <c r="AI1416" s="55"/>
      <c r="AJ1416" s="55"/>
      <c r="AK1416" s="55"/>
      <c r="AL1416" s="55"/>
      <c r="AM1416" s="55"/>
      <c r="AN1416" s="55"/>
      <c r="AO1416" s="55"/>
      <c r="AP1416" s="55"/>
      <c r="AQ1416" s="55"/>
      <c r="AR1416" s="55"/>
      <c r="AS1416" s="55"/>
      <c r="AT1416" s="55"/>
      <c r="AU1416" s="55"/>
      <c r="AV1416" s="55"/>
      <c r="AW1416" s="55"/>
    </row>
    <row r="1417" spans="27:49" x14ac:dyDescent="0.25">
      <c r="AA1417" s="55"/>
      <c r="AB1417" s="55"/>
      <c r="AC1417" s="55"/>
      <c r="AD1417" s="55"/>
      <c r="AE1417" s="55"/>
      <c r="AH1417" s="55"/>
      <c r="AI1417" s="55"/>
      <c r="AJ1417" s="55"/>
      <c r="AK1417" s="55"/>
      <c r="AL1417" s="55"/>
      <c r="AM1417" s="55"/>
      <c r="AN1417" s="55"/>
      <c r="AO1417" s="55"/>
      <c r="AP1417" s="55"/>
      <c r="AQ1417" s="55"/>
      <c r="AR1417" s="55"/>
      <c r="AS1417" s="55"/>
      <c r="AT1417" s="55"/>
      <c r="AU1417" s="55"/>
      <c r="AV1417" s="55"/>
      <c r="AW1417" s="55"/>
    </row>
    <row r="1418" spans="27:49" x14ac:dyDescent="0.25">
      <c r="AA1418" s="55"/>
      <c r="AB1418" s="55"/>
      <c r="AC1418" s="55"/>
      <c r="AD1418" s="55"/>
      <c r="AE1418" s="55"/>
      <c r="AH1418" s="55"/>
      <c r="AI1418" s="55"/>
      <c r="AJ1418" s="55"/>
      <c r="AK1418" s="55"/>
      <c r="AL1418" s="55"/>
      <c r="AM1418" s="55"/>
      <c r="AN1418" s="55"/>
      <c r="AO1418" s="55"/>
      <c r="AP1418" s="55"/>
      <c r="AQ1418" s="55"/>
      <c r="AR1418" s="55"/>
      <c r="AS1418" s="55"/>
      <c r="AT1418" s="55"/>
      <c r="AU1418" s="55"/>
      <c r="AV1418" s="55"/>
      <c r="AW1418" s="55"/>
    </row>
    <row r="1419" spans="27:49" x14ac:dyDescent="0.25">
      <c r="AA1419" s="55"/>
      <c r="AB1419" s="55"/>
      <c r="AC1419" s="55"/>
      <c r="AD1419" s="55"/>
      <c r="AE1419" s="55"/>
      <c r="AH1419" s="55"/>
      <c r="AI1419" s="55"/>
      <c r="AJ1419" s="55"/>
      <c r="AK1419" s="55"/>
      <c r="AL1419" s="55"/>
      <c r="AM1419" s="55"/>
      <c r="AN1419" s="55"/>
      <c r="AO1419" s="55"/>
      <c r="AP1419" s="55"/>
      <c r="AQ1419" s="55"/>
      <c r="AR1419" s="55"/>
      <c r="AS1419" s="55"/>
      <c r="AT1419" s="55"/>
      <c r="AU1419" s="55"/>
      <c r="AV1419" s="55"/>
      <c r="AW1419" s="55"/>
    </row>
    <row r="1420" spans="27:49" x14ac:dyDescent="0.25">
      <c r="AA1420" s="55"/>
      <c r="AB1420" s="55"/>
      <c r="AC1420" s="55"/>
      <c r="AD1420" s="55"/>
      <c r="AE1420" s="55"/>
      <c r="AH1420" s="55"/>
      <c r="AI1420" s="55"/>
      <c r="AJ1420" s="55"/>
      <c r="AK1420" s="55"/>
      <c r="AL1420" s="55"/>
      <c r="AM1420" s="55"/>
      <c r="AN1420" s="55"/>
      <c r="AO1420" s="55"/>
      <c r="AP1420" s="55"/>
      <c r="AQ1420" s="55"/>
      <c r="AR1420" s="55"/>
      <c r="AS1420" s="55"/>
      <c r="AT1420" s="55"/>
      <c r="AU1420" s="55"/>
      <c r="AV1420" s="55"/>
      <c r="AW1420" s="55"/>
    </row>
    <row r="1421" spans="27:49" x14ac:dyDescent="0.25">
      <c r="AA1421" s="55"/>
      <c r="AB1421" s="55"/>
      <c r="AC1421" s="55"/>
      <c r="AD1421" s="55"/>
      <c r="AE1421" s="55"/>
      <c r="AH1421" s="55"/>
      <c r="AI1421" s="55"/>
      <c r="AJ1421" s="55"/>
      <c r="AK1421" s="55"/>
      <c r="AL1421" s="55"/>
      <c r="AM1421" s="55"/>
      <c r="AN1421" s="55"/>
      <c r="AO1421" s="55"/>
      <c r="AP1421" s="55"/>
      <c r="AQ1421" s="55"/>
      <c r="AR1421" s="55"/>
      <c r="AS1421" s="55"/>
      <c r="AT1421" s="55"/>
      <c r="AU1421" s="55"/>
      <c r="AV1421" s="55"/>
      <c r="AW1421" s="55"/>
    </row>
    <row r="1422" spans="27:49" x14ac:dyDescent="0.25">
      <c r="AA1422" s="55"/>
      <c r="AB1422" s="55"/>
      <c r="AC1422" s="55"/>
      <c r="AD1422" s="55"/>
      <c r="AE1422" s="55"/>
      <c r="AH1422" s="55"/>
      <c r="AI1422" s="55"/>
      <c r="AJ1422" s="55"/>
      <c r="AK1422" s="55"/>
      <c r="AL1422" s="55"/>
      <c r="AM1422" s="55"/>
      <c r="AN1422" s="55"/>
      <c r="AO1422" s="55"/>
      <c r="AP1422" s="55"/>
      <c r="AQ1422" s="55"/>
      <c r="AR1422" s="55"/>
      <c r="AS1422" s="55"/>
      <c r="AT1422" s="55"/>
      <c r="AU1422" s="55"/>
      <c r="AV1422" s="55"/>
      <c r="AW1422" s="55"/>
    </row>
    <row r="1423" spans="27:49" x14ac:dyDescent="0.25">
      <c r="AA1423" s="55"/>
      <c r="AB1423" s="55"/>
      <c r="AC1423" s="55"/>
      <c r="AD1423" s="55"/>
      <c r="AE1423" s="55"/>
      <c r="AH1423" s="55"/>
      <c r="AI1423" s="55"/>
      <c r="AJ1423" s="55"/>
      <c r="AK1423" s="55"/>
      <c r="AL1423" s="55"/>
      <c r="AM1423" s="55"/>
      <c r="AN1423" s="55"/>
      <c r="AO1423" s="55"/>
      <c r="AP1423" s="55"/>
      <c r="AQ1423" s="55"/>
      <c r="AR1423" s="55"/>
      <c r="AS1423" s="55"/>
      <c r="AT1423" s="55"/>
      <c r="AU1423" s="55"/>
      <c r="AV1423" s="55"/>
      <c r="AW1423" s="55"/>
    </row>
    <row r="1424" spans="27:49" x14ac:dyDescent="0.25">
      <c r="AA1424" s="55"/>
      <c r="AB1424" s="55"/>
      <c r="AC1424" s="55"/>
      <c r="AD1424" s="55"/>
      <c r="AE1424" s="55"/>
      <c r="AH1424" s="55"/>
      <c r="AI1424" s="55"/>
      <c r="AJ1424" s="55"/>
      <c r="AK1424" s="55"/>
      <c r="AL1424" s="55"/>
      <c r="AM1424" s="55"/>
      <c r="AN1424" s="55"/>
      <c r="AO1424" s="55"/>
      <c r="AP1424" s="55"/>
      <c r="AQ1424" s="55"/>
      <c r="AR1424" s="55"/>
      <c r="AS1424" s="55"/>
      <c r="AT1424" s="55"/>
      <c r="AU1424" s="55"/>
      <c r="AV1424" s="55"/>
      <c r="AW1424" s="55"/>
    </row>
    <row r="1425" spans="27:49" x14ac:dyDescent="0.25">
      <c r="AA1425" s="55"/>
      <c r="AB1425" s="55"/>
      <c r="AC1425" s="55"/>
      <c r="AD1425" s="55"/>
      <c r="AE1425" s="55"/>
      <c r="AH1425" s="55"/>
      <c r="AI1425" s="55"/>
      <c r="AJ1425" s="55"/>
      <c r="AK1425" s="55"/>
      <c r="AL1425" s="55"/>
      <c r="AM1425" s="55"/>
      <c r="AN1425" s="55"/>
      <c r="AO1425" s="55"/>
      <c r="AP1425" s="55"/>
      <c r="AQ1425" s="55"/>
      <c r="AR1425" s="55"/>
      <c r="AS1425" s="55"/>
      <c r="AT1425" s="55"/>
      <c r="AU1425" s="55"/>
      <c r="AV1425" s="55"/>
      <c r="AW1425" s="55"/>
    </row>
    <row r="1426" spans="27:49" x14ac:dyDescent="0.25">
      <c r="AA1426" s="55"/>
      <c r="AB1426" s="55"/>
      <c r="AC1426" s="55"/>
      <c r="AD1426" s="55"/>
      <c r="AE1426" s="55"/>
      <c r="AH1426" s="55"/>
      <c r="AI1426" s="55"/>
      <c r="AJ1426" s="55"/>
      <c r="AK1426" s="55"/>
      <c r="AL1426" s="55"/>
      <c r="AM1426" s="55"/>
      <c r="AN1426" s="55"/>
      <c r="AO1426" s="55"/>
      <c r="AP1426" s="55"/>
      <c r="AQ1426" s="55"/>
      <c r="AR1426" s="55"/>
      <c r="AS1426" s="55"/>
      <c r="AT1426" s="55"/>
      <c r="AU1426" s="55"/>
      <c r="AV1426" s="55"/>
      <c r="AW1426" s="55"/>
    </row>
    <row r="1427" spans="27:49" x14ac:dyDescent="0.25">
      <c r="AA1427" s="55"/>
      <c r="AB1427" s="55"/>
      <c r="AC1427" s="55"/>
      <c r="AD1427" s="55"/>
      <c r="AE1427" s="55"/>
      <c r="AH1427" s="55"/>
      <c r="AI1427" s="55"/>
      <c r="AJ1427" s="55"/>
      <c r="AK1427" s="55"/>
      <c r="AL1427" s="55"/>
      <c r="AM1427" s="55"/>
      <c r="AN1427" s="55"/>
      <c r="AO1427" s="55"/>
      <c r="AP1427" s="55"/>
      <c r="AQ1427" s="55"/>
      <c r="AR1427" s="55"/>
      <c r="AS1427" s="55"/>
      <c r="AT1427" s="55"/>
      <c r="AU1427" s="55"/>
      <c r="AV1427" s="55"/>
      <c r="AW1427" s="55"/>
    </row>
    <row r="1428" spans="27:49" x14ac:dyDescent="0.25">
      <c r="AA1428" s="55"/>
      <c r="AB1428" s="55"/>
      <c r="AC1428" s="55"/>
      <c r="AD1428" s="55"/>
      <c r="AE1428" s="55"/>
      <c r="AH1428" s="55"/>
      <c r="AI1428" s="55"/>
      <c r="AJ1428" s="55"/>
      <c r="AK1428" s="55"/>
      <c r="AL1428" s="55"/>
      <c r="AM1428" s="55"/>
      <c r="AN1428" s="55"/>
      <c r="AO1428" s="55"/>
      <c r="AP1428" s="55"/>
      <c r="AQ1428" s="55"/>
      <c r="AR1428" s="55"/>
      <c r="AS1428" s="55"/>
      <c r="AT1428" s="55"/>
      <c r="AU1428" s="55"/>
      <c r="AV1428" s="55"/>
      <c r="AW1428" s="55"/>
    </row>
    <row r="1429" spans="27:49" x14ac:dyDescent="0.25">
      <c r="AA1429" s="55"/>
      <c r="AB1429" s="55"/>
      <c r="AC1429" s="55"/>
      <c r="AD1429" s="55"/>
      <c r="AE1429" s="55"/>
      <c r="AH1429" s="55"/>
      <c r="AI1429" s="55"/>
      <c r="AJ1429" s="55"/>
      <c r="AK1429" s="55"/>
      <c r="AL1429" s="55"/>
      <c r="AM1429" s="55"/>
      <c r="AN1429" s="55"/>
      <c r="AO1429" s="55"/>
      <c r="AP1429" s="55"/>
      <c r="AQ1429" s="55"/>
      <c r="AR1429" s="55"/>
      <c r="AS1429" s="55"/>
      <c r="AT1429" s="55"/>
      <c r="AU1429" s="55"/>
      <c r="AV1429" s="55"/>
      <c r="AW1429" s="55"/>
    </row>
    <row r="1430" spans="27:49" x14ac:dyDescent="0.25">
      <c r="AA1430" s="55"/>
      <c r="AB1430" s="55"/>
      <c r="AC1430" s="55"/>
      <c r="AD1430" s="55"/>
      <c r="AE1430" s="55"/>
      <c r="AH1430" s="55"/>
      <c r="AI1430" s="55"/>
      <c r="AJ1430" s="55"/>
      <c r="AK1430" s="55"/>
      <c r="AL1430" s="55"/>
      <c r="AM1430" s="55"/>
      <c r="AN1430" s="55"/>
      <c r="AO1430" s="55"/>
      <c r="AP1430" s="55"/>
      <c r="AQ1430" s="55"/>
      <c r="AR1430" s="55"/>
      <c r="AS1430" s="55"/>
      <c r="AT1430" s="55"/>
      <c r="AU1430" s="55"/>
      <c r="AV1430" s="55"/>
      <c r="AW1430" s="55"/>
    </row>
    <row r="1431" spans="27:49" x14ac:dyDescent="0.25">
      <c r="AA1431" s="55"/>
      <c r="AB1431" s="55"/>
      <c r="AC1431" s="55"/>
      <c r="AD1431" s="55"/>
      <c r="AE1431" s="55"/>
      <c r="AH1431" s="55"/>
      <c r="AI1431" s="55"/>
      <c r="AJ1431" s="55"/>
      <c r="AK1431" s="55"/>
      <c r="AL1431" s="55"/>
      <c r="AM1431" s="55"/>
      <c r="AN1431" s="55"/>
      <c r="AO1431" s="55"/>
      <c r="AP1431" s="55"/>
      <c r="AQ1431" s="55"/>
      <c r="AR1431" s="55"/>
      <c r="AS1431" s="55"/>
      <c r="AT1431" s="55"/>
      <c r="AU1431" s="55"/>
      <c r="AV1431" s="55"/>
      <c r="AW1431" s="55"/>
    </row>
    <row r="1432" spans="27:49" x14ac:dyDescent="0.25">
      <c r="AA1432" s="55"/>
      <c r="AB1432" s="55"/>
      <c r="AC1432" s="55"/>
      <c r="AD1432" s="55"/>
      <c r="AE1432" s="55"/>
      <c r="AH1432" s="55"/>
      <c r="AI1432" s="55"/>
      <c r="AJ1432" s="55"/>
      <c r="AK1432" s="55"/>
      <c r="AL1432" s="55"/>
      <c r="AM1432" s="55"/>
      <c r="AN1432" s="55"/>
      <c r="AO1432" s="55"/>
      <c r="AP1432" s="55"/>
      <c r="AQ1432" s="55"/>
      <c r="AR1432" s="55"/>
      <c r="AS1432" s="55"/>
      <c r="AT1432" s="55"/>
      <c r="AU1432" s="55"/>
      <c r="AV1432" s="55"/>
      <c r="AW1432" s="55"/>
    </row>
    <row r="1433" spans="27:49" x14ac:dyDescent="0.25">
      <c r="AA1433" s="55"/>
      <c r="AB1433" s="55"/>
      <c r="AC1433" s="55"/>
      <c r="AD1433" s="55"/>
      <c r="AE1433" s="55"/>
      <c r="AH1433" s="55"/>
      <c r="AI1433" s="55"/>
      <c r="AJ1433" s="55"/>
      <c r="AK1433" s="55"/>
      <c r="AL1433" s="55"/>
      <c r="AM1433" s="55"/>
      <c r="AN1433" s="55"/>
      <c r="AO1433" s="55"/>
      <c r="AP1433" s="55"/>
      <c r="AQ1433" s="55"/>
      <c r="AR1433" s="55"/>
      <c r="AS1433" s="55"/>
      <c r="AT1433" s="55"/>
      <c r="AU1433" s="55"/>
      <c r="AV1433" s="55"/>
      <c r="AW1433" s="55"/>
    </row>
    <row r="1434" spans="27:49" x14ac:dyDescent="0.25">
      <c r="AA1434" s="55"/>
      <c r="AB1434" s="55"/>
      <c r="AC1434" s="55"/>
      <c r="AD1434" s="55"/>
      <c r="AE1434" s="55"/>
      <c r="AH1434" s="55"/>
      <c r="AI1434" s="55"/>
      <c r="AJ1434" s="55"/>
      <c r="AK1434" s="55"/>
      <c r="AL1434" s="55"/>
      <c r="AM1434" s="55"/>
      <c r="AN1434" s="55"/>
      <c r="AO1434" s="55"/>
      <c r="AP1434" s="55"/>
      <c r="AQ1434" s="55"/>
      <c r="AR1434" s="55"/>
      <c r="AS1434" s="55"/>
      <c r="AT1434" s="55"/>
      <c r="AU1434" s="55"/>
      <c r="AV1434" s="55"/>
      <c r="AW1434" s="55"/>
    </row>
    <row r="1435" spans="27:49" x14ac:dyDescent="0.25">
      <c r="AA1435" s="55"/>
      <c r="AB1435" s="55"/>
      <c r="AC1435" s="55"/>
      <c r="AD1435" s="55"/>
      <c r="AE1435" s="55"/>
      <c r="AH1435" s="55"/>
      <c r="AI1435" s="55"/>
      <c r="AJ1435" s="55"/>
      <c r="AK1435" s="55"/>
      <c r="AL1435" s="55"/>
      <c r="AM1435" s="55"/>
      <c r="AN1435" s="55"/>
      <c r="AO1435" s="55"/>
      <c r="AP1435" s="55"/>
      <c r="AQ1435" s="55"/>
      <c r="AR1435" s="55"/>
      <c r="AS1435" s="55"/>
      <c r="AT1435" s="55"/>
      <c r="AU1435" s="55"/>
      <c r="AV1435" s="55"/>
      <c r="AW1435" s="55"/>
    </row>
    <row r="1436" spans="27:49" x14ac:dyDescent="0.25">
      <c r="AA1436" s="55"/>
      <c r="AB1436" s="55"/>
      <c r="AC1436" s="55"/>
      <c r="AD1436" s="55"/>
      <c r="AE1436" s="55"/>
      <c r="AH1436" s="55"/>
      <c r="AI1436" s="55"/>
      <c r="AJ1436" s="55"/>
      <c r="AK1436" s="55"/>
      <c r="AL1436" s="55"/>
      <c r="AM1436" s="55"/>
      <c r="AN1436" s="55"/>
      <c r="AO1436" s="55"/>
      <c r="AP1436" s="55"/>
      <c r="AQ1436" s="55"/>
      <c r="AR1436" s="55"/>
      <c r="AS1436" s="55"/>
      <c r="AT1436" s="55"/>
      <c r="AU1436" s="55"/>
      <c r="AV1436" s="55"/>
      <c r="AW1436" s="55"/>
    </row>
    <row r="1437" spans="27:49" x14ac:dyDescent="0.25">
      <c r="AA1437" s="55"/>
      <c r="AB1437" s="55"/>
      <c r="AC1437" s="55"/>
      <c r="AD1437" s="55"/>
      <c r="AE1437" s="55"/>
      <c r="AH1437" s="55"/>
      <c r="AI1437" s="55"/>
      <c r="AJ1437" s="55"/>
      <c r="AK1437" s="55"/>
      <c r="AL1437" s="55"/>
      <c r="AM1437" s="55"/>
      <c r="AN1437" s="55"/>
      <c r="AO1437" s="55"/>
      <c r="AP1437" s="55"/>
      <c r="AQ1437" s="55"/>
      <c r="AR1437" s="55"/>
      <c r="AS1437" s="55"/>
      <c r="AT1437" s="55"/>
      <c r="AU1437" s="55"/>
      <c r="AV1437" s="55"/>
      <c r="AW1437" s="55"/>
    </row>
    <row r="1438" spans="27:49" x14ac:dyDescent="0.25">
      <c r="AA1438" s="55"/>
      <c r="AB1438" s="55"/>
      <c r="AC1438" s="55"/>
      <c r="AD1438" s="55"/>
      <c r="AE1438" s="55"/>
      <c r="AH1438" s="55"/>
      <c r="AI1438" s="55"/>
      <c r="AJ1438" s="55"/>
      <c r="AK1438" s="55"/>
      <c r="AL1438" s="55"/>
      <c r="AM1438" s="55"/>
      <c r="AN1438" s="55"/>
      <c r="AO1438" s="55"/>
      <c r="AP1438" s="55"/>
      <c r="AQ1438" s="55"/>
      <c r="AR1438" s="55"/>
      <c r="AS1438" s="55"/>
      <c r="AT1438" s="55"/>
      <c r="AU1438" s="55"/>
      <c r="AV1438" s="55"/>
      <c r="AW1438" s="55"/>
    </row>
    <row r="1439" spans="27:49" x14ac:dyDescent="0.25">
      <c r="AA1439" s="55"/>
      <c r="AB1439" s="55"/>
      <c r="AC1439" s="55"/>
      <c r="AD1439" s="55"/>
      <c r="AE1439" s="55"/>
      <c r="AH1439" s="55"/>
      <c r="AI1439" s="55"/>
      <c r="AJ1439" s="55"/>
      <c r="AK1439" s="55"/>
      <c r="AL1439" s="55"/>
      <c r="AM1439" s="55"/>
      <c r="AN1439" s="55"/>
      <c r="AO1439" s="55"/>
      <c r="AP1439" s="55"/>
      <c r="AQ1439" s="55"/>
      <c r="AR1439" s="55"/>
      <c r="AS1439" s="55"/>
      <c r="AT1439" s="55"/>
      <c r="AU1439" s="55"/>
      <c r="AV1439" s="55"/>
      <c r="AW1439" s="55"/>
    </row>
    <row r="1440" spans="27:49" x14ac:dyDescent="0.25">
      <c r="AA1440" s="55"/>
      <c r="AB1440" s="55"/>
      <c r="AC1440" s="55"/>
      <c r="AD1440" s="55"/>
      <c r="AE1440" s="55"/>
      <c r="AH1440" s="55"/>
      <c r="AI1440" s="55"/>
      <c r="AJ1440" s="55"/>
      <c r="AK1440" s="55"/>
      <c r="AL1440" s="55"/>
      <c r="AM1440" s="55"/>
      <c r="AN1440" s="55"/>
      <c r="AO1440" s="55"/>
      <c r="AP1440" s="55"/>
      <c r="AQ1440" s="55"/>
      <c r="AR1440" s="55"/>
      <c r="AS1440" s="55"/>
      <c r="AT1440" s="55"/>
      <c r="AU1440" s="55"/>
      <c r="AV1440" s="55"/>
      <c r="AW1440" s="55"/>
    </row>
    <row r="1441" spans="27:49" x14ac:dyDescent="0.25">
      <c r="AA1441" s="55"/>
      <c r="AB1441" s="55"/>
      <c r="AC1441" s="55"/>
      <c r="AD1441" s="55"/>
      <c r="AE1441" s="55"/>
      <c r="AH1441" s="55"/>
      <c r="AI1441" s="55"/>
      <c r="AJ1441" s="55"/>
      <c r="AK1441" s="55"/>
      <c r="AL1441" s="55"/>
      <c r="AM1441" s="55"/>
      <c r="AN1441" s="55"/>
      <c r="AO1441" s="55"/>
      <c r="AP1441" s="55"/>
      <c r="AQ1441" s="55"/>
      <c r="AR1441" s="55"/>
      <c r="AS1441" s="55"/>
      <c r="AT1441" s="55"/>
      <c r="AU1441" s="55"/>
      <c r="AV1441" s="55"/>
      <c r="AW1441" s="55"/>
    </row>
    <row r="1442" spans="27:49" x14ac:dyDescent="0.25">
      <c r="AA1442" s="55"/>
      <c r="AB1442" s="55"/>
      <c r="AC1442" s="55"/>
      <c r="AD1442" s="55"/>
      <c r="AE1442" s="55"/>
      <c r="AH1442" s="55"/>
      <c r="AI1442" s="55"/>
      <c r="AJ1442" s="55"/>
      <c r="AK1442" s="55"/>
      <c r="AL1442" s="55"/>
      <c r="AM1442" s="55"/>
      <c r="AN1442" s="55"/>
      <c r="AO1442" s="55"/>
      <c r="AP1442" s="55"/>
      <c r="AQ1442" s="55"/>
      <c r="AR1442" s="55"/>
      <c r="AS1442" s="55"/>
      <c r="AT1442" s="55"/>
      <c r="AU1442" s="55"/>
      <c r="AV1442" s="55"/>
      <c r="AW1442" s="55"/>
    </row>
    <row r="1443" spans="27:49" x14ac:dyDescent="0.25">
      <c r="AA1443" s="55"/>
      <c r="AB1443" s="55"/>
      <c r="AC1443" s="55"/>
      <c r="AD1443" s="55"/>
      <c r="AE1443" s="55"/>
      <c r="AH1443" s="55"/>
      <c r="AI1443" s="55"/>
      <c r="AJ1443" s="55"/>
      <c r="AK1443" s="55"/>
      <c r="AL1443" s="55"/>
      <c r="AM1443" s="55"/>
      <c r="AN1443" s="55"/>
      <c r="AO1443" s="55"/>
      <c r="AP1443" s="55"/>
      <c r="AQ1443" s="55"/>
      <c r="AR1443" s="55"/>
      <c r="AS1443" s="55"/>
      <c r="AT1443" s="55"/>
      <c r="AU1443" s="55"/>
      <c r="AV1443" s="55"/>
      <c r="AW1443" s="55"/>
    </row>
    <row r="1444" spans="27:49" x14ac:dyDescent="0.25">
      <c r="AA1444" s="55"/>
      <c r="AB1444" s="55"/>
      <c r="AC1444" s="55"/>
      <c r="AD1444" s="55"/>
      <c r="AE1444" s="55"/>
      <c r="AH1444" s="55"/>
      <c r="AI1444" s="55"/>
      <c r="AJ1444" s="55"/>
      <c r="AK1444" s="55"/>
      <c r="AL1444" s="55"/>
      <c r="AM1444" s="55"/>
      <c r="AN1444" s="55"/>
      <c r="AO1444" s="55"/>
      <c r="AP1444" s="55"/>
      <c r="AQ1444" s="55"/>
      <c r="AR1444" s="55"/>
      <c r="AS1444" s="55"/>
      <c r="AT1444" s="55"/>
      <c r="AU1444" s="55"/>
      <c r="AV1444" s="55"/>
      <c r="AW1444" s="55"/>
    </row>
    <row r="1445" spans="27:49" x14ac:dyDescent="0.25">
      <c r="AA1445" s="55"/>
      <c r="AB1445" s="55"/>
      <c r="AC1445" s="55"/>
      <c r="AD1445" s="55"/>
      <c r="AE1445" s="55"/>
      <c r="AH1445" s="55"/>
      <c r="AI1445" s="55"/>
      <c r="AJ1445" s="55"/>
      <c r="AK1445" s="55"/>
      <c r="AL1445" s="55"/>
      <c r="AM1445" s="55"/>
      <c r="AN1445" s="55"/>
      <c r="AO1445" s="55"/>
      <c r="AP1445" s="55"/>
      <c r="AQ1445" s="55"/>
      <c r="AR1445" s="55"/>
      <c r="AS1445" s="55"/>
      <c r="AT1445" s="55"/>
      <c r="AU1445" s="55"/>
      <c r="AV1445" s="55"/>
      <c r="AW1445" s="55"/>
    </row>
    <row r="1446" spans="27:49" x14ac:dyDescent="0.25">
      <c r="AA1446" s="55"/>
      <c r="AB1446" s="55"/>
      <c r="AC1446" s="55"/>
      <c r="AD1446" s="55"/>
      <c r="AE1446" s="55"/>
      <c r="AH1446" s="55"/>
      <c r="AI1446" s="55"/>
      <c r="AJ1446" s="55"/>
      <c r="AK1446" s="55"/>
      <c r="AL1446" s="55"/>
      <c r="AM1446" s="55"/>
      <c r="AN1446" s="55"/>
      <c r="AO1446" s="55"/>
      <c r="AP1446" s="55"/>
      <c r="AQ1446" s="55"/>
      <c r="AR1446" s="55"/>
      <c r="AS1446" s="55"/>
      <c r="AT1446" s="55"/>
      <c r="AU1446" s="55"/>
      <c r="AV1446" s="55"/>
      <c r="AW1446" s="55"/>
    </row>
    <row r="1447" spans="27:49" x14ac:dyDescent="0.25">
      <c r="AA1447" s="55"/>
      <c r="AB1447" s="55"/>
      <c r="AC1447" s="55"/>
      <c r="AD1447" s="55"/>
      <c r="AE1447" s="55"/>
      <c r="AH1447" s="55"/>
      <c r="AI1447" s="55"/>
      <c r="AJ1447" s="55"/>
      <c r="AK1447" s="55"/>
      <c r="AL1447" s="55"/>
      <c r="AM1447" s="55"/>
      <c r="AN1447" s="55"/>
      <c r="AO1447" s="55"/>
      <c r="AP1447" s="55"/>
      <c r="AQ1447" s="55"/>
      <c r="AR1447" s="55"/>
      <c r="AS1447" s="55"/>
      <c r="AT1447" s="55"/>
      <c r="AU1447" s="55"/>
      <c r="AV1447" s="55"/>
      <c r="AW1447" s="55"/>
    </row>
    <row r="1448" spans="27:49" x14ac:dyDescent="0.25">
      <c r="AA1448" s="55"/>
      <c r="AB1448" s="55"/>
      <c r="AC1448" s="55"/>
      <c r="AD1448" s="55"/>
      <c r="AE1448" s="55"/>
      <c r="AH1448" s="55"/>
      <c r="AI1448" s="55"/>
      <c r="AJ1448" s="55"/>
      <c r="AK1448" s="55"/>
      <c r="AL1448" s="55"/>
      <c r="AM1448" s="55"/>
      <c r="AN1448" s="55"/>
      <c r="AO1448" s="55"/>
      <c r="AP1448" s="55"/>
      <c r="AQ1448" s="55"/>
      <c r="AR1448" s="55"/>
      <c r="AS1448" s="55"/>
      <c r="AT1448" s="55"/>
      <c r="AU1448" s="55"/>
      <c r="AV1448" s="55"/>
      <c r="AW1448" s="55"/>
    </row>
    <row r="1449" spans="27:49" x14ac:dyDescent="0.25">
      <c r="AA1449" s="55"/>
      <c r="AB1449" s="55"/>
      <c r="AC1449" s="55"/>
      <c r="AD1449" s="55"/>
      <c r="AE1449" s="55"/>
      <c r="AH1449" s="55"/>
      <c r="AI1449" s="55"/>
      <c r="AJ1449" s="55"/>
      <c r="AK1449" s="55"/>
      <c r="AL1449" s="55"/>
      <c r="AM1449" s="55"/>
      <c r="AN1449" s="55"/>
      <c r="AO1449" s="55"/>
      <c r="AP1449" s="55"/>
      <c r="AQ1449" s="55"/>
      <c r="AR1449" s="55"/>
      <c r="AS1449" s="55"/>
      <c r="AT1449" s="55"/>
      <c r="AU1449" s="55"/>
      <c r="AV1449" s="55"/>
      <c r="AW1449" s="55"/>
    </row>
    <row r="1450" spans="27:49" x14ac:dyDescent="0.25">
      <c r="AA1450" s="55"/>
      <c r="AB1450" s="55"/>
      <c r="AC1450" s="55"/>
      <c r="AD1450" s="55"/>
      <c r="AE1450" s="55"/>
      <c r="AH1450" s="55"/>
      <c r="AI1450" s="55"/>
      <c r="AJ1450" s="55"/>
      <c r="AK1450" s="55"/>
      <c r="AL1450" s="55"/>
      <c r="AM1450" s="55"/>
      <c r="AN1450" s="55"/>
      <c r="AO1450" s="55"/>
      <c r="AP1450" s="55"/>
      <c r="AQ1450" s="55"/>
      <c r="AR1450" s="55"/>
      <c r="AS1450" s="55"/>
      <c r="AT1450" s="55"/>
      <c r="AU1450" s="55"/>
      <c r="AV1450" s="55"/>
      <c r="AW1450" s="55"/>
    </row>
    <row r="1451" spans="27:49" x14ac:dyDescent="0.25">
      <c r="AA1451" s="55"/>
      <c r="AB1451" s="55"/>
      <c r="AC1451" s="55"/>
      <c r="AD1451" s="55"/>
      <c r="AE1451" s="55"/>
      <c r="AH1451" s="55"/>
      <c r="AI1451" s="55"/>
      <c r="AJ1451" s="55"/>
      <c r="AK1451" s="55"/>
      <c r="AL1451" s="55"/>
      <c r="AM1451" s="55"/>
      <c r="AN1451" s="55"/>
      <c r="AO1451" s="55"/>
      <c r="AP1451" s="55"/>
      <c r="AQ1451" s="55"/>
      <c r="AR1451" s="55"/>
      <c r="AS1451" s="55"/>
      <c r="AT1451" s="55"/>
      <c r="AU1451" s="55"/>
      <c r="AV1451" s="55"/>
      <c r="AW1451" s="55"/>
    </row>
    <row r="1452" spans="27:49" x14ac:dyDescent="0.25">
      <c r="AA1452" s="55"/>
      <c r="AB1452" s="55"/>
      <c r="AC1452" s="55"/>
      <c r="AD1452" s="55"/>
      <c r="AE1452" s="55"/>
      <c r="AH1452" s="55"/>
      <c r="AI1452" s="55"/>
      <c r="AJ1452" s="55"/>
      <c r="AK1452" s="55"/>
      <c r="AL1452" s="55"/>
      <c r="AM1452" s="55"/>
      <c r="AN1452" s="55"/>
      <c r="AO1452" s="55"/>
      <c r="AP1452" s="55"/>
      <c r="AQ1452" s="55"/>
      <c r="AR1452" s="55"/>
      <c r="AS1452" s="55"/>
      <c r="AT1452" s="55"/>
      <c r="AU1452" s="55"/>
      <c r="AV1452" s="55"/>
      <c r="AW1452" s="55"/>
    </row>
    <row r="1453" spans="27:49" x14ac:dyDescent="0.25">
      <c r="AA1453" s="55"/>
      <c r="AB1453" s="55"/>
      <c r="AC1453" s="55"/>
      <c r="AD1453" s="55"/>
      <c r="AE1453" s="55"/>
      <c r="AH1453" s="55"/>
      <c r="AI1453" s="55"/>
      <c r="AJ1453" s="55"/>
      <c r="AK1453" s="55"/>
      <c r="AL1453" s="55"/>
      <c r="AM1453" s="55"/>
      <c r="AN1453" s="55"/>
      <c r="AO1453" s="55"/>
      <c r="AP1453" s="55"/>
      <c r="AQ1453" s="55"/>
      <c r="AR1453" s="55"/>
      <c r="AS1453" s="55"/>
      <c r="AT1453" s="55"/>
      <c r="AU1453" s="55"/>
      <c r="AV1453" s="55"/>
      <c r="AW1453" s="55"/>
    </row>
    <row r="1454" spans="27:49" x14ac:dyDescent="0.25">
      <c r="AA1454" s="55"/>
      <c r="AB1454" s="55"/>
      <c r="AC1454" s="55"/>
      <c r="AD1454" s="55"/>
      <c r="AE1454" s="55"/>
      <c r="AH1454" s="55"/>
      <c r="AI1454" s="55"/>
      <c r="AJ1454" s="55"/>
      <c r="AK1454" s="55"/>
      <c r="AL1454" s="55"/>
      <c r="AM1454" s="55"/>
      <c r="AN1454" s="55"/>
      <c r="AO1454" s="55"/>
      <c r="AP1454" s="55"/>
      <c r="AQ1454" s="55"/>
      <c r="AR1454" s="55"/>
      <c r="AS1454" s="55"/>
      <c r="AT1454" s="55"/>
      <c r="AU1454" s="55"/>
      <c r="AV1454" s="55"/>
      <c r="AW1454" s="55"/>
    </row>
    <row r="1455" spans="27:49" x14ac:dyDescent="0.25">
      <c r="AA1455" s="55"/>
      <c r="AB1455" s="55"/>
      <c r="AC1455" s="55"/>
      <c r="AD1455" s="55"/>
      <c r="AE1455" s="55"/>
      <c r="AH1455" s="55"/>
      <c r="AI1455" s="55"/>
      <c r="AJ1455" s="55"/>
      <c r="AK1455" s="55"/>
      <c r="AL1455" s="55"/>
      <c r="AM1455" s="55"/>
      <c r="AN1455" s="55"/>
      <c r="AO1455" s="55"/>
      <c r="AP1455" s="55"/>
      <c r="AQ1455" s="55"/>
      <c r="AR1455" s="55"/>
      <c r="AS1455" s="55"/>
      <c r="AT1455" s="55"/>
      <c r="AU1455" s="55"/>
      <c r="AV1455" s="55"/>
      <c r="AW1455" s="55"/>
    </row>
    <row r="1456" spans="27:49" x14ac:dyDescent="0.25">
      <c r="AA1456" s="55"/>
      <c r="AB1456" s="55"/>
      <c r="AC1456" s="55"/>
      <c r="AD1456" s="55"/>
      <c r="AE1456" s="55"/>
      <c r="AH1456" s="55"/>
      <c r="AI1456" s="55"/>
      <c r="AJ1456" s="55"/>
      <c r="AK1456" s="55"/>
      <c r="AL1456" s="55"/>
      <c r="AM1456" s="55"/>
      <c r="AN1456" s="55"/>
      <c r="AO1456" s="55"/>
      <c r="AP1456" s="55"/>
      <c r="AQ1456" s="55"/>
      <c r="AR1456" s="55"/>
      <c r="AS1456" s="55"/>
      <c r="AT1456" s="55"/>
      <c r="AU1456" s="55"/>
      <c r="AV1456" s="55"/>
      <c r="AW1456" s="55"/>
    </row>
    <row r="1457" spans="27:49" x14ac:dyDescent="0.25">
      <c r="AA1457" s="55"/>
      <c r="AB1457" s="55"/>
      <c r="AC1457" s="55"/>
      <c r="AD1457" s="55"/>
      <c r="AE1457" s="55"/>
      <c r="AH1457" s="55"/>
      <c r="AI1457" s="55"/>
      <c r="AJ1457" s="55"/>
      <c r="AK1457" s="55"/>
      <c r="AL1457" s="55"/>
      <c r="AM1457" s="55"/>
      <c r="AN1457" s="55"/>
      <c r="AO1457" s="55"/>
      <c r="AP1457" s="55"/>
      <c r="AQ1457" s="55"/>
      <c r="AR1457" s="55"/>
      <c r="AS1457" s="55"/>
      <c r="AT1457" s="55"/>
      <c r="AU1457" s="55"/>
      <c r="AV1457" s="55"/>
      <c r="AW1457" s="55"/>
    </row>
    <row r="1458" spans="27:49" x14ac:dyDescent="0.25">
      <c r="AA1458" s="55"/>
      <c r="AB1458" s="55"/>
      <c r="AC1458" s="55"/>
      <c r="AD1458" s="55"/>
      <c r="AE1458" s="55"/>
      <c r="AH1458" s="55"/>
      <c r="AI1458" s="55"/>
      <c r="AJ1458" s="55"/>
      <c r="AK1458" s="55"/>
      <c r="AL1458" s="55"/>
      <c r="AM1458" s="55"/>
      <c r="AN1458" s="55"/>
      <c r="AO1458" s="55"/>
      <c r="AP1458" s="55"/>
      <c r="AQ1458" s="55"/>
      <c r="AR1458" s="55"/>
      <c r="AS1458" s="55"/>
      <c r="AT1458" s="55"/>
      <c r="AU1458" s="55"/>
      <c r="AV1458" s="55"/>
      <c r="AW1458" s="55"/>
    </row>
    <row r="1459" spans="27:49" x14ac:dyDescent="0.25">
      <c r="AA1459" s="55"/>
      <c r="AB1459" s="55"/>
      <c r="AC1459" s="55"/>
      <c r="AD1459" s="55"/>
      <c r="AE1459" s="55"/>
      <c r="AH1459" s="55"/>
      <c r="AI1459" s="55"/>
      <c r="AJ1459" s="55"/>
      <c r="AK1459" s="55"/>
      <c r="AL1459" s="55"/>
      <c r="AM1459" s="55"/>
      <c r="AN1459" s="55"/>
      <c r="AO1459" s="55"/>
      <c r="AP1459" s="55"/>
      <c r="AQ1459" s="55"/>
      <c r="AR1459" s="55"/>
      <c r="AS1459" s="55"/>
      <c r="AT1459" s="55"/>
      <c r="AU1459" s="55"/>
      <c r="AV1459" s="55"/>
      <c r="AW1459" s="55"/>
    </row>
    <row r="1460" spans="27:49" x14ac:dyDescent="0.25">
      <c r="AA1460" s="55"/>
      <c r="AB1460" s="55"/>
      <c r="AC1460" s="55"/>
      <c r="AD1460" s="55"/>
      <c r="AE1460" s="55"/>
      <c r="AH1460" s="55"/>
      <c r="AI1460" s="55"/>
      <c r="AJ1460" s="55"/>
      <c r="AK1460" s="55"/>
      <c r="AL1460" s="55"/>
      <c r="AM1460" s="55"/>
      <c r="AN1460" s="55"/>
      <c r="AO1460" s="55"/>
      <c r="AP1460" s="55"/>
      <c r="AQ1460" s="55"/>
      <c r="AR1460" s="55"/>
      <c r="AS1460" s="55"/>
      <c r="AT1460" s="55"/>
      <c r="AU1460" s="55"/>
      <c r="AV1460" s="55"/>
      <c r="AW1460" s="55"/>
    </row>
    <row r="1461" spans="27:49" x14ac:dyDescent="0.25">
      <c r="AA1461" s="55"/>
      <c r="AB1461" s="55"/>
      <c r="AC1461" s="55"/>
      <c r="AD1461" s="55"/>
      <c r="AE1461" s="55"/>
      <c r="AH1461" s="55"/>
      <c r="AI1461" s="55"/>
      <c r="AJ1461" s="55"/>
      <c r="AK1461" s="55"/>
      <c r="AL1461" s="55"/>
      <c r="AM1461" s="55"/>
      <c r="AN1461" s="55"/>
      <c r="AO1461" s="55"/>
      <c r="AP1461" s="55"/>
      <c r="AQ1461" s="55"/>
      <c r="AR1461" s="55"/>
      <c r="AS1461" s="55"/>
      <c r="AT1461" s="55"/>
      <c r="AU1461" s="55"/>
      <c r="AV1461" s="55"/>
      <c r="AW1461" s="55"/>
    </row>
    <row r="1462" spans="27:49" x14ac:dyDescent="0.25">
      <c r="AA1462" s="55"/>
      <c r="AB1462" s="55"/>
      <c r="AC1462" s="55"/>
      <c r="AD1462" s="55"/>
      <c r="AE1462" s="55"/>
      <c r="AH1462" s="55"/>
      <c r="AI1462" s="55"/>
      <c r="AJ1462" s="55"/>
      <c r="AK1462" s="55"/>
      <c r="AL1462" s="55"/>
      <c r="AM1462" s="55"/>
      <c r="AN1462" s="55"/>
      <c r="AO1462" s="55"/>
      <c r="AP1462" s="55"/>
      <c r="AQ1462" s="55"/>
      <c r="AR1462" s="55"/>
      <c r="AS1462" s="55"/>
      <c r="AT1462" s="55"/>
      <c r="AU1462" s="55"/>
      <c r="AV1462" s="55"/>
      <c r="AW1462" s="55"/>
    </row>
    <row r="1463" spans="27:49" x14ac:dyDescent="0.25">
      <c r="AA1463" s="55"/>
      <c r="AB1463" s="55"/>
      <c r="AC1463" s="55"/>
      <c r="AD1463" s="55"/>
      <c r="AE1463" s="55"/>
      <c r="AH1463" s="55"/>
      <c r="AI1463" s="55"/>
      <c r="AJ1463" s="55"/>
      <c r="AK1463" s="55"/>
      <c r="AL1463" s="55"/>
      <c r="AM1463" s="55"/>
      <c r="AN1463" s="55"/>
      <c r="AO1463" s="55"/>
      <c r="AP1463" s="55"/>
      <c r="AQ1463" s="55"/>
      <c r="AR1463" s="55"/>
      <c r="AS1463" s="55"/>
      <c r="AT1463" s="55"/>
      <c r="AU1463" s="55"/>
      <c r="AV1463" s="55"/>
      <c r="AW1463" s="55"/>
    </row>
    <row r="1464" spans="27:49" x14ac:dyDescent="0.25">
      <c r="AA1464" s="55"/>
      <c r="AB1464" s="55"/>
      <c r="AC1464" s="55"/>
      <c r="AD1464" s="55"/>
      <c r="AE1464" s="55"/>
      <c r="AH1464" s="55"/>
      <c r="AI1464" s="55"/>
      <c r="AJ1464" s="55"/>
      <c r="AK1464" s="55"/>
      <c r="AL1464" s="55"/>
      <c r="AM1464" s="55"/>
      <c r="AN1464" s="55"/>
      <c r="AO1464" s="55"/>
      <c r="AP1464" s="55"/>
      <c r="AQ1464" s="55"/>
      <c r="AR1464" s="55"/>
      <c r="AS1464" s="55"/>
      <c r="AT1464" s="55"/>
      <c r="AU1464" s="55"/>
      <c r="AV1464" s="55"/>
      <c r="AW1464" s="55"/>
    </row>
    <row r="1465" spans="27:49" x14ac:dyDescent="0.25">
      <c r="AA1465" s="55"/>
      <c r="AB1465" s="55"/>
      <c r="AC1465" s="55"/>
      <c r="AD1465" s="55"/>
      <c r="AE1465" s="55"/>
      <c r="AH1465" s="55"/>
      <c r="AI1465" s="55"/>
      <c r="AJ1465" s="55"/>
      <c r="AK1465" s="55"/>
      <c r="AL1465" s="55"/>
      <c r="AM1465" s="55"/>
      <c r="AN1465" s="55"/>
      <c r="AO1465" s="55"/>
      <c r="AP1465" s="55"/>
      <c r="AQ1465" s="55"/>
      <c r="AR1465" s="55"/>
      <c r="AS1465" s="55"/>
      <c r="AT1465" s="55"/>
      <c r="AU1465" s="55"/>
      <c r="AV1465" s="55"/>
      <c r="AW1465" s="55"/>
    </row>
    <row r="1466" spans="27:49" x14ac:dyDescent="0.25">
      <c r="AA1466" s="55"/>
      <c r="AB1466" s="55"/>
      <c r="AC1466" s="55"/>
      <c r="AD1466" s="55"/>
      <c r="AE1466" s="55"/>
      <c r="AH1466" s="55"/>
      <c r="AI1466" s="55"/>
      <c r="AJ1466" s="55"/>
      <c r="AK1466" s="55"/>
      <c r="AL1466" s="55"/>
      <c r="AM1466" s="55"/>
      <c r="AN1466" s="55"/>
      <c r="AO1466" s="55"/>
      <c r="AP1466" s="55"/>
      <c r="AQ1466" s="55"/>
      <c r="AR1466" s="55"/>
      <c r="AS1466" s="55"/>
      <c r="AT1466" s="55"/>
      <c r="AU1466" s="55"/>
      <c r="AV1466" s="55"/>
      <c r="AW1466" s="55"/>
    </row>
    <row r="1467" spans="27:49" x14ac:dyDescent="0.25">
      <c r="AA1467" s="55"/>
      <c r="AB1467" s="55"/>
      <c r="AC1467" s="55"/>
      <c r="AD1467" s="55"/>
      <c r="AE1467" s="55"/>
      <c r="AH1467" s="55"/>
      <c r="AI1467" s="55"/>
      <c r="AJ1467" s="55"/>
      <c r="AK1467" s="55"/>
      <c r="AL1467" s="55"/>
      <c r="AM1467" s="55"/>
      <c r="AN1467" s="55"/>
      <c r="AO1467" s="55"/>
      <c r="AP1467" s="55"/>
      <c r="AQ1467" s="55"/>
      <c r="AR1467" s="55"/>
      <c r="AS1467" s="55"/>
      <c r="AT1467" s="55"/>
      <c r="AU1467" s="55"/>
      <c r="AV1467" s="55"/>
      <c r="AW1467" s="55"/>
    </row>
    <row r="1468" spans="27:49" x14ac:dyDescent="0.25">
      <c r="AA1468" s="55"/>
      <c r="AB1468" s="55"/>
      <c r="AC1468" s="55"/>
      <c r="AD1468" s="55"/>
      <c r="AE1468" s="55"/>
      <c r="AH1468" s="55"/>
      <c r="AI1468" s="55"/>
      <c r="AJ1468" s="55"/>
      <c r="AK1468" s="55"/>
      <c r="AL1468" s="55"/>
      <c r="AM1468" s="55"/>
      <c r="AN1468" s="55"/>
      <c r="AO1468" s="55"/>
      <c r="AP1468" s="55"/>
      <c r="AQ1468" s="55"/>
      <c r="AR1468" s="55"/>
      <c r="AS1468" s="55"/>
      <c r="AT1468" s="55"/>
      <c r="AU1468" s="55"/>
      <c r="AV1468" s="55"/>
      <c r="AW1468" s="55"/>
    </row>
    <row r="1469" spans="27:49" x14ac:dyDescent="0.25">
      <c r="AA1469" s="55"/>
      <c r="AB1469" s="55"/>
      <c r="AC1469" s="55"/>
      <c r="AD1469" s="55"/>
      <c r="AE1469" s="55"/>
      <c r="AH1469" s="55"/>
      <c r="AI1469" s="55"/>
      <c r="AJ1469" s="55"/>
      <c r="AK1469" s="55"/>
      <c r="AL1469" s="55"/>
      <c r="AM1469" s="55"/>
      <c r="AN1469" s="55"/>
      <c r="AO1469" s="55"/>
      <c r="AP1469" s="55"/>
      <c r="AQ1469" s="55"/>
      <c r="AR1469" s="55"/>
      <c r="AS1469" s="55"/>
      <c r="AT1469" s="55"/>
      <c r="AU1469" s="55"/>
      <c r="AV1469" s="55"/>
      <c r="AW1469" s="55"/>
    </row>
    <row r="1470" spans="27:49" x14ac:dyDescent="0.25">
      <c r="AA1470" s="55"/>
      <c r="AB1470" s="55"/>
      <c r="AC1470" s="55"/>
      <c r="AD1470" s="55"/>
      <c r="AE1470" s="55"/>
      <c r="AH1470" s="55"/>
      <c r="AI1470" s="55"/>
      <c r="AJ1470" s="55"/>
      <c r="AK1470" s="55"/>
      <c r="AL1470" s="55"/>
      <c r="AM1470" s="55"/>
      <c r="AN1470" s="55"/>
      <c r="AO1470" s="55"/>
      <c r="AP1470" s="55"/>
      <c r="AQ1470" s="55"/>
      <c r="AR1470" s="55"/>
      <c r="AS1470" s="55"/>
      <c r="AT1470" s="55"/>
      <c r="AU1470" s="55"/>
      <c r="AV1470" s="55"/>
      <c r="AW1470" s="55"/>
    </row>
    <row r="1471" spans="27:49" x14ac:dyDescent="0.25">
      <c r="AA1471" s="55"/>
      <c r="AB1471" s="55"/>
      <c r="AC1471" s="55"/>
      <c r="AD1471" s="55"/>
      <c r="AE1471" s="55"/>
      <c r="AH1471" s="55"/>
      <c r="AI1471" s="55"/>
      <c r="AJ1471" s="55"/>
      <c r="AK1471" s="55"/>
      <c r="AL1471" s="55"/>
      <c r="AM1471" s="55"/>
      <c r="AN1471" s="55"/>
      <c r="AO1471" s="55"/>
      <c r="AP1471" s="55"/>
      <c r="AQ1471" s="55"/>
      <c r="AR1471" s="55"/>
      <c r="AS1471" s="55"/>
      <c r="AT1471" s="55"/>
      <c r="AU1471" s="55"/>
      <c r="AV1471" s="55"/>
      <c r="AW1471" s="55"/>
    </row>
    <row r="1472" spans="27:49" x14ac:dyDescent="0.25">
      <c r="AA1472" s="55"/>
      <c r="AB1472" s="55"/>
      <c r="AC1472" s="55"/>
      <c r="AD1472" s="55"/>
      <c r="AE1472" s="55"/>
      <c r="AH1472" s="55"/>
      <c r="AI1472" s="55"/>
      <c r="AJ1472" s="55"/>
      <c r="AK1472" s="55"/>
      <c r="AL1472" s="55"/>
      <c r="AM1472" s="55"/>
      <c r="AN1472" s="55"/>
      <c r="AO1472" s="55"/>
      <c r="AP1472" s="55"/>
      <c r="AQ1472" s="55"/>
      <c r="AR1472" s="55"/>
      <c r="AS1472" s="55"/>
      <c r="AT1472" s="55"/>
      <c r="AU1472" s="55"/>
      <c r="AV1472" s="55"/>
      <c r="AW1472" s="55"/>
    </row>
    <row r="1473" spans="27:49" x14ac:dyDescent="0.25">
      <c r="AA1473" s="55"/>
      <c r="AB1473" s="55"/>
      <c r="AC1473" s="55"/>
      <c r="AD1473" s="55"/>
      <c r="AE1473" s="55"/>
      <c r="AH1473" s="55"/>
      <c r="AI1473" s="55"/>
      <c r="AJ1473" s="55"/>
      <c r="AK1473" s="55"/>
      <c r="AL1473" s="55"/>
      <c r="AM1473" s="55"/>
      <c r="AN1473" s="55"/>
      <c r="AO1473" s="55"/>
      <c r="AP1473" s="55"/>
      <c r="AQ1473" s="55"/>
      <c r="AR1473" s="55"/>
      <c r="AS1473" s="55"/>
      <c r="AT1473" s="55"/>
      <c r="AU1473" s="55"/>
      <c r="AV1473" s="55"/>
      <c r="AW1473" s="55"/>
    </row>
    <row r="1474" spans="27:49" x14ac:dyDescent="0.25">
      <c r="AA1474" s="55"/>
      <c r="AB1474" s="55"/>
      <c r="AC1474" s="55"/>
      <c r="AD1474" s="55"/>
      <c r="AE1474" s="55"/>
      <c r="AH1474" s="55"/>
      <c r="AI1474" s="55"/>
      <c r="AJ1474" s="55"/>
      <c r="AK1474" s="55"/>
      <c r="AL1474" s="55"/>
      <c r="AM1474" s="55"/>
      <c r="AN1474" s="55"/>
      <c r="AO1474" s="55"/>
      <c r="AP1474" s="55"/>
      <c r="AQ1474" s="55"/>
      <c r="AR1474" s="55"/>
      <c r="AS1474" s="55"/>
      <c r="AT1474" s="55"/>
      <c r="AU1474" s="55"/>
      <c r="AV1474" s="55"/>
      <c r="AW1474" s="55"/>
    </row>
    <row r="1475" spans="27:49" x14ac:dyDescent="0.25">
      <c r="AA1475" s="55"/>
      <c r="AB1475" s="55"/>
      <c r="AC1475" s="55"/>
      <c r="AD1475" s="55"/>
      <c r="AE1475" s="55"/>
      <c r="AH1475" s="55"/>
      <c r="AI1475" s="55"/>
      <c r="AJ1475" s="55"/>
      <c r="AK1475" s="55"/>
      <c r="AL1475" s="55"/>
      <c r="AM1475" s="55"/>
      <c r="AN1475" s="55"/>
      <c r="AO1475" s="55"/>
      <c r="AP1475" s="55"/>
      <c r="AQ1475" s="55"/>
      <c r="AR1475" s="55"/>
      <c r="AS1475" s="55"/>
      <c r="AT1475" s="55"/>
      <c r="AU1475" s="55"/>
      <c r="AV1475" s="55"/>
      <c r="AW1475" s="55"/>
    </row>
    <row r="1476" spans="27:49" x14ac:dyDescent="0.25">
      <c r="AA1476" s="55"/>
      <c r="AB1476" s="55"/>
      <c r="AC1476" s="55"/>
      <c r="AD1476" s="55"/>
      <c r="AE1476" s="55"/>
      <c r="AH1476" s="55"/>
      <c r="AI1476" s="55"/>
      <c r="AJ1476" s="55"/>
      <c r="AK1476" s="55"/>
      <c r="AL1476" s="55"/>
      <c r="AM1476" s="55"/>
      <c r="AN1476" s="55"/>
      <c r="AO1476" s="55"/>
      <c r="AP1476" s="55"/>
      <c r="AQ1476" s="55"/>
      <c r="AR1476" s="55"/>
      <c r="AS1476" s="55"/>
      <c r="AT1476" s="55"/>
      <c r="AU1476" s="55"/>
      <c r="AV1476" s="55"/>
      <c r="AW1476" s="55"/>
    </row>
    <row r="1477" spans="27:49" x14ac:dyDescent="0.25">
      <c r="AA1477" s="55"/>
      <c r="AB1477" s="55"/>
      <c r="AC1477" s="55"/>
      <c r="AD1477" s="55"/>
      <c r="AE1477" s="55"/>
      <c r="AH1477" s="55"/>
      <c r="AI1477" s="55"/>
      <c r="AJ1477" s="55"/>
      <c r="AK1477" s="55"/>
      <c r="AL1477" s="55"/>
      <c r="AM1477" s="55"/>
      <c r="AN1477" s="55"/>
      <c r="AO1477" s="55"/>
      <c r="AP1477" s="55"/>
      <c r="AQ1477" s="55"/>
      <c r="AR1477" s="55"/>
      <c r="AS1477" s="55"/>
      <c r="AT1477" s="55"/>
      <c r="AU1477" s="55"/>
      <c r="AV1477" s="55"/>
      <c r="AW1477" s="55"/>
    </row>
    <row r="1478" spans="27:49" x14ac:dyDescent="0.25">
      <c r="AA1478" s="55"/>
      <c r="AB1478" s="55"/>
      <c r="AC1478" s="55"/>
      <c r="AD1478" s="55"/>
      <c r="AE1478" s="55"/>
      <c r="AH1478" s="55"/>
      <c r="AI1478" s="55"/>
      <c r="AJ1478" s="55"/>
      <c r="AK1478" s="55"/>
      <c r="AL1478" s="55"/>
      <c r="AM1478" s="55"/>
      <c r="AN1478" s="55"/>
      <c r="AO1478" s="55"/>
      <c r="AP1478" s="55"/>
      <c r="AQ1478" s="55"/>
      <c r="AR1478" s="55"/>
      <c r="AS1478" s="55"/>
      <c r="AT1478" s="55"/>
      <c r="AU1478" s="55"/>
      <c r="AV1478" s="55"/>
      <c r="AW1478" s="55"/>
    </row>
    <row r="1479" spans="27:49" x14ac:dyDescent="0.25">
      <c r="AA1479" s="55"/>
      <c r="AB1479" s="55"/>
      <c r="AC1479" s="55"/>
      <c r="AD1479" s="55"/>
      <c r="AE1479" s="55"/>
      <c r="AH1479" s="55"/>
      <c r="AI1479" s="55"/>
      <c r="AJ1479" s="55"/>
      <c r="AK1479" s="55"/>
      <c r="AL1479" s="55"/>
      <c r="AM1479" s="55"/>
      <c r="AN1479" s="55"/>
      <c r="AO1479" s="55"/>
      <c r="AP1479" s="55"/>
      <c r="AQ1479" s="55"/>
      <c r="AR1479" s="55"/>
      <c r="AS1479" s="55"/>
      <c r="AT1479" s="55"/>
      <c r="AU1479" s="55"/>
      <c r="AV1479" s="55"/>
      <c r="AW1479" s="55"/>
    </row>
    <row r="1480" spans="27:49" x14ac:dyDescent="0.25">
      <c r="AA1480" s="55"/>
      <c r="AB1480" s="55"/>
      <c r="AC1480" s="55"/>
      <c r="AD1480" s="55"/>
      <c r="AE1480" s="55"/>
      <c r="AH1480" s="55"/>
      <c r="AI1480" s="55"/>
      <c r="AJ1480" s="55"/>
      <c r="AK1480" s="55"/>
      <c r="AL1480" s="55"/>
      <c r="AM1480" s="55"/>
      <c r="AN1480" s="55"/>
      <c r="AO1480" s="55"/>
      <c r="AP1480" s="55"/>
      <c r="AQ1480" s="55"/>
      <c r="AR1480" s="55"/>
      <c r="AS1480" s="55"/>
      <c r="AT1480" s="55"/>
      <c r="AU1480" s="55"/>
      <c r="AV1480" s="55"/>
      <c r="AW1480" s="55"/>
    </row>
    <row r="1481" spans="27:49" x14ac:dyDescent="0.25">
      <c r="AA1481" s="55"/>
      <c r="AB1481" s="55"/>
      <c r="AC1481" s="55"/>
      <c r="AD1481" s="55"/>
      <c r="AE1481" s="55"/>
      <c r="AH1481" s="55"/>
      <c r="AI1481" s="55"/>
      <c r="AJ1481" s="55"/>
      <c r="AK1481" s="55"/>
      <c r="AL1481" s="55"/>
      <c r="AM1481" s="55"/>
      <c r="AN1481" s="55"/>
      <c r="AO1481" s="55"/>
      <c r="AP1481" s="55"/>
      <c r="AQ1481" s="55"/>
      <c r="AR1481" s="55"/>
      <c r="AS1481" s="55"/>
      <c r="AT1481" s="55"/>
      <c r="AU1481" s="55"/>
      <c r="AV1481" s="55"/>
      <c r="AW1481" s="55"/>
    </row>
    <row r="1482" spans="27:49" x14ac:dyDescent="0.25">
      <c r="AA1482" s="55"/>
      <c r="AB1482" s="55"/>
      <c r="AC1482" s="55"/>
      <c r="AD1482" s="55"/>
      <c r="AE1482" s="55"/>
      <c r="AH1482" s="55"/>
      <c r="AI1482" s="55"/>
      <c r="AJ1482" s="55"/>
      <c r="AK1482" s="55"/>
      <c r="AL1482" s="55"/>
      <c r="AM1482" s="55"/>
      <c r="AN1482" s="55"/>
      <c r="AO1482" s="55"/>
      <c r="AP1482" s="55"/>
      <c r="AQ1482" s="55"/>
      <c r="AR1482" s="55"/>
      <c r="AS1482" s="55"/>
      <c r="AT1482" s="55"/>
      <c r="AU1482" s="55"/>
      <c r="AV1482" s="55"/>
      <c r="AW1482" s="55"/>
    </row>
    <row r="1483" spans="27:49" x14ac:dyDescent="0.25">
      <c r="AA1483" s="55"/>
      <c r="AB1483" s="55"/>
      <c r="AC1483" s="55"/>
      <c r="AD1483" s="55"/>
      <c r="AE1483" s="55"/>
      <c r="AH1483" s="55"/>
      <c r="AI1483" s="55"/>
      <c r="AJ1483" s="55"/>
      <c r="AK1483" s="55"/>
      <c r="AL1483" s="55"/>
      <c r="AM1483" s="55"/>
      <c r="AN1483" s="55"/>
      <c r="AO1483" s="55"/>
      <c r="AP1483" s="55"/>
      <c r="AQ1483" s="55"/>
      <c r="AR1483" s="55"/>
      <c r="AS1483" s="55"/>
      <c r="AT1483" s="55"/>
      <c r="AU1483" s="55"/>
      <c r="AV1483" s="55"/>
      <c r="AW1483" s="55"/>
    </row>
    <row r="1484" spans="27:49" x14ac:dyDescent="0.25">
      <c r="AA1484" s="55"/>
      <c r="AB1484" s="55"/>
      <c r="AC1484" s="55"/>
      <c r="AD1484" s="55"/>
      <c r="AE1484" s="55"/>
      <c r="AH1484" s="55"/>
      <c r="AI1484" s="55"/>
      <c r="AJ1484" s="55"/>
      <c r="AK1484" s="55"/>
      <c r="AL1484" s="55"/>
      <c r="AM1484" s="55"/>
      <c r="AN1484" s="55"/>
      <c r="AO1484" s="55"/>
      <c r="AP1484" s="55"/>
      <c r="AQ1484" s="55"/>
      <c r="AR1484" s="55"/>
      <c r="AS1484" s="55"/>
      <c r="AT1484" s="55"/>
      <c r="AU1484" s="55"/>
      <c r="AV1484" s="55"/>
      <c r="AW1484" s="55"/>
    </row>
    <row r="1485" spans="27:49" x14ac:dyDescent="0.25">
      <c r="AA1485" s="55"/>
      <c r="AB1485" s="55"/>
      <c r="AC1485" s="55"/>
      <c r="AD1485" s="55"/>
      <c r="AE1485" s="55"/>
      <c r="AH1485" s="55"/>
      <c r="AI1485" s="55"/>
      <c r="AJ1485" s="55"/>
      <c r="AK1485" s="55"/>
      <c r="AL1485" s="55"/>
      <c r="AM1485" s="55"/>
      <c r="AN1485" s="55"/>
      <c r="AO1485" s="55"/>
      <c r="AP1485" s="55"/>
      <c r="AQ1485" s="55"/>
      <c r="AR1485" s="55"/>
      <c r="AS1485" s="55"/>
      <c r="AT1485" s="55"/>
      <c r="AU1485" s="55"/>
      <c r="AV1485" s="55"/>
      <c r="AW1485" s="55"/>
    </row>
    <row r="1486" spans="27:49" x14ac:dyDescent="0.25">
      <c r="AA1486" s="55"/>
      <c r="AB1486" s="55"/>
      <c r="AC1486" s="55"/>
      <c r="AD1486" s="55"/>
      <c r="AE1486" s="55"/>
      <c r="AH1486" s="55"/>
      <c r="AI1486" s="55"/>
      <c r="AJ1486" s="55"/>
      <c r="AK1486" s="55"/>
      <c r="AL1486" s="55"/>
      <c r="AM1486" s="55"/>
      <c r="AN1486" s="55"/>
      <c r="AO1486" s="55"/>
      <c r="AP1486" s="55"/>
      <c r="AQ1486" s="55"/>
      <c r="AR1486" s="55"/>
      <c r="AS1486" s="55"/>
      <c r="AT1486" s="55"/>
      <c r="AU1486" s="55"/>
      <c r="AV1486" s="55"/>
      <c r="AW1486" s="55"/>
    </row>
    <row r="1487" spans="27:49" x14ac:dyDescent="0.25">
      <c r="AA1487" s="55"/>
      <c r="AB1487" s="55"/>
      <c r="AC1487" s="55"/>
      <c r="AD1487" s="55"/>
      <c r="AE1487" s="55"/>
      <c r="AH1487" s="55"/>
      <c r="AI1487" s="55"/>
      <c r="AJ1487" s="55"/>
      <c r="AK1487" s="55"/>
      <c r="AL1487" s="55"/>
      <c r="AM1487" s="55"/>
      <c r="AN1487" s="55"/>
      <c r="AO1487" s="55"/>
      <c r="AP1487" s="55"/>
      <c r="AQ1487" s="55"/>
      <c r="AR1487" s="55"/>
      <c r="AS1487" s="55"/>
      <c r="AT1487" s="55"/>
      <c r="AU1487" s="55"/>
      <c r="AV1487" s="55"/>
      <c r="AW1487" s="55"/>
    </row>
    <row r="1488" spans="27:49" x14ac:dyDescent="0.25">
      <c r="AA1488" s="55"/>
      <c r="AB1488" s="55"/>
      <c r="AC1488" s="55"/>
      <c r="AD1488" s="55"/>
      <c r="AE1488" s="55"/>
      <c r="AH1488" s="55"/>
      <c r="AI1488" s="55"/>
      <c r="AJ1488" s="55"/>
      <c r="AK1488" s="55"/>
      <c r="AL1488" s="55"/>
      <c r="AM1488" s="55"/>
      <c r="AN1488" s="55"/>
      <c r="AO1488" s="55"/>
      <c r="AP1488" s="55"/>
      <c r="AQ1488" s="55"/>
      <c r="AR1488" s="55"/>
      <c r="AS1488" s="55"/>
      <c r="AT1488" s="55"/>
      <c r="AU1488" s="55"/>
      <c r="AV1488" s="55"/>
      <c r="AW1488" s="55"/>
    </row>
    <row r="1489" spans="27:49" x14ac:dyDescent="0.25">
      <c r="AA1489" s="55"/>
      <c r="AB1489" s="55"/>
      <c r="AC1489" s="55"/>
      <c r="AD1489" s="55"/>
      <c r="AE1489" s="55"/>
      <c r="AH1489" s="55"/>
      <c r="AI1489" s="55"/>
      <c r="AJ1489" s="55"/>
      <c r="AK1489" s="55"/>
      <c r="AL1489" s="55"/>
      <c r="AM1489" s="55"/>
      <c r="AN1489" s="55"/>
      <c r="AO1489" s="55"/>
      <c r="AP1489" s="55"/>
      <c r="AQ1489" s="55"/>
      <c r="AR1489" s="55"/>
      <c r="AS1489" s="55"/>
      <c r="AT1489" s="55"/>
      <c r="AU1489" s="55"/>
      <c r="AV1489" s="55"/>
      <c r="AW1489" s="55"/>
    </row>
    <row r="1490" spans="27:49" x14ac:dyDescent="0.25">
      <c r="AA1490" s="55"/>
      <c r="AB1490" s="55"/>
      <c r="AC1490" s="55"/>
      <c r="AD1490" s="55"/>
      <c r="AE1490" s="55"/>
      <c r="AH1490" s="55"/>
      <c r="AI1490" s="55"/>
      <c r="AJ1490" s="55"/>
      <c r="AK1490" s="55"/>
      <c r="AL1490" s="55"/>
      <c r="AM1490" s="55"/>
      <c r="AN1490" s="55"/>
      <c r="AO1490" s="55"/>
      <c r="AP1490" s="55"/>
      <c r="AQ1490" s="55"/>
      <c r="AR1490" s="55"/>
      <c r="AS1490" s="55"/>
      <c r="AT1490" s="55"/>
      <c r="AU1490" s="55"/>
      <c r="AV1490" s="55"/>
      <c r="AW1490" s="55"/>
    </row>
    <row r="1491" spans="27:49" x14ac:dyDescent="0.25">
      <c r="AA1491" s="55"/>
      <c r="AB1491" s="55"/>
      <c r="AC1491" s="55"/>
      <c r="AD1491" s="55"/>
      <c r="AE1491" s="55"/>
      <c r="AH1491" s="55"/>
      <c r="AI1491" s="55"/>
      <c r="AJ1491" s="55"/>
      <c r="AK1491" s="55"/>
      <c r="AL1491" s="55"/>
      <c r="AM1491" s="55"/>
      <c r="AN1491" s="55"/>
      <c r="AO1491" s="55"/>
      <c r="AP1491" s="55"/>
      <c r="AQ1491" s="55"/>
      <c r="AR1491" s="55"/>
      <c r="AS1491" s="55"/>
      <c r="AT1491" s="55"/>
      <c r="AU1491" s="55"/>
      <c r="AV1491" s="55"/>
      <c r="AW1491" s="55"/>
    </row>
    <row r="1492" spans="27:49" x14ac:dyDescent="0.25">
      <c r="AA1492" s="55"/>
      <c r="AB1492" s="55"/>
      <c r="AC1492" s="55"/>
      <c r="AD1492" s="55"/>
      <c r="AE1492" s="55"/>
      <c r="AH1492" s="55"/>
      <c r="AI1492" s="55"/>
      <c r="AJ1492" s="55"/>
      <c r="AK1492" s="55"/>
      <c r="AL1492" s="55"/>
      <c r="AM1492" s="55"/>
      <c r="AN1492" s="55"/>
      <c r="AO1492" s="55"/>
      <c r="AP1492" s="55"/>
      <c r="AQ1492" s="55"/>
      <c r="AR1492" s="55"/>
      <c r="AS1492" s="55"/>
      <c r="AT1492" s="55"/>
      <c r="AU1492" s="55"/>
      <c r="AV1492" s="55"/>
      <c r="AW1492" s="55"/>
    </row>
    <row r="1493" spans="27:49" x14ac:dyDescent="0.25">
      <c r="AA1493" s="55"/>
      <c r="AB1493" s="55"/>
      <c r="AC1493" s="55"/>
      <c r="AD1493" s="55"/>
      <c r="AE1493" s="55"/>
      <c r="AH1493" s="55"/>
      <c r="AI1493" s="55"/>
      <c r="AJ1493" s="55"/>
      <c r="AK1493" s="55"/>
      <c r="AL1493" s="55"/>
      <c r="AM1493" s="55"/>
      <c r="AN1493" s="55"/>
      <c r="AO1493" s="55"/>
      <c r="AP1493" s="55"/>
      <c r="AQ1493" s="55"/>
      <c r="AR1493" s="55"/>
      <c r="AS1493" s="55"/>
      <c r="AT1493" s="55"/>
      <c r="AU1493" s="55"/>
      <c r="AV1493" s="55"/>
      <c r="AW1493" s="55"/>
    </row>
    <row r="1494" spans="27:49" x14ac:dyDescent="0.25">
      <c r="AA1494" s="55"/>
      <c r="AB1494" s="55"/>
      <c r="AC1494" s="55"/>
      <c r="AD1494" s="55"/>
      <c r="AE1494" s="55"/>
      <c r="AH1494" s="55"/>
      <c r="AI1494" s="55"/>
      <c r="AJ1494" s="55"/>
      <c r="AK1494" s="55"/>
      <c r="AL1494" s="55"/>
      <c r="AM1494" s="55"/>
      <c r="AN1494" s="55"/>
      <c r="AO1494" s="55"/>
      <c r="AP1494" s="55"/>
      <c r="AQ1494" s="55"/>
      <c r="AR1494" s="55"/>
      <c r="AS1494" s="55"/>
      <c r="AT1494" s="55"/>
      <c r="AU1494" s="55"/>
      <c r="AV1494" s="55"/>
      <c r="AW1494" s="55"/>
    </row>
    <row r="1495" spans="27:49" x14ac:dyDescent="0.25">
      <c r="AA1495" s="55"/>
      <c r="AB1495" s="55"/>
      <c r="AC1495" s="55"/>
      <c r="AD1495" s="55"/>
      <c r="AE1495" s="55"/>
      <c r="AH1495" s="55"/>
      <c r="AI1495" s="55"/>
      <c r="AJ1495" s="55"/>
      <c r="AK1495" s="55"/>
      <c r="AL1495" s="55"/>
      <c r="AM1495" s="55"/>
      <c r="AN1495" s="55"/>
      <c r="AO1495" s="55"/>
      <c r="AP1495" s="55"/>
      <c r="AQ1495" s="55"/>
      <c r="AR1495" s="55"/>
      <c r="AS1495" s="55"/>
      <c r="AT1495" s="55"/>
      <c r="AU1495" s="55"/>
      <c r="AV1495" s="55"/>
      <c r="AW1495" s="55"/>
    </row>
    <row r="1496" spans="27:49" x14ac:dyDescent="0.25">
      <c r="AA1496" s="55"/>
      <c r="AB1496" s="55"/>
      <c r="AC1496" s="55"/>
      <c r="AD1496" s="55"/>
      <c r="AE1496" s="55"/>
      <c r="AH1496" s="55"/>
      <c r="AI1496" s="55"/>
      <c r="AJ1496" s="55"/>
      <c r="AK1496" s="55"/>
      <c r="AL1496" s="55"/>
      <c r="AM1496" s="55"/>
      <c r="AN1496" s="55"/>
      <c r="AO1496" s="55"/>
      <c r="AP1496" s="55"/>
      <c r="AQ1496" s="55"/>
      <c r="AR1496" s="55"/>
      <c r="AS1496" s="55"/>
      <c r="AT1496" s="55"/>
      <c r="AU1496" s="55"/>
      <c r="AV1496" s="55"/>
      <c r="AW1496" s="55"/>
    </row>
    <row r="1497" spans="27:49" x14ac:dyDescent="0.25">
      <c r="AA1497" s="55"/>
      <c r="AB1497" s="55"/>
      <c r="AC1497" s="55"/>
      <c r="AD1497" s="55"/>
      <c r="AE1497" s="55"/>
      <c r="AH1497" s="55"/>
      <c r="AI1497" s="55"/>
      <c r="AJ1497" s="55"/>
      <c r="AK1497" s="55"/>
      <c r="AL1497" s="55"/>
      <c r="AM1497" s="55"/>
      <c r="AN1497" s="55"/>
      <c r="AO1497" s="55"/>
      <c r="AP1497" s="55"/>
      <c r="AQ1497" s="55"/>
      <c r="AR1497" s="55"/>
      <c r="AS1497" s="55"/>
      <c r="AT1497" s="55"/>
      <c r="AU1497" s="55"/>
      <c r="AV1497" s="55"/>
      <c r="AW1497" s="55"/>
    </row>
    <row r="1498" spans="27:49" x14ac:dyDescent="0.25">
      <c r="AA1498" s="55"/>
      <c r="AB1498" s="55"/>
      <c r="AC1498" s="55"/>
      <c r="AD1498" s="55"/>
      <c r="AE1498" s="55"/>
      <c r="AH1498" s="55"/>
      <c r="AI1498" s="55"/>
      <c r="AJ1498" s="55"/>
      <c r="AK1498" s="55"/>
      <c r="AL1498" s="55"/>
      <c r="AM1498" s="55"/>
      <c r="AN1498" s="55"/>
      <c r="AO1498" s="55"/>
      <c r="AP1498" s="55"/>
      <c r="AQ1498" s="55"/>
      <c r="AR1498" s="55"/>
      <c r="AS1498" s="55"/>
      <c r="AT1498" s="55"/>
      <c r="AU1498" s="55"/>
      <c r="AV1498" s="55"/>
      <c r="AW1498" s="55"/>
    </row>
    <row r="1499" spans="27:49" x14ac:dyDescent="0.25">
      <c r="AA1499" s="55"/>
      <c r="AB1499" s="55"/>
      <c r="AC1499" s="55"/>
      <c r="AD1499" s="55"/>
      <c r="AE1499" s="55"/>
      <c r="AH1499" s="55"/>
      <c r="AI1499" s="55"/>
      <c r="AJ1499" s="55"/>
      <c r="AK1499" s="55"/>
      <c r="AL1499" s="55"/>
      <c r="AM1499" s="55"/>
      <c r="AN1499" s="55"/>
      <c r="AO1499" s="55"/>
      <c r="AP1499" s="55"/>
      <c r="AQ1499" s="55"/>
      <c r="AR1499" s="55"/>
      <c r="AS1499" s="55"/>
      <c r="AT1499" s="55"/>
      <c r="AU1499" s="55"/>
      <c r="AV1499" s="55"/>
      <c r="AW1499" s="55"/>
    </row>
    <row r="1500" spans="27:49" x14ac:dyDescent="0.25">
      <c r="AA1500" s="55"/>
      <c r="AB1500" s="55"/>
      <c r="AC1500" s="55"/>
      <c r="AD1500" s="55"/>
      <c r="AE1500" s="55"/>
      <c r="AH1500" s="55"/>
      <c r="AI1500" s="55"/>
      <c r="AJ1500" s="55"/>
      <c r="AK1500" s="55"/>
      <c r="AL1500" s="55"/>
      <c r="AM1500" s="55"/>
      <c r="AN1500" s="55"/>
      <c r="AO1500" s="55"/>
      <c r="AP1500" s="55"/>
      <c r="AQ1500" s="55"/>
      <c r="AR1500" s="55"/>
      <c r="AS1500" s="55"/>
      <c r="AT1500" s="55"/>
      <c r="AU1500" s="55"/>
      <c r="AV1500" s="55"/>
      <c r="AW1500" s="55"/>
    </row>
    <row r="1501" spans="27:49" x14ac:dyDescent="0.25">
      <c r="AA1501" s="55"/>
      <c r="AB1501" s="55"/>
      <c r="AC1501" s="55"/>
      <c r="AD1501" s="55"/>
      <c r="AE1501" s="55"/>
      <c r="AH1501" s="55"/>
      <c r="AI1501" s="55"/>
      <c r="AJ1501" s="55"/>
      <c r="AK1501" s="55"/>
      <c r="AL1501" s="55"/>
      <c r="AM1501" s="55"/>
      <c r="AN1501" s="55"/>
      <c r="AO1501" s="55"/>
      <c r="AP1501" s="55"/>
      <c r="AQ1501" s="55"/>
      <c r="AR1501" s="55"/>
      <c r="AS1501" s="55"/>
      <c r="AT1501" s="55"/>
      <c r="AU1501" s="55"/>
      <c r="AV1501" s="55"/>
      <c r="AW1501" s="55"/>
    </row>
    <row r="1502" spans="27:49" x14ac:dyDescent="0.25">
      <c r="AA1502" s="55"/>
      <c r="AB1502" s="55"/>
      <c r="AC1502" s="55"/>
      <c r="AD1502" s="55"/>
      <c r="AE1502" s="55"/>
      <c r="AH1502" s="55"/>
      <c r="AI1502" s="55"/>
      <c r="AJ1502" s="55"/>
      <c r="AK1502" s="55"/>
      <c r="AL1502" s="55"/>
      <c r="AM1502" s="55"/>
      <c r="AN1502" s="55"/>
      <c r="AO1502" s="55"/>
      <c r="AP1502" s="55"/>
      <c r="AQ1502" s="55"/>
      <c r="AR1502" s="55"/>
      <c r="AS1502" s="55"/>
      <c r="AT1502" s="55"/>
      <c r="AU1502" s="55"/>
      <c r="AV1502" s="55"/>
      <c r="AW1502" s="55"/>
    </row>
    <row r="1503" spans="27:49" x14ac:dyDescent="0.25">
      <c r="AA1503" s="55"/>
      <c r="AB1503" s="55"/>
      <c r="AC1503" s="55"/>
      <c r="AD1503" s="55"/>
      <c r="AE1503" s="55"/>
      <c r="AH1503" s="55"/>
      <c r="AI1503" s="55"/>
      <c r="AJ1503" s="55"/>
      <c r="AK1503" s="55"/>
      <c r="AL1503" s="55"/>
      <c r="AM1503" s="55"/>
      <c r="AN1503" s="55"/>
      <c r="AO1503" s="55"/>
      <c r="AP1503" s="55"/>
      <c r="AQ1503" s="55"/>
      <c r="AR1503" s="55"/>
      <c r="AS1503" s="55"/>
      <c r="AT1503" s="55"/>
      <c r="AU1503" s="55"/>
      <c r="AV1503" s="55"/>
      <c r="AW1503" s="55"/>
    </row>
    <row r="1504" spans="27:49" x14ac:dyDescent="0.25">
      <c r="AA1504" s="55"/>
      <c r="AB1504" s="55"/>
      <c r="AC1504" s="55"/>
      <c r="AD1504" s="55"/>
      <c r="AE1504" s="55"/>
      <c r="AH1504" s="55"/>
      <c r="AI1504" s="55"/>
      <c r="AJ1504" s="55"/>
      <c r="AK1504" s="55"/>
      <c r="AL1504" s="55"/>
      <c r="AM1504" s="55"/>
      <c r="AN1504" s="55"/>
      <c r="AO1504" s="55"/>
      <c r="AP1504" s="55"/>
      <c r="AQ1504" s="55"/>
      <c r="AR1504" s="55"/>
      <c r="AS1504" s="55"/>
      <c r="AT1504" s="55"/>
      <c r="AU1504" s="55"/>
      <c r="AV1504" s="55"/>
      <c r="AW1504" s="55"/>
    </row>
    <row r="1505" spans="27:49" x14ac:dyDescent="0.25">
      <c r="AA1505" s="55"/>
      <c r="AB1505" s="55"/>
      <c r="AC1505" s="55"/>
      <c r="AD1505" s="55"/>
      <c r="AE1505" s="55"/>
      <c r="AH1505" s="55"/>
      <c r="AI1505" s="55"/>
      <c r="AJ1505" s="55"/>
      <c r="AK1505" s="55"/>
      <c r="AL1505" s="55"/>
      <c r="AM1505" s="55"/>
      <c r="AN1505" s="55"/>
      <c r="AO1505" s="55"/>
      <c r="AP1505" s="55"/>
      <c r="AQ1505" s="55"/>
      <c r="AR1505" s="55"/>
      <c r="AS1505" s="55"/>
      <c r="AT1505" s="55"/>
      <c r="AU1505" s="55"/>
      <c r="AV1505" s="55"/>
      <c r="AW1505" s="55"/>
    </row>
    <row r="1506" spans="27:49" x14ac:dyDescent="0.25">
      <c r="AA1506" s="55"/>
      <c r="AB1506" s="55"/>
      <c r="AC1506" s="55"/>
      <c r="AD1506" s="55"/>
      <c r="AE1506" s="55"/>
      <c r="AH1506" s="55"/>
      <c r="AI1506" s="55"/>
      <c r="AJ1506" s="55"/>
      <c r="AK1506" s="55"/>
      <c r="AL1506" s="55"/>
      <c r="AM1506" s="55"/>
      <c r="AN1506" s="55"/>
      <c r="AO1506" s="55"/>
      <c r="AP1506" s="55"/>
      <c r="AQ1506" s="55"/>
      <c r="AR1506" s="55"/>
      <c r="AS1506" s="55"/>
      <c r="AT1506" s="55"/>
      <c r="AU1506" s="55"/>
      <c r="AV1506" s="55"/>
      <c r="AW1506" s="55"/>
    </row>
    <row r="1507" spans="27:49" x14ac:dyDescent="0.25">
      <c r="AA1507" s="55"/>
      <c r="AB1507" s="55"/>
      <c r="AC1507" s="55"/>
      <c r="AD1507" s="55"/>
      <c r="AE1507" s="55"/>
      <c r="AH1507" s="55"/>
      <c r="AI1507" s="55"/>
      <c r="AJ1507" s="55"/>
      <c r="AK1507" s="55"/>
      <c r="AL1507" s="55"/>
      <c r="AM1507" s="55"/>
      <c r="AN1507" s="55"/>
      <c r="AO1507" s="55"/>
      <c r="AP1507" s="55"/>
      <c r="AQ1507" s="55"/>
      <c r="AR1507" s="55"/>
      <c r="AS1507" s="55"/>
      <c r="AT1507" s="55"/>
      <c r="AU1507" s="55"/>
      <c r="AV1507" s="55"/>
      <c r="AW1507" s="55"/>
    </row>
    <row r="1508" spans="27:49" x14ac:dyDescent="0.25">
      <c r="AA1508" s="55"/>
      <c r="AB1508" s="55"/>
      <c r="AC1508" s="55"/>
      <c r="AD1508" s="55"/>
      <c r="AE1508" s="55"/>
      <c r="AH1508" s="55"/>
      <c r="AI1508" s="55"/>
      <c r="AJ1508" s="55"/>
      <c r="AK1508" s="55"/>
      <c r="AL1508" s="55"/>
      <c r="AM1508" s="55"/>
      <c r="AN1508" s="55"/>
      <c r="AO1508" s="55"/>
      <c r="AP1508" s="55"/>
      <c r="AQ1508" s="55"/>
      <c r="AR1508" s="55"/>
      <c r="AS1508" s="55"/>
      <c r="AT1508" s="55"/>
      <c r="AU1508" s="55"/>
      <c r="AV1508" s="55"/>
      <c r="AW1508" s="55"/>
    </row>
    <row r="1509" spans="27:49" x14ac:dyDescent="0.25">
      <c r="AA1509" s="55"/>
      <c r="AB1509" s="55"/>
      <c r="AC1509" s="55"/>
      <c r="AD1509" s="55"/>
      <c r="AE1509" s="55"/>
      <c r="AH1509" s="55"/>
      <c r="AI1509" s="55"/>
      <c r="AJ1509" s="55"/>
      <c r="AK1509" s="55"/>
      <c r="AL1509" s="55"/>
      <c r="AM1509" s="55"/>
      <c r="AN1509" s="55"/>
      <c r="AO1509" s="55"/>
      <c r="AP1509" s="55"/>
      <c r="AQ1509" s="55"/>
      <c r="AR1509" s="55"/>
      <c r="AS1509" s="55"/>
      <c r="AT1509" s="55"/>
      <c r="AU1509" s="55"/>
      <c r="AV1509" s="55"/>
      <c r="AW1509" s="55"/>
    </row>
    <row r="1510" spans="27:49" x14ac:dyDescent="0.25">
      <c r="AA1510" s="55"/>
      <c r="AB1510" s="55"/>
      <c r="AC1510" s="55"/>
      <c r="AD1510" s="55"/>
      <c r="AE1510" s="55"/>
      <c r="AH1510" s="55"/>
      <c r="AI1510" s="55"/>
      <c r="AJ1510" s="55"/>
      <c r="AK1510" s="55"/>
      <c r="AL1510" s="55"/>
      <c r="AM1510" s="55"/>
      <c r="AN1510" s="55"/>
      <c r="AO1510" s="55"/>
      <c r="AP1510" s="55"/>
      <c r="AQ1510" s="55"/>
      <c r="AR1510" s="55"/>
      <c r="AS1510" s="55"/>
      <c r="AT1510" s="55"/>
      <c r="AU1510" s="55"/>
      <c r="AV1510" s="55"/>
      <c r="AW1510" s="55"/>
    </row>
    <row r="1511" spans="27:49" x14ac:dyDescent="0.25">
      <c r="AA1511" s="55"/>
      <c r="AB1511" s="55"/>
      <c r="AC1511" s="55"/>
      <c r="AD1511" s="55"/>
      <c r="AE1511" s="55"/>
      <c r="AH1511" s="55"/>
      <c r="AI1511" s="55"/>
      <c r="AJ1511" s="55"/>
      <c r="AK1511" s="55"/>
      <c r="AL1511" s="55"/>
      <c r="AM1511" s="55"/>
      <c r="AN1511" s="55"/>
      <c r="AO1511" s="55"/>
      <c r="AP1511" s="55"/>
      <c r="AQ1511" s="55"/>
      <c r="AR1511" s="55"/>
      <c r="AS1511" s="55"/>
      <c r="AT1511" s="55"/>
      <c r="AU1511" s="55"/>
      <c r="AV1511" s="55"/>
      <c r="AW1511" s="55"/>
    </row>
    <row r="1512" spans="27:49" x14ac:dyDescent="0.25">
      <c r="AA1512" s="55"/>
      <c r="AB1512" s="55"/>
      <c r="AC1512" s="55"/>
      <c r="AD1512" s="55"/>
      <c r="AE1512" s="55"/>
      <c r="AH1512" s="55"/>
      <c r="AI1512" s="55"/>
      <c r="AJ1512" s="55"/>
      <c r="AK1512" s="55"/>
      <c r="AL1512" s="55"/>
      <c r="AM1512" s="55"/>
      <c r="AN1512" s="55"/>
      <c r="AO1512" s="55"/>
      <c r="AP1512" s="55"/>
      <c r="AQ1512" s="55"/>
      <c r="AR1512" s="55"/>
      <c r="AS1512" s="55"/>
      <c r="AT1512" s="55"/>
      <c r="AU1512" s="55"/>
      <c r="AV1512" s="55"/>
      <c r="AW1512" s="55"/>
    </row>
    <row r="1513" spans="27:49" x14ac:dyDescent="0.25">
      <c r="AA1513" s="55"/>
      <c r="AB1513" s="55"/>
      <c r="AC1513" s="55"/>
      <c r="AD1513" s="55"/>
      <c r="AE1513" s="55"/>
      <c r="AH1513" s="55"/>
      <c r="AI1513" s="55"/>
      <c r="AJ1513" s="55"/>
      <c r="AK1513" s="55"/>
      <c r="AL1513" s="55"/>
      <c r="AM1513" s="55"/>
      <c r="AN1513" s="55"/>
      <c r="AO1513" s="55"/>
      <c r="AP1513" s="55"/>
      <c r="AQ1513" s="55"/>
      <c r="AR1513" s="55"/>
      <c r="AS1513" s="55"/>
      <c r="AT1513" s="55"/>
      <c r="AU1513" s="55"/>
      <c r="AV1513" s="55"/>
      <c r="AW1513" s="55"/>
    </row>
    <row r="1514" spans="27:49" x14ac:dyDescent="0.25">
      <c r="AA1514" s="55"/>
      <c r="AB1514" s="55"/>
      <c r="AC1514" s="55"/>
      <c r="AD1514" s="55"/>
      <c r="AE1514" s="55"/>
      <c r="AH1514" s="55"/>
      <c r="AI1514" s="55"/>
      <c r="AJ1514" s="55"/>
      <c r="AK1514" s="55"/>
      <c r="AL1514" s="55"/>
      <c r="AM1514" s="55"/>
      <c r="AN1514" s="55"/>
      <c r="AO1514" s="55"/>
      <c r="AP1514" s="55"/>
      <c r="AQ1514" s="55"/>
      <c r="AR1514" s="55"/>
      <c r="AS1514" s="55"/>
      <c r="AT1514" s="55"/>
      <c r="AU1514" s="55"/>
      <c r="AV1514" s="55"/>
      <c r="AW1514" s="55"/>
    </row>
    <row r="1515" spans="27:49" x14ac:dyDescent="0.25">
      <c r="AA1515" s="55"/>
      <c r="AB1515" s="55"/>
      <c r="AC1515" s="55"/>
      <c r="AD1515" s="55"/>
      <c r="AE1515" s="55"/>
      <c r="AH1515" s="55"/>
      <c r="AI1515" s="55"/>
      <c r="AJ1515" s="55"/>
      <c r="AK1515" s="55"/>
      <c r="AL1515" s="55"/>
      <c r="AM1515" s="55"/>
      <c r="AN1515" s="55"/>
      <c r="AO1515" s="55"/>
      <c r="AP1515" s="55"/>
      <c r="AQ1515" s="55"/>
      <c r="AR1515" s="55"/>
      <c r="AS1515" s="55"/>
      <c r="AT1515" s="55"/>
      <c r="AU1515" s="55"/>
      <c r="AV1515" s="55"/>
      <c r="AW1515" s="55"/>
    </row>
    <row r="1516" spans="27:49" x14ac:dyDescent="0.25">
      <c r="AA1516" s="55"/>
      <c r="AB1516" s="55"/>
      <c r="AC1516" s="55"/>
      <c r="AD1516" s="55"/>
      <c r="AE1516" s="55"/>
      <c r="AH1516" s="55"/>
      <c r="AI1516" s="55"/>
      <c r="AJ1516" s="55"/>
      <c r="AK1516" s="55"/>
      <c r="AL1516" s="55"/>
      <c r="AM1516" s="55"/>
      <c r="AN1516" s="55"/>
      <c r="AO1516" s="55"/>
      <c r="AP1516" s="55"/>
      <c r="AQ1516" s="55"/>
      <c r="AR1516" s="55"/>
      <c r="AS1516" s="55"/>
      <c r="AT1516" s="55"/>
      <c r="AU1516" s="55"/>
      <c r="AV1516" s="55"/>
      <c r="AW1516" s="55"/>
    </row>
    <row r="1517" spans="27:49" x14ac:dyDescent="0.25">
      <c r="AA1517" s="55"/>
      <c r="AB1517" s="55"/>
      <c r="AC1517" s="55"/>
      <c r="AD1517" s="55"/>
      <c r="AE1517" s="55"/>
      <c r="AH1517" s="55"/>
      <c r="AI1517" s="55"/>
      <c r="AJ1517" s="55"/>
      <c r="AK1517" s="55"/>
      <c r="AL1517" s="55"/>
      <c r="AM1517" s="55"/>
      <c r="AN1517" s="55"/>
      <c r="AO1517" s="55"/>
      <c r="AP1517" s="55"/>
      <c r="AQ1517" s="55"/>
      <c r="AR1517" s="55"/>
      <c r="AS1517" s="55"/>
      <c r="AT1517" s="55"/>
      <c r="AU1517" s="55"/>
      <c r="AV1517" s="55"/>
      <c r="AW1517" s="55"/>
    </row>
    <row r="1518" spans="27:49" x14ac:dyDescent="0.25">
      <c r="AA1518" s="55"/>
      <c r="AB1518" s="55"/>
      <c r="AC1518" s="55"/>
      <c r="AD1518" s="55"/>
      <c r="AE1518" s="55"/>
      <c r="AH1518" s="55"/>
      <c r="AI1518" s="55"/>
      <c r="AJ1518" s="55"/>
      <c r="AK1518" s="55"/>
      <c r="AL1518" s="55"/>
      <c r="AM1518" s="55"/>
      <c r="AN1518" s="55"/>
      <c r="AO1518" s="55"/>
      <c r="AP1518" s="55"/>
      <c r="AQ1518" s="55"/>
      <c r="AR1518" s="55"/>
      <c r="AS1518" s="55"/>
      <c r="AT1518" s="55"/>
      <c r="AU1518" s="55"/>
      <c r="AV1518" s="55"/>
      <c r="AW1518" s="55"/>
    </row>
    <row r="1519" spans="27:49" x14ac:dyDescent="0.25">
      <c r="AA1519" s="55"/>
      <c r="AB1519" s="55"/>
      <c r="AC1519" s="55"/>
      <c r="AD1519" s="55"/>
      <c r="AE1519" s="55"/>
      <c r="AH1519" s="55"/>
      <c r="AI1519" s="55"/>
      <c r="AJ1519" s="55"/>
      <c r="AK1519" s="55"/>
      <c r="AL1519" s="55"/>
      <c r="AM1519" s="55"/>
      <c r="AN1519" s="55"/>
      <c r="AO1519" s="55"/>
      <c r="AP1519" s="55"/>
      <c r="AQ1519" s="55"/>
      <c r="AR1519" s="55"/>
      <c r="AS1519" s="55"/>
      <c r="AT1519" s="55"/>
      <c r="AU1519" s="55"/>
      <c r="AV1519" s="55"/>
      <c r="AW1519" s="55"/>
    </row>
    <row r="1520" spans="27:49" x14ac:dyDescent="0.25">
      <c r="AA1520" s="55"/>
      <c r="AB1520" s="55"/>
      <c r="AC1520" s="55"/>
      <c r="AD1520" s="55"/>
      <c r="AE1520" s="55"/>
      <c r="AH1520" s="55"/>
      <c r="AI1520" s="55"/>
      <c r="AJ1520" s="55"/>
      <c r="AK1520" s="55"/>
      <c r="AL1520" s="55"/>
      <c r="AM1520" s="55"/>
      <c r="AN1520" s="55"/>
      <c r="AO1520" s="55"/>
      <c r="AP1520" s="55"/>
      <c r="AQ1520" s="55"/>
      <c r="AR1520" s="55"/>
      <c r="AS1520" s="55"/>
      <c r="AT1520" s="55"/>
      <c r="AU1520" s="55"/>
      <c r="AV1520" s="55"/>
      <c r="AW1520" s="55"/>
    </row>
    <row r="1521" spans="27:49" x14ac:dyDescent="0.25">
      <c r="AA1521" s="55"/>
      <c r="AB1521" s="55"/>
      <c r="AC1521" s="55"/>
      <c r="AD1521" s="55"/>
      <c r="AE1521" s="55"/>
      <c r="AH1521" s="55"/>
      <c r="AI1521" s="55"/>
      <c r="AJ1521" s="55"/>
      <c r="AK1521" s="55"/>
      <c r="AL1521" s="55"/>
      <c r="AM1521" s="55"/>
      <c r="AN1521" s="55"/>
      <c r="AO1521" s="55"/>
      <c r="AP1521" s="55"/>
      <c r="AQ1521" s="55"/>
      <c r="AR1521" s="55"/>
      <c r="AS1521" s="55"/>
      <c r="AT1521" s="55"/>
      <c r="AU1521" s="55"/>
      <c r="AV1521" s="55"/>
      <c r="AW1521" s="55"/>
    </row>
    <row r="1522" spans="27:49" x14ac:dyDescent="0.25">
      <c r="AA1522" s="55"/>
      <c r="AB1522" s="55"/>
      <c r="AC1522" s="55"/>
      <c r="AD1522" s="55"/>
      <c r="AE1522" s="55"/>
      <c r="AH1522" s="55"/>
      <c r="AI1522" s="55"/>
      <c r="AJ1522" s="55"/>
      <c r="AK1522" s="55"/>
      <c r="AL1522" s="55"/>
      <c r="AM1522" s="55"/>
      <c r="AN1522" s="55"/>
      <c r="AO1522" s="55"/>
      <c r="AP1522" s="55"/>
      <c r="AQ1522" s="55"/>
      <c r="AR1522" s="55"/>
      <c r="AS1522" s="55"/>
      <c r="AT1522" s="55"/>
      <c r="AU1522" s="55"/>
      <c r="AV1522" s="55"/>
      <c r="AW1522" s="55"/>
    </row>
    <row r="1523" spans="27:49" x14ac:dyDescent="0.25">
      <c r="AA1523" s="55"/>
      <c r="AB1523" s="55"/>
      <c r="AC1523" s="55"/>
      <c r="AD1523" s="55"/>
      <c r="AE1523" s="55"/>
      <c r="AH1523" s="55"/>
      <c r="AI1523" s="55"/>
      <c r="AJ1523" s="55"/>
      <c r="AK1523" s="55"/>
      <c r="AL1523" s="55"/>
      <c r="AM1523" s="55"/>
      <c r="AN1523" s="55"/>
      <c r="AO1523" s="55"/>
      <c r="AP1523" s="55"/>
      <c r="AQ1523" s="55"/>
      <c r="AR1523" s="55"/>
      <c r="AS1523" s="55"/>
      <c r="AT1523" s="55"/>
      <c r="AU1523" s="55"/>
      <c r="AV1523" s="55"/>
      <c r="AW1523" s="55"/>
    </row>
    <row r="1524" spans="27:49" x14ac:dyDescent="0.25">
      <c r="AA1524" s="55"/>
      <c r="AB1524" s="55"/>
      <c r="AC1524" s="55"/>
      <c r="AD1524" s="55"/>
      <c r="AE1524" s="55"/>
      <c r="AH1524" s="55"/>
      <c r="AI1524" s="55"/>
      <c r="AJ1524" s="55"/>
      <c r="AK1524" s="55"/>
      <c r="AL1524" s="55"/>
      <c r="AM1524" s="55"/>
      <c r="AN1524" s="55"/>
      <c r="AO1524" s="55"/>
      <c r="AP1524" s="55"/>
      <c r="AQ1524" s="55"/>
      <c r="AR1524" s="55"/>
      <c r="AS1524" s="55"/>
      <c r="AT1524" s="55"/>
      <c r="AU1524" s="55"/>
      <c r="AV1524" s="55"/>
      <c r="AW1524" s="55"/>
    </row>
    <row r="1525" spans="27:49" x14ac:dyDescent="0.25">
      <c r="AA1525" s="55"/>
      <c r="AB1525" s="55"/>
      <c r="AC1525" s="55"/>
      <c r="AD1525" s="55"/>
      <c r="AE1525" s="55"/>
      <c r="AH1525" s="55"/>
      <c r="AI1525" s="55"/>
      <c r="AJ1525" s="55"/>
      <c r="AK1525" s="55"/>
      <c r="AL1525" s="55"/>
      <c r="AM1525" s="55"/>
      <c r="AN1525" s="55"/>
      <c r="AO1525" s="55"/>
      <c r="AP1525" s="55"/>
      <c r="AQ1525" s="55"/>
      <c r="AR1525" s="55"/>
      <c r="AS1525" s="55"/>
      <c r="AT1525" s="55"/>
      <c r="AU1525" s="55"/>
      <c r="AV1525" s="55"/>
      <c r="AW1525" s="55"/>
    </row>
    <row r="1526" spans="27:49" x14ac:dyDescent="0.25">
      <c r="AA1526" s="55"/>
      <c r="AB1526" s="55"/>
      <c r="AC1526" s="55"/>
      <c r="AD1526" s="55"/>
      <c r="AE1526" s="55"/>
      <c r="AH1526" s="55"/>
      <c r="AI1526" s="55"/>
      <c r="AJ1526" s="55"/>
      <c r="AK1526" s="55"/>
      <c r="AL1526" s="55"/>
      <c r="AM1526" s="55"/>
      <c r="AN1526" s="55"/>
      <c r="AO1526" s="55"/>
      <c r="AP1526" s="55"/>
      <c r="AQ1526" s="55"/>
      <c r="AR1526" s="55"/>
      <c r="AS1526" s="55"/>
      <c r="AT1526" s="55"/>
      <c r="AU1526" s="55"/>
      <c r="AV1526" s="55"/>
      <c r="AW1526" s="55"/>
    </row>
    <row r="1527" spans="27:49" x14ac:dyDescent="0.25">
      <c r="AA1527" s="55"/>
      <c r="AB1527" s="55"/>
      <c r="AC1527" s="55"/>
      <c r="AD1527" s="55"/>
      <c r="AE1527" s="55"/>
      <c r="AH1527" s="55"/>
      <c r="AI1527" s="55"/>
      <c r="AJ1527" s="55"/>
      <c r="AK1527" s="55"/>
      <c r="AL1527" s="55"/>
      <c r="AM1527" s="55"/>
      <c r="AN1527" s="55"/>
      <c r="AO1527" s="55"/>
      <c r="AP1527" s="55"/>
      <c r="AQ1527" s="55"/>
      <c r="AR1527" s="55"/>
      <c r="AS1527" s="55"/>
      <c r="AT1527" s="55"/>
      <c r="AU1527" s="55"/>
      <c r="AV1527" s="55"/>
      <c r="AW1527" s="55"/>
    </row>
    <row r="1528" spans="27:49" x14ac:dyDescent="0.25">
      <c r="AA1528" s="55"/>
      <c r="AB1528" s="55"/>
      <c r="AC1528" s="55"/>
      <c r="AD1528" s="55"/>
      <c r="AE1528" s="55"/>
      <c r="AH1528" s="55"/>
      <c r="AI1528" s="55"/>
      <c r="AJ1528" s="55"/>
      <c r="AK1528" s="55"/>
      <c r="AL1528" s="55"/>
      <c r="AM1528" s="55"/>
      <c r="AN1528" s="55"/>
      <c r="AO1528" s="55"/>
      <c r="AP1528" s="55"/>
      <c r="AQ1528" s="55"/>
      <c r="AR1528" s="55"/>
      <c r="AS1528" s="55"/>
      <c r="AT1528" s="55"/>
      <c r="AU1528" s="55"/>
      <c r="AV1528" s="55"/>
      <c r="AW1528" s="55"/>
    </row>
    <row r="1529" spans="27:49" x14ac:dyDescent="0.25">
      <c r="AA1529" s="55"/>
      <c r="AB1529" s="55"/>
      <c r="AC1529" s="55"/>
      <c r="AD1529" s="55"/>
      <c r="AE1529" s="55"/>
      <c r="AH1529" s="55"/>
      <c r="AI1529" s="55"/>
      <c r="AJ1529" s="55"/>
      <c r="AK1529" s="55"/>
      <c r="AL1529" s="55"/>
      <c r="AM1529" s="55"/>
      <c r="AN1529" s="55"/>
      <c r="AO1529" s="55"/>
      <c r="AP1529" s="55"/>
      <c r="AQ1529" s="55"/>
      <c r="AR1529" s="55"/>
      <c r="AS1529" s="55"/>
      <c r="AT1529" s="55"/>
      <c r="AU1529" s="55"/>
      <c r="AV1529" s="55"/>
      <c r="AW1529" s="55"/>
    </row>
    <row r="1530" spans="27:49" x14ac:dyDescent="0.25">
      <c r="AA1530" s="55"/>
      <c r="AB1530" s="55"/>
      <c r="AC1530" s="55"/>
      <c r="AD1530" s="55"/>
      <c r="AE1530" s="55"/>
      <c r="AH1530" s="55"/>
      <c r="AI1530" s="55"/>
      <c r="AJ1530" s="55"/>
      <c r="AK1530" s="55"/>
      <c r="AL1530" s="55"/>
      <c r="AM1530" s="55"/>
      <c r="AN1530" s="55"/>
      <c r="AO1530" s="55"/>
      <c r="AP1530" s="55"/>
      <c r="AQ1530" s="55"/>
      <c r="AR1530" s="55"/>
      <c r="AS1530" s="55"/>
      <c r="AT1530" s="55"/>
      <c r="AU1530" s="55"/>
      <c r="AV1530" s="55"/>
      <c r="AW1530" s="55"/>
    </row>
    <row r="1531" spans="27:49" x14ac:dyDescent="0.25">
      <c r="AA1531" s="55"/>
      <c r="AB1531" s="55"/>
      <c r="AC1531" s="55"/>
      <c r="AD1531" s="55"/>
      <c r="AE1531" s="55"/>
      <c r="AH1531" s="55"/>
      <c r="AI1531" s="55"/>
      <c r="AJ1531" s="55"/>
      <c r="AK1531" s="55"/>
      <c r="AL1531" s="55"/>
      <c r="AM1531" s="55"/>
      <c r="AN1531" s="55"/>
      <c r="AO1531" s="55"/>
      <c r="AP1531" s="55"/>
      <c r="AQ1531" s="55"/>
      <c r="AR1531" s="55"/>
      <c r="AS1531" s="55"/>
      <c r="AT1531" s="55"/>
      <c r="AU1531" s="55"/>
      <c r="AV1531" s="55"/>
      <c r="AW1531" s="55"/>
    </row>
    <row r="1532" spans="27:49" x14ac:dyDescent="0.25">
      <c r="AA1532" s="55"/>
      <c r="AB1532" s="55"/>
      <c r="AC1532" s="55"/>
      <c r="AD1532" s="55"/>
      <c r="AE1532" s="55"/>
      <c r="AH1532" s="55"/>
      <c r="AI1532" s="55"/>
      <c r="AJ1532" s="55"/>
      <c r="AK1532" s="55"/>
      <c r="AL1532" s="55"/>
      <c r="AM1532" s="55"/>
      <c r="AN1532" s="55"/>
      <c r="AO1532" s="55"/>
      <c r="AP1532" s="55"/>
      <c r="AQ1532" s="55"/>
      <c r="AR1532" s="55"/>
      <c r="AS1532" s="55"/>
      <c r="AT1532" s="55"/>
      <c r="AU1532" s="55"/>
      <c r="AV1532" s="55"/>
      <c r="AW1532" s="55"/>
    </row>
    <row r="1533" spans="27:49" x14ac:dyDescent="0.25">
      <c r="AA1533" s="55"/>
      <c r="AB1533" s="55"/>
      <c r="AC1533" s="55"/>
      <c r="AD1533" s="55"/>
      <c r="AE1533" s="55"/>
      <c r="AH1533" s="55"/>
      <c r="AI1533" s="55"/>
      <c r="AJ1533" s="55"/>
      <c r="AK1533" s="55"/>
      <c r="AL1533" s="55"/>
      <c r="AM1533" s="55"/>
      <c r="AN1533" s="55"/>
      <c r="AO1533" s="55"/>
      <c r="AP1533" s="55"/>
      <c r="AQ1533" s="55"/>
      <c r="AR1533" s="55"/>
      <c r="AS1533" s="55"/>
      <c r="AT1533" s="55"/>
      <c r="AU1533" s="55"/>
      <c r="AV1533" s="55"/>
      <c r="AW1533" s="55"/>
    </row>
    <row r="1534" spans="27:49" x14ac:dyDescent="0.25">
      <c r="AA1534" s="55"/>
      <c r="AB1534" s="55"/>
      <c r="AC1534" s="55"/>
      <c r="AD1534" s="55"/>
      <c r="AE1534" s="55"/>
      <c r="AH1534" s="55"/>
      <c r="AI1534" s="55"/>
      <c r="AJ1534" s="55"/>
      <c r="AK1534" s="55"/>
      <c r="AL1534" s="55"/>
      <c r="AM1534" s="55"/>
      <c r="AN1534" s="55"/>
      <c r="AO1534" s="55"/>
      <c r="AP1534" s="55"/>
      <c r="AQ1534" s="55"/>
      <c r="AR1534" s="55"/>
      <c r="AS1534" s="55"/>
      <c r="AT1534" s="55"/>
      <c r="AU1534" s="55"/>
      <c r="AV1534" s="55"/>
      <c r="AW1534" s="55"/>
    </row>
    <row r="1535" spans="27:49" x14ac:dyDescent="0.25">
      <c r="AA1535" s="55"/>
      <c r="AB1535" s="55"/>
      <c r="AC1535" s="55"/>
      <c r="AD1535" s="55"/>
      <c r="AE1535" s="55"/>
      <c r="AH1535" s="55"/>
      <c r="AI1535" s="55"/>
      <c r="AJ1535" s="55"/>
      <c r="AK1535" s="55"/>
      <c r="AL1535" s="55"/>
      <c r="AM1535" s="55"/>
      <c r="AN1535" s="55"/>
      <c r="AO1535" s="55"/>
      <c r="AP1535" s="55"/>
      <c r="AQ1535" s="55"/>
      <c r="AR1535" s="55"/>
      <c r="AS1535" s="55"/>
      <c r="AT1535" s="55"/>
      <c r="AU1535" s="55"/>
      <c r="AV1535" s="55"/>
      <c r="AW1535" s="55"/>
    </row>
    <row r="1536" spans="27:49" x14ac:dyDescent="0.25">
      <c r="AA1536" s="55"/>
      <c r="AB1536" s="55"/>
      <c r="AC1536" s="55"/>
      <c r="AD1536" s="55"/>
      <c r="AE1536" s="55"/>
      <c r="AH1536" s="55"/>
      <c r="AI1536" s="55"/>
      <c r="AJ1536" s="55"/>
      <c r="AK1536" s="55"/>
      <c r="AL1536" s="55"/>
      <c r="AM1536" s="55"/>
      <c r="AN1536" s="55"/>
      <c r="AO1536" s="55"/>
      <c r="AP1536" s="55"/>
      <c r="AQ1536" s="55"/>
      <c r="AR1536" s="55"/>
      <c r="AS1536" s="55"/>
      <c r="AT1536" s="55"/>
      <c r="AU1536" s="55"/>
      <c r="AV1536" s="55"/>
      <c r="AW1536" s="55"/>
    </row>
    <row r="1537" spans="27:49" x14ac:dyDescent="0.25">
      <c r="AA1537" s="55"/>
      <c r="AB1537" s="55"/>
      <c r="AC1537" s="55"/>
      <c r="AD1537" s="55"/>
      <c r="AE1537" s="55"/>
      <c r="AH1537" s="55"/>
      <c r="AI1537" s="55"/>
      <c r="AJ1537" s="55"/>
      <c r="AK1537" s="55"/>
      <c r="AL1537" s="55"/>
      <c r="AM1537" s="55"/>
      <c r="AN1537" s="55"/>
      <c r="AO1537" s="55"/>
      <c r="AP1537" s="55"/>
      <c r="AQ1537" s="55"/>
      <c r="AR1537" s="55"/>
      <c r="AS1537" s="55"/>
      <c r="AT1537" s="55"/>
      <c r="AU1537" s="55"/>
      <c r="AV1537" s="55"/>
      <c r="AW1537" s="55"/>
    </row>
    <row r="1538" spans="27:49" x14ac:dyDescent="0.25">
      <c r="AA1538" s="55"/>
      <c r="AB1538" s="55"/>
      <c r="AC1538" s="55"/>
      <c r="AD1538" s="55"/>
      <c r="AE1538" s="55"/>
      <c r="AH1538" s="55"/>
      <c r="AI1538" s="55"/>
      <c r="AJ1538" s="55"/>
      <c r="AK1538" s="55"/>
      <c r="AL1538" s="55"/>
      <c r="AM1538" s="55"/>
      <c r="AN1538" s="55"/>
      <c r="AO1538" s="55"/>
      <c r="AP1538" s="55"/>
      <c r="AQ1538" s="55"/>
      <c r="AR1538" s="55"/>
      <c r="AS1538" s="55"/>
      <c r="AT1538" s="55"/>
      <c r="AU1538" s="55"/>
      <c r="AV1538" s="55"/>
      <c r="AW1538" s="55"/>
    </row>
    <row r="1539" spans="27:49" x14ac:dyDescent="0.25">
      <c r="AA1539" s="55"/>
      <c r="AB1539" s="55"/>
      <c r="AC1539" s="55"/>
      <c r="AD1539" s="55"/>
      <c r="AE1539" s="55"/>
      <c r="AH1539" s="55"/>
      <c r="AI1539" s="55"/>
      <c r="AJ1539" s="55"/>
      <c r="AK1539" s="55"/>
      <c r="AL1539" s="55"/>
      <c r="AM1539" s="55"/>
      <c r="AN1539" s="55"/>
      <c r="AO1539" s="55"/>
      <c r="AP1539" s="55"/>
      <c r="AQ1539" s="55"/>
      <c r="AR1539" s="55"/>
      <c r="AS1539" s="55"/>
      <c r="AT1539" s="55"/>
      <c r="AU1539" s="55"/>
      <c r="AV1539" s="55"/>
      <c r="AW1539" s="55"/>
    </row>
    <row r="1540" spans="27:49" x14ac:dyDescent="0.25">
      <c r="AA1540" s="55"/>
      <c r="AB1540" s="55"/>
      <c r="AC1540" s="55"/>
      <c r="AD1540" s="55"/>
      <c r="AE1540" s="55"/>
      <c r="AH1540" s="55"/>
      <c r="AI1540" s="55"/>
      <c r="AJ1540" s="55"/>
      <c r="AK1540" s="55"/>
      <c r="AL1540" s="55"/>
      <c r="AM1540" s="55"/>
      <c r="AN1540" s="55"/>
      <c r="AO1540" s="55"/>
      <c r="AP1540" s="55"/>
      <c r="AQ1540" s="55"/>
      <c r="AR1540" s="55"/>
      <c r="AS1540" s="55"/>
      <c r="AT1540" s="55"/>
      <c r="AU1540" s="55"/>
      <c r="AV1540" s="55"/>
      <c r="AW1540" s="55"/>
    </row>
    <row r="1541" spans="27:49" x14ac:dyDescent="0.25">
      <c r="AA1541" s="55"/>
      <c r="AB1541" s="55"/>
      <c r="AC1541" s="55"/>
      <c r="AD1541" s="55"/>
      <c r="AE1541" s="55"/>
      <c r="AH1541" s="55"/>
      <c r="AI1541" s="55"/>
      <c r="AJ1541" s="55"/>
      <c r="AK1541" s="55"/>
      <c r="AL1541" s="55"/>
      <c r="AM1541" s="55"/>
      <c r="AN1541" s="55"/>
      <c r="AO1541" s="55"/>
      <c r="AP1541" s="55"/>
      <c r="AQ1541" s="55"/>
      <c r="AR1541" s="55"/>
      <c r="AS1541" s="55"/>
      <c r="AT1541" s="55"/>
      <c r="AU1541" s="55"/>
      <c r="AV1541" s="55"/>
      <c r="AW1541" s="55"/>
    </row>
    <row r="1542" spans="27:49" x14ac:dyDescent="0.25">
      <c r="AA1542" s="55"/>
      <c r="AB1542" s="55"/>
      <c r="AC1542" s="55"/>
      <c r="AD1542" s="55"/>
      <c r="AE1542" s="55"/>
      <c r="AH1542" s="55"/>
      <c r="AI1542" s="55"/>
      <c r="AJ1542" s="55"/>
      <c r="AK1542" s="55"/>
      <c r="AL1542" s="55"/>
      <c r="AM1542" s="55"/>
      <c r="AN1542" s="55"/>
      <c r="AO1542" s="55"/>
      <c r="AP1542" s="55"/>
      <c r="AQ1542" s="55"/>
      <c r="AR1542" s="55"/>
      <c r="AS1542" s="55"/>
      <c r="AT1542" s="55"/>
      <c r="AU1542" s="55"/>
      <c r="AV1542" s="55"/>
      <c r="AW1542" s="55"/>
    </row>
    <row r="1543" spans="27:49" x14ac:dyDescent="0.25">
      <c r="AA1543" s="55"/>
      <c r="AB1543" s="55"/>
      <c r="AC1543" s="55"/>
      <c r="AD1543" s="55"/>
      <c r="AE1543" s="55"/>
      <c r="AH1543" s="55"/>
      <c r="AI1543" s="55"/>
      <c r="AJ1543" s="55"/>
      <c r="AK1543" s="55"/>
      <c r="AL1543" s="55"/>
      <c r="AM1543" s="55"/>
      <c r="AN1543" s="55"/>
      <c r="AO1543" s="55"/>
      <c r="AP1543" s="55"/>
      <c r="AQ1543" s="55"/>
      <c r="AR1543" s="55"/>
      <c r="AS1543" s="55"/>
      <c r="AT1543" s="55"/>
      <c r="AU1543" s="55"/>
      <c r="AV1543" s="55"/>
      <c r="AW1543" s="55"/>
    </row>
    <row r="1544" spans="27:49" x14ac:dyDescent="0.25">
      <c r="AA1544" s="55"/>
      <c r="AB1544" s="55"/>
      <c r="AC1544" s="55"/>
      <c r="AD1544" s="55"/>
      <c r="AE1544" s="55"/>
      <c r="AH1544" s="55"/>
      <c r="AI1544" s="55"/>
      <c r="AJ1544" s="55"/>
      <c r="AK1544" s="55"/>
      <c r="AL1544" s="55"/>
      <c r="AM1544" s="55"/>
      <c r="AN1544" s="55"/>
      <c r="AO1544" s="55"/>
      <c r="AP1544" s="55"/>
      <c r="AQ1544" s="55"/>
      <c r="AR1544" s="55"/>
      <c r="AS1544" s="55"/>
      <c r="AT1544" s="55"/>
      <c r="AU1544" s="55"/>
      <c r="AV1544" s="55"/>
      <c r="AW1544" s="55"/>
    </row>
    <row r="1545" spans="27:49" x14ac:dyDescent="0.25">
      <c r="AA1545" s="55"/>
      <c r="AB1545" s="55"/>
      <c r="AC1545" s="55"/>
      <c r="AD1545" s="55"/>
      <c r="AE1545" s="55"/>
      <c r="AH1545" s="55"/>
      <c r="AI1545" s="55"/>
      <c r="AJ1545" s="55"/>
      <c r="AK1545" s="55"/>
      <c r="AL1545" s="55"/>
      <c r="AM1545" s="55"/>
      <c r="AN1545" s="55"/>
      <c r="AO1545" s="55"/>
      <c r="AP1545" s="55"/>
      <c r="AQ1545" s="55"/>
      <c r="AR1545" s="55"/>
      <c r="AS1545" s="55"/>
      <c r="AT1545" s="55"/>
      <c r="AU1545" s="55"/>
      <c r="AV1545" s="55"/>
      <c r="AW1545" s="55"/>
    </row>
    <row r="1546" spans="27:49" x14ac:dyDescent="0.25">
      <c r="AA1546" s="55"/>
      <c r="AB1546" s="55"/>
      <c r="AC1546" s="55"/>
      <c r="AD1546" s="55"/>
      <c r="AE1546" s="55"/>
      <c r="AH1546" s="55"/>
      <c r="AI1546" s="55"/>
      <c r="AJ1546" s="55"/>
      <c r="AK1546" s="55"/>
      <c r="AL1546" s="55"/>
      <c r="AM1546" s="55"/>
      <c r="AN1546" s="55"/>
      <c r="AO1546" s="55"/>
      <c r="AP1546" s="55"/>
      <c r="AQ1546" s="55"/>
      <c r="AR1546" s="55"/>
      <c r="AS1546" s="55"/>
      <c r="AT1546" s="55"/>
      <c r="AU1546" s="55"/>
      <c r="AV1546" s="55"/>
      <c r="AW1546" s="55"/>
    </row>
    <row r="1547" spans="27:49" x14ac:dyDescent="0.25">
      <c r="AA1547" s="55"/>
      <c r="AB1547" s="55"/>
      <c r="AC1547" s="55"/>
      <c r="AD1547" s="55"/>
      <c r="AE1547" s="55"/>
      <c r="AH1547" s="55"/>
      <c r="AI1547" s="55"/>
      <c r="AJ1547" s="55"/>
      <c r="AK1547" s="55"/>
      <c r="AL1547" s="55"/>
      <c r="AM1547" s="55"/>
      <c r="AN1547" s="55"/>
      <c r="AO1547" s="55"/>
      <c r="AP1547" s="55"/>
      <c r="AQ1547" s="55"/>
      <c r="AR1547" s="55"/>
      <c r="AS1547" s="55"/>
      <c r="AT1547" s="55"/>
      <c r="AU1547" s="55"/>
      <c r="AV1547" s="55"/>
      <c r="AW1547" s="55"/>
    </row>
    <row r="1548" spans="27:49" x14ac:dyDescent="0.25">
      <c r="AA1548" s="55"/>
      <c r="AB1548" s="55"/>
      <c r="AC1548" s="55"/>
      <c r="AD1548" s="55"/>
      <c r="AE1548" s="55"/>
      <c r="AH1548" s="55"/>
      <c r="AI1548" s="55"/>
      <c r="AJ1548" s="55"/>
      <c r="AK1548" s="55"/>
      <c r="AL1548" s="55"/>
      <c r="AM1548" s="55"/>
      <c r="AN1548" s="55"/>
      <c r="AO1548" s="55"/>
      <c r="AP1548" s="55"/>
      <c r="AQ1548" s="55"/>
      <c r="AR1548" s="55"/>
      <c r="AS1548" s="55"/>
      <c r="AT1548" s="55"/>
      <c r="AU1548" s="55"/>
      <c r="AV1548" s="55"/>
      <c r="AW1548" s="55"/>
    </row>
    <row r="1549" spans="27:49" x14ac:dyDescent="0.25">
      <c r="AA1549" s="55"/>
      <c r="AB1549" s="55"/>
      <c r="AC1549" s="55"/>
      <c r="AD1549" s="55"/>
      <c r="AE1549" s="55"/>
      <c r="AH1549" s="55"/>
      <c r="AI1549" s="55"/>
      <c r="AJ1549" s="55"/>
      <c r="AK1549" s="55"/>
      <c r="AL1549" s="55"/>
      <c r="AM1549" s="55"/>
      <c r="AN1549" s="55"/>
      <c r="AO1549" s="55"/>
      <c r="AP1549" s="55"/>
      <c r="AQ1549" s="55"/>
      <c r="AR1549" s="55"/>
      <c r="AS1549" s="55"/>
      <c r="AT1549" s="55"/>
      <c r="AU1549" s="55"/>
      <c r="AV1549" s="55"/>
      <c r="AW1549" s="55"/>
    </row>
    <row r="1550" spans="27:49" x14ac:dyDescent="0.25">
      <c r="AA1550" s="55"/>
      <c r="AB1550" s="55"/>
      <c r="AC1550" s="55"/>
      <c r="AD1550" s="55"/>
      <c r="AE1550" s="55"/>
      <c r="AH1550" s="55"/>
      <c r="AI1550" s="55"/>
      <c r="AJ1550" s="55"/>
      <c r="AK1550" s="55"/>
      <c r="AL1550" s="55"/>
      <c r="AM1550" s="55"/>
      <c r="AN1550" s="55"/>
      <c r="AO1550" s="55"/>
      <c r="AP1550" s="55"/>
      <c r="AQ1550" s="55"/>
      <c r="AR1550" s="55"/>
      <c r="AS1550" s="55"/>
      <c r="AT1550" s="55"/>
      <c r="AU1550" s="55"/>
      <c r="AV1550" s="55"/>
      <c r="AW1550" s="55"/>
    </row>
    <row r="1551" spans="27:49" x14ac:dyDescent="0.25">
      <c r="AA1551" s="55"/>
      <c r="AB1551" s="55"/>
      <c r="AC1551" s="55"/>
      <c r="AD1551" s="55"/>
      <c r="AE1551" s="55"/>
      <c r="AH1551" s="55"/>
      <c r="AI1551" s="55"/>
      <c r="AJ1551" s="55"/>
      <c r="AK1551" s="55"/>
      <c r="AL1551" s="55"/>
      <c r="AM1551" s="55"/>
      <c r="AN1551" s="55"/>
      <c r="AO1551" s="55"/>
      <c r="AP1551" s="55"/>
      <c r="AQ1551" s="55"/>
      <c r="AR1551" s="55"/>
      <c r="AS1551" s="55"/>
      <c r="AT1551" s="55"/>
      <c r="AU1551" s="55"/>
      <c r="AV1551" s="55"/>
      <c r="AW1551" s="55"/>
    </row>
    <row r="1552" spans="27:49" x14ac:dyDescent="0.25">
      <c r="AA1552" s="55"/>
      <c r="AB1552" s="55"/>
      <c r="AC1552" s="55"/>
      <c r="AD1552" s="55"/>
      <c r="AE1552" s="55"/>
      <c r="AH1552" s="55"/>
      <c r="AI1552" s="55"/>
      <c r="AJ1552" s="55"/>
      <c r="AK1552" s="55"/>
      <c r="AL1552" s="55"/>
      <c r="AM1552" s="55"/>
      <c r="AN1552" s="55"/>
      <c r="AO1552" s="55"/>
      <c r="AP1552" s="55"/>
      <c r="AQ1552" s="55"/>
      <c r="AR1552" s="55"/>
      <c r="AS1552" s="55"/>
      <c r="AT1552" s="55"/>
      <c r="AU1552" s="55"/>
      <c r="AV1552" s="55"/>
      <c r="AW1552" s="55"/>
    </row>
    <row r="1553" spans="27:49" x14ac:dyDescent="0.25">
      <c r="AA1553" s="55"/>
      <c r="AB1553" s="55"/>
      <c r="AC1553" s="55"/>
      <c r="AD1553" s="55"/>
      <c r="AE1553" s="55"/>
      <c r="AH1553" s="55"/>
      <c r="AI1553" s="55"/>
      <c r="AJ1553" s="55"/>
      <c r="AK1553" s="55"/>
      <c r="AL1553" s="55"/>
      <c r="AM1553" s="55"/>
      <c r="AN1553" s="55"/>
      <c r="AO1553" s="55"/>
      <c r="AP1553" s="55"/>
      <c r="AQ1553" s="55"/>
      <c r="AR1553" s="55"/>
      <c r="AS1553" s="55"/>
      <c r="AT1553" s="55"/>
      <c r="AU1553" s="55"/>
      <c r="AV1553" s="55"/>
      <c r="AW1553" s="55"/>
    </row>
    <row r="1554" spans="27:49" x14ac:dyDescent="0.25">
      <c r="AA1554" s="55"/>
      <c r="AB1554" s="55"/>
      <c r="AC1554" s="55"/>
      <c r="AD1554" s="55"/>
      <c r="AE1554" s="55"/>
      <c r="AH1554" s="55"/>
      <c r="AI1554" s="55"/>
      <c r="AJ1554" s="55"/>
      <c r="AK1554" s="55"/>
      <c r="AL1554" s="55"/>
      <c r="AM1554" s="55"/>
      <c r="AN1554" s="55"/>
      <c r="AO1554" s="55"/>
      <c r="AP1554" s="55"/>
      <c r="AQ1554" s="55"/>
      <c r="AR1554" s="55"/>
      <c r="AS1554" s="55"/>
      <c r="AT1554" s="55"/>
      <c r="AU1554" s="55"/>
      <c r="AV1554" s="55"/>
      <c r="AW1554" s="55"/>
    </row>
    <row r="1555" spans="27:49" x14ac:dyDescent="0.25">
      <c r="AA1555" s="55"/>
      <c r="AB1555" s="55"/>
      <c r="AC1555" s="55"/>
      <c r="AD1555" s="55"/>
      <c r="AE1555" s="55"/>
      <c r="AH1555" s="55"/>
      <c r="AI1555" s="55"/>
      <c r="AJ1555" s="55"/>
      <c r="AK1555" s="55"/>
      <c r="AL1555" s="55"/>
      <c r="AM1555" s="55"/>
      <c r="AN1555" s="55"/>
      <c r="AO1555" s="55"/>
      <c r="AP1555" s="55"/>
      <c r="AQ1555" s="55"/>
      <c r="AR1555" s="55"/>
      <c r="AS1555" s="55"/>
      <c r="AT1555" s="55"/>
      <c r="AU1555" s="55"/>
      <c r="AV1555" s="55"/>
      <c r="AW1555" s="55"/>
    </row>
    <row r="1556" spans="27:49" x14ac:dyDescent="0.25">
      <c r="AA1556" s="55"/>
      <c r="AB1556" s="55"/>
      <c r="AC1556" s="55"/>
      <c r="AD1556" s="55"/>
      <c r="AE1556" s="55"/>
      <c r="AH1556" s="55"/>
      <c r="AI1556" s="55"/>
      <c r="AJ1556" s="55"/>
      <c r="AK1556" s="55"/>
      <c r="AL1556" s="55"/>
      <c r="AM1556" s="55"/>
      <c r="AN1556" s="55"/>
      <c r="AO1556" s="55"/>
      <c r="AP1556" s="55"/>
      <c r="AQ1556" s="55"/>
      <c r="AR1556" s="55"/>
      <c r="AS1556" s="55"/>
      <c r="AT1556" s="55"/>
      <c r="AU1556" s="55"/>
      <c r="AV1556" s="55"/>
      <c r="AW1556" s="55"/>
    </row>
    <row r="1557" spans="27:49" x14ac:dyDescent="0.25">
      <c r="AA1557" s="55"/>
      <c r="AB1557" s="55"/>
      <c r="AC1557" s="55"/>
      <c r="AD1557" s="55"/>
      <c r="AE1557" s="55"/>
      <c r="AH1557" s="55"/>
      <c r="AI1557" s="55"/>
      <c r="AJ1557" s="55"/>
      <c r="AK1557" s="55"/>
      <c r="AL1557" s="55"/>
      <c r="AM1557" s="55"/>
      <c r="AN1557" s="55"/>
      <c r="AO1557" s="55"/>
      <c r="AP1557" s="55"/>
      <c r="AQ1557" s="55"/>
      <c r="AR1557" s="55"/>
      <c r="AS1557" s="55"/>
      <c r="AT1557" s="55"/>
      <c r="AU1557" s="55"/>
      <c r="AV1557" s="55"/>
      <c r="AW1557" s="55"/>
    </row>
    <row r="1558" spans="27:49" x14ac:dyDescent="0.25">
      <c r="AA1558" s="55"/>
      <c r="AB1558" s="55"/>
      <c r="AC1558" s="55"/>
      <c r="AD1558" s="55"/>
      <c r="AE1558" s="55"/>
      <c r="AH1558" s="55"/>
      <c r="AI1558" s="55"/>
      <c r="AJ1558" s="55"/>
      <c r="AK1558" s="55"/>
      <c r="AL1558" s="55"/>
      <c r="AM1558" s="55"/>
      <c r="AN1558" s="55"/>
      <c r="AO1558" s="55"/>
      <c r="AP1558" s="55"/>
      <c r="AQ1558" s="55"/>
      <c r="AR1558" s="55"/>
      <c r="AS1558" s="55"/>
      <c r="AT1558" s="55"/>
      <c r="AU1558" s="55"/>
      <c r="AV1558" s="55"/>
      <c r="AW1558" s="55"/>
    </row>
    <row r="1559" spans="27:49" x14ac:dyDescent="0.25">
      <c r="AA1559" s="55"/>
      <c r="AB1559" s="55"/>
      <c r="AC1559" s="55"/>
      <c r="AD1559" s="55"/>
      <c r="AE1559" s="55"/>
      <c r="AH1559" s="55"/>
      <c r="AI1559" s="55"/>
      <c r="AJ1559" s="55"/>
      <c r="AK1559" s="55"/>
      <c r="AL1559" s="55"/>
      <c r="AM1559" s="55"/>
      <c r="AN1559" s="55"/>
      <c r="AO1559" s="55"/>
      <c r="AP1559" s="55"/>
      <c r="AQ1559" s="55"/>
      <c r="AR1559" s="55"/>
      <c r="AS1559" s="55"/>
      <c r="AT1559" s="55"/>
      <c r="AU1559" s="55"/>
      <c r="AV1559" s="55"/>
      <c r="AW1559" s="55"/>
    </row>
    <row r="1560" spans="27:49" x14ac:dyDescent="0.25">
      <c r="AA1560" s="55"/>
      <c r="AB1560" s="55"/>
      <c r="AC1560" s="55"/>
      <c r="AD1560" s="55"/>
      <c r="AE1560" s="55"/>
      <c r="AH1560" s="55"/>
      <c r="AI1560" s="55"/>
      <c r="AJ1560" s="55"/>
      <c r="AK1560" s="55"/>
      <c r="AL1560" s="55"/>
      <c r="AM1560" s="55"/>
      <c r="AN1560" s="55"/>
      <c r="AO1560" s="55"/>
      <c r="AP1560" s="55"/>
      <c r="AQ1560" s="55"/>
      <c r="AR1560" s="55"/>
      <c r="AS1560" s="55"/>
      <c r="AT1560" s="55"/>
      <c r="AU1560" s="55"/>
      <c r="AV1560" s="55"/>
      <c r="AW1560" s="55"/>
    </row>
    <row r="1561" spans="27:49" x14ac:dyDescent="0.25">
      <c r="AA1561" s="55"/>
      <c r="AB1561" s="55"/>
      <c r="AC1561" s="55"/>
      <c r="AD1561" s="55"/>
      <c r="AE1561" s="55"/>
      <c r="AH1561" s="55"/>
      <c r="AI1561" s="55"/>
      <c r="AJ1561" s="55"/>
      <c r="AK1561" s="55"/>
      <c r="AL1561" s="55"/>
      <c r="AM1561" s="55"/>
      <c r="AN1561" s="55"/>
      <c r="AO1561" s="55"/>
      <c r="AP1561" s="55"/>
      <c r="AQ1561" s="55"/>
      <c r="AR1561" s="55"/>
      <c r="AS1561" s="55"/>
      <c r="AT1561" s="55"/>
      <c r="AU1561" s="55"/>
      <c r="AV1561" s="55"/>
      <c r="AW1561" s="55"/>
    </row>
    <row r="1562" spans="27:49" x14ac:dyDescent="0.25">
      <c r="AA1562" s="55"/>
      <c r="AB1562" s="55"/>
      <c r="AC1562" s="55"/>
      <c r="AD1562" s="55"/>
      <c r="AE1562" s="55"/>
      <c r="AH1562" s="55"/>
      <c r="AI1562" s="55"/>
      <c r="AJ1562" s="55"/>
      <c r="AK1562" s="55"/>
      <c r="AL1562" s="55"/>
      <c r="AM1562" s="55"/>
      <c r="AN1562" s="55"/>
      <c r="AO1562" s="55"/>
      <c r="AP1562" s="55"/>
      <c r="AQ1562" s="55"/>
      <c r="AR1562" s="55"/>
      <c r="AS1562" s="55"/>
      <c r="AT1562" s="55"/>
      <c r="AU1562" s="55"/>
      <c r="AV1562" s="55"/>
      <c r="AW1562" s="55"/>
    </row>
    <row r="1563" spans="27:49" x14ac:dyDescent="0.25">
      <c r="AA1563" s="55"/>
      <c r="AB1563" s="55"/>
      <c r="AC1563" s="55"/>
      <c r="AD1563" s="55"/>
      <c r="AE1563" s="55"/>
      <c r="AH1563" s="55"/>
      <c r="AI1563" s="55"/>
      <c r="AJ1563" s="55"/>
      <c r="AK1563" s="55"/>
      <c r="AL1563" s="55"/>
      <c r="AM1563" s="55"/>
      <c r="AN1563" s="55"/>
      <c r="AO1563" s="55"/>
      <c r="AP1563" s="55"/>
      <c r="AQ1563" s="55"/>
      <c r="AR1563" s="55"/>
      <c r="AS1563" s="55"/>
      <c r="AT1563" s="55"/>
      <c r="AU1563" s="55"/>
      <c r="AV1563" s="55"/>
      <c r="AW1563" s="55"/>
    </row>
    <row r="1564" spans="27:49" x14ac:dyDescent="0.25">
      <c r="AA1564" s="55"/>
      <c r="AB1564" s="55"/>
      <c r="AC1564" s="55"/>
      <c r="AD1564" s="55"/>
      <c r="AE1564" s="55"/>
      <c r="AH1564" s="55"/>
      <c r="AI1564" s="55"/>
      <c r="AJ1564" s="55"/>
      <c r="AK1564" s="55"/>
      <c r="AL1564" s="55"/>
      <c r="AM1564" s="55"/>
      <c r="AN1564" s="55"/>
      <c r="AO1564" s="55"/>
      <c r="AP1564" s="55"/>
      <c r="AQ1564" s="55"/>
      <c r="AR1564" s="55"/>
      <c r="AS1564" s="55"/>
      <c r="AT1564" s="55"/>
      <c r="AU1564" s="55"/>
      <c r="AV1564" s="55"/>
      <c r="AW1564" s="55"/>
    </row>
    <row r="1565" spans="27:49" x14ac:dyDescent="0.25">
      <c r="AA1565" s="55"/>
      <c r="AB1565" s="55"/>
      <c r="AC1565" s="55"/>
      <c r="AD1565" s="55"/>
      <c r="AE1565" s="55"/>
      <c r="AH1565" s="55"/>
      <c r="AI1565" s="55"/>
      <c r="AJ1565" s="55"/>
      <c r="AK1565" s="55"/>
      <c r="AL1565" s="55"/>
      <c r="AM1565" s="55"/>
      <c r="AN1565" s="55"/>
      <c r="AO1565" s="55"/>
      <c r="AP1565" s="55"/>
      <c r="AQ1565" s="55"/>
      <c r="AR1565" s="55"/>
      <c r="AS1565" s="55"/>
      <c r="AT1565" s="55"/>
      <c r="AU1565" s="55"/>
      <c r="AV1565" s="55"/>
      <c r="AW1565" s="55"/>
    </row>
    <row r="1566" spans="27:49" x14ac:dyDescent="0.25">
      <c r="AA1566" s="55"/>
      <c r="AB1566" s="55"/>
      <c r="AC1566" s="55"/>
      <c r="AD1566" s="55"/>
      <c r="AE1566" s="55"/>
      <c r="AH1566" s="55"/>
      <c r="AI1566" s="55"/>
      <c r="AJ1566" s="55"/>
      <c r="AK1566" s="55"/>
      <c r="AL1566" s="55"/>
      <c r="AM1566" s="55"/>
      <c r="AN1566" s="55"/>
      <c r="AO1566" s="55"/>
      <c r="AP1566" s="55"/>
      <c r="AQ1566" s="55"/>
      <c r="AR1566" s="55"/>
      <c r="AS1566" s="55"/>
      <c r="AT1566" s="55"/>
      <c r="AU1566" s="55"/>
      <c r="AV1566" s="55"/>
      <c r="AW1566" s="55"/>
    </row>
    <row r="1567" spans="27:49" x14ac:dyDescent="0.25">
      <c r="AA1567" s="55"/>
      <c r="AB1567" s="55"/>
      <c r="AC1567" s="55"/>
      <c r="AD1567" s="55"/>
      <c r="AE1567" s="55"/>
      <c r="AH1567" s="55"/>
      <c r="AI1567" s="55"/>
      <c r="AJ1567" s="55"/>
      <c r="AK1567" s="55"/>
      <c r="AL1567" s="55"/>
      <c r="AM1567" s="55"/>
      <c r="AN1567" s="55"/>
      <c r="AO1567" s="55"/>
      <c r="AP1567" s="55"/>
      <c r="AQ1567" s="55"/>
      <c r="AR1567" s="55"/>
      <c r="AS1567" s="55"/>
      <c r="AT1567" s="55"/>
      <c r="AU1567" s="55"/>
      <c r="AV1567" s="55"/>
      <c r="AW1567" s="55"/>
    </row>
    <row r="1568" spans="27:49" x14ac:dyDescent="0.25">
      <c r="AA1568" s="55"/>
      <c r="AB1568" s="55"/>
      <c r="AC1568" s="55"/>
      <c r="AD1568" s="55"/>
      <c r="AE1568" s="55"/>
      <c r="AH1568" s="55"/>
      <c r="AI1568" s="55"/>
      <c r="AJ1568" s="55"/>
      <c r="AK1568" s="55"/>
      <c r="AL1568" s="55"/>
      <c r="AM1568" s="55"/>
      <c r="AN1568" s="55"/>
      <c r="AO1568" s="55"/>
      <c r="AP1568" s="55"/>
      <c r="AQ1568" s="55"/>
      <c r="AR1568" s="55"/>
      <c r="AS1568" s="55"/>
      <c r="AT1568" s="55"/>
      <c r="AU1568" s="55"/>
      <c r="AV1568" s="55"/>
      <c r="AW1568" s="55"/>
    </row>
    <row r="1569" spans="27:49" x14ac:dyDescent="0.25">
      <c r="AA1569" s="55"/>
      <c r="AB1569" s="55"/>
      <c r="AC1569" s="55"/>
      <c r="AD1569" s="55"/>
      <c r="AE1569" s="55"/>
      <c r="AH1569" s="55"/>
      <c r="AI1569" s="55"/>
      <c r="AJ1569" s="55"/>
      <c r="AK1569" s="55"/>
      <c r="AL1569" s="55"/>
      <c r="AM1569" s="55"/>
      <c r="AN1569" s="55"/>
      <c r="AO1569" s="55"/>
      <c r="AP1569" s="55"/>
      <c r="AQ1569" s="55"/>
      <c r="AR1569" s="55"/>
      <c r="AS1569" s="55"/>
      <c r="AT1569" s="55"/>
      <c r="AU1569" s="55"/>
      <c r="AV1569" s="55"/>
      <c r="AW1569" s="55"/>
    </row>
    <row r="1570" spans="27:49" x14ac:dyDescent="0.25">
      <c r="AA1570" s="55"/>
      <c r="AB1570" s="55"/>
      <c r="AC1570" s="55"/>
      <c r="AD1570" s="55"/>
      <c r="AE1570" s="55"/>
      <c r="AH1570" s="55"/>
      <c r="AI1570" s="55"/>
      <c r="AJ1570" s="55"/>
      <c r="AK1570" s="55"/>
      <c r="AL1570" s="55"/>
      <c r="AM1570" s="55"/>
      <c r="AN1570" s="55"/>
      <c r="AO1570" s="55"/>
      <c r="AP1570" s="55"/>
      <c r="AQ1570" s="55"/>
      <c r="AR1570" s="55"/>
      <c r="AS1570" s="55"/>
      <c r="AT1570" s="55"/>
      <c r="AU1570" s="55"/>
      <c r="AV1570" s="55"/>
      <c r="AW1570" s="55"/>
    </row>
    <row r="1571" spans="27:49" x14ac:dyDescent="0.25">
      <c r="AA1571" s="55"/>
      <c r="AB1571" s="55"/>
      <c r="AC1571" s="55"/>
      <c r="AD1571" s="55"/>
      <c r="AE1571" s="55"/>
      <c r="AH1571" s="55"/>
      <c r="AI1571" s="55"/>
      <c r="AJ1571" s="55"/>
      <c r="AK1571" s="55"/>
      <c r="AL1571" s="55"/>
      <c r="AM1571" s="55"/>
      <c r="AN1571" s="55"/>
      <c r="AO1571" s="55"/>
      <c r="AP1571" s="55"/>
      <c r="AQ1571" s="55"/>
      <c r="AR1571" s="55"/>
      <c r="AS1571" s="55"/>
      <c r="AT1571" s="55"/>
      <c r="AU1571" s="55"/>
      <c r="AV1571" s="55"/>
      <c r="AW1571" s="55"/>
    </row>
    <row r="1572" spans="27:49" x14ac:dyDescent="0.25">
      <c r="AA1572" s="55"/>
      <c r="AB1572" s="55"/>
      <c r="AC1572" s="55"/>
      <c r="AD1572" s="55"/>
      <c r="AE1572" s="55"/>
      <c r="AH1572" s="55"/>
      <c r="AI1572" s="55"/>
      <c r="AJ1572" s="55"/>
      <c r="AK1572" s="55"/>
      <c r="AL1572" s="55"/>
      <c r="AM1572" s="55"/>
      <c r="AN1572" s="55"/>
      <c r="AO1572" s="55"/>
      <c r="AP1572" s="55"/>
      <c r="AQ1572" s="55"/>
      <c r="AR1572" s="55"/>
      <c r="AS1572" s="55"/>
      <c r="AT1572" s="55"/>
      <c r="AU1572" s="55"/>
      <c r="AV1572" s="55"/>
      <c r="AW1572" s="55"/>
    </row>
    <row r="1573" spans="27:49" x14ac:dyDescent="0.25">
      <c r="AA1573" s="55"/>
      <c r="AB1573" s="55"/>
      <c r="AC1573" s="55"/>
      <c r="AD1573" s="55"/>
      <c r="AE1573" s="55"/>
      <c r="AH1573" s="55"/>
      <c r="AI1573" s="55"/>
      <c r="AJ1573" s="55"/>
      <c r="AK1573" s="55"/>
      <c r="AL1573" s="55"/>
      <c r="AM1573" s="55"/>
      <c r="AN1573" s="55"/>
      <c r="AO1573" s="55"/>
      <c r="AP1573" s="55"/>
      <c r="AQ1573" s="55"/>
      <c r="AR1573" s="55"/>
      <c r="AS1573" s="55"/>
      <c r="AT1573" s="55"/>
      <c r="AU1573" s="55"/>
      <c r="AV1573" s="55"/>
      <c r="AW1573" s="55"/>
    </row>
    <row r="1574" spans="27:49" x14ac:dyDescent="0.25">
      <c r="AA1574" s="55"/>
      <c r="AB1574" s="55"/>
      <c r="AC1574" s="55"/>
      <c r="AD1574" s="55"/>
      <c r="AE1574" s="55"/>
      <c r="AH1574" s="55"/>
      <c r="AI1574" s="55"/>
      <c r="AJ1574" s="55"/>
      <c r="AK1574" s="55"/>
      <c r="AL1574" s="55"/>
      <c r="AM1574" s="55"/>
      <c r="AN1574" s="55"/>
      <c r="AO1574" s="55"/>
      <c r="AP1574" s="55"/>
      <c r="AQ1574" s="55"/>
      <c r="AR1574" s="55"/>
      <c r="AS1574" s="55"/>
      <c r="AT1574" s="55"/>
      <c r="AU1574" s="55"/>
      <c r="AV1574" s="55"/>
      <c r="AW1574" s="55"/>
    </row>
    <row r="1575" spans="27:49" x14ac:dyDescent="0.25">
      <c r="AA1575" s="55"/>
      <c r="AB1575" s="55"/>
      <c r="AC1575" s="55"/>
      <c r="AD1575" s="55"/>
      <c r="AE1575" s="55"/>
      <c r="AH1575" s="55"/>
      <c r="AI1575" s="55"/>
      <c r="AJ1575" s="55"/>
      <c r="AK1575" s="55"/>
      <c r="AL1575" s="55"/>
      <c r="AM1575" s="55"/>
      <c r="AN1575" s="55"/>
      <c r="AO1575" s="55"/>
      <c r="AP1575" s="55"/>
      <c r="AQ1575" s="55"/>
      <c r="AR1575" s="55"/>
      <c r="AS1575" s="55"/>
      <c r="AT1575" s="55"/>
      <c r="AU1575" s="55"/>
      <c r="AV1575" s="55"/>
      <c r="AW1575" s="55"/>
    </row>
    <row r="1576" spans="27:49" x14ac:dyDescent="0.25">
      <c r="AA1576" s="55"/>
      <c r="AB1576" s="55"/>
      <c r="AC1576" s="55"/>
      <c r="AD1576" s="55"/>
      <c r="AE1576" s="55"/>
      <c r="AH1576" s="55"/>
      <c r="AI1576" s="55"/>
      <c r="AJ1576" s="55"/>
      <c r="AK1576" s="55"/>
      <c r="AL1576" s="55"/>
      <c r="AM1576" s="55"/>
      <c r="AN1576" s="55"/>
      <c r="AO1576" s="55"/>
      <c r="AP1576" s="55"/>
      <c r="AQ1576" s="55"/>
      <c r="AR1576" s="55"/>
      <c r="AS1576" s="55"/>
      <c r="AT1576" s="55"/>
      <c r="AU1576" s="55"/>
      <c r="AV1576" s="55"/>
      <c r="AW1576" s="55"/>
    </row>
    <row r="1577" spans="27:49" x14ac:dyDescent="0.25">
      <c r="AA1577" s="55"/>
      <c r="AB1577" s="55"/>
      <c r="AC1577" s="55"/>
      <c r="AD1577" s="55"/>
      <c r="AE1577" s="55"/>
      <c r="AH1577" s="55"/>
      <c r="AI1577" s="55"/>
      <c r="AJ1577" s="55"/>
      <c r="AK1577" s="55"/>
      <c r="AL1577" s="55"/>
      <c r="AM1577" s="55"/>
      <c r="AN1577" s="55"/>
      <c r="AO1577" s="55"/>
      <c r="AP1577" s="55"/>
      <c r="AQ1577" s="55"/>
      <c r="AR1577" s="55"/>
      <c r="AS1577" s="55"/>
      <c r="AT1577" s="55"/>
      <c r="AU1577" s="55"/>
      <c r="AV1577" s="55"/>
      <c r="AW1577" s="55"/>
    </row>
    <row r="1578" spans="27:49" x14ac:dyDescent="0.25">
      <c r="AA1578" s="55"/>
      <c r="AB1578" s="55"/>
      <c r="AC1578" s="55"/>
      <c r="AD1578" s="55"/>
      <c r="AE1578" s="55"/>
      <c r="AH1578" s="55"/>
      <c r="AI1578" s="55"/>
      <c r="AJ1578" s="55"/>
      <c r="AK1578" s="55"/>
      <c r="AL1578" s="55"/>
      <c r="AM1578" s="55"/>
      <c r="AN1578" s="55"/>
      <c r="AO1578" s="55"/>
      <c r="AP1578" s="55"/>
      <c r="AQ1578" s="55"/>
      <c r="AR1578" s="55"/>
      <c r="AS1578" s="55"/>
      <c r="AT1578" s="55"/>
      <c r="AU1578" s="55"/>
      <c r="AV1578" s="55"/>
      <c r="AW1578" s="55"/>
    </row>
    <row r="1579" spans="27:49" x14ac:dyDescent="0.25">
      <c r="AA1579" s="55"/>
      <c r="AB1579" s="55"/>
      <c r="AC1579" s="55"/>
      <c r="AD1579" s="55"/>
      <c r="AE1579" s="55"/>
      <c r="AH1579" s="55"/>
      <c r="AI1579" s="55"/>
      <c r="AJ1579" s="55"/>
      <c r="AK1579" s="55"/>
      <c r="AL1579" s="55"/>
      <c r="AM1579" s="55"/>
      <c r="AN1579" s="55"/>
      <c r="AO1579" s="55"/>
      <c r="AP1579" s="55"/>
      <c r="AQ1579" s="55"/>
      <c r="AR1579" s="55"/>
      <c r="AS1579" s="55"/>
      <c r="AT1579" s="55"/>
      <c r="AU1579" s="55"/>
      <c r="AV1579" s="55"/>
      <c r="AW1579" s="55"/>
    </row>
    <row r="1580" spans="27:49" x14ac:dyDescent="0.25">
      <c r="AA1580" s="55"/>
      <c r="AB1580" s="55"/>
      <c r="AC1580" s="55"/>
      <c r="AD1580" s="55"/>
      <c r="AE1580" s="55"/>
      <c r="AH1580" s="55"/>
      <c r="AI1580" s="55"/>
      <c r="AJ1580" s="55"/>
      <c r="AK1580" s="55"/>
      <c r="AL1580" s="55"/>
      <c r="AM1580" s="55"/>
      <c r="AN1580" s="55"/>
      <c r="AO1580" s="55"/>
      <c r="AP1580" s="55"/>
      <c r="AQ1580" s="55"/>
      <c r="AR1580" s="55"/>
      <c r="AS1580" s="55"/>
      <c r="AT1580" s="55"/>
      <c r="AU1580" s="55"/>
      <c r="AV1580" s="55"/>
      <c r="AW1580" s="55"/>
    </row>
    <row r="1581" spans="27:49" x14ac:dyDescent="0.25">
      <c r="AA1581" s="55"/>
      <c r="AB1581" s="55"/>
      <c r="AC1581" s="55"/>
      <c r="AD1581" s="55"/>
      <c r="AE1581" s="55"/>
      <c r="AH1581" s="55"/>
      <c r="AI1581" s="55"/>
      <c r="AJ1581" s="55"/>
      <c r="AK1581" s="55"/>
      <c r="AL1581" s="55"/>
      <c r="AM1581" s="55"/>
      <c r="AN1581" s="55"/>
      <c r="AO1581" s="55"/>
      <c r="AP1581" s="55"/>
      <c r="AQ1581" s="55"/>
      <c r="AR1581" s="55"/>
      <c r="AS1581" s="55"/>
      <c r="AT1581" s="55"/>
      <c r="AU1581" s="55"/>
      <c r="AV1581" s="55"/>
      <c r="AW1581" s="55"/>
    </row>
    <row r="1582" spans="27:49" x14ac:dyDescent="0.25">
      <c r="AA1582" s="55"/>
      <c r="AB1582" s="55"/>
      <c r="AC1582" s="55"/>
      <c r="AD1582" s="55"/>
      <c r="AE1582" s="55"/>
      <c r="AH1582" s="55"/>
      <c r="AI1582" s="55"/>
      <c r="AJ1582" s="55"/>
      <c r="AK1582" s="55"/>
      <c r="AL1582" s="55"/>
      <c r="AM1582" s="55"/>
      <c r="AN1582" s="55"/>
      <c r="AO1582" s="55"/>
      <c r="AP1582" s="55"/>
      <c r="AQ1582" s="55"/>
      <c r="AR1582" s="55"/>
      <c r="AS1582" s="55"/>
      <c r="AT1582" s="55"/>
      <c r="AU1582" s="55"/>
      <c r="AV1582" s="55"/>
      <c r="AW1582" s="55"/>
    </row>
    <row r="1583" spans="27:49" x14ac:dyDescent="0.25">
      <c r="AA1583" s="55"/>
      <c r="AB1583" s="55"/>
      <c r="AC1583" s="55"/>
      <c r="AD1583" s="55"/>
      <c r="AE1583" s="55"/>
      <c r="AH1583" s="55"/>
      <c r="AI1583" s="55"/>
      <c r="AJ1583" s="55"/>
      <c r="AK1583" s="55"/>
      <c r="AL1583" s="55"/>
      <c r="AM1583" s="55"/>
      <c r="AN1583" s="55"/>
      <c r="AO1583" s="55"/>
      <c r="AP1583" s="55"/>
      <c r="AQ1583" s="55"/>
      <c r="AR1583" s="55"/>
      <c r="AS1583" s="55"/>
      <c r="AT1583" s="55"/>
      <c r="AU1583" s="55"/>
      <c r="AV1583" s="55"/>
      <c r="AW1583" s="55"/>
    </row>
    <row r="1584" spans="27:49" x14ac:dyDescent="0.25">
      <c r="AA1584" s="55"/>
      <c r="AB1584" s="55"/>
      <c r="AC1584" s="55"/>
      <c r="AD1584" s="55"/>
      <c r="AE1584" s="55"/>
      <c r="AH1584" s="55"/>
      <c r="AI1584" s="55"/>
      <c r="AJ1584" s="55"/>
      <c r="AK1584" s="55"/>
      <c r="AL1584" s="55"/>
      <c r="AM1584" s="55"/>
      <c r="AN1584" s="55"/>
      <c r="AO1584" s="55"/>
      <c r="AP1584" s="55"/>
      <c r="AQ1584" s="55"/>
      <c r="AR1584" s="55"/>
      <c r="AS1584" s="55"/>
      <c r="AT1584" s="55"/>
      <c r="AU1584" s="55"/>
      <c r="AV1584" s="55"/>
      <c r="AW1584" s="55"/>
    </row>
    <row r="1585" spans="27:49" x14ac:dyDescent="0.25">
      <c r="AA1585" s="55"/>
      <c r="AB1585" s="55"/>
      <c r="AC1585" s="55"/>
      <c r="AD1585" s="55"/>
      <c r="AE1585" s="55"/>
      <c r="AH1585" s="55"/>
      <c r="AI1585" s="55"/>
      <c r="AJ1585" s="55"/>
      <c r="AK1585" s="55"/>
      <c r="AL1585" s="55"/>
      <c r="AM1585" s="55"/>
      <c r="AN1585" s="55"/>
      <c r="AO1585" s="55"/>
      <c r="AP1585" s="55"/>
      <c r="AQ1585" s="55"/>
      <c r="AR1585" s="55"/>
      <c r="AS1585" s="55"/>
      <c r="AT1585" s="55"/>
      <c r="AU1585" s="55"/>
      <c r="AV1585" s="55"/>
      <c r="AW1585" s="55"/>
    </row>
    <row r="1586" spans="27:49" x14ac:dyDescent="0.25">
      <c r="AA1586" s="55"/>
      <c r="AB1586" s="55"/>
      <c r="AC1586" s="55"/>
      <c r="AD1586" s="55"/>
      <c r="AE1586" s="55"/>
      <c r="AH1586" s="55"/>
      <c r="AI1586" s="55"/>
      <c r="AJ1586" s="55"/>
      <c r="AK1586" s="55"/>
      <c r="AL1586" s="55"/>
      <c r="AM1586" s="55"/>
      <c r="AN1586" s="55"/>
      <c r="AO1586" s="55"/>
      <c r="AP1586" s="55"/>
      <c r="AQ1586" s="55"/>
      <c r="AR1586" s="55"/>
      <c r="AS1586" s="55"/>
      <c r="AT1586" s="55"/>
      <c r="AU1586" s="55"/>
      <c r="AV1586" s="55"/>
      <c r="AW1586" s="55"/>
    </row>
    <row r="1587" spans="27:49" x14ac:dyDescent="0.25">
      <c r="AA1587" s="55"/>
      <c r="AB1587" s="55"/>
      <c r="AC1587" s="55"/>
      <c r="AD1587" s="55"/>
      <c r="AE1587" s="55"/>
      <c r="AH1587" s="55"/>
      <c r="AI1587" s="55"/>
      <c r="AJ1587" s="55"/>
      <c r="AK1587" s="55"/>
      <c r="AL1587" s="55"/>
      <c r="AM1587" s="55"/>
      <c r="AN1587" s="55"/>
      <c r="AO1587" s="55"/>
      <c r="AP1587" s="55"/>
      <c r="AQ1587" s="55"/>
      <c r="AR1587" s="55"/>
      <c r="AS1587" s="55"/>
      <c r="AT1587" s="55"/>
      <c r="AU1587" s="55"/>
      <c r="AV1587" s="55"/>
      <c r="AW1587" s="55"/>
    </row>
    <row r="1588" spans="27:49" x14ac:dyDescent="0.25">
      <c r="AA1588" s="55"/>
      <c r="AB1588" s="55"/>
      <c r="AC1588" s="55"/>
      <c r="AD1588" s="55"/>
      <c r="AE1588" s="55"/>
      <c r="AH1588" s="55"/>
      <c r="AI1588" s="55"/>
      <c r="AJ1588" s="55"/>
      <c r="AK1588" s="55"/>
      <c r="AL1588" s="55"/>
      <c r="AM1588" s="55"/>
      <c r="AN1588" s="55"/>
      <c r="AO1588" s="55"/>
      <c r="AP1588" s="55"/>
      <c r="AQ1588" s="55"/>
      <c r="AR1588" s="55"/>
      <c r="AS1588" s="55"/>
      <c r="AT1588" s="55"/>
      <c r="AU1588" s="55"/>
      <c r="AV1588" s="55"/>
      <c r="AW1588" s="55"/>
    </row>
    <row r="1589" spans="27:49" x14ac:dyDescent="0.25">
      <c r="AA1589" s="55"/>
      <c r="AB1589" s="55"/>
      <c r="AC1589" s="55"/>
      <c r="AD1589" s="55"/>
      <c r="AE1589" s="55"/>
      <c r="AH1589" s="55"/>
      <c r="AI1589" s="55"/>
      <c r="AJ1589" s="55"/>
      <c r="AK1589" s="55"/>
      <c r="AL1589" s="55"/>
      <c r="AM1589" s="55"/>
      <c r="AN1589" s="55"/>
      <c r="AO1589" s="55"/>
      <c r="AP1589" s="55"/>
      <c r="AQ1589" s="55"/>
      <c r="AR1589" s="55"/>
      <c r="AS1589" s="55"/>
      <c r="AT1589" s="55"/>
      <c r="AU1589" s="55"/>
      <c r="AV1589" s="55"/>
      <c r="AW1589" s="55"/>
    </row>
    <row r="1590" spans="27:49" x14ac:dyDescent="0.25">
      <c r="AA1590" s="55"/>
      <c r="AB1590" s="55"/>
      <c r="AC1590" s="55"/>
      <c r="AD1590" s="55"/>
      <c r="AE1590" s="55"/>
      <c r="AH1590" s="55"/>
      <c r="AI1590" s="55"/>
      <c r="AJ1590" s="55"/>
      <c r="AK1590" s="55"/>
      <c r="AL1590" s="55"/>
      <c r="AM1590" s="55"/>
      <c r="AN1590" s="55"/>
      <c r="AO1590" s="55"/>
      <c r="AP1590" s="55"/>
      <c r="AQ1590" s="55"/>
      <c r="AR1590" s="55"/>
      <c r="AS1590" s="55"/>
      <c r="AT1590" s="55"/>
      <c r="AU1590" s="55"/>
      <c r="AV1590" s="55"/>
      <c r="AW1590" s="55"/>
    </row>
    <row r="1591" spans="27:49" x14ac:dyDescent="0.25">
      <c r="AA1591" s="55"/>
      <c r="AB1591" s="55"/>
      <c r="AC1591" s="55"/>
      <c r="AD1591" s="55"/>
      <c r="AE1591" s="55"/>
      <c r="AH1591" s="55"/>
      <c r="AI1591" s="55"/>
      <c r="AJ1591" s="55"/>
      <c r="AK1591" s="55"/>
      <c r="AL1591" s="55"/>
      <c r="AM1591" s="55"/>
      <c r="AN1591" s="55"/>
      <c r="AO1591" s="55"/>
      <c r="AP1591" s="55"/>
      <c r="AQ1591" s="55"/>
      <c r="AR1591" s="55"/>
      <c r="AS1591" s="55"/>
      <c r="AT1591" s="55"/>
      <c r="AU1591" s="55"/>
      <c r="AV1591" s="55"/>
      <c r="AW1591" s="55"/>
    </row>
    <row r="1592" spans="27:49" x14ac:dyDescent="0.25">
      <c r="AA1592" s="55"/>
      <c r="AB1592" s="55"/>
      <c r="AC1592" s="55"/>
      <c r="AD1592" s="55"/>
      <c r="AE1592" s="55"/>
      <c r="AH1592" s="55"/>
      <c r="AI1592" s="55"/>
      <c r="AJ1592" s="55"/>
      <c r="AK1592" s="55"/>
      <c r="AL1592" s="55"/>
      <c r="AM1592" s="55"/>
      <c r="AN1592" s="55"/>
      <c r="AO1592" s="55"/>
      <c r="AP1592" s="55"/>
      <c r="AQ1592" s="55"/>
      <c r="AR1592" s="55"/>
      <c r="AS1592" s="55"/>
      <c r="AT1592" s="55"/>
      <c r="AU1592" s="55"/>
      <c r="AV1592" s="55"/>
      <c r="AW1592" s="55"/>
    </row>
    <row r="1593" spans="27:49" x14ac:dyDescent="0.25">
      <c r="AA1593" s="55"/>
      <c r="AB1593" s="55"/>
      <c r="AC1593" s="55"/>
      <c r="AD1593" s="55"/>
      <c r="AE1593" s="55"/>
      <c r="AH1593" s="55"/>
      <c r="AI1593" s="55"/>
      <c r="AJ1593" s="55"/>
      <c r="AK1593" s="55"/>
      <c r="AL1593" s="55"/>
      <c r="AM1593" s="55"/>
      <c r="AN1593" s="55"/>
      <c r="AO1593" s="55"/>
      <c r="AP1593" s="55"/>
      <c r="AQ1593" s="55"/>
      <c r="AR1593" s="55"/>
      <c r="AS1593" s="55"/>
      <c r="AT1593" s="55"/>
      <c r="AU1593" s="55"/>
      <c r="AV1593" s="55"/>
      <c r="AW1593" s="55"/>
    </row>
    <row r="1594" spans="27:49" x14ac:dyDescent="0.25">
      <c r="AA1594" s="55"/>
      <c r="AB1594" s="55"/>
      <c r="AC1594" s="55"/>
      <c r="AD1594" s="55"/>
      <c r="AE1594" s="55"/>
      <c r="AH1594" s="55"/>
      <c r="AI1594" s="55"/>
      <c r="AJ1594" s="55"/>
      <c r="AK1594" s="55"/>
      <c r="AL1594" s="55"/>
      <c r="AM1594" s="55"/>
      <c r="AN1594" s="55"/>
      <c r="AO1594" s="55"/>
      <c r="AP1594" s="55"/>
      <c r="AQ1594" s="55"/>
      <c r="AR1594" s="55"/>
      <c r="AS1594" s="55"/>
      <c r="AT1594" s="55"/>
      <c r="AU1594" s="55"/>
      <c r="AV1594" s="55"/>
      <c r="AW1594" s="55"/>
    </row>
    <row r="1595" spans="27:49" x14ac:dyDescent="0.25">
      <c r="AA1595" s="55"/>
      <c r="AB1595" s="55"/>
      <c r="AC1595" s="55"/>
      <c r="AD1595" s="55"/>
      <c r="AE1595" s="55"/>
      <c r="AH1595" s="55"/>
      <c r="AI1595" s="55"/>
      <c r="AJ1595" s="55"/>
      <c r="AK1595" s="55"/>
      <c r="AL1595" s="55"/>
      <c r="AM1595" s="55"/>
      <c r="AN1595" s="55"/>
      <c r="AO1595" s="55"/>
      <c r="AP1595" s="55"/>
      <c r="AQ1595" s="55"/>
      <c r="AR1595" s="55"/>
      <c r="AS1595" s="55"/>
      <c r="AT1595" s="55"/>
      <c r="AU1595" s="55"/>
      <c r="AV1595" s="55"/>
      <c r="AW1595" s="55"/>
    </row>
    <row r="1596" spans="27:49" x14ac:dyDescent="0.25">
      <c r="AA1596" s="55"/>
      <c r="AB1596" s="55"/>
      <c r="AC1596" s="55"/>
      <c r="AD1596" s="55"/>
      <c r="AE1596" s="55"/>
      <c r="AH1596" s="55"/>
      <c r="AI1596" s="55"/>
      <c r="AJ1596" s="55"/>
      <c r="AK1596" s="55"/>
      <c r="AL1596" s="55"/>
      <c r="AM1596" s="55"/>
      <c r="AN1596" s="55"/>
      <c r="AO1596" s="55"/>
      <c r="AP1596" s="55"/>
      <c r="AQ1596" s="55"/>
      <c r="AR1596" s="55"/>
      <c r="AS1596" s="55"/>
      <c r="AT1596" s="55"/>
      <c r="AU1596" s="55"/>
      <c r="AV1596" s="55"/>
      <c r="AW1596" s="55"/>
    </row>
    <row r="1597" spans="27:49" x14ac:dyDescent="0.25">
      <c r="AA1597" s="55"/>
      <c r="AB1597" s="55"/>
      <c r="AC1597" s="55"/>
      <c r="AD1597" s="55"/>
      <c r="AE1597" s="55"/>
      <c r="AH1597" s="55"/>
      <c r="AI1597" s="55"/>
      <c r="AJ1597" s="55"/>
      <c r="AK1597" s="55"/>
      <c r="AL1597" s="55"/>
      <c r="AM1597" s="55"/>
      <c r="AN1597" s="55"/>
      <c r="AO1597" s="55"/>
      <c r="AP1597" s="55"/>
      <c r="AQ1597" s="55"/>
      <c r="AR1597" s="55"/>
      <c r="AS1597" s="55"/>
      <c r="AT1597" s="55"/>
      <c r="AU1597" s="55"/>
      <c r="AV1597" s="55"/>
      <c r="AW1597" s="55"/>
    </row>
    <row r="1598" spans="27:49" x14ac:dyDescent="0.25">
      <c r="AA1598" s="55"/>
      <c r="AB1598" s="55"/>
      <c r="AC1598" s="55"/>
      <c r="AD1598" s="55"/>
      <c r="AE1598" s="55"/>
      <c r="AH1598" s="55"/>
      <c r="AI1598" s="55"/>
      <c r="AJ1598" s="55"/>
      <c r="AK1598" s="55"/>
      <c r="AL1598" s="55"/>
      <c r="AM1598" s="55"/>
      <c r="AN1598" s="55"/>
      <c r="AO1598" s="55"/>
      <c r="AP1598" s="55"/>
      <c r="AQ1598" s="55"/>
      <c r="AR1598" s="55"/>
      <c r="AS1598" s="55"/>
      <c r="AT1598" s="55"/>
      <c r="AU1598" s="55"/>
      <c r="AV1598" s="55"/>
      <c r="AW1598" s="55"/>
    </row>
    <row r="1599" spans="27:49" x14ac:dyDescent="0.25">
      <c r="AA1599" s="55"/>
      <c r="AB1599" s="55"/>
      <c r="AC1599" s="55"/>
      <c r="AD1599" s="55"/>
      <c r="AE1599" s="55"/>
      <c r="AH1599" s="55"/>
      <c r="AI1599" s="55"/>
      <c r="AJ1599" s="55"/>
      <c r="AK1599" s="55"/>
      <c r="AL1599" s="55"/>
      <c r="AM1599" s="55"/>
      <c r="AN1599" s="55"/>
      <c r="AO1599" s="55"/>
      <c r="AP1599" s="55"/>
      <c r="AQ1599" s="55"/>
      <c r="AR1599" s="55"/>
      <c r="AS1599" s="55"/>
      <c r="AT1599" s="55"/>
      <c r="AU1599" s="55"/>
      <c r="AV1599" s="55"/>
      <c r="AW1599" s="55"/>
    </row>
    <row r="1600" spans="27:49" x14ac:dyDescent="0.25">
      <c r="AA1600" s="55"/>
      <c r="AB1600" s="55"/>
      <c r="AC1600" s="55"/>
      <c r="AD1600" s="55"/>
      <c r="AE1600" s="55"/>
      <c r="AH1600" s="55"/>
      <c r="AI1600" s="55"/>
      <c r="AJ1600" s="55"/>
      <c r="AK1600" s="55"/>
      <c r="AL1600" s="55"/>
      <c r="AM1600" s="55"/>
      <c r="AN1600" s="55"/>
      <c r="AO1600" s="55"/>
      <c r="AP1600" s="55"/>
      <c r="AQ1600" s="55"/>
      <c r="AR1600" s="55"/>
      <c r="AS1600" s="55"/>
      <c r="AT1600" s="55"/>
      <c r="AU1600" s="55"/>
      <c r="AV1600" s="55"/>
      <c r="AW1600" s="55"/>
    </row>
    <row r="1601" spans="27:49" x14ac:dyDescent="0.25">
      <c r="AA1601" s="55"/>
      <c r="AB1601" s="55"/>
      <c r="AC1601" s="55"/>
      <c r="AD1601" s="55"/>
      <c r="AE1601" s="55"/>
      <c r="AH1601" s="55"/>
      <c r="AI1601" s="55"/>
      <c r="AJ1601" s="55"/>
      <c r="AK1601" s="55"/>
      <c r="AL1601" s="55"/>
      <c r="AM1601" s="55"/>
      <c r="AN1601" s="55"/>
      <c r="AO1601" s="55"/>
      <c r="AP1601" s="55"/>
      <c r="AQ1601" s="55"/>
      <c r="AR1601" s="55"/>
      <c r="AS1601" s="55"/>
      <c r="AT1601" s="55"/>
      <c r="AU1601" s="55"/>
      <c r="AV1601" s="55"/>
      <c r="AW1601" s="55"/>
    </row>
    <row r="1602" spans="27:49" x14ac:dyDescent="0.25">
      <c r="AA1602" s="55"/>
      <c r="AB1602" s="55"/>
      <c r="AC1602" s="55"/>
      <c r="AD1602" s="55"/>
      <c r="AE1602" s="55"/>
      <c r="AH1602" s="55"/>
      <c r="AI1602" s="55"/>
      <c r="AJ1602" s="55"/>
      <c r="AK1602" s="55"/>
      <c r="AL1602" s="55"/>
      <c r="AM1602" s="55"/>
      <c r="AN1602" s="55"/>
      <c r="AO1602" s="55"/>
      <c r="AP1602" s="55"/>
      <c r="AQ1602" s="55"/>
      <c r="AR1602" s="55"/>
      <c r="AS1602" s="55"/>
      <c r="AT1602" s="55"/>
      <c r="AU1602" s="55"/>
      <c r="AV1602" s="55"/>
      <c r="AW1602" s="55"/>
    </row>
    <row r="1603" spans="27:49" x14ac:dyDescent="0.25">
      <c r="AA1603" s="55"/>
      <c r="AB1603" s="55"/>
      <c r="AC1603" s="55"/>
      <c r="AD1603" s="55"/>
      <c r="AE1603" s="55"/>
      <c r="AH1603" s="55"/>
      <c r="AI1603" s="55"/>
      <c r="AJ1603" s="55"/>
      <c r="AK1603" s="55"/>
      <c r="AL1603" s="55"/>
      <c r="AM1603" s="55"/>
      <c r="AN1603" s="55"/>
      <c r="AO1603" s="55"/>
      <c r="AP1603" s="55"/>
      <c r="AQ1603" s="55"/>
      <c r="AR1603" s="55"/>
      <c r="AS1603" s="55"/>
      <c r="AT1603" s="55"/>
      <c r="AU1603" s="55"/>
      <c r="AV1603" s="55"/>
      <c r="AW1603" s="55"/>
    </row>
    <row r="1604" spans="27:49" x14ac:dyDescent="0.25">
      <c r="AA1604" s="55"/>
      <c r="AB1604" s="55"/>
      <c r="AC1604" s="55"/>
      <c r="AD1604" s="55"/>
      <c r="AE1604" s="55"/>
      <c r="AH1604" s="55"/>
      <c r="AI1604" s="55"/>
      <c r="AJ1604" s="55"/>
      <c r="AK1604" s="55"/>
      <c r="AL1604" s="55"/>
      <c r="AM1604" s="55"/>
      <c r="AN1604" s="55"/>
      <c r="AO1604" s="55"/>
      <c r="AP1604" s="55"/>
      <c r="AQ1604" s="55"/>
      <c r="AR1604" s="55"/>
      <c r="AS1604" s="55"/>
      <c r="AT1604" s="55"/>
      <c r="AU1604" s="55"/>
      <c r="AV1604" s="55"/>
      <c r="AW1604" s="55"/>
    </row>
    <row r="1605" spans="27:49" x14ac:dyDescent="0.25">
      <c r="AA1605" s="55"/>
      <c r="AB1605" s="55"/>
      <c r="AC1605" s="55"/>
      <c r="AD1605" s="55"/>
      <c r="AE1605" s="55"/>
      <c r="AH1605" s="55"/>
      <c r="AI1605" s="55"/>
      <c r="AJ1605" s="55"/>
      <c r="AK1605" s="55"/>
      <c r="AL1605" s="55"/>
      <c r="AM1605" s="55"/>
      <c r="AN1605" s="55"/>
      <c r="AO1605" s="55"/>
      <c r="AP1605" s="55"/>
      <c r="AQ1605" s="55"/>
      <c r="AR1605" s="55"/>
      <c r="AS1605" s="55"/>
      <c r="AT1605" s="55"/>
      <c r="AU1605" s="55"/>
      <c r="AV1605" s="55"/>
      <c r="AW1605" s="55"/>
    </row>
    <row r="1606" spans="27:49" x14ac:dyDescent="0.25">
      <c r="AA1606" s="55"/>
      <c r="AB1606" s="55"/>
      <c r="AC1606" s="55"/>
      <c r="AD1606" s="55"/>
      <c r="AE1606" s="55"/>
      <c r="AH1606" s="55"/>
      <c r="AI1606" s="55"/>
      <c r="AJ1606" s="55"/>
      <c r="AK1606" s="55"/>
      <c r="AL1606" s="55"/>
      <c r="AM1606" s="55"/>
      <c r="AN1606" s="55"/>
      <c r="AO1606" s="55"/>
      <c r="AP1606" s="55"/>
      <c r="AQ1606" s="55"/>
      <c r="AR1606" s="55"/>
      <c r="AS1606" s="55"/>
      <c r="AT1606" s="55"/>
      <c r="AU1606" s="55"/>
      <c r="AV1606" s="55"/>
      <c r="AW1606" s="55"/>
    </row>
    <row r="1607" spans="27:49" x14ac:dyDescent="0.25">
      <c r="AA1607" s="55"/>
      <c r="AB1607" s="55"/>
      <c r="AC1607" s="55"/>
      <c r="AD1607" s="55"/>
      <c r="AE1607" s="55"/>
      <c r="AH1607" s="55"/>
      <c r="AI1607" s="55"/>
      <c r="AJ1607" s="55"/>
      <c r="AK1607" s="55"/>
      <c r="AL1607" s="55"/>
      <c r="AM1607" s="55"/>
      <c r="AN1607" s="55"/>
      <c r="AO1607" s="55"/>
      <c r="AP1607" s="55"/>
      <c r="AQ1607" s="55"/>
      <c r="AR1607" s="55"/>
      <c r="AS1607" s="55"/>
      <c r="AT1607" s="55"/>
      <c r="AU1607" s="55"/>
      <c r="AV1607" s="55"/>
      <c r="AW1607" s="55"/>
    </row>
    <row r="1608" spans="27:49" x14ac:dyDescent="0.25">
      <c r="AA1608" s="55"/>
      <c r="AB1608" s="55"/>
      <c r="AC1608" s="55"/>
      <c r="AD1608" s="55"/>
      <c r="AE1608" s="55"/>
      <c r="AH1608" s="55"/>
      <c r="AI1608" s="55"/>
      <c r="AJ1608" s="55"/>
      <c r="AK1608" s="55"/>
      <c r="AL1608" s="55"/>
      <c r="AM1608" s="55"/>
      <c r="AN1608" s="55"/>
      <c r="AO1608" s="55"/>
      <c r="AP1608" s="55"/>
      <c r="AQ1608" s="55"/>
      <c r="AR1608" s="55"/>
      <c r="AS1608" s="55"/>
      <c r="AT1608" s="55"/>
      <c r="AU1608" s="55"/>
      <c r="AV1608" s="55"/>
      <c r="AW1608" s="55"/>
    </row>
    <row r="1609" spans="27:49" x14ac:dyDescent="0.25">
      <c r="AA1609" s="55"/>
      <c r="AB1609" s="55"/>
      <c r="AC1609" s="55"/>
      <c r="AD1609" s="55"/>
      <c r="AE1609" s="55"/>
      <c r="AH1609" s="55"/>
      <c r="AI1609" s="55"/>
      <c r="AJ1609" s="55"/>
      <c r="AK1609" s="55"/>
      <c r="AL1609" s="55"/>
      <c r="AM1609" s="55"/>
      <c r="AN1609" s="55"/>
      <c r="AO1609" s="55"/>
      <c r="AP1609" s="55"/>
      <c r="AQ1609" s="55"/>
      <c r="AR1609" s="55"/>
      <c r="AS1609" s="55"/>
      <c r="AT1609" s="55"/>
      <c r="AU1609" s="55"/>
      <c r="AV1609" s="55"/>
      <c r="AW1609" s="55"/>
    </row>
    <row r="1610" spans="27:49" x14ac:dyDescent="0.25">
      <c r="AA1610" s="55"/>
      <c r="AB1610" s="55"/>
      <c r="AC1610" s="55"/>
      <c r="AD1610" s="55"/>
      <c r="AE1610" s="55"/>
      <c r="AH1610" s="55"/>
      <c r="AI1610" s="55"/>
      <c r="AJ1610" s="55"/>
      <c r="AK1610" s="55"/>
      <c r="AL1610" s="55"/>
      <c r="AM1610" s="55"/>
      <c r="AN1610" s="55"/>
      <c r="AO1610" s="55"/>
      <c r="AP1610" s="55"/>
      <c r="AQ1610" s="55"/>
      <c r="AR1610" s="55"/>
      <c r="AS1610" s="55"/>
      <c r="AT1610" s="55"/>
      <c r="AU1610" s="55"/>
      <c r="AV1610" s="55"/>
      <c r="AW1610" s="55"/>
    </row>
    <row r="1611" spans="27:49" x14ac:dyDescent="0.25">
      <c r="AA1611" s="55"/>
      <c r="AB1611" s="55"/>
      <c r="AC1611" s="55"/>
      <c r="AD1611" s="55"/>
      <c r="AE1611" s="55"/>
      <c r="AH1611" s="55"/>
      <c r="AI1611" s="55"/>
      <c r="AJ1611" s="55"/>
      <c r="AK1611" s="55"/>
      <c r="AL1611" s="55"/>
      <c r="AM1611" s="55"/>
      <c r="AN1611" s="55"/>
      <c r="AO1611" s="55"/>
      <c r="AP1611" s="55"/>
      <c r="AQ1611" s="55"/>
      <c r="AR1611" s="55"/>
      <c r="AS1611" s="55"/>
      <c r="AT1611" s="55"/>
      <c r="AU1611" s="55"/>
      <c r="AV1611" s="55"/>
      <c r="AW1611" s="55"/>
    </row>
    <row r="1612" spans="27:49" x14ac:dyDescent="0.25">
      <c r="AA1612" s="55"/>
      <c r="AB1612" s="55"/>
      <c r="AC1612" s="55"/>
      <c r="AD1612" s="55"/>
      <c r="AE1612" s="55"/>
      <c r="AH1612" s="55"/>
      <c r="AI1612" s="55"/>
      <c r="AJ1612" s="55"/>
      <c r="AK1612" s="55"/>
      <c r="AL1612" s="55"/>
      <c r="AM1612" s="55"/>
      <c r="AN1612" s="55"/>
      <c r="AO1612" s="55"/>
      <c r="AP1612" s="55"/>
      <c r="AQ1612" s="55"/>
      <c r="AR1612" s="55"/>
      <c r="AS1612" s="55"/>
      <c r="AT1612" s="55"/>
      <c r="AU1612" s="55"/>
      <c r="AV1612" s="55"/>
      <c r="AW1612" s="55"/>
    </row>
    <row r="1613" spans="27:49" x14ac:dyDescent="0.25">
      <c r="AA1613" s="55"/>
      <c r="AB1613" s="55"/>
      <c r="AC1613" s="55"/>
      <c r="AD1613" s="55"/>
      <c r="AE1613" s="55"/>
      <c r="AH1613" s="55"/>
      <c r="AI1613" s="55"/>
      <c r="AJ1613" s="55"/>
      <c r="AK1613" s="55"/>
      <c r="AL1613" s="55"/>
      <c r="AM1613" s="55"/>
      <c r="AN1613" s="55"/>
      <c r="AO1613" s="55"/>
      <c r="AP1613" s="55"/>
      <c r="AQ1613" s="55"/>
      <c r="AR1613" s="55"/>
      <c r="AS1613" s="55"/>
      <c r="AT1613" s="55"/>
      <c r="AU1613" s="55"/>
      <c r="AV1613" s="55"/>
      <c r="AW1613" s="55"/>
    </row>
    <row r="1614" spans="27:49" x14ac:dyDescent="0.25">
      <c r="AA1614" s="55"/>
      <c r="AB1614" s="55"/>
      <c r="AC1614" s="55"/>
      <c r="AD1614" s="55"/>
      <c r="AE1614" s="55"/>
      <c r="AH1614" s="55"/>
      <c r="AI1614" s="55"/>
      <c r="AJ1614" s="55"/>
      <c r="AK1614" s="55"/>
      <c r="AL1614" s="55"/>
      <c r="AM1614" s="55"/>
      <c r="AN1614" s="55"/>
      <c r="AO1614" s="55"/>
      <c r="AP1614" s="55"/>
      <c r="AQ1614" s="55"/>
      <c r="AR1614" s="55"/>
      <c r="AS1614" s="55"/>
      <c r="AT1614" s="55"/>
      <c r="AU1614" s="55"/>
      <c r="AV1614" s="55"/>
      <c r="AW1614" s="55"/>
    </row>
    <row r="1615" spans="27:49" x14ac:dyDescent="0.25">
      <c r="AA1615" s="55"/>
      <c r="AB1615" s="55"/>
      <c r="AC1615" s="55"/>
      <c r="AD1615" s="55"/>
      <c r="AE1615" s="55"/>
      <c r="AH1615" s="55"/>
      <c r="AI1615" s="55"/>
      <c r="AJ1615" s="55"/>
      <c r="AK1615" s="55"/>
      <c r="AL1615" s="55"/>
      <c r="AM1615" s="55"/>
      <c r="AN1615" s="55"/>
      <c r="AO1615" s="55"/>
      <c r="AP1615" s="55"/>
      <c r="AQ1615" s="55"/>
      <c r="AR1615" s="55"/>
      <c r="AS1615" s="55"/>
      <c r="AT1615" s="55"/>
      <c r="AU1615" s="55"/>
      <c r="AV1615" s="55"/>
      <c r="AW1615" s="55"/>
    </row>
    <row r="1616" spans="27:49" x14ac:dyDescent="0.25">
      <c r="AA1616" s="55"/>
      <c r="AB1616" s="55"/>
      <c r="AC1616" s="55"/>
      <c r="AD1616" s="55"/>
      <c r="AE1616" s="55"/>
      <c r="AH1616" s="55"/>
      <c r="AI1616" s="55"/>
      <c r="AJ1616" s="55"/>
      <c r="AK1616" s="55"/>
      <c r="AL1616" s="55"/>
      <c r="AM1616" s="55"/>
      <c r="AN1616" s="55"/>
      <c r="AO1616" s="55"/>
      <c r="AP1616" s="55"/>
      <c r="AQ1616" s="55"/>
      <c r="AR1616" s="55"/>
      <c r="AS1616" s="55"/>
      <c r="AT1616" s="55"/>
      <c r="AU1616" s="55"/>
      <c r="AV1616" s="55"/>
      <c r="AW1616" s="55"/>
    </row>
    <row r="1617" spans="27:49" x14ac:dyDescent="0.25">
      <c r="AA1617" s="55"/>
      <c r="AB1617" s="55"/>
      <c r="AC1617" s="55"/>
      <c r="AD1617" s="55"/>
      <c r="AE1617" s="55"/>
      <c r="AH1617" s="55"/>
      <c r="AI1617" s="55"/>
      <c r="AJ1617" s="55"/>
      <c r="AK1617" s="55"/>
      <c r="AL1617" s="55"/>
      <c r="AM1617" s="55"/>
      <c r="AN1617" s="55"/>
      <c r="AO1617" s="55"/>
      <c r="AP1617" s="55"/>
      <c r="AQ1617" s="55"/>
      <c r="AR1617" s="55"/>
      <c r="AS1617" s="55"/>
      <c r="AT1617" s="55"/>
      <c r="AU1617" s="55"/>
      <c r="AV1617" s="55"/>
      <c r="AW1617" s="55"/>
    </row>
    <row r="1618" spans="27:49" x14ac:dyDescent="0.25">
      <c r="AA1618" s="55"/>
      <c r="AB1618" s="55"/>
      <c r="AC1618" s="55"/>
      <c r="AD1618" s="55"/>
      <c r="AE1618" s="55"/>
      <c r="AH1618" s="55"/>
      <c r="AI1618" s="55"/>
      <c r="AJ1618" s="55"/>
      <c r="AK1618" s="55"/>
      <c r="AL1618" s="55"/>
      <c r="AM1618" s="55"/>
      <c r="AN1618" s="55"/>
      <c r="AO1618" s="55"/>
      <c r="AP1618" s="55"/>
      <c r="AQ1618" s="55"/>
      <c r="AR1618" s="55"/>
      <c r="AS1618" s="55"/>
      <c r="AT1618" s="55"/>
      <c r="AU1618" s="55"/>
      <c r="AV1618" s="55"/>
      <c r="AW1618" s="55"/>
    </row>
    <row r="1619" spans="27:49" x14ac:dyDescent="0.25">
      <c r="AA1619" s="55"/>
      <c r="AB1619" s="55"/>
      <c r="AC1619" s="55"/>
      <c r="AD1619" s="55"/>
      <c r="AE1619" s="55"/>
      <c r="AH1619" s="55"/>
      <c r="AI1619" s="55"/>
      <c r="AJ1619" s="55"/>
      <c r="AK1619" s="55"/>
      <c r="AL1619" s="55"/>
      <c r="AM1619" s="55"/>
      <c r="AN1619" s="55"/>
      <c r="AO1619" s="55"/>
      <c r="AP1619" s="55"/>
      <c r="AQ1619" s="55"/>
      <c r="AR1619" s="55"/>
      <c r="AS1619" s="55"/>
      <c r="AT1619" s="55"/>
      <c r="AU1619" s="55"/>
      <c r="AV1619" s="55"/>
      <c r="AW1619" s="55"/>
    </row>
    <row r="1620" spans="27:49" x14ac:dyDescent="0.25">
      <c r="AA1620" s="55"/>
      <c r="AB1620" s="55"/>
      <c r="AC1620" s="55"/>
      <c r="AD1620" s="55"/>
      <c r="AE1620" s="55"/>
      <c r="AH1620" s="55"/>
      <c r="AI1620" s="55"/>
      <c r="AJ1620" s="55"/>
      <c r="AK1620" s="55"/>
      <c r="AL1620" s="55"/>
      <c r="AM1620" s="55"/>
      <c r="AN1620" s="55"/>
      <c r="AO1620" s="55"/>
      <c r="AP1620" s="55"/>
      <c r="AQ1620" s="55"/>
      <c r="AR1620" s="55"/>
      <c r="AS1620" s="55"/>
      <c r="AT1620" s="55"/>
      <c r="AU1620" s="55"/>
      <c r="AV1620" s="55"/>
      <c r="AW1620" s="55"/>
    </row>
    <row r="1621" spans="27:49" x14ac:dyDescent="0.25">
      <c r="AA1621" s="55"/>
      <c r="AB1621" s="55"/>
      <c r="AC1621" s="55"/>
      <c r="AD1621" s="55"/>
      <c r="AE1621" s="55"/>
      <c r="AH1621" s="55"/>
      <c r="AI1621" s="55"/>
      <c r="AJ1621" s="55"/>
      <c r="AK1621" s="55"/>
      <c r="AL1621" s="55"/>
      <c r="AM1621" s="55"/>
      <c r="AN1621" s="55"/>
      <c r="AO1621" s="55"/>
      <c r="AP1621" s="55"/>
      <c r="AQ1621" s="55"/>
      <c r="AR1621" s="55"/>
      <c r="AS1621" s="55"/>
      <c r="AT1621" s="55"/>
      <c r="AU1621" s="55"/>
      <c r="AV1621" s="55"/>
      <c r="AW1621" s="55"/>
    </row>
    <row r="1622" spans="27:49" x14ac:dyDescent="0.25">
      <c r="AA1622" s="55"/>
      <c r="AB1622" s="55"/>
      <c r="AC1622" s="55"/>
      <c r="AD1622" s="55"/>
      <c r="AE1622" s="55"/>
      <c r="AH1622" s="55"/>
      <c r="AI1622" s="55"/>
      <c r="AJ1622" s="55"/>
      <c r="AK1622" s="55"/>
      <c r="AL1622" s="55"/>
      <c r="AM1622" s="55"/>
      <c r="AN1622" s="55"/>
      <c r="AO1622" s="55"/>
      <c r="AP1622" s="55"/>
      <c r="AQ1622" s="55"/>
      <c r="AR1622" s="55"/>
      <c r="AS1622" s="55"/>
      <c r="AT1622" s="55"/>
      <c r="AU1622" s="55"/>
      <c r="AV1622" s="55"/>
      <c r="AW1622" s="55"/>
    </row>
    <row r="1623" spans="27:49" x14ac:dyDescent="0.25">
      <c r="AA1623" s="55"/>
      <c r="AB1623" s="55"/>
      <c r="AC1623" s="55"/>
      <c r="AD1623" s="55"/>
      <c r="AE1623" s="55"/>
      <c r="AH1623" s="55"/>
      <c r="AI1623" s="55"/>
      <c r="AJ1623" s="55"/>
      <c r="AK1623" s="55"/>
      <c r="AL1623" s="55"/>
      <c r="AM1623" s="55"/>
      <c r="AN1623" s="55"/>
      <c r="AO1623" s="55"/>
      <c r="AP1623" s="55"/>
      <c r="AQ1623" s="55"/>
      <c r="AR1623" s="55"/>
      <c r="AS1623" s="55"/>
      <c r="AT1623" s="55"/>
      <c r="AU1623" s="55"/>
      <c r="AV1623" s="55"/>
      <c r="AW1623" s="55"/>
    </row>
    <row r="1624" spans="27:49" x14ac:dyDescent="0.25">
      <c r="AA1624" s="55"/>
      <c r="AB1624" s="55"/>
      <c r="AC1624" s="55"/>
      <c r="AD1624" s="55"/>
      <c r="AE1624" s="55"/>
      <c r="AH1624" s="55"/>
      <c r="AI1624" s="55"/>
      <c r="AJ1624" s="55"/>
      <c r="AK1624" s="55"/>
      <c r="AL1624" s="55"/>
      <c r="AM1624" s="55"/>
      <c r="AN1624" s="55"/>
      <c r="AO1624" s="55"/>
      <c r="AP1624" s="55"/>
      <c r="AQ1624" s="55"/>
      <c r="AR1624" s="55"/>
      <c r="AS1624" s="55"/>
      <c r="AT1624" s="55"/>
      <c r="AU1624" s="55"/>
      <c r="AV1624" s="55"/>
      <c r="AW1624" s="55"/>
    </row>
    <row r="1625" spans="27:49" x14ac:dyDescent="0.25">
      <c r="AA1625" s="55"/>
      <c r="AB1625" s="55"/>
      <c r="AC1625" s="55"/>
      <c r="AD1625" s="55"/>
      <c r="AE1625" s="55"/>
      <c r="AH1625" s="55"/>
      <c r="AI1625" s="55"/>
      <c r="AJ1625" s="55"/>
      <c r="AK1625" s="55"/>
      <c r="AL1625" s="55"/>
      <c r="AM1625" s="55"/>
      <c r="AN1625" s="55"/>
      <c r="AO1625" s="55"/>
      <c r="AP1625" s="55"/>
      <c r="AQ1625" s="55"/>
      <c r="AR1625" s="55"/>
      <c r="AS1625" s="55"/>
      <c r="AT1625" s="55"/>
      <c r="AU1625" s="55"/>
      <c r="AV1625" s="55"/>
      <c r="AW1625" s="55"/>
    </row>
    <row r="1626" spans="27:49" x14ac:dyDescent="0.25">
      <c r="AA1626" s="55"/>
      <c r="AB1626" s="55"/>
      <c r="AC1626" s="55"/>
      <c r="AD1626" s="55"/>
      <c r="AE1626" s="55"/>
      <c r="AH1626" s="55"/>
      <c r="AI1626" s="55"/>
      <c r="AJ1626" s="55"/>
      <c r="AK1626" s="55"/>
      <c r="AL1626" s="55"/>
      <c r="AM1626" s="55"/>
      <c r="AN1626" s="55"/>
      <c r="AO1626" s="55"/>
      <c r="AP1626" s="55"/>
      <c r="AQ1626" s="55"/>
      <c r="AR1626" s="55"/>
      <c r="AS1626" s="55"/>
      <c r="AT1626" s="55"/>
      <c r="AU1626" s="55"/>
      <c r="AV1626" s="55"/>
      <c r="AW1626" s="55"/>
    </row>
    <row r="1627" spans="27:49" x14ac:dyDescent="0.25">
      <c r="AA1627" s="55"/>
      <c r="AB1627" s="55"/>
      <c r="AC1627" s="55"/>
      <c r="AD1627" s="55"/>
      <c r="AE1627" s="55"/>
      <c r="AH1627" s="55"/>
      <c r="AI1627" s="55"/>
      <c r="AJ1627" s="55"/>
      <c r="AK1627" s="55"/>
      <c r="AL1627" s="55"/>
      <c r="AM1627" s="55"/>
      <c r="AN1627" s="55"/>
      <c r="AO1627" s="55"/>
      <c r="AP1627" s="55"/>
      <c r="AQ1627" s="55"/>
      <c r="AR1627" s="55"/>
      <c r="AS1627" s="55"/>
      <c r="AT1627" s="55"/>
      <c r="AU1627" s="55"/>
      <c r="AV1627" s="55"/>
      <c r="AW1627" s="55"/>
    </row>
    <row r="1628" spans="27:49" x14ac:dyDescent="0.25">
      <c r="AA1628" s="55"/>
      <c r="AB1628" s="55"/>
      <c r="AC1628" s="55"/>
      <c r="AD1628" s="55"/>
      <c r="AE1628" s="55"/>
      <c r="AH1628" s="55"/>
      <c r="AI1628" s="55"/>
      <c r="AJ1628" s="55"/>
      <c r="AK1628" s="55"/>
      <c r="AL1628" s="55"/>
      <c r="AM1628" s="55"/>
      <c r="AN1628" s="55"/>
      <c r="AO1628" s="55"/>
      <c r="AP1628" s="55"/>
      <c r="AQ1628" s="55"/>
      <c r="AR1628" s="55"/>
      <c r="AS1628" s="55"/>
      <c r="AT1628" s="55"/>
      <c r="AU1628" s="55"/>
      <c r="AV1628" s="55"/>
      <c r="AW1628" s="55"/>
    </row>
    <row r="1629" spans="27:49" x14ac:dyDescent="0.25">
      <c r="AA1629" s="55"/>
      <c r="AB1629" s="55"/>
      <c r="AC1629" s="55"/>
      <c r="AD1629" s="55"/>
      <c r="AE1629" s="55"/>
      <c r="AH1629" s="55"/>
      <c r="AI1629" s="55"/>
      <c r="AJ1629" s="55"/>
      <c r="AK1629" s="55"/>
      <c r="AL1629" s="55"/>
      <c r="AM1629" s="55"/>
      <c r="AN1629" s="55"/>
      <c r="AO1629" s="55"/>
      <c r="AP1629" s="55"/>
      <c r="AQ1629" s="55"/>
      <c r="AR1629" s="55"/>
      <c r="AS1629" s="55"/>
      <c r="AT1629" s="55"/>
      <c r="AU1629" s="55"/>
      <c r="AV1629" s="55"/>
      <c r="AW1629" s="55"/>
    </row>
    <row r="1630" spans="27:49" x14ac:dyDescent="0.25">
      <c r="AA1630" s="55"/>
      <c r="AB1630" s="55"/>
      <c r="AC1630" s="55"/>
      <c r="AD1630" s="55"/>
      <c r="AE1630" s="55"/>
      <c r="AH1630" s="55"/>
      <c r="AI1630" s="55"/>
      <c r="AJ1630" s="55"/>
      <c r="AK1630" s="55"/>
      <c r="AL1630" s="55"/>
      <c r="AM1630" s="55"/>
      <c r="AN1630" s="55"/>
      <c r="AO1630" s="55"/>
      <c r="AP1630" s="55"/>
      <c r="AQ1630" s="55"/>
      <c r="AR1630" s="55"/>
      <c r="AS1630" s="55"/>
      <c r="AT1630" s="55"/>
      <c r="AU1630" s="55"/>
      <c r="AV1630" s="55"/>
      <c r="AW1630" s="55"/>
    </row>
    <row r="1631" spans="27:49" x14ac:dyDescent="0.25">
      <c r="AA1631" s="55"/>
      <c r="AB1631" s="55"/>
      <c r="AC1631" s="55"/>
      <c r="AD1631" s="55"/>
      <c r="AE1631" s="55"/>
      <c r="AH1631" s="55"/>
      <c r="AI1631" s="55"/>
      <c r="AJ1631" s="55"/>
      <c r="AK1631" s="55"/>
      <c r="AL1631" s="55"/>
      <c r="AM1631" s="55"/>
      <c r="AN1631" s="55"/>
      <c r="AO1631" s="55"/>
      <c r="AP1631" s="55"/>
      <c r="AQ1631" s="55"/>
      <c r="AR1631" s="55"/>
      <c r="AS1631" s="55"/>
      <c r="AT1631" s="55"/>
      <c r="AU1631" s="55"/>
      <c r="AV1631" s="55"/>
      <c r="AW1631" s="55"/>
    </row>
    <row r="1632" spans="27:49" x14ac:dyDescent="0.25">
      <c r="AA1632" s="55"/>
      <c r="AB1632" s="55"/>
      <c r="AC1632" s="55"/>
      <c r="AD1632" s="55"/>
      <c r="AE1632" s="55"/>
      <c r="AH1632" s="55"/>
      <c r="AI1632" s="55"/>
      <c r="AJ1632" s="55"/>
      <c r="AK1632" s="55"/>
      <c r="AL1632" s="55"/>
      <c r="AM1632" s="55"/>
      <c r="AN1632" s="55"/>
      <c r="AO1632" s="55"/>
      <c r="AP1632" s="55"/>
      <c r="AQ1632" s="55"/>
      <c r="AR1632" s="55"/>
      <c r="AS1632" s="55"/>
      <c r="AT1632" s="55"/>
      <c r="AU1632" s="55"/>
      <c r="AV1632" s="55"/>
      <c r="AW1632" s="55"/>
    </row>
    <row r="1633" spans="27:49" x14ac:dyDescent="0.25">
      <c r="AA1633" s="55"/>
      <c r="AB1633" s="55"/>
      <c r="AC1633" s="55"/>
      <c r="AD1633" s="55"/>
      <c r="AE1633" s="55"/>
      <c r="AH1633" s="55"/>
      <c r="AI1633" s="55"/>
      <c r="AJ1633" s="55"/>
      <c r="AK1633" s="55"/>
      <c r="AL1633" s="55"/>
      <c r="AM1633" s="55"/>
      <c r="AN1633" s="55"/>
      <c r="AO1633" s="55"/>
      <c r="AP1633" s="55"/>
      <c r="AQ1633" s="55"/>
      <c r="AR1633" s="55"/>
      <c r="AS1633" s="55"/>
      <c r="AT1633" s="55"/>
      <c r="AU1633" s="55"/>
      <c r="AV1633" s="55"/>
      <c r="AW1633" s="55"/>
    </row>
    <row r="1634" spans="27:49" x14ac:dyDescent="0.25">
      <c r="AA1634" s="55"/>
      <c r="AB1634" s="55"/>
      <c r="AC1634" s="55"/>
      <c r="AD1634" s="55"/>
      <c r="AE1634" s="55"/>
      <c r="AH1634" s="55"/>
      <c r="AI1634" s="55"/>
      <c r="AJ1634" s="55"/>
      <c r="AK1634" s="55"/>
      <c r="AL1634" s="55"/>
      <c r="AM1634" s="55"/>
      <c r="AN1634" s="55"/>
      <c r="AO1634" s="55"/>
      <c r="AP1634" s="55"/>
      <c r="AQ1634" s="55"/>
      <c r="AR1634" s="55"/>
      <c r="AS1634" s="55"/>
      <c r="AT1634" s="55"/>
      <c r="AU1634" s="55"/>
      <c r="AV1634" s="55"/>
      <c r="AW1634" s="55"/>
    </row>
    <row r="1635" spans="27:49" x14ac:dyDescent="0.25">
      <c r="AA1635" s="55"/>
      <c r="AB1635" s="55"/>
      <c r="AC1635" s="55"/>
      <c r="AD1635" s="55"/>
      <c r="AE1635" s="55"/>
      <c r="AH1635" s="55"/>
      <c r="AI1635" s="55"/>
      <c r="AJ1635" s="55"/>
      <c r="AK1635" s="55"/>
      <c r="AL1635" s="55"/>
      <c r="AM1635" s="55"/>
      <c r="AN1635" s="55"/>
      <c r="AO1635" s="55"/>
      <c r="AP1635" s="55"/>
      <c r="AQ1635" s="55"/>
      <c r="AR1635" s="55"/>
      <c r="AS1635" s="55"/>
      <c r="AT1635" s="55"/>
      <c r="AU1635" s="55"/>
      <c r="AV1635" s="55"/>
      <c r="AW1635" s="55"/>
    </row>
    <row r="1636" spans="27:49" x14ac:dyDescent="0.25">
      <c r="AA1636" s="55"/>
      <c r="AB1636" s="55"/>
      <c r="AC1636" s="55"/>
      <c r="AD1636" s="55"/>
      <c r="AE1636" s="55"/>
      <c r="AH1636" s="55"/>
      <c r="AI1636" s="55"/>
      <c r="AJ1636" s="55"/>
      <c r="AK1636" s="55"/>
      <c r="AL1636" s="55"/>
      <c r="AM1636" s="55"/>
      <c r="AN1636" s="55"/>
      <c r="AO1636" s="55"/>
      <c r="AP1636" s="55"/>
      <c r="AQ1636" s="55"/>
      <c r="AR1636" s="55"/>
      <c r="AS1636" s="55"/>
      <c r="AT1636" s="55"/>
      <c r="AU1636" s="55"/>
      <c r="AV1636" s="55"/>
      <c r="AW1636" s="55"/>
    </row>
    <row r="1637" spans="27:49" x14ac:dyDescent="0.25">
      <c r="AA1637" s="55"/>
      <c r="AB1637" s="55"/>
      <c r="AC1637" s="55"/>
      <c r="AD1637" s="55"/>
      <c r="AE1637" s="55"/>
      <c r="AH1637" s="55"/>
      <c r="AI1637" s="55"/>
      <c r="AJ1637" s="55"/>
      <c r="AK1637" s="55"/>
      <c r="AL1637" s="55"/>
      <c r="AM1637" s="55"/>
      <c r="AN1637" s="55"/>
      <c r="AO1637" s="55"/>
      <c r="AP1637" s="55"/>
      <c r="AQ1637" s="55"/>
      <c r="AR1637" s="55"/>
      <c r="AS1637" s="55"/>
      <c r="AT1637" s="55"/>
      <c r="AU1637" s="55"/>
      <c r="AV1637" s="55"/>
      <c r="AW1637" s="55"/>
    </row>
    <row r="1638" spans="27:49" x14ac:dyDescent="0.25">
      <c r="AA1638" s="55"/>
      <c r="AB1638" s="55"/>
      <c r="AC1638" s="55"/>
      <c r="AD1638" s="55"/>
      <c r="AE1638" s="55"/>
      <c r="AH1638" s="55"/>
      <c r="AI1638" s="55"/>
      <c r="AJ1638" s="55"/>
      <c r="AK1638" s="55"/>
      <c r="AL1638" s="55"/>
      <c r="AM1638" s="55"/>
      <c r="AN1638" s="55"/>
      <c r="AO1638" s="55"/>
      <c r="AP1638" s="55"/>
      <c r="AQ1638" s="55"/>
      <c r="AR1638" s="55"/>
      <c r="AS1638" s="55"/>
      <c r="AT1638" s="55"/>
      <c r="AU1638" s="55"/>
      <c r="AV1638" s="55"/>
      <c r="AW1638" s="55"/>
    </row>
    <row r="1639" spans="27:49" x14ac:dyDescent="0.25">
      <c r="AA1639" s="55"/>
      <c r="AB1639" s="55"/>
      <c r="AC1639" s="55"/>
      <c r="AD1639" s="55"/>
      <c r="AE1639" s="55"/>
      <c r="AH1639" s="55"/>
      <c r="AI1639" s="55"/>
      <c r="AJ1639" s="55"/>
      <c r="AK1639" s="55"/>
      <c r="AL1639" s="55"/>
      <c r="AM1639" s="55"/>
      <c r="AN1639" s="55"/>
      <c r="AO1639" s="55"/>
      <c r="AP1639" s="55"/>
      <c r="AQ1639" s="55"/>
      <c r="AR1639" s="55"/>
      <c r="AS1639" s="55"/>
      <c r="AT1639" s="55"/>
      <c r="AU1639" s="55"/>
      <c r="AV1639" s="55"/>
      <c r="AW1639" s="55"/>
    </row>
    <row r="1640" spans="27:49" x14ac:dyDescent="0.25">
      <c r="AA1640" s="55"/>
      <c r="AB1640" s="55"/>
      <c r="AC1640" s="55"/>
      <c r="AD1640" s="55"/>
      <c r="AE1640" s="55"/>
      <c r="AH1640" s="55"/>
      <c r="AI1640" s="55"/>
      <c r="AJ1640" s="55"/>
      <c r="AK1640" s="55"/>
      <c r="AL1640" s="55"/>
      <c r="AM1640" s="55"/>
      <c r="AN1640" s="55"/>
      <c r="AO1640" s="55"/>
      <c r="AP1640" s="55"/>
      <c r="AQ1640" s="55"/>
      <c r="AR1640" s="55"/>
      <c r="AS1640" s="55"/>
      <c r="AT1640" s="55"/>
      <c r="AU1640" s="55"/>
      <c r="AV1640" s="55"/>
      <c r="AW1640" s="55"/>
    </row>
    <row r="1641" spans="27:49" x14ac:dyDescent="0.25">
      <c r="AA1641" s="55"/>
      <c r="AB1641" s="55"/>
      <c r="AC1641" s="55"/>
      <c r="AD1641" s="55"/>
      <c r="AE1641" s="55"/>
      <c r="AH1641" s="55"/>
      <c r="AI1641" s="55"/>
      <c r="AJ1641" s="55"/>
      <c r="AK1641" s="55"/>
      <c r="AL1641" s="55"/>
      <c r="AM1641" s="55"/>
      <c r="AN1641" s="55"/>
      <c r="AO1641" s="55"/>
      <c r="AP1641" s="55"/>
      <c r="AQ1641" s="55"/>
      <c r="AR1641" s="55"/>
      <c r="AS1641" s="55"/>
      <c r="AT1641" s="55"/>
      <c r="AU1641" s="55"/>
      <c r="AV1641" s="55"/>
      <c r="AW1641" s="55"/>
    </row>
    <row r="1642" spans="27:49" x14ac:dyDescent="0.25">
      <c r="AA1642" s="55"/>
      <c r="AB1642" s="55"/>
      <c r="AC1642" s="55"/>
      <c r="AD1642" s="55"/>
      <c r="AE1642" s="55"/>
      <c r="AH1642" s="55"/>
      <c r="AI1642" s="55"/>
      <c r="AJ1642" s="55"/>
      <c r="AK1642" s="55"/>
      <c r="AL1642" s="55"/>
      <c r="AM1642" s="55"/>
      <c r="AN1642" s="55"/>
      <c r="AO1642" s="55"/>
      <c r="AP1642" s="55"/>
      <c r="AQ1642" s="55"/>
      <c r="AR1642" s="55"/>
      <c r="AS1642" s="55"/>
      <c r="AT1642" s="55"/>
      <c r="AU1642" s="55"/>
      <c r="AV1642" s="55"/>
      <c r="AW1642" s="55"/>
    </row>
    <row r="1643" spans="27:49" x14ac:dyDescent="0.25">
      <c r="AA1643" s="55"/>
      <c r="AB1643" s="55"/>
      <c r="AC1643" s="55"/>
      <c r="AD1643" s="55"/>
      <c r="AE1643" s="55"/>
      <c r="AH1643" s="55"/>
      <c r="AI1643" s="55"/>
      <c r="AJ1643" s="55"/>
      <c r="AK1643" s="55"/>
      <c r="AL1643" s="55"/>
      <c r="AM1643" s="55"/>
      <c r="AN1643" s="55"/>
      <c r="AO1643" s="55"/>
      <c r="AP1643" s="55"/>
      <c r="AQ1643" s="55"/>
      <c r="AR1643" s="55"/>
      <c r="AS1643" s="55"/>
      <c r="AT1643" s="55"/>
      <c r="AU1643" s="55"/>
      <c r="AV1643" s="55"/>
      <c r="AW1643" s="55"/>
    </row>
    <row r="1644" spans="27:49" x14ac:dyDescent="0.25">
      <c r="AA1644" s="55"/>
      <c r="AB1644" s="55"/>
      <c r="AC1644" s="55"/>
      <c r="AD1644" s="55"/>
      <c r="AE1644" s="55"/>
      <c r="AH1644" s="55"/>
      <c r="AI1644" s="55"/>
      <c r="AJ1644" s="55"/>
      <c r="AK1644" s="55"/>
      <c r="AL1644" s="55"/>
      <c r="AM1644" s="55"/>
      <c r="AN1644" s="55"/>
      <c r="AO1644" s="55"/>
      <c r="AP1644" s="55"/>
      <c r="AQ1644" s="55"/>
      <c r="AR1644" s="55"/>
      <c r="AS1644" s="55"/>
      <c r="AT1644" s="55"/>
      <c r="AU1644" s="55"/>
      <c r="AV1644" s="55"/>
      <c r="AW1644" s="55"/>
    </row>
    <row r="1645" spans="27:49" x14ac:dyDescent="0.25">
      <c r="AA1645" s="55"/>
      <c r="AB1645" s="55"/>
      <c r="AC1645" s="55"/>
      <c r="AD1645" s="55"/>
      <c r="AE1645" s="55"/>
      <c r="AH1645" s="55"/>
      <c r="AI1645" s="55"/>
      <c r="AJ1645" s="55"/>
      <c r="AK1645" s="55"/>
      <c r="AL1645" s="55"/>
      <c r="AM1645" s="55"/>
      <c r="AN1645" s="55"/>
      <c r="AO1645" s="55"/>
      <c r="AP1645" s="55"/>
      <c r="AQ1645" s="55"/>
      <c r="AR1645" s="55"/>
      <c r="AS1645" s="55"/>
      <c r="AT1645" s="55"/>
      <c r="AU1645" s="55"/>
      <c r="AV1645" s="55"/>
      <c r="AW1645" s="55"/>
    </row>
    <row r="1646" spans="27:49" x14ac:dyDescent="0.25">
      <c r="AA1646" s="55"/>
      <c r="AB1646" s="55"/>
      <c r="AC1646" s="55"/>
      <c r="AD1646" s="55"/>
      <c r="AE1646" s="55"/>
      <c r="AH1646" s="55"/>
      <c r="AI1646" s="55"/>
      <c r="AJ1646" s="55"/>
      <c r="AK1646" s="55"/>
      <c r="AL1646" s="55"/>
      <c r="AM1646" s="55"/>
      <c r="AN1646" s="55"/>
      <c r="AO1646" s="55"/>
      <c r="AP1646" s="55"/>
      <c r="AQ1646" s="55"/>
      <c r="AR1646" s="55"/>
      <c r="AS1646" s="55"/>
      <c r="AT1646" s="55"/>
      <c r="AU1646" s="55"/>
      <c r="AV1646" s="55"/>
      <c r="AW1646" s="55"/>
    </row>
    <row r="1647" spans="27:49" x14ac:dyDescent="0.25">
      <c r="AA1647" s="55"/>
      <c r="AB1647" s="55"/>
      <c r="AC1647" s="55"/>
      <c r="AD1647" s="55"/>
      <c r="AE1647" s="55"/>
      <c r="AH1647" s="55"/>
      <c r="AI1647" s="55"/>
      <c r="AJ1647" s="55"/>
      <c r="AK1647" s="55"/>
      <c r="AL1647" s="55"/>
      <c r="AM1647" s="55"/>
      <c r="AN1647" s="55"/>
      <c r="AO1647" s="55"/>
      <c r="AP1647" s="55"/>
      <c r="AQ1647" s="55"/>
      <c r="AR1647" s="55"/>
      <c r="AS1647" s="55"/>
      <c r="AT1647" s="55"/>
      <c r="AU1647" s="55"/>
      <c r="AV1647" s="55"/>
      <c r="AW1647" s="55"/>
    </row>
    <row r="1648" spans="27:49" x14ac:dyDescent="0.25">
      <c r="AA1648" s="55"/>
      <c r="AB1648" s="55"/>
      <c r="AC1648" s="55"/>
      <c r="AD1648" s="55"/>
      <c r="AE1648" s="55"/>
      <c r="AH1648" s="55"/>
      <c r="AI1648" s="55"/>
      <c r="AJ1648" s="55"/>
      <c r="AK1648" s="55"/>
      <c r="AL1648" s="55"/>
      <c r="AM1648" s="55"/>
      <c r="AN1648" s="55"/>
      <c r="AO1648" s="55"/>
      <c r="AP1648" s="55"/>
      <c r="AQ1648" s="55"/>
      <c r="AR1648" s="55"/>
      <c r="AS1648" s="55"/>
      <c r="AT1648" s="55"/>
      <c r="AU1648" s="55"/>
      <c r="AV1648" s="55"/>
      <c r="AW1648" s="55"/>
    </row>
    <row r="1649" spans="27:49" x14ac:dyDescent="0.25">
      <c r="AA1649" s="55"/>
      <c r="AB1649" s="55"/>
      <c r="AC1649" s="55"/>
      <c r="AD1649" s="55"/>
      <c r="AE1649" s="55"/>
      <c r="AH1649" s="55"/>
      <c r="AI1649" s="55"/>
      <c r="AJ1649" s="55"/>
      <c r="AK1649" s="55"/>
      <c r="AL1649" s="55"/>
      <c r="AM1649" s="55"/>
      <c r="AN1649" s="55"/>
      <c r="AO1649" s="55"/>
      <c r="AP1649" s="55"/>
      <c r="AQ1649" s="55"/>
      <c r="AR1649" s="55"/>
      <c r="AS1649" s="55"/>
      <c r="AT1649" s="55"/>
      <c r="AU1649" s="55"/>
      <c r="AV1649" s="55"/>
      <c r="AW1649" s="55"/>
    </row>
    <row r="1650" spans="27:49" x14ac:dyDescent="0.25">
      <c r="AA1650" s="55"/>
      <c r="AB1650" s="55"/>
      <c r="AC1650" s="55"/>
      <c r="AD1650" s="55"/>
      <c r="AE1650" s="55"/>
      <c r="AH1650" s="55"/>
      <c r="AI1650" s="55"/>
      <c r="AJ1650" s="55"/>
      <c r="AK1650" s="55"/>
      <c r="AL1650" s="55"/>
      <c r="AM1650" s="55"/>
      <c r="AN1650" s="55"/>
      <c r="AO1650" s="55"/>
      <c r="AP1650" s="55"/>
      <c r="AQ1650" s="55"/>
      <c r="AR1650" s="55"/>
      <c r="AS1650" s="55"/>
      <c r="AT1650" s="55"/>
      <c r="AU1650" s="55"/>
      <c r="AV1650" s="55"/>
      <c r="AW1650" s="55"/>
    </row>
    <row r="1651" spans="27:49" x14ac:dyDescent="0.25">
      <c r="AA1651" s="55"/>
      <c r="AB1651" s="55"/>
      <c r="AC1651" s="55"/>
      <c r="AD1651" s="55"/>
      <c r="AE1651" s="55"/>
      <c r="AH1651" s="55"/>
      <c r="AI1651" s="55"/>
      <c r="AJ1651" s="55"/>
      <c r="AK1651" s="55"/>
      <c r="AL1651" s="55"/>
      <c r="AM1651" s="55"/>
      <c r="AN1651" s="55"/>
      <c r="AO1651" s="55"/>
      <c r="AP1651" s="55"/>
      <c r="AQ1651" s="55"/>
      <c r="AR1651" s="55"/>
      <c r="AS1651" s="55"/>
      <c r="AT1651" s="55"/>
      <c r="AU1651" s="55"/>
      <c r="AV1651" s="55"/>
      <c r="AW1651" s="55"/>
    </row>
    <row r="1652" spans="27:49" x14ac:dyDescent="0.25">
      <c r="AA1652" s="55"/>
      <c r="AB1652" s="55"/>
      <c r="AC1652" s="55"/>
      <c r="AD1652" s="55"/>
      <c r="AE1652" s="55"/>
      <c r="AH1652" s="55"/>
      <c r="AI1652" s="55"/>
      <c r="AJ1652" s="55"/>
      <c r="AK1652" s="55"/>
      <c r="AL1652" s="55"/>
      <c r="AM1652" s="55"/>
      <c r="AN1652" s="55"/>
      <c r="AO1652" s="55"/>
      <c r="AP1652" s="55"/>
      <c r="AQ1652" s="55"/>
      <c r="AR1652" s="55"/>
      <c r="AS1652" s="55"/>
      <c r="AT1652" s="55"/>
      <c r="AU1652" s="55"/>
      <c r="AV1652" s="55"/>
      <c r="AW1652" s="55"/>
    </row>
    <row r="1653" spans="27:49" x14ac:dyDescent="0.25">
      <c r="AA1653" s="55"/>
      <c r="AB1653" s="55"/>
      <c r="AC1653" s="55"/>
      <c r="AD1653" s="55"/>
      <c r="AE1653" s="55"/>
      <c r="AH1653" s="55"/>
      <c r="AI1653" s="55"/>
      <c r="AJ1653" s="55"/>
      <c r="AK1653" s="55"/>
      <c r="AL1653" s="55"/>
      <c r="AM1653" s="55"/>
      <c r="AN1653" s="55"/>
      <c r="AO1653" s="55"/>
      <c r="AP1653" s="55"/>
      <c r="AQ1653" s="55"/>
      <c r="AR1653" s="55"/>
      <c r="AS1653" s="55"/>
      <c r="AT1653" s="55"/>
      <c r="AU1653" s="55"/>
      <c r="AV1653" s="55"/>
      <c r="AW1653" s="55"/>
    </row>
    <row r="1654" spans="27:49" x14ac:dyDescent="0.25">
      <c r="AA1654" s="55"/>
      <c r="AB1654" s="55"/>
      <c r="AC1654" s="55"/>
      <c r="AD1654" s="55"/>
      <c r="AE1654" s="55"/>
      <c r="AH1654" s="55"/>
      <c r="AI1654" s="55"/>
      <c r="AJ1654" s="55"/>
      <c r="AK1654" s="55"/>
      <c r="AL1654" s="55"/>
      <c r="AM1654" s="55"/>
      <c r="AN1654" s="55"/>
      <c r="AO1654" s="55"/>
      <c r="AP1654" s="55"/>
      <c r="AQ1654" s="55"/>
      <c r="AR1654" s="55"/>
      <c r="AS1654" s="55"/>
      <c r="AT1654" s="55"/>
      <c r="AU1654" s="55"/>
      <c r="AV1654" s="55"/>
      <c r="AW1654" s="55"/>
    </row>
    <row r="1655" spans="27:49" x14ac:dyDescent="0.25">
      <c r="AA1655" s="55"/>
      <c r="AB1655" s="55"/>
      <c r="AC1655" s="55"/>
      <c r="AD1655" s="55"/>
      <c r="AE1655" s="55"/>
      <c r="AH1655" s="55"/>
      <c r="AI1655" s="55"/>
      <c r="AJ1655" s="55"/>
      <c r="AK1655" s="55"/>
      <c r="AL1655" s="55"/>
      <c r="AM1655" s="55"/>
      <c r="AN1655" s="55"/>
      <c r="AO1655" s="55"/>
      <c r="AP1655" s="55"/>
      <c r="AQ1655" s="55"/>
      <c r="AR1655" s="55"/>
      <c r="AS1655" s="55"/>
      <c r="AT1655" s="55"/>
      <c r="AU1655" s="55"/>
      <c r="AV1655" s="55"/>
      <c r="AW1655" s="55"/>
    </row>
    <row r="1656" spans="27:49" x14ac:dyDescent="0.25">
      <c r="AA1656" s="55"/>
      <c r="AB1656" s="55"/>
      <c r="AC1656" s="55"/>
      <c r="AD1656" s="55"/>
      <c r="AE1656" s="55"/>
      <c r="AH1656" s="55"/>
      <c r="AI1656" s="55"/>
      <c r="AJ1656" s="55"/>
      <c r="AK1656" s="55"/>
      <c r="AL1656" s="55"/>
      <c r="AM1656" s="55"/>
      <c r="AN1656" s="55"/>
      <c r="AO1656" s="55"/>
      <c r="AP1656" s="55"/>
      <c r="AQ1656" s="55"/>
      <c r="AR1656" s="55"/>
      <c r="AS1656" s="55"/>
      <c r="AT1656" s="55"/>
      <c r="AU1656" s="55"/>
      <c r="AV1656" s="55"/>
      <c r="AW1656" s="55"/>
    </row>
    <row r="1657" spans="27:49" x14ac:dyDescent="0.25">
      <c r="AA1657" s="55"/>
      <c r="AB1657" s="55"/>
      <c r="AC1657" s="55"/>
      <c r="AD1657" s="55"/>
      <c r="AE1657" s="55"/>
      <c r="AH1657" s="55"/>
      <c r="AI1657" s="55"/>
      <c r="AJ1657" s="55"/>
      <c r="AK1657" s="55"/>
      <c r="AL1657" s="55"/>
      <c r="AM1657" s="55"/>
      <c r="AN1657" s="55"/>
      <c r="AO1657" s="55"/>
      <c r="AP1657" s="55"/>
      <c r="AQ1657" s="55"/>
      <c r="AR1657" s="55"/>
      <c r="AS1657" s="55"/>
      <c r="AT1657" s="55"/>
      <c r="AU1657" s="55"/>
      <c r="AV1657" s="55"/>
      <c r="AW1657" s="55"/>
    </row>
    <row r="1658" spans="27:49" x14ac:dyDescent="0.25">
      <c r="AA1658" s="55"/>
      <c r="AB1658" s="55"/>
      <c r="AC1658" s="55"/>
      <c r="AD1658" s="55"/>
      <c r="AE1658" s="55"/>
      <c r="AH1658" s="55"/>
      <c r="AI1658" s="55"/>
      <c r="AJ1658" s="55"/>
      <c r="AK1658" s="55"/>
      <c r="AL1658" s="55"/>
      <c r="AM1658" s="55"/>
      <c r="AN1658" s="55"/>
      <c r="AO1658" s="55"/>
      <c r="AP1658" s="55"/>
      <c r="AQ1658" s="55"/>
      <c r="AR1658" s="55"/>
      <c r="AS1658" s="55"/>
      <c r="AT1658" s="55"/>
      <c r="AU1658" s="55"/>
      <c r="AV1658" s="55"/>
      <c r="AW1658" s="55"/>
    </row>
    <row r="1659" spans="27:49" x14ac:dyDescent="0.25">
      <c r="AA1659" s="55"/>
      <c r="AB1659" s="55"/>
      <c r="AC1659" s="55"/>
      <c r="AD1659" s="55"/>
      <c r="AE1659" s="55"/>
      <c r="AH1659" s="55"/>
      <c r="AI1659" s="55"/>
      <c r="AJ1659" s="55"/>
      <c r="AK1659" s="55"/>
      <c r="AL1659" s="55"/>
      <c r="AM1659" s="55"/>
      <c r="AN1659" s="55"/>
      <c r="AO1659" s="55"/>
      <c r="AP1659" s="55"/>
      <c r="AQ1659" s="55"/>
      <c r="AR1659" s="55"/>
      <c r="AS1659" s="55"/>
      <c r="AT1659" s="55"/>
      <c r="AU1659" s="55"/>
      <c r="AV1659" s="55"/>
      <c r="AW1659" s="55"/>
    </row>
    <row r="1660" spans="27:49" x14ac:dyDescent="0.25">
      <c r="AA1660" s="55"/>
      <c r="AB1660" s="55"/>
      <c r="AC1660" s="55"/>
      <c r="AD1660" s="55"/>
      <c r="AE1660" s="55"/>
      <c r="AH1660" s="55"/>
      <c r="AI1660" s="55"/>
      <c r="AJ1660" s="55"/>
      <c r="AK1660" s="55"/>
      <c r="AL1660" s="55"/>
      <c r="AM1660" s="55"/>
      <c r="AN1660" s="55"/>
      <c r="AO1660" s="55"/>
      <c r="AP1660" s="55"/>
      <c r="AQ1660" s="55"/>
      <c r="AR1660" s="55"/>
      <c r="AS1660" s="55"/>
      <c r="AT1660" s="55"/>
      <c r="AU1660" s="55"/>
      <c r="AV1660" s="55"/>
      <c r="AW1660" s="55"/>
    </row>
    <row r="1661" spans="27:49" x14ac:dyDescent="0.25">
      <c r="AA1661" s="55"/>
      <c r="AB1661" s="55"/>
      <c r="AC1661" s="55"/>
      <c r="AD1661" s="55"/>
      <c r="AE1661" s="55"/>
      <c r="AH1661" s="55"/>
      <c r="AI1661" s="55"/>
      <c r="AJ1661" s="55"/>
      <c r="AK1661" s="55"/>
      <c r="AL1661" s="55"/>
      <c r="AM1661" s="55"/>
      <c r="AN1661" s="55"/>
      <c r="AO1661" s="55"/>
      <c r="AP1661" s="55"/>
      <c r="AQ1661" s="55"/>
      <c r="AR1661" s="55"/>
      <c r="AS1661" s="55"/>
      <c r="AT1661" s="55"/>
      <c r="AU1661" s="55"/>
      <c r="AV1661" s="55"/>
      <c r="AW1661" s="55"/>
    </row>
    <row r="1662" spans="27:49" x14ac:dyDescent="0.25">
      <c r="AA1662" s="55"/>
      <c r="AB1662" s="55"/>
      <c r="AC1662" s="55"/>
      <c r="AD1662" s="55"/>
      <c r="AE1662" s="55"/>
      <c r="AH1662" s="55"/>
      <c r="AI1662" s="55"/>
      <c r="AJ1662" s="55"/>
      <c r="AK1662" s="55"/>
      <c r="AL1662" s="55"/>
      <c r="AM1662" s="55"/>
      <c r="AN1662" s="55"/>
      <c r="AO1662" s="55"/>
      <c r="AP1662" s="55"/>
      <c r="AQ1662" s="55"/>
      <c r="AR1662" s="55"/>
      <c r="AS1662" s="55"/>
      <c r="AT1662" s="55"/>
      <c r="AU1662" s="55"/>
      <c r="AV1662" s="55"/>
      <c r="AW1662" s="55"/>
    </row>
    <row r="1663" spans="27:49" x14ac:dyDescent="0.25">
      <c r="AA1663" s="55"/>
      <c r="AB1663" s="55"/>
      <c r="AC1663" s="55"/>
      <c r="AD1663" s="55"/>
      <c r="AE1663" s="55"/>
      <c r="AH1663" s="55"/>
      <c r="AI1663" s="55"/>
      <c r="AJ1663" s="55"/>
      <c r="AK1663" s="55"/>
      <c r="AL1663" s="55"/>
      <c r="AM1663" s="55"/>
      <c r="AN1663" s="55"/>
      <c r="AO1663" s="55"/>
      <c r="AP1663" s="55"/>
      <c r="AQ1663" s="55"/>
      <c r="AR1663" s="55"/>
      <c r="AS1663" s="55"/>
      <c r="AT1663" s="55"/>
      <c r="AU1663" s="55"/>
      <c r="AV1663" s="55"/>
      <c r="AW1663" s="55"/>
    </row>
    <row r="1664" spans="27:49" x14ac:dyDescent="0.25">
      <c r="AA1664" s="55"/>
      <c r="AB1664" s="55"/>
      <c r="AC1664" s="55"/>
      <c r="AD1664" s="55"/>
      <c r="AE1664" s="55"/>
      <c r="AH1664" s="55"/>
      <c r="AI1664" s="55"/>
      <c r="AJ1664" s="55"/>
      <c r="AK1664" s="55"/>
      <c r="AL1664" s="55"/>
      <c r="AM1664" s="55"/>
      <c r="AN1664" s="55"/>
      <c r="AO1664" s="55"/>
      <c r="AP1664" s="55"/>
      <c r="AQ1664" s="55"/>
      <c r="AR1664" s="55"/>
      <c r="AS1664" s="55"/>
      <c r="AT1664" s="55"/>
      <c r="AU1664" s="55"/>
      <c r="AV1664" s="55"/>
      <c r="AW1664" s="55"/>
    </row>
    <row r="1665" spans="27:49" x14ac:dyDescent="0.25">
      <c r="AA1665" s="55"/>
      <c r="AB1665" s="55"/>
      <c r="AC1665" s="55"/>
      <c r="AD1665" s="55"/>
      <c r="AE1665" s="55"/>
      <c r="AH1665" s="55"/>
      <c r="AI1665" s="55"/>
      <c r="AJ1665" s="55"/>
      <c r="AK1665" s="55"/>
      <c r="AL1665" s="55"/>
      <c r="AM1665" s="55"/>
      <c r="AN1665" s="55"/>
      <c r="AO1665" s="55"/>
      <c r="AP1665" s="55"/>
      <c r="AQ1665" s="55"/>
      <c r="AR1665" s="55"/>
      <c r="AS1665" s="55"/>
      <c r="AT1665" s="55"/>
      <c r="AU1665" s="55"/>
      <c r="AV1665" s="55"/>
      <c r="AW1665" s="55"/>
    </row>
    <row r="1666" spans="27:49" x14ac:dyDescent="0.25">
      <c r="AA1666" s="55"/>
      <c r="AB1666" s="55"/>
      <c r="AC1666" s="55"/>
      <c r="AD1666" s="55"/>
      <c r="AE1666" s="55"/>
      <c r="AH1666" s="55"/>
      <c r="AI1666" s="55"/>
      <c r="AJ1666" s="55"/>
      <c r="AK1666" s="55"/>
      <c r="AL1666" s="55"/>
      <c r="AM1666" s="55"/>
      <c r="AN1666" s="55"/>
      <c r="AO1666" s="55"/>
      <c r="AP1666" s="55"/>
      <c r="AQ1666" s="55"/>
      <c r="AR1666" s="55"/>
      <c r="AS1666" s="55"/>
      <c r="AT1666" s="55"/>
      <c r="AU1666" s="55"/>
      <c r="AV1666" s="55"/>
      <c r="AW1666" s="55"/>
    </row>
    <row r="1667" spans="27:49" x14ac:dyDescent="0.25">
      <c r="AA1667" s="55"/>
      <c r="AB1667" s="55"/>
      <c r="AC1667" s="55"/>
      <c r="AD1667" s="55"/>
      <c r="AE1667" s="55"/>
      <c r="AH1667" s="55"/>
      <c r="AI1667" s="55"/>
      <c r="AJ1667" s="55"/>
      <c r="AK1667" s="55"/>
      <c r="AL1667" s="55"/>
      <c r="AM1667" s="55"/>
      <c r="AN1667" s="55"/>
      <c r="AO1667" s="55"/>
      <c r="AP1667" s="55"/>
      <c r="AQ1667" s="55"/>
      <c r="AR1667" s="55"/>
      <c r="AS1667" s="55"/>
      <c r="AT1667" s="55"/>
      <c r="AU1667" s="55"/>
      <c r="AV1667" s="55"/>
      <c r="AW1667" s="55"/>
    </row>
    <row r="1668" spans="27:49" x14ac:dyDescent="0.25">
      <c r="AA1668" s="55"/>
      <c r="AB1668" s="55"/>
      <c r="AC1668" s="55"/>
      <c r="AD1668" s="55"/>
      <c r="AE1668" s="55"/>
      <c r="AH1668" s="55"/>
      <c r="AI1668" s="55"/>
      <c r="AJ1668" s="55"/>
      <c r="AK1668" s="55"/>
      <c r="AL1668" s="55"/>
      <c r="AM1668" s="55"/>
      <c r="AN1668" s="55"/>
      <c r="AO1668" s="55"/>
      <c r="AP1668" s="55"/>
      <c r="AQ1668" s="55"/>
      <c r="AR1668" s="55"/>
      <c r="AS1668" s="55"/>
      <c r="AT1668" s="55"/>
      <c r="AU1668" s="55"/>
      <c r="AV1668" s="55"/>
      <c r="AW1668" s="55"/>
    </row>
    <row r="1669" spans="27:49" x14ac:dyDescent="0.25">
      <c r="AA1669" s="55"/>
      <c r="AB1669" s="55"/>
      <c r="AC1669" s="55"/>
      <c r="AD1669" s="55"/>
      <c r="AE1669" s="55"/>
      <c r="AH1669" s="55"/>
      <c r="AI1669" s="55"/>
      <c r="AJ1669" s="55"/>
      <c r="AK1669" s="55"/>
      <c r="AL1669" s="55"/>
      <c r="AM1669" s="55"/>
      <c r="AN1669" s="55"/>
      <c r="AO1669" s="55"/>
      <c r="AP1669" s="55"/>
      <c r="AQ1669" s="55"/>
      <c r="AR1669" s="55"/>
      <c r="AS1669" s="55"/>
      <c r="AT1669" s="55"/>
      <c r="AU1669" s="55"/>
      <c r="AV1669" s="55"/>
      <c r="AW1669" s="55"/>
    </row>
    <row r="1670" spans="27:49" x14ac:dyDescent="0.25">
      <c r="AA1670" s="55"/>
      <c r="AB1670" s="55"/>
      <c r="AC1670" s="55"/>
      <c r="AD1670" s="55"/>
      <c r="AE1670" s="55"/>
      <c r="AH1670" s="55"/>
      <c r="AI1670" s="55"/>
      <c r="AJ1670" s="55"/>
      <c r="AK1670" s="55"/>
      <c r="AL1670" s="55"/>
      <c r="AM1670" s="55"/>
      <c r="AN1670" s="55"/>
      <c r="AO1670" s="55"/>
      <c r="AP1670" s="55"/>
      <c r="AQ1670" s="55"/>
      <c r="AR1670" s="55"/>
      <c r="AS1670" s="55"/>
      <c r="AT1670" s="55"/>
      <c r="AU1670" s="55"/>
      <c r="AV1670" s="55"/>
      <c r="AW1670" s="55"/>
    </row>
    <row r="1671" spans="27:49" x14ac:dyDescent="0.25">
      <c r="AA1671" s="55"/>
      <c r="AB1671" s="55"/>
      <c r="AC1671" s="55"/>
      <c r="AD1671" s="55"/>
      <c r="AE1671" s="55"/>
      <c r="AH1671" s="55"/>
      <c r="AI1671" s="55"/>
      <c r="AJ1671" s="55"/>
      <c r="AK1671" s="55"/>
      <c r="AL1671" s="55"/>
      <c r="AM1671" s="55"/>
      <c r="AN1671" s="55"/>
      <c r="AO1671" s="55"/>
      <c r="AP1671" s="55"/>
      <c r="AQ1671" s="55"/>
      <c r="AR1671" s="55"/>
      <c r="AS1671" s="55"/>
      <c r="AT1671" s="55"/>
      <c r="AU1671" s="55"/>
      <c r="AV1671" s="55"/>
      <c r="AW1671" s="55"/>
    </row>
    <row r="1672" spans="27:49" x14ac:dyDescent="0.25">
      <c r="AA1672" s="55"/>
      <c r="AB1672" s="55"/>
      <c r="AC1672" s="55"/>
      <c r="AD1672" s="55"/>
      <c r="AE1672" s="55"/>
      <c r="AH1672" s="55"/>
      <c r="AI1672" s="55"/>
      <c r="AJ1672" s="55"/>
      <c r="AK1672" s="55"/>
      <c r="AL1672" s="55"/>
      <c r="AM1672" s="55"/>
      <c r="AN1672" s="55"/>
      <c r="AO1672" s="55"/>
      <c r="AP1672" s="55"/>
      <c r="AQ1672" s="55"/>
      <c r="AR1672" s="55"/>
      <c r="AS1672" s="55"/>
      <c r="AT1672" s="55"/>
      <c r="AU1672" s="55"/>
      <c r="AV1672" s="55"/>
      <c r="AW1672" s="55"/>
    </row>
    <row r="1673" spans="27:49" x14ac:dyDescent="0.25">
      <c r="AA1673" s="55"/>
      <c r="AB1673" s="55"/>
      <c r="AC1673" s="55"/>
      <c r="AD1673" s="55"/>
      <c r="AE1673" s="55"/>
      <c r="AH1673" s="55"/>
      <c r="AI1673" s="55"/>
      <c r="AJ1673" s="55"/>
      <c r="AK1673" s="55"/>
      <c r="AL1673" s="55"/>
      <c r="AM1673" s="55"/>
      <c r="AN1673" s="55"/>
      <c r="AO1673" s="55"/>
      <c r="AP1673" s="55"/>
      <c r="AQ1673" s="55"/>
      <c r="AR1673" s="55"/>
      <c r="AS1673" s="55"/>
      <c r="AT1673" s="55"/>
      <c r="AU1673" s="55"/>
      <c r="AV1673" s="55"/>
      <c r="AW1673" s="55"/>
    </row>
    <row r="1674" spans="27:49" x14ac:dyDescent="0.25">
      <c r="AA1674" s="55"/>
      <c r="AB1674" s="55"/>
      <c r="AC1674" s="55"/>
      <c r="AD1674" s="55"/>
      <c r="AE1674" s="55"/>
      <c r="AH1674" s="55"/>
      <c r="AI1674" s="55"/>
      <c r="AJ1674" s="55"/>
      <c r="AK1674" s="55"/>
      <c r="AL1674" s="55"/>
      <c r="AM1674" s="55"/>
      <c r="AN1674" s="55"/>
      <c r="AO1674" s="55"/>
      <c r="AP1674" s="55"/>
      <c r="AQ1674" s="55"/>
      <c r="AR1674" s="55"/>
      <c r="AS1674" s="55"/>
      <c r="AT1674" s="55"/>
      <c r="AU1674" s="55"/>
      <c r="AV1674" s="55"/>
      <c r="AW1674" s="55"/>
    </row>
    <row r="1675" spans="27:49" x14ac:dyDescent="0.25">
      <c r="AA1675" s="55"/>
      <c r="AB1675" s="55"/>
      <c r="AC1675" s="55"/>
      <c r="AD1675" s="55"/>
      <c r="AE1675" s="55"/>
      <c r="AH1675" s="55"/>
      <c r="AI1675" s="55"/>
      <c r="AJ1675" s="55"/>
      <c r="AK1675" s="55"/>
      <c r="AL1675" s="55"/>
      <c r="AM1675" s="55"/>
      <c r="AN1675" s="55"/>
      <c r="AO1675" s="55"/>
      <c r="AP1675" s="55"/>
      <c r="AQ1675" s="55"/>
      <c r="AR1675" s="55"/>
      <c r="AS1675" s="55"/>
      <c r="AT1675" s="55"/>
      <c r="AU1675" s="55"/>
      <c r="AV1675" s="55"/>
      <c r="AW1675" s="55"/>
    </row>
    <row r="1676" spans="27:49" x14ac:dyDescent="0.25">
      <c r="AA1676" s="55"/>
      <c r="AB1676" s="55"/>
      <c r="AC1676" s="55"/>
      <c r="AD1676" s="55"/>
      <c r="AE1676" s="55"/>
      <c r="AH1676" s="55"/>
      <c r="AI1676" s="55"/>
      <c r="AJ1676" s="55"/>
      <c r="AK1676" s="55"/>
      <c r="AL1676" s="55"/>
      <c r="AM1676" s="55"/>
      <c r="AN1676" s="55"/>
      <c r="AO1676" s="55"/>
      <c r="AP1676" s="55"/>
      <c r="AQ1676" s="55"/>
      <c r="AR1676" s="55"/>
      <c r="AS1676" s="55"/>
      <c r="AT1676" s="55"/>
      <c r="AU1676" s="55"/>
      <c r="AV1676" s="55"/>
      <c r="AW1676" s="55"/>
    </row>
    <row r="1677" spans="27:49" x14ac:dyDescent="0.25">
      <c r="AA1677" s="55"/>
      <c r="AB1677" s="55"/>
      <c r="AC1677" s="55"/>
      <c r="AD1677" s="55"/>
      <c r="AE1677" s="55"/>
      <c r="AH1677" s="55"/>
      <c r="AI1677" s="55"/>
      <c r="AJ1677" s="55"/>
      <c r="AK1677" s="55"/>
      <c r="AL1677" s="55"/>
      <c r="AM1677" s="55"/>
      <c r="AN1677" s="55"/>
      <c r="AO1677" s="55"/>
      <c r="AP1677" s="55"/>
      <c r="AQ1677" s="55"/>
      <c r="AR1677" s="55"/>
      <c r="AS1677" s="55"/>
      <c r="AT1677" s="55"/>
      <c r="AU1677" s="55"/>
      <c r="AV1677" s="55"/>
      <c r="AW1677" s="55"/>
    </row>
    <row r="1678" spans="27:49" x14ac:dyDescent="0.25">
      <c r="AA1678" s="55"/>
      <c r="AB1678" s="55"/>
      <c r="AC1678" s="55"/>
      <c r="AD1678" s="55"/>
      <c r="AE1678" s="55"/>
      <c r="AH1678" s="55"/>
      <c r="AI1678" s="55"/>
      <c r="AJ1678" s="55"/>
      <c r="AK1678" s="55"/>
      <c r="AL1678" s="55"/>
      <c r="AM1678" s="55"/>
      <c r="AN1678" s="55"/>
      <c r="AO1678" s="55"/>
      <c r="AP1678" s="55"/>
      <c r="AQ1678" s="55"/>
      <c r="AR1678" s="55"/>
      <c r="AS1678" s="55"/>
      <c r="AT1678" s="55"/>
      <c r="AU1678" s="55"/>
      <c r="AV1678" s="55"/>
      <c r="AW1678" s="55"/>
    </row>
    <row r="1679" spans="27:49" x14ac:dyDescent="0.25">
      <c r="AA1679" s="55"/>
      <c r="AB1679" s="55"/>
      <c r="AC1679" s="55"/>
      <c r="AD1679" s="55"/>
      <c r="AE1679" s="55"/>
      <c r="AH1679" s="55"/>
      <c r="AI1679" s="55"/>
      <c r="AJ1679" s="55"/>
      <c r="AK1679" s="55"/>
      <c r="AL1679" s="55"/>
      <c r="AM1679" s="55"/>
      <c r="AN1679" s="55"/>
      <c r="AO1679" s="55"/>
      <c r="AP1679" s="55"/>
      <c r="AQ1679" s="55"/>
      <c r="AR1679" s="55"/>
      <c r="AS1679" s="55"/>
      <c r="AT1679" s="55"/>
      <c r="AU1679" s="55"/>
      <c r="AV1679" s="55"/>
      <c r="AW1679" s="55"/>
    </row>
    <row r="1680" spans="27:49" x14ac:dyDescent="0.25">
      <c r="AA1680" s="55"/>
      <c r="AB1680" s="55"/>
      <c r="AC1680" s="55"/>
      <c r="AD1680" s="55"/>
      <c r="AE1680" s="55"/>
      <c r="AH1680" s="55"/>
      <c r="AI1680" s="55"/>
      <c r="AJ1680" s="55"/>
      <c r="AK1680" s="55"/>
      <c r="AL1680" s="55"/>
      <c r="AM1680" s="55"/>
      <c r="AN1680" s="55"/>
      <c r="AO1680" s="55"/>
      <c r="AP1680" s="55"/>
      <c r="AQ1680" s="55"/>
      <c r="AR1680" s="55"/>
      <c r="AS1680" s="55"/>
      <c r="AT1680" s="55"/>
      <c r="AU1680" s="55"/>
      <c r="AV1680" s="55"/>
      <c r="AW1680" s="55"/>
    </row>
    <row r="1681" spans="27:49" x14ac:dyDescent="0.25">
      <c r="AA1681" s="55"/>
      <c r="AB1681" s="55"/>
      <c r="AC1681" s="55"/>
      <c r="AD1681" s="55"/>
      <c r="AE1681" s="55"/>
      <c r="AH1681" s="55"/>
      <c r="AI1681" s="55"/>
      <c r="AJ1681" s="55"/>
      <c r="AK1681" s="55"/>
      <c r="AL1681" s="55"/>
      <c r="AM1681" s="55"/>
      <c r="AN1681" s="55"/>
      <c r="AO1681" s="55"/>
      <c r="AP1681" s="55"/>
      <c r="AQ1681" s="55"/>
      <c r="AR1681" s="55"/>
      <c r="AS1681" s="55"/>
      <c r="AT1681" s="55"/>
      <c r="AU1681" s="55"/>
      <c r="AV1681" s="55"/>
      <c r="AW1681" s="55"/>
    </row>
    <row r="1682" spans="27:49" x14ac:dyDescent="0.25">
      <c r="AA1682" s="55"/>
      <c r="AB1682" s="55"/>
      <c r="AC1682" s="55"/>
      <c r="AD1682" s="55"/>
      <c r="AE1682" s="55"/>
      <c r="AH1682" s="55"/>
      <c r="AI1682" s="55"/>
      <c r="AJ1682" s="55"/>
      <c r="AK1682" s="55"/>
      <c r="AL1682" s="55"/>
      <c r="AM1682" s="55"/>
      <c r="AN1682" s="55"/>
      <c r="AO1682" s="55"/>
      <c r="AP1682" s="55"/>
      <c r="AQ1682" s="55"/>
      <c r="AR1682" s="55"/>
      <c r="AS1682" s="55"/>
      <c r="AT1682" s="55"/>
      <c r="AU1682" s="55"/>
      <c r="AV1682" s="55"/>
      <c r="AW1682" s="55"/>
    </row>
    <row r="1683" spans="27:49" x14ac:dyDescent="0.25">
      <c r="AA1683" s="55"/>
      <c r="AB1683" s="55"/>
      <c r="AC1683" s="55"/>
      <c r="AD1683" s="55"/>
      <c r="AE1683" s="55"/>
      <c r="AH1683" s="55"/>
      <c r="AI1683" s="55"/>
      <c r="AJ1683" s="55"/>
      <c r="AK1683" s="55"/>
      <c r="AL1683" s="55"/>
      <c r="AM1683" s="55"/>
      <c r="AN1683" s="55"/>
      <c r="AO1683" s="55"/>
      <c r="AP1683" s="55"/>
      <c r="AQ1683" s="55"/>
      <c r="AR1683" s="55"/>
      <c r="AS1683" s="55"/>
      <c r="AT1683" s="55"/>
      <c r="AU1683" s="55"/>
      <c r="AV1683" s="55"/>
      <c r="AW1683" s="55"/>
    </row>
    <row r="1684" spans="27:49" x14ac:dyDescent="0.25">
      <c r="AA1684" s="55"/>
      <c r="AB1684" s="55"/>
      <c r="AC1684" s="55"/>
      <c r="AD1684" s="55"/>
      <c r="AE1684" s="55"/>
      <c r="AH1684" s="55"/>
      <c r="AI1684" s="55"/>
      <c r="AJ1684" s="55"/>
      <c r="AK1684" s="55"/>
      <c r="AL1684" s="55"/>
      <c r="AM1684" s="55"/>
      <c r="AN1684" s="55"/>
      <c r="AO1684" s="55"/>
      <c r="AP1684" s="55"/>
      <c r="AQ1684" s="55"/>
      <c r="AR1684" s="55"/>
      <c r="AS1684" s="55"/>
      <c r="AT1684" s="55"/>
      <c r="AU1684" s="55"/>
      <c r="AV1684" s="55"/>
      <c r="AW1684" s="55"/>
    </row>
    <row r="1685" spans="27:49" x14ac:dyDescent="0.25">
      <c r="AA1685" s="55"/>
      <c r="AB1685" s="55"/>
      <c r="AC1685" s="55"/>
      <c r="AD1685" s="55"/>
      <c r="AE1685" s="55"/>
      <c r="AH1685" s="55"/>
      <c r="AI1685" s="55"/>
      <c r="AJ1685" s="55"/>
      <c r="AK1685" s="55"/>
      <c r="AL1685" s="55"/>
      <c r="AM1685" s="55"/>
      <c r="AN1685" s="55"/>
      <c r="AO1685" s="55"/>
      <c r="AP1685" s="55"/>
      <c r="AQ1685" s="55"/>
      <c r="AR1685" s="55"/>
      <c r="AS1685" s="55"/>
      <c r="AT1685" s="55"/>
      <c r="AU1685" s="55"/>
      <c r="AV1685" s="55"/>
      <c r="AW1685" s="55"/>
    </row>
    <row r="1686" spans="27:49" x14ac:dyDescent="0.25">
      <c r="AA1686" s="55"/>
      <c r="AB1686" s="55"/>
      <c r="AC1686" s="55"/>
      <c r="AD1686" s="55"/>
      <c r="AE1686" s="55"/>
      <c r="AH1686" s="55"/>
      <c r="AI1686" s="55"/>
      <c r="AJ1686" s="55"/>
      <c r="AK1686" s="55"/>
      <c r="AL1686" s="55"/>
      <c r="AM1686" s="55"/>
      <c r="AN1686" s="55"/>
      <c r="AO1686" s="55"/>
      <c r="AP1686" s="55"/>
      <c r="AQ1686" s="55"/>
      <c r="AR1686" s="55"/>
      <c r="AS1686" s="55"/>
      <c r="AT1686" s="55"/>
      <c r="AU1686" s="55"/>
      <c r="AV1686" s="55"/>
      <c r="AW1686" s="55"/>
    </row>
    <row r="1687" spans="27:49" x14ac:dyDescent="0.25">
      <c r="AA1687" s="55"/>
      <c r="AB1687" s="55"/>
      <c r="AC1687" s="55"/>
      <c r="AD1687" s="55"/>
      <c r="AE1687" s="55"/>
      <c r="AH1687" s="55"/>
      <c r="AI1687" s="55"/>
      <c r="AJ1687" s="55"/>
      <c r="AK1687" s="55"/>
      <c r="AL1687" s="55"/>
      <c r="AM1687" s="55"/>
      <c r="AN1687" s="55"/>
      <c r="AO1687" s="55"/>
      <c r="AP1687" s="55"/>
      <c r="AQ1687" s="55"/>
      <c r="AR1687" s="55"/>
      <c r="AS1687" s="55"/>
      <c r="AT1687" s="55"/>
      <c r="AU1687" s="55"/>
      <c r="AV1687" s="55"/>
      <c r="AW1687" s="55"/>
    </row>
    <row r="1688" spans="27:49" x14ac:dyDescent="0.25">
      <c r="AA1688" s="55"/>
      <c r="AB1688" s="55"/>
      <c r="AC1688" s="55"/>
      <c r="AD1688" s="55"/>
      <c r="AE1688" s="55"/>
      <c r="AH1688" s="55"/>
      <c r="AI1688" s="55"/>
      <c r="AJ1688" s="55"/>
      <c r="AK1688" s="55"/>
      <c r="AL1688" s="55"/>
      <c r="AM1688" s="55"/>
      <c r="AN1688" s="55"/>
      <c r="AO1688" s="55"/>
      <c r="AP1688" s="55"/>
      <c r="AQ1688" s="55"/>
      <c r="AR1688" s="55"/>
      <c r="AS1688" s="55"/>
      <c r="AT1688" s="55"/>
      <c r="AU1688" s="55"/>
      <c r="AV1688" s="55"/>
      <c r="AW1688" s="55"/>
    </row>
    <row r="1689" spans="27:49" x14ac:dyDescent="0.25">
      <c r="AA1689" s="55"/>
      <c r="AB1689" s="55"/>
      <c r="AC1689" s="55"/>
      <c r="AD1689" s="55"/>
      <c r="AE1689" s="55"/>
      <c r="AH1689" s="55"/>
      <c r="AI1689" s="55"/>
      <c r="AJ1689" s="55"/>
      <c r="AK1689" s="55"/>
      <c r="AL1689" s="55"/>
      <c r="AM1689" s="55"/>
      <c r="AN1689" s="55"/>
      <c r="AO1689" s="55"/>
      <c r="AP1689" s="55"/>
      <c r="AQ1689" s="55"/>
      <c r="AR1689" s="55"/>
      <c r="AS1689" s="55"/>
      <c r="AT1689" s="55"/>
      <c r="AU1689" s="55"/>
      <c r="AV1689" s="55"/>
      <c r="AW1689" s="55"/>
    </row>
    <row r="1690" spans="27:49" x14ac:dyDescent="0.25">
      <c r="AA1690" s="55"/>
      <c r="AB1690" s="55"/>
      <c r="AC1690" s="55"/>
      <c r="AD1690" s="55"/>
      <c r="AE1690" s="55"/>
      <c r="AH1690" s="55"/>
      <c r="AI1690" s="55"/>
      <c r="AJ1690" s="55"/>
      <c r="AK1690" s="55"/>
      <c r="AL1690" s="55"/>
      <c r="AM1690" s="55"/>
      <c r="AN1690" s="55"/>
      <c r="AO1690" s="55"/>
      <c r="AP1690" s="55"/>
      <c r="AQ1690" s="55"/>
      <c r="AR1690" s="55"/>
      <c r="AS1690" s="55"/>
      <c r="AT1690" s="55"/>
      <c r="AU1690" s="55"/>
      <c r="AV1690" s="55"/>
      <c r="AW1690" s="55"/>
    </row>
    <row r="1691" spans="27:49" x14ac:dyDescent="0.25">
      <c r="AA1691" s="55"/>
      <c r="AB1691" s="55"/>
      <c r="AC1691" s="55"/>
      <c r="AD1691" s="55"/>
      <c r="AE1691" s="55"/>
      <c r="AH1691" s="55"/>
      <c r="AI1691" s="55"/>
      <c r="AJ1691" s="55"/>
      <c r="AK1691" s="55"/>
      <c r="AL1691" s="55"/>
      <c r="AM1691" s="55"/>
      <c r="AN1691" s="55"/>
      <c r="AO1691" s="55"/>
      <c r="AP1691" s="55"/>
      <c r="AQ1691" s="55"/>
      <c r="AR1691" s="55"/>
      <c r="AS1691" s="55"/>
      <c r="AT1691" s="55"/>
      <c r="AU1691" s="55"/>
      <c r="AV1691" s="55"/>
      <c r="AW1691" s="55"/>
    </row>
    <row r="1692" spans="27:49" x14ac:dyDescent="0.25">
      <c r="AA1692" s="55"/>
      <c r="AB1692" s="55"/>
      <c r="AC1692" s="55"/>
      <c r="AD1692" s="55"/>
      <c r="AE1692" s="55"/>
      <c r="AH1692" s="55"/>
      <c r="AI1692" s="55"/>
      <c r="AJ1692" s="55"/>
      <c r="AK1692" s="55"/>
      <c r="AL1692" s="55"/>
      <c r="AM1692" s="55"/>
      <c r="AN1692" s="55"/>
      <c r="AO1692" s="55"/>
      <c r="AP1692" s="55"/>
      <c r="AQ1692" s="55"/>
      <c r="AR1692" s="55"/>
      <c r="AS1692" s="55"/>
      <c r="AT1692" s="55"/>
      <c r="AU1692" s="55"/>
      <c r="AV1692" s="55"/>
      <c r="AW1692" s="55"/>
    </row>
    <row r="1693" spans="27:49" x14ac:dyDescent="0.25">
      <c r="AA1693" s="55"/>
      <c r="AB1693" s="55"/>
      <c r="AC1693" s="55"/>
      <c r="AD1693" s="55"/>
      <c r="AE1693" s="55"/>
      <c r="AH1693" s="55"/>
      <c r="AI1693" s="55"/>
      <c r="AJ1693" s="55"/>
      <c r="AK1693" s="55"/>
      <c r="AL1693" s="55"/>
      <c r="AM1693" s="55"/>
      <c r="AN1693" s="55"/>
      <c r="AO1693" s="55"/>
      <c r="AP1693" s="55"/>
      <c r="AQ1693" s="55"/>
      <c r="AR1693" s="55"/>
      <c r="AS1693" s="55"/>
      <c r="AT1693" s="55"/>
      <c r="AU1693" s="55"/>
      <c r="AV1693" s="55"/>
      <c r="AW1693" s="55"/>
    </row>
    <row r="1694" spans="27:49" x14ac:dyDescent="0.25">
      <c r="AA1694" s="55"/>
      <c r="AB1694" s="55"/>
      <c r="AC1694" s="55"/>
      <c r="AD1694" s="55"/>
      <c r="AE1694" s="55"/>
      <c r="AH1694" s="55"/>
      <c r="AI1694" s="55"/>
      <c r="AJ1694" s="55"/>
      <c r="AK1694" s="55"/>
      <c r="AL1694" s="55"/>
      <c r="AM1694" s="55"/>
      <c r="AN1694" s="55"/>
      <c r="AO1694" s="55"/>
      <c r="AP1694" s="55"/>
      <c r="AQ1694" s="55"/>
      <c r="AR1694" s="55"/>
      <c r="AS1694" s="55"/>
      <c r="AT1694" s="55"/>
      <c r="AU1694" s="55"/>
      <c r="AV1694" s="55"/>
      <c r="AW1694" s="55"/>
    </row>
    <row r="1695" spans="27:49" x14ac:dyDescent="0.25">
      <c r="AA1695" s="55"/>
      <c r="AB1695" s="55"/>
      <c r="AC1695" s="55"/>
      <c r="AD1695" s="55"/>
      <c r="AE1695" s="55"/>
      <c r="AH1695" s="55"/>
      <c r="AI1695" s="55"/>
      <c r="AJ1695" s="55"/>
      <c r="AK1695" s="55"/>
      <c r="AL1695" s="55"/>
      <c r="AM1695" s="55"/>
      <c r="AN1695" s="55"/>
      <c r="AO1695" s="55"/>
      <c r="AP1695" s="55"/>
      <c r="AQ1695" s="55"/>
      <c r="AR1695" s="55"/>
      <c r="AS1695" s="55"/>
      <c r="AT1695" s="55"/>
      <c r="AU1695" s="55"/>
      <c r="AV1695" s="55"/>
      <c r="AW1695" s="55"/>
    </row>
    <row r="1696" spans="27:49" x14ac:dyDescent="0.25">
      <c r="AA1696" s="55"/>
      <c r="AB1696" s="55"/>
      <c r="AC1696" s="55"/>
      <c r="AD1696" s="55"/>
      <c r="AE1696" s="55"/>
      <c r="AH1696" s="55"/>
      <c r="AI1696" s="55"/>
      <c r="AJ1696" s="55"/>
      <c r="AK1696" s="55"/>
      <c r="AL1696" s="55"/>
      <c r="AM1696" s="55"/>
      <c r="AN1696" s="55"/>
      <c r="AO1696" s="55"/>
      <c r="AP1696" s="55"/>
      <c r="AQ1696" s="55"/>
      <c r="AR1696" s="55"/>
      <c r="AS1696" s="55"/>
      <c r="AT1696" s="55"/>
      <c r="AU1696" s="55"/>
      <c r="AV1696" s="55"/>
      <c r="AW1696" s="55"/>
    </row>
    <row r="1697" spans="27:49" x14ac:dyDescent="0.25">
      <c r="AA1697" s="55"/>
      <c r="AB1697" s="55"/>
      <c r="AC1697" s="55"/>
      <c r="AD1697" s="55"/>
      <c r="AE1697" s="55"/>
      <c r="AH1697" s="55"/>
      <c r="AI1697" s="55"/>
      <c r="AJ1697" s="55"/>
      <c r="AK1697" s="55"/>
      <c r="AL1697" s="55"/>
      <c r="AM1697" s="55"/>
      <c r="AN1697" s="55"/>
      <c r="AO1697" s="55"/>
      <c r="AP1697" s="55"/>
      <c r="AQ1697" s="55"/>
      <c r="AR1697" s="55"/>
      <c r="AS1697" s="55"/>
      <c r="AT1697" s="55"/>
      <c r="AU1697" s="55"/>
      <c r="AV1697" s="55"/>
      <c r="AW1697" s="55"/>
    </row>
    <row r="1698" spans="27:49" x14ac:dyDescent="0.25">
      <c r="AA1698" s="55"/>
      <c r="AB1698" s="55"/>
      <c r="AC1698" s="55"/>
      <c r="AD1698" s="55"/>
      <c r="AE1698" s="55"/>
      <c r="AH1698" s="55"/>
      <c r="AI1698" s="55"/>
      <c r="AJ1698" s="55"/>
      <c r="AK1698" s="55"/>
      <c r="AL1698" s="55"/>
      <c r="AM1698" s="55"/>
      <c r="AN1698" s="55"/>
      <c r="AO1698" s="55"/>
      <c r="AP1698" s="55"/>
      <c r="AQ1698" s="55"/>
      <c r="AR1698" s="55"/>
      <c r="AS1698" s="55"/>
      <c r="AT1698" s="55"/>
      <c r="AU1698" s="55"/>
      <c r="AV1698" s="55"/>
      <c r="AW1698" s="55"/>
    </row>
    <row r="1699" spans="27:49" x14ac:dyDescent="0.25">
      <c r="AA1699" s="55"/>
      <c r="AB1699" s="55"/>
      <c r="AC1699" s="55"/>
      <c r="AD1699" s="55"/>
      <c r="AE1699" s="55"/>
      <c r="AH1699" s="55"/>
      <c r="AI1699" s="55"/>
      <c r="AJ1699" s="55"/>
      <c r="AK1699" s="55"/>
      <c r="AL1699" s="55"/>
      <c r="AM1699" s="55"/>
      <c r="AN1699" s="55"/>
      <c r="AO1699" s="55"/>
      <c r="AP1699" s="55"/>
      <c r="AQ1699" s="55"/>
      <c r="AR1699" s="55"/>
      <c r="AS1699" s="55"/>
      <c r="AT1699" s="55"/>
      <c r="AU1699" s="55"/>
      <c r="AV1699" s="55"/>
      <c r="AW1699" s="55"/>
    </row>
    <row r="1700" spans="27:49" x14ac:dyDescent="0.25">
      <c r="AA1700" s="55"/>
      <c r="AB1700" s="55"/>
      <c r="AC1700" s="55"/>
      <c r="AD1700" s="55"/>
      <c r="AE1700" s="55"/>
      <c r="AH1700" s="55"/>
      <c r="AI1700" s="55"/>
      <c r="AJ1700" s="55"/>
      <c r="AK1700" s="55"/>
      <c r="AL1700" s="55"/>
      <c r="AM1700" s="55"/>
      <c r="AN1700" s="55"/>
      <c r="AO1700" s="55"/>
      <c r="AP1700" s="55"/>
      <c r="AQ1700" s="55"/>
      <c r="AR1700" s="55"/>
      <c r="AS1700" s="55"/>
      <c r="AT1700" s="55"/>
      <c r="AU1700" s="55"/>
      <c r="AV1700" s="55"/>
      <c r="AW1700" s="55"/>
    </row>
    <row r="1701" spans="27:49" x14ac:dyDescent="0.25">
      <c r="AA1701" s="55"/>
      <c r="AB1701" s="55"/>
      <c r="AC1701" s="55"/>
      <c r="AD1701" s="55"/>
      <c r="AE1701" s="55"/>
      <c r="AH1701" s="55"/>
      <c r="AI1701" s="55"/>
      <c r="AJ1701" s="55"/>
      <c r="AK1701" s="55"/>
      <c r="AL1701" s="55"/>
      <c r="AM1701" s="55"/>
      <c r="AN1701" s="55"/>
      <c r="AO1701" s="55"/>
      <c r="AP1701" s="55"/>
      <c r="AQ1701" s="55"/>
      <c r="AR1701" s="55"/>
      <c r="AS1701" s="55"/>
      <c r="AT1701" s="55"/>
      <c r="AU1701" s="55"/>
      <c r="AV1701" s="55"/>
      <c r="AW1701" s="55"/>
    </row>
    <row r="1702" spans="27:49" x14ac:dyDescent="0.25">
      <c r="AA1702" s="55"/>
      <c r="AB1702" s="55"/>
      <c r="AC1702" s="55"/>
      <c r="AD1702" s="55"/>
      <c r="AE1702" s="55"/>
      <c r="AH1702" s="55"/>
      <c r="AI1702" s="55"/>
      <c r="AJ1702" s="55"/>
      <c r="AK1702" s="55"/>
      <c r="AL1702" s="55"/>
      <c r="AM1702" s="55"/>
      <c r="AN1702" s="55"/>
      <c r="AO1702" s="55"/>
      <c r="AP1702" s="55"/>
      <c r="AQ1702" s="55"/>
      <c r="AR1702" s="55"/>
      <c r="AS1702" s="55"/>
      <c r="AT1702" s="55"/>
      <c r="AU1702" s="55"/>
      <c r="AV1702" s="55"/>
      <c r="AW1702" s="55"/>
    </row>
    <row r="1703" spans="27:49" x14ac:dyDescent="0.25">
      <c r="AA1703" s="55"/>
      <c r="AB1703" s="55"/>
      <c r="AC1703" s="55"/>
      <c r="AD1703" s="55"/>
      <c r="AE1703" s="55"/>
      <c r="AH1703" s="55"/>
      <c r="AI1703" s="55"/>
      <c r="AJ1703" s="55"/>
      <c r="AK1703" s="55"/>
      <c r="AL1703" s="55"/>
      <c r="AM1703" s="55"/>
      <c r="AN1703" s="55"/>
      <c r="AO1703" s="55"/>
      <c r="AP1703" s="55"/>
      <c r="AQ1703" s="55"/>
      <c r="AR1703" s="55"/>
      <c r="AS1703" s="55"/>
      <c r="AT1703" s="55"/>
      <c r="AU1703" s="55"/>
      <c r="AV1703" s="55"/>
      <c r="AW1703" s="55"/>
    </row>
    <row r="1704" spans="27:49" x14ac:dyDescent="0.25">
      <c r="AA1704" s="55"/>
      <c r="AB1704" s="55"/>
      <c r="AC1704" s="55"/>
      <c r="AD1704" s="55"/>
      <c r="AE1704" s="55"/>
      <c r="AH1704" s="55"/>
      <c r="AI1704" s="55"/>
      <c r="AJ1704" s="55"/>
      <c r="AK1704" s="55"/>
      <c r="AL1704" s="55"/>
      <c r="AM1704" s="55"/>
      <c r="AN1704" s="55"/>
      <c r="AO1704" s="55"/>
      <c r="AP1704" s="55"/>
      <c r="AQ1704" s="55"/>
      <c r="AR1704" s="55"/>
      <c r="AS1704" s="55"/>
      <c r="AT1704" s="55"/>
      <c r="AU1704" s="55"/>
      <c r="AV1704" s="55"/>
      <c r="AW1704" s="55"/>
    </row>
    <row r="1705" spans="27:49" x14ac:dyDescent="0.25">
      <c r="AA1705" s="55"/>
      <c r="AB1705" s="55"/>
      <c r="AC1705" s="55"/>
      <c r="AD1705" s="55"/>
      <c r="AE1705" s="55"/>
      <c r="AH1705" s="55"/>
      <c r="AI1705" s="55"/>
      <c r="AJ1705" s="55"/>
      <c r="AK1705" s="55"/>
      <c r="AL1705" s="55"/>
      <c r="AM1705" s="55"/>
      <c r="AN1705" s="55"/>
      <c r="AO1705" s="55"/>
      <c r="AP1705" s="55"/>
      <c r="AQ1705" s="55"/>
      <c r="AR1705" s="55"/>
      <c r="AS1705" s="55"/>
      <c r="AT1705" s="55"/>
      <c r="AU1705" s="55"/>
      <c r="AV1705" s="55"/>
      <c r="AW1705" s="55"/>
    </row>
    <row r="1706" spans="27:49" x14ac:dyDescent="0.25">
      <c r="AA1706" s="55"/>
      <c r="AB1706" s="55"/>
      <c r="AC1706" s="55"/>
      <c r="AD1706" s="55"/>
      <c r="AE1706" s="55"/>
      <c r="AH1706" s="55"/>
      <c r="AI1706" s="55"/>
      <c r="AJ1706" s="55"/>
      <c r="AK1706" s="55"/>
      <c r="AL1706" s="55"/>
      <c r="AM1706" s="55"/>
      <c r="AN1706" s="55"/>
      <c r="AO1706" s="55"/>
      <c r="AP1706" s="55"/>
      <c r="AQ1706" s="55"/>
      <c r="AR1706" s="55"/>
      <c r="AS1706" s="55"/>
      <c r="AT1706" s="55"/>
      <c r="AU1706" s="55"/>
      <c r="AV1706" s="55"/>
      <c r="AW1706" s="55"/>
    </row>
    <row r="1707" spans="27:49" x14ac:dyDescent="0.25">
      <c r="AA1707" s="55"/>
      <c r="AB1707" s="55"/>
      <c r="AC1707" s="55"/>
      <c r="AD1707" s="55"/>
      <c r="AE1707" s="55"/>
      <c r="AH1707" s="55"/>
      <c r="AI1707" s="55"/>
      <c r="AJ1707" s="55"/>
      <c r="AK1707" s="55"/>
      <c r="AL1707" s="55"/>
      <c r="AM1707" s="55"/>
      <c r="AN1707" s="55"/>
      <c r="AO1707" s="55"/>
      <c r="AP1707" s="55"/>
      <c r="AQ1707" s="55"/>
      <c r="AR1707" s="55"/>
      <c r="AS1707" s="55"/>
      <c r="AT1707" s="55"/>
      <c r="AU1707" s="55"/>
      <c r="AV1707" s="55"/>
      <c r="AW1707" s="55"/>
    </row>
    <row r="1708" spans="27:49" x14ac:dyDescent="0.25">
      <c r="AA1708" s="55"/>
      <c r="AB1708" s="55"/>
      <c r="AC1708" s="55"/>
      <c r="AD1708" s="55"/>
      <c r="AE1708" s="55"/>
      <c r="AH1708" s="55"/>
      <c r="AI1708" s="55"/>
      <c r="AJ1708" s="55"/>
      <c r="AK1708" s="55"/>
      <c r="AL1708" s="55"/>
      <c r="AM1708" s="55"/>
      <c r="AN1708" s="55"/>
      <c r="AO1708" s="55"/>
      <c r="AP1708" s="55"/>
      <c r="AQ1708" s="55"/>
      <c r="AR1708" s="55"/>
      <c r="AS1708" s="55"/>
      <c r="AT1708" s="55"/>
      <c r="AU1708" s="55"/>
      <c r="AV1708" s="55"/>
      <c r="AW1708" s="55"/>
    </row>
    <row r="1709" spans="27:49" x14ac:dyDescent="0.25">
      <c r="AA1709" s="55"/>
      <c r="AB1709" s="55"/>
      <c r="AC1709" s="55"/>
      <c r="AD1709" s="55"/>
      <c r="AE1709" s="55"/>
      <c r="AH1709" s="55"/>
      <c r="AI1709" s="55"/>
      <c r="AJ1709" s="55"/>
      <c r="AK1709" s="55"/>
      <c r="AL1709" s="55"/>
      <c r="AM1709" s="55"/>
      <c r="AN1709" s="55"/>
      <c r="AO1709" s="55"/>
      <c r="AP1709" s="55"/>
      <c r="AQ1709" s="55"/>
      <c r="AR1709" s="55"/>
      <c r="AS1709" s="55"/>
      <c r="AT1709" s="55"/>
      <c r="AU1709" s="55"/>
      <c r="AV1709" s="55"/>
      <c r="AW1709" s="55"/>
    </row>
    <row r="1710" spans="27:49" x14ac:dyDescent="0.25">
      <c r="AA1710" s="55"/>
      <c r="AB1710" s="55"/>
      <c r="AC1710" s="55"/>
      <c r="AD1710" s="55"/>
      <c r="AE1710" s="55"/>
      <c r="AH1710" s="55"/>
      <c r="AI1710" s="55"/>
      <c r="AJ1710" s="55"/>
      <c r="AK1710" s="55"/>
      <c r="AL1710" s="55"/>
      <c r="AM1710" s="55"/>
      <c r="AN1710" s="55"/>
      <c r="AO1710" s="55"/>
      <c r="AP1710" s="55"/>
      <c r="AQ1710" s="55"/>
      <c r="AR1710" s="55"/>
      <c r="AS1710" s="55"/>
      <c r="AT1710" s="55"/>
      <c r="AU1710" s="55"/>
      <c r="AV1710" s="55"/>
      <c r="AW1710" s="55"/>
    </row>
    <row r="1711" spans="27:49" x14ac:dyDescent="0.25">
      <c r="AA1711" s="55"/>
      <c r="AB1711" s="55"/>
      <c r="AC1711" s="55"/>
      <c r="AD1711" s="55"/>
      <c r="AE1711" s="55"/>
      <c r="AH1711" s="55"/>
      <c r="AI1711" s="55"/>
      <c r="AJ1711" s="55"/>
      <c r="AK1711" s="55"/>
      <c r="AL1711" s="55"/>
      <c r="AM1711" s="55"/>
      <c r="AN1711" s="55"/>
      <c r="AO1711" s="55"/>
      <c r="AP1711" s="55"/>
      <c r="AQ1711" s="55"/>
      <c r="AR1711" s="55"/>
      <c r="AS1711" s="55"/>
      <c r="AT1711" s="55"/>
      <c r="AU1711" s="55"/>
      <c r="AV1711" s="55"/>
      <c r="AW1711" s="55"/>
    </row>
    <row r="1712" spans="27:49" x14ac:dyDescent="0.25">
      <c r="AA1712" s="55"/>
      <c r="AB1712" s="55"/>
      <c r="AC1712" s="55"/>
      <c r="AD1712" s="55"/>
      <c r="AE1712" s="55"/>
      <c r="AH1712" s="55"/>
      <c r="AI1712" s="55"/>
      <c r="AJ1712" s="55"/>
      <c r="AK1712" s="55"/>
      <c r="AL1712" s="55"/>
      <c r="AM1712" s="55"/>
      <c r="AN1712" s="55"/>
      <c r="AO1712" s="55"/>
      <c r="AP1712" s="55"/>
      <c r="AQ1712" s="55"/>
      <c r="AR1712" s="55"/>
      <c r="AS1712" s="55"/>
      <c r="AT1712" s="55"/>
      <c r="AU1712" s="55"/>
      <c r="AV1712" s="55"/>
      <c r="AW1712" s="55"/>
    </row>
    <row r="1713" spans="27:49" x14ac:dyDescent="0.25">
      <c r="AA1713" s="55"/>
      <c r="AB1713" s="55"/>
      <c r="AC1713" s="55"/>
      <c r="AD1713" s="55"/>
      <c r="AE1713" s="55"/>
      <c r="AH1713" s="55"/>
      <c r="AI1713" s="55"/>
      <c r="AJ1713" s="55"/>
      <c r="AK1713" s="55"/>
      <c r="AL1713" s="55"/>
      <c r="AM1713" s="55"/>
      <c r="AN1713" s="55"/>
      <c r="AO1713" s="55"/>
      <c r="AP1713" s="55"/>
      <c r="AQ1713" s="55"/>
      <c r="AR1713" s="55"/>
      <c r="AS1713" s="55"/>
      <c r="AT1713" s="55"/>
      <c r="AU1713" s="55"/>
      <c r="AV1713" s="55"/>
      <c r="AW1713" s="55"/>
    </row>
    <row r="1714" spans="27:49" x14ac:dyDescent="0.25">
      <c r="AA1714" s="55"/>
      <c r="AB1714" s="55"/>
      <c r="AC1714" s="55"/>
      <c r="AD1714" s="55"/>
      <c r="AE1714" s="55"/>
      <c r="AH1714" s="55"/>
      <c r="AI1714" s="55"/>
      <c r="AJ1714" s="55"/>
      <c r="AK1714" s="55"/>
      <c r="AL1714" s="55"/>
      <c r="AM1714" s="55"/>
      <c r="AN1714" s="55"/>
      <c r="AO1714" s="55"/>
      <c r="AP1714" s="55"/>
      <c r="AQ1714" s="55"/>
      <c r="AR1714" s="55"/>
      <c r="AS1714" s="55"/>
      <c r="AT1714" s="55"/>
      <c r="AU1714" s="55"/>
      <c r="AV1714" s="55"/>
      <c r="AW1714" s="55"/>
    </row>
    <row r="1715" spans="27:49" x14ac:dyDescent="0.25">
      <c r="AA1715" s="55"/>
      <c r="AB1715" s="55"/>
      <c r="AC1715" s="55"/>
      <c r="AD1715" s="55"/>
      <c r="AE1715" s="55"/>
      <c r="AH1715" s="55"/>
      <c r="AI1715" s="55"/>
      <c r="AJ1715" s="55"/>
      <c r="AK1715" s="55"/>
      <c r="AL1715" s="55"/>
      <c r="AM1715" s="55"/>
      <c r="AN1715" s="55"/>
      <c r="AO1715" s="55"/>
      <c r="AP1715" s="55"/>
      <c r="AQ1715" s="55"/>
      <c r="AR1715" s="55"/>
      <c r="AS1715" s="55"/>
      <c r="AT1715" s="55"/>
      <c r="AU1715" s="55"/>
      <c r="AV1715" s="55"/>
      <c r="AW1715" s="55"/>
    </row>
    <row r="1716" spans="27:49" x14ac:dyDescent="0.25">
      <c r="AA1716" s="55"/>
      <c r="AB1716" s="55"/>
      <c r="AC1716" s="55"/>
      <c r="AD1716" s="55"/>
      <c r="AE1716" s="55"/>
      <c r="AH1716" s="55"/>
      <c r="AI1716" s="55"/>
      <c r="AJ1716" s="55"/>
      <c r="AK1716" s="55"/>
      <c r="AL1716" s="55"/>
      <c r="AM1716" s="55"/>
      <c r="AN1716" s="55"/>
      <c r="AO1716" s="55"/>
      <c r="AP1716" s="55"/>
      <c r="AQ1716" s="55"/>
      <c r="AR1716" s="55"/>
      <c r="AS1716" s="55"/>
      <c r="AT1716" s="55"/>
      <c r="AU1716" s="55"/>
      <c r="AV1716" s="55"/>
      <c r="AW1716" s="55"/>
    </row>
    <row r="1717" spans="27:49" x14ac:dyDescent="0.25">
      <c r="AA1717" s="55"/>
      <c r="AB1717" s="55"/>
      <c r="AC1717" s="55"/>
      <c r="AD1717" s="55"/>
      <c r="AE1717" s="55"/>
      <c r="AH1717" s="55"/>
      <c r="AI1717" s="55"/>
      <c r="AJ1717" s="55"/>
      <c r="AK1717" s="55"/>
      <c r="AL1717" s="55"/>
      <c r="AM1717" s="55"/>
      <c r="AN1717" s="55"/>
      <c r="AO1717" s="55"/>
      <c r="AP1717" s="55"/>
      <c r="AQ1717" s="55"/>
      <c r="AR1717" s="55"/>
      <c r="AS1717" s="55"/>
      <c r="AT1717" s="55"/>
      <c r="AU1717" s="55"/>
      <c r="AV1717" s="55"/>
      <c r="AW1717" s="55"/>
    </row>
    <row r="1718" spans="27:49" x14ac:dyDescent="0.25">
      <c r="AA1718" s="55"/>
      <c r="AB1718" s="55"/>
      <c r="AC1718" s="55"/>
      <c r="AD1718" s="55"/>
      <c r="AE1718" s="55"/>
      <c r="AH1718" s="55"/>
      <c r="AI1718" s="55"/>
      <c r="AJ1718" s="55"/>
      <c r="AK1718" s="55"/>
      <c r="AL1718" s="55"/>
      <c r="AM1718" s="55"/>
      <c r="AN1718" s="55"/>
      <c r="AO1718" s="55"/>
      <c r="AP1718" s="55"/>
      <c r="AQ1718" s="55"/>
      <c r="AR1718" s="55"/>
      <c r="AS1718" s="55"/>
      <c r="AT1718" s="55"/>
      <c r="AU1718" s="55"/>
      <c r="AV1718" s="55"/>
      <c r="AW1718" s="55"/>
    </row>
    <row r="1719" spans="27:49" x14ac:dyDescent="0.25">
      <c r="AA1719" s="55"/>
      <c r="AB1719" s="55"/>
      <c r="AC1719" s="55"/>
      <c r="AD1719" s="55"/>
      <c r="AE1719" s="55"/>
      <c r="AH1719" s="55"/>
      <c r="AI1719" s="55"/>
      <c r="AJ1719" s="55"/>
      <c r="AK1719" s="55"/>
      <c r="AL1719" s="55"/>
      <c r="AM1719" s="55"/>
      <c r="AN1719" s="55"/>
      <c r="AO1719" s="55"/>
      <c r="AP1719" s="55"/>
      <c r="AQ1719" s="55"/>
      <c r="AR1719" s="55"/>
      <c r="AS1719" s="55"/>
      <c r="AT1719" s="55"/>
      <c r="AU1719" s="55"/>
      <c r="AV1719" s="55"/>
      <c r="AW1719" s="55"/>
    </row>
    <row r="1720" spans="27:49" x14ac:dyDescent="0.25">
      <c r="AA1720" s="55"/>
      <c r="AB1720" s="55"/>
      <c r="AC1720" s="55"/>
      <c r="AD1720" s="55"/>
      <c r="AE1720" s="55"/>
      <c r="AH1720" s="55"/>
      <c r="AI1720" s="55"/>
      <c r="AJ1720" s="55"/>
      <c r="AK1720" s="55"/>
      <c r="AL1720" s="55"/>
      <c r="AM1720" s="55"/>
      <c r="AN1720" s="55"/>
      <c r="AO1720" s="55"/>
      <c r="AP1720" s="55"/>
      <c r="AQ1720" s="55"/>
      <c r="AR1720" s="55"/>
      <c r="AS1720" s="55"/>
      <c r="AT1720" s="55"/>
      <c r="AU1720" s="55"/>
      <c r="AV1720" s="55"/>
      <c r="AW1720" s="55"/>
    </row>
    <row r="1721" spans="27:49" x14ac:dyDescent="0.25">
      <c r="AA1721" s="55"/>
      <c r="AB1721" s="55"/>
      <c r="AC1721" s="55"/>
      <c r="AD1721" s="55"/>
      <c r="AE1721" s="55"/>
      <c r="AH1721" s="55"/>
      <c r="AI1721" s="55"/>
      <c r="AJ1721" s="55"/>
      <c r="AK1721" s="55"/>
      <c r="AL1721" s="55"/>
      <c r="AM1721" s="55"/>
      <c r="AN1721" s="55"/>
      <c r="AO1721" s="55"/>
      <c r="AP1721" s="55"/>
      <c r="AQ1721" s="55"/>
      <c r="AR1721" s="55"/>
      <c r="AS1721" s="55"/>
      <c r="AT1721" s="55"/>
      <c r="AU1721" s="55"/>
      <c r="AV1721" s="55"/>
      <c r="AW1721" s="55"/>
    </row>
    <row r="1722" spans="27:49" x14ac:dyDescent="0.25">
      <c r="AA1722" s="55"/>
      <c r="AB1722" s="55"/>
      <c r="AC1722" s="55"/>
      <c r="AD1722" s="55"/>
      <c r="AE1722" s="55"/>
      <c r="AH1722" s="55"/>
      <c r="AI1722" s="55"/>
      <c r="AJ1722" s="55"/>
      <c r="AK1722" s="55"/>
      <c r="AL1722" s="55"/>
      <c r="AM1722" s="55"/>
      <c r="AN1722" s="55"/>
      <c r="AO1722" s="55"/>
      <c r="AP1722" s="55"/>
      <c r="AQ1722" s="55"/>
      <c r="AR1722" s="55"/>
      <c r="AS1722" s="55"/>
      <c r="AT1722" s="55"/>
      <c r="AU1722" s="55"/>
      <c r="AV1722" s="55"/>
      <c r="AW1722" s="55"/>
    </row>
    <row r="1723" spans="27:49" x14ac:dyDescent="0.25">
      <c r="AA1723" s="55"/>
      <c r="AB1723" s="55"/>
      <c r="AC1723" s="55"/>
      <c r="AD1723" s="55"/>
      <c r="AE1723" s="55"/>
      <c r="AH1723" s="55"/>
      <c r="AI1723" s="55"/>
      <c r="AJ1723" s="55"/>
      <c r="AK1723" s="55"/>
      <c r="AL1723" s="55"/>
      <c r="AM1723" s="55"/>
      <c r="AN1723" s="55"/>
      <c r="AO1723" s="55"/>
      <c r="AP1723" s="55"/>
      <c r="AQ1723" s="55"/>
      <c r="AR1723" s="55"/>
      <c r="AS1723" s="55"/>
      <c r="AT1723" s="55"/>
      <c r="AU1723" s="55"/>
      <c r="AV1723" s="55"/>
      <c r="AW1723" s="55"/>
    </row>
    <row r="1724" spans="27:49" x14ac:dyDescent="0.25">
      <c r="AA1724" s="55"/>
      <c r="AB1724" s="55"/>
      <c r="AC1724" s="55"/>
      <c r="AD1724" s="55"/>
      <c r="AE1724" s="55"/>
      <c r="AH1724" s="55"/>
      <c r="AI1724" s="55"/>
      <c r="AJ1724" s="55"/>
      <c r="AK1724" s="55"/>
      <c r="AL1724" s="55"/>
      <c r="AM1724" s="55"/>
      <c r="AN1724" s="55"/>
      <c r="AO1724" s="55"/>
      <c r="AP1724" s="55"/>
      <c r="AQ1724" s="55"/>
      <c r="AR1724" s="55"/>
      <c r="AS1724" s="55"/>
      <c r="AT1724" s="55"/>
      <c r="AU1724" s="55"/>
      <c r="AV1724" s="55"/>
      <c r="AW1724" s="55"/>
    </row>
    <row r="1725" spans="27:49" x14ac:dyDescent="0.25">
      <c r="AA1725" s="55"/>
      <c r="AB1725" s="55"/>
      <c r="AC1725" s="55"/>
      <c r="AD1725" s="55"/>
      <c r="AE1725" s="55"/>
      <c r="AH1725" s="55"/>
      <c r="AI1725" s="55"/>
      <c r="AJ1725" s="55"/>
      <c r="AK1725" s="55"/>
      <c r="AL1725" s="55"/>
      <c r="AM1725" s="55"/>
      <c r="AN1725" s="55"/>
      <c r="AO1725" s="55"/>
      <c r="AP1725" s="55"/>
      <c r="AQ1725" s="55"/>
      <c r="AR1725" s="55"/>
      <c r="AS1725" s="55"/>
      <c r="AT1725" s="55"/>
      <c r="AU1725" s="55"/>
      <c r="AV1725" s="55"/>
      <c r="AW1725" s="55"/>
    </row>
    <row r="1726" spans="27:49" x14ac:dyDescent="0.25">
      <c r="AA1726" s="55"/>
      <c r="AB1726" s="55"/>
      <c r="AC1726" s="55"/>
      <c r="AD1726" s="55"/>
      <c r="AE1726" s="55"/>
      <c r="AH1726" s="55"/>
      <c r="AI1726" s="55"/>
      <c r="AJ1726" s="55"/>
      <c r="AK1726" s="55"/>
      <c r="AL1726" s="55"/>
      <c r="AM1726" s="55"/>
      <c r="AN1726" s="55"/>
      <c r="AO1726" s="55"/>
      <c r="AP1726" s="55"/>
      <c r="AQ1726" s="55"/>
      <c r="AR1726" s="55"/>
      <c r="AS1726" s="55"/>
      <c r="AT1726" s="55"/>
      <c r="AU1726" s="55"/>
      <c r="AV1726" s="55"/>
      <c r="AW1726" s="55"/>
    </row>
    <row r="1727" spans="27:49" x14ac:dyDescent="0.25">
      <c r="AA1727" s="55"/>
      <c r="AB1727" s="55"/>
      <c r="AC1727" s="55"/>
      <c r="AD1727" s="55"/>
      <c r="AE1727" s="55"/>
      <c r="AH1727" s="55"/>
      <c r="AI1727" s="55"/>
      <c r="AJ1727" s="55"/>
      <c r="AK1727" s="55"/>
      <c r="AL1727" s="55"/>
      <c r="AM1727" s="55"/>
      <c r="AN1727" s="55"/>
      <c r="AO1727" s="55"/>
      <c r="AP1727" s="55"/>
      <c r="AQ1727" s="55"/>
      <c r="AR1727" s="55"/>
      <c r="AS1727" s="55"/>
      <c r="AT1727" s="55"/>
      <c r="AU1727" s="55"/>
      <c r="AV1727" s="55"/>
      <c r="AW1727" s="55"/>
    </row>
    <row r="1728" spans="27:49" x14ac:dyDescent="0.25">
      <c r="AA1728" s="55"/>
      <c r="AB1728" s="55"/>
      <c r="AC1728" s="55"/>
      <c r="AD1728" s="55"/>
      <c r="AE1728" s="55"/>
      <c r="AH1728" s="55"/>
      <c r="AI1728" s="55"/>
      <c r="AJ1728" s="55"/>
      <c r="AK1728" s="55"/>
      <c r="AL1728" s="55"/>
      <c r="AM1728" s="55"/>
      <c r="AN1728" s="55"/>
      <c r="AO1728" s="55"/>
      <c r="AP1728" s="55"/>
      <c r="AQ1728" s="55"/>
      <c r="AR1728" s="55"/>
      <c r="AS1728" s="55"/>
      <c r="AT1728" s="55"/>
      <c r="AU1728" s="55"/>
      <c r="AV1728" s="55"/>
      <c r="AW1728" s="55"/>
    </row>
    <row r="1729" spans="27:49" x14ac:dyDescent="0.25">
      <c r="AA1729" s="55"/>
      <c r="AB1729" s="55"/>
      <c r="AC1729" s="55"/>
      <c r="AD1729" s="55"/>
      <c r="AE1729" s="55"/>
      <c r="AH1729" s="55"/>
      <c r="AI1729" s="55"/>
      <c r="AJ1729" s="55"/>
      <c r="AK1729" s="55"/>
      <c r="AL1729" s="55"/>
      <c r="AM1729" s="55"/>
      <c r="AN1729" s="55"/>
      <c r="AO1729" s="55"/>
      <c r="AP1729" s="55"/>
      <c r="AQ1729" s="55"/>
      <c r="AR1729" s="55"/>
      <c r="AS1729" s="55"/>
      <c r="AT1729" s="55"/>
      <c r="AU1729" s="55"/>
      <c r="AV1729" s="55"/>
      <c r="AW1729" s="55"/>
    </row>
    <row r="1730" spans="27:49" x14ac:dyDescent="0.25">
      <c r="AA1730" s="55"/>
      <c r="AB1730" s="55"/>
      <c r="AC1730" s="55"/>
      <c r="AD1730" s="55"/>
      <c r="AE1730" s="55"/>
      <c r="AH1730" s="55"/>
      <c r="AI1730" s="55"/>
      <c r="AJ1730" s="55"/>
      <c r="AK1730" s="55"/>
      <c r="AL1730" s="55"/>
      <c r="AM1730" s="55"/>
      <c r="AN1730" s="55"/>
      <c r="AO1730" s="55"/>
      <c r="AP1730" s="55"/>
      <c r="AQ1730" s="55"/>
      <c r="AR1730" s="55"/>
      <c r="AS1730" s="55"/>
      <c r="AT1730" s="55"/>
      <c r="AU1730" s="55"/>
      <c r="AV1730" s="55"/>
      <c r="AW1730" s="55"/>
    </row>
    <row r="1731" spans="27:49" x14ac:dyDescent="0.25">
      <c r="AA1731" s="55"/>
      <c r="AB1731" s="55"/>
      <c r="AC1731" s="55"/>
      <c r="AD1731" s="55"/>
      <c r="AE1731" s="55"/>
      <c r="AH1731" s="55"/>
      <c r="AI1731" s="55"/>
      <c r="AJ1731" s="55"/>
      <c r="AK1731" s="55"/>
      <c r="AL1731" s="55"/>
      <c r="AM1731" s="55"/>
      <c r="AN1731" s="55"/>
      <c r="AO1731" s="55"/>
      <c r="AP1731" s="55"/>
      <c r="AQ1731" s="55"/>
      <c r="AR1731" s="55"/>
      <c r="AS1731" s="55"/>
      <c r="AT1731" s="55"/>
      <c r="AU1731" s="55"/>
      <c r="AV1731" s="55"/>
      <c r="AW1731" s="55"/>
    </row>
    <row r="1732" spans="27:49" x14ac:dyDescent="0.25">
      <c r="AA1732" s="55"/>
      <c r="AB1732" s="55"/>
      <c r="AC1732" s="55"/>
      <c r="AD1732" s="55"/>
      <c r="AE1732" s="55"/>
      <c r="AH1732" s="55"/>
      <c r="AI1732" s="55"/>
      <c r="AJ1732" s="55"/>
      <c r="AK1732" s="55"/>
      <c r="AL1732" s="55"/>
      <c r="AM1732" s="55"/>
      <c r="AN1732" s="55"/>
      <c r="AO1732" s="55"/>
      <c r="AP1732" s="55"/>
      <c r="AQ1732" s="55"/>
      <c r="AR1732" s="55"/>
      <c r="AS1732" s="55"/>
      <c r="AT1732" s="55"/>
      <c r="AU1732" s="55"/>
      <c r="AV1732" s="55"/>
      <c r="AW1732" s="55"/>
    </row>
    <row r="1733" spans="27:49" x14ac:dyDescent="0.25">
      <c r="AA1733" s="55"/>
      <c r="AB1733" s="55"/>
      <c r="AC1733" s="55"/>
      <c r="AD1733" s="55"/>
      <c r="AE1733" s="55"/>
      <c r="AH1733" s="55"/>
      <c r="AI1733" s="55"/>
      <c r="AJ1733" s="55"/>
      <c r="AK1733" s="55"/>
      <c r="AL1733" s="55"/>
      <c r="AM1733" s="55"/>
      <c r="AN1733" s="55"/>
      <c r="AO1733" s="55"/>
      <c r="AP1733" s="55"/>
      <c r="AQ1733" s="55"/>
      <c r="AR1733" s="55"/>
      <c r="AS1733" s="55"/>
      <c r="AT1733" s="55"/>
      <c r="AU1733" s="55"/>
      <c r="AV1733" s="55"/>
      <c r="AW1733" s="55"/>
    </row>
    <row r="1734" spans="27:49" x14ac:dyDescent="0.25">
      <c r="AA1734" s="55"/>
      <c r="AB1734" s="55"/>
      <c r="AC1734" s="55"/>
      <c r="AD1734" s="55"/>
      <c r="AE1734" s="55"/>
      <c r="AH1734" s="55"/>
      <c r="AI1734" s="55"/>
      <c r="AJ1734" s="55"/>
      <c r="AK1734" s="55"/>
      <c r="AL1734" s="55"/>
      <c r="AM1734" s="55"/>
      <c r="AN1734" s="55"/>
      <c r="AO1734" s="55"/>
      <c r="AP1734" s="55"/>
      <c r="AQ1734" s="55"/>
      <c r="AR1734" s="55"/>
      <c r="AS1734" s="55"/>
      <c r="AT1734" s="55"/>
      <c r="AU1734" s="55"/>
      <c r="AV1734" s="55"/>
      <c r="AW1734" s="55"/>
    </row>
    <row r="1735" spans="27:49" x14ac:dyDescent="0.25">
      <c r="AA1735" s="55"/>
      <c r="AB1735" s="55"/>
      <c r="AC1735" s="55"/>
      <c r="AD1735" s="55"/>
      <c r="AE1735" s="55"/>
      <c r="AH1735" s="55"/>
      <c r="AI1735" s="55"/>
      <c r="AJ1735" s="55"/>
      <c r="AK1735" s="55"/>
      <c r="AL1735" s="55"/>
      <c r="AM1735" s="55"/>
      <c r="AN1735" s="55"/>
      <c r="AO1735" s="55"/>
      <c r="AP1735" s="55"/>
      <c r="AQ1735" s="55"/>
      <c r="AR1735" s="55"/>
      <c r="AS1735" s="55"/>
      <c r="AT1735" s="55"/>
      <c r="AU1735" s="55"/>
      <c r="AV1735" s="55"/>
      <c r="AW1735" s="55"/>
    </row>
    <row r="1736" spans="27:49" x14ac:dyDescent="0.25">
      <c r="AA1736" s="55"/>
      <c r="AB1736" s="55"/>
      <c r="AC1736" s="55"/>
      <c r="AD1736" s="55"/>
      <c r="AE1736" s="55"/>
      <c r="AH1736" s="55"/>
      <c r="AI1736" s="55"/>
      <c r="AJ1736" s="55"/>
      <c r="AK1736" s="55"/>
      <c r="AL1736" s="55"/>
      <c r="AM1736" s="55"/>
      <c r="AN1736" s="55"/>
      <c r="AO1736" s="55"/>
      <c r="AP1736" s="55"/>
      <c r="AQ1736" s="55"/>
      <c r="AR1736" s="55"/>
      <c r="AS1736" s="55"/>
      <c r="AT1736" s="55"/>
      <c r="AU1736" s="55"/>
      <c r="AV1736" s="55"/>
      <c r="AW1736" s="55"/>
    </row>
    <row r="1737" spans="27:49" x14ac:dyDescent="0.25">
      <c r="AA1737" s="55"/>
      <c r="AB1737" s="55"/>
      <c r="AC1737" s="55"/>
      <c r="AD1737" s="55"/>
      <c r="AE1737" s="55"/>
      <c r="AH1737" s="55"/>
      <c r="AI1737" s="55"/>
      <c r="AJ1737" s="55"/>
      <c r="AK1737" s="55"/>
      <c r="AL1737" s="55"/>
      <c r="AM1737" s="55"/>
      <c r="AN1737" s="55"/>
      <c r="AO1737" s="55"/>
      <c r="AP1737" s="55"/>
      <c r="AQ1737" s="55"/>
      <c r="AR1737" s="55"/>
      <c r="AS1737" s="55"/>
      <c r="AT1737" s="55"/>
      <c r="AU1737" s="55"/>
      <c r="AV1737" s="55"/>
      <c r="AW1737" s="55"/>
    </row>
    <row r="1738" spans="27:49" x14ac:dyDescent="0.25">
      <c r="AA1738" s="55"/>
      <c r="AB1738" s="55"/>
      <c r="AC1738" s="55"/>
      <c r="AD1738" s="55"/>
      <c r="AE1738" s="55"/>
      <c r="AH1738" s="55"/>
      <c r="AI1738" s="55"/>
      <c r="AJ1738" s="55"/>
      <c r="AK1738" s="55"/>
      <c r="AL1738" s="55"/>
      <c r="AM1738" s="55"/>
      <c r="AN1738" s="55"/>
      <c r="AO1738" s="55"/>
      <c r="AP1738" s="55"/>
      <c r="AQ1738" s="55"/>
      <c r="AR1738" s="55"/>
      <c r="AS1738" s="55"/>
      <c r="AT1738" s="55"/>
      <c r="AU1738" s="55"/>
      <c r="AV1738" s="55"/>
      <c r="AW1738" s="55"/>
    </row>
    <row r="1739" spans="27:49" x14ac:dyDescent="0.25">
      <c r="AA1739" s="55"/>
      <c r="AB1739" s="55"/>
      <c r="AC1739" s="55"/>
      <c r="AD1739" s="55"/>
      <c r="AE1739" s="55"/>
      <c r="AH1739" s="55"/>
      <c r="AI1739" s="55"/>
      <c r="AJ1739" s="55"/>
      <c r="AK1739" s="55"/>
      <c r="AL1739" s="55"/>
      <c r="AM1739" s="55"/>
      <c r="AN1739" s="55"/>
      <c r="AO1739" s="55"/>
      <c r="AP1739" s="55"/>
      <c r="AQ1739" s="55"/>
      <c r="AR1739" s="55"/>
      <c r="AS1739" s="55"/>
      <c r="AT1739" s="55"/>
      <c r="AU1739" s="55"/>
      <c r="AV1739" s="55"/>
      <c r="AW1739" s="55"/>
    </row>
    <row r="1740" spans="27:49" x14ac:dyDescent="0.25">
      <c r="AA1740" s="55"/>
      <c r="AB1740" s="55"/>
      <c r="AC1740" s="55"/>
      <c r="AD1740" s="55"/>
      <c r="AE1740" s="55"/>
      <c r="AH1740" s="55"/>
      <c r="AI1740" s="55"/>
      <c r="AJ1740" s="55"/>
      <c r="AK1740" s="55"/>
      <c r="AL1740" s="55"/>
      <c r="AM1740" s="55"/>
      <c r="AN1740" s="55"/>
      <c r="AO1740" s="55"/>
      <c r="AP1740" s="55"/>
      <c r="AQ1740" s="55"/>
      <c r="AR1740" s="55"/>
      <c r="AS1740" s="55"/>
      <c r="AT1740" s="55"/>
      <c r="AU1740" s="55"/>
      <c r="AV1740" s="55"/>
      <c r="AW1740" s="55"/>
    </row>
    <row r="1741" spans="27:49" x14ac:dyDescent="0.25">
      <c r="AA1741" s="55"/>
      <c r="AB1741" s="55"/>
      <c r="AC1741" s="55"/>
      <c r="AD1741" s="55"/>
      <c r="AE1741" s="55"/>
      <c r="AH1741" s="55"/>
      <c r="AI1741" s="55"/>
      <c r="AJ1741" s="55"/>
      <c r="AK1741" s="55"/>
      <c r="AL1741" s="55"/>
      <c r="AM1741" s="55"/>
      <c r="AN1741" s="55"/>
      <c r="AO1741" s="55"/>
      <c r="AP1741" s="55"/>
      <c r="AQ1741" s="55"/>
      <c r="AR1741" s="55"/>
      <c r="AS1741" s="55"/>
      <c r="AT1741" s="55"/>
      <c r="AU1741" s="55"/>
      <c r="AV1741" s="55"/>
      <c r="AW1741" s="55"/>
    </row>
    <row r="1742" spans="27:49" x14ac:dyDescent="0.25">
      <c r="AA1742" s="55"/>
      <c r="AB1742" s="55"/>
      <c r="AC1742" s="55"/>
      <c r="AD1742" s="55"/>
      <c r="AE1742" s="55"/>
      <c r="AH1742" s="55"/>
      <c r="AI1742" s="55"/>
      <c r="AJ1742" s="55"/>
      <c r="AK1742" s="55"/>
      <c r="AL1742" s="55"/>
      <c r="AM1742" s="55"/>
      <c r="AN1742" s="55"/>
      <c r="AO1742" s="55"/>
      <c r="AP1742" s="55"/>
      <c r="AQ1742" s="55"/>
      <c r="AR1742" s="55"/>
      <c r="AS1742" s="55"/>
      <c r="AT1742" s="55"/>
      <c r="AU1742" s="55"/>
      <c r="AV1742" s="55"/>
      <c r="AW1742" s="55"/>
    </row>
    <row r="1743" spans="27:49" x14ac:dyDescent="0.25">
      <c r="AA1743" s="55"/>
      <c r="AB1743" s="55"/>
      <c r="AC1743" s="55"/>
      <c r="AD1743" s="55"/>
      <c r="AE1743" s="55"/>
      <c r="AH1743" s="55"/>
      <c r="AI1743" s="55"/>
      <c r="AJ1743" s="55"/>
      <c r="AK1743" s="55"/>
      <c r="AL1743" s="55"/>
      <c r="AM1743" s="55"/>
      <c r="AN1743" s="55"/>
      <c r="AO1743" s="55"/>
      <c r="AP1743" s="55"/>
      <c r="AQ1743" s="55"/>
      <c r="AR1743" s="55"/>
      <c r="AS1743" s="55"/>
      <c r="AT1743" s="55"/>
      <c r="AU1743" s="55"/>
      <c r="AV1743" s="55"/>
      <c r="AW1743" s="55"/>
    </row>
    <row r="1744" spans="27:49" x14ac:dyDescent="0.25">
      <c r="AA1744" s="55"/>
      <c r="AB1744" s="55"/>
      <c r="AC1744" s="55"/>
      <c r="AD1744" s="55"/>
      <c r="AE1744" s="55"/>
      <c r="AH1744" s="55"/>
      <c r="AI1744" s="55"/>
      <c r="AJ1744" s="55"/>
      <c r="AK1744" s="55"/>
      <c r="AL1744" s="55"/>
      <c r="AM1744" s="55"/>
      <c r="AN1744" s="55"/>
      <c r="AO1744" s="55"/>
      <c r="AP1744" s="55"/>
      <c r="AQ1744" s="55"/>
      <c r="AR1744" s="55"/>
      <c r="AS1744" s="55"/>
      <c r="AT1744" s="55"/>
      <c r="AU1744" s="55"/>
      <c r="AV1744" s="55"/>
      <c r="AW1744" s="55"/>
    </row>
    <row r="1745" spans="27:49" x14ac:dyDescent="0.25">
      <c r="AA1745" s="55"/>
      <c r="AB1745" s="55"/>
      <c r="AC1745" s="55"/>
      <c r="AD1745" s="55"/>
      <c r="AE1745" s="55"/>
      <c r="AH1745" s="55"/>
      <c r="AI1745" s="55"/>
      <c r="AJ1745" s="55"/>
      <c r="AK1745" s="55"/>
      <c r="AL1745" s="55"/>
      <c r="AM1745" s="55"/>
      <c r="AN1745" s="55"/>
      <c r="AO1745" s="55"/>
      <c r="AP1745" s="55"/>
      <c r="AQ1745" s="55"/>
      <c r="AR1745" s="55"/>
      <c r="AS1745" s="55"/>
      <c r="AT1745" s="55"/>
      <c r="AU1745" s="55"/>
      <c r="AV1745" s="55"/>
      <c r="AW1745" s="55"/>
    </row>
    <row r="1746" spans="27:49" x14ac:dyDescent="0.25">
      <c r="AA1746" s="55"/>
      <c r="AB1746" s="55"/>
      <c r="AC1746" s="55"/>
      <c r="AD1746" s="55"/>
      <c r="AE1746" s="55"/>
      <c r="AH1746" s="55"/>
      <c r="AI1746" s="55"/>
      <c r="AJ1746" s="55"/>
      <c r="AK1746" s="55"/>
      <c r="AL1746" s="55"/>
      <c r="AM1746" s="55"/>
      <c r="AN1746" s="55"/>
      <c r="AO1746" s="55"/>
      <c r="AP1746" s="55"/>
      <c r="AQ1746" s="55"/>
      <c r="AR1746" s="55"/>
      <c r="AS1746" s="55"/>
      <c r="AT1746" s="55"/>
      <c r="AU1746" s="55"/>
      <c r="AV1746" s="55"/>
      <c r="AW1746" s="55"/>
    </row>
    <row r="1747" spans="27:49" x14ac:dyDescent="0.25">
      <c r="AA1747" s="55"/>
      <c r="AB1747" s="55"/>
      <c r="AC1747" s="55"/>
      <c r="AD1747" s="55"/>
      <c r="AE1747" s="55"/>
      <c r="AH1747" s="55"/>
      <c r="AI1747" s="55"/>
      <c r="AJ1747" s="55"/>
      <c r="AK1747" s="55"/>
      <c r="AL1747" s="55"/>
      <c r="AM1747" s="55"/>
      <c r="AN1747" s="55"/>
      <c r="AO1747" s="55"/>
      <c r="AP1747" s="55"/>
      <c r="AQ1747" s="55"/>
      <c r="AR1747" s="55"/>
      <c r="AS1747" s="55"/>
      <c r="AT1747" s="55"/>
      <c r="AU1747" s="55"/>
      <c r="AV1747" s="55"/>
      <c r="AW1747" s="55"/>
    </row>
    <row r="1748" spans="27:49" x14ac:dyDescent="0.25">
      <c r="AA1748" s="55"/>
      <c r="AB1748" s="55"/>
      <c r="AC1748" s="55"/>
      <c r="AD1748" s="55"/>
      <c r="AE1748" s="55"/>
      <c r="AH1748" s="55"/>
      <c r="AI1748" s="55"/>
      <c r="AJ1748" s="55"/>
      <c r="AK1748" s="55"/>
      <c r="AL1748" s="55"/>
      <c r="AM1748" s="55"/>
      <c r="AN1748" s="55"/>
      <c r="AO1748" s="55"/>
      <c r="AP1748" s="55"/>
      <c r="AQ1748" s="55"/>
      <c r="AR1748" s="55"/>
      <c r="AS1748" s="55"/>
      <c r="AT1748" s="55"/>
      <c r="AU1748" s="55"/>
      <c r="AV1748" s="55"/>
      <c r="AW1748" s="55"/>
    </row>
    <row r="1749" spans="27:49" x14ac:dyDescent="0.25">
      <c r="AA1749" s="55"/>
      <c r="AB1749" s="55"/>
      <c r="AC1749" s="55"/>
      <c r="AD1749" s="55"/>
      <c r="AE1749" s="55"/>
      <c r="AH1749" s="55"/>
      <c r="AI1749" s="55"/>
      <c r="AJ1749" s="55"/>
      <c r="AK1749" s="55"/>
      <c r="AL1749" s="55"/>
      <c r="AM1749" s="55"/>
      <c r="AN1749" s="55"/>
      <c r="AO1749" s="55"/>
      <c r="AP1749" s="55"/>
      <c r="AQ1749" s="55"/>
      <c r="AR1749" s="55"/>
      <c r="AS1749" s="55"/>
      <c r="AT1749" s="55"/>
      <c r="AU1749" s="55"/>
      <c r="AV1749" s="55"/>
      <c r="AW1749" s="55"/>
    </row>
    <row r="1750" spans="27:49" x14ac:dyDescent="0.25">
      <c r="AA1750" s="55"/>
      <c r="AB1750" s="55"/>
      <c r="AC1750" s="55"/>
      <c r="AD1750" s="55"/>
      <c r="AE1750" s="55"/>
      <c r="AH1750" s="55"/>
      <c r="AI1750" s="55"/>
      <c r="AJ1750" s="55"/>
      <c r="AK1750" s="55"/>
      <c r="AL1750" s="55"/>
      <c r="AM1750" s="55"/>
      <c r="AN1750" s="55"/>
      <c r="AO1750" s="55"/>
      <c r="AP1750" s="55"/>
      <c r="AQ1750" s="55"/>
      <c r="AR1750" s="55"/>
      <c r="AS1750" s="55"/>
      <c r="AT1750" s="55"/>
      <c r="AU1750" s="55"/>
      <c r="AV1750" s="55"/>
      <c r="AW1750" s="55"/>
    </row>
    <row r="1751" spans="27:49" x14ac:dyDescent="0.25">
      <c r="AA1751" s="55"/>
      <c r="AB1751" s="55"/>
      <c r="AC1751" s="55"/>
      <c r="AD1751" s="55"/>
      <c r="AE1751" s="55"/>
      <c r="AH1751" s="55"/>
      <c r="AI1751" s="55"/>
      <c r="AJ1751" s="55"/>
      <c r="AK1751" s="55"/>
      <c r="AL1751" s="55"/>
      <c r="AM1751" s="55"/>
      <c r="AN1751" s="55"/>
      <c r="AO1751" s="55"/>
      <c r="AP1751" s="55"/>
      <c r="AQ1751" s="55"/>
      <c r="AR1751" s="55"/>
      <c r="AS1751" s="55"/>
      <c r="AT1751" s="55"/>
      <c r="AU1751" s="55"/>
      <c r="AV1751" s="55"/>
      <c r="AW1751" s="55"/>
    </row>
    <row r="1752" spans="27:49" x14ac:dyDescent="0.25">
      <c r="AA1752" s="55"/>
      <c r="AB1752" s="55"/>
      <c r="AC1752" s="55"/>
      <c r="AD1752" s="55"/>
      <c r="AE1752" s="55"/>
      <c r="AH1752" s="55"/>
      <c r="AI1752" s="55"/>
      <c r="AJ1752" s="55"/>
      <c r="AK1752" s="55"/>
      <c r="AL1752" s="55"/>
      <c r="AM1752" s="55"/>
      <c r="AN1752" s="55"/>
      <c r="AO1752" s="55"/>
      <c r="AP1752" s="55"/>
      <c r="AQ1752" s="55"/>
      <c r="AR1752" s="55"/>
      <c r="AS1752" s="55"/>
      <c r="AT1752" s="55"/>
      <c r="AU1752" s="55"/>
      <c r="AV1752" s="55"/>
      <c r="AW1752" s="55"/>
    </row>
    <row r="1753" spans="27:49" x14ac:dyDescent="0.25">
      <c r="AA1753" s="55"/>
      <c r="AB1753" s="55"/>
      <c r="AC1753" s="55"/>
      <c r="AD1753" s="55"/>
      <c r="AE1753" s="55"/>
      <c r="AH1753" s="55"/>
      <c r="AI1753" s="55"/>
      <c r="AJ1753" s="55"/>
      <c r="AK1753" s="55"/>
      <c r="AL1753" s="55"/>
      <c r="AM1753" s="55"/>
      <c r="AN1753" s="55"/>
      <c r="AO1753" s="55"/>
      <c r="AP1753" s="55"/>
      <c r="AQ1753" s="55"/>
      <c r="AR1753" s="55"/>
      <c r="AS1753" s="55"/>
      <c r="AT1753" s="55"/>
      <c r="AU1753" s="55"/>
      <c r="AV1753" s="55"/>
      <c r="AW1753" s="55"/>
    </row>
    <row r="1754" spans="27:49" x14ac:dyDescent="0.25">
      <c r="AA1754" s="55"/>
      <c r="AB1754" s="55"/>
      <c r="AC1754" s="55"/>
      <c r="AD1754" s="55"/>
      <c r="AE1754" s="55"/>
      <c r="AH1754" s="55"/>
      <c r="AI1754" s="55"/>
      <c r="AJ1754" s="55"/>
      <c r="AK1754" s="55"/>
      <c r="AL1754" s="55"/>
      <c r="AM1754" s="55"/>
      <c r="AN1754" s="55"/>
      <c r="AO1754" s="55"/>
      <c r="AP1754" s="55"/>
      <c r="AQ1754" s="55"/>
      <c r="AR1754" s="55"/>
      <c r="AS1754" s="55"/>
      <c r="AT1754" s="55"/>
      <c r="AU1754" s="55"/>
      <c r="AV1754" s="55"/>
      <c r="AW1754" s="55"/>
    </row>
    <row r="1755" spans="27:49" x14ac:dyDescent="0.25">
      <c r="AA1755" s="55"/>
      <c r="AB1755" s="55"/>
      <c r="AC1755" s="55"/>
      <c r="AD1755" s="55"/>
      <c r="AE1755" s="55"/>
      <c r="AH1755" s="55"/>
      <c r="AI1755" s="55"/>
      <c r="AJ1755" s="55"/>
      <c r="AK1755" s="55"/>
      <c r="AL1755" s="55"/>
      <c r="AM1755" s="55"/>
      <c r="AN1755" s="55"/>
      <c r="AO1755" s="55"/>
      <c r="AP1755" s="55"/>
      <c r="AQ1755" s="55"/>
      <c r="AR1755" s="55"/>
      <c r="AS1755" s="55"/>
      <c r="AT1755" s="55"/>
      <c r="AU1755" s="55"/>
      <c r="AV1755" s="55"/>
      <c r="AW1755" s="55"/>
    </row>
    <row r="1756" spans="27:49" x14ac:dyDescent="0.25">
      <c r="AA1756" s="55"/>
      <c r="AB1756" s="55"/>
      <c r="AC1756" s="55"/>
      <c r="AD1756" s="55"/>
      <c r="AE1756" s="55"/>
      <c r="AH1756" s="55"/>
      <c r="AI1756" s="55"/>
      <c r="AJ1756" s="55"/>
      <c r="AK1756" s="55"/>
      <c r="AL1756" s="55"/>
      <c r="AM1756" s="55"/>
      <c r="AN1756" s="55"/>
      <c r="AO1756" s="55"/>
      <c r="AP1756" s="55"/>
      <c r="AQ1756" s="55"/>
      <c r="AR1756" s="55"/>
      <c r="AS1756" s="55"/>
      <c r="AT1756" s="55"/>
      <c r="AU1756" s="55"/>
      <c r="AV1756" s="55"/>
      <c r="AW1756" s="55"/>
    </row>
    <row r="1757" spans="27:49" x14ac:dyDescent="0.25">
      <c r="AA1757" s="55"/>
      <c r="AB1757" s="55"/>
      <c r="AC1757" s="55"/>
      <c r="AD1757" s="55"/>
      <c r="AE1757" s="55"/>
      <c r="AH1757" s="55"/>
      <c r="AI1757" s="55"/>
      <c r="AJ1757" s="55"/>
      <c r="AK1757" s="55"/>
      <c r="AL1757" s="55"/>
      <c r="AM1757" s="55"/>
      <c r="AN1757" s="55"/>
      <c r="AO1757" s="55"/>
      <c r="AP1757" s="55"/>
      <c r="AQ1757" s="55"/>
      <c r="AR1757" s="55"/>
      <c r="AS1757" s="55"/>
      <c r="AT1757" s="55"/>
      <c r="AU1757" s="55"/>
      <c r="AV1757" s="55"/>
      <c r="AW1757" s="55"/>
    </row>
    <row r="1758" spans="27:49" x14ac:dyDescent="0.25">
      <c r="AA1758" s="55"/>
      <c r="AB1758" s="55"/>
      <c r="AC1758" s="55"/>
      <c r="AD1758" s="55"/>
      <c r="AE1758" s="55"/>
      <c r="AH1758" s="55"/>
      <c r="AI1758" s="55"/>
      <c r="AJ1758" s="55"/>
      <c r="AK1758" s="55"/>
      <c r="AL1758" s="55"/>
      <c r="AM1758" s="55"/>
      <c r="AN1758" s="55"/>
      <c r="AO1758" s="55"/>
      <c r="AP1758" s="55"/>
      <c r="AQ1758" s="55"/>
      <c r="AR1758" s="55"/>
      <c r="AS1758" s="55"/>
      <c r="AT1758" s="55"/>
      <c r="AU1758" s="55"/>
      <c r="AV1758" s="55"/>
      <c r="AW1758" s="55"/>
    </row>
    <row r="1759" spans="27:49" x14ac:dyDescent="0.25">
      <c r="AA1759" s="55"/>
      <c r="AB1759" s="55"/>
      <c r="AC1759" s="55"/>
      <c r="AD1759" s="55"/>
      <c r="AE1759" s="55"/>
      <c r="AH1759" s="55"/>
      <c r="AI1759" s="55"/>
      <c r="AJ1759" s="55"/>
      <c r="AK1759" s="55"/>
      <c r="AL1759" s="55"/>
      <c r="AM1759" s="55"/>
      <c r="AN1759" s="55"/>
      <c r="AO1759" s="55"/>
      <c r="AP1759" s="55"/>
      <c r="AQ1759" s="55"/>
      <c r="AR1759" s="55"/>
      <c r="AS1759" s="55"/>
      <c r="AT1759" s="55"/>
      <c r="AU1759" s="55"/>
      <c r="AV1759" s="55"/>
      <c r="AW1759" s="55"/>
    </row>
    <row r="1760" spans="27:49" x14ac:dyDescent="0.25">
      <c r="AA1760" s="55"/>
      <c r="AB1760" s="55"/>
      <c r="AC1760" s="55"/>
      <c r="AD1760" s="55"/>
      <c r="AE1760" s="55"/>
      <c r="AH1760" s="55"/>
      <c r="AI1760" s="55"/>
      <c r="AJ1760" s="55"/>
      <c r="AK1760" s="55"/>
      <c r="AL1760" s="55"/>
      <c r="AM1760" s="55"/>
      <c r="AN1760" s="55"/>
      <c r="AO1760" s="55"/>
      <c r="AP1760" s="55"/>
      <c r="AQ1760" s="55"/>
      <c r="AR1760" s="55"/>
      <c r="AS1760" s="55"/>
      <c r="AT1760" s="55"/>
      <c r="AU1760" s="55"/>
      <c r="AV1760" s="55"/>
      <c r="AW1760" s="55"/>
    </row>
    <row r="1761" spans="27:49" x14ac:dyDescent="0.25">
      <c r="AA1761" s="55"/>
      <c r="AB1761" s="55"/>
      <c r="AC1761" s="55"/>
      <c r="AD1761" s="55"/>
      <c r="AE1761" s="55"/>
      <c r="AH1761" s="55"/>
      <c r="AI1761" s="55"/>
      <c r="AJ1761" s="55"/>
      <c r="AK1761" s="55"/>
      <c r="AL1761" s="55"/>
      <c r="AM1761" s="55"/>
      <c r="AN1761" s="55"/>
      <c r="AO1761" s="55"/>
      <c r="AP1761" s="55"/>
      <c r="AQ1761" s="55"/>
      <c r="AR1761" s="55"/>
      <c r="AS1761" s="55"/>
      <c r="AT1761" s="55"/>
      <c r="AU1761" s="55"/>
      <c r="AV1761" s="55"/>
      <c r="AW1761" s="55"/>
    </row>
    <row r="1762" spans="27:49" x14ac:dyDescent="0.25">
      <c r="AA1762" s="55"/>
      <c r="AB1762" s="55"/>
      <c r="AC1762" s="55"/>
      <c r="AD1762" s="55"/>
      <c r="AE1762" s="55"/>
      <c r="AH1762" s="55"/>
      <c r="AI1762" s="55"/>
      <c r="AJ1762" s="55"/>
      <c r="AK1762" s="55"/>
      <c r="AL1762" s="55"/>
      <c r="AM1762" s="55"/>
      <c r="AN1762" s="55"/>
      <c r="AO1762" s="55"/>
      <c r="AP1762" s="55"/>
      <c r="AQ1762" s="55"/>
      <c r="AR1762" s="55"/>
      <c r="AS1762" s="55"/>
      <c r="AT1762" s="55"/>
      <c r="AU1762" s="55"/>
      <c r="AV1762" s="55"/>
      <c r="AW1762" s="55"/>
    </row>
    <row r="1763" spans="27:49" x14ac:dyDescent="0.25">
      <c r="AA1763" s="55"/>
      <c r="AB1763" s="55"/>
      <c r="AC1763" s="55"/>
      <c r="AD1763" s="55"/>
      <c r="AE1763" s="55"/>
      <c r="AH1763" s="55"/>
      <c r="AI1763" s="55"/>
      <c r="AJ1763" s="55"/>
      <c r="AK1763" s="55"/>
      <c r="AL1763" s="55"/>
      <c r="AM1763" s="55"/>
      <c r="AN1763" s="55"/>
      <c r="AO1763" s="55"/>
      <c r="AP1763" s="55"/>
      <c r="AQ1763" s="55"/>
      <c r="AR1763" s="55"/>
      <c r="AS1763" s="55"/>
      <c r="AT1763" s="55"/>
      <c r="AU1763" s="55"/>
      <c r="AV1763" s="55"/>
      <c r="AW1763" s="55"/>
    </row>
    <row r="1764" spans="27:49" x14ac:dyDescent="0.25">
      <c r="AA1764" s="55"/>
      <c r="AB1764" s="55"/>
      <c r="AC1764" s="55"/>
      <c r="AD1764" s="55"/>
      <c r="AE1764" s="55"/>
      <c r="AH1764" s="55"/>
      <c r="AI1764" s="55"/>
      <c r="AJ1764" s="55"/>
      <c r="AK1764" s="55"/>
      <c r="AL1764" s="55"/>
      <c r="AM1764" s="55"/>
      <c r="AN1764" s="55"/>
      <c r="AO1764" s="55"/>
      <c r="AP1764" s="55"/>
      <c r="AQ1764" s="55"/>
      <c r="AR1764" s="55"/>
      <c r="AS1764" s="55"/>
      <c r="AT1764" s="55"/>
      <c r="AU1764" s="55"/>
      <c r="AV1764" s="55"/>
      <c r="AW1764" s="55"/>
    </row>
    <row r="1765" spans="27:49" x14ac:dyDescent="0.25">
      <c r="AA1765" s="55"/>
      <c r="AB1765" s="55"/>
      <c r="AC1765" s="55"/>
      <c r="AD1765" s="55"/>
      <c r="AE1765" s="55"/>
      <c r="AH1765" s="55"/>
      <c r="AI1765" s="55"/>
      <c r="AJ1765" s="55"/>
      <c r="AK1765" s="55"/>
      <c r="AL1765" s="55"/>
      <c r="AM1765" s="55"/>
      <c r="AN1765" s="55"/>
      <c r="AO1765" s="55"/>
      <c r="AP1765" s="55"/>
      <c r="AQ1765" s="55"/>
      <c r="AR1765" s="55"/>
      <c r="AS1765" s="55"/>
      <c r="AT1765" s="55"/>
      <c r="AU1765" s="55"/>
      <c r="AV1765" s="55"/>
      <c r="AW1765" s="55"/>
    </row>
    <row r="1766" spans="27:49" x14ac:dyDescent="0.25">
      <c r="AA1766" s="55"/>
      <c r="AB1766" s="55"/>
      <c r="AC1766" s="55"/>
      <c r="AD1766" s="55"/>
      <c r="AE1766" s="55"/>
      <c r="AH1766" s="55"/>
      <c r="AI1766" s="55"/>
      <c r="AJ1766" s="55"/>
      <c r="AK1766" s="55"/>
      <c r="AL1766" s="55"/>
      <c r="AM1766" s="55"/>
      <c r="AN1766" s="55"/>
      <c r="AO1766" s="55"/>
      <c r="AP1766" s="55"/>
      <c r="AQ1766" s="55"/>
      <c r="AR1766" s="55"/>
      <c r="AS1766" s="55"/>
      <c r="AT1766" s="55"/>
      <c r="AU1766" s="55"/>
      <c r="AV1766" s="55"/>
      <c r="AW1766" s="55"/>
    </row>
    <row r="1767" spans="27:49" x14ac:dyDescent="0.25">
      <c r="AA1767" s="55"/>
      <c r="AB1767" s="55"/>
      <c r="AC1767" s="55"/>
      <c r="AD1767" s="55"/>
      <c r="AE1767" s="55"/>
      <c r="AH1767" s="55"/>
      <c r="AI1767" s="55"/>
      <c r="AJ1767" s="55"/>
      <c r="AK1767" s="55"/>
      <c r="AL1767" s="55"/>
      <c r="AM1767" s="55"/>
      <c r="AN1767" s="55"/>
      <c r="AO1767" s="55"/>
      <c r="AP1767" s="55"/>
      <c r="AQ1767" s="55"/>
      <c r="AR1767" s="55"/>
      <c r="AS1767" s="55"/>
      <c r="AT1767" s="55"/>
      <c r="AU1767" s="55"/>
      <c r="AV1767" s="55"/>
      <c r="AW1767" s="55"/>
    </row>
    <row r="1768" spans="27:49" x14ac:dyDescent="0.25">
      <c r="AA1768" s="55"/>
      <c r="AB1768" s="55"/>
      <c r="AC1768" s="55"/>
      <c r="AD1768" s="55"/>
      <c r="AE1768" s="55"/>
      <c r="AH1768" s="55"/>
      <c r="AI1768" s="55"/>
      <c r="AJ1768" s="55"/>
      <c r="AK1768" s="55"/>
      <c r="AL1768" s="55"/>
      <c r="AM1768" s="55"/>
      <c r="AN1768" s="55"/>
      <c r="AO1768" s="55"/>
      <c r="AP1768" s="55"/>
      <c r="AQ1768" s="55"/>
      <c r="AR1768" s="55"/>
      <c r="AS1768" s="55"/>
      <c r="AT1768" s="55"/>
      <c r="AU1768" s="55"/>
      <c r="AV1768" s="55"/>
      <c r="AW1768" s="55"/>
    </row>
    <row r="1769" spans="27:49" x14ac:dyDescent="0.25">
      <c r="AA1769" s="55"/>
      <c r="AB1769" s="55"/>
      <c r="AC1769" s="55"/>
      <c r="AD1769" s="55"/>
      <c r="AE1769" s="55"/>
      <c r="AH1769" s="55"/>
      <c r="AI1769" s="55"/>
      <c r="AJ1769" s="55"/>
      <c r="AK1769" s="55"/>
      <c r="AL1769" s="55"/>
      <c r="AM1769" s="55"/>
      <c r="AN1769" s="55"/>
      <c r="AO1769" s="55"/>
      <c r="AP1769" s="55"/>
      <c r="AQ1769" s="55"/>
      <c r="AR1769" s="55"/>
      <c r="AS1769" s="55"/>
      <c r="AT1769" s="55"/>
      <c r="AU1769" s="55"/>
      <c r="AV1769" s="55"/>
      <c r="AW1769" s="55"/>
    </row>
    <row r="1770" spans="27:49" x14ac:dyDescent="0.25">
      <c r="AA1770" s="55"/>
      <c r="AB1770" s="55"/>
      <c r="AC1770" s="55"/>
      <c r="AD1770" s="55"/>
      <c r="AE1770" s="55"/>
      <c r="AH1770" s="55"/>
      <c r="AI1770" s="55"/>
      <c r="AJ1770" s="55"/>
      <c r="AK1770" s="55"/>
      <c r="AL1770" s="55"/>
      <c r="AM1770" s="55"/>
      <c r="AN1770" s="55"/>
      <c r="AO1770" s="55"/>
      <c r="AP1770" s="55"/>
      <c r="AQ1770" s="55"/>
      <c r="AR1770" s="55"/>
      <c r="AS1770" s="55"/>
      <c r="AT1770" s="55"/>
      <c r="AU1770" s="55"/>
      <c r="AV1770" s="55"/>
      <c r="AW1770" s="55"/>
    </row>
    <row r="1771" spans="27:49" x14ac:dyDescent="0.25">
      <c r="AA1771" s="55"/>
      <c r="AB1771" s="55"/>
      <c r="AC1771" s="55"/>
      <c r="AD1771" s="55"/>
      <c r="AE1771" s="55"/>
      <c r="AH1771" s="55"/>
      <c r="AI1771" s="55"/>
      <c r="AJ1771" s="55"/>
      <c r="AK1771" s="55"/>
      <c r="AL1771" s="55"/>
      <c r="AM1771" s="55"/>
      <c r="AN1771" s="55"/>
      <c r="AO1771" s="55"/>
      <c r="AP1771" s="55"/>
      <c r="AQ1771" s="55"/>
      <c r="AR1771" s="55"/>
      <c r="AS1771" s="55"/>
      <c r="AT1771" s="55"/>
      <c r="AU1771" s="55"/>
      <c r="AV1771" s="55"/>
      <c r="AW1771" s="55"/>
    </row>
    <row r="1772" spans="27:49" x14ac:dyDescent="0.25">
      <c r="AA1772" s="55"/>
      <c r="AB1772" s="55"/>
      <c r="AC1772" s="55"/>
      <c r="AD1772" s="55"/>
      <c r="AE1772" s="55"/>
      <c r="AH1772" s="55"/>
      <c r="AI1772" s="55"/>
      <c r="AJ1772" s="55"/>
      <c r="AK1772" s="55"/>
      <c r="AL1772" s="55"/>
      <c r="AM1772" s="55"/>
      <c r="AN1772" s="55"/>
      <c r="AO1772" s="55"/>
      <c r="AP1772" s="55"/>
      <c r="AQ1772" s="55"/>
      <c r="AR1772" s="55"/>
      <c r="AS1772" s="55"/>
      <c r="AT1772" s="55"/>
      <c r="AU1772" s="55"/>
      <c r="AV1772" s="55"/>
      <c r="AW1772" s="55"/>
    </row>
    <row r="1773" spans="27:49" x14ac:dyDescent="0.25">
      <c r="AA1773" s="55"/>
      <c r="AB1773" s="55"/>
      <c r="AC1773" s="55"/>
      <c r="AD1773" s="55"/>
      <c r="AE1773" s="55"/>
      <c r="AH1773" s="55"/>
      <c r="AI1773" s="55"/>
      <c r="AJ1773" s="55"/>
      <c r="AK1773" s="55"/>
      <c r="AL1773" s="55"/>
      <c r="AM1773" s="55"/>
      <c r="AN1773" s="55"/>
      <c r="AO1773" s="55"/>
      <c r="AP1773" s="55"/>
      <c r="AQ1773" s="55"/>
      <c r="AR1773" s="55"/>
      <c r="AS1773" s="55"/>
      <c r="AT1773" s="55"/>
      <c r="AU1773" s="55"/>
      <c r="AV1773" s="55"/>
      <c r="AW1773" s="55"/>
    </row>
    <row r="1774" spans="27:49" x14ac:dyDescent="0.25">
      <c r="AA1774" s="55"/>
      <c r="AB1774" s="55"/>
      <c r="AC1774" s="55"/>
      <c r="AD1774" s="55"/>
      <c r="AE1774" s="55"/>
      <c r="AH1774" s="55"/>
      <c r="AI1774" s="55"/>
      <c r="AJ1774" s="55"/>
      <c r="AK1774" s="55"/>
      <c r="AL1774" s="55"/>
      <c r="AM1774" s="55"/>
      <c r="AN1774" s="55"/>
      <c r="AO1774" s="55"/>
      <c r="AP1774" s="55"/>
      <c r="AQ1774" s="55"/>
      <c r="AR1774" s="55"/>
      <c r="AS1774" s="55"/>
      <c r="AT1774" s="55"/>
      <c r="AU1774" s="55"/>
      <c r="AV1774" s="55"/>
      <c r="AW1774" s="55"/>
    </row>
    <row r="1775" spans="27:49" x14ac:dyDescent="0.25">
      <c r="AA1775" s="55"/>
      <c r="AB1775" s="55"/>
      <c r="AC1775" s="55"/>
      <c r="AD1775" s="55"/>
      <c r="AE1775" s="55"/>
      <c r="AH1775" s="55"/>
      <c r="AI1775" s="55"/>
      <c r="AJ1775" s="55"/>
      <c r="AK1775" s="55"/>
      <c r="AL1775" s="55"/>
      <c r="AM1775" s="55"/>
      <c r="AN1775" s="55"/>
      <c r="AO1775" s="55"/>
      <c r="AP1775" s="55"/>
      <c r="AQ1775" s="55"/>
      <c r="AR1775" s="55"/>
      <c r="AS1775" s="55"/>
      <c r="AT1775" s="55"/>
      <c r="AU1775" s="55"/>
      <c r="AV1775" s="55"/>
      <c r="AW1775" s="55"/>
    </row>
    <row r="1776" spans="27:49" x14ac:dyDescent="0.25">
      <c r="AA1776" s="55"/>
      <c r="AB1776" s="55"/>
      <c r="AC1776" s="55"/>
      <c r="AD1776" s="55"/>
      <c r="AE1776" s="55"/>
      <c r="AH1776" s="55"/>
      <c r="AI1776" s="55"/>
      <c r="AJ1776" s="55"/>
      <c r="AK1776" s="55"/>
      <c r="AL1776" s="55"/>
      <c r="AM1776" s="55"/>
      <c r="AN1776" s="55"/>
      <c r="AO1776" s="55"/>
      <c r="AP1776" s="55"/>
      <c r="AQ1776" s="55"/>
      <c r="AR1776" s="55"/>
      <c r="AS1776" s="55"/>
      <c r="AT1776" s="55"/>
      <c r="AU1776" s="55"/>
      <c r="AV1776" s="55"/>
      <c r="AW1776" s="55"/>
    </row>
    <row r="1777" spans="27:49" x14ac:dyDescent="0.25">
      <c r="AA1777" s="55"/>
      <c r="AB1777" s="55"/>
      <c r="AC1777" s="55"/>
      <c r="AD1777" s="55"/>
      <c r="AE1777" s="55"/>
      <c r="AH1777" s="55"/>
      <c r="AI1777" s="55"/>
      <c r="AJ1777" s="55"/>
      <c r="AK1777" s="55"/>
      <c r="AL1777" s="55"/>
      <c r="AM1777" s="55"/>
      <c r="AN1777" s="55"/>
      <c r="AO1777" s="55"/>
      <c r="AP1777" s="55"/>
      <c r="AQ1777" s="55"/>
      <c r="AR1777" s="55"/>
      <c r="AS1777" s="55"/>
      <c r="AT1777" s="55"/>
      <c r="AU1777" s="55"/>
      <c r="AV1777" s="55"/>
      <c r="AW1777" s="55"/>
    </row>
    <row r="1778" spans="27:49" x14ac:dyDescent="0.25">
      <c r="AA1778" s="55"/>
      <c r="AB1778" s="55"/>
      <c r="AC1778" s="55"/>
      <c r="AD1778" s="55"/>
      <c r="AE1778" s="55"/>
      <c r="AH1778" s="55"/>
      <c r="AI1778" s="55"/>
      <c r="AJ1778" s="55"/>
      <c r="AK1778" s="55"/>
      <c r="AL1778" s="55"/>
      <c r="AM1778" s="55"/>
      <c r="AN1778" s="55"/>
      <c r="AO1778" s="55"/>
      <c r="AP1778" s="55"/>
      <c r="AQ1778" s="55"/>
      <c r="AR1778" s="55"/>
      <c r="AS1778" s="55"/>
      <c r="AT1778" s="55"/>
      <c r="AU1778" s="55"/>
      <c r="AV1778" s="55"/>
      <c r="AW1778" s="55"/>
    </row>
    <row r="1779" spans="27:49" x14ac:dyDescent="0.25">
      <c r="AA1779" s="55"/>
      <c r="AB1779" s="55"/>
      <c r="AC1779" s="55"/>
      <c r="AD1779" s="55"/>
      <c r="AE1779" s="55"/>
      <c r="AH1779" s="55"/>
      <c r="AI1779" s="55"/>
      <c r="AJ1779" s="55"/>
      <c r="AK1779" s="55"/>
      <c r="AL1779" s="55"/>
      <c r="AM1779" s="55"/>
      <c r="AN1779" s="55"/>
      <c r="AO1779" s="55"/>
      <c r="AP1779" s="55"/>
      <c r="AQ1779" s="55"/>
      <c r="AR1779" s="55"/>
      <c r="AS1779" s="55"/>
      <c r="AT1779" s="55"/>
      <c r="AU1779" s="55"/>
      <c r="AV1779" s="55"/>
      <c r="AW1779" s="55"/>
    </row>
    <row r="1780" spans="27:49" x14ac:dyDescent="0.25">
      <c r="AA1780" s="55"/>
      <c r="AB1780" s="55"/>
      <c r="AC1780" s="55"/>
      <c r="AD1780" s="55"/>
      <c r="AE1780" s="55"/>
      <c r="AH1780" s="55"/>
      <c r="AI1780" s="55"/>
      <c r="AJ1780" s="55"/>
      <c r="AK1780" s="55"/>
      <c r="AL1780" s="55"/>
      <c r="AM1780" s="55"/>
      <c r="AN1780" s="55"/>
      <c r="AO1780" s="55"/>
      <c r="AP1780" s="55"/>
      <c r="AQ1780" s="55"/>
      <c r="AR1780" s="55"/>
      <c r="AS1780" s="55"/>
      <c r="AT1780" s="55"/>
      <c r="AU1780" s="55"/>
      <c r="AV1780" s="55"/>
      <c r="AW1780" s="55"/>
    </row>
    <row r="1781" spans="27:49" x14ac:dyDescent="0.25">
      <c r="AA1781" s="55"/>
      <c r="AB1781" s="55"/>
      <c r="AC1781" s="55"/>
      <c r="AD1781" s="55"/>
      <c r="AE1781" s="55"/>
      <c r="AH1781" s="55"/>
      <c r="AI1781" s="55"/>
      <c r="AJ1781" s="55"/>
      <c r="AK1781" s="55"/>
      <c r="AL1781" s="55"/>
      <c r="AM1781" s="55"/>
      <c r="AN1781" s="55"/>
      <c r="AO1781" s="55"/>
      <c r="AP1781" s="55"/>
      <c r="AQ1781" s="55"/>
      <c r="AR1781" s="55"/>
      <c r="AS1781" s="55"/>
      <c r="AT1781" s="55"/>
      <c r="AU1781" s="55"/>
      <c r="AV1781" s="55"/>
      <c r="AW1781" s="55"/>
    </row>
    <row r="1782" spans="27:49" x14ac:dyDescent="0.25">
      <c r="AA1782" s="55"/>
      <c r="AB1782" s="55"/>
      <c r="AC1782" s="55"/>
      <c r="AD1782" s="55"/>
      <c r="AE1782" s="55"/>
      <c r="AH1782" s="55"/>
      <c r="AI1782" s="55"/>
      <c r="AJ1782" s="55"/>
      <c r="AK1782" s="55"/>
      <c r="AL1782" s="55"/>
      <c r="AM1782" s="55"/>
      <c r="AN1782" s="55"/>
      <c r="AO1782" s="55"/>
      <c r="AP1782" s="55"/>
      <c r="AQ1782" s="55"/>
      <c r="AR1782" s="55"/>
      <c r="AS1782" s="55"/>
      <c r="AT1782" s="55"/>
      <c r="AU1782" s="55"/>
      <c r="AV1782" s="55"/>
      <c r="AW1782" s="55"/>
    </row>
    <row r="1783" spans="27:49" x14ac:dyDescent="0.25">
      <c r="AA1783" s="55"/>
      <c r="AB1783" s="55"/>
      <c r="AC1783" s="55"/>
      <c r="AD1783" s="55"/>
      <c r="AE1783" s="55"/>
      <c r="AH1783" s="55"/>
      <c r="AI1783" s="55"/>
      <c r="AJ1783" s="55"/>
      <c r="AK1783" s="55"/>
      <c r="AL1783" s="55"/>
      <c r="AM1783" s="55"/>
      <c r="AN1783" s="55"/>
      <c r="AO1783" s="55"/>
      <c r="AP1783" s="55"/>
      <c r="AQ1783" s="55"/>
      <c r="AR1783" s="55"/>
      <c r="AS1783" s="55"/>
      <c r="AT1783" s="55"/>
      <c r="AU1783" s="55"/>
      <c r="AV1783" s="55"/>
      <c r="AW1783" s="55"/>
    </row>
    <row r="1784" spans="27:49" x14ac:dyDescent="0.25">
      <c r="AA1784" s="55"/>
      <c r="AB1784" s="55"/>
      <c r="AC1784" s="55"/>
      <c r="AD1784" s="55"/>
      <c r="AE1784" s="55"/>
      <c r="AH1784" s="55"/>
      <c r="AI1784" s="55"/>
      <c r="AJ1784" s="55"/>
      <c r="AK1784" s="55"/>
      <c r="AL1784" s="55"/>
      <c r="AM1784" s="55"/>
      <c r="AN1784" s="55"/>
      <c r="AO1784" s="55"/>
      <c r="AP1784" s="55"/>
      <c r="AQ1784" s="55"/>
      <c r="AR1784" s="55"/>
      <c r="AS1784" s="55"/>
      <c r="AT1784" s="55"/>
      <c r="AU1784" s="55"/>
      <c r="AV1784" s="55"/>
      <c r="AW1784" s="55"/>
    </row>
    <row r="1785" spans="27:49" x14ac:dyDescent="0.25">
      <c r="AA1785" s="55"/>
      <c r="AB1785" s="55"/>
      <c r="AC1785" s="55"/>
      <c r="AD1785" s="55"/>
      <c r="AE1785" s="55"/>
      <c r="AH1785" s="55"/>
      <c r="AI1785" s="55"/>
      <c r="AJ1785" s="55"/>
      <c r="AK1785" s="55"/>
      <c r="AL1785" s="55"/>
      <c r="AM1785" s="55"/>
      <c r="AN1785" s="55"/>
      <c r="AO1785" s="55"/>
      <c r="AP1785" s="55"/>
      <c r="AQ1785" s="55"/>
      <c r="AR1785" s="55"/>
      <c r="AS1785" s="55"/>
      <c r="AT1785" s="55"/>
      <c r="AU1785" s="55"/>
      <c r="AV1785" s="55"/>
      <c r="AW1785" s="55"/>
    </row>
    <row r="1786" spans="27:49" x14ac:dyDescent="0.25">
      <c r="AA1786" s="55"/>
      <c r="AB1786" s="55"/>
      <c r="AC1786" s="55"/>
      <c r="AD1786" s="55"/>
      <c r="AE1786" s="55"/>
      <c r="AH1786" s="55"/>
      <c r="AI1786" s="55"/>
      <c r="AJ1786" s="55"/>
      <c r="AK1786" s="55"/>
      <c r="AL1786" s="55"/>
      <c r="AM1786" s="55"/>
      <c r="AN1786" s="55"/>
      <c r="AO1786" s="55"/>
      <c r="AP1786" s="55"/>
      <c r="AQ1786" s="55"/>
      <c r="AR1786" s="55"/>
      <c r="AS1786" s="55"/>
      <c r="AT1786" s="55"/>
      <c r="AU1786" s="55"/>
      <c r="AV1786" s="55"/>
      <c r="AW1786" s="55"/>
    </row>
    <row r="1787" spans="27:49" x14ac:dyDescent="0.25">
      <c r="AA1787" s="55"/>
      <c r="AB1787" s="55"/>
      <c r="AC1787" s="55"/>
      <c r="AD1787" s="55"/>
      <c r="AE1787" s="55"/>
      <c r="AH1787" s="55"/>
      <c r="AI1787" s="55"/>
      <c r="AJ1787" s="55"/>
      <c r="AK1787" s="55"/>
      <c r="AL1787" s="55"/>
      <c r="AM1787" s="55"/>
      <c r="AN1787" s="55"/>
      <c r="AO1787" s="55"/>
      <c r="AP1787" s="55"/>
      <c r="AQ1787" s="55"/>
      <c r="AR1787" s="55"/>
      <c r="AS1787" s="55"/>
      <c r="AT1787" s="55"/>
      <c r="AU1787" s="55"/>
      <c r="AV1787" s="55"/>
      <c r="AW1787" s="55"/>
    </row>
    <row r="1788" spans="27:49" x14ac:dyDescent="0.25">
      <c r="AA1788" s="55"/>
      <c r="AB1788" s="55"/>
      <c r="AC1788" s="55"/>
      <c r="AD1788" s="55"/>
      <c r="AE1788" s="55"/>
      <c r="AH1788" s="55"/>
      <c r="AI1788" s="55"/>
      <c r="AJ1788" s="55"/>
      <c r="AK1788" s="55"/>
      <c r="AL1788" s="55"/>
      <c r="AM1788" s="55"/>
      <c r="AN1788" s="55"/>
      <c r="AO1788" s="55"/>
      <c r="AP1788" s="55"/>
      <c r="AQ1788" s="55"/>
      <c r="AR1788" s="55"/>
      <c r="AS1788" s="55"/>
      <c r="AT1788" s="55"/>
      <c r="AU1788" s="55"/>
      <c r="AV1788" s="55"/>
      <c r="AW1788" s="55"/>
    </row>
    <row r="1789" spans="27:49" x14ac:dyDescent="0.25">
      <c r="AA1789" s="55"/>
      <c r="AB1789" s="55"/>
      <c r="AC1789" s="55"/>
      <c r="AD1789" s="55"/>
      <c r="AE1789" s="55"/>
      <c r="AH1789" s="55"/>
      <c r="AI1789" s="55"/>
      <c r="AJ1789" s="55"/>
      <c r="AK1789" s="55"/>
      <c r="AL1789" s="55"/>
      <c r="AM1789" s="55"/>
      <c r="AN1789" s="55"/>
      <c r="AO1789" s="55"/>
      <c r="AP1789" s="55"/>
      <c r="AQ1789" s="55"/>
      <c r="AR1789" s="55"/>
      <c r="AS1789" s="55"/>
      <c r="AT1789" s="55"/>
      <c r="AU1789" s="55"/>
      <c r="AV1789" s="55"/>
      <c r="AW1789" s="55"/>
    </row>
    <row r="1790" spans="27:49" x14ac:dyDescent="0.25">
      <c r="AA1790" s="55"/>
      <c r="AB1790" s="55"/>
      <c r="AC1790" s="55"/>
      <c r="AD1790" s="55"/>
      <c r="AE1790" s="55"/>
      <c r="AH1790" s="55"/>
      <c r="AI1790" s="55"/>
      <c r="AJ1790" s="55"/>
      <c r="AK1790" s="55"/>
      <c r="AL1790" s="55"/>
      <c r="AM1790" s="55"/>
      <c r="AN1790" s="55"/>
      <c r="AO1790" s="55"/>
      <c r="AP1790" s="55"/>
      <c r="AQ1790" s="55"/>
      <c r="AR1790" s="55"/>
      <c r="AS1790" s="55"/>
      <c r="AT1790" s="55"/>
      <c r="AU1790" s="55"/>
      <c r="AV1790" s="55"/>
      <c r="AW1790" s="55"/>
    </row>
    <row r="1791" spans="27:49" x14ac:dyDescent="0.25">
      <c r="AA1791" s="55"/>
      <c r="AB1791" s="55"/>
      <c r="AC1791" s="55"/>
      <c r="AD1791" s="55"/>
      <c r="AE1791" s="55"/>
      <c r="AH1791" s="55"/>
      <c r="AI1791" s="55"/>
      <c r="AJ1791" s="55"/>
      <c r="AK1791" s="55"/>
      <c r="AL1791" s="55"/>
      <c r="AM1791" s="55"/>
      <c r="AN1791" s="55"/>
      <c r="AO1791" s="55"/>
      <c r="AP1791" s="55"/>
      <c r="AQ1791" s="55"/>
      <c r="AR1791" s="55"/>
      <c r="AS1791" s="55"/>
      <c r="AT1791" s="55"/>
      <c r="AU1791" s="55"/>
      <c r="AV1791" s="55"/>
      <c r="AW1791" s="55"/>
    </row>
    <row r="1792" spans="27:49" x14ac:dyDescent="0.25">
      <c r="AA1792" s="55"/>
      <c r="AB1792" s="55"/>
      <c r="AC1792" s="55"/>
      <c r="AD1792" s="55"/>
      <c r="AE1792" s="55"/>
      <c r="AH1792" s="55"/>
      <c r="AI1792" s="55"/>
      <c r="AJ1792" s="55"/>
      <c r="AK1792" s="55"/>
      <c r="AL1792" s="55"/>
      <c r="AM1792" s="55"/>
      <c r="AN1792" s="55"/>
      <c r="AO1792" s="55"/>
      <c r="AP1792" s="55"/>
      <c r="AQ1792" s="55"/>
      <c r="AR1792" s="55"/>
      <c r="AS1792" s="55"/>
      <c r="AT1792" s="55"/>
      <c r="AU1792" s="55"/>
      <c r="AV1792" s="55"/>
      <c r="AW1792" s="55"/>
    </row>
    <row r="1793" spans="27:49" x14ac:dyDescent="0.25">
      <c r="AA1793" s="55"/>
      <c r="AB1793" s="55"/>
      <c r="AC1793" s="55"/>
      <c r="AD1793" s="55"/>
      <c r="AE1793" s="55"/>
      <c r="AH1793" s="55"/>
      <c r="AI1793" s="55"/>
      <c r="AJ1793" s="55"/>
      <c r="AK1793" s="55"/>
      <c r="AL1793" s="55"/>
      <c r="AM1793" s="55"/>
      <c r="AN1793" s="55"/>
      <c r="AO1793" s="55"/>
      <c r="AP1793" s="55"/>
      <c r="AQ1793" s="55"/>
      <c r="AR1793" s="55"/>
      <c r="AS1793" s="55"/>
      <c r="AT1793" s="55"/>
      <c r="AU1793" s="55"/>
      <c r="AV1793" s="55"/>
      <c r="AW1793" s="55"/>
    </row>
    <row r="1794" spans="27:49" x14ac:dyDescent="0.25">
      <c r="AA1794" s="55"/>
      <c r="AB1794" s="55"/>
      <c r="AC1794" s="55"/>
      <c r="AD1794" s="55"/>
      <c r="AE1794" s="55"/>
      <c r="AH1794" s="55"/>
      <c r="AI1794" s="55"/>
      <c r="AJ1794" s="55"/>
      <c r="AK1794" s="55"/>
      <c r="AL1794" s="55"/>
      <c r="AM1794" s="55"/>
      <c r="AN1794" s="55"/>
      <c r="AO1794" s="55"/>
      <c r="AP1794" s="55"/>
      <c r="AQ1794" s="55"/>
      <c r="AR1794" s="55"/>
      <c r="AS1794" s="55"/>
      <c r="AT1794" s="55"/>
      <c r="AU1794" s="55"/>
      <c r="AV1794" s="55"/>
      <c r="AW1794" s="55"/>
    </row>
    <row r="1795" spans="27:49" x14ac:dyDescent="0.25">
      <c r="AA1795" s="55"/>
      <c r="AB1795" s="55"/>
      <c r="AC1795" s="55"/>
      <c r="AD1795" s="55"/>
      <c r="AE1795" s="55"/>
      <c r="AH1795" s="55"/>
      <c r="AI1795" s="55"/>
      <c r="AJ1795" s="55"/>
      <c r="AK1795" s="55"/>
      <c r="AL1795" s="55"/>
      <c r="AM1795" s="55"/>
      <c r="AN1795" s="55"/>
      <c r="AO1795" s="55"/>
      <c r="AP1795" s="55"/>
      <c r="AQ1795" s="55"/>
      <c r="AR1795" s="55"/>
      <c r="AS1795" s="55"/>
      <c r="AT1795" s="55"/>
      <c r="AU1795" s="55"/>
      <c r="AV1795" s="55"/>
      <c r="AW1795" s="55"/>
    </row>
    <row r="1796" spans="27:49" x14ac:dyDescent="0.25">
      <c r="AA1796" s="55"/>
      <c r="AB1796" s="55"/>
      <c r="AC1796" s="55"/>
      <c r="AD1796" s="55"/>
      <c r="AE1796" s="55"/>
      <c r="AH1796" s="55"/>
      <c r="AI1796" s="55"/>
      <c r="AJ1796" s="55"/>
      <c r="AK1796" s="55"/>
      <c r="AL1796" s="55"/>
      <c r="AM1796" s="55"/>
      <c r="AN1796" s="55"/>
      <c r="AO1796" s="55"/>
      <c r="AP1796" s="55"/>
      <c r="AQ1796" s="55"/>
      <c r="AR1796" s="55"/>
      <c r="AS1796" s="55"/>
      <c r="AT1796" s="55"/>
      <c r="AU1796" s="55"/>
      <c r="AV1796" s="55"/>
      <c r="AW1796" s="55"/>
    </row>
    <row r="1797" spans="27:49" x14ac:dyDescent="0.25">
      <c r="AA1797" s="55"/>
      <c r="AB1797" s="55"/>
      <c r="AC1797" s="55"/>
      <c r="AD1797" s="55"/>
      <c r="AE1797" s="55"/>
      <c r="AH1797" s="55"/>
      <c r="AI1797" s="55"/>
      <c r="AJ1797" s="55"/>
      <c r="AK1797" s="55"/>
      <c r="AL1797" s="55"/>
      <c r="AM1797" s="55"/>
      <c r="AN1797" s="55"/>
      <c r="AO1797" s="55"/>
      <c r="AP1797" s="55"/>
      <c r="AQ1797" s="55"/>
      <c r="AR1797" s="55"/>
      <c r="AS1797" s="55"/>
      <c r="AT1797" s="55"/>
      <c r="AU1797" s="55"/>
      <c r="AV1797" s="55"/>
      <c r="AW1797" s="55"/>
    </row>
    <row r="1798" spans="27:49" x14ac:dyDescent="0.25">
      <c r="AA1798" s="55"/>
      <c r="AB1798" s="55"/>
      <c r="AC1798" s="55"/>
      <c r="AD1798" s="55"/>
      <c r="AE1798" s="55"/>
      <c r="AH1798" s="55"/>
      <c r="AI1798" s="55"/>
      <c r="AJ1798" s="55"/>
      <c r="AK1798" s="55"/>
      <c r="AL1798" s="55"/>
      <c r="AM1798" s="55"/>
      <c r="AN1798" s="55"/>
      <c r="AO1798" s="55"/>
      <c r="AP1798" s="55"/>
      <c r="AQ1798" s="55"/>
      <c r="AR1798" s="55"/>
      <c r="AS1798" s="55"/>
      <c r="AT1798" s="55"/>
      <c r="AU1798" s="55"/>
      <c r="AV1798" s="55"/>
      <c r="AW1798" s="55"/>
    </row>
    <row r="1799" spans="27:49" x14ac:dyDescent="0.25">
      <c r="AA1799" s="55"/>
      <c r="AB1799" s="55"/>
      <c r="AC1799" s="55"/>
      <c r="AD1799" s="55"/>
      <c r="AE1799" s="55"/>
      <c r="AH1799" s="55"/>
      <c r="AI1799" s="55"/>
      <c r="AJ1799" s="55"/>
      <c r="AK1799" s="55"/>
      <c r="AL1799" s="55"/>
      <c r="AM1799" s="55"/>
      <c r="AN1799" s="55"/>
      <c r="AO1799" s="55"/>
      <c r="AP1799" s="55"/>
      <c r="AQ1799" s="55"/>
      <c r="AR1799" s="55"/>
      <c r="AS1799" s="55"/>
      <c r="AT1799" s="55"/>
      <c r="AU1799" s="55"/>
      <c r="AV1799" s="55"/>
      <c r="AW1799" s="55"/>
    </row>
    <row r="1800" spans="27:49" x14ac:dyDescent="0.25">
      <c r="AA1800" s="55"/>
      <c r="AB1800" s="55"/>
      <c r="AC1800" s="55"/>
      <c r="AD1800" s="55"/>
      <c r="AE1800" s="55"/>
      <c r="AH1800" s="55"/>
      <c r="AI1800" s="55"/>
      <c r="AJ1800" s="55"/>
      <c r="AK1800" s="55"/>
      <c r="AL1800" s="55"/>
      <c r="AM1800" s="55"/>
      <c r="AN1800" s="55"/>
      <c r="AO1800" s="55"/>
      <c r="AP1800" s="55"/>
      <c r="AQ1800" s="55"/>
      <c r="AR1800" s="55"/>
      <c r="AS1800" s="55"/>
      <c r="AT1800" s="55"/>
      <c r="AU1800" s="55"/>
      <c r="AV1800" s="55"/>
      <c r="AW1800" s="55"/>
    </row>
    <row r="1801" spans="27:49" x14ac:dyDescent="0.25">
      <c r="AA1801" s="55"/>
      <c r="AB1801" s="55"/>
      <c r="AC1801" s="55"/>
      <c r="AD1801" s="55"/>
      <c r="AE1801" s="55"/>
      <c r="AH1801" s="55"/>
      <c r="AI1801" s="55"/>
      <c r="AJ1801" s="55"/>
      <c r="AK1801" s="55"/>
      <c r="AL1801" s="55"/>
      <c r="AM1801" s="55"/>
      <c r="AN1801" s="55"/>
      <c r="AO1801" s="55"/>
      <c r="AP1801" s="55"/>
      <c r="AQ1801" s="55"/>
      <c r="AR1801" s="55"/>
      <c r="AS1801" s="55"/>
      <c r="AT1801" s="55"/>
      <c r="AU1801" s="55"/>
      <c r="AV1801" s="55"/>
      <c r="AW1801" s="55"/>
    </row>
    <row r="1802" spans="27:49" x14ac:dyDescent="0.25">
      <c r="AA1802" s="55"/>
      <c r="AB1802" s="55"/>
      <c r="AC1802" s="55"/>
      <c r="AD1802" s="55"/>
      <c r="AE1802" s="55"/>
      <c r="AH1802" s="55"/>
      <c r="AI1802" s="55"/>
      <c r="AJ1802" s="55"/>
      <c r="AK1802" s="55"/>
      <c r="AL1802" s="55"/>
      <c r="AM1802" s="55"/>
      <c r="AN1802" s="55"/>
      <c r="AO1802" s="55"/>
      <c r="AP1802" s="55"/>
      <c r="AQ1802" s="55"/>
      <c r="AR1802" s="55"/>
      <c r="AS1802" s="55"/>
      <c r="AT1802" s="55"/>
      <c r="AU1802" s="55"/>
      <c r="AV1802" s="55"/>
      <c r="AW1802" s="55"/>
    </row>
    <row r="1803" spans="27:49" x14ac:dyDescent="0.25">
      <c r="AA1803" s="55"/>
      <c r="AB1803" s="55"/>
      <c r="AC1803" s="55"/>
      <c r="AD1803" s="55"/>
      <c r="AE1803" s="55"/>
      <c r="AH1803" s="55"/>
      <c r="AI1803" s="55"/>
      <c r="AJ1803" s="55"/>
      <c r="AK1803" s="55"/>
      <c r="AL1803" s="55"/>
      <c r="AM1803" s="55"/>
      <c r="AN1803" s="55"/>
      <c r="AO1803" s="55"/>
      <c r="AP1803" s="55"/>
      <c r="AQ1803" s="55"/>
      <c r="AR1803" s="55"/>
      <c r="AS1803" s="55"/>
      <c r="AT1803" s="55"/>
      <c r="AU1803" s="55"/>
      <c r="AV1803" s="55"/>
      <c r="AW1803" s="55"/>
    </row>
    <row r="1804" spans="27:49" x14ac:dyDescent="0.25">
      <c r="AA1804" s="55"/>
      <c r="AB1804" s="55"/>
      <c r="AC1804" s="55"/>
      <c r="AD1804" s="55"/>
      <c r="AE1804" s="55"/>
      <c r="AH1804" s="55"/>
      <c r="AI1804" s="55"/>
      <c r="AJ1804" s="55"/>
      <c r="AK1804" s="55"/>
      <c r="AL1804" s="55"/>
      <c r="AM1804" s="55"/>
      <c r="AN1804" s="55"/>
      <c r="AO1804" s="55"/>
      <c r="AP1804" s="55"/>
      <c r="AQ1804" s="55"/>
      <c r="AR1804" s="55"/>
      <c r="AS1804" s="55"/>
      <c r="AT1804" s="55"/>
      <c r="AU1804" s="55"/>
      <c r="AV1804" s="55"/>
      <c r="AW1804" s="55"/>
    </row>
    <row r="1805" spans="27:49" x14ac:dyDescent="0.25">
      <c r="AA1805" s="55"/>
      <c r="AB1805" s="55"/>
      <c r="AC1805" s="55"/>
      <c r="AD1805" s="55"/>
      <c r="AE1805" s="55"/>
      <c r="AH1805" s="55"/>
      <c r="AI1805" s="55"/>
      <c r="AJ1805" s="55"/>
      <c r="AK1805" s="55"/>
      <c r="AL1805" s="55"/>
      <c r="AM1805" s="55"/>
      <c r="AN1805" s="55"/>
      <c r="AO1805" s="55"/>
      <c r="AP1805" s="55"/>
      <c r="AQ1805" s="55"/>
      <c r="AR1805" s="55"/>
      <c r="AS1805" s="55"/>
      <c r="AT1805" s="55"/>
      <c r="AU1805" s="55"/>
      <c r="AV1805" s="55"/>
      <c r="AW1805" s="55"/>
    </row>
    <row r="1806" spans="27:49" x14ac:dyDescent="0.25">
      <c r="AA1806" s="55"/>
      <c r="AB1806" s="55"/>
      <c r="AC1806" s="55"/>
      <c r="AD1806" s="55"/>
      <c r="AE1806" s="55"/>
      <c r="AH1806" s="55"/>
      <c r="AI1806" s="55"/>
      <c r="AJ1806" s="55"/>
      <c r="AK1806" s="55"/>
      <c r="AL1806" s="55"/>
      <c r="AM1806" s="55"/>
      <c r="AN1806" s="55"/>
      <c r="AO1806" s="55"/>
      <c r="AP1806" s="55"/>
      <c r="AQ1806" s="55"/>
      <c r="AR1806" s="55"/>
      <c r="AS1806" s="55"/>
      <c r="AT1806" s="55"/>
      <c r="AU1806" s="55"/>
      <c r="AV1806" s="55"/>
      <c r="AW1806" s="55"/>
    </row>
    <row r="1807" spans="27:49" x14ac:dyDescent="0.25">
      <c r="AA1807" s="55"/>
      <c r="AB1807" s="55"/>
      <c r="AC1807" s="55"/>
      <c r="AD1807" s="55"/>
      <c r="AE1807" s="55"/>
      <c r="AH1807" s="55"/>
      <c r="AI1807" s="55"/>
      <c r="AJ1807" s="55"/>
      <c r="AK1807" s="55"/>
      <c r="AL1807" s="55"/>
      <c r="AM1807" s="55"/>
      <c r="AN1807" s="55"/>
      <c r="AO1807" s="55"/>
      <c r="AP1807" s="55"/>
      <c r="AQ1807" s="55"/>
      <c r="AR1807" s="55"/>
      <c r="AS1807" s="55"/>
      <c r="AT1807" s="55"/>
      <c r="AU1807" s="55"/>
      <c r="AV1807" s="55"/>
      <c r="AW1807" s="55"/>
    </row>
    <row r="1808" spans="27:49" x14ac:dyDescent="0.25">
      <c r="AA1808" s="55"/>
      <c r="AB1808" s="55"/>
      <c r="AC1808" s="55"/>
      <c r="AD1808" s="55"/>
      <c r="AE1808" s="55"/>
      <c r="AH1808" s="55"/>
      <c r="AI1808" s="55"/>
      <c r="AJ1808" s="55"/>
      <c r="AK1808" s="55"/>
      <c r="AL1808" s="55"/>
      <c r="AM1808" s="55"/>
      <c r="AN1808" s="55"/>
      <c r="AO1808" s="55"/>
      <c r="AP1808" s="55"/>
      <c r="AQ1808" s="55"/>
      <c r="AR1808" s="55"/>
      <c r="AS1808" s="55"/>
      <c r="AT1808" s="55"/>
      <c r="AU1808" s="55"/>
      <c r="AV1808" s="55"/>
      <c r="AW1808" s="55"/>
    </row>
    <row r="1809" spans="27:49" x14ac:dyDescent="0.25">
      <c r="AA1809" s="55"/>
      <c r="AB1809" s="55"/>
      <c r="AC1809" s="55"/>
      <c r="AD1809" s="55"/>
      <c r="AE1809" s="55"/>
      <c r="AH1809" s="55"/>
      <c r="AI1809" s="55"/>
      <c r="AJ1809" s="55"/>
      <c r="AK1809" s="55"/>
      <c r="AL1809" s="55"/>
      <c r="AM1809" s="55"/>
      <c r="AN1809" s="55"/>
      <c r="AO1809" s="55"/>
      <c r="AP1809" s="55"/>
      <c r="AQ1809" s="55"/>
      <c r="AR1809" s="55"/>
      <c r="AS1809" s="55"/>
      <c r="AT1809" s="55"/>
      <c r="AU1809" s="55"/>
      <c r="AV1809" s="55"/>
      <c r="AW1809" s="55"/>
    </row>
    <row r="1810" spans="27:49" x14ac:dyDescent="0.25">
      <c r="AA1810" s="55"/>
      <c r="AB1810" s="55"/>
      <c r="AC1810" s="55"/>
      <c r="AD1810" s="55"/>
      <c r="AE1810" s="55"/>
      <c r="AH1810" s="55"/>
      <c r="AI1810" s="55"/>
      <c r="AJ1810" s="55"/>
      <c r="AK1810" s="55"/>
      <c r="AL1810" s="55"/>
      <c r="AM1810" s="55"/>
      <c r="AN1810" s="55"/>
      <c r="AO1810" s="55"/>
      <c r="AP1810" s="55"/>
      <c r="AQ1810" s="55"/>
      <c r="AR1810" s="55"/>
      <c r="AS1810" s="55"/>
      <c r="AT1810" s="55"/>
      <c r="AU1810" s="55"/>
      <c r="AV1810" s="55"/>
      <c r="AW1810" s="55"/>
    </row>
    <row r="1811" spans="27:49" x14ac:dyDescent="0.25">
      <c r="AA1811" s="55"/>
      <c r="AB1811" s="55"/>
      <c r="AC1811" s="55"/>
      <c r="AD1811" s="55"/>
      <c r="AE1811" s="55"/>
      <c r="AH1811" s="55"/>
      <c r="AI1811" s="55"/>
      <c r="AJ1811" s="55"/>
      <c r="AK1811" s="55"/>
      <c r="AL1811" s="55"/>
      <c r="AM1811" s="55"/>
      <c r="AN1811" s="55"/>
      <c r="AO1811" s="55"/>
      <c r="AP1811" s="55"/>
      <c r="AQ1811" s="55"/>
      <c r="AR1811" s="55"/>
      <c r="AS1811" s="55"/>
      <c r="AT1811" s="55"/>
      <c r="AU1811" s="55"/>
      <c r="AV1811" s="55"/>
      <c r="AW1811" s="55"/>
    </row>
    <row r="1812" spans="27:49" x14ac:dyDescent="0.25">
      <c r="AA1812" s="55"/>
      <c r="AB1812" s="55"/>
      <c r="AC1812" s="55"/>
      <c r="AD1812" s="55"/>
      <c r="AE1812" s="55"/>
      <c r="AH1812" s="55"/>
      <c r="AI1812" s="55"/>
      <c r="AJ1812" s="55"/>
      <c r="AK1812" s="55"/>
      <c r="AL1812" s="55"/>
      <c r="AM1812" s="55"/>
      <c r="AN1812" s="55"/>
      <c r="AO1812" s="55"/>
      <c r="AP1812" s="55"/>
      <c r="AQ1812" s="55"/>
      <c r="AR1812" s="55"/>
      <c r="AS1812" s="55"/>
      <c r="AT1812" s="55"/>
      <c r="AU1812" s="55"/>
      <c r="AV1812" s="55"/>
      <c r="AW1812" s="55"/>
    </row>
    <row r="1813" spans="27:49" x14ac:dyDescent="0.25">
      <c r="AA1813" s="55"/>
      <c r="AB1813" s="55"/>
      <c r="AC1813" s="55"/>
      <c r="AD1813" s="55"/>
      <c r="AE1813" s="55"/>
      <c r="AH1813" s="55"/>
      <c r="AI1813" s="55"/>
      <c r="AJ1813" s="55"/>
      <c r="AK1813" s="55"/>
      <c r="AL1813" s="55"/>
      <c r="AM1813" s="55"/>
      <c r="AN1813" s="55"/>
      <c r="AO1813" s="55"/>
      <c r="AP1813" s="55"/>
      <c r="AQ1813" s="55"/>
      <c r="AR1813" s="55"/>
      <c r="AS1813" s="55"/>
      <c r="AT1813" s="55"/>
      <c r="AU1813" s="55"/>
      <c r="AV1813" s="55"/>
      <c r="AW1813" s="55"/>
    </row>
    <row r="1814" spans="27:49" x14ac:dyDescent="0.25">
      <c r="AA1814" s="55"/>
      <c r="AB1814" s="55"/>
      <c r="AC1814" s="55"/>
      <c r="AD1814" s="55"/>
      <c r="AE1814" s="55"/>
      <c r="AH1814" s="55"/>
      <c r="AI1814" s="55"/>
      <c r="AJ1814" s="55"/>
      <c r="AK1814" s="55"/>
      <c r="AL1814" s="55"/>
      <c r="AM1814" s="55"/>
      <c r="AN1814" s="55"/>
      <c r="AO1814" s="55"/>
      <c r="AP1814" s="55"/>
      <c r="AQ1814" s="55"/>
      <c r="AR1814" s="55"/>
      <c r="AS1814" s="55"/>
      <c r="AT1814" s="55"/>
      <c r="AU1814" s="55"/>
      <c r="AV1814" s="55"/>
      <c r="AW1814" s="55"/>
    </row>
    <row r="1815" spans="27:49" x14ac:dyDescent="0.25">
      <c r="AA1815" s="55"/>
      <c r="AB1815" s="55"/>
      <c r="AC1815" s="55"/>
      <c r="AD1815" s="55"/>
      <c r="AE1815" s="55"/>
      <c r="AH1815" s="55"/>
      <c r="AI1815" s="55"/>
      <c r="AJ1815" s="55"/>
      <c r="AK1815" s="55"/>
      <c r="AL1815" s="55"/>
      <c r="AM1815" s="55"/>
      <c r="AN1815" s="55"/>
      <c r="AO1815" s="55"/>
      <c r="AP1815" s="55"/>
      <c r="AQ1815" s="55"/>
      <c r="AR1815" s="55"/>
      <c r="AS1815" s="55"/>
      <c r="AT1815" s="55"/>
      <c r="AU1815" s="55"/>
      <c r="AV1815" s="55"/>
      <c r="AW1815" s="55"/>
    </row>
    <row r="1816" spans="27:49" x14ac:dyDescent="0.25">
      <c r="AA1816" s="55"/>
      <c r="AB1816" s="55"/>
      <c r="AC1816" s="55"/>
      <c r="AD1816" s="55"/>
      <c r="AE1816" s="55"/>
      <c r="AH1816" s="55"/>
      <c r="AI1816" s="55"/>
      <c r="AJ1816" s="55"/>
      <c r="AK1816" s="55"/>
      <c r="AL1816" s="55"/>
      <c r="AM1816" s="55"/>
      <c r="AN1816" s="55"/>
      <c r="AO1816" s="55"/>
      <c r="AP1816" s="55"/>
      <c r="AQ1816" s="55"/>
      <c r="AR1816" s="55"/>
      <c r="AS1816" s="55"/>
      <c r="AT1816" s="55"/>
      <c r="AU1816" s="55"/>
      <c r="AV1816" s="55"/>
      <c r="AW1816" s="55"/>
    </row>
    <row r="1817" spans="27:49" x14ac:dyDescent="0.25">
      <c r="AA1817" s="55"/>
      <c r="AB1817" s="55"/>
      <c r="AC1817" s="55"/>
      <c r="AD1817" s="55"/>
      <c r="AE1817" s="55"/>
      <c r="AH1817" s="55"/>
      <c r="AI1817" s="55"/>
      <c r="AJ1817" s="55"/>
      <c r="AK1817" s="55"/>
      <c r="AL1817" s="55"/>
      <c r="AM1817" s="55"/>
      <c r="AN1817" s="55"/>
      <c r="AO1817" s="55"/>
      <c r="AP1817" s="55"/>
      <c r="AQ1817" s="55"/>
      <c r="AR1817" s="55"/>
      <c r="AS1817" s="55"/>
      <c r="AT1817" s="55"/>
      <c r="AU1817" s="55"/>
      <c r="AV1817" s="55"/>
      <c r="AW1817" s="55"/>
    </row>
    <row r="1818" spans="27:49" x14ac:dyDescent="0.25">
      <c r="AA1818" s="55"/>
      <c r="AB1818" s="55"/>
      <c r="AC1818" s="55"/>
      <c r="AD1818" s="55"/>
      <c r="AE1818" s="55"/>
      <c r="AH1818" s="55"/>
      <c r="AI1818" s="55"/>
      <c r="AJ1818" s="55"/>
      <c r="AK1818" s="55"/>
      <c r="AL1818" s="55"/>
      <c r="AM1818" s="55"/>
      <c r="AN1818" s="55"/>
      <c r="AO1818" s="55"/>
      <c r="AP1818" s="55"/>
      <c r="AQ1818" s="55"/>
      <c r="AR1818" s="55"/>
      <c r="AS1818" s="55"/>
      <c r="AT1818" s="55"/>
      <c r="AU1818" s="55"/>
      <c r="AV1818" s="55"/>
      <c r="AW1818" s="55"/>
    </row>
    <row r="1819" spans="27:49" x14ac:dyDescent="0.25">
      <c r="AA1819" s="55"/>
      <c r="AB1819" s="55"/>
      <c r="AC1819" s="55"/>
      <c r="AD1819" s="55"/>
      <c r="AE1819" s="55"/>
      <c r="AH1819" s="55"/>
      <c r="AI1819" s="55"/>
      <c r="AJ1819" s="55"/>
      <c r="AK1819" s="55"/>
      <c r="AL1819" s="55"/>
      <c r="AM1819" s="55"/>
      <c r="AN1819" s="55"/>
      <c r="AO1819" s="55"/>
      <c r="AP1819" s="55"/>
      <c r="AQ1819" s="55"/>
      <c r="AR1819" s="55"/>
      <c r="AS1819" s="55"/>
      <c r="AT1819" s="55"/>
      <c r="AU1819" s="55"/>
      <c r="AV1819" s="55"/>
      <c r="AW1819" s="55"/>
    </row>
    <row r="1820" spans="27:49" x14ac:dyDescent="0.25">
      <c r="AA1820" s="55"/>
      <c r="AB1820" s="55"/>
      <c r="AC1820" s="55"/>
      <c r="AD1820" s="55"/>
      <c r="AE1820" s="55"/>
      <c r="AH1820" s="55"/>
      <c r="AI1820" s="55"/>
      <c r="AJ1820" s="55"/>
      <c r="AK1820" s="55"/>
      <c r="AL1820" s="55"/>
      <c r="AM1820" s="55"/>
      <c r="AN1820" s="55"/>
      <c r="AO1820" s="55"/>
      <c r="AP1820" s="55"/>
      <c r="AQ1820" s="55"/>
      <c r="AR1820" s="55"/>
      <c r="AS1820" s="55"/>
      <c r="AT1820" s="55"/>
      <c r="AU1820" s="55"/>
      <c r="AV1820" s="55"/>
      <c r="AW1820" s="55"/>
    </row>
    <row r="1821" spans="27:49" x14ac:dyDescent="0.25">
      <c r="AA1821" s="55"/>
      <c r="AB1821" s="55"/>
      <c r="AC1821" s="55"/>
      <c r="AD1821" s="55"/>
      <c r="AE1821" s="55"/>
      <c r="AH1821" s="55"/>
      <c r="AI1821" s="55"/>
      <c r="AJ1821" s="55"/>
      <c r="AK1821" s="55"/>
      <c r="AL1821" s="55"/>
      <c r="AM1821" s="55"/>
      <c r="AN1821" s="55"/>
      <c r="AO1821" s="55"/>
      <c r="AP1821" s="55"/>
      <c r="AQ1821" s="55"/>
      <c r="AR1821" s="55"/>
      <c r="AS1821" s="55"/>
      <c r="AT1821" s="55"/>
      <c r="AU1821" s="55"/>
      <c r="AV1821" s="55"/>
      <c r="AW1821" s="55"/>
    </row>
    <row r="1822" spans="27:49" x14ac:dyDescent="0.25">
      <c r="AA1822" s="55"/>
      <c r="AB1822" s="55"/>
      <c r="AC1822" s="55"/>
      <c r="AD1822" s="55"/>
      <c r="AE1822" s="55"/>
      <c r="AH1822" s="55"/>
      <c r="AI1822" s="55"/>
      <c r="AJ1822" s="55"/>
      <c r="AK1822" s="55"/>
      <c r="AL1822" s="55"/>
      <c r="AM1822" s="55"/>
      <c r="AN1822" s="55"/>
      <c r="AO1822" s="55"/>
      <c r="AP1822" s="55"/>
      <c r="AQ1822" s="55"/>
      <c r="AR1822" s="55"/>
      <c r="AS1822" s="55"/>
      <c r="AT1822" s="55"/>
      <c r="AU1822" s="55"/>
      <c r="AV1822" s="55"/>
      <c r="AW1822" s="55"/>
    </row>
    <row r="1823" spans="27:49" x14ac:dyDescent="0.25">
      <c r="AA1823" s="55"/>
      <c r="AB1823" s="55"/>
      <c r="AC1823" s="55"/>
      <c r="AD1823" s="55"/>
      <c r="AE1823" s="55"/>
      <c r="AH1823" s="55"/>
      <c r="AI1823" s="55"/>
      <c r="AJ1823" s="55"/>
      <c r="AK1823" s="55"/>
      <c r="AL1823" s="55"/>
      <c r="AM1823" s="55"/>
      <c r="AN1823" s="55"/>
      <c r="AO1823" s="55"/>
      <c r="AP1823" s="55"/>
      <c r="AQ1823" s="55"/>
      <c r="AR1823" s="55"/>
      <c r="AS1823" s="55"/>
      <c r="AT1823" s="55"/>
      <c r="AU1823" s="55"/>
      <c r="AV1823" s="55"/>
      <c r="AW1823" s="55"/>
    </row>
    <row r="1824" spans="27:49" x14ac:dyDescent="0.25">
      <c r="AA1824" s="55"/>
      <c r="AB1824" s="55"/>
      <c r="AC1824" s="55"/>
      <c r="AD1824" s="55"/>
      <c r="AE1824" s="55"/>
      <c r="AH1824" s="55"/>
      <c r="AI1824" s="55"/>
      <c r="AJ1824" s="55"/>
      <c r="AK1824" s="55"/>
      <c r="AL1824" s="55"/>
      <c r="AM1824" s="55"/>
      <c r="AN1824" s="55"/>
      <c r="AO1824" s="55"/>
      <c r="AP1824" s="55"/>
      <c r="AQ1824" s="55"/>
      <c r="AR1824" s="55"/>
      <c r="AS1824" s="55"/>
      <c r="AT1824" s="55"/>
      <c r="AU1824" s="55"/>
      <c r="AV1824" s="55"/>
      <c r="AW1824" s="55"/>
    </row>
    <row r="1825" spans="27:49" x14ac:dyDescent="0.25">
      <c r="AA1825" s="55"/>
      <c r="AB1825" s="55"/>
      <c r="AC1825" s="55"/>
      <c r="AD1825" s="55"/>
      <c r="AE1825" s="55"/>
      <c r="AH1825" s="55"/>
      <c r="AI1825" s="55"/>
      <c r="AJ1825" s="55"/>
      <c r="AK1825" s="55"/>
      <c r="AL1825" s="55"/>
      <c r="AM1825" s="55"/>
      <c r="AN1825" s="55"/>
      <c r="AO1825" s="55"/>
      <c r="AP1825" s="55"/>
      <c r="AQ1825" s="55"/>
      <c r="AR1825" s="55"/>
      <c r="AS1825" s="55"/>
      <c r="AT1825" s="55"/>
      <c r="AU1825" s="55"/>
      <c r="AV1825" s="55"/>
      <c r="AW1825" s="55"/>
    </row>
    <row r="1826" spans="27:49" x14ac:dyDescent="0.25">
      <c r="AA1826" s="55"/>
      <c r="AB1826" s="55"/>
      <c r="AC1826" s="55"/>
      <c r="AD1826" s="55"/>
      <c r="AE1826" s="55"/>
      <c r="AH1826" s="55"/>
      <c r="AI1826" s="55"/>
      <c r="AJ1826" s="55"/>
      <c r="AK1826" s="55"/>
      <c r="AL1826" s="55"/>
      <c r="AM1826" s="55"/>
      <c r="AN1826" s="55"/>
      <c r="AO1826" s="55"/>
      <c r="AP1826" s="55"/>
      <c r="AQ1826" s="55"/>
      <c r="AR1826" s="55"/>
      <c r="AS1826" s="55"/>
      <c r="AT1826" s="55"/>
      <c r="AU1826" s="55"/>
      <c r="AV1826" s="55"/>
      <c r="AW1826" s="55"/>
    </row>
    <row r="1827" spans="27:49" x14ac:dyDescent="0.25">
      <c r="AA1827" s="55"/>
      <c r="AB1827" s="55"/>
      <c r="AC1827" s="55"/>
      <c r="AD1827" s="55"/>
      <c r="AE1827" s="55"/>
      <c r="AH1827" s="55"/>
      <c r="AI1827" s="55"/>
      <c r="AJ1827" s="55"/>
      <c r="AK1827" s="55"/>
      <c r="AL1827" s="55"/>
      <c r="AM1827" s="55"/>
      <c r="AN1827" s="55"/>
      <c r="AO1827" s="55"/>
      <c r="AP1827" s="55"/>
      <c r="AQ1827" s="55"/>
      <c r="AR1827" s="55"/>
      <c r="AS1827" s="55"/>
      <c r="AT1827" s="55"/>
      <c r="AU1827" s="55"/>
      <c r="AV1827" s="55"/>
      <c r="AW1827" s="55"/>
    </row>
    <row r="1828" spans="27:49" x14ac:dyDescent="0.25">
      <c r="AA1828" s="55"/>
      <c r="AB1828" s="55"/>
      <c r="AC1828" s="55"/>
      <c r="AD1828" s="55"/>
      <c r="AE1828" s="55"/>
      <c r="AH1828" s="55"/>
      <c r="AI1828" s="55"/>
      <c r="AJ1828" s="55"/>
      <c r="AK1828" s="55"/>
      <c r="AL1828" s="55"/>
      <c r="AM1828" s="55"/>
      <c r="AN1828" s="55"/>
      <c r="AO1828" s="55"/>
      <c r="AP1828" s="55"/>
      <c r="AQ1828" s="55"/>
      <c r="AR1828" s="55"/>
      <c r="AS1828" s="55"/>
      <c r="AT1828" s="55"/>
      <c r="AU1828" s="55"/>
      <c r="AV1828" s="55"/>
      <c r="AW1828" s="55"/>
    </row>
    <row r="1829" spans="27:49" x14ac:dyDescent="0.25">
      <c r="AA1829" s="55"/>
      <c r="AB1829" s="55"/>
      <c r="AC1829" s="55"/>
      <c r="AD1829" s="55"/>
      <c r="AE1829" s="55"/>
      <c r="AH1829" s="55"/>
      <c r="AI1829" s="55"/>
      <c r="AJ1829" s="55"/>
      <c r="AK1829" s="55"/>
      <c r="AL1829" s="55"/>
      <c r="AM1829" s="55"/>
      <c r="AN1829" s="55"/>
      <c r="AO1829" s="55"/>
      <c r="AP1829" s="55"/>
      <c r="AQ1829" s="55"/>
      <c r="AR1829" s="55"/>
      <c r="AS1829" s="55"/>
      <c r="AT1829" s="55"/>
      <c r="AU1829" s="55"/>
      <c r="AV1829" s="55"/>
      <c r="AW1829" s="55"/>
    </row>
    <row r="1830" spans="27:49" x14ac:dyDescent="0.25">
      <c r="AA1830" s="55"/>
      <c r="AB1830" s="55"/>
      <c r="AC1830" s="55"/>
      <c r="AD1830" s="55"/>
      <c r="AE1830" s="55"/>
      <c r="AH1830" s="55"/>
      <c r="AI1830" s="55"/>
      <c r="AJ1830" s="55"/>
      <c r="AK1830" s="55"/>
      <c r="AL1830" s="55"/>
      <c r="AM1830" s="55"/>
      <c r="AN1830" s="55"/>
      <c r="AO1830" s="55"/>
      <c r="AP1830" s="55"/>
      <c r="AQ1830" s="55"/>
      <c r="AR1830" s="55"/>
      <c r="AS1830" s="55"/>
      <c r="AT1830" s="55"/>
      <c r="AU1830" s="55"/>
      <c r="AV1830" s="55"/>
      <c r="AW1830" s="55"/>
    </row>
    <row r="1831" spans="27:49" x14ac:dyDescent="0.25">
      <c r="AA1831" s="55"/>
      <c r="AB1831" s="55"/>
      <c r="AC1831" s="55"/>
      <c r="AD1831" s="55"/>
      <c r="AE1831" s="55"/>
      <c r="AH1831" s="55"/>
      <c r="AI1831" s="55"/>
      <c r="AJ1831" s="55"/>
      <c r="AK1831" s="55"/>
      <c r="AL1831" s="55"/>
      <c r="AM1831" s="55"/>
      <c r="AN1831" s="55"/>
      <c r="AO1831" s="55"/>
      <c r="AP1831" s="55"/>
      <c r="AQ1831" s="55"/>
      <c r="AR1831" s="55"/>
      <c r="AS1831" s="55"/>
      <c r="AT1831" s="55"/>
      <c r="AU1831" s="55"/>
      <c r="AV1831" s="55"/>
      <c r="AW1831" s="55"/>
    </row>
    <row r="1832" spans="27:49" x14ac:dyDescent="0.25">
      <c r="AA1832" s="55"/>
      <c r="AB1832" s="55"/>
      <c r="AC1832" s="55"/>
      <c r="AD1832" s="55"/>
      <c r="AE1832" s="55"/>
      <c r="AH1832" s="55"/>
      <c r="AI1832" s="55"/>
      <c r="AJ1832" s="55"/>
      <c r="AK1832" s="55"/>
      <c r="AL1832" s="55"/>
      <c r="AM1832" s="55"/>
      <c r="AN1832" s="55"/>
      <c r="AO1832" s="55"/>
      <c r="AP1832" s="55"/>
      <c r="AQ1832" s="55"/>
      <c r="AR1832" s="55"/>
      <c r="AS1832" s="55"/>
      <c r="AT1832" s="55"/>
      <c r="AU1832" s="55"/>
      <c r="AV1832" s="55"/>
      <c r="AW1832" s="55"/>
    </row>
    <row r="1833" spans="27:49" x14ac:dyDescent="0.25">
      <c r="AA1833" s="55"/>
      <c r="AB1833" s="55"/>
      <c r="AC1833" s="55"/>
      <c r="AD1833" s="55"/>
      <c r="AE1833" s="55"/>
      <c r="AH1833" s="55"/>
      <c r="AI1833" s="55"/>
      <c r="AJ1833" s="55"/>
      <c r="AK1833" s="55"/>
      <c r="AL1833" s="55"/>
      <c r="AM1833" s="55"/>
      <c r="AN1833" s="55"/>
      <c r="AO1833" s="55"/>
      <c r="AP1833" s="55"/>
      <c r="AQ1833" s="55"/>
      <c r="AR1833" s="55"/>
      <c r="AS1833" s="55"/>
      <c r="AT1833" s="55"/>
      <c r="AU1833" s="55"/>
      <c r="AV1833" s="55"/>
      <c r="AW1833" s="55"/>
    </row>
    <row r="1834" spans="27:49" x14ac:dyDescent="0.25">
      <c r="AA1834" s="55"/>
      <c r="AB1834" s="55"/>
      <c r="AC1834" s="55"/>
      <c r="AD1834" s="55"/>
      <c r="AE1834" s="55"/>
      <c r="AH1834" s="55"/>
      <c r="AI1834" s="55"/>
      <c r="AJ1834" s="55"/>
      <c r="AK1834" s="55"/>
      <c r="AL1834" s="55"/>
      <c r="AM1834" s="55"/>
      <c r="AN1834" s="55"/>
      <c r="AO1834" s="55"/>
      <c r="AP1834" s="55"/>
      <c r="AQ1834" s="55"/>
      <c r="AR1834" s="55"/>
      <c r="AS1834" s="55"/>
      <c r="AT1834" s="55"/>
      <c r="AU1834" s="55"/>
      <c r="AV1834" s="55"/>
      <c r="AW1834" s="55"/>
    </row>
    <row r="1835" spans="27:49" x14ac:dyDescent="0.25">
      <c r="AA1835" s="55"/>
      <c r="AB1835" s="55"/>
      <c r="AC1835" s="55"/>
      <c r="AD1835" s="55"/>
      <c r="AE1835" s="55"/>
      <c r="AH1835" s="55"/>
      <c r="AI1835" s="55"/>
      <c r="AJ1835" s="55"/>
      <c r="AK1835" s="55"/>
      <c r="AL1835" s="55"/>
      <c r="AM1835" s="55"/>
      <c r="AN1835" s="55"/>
      <c r="AO1835" s="55"/>
      <c r="AP1835" s="55"/>
      <c r="AQ1835" s="55"/>
      <c r="AR1835" s="55"/>
      <c r="AS1835" s="55"/>
      <c r="AT1835" s="55"/>
      <c r="AU1835" s="55"/>
      <c r="AV1835" s="55"/>
      <c r="AW1835" s="55"/>
    </row>
    <row r="1836" spans="27:49" x14ac:dyDescent="0.25">
      <c r="AA1836" s="55"/>
      <c r="AB1836" s="55"/>
      <c r="AC1836" s="55"/>
      <c r="AD1836" s="55"/>
      <c r="AE1836" s="55"/>
      <c r="AH1836" s="55"/>
      <c r="AI1836" s="55"/>
      <c r="AJ1836" s="55"/>
      <c r="AK1836" s="55"/>
      <c r="AL1836" s="55"/>
      <c r="AM1836" s="55"/>
      <c r="AN1836" s="55"/>
      <c r="AO1836" s="55"/>
      <c r="AP1836" s="55"/>
      <c r="AQ1836" s="55"/>
      <c r="AR1836" s="55"/>
      <c r="AS1836" s="55"/>
      <c r="AT1836" s="55"/>
      <c r="AU1836" s="55"/>
      <c r="AV1836" s="55"/>
      <c r="AW1836" s="55"/>
    </row>
    <row r="1837" spans="27:49" x14ac:dyDescent="0.25">
      <c r="AA1837" s="55"/>
      <c r="AB1837" s="55"/>
      <c r="AC1837" s="55"/>
      <c r="AD1837" s="55"/>
      <c r="AE1837" s="55"/>
      <c r="AH1837" s="55"/>
      <c r="AI1837" s="55"/>
      <c r="AJ1837" s="55"/>
      <c r="AK1837" s="55"/>
      <c r="AL1837" s="55"/>
      <c r="AM1837" s="55"/>
      <c r="AN1837" s="55"/>
      <c r="AO1837" s="55"/>
      <c r="AP1837" s="55"/>
      <c r="AQ1837" s="55"/>
      <c r="AR1837" s="55"/>
      <c r="AS1837" s="55"/>
      <c r="AT1837" s="55"/>
      <c r="AU1837" s="55"/>
      <c r="AV1837" s="55"/>
      <c r="AW1837" s="55"/>
    </row>
    <row r="1838" spans="27:49" x14ac:dyDescent="0.25">
      <c r="AA1838" s="55"/>
      <c r="AB1838" s="55"/>
      <c r="AC1838" s="55"/>
      <c r="AD1838" s="55"/>
      <c r="AE1838" s="55"/>
      <c r="AH1838" s="55"/>
      <c r="AI1838" s="55"/>
      <c r="AJ1838" s="55"/>
      <c r="AK1838" s="55"/>
      <c r="AL1838" s="55"/>
      <c r="AM1838" s="55"/>
      <c r="AN1838" s="55"/>
      <c r="AO1838" s="55"/>
      <c r="AP1838" s="55"/>
      <c r="AQ1838" s="55"/>
      <c r="AR1838" s="55"/>
      <c r="AS1838" s="55"/>
      <c r="AT1838" s="55"/>
      <c r="AU1838" s="55"/>
      <c r="AV1838" s="55"/>
      <c r="AW1838" s="55"/>
    </row>
    <row r="1839" spans="27:49" x14ac:dyDescent="0.25">
      <c r="AA1839" s="55"/>
      <c r="AB1839" s="55"/>
      <c r="AC1839" s="55"/>
      <c r="AD1839" s="55"/>
      <c r="AE1839" s="55"/>
      <c r="AH1839" s="55"/>
      <c r="AI1839" s="55"/>
      <c r="AJ1839" s="55"/>
      <c r="AK1839" s="55"/>
      <c r="AL1839" s="55"/>
      <c r="AM1839" s="55"/>
      <c r="AN1839" s="55"/>
      <c r="AO1839" s="55"/>
      <c r="AP1839" s="55"/>
      <c r="AQ1839" s="55"/>
      <c r="AR1839" s="55"/>
      <c r="AS1839" s="55"/>
      <c r="AT1839" s="55"/>
      <c r="AU1839" s="55"/>
      <c r="AV1839" s="55"/>
      <c r="AW1839" s="55"/>
    </row>
    <row r="1840" spans="27:49" x14ac:dyDescent="0.25">
      <c r="AA1840" s="55"/>
      <c r="AB1840" s="55"/>
      <c r="AC1840" s="55"/>
      <c r="AD1840" s="55"/>
      <c r="AE1840" s="55"/>
      <c r="AH1840" s="55"/>
      <c r="AI1840" s="55"/>
      <c r="AJ1840" s="55"/>
      <c r="AK1840" s="55"/>
      <c r="AL1840" s="55"/>
      <c r="AM1840" s="55"/>
      <c r="AN1840" s="55"/>
      <c r="AO1840" s="55"/>
      <c r="AP1840" s="55"/>
      <c r="AQ1840" s="55"/>
      <c r="AR1840" s="55"/>
      <c r="AS1840" s="55"/>
      <c r="AT1840" s="55"/>
      <c r="AU1840" s="55"/>
      <c r="AV1840" s="55"/>
      <c r="AW1840" s="55"/>
    </row>
    <row r="1841" spans="27:49" x14ac:dyDescent="0.25">
      <c r="AA1841" s="55"/>
      <c r="AB1841" s="55"/>
      <c r="AC1841" s="55"/>
      <c r="AD1841" s="55"/>
      <c r="AE1841" s="55"/>
      <c r="AH1841" s="55"/>
      <c r="AI1841" s="55"/>
      <c r="AJ1841" s="55"/>
      <c r="AK1841" s="55"/>
      <c r="AL1841" s="55"/>
      <c r="AM1841" s="55"/>
      <c r="AN1841" s="55"/>
      <c r="AO1841" s="55"/>
      <c r="AP1841" s="55"/>
      <c r="AQ1841" s="55"/>
      <c r="AR1841" s="55"/>
      <c r="AS1841" s="55"/>
      <c r="AT1841" s="55"/>
      <c r="AU1841" s="55"/>
      <c r="AV1841" s="55"/>
      <c r="AW1841" s="55"/>
    </row>
    <row r="1842" spans="27:49" x14ac:dyDescent="0.25">
      <c r="AA1842" s="55"/>
      <c r="AB1842" s="55"/>
      <c r="AC1842" s="55"/>
      <c r="AD1842" s="55"/>
      <c r="AE1842" s="55"/>
      <c r="AH1842" s="55"/>
      <c r="AI1842" s="55"/>
      <c r="AJ1842" s="55"/>
      <c r="AK1842" s="55"/>
      <c r="AL1842" s="55"/>
      <c r="AM1842" s="55"/>
      <c r="AN1842" s="55"/>
      <c r="AO1842" s="55"/>
      <c r="AP1842" s="55"/>
      <c r="AQ1842" s="55"/>
      <c r="AR1842" s="55"/>
      <c r="AS1842" s="55"/>
      <c r="AT1842" s="55"/>
      <c r="AU1842" s="55"/>
      <c r="AV1842" s="55"/>
      <c r="AW1842" s="55"/>
    </row>
    <row r="1843" spans="27:49" x14ac:dyDescent="0.25">
      <c r="AA1843" s="55"/>
      <c r="AB1843" s="55"/>
      <c r="AC1843" s="55"/>
      <c r="AD1843" s="55"/>
      <c r="AE1843" s="55"/>
      <c r="AH1843" s="55"/>
      <c r="AI1843" s="55"/>
      <c r="AJ1843" s="55"/>
      <c r="AK1843" s="55"/>
      <c r="AL1843" s="55"/>
      <c r="AM1843" s="55"/>
      <c r="AN1843" s="55"/>
      <c r="AO1843" s="55"/>
      <c r="AP1843" s="55"/>
      <c r="AQ1843" s="55"/>
      <c r="AR1843" s="55"/>
      <c r="AS1843" s="55"/>
      <c r="AT1843" s="55"/>
      <c r="AU1843" s="55"/>
      <c r="AV1843" s="55"/>
      <c r="AW1843" s="55"/>
    </row>
    <row r="1844" spans="27:49" x14ac:dyDescent="0.25">
      <c r="AA1844" s="55"/>
      <c r="AB1844" s="55"/>
      <c r="AC1844" s="55"/>
      <c r="AD1844" s="55"/>
      <c r="AE1844" s="55"/>
      <c r="AH1844" s="55"/>
      <c r="AI1844" s="55"/>
      <c r="AJ1844" s="55"/>
      <c r="AK1844" s="55"/>
      <c r="AL1844" s="55"/>
      <c r="AM1844" s="55"/>
      <c r="AN1844" s="55"/>
      <c r="AO1844" s="55"/>
      <c r="AP1844" s="55"/>
      <c r="AQ1844" s="55"/>
      <c r="AR1844" s="55"/>
      <c r="AS1844" s="55"/>
      <c r="AT1844" s="55"/>
      <c r="AU1844" s="55"/>
      <c r="AV1844" s="55"/>
      <c r="AW1844" s="55"/>
    </row>
    <row r="1845" spans="27:49" x14ac:dyDescent="0.25">
      <c r="AA1845" s="55"/>
      <c r="AB1845" s="55"/>
      <c r="AC1845" s="55"/>
      <c r="AD1845" s="55"/>
      <c r="AE1845" s="55"/>
      <c r="AH1845" s="55"/>
      <c r="AI1845" s="55"/>
      <c r="AJ1845" s="55"/>
      <c r="AK1845" s="55"/>
      <c r="AL1845" s="55"/>
      <c r="AM1845" s="55"/>
      <c r="AN1845" s="55"/>
      <c r="AO1845" s="55"/>
      <c r="AP1845" s="55"/>
      <c r="AQ1845" s="55"/>
      <c r="AR1845" s="55"/>
      <c r="AS1845" s="55"/>
      <c r="AT1845" s="55"/>
      <c r="AU1845" s="55"/>
      <c r="AV1845" s="55"/>
      <c r="AW1845" s="55"/>
    </row>
    <row r="1846" spans="27:49" x14ac:dyDescent="0.25">
      <c r="AA1846" s="55"/>
      <c r="AB1846" s="55"/>
      <c r="AC1846" s="55"/>
      <c r="AD1846" s="55"/>
      <c r="AE1846" s="55"/>
      <c r="AH1846" s="55"/>
      <c r="AI1846" s="55"/>
      <c r="AJ1846" s="55"/>
      <c r="AK1846" s="55"/>
      <c r="AL1846" s="55"/>
      <c r="AM1846" s="55"/>
      <c r="AN1846" s="55"/>
      <c r="AO1846" s="55"/>
      <c r="AP1846" s="55"/>
      <c r="AQ1846" s="55"/>
      <c r="AR1846" s="55"/>
      <c r="AS1846" s="55"/>
      <c r="AT1846" s="55"/>
      <c r="AU1846" s="55"/>
      <c r="AV1846" s="55"/>
      <c r="AW1846" s="55"/>
    </row>
    <row r="1847" spans="27:49" x14ac:dyDescent="0.25">
      <c r="AA1847" s="55"/>
      <c r="AB1847" s="55"/>
      <c r="AC1847" s="55"/>
      <c r="AD1847" s="55"/>
      <c r="AE1847" s="55"/>
      <c r="AH1847" s="55"/>
      <c r="AI1847" s="55"/>
      <c r="AJ1847" s="55"/>
      <c r="AK1847" s="55"/>
      <c r="AL1847" s="55"/>
      <c r="AM1847" s="55"/>
      <c r="AN1847" s="55"/>
      <c r="AO1847" s="55"/>
      <c r="AP1847" s="55"/>
      <c r="AQ1847" s="55"/>
      <c r="AR1847" s="55"/>
      <c r="AS1847" s="55"/>
      <c r="AT1847" s="55"/>
      <c r="AU1847" s="55"/>
      <c r="AV1847" s="55"/>
      <c r="AW1847" s="55"/>
    </row>
    <row r="1848" spans="27:49" x14ac:dyDescent="0.25">
      <c r="AA1848" s="55"/>
      <c r="AB1848" s="55"/>
      <c r="AC1848" s="55"/>
      <c r="AD1848" s="55"/>
      <c r="AE1848" s="55"/>
      <c r="AH1848" s="55"/>
      <c r="AI1848" s="55"/>
      <c r="AJ1848" s="55"/>
      <c r="AK1848" s="55"/>
      <c r="AL1848" s="55"/>
      <c r="AM1848" s="55"/>
      <c r="AN1848" s="55"/>
      <c r="AO1848" s="55"/>
      <c r="AP1848" s="55"/>
      <c r="AQ1848" s="55"/>
      <c r="AR1848" s="55"/>
      <c r="AS1848" s="55"/>
      <c r="AT1848" s="55"/>
      <c r="AU1848" s="55"/>
      <c r="AV1848" s="55"/>
      <c r="AW1848" s="55"/>
    </row>
    <row r="1849" spans="27:49" x14ac:dyDescent="0.25">
      <c r="AA1849" s="55"/>
      <c r="AB1849" s="55"/>
      <c r="AC1849" s="55"/>
      <c r="AD1849" s="55"/>
      <c r="AE1849" s="55"/>
      <c r="AH1849" s="55"/>
      <c r="AI1849" s="55"/>
      <c r="AJ1849" s="55"/>
      <c r="AK1849" s="55"/>
      <c r="AL1849" s="55"/>
      <c r="AM1849" s="55"/>
      <c r="AN1849" s="55"/>
      <c r="AO1849" s="55"/>
      <c r="AP1849" s="55"/>
      <c r="AQ1849" s="55"/>
      <c r="AR1849" s="55"/>
      <c r="AS1849" s="55"/>
      <c r="AT1849" s="55"/>
      <c r="AU1849" s="55"/>
      <c r="AV1849" s="55"/>
      <c r="AW1849" s="55"/>
    </row>
    <row r="1850" spans="27:49" x14ac:dyDescent="0.25">
      <c r="AA1850" s="55"/>
      <c r="AB1850" s="55"/>
      <c r="AC1850" s="55"/>
      <c r="AD1850" s="55"/>
      <c r="AE1850" s="55"/>
      <c r="AH1850" s="55"/>
      <c r="AI1850" s="55"/>
      <c r="AJ1850" s="55"/>
      <c r="AK1850" s="55"/>
      <c r="AL1850" s="55"/>
      <c r="AM1850" s="55"/>
      <c r="AN1850" s="55"/>
      <c r="AO1850" s="55"/>
      <c r="AP1850" s="55"/>
      <c r="AQ1850" s="55"/>
      <c r="AR1850" s="55"/>
      <c r="AS1850" s="55"/>
      <c r="AT1850" s="55"/>
      <c r="AU1850" s="55"/>
      <c r="AV1850" s="55"/>
      <c r="AW1850" s="55"/>
    </row>
    <row r="1851" spans="27:49" x14ac:dyDescent="0.25">
      <c r="AA1851" s="55"/>
      <c r="AB1851" s="55"/>
      <c r="AC1851" s="55"/>
      <c r="AD1851" s="55"/>
      <c r="AE1851" s="55"/>
      <c r="AH1851" s="55"/>
      <c r="AI1851" s="55"/>
      <c r="AJ1851" s="55"/>
      <c r="AK1851" s="55"/>
      <c r="AL1851" s="55"/>
      <c r="AM1851" s="55"/>
      <c r="AN1851" s="55"/>
      <c r="AO1851" s="55"/>
      <c r="AP1851" s="55"/>
      <c r="AQ1851" s="55"/>
      <c r="AR1851" s="55"/>
      <c r="AS1851" s="55"/>
      <c r="AT1851" s="55"/>
      <c r="AU1851" s="55"/>
      <c r="AV1851" s="55"/>
      <c r="AW1851" s="55"/>
    </row>
    <row r="1852" spans="27:49" x14ac:dyDescent="0.25">
      <c r="AA1852" s="55"/>
      <c r="AB1852" s="55"/>
      <c r="AC1852" s="55"/>
      <c r="AD1852" s="55"/>
      <c r="AE1852" s="55"/>
      <c r="AH1852" s="55"/>
      <c r="AI1852" s="55"/>
      <c r="AJ1852" s="55"/>
      <c r="AK1852" s="55"/>
      <c r="AL1852" s="55"/>
      <c r="AM1852" s="55"/>
      <c r="AN1852" s="55"/>
      <c r="AO1852" s="55"/>
      <c r="AP1852" s="55"/>
      <c r="AQ1852" s="55"/>
      <c r="AR1852" s="55"/>
      <c r="AS1852" s="55"/>
      <c r="AT1852" s="55"/>
      <c r="AU1852" s="55"/>
      <c r="AV1852" s="55"/>
      <c r="AW1852" s="55"/>
    </row>
    <row r="1853" spans="27:49" x14ac:dyDescent="0.25">
      <c r="AA1853" s="55"/>
      <c r="AB1853" s="55"/>
      <c r="AC1853" s="55"/>
      <c r="AD1853" s="55"/>
      <c r="AE1853" s="55"/>
      <c r="AH1853" s="55"/>
      <c r="AI1853" s="55"/>
      <c r="AJ1853" s="55"/>
      <c r="AK1853" s="55"/>
      <c r="AL1853" s="55"/>
      <c r="AM1853" s="55"/>
      <c r="AN1853" s="55"/>
      <c r="AO1853" s="55"/>
      <c r="AP1853" s="55"/>
      <c r="AQ1853" s="55"/>
      <c r="AR1853" s="55"/>
      <c r="AS1853" s="55"/>
      <c r="AT1853" s="55"/>
      <c r="AU1853" s="55"/>
      <c r="AV1853" s="55"/>
      <c r="AW1853" s="55"/>
    </row>
    <row r="1854" spans="27:49" x14ac:dyDescent="0.25">
      <c r="AA1854" s="55"/>
      <c r="AB1854" s="55"/>
      <c r="AC1854" s="55"/>
      <c r="AD1854" s="55"/>
      <c r="AE1854" s="55"/>
      <c r="AH1854" s="55"/>
      <c r="AI1854" s="55"/>
      <c r="AJ1854" s="55"/>
      <c r="AK1854" s="55"/>
      <c r="AL1854" s="55"/>
      <c r="AM1854" s="55"/>
      <c r="AN1854" s="55"/>
      <c r="AO1854" s="55"/>
      <c r="AP1854" s="55"/>
      <c r="AQ1854" s="55"/>
      <c r="AR1854" s="55"/>
      <c r="AS1854" s="55"/>
      <c r="AT1854" s="55"/>
      <c r="AU1854" s="55"/>
      <c r="AV1854" s="55"/>
      <c r="AW1854" s="55"/>
    </row>
    <row r="1855" spans="27:49" x14ac:dyDescent="0.25">
      <c r="AA1855" s="55"/>
      <c r="AB1855" s="55"/>
      <c r="AC1855" s="55"/>
      <c r="AD1855" s="55"/>
      <c r="AE1855" s="55"/>
      <c r="AH1855" s="55"/>
      <c r="AI1855" s="55"/>
      <c r="AJ1855" s="55"/>
      <c r="AK1855" s="55"/>
      <c r="AL1855" s="55"/>
      <c r="AM1855" s="55"/>
      <c r="AN1855" s="55"/>
      <c r="AO1855" s="55"/>
      <c r="AP1855" s="55"/>
      <c r="AQ1855" s="55"/>
      <c r="AR1855" s="55"/>
      <c r="AS1855" s="55"/>
      <c r="AT1855" s="55"/>
      <c r="AU1855" s="55"/>
      <c r="AV1855" s="55"/>
      <c r="AW1855" s="55"/>
    </row>
    <row r="1856" spans="27:49" x14ac:dyDescent="0.25">
      <c r="AA1856" s="55"/>
      <c r="AB1856" s="55"/>
      <c r="AC1856" s="55"/>
      <c r="AD1856" s="55"/>
      <c r="AE1856" s="55"/>
      <c r="AH1856" s="55"/>
      <c r="AI1856" s="55"/>
      <c r="AJ1856" s="55"/>
      <c r="AK1856" s="55"/>
      <c r="AL1856" s="55"/>
      <c r="AM1856" s="55"/>
      <c r="AN1856" s="55"/>
      <c r="AO1856" s="55"/>
      <c r="AP1856" s="55"/>
      <c r="AQ1856" s="55"/>
      <c r="AR1856" s="55"/>
      <c r="AS1856" s="55"/>
      <c r="AT1856" s="55"/>
      <c r="AU1856" s="55"/>
      <c r="AV1856" s="55"/>
      <c r="AW1856" s="55"/>
    </row>
    <row r="1857" spans="27:49" x14ac:dyDescent="0.25">
      <c r="AA1857" s="55"/>
      <c r="AB1857" s="55"/>
      <c r="AC1857" s="55"/>
      <c r="AD1857" s="55"/>
      <c r="AE1857" s="55"/>
      <c r="AH1857" s="55"/>
      <c r="AI1857" s="55"/>
      <c r="AJ1857" s="55"/>
      <c r="AK1857" s="55"/>
      <c r="AL1857" s="55"/>
      <c r="AM1857" s="55"/>
      <c r="AN1857" s="55"/>
      <c r="AO1857" s="55"/>
      <c r="AP1857" s="55"/>
      <c r="AQ1857" s="55"/>
      <c r="AR1857" s="55"/>
      <c r="AS1857" s="55"/>
      <c r="AT1857" s="55"/>
      <c r="AU1857" s="55"/>
      <c r="AV1857" s="55"/>
      <c r="AW1857" s="55"/>
    </row>
    <row r="1858" spans="27:49" x14ac:dyDescent="0.25">
      <c r="AA1858" s="55"/>
      <c r="AB1858" s="55"/>
      <c r="AC1858" s="55"/>
      <c r="AD1858" s="55"/>
      <c r="AE1858" s="55"/>
      <c r="AH1858" s="55"/>
      <c r="AI1858" s="55"/>
      <c r="AJ1858" s="55"/>
      <c r="AK1858" s="55"/>
      <c r="AL1858" s="55"/>
      <c r="AM1858" s="55"/>
      <c r="AN1858" s="55"/>
      <c r="AO1858" s="55"/>
      <c r="AP1858" s="55"/>
      <c r="AQ1858" s="55"/>
      <c r="AR1858" s="55"/>
      <c r="AS1858" s="55"/>
      <c r="AT1858" s="55"/>
      <c r="AU1858" s="55"/>
      <c r="AV1858" s="55"/>
      <c r="AW1858" s="55"/>
    </row>
    <row r="1859" spans="27:49" x14ac:dyDescent="0.25">
      <c r="AA1859" s="55"/>
      <c r="AB1859" s="55"/>
      <c r="AC1859" s="55"/>
      <c r="AD1859" s="55"/>
      <c r="AE1859" s="55"/>
      <c r="AH1859" s="55"/>
      <c r="AI1859" s="55"/>
      <c r="AJ1859" s="55"/>
      <c r="AK1859" s="55"/>
      <c r="AL1859" s="55"/>
      <c r="AM1859" s="55"/>
      <c r="AN1859" s="55"/>
      <c r="AO1859" s="55"/>
      <c r="AP1859" s="55"/>
      <c r="AQ1859" s="55"/>
      <c r="AR1859" s="55"/>
      <c r="AS1859" s="55"/>
      <c r="AT1859" s="55"/>
      <c r="AU1859" s="55"/>
      <c r="AV1859" s="55"/>
      <c r="AW1859" s="55"/>
    </row>
    <row r="1860" spans="27:49" x14ac:dyDescent="0.25">
      <c r="AA1860" s="55"/>
      <c r="AB1860" s="55"/>
      <c r="AC1860" s="55"/>
      <c r="AD1860" s="55"/>
      <c r="AE1860" s="55"/>
      <c r="AH1860" s="55"/>
      <c r="AI1860" s="55"/>
      <c r="AJ1860" s="55"/>
      <c r="AK1860" s="55"/>
      <c r="AL1860" s="55"/>
      <c r="AM1860" s="55"/>
      <c r="AN1860" s="55"/>
      <c r="AO1860" s="55"/>
      <c r="AP1860" s="55"/>
      <c r="AQ1860" s="55"/>
      <c r="AR1860" s="55"/>
      <c r="AS1860" s="55"/>
      <c r="AT1860" s="55"/>
      <c r="AU1860" s="55"/>
      <c r="AV1860" s="55"/>
      <c r="AW1860" s="55"/>
    </row>
    <row r="1861" spans="27:49" x14ac:dyDescent="0.25">
      <c r="AA1861" s="55"/>
      <c r="AB1861" s="55"/>
      <c r="AC1861" s="55"/>
      <c r="AD1861" s="55"/>
      <c r="AE1861" s="55"/>
      <c r="AH1861" s="55"/>
      <c r="AI1861" s="55"/>
      <c r="AJ1861" s="55"/>
      <c r="AK1861" s="55"/>
      <c r="AL1861" s="55"/>
      <c r="AM1861" s="55"/>
      <c r="AN1861" s="55"/>
      <c r="AO1861" s="55"/>
      <c r="AP1861" s="55"/>
      <c r="AQ1861" s="55"/>
      <c r="AR1861" s="55"/>
      <c r="AS1861" s="55"/>
      <c r="AT1861" s="55"/>
      <c r="AU1861" s="55"/>
      <c r="AV1861" s="55"/>
      <c r="AW1861" s="55"/>
    </row>
    <row r="1862" spans="27:49" x14ac:dyDescent="0.25">
      <c r="AA1862" s="55"/>
      <c r="AB1862" s="55"/>
      <c r="AC1862" s="55"/>
      <c r="AD1862" s="55"/>
      <c r="AE1862" s="55"/>
      <c r="AH1862" s="55"/>
      <c r="AI1862" s="55"/>
      <c r="AJ1862" s="55"/>
      <c r="AK1862" s="55"/>
      <c r="AL1862" s="55"/>
      <c r="AM1862" s="55"/>
      <c r="AN1862" s="55"/>
      <c r="AO1862" s="55"/>
      <c r="AP1862" s="55"/>
      <c r="AQ1862" s="55"/>
      <c r="AR1862" s="55"/>
      <c r="AS1862" s="55"/>
      <c r="AT1862" s="55"/>
      <c r="AU1862" s="55"/>
      <c r="AV1862" s="55"/>
      <c r="AW1862" s="55"/>
    </row>
    <row r="1863" spans="27:49" x14ac:dyDescent="0.25">
      <c r="AA1863" s="55"/>
      <c r="AB1863" s="55"/>
      <c r="AC1863" s="55"/>
      <c r="AD1863" s="55"/>
      <c r="AE1863" s="55"/>
      <c r="AH1863" s="55"/>
      <c r="AI1863" s="55"/>
      <c r="AJ1863" s="55"/>
      <c r="AK1863" s="55"/>
      <c r="AL1863" s="55"/>
      <c r="AM1863" s="55"/>
      <c r="AN1863" s="55"/>
      <c r="AO1863" s="55"/>
      <c r="AP1863" s="55"/>
      <c r="AQ1863" s="55"/>
      <c r="AR1863" s="55"/>
      <c r="AS1863" s="55"/>
      <c r="AT1863" s="55"/>
      <c r="AU1863" s="55"/>
      <c r="AV1863" s="55"/>
      <c r="AW1863" s="55"/>
    </row>
    <row r="1864" spans="27:49" x14ac:dyDescent="0.25">
      <c r="AA1864" s="55"/>
      <c r="AB1864" s="55"/>
      <c r="AC1864" s="55"/>
      <c r="AD1864" s="55"/>
      <c r="AE1864" s="55"/>
      <c r="AH1864" s="55"/>
      <c r="AI1864" s="55"/>
      <c r="AJ1864" s="55"/>
      <c r="AK1864" s="55"/>
      <c r="AL1864" s="55"/>
      <c r="AM1864" s="55"/>
      <c r="AN1864" s="55"/>
      <c r="AO1864" s="55"/>
      <c r="AP1864" s="55"/>
      <c r="AQ1864" s="55"/>
      <c r="AR1864" s="55"/>
      <c r="AS1864" s="55"/>
      <c r="AT1864" s="55"/>
      <c r="AU1864" s="55"/>
      <c r="AV1864" s="55"/>
      <c r="AW1864" s="55"/>
    </row>
    <row r="1865" spans="27:49" x14ac:dyDescent="0.25">
      <c r="AA1865" s="55"/>
      <c r="AB1865" s="55"/>
      <c r="AC1865" s="55"/>
      <c r="AD1865" s="55"/>
      <c r="AE1865" s="55"/>
      <c r="AH1865" s="55"/>
      <c r="AI1865" s="55"/>
      <c r="AJ1865" s="55"/>
      <c r="AK1865" s="55"/>
      <c r="AL1865" s="55"/>
      <c r="AM1865" s="55"/>
      <c r="AN1865" s="55"/>
      <c r="AO1865" s="55"/>
      <c r="AP1865" s="55"/>
      <c r="AQ1865" s="55"/>
      <c r="AR1865" s="55"/>
      <c r="AS1865" s="55"/>
      <c r="AT1865" s="55"/>
      <c r="AU1865" s="55"/>
      <c r="AV1865" s="55"/>
      <c r="AW1865" s="55"/>
    </row>
    <row r="1866" spans="27:49" x14ac:dyDescent="0.25">
      <c r="AA1866" s="55"/>
      <c r="AB1866" s="55"/>
      <c r="AC1866" s="55"/>
      <c r="AD1866" s="55"/>
      <c r="AE1866" s="55"/>
      <c r="AH1866" s="55"/>
      <c r="AI1866" s="55"/>
      <c r="AJ1866" s="55"/>
      <c r="AK1866" s="55"/>
      <c r="AL1866" s="55"/>
      <c r="AM1866" s="55"/>
      <c r="AN1866" s="55"/>
      <c r="AO1866" s="55"/>
      <c r="AP1866" s="55"/>
      <c r="AQ1866" s="55"/>
      <c r="AR1866" s="55"/>
      <c r="AS1866" s="55"/>
      <c r="AT1866" s="55"/>
      <c r="AU1866" s="55"/>
      <c r="AV1866" s="55"/>
      <c r="AW1866" s="55"/>
    </row>
    <row r="1867" spans="27:49" x14ac:dyDescent="0.25">
      <c r="AA1867" s="55"/>
      <c r="AB1867" s="55"/>
      <c r="AC1867" s="55"/>
      <c r="AD1867" s="55"/>
      <c r="AE1867" s="55"/>
      <c r="AH1867" s="55"/>
      <c r="AI1867" s="55"/>
      <c r="AJ1867" s="55"/>
      <c r="AK1867" s="55"/>
      <c r="AL1867" s="55"/>
      <c r="AM1867" s="55"/>
      <c r="AN1867" s="55"/>
      <c r="AO1867" s="55"/>
      <c r="AP1867" s="55"/>
      <c r="AQ1867" s="55"/>
      <c r="AR1867" s="55"/>
      <c r="AS1867" s="55"/>
      <c r="AT1867" s="55"/>
      <c r="AU1867" s="55"/>
      <c r="AV1867" s="55"/>
      <c r="AW1867" s="55"/>
    </row>
    <row r="1868" spans="27:49" x14ac:dyDescent="0.25">
      <c r="AA1868" s="55"/>
      <c r="AB1868" s="55"/>
      <c r="AC1868" s="55"/>
      <c r="AD1868" s="55"/>
      <c r="AE1868" s="55"/>
      <c r="AH1868" s="55"/>
      <c r="AI1868" s="55"/>
      <c r="AJ1868" s="55"/>
      <c r="AK1868" s="55"/>
      <c r="AL1868" s="55"/>
      <c r="AM1868" s="55"/>
      <c r="AN1868" s="55"/>
      <c r="AO1868" s="55"/>
      <c r="AP1868" s="55"/>
      <c r="AQ1868" s="55"/>
      <c r="AR1868" s="55"/>
      <c r="AS1868" s="55"/>
      <c r="AT1868" s="55"/>
      <c r="AU1868" s="55"/>
      <c r="AV1868" s="55"/>
      <c r="AW1868" s="55"/>
    </row>
    <row r="1869" spans="27:49" x14ac:dyDescent="0.25">
      <c r="AA1869" s="55"/>
      <c r="AB1869" s="55"/>
      <c r="AC1869" s="55"/>
      <c r="AD1869" s="55"/>
      <c r="AE1869" s="55"/>
      <c r="AH1869" s="55"/>
      <c r="AI1869" s="55"/>
      <c r="AJ1869" s="55"/>
      <c r="AK1869" s="55"/>
      <c r="AL1869" s="55"/>
      <c r="AM1869" s="55"/>
      <c r="AN1869" s="55"/>
      <c r="AO1869" s="55"/>
      <c r="AP1869" s="55"/>
      <c r="AQ1869" s="55"/>
      <c r="AR1869" s="55"/>
      <c r="AS1869" s="55"/>
      <c r="AT1869" s="55"/>
      <c r="AU1869" s="55"/>
      <c r="AV1869" s="55"/>
      <c r="AW1869" s="55"/>
    </row>
    <row r="1870" spans="27:49" x14ac:dyDescent="0.25">
      <c r="AA1870" s="55"/>
      <c r="AB1870" s="55"/>
      <c r="AC1870" s="55"/>
      <c r="AD1870" s="55"/>
      <c r="AE1870" s="55"/>
      <c r="AH1870" s="55"/>
      <c r="AI1870" s="55"/>
      <c r="AJ1870" s="55"/>
      <c r="AK1870" s="55"/>
      <c r="AL1870" s="55"/>
      <c r="AM1870" s="55"/>
      <c r="AN1870" s="55"/>
      <c r="AO1870" s="55"/>
      <c r="AP1870" s="55"/>
      <c r="AQ1870" s="55"/>
      <c r="AR1870" s="55"/>
      <c r="AS1870" s="55"/>
      <c r="AT1870" s="55"/>
      <c r="AU1870" s="55"/>
      <c r="AV1870" s="55"/>
      <c r="AW1870" s="55"/>
    </row>
    <row r="1871" spans="27:49" x14ac:dyDescent="0.25">
      <c r="AA1871" s="55"/>
      <c r="AB1871" s="55"/>
      <c r="AC1871" s="55"/>
      <c r="AD1871" s="55"/>
      <c r="AE1871" s="55"/>
      <c r="AH1871" s="55"/>
      <c r="AI1871" s="55"/>
      <c r="AJ1871" s="55"/>
      <c r="AK1871" s="55"/>
      <c r="AL1871" s="55"/>
      <c r="AM1871" s="55"/>
      <c r="AN1871" s="55"/>
      <c r="AO1871" s="55"/>
      <c r="AP1871" s="55"/>
      <c r="AQ1871" s="55"/>
      <c r="AR1871" s="55"/>
      <c r="AS1871" s="55"/>
      <c r="AT1871" s="55"/>
      <c r="AU1871" s="55"/>
      <c r="AV1871" s="55"/>
      <c r="AW1871" s="55"/>
    </row>
    <row r="1872" spans="27:49" x14ac:dyDescent="0.25">
      <c r="AA1872" s="55"/>
      <c r="AB1872" s="55"/>
      <c r="AC1872" s="55"/>
      <c r="AD1872" s="55"/>
      <c r="AE1872" s="55"/>
      <c r="AH1872" s="55"/>
      <c r="AI1872" s="55"/>
      <c r="AJ1872" s="55"/>
      <c r="AK1872" s="55"/>
      <c r="AL1872" s="55"/>
      <c r="AM1872" s="55"/>
      <c r="AN1872" s="55"/>
      <c r="AO1872" s="55"/>
      <c r="AP1872" s="55"/>
      <c r="AQ1872" s="55"/>
      <c r="AR1872" s="55"/>
      <c r="AS1872" s="55"/>
      <c r="AT1872" s="55"/>
      <c r="AU1872" s="55"/>
      <c r="AV1872" s="55"/>
      <c r="AW1872" s="55"/>
    </row>
    <row r="1873" spans="27:49" x14ac:dyDescent="0.25">
      <c r="AA1873" s="55"/>
      <c r="AB1873" s="55"/>
      <c r="AC1873" s="55"/>
      <c r="AD1873" s="55"/>
      <c r="AE1873" s="55"/>
      <c r="AH1873" s="55"/>
      <c r="AI1873" s="55"/>
      <c r="AJ1873" s="55"/>
      <c r="AK1873" s="55"/>
      <c r="AL1873" s="55"/>
      <c r="AM1873" s="55"/>
      <c r="AN1873" s="55"/>
      <c r="AO1873" s="55"/>
      <c r="AP1873" s="55"/>
      <c r="AQ1873" s="55"/>
      <c r="AR1873" s="55"/>
      <c r="AS1873" s="55"/>
      <c r="AT1873" s="55"/>
      <c r="AU1873" s="55"/>
      <c r="AV1873" s="55"/>
      <c r="AW1873" s="55"/>
    </row>
    <row r="1874" spans="27:49" x14ac:dyDescent="0.25">
      <c r="AA1874" s="55"/>
      <c r="AB1874" s="55"/>
      <c r="AC1874" s="55"/>
      <c r="AD1874" s="55"/>
      <c r="AE1874" s="55"/>
      <c r="AH1874" s="55"/>
      <c r="AI1874" s="55"/>
      <c r="AJ1874" s="55"/>
      <c r="AK1874" s="55"/>
      <c r="AL1874" s="55"/>
      <c r="AM1874" s="55"/>
      <c r="AN1874" s="55"/>
      <c r="AO1874" s="55"/>
      <c r="AP1874" s="55"/>
      <c r="AQ1874" s="55"/>
      <c r="AR1874" s="55"/>
      <c r="AS1874" s="55"/>
      <c r="AT1874" s="55"/>
      <c r="AU1874" s="55"/>
      <c r="AV1874" s="55"/>
      <c r="AW1874" s="55"/>
    </row>
    <row r="1875" spans="27:49" x14ac:dyDescent="0.25">
      <c r="AA1875" s="55"/>
      <c r="AB1875" s="55"/>
      <c r="AC1875" s="55"/>
      <c r="AD1875" s="55"/>
      <c r="AE1875" s="55"/>
      <c r="AH1875" s="55"/>
      <c r="AI1875" s="55"/>
      <c r="AJ1875" s="55"/>
      <c r="AK1875" s="55"/>
      <c r="AL1875" s="55"/>
      <c r="AM1875" s="55"/>
      <c r="AN1875" s="55"/>
      <c r="AO1875" s="55"/>
      <c r="AP1875" s="55"/>
      <c r="AQ1875" s="55"/>
      <c r="AR1875" s="55"/>
      <c r="AS1875" s="55"/>
      <c r="AT1875" s="55"/>
      <c r="AU1875" s="55"/>
      <c r="AV1875" s="55"/>
      <c r="AW1875" s="55"/>
    </row>
    <row r="1876" spans="27:49" x14ac:dyDescent="0.25">
      <c r="AA1876" s="55"/>
      <c r="AB1876" s="55"/>
      <c r="AC1876" s="55"/>
      <c r="AD1876" s="55"/>
      <c r="AE1876" s="55"/>
      <c r="AH1876" s="55"/>
      <c r="AI1876" s="55"/>
      <c r="AJ1876" s="55"/>
      <c r="AK1876" s="55"/>
      <c r="AL1876" s="55"/>
      <c r="AM1876" s="55"/>
      <c r="AN1876" s="55"/>
      <c r="AO1876" s="55"/>
      <c r="AP1876" s="55"/>
      <c r="AQ1876" s="55"/>
      <c r="AR1876" s="55"/>
      <c r="AS1876" s="55"/>
      <c r="AT1876" s="55"/>
      <c r="AU1876" s="55"/>
      <c r="AV1876" s="55"/>
      <c r="AW1876" s="55"/>
    </row>
    <row r="1877" spans="27:49" x14ac:dyDescent="0.25">
      <c r="AA1877" s="55"/>
      <c r="AB1877" s="55"/>
      <c r="AC1877" s="55"/>
      <c r="AD1877" s="55"/>
      <c r="AE1877" s="55"/>
      <c r="AH1877" s="55"/>
      <c r="AI1877" s="55"/>
      <c r="AJ1877" s="55"/>
      <c r="AK1877" s="55"/>
      <c r="AL1877" s="55"/>
      <c r="AM1877" s="55"/>
      <c r="AN1877" s="55"/>
      <c r="AO1877" s="55"/>
      <c r="AP1877" s="55"/>
      <c r="AQ1877" s="55"/>
      <c r="AR1877" s="55"/>
      <c r="AS1877" s="55"/>
      <c r="AT1877" s="55"/>
      <c r="AU1877" s="55"/>
      <c r="AV1877" s="55"/>
      <c r="AW1877" s="55"/>
    </row>
    <row r="1878" spans="27:49" x14ac:dyDescent="0.25">
      <c r="AA1878" s="55"/>
      <c r="AB1878" s="55"/>
      <c r="AC1878" s="55"/>
      <c r="AD1878" s="55"/>
      <c r="AE1878" s="55"/>
      <c r="AH1878" s="55"/>
      <c r="AI1878" s="55"/>
      <c r="AJ1878" s="55"/>
      <c r="AK1878" s="55"/>
      <c r="AL1878" s="55"/>
      <c r="AM1878" s="55"/>
      <c r="AN1878" s="55"/>
      <c r="AO1878" s="55"/>
      <c r="AP1878" s="55"/>
      <c r="AQ1878" s="55"/>
      <c r="AR1878" s="55"/>
      <c r="AS1878" s="55"/>
      <c r="AT1878" s="55"/>
      <c r="AU1878" s="55"/>
      <c r="AV1878" s="55"/>
      <c r="AW1878" s="55"/>
    </row>
    <row r="1879" spans="27:49" x14ac:dyDescent="0.25">
      <c r="AA1879" s="55"/>
      <c r="AB1879" s="55"/>
      <c r="AC1879" s="55"/>
      <c r="AD1879" s="55"/>
      <c r="AE1879" s="55"/>
      <c r="AH1879" s="55"/>
      <c r="AI1879" s="55"/>
      <c r="AJ1879" s="55"/>
      <c r="AK1879" s="55"/>
      <c r="AL1879" s="55"/>
      <c r="AM1879" s="55"/>
      <c r="AN1879" s="55"/>
      <c r="AO1879" s="55"/>
      <c r="AP1879" s="55"/>
      <c r="AQ1879" s="55"/>
      <c r="AR1879" s="55"/>
      <c r="AS1879" s="55"/>
      <c r="AT1879" s="55"/>
      <c r="AU1879" s="55"/>
      <c r="AV1879" s="55"/>
      <c r="AW1879" s="55"/>
    </row>
    <row r="1880" spans="27:49" x14ac:dyDescent="0.25">
      <c r="AA1880" s="55"/>
      <c r="AB1880" s="55"/>
      <c r="AC1880" s="55"/>
      <c r="AD1880" s="55"/>
      <c r="AE1880" s="55"/>
      <c r="AH1880" s="55"/>
      <c r="AI1880" s="55"/>
      <c r="AJ1880" s="55"/>
      <c r="AK1880" s="55"/>
      <c r="AL1880" s="55"/>
      <c r="AM1880" s="55"/>
      <c r="AN1880" s="55"/>
      <c r="AO1880" s="55"/>
      <c r="AP1880" s="55"/>
      <c r="AQ1880" s="55"/>
      <c r="AR1880" s="55"/>
      <c r="AS1880" s="55"/>
      <c r="AT1880" s="55"/>
      <c r="AU1880" s="55"/>
      <c r="AV1880" s="55"/>
      <c r="AW1880" s="55"/>
    </row>
    <row r="1881" spans="27:49" x14ac:dyDescent="0.25">
      <c r="AA1881" s="55"/>
      <c r="AB1881" s="55"/>
      <c r="AC1881" s="55"/>
      <c r="AD1881" s="55"/>
      <c r="AE1881" s="55"/>
      <c r="AH1881" s="55"/>
      <c r="AI1881" s="55"/>
      <c r="AJ1881" s="55"/>
      <c r="AK1881" s="55"/>
      <c r="AL1881" s="55"/>
      <c r="AM1881" s="55"/>
      <c r="AN1881" s="55"/>
      <c r="AO1881" s="55"/>
      <c r="AP1881" s="55"/>
      <c r="AQ1881" s="55"/>
      <c r="AR1881" s="55"/>
      <c r="AS1881" s="55"/>
      <c r="AT1881" s="55"/>
      <c r="AU1881" s="55"/>
      <c r="AV1881" s="55"/>
      <c r="AW1881" s="55"/>
    </row>
    <row r="1882" spans="27:49" x14ac:dyDescent="0.25">
      <c r="AA1882" s="55"/>
      <c r="AB1882" s="55"/>
      <c r="AC1882" s="55"/>
      <c r="AD1882" s="55"/>
      <c r="AE1882" s="55"/>
      <c r="AH1882" s="55"/>
      <c r="AI1882" s="55"/>
      <c r="AJ1882" s="55"/>
      <c r="AK1882" s="55"/>
      <c r="AL1882" s="55"/>
      <c r="AM1882" s="55"/>
      <c r="AN1882" s="55"/>
      <c r="AO1882" s="55"/>
      <c r="AP1882" s="55"/>
      <c r="AQ1882" s="55"/>
      <c r="AR1882" s="55"/>
      <c r="AS1882" s="55"/>
      <c r="AT1882" s="55"/>
      <c r="AU1882" s="55"/>
      <c r="AV1882" s="55"/>
      <c r="AW1882" s="55"/>
    </row>
    <row r="1883" spans="27:49" x14ac:dyDescent="0.25">
      <c r="AA1883" s="55"/>
      <c r="AB1883" s="55"/>
      <c r="AC1883" s="55"/>
      <c r="AD1883" s="55"/>
      <c r="AE1883" s="55"/>
      <c r="AH1883" s="55"/>
      <c r="AI1883" s="55"/>
      <c r="AJ1883" s="55"/>
      <c r="AK1883" s="55"/>
      <c r="AL1883" s="55"/>
      <c r="AM1883" s="55"/>
      <c r="AN1883" s="55"/>
      <c r="AO1883" s="55"/>
      <c r="AP1883" s="55"/>
      <c r="AQ1883" s="55"/>
      <c r="AR1883" s="55"/>
      <c r="AS1883" s="55"/>
      <c r="AT1883" s="55"/>
      <c r="AU1883" s="55"/>
      <c r="AV1883" s="55"/>
      <c r="AW1883" s="55"/>
    </row>
    <row r="1884" spans="27:49" x14ac:dyDescent="0.25">
      <c r="AA1884" s="55"/>
      <c r="AB1884" s="55"/>
      <c r="AC1884" s="55"/>
      <c r="AD1884" s="55"/>
      <c r="AE1884" s="55"/>
      <c r="AH1884" s="55"/>
      <c r="AI1884" s="55"/>
      <c r="AJ1884" s="55"/>
      <c r="AK1884" s="55"/>
      <c r="AL1884" s="55"/>
      <c r="AM1884" s="55"/>
      <c r="AN1884" s="55"/>
      <c r="AO1884" s="55"/>
      <c r="AP1884" s="55"/>
      <c r="AQ1884" s="55"/>
      <c r="AR1884" s="55"/>
      <c r="AS1884" s="55"/>
      <c r="AT1884" s="55"/>
      <c r="AU1884" s="55"/>
      <c r="AV1884" s="55"/>
      <c r="AW1884" s="55"/>
    </row>
    <row r="1885" spans="27:49" x14ac:dyDescent="0.25">
      <c r="AA1885" s="55"/>
      <c r="AB1885" s="55"/>
      <c r="AC1885" s="55"/>
      <c r="AD1885" s="55"/>
      <c r="AE1885" s="55"/>
      <c r="AH1885" s="55"/>
      <c r="AI1885" s="55"/>
      <c r="AJ1885" s="55"/>
      <c r="AK1885" s="55"/>
      <c r="AL1885" s="55"/>
      <c r="AM1885" s="55"/>
      <c r="AN1885" s="55"/>
      <c r="AO1885" s="55"/>
      <c r="AP1885" s="55"/>
      <c r="AQ1885" s="55"/>
      <c r="AR1885" s="55"/>
      <c r="AS1885" s="55"/>
      <c r="AT1885" s="55"/>
      <c r="AU1885" s="55"/>
      <c r="AV1885" s="55"/>
      <c r="AW1885" s="55"/>
    </row>
    <row r="1886" spans="27:49" x14ac:dyDescent="0.25">
      <c r="AA1886" s="55"/>
      <c r="AB1886" s="55"/>
      <c r="AC1886" s="55"/>
      <c r="AD1886" s="55"/>
      <c r="AE1886" s="55"/>
      <c r="AH1886" s="55"/>
      <c r="AI1886" s="55"/>
      <c r="AJ1886" s="55"/>
      <c r="AK1886" s="55"/>
      <c r="AL1886" s="55"/>
      <c r="AM1886" s="55"/>
      <c r="AN1886" s="55"/>
      <c r="AO1886" s="55"/>
      <c r="AP1886" s="55"/>
      <c r="AQ1886" s="55"/>
      <c r="AR1886" s="55"/>
      <c r="AS1886" s="55"/>
      <c r="AT1886" s="55"/>
      <c r="AU1886" s="55"/>
      <c r="AV1886" s="55"/>
      <c r="AW1886" s="55"/>
    </row>
    <row r="1887" spans="27:49" x14ac:dyDescent="0.25">
      <c r="AA1887" s="55"/>
      <c r="AB1887" s="55"/>
      <c r="AC1887" s="55"/>
      <c r="AD1887" s="55"/>
      <c r="AE1887" s="55"/>
      <c r="AH1887" s="55"/>
      <c r="AI1887" s="55"/>
      <c r="AJ1887" s="55"/>
      <c r="AK1887" s="55"/>
      <c r="AL1887" s="55"/>
      <c r="AM1887" s="55"/>
      <c r="AN1887" s="55"/>
      <c r="AO1887" s="55"/>
      <c r="AP1887" s="55"/>
      <c r="AQ1887" s="55"/>
      <c r="AR1887" s="55"/>
      <c r="AS1887" s="55"/>
      <c r="AT1887" s="55"/>
      <c r="AU1887" s="55"/>
      <c r="AV1887" s="55"/>
      <c r="AW1887" s="55"/>
    </row>
    <row r="1888" spans="27:49" x14ac:dyDescent="0.25">
      <c r="AA1888" s="55"/>
      <c r="AB1888" s="55"/>
      <c r="AC1888" s="55"/>
      <c r="AD1888" s="55"/>
      <c r="AE1888" s="55"/>
      <c r="AH1888" s="55"/>
      <c r="AI1888" s="55"/>
      <c r="AJ1888" s="55"/>
      <c r="AK1888" s="55"/>
      <c r="AL1888" s="55"/>
      <c r="AM1888" s="55"/>
      <c r="AN1888" s="55"/>
      <c r="AO1888" s="55"/>
      <c r="AP1888" s="55"/>
      <c r="AQ1888" s="55"/>
      <c r="AR1888" s="55"/>
      <c r="AS1888" s="55"/>
      <c r="AT1888" s="55"/>
      <c r="AU1888" s="55"/>
      <c r="AV1888" s="55"/>
      <c r="AW1888" s="55"/>
    </row>
    <row r="1889" spans="27:49" x14ac:dyDescent="0.25">
      <c r="AA1889" s="55"/>
      <c r="AB1889" s="55"/>
      <c r="AC1889" s="55"/>
      <c r="AD1889" s="55"/>
      <c r="AE1889" s="55"/>
      <c r="AH1889" s="55"/>
      <c r="AI1889" s="55"/>
      <c r="AJ1889" s="55"/>
      <c r="AK1889" s="55"/>
      <c r="AL1889" s="55"/>
      <c r="AM1889" s="55"/>
      <c r="AN1889" s="55"/>
      <c r="AO1889" s="55"/>
      <c r="AP1889" s="55"/>
      <c r="AQ1889" s="55"/>
      <c r="AR1889" s="55"/>
      <c r="AS1889" s="55"/>
      <c r="AT1889" s="55"/>
      <c r="AU1889" s="55"/>
      <c r="AV1889" s="55"/>
      <c r="AW1889" s="55"/>
    </row>
    <row r="1890" spans="27:49" x14ac:dyDescent="0.25">
      <c r="AA1890" s="55"/>
      <c r="AB1890" s="55"/>
      <c r="AC1890" s="55"/>
      <c r="AD1890" s="55"/>
      <c r="AE1890" s="55"/>
      <c r="AH1890" s="55"/>
      <c r="AI1890" s="55"/>
      <c r="AJ1890" s="55"/>
      <c r="AK1890" s="55"/>
      <c r="AL1890" s="55"/>
      <c r="AM1890" s="55"/>
      <c r="AN1890" s="55"/>
      <c r="AO1890" s="55"/>
      <c r="AP1890" s="55"/>
      <c r="AQ1890" s="55"/>
      <c r="AR1890" s="55"/>
      <c r="AS1890" s="55"/>
      <c r="AT1890" s="55"/>
      <c r="AU1890" s="55"/>
      <c r="AV1890" s="55"/>
      <c r="AW1890" s="55"/>
    </row>
    <row r="1891" spans="27:49" x14ac:dyDescent="0.25">
      <c r="AA1891" s="55"/>
      <c r="AB1891" s="55"/>
      <c r="AC1891" s="55"/>
      <c r="AD1891" s="55"/>
      <c r="AE1891" s="55"/>
      <c r="AH1891" s="55"/>
      <c r="AI1891" s="55"/>
      <c r="AJ1891" s="55"/>
      <c r="AK1891" s="55"/>
      <c r="AL1891" s="55"/>
      <c r="AM1891" s="55"/>
      <c r="AN1891" s="55"/>
      <c r="AO1891" s="55"/>
      <c r="AP1891" s="55"/>
      <c r="AQ1891" s="55"/>
      <c r="AR1891" s="55"/>
      <c r="AS1891" s="55"/>
      <c r="AT1891" s="55"/>
      <c r="AU1891" s="55"/>
      <c r="AV1891" s="55"/>
      <c r="AW1891" s="55"/>
    </row>
    <row r="1892" spans="27:49" x14ac:dyDescent="0.25">
      <c r="AA1892" s="55"/>
      <c r="AB1892" s="55"/>
      <c r="AC1892" s="55"/>
      <c r="AD1892" s="55"/>
      <c r="AE1892" s="55"/>
      <c r="AH1892" s="55"/>
      <c r="AI1892" s="55"/>
      <c r="AJ1892" s="55"/>
      <c r="AK1892" s="55"/>
      <c r="AL1892" s="55"/>
      <c r="AM1892" s="55"/>
      <c r="AN1892" s="55"/>
      <c r="AO1892" s="55"/>
      <c r="AP1892" s="55"/>
      <c r="AQ1892" s="55"/>
      <c r="AR1892" s="55"/>
      <c r="AS1892" s="55"/>
      <c r="AT1892" s="55"/>
      <c r="AU1892" s="55"/>
      <c r="AV1892" s="55"/>
      <c r="AW1892" s="55"/>
    </row>
    <row r="1893" spans="27:49" x14ac:dyDescent="0.25">
      <c r="AA1893" s="55"/>
      <c r="AB1893" s="55"/>
      <c r="AC1893" s="55"/>
      <c r="AD1893" s="55"/>
      <c r="AE1893" s="55"/>
      <c r="AH1893" s="55"/>
      <c r="AI1893" s="55"/>
      <c r="AJ1893" s="55"/>
      <c r="AK1893" s="55"/>
      <c r="AL1893" s="55"/>
      <c r="AM1893" s="55"/>
      <c r="AN1893" s="55"/>
      <c r="AO1893" s="55"/>
      <c r="AP1893" s="55"/>
      <c r="AQ1893" s="55"/>
      <c r="AR1893" s="55"/>
      <c r="AS1893" s="55"/>
      <c r="AT1893" s="55"/>
      <c r="AU1893" s="55"/>
      <c r="AV1893" s="55"/>
      <c r="AW1893" s="55"/>
    </row>
    <row r="1894" spans="27:49" x14ac:dyDescent="0.25">
      <c r="AA1894" s="55"/>
      <c r="AB1894" s="55"/>
      <c r="AC1894" s="55"/>
      <c r="AD1894" s="55"/>
      <c r="AE1894" s="55"/>
      <c r="AH1894" s="55"/>
      <c r="AI1894" s="55"/>
      <c r="AJ1894" s="55"/>
      <c r="AK1894" s="55"/>
      <c r="AL1894" s="55"/>
      <c r="AM1894" s="55"/>
      <c r="AN1894" s="55"/>
      <c r="AO1894" s="55"/>
      <c r="AP1894" s="55"/>
      <c r="AQ1894" s="55"/>
      <c r="AR1894" s="55"/>
      <c r="AS1894" s="55"/>
      <c r="AT1894" s="55"/>
      <c r="AU1894" s="55"/>
      <c r="AV1894" s="55"/>
      <c r="AW1894" s="55"/>
    </row>
    <row r="1895" spans="27:49" x14ac:dyDescent="0.25">
      <c r="AA1895" s="55"/>
      <c r="AB1895" s="55"/>
      <c r="AC1895" s="55"/>
      <c r="AD1895" s="55"/>
      <c r="AE1895" s="55"/>
      <c r="AH1895" s="55"/>
      <c r="AI1895" s="55"/>
      <c r="AJ1895" s="55"/>
      <c r="AK1895" s="55"/>
      <c r="AL1895" s="55"/>
      <c r="AM1895" s="55"/>
      <c r="AN1895" s="55"/>
      <c r="AO1895" s="55"/>
      <c r="AP1895" s="55"/>
      <c r="AQ1895" s="55"/>
      <c r="AR1895" s="55"/>
      <c r="AS1895" s="55"/>
      <c r="AT1895" s="55"/>
      <c r="AU1895" s="55"/>
      <c r="AV1895" s="55"/>
      <c r="AW1895" s="55"/>
    </row>
    <row r="1896" spans="27:49" x14ac:dyDescent="0.25">
      <c r="AA1896" s="55"/>
      <c r="AB1896" s="55"/>
      <c r="AC1896" s="55"/>
      <c r="AD1896" s="55"/>
      <c r="AE1896" s="55"/>
      <c r="AH1896" s="55"/>
      <c r="AI1896" s="55"/>
      <c r="AJ1896" s="55"/>
      <c r="AK1896" s="55"/>
      <c r="AL1896" s="55"/>
      <c r="AM1896" s="55"/>
      <c r="AN1896" s="55"/>
      <c r="AO1896" s="55"/>
      <c r="AP1896" s="55"/>
      <c r="AQ1896" s="55"/>
      <c r="AR1896" s="55"/>
      <c r="AS1896" s="55"/>
      <c r="AT1896" s="55"/>
      <c r="AU1896" s="55"/>
      <c r="AV1896" s="55"/>
      <c r="AW1896" s="55"/>
    </row>
    <row r="1897" spans="27:49" x14ac:dyDescent="0.25">
      <c r="AA1897" s="55"/>
      <c r="AB1897" s="55"/>
      <c r="AC1897" s="55"/>
      <c r="AD1897" s="55"/>
      <c r="AE1897" s="55"/>
      <c r="AH1897" s="55"/>
      <c r="AI1897" s="55"/>
      <c r="AJ1897" s="55"/>
      <c r="AK1897" s="55"/>
      <c r="AL1897" s="55"/>
      <c r="AM1897" s="55"/>
      <c r="AN1897" s="55"/>
      <c r="AO1897" s="55"/>
      <c r="AP1897" s="55"/>
      <c r="AQ1897" s="55"/>
      <c r="AR1897" s="55"/>
      <c r="AS1897" s="55"/>
      <c r="AT1897" s="55"/>
      <c r="AU1897" s="55"/>
      <c r="AV1897" s="55"/>
      <c r="AW1897" s="55"/>
    </row>
    <row r="1898" spans="27:49" x14ac:dyDescent="0.25">
      <c r="AA1898" s="55"/>
      <c r="AB1898" s="55"/>
      <c r="AC1898" s="55"/>
      <c r="AD1898" s="55"/>
      <c r="AE1898" s="55"/>
      <c r="AH1898" s="55"/>
      <c r="AI1898" s="55"/>
      <c r="AJ1898" s="55"/>
      <c r="AK1898" s="55"/>
      <c r="AL1898" s="55"/>
      <c r="AM1898" s="55"/>
      <c r="AN1898" s="55"/>
      <c r="AO1898" s="55"/>
      <c r="AP1898" s="55"/>
      <c r="AQ1898" s="55"/>
      <c r="AR1898" s="55"/>
      <c r="AS1898" s="55"/>
      <c r="AT1898" s="55"/>
      <c r="AU1898" s="55"/>
      <c r="AV1898" s="55"/>
      <c r="AW1898" s="55"/>
    </row>
    <row r="1899" spans="27:49" x14ac:dyDescent="0.25">
      <c r="AA1899" s="55"/>
      <c r="AB1899" s="55"/>
      <c r="AC1899" s="55"/>
      <c r="AD1899" s="55"/>
      <c r="AE1899" s="55"/>
      <c r="AH1899" s="55"/>
      <c r="AI1899" s="55"/>
      <c r="AJ1899" s="55"/>
      <c r="AK1899" s="55"/>
      <c r="AL1899" s="55"/>
      <c r="AM1899" s="55"/>
      <c r="AN1899" s="55"/>
      <c r="AO1899" s="55"/>
      <c r="AP1899" s="55"/>
      <c r="AQ1899" s="55"/>
      <c r="AR1899" s="55"/>
      <c r="AS1899" s="55"/>
      <c r="AT1899" s="55"/>
      <c r="AU1899" s="55"/>
      <c r="AV1899" s="55"/>
      <c r="AW1899" s="55"/>
    </row>
    <row r="1900" spans="27:49" x14ac:dyDescent="0.25">
      <c r="AA1900" s="55"/>
      <c r="AB1900" s="55"/>
      <c r="AC1900" s="55"/>
      <c r="AD1900" s="55"/>
      <c r="AE1900" s="55"/>
      <c r="AH1900" s="55"/>
      <c r="AI1900" s="55"/>
      <c r="AJ1900" s="55"/>
      <c r="AK1900" s="55"/>
      <c r="AL1900" s="55"/>
      <c r="AM1900" s="55"/>
      <c r="AN1900" s="55"/>
      <c r="AO1900" s="55"/>
      <c r="AP1900" s="55"/>
      <c r="AQ1900" s="55"/>
      <c r="AR1900" s="55"/>
      <c r="AS1900" s="55"/>
      <c r="AT1900" s="55"/>
      <c r="AU1900" s="55"/>
      <c r="AV1900" s="55"/>
      <c r="AW1900" s="55"/>
    </row>
    <row r="1901" spans="27:49" x14ac:dyDescent="0.25">
      <c r="AA1901" s="55"/>
      <c r="AB1901" s="55"/>
      <c r="AC1901" s="55"/>
      <c r="AD1901" s="55"/>
      <c r="AE1901" s="55"/>
      <c r="AH1901" s="55"/>
      <c r="AI1901" s="55"/>
      <c r="AJ1901" s="55"/>
      <c r="AK1901" s="55"/>
      <c r="AL1901" s="55"/>
      <c r="AM1901" s="55"/>
      <c r="AN1901" s="55"/>
      <c r="AO1901" s="55"/>
      <c r="AP1901" s="55"/>
      <c r="AQ1901" s="55"/>
      <c r="AR1901" s="55"/>
      <c r="AS1901" s="55"/>
      <c r="AT1901" s="55"/>
      <c r="AU1901" s="55"/>
      <c r="AV1901" s="55"/>
      <c r="AW1901" s="55"/>
    </row>
    <row r="1902" spans="27:49" x14ac:dyDescent="0.25">
      <c r="AA1902" s="55"/>
      <c r="AB1902" s="55"/>
      <c r="AC1902" s="55"/>
      <c r="AD1902" s="55"/>
      <c r="AE1902" s="55"/>
      <c r="AH1902" s="55"/>
      <c r="AI1902" s="55"/>
      <c r="AJ1902" s="55"/>
      <c r="AK1902" s="55"/>
      <c r="AL1902" s="55"/>
      <c r="AM1902" s="55"/>
      <c r="AN1902" s="55"/>
      <c r="AO1902" s="55"/>
      <c r="AP1902" s="55"/>
      <c r="AQ1902" s="55"/>
      <c r="AR1902" s="55"/>
      <c r="AS1902" s="55"/>
      <c r="AT1902" s="55"/>
      <c r="AU1902" s="55"/>
      <c r="AV1902" s="55"/>
      <c r="AW1902" s="55"/>
    </row>
    <row r="1903" spans="27:49" x14ac:dyDescent="0.25">
      <c r="AA1903" s="55"/>
      <c r="AB1903" s="55"/>
      <c r="AC1903" s="55"/>
      <c r="AD1903" s="55"/>
      <c r="AE1903" s="55"/>
      <c r="AH1903" s="55"/>
      <c r="AI1903" s="55"/>
      <c r="AJ1903" s="55"/>
      <c r="AK1903" s="55"/>
      <c r="AL1903" s="55"/>
      <c r="AM1903" s="55"/>
      <c r="AN1903" s="55"/>
      <c r="AO1903" s="55"/>
      <c r="AP1903" s="55"/>
      <c r="AQ1903" s="55"/>
      <c r="AR1903" s="55"/>
      <c r="AS1903" s="55"/>
      <c r="AT1903" s="55"/>
      <c r="AU1903" s="55"/>
      <c r="AV1903" s="55"/>
      <c r="AW1903" s="55"/>
    </row>
    <row r="1904" spans="27:49" x14ac:dyDescent="0.25">
      <c r="AA1904" s="55"/>
      <c r="AB1904" s="55"/>
      <c r="AC1904" s="55"/>
      <c r="AD1904" s="55"/>
      <c r="AE1904" s="55"/>
      <c r="AH1904" s="55"/>
      <c r="AI1904" s="55"/>
      <c r="AJ1904" s="55"/>
      <c r="AK1904" s="55"/>
      <c r="AL1904" s="55"/>
      <c r="AM1904" s="55"/>
      <c r="AN1904" s="55"/>
      <c r="AO1904" s="55"/>
      <c r="AP1904" s="55"/>
      <c r="AQ1904" s="55"/>
      <c r="AR1904" s="55"/>
      <c r="AS1904" s="55"/>
      <c r="AT1904" s="55"/>
      <c r="AU1904" s="55"/>
      <c r="AV1904" s="55"/>
      <c r="AW1904" s="55"/>
    </row>
    <row r="1905" spans="27:49" x14ac:dyDescent="0.25">
      <c r="AA1905" s="55"/>
      <c r="AB1905" s="55"/>
      <c r="AC1905" s="55"/>
      <c r="AD1905" s="55"/>
      <c r="AE1905" s="55"/>
      <c r="AH1905" s="55"/>
      <c r="AI1905" s="55"/>
      <c r="AJ1905" s="55"/>
      <c r="AK1905" s="55"/>
      <c r="AL1905" s="55"/>
      <c r="AM1905" s="55"/>
      <c r="AN1905" s="55"/>
      <c r="AO1905" s="55"/>
      <c r="AP1905" s="55"/>
      <c r="AQ1905" s="55"/>
      <c r="AR1905" s="55"/>
      <c r="AS1905" s="55"/>
      <c r="AT1905" s="55"/>
      <c r="AU1905" s="55"/>
      <c r="AV1905" s="55"/>
      <c r="AW1905" s="55"/>
    </row>
    <row r="1906" spans="27:49" x14ac:dyDescent="0.25">
      <c r="AA1906" s="55"/>
      <c r="AB1906" s="55"/>
      <c r="AC1906" s="55"/>
      <c r="AD1906" s="55"/>
      <c r="AE1906" s="55"/>
      <c r="AH1906" s="55"/>
      <c r="AI1906" s="55"/>
      <c r="AJ1906" s="55"/>
      <c r="AK1906" s="55"/>
      <c r="AL1906" s="55"/>
      <c r="AM1906" s="55"/>
      <c r="AN1906" s="55"/>
      <c r="AO1906" s="55"/>
      <c r="AP1906" s="55"/>
      <c r="AQ1906" s="55"/>
      <c r="AR1906" s="55"/>
      <c r="AS1906" s="55"/>
      <c r="AT1906" s="55"/>
      <c r="AU1906" s="55"/>
      <c r="AV1906" s="55"/>
      <c r="AW1906" s="55"/>
    </row>
    <row r="1907" spans="27:49" x14ac:dyDescent="0.25">
      <c r="AA1907" s="55"/>
      <c r="AB1907" s="55"/>
      <c r="AC1907" s="55"/>
      <c r="AD1907" s="55"/>
      <c r="AE1907" s="55"/>
      <c r="AH1907" s="55"/>
      <c r="AI1907" s="55"/>
      <c r="AJ1907" s="55"/>
      <c r="AK1907" s="55"/>
      <c r="AL1907" s="55"/>
      <c r="AM1907" s="55"/>
      <c r="AN1907" s="55"/>
      <c r="AO1907" s="55"/>
      <c r="AP1907" s="55"/>
      <c r="AQ1907" s="55"/>
      <c r="AR1907" s="55"/>
      <c r="AS1907" s="55"/>
      <c r="AT1907" s="55"/>
      <c r="AU1907" s="55"/>
      <c r="AV1907" s="55"/>
      <c r="AW1907" s="55"/>
    </row>
    <row r="1908" spans="27:49" x14ac:dyDescent="0.25">
      <c r="AA1908" s="55"/>
      <c r="AB1908" s="55"/>
      <c r="AC1908" s="55"/>
      <c r="AD1908" s="55"/>
      <c r="AE1908" s="55"/>
      <c r="AH1908" s="55"/>
      <c r="AI1908" s="55"/>
      <c r="AJ1908" s="55"/>
      <c r="AK1908" s="55"/>
      <c r="AL1908" s="55"/>
      <c r="AM1908" s="55"/>
      <c r="AN1908" s="55"/>
      <c r="AO1908" s="55"/>
      <c r="AP1908" s="55"/>
      <c r="AQ1908" s="55"/>
      <c r="AR1908" s="55"/>
      <c r="AS1908" s="55"/>
      <c r="AT1908" s="55"/>
      <c r="AU1908" s="55"/>
      <c r="AV1908" s="55"/>
      <c r="AW1908" s="55"/>
    </row>
    <row r="1909" spans="27:49" x14ac:dyDescent="0.25">
      <c r="AA1909" s="55"/>
      <c r="AB1909" s="55"/>
      <c r="AC1909" s="55"/>
      <c r="AD1909" s="55"/>
      <c r="AE1909" s="55"/>
      <c r="AH1909" s="55"/>
      <c r="AI1909" s="55"/>
      <c r="AJ1909" s="55"/>
      <c r="AK1909" s="55"/>
      <c r="AL1909" s="55"/>
      <c r="AM1909" s="55"/>
      <c r="AN1909" s="55"/>
      <c r="AO1909" s="55"/>
      <c r="AP1909" s="55"/>
      <c r="AQ1909" s="55"/>
      <c r="AR1909" s="55"/>
      <c r="AS1909" s="55"/>
      <c r="AT1909" s="55"/>
      <c r="AU1909" s="55"/>
      <c r="AV1909" s="55"/>
      <c r="AW1909" s="55"/>
    </row>
    <row r="1910" spans="27:49" x14ac:dyDescent="0.25">
      <c r="AA1910" s="55"/>
      <c r="AB1910" s="55"/>
      <c r="AC1910" s="55"/>
      <c r="AD1910" s="55"/>
      <c r="AE1910" s="55"/>
      <c r="AH1910" s="55"/>
      <c r="AI1910" s="55"/>
      <c r="AJ1910" s="55"/>
      <c r="AK1910" s="55"/>
      <c r="AL1910" s="55"/>
      <c r="AM1910" s="55"/>
      <c r="AN1910" s="55"/>
      <c r="AO1910" s="55"/>
      <c r="AP1910" s="55"/>
      <c r="AQ1910" s="55"/>
      <c r="AR1910" s="55"/>
      <c r="AS1910" s="55"/>
      <c r="AT1910" s="55"/>
      <c r="AU1910" s="55"/>
      <c r="AV1910" s="55"/>
      <c r="AW1910" s="55"/>
    </row>
    <row r="1911" spans="27:49" x14ac:dyDescent="0.25">
      <c r="AA1911" s="55"/>
      <c r="AB1911" s="55"/>
      <c r="AC1911" s="55"/>
      <c r="AD1911" s="55"/>
      <c r="AE1911" s="55"/>
      <c r="AH1911" s="55"/>
      <c r="AI1911" s="55"/>
      <c r="AJ1911" s="55"/>
      <c r="AK1911" s="55"/>
      <c r="AL1911" s="55"/>
      <c r="AM1911" s="55"/>
      <c r="AN1911" s="55"/>
      <c r="AO1911" s="55"/>
      <c r="AP1911" s="55"/>
      <c r="AQ1911" s="55"/>
      <c r="AR1911" s="55"/>
      <c r="AS1911" s="55"/>
      <c r="AT1911" s="55"/>
      <c r="AU1911" s="55"/>
      <c r="AV1911" s="55"/>
      <c r="AW1911" s="55"/>
    </row>
    <row r="1912" spans="27:49" x14ac:dyDescent="0.25">
      <c r="AA1912" s="55"/>
      <c r="AB1912" s="55"/>
      <c r="AC1912" s="55"/>
      <c r="AD1912" s="55"/>
      <c r="AE1912" s="55"/>
      <c r="AH1912" s="55"/>
      <c r="AI1912" s="55"/>
      <c r="AJ1912" s="55"/>
      <c r="AK1912" s="55"/>
      <c r="AL1912" s="55"/>
      <c r="AM1912" s="55"/>
      <c r="AN1912" s="55"/>
      <c r="AO1912" s="55"/>
      <c r="AP1912" s="55"/>
      <c r="AQ1912" s="55"/>
      <c r="AR1912" s="55"/>
      <c r="AS1912" s="55"/>
      <c r="AT1912" s="55"/>
      <c r="AU1912" s="55"/>
      <c r="AV1912" s="55"/>
      <c r="AW1912" s="55"/>
    </row>
    <row r="1913" spans="27:49" x14ac:dyDescent="0.25">
      <c r="AA1913" s="55"/>
      <c r="AB1913" s="55"/>
      <c r="AC1913" s="55"/>
      <c r="AD1913" s="55"/>
      <c r="AE1913" s="55"/>
      <c r="AH1913" s="55"/>
      <c r="AI1913" s="55"/>
      <c r="AJ1913" s="55"/>
      <c r="AK1913" s="55"/>
      <c r="AL1913" s="55"/>
      <c r="AM1913" s="55"/>
      <c r="AN1913" s="55"/>
      <c r="AO1913" s="55"/>
      <c r="AP1913" s="55"/>
      <c r="AQ1913" s="55"/>
      <c r="AR1913" s="55"/>
      <c r="AS1913" s="55"/>
      <c r="AT1913" s="55"/>
      <c r="AU1913" s="55"/>
      <c r="AV1913" s="55"/>
      <c r="AW1913" s="55"/>
    </row>
    <row r="1914" spans="27:49" x14ac:dyDescent="0.25">
      <c r="AA1914" s="55"/>
      <c r="AB1914" s="55"/>
      <c r="AC1914" s="55"/>
      <c r="AD1914" s="55"/>
      <c r="AE1914" s="55"/>
      <c r="AH1914" s="55"/>
      <c r="AI1914" s="55"/>
      <c r="AJ1914" s="55"/>
      <c r="AK1914" s="55"/>
      <c r="AL1914" s="55"/>
      <c r="AM1914" s="55"/>
      <c r="AN1914" s="55"/>
      <c r="AO1914" s="55"/>
      <c r="AP1914" s="55"/>
      <c r="AQ1914" s="55"/>
      <c r="AR1914" s="55"/>
      <c r="AS1914" s="55"/>
      <c r="AT1914" s="55"/>
      <c r="AU1914" s="55"/>
      <c r="AV1914" s="55"/>
      <c r="AW1914" s="55"/>
    </row>
    <row r="1915" spans="27:49" x14ac:dyDescent="0.25">
      <c r="AA1915" s="55"/>
      <c r="AB1915" s="55"/>
      <c r="AC1915" s="55"/>
      <c r="AD1915" s="55"/>
      <c r="AE1915" s="55"/>
      <c r="AH1915" s="55"/>
      <c r="AI1915" s="55"/>
      <c r="AJ1915" s="55"/>
      <c r="AK1915" s="55"/>
      <c r="AL1915" s="55"/>
      <c r="AM1915" s="55"/>
      <c r="AN1915" s="55"/>
      <c r="AO1915" s="55"/>
      <c r="AP1915" s="55"/>
      <c r="AQ1915" s="55"/>
      <c r="AR1915" s="55"/>
      <c r="AS1915" s="55"/>
      <c r="AT1915" s="55"/>
      <c r="AU1915" s="55"/>
      <c r="AV1915" s="55"/>
      <c r="AW1915" s="55"/>
    </row>
    <row r="1916" spans="27:49" x14ac:dyDescent="0.25">
      <c r="AA1916" s="55"/>
      <c r="AB1916" s="55"/>
      <c r="AC1916" s="55"/>
      <c r="AD1916" s="55"/>
      <c r="AE1916" s="55"/>
      <c r="AH1916" s="55"/>
      <c r="AI1916" s="55"/>
      <c r="AJ1916" s="55"/>
      <c r="AK1916" s="55"/>
      <c r="AL1916" s="55"/>
      <c r="AM1916" s="55"/>
      <c r="AN1916" s="55"/>
      <c r="AO1916" s="55"/>
      <c r="AP1916" s="55"/>
      <c r="AQ1916" s="55"/>
      <c r="AR1916" s="55"/>
      <c r="AS1916" s="55"/>
      <c r="AT1916" s="55"/>
      <c r="AU1916" s="55"/>
      <c r="AV1916" s="55"/>
      <c r="AW1916" s="55"/>
    </row>
    <row r="1917" spans="27:49" x14ac:dyDescent="0.25">
      <c r="AA1917" s="55"/>
      <c r="AB1917" s="55"/>
      <c r="AC1917" s="55"/>
      <c r="AD1917" s="55"/>
      <c r="AE1917" s="55"/>
      <c r="AH1917" s="55"/>
      <c r="AI1917" s="55"/>
      <c r="AJ1917" s="55"/>
      <c r="AK1917" s="55"/>
      <c r="AL1917" s="55"/>
      <c r="AM1917" s="55"/>
      <c r="AN1917" s="55"/>
      <c r="AO1917" s="55"/>
      <c r="AP1917" s="55"/>
      <c r="AQ1917" s="55"/>
      <c r="AR1917" s="55"/>
      <c r="AS1917" s="55"/>
      <c r="AT1917" s="55"/>
      <c r="AU1917" s="55"/>
      <c r="AV1917" s="55"/>
      <c r="AW1917" s="55"/>
    </row>
    <row r="1918" spans="27:49" x14ac:dyDescent="0.25">
      <c r="AA1918" s="55"/>
      <c r="AB1918" s="55"/>
      <c r="AC1918" s="55"/>
      <c r="AD1918" s="55"/>
      <c r="AE1918" s="55"/>
      <c r="AH1918" s="55"/>
      <c r="AI1918" s="55"/>
      <c r="AJ1918" s="55"/>
      <c r="AK1918" s="55"/>
      <c r="AL1918" s="55"/>
      <c r="AM1918" s="55"/>
      <c r="AN1918" s="55"/>
      <c r="AO1918" s="55"/>
      <c r="AP1918" s="55"/>
      <c r="AQ1918" s="55"/>
      <c r="AR1918" s="55"/>
      <c r="AS1918" s="55"/>
      <c r="AT1918" s="55"/>
      <c r="AU1918" s="55"/>
      <c r="AV1918" s="55"/>
      <c r="AW1918" s="55"/>
    </row>
    <row r="1919" spans="27:49" x14ac:dyDescent="0.25">
      <c r="AA1919" s="55"/>
      <c r="AB1919" s="55"/>
      <c r="AC1919" s="55"/>
      <c r="AD1919" s="55"/>
      <c r="AE1919" s="55"/>
      <c r="AH1919" s="55"/>
      <c r="AI1919" s="55"/>
      <c r="AJ1919" s="55"/>
      <c r="AK1919" s="55"/>
      <c r="AL1919" s="55"/>
      <c r="AM1919" s="55"/>
      <c r="AN1919" s="55"/>
      <c r="AO1919" s="55"/>
      <c r="AP1919" s="55"/>
      <c r="AQ1919" s="55"/>
      <c r="AR1919" s="55"/>
      <c r="AS1919" s="55"/>
      <c r="AT1919" s="55"/>
      <c r="AU1919" s="55"/>
      <c r="AV1919" s="55"/>
      <c r="AW1919" s="55"/>
    </row>
    <row r="1920" spans="27:49" x14ac:dyDescent="0.25">
      <c r="AA1920" s="55"/>
      <c r="AB1920" s="55"/>
      <c r="AC1920" s="55"/>
      <c r="AD1920" s="55"/>
      <c r="AE1920" s="55"/>
      <c r="AH1920" s="55"/>
      <c r="AI1920" s="55"/>
      <c r="AJ1920" s="55"/>
      <c r="AK1920" s="55"/>
      <c r="AL1920" s="55"/>
      <c r="AM1920" s="55"/>
      <c r="AN1920" s="55"/>
      <c r="AO1920" s="55"/>
      <c r="AP1920" s="55"/>
      <c r="AQ1920" s="55"/>
      <c r="AR1920" s="55"/>
      <c r="AS1920" s="55"/>
      <c r="AT1920" s="55"/>
      <c r="AU1920" s="55"/>
      <c r="AV1920" s="55"/>
      <c r="AW1920" s="55"/>
    </row>
    <row r="1921" spans="27:49" x14ac:dyDescent="0.25">
      <c r="AA1921" s="55"/>
      <c r="AB1921" s="55"/>
      <c r="AC1921" s="55"/>
      <c r="AD1921" s="55"/>
      <c r="AE1921" s="55"/>
      <c r="AH1921" s="55"/>
      <c r="AI1921" s="55"/>
      <c r="AJ1921" s="55"/>
      <c r="AK1921" s="55"/>
      <c r="AL1921" s="55"/>
      <c r="AM1921" s="55"/>
      <c r="AN1921" s="55"/>
      <c r="AO1921" s="55"/>
      <c r="AP1921" s="55"/>
      <c r="AQ1921" s="55"/>
      <c r="AR1921" s="55"/>
      <c r="AS1921" s="55"/>
      <c r="AT1921" s="55"/>
      <c r="AU1921" s="55"/>
      <c r="AV1921" s="55"/>
      <c r="AW1921" s="55"/>
    </row>
    <row r="1922" spans="27:49" x14ac:dyDescent="0.25">
      <c r="AA1922" s="55"/>
      <c r="AB1922" s="55"/>
      <c r="AC1922" s="55"/>
      <c r="AD1922" s="55"/>
      <c r="AE1922" s="55"/>
      <c r="AH1922" s="55"/>
      <c r="AI1922" s="55"/>
      <c r="AJ1922" s="55"/>
      <c r="AK1922" s="55"/>
      <c r="AL1922" s="55"/>
      <c r="AM1922" s="55"/>
      <c r="AN1922" s="55"/>
      <c r="AO1922" s="55"/>
      <c r="AP1922" s="55"/>
      <c r="AQ1922" s="55"/>
      <c r="AR1922" s="55"/>
      <c r="AS1922" s="55"/>
      <c r="AT1922" s="55"/>
      <c r="AU1922" s="55"/>
      <c r="AV1922" s="55"/>
      <c r="AW1922" s="55"/>
    </row>
    <row r="1923" spans="27:49" x14ac:dyDescent="0.25">
      <c r="AA1923" s="55"/>
      <c r="AB1923" s="55"/>
      <c r="AC1923" s="55"/>
      <c r="AD1923" s="55"/>
      <c r="AE1923" s="55"/>
      <c r="AH1923" s="55"/>
      <c r="AI1923" s="55"/>
      <c r="AJ1923" s="55"/>
      <c r="AK1923" s="55"/>
      <c r="AL1923" s="55"/>
      <c r="AM1923" s="55"/>
      <c r="AN1923" s="55"/>
      <c r="AO1923" s="55"/>
      <c r="AP1923" s="55"/>
      <c r="AQ1923" s="55"/>
      <c r="AR1923" s="55"/>
      <c r="AS1923" s="55"/>
      <c r="AT1923" s="55"/>
      <c r="AU1923" s="55"/>
      <c r="AV1923" s="55"/>
      <c r="AW1923" s="55"/>
    </row>
    <row r="1924" spans="27:49" x14ac:dyDescent="0.25">
      <c r="AA1924" s="55"/>
      <c r="AB1924" s="55"/>
      <c r="AC1924" s="55"/>
      <c r="AD1924" s="55"/>
      <c r="AE1924" s="55"/>
      <c r="AH1924" s="55"/>
      <c r="AI1924" s="55"/>
      <c r="AJ1924" s="55"/>
      <c r="AK1924" s="55"/>
      <c r="AL1924" s="55"/>
      <c r="AM1924" s="55"/>
      <c r="AN1924" s="55"/>
      <c r="AO1924" s="55"/>
      <c r="AP1924" s="55"/>
      <c r="AQ1924" s="55"/>
      <c r="AR1924" s="55"/>
      <c r="AS1924" s="55"/>
      <c r="AT1924" s="55"/>
      <c r="AU1924" s="55"/>
      <c r="AV1924" s="55"/>
      <c r="AW1924" s="55"/>
    </row>
    <row r="1925" spans="27:49" x14ac:dyDescent="0.25">
      <c r="AA1925" s="55"/>
      <c r="AB1925" s="55"/>
      <c r="AC1925" s="55"/>
      <c r="AD1925" s="55"/>
      <c r="AE1925" s="55"/>
      <c r="AH1925" s="55"/>
      <c r="AI1925" s="55"/>
      <c r="AJ1925" s="55"/>
      <c r="AK1925" s="55"/>
      <c r="AL1925" s="55"/>
      <c r="AM1925" s="55"/>
      <c r="AN1925" s="55"/>
      <c r="AO1925" s="55"/>
      <c r="AP1925" s="55"/>
      <c r="AQ1925" s="55"/>
      <c r="AR1925" s="55"/>
      <c r="AS1925" s="55"/>
      <c r="AT1925" s="55"/>
      <c r="AU1925" s="55"/>
      <c r="AV1925" s="55"/>
      <c r="AW1925" s="55"/>
    </row>
    <row r="1926" spans="27:49" x14ac:dyDescent="0.25">
      <c r="AA1926" s="55"/>
      <c r="AB1926" s="55"/>
      <c r="AC1926" s="55"/>
      <c r="AD1926" s="55"/>
      <c r="AE1926" s="55"/>
      <c r="AH1926" s="55"/>
      <c r="AI1926" s="55"/>
      <c r="AJ1926" s="55"/>
      <c r="AK1926" s="55"/>
      <c r="AL1926" s="55"/>
      <c r="AM1926" s="55"/>
      <c r="AN1926" s="55"/>
      <c r="AO1926" s="55"/>
      <c r="AP1926" s="55"/>
      <c r="AQ1926" s="55"/>
      <c r="AR1926" s="55"/>
      <c r="AS1926" s="55"/>
      <c r="AT1926" s="55"/>
      <c r="AU1926" s="55"/>
      <c r="AV1926" s="55"/>
      <c r="AW1926" s="55"/>
    </row>
    <row r="1927" spans="27:49" x14ac:dyDescent="0.25">
      <c r="AA1927" s="55"/>
      <c r="AB1927" s="55"/>
      <c r="AC1927" s="55"/>
      <c r="AD1927" s="55"/>
      <c r="AE1927" s="55"/>
      <c r="AH1927" s="55"/>
      <c r="AI1927" s="55"/>
      <c r="AJ1927" s="55"/>
      <c r="AK1927" s="55"/>
      <c r="AL1927" s="55"/>
      <c r="AM1927" s="55"/>
      <c r="AN1927" s="55"/>
      <c r="AO1927" s="55"/>
      <c r="AP1927" s="55"/>
      <c r="AQ1927" s="55"/>
      <c r="AR1927" s="55"/>
      <c r="AS1927" s="55"/>
      <c r="AT1927" s="55"/>
      <c r="AU1927" s="55"/>
      <c r="AV1927" s="55"/>
      <c r="AW1927" s="55"/>
    </row>
    <row r="1928" spans="27:49" x14ac:dyDescent="0.25">
      <c r="AA1928" s="55"/>
      <c r="AB1928" s="55"/>
      <c r="AC1928" s="55"/>
      <c r="AD1928" s="55"/>
      <c r="AE1928" s="55"/>
      <c r="AH1928" s="55"/>
      <c r="AI1928" s="55"/>
      <c r="AJ1928" s="55"/>
      <c r="AK1928" s="55"/>
      <c r="AL1928" s="55"/>
      <c r="AM1928" s="55"/>
      <c r="AN1928" s="55"/>
      <c r="AO1928" s="55"/>
      <c r="AP1928" s="55"/>
      <c r="AQ1928" s="55"/>
      <c r="AR1928" s="55"/>
      <c r="AS1928" s="55"/>
      <c r="AT1928" s="55"/>
      <c r="AU1928" s="55"/>
      <c r="AV1928" s="55"/>
      <c r="AW1928" s="55"/>
    </row>
    <row r="1929" spans="27:49" x14ac:dyDescent="0.25">
      <c r="AA1929" s="55"/>
      <c r="AB1929" s="55"/>
      <c r="AC1929" s="55"/>
      <c r="AD1929" s="55"/>
      <c r="AE1929" s="55"/>
      <c r="AH1929" s="55"/>
      <c r="AI1929" s="55"/>
      <c r="AJ1929" s="55"/>
      <c r="AK1929" s="55"/>
      <c r="AL1929" s="55"/>
      <c r="AM1929" s="55"/>
      <c r="AN1929" s="55"/>
      <c r="AO1929" s="55"/>
      <c r="AP1929" s="55"/>
      <c r="AQ1929" s="55"/>
      <c r="AR1929" s="55"/>
      <c r="AS1929" s="55"/>
      <c r="AT1929" s="55"/>
      <c r="AU1929" s="55"/>
      <c r="AV1929" s="55"/>
      <c r="AW1929" s="55"/>
    </row>
    <row r="1930" spans="27:49" x14ac:dyDescent="0.25">
      <c r="AA1930" s="55"/>
      <c r="AB1930" s="55"/>
      <c r="AC1930" s="55"/>
      <c r="AD1930" s="55"/>
      <c r="AE1930" s="55"/>
      <c r="AH1930" s="55"/>
      <c r="AI1930" s="55"/>
      <c r="AJ1930" s="55"/>
      <c r="AK1930" s="55"/>
      <c r="AL1930" s="55"/>
      <c r="AM1930" s="55"/>
      <c r="AN1930" s="55"/>
      <c r="AO1930" s="55"/>
      <c r="AP1930" s="55"/>
      <c r="AQ1930" s="55"/>
      <c r="AR1930" s="55"/>
      <c r="AS1930" s="55"/>
      <c r="AT1930" s="55"/>
      <c r="AU1930" s="55"/>
      <c r="AV1930" s="55"/>
      <c r="AW1930" s="55"/>
    </row>
    <row r="1931" spans="27:49" x14ac:dyDescent="0.25">
      <c r="AA1931" s="55"/>
      <c r="AB1931" s="55"/>
      <c r="AC1931" s="55"/>
      <c r="AD1931" s="55"/>
      <c r="AE1931" s="55"/>
      <c r="AH1931" s="55"/>
      <c r="AI1931" s="55"/>
      <c r="AJ1931" s="55"/>
      <c r="AK1931" s="55"/>
      <c r="AL1931" s="55"/>
      <c r="AM1931" s="55"/>
      <c r="AN1931" s="55"/>
      <c r="AO1931" s="55"/>
      <c r="AP1931" s="55"/>
      <c r="AQ1931" s="55"/>
      <c r="AR1931" s="55"/>
      <c r="AS1931" s="55"/>
      <c r="AT1931" s="55"/>
      <c r="AU1931" s="55"/>
      <c r="AV1931" s="55"/>
      <c r="AW1931" s="55"/>
    </row>
    <row r="1932" spans="27:49" x14ac:dyDescent="0.25">
      <c r="AA1932" s="55"/>
      <c r="AB1932" s="55"/>
      <c r="AC1932" s="55"/>
      <c r="AD1932" s="55"/>
      <c r="AE1932" s="55"/>
      <c r="AH1932" s="55"/>
      <c r="AI1932" s="55"/>
      <c r="AJ1932" s="55"/>
      <c r="AK1932" s="55"/>
      <c r="AL1932" s="55"/>
      <c r="AM1932" s="55"/>
      <c r="AN1932" s="55"/>
      <c r="AO1932" s="55"/>
      <c r="AP1932" s="55"/>
      <c r="AQ1932" s="55"/>
      <c r="AR1932" s="55"/>
      <c r="AS1932" s="55"/>
      <c r="AT1932" s="55"/>
      <c r="AU1932" s="55"/>
      <c r="AV1932" s="55"/>
      <c r="AW1932" s="55"/>
    </row>
    <row r="1933" spans="27:49" x14ac:dyDescent="0.25">
      <c r="AA1933" s="55"/>
      <c r="AB1933" s="55"/>
      <c r="AC1933" s="55"/>
      <c r="AD1933" s="55"/>
      <c r="AE1933" s="55"/>
      <c r="AH1933" s="55"/>
      <c r="AI1933" s="55"/>
      <c r="AJ1933" s="55"/>
      <c r="AK1933" s="55"/>
      <c r="AL1933" s="55"/>
      <c r="AM1933" s="55"/>
      <c r="AN1933" s="55"/>
      <c r="AO1933" s="55"/>
      <c r="AP1933" s="55"/>
      <c r="AQ1933" s="55"/>
      <c r="AR1933" s="55"/>
      <c r="AS1933" s="55"/>
      <c r="AT1933" s="55"/>
      <c r="AU1933" s="55"/>
      <c r="AV1933" s="55"/>
      <c r="AW1933" s="55"/>
    </row>
    <row r="1934" spans="27:49" x14ac:dyDescent="0.25">
      <c r="AA1934" s="55"/>
      <c r="AB1934" s="55"/>
      <c r="AC1934" s="55"/>
      <c r="AD1934" s="55"/>
      <c r="AE1934" s="55"/>
      <c r="AH1934" s="55"/>
      <c r="AI1934" s="55"/>
      <c r="AJ1934" s="55"/>
      <c r="AK1934" s="55"/>
      <c r="AL1934" s="55"/>
      <c r="AM1934" s="55"/>
      <c r="AN1934" s="55"/>
      <c r="AO1934" s="55"/>
      <c r="AP1934" s="55"/>
      <c r="AQ1934" s="55"/>
      <c r="AR1934" s="55"/>
      <c r="AS1934" s="55"/>
      <c r="AT1934" s="55"/>
      <c r="AU1934" s="55"/>
      <c r="AV1934" s="55"/>
      <c r="AW1934" s="55"/>
    </row>
    <row r="1935" spans="27:49" x14ac:dyDescent="0.25">
      <c r="AA1935" s="55"/>
      <c r="AB1935" s="55"/>
      <c r="AC1935" s="55"/>
      <c r="AD1935" s="55"/>
      <c r="AE1935" s="55"/>
      <c r="AH1935" s="55"/>
      <c r="AI1935" s="55"/>
      <c r="AJ1935" s="55"/>
      <c r="AK1935" s="55"/>
      <c r="AL1935" s="55"/>
      <c r="AM1935" s="55"/>
      <c r="AN1935" s="55"/>
      <c r="AO1935" s="55"/>
      <c r="AP1935" s="55"/>
      <c r="AQ1935" s="55"/>
      <c r="AR1935" s="55"/>
      <c r="AS1935" s="55"/>
      <c r="AT1935" s="55"/>
      <c r="AU1935" s="55"/>
      <c r="AV1935" s="55"/>
      <c r="AW1935" s="55"/>
    </row>
    <row r="1936" spans="27:49" x14ac:dyDescent="0.25">
      <c r="AA1936" s="55"/>
      <c r="AB1936" s="55"/>
      <c r="AC1936" s="55"/>
      <c r="AD1936" s="55"/>
      <c r="AE1936" s="55"/>
      <c r="AH1936" s="55"/>
      <c r="AI1936" s="55"/>
      <c r="AJ1936" s="55"/>
      <c r="AK1936" s="55"/>
      <c r="AL1936" s="55"/>
      <c r="AM1936" s="55"/>
      <c r="AN1936" s="55"/>
      <c r="AO1936" s="55"/>
      <c r="AP1936" s="55"/>
      <c r="AQ1936" s="55"/>
      <c r="AR1936" s="55"/>
      <c r="AS1936" s="55"/>
      <c r="AT1936" s="55"/>
      <c r="AU1936" s="55"/>
      <c r="AV1936" s="55"/>
      <c r="AW1936" s="55"/>
    </row>
    <row r="1937" spans="27:49" x14ac:dyDescent="0.25">
      <c r="AA1937" s="55"/>
      <c r="AB1937" s="55"/>
      <c r="AC1937" s="55"/>
      <c r="AD1937" s="55"/>
      <c r="AE1937" s="55"/>
      <c r="AH1937" s="55"/>
      <c r="AI1937" s="55"/>
      <c r="AJ1937" s="55"/>
      <c r="AK1937" s="55"/>
      <c r="AL1937" s="55"/>
      <c r="AM1937" s="55"/>
      <c r="AN1937" s="55"/>
      <c r="AO1937" s="55"/>
      <c r="AP1937" s="55"/>
      <c r="AQ1937" s="55"/>
      <c r="AR1937" s="55"/>
      <c r="AS1937" s="55"/>
      <c r="AT1937" s="55"/>
      <c r="AU1937" s="55"/>
      <c r="AV1937" s="55"/>
      <c r="AW1937" s="55"/>
    </row>
    <row r="1938" spans="27:49" x14ac:dyDescent="0.25">
      <c r="AA1938" s="55"/>
      <c r="AB1938" s="55"/>
      <c r="AC1938" s="55"/>
      <c r="AD1938" s="55"/>
      <c r="AE1938" s="55"/>
      <c r="AH1938" s="55"/>
      <c r="AI1938" s="55"/>
      <c r="AJ1938" s="55"/>
      <c r="AK1938" s="55"/>
      <c r="AL1938" s="55"/>
      <c r="AM1938" s="55"/>
      <c r="AN1938" s="55"/>
      <c r="AO1938" s="55"/>
      <c r="AP1938" s="55"/>
      <c r="AQ1938" s="55"/>
      <c r="AR1938" s="55"/>
      <c r="AS1938" s="55"/>
      <c r="AT1938" s="55"/>
      <c r="AU1938" s="55"/>
      <c r="AV1938" s="55"/>
      <c r="AW1938" s="55"/>
    </row>
    <row r="1939" spans="27:49" x14ac:dyDescent="0.25">
      <c r="AA1939" s="55"/>
      <c r="AB1939" s="55"/>
      <c r="AC1939" s="55"/>
      <c r="AD1939" s="55"/>
      <c r="AE1939" s="55"/>
      <c r="AH1939" s="55"/>
      <c r="AI1939" s="55"/>
      <c r="AJ1939" s="55"/>
      <c r="AK1939" s="55"/>
      <c r="AL1939" s="55"/>
      <c r="AM1939" s="55"/>
      <c r="AN1939" s="55"/>
      <c r="AO1939" s="55"/>
      <c r="AP1939" s="55"/>
      <c r="AQ1939" s="55"/>
      <c r="AR1939" s="55"/>
      <c r="AS1939" s="55"/>
      <c r="AT1939" s="55"/>
      <c r="AU1939" s="55"/>
      <c r="AV1939" s="55"/>
      <c r="AW1939" s="55"/>
    </row>
    <row r="1940" spans="27:49" x14ac:dyDescent="0.25">
      <c r="AA1940" s="55"/>
      <c r="AB1940" s="55"/>
      <c r="AC1940" s="55"/>
      <c r="AD1940" s="55"/>
      <c r="AE1940" s="55"/>
      <c r="AH1940" s="55"/>
      <c r="AI1940" s="55"/>
      <c r="AJ1940" s="55"/>
      <c r="AK1940" s="55"/>
      <c r="AL1940" s="55"/>
      <c r="AM1940" s="55"/>
      <c r="AN1940" s="55"/>
      <c r="AO1940" s="55"/>
      <c r="AP1940" s="55"/>
      <c r="AQ1940" s="55"/>
      <c r="AR1940" s="55"/>
      <c r="AS1940" s="55"/>
      <c r="AT1940" s="55"/>
      <c r="AU1940" s="55"/>
      <c r="AV1940" s="55"/>
      <c r="AW1940" s="55"/>
    </row>
    <row r="1941" spans="27:49" x14ac:dyDescent="0.25">
      <c r="AA1941" s="55"/>
      <c r="AB1941" s="55"/>
      <c r="AC1941" s="55"/>
      <c r="AD1941" s="55"/>
      <c r="AE1941" s="55"/>
      <c r="AH1941" s="55"/>
      <c r="AI1941" s="55"/>
      <c r="AJ1941" s="55"/>
      <c r="AK1941" s="55"/>
      <c r="AL1941" s="55"/>
      <c r="AM1941" s="55"/>
      <c r="AN1941" s="55"/>
      <c r="AO1941" s="55"/>
      <c r="AP1941" s="55"/>
      <c r="AQ1941" s="55"/>
      <c r="AR1941" s="55"/>
      <c r="AS1941" s="55"/>
      <c r="AT1941" s="55"/>
      <c r="AU1941" s="55"/>
      <c r="AV1941" s="55"/>
      <c r="AW1941" s="55"/>
    </row>
    <row r="1942" spans="27:49" x14ac:dyDescent="0.25">
      <c r="AA1942" s="55"/>
      <c r="AB1942" s="55"/>
      <c r="AC1942" s="55"/>
      <c r="AD1942" s="55"/>
      <c r="AE1942" s="55"/>
      <c r="AH1942" s="55"/>
      <c r="AI1942" s="55"/>
      <c r="AJ1942" s="55"/>
      <c r="AK1942" s="55"/>
      <c r="AL1942" s="55"/>
      <c r="AM1942" s="55"/>
      <c r="AN1942" s="55"/>
      <c r="AO1942" s="55"/>
      <c r="AP1942" s="55"/>
      <c r="AQ1942" s="55"/>
      <c r="AR1942" s="55"/>
      <c r="AS1942" s="55"/>
      <c r="AT1942" s="55"/>
      <c r="AU1942" s="55"/>
      <c r="AV1942" s="55"/>
      <c r="AW1942" s="55"/>
    </row>
    <row r="1943" spans="27:49" x14ac:dyDescent="0.25">
      <c r="AA1943" s="55"/>
      <c r="AB1943" s="55"/>
      <c r="AC1943" s="55"/>
      <c r="AD1943" s="55"/>
      <c r="AE1943" s="55"/>
      <c r="AH1943" s="55"/>
      <c r="AI1943" s="55"/>
      <c r="AJ1943" s="55"/>
      <c r="AK1943" s="55"/>
      <c r="AL1943" s="55"/>
      <c r="AM1943" s="55"/>
      <c r="AN1943" s="55"/>
      <c r="AO1943" s="55"/>
      <c r="AP1943" s="55"/>
      <c r="AQ1943" s="55"/>
      <c r="AR1943" s="55"/>
      <c r="AS1943" s="55"/>
      <c r="AT1943" s="55"/>
      <c r="AU1943" s="55"/>
      <c r="AV1943" s="55"/>
      <c r="AW1943" s="55"/>
    </row>
    <row r="1944" spans="27:49" x14ac:dyDescent="0.25">
      <c r="AA1944" s="55"/>
      <c r="AB1944" s="55"/>
      <c r="AC1944" s="55"/>
      <c r="AD1944" s="55"/>
      <c r="AE1944" s="55"/>
      <c r="AH1944" s="55"/>
      <c r="AI1944" s="55"/>
      <c r="AJ1944" s="55"/>
      <c r="AK1944" s="55"/>
      <c r="AL1944" s="55"/>
      <c r="AM1944" s="55"/>
      <c r="AN1944" s="55"/>
      <c r="AO1944" s="55"/>
      <c r="AP1944" s="55"/>
      <c r="AQ1944" s="55"/>
      <c r="AR1944" s="55"/>
      <c r="AS1944" s="55"/>
      <c r="AT1944" s="55"/>
      <c r="AU1944" s="55"/>
      <c r="AV1944" s="55"/>
      <c r="AW1944" s="55"/>
    </row>
    <row r="1945" spans="27:49" x14ac:dyDescent="0.25">
      <c r="AA1945" s="55"/>
      <c r="AB1945" s="55"/>
      <c r="AC1945" s="55"/>
      <c r="AD1945" s="55"/>
      <c r="AE1945" s="55"/>
      <c r="AH1945" s="55"/>
      <c r="AI1945" s="55"/>
      <c r="AJ1945" s="55"/>
      <c r="AK1945" s="55"/>
      <c r="AL1945" s="55"/>
      <c r="AM1945" s="55"/>
      <c r="AN1945" s="55"/>
      <c r="AO1945" s="55"/>
      <c r="AP1945" s="55"/>
      <c r="AQ1945" s="55"/>
      <c r="AR1945" s="55"/>
      <c r="AS1945" s="55"/>
      <c r="AT1945" s="55"/>
      <c r="AU1945" s="55"/>
      <c r="AV1945" s="55"/>
      <c r="AW1945" s="55"/>
    </row>
    <row r="1946" spans="27:49" x14ac:dyDescent="0.25">
      <c r="AA1946" s="55"/>
      <c r="AB1946" s="55"/>
      <c r="AC1946" s="55"/>
      <c r="AD1946" s="55"/>
      <c r="AE1946" s="55"/>
      <c r="AH1946" s="55"/>
      <c r="AI1946" s="55"/>
      <c r="AJ1946" s="55"/>
      <c r="AK1946" s="55"/>
      <c r="AL1946" s="55"/>
      <c r="AM1946" s="55"/>
      <c r="AN1946" s="55"/>
      <c r="AO1946" s="55"/>
      <c r="AP1946" s="55"/>
      <c r="AQ1946" s="55"/>
      <c r="AR1946" s="55"/>
      <c r="AS1946" s="55"/>
      <c r="AT1946" s="55"/>
      <c r="AU1946" s="55"/>
      <c r="AV1946" s="55"/>
      <c r="AW1946" s="55"/>
    </row>
    <row r="1947" spans="27:49" x14ac:dyDescent="0.25">
      <c r="AA1947" s="55"/>
      <c r="AB1947" s="55"/>
      <c r="AC1947" s="55"/>
      <c r="AD1947" s="55"/>
      <c r="AE1947" s="55"/>
      <c r="AH1947" s="55"/>
      <c r="AI1947" s="55"/>
      <c r="AJ1947" s="55"/>
      <c r="AK1947" s="55"/>
      <c r="AL1947" s="55"/>
      <c r="AM1947" s="55"/>
      <c r="AN1947" s="55"/>
      <c r="AO1947" s="55"/>
      <c r="AP1947" s="55"/>
      <c r="AQ1947" s="55"/>
      <c r="AR1947" s="55"/>
      <c r="AS1947" s="55"/>
      <c r="AT1947" s="55"/>
      <c r="AU1947" s="55"/>
      <c r="AV1947" s="55"/>
      <c r="AW1947" s="55"/>
    </row>
    <row r="1948" spans="27:49" x14ac:dyDescent="0.25">
      <c r="AA1948" s="55"/>
      <c r="AB1948" s="55"/>
      <c r="AC1948" s="55"/>
      <c r="AD1948" s="55"/>
      <c r="AE1948" s="55"/>
      <c r="AH1948" s="55"/>
      <c r="AI1948" s="55"/>
      <c r="AJ1948" s="55"/>
      <c r="AK1948" s="55"/>
      <c r="AL1948" s="55"/>
      <c r="AM1948" s="55"/>
      <c r="AN1948" s="55"/>
      <c r="AO1948" s="55"/>
      <c r="AP1948" s="55"/>
      <c r="AQ1948" s="55"/>
      <c r="AR1948" s="55"/>
      <c r="AS1948" s="55"/>
      <c r="AT1948" s="55"/>
      <c r="AU1948" s="55"/>
      <c r="AV1948" s="55"/>
      <c r="AW1948" s="55"/>
    </row>
    <row r="1949" spans="27:49" x14ac:dyDescent="0.25">
      <c r="AA1949" s="55"/>
      <c r="AB1949" s="55"/>
      <c r="AC1949" s="55"/>
      <c r="AD1949" s="55"/>
      <c r="AE1949" s="55"/>
      <c r="AH1949" s="55"/>
      <c r="AI1949" s="55"/>
      <c r="AJ1949" s="55"/>
      <c r="AK1949" s="55"/>
      <c r="AL1949" s="55"/>
      <c r="AM1949" s="55"/>
      <c r="AN1949" s="55"/>
      <c r="AO1949" s="55"/>
      <c r="AP1949" s="55"/>
      <c r="AQ1949" s="55"/>
      <c r="AR1949" s="55"/>
      <c r="AS1949" s="55"/>
      <c r="AT1949" s="55"/>
      <c r="AU1949" s="55"/>
      <c r="AV1949" s="55"/>
      <c r="AW1949" s="55"/>
    </row>
    <row r="1950" spans="27:49" x14ac:dyDescent="0.25">
      <c r="AA1950" s="55"/>
      <c r="AB1950" s="55"/>
      <c r="AC1950" s="55"/>
      <c r="AD1950" s="55"/>
      <c r="AE1950" s="55"/>
      <c r="AH1950" s="55"/>
      <c r="AI1950" s="55"/>
      <c r="AJ1950" s="55"/>
      <c r="AK1950" s="55"/>
      <c r="AL1950" s="55"/>
      <c r="AM1950" s="55"/>
      <c r="AN1950" s="55"/>
      <c r="AO1950" s="55"/>
      <c r="AP1950" s="55"/>
      <c r="AQ1950" s="55"/>
      <c r="AR1950" s="55"/>
      <c r="AS1950" s="55"/>
      <c r="AT1950" s="55"/>
      <c r="AU1950" s="55"/>
      <c r="AV1950" s="55"/>
      <c r="AW1950" s="55"/>
    </row>
    <row r="1951" spans="27:49" x14ac:dyDescent="0.25">
      <c r="AA1951" s="55"/>
      <c r="AB1951" s="55"/>
      <c r="AC1951" s="55"/>
      <c r="AD1951" s="55"/>
      <c r="AE1951" s="55"/>
      <c r="AH1951" s="55"/>
      <c r="AI1951" s="55"/>
      <c r="AJ1951" s="55"/>
      <c r="AK1951" s="55"/>
      <c r="AL1951" s="55"/>
      <c r="AM1951" s="55"/>
      <c r="AN1951" s="55"/>
      <c r="AO1951" s="55"/>
      <c r="AP1951" s="55"/>
      <c r="AQ1951" s="55"/>
      <c r="AR1951" s="55"/>
      <c r="AS1951" s="55"/>
      <c r="AT1951" s="55"/>
      <c r="AU1951" s="55"/>
      <c r="AV1951" s="55"/>
      <c r="AW1951" s="55"/>
    </row>
    <row r="1952" spans="27:49" x14ac:dyDescent="0.25">
      <c r="AA1952" s="55"/>
      <c r="AB1952" s="55"/>
      <c r="AC1952" s="55"/>
      <c r="AD1952" s="55"/>
      <c r="AE1952" s="55"/>
      <c r="AH1952" s="55"/>
      <c r="AI1952" s="55"/>
      <c r="AJ1952" s="55"/>
      <c r="AK1952" s="55"/>
      <c r="AL1952" s="55"/>
      <c r="AM1952" s="55"/>
      <c r="AN1952" s="55"/>
      <c r="AO1952" s="55"/>
      <c r="AP1952" s="55"/>
      <c r="AQ1952" s="55"/>
      <c r="AR1952" s="55"/>
      <c r="AS1952" s="55"/>
      <c r="AT1952" s="55"/>
      <c r="AU1952" s="55"/>
      <c r="AV1952" s="55"/>
      <c r="AW1952" s="55"/>
    </row>
    <row r="1953" spans="27:49" x14ac:dyDescent="0.25">
      <c r="AA1953" s="55"/>
      <c r="AB1953" s="55"/>
      <c r="AC1953" s="55"/>
      <c r="AD1953" s="55"/>
      <c r="AE1953" s="55"/>
      <c r="AH1953" s="55"/>
      <c r="AI1953" s="55"/>
      <c r="AJ1953" s="55"/>
      <c r="AK1953" s="55"/>
      <c r="AL1953" s="55"/>
      <c r="AM1953" s="55"/>
      <c r="AN1953" s="55"/>
      <c r="AO1953" s="55"/>
      <c r="AP1953" s="55"/>
      <c r="AQ1953" s="55"/>
      <c r="AR1953" s="55"/>
      <c r="AS1953" s="55"/>
      <c r="AT1953" s="55"/>
      <c r="AU1953" s="55"/>
      <c r="AV1953" s="55"/>
      <c r="AW1953" s="55"/>
    </row>
    <row r="1954" spans="27:49" x14ac:dyDescent="0.25">
      <c r="AA1954" s="55"/>
      <c r="AB1954" s="55"/>
      <c r="AC1954" s="55"/>
      <c r="AD1954" s="55"/>
      <c r="AE1954" s="55"/>
      <c r="AH1954" s="55"/>
      <c r="AI1954" s="55"/>
      <c r="AJ1954" s="55"/>
      <c r="AK1954" s="55"/>
      <c r="AL1954" s="55"/>
      <c r="AM1954" s="55"/>
      <c r="AN1954" s="55"/>
      <c r="AO1954" s="55"/>
      <c r="AP1954" s="55"/>
      <c r="AQ1954" s="55"/>
      <c r="AR1954" s="55"/>
      <c r="AS1954" s="55"/>
      <c r="AT1954" s="55"/>
      <c r="AU1954" s="55"/>
      <c r="AV1954" s="55"/>
      <c r="AW1954" s="55"/>
    </row>
    <row r="1955" spans="27:49" x14ac:dyDescent="0.25">
      <c r="AA1955" s="55"/>
      <c r="AB1955" s="55"/>
      <c r="AC1955" s="55"/>
      <c r="AD1955" s="55"/>
      <c r="AE1955" s="55"/>
      <c r="AH1955" s="55"/>
      <c r="AI1955" s="55"/>
      <c r="AJ1955" s="55"/>
      <c r="AK1955" s="55"/>
      <c r="AL1955" s="55"/>
      <c r="AM1955" s="55"/>
      <c r="AN1955" s="55"/>
      <c r="AO1955" s="55"/>
      <c r="AP1955" s="55"/>
      <c r="AQ1955" s="55"/>
      <c r="AR1955" s="55"/>
      <c r="AS1955" s="55"/>
      <c r="AT1955" s="55"/>
      <c r="AU1955" s="55"/>
      <c r="AV1955" s="55"/>
      <c r="AW1955" s="55"/>
    </row>
    <row r="1956" spans="27:49" x14ac:dyDescent="0.25">
      <c r="AA1956" s="55"/>
      <c r="AB1956" s="55"/>
      <c r="AC1956" s="55"/>
      <c r="AD1956" s="55"/>
      <c r="AE1956" s="55"/>
      <c r="AH1956" s="55"/>
      <c r="AI1956" s="55"/>
      <c r="AJ1956" s="55"/>
      <c r="AK1956" s="55"/>
      <c r="AL1956" s="55"/>
      <c r="AM1956" s="55"/>
      <c r="AN1956" s="55"/>
      <c r="AO1956" s="55"/>
      <c r="AP1956" s="55"/>
      <c r="AQ1956" s="55"/>
      <c r="AR1956" s="55"/>
      <c r="AS1956" s="55"/>
      <c r="AT1956" s="55"/>
      <c r="AU1956" s="55"/>
      <c r="AV1956" s="55"/>
      <c r="AW1956" s="55"/>
    </row>
    <row r="1957" spans="27:49" x14ac:dyDescent="0.25">
      <c r="AA1957" s="55"/>
      <c r="AB1957" s="55"/>
      <c r="AC1957" s="55"/>
      <c r="AD1957" s="55"/>
      <c r="AE1957" s="55"/>
      <c r="AH1957" s="55"/>
      <c r="AI1957" s="55"/>
      <c r="AJ1957" s="55"/>
      <c r="AK1957" s="55"/>
      <c r="AL1957" s="55"/>
      <c r="AM1957" s="55"/>
      <c r="AN1957" s="55"/>
      <c r="AO1957" s="55"/>
      <c r="AP1957" s="55"/>
      <c r="AQ1957" s="55"/>
      <c r="AR1957" s="55"/>
      <c r="AS1957" s="55"/>
      <c r="AT1957" s="55"/>
      <c r="AU1957" s="55"/>
      <c r="AV1957" s="55"/>
      <c r="AW1957" s="55"/>
    </row>
    <row r="1958" spans="27:49" x14ac:dyDescent="0.25">
      <c r="AA1958" s="55"/>
      <c r="AB1958" s="55"/>
      <c r="AC1958" s="55"/>
      <c r="AD1958" s="55"/>
      <c r="AE1958" s="55"/>
      <c r="AH1958" s="55"/>
      <c r="AI1958" s="55"/>
      <c r="AJ1958" s="55"/>
      <c r="AK1958" s="55"/>
      <c r="AL1958" s="55"/>
      <c r="AM1958" s="55"/>
      <c r="AN1958" s="55"/>
      <c r="AO1958" s="55"/>
      <c r="AP1958" s="55"/>
      <c r="AQ1958" s="55"/>
      <c r="AR1958" s="55"/>
      <c r="AS1958" s="55"/>
      <c r="AT1958" s="55"/>
      <c r="AU1958" s="55"/>
      <c r="AV1958" s="55"/>
      <c r="AW1958" s="55"/>
    </row>
    <row r="1959" spans="27:49" x14ac:dyDescent="0.25">
      <c r="AA1959" s="55"/>
      <c r="AB1959" s="55"/>
      <c r="AC1959" s="55"/>
      <c r="AD1959" s="55"/>
      <c r="AE1959" s="55"/>
      <c r="AH1959" s="55"/>
      <c r="AI1959" s="55"/>
      <c r="AJ1959" s="55"/>
      <c r="AK1959" s="55"/>
      <c r="AL1959" s="55"/>
      <c r="AM1959" s="55"/>
      <c r="AN1959" s="55"/>
      <c r="AO1959" s="55"/>
      <c r="AP1959" s="55"/>
      <c r="AQ1959" s="55"/>
      <c r="AR1959" s="55"/>
      <c r="AS1959" s="55"/>
      <c r="AT1959" s="55"/>
      <c r="AU1959" s="55"/>
      <c r="AV1959" s="55"/>
      <c r="AW1959" s="55"/>
    </row>
    <row r="1960" spans="27:49" x14ac:dyDescent="0.25">
      <c r="AA1960" s="55"/>
      <c r="AB1960" s="55"/>
      <c r="AC1960" s="55"/>
      <c r="AD1960" s="55"/>
      <c r="AE1960" s="55"/>
      <c r="AH1960" s="55"/>
      <c r="AI1960" s="55"/>
      <c r="AJ1960" s="55"/>
      <c r="AK1960" s="55"/>
      <c r="AL1960" s="55"/>
      <c r="AM1960" s="55"/>
      <c r="AN1960" s="55"/>
      <c r="AO1960" s="55"/>
      <c r="AP1960" s="55"/>
      <c r="AQ1960" s="55"/>
      <c r="AR1960" s="55"/>
      <c r="AS1960" s="55"/>
      <c r="AT1960" s="55"/>
      <c r="AU1960" s="55"/>
      <c r="AV1960" s="55"/>
      <c r="AW1960" s="55"/>
    </row>
    <row r="1961" spans="27:49" x14ac:dyDescent="0.25">
      <c r="AA1961" s="55"/>
      <c r="AB1961" s="55"/>
      <c r="AC1961" s="55"/>
      <c r="AD1961" s="55"/>
      <c r="AE1961" s="55"/>
      <c r="AH1961" s="55"/>
      <c r="AI1961" s="55"/>
      <c r="AJ1961" s="55"/>
      <c r="AK1961" s="55"/>
      <c r="AL1961" s="55"/>
      <c r="AM1961" s="55"/>
      <c r="AN1961" s="55"/>
      <c r="AO1961" s="55"/>
      <c r="AP1961" s="55"/>
      <c r="AQ1961" s="55"/>
      <c r="AR1961" s="55"/>
      <c r="AS1961" s="55"/>
      <c r="AT1961" s="55"/>
      <c r="AU1961" s="55"/>
      <c r="AV1961" s="55"/>
      <c r="AW1961" s="55"/>
    </row>
    <row r="1962" spans="27:49" x14ac:dyDescent="0.25">
      <c r="AA1962" s="55"/>
      <c r="AB1962" s="55"/>
      <c r="AC1962" s="55"/>
      <c r="AD1962" s="55"/>
      <c r="AE1962" s="55"/>
      <c r="AH1962" s="55"/>
      <c r="AI1962" s="55"/>
      <c r="AJ1962" s="55"/>
      <c r="AK1962" s="55"/>
      <c r="AL1962" s="55"/>
      <c r="AM1962" s="55"/>
      <c r="AN1962" s="55"/>
      <c r="AO1962" s="55"/>
      <c r="AP1962" s="55"/>
      <c r="AQ1962" s="55"/>
      <c r="AR1962" s="55"/>
      <c r="AS1962" s="55"/>
      <c r="AT1962" s="55"/>
      <c r="AU1962" s="55"/>
      <c r="AV1962" s="55"/>
      <c r="AW1962" s="55"/>
    </row>
    <row r="1963" spans="27:49" x14ac:dyDescent="0.25">
      <c r="AA1963" s="55"/>
      <c r="AB1963" s="55"/>
      <c r="AC1963" s="55"/>
      <c r="AD1963" s="55"/>
      <c r="AE1963" s="55"/>
      <c r="AH1963" s="55"/>
      <c r="AI1963" s="55"/>
      <c r="AJ1963" s="55"/>
      <c r="AK1963" s="55"/>
      <c r="AL1963" s="55"/>
      <c r="AM1963" s="55"/>
      <c r="AN1963" s="55"/>
      <c r="AO1963" s="55"/>
      <c r="AP1963" s="55"/>
      <c r="AQ1963" s="55"/>
      <c r="AR1963" s="55"/>
      <c r="AS1963" s="55"/>
      <c r="AT1963" s="55"/>
      <c r="AU1963" s="55"/>
      <c r="AV1963" s="55"/>
      <c r="AW1963" s="55"/>
    </row>
    <row r="1964" spans="27:49" x14ac:dyDescent="0.25">
      <c r="AA1964" s="55"/>
      <c r="AB1964" s="55"/>
      <c r="AC1964" s="55"/>
      <c r="AD1964" s="55"/>
      <c r="AE1964" s="55"/>
      <c r="AH1964" s="55"/>
      <c r="AI1964" s="55"/>
      <c r="AJ1964" s="55"/>
      <c r="AK1964" s="55"/>
      <c r="AL1964" s="55"/>
      <c r="AM1964" s="55"/>
      <c r="AN1964" s="55"/>
      <c r="AO1964" s="55"/>
      <c r="AP1964" s="55"/>
      <c r="AQ1964" s="55"/>
      <c r="AR1964" s="55"/>
      <c r="AS1964" s="55"/>
      <c r="AT1964" s="55"/>
      <c r="AU1964" s="55"/>
      <c r="AV1964" s="55"/>
      <c r="AW1964" s="55"/>
    </row>
    <row r="1965" spans="27:49" x14ac:dyDescent="0.25">
      <c r="AA1965" s="55"/>
      <c r="AB1965" s="55"/>
      <c r="AC1965" s="55"/>
      <c r="AD1965" s="55"/>
      <c r="AE1965" s="55"/>
      <c r="AH1965" s="55"/>
      <c r="AI1965" s="55"/>
      <c r="AJ1965" s="55"/>
      <c r="AK1965" s="55"/>
      <c r="AL1965" s="55"/>
      <c r="AM1965" s="55"/>
      <c r="AN1965" s="55"/>
      <c r="AO1965" s="55"/>
      <c r="AP1965" s="55"/>
      <c r="AQ1965" s="55"/>
      <c r="AR1965" s="55"/>
      <c r="AS1965" s="55"/>
      <c r="AT1965" s="55"/>
      <c r="AU1965" s="55"/>
      <c r="AV1965" s="55"/>
      <c r="AW1965" s="55"/>
    </row>
    <row r="1966" spans="27:49" x14ac:dyDescent="0.25">
      <c r="AA1966" s="55"/>
      <c r="AB1966" s="55"/>
      <c r="AC1966" s="55"/>
      <c r="AD1966" s="55"/>
      <c r="AE1966" s="55"/>
      <c r="AH1966" s="55"/>
      <c r="AI1966" s="55"/>
      <c r="AJ1966" s="55"/>
      <c r="AK1966" s="55"/>
      <c r="AL1966" s="55"/>
      <c r="AM1966" s="55"/>
      <c r="AN1966" s="55"/>
      <c r="AO1966" s="55"/>
      <c r="AP1966" s="55"/>
      <c r="AQ1966" s="55"/>
      <c r="AR1966" s="55"/>
      <c r="AS1966" s="55"/>
      <c r="AT1966" s="55"/>
      <c r="AU1966" s="55"/>
      <c r="AV1966" s="55"/>
      <c r="AW1966" s="55"/>
    </row>
    <row r="1967" spans="27:49" x14ac:dyDescent="0.25">
      <c r="AA1967" s="55"/>
      <c r="AB1967" s="55"/>
      <c r="AC1967" s="55"/>
      <c r="AD1967" s="55"/>
      <c r="AE1967" s="55"/>
      <c r="AH1967" s="55"/>
      <c r="AI1967" s="55"/>
      <c r="AJ1967" s="55"/>
      <c r="AK1967" s="55"/>
      <c r="AL1967" s="55"/>
      <c r="AM1967" s="55"/>
      <c r="AN1967" s="55"/>
      <c r="AO1967" s="55"/>
      <c r="AP1967" s="55"/>
      <c r="AQ1967" s="55"/>
      <c r="AR1967" s="55"/>
      <c r="AS1967" s="55"/>
      <c r="AT1967" s="55"/>
      <c r="AU1967" s="55"/>
      <c r="AV1967" s="55"/>
      <c r="AW1967" s="55"/>
    </row>
    <row r="1968" spans="27:49" x14ac:dyDescent="0.25">
      <c r="AA1968" s="55"/>
      <c r="AB1968" s="55"/>
      <c r="AC1968" s="55"/>
      <c r="AD1968" s="55"/>
      <c r="AE1968" s="55"/>
      <c r="AH1968" s="55"/>
      <c r="AI1968" s="55"/>
      <c r="AJ1968" s="55"/>
      <c r="AK1968" s="55"/>
      <c r="AL1968" s="55"/>
      <c r="AM1968" s="55"/>
      <c r="AN1968" s="55"/>
      <c r="AO1968" s="55"/>
      <c r="AP1968" s="55"/>
      <c r="AQ1968" s="55"/>
      <c r="AR1968" s="55"/>
      <c r="AS1968" s="55"/>
      <c r="AT1968" s="55"/>
      <c r="AU1968" s="55"/>
      <c r="AV1968" s="55"/>
      <c r="AW1968" s="55"/>
    </row>
    <row r="1969" spans="27:49" x14ac:dyDescent="0.25">
      <c r="AA1969" s="55"/>
      <c r="AB1969" s="55"/>
      <c r="AC1969" s="55"/>
      <c r="AD1969" s="55"/>
      <c r="AE1969" s="55"/>
      <c r="AH1969" s="55"/>
      <c r="AI1969" s="55"/>
      <c r="AJ1969" s="55"/>
      <c r="AK1969" s="55"/>
      <c r="AL1969" s="55"/>
      <c r="AM1969" s="55"/>
      <c r="AN1969" s="55"/>
      <c r="AO1969" s="55"/>
      <c r="AP1969" s="55"/>
      <c r="AQ1969" s="55"/>
      <c r="AR1969" s="55"/>
      <c r="AS1969" s="55"/>
      <c r="AT1969" s="55"/>
      <c r="AU1969" s="55"/>
      <c r="AV1969" s="55"/>
      <c r="AW1969" s="55"/>
    </row>
    <row r="1970" spans="27:49" x14ac:dyDescent="0.25">
      <c r="AA1970" s="55"/>
      <c r="AB1970" s="55"/>
      <c r="AC1970" s="55"/>
      <c r="AD1970" s="55"/>
      <c r="AE1970" s="55"/>
      <c r="AH1970" s="55"/>
      <c r="AI1970" s="55"/>
      <c r="AJ1970" s="55"/>
      <c r="AK1970" s="55"/>
      <c r="AL1970" s="55"/>
      <c r="AM1970" s="55"/>
      <c r="AN1970" s="55"/>
      <c r="AO1970" s="55"/>
      <c r="AP1970" s="55"/>
      <c r="AQ1970" s="55"/>
      <c r="AR1970" s="55"/>
      <c r="AS1970" s="55"/>
      <c r="AT1970" s="55"/>
      <c r="AU1970" s="55"/>
      <c r="AV1970" s="55"/>
      <c r="AW1970" s="55"/>
    </row>
    <row r="1971" spans="27:49" x14ac:dyDescent="0.25">
      <c r="AA1971" s="55"/>
      <c r="AB1971" s="55"/>
      <c r="AC1971" s="55"/>
      <c r="AD1971" s="55"/>
      <c r="AE1971" s="55"/>
      <c r="AH1971" s="55"/>
      <c r="AI1971" s="55"/>
      <c r="AJ1971" s="55"/>
      <c r="AK1971" s="55"/>
      <c r="AL1971" s="55"/>
      <c r="AM1971" s="55"/>
      <c r="AN1971" s="55"/>
      <c r="AO1971" s="55"/>
      <c r="AP1971" s="55"/>
      <c r="AQ1971" s="55"/>
      <c r="AR1971" s="55"/>
      <c r="AS1971" s="55"/>
      <c r="AT1971" s="55"/>
      <c r="AU1971" s="55"/>
      <c r="AV1971" s="55"/>
      <c r="AW1971" s="55"/>
    </row>
    <row r="1972" spans="27:49" x14ac:dyDescent="0.25">
      <c r="AA1972" s="55"/>
      <c r="AB1972" s="55"/>
      <c r="AC1972" s="55"/>
      <c r="AD1972" s="55"/>
      <c r="AE1972" s="55"/>
      <c r="AH1972" s="55"/>
      <c r="AI1972" s="55"/>
      <c r="AJ1972" s="55"/>
      <c r="AK1972" s="55"/>
      <c r="AL1972" s="55"/>
      <c r="AM1972" s="55"/>
      <c r="AN1972" s="55"/>
      <c r="AO1972" s="55"/>
      <c r="AP1972" s="55"/>
      <c r="AQ1972" s="55"/>
      <c r="AR1972" s="55"/>
      <c r="AS1972" s="55"/>
      <c r="AT1972" s="55"/>
      <c r="AU1972" s="55"/>
      <c r="AV1972" s="55"/>
      <c r="AW1972" s="55"/>
    </row>
    <row r="1973" spans="27:49" x14ac:dyDescent="0.25">
      <c r="AA1973" s="55"/>
      <c r="AB1973" s="55"/>
      <c r="AC1973" s="55"/>
      <c r="AD1973" s="55"/>
      <c r="AE1973" s="55"/>
      <c r="AH1973" s="55"/>
      <c r="AI1973" s="55"/>
      <c r="AJ1973" s="55"/>
      <c r="AK1973" s="55"/>
      <c r="AL1973" s="55"/>
      <c r="AM1973" s="55"/>
      <c r="AN1973" s="55"/>
      <c r="AO1973" s="55"/>
      <c r="AP1973" s="55"/>
      <c r="AQ1973" s="55"/>
      <c r="AR1973" s="55"/>
      <c r="AS1973" s="55"/>
      <c r="AT1973" s="55"/>
      <c r="AU1973" s="55"/>
      <c r="AV1973" s="55"/>
      <c r="AW1973" s="55"/>
    </row>
    <row r="1974" spans="27:49" x14ac:dyDescent="0.25">
      <c r="AA1974" s="55"/>
      <c r="AB1974" s="55"/>
      <c r="AC1974" s="55"/>
      <c r="AD1974" s="55"/>
      <c r="AE1974" s="55"/>
      <c r="AH1974" s="55"/>
      <c r="AI1974" s="55"/>
      <c r="AJ1974" s="55"/>
      <c r="AK1974" s="55"/>
      <c r="AL1974" s="55"/>
      <c r="AM1974" s="55"/>
      <c r="AN1974" s="55"/>
      <c r="AO1974" s="55"/>
      <c r="AP1974" s="55"/>
      <c r="AQ1974" s="55"/>
      <c r="AR1974" s="55"/>
      <c r="AS1974" s="55"/>
      <c r="AT1974" s="55"/>
      <c r="AU1974" s="55"/>
      <c r="AV1974" s="55"/>
      <c r="AW1974" s="55"/>
    </row>
    <row r="1975" spans="27:49" x14ac:dyDescent="0.25">
      <c r="AA1975" s="55"/>
      <c r="AB1975" s="55"/>
      <c r="AC1975" s="55"/>
      <c r="AD1975" s="55"/>
      <c r="AE1975" s="55"/>
      <c r="AH1975" s="55"/>
      <c r="AI1975" s="55"/>
      <c r="AJ1975" s="55"/>
      <c r="AK1975" s="55"/>
      <c r="AL1975" s="55"/>
      <c r="AM1975" s="55"/>
      <c r="AN1975" s="55"/>
      <c r="AO1975" s="55"/>
      <c r="AP1975" s="55"/>
      <c r="AQ1975" s="55"/>
      <c r="AR1975" s="55"/>
      <c r="AS1975" s="55"/>
      <c r="AT1975" s="55"/>
      <c r="AU1975" s="55"/>
      <c r="AV1975" s="55"/>
      <c r="AW1975" s="55"/>
    </row>
    <row r="1976" spans="27:49" x14ac:dyDescent="0.25">
      <c r="AA1976" s="55"/>
      <c r="AB1976" s="55"/>
      <c r="AC1976" s="55"/>
      <c r="AD1976" s="55"/>
      <c r="AE1976" s="55"/>
      <c r="AH1976" s="55"/>
      <c r="AI1976" s="55"/>
      <c r="AJ1976" s="55"/>
      <c r="AK1976" s="55"/>
      <c r="AL1976" s="55"/>
      <c r="AM1976" s="55"/>
      <c r="AN1976" s="55"/>
      <c r="AO1976" s="55"/>
      <c r="AP1976" s="55"/>
      <c r="AQ1976" s="55"/>
      <c r="AR1976" s="55"/>
      <c r="AS1976" s="55"/>
      <c r="AT1976" s="55"/>
      <c r="AU1976" s="55"/>
      <c r="AV1976" s="55"/>
      <c r="AW1976" s="55"/>
    </row>
    <row r="1977" spans="27:49" x14ac:dyDescent="0.25">
      <c r="AA1977" s="55"/>
      <c r="AB1977" s="55"/>
      <c r="AC1977" s="55"/>
      <c r="AD1977" s="55"/>
      <c r="AE1977" s="55"/>
      <c r="AH1977" s="55"/>
      <c r="AI1977" s="55"/>
      <c r="AJ1977" s="55"/>
      <c r="AK1977" s="55"/>
      <c r="AL1977" s="55"/>
      <c r="AM1977" s="55"/>
      <c r="AN1977" s="55"/>
      <c r="AO1977" s="55"/>
      <c r="AP1977" s="55"/>
      <c r="AQ1977" s="55"/>
      <c r="AR1977" s="55"/>
      <c r="AS1977" s="55"/>
      <c r="AT1977" s="55"/>
      <c r="AU1977" s="55"/>
      <c r="AV1977" s="55"/>
      <c r="AW1977" s="55"/>
    </row>
    <row r="1978" spans="27:49" x14ac:dyDescent="0.25">
      <c r="AA1978" s="55"/>
      <c r="AB1978" s="55"/>
      <c r="AC1978" s="55"/>
      <c r="AD1978" s="55"/>
      <c r="AE1978" s="55"/>
      <c r="AH1978" s="55"/>
      <c r="AI1978" s="55"/>
      <c r="AJ1978" s="55"/>
      <c r="AK1978" s="55"/>
      <c r="AL1978" s="55"/>
      <c r="AM1978" s="55"/>
      <c r="AN1978" s="55"/>
      <c r="AO1978" s="55"/>
      <c r="AP1978" s="55"/>
      <c r="AQ1978" s="55"/>
      <c r="AR1978" s="55"/>
      <c r="AS1978" s="55"/>
      <c r="AT1978" s="55"/>
      <c r="AU1978" s="55"/>
      <c r="AV1978" s="55"/>
      <c r="AW1978" s="55"/>
    </row>
    <row r="1979" spans="27:49" x14ac:dyDescent="0.25">
      <c r="AA1979" s="55"/>
      <c r="AB1979" s="55"/>
      <c r="AC1979" s="55"/>
      <c r="AD1979" s="55"/>
      <c r="AE1979" s="55"/>
      <c r="AH1979" s="55"/>
      <c r="AI1979" s="55"/>
      <c r="AJ1979" s="55"/>
      <c r="AK1979" s="55"/>
      <c r="AL1979" s="55"/>
      <c r="AM1979" s="55"/>
      <c r="AN1979" s="55"/>
      <c r="AO1979" s="55"/>
      <c r="AP1979" s="55"/>
      <c r="AQ1979" s="55"/>
      <c r="AR1979" s="55"/>
      <c r="AS1979" s="55"/>
      <c r="AT1979" s="55"/>
      <c r="AU1979" s="55"/>
      <c r="AV1979" s="55"/>
      <c r="AW1979" s="55"/>
    </row>
    <row r="1980" spans="27:49" x14ac:dyDescent="0.25">
      <c r="AA1980" s="55"/>
      <c r="AB1980" s="55"/>
      <c r="AC1980" s="55"/>
      <c r="AD1980" s="55"/>
      <c r="AE1980" s="55"/>
      <c r="AH1980" s="55"/>
      <c r="AI1980" s="55"/>
      <c r="AJ1980" s="55"/>
      <c r="AK1980" s="55"/>
      <c r="AL1980" s="55"/>
      <c r="AM1980" s="55"/>
      <c r="AN1980" s="55"/>
      <c r="AO1980" s="55"/>
      <c r="AP1980" s="55"/>
      <c r="AQ1980" s="55"/>
      <c r="AR1980" s="55"/>
      <c r="AS1980" s="55"/>
      <c r="AT1980" s="55"/>
      <c r="AU1980" s="55"/>
      <c r="AV1980" s="55"/>
      <c r="AW1980" s="55"/>
    </row>
    <row r="1981" spans="27:49" x14ac:dyDescent="0.25">
      <c r="AA1981" s="55"/>
      <c r="AB1981" s="55"/>
      <c r="AC1981" s="55"/>
      <c r="AD1981" s="55"/>
      <c r="AE1981" s="55"/>
      <c r="AH1981" s="55"/>
      <c r="AI1981" s="55"/>
      <c r="AJ1981" s="55"/>
      <c r="AK1981" s="55"/>
      <c r="AL1981" s="55"/>
      <c r="AM1981" s="55"/>
      <c r="AN1981" s="55"/>
      <c r="AO1981" s="55"/>
      <c r="AP1981" s="55"/>
      <c r="AQ1981" s="55"/>
      <c r="AR1981" s="55"/>
      <c r="AS1981" s="55"/>
      <c r="AT1981" s="55"/>
      <c r="AU1981" s="55"/>
      <c r="AV1981" s="55"/>
      <c r="AW1981" s="55"/>
    </row>
    <row r="1982" spans="27:49" x14ac:dyDescent="0.25">
      <c r="AA1982" s="55"/>
      <c r="AB1982" s="55"/>
      <c r="AC1982" s="55"/>
      <c r="AD1982" s="55"/>
      <c r="AE1982" s="55"/>
      <c r="AH1982" s="55"/>
      <c r="AI1982" s="55"/>
      <c r="AJ1982" s="55"/>
      <c r="AK1982" s="55"/>
      <c r="AL1982" s="55"/>
      <c r="AM1982" s="55"/>
      <c r="AN1982" s="55"/>
      <c r="AO1982" s="55"/>
      <c r="AP1982" s="55"/>
      <c r="AQ1982" s="55"/>
      <c r="AR1982" s="55"/>
      <c r="AS1982" s="55"/>
      <c r="AT1982" s="55"/>
      <c r="AU1982" s="55"/>
      <c r="AV1982" s="55"/>
      <c r="AW1982" s="55"/>
    </row>
    <row r="1983" spans="27:49" x14ac:dyDescent="0.25">
      <c r="AA1983" s="55"/>
      <c r="AB1983" s="55"/>
      <c r="AC1983" s="55"/>
      <c r="AD1983" s="55"/>
      <c r="AE1983" s="55"/>
      <c r="AH1983" s="55"/>
      <c r="AI1983" s="55"/>
      <c r="AJ1983" s="55"/>
      <c r="AK1983" s="55"/>
      <c r="AL1983" s="55"/>
      <c r="AM1983" s="55"/>
      <c r="AN1983" s="55"/>
      <c r="AO1983" s="55"/>
      <c r="AP1983" s="55"/>
      <c r="AQ1983" s="55"/>
      <c r="AR1983" s="55"/>
      <c r="AS1983" s="55"/>
      <c r="AT1983" s="55"/>
      <c r="AU1983" s="55"/>
      <c r="AV1983" s="55"/>
      <c r="AW1983" s="55"/>
    </row>
    <row r="1984" spans="27:49" x14ac:dyDescent="0.25">
      <c r="AA1984" s="55"/>
      <c r="AB1984" s="55"/>
      <c r="AC1984" s="55"/>
      <c r="AD1984" s="55"/>
      <c r="AE1984" s="55"/>
      <c r="AH1984" s="55"/>
      <c r="AI1984" s="55"/>
      <c r="AJ1984" s="55"/>
      <c r="AK1984" s="55"/>
      <c r="AL1984" s="55"/>
      <c r="AM1984" s="55"/>
      <c r="AN1984" s="55"/>
      <c r="AO1984" s="55"/>
      <c r="AP1984" s="55"/>
      <c r="AQ1984" s="55"/>
      <c r="AR1984" s="55"/>
      <c r="AS1984" s="55"/>
      <c r="AT1984" s="55"/>
      <c r="AU1984" s="55"/>
      <c r="AV1984" s="55"/>
      <c r="AW1984" s="55"/>
    </row>
    <row r="1985" spans="27:49" x14ac:dyDescent="0.25">
      <c r="AA1985" s="55"/>
      <c r="AB1985" s="55"/>
      <c r="AC1985" s="55"/>
      <c r="AD1985" s="55"/>
      <c r="AE1985" s="55"/>
      <c r="AH1985" s="55"/>
      <c r="AI1985" s="55"/>
      <c r="AJ1985" s="55"/>
      <c r="AK1985" s="55"/>
      <c r="AL1985" s="55"/>
      <c r="AM1985" s="55"/>
      <c r="AN1985" s="55"/>
      <c r="AO1985" s="55"/>
      <c r="AP1985" s="55"/>
      <c r="AQ1985" s="55"/>
      <c r="AR1985" s="55"/>
      <c r="AS1985" s="55"/>
      <c r="AT1985" s="55"/>
      <c r="AU1985" s="55"/>
      <c r="AV1985" s="55"/>
      <c r="AW1985" s="55"/>
    </row>
    <row r="1986" spans="27:49" x14ac:dyDescent="0.25">
      <c r="AA1986" s="55"/>
      <c r="AB1986" s="55"/>
      <c r="AC1986" s="55"/>
      <c r="AD1986" s="55"/>
      <c r="AE1986" s="55"/>
      <c r="AH1986" s="55"/>
      <c r="AI1986" s="55"/>
      <c r="AJ1986" s="55"/>
      <c r="AK1986" s="55"/>
      <c r="AL1986" s="55"/>
      <c r="AM1986" s="55"/>
      <c r="AN1986" s="55"/>
      <c r="AO1986" s="55"/>
      <c r="AP1986" s="55"/>
      <c r="AQ1986" s="55"/>
      <c r="AR1986" s="55"/>
      <c r="AS1986" s="55"/>
      <c r="AT1986" s="55"/>
      <c r="AU1986" s="55"/>
      <c r="AV1986" s="55"/>
      <c r="AW1986" s="55"/>
    </row>
    <row r="1987" spans="27:49" x14ac:dyDescent="0.25">
      <c r="AA1987" s="55"/>
      <c r="AB1987" s="55"/>
      <c r="AC1987" s="55"/>
      <c r="AD1987" s="55"/>
      <c r="AE1987" s="55"/>
      <c r="AH1987" s="55"/>
      <c r="AI1987" s="55"/>
      <c r="AJ1987" s="55"/>
      <c r="AK1987" s="55"/>
      <c r="AL1987" s="55"/>
      <c r="AM1987" s="55"/>
      <c r="AN1987" s="55"/>
      <c r="AO1987" s="55"/>
      <c r="AP1987" s="55"/>
      <c r="AQ1987" s="55"/>
      <c r="AR1987" s="55"/>
      <c r="AS1987" s="55"/>
      <c r="AT1987" s="55"/>
      <c r="AU1987" s="55"/>
      <c r="AV1987" s="55"/>
      <c r="AW1987" s="55"/>
    </row>
    <row r="1988" spans="27:49" x14ac:dyDescent="0.25">
      <c r="AA1988" s="55"/>
      <c r="AB1988" s="55"/>
      <c r="AC1988" s="55"/>
      <c r="AD1988" s="55"/>
      <c r="AE1988" s="55"/>
      <c r="AH1988" s="55"/>
      <c r="AI1988" s="55"/>
      <c r="AJ1988" s="55"/>
      <c r="AK1988" s="55"/>
      <c r="AL1988" s="55"/>
      <c r="AM1988" s="55"/>
      <c r="AN1988" s="55"/>
      <c r="AO1988" s="55"/>
      <c r="AP1988" s="55"/>
      <c r="AQ1988" s="55"/>
      <c r="AR1988" s="55"/>
      <c r="AS1988" s="55"/>
      <c r="AT1988" s="55"/>
      <c r="AU1988" s="55"/>
      <c r="AV1988" s="55"/>
      <c r="AW1988" s="55"/>
    </row>
    <row r="1989" spans="27:49" x14ac:dyDescent="0.25">
      <c r="AA1989" s="55"/>
      <c r="AB1989" s="55"/>
      <c r="AC1989" s="55"/>
      <c r="AD1989" s="55"/>
      <c r="AE1989" s="55"/>
      <c r="AH1989" s="55"/>
      <c r="AI1989" s="55"/>
      <c r="AJ1989" s="55"/>
      <c r="AK1989" s="55"/>
      <c r="AL1989" s="55"/>
      <c r="AM1989" s="55"/>
      <c r="AN1989" s="55"/>
      <c r="AO1989" s="55"/>
      <c r="AP1989" s="55"/>
      <c r="AQ1989" s="55"/>
      <c r="AR1989" s="55"/>
      <c r="AS1989" s="55"/>
      <c r="AT1989" s="55"/>
      <c r="AU1989" s="55"/>
      <c r="AV1989" s="55"/>
      <c r="AW1989" s="55"/>
    </row>
    <row r="1990" spans="27:49" x14ac:dyDescent="0.25">
      <c r="AA1990" s="55"/>
      <c r="AB1990" s="55"/>
      <c r="AC1990" s="55"/>
      <c r="AD1990" s="55"/>
      <c r="AE1990" s="55"/>
      <c r="AH1990" s="55"/>
      <c r="AI1990" s="55"/>
      <c r="AJ1990" s="55"/>
      <c r="AK1990" s="55"/>
      <c r="AL1990" s="55"/>
      <c r="AM1990" s="55"/>
      <c r="AN1990" s="55"/>
      <c r="AO1990" s="55"/>
      <c r="AP1990" s="55"/>
      <c r="AQ1990" s="55"/>
      <c r="AR1990" s="55"/>
      <c r="AS1990" s="55"/>
      <c r="AT1990" s="55"/>
      <c r="AU1990" s="55"/>
      <c r="AV1990" s="55"/>
      <c r="AW1990" s="55"/>
    </row>
    <row r="1991" spans="27:49" x14ac:dyDescent="0.25">
      <c r="AA1991" s="55"/>
      <c r="AB1991" s="55"/>
      <c r="AC1991" s="55"/>
      <c r="AD1991" s="55"/>
      <c r="AE1991" s="55"/>
      <c r="AH1991" s="55"/>
      <c r="AI1991" s="55"/>
      <c r="AJ1991" s="55"/>
      <c r="AK1991" s="55"/>
      <c r="AL1991" s="55"/>
      <c r="AM1991" s="55"/>
      <c r="AN1991" s="55"/>
      <c r="AO1991" s="55"/>
      <c r="AP1991" s="55"/>
      <c r="AQ1991" s="55"/>
      <c r="AR1991" s="55"/>
      <c r="AS1991" s="55"/>
      <c r="AT1991" s="55"/>
      <c r="AU1991" s="55"/>
      <c r="AV1991" s="55"/>
      <c r="AW1991" s="55"/>
    </row>
    <row r="1992" spans="27:49" x14ac:dyDescent="0.25">
      <c r="AA1992" s="55"/>
      <c r="AB1992" s="55"/>
      <c r="AC1992" s="55"/>
      <c r="AD1992" s="55"/>
      <c r="AE1992" s="55"/>
      <c r="AH1992" s="55"/>
      <c r="AI1992" s="55"/>
      <c r="AJ1992" s="55"/>
      <c r="AK1992" s="55"/>
      <c r="AL1992" s="55"/>
      <c r="AM1992" s="55"/>
      <c r="AN1992" s="55"/>
      <c r="AO1992" s="55"/>
      <c r="AP1992" s="55"/>
      <c r="AQ1992" s="55"/>
      <c r="AR1992" s="55"/>
      <c r="AS1992" s="55"/>
      <c r="AT1992" s="55"/>
      <c r="AU1992" s="55"/>
      <c r="AV1992" s="55"/>
      <c r="AW1992" s="55"/>
    </row>
    <row r="1993" spans="27:49" x14ac:dyDescent="0.25">
      <c r="AA1993" s="55"/>
      <c r="AB1993" s="55"/>
      <c r="AC1993" s="55"/>
      <c r="AD1993" s="55"/>
      <c r="AE1993" s="55"/>
      <c r="AH1993" s="55"/>
      <c r="AI1993" s="55"/>
      <c r="AJ1993" s="55"/>
      <c r="AK1993" s="55"/>
      <c r="AL1993" s="55"/>
      <c r="AM1993" s="55"/>
      <c r="AN1993" s="55"/>
      <c r="AO1993" s="55"/>
      <c r="AP1993" s="55"/>
      <c r="AQ1993" s="55"/>
      <c r="AR1993" s="55"/>
      <c r="AS1993" s="55"/>
      <c r="AT1993" s="55"/>
      <c r="AU1993" s="55"/>
      <c r="AV1993" s="55"/>
      <c r="AW1993" s="55"/>
    </row>
    <row r="1994" spans="27:49" x14ac:dyDescent="0.25">
      <c r="AA1994" s="55"/>
      <c r="AB1994" s="55"/>
      <c r="AC1994" s="55"/>
      <c r="AD1994" s="55"/>
      <c r="AE1994" s="55"/>
      <c r="AH1994" s="55"/>
      <c r="AI1994" s="55"/>
      <c r="AJ1994" s="55"/>
      <c r="AK1994" s="55"/>
      <c r="AL1994" s="55"/>
      <c r="AM1994" s="55"/>
      <c r="AN1994" s="55"/>
      <c r="AO1994" s="55"/>
      <c r="AP1994" s="55"/>
      <c r="AQ1994" s="55"/>
      <c r="AR1994" s="55"/>
      <c r="AS1994" s="55"/>
      <c r="AT1994" s="55"/>
      <c r="AU1994" s="55"/>
      <c r="AV1994" s="55"/>
      <c r="AW1994" s="55"/>
    </row>
    <row r="1995" spans="27:49" x14ac:dyDescent="0.25">
      <c r="AA1995" s="55"/>
      <c r="AB1995" s="55"/>
      <c r="AC1995" s="55"/>
      <c r="AD1995" s="55"/>
      <c r="AE1995" s="55"/>
      <c r="AH1995" s="55"/>
      <c r="AI1995" s="55"/>
      <c r="AJ1995" s="55"/>
      <c r="AK1995" s="55"/>
      <c r="AL1995" s="55"/>
      <c r="AM1995" s="55"/>
      <c r="AN1995" s="55"/>
      <c r="AO1995" s="55"/>
      <c r="AP1995" s="55"/>
      <c r="AQ1995" s="55"/>
      <c r="AR1995" s="55"/>
      <c r="AS1995" s="55"/>
      <c r="AT1995" s="55"/>
      <c r="AU1995" s="55"/>
      <c r="AV1995" s="55"/>
      <c r="AW1995" s="55"/>
    </row>
    <row r="1996" spans="27:49" x14ac:dyDescent="0.25">
      <c r="AA1996" s="55"/>
      <c r="AB1996" s="55"/>
      <c r="AC1996" s="55"/>
      <c r="AD1996" s="55"/>
      <c r="AE1996" s="55"/>
      <c r="AH1996" s="55"/>
      <c r="AI1996" s="55"/>
      <c r="AJ1996" s="55"/>
      <c r="AK1996" s="55"/>
      <c r="AL1996" s="55"/>
      <c r="AM1996" s="55"/>
      <c r="AN1996" s="55"/>
      <c r="AO1996" s="55"/>
      <c r="AP1996" s="55"/>
      <c r="AQ1996" s="55"/>
      <c r="AR1996" s="55"/>
      <c r="AS1996" s="55"/>
      <c r="AT1996" s="55"/>
      <c r="AU1996" s="55"/>
      <c r="AV1996" s="55"/>
      <c r="AW1996" s="55"/>
    </row>
    <row r="1997" spans="27:49" x14ac:dyDescent="0.25">
      <c r="AA1997" s="55"/>
      <c r="AB1997" s="55"/>
      <c r="AC1997" s="55"/>
      <c r="AD1997" s="55"/>
      <c r="AE1997" s="55"/>
      <c r="AH1997" s="55"/>
      <c r="AI1997" s="55"/>
      <c r="AJ1997" s="55"/>
      <c r="AK1997" s="55"/>
      <c r="AL1997" s="55"/>
      <c r="AM1997" s="55"/>
      <c r="AN1997" s="55"/>
      <c r="AO1997" s="55"/>
      <c r="AP1997" s="55"/>
      <c r="AQ1997" s="55"/>
      <c r="AR1997" s="55"/>
      <c r="AS1997" s="55"/>
      <c r="AT1997" s="55"/>
      <c r="AU1997" s="55"/>
      <c r="AV1997" s="55"/>
      <c r="AW1997" s="55"/>
    </row>
    <row r="1998" spans="27:49" x14ac:dyDescent="0.25">
      <c r="AA1998" s="55"/>
      <c r="AB1998" s="55"/>
      <c r="AC1998" s="55"/>
      <c r="AD1998" s="55"/>
      <c r="AE1998" s="55"/>
      <c r="AH1998" s="55"/>
      <c r="AI1998" s="55"/>
      <c r="AJ1998" s="55"/>
      <c r="AK1998" s="55"/>
      <c r="AL1998" s="55"/>
      <c r="AM1998" s="55"/>
      <c r="AN1998" s="55"/>
      <c r="AO1998" s="55"/>
      <c r="AP1998" s="55"/>
      <c r="AQ1998" s="55"/>
      <c r="AR1998" s="55"/>
      <c r="AS1998" s="55"/>
      <c r="AT1998" s="55"/>
      <c r="AU1998" s="55"/>
      <c r="AV1998" s="55"/>
      <c r="AW1998" s="55"/>
    </row>
    <row r="1999" spans="27:49" x14ac:dyDescent="0.25">
      <c r="AA1999" s="55"/>
      <c r="AB1999" s="55"/>
      <c r="AC1999" s="55"/>
      <c r="AD1999" s="55"/>
      <c r="AE1999" s="55"/>
      <c r="AH1999" s="55"/>
      <c r="AI1999" s="55"/>
      <c r="AJ1999" s="55"/>
      <c r="AK1999" s="55"/>
      <c r="AL1999" s="55"/>
      <c r="AM1999" s="55"/>
      <c r="AN1999" s="55"/>
      <c r="AO1999" s="55"/>
      <c r="AP1999" s="55"/>
      <c r="AQ1999" s="55"/>
      <c r="AR1999" s="55"/>
      <c r="AS1999" s="55"/>
      <c r="AT1999" s="55"/>
      <c r="AU1999" s="55"/>
      <c r="AV1999" s="55"/>
      <c r="AW1999" s="55"/>
    </row>
    <row r="2000" spans="27:49" x14ac:dyDescent="0.25">
      <c r="AA2000" s="55"/>
      <c r="AB2000" s="55"/>
      <c r="AC2000" s="55"/>
      <c r="AD2000" s="55"/>
      <c r="AE2000" s="55"/>
      <c r="AH2000" s="55"/>
      <c r="AI2000" s="55"/>
      <c r="AJ2000" s="55"/>
      <c r="AK2000" s="55"/>
      <c r="AL2000" s="55"/>
      <c r="AM2000" s="55"/>
      <c r="AN2000" s="55"/>
      <c r="AO2000" s="55"/>
      <c r="AP2000" s="55"/>
      <c r="AQ2000" s="55"/>
      <c r="AR2000" s="55"/>
      <c r="AS2000" s="55"/>
      <c r="AT2000" s="55"/>
      <c r="AU2000" s="55"/>
      <c r="AV2000" s="55"/>
      <c r="AW2000" s="55"/>
    </row>
    <row r="2001" spans="27:49" x14ac:dyDescent="0.25">
      <c r="AA2001" s="55"/>
      <c r="AB2001" s="55"/>
      <c r="AC2001" s="55"/>
      <c r="AD2001" s="55"/>
      <c r="AE2001" s="55"/>
      <c r="AH2001" s="55"/>
      <c r="AI2001" s="55"/>
      <c r="AJ2001" s="55"/>
      <c r="AK2001" s="55"/>
      <c r="AL2001" s="55"/>
      <c r="AM2001" s="55"/>
      <c r="AN2001" s="55"/>
      <c r="AO2001" s="55"/>
      <c r="AP2001" s="55"/>
      <c r="AQ2001" s="55"/>
      <c r="AR2001" s="55"/>
      <c r="AS2001" s="55"/>
      <c r="AT2001" s="55"/>
      <c r="AU2001" s="55"/>
      <c r="AV2001" s="55"/>
      <c r="AW2001" s="55"/>
    </row>
    <row r="2002" spans="27:49" x14ac:dyDescent="0.25">
      <c r="AA2002" s="55"/>
      <c r="AB2002" s="55"/>
      <c r="AC2002" s="55"/>
      <c r="AD2002" s="55"/>
      <c r="AE2002" s="55"/>
      <c r="AH2002" s="55"/>
      <c r="AI2002" s="55"/>
      <c r="AJ2002" s="55"/>
      <c r="AK2002" s="55"/>
      <c r="AL2002" s="55"/>
      <c r="AM2002" s="55"/>
      <c r="AN2002" s="55"/>
      <c r="AO2002" s="55"/>
      <c r="AP2002" s="55"/>
      <c r="AQ2002" s="55"/>
      <c r="AR2002" s="55"/>
      <c r="AS2002" s="55"/>
      <c r="AT2002" s="55"/>
      <c r="AU2002" s="55"/>
      <c r="AV2002" s="55"/>
      <c r="AW2002" s="55"/>
    </row>
    <row r="2003" spans="27:49" x14ac:dyDescent="0.25">
      <c r="AA2003" s="55"/>
      <c r="AB2003" s="55"/>
      <c r="AC2003" s="55"/>
      <c r="AD2003" s="55"/>
      <c r="AE2003" s="55"/>
      <c r="AH2003" s="55"/>
      <c r="AI2003" s="55"/>
      <c r="AJ2003" s="55"/>
      <c r="AK2003" s="55"/>
      <c r="AL2003" s="55"/>
      <c r="AM2003" s="55"/>
      <c r="AN2003" s="55"/>
      <c r="AO2003" s="55"/>
      <c r="AP2003" s="55"/>
      <c r="AQ2003" s="55"/>
      <c r="AR2003" s="55"/>
      <c r="AS2003" s="55"/>
      <c r="AT2003" s="55"/>
      <c r="AU2003" s="55"/>
      <c r="AV2003" s="55"/>
      <c r="AW2003" s="55"/>
    </row>
    <row r="2004" spans="27:49" x14ac:dyDescent="0.25">
      <c r="AA2004" s="55"/>
      <c r="AB2004" s="55"/>
      <c r="AC2004" s="55"/>
      <c r="AD2004" s="55"/>
      <c r="AE2004" s="55"/>
      <c r="AH2004" s="55"/>
      <c r="AI2004" s="55"/>
      <c r="AJ2004" s="55"/>
      <c r="AK2004" s="55"/>
      <c r="AL2004" s="55"/>
      <c r="AM2004" s="55"/>
      <c r="AN2004" s="55"/>
      <c r="AO2004" s="55"/>
      <c r="AP2004" s="55"/>
      <c r="AQ2004" s="55"/>
      <c r="AR2004" s="55"/>
      <c r="AS2004" s="55"/>
      <c r="AT2004" s="55"/>
      <c r="AU2004" s="55"/>
      <c r="AV2004" s="55"/>
      <c r="AW2004" s="55"/>
    </row>
    <row r="2005" spans="27:49" x14ac:dyDescent="0.25">
      <c r="AA2005" s="55"/>
      <c r="AB2005" s="55"/>
      <c r="AC2005" s="55"/>
      <c r="AD2005" s="55"/>
      <c r="AE2005" s="55"/>
      <c r="AH2005" s="55"/>
      <c r="AI2005" s="55"/>
      <c r="AJ2005" s="55"/>
      <c r="AK2005" s="55"/>
      <c r="AL2005" s="55"/>
      <c r="AM2005" s="55"/>
      <c r="AN2005" s="55"/>
      <c r="AO2005" s="55"/>
      <c r="AP2005" s="55"/>
      <c r="AQ2005" s="55"/>
      <c r="AR2005" s="55"/>
      <c r="AS2005" s="55"/>
      <c r="AT2005" s="55"/>
      <c r="AU2005" s="55"/>
      <c r="AV2005" s="55"/>
      <c r="AW2005" s="55"/>
    </row>
    <row r="2006" spans="27:49" x14ac:dyDescent="0.25">
      <c r="AA2006" s="55"/>
      <c r="AB2006" s="55"/>
      <c r="AC2006" s="55"/>
      <c r="AD2006" s="55"/>
      <c r="AE2006" s="55"/>
      <c r="AH2006" s="55"/>
      <c r="AI2006" s="55"/>
      <c r="AJ2006" s="55"/>
      <c r="AK2006" s="55"/>
      <c r="AL2006" s="55"/>
      <c r="AM2006" s="55"/>
      <c r="AN2006" s="55"/>
      <c r="AO2006" s="55"/>
      <c r="AP2006" s="55"/>
      <c r="AQ2006" s="55"/>
      <c r="AR2006" s="55"/>
      <c r="AS2006" s="55"/>
      <c r="AT2006" s="55"/>
      <c r="AU2006" s="55"/>
      <c r="AV2006" s="55"/>
      <c r="AW2006" s="55"/>
    </row>
    <row r="2007" spans="27:49" x14ac:dyDescent="0.25">
      <c r="AA2007" s="55"/>
      <c r="AB2007" s="55"/>
      <c r="AC2007" s="55"/>
      <c r="AD2007" s="55"/>
      <c r="AE2007" s="55"/>
      <c r="AH2007" s="55"/>
      <c r="AI2007" s="55"/>
      <c r="AJ2007" s="55"/>
      <c r="AK2007" s="55"/>
      <c r="AL2007" s="55"/>
      <c r="AM2007" s="55"/>
      <c r="AN2007" s="55"/>
      <c r="AO2007" s="55"/>
      <c r="AP2007" s="55"/>
      <c r="AQ2007" s="55"/>
      <c r="AR2007" s="55"/>
      <c r="AS2007" s="55"/>
      <c r="AT2007" s="55"/>
      <c r="AU2007" s="55"/>
      <c r="AV2007" s="55"/>
      <c r="AW2007" s="55"/>
    </row>
    <row r="2008" spans="27:49" x14ac:dyDescent="0.25">
      <c r="AA2008" s="55"/>
      <c r="AB2008" s="55"/>
      <c r="AC2008" s="55"/>
      <c r="AD2008" s="55"/>
      <c r="AE2008" s="55"/>
      <c r="AH2008" s="55"/>
      <c r="AI2008" s="55"/>
      <c r="AJ2008" s="55"/>
      <c r="AK2008" s="55"/>
      <c r="AL2008" s="55"/>
      <c r="AM2008" s="55"/>
      <c r="AN2008" s="55"/>
      <c r="AO2008" s="55"/>
      <c r="AP2008" s="55"/>
      <c r="AQ2008" s="55"/>
      <c r="AR2008" s="55"/>
      <c r="AS2008" s="55"/>
      <c r="AT2008" s="55"/>
      <c r="AU2008" s="55"/>
      <c r="AV2008" s="55"/>
      <c r="AW2008" s="55"/>
    </row>
    <row r="2009" spans="27:49" x14ac:dyDescent="0.25">
      <c r="AA2009" s="55"/>
      <c r="AB2009" s="55"/>
      <c r="AC2009" s="55"/>
      <c r="AD2009" s="55"/>
      <c r="AE2009" s="55"/>
      <c r="AH2009" s="55"/>
      <c r="AI2009" s="55"/>
      <c r="AJ2009" s="55"/>
      <c r="AK2009" s="55"/>
      <c r="AL2009" s="55"/>
      <c r="AM2009" s="55"/>
      <c r="AN2009" s="55"/>
      <c r="AO2009" s="55"/>
      <c r="AP2009" s="55"/>
      <c r="AQ2009" s="55"/>
      <c r="AR2009" s="55"/>
      <c r="AS2009" s="55"/>
      <c r="AT2009" s="55"/>
      <c r="AU2009" s="55"/>
      <c r="AV2009" s="55"/>
      <c r="AW2009" s="55"/>
    </row>
    <row r="2010" spans="27:49" x14ac:dyDescent="0.25">
      <c r="AA2010" s="55"/>
      <c r="AB2010" s="55"/>
      <c r="AC2010" s="55"/>
      <c r="AD2010" s="55"/>
      <c r="AE2010" s="55"/>
      <c r="AH2010" s="55"/>
      <c r="AI2010" s="55"/>
      <c r="AJ2010" s="55"/>
      <c r="AK2010" s="55"/>
      <c r="AL2010" s="55"/>
      <c r="AM2010" s="55"/>
      <c r="AN2010" s="55"/>
      <c r="AO2010" s="55"/>
      <c r="AP2010" s="55"/>
      <c r="AQ2010" s="55"/>
      <c r="AR2010" s="55"/>
      <c r="AS2010" s="55"/>
      <c r="AT2010" s="55"/>
      <c r="AU2010" s="55"/>
      <c r="AV2010" s="55"/>
      <c r="AW2010" s="55"/>
    </row>
    <row r="2011" spans="27:49" x14ac:dyDescent="0.25">
      <c r="AA2011" s="55"/>
      <c r="AB2011" s="55"/>
      <c r="AC2011" s="55"/>
      <c r="AD2011" s="55"/>
      <c r="AE2011" s="55"/>
      <c r="AH2011" s="55"/>
      <c r="AI2011" s="55"/>
      <c r="AJ2011" s="55"/>
      <c r="AK2011" s="55"/>
      <c r="AL2011" s="55"/>
      <c r="AM2011" s="55"/>
      <c r="AN2011" s="55"/>
      <c r="AO2011" s="55"/>
      <c r="AP2011" s="55"/>
      <c r="AQ2011" s="55"/>
      <c r="AR2011" s="55"/>
      <c r="AS2011" s="55"/>
      <c r="AT2011" s="55"/>
      <c r="AU2011" s="55"/>
      <c r="AV2011" s="55"/>
      <c r="AW2011" s="55"/>
    </row>
    <row r="2012" spans="27:49" x14ac:dyDescent="0.25">
      <c r="AA2012" s="55"/>
      <c r="AB2012" s="55"/>
      <c r="AC2012" s="55"/>
      <c r="AD2012" s="55"/>
      <c r="AE2012" s="55"/>
      <c r="AH2012" s="55"/>
      <c r="AI2012" s="55"/>
      <c r="AJ2012" s="55"/>
      <c r="AK2012" s="55"/>
      <c r="AL2012" s="55"/>
      <c r="AM2012" s="55"/>
      <c r="AN2012" s="55"/>
      <c r="AO2012" s="55"/>
      <c r="AP2012" s="55"/>
      <c r="AQ2012" s="55"/>
      <c r="AR2012" s="55"/>
      <c r="AS2012" s="55"/>
      <c r="AT2012" s="55"/>
      <c r="AU2012" s="55"/>
      <c r="AV2012" s="55"/>
      <c r="AW2012" s="55"/>
    </row>
    <row r="2013" spans="27:49" x14ac:dyDescent="0.25">
      <c r="AA2013" s="55"/>
      <c r="AB2013" s="55"/>
      <c r="AC2013" s="55"/>
      <c r="AD2013" s="55"/>
      <c r="AE2013" s="55"/>
      <c r="AH2013" s="55"/>
      <c r="AI2013" s="55"/>
      <c r="AJ2013" s="55"/>
      <c r="AK2013" s="55"/>
      <c r="AL2013" s="55"/>
      <c r="AM2013" s="55"/>
      <c r="AN2013" s="55"/>
      <c r="AO2013" s="55"/>
      <c r="AP2013" s="55"/>
      <c r="AQ2013" s="55"/>
      <c r="AR2013" s="55"/>
      <c r="AS2013" s="55"/>
      <c r="AT2013" s="55"/>
      <c r="AU2013" s="55"/>
      <c r="AV2013" s="55"/>
      <c r="AW2013" s="55"/>
    </row>
    <row r="2014" spans="27:49" x14ac:dyDescent="0.25">
      <c r="AA2014" s="55"/>
      <c r="AB2014" s="55"/>
      <c r="AC2014" s="55"/>
      <c r="AD2014" s="55"/>
      <c r="AE2014" s="55"/>
      <c r="AH2014" s="55"/>
      <c r="AI2014" s="55"/>
      <c r="AJ2014" s="55"/>
      <c r="AK2014" s="55"/>
      <c r="AL2014" s="55"/>
      <c r="AM2014" s="55"/>
      <c r="AN2014" s="55"/>
      <c r="AO2014" s="55"/>
      <c r="AP2014" s="55"/>
      <c r="AQ2014" s="55"/>
      <c r="AR2014" s="55"/>
      <c r="AS2014" s="55"/>
      <c r="AT2014" s="55"/>
      <c r="AU2014" s="55"/>
      <c r="AV2014" s="55"/>
      <c r="AW2014" s="55"/>
    </row>
    <row r="2015" spans="27:49" x14ac:dyDescent="0.25">
      <c r="AA2015" s="55"/>
      <c r="AB2015" s="55"/>
      <c r="AC2015" s="55"/>
      <c r="AD2015" s="55"/>
      <c r="AE2015" s="55"/>
      <c r="AH2015" s="55"/>
      <c r="AI2015" s="55"/>
      <c r="AJ2015" s="55"/>
      <c r="AK2015" s="55"/>
      <c r="AL2015" s="55"/>
      <c r="AM2015" s="55"/>
      <c r="AN2015" s="55"/>
      <c r="AO2015" s="55"/>
      <c r="AP2015" s="55"/>
      <c r="AQ2015" s="55"/>
      <c r="AR2015" s="55"/>
      <c r="AS2015" s="55"/>
      <c r="AT2015" s="55"/>
      <c r="AU2015" s="55"/>
      <c r="AV2015" s="55"/>
      <c r="AW2015" s="55"/>
    </row>
    <row r="2016" spans="27:49" x14ac:dyDescent="0.25">
      <c r="AA2016" s="55"/>
      <c r="AB2016" s="55"/>
      <c r="AC2016" s="55"/>
      <c r="AD2016" s="55"/>
      <c r="AE2016" s="55"/>
      <c r="AH2016" s="55"/>
      <c r="AI2016" s="55"/>
      <c r="AJ2016" s="55"/>
      <c r="AK2016" s="55"/>
      <c r="AL2016" s="55"/>
      <c r="AM2016" s="55"/>
      <c r="AN2016" s="55"/>
      <c r="AO2016" s="55"/>
      <c r="AP2016" s="55"/>
      <c r="AQ2016" s="55"/>
      <c r="AR2016" s="55"/>
      <c r="AS2016" s="55"/>
      <c r="AT2016" s="55"/>
      <c r="AU2016" s="55"/>
      <c r="AV2016" s="55"/>
      <c r="AW2016" s="55"/>
    </row>
    <row r="2017" spans="27:49" x14ac:dyDescent="0.25">
      <c r="AA2017" s="55"/>
      <c r="AB2017" s="55"/>
      <c r="AC2017" s="55"/>
      <c r="AD2017" s="55"/>
      <c r="AE2017" s="55"/>
      <c r="AH2017" s="55"/>
      <c r="AI2017" s="55"/>
      <c r="AJ2017" s="55"/>
      <c r="AK2017" s="55"/>
      <c r="AL2017" s="55"/>
      <c r="AM2017" s="55"/>
      <c r="AN2017" s="55"/>
      <c r="AO2017" s="55"/>
      <c r="AP2017" s="55"/>
      <c r="AQ2017" s="55"/>
      <c r="AR2017" s="55"/>
      <c r="AS2017" s="55"/>
      <c r="AT2017" s="55"/>
      <c r="AU2017" s="55"/>
      <c r="AV2017" s="55"/>
      <c r="AW2017" s="55"/>
    </row>
    <row r="2018" spans="27:49" x14ac:dyDescent="0.25">
      <c r="AA2018" s="55"/>
      <c r="AB2018" s="55"/>
      <c r="AC2018" s="55"/>
      <c r="AD2018" s="55"/>
      <c r="AE2018" s="55"/>
      <c r="AH2018" s="55"/>
      <c r="AI2018" s="55"/>
      <c r="AJ2018" s="55"/>
      <c r="AK2018" s="55"/>
      <c r="AL2018" s="55"/>
      <c r="AM2018" s="55"/>
      <c r="AN2018" s="55"/>
      <c r="AO2018" s="55"/>
      <c r="AP2018" s="55"/>
      <c r="AQ2018" s="55"/>
      <c r="AR2018" s="55"/>
      <c r="AS2018" s="55"/>
      <c r="AT2018" s="55"/>
      <c r="AU2018" s="55"/>
      <c r="AV2018" s="55"/>
      <c r="AW2018" s="55"/>
    </row>
    <row r="2019" spans="27:49" x14ac:dyDescent="0.25">
      <c r="AA2019" s="55"/>
      <c r="AB2019" s="55"/>
      <c r="AC2019" s="55"/>
      <c r="AD2019" s="55"/>
      <c r="AE2019" s="55"/>
      <c r="AH2019" s="55"/>
      <c r="AI2019" s="55"/>
      <c r="AJ2019" s="55"/>
      <c r="AK2019" s="55"/>
      <c r="AL2019" s="55"/>
      <c r="AM2019" s="55"/>
      <c r="AN2019" s="55"/>
      <c r="AO2019" s="55"/>
      <c r="AP2019" s="55"/>
      <c r="AQ2019" s="55"/>
      <c r="AR2019" s="55"/>
      <c r="AS2019" s="55"/>
      <c r="AT2019" s="55"/>
      <c r="AU2019" s="55"/>
      <c r="AV2019" s="55"/>
      <c r="AW2019" s="55"/>
    </row>
    <row r="2020" spans="27:49" x14ac:dyDescent="0.25">
      <c r="AA2020" s="55"/>
      <c r="AB2020" s="55"/>
      <c r="AC2020" s="55"/>
      <c r="AD2020" s="55"/>
      <c r="AE2020" s="55"/>
      <c r="AH2020" s="55"/>
      <c r="AI2020" s="55"/>
      <c r="AJ2020" s="55"/>
      <c r="AK2020" s="55"/>
      <c r="AL2020" s="55"/>
      <c r="AM2020" s="55"/>
      <c r="AN2020" s="55"/>
      <c r="AO2020" s="55"/>
      <c r="AP2020" s="55"/>
      <c r="AQ2020" s="55"/>
      <c r="AR2020" s="55"/>
      <c r="AS2020" s="55"/>
      <c r="AT2020" s="55"/>
      <c r="AU2020" s="55"/>
      <c r="AV2020" s="55"/>
      <c r="AW2020" s="55"/>
    </row>
    <row r="2021" spans="27:49" x14ac:dyDescent="0.25">
      <c r="AA2021" s="55"/>
      <c r="AB2021" s="55"/>
      <c r="AC2021" s="55"/>
      <c r="AD2021" s="55"/>
      <c r="AE2021" s="55"/>
      <c r="AH2021" s="55"/>
      <c r="AI2021" s="55"/>
      <c r="AJ2021" s="55"/>
      <c r="AK2021" s="55"/>
      <c r="AL2021" s="55"/>
      <c r="AM2021" s="55"/>
      <c r="AN2021" s="55"/>
      <c r="AO2021" s="55"/>
      <c r="AP2021" s="55"/>
      <c r="AQ2021" s="55"/>
      <c r="AR2021" s="55"/>
      <c r="AS2021" s="55"/>
      <c r="AT2021" s="55"/>
      <c r="AU2021" s="55"/>
      <c r="AV2021" s="55"/>
      <c r="AW2021" s="55"/>
    </row>
    <row r="2022" spans="27:49" x14ac:dyDescent="0.25">
      <c r="AA2022" s="55"/>
      <c r="AB2022" s="55"/>
      <c r="AC2022" s="55"/>
      <c r="AD2022" s="55"/>
      <c r="AE2022" s="55"/>
      <c r="AH2022" s="55"/>
      <c r="AI2022" s="55"/>
      <c r="AJ2022" s="55"/>
      <c r="AK2022" s="55"/>
      <c r="AL2022" s="55"/>
      <c r="AM2022" s="55"/>
      <c r="AN2022" s="55"/>
      <c r="AO2022" s="55"/>
      <c r="AP2022" s="55"/>
      <c r="AQ2022" s="55"/>
      <c r="AR2022" s="55"/>
      <c r="AS2022" s="55"/>
      <c r="AT2022" s="55"/>
      <c r="AU2022" s="55"/>
      <c r="AV2022" s="55"/>
      <c r="AW2022" s="55"/>
    </row>
    <row r="2023" spans="27:49" x14ac:dyDescent="0.25">
      <c r="AA2023" s="55"/>
      <c r="AB2023" s="55"/>
      <c r="AC2023" s="55"/>
      <c r="AD2023" s="55"/>
      <c r="AE2023" s="55"/>
      <c r="AH2023" s="55"/>
      <c r="AI2023" s="55"/>
      <c r="AJ2023" s="55"/>
      <c r="AK2023" s="55"/>
      <c r="AL2023" s="55"/>
      <c r="AM2023" s="55"/>
      <c r="AN2023" s="55"/>
      <c r="AO2023" s="55"/>
      <c r="AP2023" s="55"/>
      <c r="AQ2023" s="55"/>
      <c r="AR2023" s="55"/>
      <c r="AS2023" s="55"/>
      <c r="AT2023" s="55"/>
      <c r="AU2023" s="55"/>
      <c r="AV2023" s="55"/>
      <c r="AW2023" s="55"/>
    </row>
    <row r="2024" spans="27:49" x14ac:dyDescent="0.25">
      <c r="AA2024" s="55"/>
      <c r="AB2024" s="55"/>
      <c r="AC2024" s="55"/>
      <c r="AD2024" s="55"/>
      <c r="AE2024" s="55"/>
      <c r="AH2024" s="55"/>
      <c r="AI2024" s="55"/>
      <c r="AJ2024" s="55"/>
      <c r="AK2024" s="55"/>
      <c r="AL2024" s="55"/>
      <c r="AM2024" s="55"/>
      <c r="AN2024" s="55"/>
      <c r="AO2024" s="55"/>
      <c r="AP2024" s="55"/>
      <c r="AQ2024" s="55"/>
      <c r="AR2024" s="55"/>
      <c r="AS2024" s="55"/>
      <c r="AT2024" s="55"/>
      <c r="AU2024" s="55"/>
      <c r="AV2024" s="55"/>
      <c r="AW2024" s="55"/>
    </row>
    <row r="2025" spans="27:49" x14ac:dyDescent="0.25">
      <c r="AA2025" s="55"/>
      <c r="AB2025" s="55"/>
      <c r="AC2025" s="55"/>
      <c r="AD2025" s="55"/>
      <c r="AE2025" s="55"/>
      <c r="AH2025" s="55"/>
      <c r="AI2025" s="55"/>
      <c r="AJ2025" s="55"/>
      <c r="AK2025" s="55"/>
      <c r="AL2025" s="55"/>
      <c r="AM2025" s="55"/>
      <c r="AN2025" s="55"/>
      <c r="AO2025" s="55"/>
      <c r="AP2025" s="55"/>
      <c r="AQ2025" s="55"/>
      <c r="AR2025" s="55"/>
      <c r="AS2025" s="55"/>
      <c r="AT2025" s="55"/>
      <c r="AU2025" s="55"/>
      <c r="AV2025" s="55"/>
      <c r="AW2025" s="55"/>
    </row>
    <row r="2026" spans="27:49" x14ac:dyDescent="0.25">
      <c r="AA2026" s="55"/>
      <c r="AB2026" s="55"/>
      <c r="AC2026" s="55"/>
      <c r="AD2026" s="55"/>
      <c r="AE2026" s="55"/>
      <c r="AH2026" s="55"/>
      <c r="AI2026" s="55"/>
      <c r="AJ2026" s="55"/>
      <c r="AK2026" s="55"/>
      <c r="AL2026" s="55"/>
      <c r="AM2026" s="55"/>
      <c r="AN2026" s="55"/>
      <c r="AO2026" s="55"/>
      <c r="AP2026" s="55"/>
      <c r="AQ2026" s="55"/>
      <c r="AR2026" s="55"/>
      <c r="AS2026" s="55"/>
      <c r="AT2026" s="55"/>
      <c r="AU2026" s="55"/>
      <c r="AV2026" s="55"/>
      <c r="AW2026" s="55"/>
    </row>
    <row r="2027" spans="27:49" x14ac:dyDescent="0.25">
      <c r="AA2027" s="55"/>
      <c r="AB2027" s="55"/>
      <c r="AC2027" s="55"/>
      <c r="AD2027" s="55"/>
      <c r="AE2027" s="55"/>
      <c r="AH2027" s="55"/>
      <c r="AI2027" s="55"/>
      <c r="AJ2027" s="55"/>
      <c r="AK2027" s="55"/>
      <c r="AL2027" s="55"/>
      <c r="AM2027" s="55"/>
      <c r="AN2027" s="55"/>
      <c r="AO2027" s="55"/>
      <c r="AP2027" s="55"/>
      <c r="AQ2027" s="55"/>
      <c r="AR2027" s="55"/>
      <c r="AS2027" s="55"/>
      <c r="AT2027" s="55"/>
      <c r="AU2027" s="55"/>
      <c r="AV2027" s="55"/>
      <c r="AW2027" s="55"/>
    </row>
    <row r="2028" spans="27:49" x14ac:dyDescent="0.25">
      <c r="AA2028" s="55"/>
      <c r="AB2028" s="55"/>
      <c r="AC2028" s="55"/>
      <c r="AD2028" s="55"/>
      <c r="AE2028" s="55"/>
      <c r="AH2028" s="55"/>
      <c r="AI2028" s="55"/>
      <c r="AJ2028" s="55"/>
      <c r="AK2028" s="55"/>
      <c r="AL2028" s="55"/>
      <c r="AM2028" s="55"/>
      <c r="AN2028" s="55"/>
      <c r="AO2028" s="55"/>
      <c r="AP2028" s="55"/>
      <c r="AQ2028" s="55"/>
      <c r="AR2028" s="55"/>
      <c r="AS2028" s="55"/>
      <c r="AT2028" s="55"/>
      <c r="AU2028" s="55"/>
      <c r="AV2028" s="55"/>
      <c r="AW2028" s="55"/>
    </row>
    <row r="2029" spans="27:49" x14ac:dyDescent="0.25">
      <c r="AA2029" s="55"/>
      <c r="AB2029" s="55"/>
      <c r="AC2029" s="55"/>
      <c r="AD2029" s="55"/>
      <c r="AE2029" s="55"/>
      <c r="AH2029" s="55"/>
      <c r="AI2029" s="55"/>
      <c r="AJ2029" s="55"/>
      <c r="AK2029" s="55"/>
      <c r="AL2029" s="55"/>
      <c r="AM2029" s="55"/>
      <c r="AN2029" s="55"/>
      <c r="AO2029" s="55"/>
      <c r="AP2029" s="55"/>
      <c r="AQ2029" s="55"/>
      <c r="AR2029" s="55"/>
      <c r="AS2029" s="55"/>
      <c r="AT2029" s="55"/>
      <c r="AU2029" s="55"/>
      <c r="AV2029" s="55"/>
      <c r="AW2029" s="55"/>
    </row>
    <row r="2030" spans="27:49" x14ac:dyDescent="0.25">
      <c r="AA2030" s="55"/>
      <c r="AB2030" s="55"/>
      <c r="AC2030" s="55"/>
      <c r="AD2030" s="55"/>
      <c r="AE2030" s="55"/>
      <c r="AH2030" s="55"/>
      <c r="AI2030" s="55"/>
      <c r="AJ2030" s="55"/>
      <c r="AK2030" s="55"/>
      <c r="AL2030" s="55"/>
      <c r="AM2030" s="55"/>
      <c r="AN2030" s="55"/>
      <c r="AO2030" s="55"/>
      <c r="AP2030" s="55"/>
      <c r="AQ2030" s="55"/>
      <c r="AR2030" s="55"/>
      <c r="AS2030" s="55"/>
      <c r="AT2030" s="55"/>
      <c r="AU2030" s="55"/>
      <c r="AV2030" s="55"/>
      <c r="AW2030" s="55"/>
    </row>
    <row r="2031" spans="27:49" x14ac:dyDescent="0.25">
      <c r="AA2031" s="55"/>
      <c r="AB2031" s="55"/>
      <c r="AC2031" s="55"/>
      <c r="AD2031" s="55"/>
      <c r="AE2031" s="55"/>
      <c r="AH2031" s="55"/>
      <c r="AI2031" s="55"/>
      <c r="AJ2031" s="55"/>
      <c r="AK2031" s="55"/>
      <c r="AL2031" s="55"/>
      <c r="AM2031" s="55"/>
      <c r="AN2031" s="55"/>
      <c r="AO2031" s="55"/>
      <c r="AP2031" s="55"/>
      <c r="AQ2031" s="55"/>
      <c r="AR2031" s="55"/>
      <c r="AS2031" s="55"/>
      <c r="AT2031" s="55"/>
      <c r="AU2031" s="55"/>
      <c r="AV2031" s="55"/>
      <c r="AW2031" s="55"/>
    </row>
    <row r="2032" spans="27:49" x14ac:dyDescent="0.25">
      <c r="AA2032" s="55"/>
      <c r="AB2032" s="55"/>
      <c r="AC2032" s="55"/>
      <c r="AD2032" s="55"/>
      <c r="AE2032" s="55"/>
      <c r="AH2032" s="55"/>
      <c r="AI2032" s="55"/>
      <c r="AJ2032" s="55"/>
      <c r="AK2032" s="55"/>
      <c r="AL2032" s="55"/>
      <c r="AM2032" s="55"/>
      <c r="AN2032" s="55"/>
      <c r="AO2032" s="55"/>
      <c r="AP2032" s="55"/>
      <c r="AQ2032" s="55"/>
      <c r="AR2032" s="55"/>
      <c r="AS2032" s="55"/>
      <c r="AT2032" s="55"/>
      <c r="AU2032" s="55"/>
      <c r="AV2032" s="55"/>
      <c r="AW2032" s="55"/>
    </row>
    <row r="2033" spans="27:49" x14ac:dyDescent="0.25">
      <c r="AA2033" s="55"/>
      <c r="AB2033" s="55"/>
      <c r="AC2033" s="55"/>
      <c r="AD2033" s="55"/>
      <c r="AE2033" s="55"/>
      <c r="AH2033" s="55"/>
      <c r="AI2033" s="55"/>
      <c r="AJ2033" s="55"/>
      <c r="AK2033" s="55"/>
      <c r="AL2033" s="55"/>
      <c r="AM2033" s="55"/>
      <c r="AN2033" s="55"/>
      <c r="AO2033" s="55"/>
      <c r="AP2033" s="55"/>
      <c r="AQ2033" s="55"/>
      <c r="AR2033" s="55"/>
      <c r="AS2033" s="55"/>
      <c r="AT2033" s="55"/>
      <c r="AU2033" s="55"/>
      <c r="AV2033" s="55"/>
      <c r="AW2033" s="55"/>
    </row>
    <row r="2034" spans="27:49" x14ac:dyDescent="0.25">
      <c r="AA2034" s="55"/>
      <c r="AB2034" s="55"/>
      <c r="AC2034" s="55"/>
      <c r="AD2034" s="55"/>
      <c r="AE2034" s="55"/>
      <c r="AH2034" s="55"/>
      <c r="AI2034" s="55"/>
      <c r="AJ2034" s="55"/>
      <c r="AK2034" s="55"/>
      <c r="AL2034" s="55"/>
      <c r="AM2034" s="55"/>
      <c r="AN2034" s="55"/>
      <c r="AO2034" s="55"/>
      <c r="AP2034" s="55"/>
      <c r="AQ2034" s="55"/>
      <c r="AR2034" s="55"/>
      <c r="AS2034" s="55"/>
      <c r="AT2034" s="55"/>
      <c r="AU2034" s="55"/>
      <c r="AV2034" s="55"/>
      <c r="AW2034" s="55"/>
    </row>
    <row r="2035" spans="27:49" x14ac:dyDescent="0.25">
      <c r="AA2035" s="55"/>
      <c r="AB2035" s="55"/>
      <c r="AC2035" s="55"/>
      <c r="AD2035" s="55"/>
      <c r="AE2035" s="55"/>
      <c r="AH2035" s="55"/>
      <c r="AI2035" s="55"/>
      <c r="AJ2035" s="55"/>
      <c r="AK2035" s="55"/>
      <c r="AL2035" s="55"/>
      <c r="AM2035" s="55"/>
      <c r="AN2035" s="55"/>
      <c r="AO2035" s="55"/>
      <c r="AP2035" s="55"/>
      <c r="AQ2035" s="55"/>
      <c r="AR2035" s="55"/>
      <c r="AS2035" s="55"/>
      <c r="AT2035" s="55"/>
      <c r="AU2035" s="55"/>
      <c r="AV2035" s="55"/>
      <c r="AW2035" s="55"/>
    </row>
    <row r="2036" spans="27:49" x14ac:dyDescent="0.25">
      <c r="AA2036" s="55"/>
      <c r="AB2036" s="55"/>
      <c r="AC2036" s="55"/>
      <c r="AD2036" s="55"/>
      <c r="AE2036" s="55"/>
      <c r="AH2036" s="55"/>
      <c r="AI2036" s="55"/>
      <c r="AJ2036" s="55"/>
      <c r="AK2036" s="55"/>
      <c r="AL2036" s="55"/>
      <c r="AM2036" s="55"/>
      <c r="AN2036" s="55"/>
      <c r="AO2036" s="55"/>
      <c r="AP2036" s="55"/>
      <c r="AQ2036" s="55"/>
      <c r="AR2036" s="55"/>
      <c r="AS2036" s="55"/>
      <c r="AT2036" s="55"/>
      <c r="AU2036" s="55"/>
      <c r="AV2036" s="55"/>
      <c r="AW2036" s="55"/>
    </row>
    <row r="2037" spans="27:49" x14ac:dyDescent="0.25">
      <c r="AA2037" s="55"/>
      <c r="AB2037" s="55"/>
      <c r="AC2037" s="55"/>
      <c r="AD2037" s="55"/>
      <c r="AE2037" s="55"/>
      <c r="AH2037" s="55"/>
      <c r="AI2037" s="55"/>
      <c r="AJ2037" s="55"/>
      <c r="AK2037" s="55"/>
      <c r="AL2037" s="55"/>
      <c r="AM2037" s="55"/>
      <c r="AN2037" s="55"/>
      <c r="AO2037" s="55"/>
      <c r="AP2037" s="55"/>
      <c r="AQ2037" s="55"/>
      <c r="AR2037" s="55"/>
      <c r="AS2037" s="55"/>
      <c r="AT2037" s="55"/>
      <c r="AU2037" s="55"/>
      <c r="AV2037" s="55"/>
      <c r="AW2037" s="55"/>
    </row>
    <row r="2038" spans="27:49" x14ac:dyDescent="0.25">
      <c r="AA2038" s="55"/>
      <c r="AB2038" s="55"/>
      <c r="AC2038" s="55"/>
      <c r="AD2038" s="55"/>
      <c r="AE2038" s="55"/>
      <c r="AH2038" s="55"/>
      <c r="AI2038" s="55"/>
      <c r="AJ2038" s="55"/>
      <c r="AK2038" s="55"/>
      <c r="AL2038" s="55"/>
      <c r="AM2038" s="55"/>
      <c r="AN2038" s="55"/>
      <c r="AO2038" s="55"/>
      <c r="AP2038" s="55"/>
      <c r="AQ2038" s="55"/>
      <c r="AR2038" s="55"/>
      <c r="AS2038" s="55"/>
      <c r="AT2038" s="55"/>
      <c r="AU2038" s="55"/>
      <c r="AV2038" s="55"/>
      <c r="AW2038" s="55"/>
    </row>
    <row r="2039" spans="27:49" x14ac:dyDescent="0.25">
      <c r="AA2039" s="55"/>
      <c r="AB2039" s="55"/>
      <c r="AC2039" s="55"/>
      <c r="AD2039" s="55"/>
      <c r="AE2039" s="55"/>
      <c r="AH2039" s="55"/>
      <c r="AI2039" s="55"/>
      <c r="AJ2039" s="55"/>
      <c r="AK2039" s="55"/>
      <c r="AL2039" s="55"/>
      <c r="AM2039" s="55"/>
      <c r="AN2039" s="55"/>
      <c r="AO2039" s="55"/>
      <c r="AP2039" s="55"/>
      <c r="AQ2039" s="55"/>
      <c r="AR2039" s="55"/>
      <c r="AS2039" s="55"/>
      <c r="AT2039" s="55"/>
      <c r="AU2039" s="55"/>
      <c r="AV2039" s="55"/>
      <c r="AW2039" s="55"/>
    </row>
    <row r="2040" spans="27:49" x14ac:dyDescent="0.25">
      <c r="AA2040" s="55"/>
      <c r="AB2040" s="55"/>
      <c r="AC2040" s="55"/>
      <c r="AD2040" s="55"/>
      <c r="AE2040" s="55"/>
      <c r="AH2040" s="55"/>
      <c r="AI2040" s="55"/>
      <c r="AJ2040" s="55"/>
      <c r="AK2040" s="55"/>
      <c r="AL2040" s="55"/>
      <c r="AM2040" s="55"/>
      <c r="AN2040" s="55"/>
      <c r="AO2040" s="55"/>
      <c r="AP2040" s="55"/>
      <c r="AQ2040" s="55"/>
      <c r="AR2040" s="55"/>
      <c r="AS2040" s="55"/>
      <c r="AT2040" s="55"/>
      <c r="AU2040" s="55"/>
      <c r="AV2040" s="55"/>
      <c r="AW2040" s="55"/>
    </row>
    <row r="2041" spans="27:49" x14ac:dyDescent="0.25">
      <c r="AA2041" s="55"/>
      <c r="AB2041" s="55"/>
      <c r="AC2041" s="55"/>
      <c r="AD2041" s="55"/>
      <c r="AE2041" s="55"/>
      <c r="AH2041" s="55"/>
      <c r="AI2041" s="55"/>
      <c r="AJ2041" s="55"/>
      <c r="AK2041" s="55"/>
      <c r="AL2041" s="55"/>
      <c r="AM2041" s="55"/>
      <c r="AN2041" s="55"/>
      <c r="AO2041" s="55"/>
      <c r="AP2041" s="55"/>
      <c r="AQ2041" s="55"/>
      <c r="AR2041" s="55"/>
      <c r="AS2041" s="55"/>
      <c r="AT2041" s="55"/>
      <c r="AU2041" s="55"/>
      <c r="AV2041" s="55"/>
      <c r="AW2041" s="55"/>
    </row>
    <row r="2042" spans="27:49" x14ac:dyDescent="0.25">
      <c r="AA2042" s="55"/>
      <c r="AB2042" s="55"/>
      <c r="AC2042" s="55"/>
      <c r="AD2042" s="55"/>
      <c r="AE2042" s="55"/>
      <c r="AH2042" s="55"/>
      <c r="AI2042" s="55"/>
      <c r="AJ2042" s="55"/>
      <c r="AK2042" s="55"/>
      <c r="AL2042" s="55"/>
      <c r="AM2042" s="55"/>
      <c r="AN2042" s="55"/>
      <c r="AO2042" s="55"/>
      <c r="AP2042" s="55"/>
      <c r="AQ2042" s="55"/>
      <c r="AR2042" s="55"/>
      <c r="AS2042" s="55"/>
      <c r="AT2042" s="55"/>
      <c r="AU2042" s="55"/>
      <c r="AV2042" s="55"/>
      <c r="AW2042" s="55"/>
    </row>
    <row r="2043" spans="27:49" x14ac:dyDescent="0.25">
      <c r="AA2043" s="55"/>
      <c r="AB2043" s="55"/>
      <c r="AC2043" s="55"/>
      <c r="AD2043" s="55"/>
      <c r="AE2043" s="55"/>
      <c r="AH2043" s="55"/>
      <c r="AI2043" s="55"/>
      <c r="AJ2043" s="55"/>
      <c r="AK2043" s="55"/>
      <c r="AL2043" s="55"/>
      <c r="AM2043" s="55"/>
      <c r="AN2043" s="55"/>
      <c r="AO2043" s="55"/>
      <c r="AP2043" s="55"/>
      <c r="AQ2043" s="55"/>
      <c r="AR2043" s="55"/>
      <c r="AS2043" s="55"/>
      <c r="AT2043" s="55"/>
      <c r="AU2043" s="55"/>
      <c r="AV2043" s="55"/>
      <c r="AW2043" s="55"/>
    </row>
    <row r="2044" spans="27:49" x14ac:dyDescent="0.25">
      <c r="AA2044" s="55"/>
      <c r="AB2044" s="55"/>
      <c r="AC2044" s="55"/>
      <c r="AD2044" s="55"/>
      <c r="AE2044" s="55"/>
      <c r="AH2044" s="55"/>
      <c r="AI2044" s="55"/>
      <c r="AJ2044" s="55"/>
      <c r="AK2044" s="55"/>
      <c r="AL2044" s="55"/>
      <c r="AM2044" s="55"/>
      <c r="AN2044" s="55"/>
      <c r="AO2044" s="55"/>
      <c r="AP2044" s="55"/>
      <c r="AQ2044" s="55"/>
      <c r="AR2044" s="55"/>
      <c r="AS2044" s="55"/>
      <c r="AT2044" s="55"/>
      <c r="AU2044" s="55"/>
      <c r="AV2044" s="55"/>
      <c r="AW2044" s="55"/>
    </row>
    <row r="2045" spans="27:49" x14ac:dyDescent="0.25">
      <c r="AA2045" s="55"/>
      <c r="AB2045" s="55"/>
      <c r="AC2045" s="55"/>
      <c r="AD2045" s="55"/>
      <c r="AE2045" s="55"/>
      <c r="AH2045" s="55"/>
      <c r="AI2045" s="55"/>
      <c r="AJ2045" s="55"/>
      <c r="AK2045" s="55"/>
      <c r="AL2045" s="55"/>
      <c r="AM2045" s="55"/>
      <c r="AN2045" s="55"/>
      <c r="AO2045" s="55"/>
      <c r="AP2045" s="55"/>
      <c r="AQ2045" s="55"/>
      <c r="AR2045" s="55"/>
      <c r="AS2045" s="55"/>
      <c r="AT2045" s="55"/>
      <c r="AU2045" s="55"/>
      <c r="AV2045" s="55"/>
      <c r="AW2045" s="55"/>
    </row>
    <row r="2046" spans="27:49" x14ac:dyDescent="0.25">
      <c r="AA2046" s="55"/>
      <c r="AB2046" s="55"/>
      <c r="AC2046" s="55"/>
      <c r="AD2046" s="55"/>
      <c r="AE2046" s="55"/>
      <c r="AH2046" s="55"/>
      <c r="AI2046" s="55"/>
      <c r="AJ2046" s="55"/>
      <c r="AK2046" s="55"/>
      <c r="AL2046" s="55"/>
      <c r="AM2046" s="55"/>
      <c r="AN2046" s="55"/>
      <c r="AO2046" s="55"/>
      <c r="AP2046" s="55"/>
      <c r="AQ2046" s="55"/>
      <c r="AR2046" s="55"/>
      <c r="AS2046" s="55"/>
      <c r="AT2046" s="55"/>
      <c r="AU2046" s="55"/>
      <c r="AV2046" s="55"/>
      <c r="AW2046" s="55"/>
    </row>
    <row r="2047" spans="27:49" x14ac:dyDescent="0.25">
      <c r="AA2047" s="55"/>
      <c r="AB2047" s="55"/>
      <c r="AC2047" s="55"/>
      <c r="AD2047" s="55"/>
      <c r="AE2047" s="55"/>
      <c r="AH2047" s="55"/>
      <c r="AI2047" s="55"/>
      <c r="AJ2047" s="55"/>
      <c r="AK2047" s="55"/>
      <c r="AL2047" s="55"/>
      <c r="AM2047" s="55"/>
      <c r="AN2047" s="55"/>
      <c r="AO2047" s="55"/>
      <c r="AP2047" s="55"/>
      <c r="AQ2047" s="55"/>
      <c r="AR2047" s="55"/>
      <c r="AS2047" s="55"/>
      <c r="AT2047" s="55"/>
      <c r="AU2047" s="55"/>
      <c r="AV2047" s="55"/>
      <c r="AW2047" s="55"/>
    </row>
    <row r="2048" spans="27:49" x14ac:dyDescent="0.25">
      <c r="AA2048" s="55"/>
      <c r="AB2048" s="55"/>
      <c r="AC2048" s="55"/>
      <c r="AD2048" s="55"/>
      <c r="AE2048" s="55"/>
      <c r="AH2048" s="55"/>
      <c r="AI2048" s="55"/>
      <c r="AJ2048" s="55"/>
      <c r="AK2048" s="55"/>
      <c r="AL2048" s="55"/>
      <c r="AM2048" s="55"/>
      <c r="AN2048" s="55"/>
      <c r="AO2048" s="55"/>
      <c r="AP2048" s="55"/>
      <c r="AQ2048" s="55"/>
      <c r="AR2048" s="55"/>
      <c r="AS2048" s="55"/>
      <c r="AT2048" s="55"/>
      <c r="AU2048" s="55"/>
      <c r="AV2048" s="55"/>
      <c r="AW2048" s="55"/>
    </row>
    <row r="2049" spans="27:49" x14ac:dyDescent="0.25">
      <c r="AA2049" s="55"/>
      <c r="AB2049" s="55"/>
      <c r="AC2049" s="55"/>
      <c r="AD2049" s="55"/>
      <c r="AE2049" s="55"/>
      <c r="AH2049" s="55"/>
      <c r="AI2049" s="55"/>
      <c r="AJ2049" s="55"/>
      <c r="AK2049" s="55"/>
      <c r="AL2049" s="55"/>
      <c r="AM2049" s="55"/>
      <c r="AN2049" s="55"/>
      <c r="AO2049" s="55"/>
      <c r="AP2049" s="55"/>
      <c r="AQ2049" s="55"/>
      <c r="AR2049" s="55"/>
      <c r="AS2049" s="55"/>
      <c r="AT2049" s="55"/>
      <c r="AU2049" s="55"/>
      <c r="AV2049" s="55"/>
      <c r="AW2049" s="55"/>
    </row>
    <row r="2050" spans="27:49" x14ac:dyDescent="0.25">
      <c r="AA2050" s="55"/>
      <c r="AB2050" s="55"/>
      <c r="AC2050" s="55"/>
      <c r="AD2050" s="55"/>
      <c r="AE2050" s="55"/>
      <c r="AH2050" s="55"/>
      <c r="AI2050" s="55"/>
      <c r="AJ2050" s="55"/>
      <c r="AK2050" s="55"/>
      <c r="AL2050" s="55"/>
      <c r="AM2050" s="55"/>
      <c r="AN2050" s="55"/>
      <c r="AO2050" s="55"/>
      <c r="AP2050" s="55"/>
      <c r="AQ2050" s="55"/>
      <c r="AR2050" s="55"/>
      <c r="AS2050" s="55"/>
      <c r="AT2050" s="55"/>
      <c r="AU2050" s="55"/>
      <c r="AV2050" s="55"/>
      <c r="AW2050" s="55"/>
    </row>
    <row r="2051" spans="27:49" x14ac:dyDescent="0.25">
      <c r="AA2051" s="55"/>
      <c r="AB2051" s="55"/>
      <c r="AC2051" s="55"/>
      <c r="AD2051" s="55"/>
      <c r="AE2051" s="55"/>
      <c r="AH2051" s="55"/>
      <c r="AI2051" s="55"/>
      <c r="AJ2051" s="55"/>
      <c r="AK2051" s="55"/>
      <c r="AL2051" s="55"/>
      <c r="AM2051" s="55"/>
      <c r="AN2051" s="55"/>
      <c r="AO2051" s="55"/>
      <c r="AP2051" s="55"/>
      <c r="AQ2051" s="55"/>
      <c r="AR2051" s="55"/>
      <c r="AS2051" s="55"/>
      <c r="AT2051" s="55"/>
      <c r="AU2051" s="55"/>
      <c r="AV2051" s="55"/>
      <c r="AW2051" s="55"/>
    </row>
    <row r="2052" spans="27:49" x14ac:dyDescent="0.25">
      <c r="AA2052" s="55"/>
      <c r="AB2052" s="55"/>
      <c r="AC2052" s="55"/>
      <c r="AD2052" s="55"/>
      <c r="AE2052" s="55"/>
      <c r="AH2052" s="55"/>
      <c r="AI2052" s="55"/>
      <c r="AJ2052" s="55"/>
      <c r="AK2052" s="55"/>
      <c r="AL2052" s="55"/>
      <c r="AM2052" s="55"/>
      <c r="AN2052" s="55"/>
      <c r="AO2052" s="55"/>
      <c r="AP2052" s="55"/>
      <c r="AQ2052" s="55"/>
      <c r="AR2052" s="55"/>
      <c r="AS2052" s="55"/>
      <c r="AT2052" s="55"/>
      <c r="AU2052" s="55"/>
      <c r="AV2052" s="55"/>
      <c r="AW2052" s="55"/>
    </row>
    <row r="2053" spans="27:49" x14ac:dyDescent="0.25">
      <c r="AA2053" s="55"/>
      <c r="AB2053" s="55"/>
      <c r="AC2053" s="55"/>
      <c r="AD2053" s="55"/>
      <c r="AE2053" s="55"/>
      <c r="AH2053" s="55"/>
      <c r="AI2053" s="55"/>
      <c r="AJ2053" s="55"/>
      <c r="AK2053" s="55"/>
      <c r="AL2053" s="55"/>
      <c r="AM2053" s="55"/>
      <c r="AN2053" s="55"/>
      <c r="AO2053" s="55"/>
      <c r="AP2053" s="55"/>
      <c r="AQ2053" s="55"/>
      <c r="AR2053" s="55"/>
      <c r="AS2053" s="55"/>
      <c r="AT2053" s="55"/>
      <c r="AU2053" s="55"/>
      <c r="AV2053" s="55"/>
      <c r="AW2053" s="55"/>
    </row>
    <row r="2054" spans="27:49" x14ac:dyDescent="0.25">
      <c r="AA2054" s="55"/>
      <c r="AB2054" s="55"/>
      <c r="AC2054" s="55"/>
      <c r="AD2054" s="55"/>
      <c r="AE2054" s="55"/>
      <c r="AH2054" s="55"/>
      <c r="AI2054" s="55"/>
      <c r="AJ2054" s="55"/>
      <c r="AK2054" s="55"/>
      <c r="AL2054" s="55"/>
      <c r="AM2054" s="55"/>
      <c r="AN2054" s="55"/>
      <c r="AO2054" s="55"/>
      <c r="AP2054" s="55"/>
      <c r="AQ2054" s="55"/>
      <c r="AR2054" s="55"/>
      <c r="AS2054" s="55"/>
      <c r="AT2054" s="55"/>
      <c r="AU2054" s="55"/>
      <c r="AV2054" s="55"/>
      <c r="AW2054" s="55"/>
    </row>
    <row r="2055" spans="27:49" x14ac:dyDescent="0.25">
      <c r="AA2055" s="55"/>
      <c r="AB2055" s="55"/>
      <c r="AC2055" s="55"/>
      <c r="AD2055" s="55"/>
      <c r="AE2055" s="55"/>
      <c r="AH2055" s="55"/>
      <c r="AI2055" s="55"/>
      <c r="AJ2055" s="55"/>
      <c r="AK2055" s="55"/>
      <c r="AL2055" s="55"/>
      <c r="AM2055" s="55"/>
      <c r="AN2055" s="55"/>
      <c r="AO2055" s="55"/>
      <c r="AP2055" s="55"/>
      <c r="AQ2055" s="55"/>
      <c r="AR2055" s="55"/>
      <c r="AS2055" s="55"/>
      <c r="AT2055" s="55"/>
      <c r="AU2055" s="55"/>
      <c r="AV2055" s="55"/>
      <c r="AW2055" s="55"/>
    </row>
    <row r="2056" spans="27:49" x14ac:dyDescent="0.25">
      <c r="AA2056" s="55"/>
      <c r="AB2056" s="55"/>
      <c r="AC2056" s="55"/>
      <c r="AD2056" s="55"/>
      <c r="AE2056" s="55"/>
      <c r="AH2056" s="55"/>
      <c r="AI2056" s="55"/>
      <c r="AJ2056" s="55"/>
      <c r="AK2056" s="55"/>
      <c r="AL2056" s="55"/>
      <c r="AM2056" s="55"/>
      <c r="AN2056" s="55"/>
      <c r="AO2056" s="55"/>
      <c r="AP2056" s="55"/>
      <c r="AQ2056" s="55"/>
      <c r="AR2056" s="55"/>
      <c r="AS2056" s="55"/>
      <c r="AT2056" s="55"/>
      <c r="AU2056" s="55"/>
      <c r="AV2056" s="55"/>
      <c r="AW2056" s="55"/>
    </row>
    <row r="2057" spans="27:49" x14ac:dyDescent="0.25">
      <c r="AA2057" s="55"/>
      <c r="AB2057" s="55"/>
      <c r="AC2057" s="55"/>
      <c r="AD2057" s="55"/>
      <c r="AE2057" s="55"/>
      <c r="AH2057" s="55"/>
      <c r="AI2057" s="55"/>
      <c r="AJ2057" s="55"/>
      <c r="AK2057" s="55"/>
      <c r="AL2057" s="55"/>
      <c r="AM2057" s="55"/>
      <c r="AN2057" s="55"/>
      <c r="AO2057" s="55"/>
      <c r="AP2057" s="55"/>
      <c r="AQ2057" s="55"/>
      <c r="AR2057" s="55"/>
      <c r="AS2057" s="55"/>
      <c r="AT2057" s="55"/>
      <c r="AU2057" s="55"/>
      <c r="AV2057" s="55"/>
      <c r="AW2057" s="55"/>
    </row>
    <row r="2058" spans="27:49" x14ac:dyDescent="0.25">
      <c r="AA2058" s="55"/>
      <c r="AB2058" s="55"/>
      <c r="AC2058" s="55"/>
      <c r="AD2058" s="55"/>
      <c r="AE2058" s="55"/>
      <c r="AH2058" s="55"/>
      <c r="AI2058" s="55"/>
      <c r="AJ2058" s="55"/>
      <c r="AK2058" s="55"/>
      <c r="AL2058" s="55"/>
      <c r="AM2058" s="55"/>
      <c r="AN2058" s="55"/>
      <c r="AO2058" s="55"/>
      <c r="AP2058" s="55"/>
      <c r="AQ2058" s="55"/>
      <c r="AR2058" s="55"/>
      <c r="AS2058" s="55"/>
      <c r="AT2058" s="55"/>
      <c r="AU2058" s="55"/>
      <c r="AV2058" s="55"/>
      <c r="AW2058" s="55"/>
    </row>
    <row r="2059" spans="27:49" x14ac:dyDescent="0.25">
      <c r="AA2059" s="55"/>
      <c r="AB2059" s="55"/>
      <c r="AC2059" s="55"/>
      <c r="AD2059" s="55"/>
      <c r="AE2059" s="55"/>
      <c r="AH2059" s="55"/>
      <c r="AI2059" s="55"/>
      <c r="AJ2059" s="55"/>
      <c r="AK2059" s="55"/>
      <c r="AL2059" s="55"/>
      <c r="AM2059" s="55"/>
      <c r="AN2059" s="55"/>
      <c r="AO2059" s="55"/>
      <c r="AP2059" s="55"/>
      <c r="AQ2059" s="55"/>
      <c r="AR2059" s="55"/>
      <c r="AS2059" s="55"/>
      <c r="AT2059" s="55"/>
      <c r="AU2059" s="55"/>
      <c r="AV2059" s="55"/>
      <c r="AW2059" s="55"/>
    </row>
    <row r="2060" spans="27:49" x14ac:dyDescent="0.25">
      <c r="AA2060" s="55"/>
      <c r="AB2060" s="55"/>
      <c r="AC2060" s="55"/>
      <c r="AD2060" s="55"/>
      <c r="AE2060" s="55"/>
      <c r="AH2060" s="55"/>
      <c r="AI2060" s="55"/>
      <c r="AJ2060" s="55"/>
      <c r="AK2060" s="55"/>
      <c r="AL2060" s="55"/>
      <c r="AM2060" s="55"/>
      <c r="AN2060" s="55"/>
      <c r="AO2060" s="55"/>
      <c r="AP2060" s="55"/>
      <c r="AQ2060" s="55"/>
      <c r="AR2060" s="55"/>
      <c r="AS2060" s="55"/>
      <c r="AT2060" s="55"/>
      <c r="AU2060" s="55"/>
      <c r="AV2060" s="55"/>
      <c r="AW2060" s="55"/>
    </row>
    <row r="2061" spans="27:49" x14ac:dyDescent="0.25">
      <c r="AA2061" s="55"/>
      <c r="AB2061" s="55"/>
      <c r="AC2061" s="55"/>
      <c r="AD2061" s="55"/>
      <c r="AE2061" s="55"/>
      <c r="AH2061" s="55"/>
      <c r="AI2061" s="55"/>
      <c r="AJ2061" s="55"/>
      <c r="AK2061" s="55"/>
      <c r="AL2061" s="55"/>
      <c r="AM2061" s="55"/>
      <c r="AN2061" s="55"/>
      <c r="AO2061" s="55"/>
      <c r="AP2061" s="55"/>
      <c r="AQ2061" s="55"/>
      <c r="AR2061" s="55"/>
      <c r="AS2061" s="55"/>
      <c r="AT2061" s="55"/>
      <c r="AU2061" s="55"/>
      <c r="AV2061" s="55"/>
      <c r="AW2061" s="55"/>
    </row>
    <row r="2062" spans="27:49" x14ac:dyDescent="0.25">
      <c r="AA2062" s="55"/>
      <c r="AB2062" s="55"/>
      <c r="AC2062" s="55"/>
      <c r="AD2062" s="55"/>
      <c r="AE2062" s="55"/>
      <c r="AH2062" s="55"/>
      <c r="AI2062" s="55"/>
      <c r="AJ2062" s="55"/>
      <c r="AK2062" s="55"/>
      <c r="AL2062" s="55"/>
      <c r="AM2062" s="55"/>
      <c r="AN2062" s="55"/>
      <c r="AO2062" s="55"/>
      <c r="AP2062" s="55"/>
      <c r="AQ2062" s="55"/>
      <c r="AR2062" s="55"/>
      <c r="AS2062" s="55"/>
      <c r="AT2062" s="55"/>
      <c r="AU2062" s="55"/>
      <c r="AV2062" s="55"/>
      <c r="AW2062" s="55"/>
    </row>
    <row r="2063" spans="27:49" x14ac:dyDescent="0.25">
      <c r="AA2063" s="55"/>
      <c r="AB2063" s="55"/>
      <c r="AC2063" s="55"/>
      <c r="AD2063" s="55"/>
      <c r="AE2063" s="55"/>
      <c r="AH2063" s="55"/>
      <c r="AI2063" s="55"/>
      <c r="AJ2063" s="55"/>
      <c r="AK2063" s="55"/>
      <c r="AL2063" s="55"/>
      <c r="AM2063" s="55"/>
      <c r="AN2063" s="55"/>
      <c r="AO2063" s="55"/>
      <c r="AP2063" s="55"/>
      <c r="AQ2063" s="55"/>
      <c r="AR2063" s="55"/>
      <c r="AS2063" s="55"/>
      <c r="AT2063" s="55"/>
      <c r="AU2063" s="55"/>
      <c r="AV2063" s="55"/>
      <c r="AW2063" s="55"/>
    </row>
    <row r="2064" spans="27:49" x14ac:dyDescent="0.25">
      <c r="AA2064" s="55"/>
      <c r="AB2064" s="55"/>
      <c r="AC2064" s="55"/>
      <c r="AD2064" s="55"/>
      <c r="AE2064" s="55"/>
      <c r="AH2064" s="55"/>
      <c r="AI2064" s="55"/>
      <c r="AJ2064" s="55"/>
      <c r="AK2064" s="55"/>
      <c r="AL2064" s="55"/>
      <c r="AM2064" s="55"/>
      <c r="AN2064" s="55"/>
      <c r="AO2064" s="55"/>
      <c r="AP2064" s="55"/>
      <c r="AQ2064" s="55"/>
      <c r="AR2064" s="55"/>
      <c r="AS2064" s="55"/>
      <c r="AT2064" s="55"/>
      <c r="AU2064" s="55"/>
      <c r="AV2064" s="55"/>
      <c r="AW2064" s="55"/>
    </row>
    <row r="2065" spans="27:49" x14ac:dyDescent="0.25">
      <c r="AA2065" s="55"/>
      <c r="AB2065" s="55"/>
      <c r="AC2065" s="55"/>
      <c r="AD2065" s="55"/>
      <c r="AE2065" s="55"/>
      <c r="AH2065" s="55"/>
      <c r="AI2065" s="55"/>
      <c r="AJ2065" s="55"/>
      <c r="AK2065" s="55"/>
      <c r="AL2065" s="55"/>
      <c r="AM2065" s="55"/>
      <c r="AN2065" s="55"/>
      <c r="AO2065" s="55"/>
      <c r="AP2065" s="55"/>
      <c r="AQ2065" s="55"/>
      <c r="AR2065" s="55"/>
      <c r="AS2065" s="55"/>
      <c r="AT2065" s="55"/>
      <c r="AU2065" s="55"/>
      <c r="AV2065" s="55"/>
      <c r="AW2065" s="55"/>
    </row>
    <row r="2066" spans="27:49" x14ac:dyDescent="0.25">
      <c r="AA2066" s="55"/>
      <c r="AB2066" s="55"/>
      <c r="AC2066" s="55"/>
      <c r="AD2066" s="55"/>
      <c r="AE2066" s="55"/>
      <c r="AH2066" s="55"/>
      <c r="AI2066" s="55"/>
      <c r="AJ2066" s="55"/>
      <c r="AK2066" s="55"/>
      <c r="AL2066" s="55"/>
      <c r="AM2066" s="55"/>
      <c r="AN2066" s="55"/>
      <c r="AO2066" s="55"/>
      <c r="AP2066" s="55"/>
      <c r="AQ2066" s="55"/>
      <c r="AR2066" s="55"/>
      <c r="AS2066" s="55"/>
      <c r="AT2066" s="55"/>
      <c r="AU2066" s="55"/>
      <c r="AV2066" s="55"/>
      <c r="AW2066" s="55"/>
    </row>
    <row r="2067" spans="27:49" x14ac:dyDescent="0.25">
      <c r="AA2067" s="55"/>
      <c r="AB2067" s="55"/>
      <c r="AC2067" s="55"/>
      <c r="AD2067" s="55"/>
      <c r="AE2067" s="55"/>
      <c r="AH2067" s="55"/>
      <c r="AI2067" s="55"/>
      <c r="AJ2067" s="55"/>
      <c r="AK2067" s="55"/>
      <c r="AL2067" s="55"/>
      <c r="AM2067" s="55"/>
      <c r="AN2067" s="55"/>
      <c r="AO2067" s="55"/>
      <c r="AP2067" s="55"/>
      <c r="AQ2067" s="55"/>
      <c r="AR2067" s="55"/>
      <c r="AS2067" s="55"/>
      <c r="AT2067" s="55"/>
      <c r="AU2067" s="55"/>
      <c r="AV2067" s="55"/>
      <c r="AW2067" s="55"/>
    </row>
    <row r="2068" spans="27:49" x14ac:dyDescent="0.25">
      <c r="AA2068" s="55"/>
      <c r="AB2068" s="55"/>
      <c r="AC2068" s="55"/>
      <c r="AD2068" s="55"/>
      <c r="AE2068" s="55"/>
      <c r="AH2068" s="55"/>
      <c r="AI2068" s="55"/>
      <c r="AJ2068" s="55"/>
      <c r="AK2068" s="55"/>
      <c r="AL2068" s="55"/>
      <c r="AM2068" s="55"/>
      <c r="AN2068" s="55"/>
      <c r="AO2068" s="55"/>
      <c r="AP2068" s="55"/>
      <c r="AQ2068" s="55"/>
      <c r="AR2068" s="55"/>
      <c r="AS2068" s="55"/>
      <c r="AT2068" s="55"/>
      <c r="AU2068" s="55"/>
      <c r="AV2068" s="55"/>
      <c r="AW2068" s="55"/>
    </row>
    <row r="2069" spans="27:49" x14ac:dyDescent="0.25">
      <c r="AA2069" s="55"/>
      <c r="AB2069" s="55"/>
      <c r="AC2069" s="55"/>
      <c r="AD2069" s="55"/>
      <c r="AE2069" s="55"/>
      <c r="AH2069" s="55"/>
      <c r="AI2069" s="55"/>
      <c r="AJ2069" s="55"/>
      <c r="AK2069" s="55"/>
      <c r="AL2069" s="55"/>
      <c r="AM2069" s="55"/>
      <c r="AN2069" s="55"/>
      <c r="AO2069" s="55"/>
      <c r="AP2069" s="55"/>
      <c r="AQ2069" s="55"/>
      <c r="AR2069" s="55"/>
      <c r="AS2069" s="55"/>
      <c r="AT2069" s="55"/>
      <c r="AU2069" s="55"/>
      <c r="AV2069" s="55"/>
      <c r="AW2069" s="55"/>
    </row>
    <row r="2070" spans="27:49" x14ac:dyDescent="0.25">
      <c r="AA2070" s="55"/>
      <c r="AB2070" s="55"/>
      <c r="AC2070" s="55"/>
      <c r="AD2070" s="55"/>
      <c r="AE2070" s="55"/>
      <c r="AH2070" s="55"/>
      <c r="AI2070" s="55"/>
      <c r="AJ2070" s="55"/>
      <c r="AK2070" s="55"/>
      <c r="AL2070" s="55"/>
      <c r="AM2070" s="55"/>
      <c r="AN2070" s="55"/>
      <c r="AO2070" s="55"/>
      <c r="AP2070" s="55"/>
      <c r="AQ2070" s="55"/>
      <c r="AR2070" s="55"/>
      <c r="AS2070" s="55"/>
      <c r="AT2070" s="55"/>
      <c r="AU2070" s="55"/>
      <c r="AV2070" s="55"/>
      <c r="AW2070" s="55"/>
    </row>
    <row r="2071" spans="27:49" x14ac:dyDescent="0.25">
      <c r="AA2071" s="55"/>
      <c r="AB2071" s="55"/>
      <c r="AC2071" s="55"/>
      <c r="AD2071" s="55"/>
      <c r="AE2071" s="55"/>
      <c r="AH2071" s="55"/>
      <c r="AI2071" s="55"/>
      <c r="AJ2071" s="55"/>
      <c r="AK2071" s="55"/>
      <c r="AL2071" s="55"/>
      <c r="AM2071" s="55"/>
      <c r="AN2071" s="55"/>
      <c r="AO2071" s="55"/>
      <c r="AP2071" s="55"/>
      <c r="AQ2071" s="55"/>
      <c r="AR2071" s="55"/>
      <c r="AS2071" s="55"/>
      <c r="AT2071" s="55"/>
      <c r="AU2071" s="55"/>
      <c r="AV2071" s="55"/>
      <c r="AW2071" s="55"/>
    </row>
    <row r="2072" spans="27:49" x14ac:dyDescent="0.25">
      <c r="AA2072" s="55"/>
      <c r="AB2072" s="55"/>
      <c r="AC2072" s="55"/>
      <c r="AD2072" s="55"/>
      <c r="AE2072" s="55"/>
      <c r="AH2072" s="55"/>
      <c r="AI2072" s="55"/>
      <c r="AJ2072" s="55"/>
      <c r="AK2072" s="55"/>
      <c r="AL2072" s="55"/>
      <c r="AM2072" s="55"/>
      <c r="AN2072" s="55"/>
      <c r="AO2072" s="55"/>
      <c r="AP2072" s="55"/>
      <c r="AQ2072" s="55"/>
      <c r="AR2072" s="55"/>
      <c r="AS2072" s="55"/>
      <c r="AT2072" s="55"/>
      <c r="AU2072" s="55"/>
      <c r="AV2072" s="55"/>
      <c r="AW2072" s="55"/>
    </row>
    <row r="2073" spans="27:49" x14ac:dyDescent="0.25">
      <c r="AA2073" s="55"/>
      <c r="AB2073" s="55"/>
      <c r="AC2073" s="55"/>
      <c r="AD2073" s="55"/>
      <c r="AE2073" s="55"/>
      <c r="AH2073" s="55"/>
      <c r="AI2073" s="55"/>
      <c r="AJ2073" s="55"/>
      <c r="AK2073" s="55"/>
      <c r="AL2073" s="55"/>
      <c r="AM2073" s="55"/>
      <c r="AN2073" s="55"/>
      <c r="AO2073" s="55"/>
      <c r="AP2073" s="55"/>
      <c r="AQ2073" s="55"/>
      <c r="AR2073" s="55"/>
      <c r="AS2073" s="55"/>
      <c r="AT2073" s="55"/>
      <c r="AU2073" s="55"/>
      <c r="AV2073" s="55"/>
      <c r="AW2073" s="55"/>
    </row>
    <row r="2074" spans="27:49" x14ac:dyDescent="0.25">
      <c r="AA2074" s="55"/>
      <c r="AB2074" s="55"/>
      <c r="AC2074" s="55"/>
      <c r="AD2074" s="55"/>
      <c r="AE2074" s="55"/>
      <c r="AH2074" s="55"/>
      <c r="AI2074" s="55"/>
      <c r="AJ2074" s="55"/>
      <c r="AK2074" s="55"/>
      <c r="AL2074" s="55"/>
      <c r="AM2074" s="55"/>
      <c r="AN2074" s="55"/>
      <c r="AO2074" s="55"/>
      <c r="AP2074" s="55"/>
      <c r="AQ2074" s="55"/>
      <c r="AR2074" s="55"/>
      <c r="AS2074" s="55"/>
      <c r="AT2074" s="55"/>
      <c r="AU2074" s="55"/>
      <c r="AV2074" s="55"/>
      <c r="AW2074" s="55"/>
    </row>
    <row r="2075" spans="27:49" x14ac:dyDescent="0.25">
      <c r="AA2075" s="55"/>
      <c r="AB2075" s="55"/>
      <c r="AC2075" s="55"/>
      <c r="AD2075" s="55"/>
      <c r="AE2075" s="55"/>
      <c r="AH2075" s="55"/>
      <c r="AI2075" s="55"/>
      <c r="AJ2075" s="55"/>
      <c r="AK2075" s="55"/>
      <c r="AL2075" s="55"/>
      <c r="AM2075" s="55"/>
      <c r="AN2075" s="55"/>
      <c r="AO2075" s="55"/>
      <c r="AP2075" s="55"/>
      <c r="AQ2075" s="55"/>
      <c r="AR2075" s="55"/>
      <c r="AS2075" s="55"/>
      <c r="AT2075" s="55"/>
      <c r="AU2075" s="55"/>
      <c r="AV2075" s="55"/>
      <c r="AW2075" s="55"/>
    </row>
    <row r="2076" spans="27:49" x14ac:dyDescent="0.25">
      <c r="AA2076" s="55"/>
      <c r="AB2076" s="55"/>
      <c r="AC2076" s="55"/>
      <c r="AD2076" s="55"/>
      <c r="AE2076" s="55"/>
      <c r="AH2076" s="55"/>
      <c r="AI2076" s="55"/>
      <c r="AJ2076" s="55"/>
      <c r="AK2076" s="55"/>
      <c r="AL2076" s="55"/>
      <c r="AM2076" s="55"/>
      <c r="AN2076" s="55"/>
      <c r="AO2076" s="55"/>
      <c r="AP2076" s="55"/>
      <c r="AQ2076" s="55"/>
      <c r="AR2076" s="55"/>
      <c r="AS2076" s="55"/>
      <c r="AT2076" s="55"/>
      <c r="AU2076" s="55"/>
      <c r="AV2076" s="55"/>
      <c r="AW2076" s="55"/>
    </row>
    <row r="2077" spans="27:49" x14ac:dyDescent="0.25">
      <c r="AA2077" s="55"/>
      <c r="AB2077" s="55"/>
      <c r="AC2077" s="55"/>
      <c r="AD2077" s="55"/>
      <c r="AE2077" s="55"/>
      <c r="AH2077" s="55"/>
      <c r="AI2077" s="55"/>
      <c r="AJ2077" s="55"/>
      <c r="AK2077" s="55"/>
      <c r="AL2077" s="55"/>
      <c r="AM2077" s="55"/>
      <c r="AN2077" s="55"/>
      <c r="AO2077" s="55"/>
      <c r="AP2077" s="55"/>
      <c r="AQ2077" s="55"/>
      <c r="AR2077" s="55"/>
      <c r="AS2077" s="55"/>
      <c r="AT2077" s="55"/>
      <c r="AU2077" s="55"/>
      <c r="AV2077" s="55"/>
      <c r="AW2077" s="55"/>
    </row>
    <row r="2078" spans="27:49" x14ac:dyDescent="0.25">
      <c r="AA2078" s="55"/>
      <c r="AB2078" s="55"/>
      <c r="AC2078" s="55"/>
      <c r="AD2078" s="55"/>
      <c r="AE2078" s="55"/>
      <c r="AH2078" s="55"/>
      <c r="AI2078" s="55"/>
      <c r="AJ2078" s="55"/>
      <c r="AK2078" s="55"/>
      <c r="AL2078" s="55"/>
      <c r="AM2078" s="55"/>
      <c r="AN2078" s="55"/>
      <c r="AO2078" s="55"/>
      <c r="AP2078" s="55"/>
      <c r="AQ2078" s="55"/>
      <c r="AR2078" s="55"/>
      <c r="AS2078" s="55"/>
      <c r="AT2078" s="55"/>
      <c r="AU2078" s="55"/>
      <c r="AV2078" s="55"/>
      <c r="AW2078" s="55"/>
    </row>
    <row r="2079" spans="27:49" x14ac:dyDescent="0.25">
      <c r="AA2079" s="55"/>
      <c r="AB2079" s="55"/>
      <c r="AC2079" s="55"/>
      <c r="AD2079" s="55"/>
      <c r="AE2079" s="55"/>
      <c r="AH2079" s="55"/>
      <c r="AI2079" s="55"/>
      <c r="AJ2079" s="55"/>
      <c r="AK2079" s="55"/>
      <c r="AL2079" s="55"/>
      <c r="AM2079" s="55"/>
      <c r="AN2079" s="55"/>
      <c r="AO2079" s="55"/>
      <c r="AP2079" s="55"/>
      <c r="AQ2079" s="55"/>
      <c r="AR2079" s="55"/>
      <c r="AS2079" s="55"/>
      <c r="AT2079" s="55"/>
      <c r="AU2079" s="55"/>
      <c r="AV2079" s="55"/>
      <c r="AW2079" s="55"/>
    </row>
    <row r="2080" spans="27:49" x14ac:dyDescent="0.25">
      <c r="AA2080" s="55"/>
      <c r="AB2080" s="55"/>
      <c r="AC2080" s="55"/>
      <c r="AD2080" s="55"/>
      <c r="AE2080" s="55"/>
      <c r="AH2080" s="55"/>
      <c r="AI2080" s="55"/>
      <c r="AJ2080" s="55"/>
      <c r="AK2080" s="55"/>
      <c r="AL2080" s="55"/>
      <c r="AM2080" s="55"/>
      <c r="AN2080" s="55"/>
      <c r="AO2080" s="55"/>
      <c r="AP2080" s="55"/>
      <c r="AQ2080" s="55"/>
      <c r="AR2080" s="55"/>
      <c r="AS2080" s="55"/>
      <c r="AT2080" s="55"/>
      <c r="AU2080" s="55"/>
      <c r="AV2080" s="55"/>
      <c r="AW2080" s="55"/>
    </row>
    <row r="2081" spans="27:49" x14ac:dyDescent="0.25">
      <c r="AA2081" s="55"/>
      <c r="AB2081" s="55"/>
      <c r="AC2081" s="55"/>
      <c r="AD2081" s="55"/>
      <c r="AE2081" s="55"/>
      <c r="AH2081" s="55"/>
      <c r="AI2081" s="55"/>
      <c r="AJ2081" s="55"/>
      <c r="AK2081" s="55"/>
      <c r="AL2081" s="55"/>
      <c r="AM2081" s="55"/>
      <c r="AN2081" s="55"/>
      <c r="AO2081" s="55"/>
      <c r="AP2081" s="55"/>
      <c r="AQ2081" s="55"/>
      <c r="AR2081" s="55"/>
      <c r="AS2081" s="55"/>
      <c r="AT2081" s="55"/>
      <c r="AU2081" s="55"/>
      <c r="AV2081" s="55"/>
      <c r="AW2081" s="55"/>
    </row>
    <row r="2082" spans="27:49" x14ac:dyDescent="0.25">
      <c r="AA2082" s="55"/>
      <c r="AB2082" s="55"/>
      <c r="AC2082" s="55"/>
      <c r="AD2082" s="55"/>
      <c r="AE2082" s="55"/>
      <c r="AH2082" s="55"/>
      <c r="AI2082" s="55"/>
      <c r="AJ2082" s="55"/>
      <c r="AK2082" s="55"/>
      <c r="AL2082" s="55"/>
      <c r="AM2082" s="55"/>
      <c r="AN2082" s="55"/>
      <c r="AO2082" s="55"/>
      <c r="AP2082" s="55"/>
      <c r="AQ2082" s="55"/>
      <c r="AR2082" s="55"/>
      <c r="AS2082" s="55"/>
      <c r="AT2082" s="55"/>
      <c r="AU2082" s="55"/>
      <c r="AV2082" s="55"/>
      <c r="AW2082" s="55"/>
    </row>
    <row r="2083" spans="27:49" x14ac:dyDescent="0.25">
      <c r="AA2083" s="55"/>
      <c r="AB2083" s="55"/>
      <c r="AC2083" s="55"/>
      <c r="AD2083" s="55"/>
      <c r="AE2083" s="55"/>
      <c r="AH2083" s="55"/>
      <c r="AI2083" s="55"/>
      <c r="AJ2083" s="55"/>
      <c r="AK2083" s="55"/>
      <c r="AL2083" s="55"/>
      <c r="AM2083" s="55"/>
      <c r="AN2083" s="55"/>
      <c r="AO2083" s="55"/>
      <c r="AP2083" s="55"/>
      <c r="AQ2083" s="55"/>
      <c r="AR2083" s="55"/>
      <c r="AS2083" s="55"/>
      <c r="AT2083" s="55"/>
      <c r="AU2083" s="55"/>
      <c r="AV2083" s="55"/>
      <c r="AW2083" s="55"/>
    </row>
    <row r="2084" spans="27:49" x14ac:dyDescent="0.25">
      <c r="AA2084" s="55"/>
      <c r="AB2084" s="55"/>
      <c r="AC2084" s="55"/>
      <c r="AD2084" s="55"/>
      <c r="AE2084" s="55"/>
      <c r="AH2084" s="55"/>
      <c r="AI2084" s="55"/>
      <c r="AJ2084" s="55"/>
      <c r="AK2084" s="55"/>
      <c r="AL2084" s="55"/>
      <c r="AM2084" s="55"/>
      <c r="AN2084" s="55"/>
      <c r="AO2084" s="55"/>
      <c r="AP2084" s="55"/>
      <c r="AQ2084" s="55"/>
      <c r="AR2084" s="55"/>
      <c r="AS2084" s="55"/>
      <c r="AT2084" s="55"/>
      <c r="AU2084" s="55"/>
      <c r="AV2084" s="55"/>
      <c r="AW2084" s="55"/>
    </row>
    <row r="2085" spans="27:49" x14ac:dyDescent="0.25">
      <c r="AA2085" s="55"/>
      <c r="AB2085" s="55"/>
      <c r="AC2085" s="55"/>
      <c r="AD2085" s="55"/>
      <c r="AE2085" s="55"/>
      <c r="AH2085" s="55"/>
      <c r="AI2085" s="55"/>
      <c r="AJ2085" s="55"/>
      <c r="AK2085" s="55"/>
      <c r="AL2085" s="55"/>
      <c r="AM2085" s="55"/>
      <c r="AN2085" s="55"/>
      <c r="AO2085" s="55"/>
      <c r="AP2085" s="55"/>
      <c r="AQ2085" s="55"/>
      <c r="AR2085" s="55"/>
      <c r="AS2085" s="55"/>
      <c r="AT2085" s="55"/>
      <c r="AU2085" s="55"/>
      <c r="AV2085" s="55"/>
      <c r="AW2085" s="55"/>
    </row>
    <row r="2086" spans="27:49" x14ac:dyDescent="0.25">
      <c r="AA2086" s="55"/>
      <c r="AB2086" s="55"/>
      <c r="AC2086" s="55"/>
      <c r="AD2086" s="55"/>
      <c r="AE2086" s="55"/>
      <c r="AH2086" s="55"/>
      <c r="AI2086" s="55"/>
      <c r="AJ2086" s="55"/>
      <c r="AK2086" s="55"/>
      <c r="AL2086" s="55"/>
      <c r="AM2086" s="55"/>
      <c r="AN2086" s="55"/>
      <c r="AO2086" s="55"/>
      <c r="AP2086" s="55"/>
      <c r="AQ2086" s="55"/>
      <c r="AR2086" s="55"/>
      <c r="AS2086" s="55"/>
      <c r="AT2086" s="55"/>
      <c r="AU2086" s="55"/>
      <c r="AV2086" s="55"/>
      <c r="AW2086" s="55"/>
    </row>
    <row r="2087" spans="27:49" x14ac:dyDescent="0.25">
      <c r="AA2087" s="55"/>
      <c r="AB2087" s="55"/>
      <c r="AC2087" s="55"/>
      <c r="AD2087" s="55"/>
      <c r="AE2087" s="55"/>
      <c r="AH2087" s="55"/>
      <c r="AI2087" s="55"/>
      <c r="AJ2087" s="55"/>
      <c r="AK2087" s="55"/>
      <c r="AL2087" s="55"/>
      <c r="AM2087" s="55"/>
      <c r="AN2087" s="55"/>
      <c r="AO2087" s="55"/>
      <c r="AP2087" s="55"/>
      <c r="AQ2087" s="55"/>
      <c r="AR2087" s="55"/>
      <c r="AS2087" s="55"/>
      <c r="AT2087" s="55"/>
      <c r="AU2087" s="55"/>
      <c r="AV2087" s="55"/>
      <c r="AW2087" s="55"/>
    </row>
    <row r="2088" spans="27:49" x14ac:dyDescent="0.25">
      <c r="AA2088" s="55"/>
      <c r="AB2088" s="55"/>
      <c r="AC2088" s="55"/>
      <c r="AD2088" s="55"/>
      <c r="AE2088" s="55"/>
      <c r="AH2088" s="55"/>
      <c r="AI2088" s="55"/>
      <c r="AJ2088" s="55"/>
      <c r="AK2088" s="55"/>
      <c r="AL2088" s="55"/>
      <c r="AM2088" s="55"/>
      <c r="AN2088" s="55"/>
      <c r="AO2088" s="55"/>
      <c r="AP2088" s="55"/>
      <c r="AQ2088" s="55"/>
      <c r="AR2088" s="55"/>
      <c r="AS2088" s="55"/>
      <c r="AT2088" s="55"/>
      <c r="AU2088" s="55"/>
      <c r="AV2088" s="55"/>
      <c r="AW2088" s="55"/>
    </row>
    <row r="2089" spans="27:49" x14ac:dyDescent="0.25">
      <c r="AA2089" s="55"/>
      <c r="AB2089" s="55"/>
      <c r="AC2089" s="55"/>
      <c r="AD2089" s="55"/>
      <c r="AE2089" s="55"/>
      <c r="AH2089" s="55"/>
      <c r="AI2089" s="55"/>
      <c r="AJ2089" s="55"/>
      <c r="AK2089" s="55"/>
      <c r="AL2089" s="55"/>
      <c r="AM2089" s="55"/>
      <c r="AN2089" s="55"/>
      <c r="AO2089" s="55"/>
      <c r="AP2089" s="55"/>
      <c r="AQ2089" s="55"/>
      <c r="AR2089" s="55"/>
      <c r="AS2089" s="55"/>
      <c r="AT2089" s="55"/>
      <c r="AU2089" s="55"/>
      <c r="AV2089" s="55"/>
      <c r="AW2089" s="55"/>
    </row>
    <row r="2090" spans="27:49" x14ac:dyDescent="0.25">
      <c r="AA2090" s="55"/>
      <c r="AB2090" s="55"/>
      <c r="AC2090" s="55"/>
      <c r="AD2090" s="55"/>
      <c r="AE2090" s="55"/>
      <c r="AH2090" s="55"/>
      <c r="AI2090" s="55"/>
      <c r="AJ2090" s="55"/>
      <c r="AK2090" s="55"/>
      <c r="AL2090" s="55"/>
      <c r="AM2090" s="55"/>
      <c r="AN2090" s="55"/>
      <c r="AO2090" s="55"/>
      <c r="AP2090" s="55"/>
      <c r="AQ2090" s="55"/>
      <c r="AR2090" s="55"/>
      <c r="AS2090" s="55"/>
      <c r="AT2090" s="55"/>
      <c r="AU2090" s="55"/>
      <c r="AV2090" s="55"/>
      <c r="AW2090" s="55"/>
    </row>
    <row r="2091" spans="27:49" x14ac:dyDescent="0.25">
      <c r="AA2091" s="55"/>
      <c r="AB2091" s="55"/>
      <c r="AC2091" s="55"/>
      <c r="AD2091" s="55"/>
      <c r="AE2091" s="55"/>
      <c r="AH2091" s="55"/>
      <c r="AI2091" s="55"/>
      <c r="AJ2091" s="55"/>
      <c r="AK2091" s="55"/>
      <c r="AL2091" s="55"/>
      <c r="AM2091" s="55"/>
      <c r="AN2091" s="55"/>
      <c r="AO2091" s="55"/>
      <c r="AP2091" s="55"/>
      <c r="AQ2091" s="55"/>
      <c r="AR2091" s="55"/>
      <c r="AS2091" s="55"/>
      <c r="AT2091" s="55"/>
      <c r="AU2091" s="55"/>
      <c r="AV2091" s="55"/>
      <c r="AW2091" s="55"/>
    </row>
    <row r="2092" spans="27:49" x14ac:dyDescent="0.25">
      <c r="AA2092" s="55"/>
      <c r="AB2092" s="55"/>
      <c r="AC2092" s="55"/>
      <c r="AD2092" s="55"/>
      <c r="AE2092" s="55"/>
      <c r="AH2092" s="55"/>
      <c r="AI2092" s="55"/>
      <c r="AJ2092" s="55"/>
      <c r="AK2092" s="55"/>
      <c r="AL2092" s="55"/>
      <c r="AM2092" s="55"/>
      <c r="AN2092" s="55"/>
      <c r="AO2092" s="55"/>
      <c r="AP2092" s="55"/>
      <c r="AQ2092" s="55"/>
      <c r="AR2092" s="55"/>
      <c r="AS2092" s="55"/>
      <c r="AT2092" s="55"/>
      <c r="AU2092" s="55"/>
      <c r="AV2092" s="55"/>
      <c r="AW2092" s="55"/>
    </row>
    <row r="2093" spans="27:49" x14ac:dyDescent="0.25">
      <c r="AA2093" s="55"/>
      <c r="AB2093" s="55"/>
      <c r="AC2093" s="55"/>
      <c r="AD2093" s="55"/>
      <c r="AE2093" s="55"/>
      <c r="AH2093" s="55"/>
      <c r="AI2093" s="55"/>
      <c r="AJ2093" s="55"/>
      <c r="AK2093" s="55"/>
      <c r="AL2093" s="55"/>
      <c r="AM2093" s="55"/>
      <c r="AN2093" s="55"/>
      <c r="AO2093" s="55"/>
      <c r="AP2093" s="55"/>
      <c r="AQ2093" s="55"/>
      <c r="AR2093" s="55"/>
      <c r="AS2093" s="55"/>
      <c r="AT2093" s="55"/>
      <c r="AU2093" s="55"/>
      <c r="AV2093" s="55"/>
      <c r="AW2093" s="55"/>
    </row>
    <row r="2094" spans="27:49" x14ac:dyDescent="0.25">
      <c r="AA2094" s="55"/>
      <c r="AB2094" s="55"/>
      <c r="AC2094" s="55"/>
      <c r="AD2094" s="55"/>
      <c r="AE2094" s="55"/>
      <c r="AH2094" s="55"/>
      <c r="AI2094" s="55"/>
      <c r="AJ2094" s="55"/>
      <c r="AK2094" s="55"/>
      <c r="AL2094" s="55"/>
      <c r="AM2094" s="55"/>
      <c r="AN2094" s="55"/>
      <c r="AO2094" s="55"/>
      <c r="AP2094" s="55"/>
      <c r="AQ2094" s="55"/>
      <c r="AR2094" s="55"/>
      <c r="AS2094" s="55"/>
      <c r="AT2094" s="55"/>
      <c r="AU2094" s="55"/>
      <c r="AV2094" s="55"/>
      <c r="AW2094" s="55"/>
    </row>
    <row r="2095" spans="27:49" x14ac:dyDescent="0.25">
      <c r="AA2095" s="55"/>
      <c r="AB2095" s="55"/>
      <c r="AC2095" s="55"/>
      <c r="AD2095" s="55"/>
      <c r="AE2095" s="55"/>
      <c r="AH2095" s="55"/>
      <c r="AI2095" s="55"/>
      <c r="AJ2095" s="55"/>
      <c r="AK2095" s="55"/>
      <c r="AL2095" s="55"/>
      <c r="AM2095" s="55"/>
      <c r="AN2095" s="55"/>
      <c r="AO2095" s="55"/>
      <c r="AP2095" s="55"/>
      <c r="AQ2095" s="55"/>
      <c r="AR2095" s="55"/>
      <c r="AS2095" s="55"/>
      <c r="AT2095" s="55"/>
      <c r="AU2095" s="55"/>
      <c r="AV2095" s="55"/>
      <c r="AW2095" s="55"/>
    </row>
    <row r="2096" spans="27:49" x14ac:dyDescent="0.25">
      <c r="AA2096" s="55"/>
      <c r="AB2096" s="55"/>
      <c r="AC2096" s="55"/>
      <c r="AD2096" s="55"/>
      <c r="AE2096" s="55"/>
      <c r="AH2096" s="55"/>
      <c r="AI2096" s="55"/>
      <c r="AJ2096" s="55"/>
      <c r="AK2096" s="55"/>
      <c r="AL2096" s="55"/>
      <c r="AM2096" s="55"/>
      <c r="AN2096" s="55"/>
      <c r="AO2096" s="55"/>
      <c r="AP2096" s="55"/>
      <c r="AQ2096" s="55"/>
      <c r="AR2096" s="55"/>
      <c r="AS2096" s="55"/>
      <c r="AT2096" s="55"/>
      <c r="AU2096" s="55"/>
      <c r="AV2096" s="55"/>
      <c r="AW2096" s="55"/>
    </row>
    <row r="2097" spans="27:49" x14ac:dyDescent="0.25">
      <c r="AA2097" s="55"/>
      <c r="AB2097" s="55"/>
      <c r="AC2097" s="55"/>
      <c r="AD2097" s="55"/>
      <c r="AE2097" s="55"/>
      <c r="AH2097" s="55"/>
      <c r="AI2097" s="55"/>
      <c r="AJ2097" s="55"/>
      <c r="AK2097" s="55"/>
      <c r="AL2097" s="55"/>
      <c r="AM2097" s="55"/>
      <c r="AN2097" s="55"/>
      <c r="AO2097" s="55"/>
      <c r="AP2097" s="55"/>
      <c r="AQ2097" s="55"/>
      <c r="AR2097" s="55"/>
      <c r="AS2097" s="55"/>
      <c r="AT2097" s="55"/>
      <c r="AU2097" s="55"/>
      <c r="AV2097" s="55"/>
      <c r="AW2097" s="55"/>
    </row>
    <row r="2098" spans="27:49" x14ac:dyDescent="0.25">
      <c r="AA2098" s="55"/>
      <c r="AB2098" s="55"/>
      <c r="AC2098" s="55"/>
      <c r="AD2098" s="55"/>
      <c r="AE2098" s="55"/>
      <c r="AH2098" s="55"/>
      <c r="AI2098" s="55"/>
      <c r="AJ2098" s="55"/>
      <c r="AK2098" s="55"/>
      <c r="AL2098" s="55"/>
      <c r="AM2098" s="55"/>
      <c r="AN2098" s="55"/>
      <c r="AO2098" s="55"/>
      <c r="AP2098" s="55"/>
      <c r="AQ2098" s="55"/>
      <c r="AR2098" s="55"/>
      <c r="AS2098" s="55"/>
      <c r="AT2098" s="55"/>
      <c r="AU2098" s="55"/>
      <c r="AV2098" s="55"/>
      <c r="AW2098" s="55"/>
    </row>
    <row r="2099" spans="27:49" x14ac:dyDescent="0.25">
      <c r="AA2099" s="55"/>
      <c r="AB2099" s="55"/>
      <c r="AC2099" s="55"/>
      <c r="AD2099" s="55"/>
      <c r="AE2099" s="55"/>
      <c r="AH2099" s="55"/>
      <c r="AI2099" s="55"/>
      <c r="AJ2099" s="55"/>
      <c r="AK2099" s="55"/>
      <c r="AL2099" s="55"/>
      <c r="AM2099" s="55"/>
      <c r="AN2099" s="55"/>
      <c r="AO2099" s="55"/>
      <c r="AP2099" s="55"/>
      <c r="AQ2099" s="55"/>
      <c r="AR2099" s="55"/>
      <c r="AS2099" s="55"/>
      <c r="AT2099" s="55"/>
      <c r="AU2099" s="55"/>
      <c r="AV2099" s="55"/>
      <c r="AW2099" s="55"/>
    </row>
    <row r="2100" spans="27:49" x14ac:dyDescent="0.25">
      <c r="AA2100" s="55"/>
      <c r="AB2100" s="55"/>
      <c r="AC2100" s="55"/>
      <c r="AD2100" s="55"/>
      <c r="AE2100" s="55"/>
      <c r="AH2100" s="55"/>
      <c r="AI2100" s="55"/>
      <c r="AJ2100" s="55"/>
      <c r="AK2100" s="55"/>
      <c r="AL2100" s="55"/>
      <c r="AM2100" s="55"/>
      <c r="AN2100" s="55"/>
      <c r="AO2100" s="55"/>
      <c r="AP2100" s="55"/>
      <c r="AQ2100" s="55"/>
      <c r="AR2100" s="55"/>
      <c r="AS2100" s="55"/>
      <c r="AT2100" s="55"/>
      <c r="AU2100" s="55"/>
      <c r="AV2100" s="55"/>
      <c r="AW2100" s="55"/>
    </row>
    <row r="2101" spans="27:49" x14ac:dyDescent="0.25">
      <c r="AA2101" s="55"/>
      <c r="AB2101" s="55"/>
      <c r="AC2101" s="55"/>
      <c r="AD2101" s="55"/>
      <c r="AE2101" s="55"/>
      <c r="AH2101" s="55"/>
      <c r="AI2101" s="55"/>
      <c r="AJ2101" s="55"/>
      <c r="AK2101" s="55"/>
      <c r="AL2101" s="55"/>
      <c r="AM2101" s="55"/>
      <c r="AN2101" s="55"/>
      <c r="AO2101" s="55"/>
      <c r="AP2101" s="55"/>
      <c r="AQ2101" s="55"/>
      <c r="AR2101" s="55"/>
      <c r="AS2101" s="55"/>
      <c r="AT2101" s="55"/>
      <c r="AU2101" s="55"/>
      <c r="AV2101" s="55"/>
      <c r="AW2101" s="55"/>
    </row>
    <row r="2102" spans="27:49" x14ac:dyDescent="0.25">
      <c r="AA2102" s="55"/>
      <c r="AB2102" s="55"/>
      <c r="AC2102" s="55"/>
      <c r="AD2102" s="55"/>
      <c r="AE2102" s="55"/>
      <c r="AH2102" s="55"/>
      <c r="AI2102" s="55"/>
      <c r="AJ2102" s="55"/>
      <c r="AK2102" s="55"/>
      <c r="AL2102" s="55"/>
      <c r="AM2102" s="55"/>
      <c r="AN2102" s="55"/>
      <c r="AO2102" s="55"/>
      <c r="AP2102" s="55"/>
      <c r="AQ2102" s="55"/>
      <c r="AR2102" s="55"/>
      <c r="AS2102" s="55"/>
      <c r="AT2102" s="55"/>
      <c r="AU2102" s="55"/>
      <c r="AV2102" s="55"/>
      <c r="AW2102" s="55"/>
    </row>
    <row r="2103" spans="27:49" x14ac:dyDescent="0.25">
      <c r="AA2103" s="55"/>
      <c r="AB2103" s="55"/>
      <c r="AC2103" s="55"/>
      <c r="AD2103" s="55"/>
      <c r="AE2103" s="55"/>
      <c r="AH2103" s="55"/>
      <c r="AI2103" s="55"/>
      <c r="AJ2103" s="55"/>
      <c r="AK2103" s="55"/>
      <c r="AL2103" s="55"/>
      <c r="AM2103" s="55"/>
      <c r="AN2103" s="55"/>
      <c r="AO2103" s="55"/>
      <c r="AP2103" s="55"/>
      <c r="AQ2103" s="55"/>
      <c r="AR2103" s="55"/>
      <c r="AS2103" s="55"/>
      <c r="AT2103" s="55"/>
      <c r="AU2103" s="55"/>
      <c r="AV2103" s="55"/>
      <c r="AW2103" s="55"/>
    </row>
    <row r="2104" spans="27:49" x14ac:dyDescent="0.25">
      <c r="AA2104" s="55"/>
      <c r="AB2104" s="55"/>
      <c r="AC2104" s="55"/>
      <c r="AD2104" s="55"/>
      <c r="AE2104" s="55"/>
      <c r="AH2104" s="55"/>
      <c r="AI2104" s="55"/>
      <c r="AJ2104" s="55"/>
      <c r="AK2104" s="55"/>
      <c r="AL2104" s="55"/>
      <c r="AM2104" s="55"/>
      <c r="AN2104" s="55"/>
      <c r="AO2104" s="55"/>
      <c r="AP2104" s="55"/>
      <c r="AQ2104" s="55"/>
      <c r="AR2104" s="55"/>
      <c r="AS2104" s="55"/>
      <c r="AT2104" s="55"/>
      <c r="AU2104" s="55"/>
      <c r="AV2104" s="55"/>
      <c r="AW2104" s="55"/>
    </row>
    <row r="2105" spans="27:49" x14ac:dyDescent="0.25">
      <c r="AA2105" s="55"/>
      <c r="AB2105" s="55"/>
      <c r="AC2105" s="55"/>
      <c r="AD2105" s="55"/>
      <c r="AE2105" s="55"/>
      <c r="AH2105" s="55"/>
      <c r="AI2105" s="55"/>
      <c r="AJ2105" s="55"/>
      <c r="AK2105" s="55"/>
      <c r="AL2105" s="55"/>
      <c r="AM2105" s="55"/>
      <c r="AN2105" s="55"/>
      <c r="AO2105" s="55"/>
      <c r="AP2105" s="55"/>
      <c r="AQ2105" s="55"/>
      <c r="AR2105" s="55"/>
      <c r="AS2105" s="55"/>
      <c r="AT2105" s="55"/>
      <c r="AU2105" s="55"/>
      <c r="AV2105" s="55"/>
      <c r="AW2105" s="55"/>
    </row>
    <row r="2106" spans="27:49" x14ac:dyDescent="0.25">
      <c r="AA2106" s="55"/>
      <c r="AB2106" s="55"/>
      <c r="AC2106" s="55"/>
      <c r="AD2106" s="55"/>
      <c r="AE2106" s="55"/>
      <c r="AH2106" s="55"/>
      <c r="AI2106" s="55"/>
      <c r="AJ2106" s="55"/>
      <c r="AK2106" s="55"/>
      <c r="AL2106" s="55"/>
      <c r="AM2106" s="55"/>
      <c r="AN2106" s="55"/>
      <c r="AO2106" s="55"/>
      <c r="AP2106" s="55"/>
      <c r="AQ2106" s="55"/>
      <c r="AR2106" s="55"/>
      <c r="AS2106" s="55"/>
      <c r="AT2106" s="55"/>
      <c r="AU2106" s="55"/>
      <c r="AV2106" s="55"/>
      <c r="AW2106" s="55"/>
    </row>
    <row r="2107" spans="27:49" x14ac:dyDescent="0.25">
      <c r="AA2107" s="55"/>
      <c r="AB2107" s="55"/>
      <c r="AC2107" s="55"/>
      <c r="AD2107" s="55"/>
      <c r="AE2107" s="55"/>
      <c r="AH2107" s="55"/>
      <c r="AI2107" s="55"/>
      <c r="AJ2107" s="55"/>
      <c r="AK2107" s="55"/>
      <c r="AL2107" s="55"/>
      <c r="AM2107" s="55"/>
      <c r="AN2107" s="55"/>
      <c r="AO2107" s="55"/>
      <c r="AP2107" s="55"/>
      <c r="AQ2107" s="55"/>
      <c r="AR2107" s="55"/>
      <c r="AS2107" s="55"/>
      <c r="AT2107" s="55"/>
      <c r="AU2107" s="55"/>
      <c r="AV2107" s="55"/>
      <c r="AW2107" s="55"/>
    </row>
    <row r="2108" spans="27:49" x14ac:dyDescent="0.25">
      <c r="AA2108" s="55"/>
      <c r="AB2108" s="55"/>
      <c r="AC2108" s="55"/>
      <c r="AD2108" s="55"/>
      <c r="AE2108" s="55"/>
      <c r="AH2108" s="55"/>
      <c r="AI2108" s="55"/>
      <c r="AJ2108" s="55"/>
      <c r="AK2108" s="55"/>
      <c r="AL2108" s="55"/>
      <c r="AM2108" s="55"/>
      <c r="AN2108" s="55"/>
      <c r="AO2108" s="55"/>
      <c r="AP2108" s="55"/>
      <c r="AQ2108" s="55"/>
      <c r="AR2108" s="55"/>
      <c r="AS2108" s="55"/>
      <c r="AT2108" s="55"/>
      <c r="AU2108" s="55"/>
      <c r="AV2108" s="55"/>
      <c r="AW2108" s="55"/>
    </row>
    <row r="2109" spans="27:49" x14ac:dyDescent="0.25">
      <c r="AA2109" s="55"/>
      <c r="AB2109" s="55"/>
      <c r="AC2109" s="55"/>
      <c r="AD2109" s="55"/>
      <c r="AE2109" s="55"/>
      <c r="AH2109" s="55"/>
      <c r="AI2109" s="55"/>
      <c r="AJ2109" s="55"/>
      <c r="AK2109" s="55"/>
      <c r="AL2109" s="55"/>
      <c r="AM2109" s="55"/>
      <c r="AN2109" s="55"/>
      <c r="AO2109" s="55"/>
      <c r="AP2109" s="55"/>
      <c r="AQ2109" s="55"/>
      <c r="AR2109" s="55"/>
      <c r="AS2109" s="55"/>
      <c r="AT2109" s="55"/>
      <c r="AU2109" s="55"/>
      <c r="AV2109" s="55"/>
      <c r="AW2109" s="55"/>
    </row>
    <row r="2110" spans="27:49" x14ac:dyDescent="0.25">
      <c r="AA2110" s="55"/>
      <c r="AB2110" s="55"/>
      <c r="AC2110" s="55"/>
      <c r="AD2110" s="55"/>
      <c r="AE2110" s="55"/>
      <c r="AH2110" s="55"/>
      <c r="AI2110" s="55"/>
      <c r="AJ2110" s="55"/>
      <c r="AK2110" s="55"/>
      <c r="AL2110" s="55"/>
      <c r="AM2110" s="55"/>
      <c r="AN2110" s="55"/>
      <c r="AO2110" s="55"/>
      <c r="AP2110" s="55"/>
      <c r="AQ2110" s="55"/>
      <c r="AR2110" s="55"/>
      <c r="AS2110" s="55"/>
      <c r="AT2110" s="55"/>
      <c r="AU2110" s="55"/>
      <c r="AV2110" s="55"/>
      <c r="AW2110" s="55"/>
    </row>
    <row r="2111" spans="27:49" x14ac:dyDescent="0.25">
      <c r="AA2111" s="55"/>
      <c r="AB2111" s="55"/>
      <c r="AC2111" s="55"/>
      <c r="AD2111" s="55"/>
      <c r="AE2111" s="55"/>
      <c r="AH2111" s="55"/>
      <c r="AI2111" s="55"/>
      <c r="AJ2111" s="55"/>
      <c r="AK2111" s="55"/>
      <c r="AL2111" s="55"/>
      <c r="AM2111" s="55"/>
      <c r="AN2111" s="55"/>
      <c r="AO2111" s="55"/>
      <c r="AP2111" s="55"/>
      <c r="AQ2111" s="55"/>
      <c r="AR2111" s="55"/>
      <c r="AS2111" s="55"/>
      <c r="AT2111" s="55"/>
      <c r="AU2111" s="55"/>
      <c r="AV2111" s="55"/>
      <c r="AW2111" s="55"/>
    </row>
    <row r="2112" spans="27:49" x14ac:dyDescent="0.25">
      <c r="AA2112" s="55"/>
      <c r="AB2112" s="55"/>
      <c r="AC2112" s="55"/>
      <c r="AD2112" s="55"/>
      <c r="AE2112" s="55"/>
      <c r="AH2112" s="55"/>
      <c r="AI2112" s="55"/>
      <c r="AJ2112" s="55"/>
      <c r="AK2112" s="55"/>
      <c r="AL2112" s="55"/>
      <c r="AM2112" s="55"/>
      <c r="AN2112" s="55"/>
      <c r="AO2112" s="55"/>
      <c r="AP2112" s="55"/>
      <c r="AQ2112" s="55"/>
      <c r="AR2112" s="55"/>
      <c r="AS2112" s="55"/>
      <c r="AT2112" s="55"/>
      <c r="AU2112" s="55"/>
      <c r="AV2112" s="55"/>
      <c r="AW2112" s="55"/>
    </row>
    <row r="2113" spans="27:49" x14ac:dyDescent="0.25">
      <c r="AA2113" s="55"/>
      <c r="AB2113" s="55"/>
      <c r="AC2113" s="55"/>
      <c r="AD2113" s="55"/>
      <c r="AE2113" s="55"/>
      <c r="AH2113" s="55"/>
      <c r="AI2113" s="55"/>
      <c r="AJ2113" s="55"/>
      <c r="AK2113" s="55"/>
      <c r="AL2113" s="55"/>
      <c r="AM2113" s="55"/>
      <c r="AN2113" s="55"/>
      <c r="AO2113" s="55"/>
      <c r="AP2113" s="55"/>
      <c r="AQ2113" s="55"/>
      <c r="AR2113" s="55"/>
      <c r="AS2113" s="55"/>
      <c r="AT2113" s="55"/>
      <c r="AU2113" s="55"/>
      <c r="AV2113" s="55"/>
      <c r="AW2113" s="55"/>
    </row>
    <row r="2114" spans="27:49" x14ac:dyDescent="0.25">
      <c r="AA2114" s="55"/>
      <c r="AB2114" s="55"/>
      <c r="AC2114" s="55"/>
      <c r="AD2114" s="55"/>
      <c r="AE2114" s="55"/>
      <c r="AH2114" s="55"/>
      <c r="AI2114" s="55"/>
      <c r="AJ2114" s="55"/>
      <c r="AK2114" s="55"/>
      <c r="AL2114" s="55"/>
      <c r="AM2114" s="55"/>
      <c r="AN2114" s="55"/>
      <c r="AO2114" s="55"/>
      <c r="AP2114" s="55"/>
      <c r="AQ2114" s="55"/>
      <c r="AR2114" s="55"/>
      <c r="AS2114" s="55"/>
      <c r="AT2114" s="55"/>
      <c r="AU2114" s="55"/>
      <c r="AV2114" s="55"/>
      <c r="AW2114" s="55"/>
    </row>
    <row r="2115" spans="27:49" x14ac:dyDescent="0.25">
      <c r="AA2115" s="55"/>
      <c r="AB2115" s="55"/>
      <c r="AC2115" s="55"/>
      <c r="AD2115" s="55"/>
      <c r="AE2115" s="55"/>
      <c r="AH2115" s="55"/>
      <c r="AI2115" s="55"/>
      <c r="AJ2115" s="55"/>
      <c r="AK2115" s="55"/>
      <c r="AL2115" s="55"/>
      <c r="AM2115" s="55"/>
      <c r="AN2115" s="55"/>
      <c r="AO2115" s="55"/>
      <c r="AP2115" s="55"/>
      <c r="AQ2115" s="55"/>
      <c r="AR2115" s="55"/>
      <c r="AS2115" s="55"/>
      <c r="AT2115" s="55"/>
      <c r="AU2115" s="55"/>
      <c r="AV2115" s="55"/>
      <c r="AW2115" s="55"/>
    </row>
    <row r="2116" spans="27:49" x14ac:dyDescent="0.25">
      <c r="AA2116" s="55"/>
      <c r="AB2116" s="55"/>
      <c r="AC2116" s="55"/>
      <c r="AD2116" s="55"/>
      <c r="AE2116" s="55"/>
      <c r="AH2116" s="55"/>
      <c r="AI2116" s="55"/>
      <c r="AJ2116" s="55"/>
      <c r="AK2116" s="55"/>
      <c r="AL2116" s="55"/>
      <c r="AM2116" s="55"/>
      <c r="AN2116" s="55"/>
      <c r="AO2116" s="55"/>
      <c r="AP2116" s="55"/>
      <c r="AQ2116" s="55"/>
      <c r="AR2116" s="55"/>
      <c r="AS2116" s="55"/>
      <c r="AT2116" s="55"/>
      <c r="AU2116" s="55"/>
      <c r="AV2116" s="55"/>
      <c r="AW2116" s="55"/>
    </row>
    <row r="2117" spans="27:49" x14ac:dyDescent="0.25">
      <c r="AA2117" s="55"/>
      <c r="AB2117" s="55"/>
      <c r="AC2117" s="55"/>
      <c r="AD2117" s="55"/>
      <c r="AE2117" s="55"/>
      <c r="AH2117" s="55"/>
      <c r="AI2117" s="55"/>
      <c r="AJ2117" s="55"/>
      <c r="AK2117" s="55"/>
      <c r="AL2117" s="55"/>
      <c r="AM2117" s="55"/>
      <c r="AN2117" s="55"/>
      <c r="AO2117" s="55"/>
      <c r="AP2117" s="55"/>
      <c r="AQ2117" s="55"/>
      <c r="AR2117" s="55"/>
      <c r="AS2117" s="55"/>
      <c r="AT2117" s="55"/>
      <c r="AU2117" s="55"/>
      <c r="AV2117" s="55"/>
      <c r="AW2117" s="55"/>
    </row>
    <row r="2118" spans="27:49" x14ac:dyDescent="0.25">
      <c r="AA2118" s="55"/>
      <c r="AB2118" s="55"/>
      <c r="AC2118" s="55"/>
      <c r="AD2118" s="55"/>
      <c r="AE2118" s="55"/>
      <c r="AH2118" s="55"/>
      <c r="AI2118" s="55"/>
      <c r="AJ2118" s="55"/>
      <c r="AK2118" s="55"/>
      <c r="AL2118" s="55"/>
      <c r="AM2118" s="55"/>
      <c r="AN2118" s="55"/>
      <c r="AO2118" s="55"/>
      <c r="AP2118" s="55"/>
      <c r="AQ2118" s="55"/>
      <c r="AR2118" s="55"/>
      <c r="AS2118" s="55"/>
      <c r="AT2118" s="55"/>
      <c r="AU2118" s="55"/>
      <c r="AV2118" s="55"/>
      <c r="AW2118" s="55"/>
    </row>
    <row r="2119" spans="27:49" x14ac:dyDescent="0.25">
      <c r="AA2119" s="55"/>
      <c r="AB2119" s="55"/>
      <c r="AC2119" s="55"/>
      <c r="AD2119" s="55"/>
      <c r="AE2119" s="55"/>
      <c r="AH2119" s="55"/>
      <c r="AI2119" s="55"/>
      <c r="AJ2119" s="55"/>
      <c r="AK2119" s="55"/>
      <c r="AL2119" s="55"/>
      <c r="AM2119" s="55"/>
      <c r="AN2119" s="55"/>
      <c r="AO2119" s="55"/>
      <c r="AP2119" s="55"/>
      <c r="AQ2119" s="55"/>
      <c r="AR2119" s="55"/>
      <c r="AS2119" s="55"/>
      <c r="AT2119" s="55"/>
      <c r="AU2119" s="55"/>
      <c r="AV2119" s="55"/>
      <c r="AW2119" s="55"/>
    </row>
    <row r="2120" spans="27:49" x14ac:dyDescent="0.25">
      <c r="AA2120" s="55"/>
      <c r="AB2120" s="55"/>
      <c r="AC2120" s="55"/>
      <c r="AD2120" s="55"/>
      <c r="AE2120" s="55"/>
      <c r="AH2120" s="55"/>
      <c r="AI2120" s="55"/>
      <c r="AJ2120" s="55"/>
      <c r="AK2120" s="55"/>
      <c r="AL2120" s="55"/>
      <c r="AM2120" s="55"/>
      <c r="AN2120" s="55"/>
      <c r="AO2120" s="55"/>
      <c r="AP2120" s="55"/>
      <c r="AQ2120" s="55"/>
      <c r="AR2120" s="55"/>
      <c r="AS2120" s="55"/>
      <c r="AT2120" s="55"/>
      <c r="AU2120" s="55"/>
      <c r="AV2120" s="55"/>
      <c r="AW2120" s="55"/>
    </row>
    <row r="2121" spans="27:49" x14ac:dyDescent="0.25">
      <c r="AA2121" s="55"/>
      <c r="AB2121" s="55"/>
      <c r="AC2121" s="55"/>
      <c r="AD2121" s="55"/>
      <c r="AE2121" s="55"/>
      <c r="AH2121" s="55"/>
      <c r="AI2121" s="55"/>
      <c r="AJ2121" s="55"/>
      <c r="AK2121" s="55"/>
      <c r="AL2121" s="55"/>
      <c r="AM2121" s="55"/>
      <c r="AN2121" s="55"/>
      <c r="AO2121" s="55"/>
      <c r="AP2121" s="55"/>
      <c r="AQ2121" s="55"/>
      <c r="AR2121" s="55"/>
      <c r="AS2121" s="55"/>
      <c r="AT2121" s="55"/>
      <c r="AU2121" s="55"/>
      <c r="AV2121" s="55"/>
      <c r="AW2121" s="55"/>
    </row>
    <row r="2122" spans="27:49" x14ac:dyDescent="0.25">
      <c r="AA2122" s="55"/>
      <c r="AB2122" s="55"/>
      <c r="AC2122" s="55"/>
      <c r="AD2122" s="55"/>
      <c r="AE2122" s="55"/>
      <c r="AH2122" s="55"/>
      <c r="AI2122" s="55"/>
      <c r="AJ2122" s="55"/>
      <c r="AK2122" s="55"/>
      <c r="AL2122" s="55"/>
      <c r="AM2122" s="55"/>
      <c r="AN2122" s="55"/>
      <c r="AO2122" s="55"/>
      <c r="AP2122" s="55"/>
      <c r="AQ2122" s="55"/>
      <c r="AR2122" s="55"/>
      <c r="AS2122" s="55"/>
      <c r="AT2122" s="55"/>
      <c r="AU2122" s="55"/>
      <c r="AV2122" s="55"/>
      <c r="AW2122" s="55"/>
    </row>
    <row r="2123" spans="27:49" x14ac:dyDescent="0.25">
      <c r="AA2123" s="55"/>
      <c r="AB2123" s="55"/>
      <c r="AC2123" s="55"/>
      <c r="AD2123" s="55"/>
      <c r="AE2123" s="55"/>
      <c r="AH2123" s="55"/>
      <c r="AI2123" s="55"/>
      <c r="AJ2123" s="55"/>
      <c r="AK2123" s="55"/>
      <c r="AL2123" s="55"/>
      <c r="AM2123" s="55"/>
      <c r="AN2123" s="55"/>
      <c r="AO2123" s="55"/>
      <c r="AP2123" s="55"/>
      <c r="AQ2123" s="55"/>
      <c r="AR2123" s="55"/>
      <c r="AS2123" s="55"/>
      <c r="AT2123" s="55"/>
      <c r="AU2123" s="55"/>
      <c r="AV2123" s="55"/>
      <c r="AW2123" s="55"/>
    </row>
    <row r="2124" spans="27:49" x14ac:dyDescent="0.25">
      <c r="AA2124" s="55"/>
      <c r="AB2124" s="55"/>
      <c r="AC2124" s="55"/>
      <c r="AD2124" s="55"/>
      <c r="AE2124" s="55"/>
      <c r="AH2124" s="55"/>
      <c r="AI2124" s="55"/>
      <c r="AJ2124" s="55"/>
      <c r="AK2124" s="55"/>
      <c r="AL2124" s="55"/>
      <c r="AM2124" s="55"/>
      <c r="AN2124" s="55"/>
      <c r="AO2124" s="55"/>
      <c r="AP2124" s="55"/>
      <c r="AQ2124" s="55"/>
      <c r="AR2124" s="55"/>
      <c r="AS2124" s="55"/>
      <c r="AT2124" s="55"/>
      <c r="AU2124" s="55"/>
      <c r="AV2124" s="55"/>
      <c r="AW2124" s="55"/>
    </row>
    <row r="2125" spans="27:49" x14ac:dyDescent="0.25">
      <c r="AA2125" s="55"/>
      <c r="AB2125" s="55"/>
      <c r="AC2125" s="55"/>
      <c r="AD2125" s="55"/>
      <c r="AE2125" s="55"/>
      <c r="AH2125" s="55"/>
      <c r="AI2125" s="55"/>
      <c r="AJ2125" s="55"/>
      <c r="AK2125" s="55"/>
      <c r="AL2125" s="55"/>
      <c r="AM2125" s="55"/>
      <c r="AN2125" s="55"/>
      <c r="AO2125" s="55"/>
      <c r="AP2125" s="55"/>
      <c r="AQ2125" s="55"/>
      <c r="AR2125" s="55"/>
      <c r="AS2125" s="55"/>
      <c r="AT2125" s="55"/>
      <c r="AU2125" s="55"/>
      <c r="AV2125" s="55"/>
      <c r="AW2125" s="55"/>
    </row>
    <row r="2126" spans="27:49" x14ac:dyDescent="0.25">
      <c r="AA2126" s="55"/>
      <c r="AB2126" s="55"/>
      <c r="AC2126" s="55"/>
      <c r="AD2126" s="55"/>
      <c r="AE2126" s="55"/>
      <c r="AH2126" s="55"/>
      <c r="AI2126" s="55"/>
      <c r="AJ2126" s="55"/>
      <c r="AK2126" s="55"/>
      <c r="AL2126" s="55"/>
      <c r="AM2126" s="55"/>
      <c r="AN2126" s="55"/>
      <c r="AO2126" s="55"/>
      <c r="AP2126" s="55"/>
      <c r="AQ2126" s="55"/>
      <c r="AR2126" s="55"/>
      <c r="AS2126" s="55"/>
      <c r="AT2126" s="55"/>
      <c r="AU2126" s="55"/>
      <c r="AV2126" s="55"/>
      <c r="AW2126" s="55"/>
    </row>
    <row r="2127" spans="27:49" x14ac:dyDescent="0.25">
      <c r="AA2127" s="55"/>
      <c r="AB2127" s="55"/>
      <c r="AC2127" s="55"/>
      <c r="AD2127" s="55"/>
      <c r="AE2127" s="55"/>
      <c r="AH2127" s="55"/>
      <c r="AI2127" s="55"/>
      <c r="AJ2127" s="55"/>
      <c r="AK2127" s="55"/>
      <c r="AL2127" s="55"/>
      <c r="AM2127" s="55"/>
      <c r="AN2127" s="55"/>
      <c r="AO2127" s="55"/>
      <c r="AP2127" s="55"/>
      <c r="AQ2127" s="55"/>
      <c r="AR2127" s="55"/>
      <c r="AS2127" s="55"/>
      <c r="AT2127" s="55"/>
      <c r="AU2127" s="55"/>
      <c r="AV2127" s="55"/>
      <c r="AW2127" s="55"/>
    </row>
    <row r="2128" spans="27:49" x14ac:dyDescent="0.25">
      <c r="AA2128" s="55"/>
      <c r="AB2128" s="55"/>
      <c r="AC2128" s="55"/>
      <c r="AD2128" s="55"/>
      <c r="AE2128" s="55"/>
      <c r="AH2128" s="55"/>
      <c r="AI2128" s="55"/>
      <c r="AJ2128" s="55"/>
      <c r="AK2128" s="55"/>
      <c r="AL2128" s="55"/>
      <c r="AM2128" s="55"/>
      <c r="AN2128" s="55"/>
      <c r="AO2128" s="55"/>
      <c r="AP2128" s="55"/>
      <c r="AQ2128" s="55"/>
      <c r="AR2128" s="55"/>
      <c r="AS2128" s="55"/>
      <c r="AT2128" s="55"/>
      <c r="AU2128" s="55"/>
      <c r="AV2128" s="55"/>
      <c r="AW2128" s="55"/>
    </row>
    <row r="2129" spans="27:49" x14ac:dyDescent="0.25">
      <c r="AA2129" s="55"/>
      <c r="AB2129" s="55"/>
      <c r="AC2129" s="55"/>
      <c r="AD2129" s="55"/>
      <c r="AE2129" s="55"/>
      <c r="AH2129" s="55"/>
      <c r="AI2129" s="55"/>
      <c r="AJ2129" s="55"/>
      <c r="AK2129" s="55"/>
      <c r="AL2129" s="55"/>
      <c r="AM2129" s="55"/>
      <c r="AN2129" s="55"/>
      <c r="AO2129" s="55"/>
      <c r="AP2129" s="55"/>
      <c r="AQ2129" s="55"/>
      <c r="AR2129" s="55"/>
      <c r="AS2129" s="55"/>
      <c r="AT2129" s="55"/>
      <c r="AU2129" s="55"/>
      <c r="AV2129" s="55"/>
      <c r="AW2129" s="55"/>
    </row>
    <row r="2130" spans="27:49" x14ac:dyDescent="0.25">
      <c r="AA2130" s="55"/>
      <c r="AB2130" s="55"/>
      <c r="AC2130" s="55"/>
      <c r="AD2130" s="55"/>
      <c r="AE2130" s="55"/>
      <c r="AH2130" s="55"/>
      <c r="AI2130" s="55"/>
      <c r="AJ2130" s="55"/>
      <c r="AK2130" s="55"/>
      <c r="AL2130" s="55"/>
      <c r="AM2130" s="55"/>
      <c r="AN2130" s="55"/>
      <c r="AO2130" s="55"/>
      <c r="AP2130" s="55"/>
      <c r="AQ2130" s="55"/>
      <c r="AR2130" s="55"/>
      <c r="AS2130" s="55"/>
      <c r="AT2130" s="55"/>
      <c r="AU2130" s="55"/>
      <c r="AV2130" s="55"/>
      <c r="AW2130" s="55"/>
    </row>
    <row r="2131" spans="27:49" x14ac:dyDescent="0.25">
      <c r="AA2131" s="55"/>
      <c r="AB2131" s="55"/>
      <c r="AC2131" s="55"/>
      <c r="AD2131" s="55"/>
      <c r="AE2131" s="55"/>
      <c r="AH2131" s="55"/>
      <c r="AI2131" s="55"/>
      <c r="AJ2131" s="55"/>
      <c r="AK2131" s="55"/>
      <c r="AL2131" s="55"/>
      <c r="AM2131" s="55"/>
      <c r="AN2131" s="55"/>
      <c r="AO2131" s="55"/>
      <c r="AP2131" s="55"/>
      <c r="AQ2131" s="55"/>
      <c r="AR2131" s="55"/>
      <c r="AS2131" s="55"/>
      <c r="AT2131" s="55"/>
      <c r="AU2131" s="55"/>
      <c r="AV2131" s="55"/>
      <c r="AW2131" s="55"/>
    </row>
    <row r="2132" spans="27:49" x14ac:dyDescent="0.25">
      <c r="AA2132" s="55"/>
      <c r="AB2132" s="55"/>
      <c r="AC2132" s="55"/>
      <c r="AD2132" s="55"/>
      <c r="AE2132" s="55"/>
      <c r="AH2132" s="55"/>
      <c r="AI2132" s="55"/>
      <c r="AJ2132" s="55"/>
      <c r="AK2132" s="55"/>
      <c r="AL2132" s="55"/>
      <c r="AM2132" s="55"/>
      <c r="AN2132" s="55"/>
      <c r="AO2132" s="55"/>
      <c r="AP2132" s="55"/>
      <c r="AQ2132" s="55"/>
      <c r="AR2132" s="55"/>
      <c r="AS2132" s="55"/>
      <c r="AT2132" s="55"/>
      <c r="AU2132" s="55"/>
      <c r="AV2132" s="55"/>
      <c r="AW2132" s="55"/>
    </row>
    <row r="2133" spans="27:49" x14ac:dyDescent="0.25">
      <c r="AA2133" s="55"/>
      <c r="AB2133" s="55"/>
      <c r="AC2133" s="55"/>
      <c r="AD2133" s="55"/>
      <c r="AE2133" s="55"/>
      <c r="AH2133" s="55"/>
      <c r="AI2133" s="55"/>
      <c r="AJ2133" s="55"/>
      <c r="AK2133" s="55"/>
      <c r="AL2133" s="55"/>
      <c r="AM2133" s="55"/>
      <c r="AN2133" s="55"/>
      <c r="AO2133" s="55"/>
      <c r="AP2133" s="55"/>
      <c r="AQ2133" s="55"/>
      <c r="AR2133" s="55"/>
      <c r="AS2133" s="55"/>
      <c r="AT2133" s="55"/>
      <c r="AU2133" s="55"/>
      <c r="AV2133" s="55"/>
      <c r="AW2133" s="55"/>
    </row>
    <row r="2134" spans="27:49" x14ac:dyDescent="0.25">
      <c r="AA2134" s="55"/>
      <c r="AB2134" s="55"/>
      <c r="AC2134" s="55"/>
      <c r="AD2134" s="55"/>
      <c r="AE2134" s="55"/>
      <c r="AH2134" s="55"/>
      <c r="AI2134" s="55"/>
      <c r="AJ2134" s="55"/>
      <c r="AK2134" s="55"/>
      <c r="AL2134" s="55"/>
      <c r="AM2134" s="55"/>
      <c r="AN2134" s="55"/>
      <c r="AO2134" s="55"/>
      <c r="AP2134" s="55"/>
      <c r="AQ2134" s="55"/>
      <c r="AR2134" s="55"/>
      <c r="AS2134" s="55"/>
      <c r="AT2134" s="55"/>
      <c r="AU2134" s="55"/>
      <c r="AV2134" s="55"/>
      <c r="AW2134" s="55"/>
    </row>
    <row r="2135" spans="27:49" x14ac:dyDescent="0.25">
      <c r="AA2135" s="55"/>
      <c r="AB2135" s="55"/>
      <c r="AC2135" s="55"/>
      <c r="AD2135" s="55"/>
      <c r="AE2135" s="55"/>
      <c r="AH2135" s="55"/>
      <c r="AI2135" s="55"/>
      <c r="AJ2135" s="55"/>
      <c r="AK2135" s="55"/>
      <c r="AL2135" s="55"/>
      <c r="AM2135" s="55"/>
      <c r="AN2135" s="55"/>
      <c r="AO2135" s="55"/>
      <c r="AP2135" s="55"/>
      <c r="AQ2135" s="55"/>
      <c r="AR2135" s="55"/>
      <c r="AS2135" s="55"/>
      <c r="AT2135" s="55"/>
      <c r="AU2135" s="55"/>
      <c r="AV2135" s="55"/>
      <c r="AW2135" s="55"/>
    </row>
    <row r="2136" spans="27:49" x14ac:dyDescent="0.25">
      <c r="AA2136" s="55"/>
      <c r="AB2136" s="55"/>
      <c r="AC2136" s="55"/>
      <c r="AD2136" s="55"/>
      <c r="AE2136" s="55"/>
      <c r="AH2136" s="55"/>
      <c r="AI2136" s="55"/>
      <c r="AJ2136" s="55"/>
      <c r="AK2136" s="55"/>
      <c r="AL2136" s="55"/>
      <c r="AM2136" s="55"/>
      <c r="AN2136" s="55"/>
      <c r="AO2136" s="55"/>
      <c r="AP2136" s="55"/>
      <c r="AQ2136" s="55"/>
      <c r="AR2136" s="55"/>
      <c r="AS2136" s="55"/>
      <c r="AT2136" s="55"/>
      <c r="AU2136" s="55"/>
      <c r="AV2136" s="55"/>
      <c r="AW2136" s="55"/>
    </row>
    <row r="2137" spans="27:49" x14ac:dyDescent="0.25">
      <c r="AA2137" s="55"/>
      <c r="AB2137" s="55"/>
      <c r="AC2137" s="55"/>
      <c r="AD2137" s="55"/>
      <c r="AE2137" s="55"/>
      <c r="AH2137" s="55"/>
      <c r="AI2137" s="55"/>
      <c r="AJ2137" s="55"/>
      <c r="AK2137" s="55"/>
      <c r="AL2137" s="55"/>
      <c r="AM2137" s="55"/>
      <c r="AN2137" s="55"/>
      <c r="AO2137" s="55"/>
      <c r="AP2137" s="55"/>
      <c r="AQ2137" s="55"/>
      <c r="AR2137" s="55"/>
      <c r="AS2137" s="55"/>
      <c r="AT2137" s="55"/>
      <c r="AU2137" s="55"/>
      <c r="AV2137" s="55"/>
      <c r="AW2137" s="55"/>
    </row>
    <row r="2138" spans="27:49" x14ac:dyDescent="0.25">
      <c r="AA2138" s="55"/>
      <c r="AB2138" s="55"/>
      <c r="AC2138" s="55"/>
      <c r="AD2138" s="55"/>
      <c r="AE2138" s="55"/>
      <c r="AH2138" s="55"/>
      <c r="AI2138" s="55"/>
      <c r="AJ2138" s="55"/>
      <c r="AK2138" s="55"/>
      <c r="AL2138" s="55"/>
      <c r="AM2138" s="55"/>
      <c r="AN2138" s="55"/>
      <c r="AO2138" s="55"/>
      <c r="AP2138" s="55"/>
      <c r="AQ2138" s="55"/>
      <c r="AR2138" s="55"/>
      <c r="AS2138" s="55"/>
      <c r="AT2138" s="55"/>
      <c r="AU2138" s="55"/>
      <c r="AV2138" s="55"/>
      <c r="AW2138" s="55"/>
    </row>
    <row r="2139" spans="27:49" x14ac:dyDescent="0.25">
      <c r="AA2139" s="55"/>
      <c r="AB2139" s="55"/>
      <c r="AC2139" s="55"/>
      <c r="AD2139" s="55"/>
      <c r="AE2139" s="55"/>
      <c r="AH2139" s="55"/>
      <c r="AI2139" s="55"/>
      <c r="AJ2139" s="55"/>
      <c r="AK2139" s="55"/>
      <c r="AL2139" s="55"/>
      <c r="AM2139" s="55"/>
      <c r="AN2139" s="55"/>
      <c r="AO2139" s="55"/>
      <c r="AP2139" s="55"/>
      <c r="AQ2139" s="55"/>
      <c r="AR2139" s="55"/>
      <c r="AS2139" s="55"/>
      <c r="AT2139" s="55"/>
      <c r="AU2139" s="55"/>
      <c r="AV2139" s="55"/>
      <c r="AW2139" s="55"/>
    </row>
    <row r="2140" spans="27:49" x14ac:dyDescent="0.25">
      <c r="AA2140" s="55"/>
      <c r="AB2140" s="55"/>
      <c r="AC2140" s="55"/>
      <c r="AD2140" s="55"/>
      <c r="AE2140" s="55"/>
      <c r="AH2140" s="55"/>
      <c r="AI2140" s="55"/>
      <c r="AJ2140" s="55"/>
      <c r="AK2140" s="55"/>
      <c r="AL2140" s="55"/>
      <c r="AM2140" s="55"/>
      <c r="AN2140" s="55"/>
      <c r="AO2140" s="55"/>
      <c r="AP2140" s="55"/>
      <c r="AQ2140" s="55"/>
      <c r="AR2140" s="55"/>
      <c r="AS2140" s="55"/>
      <c r="AT2140" s="55"/>
      <c r="AU2140" s="55"/>
      <c r="AV2140" s="55"/>
      <c r="AW2140" s="55"/>
    </row>
    <row r="2141" spans="27:49" x14ac:dyDescent="0.25">
      <c r="AA2141" s="55"/>
      <c r="AB2141" s="55"/>
      <c r="AC2141" s="55"/>
      <c r="AD2141" s="55"/>
      <c r="AE2141" s="55"/>
      <c r="AH2141" s="55"/>
      <c r="AI2141" s="55"/>
      <c r="AJ2141" s="55"/>
      <c r="AK2141" s="55"/>
      <c r="AL2141" s="55"/>
      <c r="AM2141" s="55"/>
      <c r="AN2141" s="55"/>
      <c r="AO2141" s="55"/>
      <c r="AP2141" s="55"/>
      <c r="AQ2141" s="55"/>
      <c r="AR2141" s="55"/>
      <c r="AS2141" s="55"/>
      <c r="AT2141" s="55"/>
      <c r="AU2141" s="55"/>
      <c r="AV2141" s="55"/>
      <c r="AW2141" s="55"/>
    </row>
    <row r="2142" spans="27:49" x14ac:dyDescent="0.25">
      <c r="AA2142" s="55"/>
      <c r="AB2142" s="55"/>
      <c r="AC2142" s="55"/>
      <c r="AD2142" s="55"/>
      <c r="AE2142" s="55"/>
      <c r="AH2142" s="55"/>
      <c r="AI2142" s="55"/>
      <c r="AJ2142" s="55"/>
      <c r="AK2142" s="55"/>
      <c r="AL2142" s="55"/>
      <c r="AM2142" s="55"/>
      <c r="AN2142" s="55"/>
      <c r="AO2142" s="55"/>
      <c r="AP2142" s="55"/>
      <c r="AQ2142" s="55"/>
      <c r="AR2142" s="55"/>
      <c r="AS2142" s="55"/>
      <c r="AT2142" s="55"/>
      <c r="AU2142" s="55"/>
      <c r="AV2142" s="55"/>
      <c r="AW2142" s="55"/>
    </row>
    <row r="2143" spans="27:49" x14ac:dyDescent="0.25">
      <c r="AA2143" s="55"/>
      <c r="AB2143" s="55"/>
      <c r="AC2143" s="55"/>
      <c r="AD2143" s="55"/>
      <c r="AE2143" s="55"/>
      <c r="AH2143" s="55"/>
      <c r="AI2143" s="55"/>
      <c r="AJ2143" s="55"/>
      <c r="AK2143" s="55"/>
      <c r="AL2143" s="55"/>
      <c r="AM2143" s="55"/>
      <c r="AN2143" s="55"/>
      <c r="AO2143" s="55"/>
      <c r="AP2143" s="55"/>
      <c r="AQ2143" s="55"/>
      <c r="AR2143" s="55"/>
      <c r="AS2143" s="55"/>
      <c r="AT2143" s="55"/>
      <c r="AU2143" s="55"/>
      <c r="AV2143" s="55"/>
      <c r="AW2143" s="55"/>
    </row>
    <row r="2144" spans="27:49" x14ac:dyDescent="0.25">
      <c r="AA2144" s="55"/>
      <c r="AB2144" s="55"/>
      <c r="AC2144" s="55"/>
      <c r="AD2144" s="55"/>
      <c r="AE2144" s="55"/>
      <c r="AH2144" s="55"/>
      <c r="AI2144" s="55"/>
      <c r="AJ2144" s="55"/>
      <c r="AK2144" s="55"/>
      <c r="AL2144" s="55"/>
      <c r="AM2144" s="55"/>
      <c r="AN2144" s="55"/>
      <c r="AO2144" s="55"/>
      <c r="AP2144" s="55"/>
      <c r="AQ2144" s="55"/>
      <c r="AR2144" s="55"/>
      <c r="AS2144" s="55"/>
      <c r="AT2144" s="55"/>
      <c r="AU2144" s="55"/>
      <c r="AV2144" s="55"/>
      <c r="AW2144" s="55"/>
    </row>
    <row r="2145" spans="27:49" x14ac:dyDescent="0.25">
      <c r="AA2145" s="55"/>
      <c r="AB2145" s="55"/>
      <c r="AC2145" s="55"/>
      <c r="AD2145" s="55"/>
      <c r="AE2145" s="55"/>
      <c r="AH2145" s="55"/>
      <c r="AI2145" s="55"/>
      <c r="AJ2145" s="55"/>
      <c r="AK2145" s="55"/>
      <c r="AL2145" s="55"/>
      <c r="AM2145" s="55"/>
      <c r="AN2145" s="55"/>
      <c r="AO2145" s="55"/>
      <c r="AP2145" s="55"/>
      <c r="AQ2145" s="55"/>
      <c r="AR2145" s="55"/>
      <c r="AS2145" s="55"/>
      <c r="AT2145" s="55"/>
      <c r="AU2145" s="55"/>
      <c r="AV2145" s="55"/>
      <c r="AW2145" s="55"/>
    </row>
    <row r="2146" spans="27:49" x14ac:dyDescent="0.25">
      <c r="AA2146" s="55"/>
      <c r="AB2146" s="55"/>
      <c r="AC2146" s="55"/>
      <c r="AD2146" s="55"/>
      <c r="AE2146" s="55"/>
      <c r="AH2146" s="55"/>
      <c r="AI2146" s="55"/>
      <c r="AJ2146" s="55"/>
      <c r="AK2146" s="55"/>
      <c r="AL2146" s="55"/>
      <c r="AM2146" s="55"/>
      <c r="AN2146" s="55"/>
      <c r="AO2146" s="55"/>
      <c r="AP2146" s="55"/>
      <c r="AQ2146" s="55"/>
      <c r="AR2146" s="55"/>
      <c r="AS2146" s="55"/>
      <c r="AT2146" s="55"/>
      <c r="AU2146" s="55"/>
      <c r="AV2146" s="55"/>
      <c r="AW2146" s="55"/>
    </row>
    <row r="2147" spans="27:49" x14ac:dyDescent="0.25">
      <c r="AA2147" s="55"/>
      <c r="AB2147" s="55"/>
      <c r="AC2147" s="55"/>
      <c r="AD2147" s="55"/>
      <c r="AE2147" s="55"/>
      <c r="AH2147" s="55"/>
      <c r="AI2147" s="55"/>
      <c r="AJ2147" s="55"/>
      <c r="AK2147" s="55"/>
      <c r="AL2147" s="55"/>
      <c r="AM2147" s="55"/>
      <c r="AN2147" s="55"/>
      <c r="AO2147" s="55"/>
      <c r="AP2147" s="55"/>
      <c r="AQ2147" s="55"/>
      <c r="AR2147" s="55"/>
      <c r="AS2147" s="55"/>
      <c r="AT2147" s="55"/>
      <c r="AU2147" s="55"/>
      <c r="AV2147" s="55"/>
      <c r="AW2147" s="55"/>
    </row>
    <row r="2148" spans="27:49" x14ac:dyDescent="0.25">
      <c r="AA2148" s="55"/>
      <c r="AB2148" s="55"/>
      <c r="AC2148" s="55"/>
      <c r="AD2148" s="55"/>
      <c r="AE2148" s="55"/>
      <c r="AH2148" s="55"/>
      <c r="AI2148" s="55"/>
      <c r="AJ2148" s="55"/>
      <c r="AK2148" s="55"/>
      <c r="AL2148" s="55"/>
      <c r="AM2148" s="55"/>
      <c r="AN2148" s="55"/>
      <c r="AO2148" s="55"/>
      <c r="AP2148" s="55"/>
      <c r="AQ2148" s="55"/>
      <c r="AR2148" s="55"/>
      <c r="AS2148" s="55"/>
      <c r="AT2148" s="55"/>
      <c r="AU2148" s="55"/>
      <c r="AV2148" s="55"/>
      <c r="AW2148" s="55"/>
    </row>
    <row r="2149" spans="27:49" x14ac:dyDescent="0.25">
      <c r="AA2149" s="55"/>
      <c r="AB2149" s="55"/>
      <c r="AC2149" s="55"/>
      <c r="AD2149" s="55"/>
      <c r="AE2149" s="55"/>
      <c r="AH2149" s="55"/>
      <c r="AI2149" s="55"/>
      <c r="AJ2149" s="55"/>
      <c r="AK2149" s="55"/>
      <c r="AL2149" s="55"/>
      <c r="AM2149" s="55"/>
      <c r="AN2149" s="55"/>
      <c r="AO2149" s="55"/>
      <c r="AP2149" s="55"/>
      <c r="AQ2149" s="55"/>
      <c r="AR2149" s="55"/>
      <c r="AS2149" s="55"/>
      <c r="AT2149" s="55"/>
      <c r="AU2149" s="55"/>
      <c r="AV2149" s="55"/>
      <c r="AW2149" s="55"/>
    </row>
    <row r="2150" spans="27:49" x14ac:dyDescent="0.25">
      <c r="AA2150" s="55"/>
      <c r="AB2150" s="55"/>
      <c r="AC2150" s="55"/>
      <c r="AD2150" s="55"/>
      <c r="AE2150" s="55"/>
      <c r="AH2150" s="55"/>
      <c r="AI2150" s="55"/>
      <c r="AJ2150" s="55"/>
      <c r="AK2150" s="55"/>
      <c r="AL2150" s="55"/>
      <c r="AM2150" s="55"/>
      <c r="AN2150" s="55"/>
      <c r="AO2150" s="55"/>
      <c r="AP2150" s="55"/>
      <c r="AQ2150" s="55"/>
      <c r="AR2150" s="55"/>
      <c r="AS2150" s="55"/>
      <c r="AT2150" s="55"/>
      <c r="AU2150" s="55"/>
      <c r="AV2150" s="55"/>
      <c r="AW2150" s="55"/>
    </row>
    <row r="2151" spans="27:49" x14ac:dyDescent="0.25">
      <c r="AA2151" s="55"/>
      <c r="AB2151" s="55"/>
      <c r="AC2151" s="55"/>
      <c r="AD2151" s="55"/>
      <c r="AE2151" s="55"/>
      <c r="AH2151" s="55"/>
      <c r="AI2151" s="55"/>
      <c r="AJ2151" s="55"/>
      <c r="AK2151" s="55"/>
      <c r="AL2151" s="55"/>
      <c r="AM2151" s="55"/>
      <c r="AN2151" s="55"/>
      <c r="AO2151" s="55"/>
      <c r="AP2151" s="55"/>
      <c r="AQ2151" s="55"/>
      <c r="AR2151" s="55"/>
      <c r="AS2151" s="55"/>
      <c r="AT2151" s="55"/>
      <c r="AU2151" s="55"/>
      <c r="AV2151" s="55"/>
      <c r="AW2151" s="55"/>
    </row>
    <row r="2152" spans="27:49" x14ac:dyDescent="0.25">
      <c r="AA2152" s="55"/>
      <c r="AB2152" s="55"/>
      <c r="AC2152" s="55"/>
      <c r="AD2152" s="55"/>
      <c r="AE2152" s="55"/>
      <c r="AH2152" s="55"/>
      <c r="AI2152" s="55"/>
      <c r="AJ2152" s="55"/>
      <c r="AK2152" s="55"/>
      <c r="AL2152" s="55"/>
      <c r="AM2152" s="55"/>
      <c r="AN2152" s="55"/>
      <c r="AO2152" s="55"/>
      <c r="AP2152" s="55"/>
      <c r="AQ2152" s="55"/>
      <c r="AR2152" s="55"/>
      <c r="AS2152" s="55"/>
      <c r="AT2152" s="55"/>
      <c r="AU2152" s="55"/>
      <c r="AV2152" s="55"/>
      <c r="AW2152" s="55"/>
    </row>
    <row r="2153" spans="27:49" x14ac:dyDescent="0.25">
      <c r="AA2153" s="55"/>
      <c r="AB2153" s="55"/>
      <c r="AC2153" s="55"/>
      <c r="AD2153" s="55"/>
      <c r="AE2153" s="55"/>
      <c r="AH2153" s="55"/>
      <c r="AI2153" s="55"/>
      <c r="AJ2153" s="55"/>
      <c r="AK2153" s="55"/>
      <c r="AL2153" s="55"/>
      <c r="AM2153" s="55"/>
      <c r="AN2153" s="55"/>
      <c r="AO2153" s="55"/>
      <c r="AP2153" s="55"/>
      <c r="AQ2153" s="55"/>
      <c r="AR2153" s="55"/>
      <c r="AS2153" s="55"/>
      <c r="AT2153" s="55"/>
      <c r="AU2153" s="55"/>
      <c r="AV2153" s="55"/>
      <c r="AW2153" s="55"/>
    </row>
    <row r="2154" spans="27:49" x14ac:dyDescent="0.25">
      <c r="AA2154" s="55"/>
      <c r="AB2154" s="55"/>
      <c r="AC2154" s="55"/>
      <c r="AD2154" s="55"/>
      <c r="AE2154" s="55"/>
      <c r="AH2154" s="55"/>
      <c r="AI2154" s="55"/>
      <c r="AJ2154" s="55"/>
      <c r="AK2154" s="55"/>
      <c r="AL2154" s="55"/>
      <c r="AM2154" s="55"/>
      <c r="AN2154" s="55"/>
      <c r="AO2154" s="55"/>
      <c r="AP2154" s="55"/>
      <c r="AQ2154" s="55"/>
      <c r="AR2154" s="55"/>
      <c r="AS2154" s="55"/>
      <c r="AT2154" s="55"/>
      <c r="AU2154" s="55"/>
      <c r="AV2154" s="55"/>
      <c r="AW2154" s="55"/>
    </row>
    <row r="2155" spans="27:49" x14ac:dyDescent="0.25">
      <c r="AA2155" s="55"/>
      <c r="AB2155" s="55"/>
      <c r="AC2155" s="55"/>
      <c r="AD2155" s="55"/>
      <c r="AE2155" s="55"/>
      <c r="AH2155" s="55"/>
      <c r="AI2155" s="55"/>
      <c r="AJ2155" s="55"/>
      <c r="AK2155" s="55"/>
      <c r="AL2155" s="55"/>
      <c r="AM2155" s="55"/>
      <c r="AN2155" s="55"/>
      <c r="AO2155" s="55"/>
      <c r="AP2155" s="55"/>
      <c r="AQ2155" s="55"/>
      <c r="AR2155" s="55"/>
      <c r="AS2155" s="55"/>
      <c r="AT2155" s="55"/>
      <c r="AU2155" s="55"/>
      <c r="AV2155" s="55"/>
      <c r="AW2155" s="55"/>
    </row>
    <row r="2156" spans="27:49" x14ac:dyDescent="0.25">
      <c r="AA2156" s="55"/>
      <c r="AB2156" s="55"/>
      <c r="AC2156" s="55"/>
      <c r="AD2156" s="55"/>
      <c r="AE2156" s="55"/>
      <c r="AH2156" s="55"/>
      <c r="AI2156" s="55"/>
      <c r="AJ2156" s="55"/>
      <c r="AK2156" s="55"/>
      <c r="AL2156" s="55"/>
      <c r="AM2156" s="55"/>
      <c r="AN2156" s="55"/>
      <c r="AO2156" s="55"/>
      <c r="AP2156" s="55"/>
      <c r="AQ2156" s="55"/>
      <c r="AR2156" s="55"/>
      <c r="AS2156" s="55"/>
      <c r="AT2156" s="55"/>
      <c r="AU2156" s="55"/>
      <c r="AV2156" s="55"/>
      <c r="AW2156" s="55"/>
    </row>
    <row r="2157" spans="27:49" x14ac:dyDescent="0.25">
      <c r="AA2157" s="55"/>
      <c r="AB2157" s="55"/>
      <c r="AC2157" s="55"/>
      <c r="AD2157" s="55"/>
      <c r="AE2157" s="55"/>
      <c r="AH2157" s="55"/>
      <c r="AI2157" s="55"/>
      <c r="AJ2157" s="55"/>
      <c r="AK2157" s="55"/>
      <c r="AL2157" s="55"/>
      <c r="AM2157" s="55"/>
      <c r="AN2157" s="55"/>
      <c r="AO2157" s="55"/>
      <c r="AP2157" s="55"/>
      <c r="AQ2157" s="55"/>
      <c r="AR2157" s="55"/>
      <c r="AS2157" s="55"/>
      <c r="AT2157" s="55"/>
      <c r="AU2157" s="55"/>
      <c r="AV2157" s="55"/>
      <c r="AW2157" s="55"/>
    </row>
    <row r="2158" spans="27:49" x14ac:dyDescent="0.25">
      <c r="AA2158" s="55"/>
      <c r="AB2158" s="55"/>
      <c r="AC2158" s="55"/>
      <c r="AD2158" s="55"/>
      <c r="AE2158" s="55"/>
      <c r="AH2158" s="55"/>
      <c r="AI2158" s="55"/>
      <c r="AJ2158" s="55"/>
      <c r="AK2158" s="55"/>
      <c r="AL2158" s="55"/>
      <c r="AM2158" s="55"/>
      <c r="AN2158" s="55"/>
      <c r="AO2158" s="55"/>
      <c r="AP2158" s="55"/>
      <c r="AQ2158" s="55"/>
      <c r="AR2158" s="55"/>
      <c r="AS2158" s="55"/>
      <c r="AT2158" s="55"/>
      <c r="AU2158" s="55"/>
      <c r="AV2158" s="55"/>
      <c r="AW2158" s="55"/>
    </row>
    <row r="2159" spans="27:49" x14ac:dyDescent="0.25">
      <c r="AA2159" s="55"/>
      <c r="AB2159" s="55"/>
      <c r="AC2159" s="55"/>
      <c r="AD2159" s="55"/>
      <c r="AE2159" s="55"/>
      <c r="AH2159" s="55"/>
      <c r="AI2159" s="55"/>
      <c r="AJ2159" s="55"/>
      <c r="AK2159" s="55"/>
      <c r="AL2159" s="55"/>
      <c r="AM2159" s="55"/>
      <c r="AN2159" s="55"/>
      <c r="AO2159" s="55"/>
      <c r="AP2159" s="55"/>
      <c r="AQ2159" s="55"/>
      <c r="AR2159" s="55"/>
      <c r="AS2159" s="55"/>
      <c r="AT2159" s="55"/>
      <c r="AU2159" s="55"/>
      <c r="AV2159" s="55"/>
      <c r="AW2159" s="55"/>
    </row>
    <row r="2160" spans="27:49" x14ac:dyDescent="0.25">
      <c r="AA2160" s="55"/>
      <c r="AB2160" s="55"/>
      <c r="AC2160" s="55"/>
      <c r="AD2160" s="55"/>
      <c r="AE2160" s="55"/>
      <c r="AH2160" s="55"/>
      <c r="AI2160" s="55"/>
      <c r="AJ2160" s="55"/>
      <c r="AK2160" s="55"/>
      <c r="AL2160" s="55"/>
      <c r="AM2160" s="55"/>
      <c r="AN2160" s="55"/>
      <c r="AO2160" s="55"/>
      <c r="AP2160" s="55"/>
      <c r="AQ2160" s="55"/>
      <c r="AR2160" s="55"/>
      <c r="AS2160" s="55"/>
      <c r="AT2160" s="55"/>
      <c r="AU2160" s="55"/>
      <c r="AV2160" s="55"/>
      <c r="AW2160" s="55"/>
    </row>
    <row r="2161" spans="27:49" x14ac:dyDescent="0.25">
      <c r="AA2161" s="55"/>
      <c r="AB2161" s="55"/>
      <c r="AC2161" s="55"/>
      <c r="AD2161" s="55"/>
      <c r="AE2161" s="55"/>
      <c r="AH2161" s="55"/>
      <c r="AI2161" s="55"/>
      <c r="AJ2161" s="55"/>
      <c r="AK2161" s="55"/>
      <c r="AL2161" s="55"/>
      <c r="AM2161" s="55"/>
      <c r="AN2161" s="55"/>
      <c r="AO2161" s="55"/>
      <c r="AP2161" s="55"/>
      <c r="AQ2161" s="55"/>
      <c r="AR2161" s="55"/>
      <c r="AS2161" s="55"/>
      <c r="AT2161" s="55"/>
      <c r="AU2161" s="55"/>
      <c r="AV2161" s="55"/>
      <c r="AW2161" s="55"/>
    </row>
    <row r="2162" spans="27:49" x14ac:dyDescent="0.25">
      <c r="AA2162" s="55"/>
      <c r="AB2162" s="55"/>
      <c r="AC2162" s="55"/>
      <c r="AD2162" s="55"/>
      <c r="AE2162" s="55"/>
      <c r="AH2162" s="55"/>
      <c r="AI2162" s="55"/>
      <c r="AJ2162" s="55"/>
      <c r="AK2162" s="55"/>
      <c r="AL2162" s="55"/>
      <c r="AM2162" s="55"/>
      <c r="AN2162" s="55"/>
      <c r="AO2162" s="55"/>
      <c r="AP2162" s="55"/>
      <c r="AQ2162" s="55"/>
      <c r="AR2162" s="55"/>
      <c r="AS2162" s="55"/>
      <c r="AT2162" s="55"/>
      <c r="AU2162" s="55"/>
      <c r="AV2162" s="55"/>
      <c r="AW2162" s="55"/>
    </row>
    <row r="2163" spans="27:49" x14ac:dyDescent="0.25">
      <c r="AA2163" s="55"/>
      <c r="AB2163" s="55"/>
      <c r="AC2163" s="55"/>
      <c r="AD2163" s="55"/>
      <c r="AE2163" s="55"/>
      <c r="AH2163" s="55"/>
      <c r="AI2163" s="55"/>
      <c r="AJ2163" s="55"/>
      <c r="AK2163" s="55"/>
      <c r="AL2163" s="55"/>
      <c r="AM2163" s="55"/>
      <c r="AN2163" s="55"/>
      <c r="AO2163" s="55"/>
      <c r="AP2163" s="55"/>
      <c r="AQ2163" s="55"/>
      <c r="AR2163" s="55"/>
      <c r="AS2163" s="55"/>
      <c r="AT2163" s="55"/>
      <c r="AU2163" s="55"/>
      <c r="AV2163" s="55"/>
      <c r="AW2163" s="55"/>
    </row>
    <row r="2164" spans="27:49" x14ac:dyDescent="0.25">
      <c r="AA2164" s="55"/>
      <c r="AB2164" s="55"/>
      <c r="AC2164" s="55"/>
      <c r="AD2164" s="55"/>
      <c r="AE2164" s="55"/>
      <c r="AH2164" s="55"/>
      <c r="AI2164" s="55"/>
      <c r="AJ2164" s="55"/>
      <c r="AK2164" s="55"/>
      <c r="AL2164" s="55"/>
      <c r="AM2164" s="55"/>
      <c r="AN2164" s="55"/>
      <c r="AO2164" s="55"/>
      <c r="AP2164" s="55"/>
      <c r="AQ2164" s="55"/>
      <c r="AR2164" s="55"/>
      <c r="AS2164" s="55"/>
      <c r="AT2164" s="55"/>
      <c r="AU2164" s="55"/>
      <c r="AV2164" s="55"/>
      <c r="AW2164" s="55"/>
    </row>
    <row r="2165" spans="27:49" x14ac:dyDescent="0.25">
      <c r="AA2165" s="55"/>
      <c r="AB2165" s="55"/>
      <c r="AC2165" s="55"/>
      <c r="AD2165" s="55"/>
      <c r="AE2165" s="55"/>
      <c r="AH2165" s="55"/>
      <c r="AI2165" s="55"/>
      <c r="AJ2165" s="55"/>
      <c r="AK2165" s="55"/>
      <c r="AL2165" s="55"/>
      <c r="AM2165" s="55"/>
      <c r="AN2165" s="55"/>
      <c r="AO2165" s="55"/>
      <c r="AP2165" s="55"/>
      <c r="AQ2165" s="55"/>
      <c r="AR2165" s="55"/>
      <c r="AS2165" s="55"/>
      <c r="AT2165" s="55"/>
      <c r="AU2165" s="55"/>
      <c r="AV2165" s="55"/>
      <c r="AW2165" s="55"/>
    </row>
    <row r="2166" spans="27:49" x14ac:dyDescent="0.25">
      <c r="AA2166" s="55"/>
      <c r="AB2166" s="55"/>
      <c r="AC2166" s="55"/>
      <c r="AD2166" s="55"/>
      <c r="AE2166" s="55"/>
      <c r="AH2166" s="55"/>
      <c r="AI2166" s="55"/>
      <c r="AJ2166" s="55"/>
      <c r="AK2166" s="55"/>
      <c r="AL2166" s="55"/>
      <c r="AM2166" s="55"/>
      <c r="AN2166" s="55"/>
      <c r="AO2166" s="55"/>
      <c r="AP2166" s="55"/>
      <c r="AQ2166" s="55"/>
      <c r="AR2166" s="55"/>
      <c r="AS2166" s="55"/>
      <c r="AT2166" s="55"/>
      <c r="AU2166" s="55"/>
      <c r="AV2166" s="55"/>
      <c r="AW2166" s="55"/>
    </row>
    <row r="2167" spans="27:49" x14ac:dyDescent="0.25">
      <c r="AA2167" s="55"/>
      <c r="AB2167" s="55"/>
      <c r="AC2167" s="55"/>
      <c r="AD2167" s="55"/>
      <c r="AE2167" s="55"/>
      <c r="AH2167" s="55"/>
      <c r="AI2167" s="55"/>
      <c r="AJ2167" s="55"/>
      <c r="AK2167" s="55"/>
      <c r="AL2167" s="55"/>
      <c r="AM2167" s="55"/>
      <c r="AN2167" s="55"/>
      <c r="AO2167" s="55"/>
      <c r="AP2167" s="55"/>
      <c r="AQ2167" s="55"/>
      <c r="AR2167" s="55"/>
      <c r="AS2167" s="55"/>
      <c r="AT2167" s="55"/>
      <c r="AU2167" s="55"/>
      <c r="AV2167" s="55"/>
      <c r="AW2167" s="55"/>
    </row>
    <row r="2168" spans="27:49" x14ac:dyDescent="0.25">
      <c r="AA2168" s="55"/>
      <c r="AB2168" s="55"/>
      <c r="AC2168" s="55"/>
      <c r="AD2168" s="55"/>
      <c r="AE2168" s="55"/>
      <c r="AH2168" s="55"/>
      <c r="AI2168" s="55"/>
      <c r="AJ2168" s="55"/>
      <c r="AK2168" s="55"/>
      <c r="AL2168" s="55"/>
      <c r="AM2168" s="55"/>
      <c r="AN2168" s="55"/>
      <c r="AO2168" s="55"/>
      <c r="AP2168" s="55"/>
      <c r="AQ2168" s="55"/>
      <c r="AR2168" s="55"/>
      <c r="AS2168" s="55"/>
      <c r="AT2168" s="55"/>
      <c r="AU2168" s="55"/>
      <c r="AV2168" s="55"/>
      <c r="AW2168" s="55"/>
    </row>
    <row r="2169" spans="27:49" x14ac:dyDescent="0.25">
      <c r="AA2169" s="55"/>
      <c r="AB2169" s="55"/>
      <c r="AC2169" s="55"/>
      <c r="AD2169" s="55"/>
      <c r="AE2169" s="55"/>
      <c r="AH2169" s="55"/>
      <c r="AI2169" s="55"/>
      <c r="AJ2169" s="55"/>
      <c r="AK2169" s="55"/>
      <c r="AL2169" s="55"/>
      <c r="AM2169" s="55"/>
      <c r="AN2169" s="55"/>
      <c r="AO2169" s="55"/>
      <c r="AP2169" s="55"/>
      <c r="AQ2169" s="55"/>
      <c r="AR2169" s="55"/>
      <c r="AS2169" s="55"/>
      <c r="AT2169" s="55"/>
      <c r="AU2169" s="55"/>
      <c r="AV2169" s="55"/>
      <c r="AW2169" s="55"/>
    </row>
    <row r="2170" spans="27:49" x14ac:dyDescent="0.25">
      <c r="AA2170" s="55"/>
      <c r="AB2170" s="55"/>
      <c r="AC2170" s="55"/>
      <c r="AD2170" s="55"/>
      <c r="AE2170" s="55"/>
      <c r="AH2170" s="55"/>
      <c r="AI2170" s="55"/>
      <c r="AJ2170" s="55"/>
      <c r="AK2170" s="55"/>
      <c r="AL2170" s="55"/>
      <c r="AM2170" s="55"/>
      <c r="AN2170" s="55"/>
      <c r="AO2170" s="55"/>
      <c r="AP2170" s="55"/>
      <c r="AQ2170" s="55"/>
      <c r="AR2170" s="55"/>
      <c r="AS2170" s="55"/>
      <c r="AT2170" s="55"/>
      <c r="AU2170" s="55"/>
      <c r="AV2170" s="55"/>
      <c r="AW2170" s="55"/>
    </row>
    <row r="2171" spans="27:49" x14ac:dyDescent="0.25">
      <c r="AA2171" s="55"/>
      <c r="AB2171" s="55"/>
      <c r="AC2171" s="55"/>
      <c r="AD2171" s="55"/>
      <c r="AE2171" s="55"/>
      <c r="AH2171" s="55"/>
      <c r="AI2171" s="55"/>
      <c r="AJ2171" s="55"/>
      <c r="AK2171" s="55"/>
      <c r="AL2171" s="55"/>
      <c r="AM2171" s="55"/>
      <c r="AN2171" s="55"/>
      <c r="AO2171" s="55"/>
      <c r="AP2171" s="55"/>
      <c r="AQ2171" s="55"/>
      <c r="AR2171" s="55"/>
      <c r="AS2171" s="55"/>
      <c r="AT2171" s="55"/>
      <c r="AU2171" s="55"/>
      <c r="AV2171" s="55"/>
      <c r="AW2171" s="55"/>
    </row>
    <row r="2172" spans="27:49" x14ac:dyDescent="0.25">
      <c r="AA2172" s="55"/>
      <c r="AB2172" s="55"/>
      <c r="AC2172" s="55"/>
      <c r="AD2172" s="55"/>
      <c r="AE2172" s="55"/>
      <c r="AH2172" s="55"/>
      <c r="AI2172" s="55"/>
      <c r="AJ2172" s="55"/>
      <c r="AK2172" s="55"/>
      <c r="AL2172" s="55"/>
      <c r="AM2172" s="55"/>
      <c r="AN2172" s="55"/>
      <c r="AO2172" s="55"/>
      <c r="AP2172" s="55"/>
      <c r="AQ2172" s="55"/>
      <c r="AR2172" s="55"/>
      <c r="AS2172" s="55"/>
      <c r="AT2172" s="55"/>
      <c r="AU2172" s="55"/>
      <c r="AV2172" s="55"/>
      <c r="AW2172" s="55"/>
    </row>
    <row r="2173" spans="27:49" x14ac:dyDescent="0.25">
      <c r="AA2173" s="55"/>
      <c r="AB2173" s="55"/>
      <c r="AC2173" s="55"/>
      <c r="AD2173" s="55"/>
      <c r="AE2173" s="55"/>
      <c r="AH2173" s="55"/>
      <c r="AI2173" s="55"/>
      <c r="AJ2173" s="55"/>
      <c r="AK2173" s="55"/>
      <c r="AL2173" s="55"/>
      <c r="AM2173" s="55"/>
      <c r="AN2173" s="55"/>
      <c r="AO2173" s="55"/>
      <c r="AP2173" s="55"/>
      <c r="AQ2173" s="55"/>
      <c r="AR2173" s="55"/>
      <c r="AS2173" s="55"/>
      <c r="AT2173" s="55"/>
      <c r="AU2173" s="55"/>
      <c r="AV2173" s="55"/>
      <c r="AW2173" s="55"/>
    </row>
    <row r="2174" spans="27:49" x14ac:dyDescent="0.25">
      <c r="AA2174" s="55"/>
      <c r="AB2174" s="55"/>
      <c r="AC2174" s="55"/>
      <c r="AD2174" s="55"/>
      <c r="AE2174" s="55"/>
      <c r="AH2174" s="55"/>
      <c r="AI2174" s="55"/>
      <c r="AJ2174" s="55"/>
      <c r="AK2174" s="55"/>
      <c r="AL2174" s="55"/>
      <c r="AM2174" s="55"/>
      <c r="AN2174" s="55"/>
      <c r="AO2174" s="55"/>
      <c r="AP2174" s="55"/>
      <c r="AQ2174" s="55"/>
      <c r="AR2174" s="55"/>
      <c r="AS2174" s="55"/>
      <c r="AT2174" s="55"/>
      <c r="AU2174" s="55"/>
      <c r="AV2174" s="55"/>
      <c r="AW2174" s="55"/>
    </row>
    <row r="2175" spans="27:49" x14ac:dyDescent="0.25">
      <c r="AA2175" s="55"/>
      <c r="AB2175" s="55"/>
      <c r="AC2175" s="55"/>
      <c r="AD2175" s="55"/>
      <c r="AE2175" s="55"/>
      <c r="AH2175" s="55"/>
      <c r="AI2175" s="55"/>
      <c r="AJ2175" s="55"/>
      <c r="AK2175" s="55"/>
      <c r="AL2175" s="55"/>
      <c r="AM2175" s="55"/>
      <c r="AN2175" s="55"/>
      <c r="AO2175" s="55"/>
      <c r="AP2175" s="55"/>
      <c r="AQ2175" s="55"/>
      <c r="AR2175" s="55"/>
      <c r="AS2175" s="55"/>
      <c r="AT2175" s="55"/>
      <c r="AU2175" s="55"/>
      <c r="AV2175" s="55"/>
      <c r="AW2175" s="55"/>
    </row>
    <row r="2176" spans="27:49" x14ac:dyDescent="0.25">
      <c r="AA2176" s="55"/>
      <c r="AB2176" s="55"/>
      <c r="AC2176" s="55"/>
      <c r="AD2176" s="55"/>
      <c r="AE2176" s="55"/>
      <c r="AH2176" s="55"/>
      <c r="AI2176" s="55"/>
      <c r="AJ2176" s="55"/>
      <c r="AK2176" s="55"/>
      <c r="AL2176" s="55"/>
      <c r="AM2176" s="55"/>
      <c r="AN2176" s="55"/>
      <c r="AO2176" s="55"/>
      <c r="AP2176" s="55"/>
      <c r="AQ2176" s="55"/>
      <c r="AR2176" s="55"/>
      <c r="AS2176" s="55"/>
      <c r="AT2176" s="55"/>
      <c r="AU2176" s="55"/>
      <c r="AV2176" s="55"/>
      <c r="AW2176" s="55"/>
    </row>
    <row r="2177" spans="27:49" x14ac:dyDescent="0.25">
      <c r="AA2177" s="55"/>
      <c r="AB2177" s="55"/>
      <c r="AC2177" s="55"/>
      <c r="AD2177" s="55"/>
      <c r="AE2177" s="55"/>
      <c r="AH2177" s="55"/>
      <c r="AI2177" s="55"/>
      <c r="AJ2177" s="55"/>
      <c r="AK2177" s="55"/>
      <c r="AL2177" s="55"/>
      <c r="AM2177" s="55"/>
      <c r="AN2177" s="55"/>
      <c r="AO2177" s="55"/>
      <c r="AP2177" s="55"/>
      <c r="AQ2177" s="55"/>
      <c r="AR2177" s="55"/>
      <c r="AS2177" s="55"/>
      <c r="AT2177" s="55"/>
      <c r="AU2177" s="55"/>
      <c r="AV2177" s="55"/>
      <c r="AW2177" s="55"/>
    </row>
    <row r="2178" spans="27:49" x14ac:dyDescent="0.25">
      <c r="AA2178" s="55"/>
      <c r="AB2178" s="55"/>
      <c r="AC2178" s="55"/>
      <c r="AD2178" s="55"/>
      <c r="AE2178" s="55"/>
      <c r="AH2178" s="55"/>
      <c r="AI2178" s="55"/>
      <c r="AJ2178" s="55"/>
      <c r="AK2178" s="55"/>
      <c r="AL2178" s="55"/>
      <c r="AM2178" s="55"/>
      <c r="AN2178" s="55"/>
      <c r="AO2178" s="55"/>
      <c r="AP2178" s="55"/>
      <c r="AQ2178" s="55"/>
      <c r="AR2178" s="55"/>
      <c r="AS2178" s="55"/>
      <c r="AT2178" s="55"/>
      <c r="AU2178" s="55"/>
      <c r="AV2178" s="55"/>
      <c r="AW2178" s="55"/>
    </row>
    <row r="2179" spans="27:49" x14ac:dyDescent="0.25">
      <c r="AA2179" s="55"/>
      <c r="AB2179" s="55"/>
      <c r="AC2179" s="55"/>
      <c r="AD2179" s="55"/>
      <c r="AE2179" s="55"/>
      <c r="AH2179" s="55"/>
      <c r="AI2179" s="55"/>
      <c r="AJ2179" s="55"/>
      <c r="AK2179" s="55"/>
      <c r="AL2179" s="55"/>
      <c r="AM2179" s="55"/>
      <c r="AN2179" s="55"/>
      <c r="AO2179" s="55"/>
      <c r="AP2179" s="55"/>
      <c r="AQ2179" s="55"/>
      <c r="AR2179" s="55"/>
      <c r="AS2179" s="55"/>
      <c r="AT2179" s="55"/>
      <c r="AU2179" s="55"/>
      <c r="AV2179" s="55"/>
      <c r="AW2179" s="55"/>
    </row>
    <row r="2180" spans="27:49" x14ac:dyDescent="0.25">
      <c r="AA2180" s="55"/>
      <c r="AB2180" s="55"/>
      <c r="AC2180" s="55"/>
      <c r="AD2180" s="55"/>
      <c r="AE2180" s="55"/>
      <c r="AH2180" s="55"/>
      <c r="AI2180" s="55"/>
      <c r="AJ2180" s="55"/>
      <c r="AK2180" s="55"/>
      <c r="AL2180" s="55"/>
      <c r="AM2180" s="55"/>
      <c r="AN2180" s="55"/>
      <c r="AO2180" s="55"/>
      <c r="AP2180" s="55"/>
      <c r="AQ2180" s="55"/>
      <c r="AR2180" s="55"/>
      <c r="AS2180" s="55"/>
      <c r="AT2180" s="55"/>
      <c r="AU2180" s="55"/>
      <c r="AV2180" s="55"/>
      <c r="AW2180" s="55"/>
    </row>
    <row r="2181" spans="27:49" x14ac:dyDescent="0.25">
      <c r="AA2181" s="55"/>
      <c r="AB2181" s="55"/>
      <c r="AC2181" s="55"/>
      <c r="AD2181" s="55"/>
      <c r="AE2181" s="55"/>
      <c r="AH2181" s="55"/>
      <c r="AI2181" s="55"/>
      <c r="AJ2181" s="55"/>
      <c r="AK2181" s="55"/>
      <c r="AL2181" s="55"/>
      <c r="AM2181" s="55"/>
      <c r="AN2181" s="55"/>
      <c r="AO2181" s="55"/>
      <c r="AP2181" s="55"/>
      <c r="AQ2181" s="55"/>
      <c r="AR2181" s="55"/>
      <c r="AS2181" s="55"/>
      <c r="AT2181" s="55"/>
      <c r="AU2181" s="55"/>
      <c r="AV2181" s="55"/>
      <c r="AW2181" s="55"/>
    </row>
    <row r="2182" spans="27:49" x14ac:dyDescent="0.25">
      <c r="AA2182" s="55"/>
      <c r="AB2182" s="55"/>
      <c r="AC2182" s="55"/>
      <c r="AD2182" s="55"/>
      <c r="AE2182" s="55"/>
      <c r="AH2182" s="55"/>
      <c r="AI2182" s="55"/>
      <c r="AJ2182" s="55"/>
      <c r="AK2182" s="55"/>
      <c r="AL2182" s="55"/>
      <c r="AM2182" s="55"/>
      <c r="AN2182" s="55"/>
      <c r="AO2182" s="55"/>
      <c r="AP2182" s="55"/>
      <c r="AQ2182" s="55"/>
      <c r="AR2182" s="55"/>
      <c r="AS2182" s="55"/>
      <c r="AT2182" s="55"/>
      <c r="AU2182" s="55"/>
      <c r="AV2182" s="55"/>
      <c r="AW2182" s="55"/>
    </row>
    <row r="2183" spans="27:49" x14ac:dyDescent="0.25">
      <c r="AA2183" s="55"/>
      <c r="AB2183" s="55"/>
      <c r="AC2183" s="55"/>
      <c r="AD2183" s="55"/>
      <c r="AE2183" s="55"/>
      <c r="AH2183" s="55"/>
      <c r="AI2183" s="55"/>
      <c r="AJ2183" s="55"/>
      <c r="AK2183" s="55"/>
      <c r="AL2183" s="55"/>
      <c r="AM2183" s="55"/>
      <c r="AN2183" s="55"/>
      <c r="AO2183" s="55"/>
      <c r="AP2183" s="55"/>
      <c r="AQ2183" s="55"/>
      <c r="AR2183" s="55"/>
      <c r="AS2183" s="55"/>
      <c r="AT2183" s="55"/>
      <c r="AU2183" s="55"/>
      <c r="AV2183" s="55"/>
      <c r="AW2183" s="55"/>
    </row>
    <row r="2184" spans="27:49" x14ac:dyDescent="0.25">
      <c r="AA2184" s="55"/>
      <c r="AB2184" s="55"/>
      <c r="AC2184" s="55"/>
      <c r="AD2184" s="55"/>
      <c r="AE2184" s="55"/>
      <c r="AH2184" s="55"/>
      <c r="AI2184" s="55"/>
      <c r="AJ2184" s="55"/>
      <c r="AK2184" s="55"/>
      <c r="AL2184" s="55"/>
      <c r="AM2184" s="55"/>
      <c r="AN2184" s="55"/>
      <c r="AO2184" s="55"/>
      <c r="AP2184" s="55"/>
      <c r="AQ2184" s="55"/>
      <c r="AR2184" s="55"/>
      <c r="AS2184" s="55"/>
      <c r="AT2184" s="55"/>
      <c r="AU2184" s="55"/>
      <c r="AV2184" s="55"/>
      <c r="AW2184" s="55"/>
    </row>
    <row r="2185" spans="27:49" x14ac:dyDescent="0.25">
      <c r="AA2185" s="55"/>
      <c r="AB2185" s="55"/>
      <c r="AC2185" s="55"/>
      <c r="AD2185" s="55"/>
      <c r="AE2185" s="55"/>
      <c r="AH2185" s="55"/>
      <c r="AI2185" s="55"/>
      <c r="AJ2185" s="55"/>
      <c r="AK2185" s="55"/>
      <c r="AL2185" s="55"/>
      <c r="AM2185" s="55"/>
      <c r="AN2185" s="55"/>
      <c r="AO2185" s="55"/>
      <c r="AP2185" s="55"/>
      <c r="AQ2185" s="55"/>
      <c r="AR2185" s="55"/>
      <c r="AS2185" s="55"/>
      <c r="AT2185" s="55"/>
      <c r="AU2185" s="55"/>
      <c r="AV2185" s="55"/>
      <c r="AW2185" s="55"/>
    </row>
    <row r="2186" spans="27:49" x14ac:dyDescent="0.25">
      <c r="AA2186" s="55"/>
      <c r="AB2186" s="55"/>
      <c r="AC2186" s="55"/>
      <c r="AD2186" s="55"/>
      <c r="AE2186" s="55"/>
      <c r="AH2186" s="55"/>
      <c r="AI2186" s="55"/>
      <c r="AJ2186" s="55"/>
      <c r="AK2186" s="55"/>
      <c r="AL2186" s="55"/>
      <c r="AM2186" s="55"/>
      <c r="AN2186" s="55"/>
      <c r="AO2186" s="55"/>
      <c r="AP2186" s="55"/>
      <c r="AQ2186" s="55"/>
      <c r="AR2186" s="55"/>
      <c r="AS2186" s="55"/>
      <c r="AT2186" s="55"/>
      <c r="AU2186" s="55"/>
      <c r="AV2186" s="55"/>
      <c r="AW2186" s="55"/>
    </row>
    <row r="2187" spans="27:49" x14ac:dyDescent="0.25">
      <c r="AA2187" s="55"/>
      <c r="AB2187" s="55"/>
      <c r="AC2187" s="55"/>
      <c r="AD2187" s="55"/>
      <c r="AE2187" s="55"/>
      <c r="AH2187" s="55"/>
      <c r="AI2187" s="55"/>
      <c r="AJ2187" s="55"/>
      <c r="AK2187" s="55"/>
      <c r="AL2187" s="55"/>
      <c r="AM2187" s="55"/>
      <c r="AN2187" s="55"/>
      <c r="AO2187" s="55"/>
      <c r="AP2187" s="55"/>
      <c r="AQ2187" s="55"/>
      <c r="AR2187" s="55"/>
      <c r="AS2187" s="55"/>
      <c r="AT2187" s="55"/>
      <c r="AU2187" s="55"/>
      <c r="AV2187" s="55"/>
      <c r="AW2187" s="55"/>
    </row>
    <row r="2188" spans="27:49" x14ac:dyDescent="0.25">
      <c r="AA2188" s="55"/>
      <c r="AB2188" s="55"/>
      <c r="AC2188" s="55"/>
      <c r="AD2188" s="55"/>
      <c r="AE2188" s="55"/>
      <c r="AH2188" s="55"/>
      <c r="AI2188" s="55"/>
      <c r="AJ2188" s="55"/>
      <c r="AK2188" s="55"/>
      <c r="AL2188" s="55"/>
      <c r="AM2188" s="55"/>
      <c r="AN2188" s="55"/>
      <c r="AO2188" s="55"/>
      <c r="AP2188" s="55"/>
      <c r="AQ2188" s="55"/>
      <c r="AR2188" s="55"/>
      <c r="AS2188" s="55"/>
      <c r="AT2188" s="55"/>
      <c r="AU2188" s="55"/>
      <c r="AV2188" s="55"/>
      <c r="AW2188" s="55"/>
    </row>
    <row r="2189" spans="27:49" x14ac:dyDescent="0.25">
      <c r="AA2189" s="55"/>
      <c r="AB2189" s="55"/>
      <c r="AC2189" s="55"/>
      <c r="AD2189" s="55"/>
      <c r="AE2189" s="55"/>
      <c r="AH2189" s="55"/>
      <c r="AI2189" s="55"/>
      <c r="AJ2189" s="55"/>
      <c r="AK2189" s="55"/>
      <c r="AL2189" s="55"/>
      <c r="AM2189" s="55"/>
      <c r="AN2189" s="55"/>
      <c r="AO2189" s="55"/>
      <c r="AP2189" s="55"/>
      <c r="AQ2189" s="55"/>
      <c r="AR2189" s="55"/>
      <c r="AS2189" s="55"/>
      <c r="AT2189" s="55"/>
      <c r="AU2189" s="55"/>
      <c r="AV2189" s="55"/>
      <c r="AW2189" s="55"/>
    </row>
    <row r="2190" spans="27:49" x14ac:dyDescent="0.25">
      <c r="AA2190" s="55"/>
      <c r="AB2190" s="55"/>
      <c r="AC2190" s="55"/>
      <c r="AD2190" s="55"/>
      <c r="AE2190" s="55"/>
      <c r="AH2190" s="55"/>
      <c r="AI2190" s="55"/>
      <c r="AJ2190" s="55"/>
      <c r="AK2190" s="55"/>
      <c r="AL2190" s="55"/>
      <c r="AM2190" s="55"/>
      <c r="AN2190" s="55"/>
      <c r="AO2190" s="55"/>
      <c r="AP2190" s="55"/>
      <c r="AQ2190" s="55"/>
      <c r="AR2190" s="55"/>
      <c r="AS2190" s="55"/>
      <c r="AT2190" s="55"/>
      <c r="AU2190" s="55"/>
      <c r="AV2190" s="55"/>
      <c r="AW2190" s="55"/>
    </row>
    <row r="2191" spans="27:49" x14ac:dyDescent="0.25">
      <c r="AA2191" s="55"/>
      <c r="AB2191" s="55"/>
      <c r="AC2191" s="55"/>
      <c r="AD2191" s="55"/>
      <c r="AE2191" s="55"/>
      <c r="AH2191" s="55"/>
      <c r="AI2191" s="55"/>
      <c r="AJ2191" s="55"/>
      <c r="AK2191" s="55"/>
      <c r="AL2191" s="55"/>
      <c r="AM2191" s="55"/>
      <c r="AN2191" s="55"/>
      <c r="AO2191" s="55"/>
      <c r="AP2191" s="55"/>
      <c r="AQ2191" s="55"/>
      <c r="AR2191" s="55"/>
      <c r="AS2191" s="55"/>
      <c r="AT2191" s="55"/>
      <c r="AU2191" s="55"/>
      <c r="AV2191" s="55"/>
      <c r="AW2191" s="55"/>
    </row>
    <row r="2192" spans="27:49" x14ac:dyDescent="0.25">
      <c r="AA2192" s="55"/>
      <c r="AB2192" s="55"/>
      <c r="AC2192" s="55"/>
      <c r="AD2192" s="55"/>
      <c r="AE2192" s="55"/>
      <c r="AH2192" s="55"/>
      <c r="AI2192" s="55"/>
      <c r="AJ2192" s="55"/>
      <c r="AK2192" s="55"/>
      <c r="AL2192" s="55"/>
      <c r="AM2192" s="55"/>
      <c r="AN2192" s="55"/>
      <c r="AO2192" s="55"/>
      <c r="AP2192" s="55"/>
      <c r="AQ2192" s="55"/>
      <c r="AR2192" s="55"/>
      <c r="AS2192" s="55"/>
      <c r="AT2192" s="55"/>
      <c r="AU2192" s="55"/>
      <c r="AV2192" s="55"/>
      <c r="AW2192" s="55"/>
    </row>
    <row r="2193" spans="27:49" x14ac:dyDescent="0.25">
      <c r="AA2193" s="55"/>
      <c r="AB2193" s="55"/>
      <c r="AC2193" s="55"/>
      <c r="AD2193" s="55"/>
      <c r="AE2193" s="55"/>
      <c r="AH2193" s="55"/>
      <c r="AI2193" s="55"/>
      <c r="AJ2193" s="55"/>
      <c r="AK2193" s="55"/>
      <c r="AL2193" s="55"/>
      <c r="AM2193" s="55"/>
      <c r="AN2193" s="55"/>
      <c r="AO2193" s="55"/>
      <c r="AP2193" s="55"/>
      <c r="AQ2193" s="55"/>
      <c r="AR2193" s="55"/>
      <c r="AS2193" s="55"/>
      <c r="AT2193" s="55"/>
      <c r="AU2193" s="55"/>
      <c r="AV2193" s="55"/>
      <c r="AW2193" s="55"/>
    </row>
    <row r="2194" spans="27:49" x14ac:dyDescent="0.25">
      <c r="AA2194" s="55"/>
      <c r="AB2194" s="55"/>
      <c r="AC2194" s="55"/>
      <c r="AD2194" s="55"/>
      <c r="AE2194" s="55"/>
      <c r="AH2194" s="55"/>
      <c r="AI2194" s="55"/>
      <c r="AJ2194" s="55"/>
      <c r="AK2194" s="55"/>
      <c r="AL2194" s="55"/>
      <c r="AM2194" s="55"/>
      <c r="AN2194" s="55"/>
      <c r="AO2194" s="55"/>
      <c r="AP2194" s="55"/>
      <c r="AQ2194" s="55"/>
      <c r="AR2194" s="55"/>
      <c r="AS2194" s="55"/>
      <c r="AT2194" s="55"/>
      <c r="AU2194" s="55"/>
      <c r="AV2194" s="55"/>
      <c r="AW2194" s="55"/>
    </row>
    <row r="2195" spans="27:49" x14ac:dyDescent="0.25">
      <c r="AA2195" s="55"/>
      <c r="AB2195" s="55"/>
      <c r="AC2195" s="55"/>
      <c r="AD2195" s="55"/>
      <c r="AE2195" s="55"/>
      <c r="AH2195" s="55"/>
      <c r="AI2195" s="55"/>
      <c r="AJ2195" s="55"/>
      <c r="AK2195" s="55"/>
      <c r="AL2195" s="55"/>
      <c r="AM2195" s="55"/>
      <c r="AN2195" s="55"/>
      <c r="AO2195" s="55"/>
      <c r="AP2195" s="55"/>
      <c r="AQ2195" s="55"/>
      <c r="AR2195" s="55"/>
      <c r="AS2195" s="55"/>
      <c r="AT2195" s="55"/>
      <c r="AU2195" s="55"/>
      <c r="AV2195" s="55"/>
      <c r="AW2195" s="55"/>
    </row>
    <row r="2196" spans="27:49" x14ac:dyDescent="0.25">
      <c r="AA2196" s="55"/>
      <c r="AB2196" s="55"/>
      <c r="AC2196" s="55"/>
      <c r="AD2196" s="55"/>
      <c r="AE2196" s="55"/>
      <c r="AH2196" s="55"/>
      <c r="AI2196" s="55"/>
      <c r="AJ2196" s="55"/>
      <c r="AK2196" s="55"/>
      <c r="AL2196" s="55"/>
      <c r="AM2196" s="55"/>
      <c r="AN2196" s="55"/>
      <c r="AO2196" s="55"/>
      <c r="AP2196" s="55"/>
      <c r="AQ2196" s="55"/>
      <c r="AR2196" s="55"/>
      <c r="AS2196" s="55"/>
      <c r="AT2196" s="55"/>
      <c r="AU2196" s="55"/>
      <c r="AV2196" s="55"/>
      <c r="AW2196" s="55"/>
    </row>
    <row r="2197" spans="27:49" x14ac:dyDescent="0.25">
      <c r="AA2197" s="55"/>
      <c r="AB2197" s="55"/>
      <c r="AC2197" s="55"/>
      <c r="AD2197" s="55"/>
      <c r="AE2197" s="55"/>
      <c r="AH2197" s="55"/>
      <c r="AI2197" s="55"/>
      <c r="AJ2197" s="55"/>
      <c r="AK2197" s="55"/>
      <c r="AL2197" s="55"/>
      <c r="AM2197" s="55"/>
      <c r="AN2197" s="55"/>
      <c r="AO2197" s="55"/>
      <c r="AP2197" s="55"/>
      <c r="AQ2197" s="55"/>
      <c r="AR2197" s="55"/>
      <c r="AS2197" s="55"/>
      <c r="AT2197" s="55"/>
      <c r="AU2197" s="55"/>
      <c r="AV2197" s="55"/>
      <c r="AW2197" s="55"/>
    </row>
    <row r="2198" spans="27:49" x14ac:dyDescent="0.25">
      <c r="AA2198" s="55"/>
      <c r="AB2198" s="55"/>
      <c r="AC2198" s="55"/>
      <c r="AD2198" s="55"/>
      <c r="AE2198" s="55"/>
      <c r="AH2198" s="55"/>
      <c r="AI2198" s="55"/>
      <c r="AJ2198" s="55"/>
      <c r="AK2198" s="55"/>
      <c r="AL2198" s="55"/>
      <c r="AM2198" s="55"/>
      <c r="AN2198" s="55"/>
      <c r="AO2198" s="55"/>
      <c r="AP2198" s="55"/>
      <c r="AQ2198" s="55"/>
      <c r="AR2198" s="55"/>
      <c r="AS2198" s="55"/>
      <c r="AT2198" s="55"/>
      <c r="AU2198" s="55"/>
      <c r="AV2198" s="55"/>
      <c r="AW2198" s="55"/>
    </row>
    <row r="2199" spans="27:49" x14ac:dyDescent="0.25">
      <c r="AA2199" s="55"/>
      <c r="AB2199" s="55"/>
      <c r="AC2199" s="55"/>
      <c r="AD2199" s="55"/>
      <c r="AE2199" s="55"/>
      <c r="AH2199" s="55"/>
      <c r="AI2199" s="55"/>
      <c r="AJ2199" s="55"/>
      <c r="AK2199" s="55"/>
      <c r="AL2199" s="55"/>
      <c r="AM2199" s="55"/>
      <c r="AN2199" s="55"/>
      <c r="AO2199" s="55"/>
      <c r="AP2199" s="55"/>
      <c r="AQ2199" s="55"/>
      <c r="AR2199" s="55"/>
      <c r="AS2199" s="55"/>
      <c r="AT2199" s="55"/>
      <c r="AU2199" s="55"/>
      <c r="AV2199" s="55"/>
      <c r="AW2199" s="55"/>
    </row>
    <row r="2200" spans="27:49" x14ac:dyDescent="0.25">
      <c r="AA2200" s="55"/>
      <c r="AB2200" s="55"/>
      <c r="AC2200" s="55"/>
      <c r="AD2200" s="55"/>
      <c r="AE2200" s="55"/>
      <c r="AH2200" s="55"/>
      <c r="AI2200" s="55"/>
      <c r="AJ2200" s="55"/>
      <c r="AK2200" s="55"/>
      <c r="AL2200" s="55"/>
      <c r="AM2200" s="55"/>
      <c r="AN2200" s="55"/>
      <c r="AO2200" s="55"/>
      <c r="AP2200" s="55"/>
      <c r="AQ2200" s="55"/>
      <c r="AR2200" s="55"/>
      <c r="AS2200" s="55"/>
      <c r="AT2200" s="55"/>
      <c r="AU2200" s="55"/>
      <c r="AV2200" s="55"/>
      <c r="AW2200" s="55"/>
    </row>
    <row r="2201" spans="27:49" x14ac:dyDescent="0.25">
      <c r="AA2201" s="55"/>
      <c r="AB2201" s="55"/>
      <c r="AC2201" s="55"/>
      <c r="AD2201" s="55"/>
      <c r="AE2201" s="55"/>
      <c r="AH2201" s="55"/>
      <c r="AI2201" s="55"/>
      <c r="AJ2201" s="55"/>
      <c r="AK2201" s="55"/>
      <c r="AL2201" s="55"/>
      <c r="AM2201" s="55"/>
      <c r="AN2201" s="55"/>
      <c r="AO2201" s="55"/>
      <c r="AP2201" s="55"/>
      <c r="AQ2201" s="55"/>
      <c r="AR2201" s="55"/>
      <c r="AS2201" s="55"/>
      <c r="AT2201" s="55"/>
      <c r="AU2201" s="55"/>
      <c r="AV2201" s="55"/>
      <c r="AW2201" s="55"/>
    </row>
    <row r="2202" spans="27:49" x14ac:dyDescent="0.25">
      <c r="AA2202" s="55"/>
      <c r="AB2202" s="55"/>
      <c r="AC2202" s="55"/>
      <c r="AD2202" s="55"/>
      <c r="AE2202" s="55"/>
      <c r="AH2202" s="55"/>
      <c r="AI2202" s="55"/>
      <c r="AJ2202" s="55"/>
      <c r="AK2202" s="55"/>
      <c r="AL2202" s="55"/>
      <c r="AM2202" s="55"/>
      <c r="AN2202" s="55"/>
      <c r="AO2202" s="55"/>
      <c r="AP2202" s="55"/>
      <c r="AQ2202" s="55"/>
      <c r="AR2202" s="55"/>
      <c r="AS2202" s="55"/>
      <c r="AT2202" s="55"/>
      <c r="AU2202" s="55"/>
      <c r="AV2202" s="55"/>
      <c r="AW2202" s="55"/>
    </row>
    <row r="2203" spans="27:49" x14ac:dyDescent="0.25">
      <c r="AA2203" s="55"/>
      <c r="AB2203" s="55"/>
      <c r="AC2203" s="55"/>
      <c r="AD2203" s="55"/>
      <c r="AE2203" s="55"/>
      <c r="AH2203" s="55"/>
      <c r="AI2203" s="55"/>
      <c r="AJ2203" s="55"/>
      <c r="AK2203" s="55"/>
      <c r="AL2203" s="55"/>
      <c r="AM2203" s="55"/>
      <c r="AN2203" s="55"/>
      <c r="AO2203" s="55"/>
      <c r="AP2203" s="55"/>
      <c r="AQ2203" s="55"/>
      <c r="AR2203" s="55"/>
      <c r="AS2203" s="55"/>
      <c r="AT2203" s="55"/>
      <c r="AU2203" s="55"/>
      <c r="AV2203" s="55"/>
      <c r="AW2203" s="55"/>
    </row>
    <row r="2204" spans="27:49" x14ac:dyDescent="0.25">
      <c r="AA2204" s="55"/>
      <c r="AB2204" s="55"/>
      <c r="AC2204" s="55"/>
      <c r="AD2204" s="55"/>
      <c r="AE2204" s="55"/>
      <c r="AH2204" s="55"/>
      <c r="AI2204" s="55"/>
      <c r="AJ2204" s="55"/>
      <c r="AK2204" s="55"/>
      <c r="AL2204" s="55"/>
      <c r="AM2204" s="55"/>
      <c r="AN2204" s="55"/>
      <c r="AO2204" s="55"/>
      <c r="AP2204" s="55"/>
      <c r="AQ2204" s="55"/>
      <c r="AR2204" s="55"/>
      <c r="AS2204" s="55"/>
      <c r="AT2204" s="55"/>
      <c r="AU2204" s="55"/>
      <c r="AV2204" s="55"/>
      <c r="AW2204" s="55"/>
    </row>
    <row r="2205" spans="27:49" x14ac:dyDescent="0.25">
      <c r="AA2205" s="55"/>
      <c r="AB2205" s="55"/>
      <c r="AC2205" s="55"/>
      <c r="AD2205" s="55"/>
      <c r="AE2205" s="55"/>
      <c r="AH2205" s="55"/>
      <c r="AI2205" s="55"/>
      <c r="AJ2205" s="55"/>
      <c r="AK2205" s="55"/>
      <c r="AL2205" s="55"/>
      <c r="AM2205" s="55"/>
      <c r="AN2205" s="55"/>
      <c r="AO2205" s="55"/>
      <c r="AP2205" s="55"/>
      <c r="AQ2205" s="55"/>
      <c r="AR2205" s="55"/>
      <c r="AS2205" s="55"/>
      <c r="AT2205" s="55"/>
      <c r="AU2205" s="55"/>
      <c r="AV2205" s="55"/>
      <c r="AW2205" s="55"/>
    </row>
    <row r="2206" spans="27:49" x14ac:dyDescent="0.25">
      <c r="AA2206" s="55"/>
      <c r="AB2206" s="55"/>
      <c r="AC2206" s="55"/>
      <c r="AD2206" s="55"/>
      <c r="AE2206" s="55"/>
      <c r="AH2206" s="55"/>
      <c r="AI2206" s="55"/>
      <c r="AJ2206" s="55"/>
      <c r="AK2206" s="55"/>
      <c r="AL2206" s="55"/>
      <c r="AM2206" s="55"/>
      <c r="AN2206" s="55"/>
      <c r="AO2206" s="55"/>
      <c r="AP2206" s="55"/>
      <c r="AQ2206" s="55"/>
      <c r="AR2206" s="55"/>
      <c r="AS2206" s="55"/>
      <c r="AT2206" s="55"/>
      <c r="AU2206" s="55"/>
      <c r="AV2206" s="55"/>
      <c r="AW2206" s="55"/>
    </row>
    <row r="2207" spans="27:49" x14ac:dyDescent="0.25">
      <c r="AA2207" s="55"/>
      <c r="AB2207" s="55"/>
      <c r="AC2207" s="55"/>
      <c r="AD2207" s="55"/>
      <c r="AE2207" s="55"/>
      <c r="AH2207" s="55"/>
      <c r="AI2207" s="55"/>
      <c r="AJ2207" s="55"/>
      <c r="AK2207" s="55"/>
      <c r="AL2207" s="55"/>
      <c r="AM2207" s="55"/>
      <c r="AN2207" s="55"/>
      <c r="AO2207" s="55"/>
      <c r="AP2207" s="55"/>
      <c r="AQ2207" s="55"/>
      <c r="AR2207" s="55"/>
      <c r="AS2207" s="55"/>
      <c r="AT2207" s="55"/>
      <c r="AU2207" s="55"/>
      <c r="AV2207" s="55"/>
      <c r="AW2207" s="55"/>
    </row>
    <row r="2208" spans="27:49" x14ac:dyDescent="0.25">
      <c r="AA2208" s="55"/>
      <c r="AB2208" s="55"/>
      <c r="AC2208" s="55"/>
      <c r="AD2208" s="55"/>
      <c r="AE2208" s="55"/>
      <c r="AH2208" s="55"/>
      <c r="AI2208" s="55"/>
      <c r="AJ2208" s="55"/>
      <c r="AK2208" s="55"/>
      <c r="AL2208" s="55"/>
      <c r="AM2208" s="55"/>
      <c r="AN2208" s="55"/>
      <c r="AO2208" s="55"/>
      <c r="AP2208" s="55"/>
      <c r="AQ2208" s="55"/>
      <c r="AR2208" s="55"/>
      <c r="AS2208" s="55"/>
      <c r="AT2208" s="55"/>
      <c r="AU2208" s="55"/>
      <c r="AV2208" s="55"/>
      <c r="AW2208" s="55"/>
    </row>
    <row r="2209" spans="27:49" x14ac:dyDescent="0.25">
      <c r="AA2209" s="55"/>
      <c r="AB2209" s="55"/>
      <c r="AC2209" s="55"/>
      <c r="AD2209" s="55"/>
      <c r="AE2209" s="55"/>
      <c r="AH2209" s="55"/>
      <c r="AI2209" s="55"/>
      <c r="AJ2209" s="55"/>
      <c r="AK2209" s="55"/>
      <c r="AL2209" s="55"/>
      <c r="AM2209" s="55"/>
      <c r="AN2209" s="55"/>
      <c r="AO2209" s="55"/>
      <c r="AP2209" s="55"/>
      <c r="AQ2209" s="55"/>
      <c r="AR2209" s="55"/>
      <c r="AS2209" s="55"/>
      <c r="AT2209" s="55"/>
      <c r="AU2209" s="55"/>
      <c r="AV2209" s="55"/>
      <c r="AW2209" s="55"/>
    </row>
    <row r="2210" spans="27:49" x14ac:dyDescent="0.25">
      <c r="AA2210" s="55"/>
      <c r="AB2210" s="55"/>
      <c r="AC2210" s="55"/>
      <c r="AD2210" s="55"/>
      <c r="AE2210" s="55"/>
      <c r="AH2210" s="55"/>
      <c r="AI2210" s="55"/>
      <c r="AJ2210" s="55"/>
      <c r="AK2210" s="55"/>
      <c r="AL2210" s="55"/>
      <c r="AM2210" s="55"/>
      <c r="AN2210" s="55"/>
      <c r="AO2210" s="55"/>
      <c r="AP2210" s="55"/>
      <c r="AQ2210" s="55"/>
      <c r="AR2210" s="55"/>
      <c r="AS2210" s="55"/>
      <c r="AT2210" s="55"/>
      <c r="AU2210" s="55"/>
      <c r="AV2210" s="55"/>
      <c r="AW2210" s="55"/>
    </row>
    <row r="2211" spans="27:49" x14ac:dyDescent="0.25">
      <c r="AA2211" s="55"/>
      <c r="AB2211" s="55"/>
      <c r="AC2211" s="55"/>
      <c r="AD2211" s="55"/>
      <c r="AE2211" s="55"/>
      <c r="AH2211" s="55"/>
      <c r="AI2211" s="55"/>
      <c r="AJ2211" s="55"/>
      <c r="AK2211" s="55"/>
      <c r="AL2211" s="55"/>
      <c r="AM2211" s="55"/>
      <c r="AN2211" s="55"/>
      <c r="AO2211" s="55"/>
      <c r="AP2211" s="55"/>
      <c r="AQ2211" s="55"/>
      <c r="AR2211" s="55"/>
      <c r="AS2211" s="55"/>
      <c r="AT2211" s="55"/>
      <c r="AU2211" s="55"/>
      <c r="AV2211" s="55"/>
      <c r="AW2211" s="55"/>
    </row>
    <row r="2212" spans="27:49" x14ac:dyDescent="0.25">
      <c r="AA2212" s="55"/>
      <c r="AB2212" s="55"/>
      <c r="AC2212" s="55"/>
      <c r="AD2212" s="55"/>
      <c r="AE2212" s="55"/>
      <c r="AH2212" s="55"/>
      <c r="AI2212" s="55"/>
      <c r="AJ2212" s="55"/>
      <c r="AK2212" s="55"/>
      <c r="AL2212" s="55"/>
      <c r="AM2212" s="55"/>
      <c r="AN2212" s="55"/>
      <c r="AO2212" s="55"/>
      <c r="AP2212" s="55"/>
      <c r="AQ2212" s="55"/>
      <c r="AR2212" s="55"/>
      <c r="AS2212" s="55"/>
      <c r="AT2212" s="55"/>
      <c r="AU2212" s="55"/>
      <c r="AV2212" s="55"/>
      <c r="AW2212" s="55"/>
    </row>
    <row r="2213" spans="27:49" x14ac:dyDescent="0.25">
      <c r="AA2213" s="55"/>
      <c r="AB2213" s="55"/>
      <c r="AC2213" s="55"/>
      <c r="AD2213" s="55"/>
      <c r="AE2213" s="55"/>
      <c r="AH2213" s="55"/>
      <c r="AI2213" s="55"/>
      <c r="AJ2213" s="55"/>
      <c r="AK2213" s="55"/>
      <c r="AL2213" s="55"/>
      <c r="AM2213" s="55"/>
      <c r="AN2213" s="55"/>
      <c r="AO2213" s="55"/>
      <c r="AP2213" s="55"/>
      <c r="AQ2213" s="55"/>
      <c r="AR2213" s="55"/>
      <c r="AS2213" s="55"/>
      <c r="AT2213" s="55"/>
      <c r="AU2213" s="55"/>
      <c r="AV2213" s="55"/>
      <c r="AW2213" s="55"/>
    </row>
    <row r="2214" spans="27:49" x14ac:dyDescent="0.25">
      <c r="AA2214" s="55"/>
      <c r="AB2214" s="55"/>
      <c r="AC2214" s="55"/>
      <c r="AD2214" s="55"/>
      <c r="AE2214" s="55"/>
      <c r="AH2214" s="55"/>
      <c r="AI2214" s="55"/>
      <c r="AJ2214" s="55"/>
      <c r="AK2214" s="55"/>
      <c r="AL2214" s="55"/>
      <c r="AM2214" s="55"/>
      <c r="AN2214" s="55"/>
      <c r="AO2214" s="55"/>
      <c r="AP2214" s="55"/>
      <c r="AQ2214" s="55"/>
      <c r="AR2214" s="55"/>
      <c r="AS2214" s="55"/>
      <c r="AT2214" s="55"/>
      <c r="AU2214" s="55"/>
      <c r="AV2214" s="55"/>
      <c r="AW2214" s="55"/>
    </row>
    <row r="2215" spans="27:49" x14ac:dyDescent="0.25">
      <c r="AA2215" s="55"/>
      <c r="AB2215" s="55"/>
      <c r="AC2215" s="55"/>
      <c r="AD2215" s="55"/>
      <c r="AE2215" s="55"/>
      <c r="AH2215" s="55"/>
      <c r="AI2215" s="55"/>
      <c r="AJ2215" s="55"/>
      <c r="AK2215" s="55"/>
      <c r="AL2215" s="55"/>
      <c r="AM2215" s="55"/>
      <c r="AN2215" s="55"/>
      <c r="AO2215" s="55"/>
      <c r="AP2215" s="55"/>
      <c r="AQ2215" s="55"/>
      <c r="AR2215" s="55"/>
      <c r="AS2215" s="55"/>
      <c r="AT2215" s="55"/>
      <c r="AU2215" s="55"/>
      <c r="AV2215" s="55"/>
      <c r="AW2215" s="55"/>
    </row>
    <row r="2216" spans="27:49" x14ac:dyDescent="0.25">
      <c r="AA2216" s="55"/>
      <c r="AB2216" s="55"/>
      <c r="AC2216" s="55"/>
      <c r="AD2216" s="55"/>
      <c r="AE2216" s="55"/>
      <c r="AH2216" s="55"/>
      <c r="AI2216" s="55"/>
      <c r="AJ2216" s="55"/>
      <c r="AK2216" s="55"/>
      <c r="AL2216" s="55"/>
      <c r="AM2216" s="55"/>
      <c r="AN2216" s="55"/>
      <c r="AO2216" s="55"/>
      <c r="AP2216" s="55"/>
      <c r="AQ2216" s="55"/>
      <c r="AR2216" s="55"/>
      <c r="AS2216" s="55"/>
      <c r="AT2216" s="55"/>
      <c r="AU2216" s="55"/>
      <c r="AV2216" s="55"/>
      <c r="AW2216" s="55"/>
    </row>
    <row r="2217" spans="27:49" x14ac:dyDescent="0.25">
      <c r="AA2217" s="55"/>
      <c r="AB2217" s="55"/>
      <c r="AC2217" s="55"/>
      <c r="AD2217" s="55"/>
      <c r="AE2217" s="55"/>
      <c r="AH2217" s="55"/>
      <c r="AI2217" s="55"/>
      <c r="AJ2217" s="55"/>
      <c r="AK2217" s="55"/>
      <c r="AL2217" s="55"/>
      <c r="AM2217" s="55"/>
      <c r="AN2217" s="55"/>
      <c r="AO2217" s="55"/>
      <c r="AP2217" s="55"/>
      <c r="AQ2217" s="55"/>
      <c r="AR2217" s="55"/>
      <c r="AS2217" s="55"/>
      <c r="AT2217" s="55"/>
      <c r="AU2217" s="55"/>
      <c r="AV2217" s="55"/>
      <c r="AW2217" s="55"/>
    </row>
    <row r="2218" spans="27:49" x14ac:dyDescent="0.25">
      <c r="AA2218" s="55"/>
      <c r="AB2218" s="55"/>
      <c r="AC2218" s="55"/>
      <c r="AD2218" s="55"/>
      <c r="AE2218" s="55"/>
      <c r="AH2218" s="55"/>
      <c r="AI2218" s="55"/>
      <c r="AJ2218" s="55"/>
      <c r="AK2218" s="55"/>
      <c r="AL2218" s="55"/>
      <c r="AM2218" s="55"/>
      <c r="AN2218" s="55"/>
      <c r="AO2218" s="55"/>
      <c r="AP2218" s="55"/>
      <c r="AQ2218" s="55"/>
      <c r="AR2218" s="55"/>
      <c r="AS2218" s="55"/>
      <c r="AT2218" s="55"/>
      <c r="AU2218" s="55"/>
      <c r="AV2218" s="55"/>
      <c r="AW2218" s="55"/>
    </row>
    <row r="2219" spans="27:49" x14ac:dyDescent="0.25">
      <c r="AA2219" s="55"/>
      <c r="AB2219" s="55"/>
      <c r="AC2219" s="55"/>
      <c r="AD2219" s="55"/>
      <c r="AE2219" s="55"/>
      <c r="AH2219" s="55"/>
      <c r="AI2219" s="55"/>
      <c r="AJ2219" s="55"/>
      <c r="AK2219" s="55"/>
      <c r="AL2219" s="55"/>
      <c r="AM2219" s="55"/>
      <c r="AN2219" s="55"/>
      <c r="AO2219" s="55"/>
      <c r="AP2219" s="55"/>
      <c r="AQ2219" s="55"/>
      <c r="AR2219" s="55"/>
      <c r="AS2219" s="55"/>
      <c r="AT2219" s="55"/>
      <c r="AU2219" s="55"/>
      <c r="AV2219" s="55"/>
      <c r="AW2219" s="55"/>
    </row>
    <row r="2220" spans="27:49" x14ac:dyDescent="0.25">
      <c r="AA2220" s="55"/>
      <c r="AB2220" s="55"/>
      <c r="AC2220" s="55"/>
      <c r="AD2220" s="55"/>
      <c r="AE2220" s="55"/>
      <c r="AH2220" s="55"/>
      <c r="AI2220" s="55"/>
      <c r="AJ2220" s="55"/>
      <c r="AK2220" s="55"/>
      <c r="AL2220" s="55"/>
      <c r="AM2220" s="55"/>
      <c r="AN2220" s="55"/>
      <c r="AO2220" s="55"/>
      <c r="AP2220" s="55"/>
      <c r="AQ2220" s="55"/>
      <c r="AR2220" s="55"/>
      <c r="AS2220" s="55"/>
      <c r="AT2220" s="55"/>
      <c r="AU2220" s="55"/>
      <c r="AV2220" s="55"/>
      <c r="AW2220" s="55"/>
    </row>
    <row r="2221" spans="27:49" x14ac:dyDescent="0.25">
      <c r="AA2221" s="55"/>
      <c r="AB2221" s="55"/>
      <c r="AC2221" s="55"/>
      <c r="AD2221" s="55"/>
      <c r="AE2221" s="55"/>
      <c r="AH2221" s="55"/>
      <c r="AI2221" s="55"/>
      <c r="AJ2221" s="55"/>
      <c r="AK2221" s="55"/>
      <c r="AL2221" s="55"/>
      <c r="AM2221" s="55"/>
      <c r="AN2221" s="55"/>
      <c r="AO2221" s="55"/>
      <c r="AP2221" s="55"/>
      <c r="AQ2221" s="55"/>
      <c r="AR2221" s="55"/>
      <c r="AS2221" s="55"/>
      <c r="AT2221" s="55"/>
      <c r="AU2221" s="55"/>
      <c r="AV2221" s="55"/>
      <c r="AW2221" s="55"/>
    </row>
    <row r="2222" spans="27:49" x14ac:dyDescent="0.25">
      <c r="AA2222" s="55"/>
      <c r="AB2222" s="55"/>
      <c r="AC2222" s="55"/>
      <c r="AD2222" s="55"/>
      <c r="AE2222" s="55"/>
      <c r="AH2222" s="55"/>
      <c r="AI2222" s="55"/>
      <c r="AJ2222" s="55"/>
      <c r="AK2222" s="55"/>
      <c r="AL2222" s="55"/>
      <c r="AM2222" s="55"/>
      <c r="AN2222" s="55"/>
      <c r="AO2222" s="55"/>
      <c r="AP2222" s="55"/>
      <c r="AQ2222" s="55"/>
      <c r="AR2222" s="55"/>
      <c r="AS2222" s="55"/>
      <c r="AT2222" s="55"/>
      <c r="AU2222" s="55"/>
      <c r="AV2222" s="55"/>
      <c r="AW2222" s="55"/>
    </row>
    <row r="2223" spans="27:49" x14ac:dyDescent="0.25">
      <c r="AA2223" s="55"/>
      <c r="AB2223" s="55"/>
      <c r="AC2223" s="55"/>
      <c r="AD2223" s="55"/>
      <c r="AE2223" s="55"/>
      <c r="AH2223" s="55"/>
      <c r="AI2223" s="55"/>
      <c r="AJ2223" s="55"/>
      <c r="AK2223" s="55"/>
      <c r="AL2223" s="55"/>
      <c r="AM2223" s="55"/>
      <c r="AN2223" s="55"/>
      <c r="AO2223" s="55"/>
      <c r="AP2223" s="55"/>
      <c r="AQ2223" s="55"/>
      <c r="AR2223" s="55"/>
      <c r="AS2223" s="55"/>
      <c r="AT2223" s="55"/>
      <c r="AU2223" s="55"/>
      <c r="AV2223" s="55"/>
      <c r="AW2223" s="55"/>
    </row>
    <row r="2224" spans="27:49" x14ac:dyDescent="0.25">
      <c r="AA2224" s="55"/>
      <c r="AB2224" s="55"/>
      <c r="AC2224" s="55"/>
      <c r="AD2224" s="55"/>
      <c r="AE2224" s="55"/>
      <c r="AH2224" s="55"/>
      <c r="AI2224" s="55"/>
      <c r="AJ2224" s="55"/>
      <c r="AK2224" s="55"/>
      <c r="AL2224" s="55"/>
      <c r="AM2224" s="55"/>
      <c r="AN2224" s="55"/>
      <c r="AO2224" s="55"/>
      <c r="AP2224" s="55"/>
      <c r="AQ2224" s="55"/>
      <c r="AR2224" s="55"/>
      <c r="AS2224" s="55"/>
      <c r="AT2224" s="55"/>
      <c r="AU2224" s="55"/>
      <c r="AV2224" s="55"/>
      <c r="AW2224" s="55"/>
    </row>
    <row r="2225" spans="27:49" x14ac:dyDescent="0.25">
      <c r="AA2225" s="55"/>
      <c r="AB2225" s="55"/>
      <c r="AC2225" s="55"/>
      <c r="AD2225" s="55"/>
      <c r="AE2225" s="55"/>
      <c r="AH2225" s="55"/>
      <c r="AI2225" s="55"/>
      <c r="AJ2225" s="55"/>
      <c r="AK2225" s="55"/>
      <c r="AL2225" s="55"/>
      <c r="AM2225" s="55"/>
      <c r="AN2225" s="55"/>
      <c r="AO2225" s="55"/>
      <c r="AP2225" s="55"/>
      <c r="AQ2225" s="55"/>
      <c r="AR2225" s="55"/>
      <c r="AS2225" s="55"/>
      <c r="AT2225" s="55"/>
      <c r="AU2225" s="55"/>
      <c r="AV2225" s="55"/>
      <c r="AW2225" s="55"/>
    </row>
    <row r="2226" spans="27:49" x14ac:dyDescent="0.25">
      <c r="AA2226" s="55"/>
      <c r="AB2226" s="55"/>
      <c r="AC2226" s="55"/>
      <c r="AD2226" s="55"/>
      <c r="AE2226" s="55"/>
      <c r="AH2226" s="55"/>
      <c r="AI2226" s="55"/>
      <c r="AJ2226" s="55"/>
      <c r="AK2226" s="55"/>
      <c r="AL2226" s="55"/>
      <c r="AM2226" s="55"/>
      <c r="AN2226" s="55"/>
      <c r="AO2226" s="55"/>
      <c r="AP2226" s="55"/>
      <c r="AQ2226" s="55"/>
      <c r="AR2226" s="55"/>
      <c r="AS2226" s="55"/>
      <c r="AT2226" s="55"/>
      <c r="AU2226" s="55"/>
      <c r="AV2226" s="55"/>
      <c r="AW2226" s="55"/>
    </row>
    <row r="2227" spans="27:49" x14ac:dyDescent="0.25">
      <c r="AA2227" s="55"/>
      <c r="AB2227" s="55"/>
      <c r="AC2227" s="55"/>
      <c r="AD2227" s="55"/>
      <c r="AE2227" s="55"/>
      <c r="AH2227" s="55"/>
      <c r="AI2227" s="55"/>
      <c r="AJ2227" s="55"/>
      <c r="AK2227" s="55"/>
      <c r="AL2227" s="55"/>
      <c r="AM2227" s="55"/>
      <c r="AN2227" s="55"/>
      <c r="AO2227" s="55"/>
      <c r="AP2227" s="55"/>
      <c r="AQ2227" s="55"/>
      <c r="AR2227" s="55"/>
      <c r="AS2227" s="55"/>
      <c r="AT2227" s="55"/>
      <c r="AU2227" s="55"/>
      <c r="AV2227" s="55"/>
      <c r="AW2227" s="55"/>
    </row>
    <row r="2228" spans="27:49" x14ac:dyDescent="0.25">
      <c r="AA2228" s="55"/>
      <c r="AB2228" s="55"/>
      <c r="AC2228" s="55"/>
      <c r="AD2228" s="55"/>
      <c r="AE2228" s="55"/>
      <c r="AH2228" s="55"/>
      <c r="AI2228" s="55"/>
      <c r="AJ2228" s="55"/>
      <c r="AK2228" s="55"/>
      <c r="AL2228" s="55"/>
      <c r="AM2228" s="55"/>
      <c r="AN2228" s="55"/>
      <c r="AO2228" s="55"/>
      <c r="AP2228" s="55"/>
      <c r="AQ2228" s="55"/>
      <c r="AR2228" s="55"/>
      <c r="AS2228" s="55"/>
      <c r="AT2228" s="55"/>
      <c r="AU2228" s="55"/>
      <c r="AV2228" s="55"/>
      <c r="AW2228" s="55"/>
    </row>
    <row r="2229" spans="27:49" x14ac:dyDescent="0.25">
      <c r="AA2229" s="55"/>
      <c r="AB2229" s="55"/>
      <c r="AC2229" s="55"/>
      <c r="AD2229" s="55"/>
      <c r="AE2229" s="55"/>
      <c r="AH2229" s="55"/>
      <c r="AI2229" s="55"/>
      <c r="AJ2229" s="55"/>
      <c r="AK2229" s="55"/>
      <c r="AL2229" s="55"/>
      <c r="AM2229" s="55"/>
      <c r="AN2229" s="55"/>
      <c r="AO2229" s="55"/>
      <c r="AP2229" s="55"/>
      <c r="AQ2229" s="55"/>
      <c r="AR2229" s="55"/>
      <c r="AS2229" s="55"/>
      <c r="AT2229" s="55"/>
      <c r="AU2229" s="55"/>
      <c r="AV2229" s="55"/>
      <c r="AW2229" s="55"/>
    </row>
    <row r="2230" spans="27:49" x14ac:dyDescent="0.25">
      <c r="AA2230" s="55"/>
      <c r="AB2230" s="55"/>
      <c r="AC2230" s="55"/>
      <c r="AD2230" s="55"/>
      <c r="AE2230" s="55"/>
      <c r="AH2230" s="55"/>
      <c r="AI2230" s="55"/>
      <c r="AJ2230" s="55"/>
      <c r="AK2230" s="55"/>
      <c r="AL2230" s="55"/>
      <c r="AM2230" s="55"/>
      <c r="AN2230" s="55"/>
      <c r="AO2230" s="55"/>
      <c r="AP2230" s="55"/>
      <c r="AQ2230" s="55"/>
      <c r="AR2230" s="55"/>
      <c r="AS2230" s="55"/>
      <c r="AT2230" s="55"/>
      <c r="AU2230" s="55"/>
      <c r="AV2230" s="55"/>
      <c r="AW2230" s="55"/>
    </row>
    <row r="2231" spans="27:49" x14ac:dyDescent="0.25">
      <c r="AA2231" s="55"/>
      <c r="AB2231" s="55"/>
      <c r="AC2231" s="55"/>
      <c r="AD2231" s="55"/>
      <c r="AE2231" s="55"/>
      <c r="AH2231" s="55"/>
      <c r="AI2231" s="55"/>
      <c r="AJ2231" s="55"/>
      <c r="AK2231" s="55"/>
      <c r="AL2231" s="55"/>
      <c r="AM2231" s="55"/>
      <c r="AN2231" s="55"/>
      <c r="AO2231" s="55"/>
      <c r="AP2231" s="55"/>
      <c r="AQ2231" s="55"/>
      <c r="AR2231" s="55"/>
      <c r="AS2231" s="55"/>
      <c r="AT2231" s="55"/>
      <c r="AU2231" s="55"/>
      <c r="AV2231" s="55"/>
      <c r="AW2231" s="55"/>
    </row>
    <row r="2232" spans="27:49" x14ac:dyDescent="0.25">
      <c r="AA2232" s="55"/>
      <c r="AB2232" s="55"/>
      <c r="AC2232" s="55"/>
      <c r="AD2232" s="55"/>
      <c r="AE2232" s="55"/>
      <c r="AH2232" s="55"/>
      <c r="AI2232" s="55"/>
      <c r="AJ2232" s="55"/>
      <c r="AK2232" s="55"/>
      <c r="AL2232" s="55"/>
      <c r="AM2232" s="55"/>
      <c r="AN2232" s="55"/>
      <c r="AO2232" s="55"/>
      <c r="AP2232" s="55"/>
      <c r="AQ2232" s="55"/>
      <c r="AR2232" s="55"/>
      <c r="AS2232" s="55"/>
      <c r="AT2232" s="55"/>
      <c r="AU2232" s="55"/>
      <c r="AV2232" s="55"/>
      <c r="AW2232" s="55"/>
    </row>
    <row r="2233" spans="27:49" x14ac:dyDescent="0.25">
      <c r="AA2233" s="55"/>
      <c r="AB2233" s="55"/>
      <c r="AC2233" s="55"/>
      <c r="AD2233" s="55"/>
      <c r="AE2233" s="55"/>
      <c r="AH2233" s="55"/>
      <c r="AI2233" s="55"/>
      <c r="AJ2233" s="55"/>
      <c r="AK2233" s="55"/>
      <c r="AL2233" s="55"/>
      <c r="AM2233" s="55"/>
      <c r="AN2233" s="55"/>
      <c r="AO2233" s="55"/>
      <c r="AP2233" s="55"/>
      <c r="AQ2233" s="55"/>
      <c r="AR2233" s="55"/>
      <c r="AS2233" s="55"/>
      <c r="AT2233" s="55"/>
      <c r="AU2233" s="55"/>
      <c r="AV2233" s="55"/>
      <c r="AW2233" s="55"/>
    </row>
    <row r="2234" spans="27:49" x14ac:dyDescent="0.25">
      <c r="AA2234" s="55"/>
      <c r="AB2234" s="55"/>
      <c r="AC2234" s="55"/>
      <c r="AD2234" s="55"/>
      <c r="AE2234" s="55"/>
      <c r="AH2234" s="55"/>
      <c r="AI2234" s="55"/>
      <c r="AJ2234" s="55"/>
      <c r="AK2234" s="55"/>
      <c r="AL2234" s="55"/>
      <c r="AM2234" s="55"/>
      <c r="AN2234" s="55"/>
      <c r="AO2234" s="55"/>
      <c r="AP2234" s="55"/>
      <c r="AQ2234" s="55"/>
      <c r="AR2234" s="55"/>
      <c r="AS2234" s="55"/>
      <c r="AT2234" s="55"/>
      <c r="AU2234" s="55"/>
      <c r="AV2234" s="55"/>
      <c r="AW2234" s="55"/>
    </row>
    <row r="2235" spans="27:49" x14ac:dyDescent="0.25">
      <c r="AA2235" s="55"/>
      <c r="AB2235" s="55"/>
      <c r="AC2235" s="55"/>
      <c r="AD2235" s="55"/>
      <c r="AE2235" s="55"/>
      <c r="AH2235" s="55"/>
      <c r="AI2235" s="55"/>
      <c r="AJ2235" s="55"/>
      <c r="AK2235" s="55"/>
      <c r="AL2235" s="55"/>
      <c r="AM2235" s="55"/>
      <c r="AN2235" s="55"/>
      <c r="AO2235" s="55"/>
      <c r="AP2235" s="55"/>
      <c r="AQ2235" s="55"/>
      <c r="AR2235" s="55"/>
      <c r="AS2235" s="55"/>
      <c r="AT2235" s="55"/>
      <c r="AU2235" s="55"/>
      <c r="AV2235" s="55"/>
      <c r="AW2235" s="55"/>
    </row>
    <row r="2236" spans="27:49" x14ac:dyDescent="0.25">
      <c r="AA2236" s="55"/>
      <c r="AB2236" s="55"/>
      <c r="AC2236" s="55"/>
      <c r="AD2236" s="55"/>
      <c r="AE2236" s="55"/>
      <c r="AH2236" s="55"/>
      <c r="AI2236" s="55"/>
      <c r="AJ2236" s="55"/>
      <c r="AK2236" s="55"/>
      <c r="AL2236" s="55"/>
      <c r="AM2236" s="55"/>
      <c r="AN2236" s="55"/>
      <c r="AO2236" s="55"/>
      <c r="AP2236" s="55"/>
      <c r="AQ2236" s="55"/>
      <c r="AR2236" s="55"/>
      <c r="AS2236" s="55"/>
      <c r="AT2236" s="55"/>
      <c r="AU2236" s="55"/>
      <c r="AV2236" s="55"/>
      <c r="AW2236" s="55"/>
    </row>
    <row r="2237" spans="27:49" x14ac:dyDescent="0.25">
      <c r="AA2237" s="55"/>
      <c r="AB2237" s="55"/>
      <c r="AC2237" s="55"/>
      <c r="AD2237" s="55"/>
      <c r="AE2237" s="55"/>
      <c r="AH2237" s="55"/>
      <c r="AI2237" s="55"/>
      <c r="AJ2237" s="55"/>
      <c r="AK2237" s="55"/>
      <c r="AL2237" s="55"/>
      <c r="AM2237" s="55"/>
      <c r="AN2237" s="55"/>
      <c r="AO2237" s="55"/>
      <c r="AP2237" s="55"/>
      <c r="AQ2237" s="55"/>
      <c r="AR2237" s="55"/>
      <c r="AS2237" s="55"/>
      <c r="AT2237" s="55"/>
      <c r="AU2237" s="55"/>
      <c r="AV2237" s="55"/>
      <c r="AW2237" s="55"/>
    </row>
    <row r="2238" spans="27:49" x14ac:dyDescent="0.25">
      <c r="AA2238" s="55"/>
      <c r="AB2238" s="55"/>
      <c r="AC2238" s="55"/>
      <c r="AD2238" s="55"/>
      <c r="AE2238" s="55"/>
      <c r="AH2238" s="55"/>
      <c r="AI2238" s="55"/>
      <c r="AJ2238" s="55"/>
      <c r="AK2238" s="55"/>
      <c r="AL2238" s="55"/>
      <c r="AM2238" s="55"/>
      <c r="AN2238" s="55"/>
      <c r="AO2238" s="55"/>
      <c r="AP2238" s="55"/>
      <c r="AQ2238" s="55"/>
      <c r="AR2238" s="55"/>
      <c r="AS2238" s="55"/>
      <c r="AT2238" s="55"/>
      <c r="AU2238" s="55"/>
      <c r="AV2238" s="55"/>
      <c r="AW2238" s="55"/>
    </row>
    <row r="2239" spans="27:49" x14ac:dyDescent="0.25">
      <c r="AA2239" s="55"/>
      <c r="AB2239" s="55"/>
      <c r="AC2239" s="55"/>
      <c r="AD2239" s="55"/>
      <c r="AE2239" s="55"/>
      <c r="AH2239" s="55"/>
      <c r="AI2239" s="55"/>
      <c r="AJ2239" s="55"/>
      <c r="AK2239" s="55"/>
      <c r="AL2239" s="55"/>
      <c r="AM2239" s="55"/>
      <c r="AN2239" s="55"/>
      <c r="AO2239" s="55"/>
      <c r="AP2239" s="55"/>
      <c r="AQ2239" s="55"/>
      <c r="AR2239" s="55"/>
      <c r="AS2239" s="55"/>
      <c r="AT2239" s="55"/>
      <c r="AU2239" s="55"/>
      <c r="AV2239" s="55"/>
      <c r="AW2239" s="55"/>
    </row>
    <row r="2240" spans="27:49" x14ac:dyDescent="0.25">
      <c r="AA2240" s="55"/>
      <c r="AB2240" s="55"/>
      <c r="AC2240" s="55"/>
      <c r="AD2240" s="55"/>
      <c r="AE2240" s="55"/>
      <c r="AH2240" s="55"/>
      <c r="AI2240" s="55"/>
      <c r="AJ2240" s="55"/>
      <c r="AK2240" s="55"/>
      <c r="AL2240" s="55"/>
      <c r="AM2240" s="55"/>
      <c r="AN2240" s="55"/>
      <c r="AO2240" s="55"/>
      <c r="AP2240" s="55"/>
      <c r="AQ2240" s="55"/>
      <c r="AR2240" s="55"/>
      <c r="AS2240" s="55"/>
      <c r="AT2240" s="55"/>
      <c r="AU2240" s="55"/>
      <c r="AV2240" s="55"/>
      <c r="AW2240" s="55"/>
    </row>
    <row r="2241" spans="27:49" x14ac:dyDescent="0.25">
      <c r="AA2241" s="55"/>
      <c r="AB2241" s="55"/>
      <c r="AC2241" s="55"/>
      <c r="AD2241" s="55"/>
      <c r="AE2241" s="55"/>
      <c r="AH2241" s="55"/>
      <c r="AI2241" s="55"/>
      <c r="AJ2241" s="55"/>
      <c r="AK2241" s="55"/>
      <c r="AL2241" s="55"/>
      <c r="AM2241" s="55"/>
      <c r="AN2241" s="55"/>
      <c r="AO2241" s="55"/>
      <c r="AP2241" s="55"/>
      <c r="AQ2241" s="55"/>
      <c r="AR2241" s="55"/>
      <c r="AS2241" s="55"/>
      <c r="AT2241" s="55"/>
      <c r="AU2241" s="55"/>
      <c r="AV2241" s="55"/>
      <c r="AW2241" s="55"/>
    </row>
    <row r="2242" spans="27:49" x14ac:dyDescent="0.25">
      <c r="AA2242" s="55"/>
      <c r="AB2242" s="55"/>
      <c r="AC2242" s="55"/>
      <c r="AD2242" s="55"/>
      <c r="AE2242" s="55"/>
      <c r="AH2242" s="55"/>
      <c r="AI2242" s="55"/>
      <c r="AJ2242" s="55"/>
      <c r="AK2242" s="55"/>
      <c r="AL2242" s="55"/>
      <c r="AM2242" s="55"/>
      <c r="AN2242" s="55"/>
      <c r="AO2242" s="55"/>
      <c r="AP2242" s="55"/>
      <c r="AQ2242" s="55"/>
      <c r="AR2242" s="55"/>
      <c r="AS2242" s="55"/>
      <c r="AT2242" s="55"/>
      <c r="AU2242" s="55"/>
      <c r="AV2242" s="55"/>
      <c r="AW2242" s="55"/>
    </row>
    <row r="2243" spans="27:49" x14ac:dyDescent="0.25">
      <c r="AA2243" s="55"/>
      <c r="AB2243" s="55"/>
      <c r="AC2243" s="55"/>
      <c r="AD2243" s="55"/>
      <c r="AE2243" s="55"/>
      <c r="AH2243" s="55"/>
      <c r="AI2243" s="55"/>
      <c r="AJ2243" s="55"/>
      <c r="AK2243" s="55"/>
      <c r="AL2243" s="55"/>
      <c r="AM2243" s="55"/>
      <c r="AN2243" s="55"/>
      <c r="AO2243" s="55"/>
      <c r="AP2243" s="55"/>
      <c r="AQ2243" s="55"/>
      <c r="AR2243" s="55"/>
      <c r="AS2243" s="55"/>
      <c r="AT2243" s="55"/>
      <c r="AU2243" s="55"/>
      <c r="AV2243" s="55"/>
      <c r="AW2243" s="55"/>
    </row>
    <row r="2244" spans="27:49" x14ac:dyDescent="0.25">
      <c r="AA2244" s="55"/>
      <c r="AB2244" s="55"/>
      <c r="AC2244" s="55"/>
      <c r="AD2244" s="55"/>
      <c r="AE2244" s="55"/>
      <c r="AH2244" s="55"/>
      <c r="AI2244" s="55"/>
      <c r="AJ2244" s="55"/>
      <c r="AK2244" s="55"/>
      <c r="AL2244" s="55"/>
      <c r="AM2244" s="55"/>
      <c r="AN2244" s="55"/>
      <c r="AO2244" s="55"/>
      <c r="AP2244" s="55"/>
      <c r="AQ2244" s="55"/>
      <c r="AR2244" s="55"/>
      <c r="AS2244" s="55"/>
      <c r="AT2244" s="55"/>
      <c r="AU2244" s="55"/>
      <c r="AV2244" s="55"/>
      <c r="AW2244" s="55"/>
    </row>
    <row r="2245" spans="27:49" x14ac:dyDescent="0.25">
      <c r="AA2245" s="55"/>
      <c r="AB2245" s="55"/>
      <c r="AC2245" s="55"/>
      <c r="AD2245" s="55"/>
      <c r="AE2245" s="55"/>
      <c r="AH2245" s="55"/>
      <c r="AI2245" s="55"/>
      <c r="AJ2245" s="55"/>
      <c r="AK2245" s="55"/>
      <c r="AL2245" s="55"/>
      <c r="AM2245" s="55"/>
      <c r="AN2245" s="55"/>
      <c r="AO2245" s="55"/>
      <c r="AP2245" s="55"/>
      <c r="AQ2245" s="55"/>
      <c r="AR2245" s="55"/>
      <c r="AS2245" s="55"/>
      <c r="AT2245" s="55"/>
      <c r="AU2245" s="55"/>
      <c r="AV2245" s="55"/>
      <c r="AW2245" s="55"/>
    </row>
    <row r="2246" spans="27:49" x14ac:dyDescent="0.25">
      <c r="AA2246" s="55"/>
      <c r="AB2246" s="55"/>
      <c r="AC2246" s="55"/>
      <c r="AD2246" s="55"/>
      <c r="AE2246" s="55"/>
      <c r="AH2246" s="55"/>
      <c r="AI2246" s="55"/>
      <c r="AJ2246" s="55"/>
      <c r="AK2246" s="55"/>
      <c r="AL2246" s="55"/>
      <c r="AM2246" s="55"/>
      <c r="AN2246" s="55"/>
      <c r="AO2246" s="55"/>
      <c r="AP2246" s="55"/>
      <c r="AQ2246" s="55"/>
      <c r="AR2246" s="55"/>
      <c r="AS2246" s="55"/>
      <c r="AT2246" s="55"/>
      <c r="AU2246" s="55"/>
      <c r="AV2246" s="55"/>
      <c r="AW2246" s="55"/>
    </row>
    <row r="2247" spans="27:49" x14ac:dyDescent="0.25">
      <c r="AA2247" s="55"/>
      <c r="AB2247" s="55"/>
      <c r="AC2247" s="55"/>
      <c r="AD2247" s="55"/>
      <c r="AE2247" s="55"/>
      <c r="AH2247" s="55"/>
      <c r="AI2247" s="55"/>
      <c r="AJ2247" s="55"/>
      <c r="AK2247" s="55"/>
      <c r="AL2247" s="55"/>
      <c r="AM2247" s="55"/>
      <c r="AN2247" s="55"/>
      <c r="AO2247" s="55"/>
      <c r="AP2247" s="55"/>
      <c r="AQ2247" s="55"/>
      <c r="AR2247" s="55"/>
      <c r="AS2247" s="55"/>
      <c r="AT2247" s="55"/>
      <c r="AU2247" s="55"/>
      <c r="AV2247" s="55"/>
      <c r="AW2247" s="55"/>
    </row>
    <row r="2248" spans="27:49" x14ac:dyDescent="0.25">
      <c r="AA2248" s="55"/>
      <c r="AB2248" s="55"/>
      <c r="AC2248" s="55"/>
      <c r="AD2248" s="55"/>
      <c r="AE2248" s="55"/>
      <c r="AH2248" s="55"/>
      <c r="AI2248" s="55"/>
      <c r="AJ2248" s="55"/>
      <c r="AK2248" s="55"/>
      <c r="AL2248" s="55"/>
      <c r="AM2248" s="55"/>
      <c r="AN2248" s="55"/>
      <c r="AO2248" s="55"/>
      <c r="AP2248" s="55"/>
      <c r="AQ2248" s="55"/>
      <c r="AR2248" s="55"/>
      <c r="AS2248" s="55"/>
      <c r="AT2248" s="55"/>
      <c r="AU2248" s="55"/>
      <c r="AV2248" s="55"/>
      <c r="AW2248" s="55"/>
    </row>
    <row r="2249" spans="27:49" x14ac:dyDescent="0.25">
      <c r="AA2249" s="55"/>
      <c r="AB2249" s="55"/>
      <c r="AC2249" s="55"/>
      <c r="AD2249" s="55"/>
      <c r="AE2249" s="55"/>
      <c r="AH2249" s="55"/>
      <c r="AI2249" s="55"/>
      <c r="AJ2249" s="55"/>
      <c r="AK2249" s="55"/>
      <c r="AL2249" s="55"/>
      <c r="AM2249" s="55"/>
      <c r="AN2249" s="55"/>
      <c r="AO2249" s="55"/>
      <c r="AP2249" s="55"/>
      <c r="AQ2249" s="55"/>
      <c r="AR2249" s="55"/>
      <c r="AS2249" s="55"/>
      <c r="AT2249" s="55"/>
      <c r="AU2249" s="55"/>
      <c r="AV2249" s="55"/>
      <c r="AW2249" s="55"/>
    </row>
    <row r="2250" spans="27:49" x14ac:dyDescent="0.25">
      <c r="AA2250" s="55"/>
      <c r="AB2250" s="55"/>
      <c r="AC2250" s="55"/>
      <c r="AD2250" s="55"/>
      <c r="AE2250" s="55"/>
      <c r="AH2250" s="55"/>
      <c r="AI2250" s="55"/>
      <c r="AJ2250" s="55"/>
      <c r="AK2250" s="55"/>
      <c r="AL2250" s="55"/>
      <c r="AM2250" s="55"/>
      <c r="AN2250" s="55"/>
      <c r="AO2250" s="55"/>
      <c r="AP2250" s="55"/>
      <c r="AQ2250" s="55"/>
      <c r="AR2250" s="55"/>
      <c r="AS2250" s="55"/>
      <c r="AT2250" s="55"/>
      <c r="AU2250" s="55"/>
      <c r="AV2250" s="55"/>
      <c r="AW2250" s="55"/>
    </row>
    <row r="2251" spans="27:49" x14ac:dyDescent="0.25">
      <c r="AA2251" s="55"/>
      <c r="AB2251" s="55"/>
      <c r="AC2251" s="55"/>
      <c r="AD2251" s="55"/>
      <c r="AE2251" s="55"/>
      <c r="AH2251" s="55"/>
      <c r="AI2251" s="55"/>
      <c r="AJ2251" s="55"/>
      <c r="AK2251" s="55"/>
      <c r="AL2251" s="55"/>
      <c r="AM2251" s="55"/>
      <c r="AN2251" s="55"/>
      <c r="AO2251" s="55"/>
      <c r="AP2251" s="55"/>
      <c r="AQ2251" s="55"/>
      <c r="AR2251" s="55"/>
      <c r="AS2251" s="55"/>
      <c r="AT2251" s="55"/>
      <c r="AU2251" s="55"/>
      <c r="AV2251" s="55"/>
      <c r="AW2251" s="55"/>
    </row>
    <row r="2252" spans="27:49" x14ac:dyDescent="0.25">
      <c r="AA2252" s="55"/>
      <c r="AB2252" s="55"/>
      <c r="AC2252" s="55"/>
      <c r="AD2252" s="55"/>
      <c r="AE2252" s="55"/>
      <c r="AH2252" s="55"/>
      <c r="AI2252" s="55"/>
      <c r="AJ2252" s="55"/>
      <c r="AK2252" s="55"/>
      <c r="AL2252" s="55"/>
      <c r="AM2252" s="55"/>
      <c r="AN2252" s="55"/>
      <c r="AO2252" s="55"/>
      <c r="AP2252" s="55"/>
      <c r="AQ2252" s="55"/>
      <c r="AR2252" s="55"/>
      <c r="AS2252" s="55"/>
      <c r="AT2252" s="55"/>
      <c r="AU2252" s="55"/>
      <c r="AV2252" s="55"/>
      <c r="AW2252" s="55"/>
    </row>
    <row r="2253" spans="27:49" x14ac:dyDescent="0.25">
      <c r="AA2253" s="55"/>
      <c r="AB2253" s="55"/>
      <c r="AC2253" s="55"/>
      <c r="AD2253" s="55"/>
      <c r="AE2253" s="55"/>
      <c r="AH2253" s="55"/>
      <c r="AI2253" s="55"/>
      <c r="AJ2253" s="55"/>
      <c r="AK2253" s="55"/>
      <c r="AL2253" s="55"/>
      <c r="AM2253" s="55"/>
      <c r="AN2253" s="55"/>
      <c r="AO2253" s="55"/>
      <c r="AP2253" s="55"/>
      <c r="AQ2253" s="55"/>
      <c r="AR2253" s="55"/>
      <c r="AS2253" s="55"/>
      <c r="AT2253" s="55"/>
      <c r="AU2253" s="55"/>
      <c r="AV2253" s="55"/>
      <c r="AW2253" s="55"/>
    </row>
    <row r="2254" spans="27:49" x14ac:dyDescent="0.25">
      <c r="AA2254" s="55"/>
      <c r="AB2254" s="55"/>
      <c r="AC2254" s="55"/>
      <c r="AD2254" s="55"/>
      <c r="AE2254" s="55"/>
      <c r="AH2254" s="55"/>
      <c r="AI2254" s="55"/>
      <c r="AJ2254" s="55"/>
      <c r="AK2254" s="55"/>
      <c r="AL2254" s="55"/>
      <c r="AM2254" s="55"/>
      <c r="AN2254" s="55"/>
      <c r="AO2254" s="55"/>
      <c r="AP2254" s="55"/>
      <c r="AQ2254" s="55"/>
      <c r="AR2254" s="55"/>
      <c r="AS2254" s="55"/>
      <c r="AT2254" s="55"/>
      <c r="AU2254" s="55"/>
      <c r="AV2254" s="55"/>
      <c r="AW2254" s="55"/>
    </row>
    <row r="2255" spans="27:49" x14ac:dyDescent="0.25">
      <c r="AA2255" s="55"/>
      <c r="AB2255" s="55"/>
      <c r="AC2255" s="55"/>
      <c r="AD2255" s="55"/>
      <c r="AE2255" s="55"/>
      <c r="AH2255" s="55"/>
      <c r="AI2255" s="55"/>
      <c r="AJ2255" s="55"/>
      <c r="AK2255" s="55"/>
      <c r="AL2255" s="55"/>
      <c r="AM2255" s="55"/>
      <c r="AN2255" s="55"/>
      <c r="AO2255" s="55"/>
      <c r="AP2255" s="55"/>
      <c r="AQ2255" s="55"/>
      <c r="AR2255" s="55"/>
      <c r="AS2255" s="55"/>
      <c r="AT2255" s="55"/>
      <c r="AU2255" s="55"/>
      <c r="AV2255" s="55"/>
      <c r="AW2255" s="55"/>
    </row>
    <row r="2256" spans="27:49" x14ac:dyDescent="0.25">
      <c r="AA2256" s="55"/>
      <c r="AB2256" s="55"/>
      <c r="AC2256" s="55"/>
      <c r="AD2256" s="55"/>
      <c r="AE2256" s="55"/>
      <c r="AH2256" s="55"/>
      <c r="AI2256" s="55"/>
      <c r="AJ2256" s="55"/>
      <c r="AK2256" s="55"/>
      <c r="AL2256" s="55"/>
      <c r="AM2256" s="55"/>
      <c r="AN2256" s="55"/>
      <c r="AO2256" s="55"/>
      <c r="AP2256" s="55"/>
      <c r="AQ2256" s="55"/>
      <c r="AR2256" s="55"/>
      <c r="AS2256" s="55"/>
      <c r="AT2256" s="55"/>
      <c r="AU2256" s="55"/>
      <c r="AV2256" s="55"/>
      <c r="AW2256" s="55"/>
    </row>
    <row r="2257" spans="27:49" x14ac:dyDescent="0.25">
      <c r="AA2257" s="55"/>
      <c r="AB2257" s="55"/>
      <c r="AC2257" s="55"/>
      <c r="AD2257" s="55"/>
      <c r="AE2257" s="55"/>
      <c r="AH2257" s="55"/>
      <c r="AI2257" s="55"/>
      <c r="AJ2257" s="55"/>
      <c r="AK2257" s="55"/>
      <c r="AL2257" s="55"/>
      <c r="AM2257" s="55"/>
      <c r="AN2257" s="55"/>
      <c r="AO2257" s="55"/>
      <c r="AP2257" s="55"/>
      <c r="AQ2257" s="55"/>
      <c r="AR2257" s="55"/>
      <c r="AS2257" s="55"/>
      <c r="AT2257" s="55"/>
      <c r="AU2257" s="55"/>
      <c r="AV2257" s="55"/>
      <c r="AW2257" s="55"/>
    </row>
    <row r="2258" spans="27:49" x14ac:dyDescent="0.25">
      <c r="AA2258" s="55"/>
      <c r="AB2258" s="55"/>
      <c r="AC2258" s="55"/>
      <c r="AD2258" s="55"/>
      <c r="AE2258" s="55"/>
      <c r="AH2258" s="55"/>
      <c r="AI2258" s="55"/>
      <c r="AJ2258" s="55"/>
      <c r="AK2258" s="55"/>
      <c r="AL2258" s="55"/>
      <c r="AM2258" s="55"/>
      <c r="AN2258" s="55"/>
      <c r="AO2258" s="55"/>
      <c r="AP2258" s="55"/>
      <c r="AQ2258" s="55"/>
      <c r="AR2258" s="55"/>
      <c r="AS2258" s="55"/>
      <c r="AT2258" s="55"/>
      <c r="AU2258" s="55"/>
      <c r="AV2258" s="55"/>
      <c r="AW2258" s="55"/>
    </row>
    <row r="2259" spans="27:49" x14ac:dyDescent="0.25">
      <c r="AA2259" s="55"/>
      <c r="AB2259" s="55"/>
      <c r="AC2259" s="55"/>
      <c r="AD2259" s="55"/>
      <c r="AE2259" s="55"/>
      <c r="AH2259" s="55"/>
      <c r="AI2259" s="55"/>
      <c r="AJ2259" s="55"/>
      <c r="AK2259" s="55"/>
      <c r="AL2259" s="55"/>
      <c r="AM2259" s="55"/>
      <c r="AN2259" s="55"/>
      <c r="AO2259" s="55"/>
      <c r="AP2259" s="55"/>
      <c r="AQ2259" s="55"/>
      <c r="AR2259" s="55"/>
      <c r="AS2259" s="55"/>
      <c r="AT2259" s="55"/>
      <c r="AU2259" s="55"/>
      <c r="AV2259" s="55"/>
      <c r="AW2259" s="55"/>
    </row>
    <row r="2260" spans="27:49" x14ac:dyDescent="0.25">
      <c r="AA2260" s="55"/>
      <c r="AB2260" s="55"/>
      <c r="AC2260" s="55"/>
      <c r="AD2260" s="55"/>
      <c r="AE2260" s="55"/>
      <c r="AH2260" s="55"/>
      <c r="AI2260" s="55"/>
      <c r="AJ2260" s="55"/>
      <c r="AK2260" s="55"/>
      <c r="AL2260" s="55"/>
      <c r="AM2260" s="55"/>
      <c r="AN2260" s="55"/>
      <c r="AO2260" s="55"/>
      <c r="AP2260" s="55"/>
      <c r="AQ2260" s="55"/>
      <c r="AR2260" s="55"/>
      <c r="AS2260" s="55"/>
      <c r="AT2260" s="55"/>
      <c r="AU2260" s="55"/>
      <c r="AV2260" s="55"/>
      <c r="AW2260" s="55"/>
    </row>
    <row r="2261" spans="27:49" x14ac:dyDescent="0.25">
      <c r="AA2261" s="55"/>
      <c r="AB2261" s="55"/>
      <c r="AC2261" s="55"/>
      <c r="AD2261" s="55"/>
      <c r="AE2261" s="55"/>
      <c r="AH2261" s="55"/>
      <c r="AI2261" s="55"/>
      <c r="AJ2261" s="55"/>
      <c r="AK2261" s="55"/>
      <c r="AL2261" s="55"/>
      <c r="AM2261" s="55"/>
      <c r="AN2261" s="55"/>
      <c r="AO2261" s="55"/>
      <c r="AP2261" s="55"/>
      <c r="AQ2261" s="55"/>
      <c r="AR2261" s="55"/>
      <c r="AS2261" s="55"/>
      <c r="AT2261" s="55"/>
      <c r="AU2261" s="55"/>
      <c r="AV2261" s="55"/>
      <c r="AW2261" s="55"/>
    </row>
    <row r="2262" spans="27:49" x14ac:dyDescent="0.25">
      <c r="AA2262" s="55"/>
      <c r="AB2262" s="55"/>
      <c r="AC2262" s="55"/>
      <c r="AD2262" s="55"/>
      <c r="AE2262" s="55"/>
      <c r="AH2262" s="55"/>
      <c r="AI2262" s="55"/>
      <c r="AJ2262" s="55"/>
      <c r="AK2262" s="55"/>
      <c r="AL2262" s="55"/>
      <c r="AM2262" s="55"/>
      <c r="AN2262" s="55"/>
      <c r="AO2262" s="55"/>
      <c r="AP2262" s="55"/>
      <c r="AQ2262" s="55"/>
      <c r="AR2262" s="55"/>
      <c r="AS2262" s="55"/>
      <c r="AT2262" s="55"/>
      <c r="AU2262" s="55"/>
      <c r="AV2262" s="55"/>
      <c r="AW2262" s="55"/>
    </row>
    <row r="2263" spans="27:49" x14ac:dyDescent="0.25">
      <c r="AA2263" s="55"/>
      <c r="AB2263" s="55"/>
      <c r="AC2263" s="55"/>
      <c r="AD2263" s="55"/>
      <c r="AE2263" s="55"/>
      <c r="AH2263" s="55"/>
      <c r="AI2263" s="55"/>
      <c r="AJ2263" s="55"/>
      <c r="AK2263" s="55"/>
      <c r="AL2263" s="55"/>
      <c r="AM2263" s="55"/>
      <c r="AN2263" s="55"/>
      <c r="AO2263" s="55"/>
      <c r="AP2263" s="55"/>
      <c r="AQ2263" s="55"/>
      <c r="AR2263" s="55"/>
      <c r="AS2263" s="55"/>
      <c r="AT2263" s="55"/>
      <c r="AU2263" s="55"/>
      <c r="AV2263" s="55"/>
      <c r="AW2263" s="55"/>
    </row>
    <row r="2264" spans="27:49" x14ac:dyDescent="0.25">
      <c r="AA2264" s="55"/>
      <c r="AB2264" s="55"/>
      <c r="AC2264" s="55"/>
      <c r="AD2264" s="55"/>
      <c r="AE2264" s="55"/>
      <c r="AH2264" s="55"/>
      <c r="AI2264" s="55"/>
      <c r="AJ2264" s="55"/>
      <c r="AK2264" s="55"/>
      <c r="AL2264" s="55"/>
      <c r="AM2264" s="55"/>
      <c r="AN2264" s="55"/>
      <c r="AO2264" s="55"/>
      <c r="AP2264" s="55"/>
      <c r="AQ2264" s="55"/>
      <c r="AR2264" s="55"/>
      <c r="AS2264" s="55"/>
      <c r="AT2264" s="55"/>
      <c r="AU2264" s="55"/>
      <c r="AV2264" s="55"/>
      <c r="AW2264" s="55"/>
    </row>
    <row r="2265" spans="27:49" x14ac:dyDescent="0.25">
      <c r="AA2265" s="55"/>
      <c r="AB2265" s="55"/>
      <c r="AC2265" s="55"/>
      <c r="AD2265" s="55"/>
      <c r="AE2265" s="55"/>
      <c r="AH2265" s="55"/>
      <c r="AI2265" s="55"/>
      <c r="AJ2265" s="55"/>
      <c r="AK2265" s="55"/>
      <c r="AL2265" s="55"/>
      <c r="AM2265" s="55"/>
      <c r="AN2265" s="55"/>
      <c r="AO2265" s="55"/>
      <c r="AP2265" s="55"/>
      <c r="AQ2265" s="55"/>
      <c r="AR2265" s="55"/>
      <c r="AS2265" s="55"/>
      <c r="AT2265" s="55"/>
      <c r="AU2265" s="55"/>
      <c r="AV2265" s="55"/>
      <c r="AW2265" s="55"/>
    </row>
    <row r="2266" spans="27:49" x14ac:dyDescent="0.25">
      <c r="AA2266" s="55"/>
      <c r="AB2266" s="55"/>
      <c r="AC2266" s="55"/>
      <c r="AD2266" s="55"/>
      <c r="AE2266" s="55"/>
      <c r="AH2266" s="55"/>
      <c r="AI2266" s="55"/>
      <c r="AJ2266" s="55"/>
      <c r="AK2266" s="55"/>
      <c r="AL2266" s="55"/>
      <c r="AM2266" s="55"/>
      <c r="AN2266" s="55"/>
      <c r="AO2266" s="55"/>
      <c r="AP2266" s="55"/>
      <c r="AQ2266" s="55"/>
      <c r="AR2266" s="55"/>
      <c r="AS2266" s="55"/>
      <c r="AT2266" s="55"/>
      <c r="AU2266" s="55"/>
      <c r="AV2266" s="55"/>
      <c r="AW2266" s="55"/>
    </row>
    <row r="2267" spans="27:49" x14ac:dyDescent="0.25">
      <c r="AA2267" s="55"/>
      <c r="AB2267" s="55"/>
      <c r="AC2267" s="55"/>
      <c r="AD2267" s="55"/>
      <c r="AE2267" s="55"/>
      <c r="AH2267" s="55"/>
      <c r="AI2267" s="55"/>
      <c r="AJ2267" s="55"/>
      <c r="AK2267" s="55"/>
      <c r="AL2267" s="55"/>
      <c r="AM2267" s="55"/>
      <c r="AN2267" s="55"/>
      <c r="AO2267" s="55"/>
      <c r="AP2267" s="55"/>
      <c r="AQ2267" s="55"/>
      <c r="AR2267" s="55"/>
      <c r="AS2267" s="55"/>
      <c r="AT2267" s="55"/>
      <c r="AU2267" s="55"/>
      <c r="AV2267" s="55"/>
      <c r="AW2267" s="55"/>
    </row>
    <row r="2268" spans="27:49" x14ac:dyDescent="0.25">
      <c r="AA2268" s="55"/>
      <c r="AB2268" s="55"/>
      <c r="AC2268" s="55"/>
      <c r="AD2268" s="55"/>
      <c r="AE2268" s="55"/>
      <c r="AH2268" s="55"/>
      <c r="AI2268" s="55"/>
      <c r="AJ2268" s="55"/>
      <c r="AK2268" s="55"/>
      <c r="AL2268" s="55"/>
      <c r="AM2268" s="55"/>
      <c r="AN2268" s="55"/>
      <c r="AO2268" s="55"/>
      <c r="AP2268" s="55"/>
      <c r="AQ2268" s="55"/>
      <c r="AR2268" s="55"/>
      <c r="AS2268" s="55"/>
      <c r="AT2268" s="55"/>
      <c r="AU2268" s="55"/>
      <c r="AV2268" s="55"/>
      <c r="AW2268" s="55"/>
    </row>
    <row r="2269" spans="27:49" x14ac:dyDescent="0.25">
      <c r="AA2269" s="55"/>
      <c r="AB2269" s="55"/>
      <c r="AC2269" s="55"/>
      <c r="AD2269" s="55"/>
      <c r="AE2269" s="55"/>
      <c r="AH2269" s="55"/>
      <c r="AI2269" s="55"/>
      <c r="AJ2269" s="55"/>
      <c r="AK2269" s="55"/>
      <c r="AL2269" s="55"/>
      <c r="AM2269" s="55"/>
      <c r="AN2269" s="55"/>
      <c r="AO2269" s="55"/>
      <c r="AP2269" s="55"/>
      <c r="AQ2269" s="55"/>
      <c r="AR2269" s="55"/>
      <c r="AS2269" s="55"/>
      <c r="AT2269" s="55"/>
      <c r="AU2269" s="55"/>
      <c r="AV2269" s="55"/>
      <c r="AW2269" s="55"/>
    </row>
    <row r="2270" spans="27:49" x14ac:dyDescent="0.25">
      <c r="AA2270" s="55"/>
      <c r="AB2270" s="55"/>
      <c r="AC2270" s="55"/>
      <c r="AD2270" s="55"/>
      <c r="AE2270" s="55"/>
      <c r="AH2270" s="55"/>
      <c r="AI2270" s="55"/>
      <c r="AJ2270" s="55"/>
      <c r="AK2270" s="55"/>
      <c r="AL2270" s="55"/>
      <c r="AM2270" s="55"/>
      <c r="AN2270" s="55"/>
      <c r="AO2270" s="55"/>
      <c r="AP2270" s="55"/>
      <c r="AQ2270" s="55"/>
      <c r="AR2270" s="55"/>
      <c r="AS2270" s="55"/>
      <c r="AT2270" s="55"/>
      <c r="AU2270" s="55"/>
      <c r="AV2270" s="55"/>
      <c r="AW2270" s="55"/>
    </row>
    <row r="2271" spans="27:49" x14ac:dyDescent="0.25">
      <c r="AA2271" s="55"/>
      <c r="AB2271" s="55"/>
      <c r="AC2271" s="55"/>
      <c r="AD2271" s="55"/>
      <c r="AE2271" s="55"/>
      <c r="AH2271" s="55"/>
      <c r="AI2271" s="55"/>
      <c r="AJ2271" s="55"/>
      <c r="AK2271" s="55"/>
      <c r="AL2271" s="55"/>
      <c r="AM2271" s="55"/>
      <c r="AN2271" s="55"/>
      <c r="AO2271" s="55"/>
      <c r="AP2271" s="55"/>
      <c r="AQ2271" s="55"/>
      <c r="AR2271" s="55"/>
      <c r="AS2271" s="55"/>
      <c r="AT2271" s="55"/>
      <c r="AU2271" s="55"/>
      <c r="AV2271" s="55"/>
      <c r="AW2271" s="55"/>
    </row>
    <row r="2272" spans="27:49" x14ac:dyDescent="0.25">
      <c r="AA2272" s="55"/>
      <c r="AB2272" s="55"/>
      <c r="AC2272" s="55"/>
      <c r="AD2272" s="55"/>
      <c r="AE2272" s="55"/>
      <c r="AH2272" s="55"/>
      <c r="AI2272" s="55"/>
      <c r="AJ2272" s="55"/>
      <c r="AK2272" s="55"/>
      <c r="AL2272" s="55"/>
      <c r="AM2272" s="55"/>
      <c r="AN2272" s="55"/>
      <c r="AO2272" s="55"/>
      <c r="AP2272" s="55"/>
      <c r="AQ2272" s="55"/>
      <c r="AR2272" s="55"/>
      <c r="AS2272" s="55"/>
      <c r="AT2272" s="55"/>
      <c r="AU2272" s="55"/>
      <c r="AV2272" s="55"/>
      <c r="AW2272" s="55"/>
    </row>
    <row r="2273" spans="27:49" x14ac:dyDescent="0.25">
      <c r="AA2273" s="55"/>
      <c r="AB2273" s="55"/>
      <c r="AC2273" s="55"/>
      <c r="AD2273" s="55"/>
      <c r="AE2273" s="55"/>
      <c r="AH2273" s="55"/>
      <c r="AI2273" s="55"/>
      <c r="AJ2273" s="55"/>
      <c r="AK2273" s="55"/>
      <c r="AL2273" s="55"/>
      <c r="AM2273" s="55"/>
      <c r="AN2273" s="55"/>
      <c r="AO2273" s="55"/>
      <c r="AP2273" s="55"/>
      <c r="AQ2273" s="55"/>
      <c r="AR2273" s="55"/>
      <c r="AS2273" s="55"/>
      <c r="AT2273" s="55"/>
      <c r="AU2273" s="55"/>
      <c r="AV2273" s="55"/>
      <c r="AW2273" s="55"/>
    </row>
    <row r="2274" spans="27:49" x14ac:dyDescent="0.25">
      <c r="AA2274" s="55"/>
      <c r="AB2274" s="55"/>
      <c r="AC2274" s="55"/>
      <c r="AD2274" s="55"/>
      <c r="AE2274" s="55"/>
      <c r="AH2274" s="55"/>
      <c r="AI2274" s="55"/>
      <c r="AJ2274" s="55"/>
      <c r="AK2274" s="55"/>
      <c r="AL2274" s="55"/>
      <c r="AM2274" s="55"/>
      <c r="AN2274" s="55"/>
      <c r="AO2274" s="55"/>
      <c r="AP2274" s="55"/>
      <c r="AQ2274" s="55"/>
      <c r="AR2274" s="55"/>
      <c r="AS2274" s="55"/>
      <c r="AT2274" s="55"/>
      <c r="AU2274" s="55"/>
      <c r="AV2274" s="55"/>
      <c r="AW2274" s="55"/>
    </row>
    <row r="2275" spans="27:49" x14ac:dyDescent="0.25">
      <c r="AA2275" s="55"/>
      <c r="AB2275" s="55"/>
      <c r="AC2275" s="55"/>
      <c r="AD2275" s="55"/>
      <c r="AE2275" s="55"/>
      <c r="AH2275" s="55"/>
      <c r="AI2275" s="55"/>
      <c r="AJ2275" s="55"/>
      <c r="AK2275" s="55"/>
      <c r="AL2275" s="55"/>
      <c r="AM2275" s="55"/>
      <c r="AN2275" s="55"/>
      <c r="AO2275" s="55"/>
      <c r="AP2275" s="55"/>
      <c r="AQ2275" s="55"/>
      <c r="AR2275" s="55"/>
      <c r="AS2275" s="55"/>
      <c r="AT2275" s="55"/>
      <c r="AU2275" s="55"/>
      <c r="AV2275" s="55"/>
      <c r="AW2275" s="55"/>
    </row>
    <row r="2276" spans="27:49" x14ac:dyDescent="0.25">
      <c r="AA2276" s="55"/>
      <c r="AB2276" s="55"/>
      <c r="AC2276" s="55"/>
      <c r="AD2276" s="55"/>
      <c r="AE2276" s="55"/>
      <c r="AH2276" s="55"/>
      <c r="AI2276" s="55"/>
      <c r="AJ2276" s="55"/>
      <c r="AK2276" s="55"/>
      <c r="AL2276" s="55"/>
      <c r="AM2276" s="55"/>
      <c r="AN2276" s="55"/>
      <c r="AO2276" s="55"/>
      <c r="AP2276" s="55"/>
      <c r="AQ2276" s="55"/>
      <c r="AR2276" s="55"/>
      <c r="AS2276" s="55"/>
      <c r="AT2276" s="55"/>
      <c r="AU2276" s="55"/>
      <c r="AV2276" s="55"/>
      <c r="AW2276" s="55"/>
    </row>
    <row r="2277" spans="27:49" x14ac:dyDescent="0.25">
      <c r="AA2277" s="55"/>
      <c r="AB2277" s="55"/>
      <c r="AC2277" s="55"/>
      <c r="AD2277" s="55"/>
      <c r="AE2277" s="55"/>
      <c r="AH2277" s="55"/>
      <c r="AI2277" s="55"/>
      <c r="AJ2277" s="55"/>
      <c r="AK2277" s="55"/>
      <c r="AL2277" s="55"/>
      <c r="AM2277" s="55"/>
      <c r="AN2277" s="55"/>
      <c r="AO2277" s="55"/>
      <c r="AP2277" s="55"/>
      <c r="AQ2277" s="55"/>
      <c r="AR2277" s="55"/>
      <c r="AS2277" s="55"/>
      <c r="AT2277" s="55"/>
      <c r="AU2277" s="55"/>
      <c r="AV2277" s="55"/>
      <c r="AW2277" s="55"/>
    </row>
    <row r="2278" spans="27:49" x14ac:dyDescent="0.25">
      <c r="AA2278" s="55"/>
      <c r="AB2278" s="55"/>
      <c r="AC2278" s="55"/>
      <c r="AD2278" s="55"/>
      <c r="AE2278" s="55"/>
      <c r="AH2278" s="55"/>
      <c r="AI2278" s="55"/>
      <c r="AJ2278" s="55"/>
      <c r="AK2278" s="55"/>
      <c r="AL2278" s="55"/>
      <c r="AM2278" s="55"/>
      <c r="AN2278" s="55"/>
      <c r="AO2278" s="55"/>
      <c r="AP2278" s="55"/>
      <c r="AQ2278" s="55"/>
      <c r="AR2278" s="55"/>
      <c r="AS2278" s="55"/>
      <c r="AT2278" s="55"/>
      <c r="AU2278" s="55"/>
      <c r="AV2278" s="55"/>
      <c r="AW2278" s="55"/>
    </row>
    <row r="2279" spans="27:49" x14ac:dyDescent="0.25">
      <c r="AA2279" s="55"/>
      <c r="AB2279" s="55"/>
      <c r="AC2279" s="55"/>
      <c r="AD2279" s="55"/>
      <c r="AE2279" s="55"/>
      <c r="AH2279" s="55"/>
      <c r="AI2279" s="55"/>
      <c r="AJ2279" s="55"/>
      <c r="AK2279" s="55"/>
      <c r="AL2279" s="55"/>
      <c r="AM2279" s="55"/>
      <c r="AN2279" s="55"/>
      <c r="AO2279" s="55"/>
      <c r="AP2279" s="55"/>
      <c r="AQ2279" s="55"/>
      <c r="AR2279" s="55"/>
      <c r="AS2279" s="55"/>
      <c r="AT2279" s="55"/>
      <c r="AU2279" s="55"/>
      <c r="AV2279" s="55"/>
      <c r="AW2279" s="55"/>
    </row>
    <row r="2280" spans="27:49" x14ac:dyDescent="0.25">
      <c r="AA2280" s="55"/>
      <c r="AB2280" s="55"/>
      <c r="AC2280" s="55"/>
      <c r="AD2280" s="55"/>
      <c r="AE2280" s="55"/>
      <c r="AH2280" s="55"/>
      <c r="AI2280" s="55"/>
      <c r="AJ2280" s="55"/>
      <c r="AK2280" s="55"/>
      <c r="AL2280" s="55"/>
      <c r="AM2280" s="55"/>
      <c r="AN2280" s="55"/>
      <c r="AO2280" s="55"/>
      <c r="AP2280" s="55"/>
      <c r="AQ2280" s="55"/>
      <c r="AR2280" s="55"/>
      <c r="AS2280" s="55"/>
      <c r="AT2280" s="55"/>
      <c r="AU2280" s="55"/>
      <c r="AV2280" s="55"/>
      <c r="AW2280" s="55"/>
    </row>
    <row r="2281" spans="27:49" x14ac:dyDescent="0.25">
      <c r="AA2281" s="55"/>
      <c r="AB2281" s="55"/>
      <c r="AC2281" s="55"/>
      <c r="AD2281" s="55"/>
      <c r="AE2281" s="55"/>
      <c r="AH2281" s="55"/>
      <c r="AI2281" s="55"/>
      <c r="AJ2281" s="55"/>
      <c r="AK2281" s="55"/>
      <c r="AL2281" s="55"/>
      <c r="AM2281" s="55"/>
      <c r="AN2281" s="55"/>
      <c r="AO2281" s="55"/>
      <c r="AP2281" s="55"/>
      <c r="AQ2281" s="55"/>
      <c r="AR2281" s="55"/>
      <c r="AS2281" s="55"/>
      <c r="AT2281" s="55"/>
      <c r="AU2281" s="55"/>
      <c r="AV2281" s="55"/>
      <c r="AW2281" s="55"/>
    </row>
    <row r="2282" spans="27:49" x14ac:dyDescent="0.25">
      <c r="AA2282" s="55"/>
      <c r="AB2282" s="55"/>
      <c r="AC2282" s="55"/>
      <c r="AD2282" s="55"/>
      <c r="AE2282" s="55"/>
      <c r="AH2282" s="55"/>
      <c r="AI2282" s="55"/>
      <c r="AJ2282" s="55"/>
      <c r="AK2282" s="55"/>
      <c r="AL2282" s="55"/>
      <c r="AM2282" s="55"/>
      <c r="AN2282" s="55"/>
      <c r="AO2282" s="55"/>
      <c r="AP2282" s="55"/>
      <c r="AQ2282" s="55"/>
      <c r="AR2282" s="55"/>
      <c r="AS2282" s="55"/>
      <c r="AT2282" s="55"/>
      <c r="AU2282" s="55"/>
      <c r="AV2282" s="55"/>
      <c r="AW2282" s="55"/>
    </row>
    <row r="2283" spans="27:49" x14ac:dyDescent="0.25">
      <c r="AA2283" s="55"/>
      <c r="AB2283" s="55"/>
      <c r="AC2283" s="55"/>
      <c r="AD2283" s="55"/>
      <c r="AE2283" s="55"/>
      <c r="AH2283" s="55"/>
      <c r="AI2283" s="55"/>
      <c r="AJ2283" s="55"/>
      <c r="AK2283" s="55"/>
      <c r="AL2283" s="55"/>
      <c r="AM2283" s="55"/>
      <c r="AN2283" s="55"/>
      <c r="AO2283" s="55"/>
      <c r="AP2283" s="55"/>
      <c r="AQ2283" s="55"/>
      <c r="AR2283" s="55"/>
      <c r="AS2283" s="55"/>
      <c r="AT2283" s="55"/>
      <c r="AU2283" s="55"/>
      <c r="AV2283" s="55"/>
      <c r="AW2283" s="55"/>
    </row>
    <row r="2284" spans="27:49" x14ac:dyDescent="0.25">
      <c r="AA2284" s="55"/>
      <c r="AB2284" s="55"/>
      <c r="AC2284" s="55"/>
      <c r="AD2284" s="55"/>
      <c r="AE2284" s="55"/>
      <c r="AH2284" s="55"/>
      <c r="AI2284" s="55"/>
      <c r="AJ2284" s="55"/>
      <c r="AK2284" s="55"/>
      <c r="AL2284" s="55"/>
      <c r="AM2284" s="55"/>
      <c r="AN2284" s="55"/>
      <c r="AO2284" s="55"/>
      <c r="AP2284" s="55"/>
      <c r="AQ2284" s="55"/>
      <c r="AR2284" s="55"/>
      <c r="AS2284" s="55"/>
      <c r="AT2284" s="55"/>
      <c r="AU2284" s="55"/>
      <c r="AV2284" s="55"/>
      <c r="AW2284" s="55"/>
    </row>
    <row r="2285" spans="27:49" x14ac:dyDescent="0.25">
      <c r="AA2285" s="55"/>
      <c r="AB2285" s="55"/>
      <c r="AC2285" s="55"/>
      <c r="AD2285" s="55"/>
      <c r="AE2285" s="55"/>
      <c r="AH2285" s="55"/>
      <c r="AI2285" s="55"/>
      <c r="AJ2285" s="55"/>
      <c r="AK2285" s="55"/>
      <c r="AL2285" s="55"/>
      <c r="AM2285" s="55"/>
      <c r="AN2285" s="55"/>
      <c r="AO2285" s="55"/>
      <c r="AP2285" s="55"/>
      <c r="AQ2285" s="55"/>
      <c r="AR2285" s="55"/>
      <c r="AS2285" s="55"/>
      <c r="AT2285" s="55"/>
      <c r="AU2285" s="55"/>
      <c r="AV2285" s="55"/>
      <c r="AW2285" s="55"/>
    </row>
    <row r="2286" spans="27:49" x14ac:dyDescent="0.25">
      <c r="AA2286" s="55"/>
      <c r="AB2286" s="55"/>
      <c r="AC2286" s="55"/>
      <c r="AD2286" s="55"/>
      <c r="AE2286" s="55"/>
      <c r="AH2286" s="55"/>
      <c r="AI2286" s="55"/>
      <c r="AJ2286" s="55"/>
      <c r="AK2286" s="55"/>
      <c r="AL2286" s="55"/>
      <c r="AM2286" s="55"/>
      <c r="AN2286" s="55"/>
      <c r="AO2286" s="55"/>
      <c r="AP2286" s="55"/>
      <c r="AQ2286" s="55"/>
      <c r="AR2286" s="55"/>
      <c r="AS2286" s="55"/>
      <c r="AT2286" s="55"/>
      <c r="AU2286" s="55"/>
      <c r="AV2286" s="55"/>
      <c r="AW2286" s="55"/>
    </row>
    <row r="2287" spans="27:49" x14ac:dyDescent="0.25">
      <c r="AA2287" s="55"/>
      <c r="AB2287" s="55"/>
      <c r="AC2287" s="55"/>
      <c r="AD2287" s="55"/>
      <c r="AE2287" s="55"/>
      <c r="AH2287" s="55"/>
      <c r="AI2287" s="55"/>
      <c r="AJ2287" s="55"/>
      <c r="AK2287" s="55"/>
      <c r="AL2287" s="55"/>
      <c r="AM2287" s="55"/>
      <c r="AN2287" s="55"/>
      <c r="AO2287" s="55"/>
      <c r="AP2287" s="55"/>
      <c r="AQ2287" s="55"/>
      <c r="AR2287" s="55"/>
      <c r="AS2287" s="55"/>
      <c r="AT2287" s="55"/>
      <c r="AU2287" s="55"/>
      <c r="AV2287" s="55"/>
      <c r="AW2287" s="55"/>
    </row>
    <row r="2288" spans="27:49" x14ac:dyDescent="0.25">
      <c r="AA2288" s="55"/>
      <c r="AB2288" s="55"/>
      <c r="AC2288" s="55"/>
      <c r="AD2288" s="55"/>
      <c r="AE2288" s="55"/>
      <c r="AH2288" s="55"/>
      <c r="AI2288" s="55"/>
      <c r="AJ2288" s="55"/>
      <c r="AK2288" s="55"/>
      <c r="AL2288" s="55"/>
      <c r="AM2288" s="55"/>
      <c r="AN2288" s="55"/>
      <c r="AO2288" s="55"/>
      <c r="AP2288" s="55"/>
      <c r="AQ2288" s="55"/>
      <c r="AR2288" s="55"/>
      <c r="AS2288" s="55"/>
      <c r="AT2288" s="55"/>
      <c r="AU2288" s="55"/>
      <c r="AV2288" s="55"/>
      <c r="AW2288" s="55"/>
    </row>
    <row r="2289" spans="27:49" x14ac:dyDescent="0.25">
      <c r="AA2289" s="55"/>
      <c r="AB2289" s="55"/>
      <c r="AC2289" s="55"/>
      <c r="AD2289" s="55"/>
      <c r="AE2289" s="55"/>
      <c r="AH2289" s="55"/>
      <c r="AI2289" s="55"/>
      <c r="AJ2289" s="55"/>
      <c r="AK2289" s="55"/>
      <c r="AL2289" s="55"/>
      <c r="AM2289" s="55"/>
      <c r="AN2289" s="55"/>
      <c r="AO2289" s="55"/>
      <c r="AP2289" s="55"/>
      <c r="AQ2289" s="55"/>
      <c r="AR2289" s="55"/>
      <c r="AS2289" s="55"/>
      <c r="AT2289" s="55"/>
      <c r="AU2289" s="55"/>
      <c r="AV2289" s="55"/>
      <c r="AW2289" s="55"/>
    </row>
    <row r="2290" spans="27:49" x14ac:dyDescent="0.25">
      <c r="AA2290" s="55"/>
      <c r="AB2290" s="55"/>
      <c r="AC2290" s="55"/>
      <c r="AD2290" s="55"/>
      <c r="AE2290" s="55"/>
      <c r="AH2290" s="55"/>
      <c r="AI2290" s="55"/>
      <c r="AJ2290" s="55"/>
      <c r="AK2290" s="55"/>
      <c r="AL2290" s="55"/>
      <c r="AM2290" s="55"/>
      <c r="AN2290" s="55"/>
      <c r="AO2290" s="55"/>
      <c r="AP2290" s="55"/>
      <c r="AQ2290" s="55"/>
      <c r="AR2290" s="55"/>
      <c r="AS2290" s="55"/>
      <c r="AT2290" s="55"/>
      <c r="AU2290" s="55"/>
      <c r="AV2290" s="55"/>
      <c r="AW2290" s="55"/>
    </row>
    <row r="2291" spans="27:49" x14ac:dyDescent="0.25">
      <c r="AA2291" s="55"/>
      <c r="AB2291" s="55"/>
      <c r="AC2291" s="55"/>
      <c r="AD2291" s="55"/>
      <c r="AE2291" s="55"/>
      <c r="AH2291" s="55"/>
      <c r="AI2291" s="55"/>
      <c r="AJ2291" s="55"/>
      <c r="AK2291" s="55"/>
      <c r="AL2291" s="55"/>
      <c r="AM2291" s="55"/>
      <c r="AN2291" s="55"/>
      <c r="AO2291" s="55"/>
      <c r="AP2291" s="55"/>
      <c r="AQ2291" s="55"/>
      <c r="AR2291" s="55"/>
      <c r="AS2291" s="55"/>
      <c r="AT2291" s="55"/>
      <c r="AU2291" s="55"/>
      <c r="AV2291" s="55"/>
      <c r="AW2291" s="55"/>
    </row>
    <row r="2292" spans="27:49" x14ac:dyDescent="0.25">
      <c r="AA2292" s="55"/>
      <c r="AB2292" s="55"/>
      <c r="AC2292" s="55"/>
      <c r="AD2292" s="55"/>
      <c r="AE2292" s="55"/>
      <c r="AH2292" s="55"/>
      <c r="AI2292" s="55"/>
      <c r="AJ2292" s="55"/>
      <c r="AK2292" s="55"/>
      <c r="AL2292" s="55"/>
      <c r="AM2292" s="55"/>
      <c r="AN2292" s="55"/>
      <c r="AO2292" s="55"/>
      <c r="AP2292" s="55"/>
      <c r="AQ2292" s="55"/>
      <c r="AR2292" s="55"/>
      <c r="AS2292" s="55"/>
      <c r="AT2292" s="55"/>
      <c r="AU2292" s="55"/>
      <c r="AV2292" s="55"/>
      <c r="AW2292" s="55"/>
    </row>
    <row r="2293" spans="27:49" x14ac:dyDescent="0.25">
      <c r="AA2293" s="55"/>
      <c r="AB2293" s="55"/>
      <c r="AC2293" s="55"/>
      <c r="AD2293" s="55"/>
      <c r="AE2293" s="55"/>
      <c r="AH2293" s="55"/>
      <c r="AI2293" s="55"/>
      <c r="AJ2293" s="55"/>
      <c r="AK2293" s="55"/>
      <c r="AL2293" s="55"/>
      <c r="AM2293" s="55"/>
      <c r="AN2293" s="55"/>
      <c r="AO2293" s="55"/>
      <c r="AP2293" s="55"/>
      <c r="AQ2293" s="55"/>
      <c r="AR2293" s="55"/>
      <c r="AS2293" s="55"/>
      <c r="AT2293" s="55"/>
      <c r="AU2293" s="55"/>
      <c r="AV2293" s="55"/>
      <c r="AW2293" s="55"/>
    </row>
    <row r="2294" spans="27:49" x14ac:dyDescent="0.25">
      <c r="AA2294" s="55"/>
      <c r="AB2294" s="55"/>
      <c r="AC2294" s="55"/>
      <c r="AD2294" s="55"/>
      <c r="AE2294" s="55"/>
      <c r="AH2294" s="55"/>
      <c r="AI2294" s="55"/>
      <c r="AJ2294" s="55"/>
      <c r="AK2294" s="55"/>
      <c r="AL2294" s="55"/>
      <c r="AM2294" s="55"/>
      <c r="AN2294" s="55"/>
      <c r="AO2294" s="55"/>
      <c r="AP2294" s="55"/>
      <c r="AQ2294" s="55"/>
      <c r="AR2294" s="55"/>
      <c r="AS2294" s="55"/>
      <c r="AT2294" s="55"/>
      <c r="AU2294" s="55"/>
      <c r="AV2294" s="55"/>
      <c r="AW2294" s="55"/>
    </row>
    <row r="2295" spans="27:49" x14ac:dyDescent="0.25">
      <c r="AA2295" s="55"/>
      <c r="AB2295" s="55"/>
      <c r="AC2295" s="55"/>
      <c r="AD2295" s="55"/>
      <c r="AE2295" s="55"/>
      <c r="AH2295" s="55"/>
      <c r="AI2295" s="55"/>
      <c r="AJ2295" s="55"/>
      <c r="AK2295" s="55"/>
      <c r="AL2295" s="55"/>
      <c r="AM2295" s="55"/>
      <c r="AN2295" s="55"/>
      <c r="AO2295" s="55"/>
      <c r="AP2295" s="55"/>
      <c r="AQ2295" s="55"/>
      <c r="AR2295" s="55"/>
      <c r="AS2295" s="55"/>
      <c r="AT2295" s="55"/>
      <c r="AU2295" s="55"/>
      <c r="AV2295" s="55"/>
      <c r="AW2295" s="55"/>
    </row>
    <row r="2296" spans="27:49" x14ac:dyDescent="0.25">
      <c r="AA2296" s="55"/>
      <c r="AB2296" s="55"/>
      <c r="AC2296" s="55"/>
      <c r="AD2296" s="55"/>
      <c r="AE2296" s="55"/>
      <c r="AH2296" s="55"/>
      <c r="AI2296" s="55"/>
      <c r="AJ2296" s="55"/>
      <c r="AK2296" s="55"/>
      <c r="AL2296" s="55"/>
      <c r="AM2296" s="55"/>
      <c r="AN2296" s="55"/>
      <c r="AO2296" s="55"/>
      <c r="AP2296" s="55"/>
      <c r="AQ2296" s="55"/>
      <c r="AR2296" s="55"/>
      <c r="AS2296" s="55"/>
      <c r="AT2296" s="55"/>
      <c r="AU2296" s="55"/>
      <c r="AV2296" s="55"/>
      <c r="AW2296" s="55"/>
    </row>
    <row r="2297" spans="27:49" x14ac:dyDescent="0.25">
      <c r="AA2297" s="55"/>
      <c r="AB2297" s="55"/>
      <c r="AC2297" s="55"/>
      <c r="AD2297" s="55"/>
      <c r="AE2297" s="55"/>
      <c r="AH2297" s="55"/>
      <c r="AI2297" s="55"/>
      <c r="AJ2297" s="55"/>
      <c r="AK2297" s="55"/>
      <c r="AL2297" s="55"/>
      <c r="AM2297" s="55"/>
      <c r="AN2297" s="55"/>
      <c r="AO2297" s="55"/>
      <c r="AP2297" s="55"/>
      <c r="AQ2297" s="55"/>
      <c r="AR2297" s="55"/>
      <c r="AS2297" s="55"/>
      <c r="AT2297" s="55"/>
      <c r="AU2297" s="55"/>
      <c r="AV2297" s="55"/>
      <c r="AW2297" s="55"/>
    </row>
    <row r="2298" spans="27:49" x14ac:dyDescent="0.25">
      <c r="AA2298" s="55"/>
      <c r="AB2298" s="55"/>
      <c r="AC2298" s="55"/>
      <c r="AD2298" s="55"/>
      <c r="AE2298" s="55"/>
      <c r="AH2298" s="55"/>
      <c r="AI2298" s="55"/>
      <c r="AJ2298" s="55"/>
      <c r="AK2298" s="55"/>
      <c r="AL2298" s="55"/>
      <c r="AM2298" s="55"/>
      <c r="AN2298" s="55"/>
      <c r="AO2298" s="55"/>
      <c r="AP2298" s="55"/>
      <c r="AQ2298" s="55"/>
      <c r="AR2298" s="55"/>
      <c r="AS2298" s="55"/>
      <c r="AT2298" s="55"/>
      <c r="AU2298" s="55"/>
      <c r="AV2298" s="55"/>
      <c r="AW2298" s="55"/>
    </row>
    <row r="2299" spans="27:49" x14ac:dyDescent="0.25">
      <c r="AA2299" s="55"/>
      <c r="AB2299" s="55"/>
      <c r="AC2299" s="55"/>
      <c r="AD2299" s="55"/>
      <c r="AE2299" s="55"/>
      <c r="AH2299" s="55"/>
      <c r="AI2299" s="55"/>
      <c r="AJ2299" s="55"/>
      <c r="AK2299" s="55"/>
      <c r="AL2299" s="55"/>
      <c r="AM2299" s="55"/>
      <c r="AN2299" s="55"/>
      <c r="AO2299" s="55"/>
      <c r="AP2299" s="55"/>
      <c r="AQ2299" s="55"/>
      <c r="AR2299" s="55"/>
      <c r="AS2299" s="55"/>
      <c r="AT2299" s="55"/>
      <c r="AU2299" s="55"/>
      <c r="AV2299" s="55"/>
      <c r="AW2299" s="55"/>
    </row>
    <row r="2300" spans="27:49" x14ac:dyDescent="0.25">
      <c r="AA2300" s="55"/>
      <c r="AB2300" s="55"/>
      <c r="AC2300" s="55"/>
      <c r="AD2300" s="55"/>
      <c r="AE2300" s="55"/>
      <c r="AH2300" s="55"/>
      <c r="AI2300" s="55"/>
      <c r="AJ2300" s="55"/>
      <c r="AK2300" s="55"/>
      <c r="AL2300" s="55"/>
      <c r="AM2300" s="55"/>
      <c r="AN2300" s="55"/>
      <c r="AO2300" s="55"/>
      <c r="AP2300" s="55"/>
      <c r="AQ2300" s="55"/>
      <c r="AR2300" s="55"/>
      <c r="AS2300" s="55"/>
      <c r="AT2300" s="55"/>
      <c r="AU2300" s="55"/>
      <c r="AV2300" s="55"/>
      <c r="AW2300" s="55"/>
    </row>
    <row r="2301" spans="27:49" x14ac:dyDescent="0.25">
      <c r="AA2301" s="55"/>
      <c r="AB2301" s="55"/>
      <c r="AC2301" s="55"/>
      <c r="AD2301" s="55"/>
      <c r="AE2301" s="55"/>
      <c r="AH2301" s="55"/>
      <c r="AI2301" s="55"/>
      <c r="AJ2301" s="55"/>
      <c r="AK2301" s="55"/>
      <c r="AL2301" s="55"/>
      <c r="AM2301" s="55"/>
      <c r="AN2301" s="55"/>
      <c r="AO2301" s="55"/>
      <c r="AP2301" s="55"/>
      <c r="AQ2301" s="55"/>
      <c r="AR2301" s="55"/>
      <c r="AS2301" s="55"/>
      <c r="AT2301" s="55"/>
      <c r="AU2301" s="55"/>
      <c r="AV2301" s="55"/>
      <c r="AW2301" s="55"/>
    </row>
    <row r="2302" spans="27:49" x14ac:dyDescent="0.25">
      <c r="AA2302" s="55"/>
      <c r="AB2302" s="55"/>
      <c r="AC2302" s="55"/>
      <c r="AD2302" s="55"/>
      <c r="AE2302" s="55"/>
      <c r="AH2302" s="55"/>
      <c r="AI2302" s="55"/>
      <c r="AJ2302" s="55"/>
      <c r="AK2302" s="55"/>
      <c r="AL2302" s="55"/>
      <c r="AM2302" s="55"/>
      <c r="AN2302" s="55"/>
      <c r="AO2302" s="55"/>
      <c r="AP2302" s="55"/>
      <c r="AQ2302" s="55"/>
      <c r="AR2302" s="55"/>
      <c r="AS2302" s="55"/>
      <c r="AT2302" s="55"/>
      <c r="AU2302" s="55"/>
      <c r="AV2302" s="55"/>
      <c r="AW2302" s="55"/>
    </row>
    <row r="2303" spans="27:49" x14ac:dyDescent="0.25">
      <c r="AA2303" s="55"/>
      <c r="AB2303" s="55"/>
      <c r="AC2303" s="55"/>
      <c r="AD2303" s="55"/>
      <c r="AE2303" s="55"/>
      <c r="AH2303" s="55"/>
      <c r="AI2303" s="55"/>
      <c r="AJ2303" s="55"/>
      <c r="AK2303" s="55"/>
      <c r="AL2303" s="55"/>
      <c r="AM2303" s="55"/>
      <c r="AN2303" s="55"/>
      <c r="AO2303" s="55"/>
      <c r="AP2303" s="55"/>
      <c r="AQ2303" s="55"/>
      <c r="AR2303" s="55"/>
      <c r="AS2303" s="55"/>
      <c r="AT2303" s="55"/>
      <c r="AU2303" s="55"/>
      <c r="AV2303" s="55"/>
      <c r="AW2303" s="55"/>
    </row>
    <row r="2304" spans="27:49" x14ac:dyDescent="0.25">
      <c r="AA2304" s="55"/>
      <c r="AB2304" s="55"/>
      <c r="AC2304" s="55"/>
      <c r="AD2304" s="55"/>
      <c r="AE2304" s="55"/>
      <c r="AH2304" s="55"/>
      <c r="AI2304" s="55"/>
      <c r="AJ2304" s="55"/>
      <c r="AK2304" s="55"/>
      <c r="AL2304" s="55"/>
      <c r="AM2304" s="55"/>
      <c r="AN2304" s="55"/>
      <c r="AO2304" s="55"/>
      <c r="AP2304" s="55"/>
      <c r="AQ2304" s="55"/>
      <c r="AR2304" s="55"/>
      <c r="AS2304" s="55"/>
      <c r="AT2304" s="55"/>
      <c r="AU2304" s="55"/>
      <c r="AV2304" s="55"/>
      <c r="AW2304" s="55"/>
    </row>
    <row r="2305" spans="27:49" x14ac:dyDescent="0.25">
      <c r="AA2305" s="55"/>
      <c r="AB2305" s="55"/>
      <c r="AC2305" s="55"/>
      <c r="AD2305" s="55"/>
      <c r="AE2305" s="55"/>
      <c r="AH2305" s="55"/>
      <c r="AI2305" s="55"/>
      <c r="AJ2305" s="55"/>
      <c r="AK2305" s="55"/>
      <c r="AL2305" s="55"/>
      <c r="AM2305" s="55"/>
      <c r="AN2305" s="55"/>
      <c r="AO2305" s="55"/>
      <c r="AP2305" s="55"/>
      <c r="AQ2305" s="55"/>
      <c r="AR2305" s="55"/>
      <c r="AS2305" s="55"/>
      <c r="AT2305" s="55"/>
      <c r="AU2305" s="55"/>
      <c r="AV2305" s="55"/>
      <c r="AW2305" s="55"/>
    </row>
    <row r="2306" spans="27:49" x14ac:dyDescent="0.25">
      <c r="AA2306" s="55"/>
      <c r="AB2306" s="55"/>
      <c r="AC2306" s="55"/>
      <c r="AD2306" s="55"/>
      <c r="AE2306" s="55"/>
      <c r="AH2306" s="55"/>
      <c r="AI2306" s="55"/>
      <c r="AJ2306" s="55"/>
      <c r="AK2306" s="55"/>
      <c r="AL2306" s="55"/>
      <c r="AM2306" s="55"/>
      <c r="AN2306" s="55"/>
      <c r="AO2306" s="55"/>
      <c r="AP2306" s="55"/>
      <c r="AQ2306" s="55"/>
      <c r="AR2306" s="55"/>
      <c r="AS2306" s="55"/>
      <c r="AT2306" s="55"/>
      <c r="AU2306" s="55"/>
      <c r="AV2306" s="55"/>
      <c r="AW2306" s="55"/>
    </row>
    <row r="2307" spans="27:49" x14ac:dyDescent="0.25">
      <c r="AA2307" s="55"/>
      <c r="AB2307" s="55"/>
      <c r="AC2307" s="55"/>
      <c r="AD2307" s="55"/>
      <c r="AE2307" s="55"/>
      <c r="AH2307" s="55"/>
      <c r="AI2307" s="55"/>
      <c r="AJ2307" s="55"/>
      <c r="AK2307" s="55"/>
      <c r="AL2307" s="55"/>
      <c r="AM2307" s="55"/>
      <c r="AN2307" s="55"/>
      <c r="AO2307" s="55"/>
      <c r="AP2307" s="55"/>
      <c r="AQ2307" s="55"/>
      <c r="AR2307" s="55"/>
      <c r="AS2307" s="55"/>
      <c r="AT2307" s="55"/>
      <c r="AU2307" s="55"/>
      <c r="AV2307" s="55"/>
      <c r="AW2307" s="55"/>
    </row>
    <row r="2308" spans="27:49" x14ac:dyDescent="0.25">
      <c r="AA2308" s="55"/>
      <c r="AB2308" s="55"/>
      <c r="AC2308" s="55"/>
      <c r="AD2308" s="55"/>
      <c r="AE2308" s="55"/>
      <c r="AH2308" s="55"/>
      <c r="AI2308" s="55"/>
      <c r="AJ2308" s="55"/>
      <c r="AK2308" s="55"/>
      <c r="AL2308" s="55"/>
      <c r="AM2308" s="55"/>
      <c r="AN2308" s="55"/>
      <c r="AO2308" s="55"/>
      <c r="AP2308" s="55"/>
      <c r="AQ2308" s="55"/>
      <c r="AR2308" s="55"/>
      <c r="AS2308" s="55"/>
      <c r="AT2308" s="55"/>
      <c r="AU2308" s="55"/>
      <c r="AV2308" s="55"/>
      <c r="AW2308" s="55"/>
    </row>
    <row r="2309" spans="27:49" x14ac:dyDescent="0.25">
      <c r="AA2309" s="55"/>
      <c r="AB2309" s="55"/>
      <c r="AC2309" s="55"/>
      <c r="AD2309" s="55"/>
      <c r="AE2309" s="55"/>
      <c r="AH2309" s="55"/>
      <c r="AI2309" s="55"/>
      <c r="AJ2309" s="55"/>
      <c r="AK2309" s="55"/>
      <c r="AL2309" s="55"/>
      <c r="AM2309" s="55"/>
      <c r="AN2309" s="55"/>
      <c r="AO2309" s="55"/>
      <c r="AP2309" s="55"/>
      <c r="AQ2309" s="55"/>
      <c r="AR2309" s="55"/>
      <c r="AS2309" s="55"/>
      <c r="AT2309" s="55"/>
      <c r="AU2309" s="55"/>
      <c r="AV2309" s="55"/>
      <c r="AW2309" s="55"/>
    </row>
    <row r="2310" spans="27:49" x14ac:dyDescent="0.25">
      <c r="AA2310" s="55"/>
      <c r="AB2310" s="55"/>
      <c r="AC2310" s="55"/>
      <c r="AD2310" s="55"/>
      <c r="AE2310" s="55"/>
      <c r="AH2310" s="55"/>
      <c r="AI2310" s="55"/>
      <c r="AJ2310" s="55"/>
      <c r="AK2310" s="55"/>
      <c r="AL2310" s="55"/>
      <c r="AM2310" s="55"/>
      <c r="AN2310" s="55"/>
      <c r="AO2310" s="55"/>
      <c r="AP2310" s="55"/>
      <c r="AQ2310" s="55"/>
      <c r="AR2310" s="55"/>
      <c r="AS2310" s="55"/>
      <c r="AT2310" s="55"/>
      <c r="AU2310" s="55"/>
      <c r="AV2310" s="55"/>
      <c r="AW2310" s="55"/>
    </row>
    <row r="2311" spans="27:49" x14ac:dyDescent="0.25">
      <c r="AA2311" s="55"/>
      <c r="AB2311" s="55"/>
      <c r="AC2311" s="55"/>
      <c r="AD2311" s="55"/>
      <c r="AE2311" s="55"/>
      <c r="AH2311" s="55"/>
      <c r="AI2311" s="55"/>
      <c r="AJ2311" s="55"/>
      <c r="AK2311" s="55"/>
      <c r="AL2311" s="55"/>
      <c r="AM2311" s="55"/>
      <c r="AN2311" s="55"/>
      <c r="AO2311" s="55"/>
      <c r="AP2311" s="55"/>
      <c r="AQ2311" s="55"/>
      <c r="AR2311" s="55"/>
      <c r="AS2311" s="55"/>
      <c r="AT2311" s="55"/>
      <c r="AU2311" s="55"/>
      <c r="AV2311" s="55"/>
      <c r="AW2311" s="55"/>
    </row>
    <row r="2312" spans="27:49" x14ac:dyDescent="0.25">
      <c r="AA2312" s="55"/>
      <c r="AB2312" s="55"/>
      <c r="AC2312" s="55"/>
      <c r="AD2312" s="55"/>
      <c r="AE2312" s="55"/>
      <c r="AH2312" s="55"/>
      <c r="AI2312" s="55"/>
      <c r="AJ2312" s="55"/>
      <c r="AK2312" s="55"/>
      <c r="AL2312" s="55"/>
      <c r="AM2312" s="55"/>
      <c r="AN2312" s="55"/>
      <c r="AO2312" s="55"/>
      <c r="AP2312" s="55"/>
      <c r="AQ2312" s="55"/>
      <c r="AR2312" s="55"/>
      <c r="AS2312" s="55"/>
      <c r="AT2312" s="55"/>
      <c r="AU2312" s="55"/>
      <c r="AV2312" s="55"/>
      <c r="AW2312" s="55"/>
    </row>
    <row r="2313" spans="27:49" x14ac:dyDescent="0.25">
      <c r="AA2313" s="55"/>
      <c r="AB2313" s="55"/>
      <c r="AC2313" s="55"/>
      <c r="AD2313" s="55"/>
      <c r="AE2313" s="55"/>
      <c r="AH2313" s="55"/>
      <c r="AI2313" s="55"/>
      <c r="AJ2313" s="55"/>
      <c r="AK2313" s="55"/>
      <c r="AL2313" s="55"/>
      <c r="AM2313" s="55"/>
      <c r="AN2313" s="55"/>
      <c r="AO2313" s="55"/>
      <c r="AP2313" s="55"/>
      <c r="AQ2313" s="55"/>
      <c r="AR2313" s="55"/>
      <c r="AS2313" s="55"/>
      <c r="AT2313" s="55"/>
      <c r="AU2313" s="55"/>
      <c r="AV2313" s="55"/>
      <c r="AW2313" s="55"/>
    </row>
    <row r="2314" spans="27:49" x14ac:dyDescent="0.25">
      <c r="AA2314" s="55"/>
      <c r="AB2314" s="55"/>
      <c r="AC2314" s="55"/>
      <c r="AD2314" s="55"/>
      <c r="AE2314" s="55"/>
      <c r="AH2314" s="55"/>
      <c r="AI2314" s="55"/>
      <c r="AJ2314" s="55"/>
      <c r="AK2314" s="55"/>
      <c r="AL2314" s="55"/>
      <c r="AM2314" s="55"/>
      <c r="AN2314" s="55"/>
      <c r="AO2314" s="55"/>
      <c r="AP2314" s="55"/>
      <c r="AQ2314" s="55"/>
      <c r="AR2314" s="55"/>
      <c r="AS2314" s="55"/>
      <c r="AT2314" s="55"/>
      <c r="AU2314" s="55"/>
      <c r="AV2314" s="55"/>
      <c r="AW2314" s="55"/>
    </row>
    <row r="2315" spans="27:49" x14ac:dyDescent="0.25">
      <c r="AA2315" s="55"/>
      <c r="AB2315" s="55"/>
      <c r="AC2315" s="55"/>
      <c r="AD2315" s="55"/>
      <c r="AE2315" s="55"/>
      <c r="AH2315" s="55"/>
      <c r="AI2315" s="55"/>
      <c r="AJ2315" s="55"/>
      <c r="AK2315" s="55"/>
      <c r="AL2315" s="55"/>
      <c r="AM2315" s="55"/>
      <c r="AN2315" s="55"/>
      <c r="AO2315" s="55"/>
      <c r="AP2315" s="55"/>
      <c r="AQ2315" s="55"/>
      <c r="AR2315" s="55"/>
      <c r="AS2315" s="55"/>
      <c r="AT2315" s="55"/>
      <c r="AU2315" s="55"/>
      <c r="AV2315" s="55"/>
      <c r="AW2315" s="55"/>
    </row>
    <row r="2316" spans="27:49" x14ac:dyDescent="0.25">
      <c r="AA2316" s="55"/>
      <c r="AB2316" s="55"/>
      <c r="AC2316" s="55"/>
      <c r="AD2316" s="55"/>
      <c r="AE2316" s="55"/>
      <c r="AH2316" s="55"/>
      <c r="AI2316" s="55"/>
      <c r="AJ2316" s="55"/>
      <c r="AK2316" s="55"/>
      <c r="AL2316" s="55"/>
      <c r="AM2316" s="55"/>
      <c r="AN2316" s="55"/>
      <c r="AO2316" s="55"/>
      <c r="AP2316" s="55"/>
      <c r="AQ2316" s="55"/>
      <c r="AR2316" s="55"/>
      <c r="AS2316" s="55"/>
      <c r="AT2316" s="55"/>
      <c r="AU2316" s="55"/>
      <c r="AV2316" s="55"/>
      <c r="AW2316" s="55"/>
    </row>
    <row r="2317" spans="27:49" x14ac:dyDescent="0.25">
      <c r="AA2317" s="55"/>
      <c r="AB2317" s="55"/>
      <c r="AC2317" s="55"/>
      <c r="AD2317" s="55"/>
      <c r="AE2317" s="55"/>
      <c r="AH2317" s="55"/>
      <c r="AI2317" s="55"/>
      <c r="AJ2317" s="55"/>
      <c r="AK2317" s="55"/>
      <c r="AL2317" s="55"/>
      <c r="AM2317" s="55"/>
      <c r="AN2317" s="55"/>
      <c r="AO2317" s="55"/>
      <c r="AP2317" s="55"/>
      <c r="AQ2317" s="55"/>
      <c r="AR2317" s="55"/>
      <c r="AS2317" s="55"/>
      <c r="AT2317" s="55"/>
      <c r="AU2317" s="55"/>
      <c r="AV2317" s="55"/>
      <c r="AW2317" s="55"/>
    </row>
    <row r="2318" spans="27:49" x14ac:dyDescent="0.25">
      <c r="AA2318" s="55"/>
      <c r="AB2318" s="55"/>
      <c r="AC2318" s="55"/>
      <c r="AD2318" s="55"/>
      <c r="AE2318" s="55"/>
      <c r="AH2318" s="55"/>
      <c r="AI2318" s="55"/>
      <c r="AJ2318" s="55"/>
      <c r="AK2318" s="55"/>
      <c r="AL2318" s="55"/>
      <c r="AM2318" s="55"/>
      <c r="AN2318" s="55"/>
      <c r="AO2318" s="55"/>
      <c r="AP2318" s="55"/>
      <c r="AQ2318" s="55"/>
      <c r="AR2318" s="55"/>
      <c r="AS2318" s="55"/>
      <c r="AT2318" s="55"/>
      <c r="AU2318" s="55"/>
      <c r="AV2318" s="55"/>
      <c r="AW2318" s="55"/>
    </row>
    <row r="2319" spans="27:49" x14ac:dyDescent="0.25">
      <c r="AA2319" s="55"/>
      <c r="AB2319" s="55"/>
      <c r="AC2319" s="55"/>
      <c r="AD2319" s="55"/>
      <c r="AE2319" s="55"/>
      <c r="AH2319" s="55"/>
      <c r="AI2319" s="55"/>
      <c r="AJ2319" s="55"/>
      <c r="AK2319" s="55"/>
      <c r="AL2319" s="55"/>
      <c r="AM2319" s="55"/>
      <c r="AN2319" s="55"/>
      <c r="AO2319" s="55"/>
      <c r="AP2319" s="55"/>
      <c r="AQ2319" s="55"/>
      <c r="AR2319" s="55"/>
      <c r="AS2319" s="55"/>
      <c r="AT2319" s="55"/>
      <c r="AU2319" s="55"/>
      <c r="AV2319" s="55"/>
      <c r="AW2319" s="55"/>
    </row>
    <row r="2320" spans="27:49" x14ac:dyDescent="0.25">
      <c r="AA2320" s="55"/>
      <c r="AB2320" s="55"/>
      <c r="AC2320" s="55"/>
      <c r="AD2320" s="55"/>
      <c r="AE2320" s="55"/>
      <c r="AH2320" s="55"/>
      <c r="AI2320" s="55"/>
      <c r="AJ2320" s="55"/>
      <c r="AK2320" s="55"/>
      <c r="AL2320" s="55"/>
      <c r="AM2320" s="55"/>
      <c r="AN2320" s="55"/>
      <c r="AO2320" s="55"/>
      <c r="AP2320" s="55"/>
      <c r="AQ2320" s="55"/>
      <c r="AR2320" s="55"/>
      <c r="AS2320" s="55"/>
      <c r="AT2320" s="55"/>
      <c r="AU2320" s="55"/>
      <c r="AV2320" s="55"/>
      <c r="AW2320" s="55"/>
    </row>
    <row r="2321" spans="27:49" x14ac:dyDescent="0.25">
      <c r="AA2321" s="55"/>
      <c r="AB2321" s="55"/>
      <c r="AC2321" s="55"/>
      <c r="AD2321" s="55"/>
      <c r="AE2321" s="55"/>
      <c r="AH2321" s="55"/>
      <c r="AI2321" s="55"/>
      <c r="AJ2321" s="55"/>
      <c r="AK2321" s="55"/>
      <c r="AL2321" s="55"/>
      <c r="AM2321" s="55"/>
      <c r="AN2321" s="55"/>
      <c r="AO2321" s="55"/>
      <c r="AP2321" s="55"/>
      <c r="AQ2321" s="55"/>
      <c r="AR2321" s="55"/>
      <c r="AS2321" s="55"/>
      <c r="AT2321" s="55"/>
      <c r="AU2321" s="55"/>
      <c r="AV2321" s="55"/>
      <c r="AW2321" s="55"/>
    </row>
    <row r="2322" spans="27:49" x14ac:dyDescent="0.25">
      <c r="AA2322" s="55"/>
      <c r="AB2322" s="55"/>
      <c r="AC2322" s="55"/>
      <c r="AD2322" s="55"/>
      <c r="AE2322" s="55"/>
      <c r="AH2322" s="55"/>
      <c r="AI2322" s="55"/>
      <c r="AJ2322" s="55"/>
      <c r="AK2322" s="55"/>
      <c r="AL2322" s="55"/>
      <c r="AM2322" s="55"/>
      <c r="AN2322" s="55"/>
      <c r="AO2322" s="55"/>
      <c r="AP2322" s="55"/>
      <c r="AQ2322" s="55"/>
      <c r="AR2322" s="55"/>
      <c r="AS2322" s="55"/>
      <c r="AT2322" s="55"/>
      <c r="AU2322" s="55"/>
      <c r="AV2322" s="55"/>
      <c r="AW2322" s="55"/>
    </row>
    <row r="2323" spans="27:49" x14ac:dyDescent="0.25">
      <c r="AA2323" s="55"/>
      <c r="AB2323" s="55"/>
      <c r="AC2323" s="55"/>
      <c r="AD2323" s="55"/>
      <c r="AE2323" s="55"/>
      <c r="AH2323" s="55"/>
      <c r="AI2323" s="55"/>
      <c r="AJ2323" s="55"/>
      <c r="AK2323" s="55"/>
      <c r="AL2323" s="55"/>
      <c r="AM2323" s="55"/>
      <c r="AN2323" s="55"/>
      <c r="AO2323" s="55"/>
      <c r="AP2323" s="55"/>
      <c r="AQ2323" s="55"/>
      <c r="AR2323" s="55"/>
      <c r="AS2323" s="55"/>
      <c r="AT2323" s="55"/>
      <c r="AU2323" s="55"/>
      <c r="AV2323" s="55"/>
      <c r="AW2323" s="55"/>
    </row>
    <row r="2324" spans="27:49" x14ac:dyDescent="0.25">
      <c r="AA2324" s="55"/>
      <c r="AB2324" s="55"/>
      <c r="AC2324" s="55"/>
      <c r="AD2324" s="55"/>
      <c r="AE2324" s="55"/>
      <c r="AH2324" s="55"/>
      <c r="AI2324" s="55"/>
      <c r="AJ2324" s="55"/>
      <c r="AK2324" s="55"/>
      <c r="AL2324" s="55"/>
      <c r="AM2324" s="55"/>
      <c r="AN2324" s="55"/>
      <c r="AO2324" s="55"/>
      <c r="AP2324" s="55"/>
      <c r="AQ2324" s="55"/>
      <c r="AR2324" s="55"/>
      <c r="AS2324" s="55"/>
      <c r="AT2324" s="55"/>
      <c r="AU2324" s="55"/>
      <c r="AV2324" s="55"/>
      <c r="AW2324" s="55"/>
    </row>
    <row r="2325" spans="27:49" x14ac:dyDescent="0.25">
      <c r="AA2325" s="55"/>
      <c r="AB2325" s="55"/>
      <c r="AC2325" s="55"/>
      <c r="AD2325" s="55"/>
      <c r="AE2325" s="55"/>
      <c r="AH2325" s="55"/>
      <c r="AI2325" s="55"/>
      <c r="AJ2325" s="55"/>
      <c r="AK2325" s="55"/>
      <c r="AL2325" s="55"/>
      <c r="AM2325" s="55"/>
      <c r="AN2325" s="55"/>
      <c r="AO2325" s="55"/>
      <c r="AP2325" s="55"/>
      <c r="AQ2325" s="55"/>
      <c r="AR2325" s="55"/>
      <c r="AS2325" s="55"/>
      <c r="AT2325" s="55"/>
      <c r="AU2325" s="55"/>
      <c r="AV2325" s="55"/>
      <c r="AW2325" s="55"/>
    </row>
    <row r="2326" spans="27:49" x14ac:dyDescent="0.25">
      <c r="AA2326" s="55"/>
      <c r="AB2326" s="55"/>
      <c r="AC2326" s="55"/>
      <c r="AD2326" s="55"/>
      <c r="AE2326" s="55"/>
      <c r="AH2326" s="55"/>
      <c r="AI2326" s="55"/>
      <c r="AJ2326" s="55"/>
      <c r="AK2326" s="55"/>
      <c r="AL2326" s="55"/>
      <c r="AM2326" s="55"/>
      <c r="AN2326" s="55"/>
      <c r="AO2326" s="55"/>
      <c r="AP2326" s="55"/>
      <c r="AQ2326" s="55"/>
      <c r="AR2326" s="55"/>
      <c r="AS2326" s="55"/>
      <c r="AT2326" s="55"/>
      <c r="AU2326" s="55"/>
      <c r="AV2326" s="55"/>
      <c r="AW2326" s="55"/>
    </row>
    <row r="2327" spans="27:49" x14ac:dyDescent="0.25">
      <c r="AA2327" s="55"/>
      <c r="AB2327" s="55"/>
      <c r="AC2327" s="55"/>
      <c r="AD2327" s="55"/>
      <c r="AE2327" s="55"/>
      <c r="AH2327" s="55"/>
      <c r="AI2327" s="55"/>
      <c r="AJ2327" s="55"/>
      <c r="AK2327" s="55"/>
      <c r="AL2327" s="55"/>
      <c r="AM2327" s="55"/>
      <c r="AN2327" s="55"/>
      <c r="AO2327" s="55"/>
      <c r="AP2327" s="55"/>
      <c r="AQ2327" s="55"/>
      <c r="AR2327" s="55"/>
      <c r="AS2327" s="55"/>
      <c r="AT2327" s="55"/>
      <c r="AU2327" s="55"/>
      <c r="AV2327" s="55"/>
      <c r="AW2327" s="55"/>
    </row>
    <row r="2328" spans="27:49" x14ac:dyDescent="0.25">
      <c r="AA2328" s="55"/>
      <c r="AB2328" s="55"/>
      <c r="AC2328" s="55"/>
      <c r="AD2328" s="55"/>
      <c r="AE2328" s="55"/>
      <c r="AH2328" s="55"/>
      <c r="AI2328" s="55"/>
      <c r="AJ2328" s="55"/>
      <c r="AK2328" s="55"/>
      <c r="AL2328" s="55"/>
      <c r="AM2328" s="55"/>
      <c r="AN2328" s="55"/>
      <c r="AO2328" s="55"/>
      <c r="AP2328" s="55"/>
      <c r="AQ2328" s="55"/>
      <c r="AR2328" s="55"/>
      <c r="AS2328" s="55"/>
      <c r="AT2328" s="55"/>
      <c r="AU2328" s="55"/>
      <c r="AV2328" s="55"/>
      <c r="AW2328" s="55"/>
    </row>
    <row r="2329" spans="27:49" x14ac:dyDescent="0.25">
      <c r="AA2329" s="55"/>
      <c r="AB2329" s="55"/>
      <c r="AC2329" s="55"/>
      <c r="AD2329" s="55"/>
      <c r="AE2329" s="55"/>
      <c r="AH2329" s="55"/>
      <c r="AI2329" s="55"/>
      <c r="AJ2329" s="55"/>
      <c r="AK2329" s="55"/>
      <c r="AL2329" s="55"/>
      <c r="AM2329" s="55"/>
      <c r="AN2329" s="55"/>
      <c r="AO2329" s="55"/>
      <c r="AP2329" s="55"/>
      <c r="AQ2329" s="55"/>
      <c r="AR2329" s="55"/>
      <c r="AS2329" s="55"/>
      <c r="AT2329" s="55"/>
      <c r="AU2329" s="55"/>
      <c r="AV2329" s="55"/>
      <c r="AW2329" s="55"/>
    </row>
    <row r="2330" spans="27:49" x14ac:dyDescent="0.25">
      <c r="AA2330" s="55"/>
      <c r="AB2330" s="55"/>
      <c r="AC2330" s="55"/>
      <c r="AD2330" s="55"/>
      <c r="AE2330" s="55"/>
      <c r="AH2330" s="55"/>
      <c r="AI2330" s="55"/>
      <c r="AJ2330" s="55"/>
      <c r="AK2330" s="55"/>
      <c r="AL2330" s="55"/>
      <c r="AM2330" s="55"/>
      <c r="AN2330" s="55"/>
      <c r="AO2330" s="55"/>
      <c r="AP2330" s="55"/>
      <c r="AQ2330" s="55"/>
      <c r="AR2330" s="55"/>
      <c r="AS2330" s="55"/>
      <c r="AT2330" s="55"/>
      <c r="AU2330" s="55"/>
      <c r="AV2330" s="55"/>
      <c r="AW2330" s="55"/>
    </row>
    <row r="2331" spans="27:49" x14ac:dyDescent="0.25">
      <c r="AA2331" s="55"/>
      <c r="AB2331" s="55"/>
      <c r="AC2331" s="55"/>
      <c r="AD2331" s="55"/>
      <c r="AE2331" s="55"/>
      <c r="AH2331" s="55"/>
      <c r="AI2331" s="55"/>
      <c r="AJ2331" s="55"/>
      <c r="AK2331" s="55"/>
      <c r="AL2331" s="55"/>
      <c r="AM2331" s="55"/>
      <c r="AN2331" s="55"/>
      <c r="AO2331" s="55"/>
      <c r="AP2331" s="55"/>
      <c r="AQ2331" s="55"/>
      <c r="AR2331" s="55"/>
      <c r="AS2331" s="55"/>
      <c r="AT2331" s="55"/>
      <c r="AU2331" s="55"/>
      <c r="AV2331" s="55"/>
      <c r="AW2331" s="55"/>
    </row>
    <row r="2332" spans="27:49" x14ac:dyDescent="0.25">
      <c r="AA2332" s="55"/>
      <c r="AB2332" s="55"/>
      <c r="AC2332" s="55"/>
      <c r="AD2332" s="55"/>
      <c r="AE2332" s="55"/>
      <c r="AH2332" s="55"/>
      <c r="AI2332" s="55"/>
      <c r="AJ2332" s="55"/>
      <c r="AK2332" s="55"/>
      <c r="AL2332" s="55"/>
      <c r="AM2332" s="55"/>
      <c r="AN2332" s="55"/>
      <c r="AO2332" s="55"/>
      <c r="AP2332" s="55"/>
      <c r="AQ2332" s="55"/>
      <c r="AR2332" s="55"/>
      <c r="AS2332" s="55"/>
      <c r="AT2332" s="55"/>
      <c r="AU2332" s="55"/>
      <c r="AV2332" s="55"/>
      <c r="AW2332" s="55"/>
    </row>
    <row r="2333" spans="27:49" x14ac:dyDescent="0.25">
      <c r="AA2333" s="55"/>
      <c r="AB2333" s="55"/>
      <c r="AC2333" s="55"/>
      <c r="AD2333" s="55"/>
      <c r="AE2333" s="55"/>
      <c r="AH2333" s="55"/>
      <c r="AI2333" s="55"/>
      <c r="AJ2333" s="55"/>
      <c r="AK2333" s="55"/>
      <c r="AL2333" s="55"/>
      <c r="AM2333" s="55"/>
      <c r="AN2333" s="55"/>
      <c r="AO2333" s="55"/>
      <c r="AP2333" s="55"/>
      <c r="AQ2333" s="55"/>
      <c r="AR2333" s="55"/>
      <c r="AS2333" s="55"/>
      <c r="AT2333" s="55"/>
      <c r="AU2333" s="55"/>
      <c r="AV2333" s="55"/>
      <c r="AW2333" s="55"/>
    </row>
    <row r="2334" spans="27:49" x14ac:dyDescent="0.25">
      <c r="AA2334" s="55"/>
      <c r="AB2334" s="55"/>
      <c r="AC2334" s="55"/>
      <c r="AD2334" s="55"/>
      <c r="AE2334" s="55"/>
      <c r="AH2334" s="55"/>
      <c r="AI2334" s="55"/>
      <c r="AJ2334" s="55"/>
      <c r="AK2334" s="55"/>
      <c r="AL2334" s="55"/>
      <c r="AM2334" s="55"/>
      <c r="AN2334" s="55"/>
      <c r="AO2334" s="55"/>
      <c r="AP2334" s="55"/>
      <c r="AQ2334" s="55"/>
      <c r="AR2334" s="55"/>
      <c r="AS2334" s="55"/>
      <c r="AT2334" s="55"/>
      <c r="AU2334" s="55"/>
      <c r="AV2334" s="55"/>
      <c r="AW2334" s="55"/>
    </row>
    <row r="2335" spans="27:49" x14ac:dyDescent="0.25">
      <c r="AA2335" s="55"/>
      <c r="AB2335" s="55"/>
      <c r="AC2335" s="55"/>
      <c r="AD2335" s="55"/>
      <c r="AE2335" s="55"/>
      <c r="AH2335" s="55"/>
      <c r="AI2335" s="55"/>
      <c r="AJ2335" s="55"/>
      <c r="AK2335" s="55"/>
      <c r="AL2335" s="55"/>
      <c r="AM2335" s="55"/>
      <c r="AN2335" s="55"/>
      <c r="AO2335" s="55"/>
      <c r="AP2335" s="55"/>
      <c r="AQ2335" s="55"/>
      <c r="AR2335" s="55"/>
      <c r="AS2335" s="55"/>
      <c r="AT2335" s="55"/>
      <c r="AU2335" s="55"/>
      <c r="AV2335" s="55"/>
      <c r="AW2335" s="55"/>
    </row>
    <row r="2336" spans="27:49" x14ac:dyDescent="0.25">
      <c r="AA2336" s="55"/>
      <c r="AB2336" s="55"/>
      <c r="AC2336" s="55"/>
      <c r="AD2336" s="55"/>
      <c r="AE2336" s="55"/>
      <c r="AH2336" s="55"/>
      <c r="AI2336" s="55"/>
      <c r="AJ2336" s="55"/>
      <c r="AK2336" s="55"/>
      <c r="AL2336" s="55"/>
      <c r="AM2336" s="55"/>
      <c r="AN2336" s="55"/>
      <c r="AO2336" s="55"/>
      <c r="AP2336" s="55"/>
      <c r="AQ2336" s="55"/>
      <c r="AR2336" s="55"/>
      <c r="AS2336" s="55"/>
      <c r="AT2336" s="55"/>
      <c r="AU2336" s="55"/>
      <c r="AV2336" s="55"/>
      <c r="AW2336" s="55"/>
    </row>
    <row r="2337" spans="27:49" x14ac:dyDescent="0.25">
      <c r="AA2337" s="55"/>
      <c r="AB2337" s="55"/>
      <c r="AC2337" s="55"/>
      <c r="AD2337" s="55"/>
      <c r="AE2337" s="55"/>
      <c r="AH2337" s="55"/>
      <c r="AI2337" s="55"/>
      <c r="AJ2337" s="55"/>
      <c r="AK2337" s="55"/>
      <c r="AL2337" s="55"/>
      <c r="AM2337" s="55"/>
      <c r="AN2337" s="55"/>
      <c r="AO2337" s="55"/>
      <c r="AP2337" s="55"/>
      <c r="AQ2337" s="55"/>
      <c r="AR2337" s="55"/>
      <c r="AS2337" s="55"/>
      <c r="AT2337" s="55"/>
      <c r="AU2337" s="55"/>
      <c r="AV2337" s="55"/>
      <c r="AW2337" s="55"/>
    </row>
    <row r="2338" spans="27:49" x14ac:dyDescent="0.25">
      <c r="AA2338" s="55"/>
      <c r="AB2338" s="55"/>
      <c r="AC2338" s="55"/>
      <c r="AD2338" s="55"/>
      <c r="AE2338" s="55"/>
      <c r="AH2338" s="55"/>
      <c r="AI2338" s="55"/>
      <c r="AJ2338" s="55"/>
      <c r="AK2338" s="55"/>
      <c r="AL2338" s="55"/>
      <c r="AM2338" s="55"/>
      <c r="AN2338" s="55"/>
      <c r="AO2338" s="55"/>
      <c r="AP2338" s="55"/>
      <c r="AQ2338" s="55"/>
      <c r="AR2338" s="55"/>
      <c r="AS2338" s="55"/>
      <c r="AT2338" s="55"/>
      <c r="AU2338" s="55"/>
      <c r="AV2338" s="55"/>
      <c r="AW2338" s="55"/>
    </row>
    <row r="2339" spans="27:49" x14ac:dyDescent="0.25">
      <c r="AA2339" s="55"/>
      <c r="AB2339" s="55"/>
      <c r="AC2339" s="55"/>
      <c r="AD2339" s="55"/>
      <c r="AE2339" s="55"/>
      <c r="AH2339" s="55"/>
      <c r="AI2339" s="55"/>
      <c r="AJ2339" s="55"/>
      <c r="AK2339" s="55"/>
      <c r="AL2339" s="55"/>
      <c r="AM2339" s="55"/>
      <c r="AN2339" s="55"/>
      <c r="AO2339" s="55"/>
      <c r="AP2339" s="55"/>
      <c r="AQ2339" s="55"/>
      <c r="AR2339" s="55"/>
      <c r="AS2339" s="55"/>
      <c r="AT2339" s="55"/>
      <c r="AU2339" s="55"/>
      <c r="AV2339" s="55"/>
      <c r="AW2339" s="55"/>
    </row>
    <row r="2340" spans="27:49" x14ac:dyDescent="0.25">
      <c r="AA2340" s="55"/>
      <c r="AB2340" s="55"/>
      <c r="AC2340" s="55"/>
      <c r="AD2340" s="55"/>
      <c r="AE2340" s="55"/>
      <c r="AH2340" s="55"/>
      <c r="AI2340" s="55"/>
      <c r="AJ2340" s="55"/>
      <c r="AK2340" s="55"/>
      <c r="AL2340" s="55"/>
      <c r="AM2340" s="55"/>
      <c r="AN2340" s="55"/>
      <c r="AO2340" s="55"/>
      <c r="AP2340" s="55"/>
      <c r="AQ2340" s="55"/>
      <c r="AR2340" s="55"/>
      <c r="AS2340" s="55"/>
      <c r="AT2340" s="55"/>
      <c r="AU2340" s="55"/>
      <c r="AV2340" s="55"/>
      <c r="AW2340" s="55"/>
    </row>
    <row r="2341" spans="27:49" x14ac:dyDescent="0.25">
      <c r="AA2341" s="55"/>
      <c r="AB2341" s="55"/>
      <c r="AC2341" s="55"/>
      <c r="AD2341" s="55"/>
      <c r="AE2341" s="55"/>
      <c r="AH2341" s="55"/>
      <c r="AI2341" s="55"/>
      <c r="AJ2341" s="55"/>
      <c r="AK2341" s="55"/>
      <c r="AL2341" s="55"/>
      <c r="AM2341" s="55"/>
      <c r="AN2341" s="55"/>
      <c r="AO2341" s="55"/>
      <c r="AP2341" s="55"/>
      <c r="AQ2341" s="55"/>
      <c r="AR2341" s="55"/>
      <c r="AS2341" s="55"/>
      <c r="AT2341" s="55"/>
      <c r="AU2341" s="55"/>
      <c r="AV2341" s="55"/>
      <c r="AW2341" s="55"/>
    </row>
    <row r="2342" spans="27:49" x14ac:dyDescent="0.25">
      <c r="AA2342" s="55"/>
      <c r="AB2342" s="55"/>
      <c r="AC2342" s="55"/>
      <c r="AD2342" s="55"/>
      <c r="AE2342" s="55"/>
      <c r="AH2342" s="55"/>
      <c r="AI2342" s="55"/>
      <c r="AJ2342" s="55"/>
      <c r="AK2342" s="55"/>
      <c r="AL2342" s="55"/>
      <c r="AM2342" s="55"/>
      <c r="AN2342" s="55"/>
      <c r="AO2342" s="55"/>
      <c r="AP2342" s="55"/>
      <c r="AQ2342" s="55"/>
      <c r="AR2342" s="55"/>
      <c r="AS2342" s="55"/>
      <c r="AT2342" s="55"/>
      <c r="AU2342" s="55"/>
      <c r="AV2342" s="55"/>
      <c r="AW2342" s="55"/>
    </row>
    <row r="2343" spans="27:49" x14ac:dyDescent="0.25">
      <c r="AA2343" s="55"/>
      <c r="AB2343" s="55"/>
      <c r="AC2343" s="55"/>
      <c r="AD2343" s="55"/>
      <c r="AE2343" s="55"/>
      <c r="AH2343" s="55"/>
      <c r="AI2343" s="55"/>
      <c r="AJ2343" s="55"/>
      <c r="AK2343" s="55"/>
      <c r="AL2343" s="55"/>
      <c r="AM2343" s="55"/>
      <c r="AN2343" s="55"/>
      <c r="AO2343" s="55"/>
      <c r="AP2343" s="55"/>
      <c r="AQ2343" s="55"/>
      <c r="AR2343" s="55"/>
      <c r="AS2343" s="55"/>
      <c r="AT2343" s="55"/>
      <c r="AU2343" s="55"/>
      <c r="AV2343" s="55"/>
      <c r="AW2343" s="55"/>
    </row>
    <row r="2344" spans="27:49" x14ac:dyDescent="0.25">
      <c r="AA2344" s="55"/>
      <c r="AB2344" s="55"/>
      <c r="AC2344" s="55"/>
      <c r="AD2344" s="55"/>
      <c r="AE2344" s="55"/>
      <c r="AH2344" s="55"/>
      <c r="AI2344" s="55"/>
      <c r="AJ2344" s="55"/>
      <c r="AK2344" s="55"/>
      <c r="AL2344" s="55"/>
      <c r="AM2344" s="55"/>
      <c r="AN2344" s="55"/>
      <c r="AO2344" s="55"/>
      <c r="AP2344" s="55"/>
      <c r="AQ2344" s="55"/>
      <c r="AR2344" s="55"/>
      <c r="AS2344" s="55"/>
      <c r="AT2344" s="55"/>
      <c r="AU2344" s="55"/>
      <c r="AV2344" s="55"/>
      <c r="AW2344" s="55"/>
    </row>
    <row r="2345" spans="27:49" x14ac:dyDescent="0.25">
      <c r="AA2345" s="55"/>
      <c r="AB2345" s="55"/>
      <c r="AC2345" s="55"/>
      <c r="AD2345" s="55"/>
      <c r="AE2345" s="55"/>
      <c r="AH2345" s="55"/>
      <c r="AI2345" s="55"/>
      <c r="AJ2345" s="55"/>
      <c r="AK2345" s="55"/>
      <c r="AL2345" s="55"/>
      <c r="AM2345" s="55"/>
      <c r="AN2345" s="55"/>
      <c r="AO2345" s="55"/>
      <c r="AP2345" s="55"/>
      <c r="AQ2345" s="55"/>
      <c r="AR2345" s="55"/>
      <c r="AS2345" s="55"/>
      <c r="AT2345" s="55"/>
      <c r="AU2345" s="55"/>
      <c r="AV2345" s="55"/>
      <c r="AW2345" s="55"/>
    </row>
    <row r="2346" spans="27:49" x14ac:dyDescent="0.25">
      <c r="AA2346" s="55"/>
      <c r="AB2346" s="55"/>
      <c r="AC2346" s="55"/>
      <c r="AD2346" s="55"/>
      <c r="AE2346" s="55"/>
      <c r="AH2346" s="55"/>
      <c r="AI2346" s="55"/>
      <c r="AJ2346" s="55"/>
      <c r="AK2346" s="55"/>
      <c r="AL2346" s="55"/>
      <c r="AM2346" s="55"/>
      <c r="AN2346" s="55"/>
      <c r="AO2346" s="55"/>
      <c r="AP2346" s="55"/>
      <c r="AQ2346" s="55"/>
      <c r="AR2346" s="55"/>
      <c r="AS2346" s="55"/>
      <c r="AT2346" s="55"/>
      <c r="AU2346" s="55"/>
      <c r="AV2346" s="55"/>
      <c r="AW2346" s="55"/>
    </row>
    <row r="2347" spans="27:49" x14ac:dyDescent="0.25">
      <c r="AA2347" s="55"/>
      <c r="AB2347" s="55"/>
      <c r="AC2347" s="55"/>
      <c r="AD2347" s="55"/>
      <c r="AE2347" s="55"/>
      <c r="AH2347" s="55"/>
      <c r="AI2347" s="55"/>
      <c r="AJ2347" s="55"/>
      <c r="AK2347" s="55"/>
      <c r="AL2347" s="55"/>
      <c r="AM2347" s="55"/>
      <c r="AN2347" s="55"/>
      <c r="AO2347" s="55"/>
      <c r="AP2347" s="55"/>
      <c r="AQ2347" s="55"/>
      <c r="AR2347" s="55"/>
      <c r="AS2347" s="55"/>
      <c r="AT2347" s="55"/>
      <c r="AU2347" s="55"/>
      <c r="AV2347" s="55"/>
      <c r="AW2347" s="55"/>
    </row>
    <row r="2348" spans="27:49" x14ac:dyDescent="0.25">
      <c r="AA2348" s="55"/>
      <c r="AB2348" s="55"/>
      <c r="AC2348" s="55"/>
      <c r="AD2348" s="55"/>
      <c r="AE2348" s="55"/>
      <c r="AH2348" s="55"/>
      <c r="AI2348" s="55"/>
      <c r="AJ2348" s="55"/>
      <c r="AK2348" s="55"/>
      <c r="AL2348" s="55"/>
      <c r="AM2348" s="55"/>
      <c r="AN2348" s="55"/>
      <c r="AO2348" s="55"/>
      <c r="AP2348" s="55"/>
      <c r="AQ2348" s="55"/>
      <c r="AR2348" s="55"/>
      <c r="AS2348" s="55"/>
      <c r="AT2348" s="55"/>
      <c r="AU2348" s="55"/>
      <c r="AV2348" s="55"/>
      <c r="AW2348" s="55"/>
    </row>
    <row r="2349" spans="27:49" x14ac:dyDescent="0.25">
      <c r="AA2349" s="55"/>
      <c r="AB2349" s="55"/>
      <c r="AC2349" s="55"/>
      <c r="AD2349" s="55"/>
      <c r="AE2349" s="55"/>
      <c r="AH2349" s="55"/>
      <c r="AI2349" s="55"/>
      <c r="AJ2349" s="55"/>
      <c r="AK2349" s="55"/>
      <c r="AL2349" s="55"/>
      <c r="AM2349" s="55"/>
      <c r="AN2349" s="55"/>
      <c r="AO2349" s="55"/>
      <c r="AP2349" s="55"/>
      <c r="AQ2349" s="55"/>
      <c r="AR2349" s="55"/>
      <c r="AS2349" s="55"/>
      <c r="AT2349" s="55"/>
      <c r="AU2349" s="55"/>
      <c r="AV2349" s="55"/>
      <c r="AW2349" s="55"/>
    </row>
    <row r="2350" spans="27:49" x14ac:dyDescent="0.25">
      <c r="AA2350" s="55"/>
      <c r="AB2350" s="55"/>
      <c r="AC2350" s="55"/>
      <c r="AD2350" s="55"/>
      <c r="AE2350" s="55"/>
      <c r="AH2350" s="55"/>
      <c r="AI2350" s="55"/>
      <c r="AJ2350" s="55"/>
      <c r="AK2350" s="55"/>
      <c r="AL2350" s="55"/>
      <c r="AM2350" s="55"/>
      <c r="AN2350" s="55"/>
      <c r="AO2350" s="55"/>
      <c r="AP2350" s="55"/>
      <c r="AQ2350" s="55"/>
      <c r="AR2350" s="55"/>
      <c r="AS2350" s="55"/>
      <c r="AT2350" s="55"/>
      <c r="AU2350" s="55"/>
      <c r="AV2350" s="55"/>
      <c r="AW2350" s="55"/>
    </row>
    <row r="2351" spans="27:49" x14ac:dyDescent="0.25">
      <c r="AA2351" s="55"/>
      <c r="AB2351" s="55"/>
      <c r="AC2351" s="55"/>
      <c r="AD2351" s="55"/>
      <c r="AE2351" s="55"/>
      <c r="AH2351" s="55"/>
      <c r="AI2351" s="55"/>
      <c r="AJ2351" s="55"/>
      <c r="AK2351" s="55"/>
      <c r="AL2351" s="55"/>
      <c r="AM2351" s="55"/>
      <c r="AN2351" s="55"/>
      <c r="AO2351" s="55"/>
      <c r="AP2351" s="55"/>
      <c r="AQ2351" s="55"/>
      <c r="AR2351" s="55"/>
      <c r="AS2351" s="55"/>
      <c r="AT2351" s="55"/>
      <c r="AU2351" s="55"/>
      <c r="AV2351" s="55"/>
      <c r="AW2351" s="55"/>
    </row>
    <row r="2352" spans="27:49" x14ac:dyDescent="0.25">
      <c r="AA2352" s="55"/>
      <c r="AB2352" s="55"/>
      <c r="AC2352" s="55"/>
      <c r="AD2352" s="55"/>
      <c r="AE2352" s="55"/>
      <c r="AH2352" s="55"/>
      <c r="AI2352" s="55"/>
      <c r="AJ2352" s="55"/>
      <c r="AK2352" s="55"/>
      <c r="AL2352" s="55"/>
      <c r="AM2352" s="55"/>
      <c r="AN2352" s="55"/>
      <c r="AO2352" s="55"/>
      <c r="AP2352" s="55"/>
      <c r="AQ2352" s="55"/>
      <c r="AR2352" s="55"/>
      <c r="AS2352" s="55"/>
      <c r="AT2352" s="55"/>
      <c r="AU2352" s="55"/>
      <c r="AV2352" s="55"/>
      <c r="AW2352" s="55"/>
    </row>
    <row r="2353" spans="27:49" x14ac:dyDescent="0.25">
      <c r="AA2353" s="55"/>
      <c r="AB2353" s="55"/>
      <c r="AC2353" s="55"/>
      <c r="AD2353" s="55"/>
      <c r="AE2353" s="55"/>
      <c r="AH2353" s="55"/>
      <c r="AI2353" s="55"/>
      <c r="AJ2353" s="55"/>
      <c r="AK2353" s="55"/>
      <c r="AL2353" s="55"/>
      <c r="AM2353" s="55"/>
      <c r="AN2353" s="55"/>
      <c r="AO2353" s="55"/>
      <c r="AP2353" s="55"/>
      <c r="AQ2353" s="55"/>
      <c r="AR2353" s="55"/>
      <c r="AS2353" s="55"/>
      <c r="AT2353" s="55"/>
      <c r="AU2353" s="55"/>
      <c r="AV2353" s="55"/>
      <c r="AW2353" s="55"/>
    </row>
    <row r="2354" spans="27:49" x14ac:dyDescent="0.25">
      <c r="AA2354" s="55"/>
      <c r="AB2354" s="55"/>
      <c r="AC2354" s="55"/>
      <c r="AD2354" s="55"/>
      <c r="AE2354" s="55"/>
      <c r="AH2354" s="55"/>
      <c r="AI2354" s="55"/>
      <c r="AJ2354" s="55"/>
      <c r="AK2354" s="55"/>
      <c r="AL2354" s="55"/>
      <c r="AM2354" s="55"/>
      <c r="AN2354" s="55"/>
      <c r="AO2354" s="55"/>
      <c r="AP2354" s="55"/>
      <c r="AQ2354" s="55"/>
      <c r="AR2354" s="55"/>
      <c r="AS2354" s="55"/>
      <c r="AT2354" s="55"/>
      <c r="AU2354" s="55"/>
      <c r="AV2354" s="55"/>
      <c r="AW2354" s="55"/>
    </row>
    <row r="2355" spans="27:49" x14ac:dyDescent="0.25">
      <c r="AA2355" s="55"/>
      <c r="AB2355" s="55"/>
      <c r="AC2355" s="55"/>
      <c r="AD2355" s="55"/>
      <c r="AE2355" s="55"/>
      <c r="AH2355" s="55"/>
      <c r="AI2355" s="55"/>
      <c r="AJ2355" s="55"/>
      <c r="AK2355" s="55"/>
      <c r="AL2355" s="55"/>
      <c r="AM2355" s="55"/>
      <c r="AN2355" s="55"/>
      <c r="AO2355" s="55"/>
      <c r="AP2355" s="55"/>
      <c r="AQ2355" s="55"/>
      <c r="AR2355" s="55"/>
      <c r="AS2355" s="55"/>
      <c r="AT2355" s="55"/>
      <c r="AU2355" s="55"/>
      <c r="AV2355" s="55"/>
      <c r="AW2355" s="55"/>
    </row>
    <row r="2356" spans="27:49" x14ac:dyDescent="0.25">
      <c r="AA2356" s="55"/>
      <c r="AB2356" s="55"/>
      <c r="AC2356" s="55"/>
      <c r="AD2356" s="55"/>
      <c r="AE2356" s="55"/>
      <c r="AH2356" s="55"/>
      <c r="AI2356" s="55"/>
      <c r="AJ2356" s="55"/>
      <c r="AK2356" s="55"/>
      <c r="AL2356" s="55"/>
      <c r="AM2356" s="55"/>
      <c r="AN2356" s="55"/>
      <c r="AO2356" s="55"/>
      <c r="AP2356" s="55"/>
      <c r="AQ2356" s="55"/>
      <c r="AR2356" s="55"/>
      <c r="AS2356" s="55"/>
      <c r="AT2356" s="55"/>
      <c r="AU2356" s="55"/>
      <c r="AV2356" s="55"/>
      <c r="AW2356" s="55"/>
    </row>
    <row r="2357" spans="27:49" x14ac:dyDescent="0.25">
      <c r="AA2357" s="55"/>
      <c r="AB2357" s="55"/>
      <c r="AC2357" s="55"/>
      <c r="AD2357" s="55"/>
      <c r="AE2357" s="55"/>
      <c r="AH2357" s="55"/>
      <c r="AI2357" s="55"/>
      <c r="AJ2357" s="55"/>
      <c r="AK2357" s="55"/>
      <c r="AL2357" s="55"/>
      <c r="AM2357" s="55"/>
      <c r="AN2357" s="55"/>
      <c r="AO2357" s="55"/>
      <c r="AP2357" s="55"/>
      <c r="AQ2357" s="55"/>
      <c r="AR2357" s="55"/>
      <c r="AS2357" s="55"/>
      <c r="AT2357" s="55"/>
      <c r="AU2357" s="55"/>
      <c r="AV2357" s="55"/>
      <c r="AW2357" s="55"/>
    </row>
    <row r="2358" spans="27:49" x14ac:dyDescent="0.25">
      <c r="AA2358" s="55"/>
      <c r="AB2358" s="55"/>
      <c r="AC2358" s="55"/>
      <c r="AD2358" s="55"/>
      <c r="AE2358" s="55"/>
      <c r="AH2358" s="55"/>
      <c r="AI2358" s="55"/>
      <c r="AJ2358" s="55"/>
      <c r="AK2358" s="55"/>
      <c r="AL2358" s="55"/>
      <c r="AM2358" s="55"/>
      <c r="AN2358" s="55"/>
      <c r="AO2358" s="55"/>
      <c r="AP2358" s="55"/>
      <c r="AQ2358" s="55"/>
      <c r="AR2358" s="55"/>
      <c r="AS2358" s="55"/>
      <c r="AT2358" s="55"/>
      <c r="AU2358" s="55"/>
      <c r="AV2358" s="55"/>
      <c r="AW2358" s="55"/>
    </row>
    <row r="2359" spans="27:49" x14ac:dyDescent="0.25">
      <c r="AA2359" s="55"/>
      <c r="AB2359" s="55"/>
      <c r="AC2359" s="55"/>
      <c r="AD2359" s="55"/>
      <c r="AE2359" s="55"/>
      <c r="AH2359" s="55"/>
      <c r="AI2359" s="55"/>
      <c r="AJ2359" s="55"/>
      <c r="AK2359" s="55"/>
      <c r="AL2359" s="55"/>
      <c r="AM2359" s="55"/>
      <c r="AN2359" s="55"/>
      <c r="AO2359" s="55"/>
      <c r="AP2359" s="55"/>
      <c r="AQ2359" s="55"/>
      <c r="AR2359" s="55"/>
      <c r="AS2359" s="55"/>
      <c r="AT2359" s="55"/>
      <c r="AU2359" s="55"/>
      <c r="AV2359" s="55"/>
      <c r="AW2359" s="55"/>
    </row>
    <row r="2360" spans="27:49" x14ac:dyDescent="0.25">
      <c r="AA2360" s="55"/>
      <c r="AB2360" s="55"/>
      <c r="AC2360" s="55"/>
      <c r="AD2360" s="55"/>
      <c r="AE2360" s="55"/>
      <c r="AH2360" s="55"/>
      <c r="AI2360" s="55"/>
      <c r="AJ2360" s="55"/>
      <c r="AK2360" s="55"/>
      <c r="AL2360" s="55"/>
      <c r="AM2360" s="55"/>
      <c r="AN2360" s="55"/>
      <c r="AO2360" s="55"/>
      <c r="AP2360" s="55"/>
      <c r="AQ2360" s="55"/>
      <c r="AR2360" s="55"/>
      <c r="AS2360" s="55"/>
      <c r="AT2360" s="55"/>
      <c r="AU2360" s="55"/>
      <c r="AV2360" s="55"/>
      <c r="AW2360" s="55"/>
    </row>
    <row r="2361" spans="27:49" x14ac:dyDescent="0.25">
      <c r="AA2361" s="55"/>
      <c r="AB2361" s="55"/>
      <c r="AC2361" s="55"/>
      <c r="AD2361" s="55"/>
      <c r="AE2361" s="55"/>
      <c r="AH2361" s="55"/>
      <c r="AI2361" s="55"/>
      <c r="AJ2361" s="55"/>
      <c r="AK2361" s="55"/>
      <c r="AL2361" s="55"/>
      <c r="AM2361" s="55"/>
      <c r="AN2361" s="55"/>
      <c r="AO2361" s="55"/>
      <c r="AP2361" s="55"/>
      <c r="AQ2361" s="55"/>
      <c r="AR2361" s="55"/>
      <c r="AS2361" s="55"/>
      <c r="AT2361" s="55"/>
      <c r="AU2361" s="55"/>
      <c r="AV2361" s="55"/>
      <c r="AW2361" s="55"/>
    </row>
    <row r="2362" spans="27:49" x14ac:dyDescent="0.25">
      <c r="AA2362" s="55"/>
      <c r="AB2362" s="55"/>
      <c r="AC2362" s="55"/>
      <c r="AD2362" s="55"/>
      <c r="AE2362" s="55"/>
      <c r="AH2362" s="55"/>
      <c r="AI2362" s="55"/>
      <c r="AJ2362" s="55"/>
      <c r="AK2362" s="55"/>
      <c r="AL2362" s="55"/>
      <c r="AM2362" s="55"/>
      <c r="AN2362" s="55"/>
      <c r="AO2362" s="55"/>
      <c r="AP2362" s="55"/>
      <c r="AQ2362" s="55"/>
      <c r="AR2362" s="55"/>
      <c r="AS2362" s="55"/>
      <c r="AT2362" s="55"/>
      <c r="AU2362" s="55"/>
      <c r="AV2362" s="55"/>
      <c r="AW2362" s="55"/>
    </row>
    <row r="2363" spans="27:49" x14ac:dyDescent="0.25">
      <c r="AA2363" s="55"/>
      <c r="AB2363" s="55"/>
      <c r="AC2363" s="55"/>
      <c r="AD2363" s="55"/>
      <c r="AE2363" s="55"/>
      <c r="AH2363" s="55"/>
      <c r="AI2363" s="55"/>
      <c r="AJ2363" s="55"/>
      <c r="AK2363" s="55"/>
      <c r="AL2363" s="55"/>
      <c r="AM2363" s="55"/>
      <c r="AN2363" s="55"/>
      <c r="AO2363" s="55"/>
      <c r="AP2363" s="55"/>
      <c r="AQ2363" s="55"/>
      <c r="AR2363" s="55"/>
      <c r="AS2363" s="55"/>
      <c r="AT2363" s="55"/>
      <c r="AU2363" s="55"/>
      <c r="AV2363" s="55"/>
      <c r="AW2363" s="55"/>
    </row>
    <row r="2364" spans="27:49" x14ac:dyDescent="0.25">
      <c r="AA2364" s="55"/>
      <c r="AB2364" s="55"/>
      <c r="AC2364" s="55"/>
      <c r="AD2364" s="55"/>
      <c r="AE2364" s="55"/>
      <c r="AH2364" s="55"/>
      <c r="AI2364" s="55"/>
      <c r="AJ2364" s="55"/>
      <c r="AK2364" s="55"/>
      <c r="AL2364" s="55"/>
      <c r="AM2364" s="55"/>
      <c r="AN2364" s="55"/>
      <c r="AO2364" s="55"/>
      <c r="AP2364" s="55"/>
      <c r="AQ2364" s="55"/>
      <c r="AR2364" s="55"/>
      <c r="AS2364" s="55"/>
      <c r="AT2364" s="55"/>
      <c r="AU2364" s="55"/>
      <c r="AV2364" s="55"/>
      <c r="AW2364" s="55"/>
    </row>
    <row r="2365" spans="27:49" x14ac:dyDescent="0.25">
      <c r="AA2365" s="55"/>
      <c r="AB2365" s="55"/>
      <c r="AC2365" s="55"/>
      <c r="AD2365" s="55"/>
      <c r="AE2365" s="55"/>
      <c r="AH2365" s="55"/>
      <c r="AI2365" s="55"/>
      <c r="AJ2365" s="55"/>
      <c r="AK2365" s="55"/>
      <c r="AL2365" s="55"/>
      <c r="AM2365" s="55"/>
      <c r="AN2365" s="55"/>
      <c r="AO2365" s="55"/>
      <c r="AP2365" s="55"/>
      <c r="AQ2365" s="55"/>
      <c r="AR2365" s="55"/>
      <c r="AS2365" s="55"/>
      <c r="AT2365" s="55"/>
      <c r="AU2365" s="55"/>
      <c r="AV2365" s="55"/>
      <c r="AW2365" s="55"/>
    </row>
    <row r="2366" spans="27:49" x14ac:dyDescent="0.25">
      <c r="AA2366" s="55"/>
      <c r="AB2366" s="55"/>
      <c r="AC2366" s="55"/>
      <c r="AD2366" s="55"/>
      <c r="AE2366" s="55"/>
      <c r="AH2366" s="55"/>
      <c r="AI2366" s="55"/>
      <c r="AJ2366" s="55"/>
      <c r="AK2366" s="55"/>
      <c r="AL2366" s="55"/>
      <c r="AM2366" s="55"/>
      <c r="AN2366" s="55"/>
      <c r="AO2366" s="55"/>
      <c r="AP2366" s="55"/>
      <c r="AQ2366" s="55"/>
      <c r="AR2366" s="55"/>
      <c r="AS2366" s="55"/>
      <c r="AT2366" s="55"/>
      <c r="AU2366" s="55"/>
      <c r="AV2366" s="55"/>
      <c r="AW2366" s="55"/>
    </row>
    <row r="2367" spans="27:49" x14ac:dyDescent="0.25">
      <c r="AA2367" s="55"/>
      <c r="AB2367" s="55"/>
      <c r="AC2367" s="55"/>
      <c r="AD2367" s="55"/>
      <c r="AE2367" s="55"/>
      <c r="AH2367" s="55"/>
      <c r="AI2367" s="55"/>
      <c r="AJ2367" s="55"/>
      <c r="AK2367" s="55"/>
      <c r="AL2367" s="55"/>
      <c r="AM2367" s="55"/>
      <c r="AN2367" s="55"/>
      <c r="AO2367" s="55"/>
      <c r="AP2367" s="55"/>
      <c r="AQ2367" s="55"/>
      <c r="AR2367" s="55"/>
      <c r="AS2367" s="55"/>
      <c r="AT2367" s="55"/>
      <c r="AU2367" s="55"/>
      <c r="AV2367" s="55"/>
      <c r="AW2367" s="55"/>
    </row>
    <row r="2368" spans="27:49" x14ac:dyDescent="0.25">
      <c r="AA2368" s="55"/>
      <c r="AB2368" s="55"/>
      <c r="AC2368" s="55"/>
      <c r="AD2368" s="55"/>
      <c r="AE2368" s="55"/>
      <c r="AH2368" s="55"/>
      <c r="AI2368" s="55"/>
      <c r="AJ2368" s="55"/>
      <c r="AK2368" s="55"/>
      <c r="AL2368" s="55"/>
      <c r="AM2368" s="55"/>
      <c r="AN2368" s="55"/>
      <c r="AO2368" s="55"/>
      <c r="AP2368" s="55"/>
      <c r="AQ2368" s="55"/>
      <c r="AR2368" s="55"/>
      <c r="AS2368" s="55"/>
      <c r="AT2368" s="55"/>
      <c r="AU2368" s="55"/>
      <c r="AV2368" s="55"/>
      <c r="AW2368" s="55"/>
    </row>
    <row r="2369" spans="27:49" x14ac:dyDescent="0.25">
      <c r="AA2369" s="55"/>
      <c r="AB2369" s="55"/>
      <c r="AC2369" s="55"/>
      <c r="AD2369" s="55"/>
      <c r="AE2369" s="55"/>
      <c r="AH2369" s="55"/>
      <c r="AI2369" s="55"/>
      <c r="AJ2369" s="55"/>
      <c r="AK2369" s="55"/>
      <c r="AL2369" s="55"/>
      <c r="AM2369" s="55"/>
      <c r="AN2369" s="55"/>
      <c r="AO2369" s="55"/>
      <c r="AP2369" s="55"/>
      <c r="AQ2369" s="55"/>
      <c r="AR2369" s="55"/>
      <c r="AS2369" s="55"/>
      <c r="AT2369" s="55"/>
      <c r="AU2369" s="55"/>
      <c r="AV2369" s="55"/>
      <c r="AW2369" s="55"/>
    </row>
    <row r="2370" spans="27:49" x14ac:dyDescent="0.25">
      <c r="AA2370" s="55"/>
      <c r="AB2370" s="55"/>
      <c r="AC2370" s="55"/>
      <c r="AD2370" s="55"/>
      <c r="AE2370" s="55"/>
      <c r="AH2370" s="55"/>
      <c r="AI2370" s="55"/>
      <c r="AJ2370" s="55"/>
      <c r="AK2370" s="55"/>
      <c r="AL2370" s="55"/>
      <c r="AM2370" s="55"/>
      <c r="AN2370" s="55"/>
      <c r="AO2370" s="55"/>
      <c r="AP2370" s="55"/>
      <c r="AQ2370" s="55"/>
      <c r="AR2370" s="55"/>
      <c r="AS2370" s="55"/>
      <c r="AT2370" s="55"/>
      <c r="AU2370" s="55"/>
      <c r="AV2370" s="55"/>
      <c r="AW2370" s="55"/>
    </row>
    <row r="2371" spans="27:49" x14ac:dyDescent="0.25">
      <c r="AA2371" s="55"/>
      <c r="AB2371" s="55"/>
      <c r="AC2371" s="55"/>
      <c r="AD2371" s="55"/>
      <c r="AE2371" s="55"/>
      <c r="AH2371" s="55"/>
      <c r="AI2371" s="55"/>
      <c r="AJ2371" s="55"/>
      <c r="AK2371" s="55"/>
      <c r="AL2371" s="55"/>
      <c r="AM2371" s="55"/>
      <c r="AN2371" s="55"/>
      <c r="AO2371" s="55"/>
      <c r="AP2371" s="55"/>
      <c r="AQ2371" s="55"/>
      <c r="AR2371" s="55"/>
      <c r="AS2371" s="55"/>
      <c r="AT2371" s="55"/>
      <c r="AU2371" s="55"/>
      <c r="AV2371" s="55"/>
      <c r="AW2371" s="55"/>
    </row>
    <row r="2372" spans="27:49" x14ac:dyDescent="0.25">
      <c r="AA2372" s="55"/>
      <c r="AB2372" s="55"/>
      <c r="AC2372" s="55"/>
      <c r="AD2372" s="55"/>
      <c r="AE2372" s="55"/>
      <c r="AH2372" s="55"/>
      <c r="AI2372" s="55"/>
      <c r="AJ2372" s="55"/>
      <c r="AK2372" s="55"/>
      <c r="AL2372" s="55"/>
      <c r="AM2372" s="55"/>
      <c r="AN2372" s="55"/>
      <c r="AO2372" s="55"/>
      <c r="AP2372" s="55"/>
      <c r="AQ2372" s="55"/>
      <c r="AR2372" s="55"/>
      <c r="AS2372" s="55"/>
      <c r="AT2372" s="55"/>
      <c r="AU2372" s="55"/>
      <c r="AV2372" s="55"/>
      <c r="AW2372" s="55"/>
    </row>
    <row r="2373" spans="27:49" x14ac:dyDescent="0.25">
      <c r="AA2373" s="55"/>
      <c r="AB2373" s="55"/>
      <c r="AC2373" s="55"/>
      <c r="AD2373" s="55"/>
      <c r="AE2373" s="55"/>
      <c r="AH2373" s="55"/>
      <c r="AI2373" s="55"/>
      <c r="AJ2373" s="55"/>
      <c r="AK2373" s="55"/>
      <c r="AL2373" s="55"/>
      <c r="AM2373" s="55"/>
      <c r="AN2373" s="55"/>
      <c r="AO2373" s="55"/>
      <c r="AP2373" s="55"/>
      <c r="AQ2373" s="55"/>
      <c r="AR2373" s="55"/>
      <c r="AS2373" s="55"/>
      <c r="AT2373" s="55"/>
      <c r="AU2373" s="55"/>
      <c r="AV2373" s="55"/>
      <c r="AW2373" s="55"/>
    </row>
    <row r="2374" spans="27:49" x14ac:dyDescent="0.25">
      <c r="AA2374" s="55"/>
      <c r="AB2374" s="55"/>
      <c r="AC2374" s="55"/>
      <c r="AD2374" s="55"/>
      <c r="AE2374" s="55"/>
      <c r="AH2374" s="55"/>
      <c r="AI2374" s="55"/>
      <c r="AJ2374" s="55"/>
      <c r="AK2374" s="55"/>
      <c r="AL2374" s="55"/>
      <c r="AM2374" s="55"/>
      <c r="AN2374" s="55"/>
      <c r="AO2374" s="55"/>
      <c r="AP2374" s="55"/>
      <c r="AQ2374" s="55"/>
      <c r="AR2374" s="55"/>
      <c r="AS2374" s="55"/>
      <c r="AT2374" s="55"/>
      <c r="AU2374" s="55"/>
      <c r="AV2374" s="55"/>
      <c r="AW2374" s="55"/>
    </row>
    <row r="2375" spans="27:49" x14ac:dyDescent="0.25">
      <c r="AA2375" s="55"/>
      <c r="AB2375" s="55"/>
      <c r="AC2375" s="55"/>
      <c r="AD2375" s="55"/>
      <c r="AE2375" s="55"/>
      <c r="AH2375" s="55"/>
      <c r="AI2375" s="55"/>
      <c r="AJ2375" s="55"/>
      <c r="AK2375" s="55"/>
      <c r="AL2375" s="55"/>
      <c r="AM2375" s="55"/>
      <c r="AN2375" s="55"/>
      <c r="AO2375" s="55"/>
      <c r="AP2375" s="55"/>
      <c r="AQ2375" s="55"/>
      <c r="AR2375" s="55"/>
      <c r="AS2375" s="55"/>
      <c r="AT2375" s="55"/>
      <c r="AU2375" s="55"/>
      <c r="AV2375" s="55"/>
      <c r="AW2375" s="55"/>
    </row>
    <row r="2376" spans="27:49" x14ac:dyDescent="0.25">
      <c r="AA2376" s="55"/>
      <c r="AB2376" s="55"/>
      <c r="AC2376" s="55"/>
      <c r="AD2376" s="55"/>
      <c r="AE2376" s="55"/>
      <c r="AH2376" s="55"/>
      <c r="AI2376" s="55"/>
      <c r="AJ2376" s="55"/>
      <c r="AK2376" s="55"/>
      <c r="AL2376" s="55"/>
      <c r="AM2376" s="55"/>
      <c r="AN2376" s="55"/>
      <c r="AO2376" s="55"/>
      <c r="AP2376" s="55"/>
      <c r="AQ2376" s="55"/>
      <c r="AR2376" s="55"/>
      <c r="AS2376" s="55"/>
      <c r="AT2376" s="55"/>
      <c r="AU2376" s="55"/>
      <c r="AV2376" s="55"/>
      <c r="AW2376" s="55"/>
    </row>
    <row r="2377" spans="27:49" x14ac:dyDescent="0.25">
      <c r="AA2377" s="55"/>
      <c r="AB2377" s="55"/>
      <c r="AC2377" s="55"/>
      <c r="AD2377" s="55"/>
      <c r="AE2377" s="55"/>
      <c r="AH2377" s="55"/>
      <c r="AI2377" s="55"/>
      <c r="AJ2377" s="55"/>
      <c r="AK2377" s="55"/>
      <c r="AL2377" s="55"/>
      <c r="AM2377" s="55"/>
      <c r="AN2377" s="55"/>
      <c r="AO2377" s="55"/>
      <c r="AP2377" s="55"/>
      <c r="AQ2377" s="55"/>
      <c r="AR2377" s="55"/>
      <c r="AS2377" s="55"/>
      <c r="AT2377" s="55"/>
      <c r="AU2377" s="55"/>
      <c r="AV2377" s="55"/>
      <c r="AW2377" s="55"/>
    </row>
    <row r="2378" spans="27:49" x14ac:dyDescent="0.25">
      <c r="AA2378" s="55"/>
      <c r="AB2378" s="55"/>
      <c r="AC2378" s="55"/>
      <c r="AD2378" s="55"/>
      <c r="AE2378" s="55"/>
      <c r="AH2378" s="55"/>
      <c r="AI2378" s="55"/>
      <c r="AJ2378" s="55"/>
      <c r="AK2378" s="55"/>
      <c r="AL2378" s="55"/>
      <c r="AM2378" s="55"/>
      <c r="AN2378" s="55"/>
      <c r="AO2378" s="55"/>
      <c r="AP2378" s="55"/>
      <c r="AQ2378" s="55"/>
      <c r="AR2378" s="55"/>
      <c r="AS2378" s="55"/>
      <c r="AT2378" s="55"/>
      <c r="AU2378" s="55"/>
      <c r="AV2378" s="55"/>
      <c r="AW2378" s="55"/>
    </row>
    <row r="2379" spans="27:49" x14ac:dyDescent="0.25">
      <c r="AA2379" s="55"/>
      <c r="AB2379" s="55"/>
      <c r="AC2379" s="55"/>
      <c r="AD2379" s="55"/>
      <c r="AE2379" s="55"/>
      <c r="AH2379" s="55"/>
      <c r="AI2379" s="55"/>
      <c r="AJ2379" s="55"/>
      <c r="AK2379" s="55"/>
      <c r="AL2379" s="55"/>
      <c r="AM2379" s="55"/>
      <c r="AN2379" s="55"/>
      <c r="AO2379" s="55"/>
      <c r="AP2379" s="55"/>
      <c r="AQ2379" s="55"/>
      <c r="AR2379" s="55"/>
      <c r="AS2379" s="55"/>
      <c r="AT2379" s="55"/>
      <c r="AU2379" s="55"/>
      <c r="AV2379" s="55"/>
      <c r="AW2379" s="55"/>
    </row>
    <row r="2380" spans="27:49" x14ac:dyDescent="0.25">
      <c r="AA2380" s="55"/>
      <c r="AB2380" s="55"/>
      <c r="AC2380" s="55"/>
      <c r="AD2380" s="55"/>
      <c r="AE2380" s="55"/>
      <c r="AH2380" s="55"/>
      <c r="AI2380" s="55"/>
      <c r="AJ2380" s="55"/>
      <c r="AK2380" s="55"/>
      <c r="AL2380" s="55"/>
      <c r="AM2380" s="55"/>
      <c r="AN2380" s="55"/>
      <c r="AO2380" s="55"/>
      <c r="AP2380" s="55"/>
      <c r="AQ2380" s="55"/>
      <c r="AR2380" s="55"/>
      <c r="AS2380" s="55"/>
      <c r="AT2380" s="55"/>
      <c r="AU2380" s="55"/>
      <c r="AV2380" s="55"/>
      <c r="AW2380" s="55"/>
    </row>
    <row r="2381" spans="27:49" x14ac:dyDescent="0.25">
      <c r="AA2381" s="55"/>
      <c r="AB2381" s="55"/>
      <c r="AC2381" s="55"/>
      <c r="AD2381" s="55"/>
      <c r="AE2381" s="55"/>
      <c r="AH2381" s="55"/>
      <c r="AI2381" s="55"/>
      <c r="AJ2381" s="55"/>
      <c r="AK2381" s="55"/>
      <c r="AL2381" s="55"/>
      <c r="AM2381" s="55"/>
      <c r="AN2381" s="55"/>
      <c r="AO2381" s="55"/>
      <c r="AP2381" s="55"/>
      <c r="AQ2381" s="55"/>
      <c r="AR2381" s="55"/>
      <c r="AS2381" s="55"/>
      <c r="AT2381" s="55"/>
      <c r="AU2381" s="55"/>
      <c r="AV2381" s="55"/>
      <c r="AW2381" s="55"/>
    </row>
    <row r="2382" spans="27:49" x14ac:dyDescent="0.25">
      <c r="AA2382" s="55"/>
      <c r="AB2382" s="55"/>
      <c r="AC2382" s="55"/>
      <c r="AD2382" s="55"/>
      <c r="AE2382" s="55"/>
      <c r="AH2382" s="55"/>
      <c r="AI2382" s="55"/>
      <c r="AJ2382" s="55"/>
      <c r="AK2382" s="55"/>
      <c r="AL2382" s="55"/>
      <c r="AM2382" s="55"/>
      <c r="AN2382" s="55"/>
      <c r="AO2382" s="55"/>
      <c r="AP2382" s="55"/>
      <c r="AQ2382" s="55"/>
      <c r="AR2382" s="55"/>
      <c r="AS2382" s="55"/>
      <c r="AT2382" s="55"/>
      <c r="AU2382" s="55"/>
      <c r="AV2382" s="55"/>
      <c r="AW2382" s="55"/>
    </row>
    <row r="2383" spans="27:49" x14ac:dyDescent="0.25">
      <c r="AA2383" s="55"/>
      <c r="AB2383" s="55"/>
      <c r="AC2383" s="55"/>
      <c r="AD2383" s="55"/>
      <c r="AE2383" s="55"/>
      <c r="AH2383" s="55"/>
      <c r="AI2383" s="55"/>
      <c r="AJ2383" s="55"/>
      <c r="AK2383" s="55"/>
      <c r="AL2383" s="55"/>
      <c r="AM2383" s="55"/>
      <c r="AN2383" s="55"/>
      <c r="AO2383" s="55"/>
      <c r="AP2383" s="55"/>
      <c r="AQ2383" s="55"/>
      <c r="AR2383" s="55"/>
      <c r="AS2383" s="55"/>
      <c r="AT2383" s="55"/>
      <c r="AU2383" s="55"/>
      <c r="AV2383" s="55"/>
      <c r="AW2383" s="55"/>
    </row>
    <row r="2384" spans="27:49" x14ac:dyDescent="0.25">
      <c r="AA2384" s="55"/>
      <c r="AB2384" s="55"/>
      <c r="AC2384" s="55"/>
      <c r="AD2384" s="55"/>
      <c r="AE2384" s="55"/>
      <c r="AH2384" s="55"/>
      <c r="AI2384" s="55"/>
      <c r="AJ2384" s="55"/>
      <c r="AK2384" s="55"/>
      <c r="AL2384" s="55"/>
      <c r="AM2384" s="55"/>
      <c r="AN2384" s="55"/>
      <c r="AO2384" s="55"/>
      <c r="AP2384" s="55"/>
      <c r="AQ2384" s="55"/>
      <c r="AR2384" s="55"/>
      <c r="AS2384" s="55"/>
      <c r="AT2384" s="55"/>
      <c r="AU2384" s="55"/>
      <c r="AV2384" s="55"/>
      <c r="AW2384" s="55"/>
    </row>
    <row r="2385" spans="27:49" x14ac:dyDescent="0.25">
      <c r="AA2385" s="55"/>
      <c r="AB2385" s="55"/>
      <c r="AC2385" s="55"/>
      <c r="AD2385" s="55"/>
      <c r="AE2385" s="55"/>
      <c r="AH2385" s="55"/>
      <c r="AI2385" s="55"/>
      <c r="AJ2385" s="55"/>
      <c r="AK2385" s="55"/>
      <c r="AL2385" s="55"/>
      <c r="AM2385" s="55"/>
      <c r="AN2385" s="55"/>
      <c r="AO2385" s="55"/>
      <c r="AP2385" s="55"/>
      <c r="AQ2385" s="55"/>
      <c r="AR2385" s="55"/>
      <c r="AS2385" s="55"/>
      <c r="AT2385" s="55"/>
      <c r="AU2385" s="55"/>
      <c r="AV2385" s="55"/>
      <c r="AW2385" s="55"/>
    </row>
    <row r="2386" spans="27:49" x14ac:dyDescent="0.25">
      <c r="AA2386" s="55"/>
      <c r="AB2386" s="55"/>
      <c r="AC2386" s="55"/>
      <c r="AD2386" s="55"/>
      <c r="AE2386" s="55"/>
      <c r="AH2386" s="55"/>
      <c r="AI2386" s="55"/>
      <c r="AJ2386" s="55"/>
      <c r="AK2386" s="55"/>
      <c r="AL2386" s="55"/>
      <c r="AM2386" s="55"/>
      <c r="AN2386" s="55"/>
      <c r="AO2386" s="55"/>
      <c r="AP2386" s="55"/>
      <c r="AQ2386" s="55"/>
      <c r="AR2386" s="55"/>
      <c r="AS2386" s="55"/>
      <c r="AT2386" s="55"/>
      <c r="AU2386" s="55"/>
      <c r="AV2386" s="55"/>
      <c r="AW2386" s="55"/>
    </row>
    <row r="2387" spans="27:49" x14ac:dyDescent="0.25">
      <c r="AA2387" s="55"/>
      <c r="AB2387" s="55"/>
      <c r="AC2387" s="55"/>
      <c r="AD2387" s="55"/>
      <c r="AE2387" s="55"/>
      <c r="AH2387" s="55"/>
      <c r="AI2387" s="55"/>
      <c r="AJ2387" s="55"/>
      <c r="AK2387" s="55"/>
      <c r="AL2387" s="55"/>
      <c r="AM2387" s="55"/>
      <c r="AN2387" s="55"/>
      <c r="AO2387" s="55"/>
      <c r="AP2387" s="55"/>
      <c r="AQ2387" s="55"/>
      <c r="AR2387" s="55"/>
      <c r="AS2387" s="55"/>
      <c r="AT2387" s="55"/>
      <c r="AU2387" s="55"/>
      <c r="AV2387" s="55"/>
      <c r="AW2387" s="55"/>
    </row>
    <row r="2388" spans="27:49" x14ac:dyDescent="0.25">
      <c r="AA2388" s="55"/>
      <c r="AB2388" s="55"/>
      <c r="AC2388" s="55"/>
      <c r="AD2388" s="55"/>
      <c r="AE2388" s="55"/>
      <c r="AH2388" s="55"/>
      <c r="AI2388" s="55"/>
      <c r="AJ2388" s="55"/>
      <c r="AK2388" s="55"/>
      <c r="AL2388" s="55"/>
      <c r="AM2388" s="55"/>
      <c r="AN2388" s="55"/>
      <c r="AO2388" s="55"/>
      <c r="AP2388" s="55"/>
      <c r="AQ2388" s="55"/>
      <c r="AR2388" s="55"/>
      <c r="AS2388" s="55"/>
      <c r="AT2388" s="55"/>
      <c r="AU2388" s="55"/>
      <c r="AV2388" s="55"/>
      <c r="AW2388" s="55"/>
    </row>
    <row r="2389" spans="27:49" x14ac:dyDescent="0.25">
      <c r="AA2389" s="55"/>
      <c r="AB2389" s="55"/>
      <c r="AC2389" s="55"/>
      <c r="AD2389" s="55"/>
      <c r="AE2389" s="55"/>
      <c r="AH2389" s="55"/>
      <c r="AI2389" s="55"/>
      <c r="AJ2389" s="55"/>
      <c r="AK2389" s="55"/>
      <c r="AL2389" s="55"/>
      <c r="AM2389" s="55"/>
      <c r="AN2389" s="55"/>
      <c r="AO2389" s="55"/>
      <c r="AP2389" s="55"/>
      <c r="AQ2389" s="55"/>
      <c r="AR2389" s="55"/>
      <c r="AS2389" s="55"/>
      <c r="AT2389" s="55"/>
      <c r="AU2389" s="55"/>
      <c r="AV2389" s="55"/>
      <c r="AW2389" s="55"/>
    </row>
    <row r="2390" spans="27:49" x14ac:dyDescent="0.25">
      <c r="AA2390" s="55"/>
      <c r="AB2390" s="55"/>
      <c r="AC2390" s="55"/>
      <c r="AD2390" s="55"/>
      <c r="AE2390" s="55"/>
      <c r="AH2390" s="55"/>
      <c r="AI2390" s="55"/>
      <c r="AJ2390" s="55"/>
      <c r="AK2390" s="55"/>
      <c r="AL2390" s="55"/>
      <c r="AM2390" s="55"/>
      <c r="AN2390" s="55"/>
      <c r="AO2390" s="55"/>
      <c r="AP2390" s="55"/>
      <c r="AQ2390" s="55"/>
      <c r="AR2390" s="55"/>
      <c r="AS2390" s="55"/>
      <c r="AT2390" s="55"/>
      <c r="AU2390" s="55"/>
      <c r="AV2390" s="55"/>
      <c r="AW2390" s="55"/>
    </row>
    <row r="2391" spans="27:49" x14ac:dyDescent="0.25">
      <c r="AA2391" s="55"/>
      <c r="AB2391" s="55"/>
      <c r="AC2391" s="55"/>
      <c r="AD2391" s="55"/>
      <c r="AE2391" s="55"/>
      <c r="AH2391" s="55"/>
      <c r="AI2391" s="55"/>
      <c r="AJ2391" s="55"/>
      <c r="AK2391" s="55"/>
      <c r="AL2391" s="55"/>
      <c r="AM2391" s="55"/>
      <c r="AN2391" s="55"/>
      <c r="AO2391" s="55"/>
      <c r="AP2391" s="55"/>
      <c r="AQ2391" s="55"/>
      <c r="AR2391" s="55"/>
      <c r="AS2391" s="55"/>
      <c r="AT2391" s="55"/>
      <c r="AU2391" s="55"/>
      <c r="AV2391" s="55"/>
      <c r="AW2391" s="55"/>
    </row>
    <row r="2392" spans="27:49" x14ac:dyDescent="0.25">
      <c r="AA2392" s="55"/>
      <c r="AB2392" s="55"/>
      <c r="AC2392" s="55"/>
      <c r="AD2392" s="55"/>
      <c r="AE2392" s="55"/>
      <c r="AH2392" s="55"/>
      <c r="AI2392" s="55"/>
      <c r="AJ2392" s="55"/>
      <c r="AK2392" s="55"/>
      <c r="AL2392" s="55"/>
      <c r="AM2392" s="55"/>
      <c r="AN2392" s="55"/>
      <c r="AO2392" s="55"/>
      <c r="AP2392" s="55"/>
      <c r="AQ2392" s="55"/>
      <c r="AR2392" s="55"/>
      <c r="AS2392" s="55"/>
      <c r="AT2392" s="55"/>
      <c r="AU2392" s="55"/>
      <c r="AV2392" s="55"/>
      <c r="AW2392" s="55"/>
    </row>
    <row r="2393" spans="27:49" x14ac:dyDescent="0.25">
      <c r="AA2393" s="55"/>
      <c r="AB2393" s="55"/>
      <c r="AC2393" s="55"/>
      <c r="AD2393" s="55"/>
      <c r="AE2393" s="55"/>
      <c r="AH2393" s="55"/>
      <c r="AI2393" s="55"/>
      <c r="AJ2393" s="55"/>
      <c r="AK2393" s="55"/>
      <c r="AL2393" s="55"/>
      <c r="AM2393" s="55"/>
      <c r="AN2393" s="55"/>
      <c r="AO2393" s="55"/>
      <c r="AP2393" s="55"/>
      <c r="AQ2393" s="55"/>
      <c r="AR2393" s="55"/>
      <c r="AS2393" s="55"/>
      <c r="AT2393" s="55"/>
      <c r="AU2393" s="55"/>
      <c r="AV2393" s="55"/>
      <c r="AW2393" s="55"/>
    </row>
    <row r="2394" spans="27:49" x14ac:dyDescent="0.25">
      <c r="AA2394" s="55"/>
      <c r="AB2394" s="55"/>
      <c r="AC2394" s="55"/>
      <c r="AD2394" s="55"/>
      <c r="AE2394" s="55"/>
      <c r="AH2394" s="55"/>
      <c r="AI2394" s="55"/>
      <c r="AJ2394" s="55"/>
      <c r="AK2394" s="55"/>
      <c r="AL2394" s="55"/>
      <c r="AM2394" s="55"/>
      <c r="AN2394" s="55"/>
      <c r="AO2394" s="55"/>
      <c r="AP2394" s="55"/>
      <c r="AQ2394" s="55"/>
      <c r="AR2394" s="55"/>
      <c r="AS2394" s="55"/>
      <c r="AT2394" s="55"/>
      <c r="AU2394" s="55"/>
      <c r="AV2394" s="55"/>
      <c r="AW2394" s="55"/>
    </row>
    <row r="2395" spans="27:49" x14ac:dyDescent="0.25">
      <c r="AA2395" s="55"/>
      <c r="AB2395" s="55"/>
      <c r="AC2395" s="55"/>
      <c r="AD2395" s="55"/>
      <c r="AE2395" s="55"/>
      <c r="AH2395" s="55"/>
      <c r="AI2395" s="55"/>
      <c r="AJ2395" s="55"/>
      <c r="AK2395" s="55"/>
      <c r="AL2395" s="55"/>
      <c r="AM2395" s="55"/>
      <c r="AN2395" s="55"/>
      <c r="AO2395" s="55"/>
      <c r="AP2395" s="55"/>
      <c r="AQ2395" s="55"/>
      <c r="AR2395" s="55"/>
      <c r="AS2395" s="55"/>
      <c r="AT2395" s="55"/>
      <c r="AU2395" s="55"/>
      <c r="AV2395" s="55"/>
      <c r="AW2395" s="55"/>
    </row>
    <row r="2396" spans="27:49" x14ac:dyDescent="0.25">
      <c r="AA2396" s="55"/>
      <c r="AB2396" s="55"/>
      <c r="AC2396" s="55"/>
      <c r="AD2396" s="55"/>
      <c r="AE2396" s="55"/>
      <c r="AH2396" s="55"/>
      <c r="AI2396" s="55"/>
      <c r="AJ2396" s="55"/>
      <c r="AK2396" s="55"/>
      <c r="AL2396" s="55"/>
      <c r="AM2396" s="55"/>
      <c r="AN2396" s="55"/>
      <c r="AO2396" s="55"/>
      <c r="AP2396" s="55"/>
      <c r="AQ2396" s="55"/>
      <c r="AR2396" s="55"/>
      <c r="AS2396" s="55"/>
      <c r="AT2396" s="55"/>
      <c r="AU2396" s="55"/>
      <c r="AV2396" s="55"/>
      <c r="AW2396" s="55"/>
    </row>
    <row r="2397" spans="27:49" x14ac:dyDescent="0.25">
      <c r="AA2397" s="55"/>
      <c r="AB2397" s="55"/>
      <c r="AC2397" s="55"/>
      <c r="AD2397" s="55"/>
      <c r="AE2397" s="55"/>
      <c r="AH2397" s="55"/>
      <c r="AI2397" s="55"/>
      <c r="AJ2397" s="55"/>
      <c r="AK2397" s="55"/>
      <c r="AL2397" s="55"/>
      <c r="AM2397" s="55"/>
      <c r="AN2397" s="55"/>
      <c r="AO2397" s="55"/>
      <c r="AP2397" s="55"/>
      <c r="AQ2397" s="55"/>
      <c r="AR2397" s="55"/>
      <c r="AS2397" s="55"/>
      <c r="AT2397" s="55"/>
      <c r="AU2397" s="55"/>
      <c r="AV2397" s="55"/>
      <c r="AW2397" s="55"/>
    </row>
    <row r="2398" spans="27:49" x14ac:dyDescent="0.25">
      <c r="AA2398" s="55"/>
      <c r="AB2398" s="55"/>
      <c r="AC2398" s="55"/>
      <c r="AD2398" s="55"/>
      <c r="AE2398" s="55"/>
      <c r="AH2398" s="55"/>
      <c r="AI2398" s="55"/>
      <c r="AJ2398" s="55"/>
      <c r="AK2398" s="55"/>
      <c r="AL2398" s="55"/>
      <c r="AM2398" s="55"/>
      <c r="AN2398" s="55"/>
      <c r="AO2398" s="55"/>
      <c r="AP2398" s="55"/>
      <c r="AQ2398" s="55"/>
      <c r="AR2398" s="55"/>
      <c r="AS2398" s="55"/>
      <c r="AT2398" s="55"/>
      <c r="AU2398" s="55"/>
      <c r="AV2398" s="55"/>
      <c r="AW2398" s="55"/>
    </row>
    <row r="2399" spans="27:49" x14ac:dyDescent="0.25">
      <c r="AA2399" s="55"/>
      <c r="AB2399" s="55"/>
      <c r="AC2399" s="55"/>
      <c r="AD2399" s="55"/>
      <c r="AE2399" s="55"/>
      <c r="AH2399" s="55"/>
      <c r="AI2399" s="55"/>
      <c r="AJ2399" s="55"/>
      <c r="AK2399" s="55"/>
      <c r="AL2399" s="55"/>
      <c r="AM2399" s="55"/>
      <c r="AN2399" s="55"/>
      <c r="AO2399" s="55"/>
      <c r="AP2399" s="55"/>
      <c r="AQ2399" s="55"/>
      <c r="AR2399" s="55"/>
      <c r="AS2399" s="55"/>
      <c r="AT2399" s="55"/>
      <c r="AU2399" s="55"/>
      <c r="AV2399" s="55"/>
      <c r="AW2399" s="55"/>
    </row>
    <row r="2400" spans="27:49" x14ac:dyDescent="0.25">
      <c r="AA2400" s="55"/>
      <c r="AB2400" s="55"/>
      <c r="AC2400" s="55"/>
      <c r="AD2400" s="55"/>
      <c r="AE2400" s="55"/>
      <c r="AH2400" s="55"/>
      <c r="AI2400" s="55"/>
      <c r="AJ2400" s="55"/>
      <c r="AK2400" s="55"/>
      <c r="AL2400" s="55"/>
      <c r="AM2400" s="55"/>
      <c r="AN2400" s="55"/>
      <c r="AO2400" s="55"/>
      <c r="AP2400" s="55"/>
      <c r="AQ2400" s="55"/>
      <c r="AR2400" s="55"/>
      <c r="AS2400" s="55"/>
      <c r="AT2400" s="55"/>
      <c r="AU2400" s="55"/>
      <c r="AV2400" s="55"/>
      <c r="AW2400" s="55"/>
    </row>
    <row r="2401" spans="27:49" x14ac:dyDescent="0.25">
      <c r="AA2401" s="55"/>
      <c r="AB2401" s="55"/>
      <c r="AC2401" s="55"/>
      <c r="AD2401" s="55"/>
      <c r="AE2401" s="55"/>
      <c r="AH2401" s="55"/>
      <c r="AI2401" s="55"/>
      <c r="AJ2401" s="55"/>
      <c r="AK2401" s="55"/>
      <c r="AL2401" s="55"/>
      <c r="AM2401" s="55"/>
      <c r="AN2401" s="55"/>
      <c r="AO2401" s="55"/>
      <c r="AP2401" s="55"/>
      <c r="AQ2401" s="55"/>
      <c r="AR2401" s="55"/>
      <c r="AS2401" s="55"/>
      <c r="AT2401" s="55"/>
      <c r="AU2401" s="55"/>
      <c r="AV2401" s="55"/>
      <c r="AW2401" s="55"/>
    </row>
    <row r="2402" spans="27:49" x14ac:dyDescent="0.25">
      <c r="AA2402" s="55"/>
      <c r="AB2402" s="55"/>
      <c r="AC2402" s="55"/>
      <c r="AD2402" s="55"/>
      <c r="AE2402" s="55"/>
      <c r="AH2402" s="55"/>
      <c r="AI2402" s="55"/>
      <c r="AJ2402" s="55"/>
      <c r="AK2402" s="55"/>
      <c r="AL2402" s="55"/>
      <c r="AM2402" s="55"/>
      <c r="AN2402" s="55"/>
      <c r="AO2402" s="55"/>
      <c r="AP2402" s="55"/>
      <c r="AQ2402" s="55"/>
      <c r="AR2402" s="55"/>
      <c r="AS2402" s="55"/>
      <c r="AT2402" s="55"/>
      <c r="AU2402" s="55"/>
      <c r="AV2402" s="55"/>
      <c r="AW2402" s="55"/>
    </row>
    <row r="2403" spans="27:49" x14ac:dyDescent="0.25">
      <c r="AA2403" s="55"/>
      <c r="AB2403" s="55"/>
      <c r="AC2403" s="55"/>
      <c r="AD2403" s="55"/>
      <c r="AE2403" s="55"/>
      <c r="AH2403" s="55"/>
      <c r="AI2403" s="55"/>
      <c r="AJ2403" s="55"/>
      <c r="AK2403" s="55"/>
      <c r="AL2403" s="55"/>
      <c r="AM2403" s="55"/>
      <c r="AN2403" s="55"/>
      <c r="AO2403" s="55"/>
      <c r="AP2403" s="55"/>
      <c r="AQ2403" s="55"/>
      <c r="AR2403" s="55"/>
      <c r="AS2403" s="55"/>
      <c r="AT2403" s="55"/>
      <c r="AU2403" s="55"/>
      <c r="AV2403" s="55"/>
      <c r="AW2403" s="55"/>
    </row>
    <row r="2404" spans="27:49" x14ac:dyDescent="0.25">
      <c r="AA2404" s="55"/>
      <c r="AB2404" s="55"/>
      <c r="AC2404" s="55"/>
      <c r="AD2404" s="55"/>
      <c r="AE2404" s="55"/>
      <c r="AH2404" s="55"/>
      <c r="AI2404" s="55"/>
      <c r="AJ2404" s="55"/>
      <c r="AK2404" s="55"/>
      <c r="AL2404" s="55"/>
      <c r="AM2404" s="55"/>
      <c r="AN2404" s="55"/>
      <c r="AO2404" s="55"/>
      <c r="AP2404" s="55"/>
      <c r="AQ2404" s="55"/>
      <c r="AR2404" s="55"/>
      <c r="AS2404" s="55"/>
      <c r="AT2404" s="55"/>
      <c r="AU2404" s="55"/>
      <c r="AV2404" s="55"/>
      <c r="AW2404" s="55"/>
    </row>
    <row r="2405" spans="27:49" x14ac:dyDescent="0.25">
      <c r="AA2405" s="55"/>
      <c r="AB2405" s="55"/>
      <c r="AC2405" s="55"/>
      <c r="AD2405" s="55"/>
      <c r="AE2405" s="55"/>
      <c r="AH2405" s="55"/>
      <c r="AI2405" s="55"/>
      <c r="AJ2405" s="55"/>
      <c r="AK2405" s="55"/>
      <c r="AL2405" s="55"/>
      <c r="AM2405" s="55"/>
      <c r="AN2405" s="55"/>
      <c r="AO2405" s="55"/>
      <c r="AP2405" s="55"/>
      <c r="AQ2405" s="55"/>
      <c r="AR2405" s="55"/>
      <c r="AS2405" s="55"/>
      <c r="AT2405" s="55"/>
      <c r="AU2405" s="55"/>
      <c r="AV2405" s="55"/>
      <c r="AW2405" s="55"/>
    </row>
    <row r="2406" spans="27:49" x14ac:dyDescent="0.25">
      <c r="AA2406" s="55"/>
      <c r="AB2406" s="55"/>
      <c r="AC2406" s="55"/>
      <c r="AD2406" s="55"/>
      <c r="AE2406" s="55"/>
      <c r="AH2406" s="55"/>
      <c r="AI2406" s="55"/>
      <c r="AJ2406" s="55"/>
      <c r="AK2406" s="55"/>
      <c r="AL2406" s="55"/>
      <c r="AM2406" s="55"/>
      <c r="AN2406" s="55"/>
      <c r="AO2406" s="55"/>
      <c r="AP2406" s="55"/>
      <c r="AQ2406" s="55"/>
      <c r="AR2406" s="55"/>
      <c r="AS2406" s="55"/>
      <c r="AT2406" s="55"/>
      <c r="AU2406" s="55"/>
      <c r="AV2406" s="55"/>
      <c r="AW2406" s="55"/>
    </row>
    <row r="2407" spans="27:49" x14ac:dyDescent="0.25">
      <c r="AA2407" s="55"/>
      <c r="AB2407" s="55"/>
      <c r="AC2407" s="55"/>
      <c r="AD2407" s="55"/>
      <c r="AE2407" s="55"/>
      <c r="AH2407" s="55"/>
      <c r="AI2407" s="55"/>
      <c r="AJ2407" s="55"/>
      <c r="AK2407" s="55"/>
      <c r="AL2407" s="55"/>
      <c r="AM2407" s="55"/>
      <c r="AN2407" s="55"/>
      <c r="AO2407" s="55"/>
      <c r="AP2407" s="55"/>
      <c r="AQ2407" s="55"/>
      <c r="AR2407" s="55"/>
      <c r="AS2407" s="55"/>
      <c r="AT2407" s="55"/>
      <c r="AU2407" s="55"/>
      <c r="AV2407" s="55"/>
      <c r="AW2407" s="55"/>
    </row>
    <row r="2408" spans="27:49" x14ac:dyDescent="0.25">
      <c r="AA2408" s="55"/>
      <c r="AB2408" s="55"/>
      <c r="AC2408" s="55"/>
      <c r="AD2408" s="55"/>
      <c r="AE2408" s="55"/>
      <c r="AH2408" s="55"/>
      <c r="AI2408" s="55"/>
      <c r="AJ2408" s="55"/>
      <c r="AK2408" s="55"/>
      <c r="AL2408" s="55"/>
      <c r="AM2408" s="55"/>
      <c r="AN2408" s="55"/>
      <c r="AO2408" s="55"/>
      <c r="AP2408" s="55"/>
      <c r="AQ2408" s="55"/>
      <c r="AR2408" s="55"/>
      <c r="AS2408" s="55"/>
      <c r="AT2408" s="55"/>
      <c r="AU2408" s="55"/>
      <c r="AV2408" s="55"/>
      <c r="AW2408" s="55"/>
    </row>
    <row r="2409" spans="27:49" x14ac:dyDescent="0.25">
      <c r="AA2409" s="55"/>
      <c r="AB2409" s="55"/>
      <c r="AC2409" s="55"/>
      <c r="AD2409" s="55"/>
      <c r="AE2409" s="55"/>
      <c r="AH2409" s="55"/>
      <c r="AI2409" s="55"/>
      <c r="AJ2409" s="55"/>
      <c r="AK2409" s="55"/>
      <c r="AL2409" s="55"/>
      <c r="AM2409" s="55"/>
      <c r="AN2409" s="55"/>
      <c r="AO2409" s="55"/>
      <c r="AP2409" s="55"/>
      <c r="AQ2409" s="55"/>
      <c r="AR2409" s="55"/>
      <c r="AS2409" s="55"/>
      <c r="AT2409" s="55"/>
      <c r="AU2409" s="55"/>
      <c r="AV2409" s="55"/>
      <c r="AW2409" s="55"/>
    </row>
    <row r="2410" spans="27:49" x14ac:dyDescent="0.25">
      <c r="AA2410" s="55"/>
      <c r="AB2410" s="55"/>
      <c r="AC2410" s="55"/>
      <c r="AD2410" s="55"/>
      <c r="AE2410" s="55"/>
      <c r="AH2410" s="55"/>
      <c r="AI2410" s="55"/>
      <c r="AJ2410" s="55"/>
      <c r="AK2410" s="55"/>
      <c r="AL2410" s="55"/>
      <c r="AM2410" s="55"/>
      <c r="AN2410" s="55"/>
      <c r="AO2410" s="55"/>
      <c r="AP2410" s="55"/>
      <c r="AQ2410" s="55"/>
      <c r="AR2410" s="55"/>
      <c r="AS2410" s="55"/>
      <c r="AT2410" s="55"/>
      <c r="AU2410" s="55"/>
      <c r="AV2410" s="55"/>
      <c r="AW2410" s="55"/>
    </row>
    <row r="2411" spans="27:49" x14ac:dyDescent="0.25">
      <c r="AA2411" s="55"/>
      <c r="AB2411" s="55"/>
      <c r="AC2411" s="55"/>
      <c r="AD2411" s="55"/>
      <c r="AE2411" s="55"/>
      <c r="AH2411" s="55"/>
      <c r="AI2411" s="55"/>
      <c r="AJ2411" s="55"/>
      <c r="AK2411" s="55"/>
      <c r="AL2411" s="55"/>
      <c r="AM2411" s="55"/>
      <c r="AN2411" s="55"/>
      <c r="AO2411" s="55"/>
      <c r="AP2411" s="55"/>
      <c r="AQ2411" s="55"/>
      <c r="AR2411" s="55"/>
      <c r="AS2411" s="55"/>
      <c r="AT2411" s="55"/>
      <c r="AU2411" s="55"/>
      <c r="AV2411" s="55"/>
      <c r="AW2411" s="55"/>
    </row>
    <row r="2412" spans="27:49" x14ac:dyDescent="0.25">
      <c r="AA2412" s="55"/>
      <c r="AB2412" s="55"/>
      <c r="AC2412" s="55"/>
      <c r="AD2412" s="55"/>
      <c r="AE2412" s="55"/>
      <c r="AH2412" s="55"/>
      <c r="AI2412" s="55"/>
      <c r="AJ2412" s="55"/>
      <c r="AK2412" s="55"/>
      <c r="AL2412" s="55"/>
      <c r="AM2412" s="55"/>
      <c r="AN2412" s="55"/>
      <c r="AO2412" s="55"/>
      <c r="AP2412" s="55"/>
      <c r="AQ2412" s="55"/>
      <c r="AR2412" s="55"/>
      <c r="AS2412" s="55"/>
      <c r="AT2412" s="55"/>
      <c r="AU2412" s="55"/>
      <c r="AV2412" s="55"/>
      <c r="AW2412" s="55"/>
    </row>
    <row r="2413" spans="27:49" x14ac:dyDescent="0.25">
      <c r="AA2413" s="55"/>
      <c r="AB2413" s="55"/>
      <c r="AC2413" s="55"/>
      <c r="AD2413" s="55"/>
      <c r="AE2413" s="55"/>
      <c r="AH2413" s="55"/>
      <c r="AI2413" s="55"/>
      <c r="AJ2413" s="55"/>
      <c r="AK2413" s="55"/>
      <c r="AL2413" s="55"/>
      <c r="AM2413" s="55"/>
      <c r="AN2413" s="55"/>
      <c r="AO2413" s="55"/>
      <c r="AP2413" s="55"/>
      <c r="AQ2413" s="55"/>
      <c r="AR2413" s="55"/>
      <c r="AS2413" s="55"/>
      <c r="AT2413" s="55"/>
      <c r="AU2413" s="55"/>
      <c r="AV2413" s="55"/>
      <c r="AW2413" s="55"/>
    </row>
    <row r="2414" spans="27:49" x14ac:dyDescent="0.25">
      <c r="AA2414" s="55"/>
      <c r="AB2414" s="55"/>
      <c r="AC2414" s="55"/>
      <c r="AD2414" s="55"/>
      <c r="AE2414" s="55"/>
      <c r="AH2414" s="55"/>
      <c r="AI2414" s="55"/>
      <c r="AJ2414" s="55"/>
      <c r="AK2414" s="55"/>
      <c r="AL2414" s="55"/>
      <c r="AM2414" s="55"/>
      <c r="AN2414" s="55"/>
      <c r="AO2414" s="55"/>
      <c r="AP2414" s="55"/>
      <c r="AQ2414" s="55"/>
      <c r="AR2414" s="55"/>
      <c r="AS2414" s="55"/>
      <c r="AT2414" s="55"/>
      <c r="AU2414" s="55"/>
      <c r="AV2414" s="55"/>
      <c r="AW2414" s="55"/>
    </row>
    <row r="2415" spans="27:49" x14ac:dyDescent="0.25">
      <c r="AA2415" s="55"/>
      <c r="AB2415" s="55"/>
      <c r="AC2415" s="55"/>
      <c r="AD2415" s="55"/>
      <c r="AE2415" s="55"/>
      <c r="AH2415" s="55"/>
      <c r="AI2415" s="55"/>
      <c r="AJ2415" s="55"/>
      <c r="AK2415" s="55"/>
      <c r="AL2415" s="55"/>
      <c r="AM2415" s="55"/>
      <c r="AN2415" s="55"/>
      <c r="AO2415" s="55"/>
      <c r="AP2415" s="55"/>
      <c r="AQ2415" s="55"/>
      <c r="AR2415" s="55"/>
      <c r="AS2415" s="55"/>
      <c r="AT2415" s="55"/>
      <c r="AU2415" s="55"/>
      <c r="AV2415" s="55"/>
      <c r="AW2415" s="55"/>
    </row>
    <row r="2416" spans="27:49" x14ac:dyDescent="0.25">
      <c r="AA2416" s="55"/>
      <c r="AB2416" s="55"/>
      <c r="AC2416" s="55"/>
      <c r="AD2416" s="55"/>
      <c r="AE2416" s="55"/>
      <c r="AH2416" s="55"/>
      <c r="AI2416" s="55"/>
      <c r="AJ2416" s="55"/>
      <c r="AK2416" s="55"/>
      <c r="AL2416" s="55"/>
      <c r="AM2416" s="55"/>
      <c r="AN2416" s="55"/>
      <c r="AO2416" s="55"/>
      <c r="AP2416" s="55"/>
      <c r="AQ2416" s="55"/>
      <c r="AR2416" s="55"/>
      <c r="AS2416" s="55"/>
      <c r="AT2416" s="55"/>
      <c r="AU2416" s="55"/>
      <c r="AV2416" s="55"/>
      <c r="AW2416" s="55"/>
    </row>
    <row r="2417" spans="27:49" x14ac:dyDescent="0.25">
      <c r="AA2417" s="55"/>
      <c r="AB2417" s="55"/>
      <c r="AC2417" s="55"/>
      <c r="AD2417" s="55"/>
      <c r="AE2417" s="55"/>
      <c r="AH2417" s="55"/>
      <c r="AI2417" s="55"/>
      <c r="AJ2417" s="55"/>
      <c r="AK2417" s="55"/>
      <c r="AL2417" s="55"/>
      <c r="AM2417" s="55"/>
      <c r="AN2417" s="55"/>
      <c r="AO2417" s="55"/>
      <c r="AP2417" s="55"/>
      <c r="AQ2417" s="55"/>
      <c r="AR2417" s="55"/>
      <c r="AS2417" s="55"/>
      <c r="AT2417" s="55"/>
      <c r="AU2417" s="55"/>
      <c r="AV2417" s="55"/>
      <c r="AW2417" s="55"/>
    </row>
    <row r="2418" spans="27:49" x14ac:dyDescent="0.25">
      <c r="AA2418" s="55"/>
      <c r="AB2418" s="55"/>
      <c r="AC2418" s="55"/>
      <c r="AD2418" s="55"/>
      <c r="AE2418" s="55"/>
      <c r="AH2418" s="55"/>
      <c r="AI2418" s="55"/>
      <c r="AJ2418" s="55"/>
      <c r="AK2418" s="55"/>
      <c r="AL2418" s="55"/>
      <c r="AM2418" s="55"/>
      <c r="AN2418" s="55"/>
      <c r="AO2418" s="55"/>
      <c r="AP2418" s="55"/>
      <c r="AQ2418" s="55"/>
      <c r="AR2418" s="55"/>
      <c r="AS2418" s="55"/>
      <c r="AT2418" s="55"/>
      <c r="AU2418" s="55"/>
      <c r="AV2418" s="55"/>
      <c r="AW2418" s="55"/>
    </row>
    <row r="2419" spans="27:49" x14ac:dyDescent="0.25">
      <c r="AA2419" s="55"/>
      <c r="AB2419" s="55"/>
      <c r="AC2419" s="55"/>
      <c r="AD2419" s="55"/>
      <c r="AE2419" s="55"/>
      <c r="AH2419" s="55"/>
      <c r="AI2419" s="55"/>
      <c r="AJ2419" s="55"/>
      <c r="AK2419" s="55"/>
      <c r="AL2419" s="55"/>
      <c r="AM2419" s="55"/>
      <c r="AN2419" s="55"/>
      <c r="AO2419" s="55"/>
      <c r="AP2419" s="55"/>
      <c r="AQ2419" s="55"/>
      <c r="AR2419" s="55"/>
      <c r="AS2419" s="55"/>
      <c r="AT2419" s="55"/>
      <c r="AU2419" s="55"/>
      <c r="AV2419" s="55"/>
      <c r="AW2419" s="55"/>
    </row>
    <row r="2420" spans="27:49" x14ac:dyDescent="0.25">
      <c r="AA2420" s="55"/>
      <c r="AB2420" s="55"/>
      <c r="AC2420" s="55"/>
      <c r="AD2420" s="55"/>
      <c r="AE2420" s="55"/>
      <c r="AH2420" s="55"/>
      <c r="AI2420" s="55"/>
      <c r="AJ2420" s="55"/>
      <c r="AK2420" s="55"/>
      <c r="AL2420" s="55"/>
      <c r="AM2420" s="55"/>
      <c r="AN2420" s="55"/>
      <c r="AO2420" s="55"/>
      <c r="AP2420" s="55"/>
      <c r="AQ2420" s="55"/>
      <c r="AR2420" s="55"/>
      <c r="AS2420" s="55"/>
      <c r="AT2420" s="55"/>
      <c r="AU2420" s="55"/>
      <c r="AV2420" s="55"/>
      <c r="AW2420" s="55"/>
    </row>
    <row r="2421" spans="27:49" x14ac:dyDescent="0.25">
      <c r="AA2421" s="55"/>
      <c r="AB2421" s="55"/>
      <c r="AC2421" s="55"/>
      <c r="AD2421" s="55"/>
      <c r="AE2421" s="55"/>
      <c r="AH2421" s="55"/>
      <c r="AI2421" s="55"/>
      <c r="AJ2421" s="55"/>
      <c r="AK2421" s="55"/>
      <c r="AL2421" s="55"/>
      <c r="AM2421" s="55"/>
      <c r="AN2421" s="55"/>
      <c r="AO2421" s="55"/>
      <c r="AP2421" s="55"/>
      <c r="AQ2421" s="55"/>
      <c r="AR2421" s="55"/>
      <c r="AS2421" s="55"/>
      <c r="AT2421" s="55"/>
      <c r="AU2421" s="55"/>
      <c r="AV2421" s="55"/>
      <c r="AW2421" s="55"/>
    </row>
    <row r="2422" spans="27:49" x14ac:dyDescent="0.25">
      <c r="AA2422" s="55"/>
      <c r="AB2422" s="55"/>
      <c r="AC2422" s="55"/>
      <c r="AD2422" s="55"/>
      <c r="AE2422" s="55"/>
      <c r="AH2422" s="55"/>
      <c r="AI2422" s="55"/>
      <c r="AJ2422" s="55"/>
      <c r="AK2422" s="55"/>
      <c r="AL2422" s="55"/>
      <c r="AM2422" s="55"/>
      <c r="AN2422" s="55"/>
      <c r="AO2422" s="55"/>
      <c r="AP2422" s="55"/>
      <c r="AQ2422" s="55"/>
      <c r="AR2422" s="55"/>
      <c r="AS2422" s="55"/>
      <c r="AT2422" s="55"/>
      <c r="AU2422" s="55"/>
      <c r="AV2422" s="55"/>
      <c r="AW2422" s="55"/>
    </row>
    <row r="2423" spans="27:49" x14ac:dyDescent="0.25">
      <c r="AA2423" s="55"/>
      <c r="AB2423" s="55"/>
      <c r="AC2423" s="55"/>
      <c r="AD2423" s="55"/>
      <c r="AE2423" s="55"/>
      <c r="AH2423" s="55"/>
      <c r="AI2423" s="55"/>
      <c r="AJ2423" s="55"/>
      <c r="AK2423" s="55"/>
      <c r="AL2423" s="55"/>
      <c r="AM2423" s="55"/>
      <c r="AN2423" s="55"/>
      <c r="AO2423" s="55"/>
      <c r="AP2423" s="55"/>
      <c r="AQ2423" s="55"/>
      <c r="AR2423" s="55"/>
      <c r="AS2423" s="55"/>
      <c r="AT2423" s="55"/>
      <c r="AU2423" s="55"/>
      <c r="AV2423" s="55"/>
      <c r="AW2423" s="55"/>
    </row>
    <row r="2424" spans="27:49" x14ac:dyDescent="0.25">
      <c r="AA2424" s="55"/>
      <c r="AB2424" s="55"/>
      <c r="AC2424" s="55"/>
      <c r="AD2424" s="55"/>
      <c r="AE2424" s="55"/>
      <c r="AH2424" s="55"/>
      <c r="AI2424" s="55"/>
      <c r="AJ2424" s="55"/>
      <c r="AK2424" s="55"/>
      <c r="AL2424" s="55"/>
      <c r="AM2424" s="55"/>
      <c r="AN2424" s="55"/>
      <c r="AO2424" s="55"/>
      <c r="AP2424" s="55"/>
      <c r="AQ2424" s="55"/>
      <c r="AR2424" s="55"/>
      <c r="AS2424" s="55"/>
      <c r="AT2424" s="55"/>
      <c r="AU2424" s="55"/>
      <c r="AV2424" s="55"/>
      <c r="AW2424" s="55"/>
    </row>
    <row r="2425" spans="27:49" x14ac:dyDescent="0.25">
      <c r="AA2425" s="55"/>
      <c r="AB2425" s="55"/>
      <c r="AC2425" s="55"/>
      <c r="AD2425" s="55"/>
      <c r="AE2425" s="55"/>
      <c r="AH2425" s="55"/>
      <c r="AI2425" s="55"/>
      <c r="AJ2425" s="55"/>
      <c r="AK2425" s="55"/>
      <c r="AL2425" s="55"/>
      <c r="AM2425" s="55"/>
      <c r="AN2425" s="55"/>
      <c r="AO2425" s="55"/>
      <c r="AP2425" s="55"/>
      <c r="AQ2425" s="55"/>
      <c r="AR2425" s="55"/>
      <c r="AS2425" s="55"/>
      <c r="AT2425" s="55"/>
      <c r="AU2425" s="55"/>
      <c r="AV2425" s="55"/>
      <c r="AW2425" s="55"/>
    </row>
    <row r="2426" spans="27:49" x14ac:dyDescent="0.25">
      <c r="AA2426" s="55"/>
      <c r="AB2426" s="55"/>
      <c r="AC2426" s="55"/>
      <c r="AD2426" s="55"/>
      <c r="AE2426" s="55"/>
      <c r="AH2426" s="55"/>
      <c r="AI2426" s="55"/>
      <c r="AJ2426" s="55"/>
      <c r="AK2426" s="55"/>
      <c r="AL2426" s="55"/>
      <c r="AM2426" s="55"/>
      <c r="AN2426" s="55"/>
      <c r="AO2426" s="55"/>
      <c r="AP2426" s="55"/>
      <c r="AQ2426" s="55"/>
      <c r="AR2426" s="55"/>
      <c r="AS2426" s="55"/>
      <c r="AT2426" s="55"/>
      <c r="AU2426" s="55"/>
      <c r="AV2426" s="55"/>
      <c r="AW2426" s="55"/>
    </row>
    <row r="2427" spans="27:49" x14ac:dyDescent="0.25">
      <c r="AA2427" s="55"/>
      <c r="AB2427" s="55"/>
      <c r="AC2427" s="55"/>
      <c r="AD2427" s="55"/>
      <c r="AE2427" s="55"/>
      <c r="AH2427" s="55"/>
      <c r="AI2427" s="55"/>
      <c r="AJ2427" s="55"/>
      <c r="AK2427" s="55"/>
      <c r="AL2427" s="55"/>
      <c r="AM2427" s="55"/>
      <c r="AN2427" s="55"/>
      <c r="AO2427" s="55"/>
      <c r="AP2427" s="55"/>
      <c r="AQ2427" s="55"/>
      <c r="AR2427" s="55"/>
      <c r="AS2427" s="55"/>
      <c r="AT2427" s="55"/>
      <c r="AU2427" s="55"/>
      <c r="AV2427" s="55"/>
      <c r="AW2427" s="55"/>
    </row>
    <row r="2428" spans="27:49" x14ac:dyDescent="0.25">
      <c r="AA2428" s="55"/>
      <c r="AB2428" s="55"/>
      <c r="AC2428" s="55"/>
      <c r="AD2428" s="55"/>
      <c r="AE2428" s="55"/>
      <c r="AH2428" s="55"/>
      <c r="AI2428" s="55"/>
      <c r="AJ2428" s="55"/>
      <c r="AK2428" s="55"/>
      <c r="AL2428" s="55"/>
      <c r="AM2428" s="55"/>
      <c r="AN2428" s="55"/>
      <c r="AO2428" s="55"/>
      <c r="AP2428" s="55"/>
      <c r="AQ2428" s="55"/>
      <c r="AR2428" s="55"/>
      <c r="AS2428" s="55"/>
      <c r="AT2428" s="55"/>
      <c r="AU2428" s="55"/>
      <c r="AV2428" s="55"/>
      <c r="AW2428" s="55"/>
    </row>
    <row r="2429" spans="27:49" x14ac:dyDescent="0.25">
      <c r="AA2429" s="55"/>
      <c r="AB2429" s="55"/>
      <c r="AC2429" s="55"/>
      <c r="AD2429" s="55"/>
      <c r="AE2429" s="55"/>
      <c r="AH2429" s="55"/>
      <c r="AI2429" s="55"/>
      <c r="AJ2429" s="55"/>
      <c r="AK2429" s="55"/>
      <c r="AL2429" s="55"/>
      <c r="AM2429" s="55"/>
      <c r="AN2429" s="55"/>
      <c r="AO2429" s="55"/>
      <c r="AP2429" s="55"/>
      <c r="AQ2429" s="55"/>
      <c r="AR2429" s="55"/>
      <c r="AS2429" s="55"/>
      <c r="AT2429" s="55"/>
      <c r="AU2429" s="55"/>
      <c r="AV2429" s="55"/>
      <c r="AW2429" s="55"/>
    </row>
    <row r="2430" spans="27:49" x14ac:dyDescent="0.25">
      <c r="AA2430" s="55"/>
      <c r="AB2430" s="55"/>
      <c r="AC2430" s="55"/>
      <c r="AD2430" s="55"/>
      <c r="AE2430" s="55"/>
      <c r="AH2430" s="55"/>
      <c r="AI2430" s="55"/>
      <c r="AJ2430" s="55"/>
      <c r="AK2430" s="55"/>
      <c r="AL2430" s="55"/>
      <c r="AM2430" s="55"/>
      <c r="AN2430" s="55"/>
      <c r="AO2430" s="55"/>
      <c r="AP2430" s="55"/>
      <c r="AQ2430" s="55"/>
      <c r="AR2430" s="55"/>
      <c r="AS2430" s="55"/>
      <c r="AT2430" s="55"/>
      <c r="AU2430" s="55"/>
      <c r="AV2430" s="55"/>
      <c r="AW2430" s="55"/>
    </row>
    <row r="2431" spans="27:49" x14ac:dyDescent="0.25">
      <c r="AA2431" s="55"/>
      <c r="AB2431" s="55"/>
      <c r="AC2431" s="55"/>
      <c r="AD2431" s="55"/>
      <c r="AE2431" s="55"/>
      <c r="AH2431" s="55"/>
      <c r="AI2431" s="55"/>
      <c r="AJ2431" s="55"/>
      <c r="AK2431" s="55"/>
      <c r="AL2431" s="55"/>
      <c r="AM2431" s="55"/>
      <c r="AN2431" s="55"/>
      <c r="AO2431" s="55"/>
      <c r="AP2431" s="55"/>
      <c r="AQ2431" s="55"/>
      <c r="AR2431" s="55"/>
      <c r="AS2431" s="55"/>
      <c r="AT2431" s="55"/>
      <c r="AU2431" s="55"/>
      <c r="AV2431" s="55"/>
      <c r="AW2431" s="55"/>
    </row>
    <row r="2432" spans="27:49" x14ac:dyDescent="0.25">
      <c r="AA2432" s="55"/>
      <c r="AB2432" s="55"/>
      <c r="AC2432" s="55"/>
      <c r="AD2432" s="55"/>
      <c r="AE2432" s="55"/>
      <c r="AH2432" s="55"/>
      <c r="AI2432" s="55"/>
      <c r="AJ2432" s="55"/>
      <c r="AK2432" s="55"/>
      <c r="AL2432" s="55"/>
      <c r="AM2432" s="55"/>
      <c r="AN2432" s="55"/>
      <c r="AO2432" s="55"/>
      <c r="AP2432" s="55"/>
      <c r="AQ2432" s="55"/>
      <c r="AR2432" s="55"/>
      <c r="AS2432" s="55"/>
      <c r="AT2432" s="55"/>
      <c r="AU2432" s="55"/>
      <c r="AV2432" s="55"/>
      <c r="AW2432" s="55"/>
    </row>
    <row r="2433" spans="27:49" x14ac:dyDescent="0.25">
      <c r="AA2433" s="55"/>
      <c r="AB2433" s="55"/>
      <c r="AC2433" s="55"/>
      <c r="AD2433" s="55"/>
      <c r="AE2433" s="55"/>
      <c r="AH2433" s="55"/>
      <c r="AI2433" s="55"/>
      <c r="AJ2433" s="55"/>
      <c r="AK2433" s="55"/>
      <c r="AL2433" s="55"/>
      <c r="AM2433" s="55"/>
      <c r="AN2433" s="55"/>
      <c r="AO2433" s="55"/>
      <c r="AP2433" s="55"/>
      <c r="AQ2433" s="55"/>
      <c r="AR2433" s="55"/>
      <c r="AS2433" s="55"/>
      <c r="AT2433" s="55"/>
      <c r="AU2433" s="55"/>
      <c r="AV2433" s="55"/>
      <c r="AW2433" s="55"/>
    </row>
    <row r="2434" spans="27:49" x14ac:dyDescent="0.25">
      <c r="AA2434" s="55"/>
      <c r="AB2434" s="55"/>
      <c r="AC2434" s="55"/>
      <c r="AD2434" s="55"/>
      <c r="AE2434" s="55"/>
      <c r="AH2434" s="55"/>
      <c r="AI2434" s="55"/>
      <c r="AJ2434" s="55"/>
      <c r="AK2434" s="55"/>
      <c r="AL2434" s="55"/>
      <c r="AM2434" s="55"/>
      <c r="AN2434" s="55"/>
      <c r="AO2434" s="55"/>
      <c r="AP2434" s="55"/>
      <c r="AQ2434" s="55"/>
      <c r="AR2434" s="55"/>
      <c r="AS2434" s="55"/>
      <c r="AT2434" s="55"/>
      <c r="AU2434" s="55"/>
      <c r="AV2434" s="55"/>
      <c r="AW2434" s="55"/>
    </row>
    <row r="2435" spans="27:49" x14ac:dyDescent="0.25">
      <c r="AA2435" s="55"/>
      <c r="AB2435" s="55"/>
      <c r="AC2435" s="55"/>
      <c r="AD2435" s="55"/>
      <c r="AE2435" s="55"/>
      <c r="AH2435" s="55"/>
      <c r="AI2435" s="55"/>
      <c r="AJ2435" s="55"/>
      <c r="AK2435" s="55"/>
      <c r="AL2435" s="55"/>
      <c r="AM2435" s="55"/>
      <c r="AN2435" s="55"/>
      <c r="AO2435" s="55"/>
      <c r="AP2435" s="55"/>
      <c r="AQ2435" s="55"/>
      <c r="AR2435" s="55"/>
      <c r="AS2435" s="55"/>
      <c r="AT2435" s="55"/>
      <c r="AU2435" s="55"/>
      <c r="AV2435" s="55"/>
      <c r="AW2435" s="55"/>
    </row>
    <row r="2436" spans="27:49" x14ac:dyDescent="0.25">
      <c r="AA2436" s="55"/>
      <c r="AB2436" s="55"/>
      <c r="AC2436" s="55"/>
      <c r="AD2436" s="55"/>
      <c r="AE2436" s="55"/>
      <c r="AH2436" s="55"/>
      <c r="AI2436" s="55"/>
      <c r="AJ2436" s="55"/>
      <c r="AK2436" s="55"/>
      <c r="AL2436" s="55"/>
      <c r="AM2436" s="55"/>
      <c r="AN2436" s="55"/>
      <c r="AO2436" s="55"/>
      <c r="AP2436" s="55"/>
      <c r="AQ2436" s="55"/>
      <c r="AR2436" s="55"/>
      <c r="AS2436" s="55"/>
      <c r="AT2436" s="55"/>
      <c r="AU2436" s="55"/>
      <c r="AV2436" s="55"/>
      <c r="AW2436" s="55"/>
    </row>
    <row r="2437" spans="27:49" x14ac:dyDescent="0.25">
      <c r="AA2437" s="55"/>
      <c r="AB2437" s="55"/>
      <c r="AC2437" s="55"/>
      <c r="AD2437" s="55"/>
      <c r="AE2437" s="55"/>
      <c r="AH2437" s="55"/>
      <c r="AI2437" s="55"/>
      <c r="AJ2437" s="55"/>
      <c r="AK2437" s="55"/>
      <c r="AL2437" s="55"/>
      <c r="AM2437" s="55"/>
      <c r="AN2437" s="55"/>
      <c r="AO2437" s="55"/>
      <c r="AP2437" s="55"/>
      <c r="AQ2437" s="55"/>
      <c r="AR2437" s="55"/>
      <c r="AS2437" s="55"/>
      <c r="AT2437" s="55"/>
      <c r="AU2437" s="55"/>
      <c r="AV2437" s="55"/>
      <c r="AW2437" s="55"/>
    </row>
    <row r="2438" spans="27:49" x14ac:dyDescent="0.25">
      <c r="AA2438" s="55"/>
      <c r="AB2438" s="55"/>
      <c r="AC2438" s="55"/>
      <c r="AD2438" s="55"/>
      <c r="AE2438" s="55"/>
      <c r="AH2438" s="55"/>
      <c r="AI2438" s="55"/>
      <c r="AJ2438" s="55"/>
      <c r="AK2438" s="55"/>
      <c r="AL2438" s="55"/>
      <c r="AM2438" s="55"/>
      <c r="AN2438" s="55"/>
      <c r="AO2438" s="55"/>
      <c r="AP2438" s="55"/>
      <c r="AQ2438" s="55"/>
      <c r="AR2438" s="55"/>
      <c r="AS2438" s="55"/>
      <c r="AT2438" s="55"/>
      <c r="AU2438" s="55"/>
      <c r="AV2438" s="55"/>
      <c r="AW2438" s="55"/>
    </row>
    <row r="2439" spans="27:49" x14ac:dyDescent="0.25">
      <c r="AA2439" s="55"/>
      <c r="AB2439" s="55"/>
      <c r="AC2439" s="55"/>
      <c r="AD2439" s="55"/>
      <c r="AE2439" s="55"/>
      <c r="AH2439" s="55"/>
      <c r="AI2439" s="55"/>
      <c r="AJ2439" s="55"/>
      <c r="AK2439" s="55"/>
      <c r="AL2439" s="55"/>
      <c r="AM2439" s="55"/>
      <c r="AN2439" s="55"/>
      <c r="AO2439" s="55"/>
      <c r="AP2439" s="55"/>
      <c r="AQ2439" s="55"/>
      <c r="AR2439" s="55"/>
      <c r="AS2439" s="55"/>
      <c r="AT2439" s="55"/>
      <c r="AU2439" s="55"/>
      <c r="AV2439" s="55"/>
      <c r="AW2439" s="55"/>
    </row>
    <row r="2440" spans="27:49" x14ac:dyDescent="0.25">
      <c r="AA2440" s="55"/>
      <c r="AB2440" s="55"/>
      <c r="AC2440" s="55"/>
      <c r="AD2440" s="55"/>
      <c r="AE2440" s="55"/>
      <c r="AH2440" s="55"/>
      <c r="AI2440" s="55"/>
      <c r="AJ2440" s="55"/>
      <c r="AK2440" s="55"/>
      <c r="AL2440" s="55"/>
      <c r="AM2440" s="55"/>
      <c r="AN2440" s="55"/>
      <c r="AO2440" s="55"/>
      <c r="AP2440" s="55"/>
      <c r="AQ2440" s="55"/>
      <c r="AR2440" s="55"/>
      <c r="AS2440" s="55"/>
      <c r="AT2440" s="55"/>
      <c r="AU2440" s="55"/>
      <c r="AV2440" s="55"/>
      <c r="AW2440" s="55"/>
    </row>
    <row r="2441" spans="27:49" x14ac:dyDescent="0.25">
      <c r="AA2441" s="55"/>
      <c r="AB2441" s="55"/>
      <c r="AC2441" s="55"/>
      <c r="AD2441" s="55"/>
      <c r="AE2441" s="55"/>
      <c r="AH2441" s="55"/>
      <c r="AI2441" s="55"/>
      <c r="AJ2441" s="55"/>
      <c r="AK2441" s="55"/>
      <c r="AL2441" s="55"/>
      <c r="AM2441" s="55"/>
      <c r="AN2441" s="55"/>
      <c r="AO2441" s="55"/>
      <c r="AP2441" s="55"/>
      <c r="AQ2441" s="55"/>
      <c r="AR2441" s="55"/>
      <c r="AS2441" s="55"/>
      <c r="AT2441" s="55"/>
      <c r="AU2441" s="55"/>
      <c r="AV2441" s="55"/>
      <c r="AW2441" s="55"/>
    </row>
    <row r="2442" spans="27:49" x14ac:dyDescent="0.25">
      <c r="AA2442" s="55"/>
      <c r="AB2442" s="55"/>
      <c r="AC2442" s="55"/>
      <c r="AD2442" s="55"/>
      <c r="AE2442" s="55"/>
      <c r="AH2442" s="55"/>
      <c r="AI2442" s="55"/>
      <c r="AJ2442" s="55"/>
      <c r="AK2442" s="55"/>
      <c r="AL2442" s="55"/>
      <c r="AM2442" s="55"/>
      <c r="AN2442" s="55"/>
      <c r="AO2442" s="55"/>
      <c r="AP2442" s="55"/>
      <c r="AQ2442" s="55"/>
      <c r="AR2442" s="55"/>
      <c r="AS2442" s="55"/>
      <c r="AT2442" s="55"/>
      <c r="AU2442" s="55"/>
      <c r="AV2442" s="55"/>
      <c r="AW2442" s="55"/>
    </row>
    <row r="2443" spans="27:49" x14ac:dyDescent="0.25">
      <c r="AA2443" s="55"/>
      <c r="AB2443" s="55"/>
      <c r="AC2443" s="55"/>
      <c r="AD2443" s="55"/>
      <c r="AE2443" s="55"/>
      <c r="AH2443" s="55"/>
      <c r="AI2443" s="55"/>
      <c r="AJ2443" s="55"/>
      <c r="AK2443" s="55"/>
      <c r="AL2443" s="55"/>
      <c r="AM2443" s="55"/>
      <c r="AN2443" s="55"/>
      <c r="AO2443" s="55"/>
      <c r="AP2443" s="55"/>
      <c r="AQ2443" s="55"/>
      <c r="AR2443" s="55"/>
      <c r="AS2443" s="55"/>
      <c r="AT2443" s="55"/>
      <c r="AU2443" s="55"/>
      <c r="AV2443" s="55"/>
      <c r="AW2443" s="55"/>
    </row>
    <row r="2444" spans="27:49" x14ac:dyDescent="0.25">
      <c r="AA2444" s="55"/>
      <c r="AB2444" s="55"/>
      <c r="AC2444" s="55"/>
      <c r="AD2444" s="55"/>
      <c r="AE2444" s="55"/>
      <c r="AH2444" s="55"/>
      <c r="AI2444" s="55"/>
      <c r="AJ2444" s="55"/>
      <c r="AK2444" s="55"/>
      <c r="AL2444" s="55"/>
      <c r="AM2444" s="55"/>
      <c r="AN2444" s="55"/>
      <c r="AO2444" s="55"/>
      <c r="AP2444" s="55"/>
      <c r="AQ2444" s="55"/>
      <c r="AR2444" s="55"/>
      <c r="AS2444" s="55"/>
      <c r="AT2444" s="55"/>
      <c r="AU2444" s="55"/>
      <c r="AV2444" s="55"/>
      <c r="AW2444" s="55"/>
    </row>
    <row r="2445" spans="27:49" x14ac:dyDescent="0.25">
      <c r="AA2445" s="55"/>
      <c r="AB2445" s="55"/>
      <c r="AC2445" s="55"/>
      <c r="AD2445" s="55"/>
      <c r="AE2445" s="55"/>
      <c r="AH2445" s="55"/>
      <c r="AI2445" s="55"/>
      <c r="AJ2445" s="55"/>
      <c r="AK2445" s="55"/>
      <c r="AL2445" s="55"/>
      <c r="AM2445" s="55"/>
      <c r="AN2445" s="55"/>
      <c r="AO2445" s="55"/>
      <c r="AP2445" s="55"/>
      <c r="AQ2445" s="55"/>
      <c r="AR2445" s="55"/>
      <c r="AS2445" s="55"/>
      <c r="AT2445" s="55"/>
      <c r="AU2445" s="55"/>
      <c r="AV2445" s="55"/>
      <c r="AW2445" s="55"/>
    </row>
    <row r="2446" spans="27:49" x14ac:dyDescent="0.25">
      <c r="AA2446" s="55"/>
      <c r="AB2446" s="55"/>
      <c r="AC2446" s="55"/>
      <c r="AD2446" s="55"/>
      <c r="AE2446" s="55"/>
      <c r="AH2446" s="55"/>
      <c r="AI2446" s="55"/>
      <c r="AJ2446" s="55"/>
      <c r="AK2446" s="55"/>
      <c r="AL2446" s="55"/>
      <c r="AM2446" s="55"/>
      <c r="AN2446" s="55"/>
      <c r="AO2446" s="55"/>
      <c r="AP2446" s="55"/>
      <c r="AQ2446" s="55"/>
      <c r="AR2446" s="55"/>
      <c r="AS2446" s="55"/>
      <c r="AT2446" s="55"/>
      <c r="AU2446" s="55"/>
      <c r="AV2446" s="55"/>
      <c r="AW2446" s="55"/>
    </row>
    <row r="2447" spans="27:49" x14ac:dyDescent="0.25">
      <c r="AA2447" s="55"/>
      <c r="AB2447" s="55"/>
      <c r="AC2447" s="55"/>
      <c r="AD2447" s="55"/>
      <c r="AE2447" s="55"/>
      <c r="AH2447" s="55"/>
      <c r="AI2447" s="55"/>
      <c r="AJ2447" s="55"/>
      <c r="AK2447" s="55"/>
      <c r="AL2447" s="55"/>
      <c r="AM2447" s="55"/>
      <c r="AN2447" s="55"/>
      <c r="AO2447" s="55"/>
      <c r="AP2447" s="55"/>
      <c r="AQ2447" s="55"/>
      <c r="AR2447" s="55"/>
      <c r="AS2447" s="55"/>
      <c r="AT2447" s="55"/>
      <c r="AU2447" s="55"/>
      <c r="AV2447" s="55"/>
      <c r="AW2447" s="55"/>
    </row>
    <row r="2448" spans="27:49" x14ac:dyDescent="0.25">
      <c r="AA2448" s="55"/>
      <c r="AB2448" s="55"/>
      <c r="AC2448" s="55"/>
      <c r="AD2448" s="55"/>
      <c r="AE2448" s="55"/>
      <c r="AH2448" s="55"/>
      <c r="AI2448" s="55"/>
      <c r="AJ2448" s="55"/>
      <c r="AK2448" s="55"/>
      <c r="AL2448" s="55"/>
      <c r="AM2448" s="55"/>
      <c r="AN2448" s="55"/>
      <c r="AO2448" s="55"/>
      <c r="AP2448" s="55"/>
      <c r="AQ2448" s="55"/>
      <c r="AR2448" s="55"/>
      <c r="AS2448" s="55"/>
      <c r="AT2448" s="55"/>
      <c r="AU2448" s="55"/>
      <c r="AV2448" s="55"/>
      <c r="AW2448" s="55"/>
    </row>
    <row r="2449" spans="27:49" x14ac:dyDescent="0.25">
      <c r="AA2449" s="55"/>
      <c r="AB2449" s="55"/>
      <c r="AC2449" s="55"/>
      <c r="AD2449" s="55"/>
      <c r="AE2449" s="55"/>
      <c r="AH2449" s="55"/>
      <c r="AI2449" s="55"/>
      <c r="AJ2449" s="55"/>
      <c r="AK2449" s="55"/>
      <c r="AL2449" s="55"/>
      <c r="AM2449" s="55"/>
      <c r="AN2449" s="55"/>
      <c r="AO2449" s="55"/>
      <c r="AP2449" s="55"/>
      <c r="AQ2449" s="55"/>
      <c r="AR2449" s="55"/>
      <c r="AS2449" s="55"/>
      <c r="AT2449" s="55"/>
      <c r="AU2449" s="55"/>
      <c r="AV2449" s="55"/>
      <c r="AW2449" s="55"/>
    </row>
    <row r="2450" spans="27:49" x14ac:dyDescent="0.25">
      <c r="AA2450" s="55"/>
      <c r="AB2450" s="55"/>
      <c r="AC2450" s="55"/>
      <c r="AD2450" s="55"/>
      <c r="AE2450" s="55"/>
      <c r="AH2450" s="55"/>
      <c r="AI2450" s="55"/>
      <c r="AJ2450" s="55"/>
      <c r="AK2450" s="55"/>
      <c r="AL2450" s="55"/>
      <c r="AM2450" s="55"/>
      <c r="AN2450" s="55"/>
      <c r="AO2450" s="55"/>
      <c r="AP2450" s="55"/>
      <c r="AQ2450" s="55"/>
      <c r="AR2450" s="55"/>
      <c r="AS2450" s="55"/>
      <c r="AT2450" s="55"/>
      <c r="AU2450" s="55"/>
      <c r="AV2450" s="55"/>
      <c r="AW2450" s="55"/>
    </row>
    <row r="2451" spans="27:49" x14ac:dyDescent="0.25">
      <c r="AA2451" s="55"/>
      <c r="AB2451" s="55"/>
      <c r="AC2451" s="55"/>
      <c r="AD2451" s="55"/>
      <c r="AE2451" s="55"/>
      <c r="AH2451" s="55"/>
      <c r="AI2451" s="55"/>
      <c r="AJ2451" s="55"/>
      <c r="AK2451" s="55"/>
      <c r="AL2451" s="55"/>
      <c r="AM2451" s="55"/>
      <c r="AN2451" s="55"/>
      <c r="AO2451" s="55"/>
      <c r="AP2451" s="55"/>
      <c r="AQ2451" s="55"/>
      <c r="AR2451" s="55"/>
      <c r="AS2451" s="55"/>
      <c r="AT2451" s="55"/>
      <c r="AU2451" s="55"/>
      <c r="AV2451" s="55"/>
      <c r="AW2451" s="55"/>
    </row>
    <row r="2452" spans="27:49" x14ac:dyDescent="0.25">
      <c r="AA2452" s="55"/>
      <c r="AB2452" s="55"/>
      <c r="AC2452" s="55"/>
      <c r="AD2452" s="55"/>
      <c r="AE2452" s="55"/>
      <c r="AH2452" s="55"/>
      <c r="AI2452" s="55"/>
      <c r="AJ2452" s="55"/>
      <c r="AK2452" s="55"/>
      <c r="AL2452" s="55"/>
      <c r="AM2452" s="55"/>
      <c r="AN2452" s="55"/>
      <c r="AO2452" s="55"/>
      <c r="AP2452" s="55"/>
      <c r="AQ2452" s="55"/>
      <c r="AR2452" s="55"/>
      <c r="AS2452" s="55"/>
      <c r="AT2452" s="55"/>
      <c r="AU2452" s="55"/>
      <c r="AV2452" s="55"/>
      <c r="AW2452" s="55"/>
    </row>
    <row r="2453" spans="27:49" x14ac:dyDescent="0.25">
      <c r="AA2453" s="55"/>
      <c r="AB2453" s="55"/>
      <c r="AC2453" s="55"/>
      <c r="AD2453" s="55"/>
      <c r="AE2453" s="55"/>
      <c r="AH2453" s="55"/>
      <c r="AI2453" s="55"/>
      <c r="AJ2453" s="55"/>
      <c r="AK2453" s="55"/>
      <c r="AL2453" s="55"/>
      <c r="AM2453" s="55"/>
      <c r="AN2453" s="55"/>
      <c r="AO2453" s="55"/>
      <c r="AP2453" s="55"/>
      <c r="AQ2453" s="55"/>
      <c r="AR2453" s="55"/>
      <c r="AS2453" s="55"/>
      <c r="AT2453" s="55"/>
      <c r="AU2453" s="55"/>
      <c r="AV2453" s="55"/>
      <c r="AW2453" s="55"/>
    </row>
    <row r="2454" spans="27:49" x14ac:dyDescent="0.25">
      <c r="AA2454" s="55"/>
      <c r="AB2454" s="55"/>
      <c r="AC2454" s="55"/>
      <c r="AD2454" s="55"/>
      <c r="AE2454" s="55"/>
      <c r="AH2454" s="55"/>
      <c r="AI2454" s="55"/>
      <c r="AJ2454" s="55"/>
      <c r="AK2454" s="55"/>
      <c r="AL2454" s="55"/>
      <c r="AM2454" s="55"/>
      <c r="AN2454" s="55"/>
      <c r="AO2454" s="55"/>
      <c r="AP2454" s="55"/>
      <c r="AQ2454" s="55"/>
      <c r="AR2454" s="55"/>
      <c r="AS2454" s="55"/>
      <c r="AT2454" s="55"/>
      <c r="AU2454" s="55"/>
      <c r="AV2454" s="55"/>
      <c r="AW2454" s="55"/>
    </row>
    <row r="2455" spans="27:49" x14ac:dyDescent="0.25">
      <c r="AA2455" s="55"/>
      <c r="AB2455" s="55"/>
      <c r="AC2455" s="55"/>
      <c r="AD2455" s="55"/>
      <c r="AE2455" s="55"/>
      <c r="AH2455" s="55"/>
      <c r="AI2455" s="55"/>
      <c r="AJ2455" s="55"/>
      <c r="AK2455" s="55"/>
      <c r="AL2455" s="55"/>
      <c r="AM2455" s="55"/>
      <c r="AN2455" s="55"/>
      <c r="AO2455" s="55"/>
      <c r="AP2455" s="55"/>
      <c r="AQ2455" s="55"/>
      <c r="AR2455" s="55"/>
      <c r="AS2455" s="55"/>
      <c r="AT2455" s="55"/>
      <c r="AU2455" s="55"/>
      <c r="AV2455" s="55"/>
      <c r="AW2455" s="55"/>
    </row>
    <row r="2456" spans="27:49" x14ac:dyDescent="0.25">
      <c r="AA2456" s="55"/>
      <c r="AB2456" s="55"/>
      <c r="AC2456" s="55"/>
      <c r="AD2456" s="55"/>
      <c r="AE2456" s="55"/>
      <c r="AH2456" s="55"/>
      <c r="AI2456" s="55"/>
      <c r="AJ2456" s="55"/>
      <c r="AK2456" s="55"/>
      <c r="AL2456" s="55"/>
      <c r="AM2456" s="55"/>
      <c r="AN2456" s="55"/>
      <c r="AO2456" s="55"/>
      <c r="AP2456" s="55"/>
      <c r="AQ2456" s="55"/>
      <c r="AR2456" s="55"/>
      <c r="AS2456" s="55"/>
      <c r="AT2456" s="55"/>
      <c r="AU2456" s="55"/>
      <c r="AV2456" s="55"/>
      <c r="AW2456" s="55"/>
    </row>
    <row r="2457" spans="27:49" x14ac:dyDescent="0.25">
      <c r="AA2457" s="55"/>
      <c r="AB2457" s="55"/>
      <c r="AC2457" s="55"/>
      <c r="AD2457" s="55"/>
      <c r="AE2457" s="55"/>
      <c r="AH2457" s="55"/>
      <c r="AI2457" s="55"/>
      <c r="AJ2457" s="55"/>
      <c r="AK2457" s="55"/>
      <c r="AL2457" s="55"/>
      <c r="AM2457" s="55"/>
      <c r="AN2457" s="55"/>
      <c r="AO2457" s="55"/>
      <c r="AP2457" s="55"/>
      <c r="AQ2457" s="55"/>
      <c r="AR2457" s="55"/>
      <c r="AS2457" s="55"/>
      <c r="AT2457" s="55"/>
      <c r="AU2457" s="55"/>
      <c r="AV2457" s="55"/>
      <c r="AW2457" s="55"/>
    </row>
    <row r="2458" spans="27:49" x14ac:dyDescent="0.25">
      <c r="AA2458" s="55"/>
      <c r="AB2458" s="55"/>
      <c r="AC2458" s="55"/>
      <c r="AD2458" s="55"/>
      <c r="AE2458" s="55"/>
      <c r="AH2458" s="55"/>
      <c r="AI2458" s="55"/>
      <c r="AJ2458" s="55"/>
      <c r="AK2458" s="55"/>
      <c r="AL2458" s="55"/>
      <c r="AM2458" s="55"/>
      <c r="AN2458" s="55"/>
      <c r="AO2458" s="55"/>
      <c r="AP2458" s="55"/>
      <c r="AQ2458" s="55"/>
      <c r="AR2458" s="55"/>
      <c r="AS2458" s="55"/>
      <c r="AT2458" s="55"/>
      <c r="AU2458" s="55"/>
      <c r="AV2458" s="55"/>
      <c r="AW2458" s="55"/>
    </row>
    <row r="2459" spans="27:49" x14ac:dyDescent="0.25">
      <c r="AA2459" s="55"/>
      <c r="AB2459" s="55"/>
      <c r="AC2459" s="55"/>
      <c r="AD2459" s="55"/>
      <c r="AE2459" s="55"/>
      <c r="AH2459" s="55"/>
      <c r="AI2459" s="55"/>
      <c r="AJ2459" s="55"/>
      <c r="AK2459" s="55"/>
      <c r="AL2459" s="55"/>
      <c r="AM2459" s="55"/>
      <c r="AN2459" s="55"/>
      <c r="AO2459" s="55"/>
      <c r="AP2459" s="55"/>
      <c r="AQ2459" s="55"/>
      <c r="AR2459" s="55"/>
      <c r="AS2459" s="55"/>
      <c r="AT2459" s="55"/>
      <c r="AU2459" s="55"/>
      <c r="AV2459" s="55"/>
      <c r="AW2459" s="55"/>
    </row>
    <row r="2460" spans="27:49" x14ac:dyDescent="0.25">
      <c r="AA2460" s="55"/>
      <c r="AB2460" s="55"/>
      <c r="AC2460" s="55"/>
      <c r="AD2460" s="55"/>
      <c r="AE2460" s="55"/>
      <c r="AH2460" s="55"/>
      <c r="AI2460" s="55"/>
      <c r="AJ2460" s="55"/>
      <c r="AK2460" s="55"/>
      <c r="AL2460" s="55"/>
      <c r="AM2460" s="55"/>
      <c r="AN2460" s="55"/>
      <c r="AO2460" s="55"/>
      <c r="AP2460" s="55"/>
      <c r="AQ2460" s="55"/>
      <c r="AR2460" s="55"/>
      <c r="AS2460" s="55"/>
      <c r="AT2460" s="55"/>
      <c r="AU2460" s="55"/>
      <c r="AV2460" s="55"/>
      <c r="AW2460" s="55"/>
    </row>
    <row r="2461" spans="27:49" x14ac:dyDescent="0.25">
      <c r="AA2461" s="55"/>
      <c r="AB2461" s="55"/>
      <c r="AC2461" s="55"/>
      <c r="AD2461" s="55"/>
      <c r="AE2461" s="55"/>
      <c r="AH2461" s="55"/>
      <c r="AI2461" s="55"/>
      <c r="AJ2461" s="55"/>
      <c r="AK2461" s="55"/>
      <c r="AL2461" s="55"/>
      <c r="AM2461" s="55"/>
      <c r="AN2461" s="55"/>
      <c r="AO2461" s="55"/>
      <c r="AP2461" s="55"/>
      <c r="AQ2461" s="55"/>
      <c r="AR2461" s="55"/>
      <c r="AS2461" s="55"/>
      <c r="AT2461" s="55"/>
      <c r="AU2461" s="55"/>
      <c r="AV2461" s="55"/>
      <c r="AW2461" s="55"/>
    </row>
    <row r="2462" spans="27:49" x14ac:dyDescent="0.25">
      <c r="AA2462" s="55"/>
      <c r="AB2462" s="55"/>
      <c r="AC2462" s="55"/>
      <c r="AD2462" s="55"/>
      <c r="AE2462" s="55"/>
      <c r="AH2462" s="55"/>
      <c r="AI2462" s="55"/>
      <c r="AJ2462" s="55"/>
      <c r="AK2462" s="55"/>
      <c r="AL2462" s="55"/>
      <c r="AM2462" s="55"/>
      <c r="AN2462" s="55"/>
      <c r="AO2462" s="55"/>
      <c r="AP2462" s="55"/>
      <c r="AQ2462" s="55"/>
      <c r="AR2462" s="55"/>
      <c r="AS2462" s="55"/>
      <c r="AT2462" s="55"/>
      <c r="AU2462" s="55"/>
      <c r="AV2462" s="55"/>
      <c r="AW2462" s="55"/>
    </row>
    <row r="2463" spans="27:49" x14ac:dyDescent="0.25">
      <c r="AA2463" s="55"/>
      <c r="AB2463" s="55"/>
      <c r="AC2463" s="55"/>
      <c r="AD2463" s="55"/>
      <c r="AE2463" s="55"/>
      <c r="AH2463" s="55"/>
      <c r="AI2463" s="55"/>
      <c r="AJ2463" s="55"/>
      <c r="AK2463" s="55"/>
      <c r="AL2463" s="55"/>
      <c r="AM2463" s="55"/>
      <c r="AN2463" s="55"/>
      <c r="AO2463" s="55"/>
      <c r="AP2463" s="55"/>
      <c r="AQ2463" s="55"/>
      <c r="AR2463" s="55"/>
      <c r="AS2463" s="55"/>
      <c r="AT2463" s="55"/>
      <c r="AU2463" s="55"/>
      <c r="AV2463" s="55"/>
      <c r="AW2463" s="55"/>
    </row>
    <row r="2464" spans="27:49" x14ac:dyDescent="0.25">
      <c r="AA2464" s="55"/>
      <c r="AB2464" s="55"/>
      <c r="AC2464" s="55"/>
      <c r="AD2464" s="55"/>
      <c r="AE2464" s="55"/>
      <c r="AH2464" s="55"/>
      <c r="AI2464" s="55"/>
      <c r="AJ2464" s="55"/>
      <c r="AK2464" s="55"/>
      <c r="AL2464" s="55"/>
      <c r="AM2464" s="55"/>
      <c r="AN2464" s="55"/>
      <c r="AO2464" s="55"/>
      <c r="AP2464" s="55"/>
      <c r="AQ2464" s="55"/>
      <c r="AR2464" s="55"/>
      <c r="AS2464" s="55"/>
      <c r="AT2464" s="55"/>
      <c r="AU2464" s="55"/>
      <c r="AV2464" s="55"/>
      <c r="AW2464" s="55"/>
    </row>
    <row r="2465" spans="27:49" x14ac:dyDescent="0.25">
      <c r="AA2465" s="55"/>
      <c r="AB2465" s="55"/>
      <c r="AC2465" s="55"/>
      <c r="AD2465" s="55"/>
      <c r="AE2465" s="55"/>
      <c r="AH2465" s="55"/>
      <c r="AI2465" s="55"/>
      <c r="AJ2465" s="55"/>
      <c r="AK2465" s="55"/>
      <c r="AL2465" s="55"/>
      <c r="AM2465" s="55"/>
      <c r="AN2465" s="55"/>
      <c r="AO2465" s="55"/>
      <c r="AP2465" s="55"/>
      <c r="AQ2465" s="55"/>
      <c r="AR2465" s="55"/>
      <c r="AS2465" s="55"/>
      <c r="AT2465" s="55"/>
      <c r="AU2465" s="55"/>
      <c r="AV2465" s="55"/>
      <c r="AW2465" s="55"/>
    </row>
    <row r="2466" spans="27:49" x14ac:dyDescent="0.25">
      <c r="AA2466" s="55"/>
      <c r="AB2466" s="55"/>
      <c r="AC2466" s="55"/>
      <c r="AD2466" s="55"/>
      <c r="AE2466" s="55"/>
      <c r="AH2466" s="55"/>
      <c r="AI2466" s="55"/>
      <c r="AJ2466" s="55"/>
      <c r="AK2466" s="55"/>
      <c r="AL2466" s="55"/>
      <c r="AM2466" s="55"/>
      <c r="AN2466" s="55"/>
      <c r="AO2466" s="55"/>
      <c r="AP2466" s="55"/>
      <c r="AQ2466" s="55"/>
      <c r="AR2466" s="55"/>
      <c r="AS2466" s="55"/>
      <c r="AT2466" s="55"/>
      <c r="AU2466" s="55"/>
      <c r="AV2466" s="55"/>
      <c r="AW2466" s="55"/>
    </row>
    <row r="2467" spans="27:49" x14ac:dyDescent="0.25">
      <c r="AA2467" s="55"/>
      <c r="AB2467" s="55"/>
      <c r="AC2467" s="55"/>
      <c r="AD2467" s="55"/>
      <c r="AE2467" s="55"/>
      <c r="AH2467" s="55"/>
      <c r="AI2467" s="55"/>
      <c r="AJ2467" s="55"/>
      <c r="AK2467" s="55"/>
      <c r="AL2467" s="55"/>
      <c r="AM2467" s="55"/>
      <c r="AN2467" s="55"/>
      <c r="AO2467" s="55"/>
      <c r="AP2467" s="55"/>
      <c r="AQ2467" s="55"/>
      <c r="AR2467" s="55"/>
      <c r="AS2467" s="55"/>
      <c r="AT2467" s="55"/>
      <c r="AU2467" s="55"/>
      <c r="AV2467" s="55"/>
      <c r="AW2467" s="55"/>
    </row>
    <row r="2468" spans="27:49" x14ac:dyDescent="0.25">
      <c r="AA2468" s="55"/>
      <c r="AB2468" s="55"/>
      <c r="AC2468" s="55"/>
      <c r="AD2468" s="55"/>
      <c r="AE2468" s="55"/>
      <c r="AH2468" s="55"/>
      <c r="AI2468" s="55"/>
      <c r="AJ2468" s="55"/>
      <c r="AK2468" s="55"/>
      <c r="AL2468" s="55"/>
      <c r="AM2468" s="55"/>
      <c r="AN2468" s="55"/>
      <c r="AO2468" s="55"/>
      <c r="AP2468" s="55"/>
      <c r="AQ2468" s="55"/>
      <c r="AR2468" s="55"/>
      <c r="AS2468" s="55"/>
      <c r="AT2468" s="55"/>
      <c r="AU2468" s="55"/>
      <c r="AV2468" s="55"/>
      <c r="AW2468" s="55"/>
    </row>
    <row r="2469" spans="27:49" x14ac:dyDescent="0.25">
      <c r="AA2469" s="55"/>
      <c r="AB2469" s="55"/>
      <c r="AC2469" s="55"/>
      <c r="AD2469" s="55"/>
      <c r="AE2469" s="55"/>
      <c r="AH2469" s="55"/>
      <c r="AI2469" s="55"/>
      <c r="AJ2469" s="55"/>
      <c r="AK2469" s="55"/>
      <c r="AL2469" s="55"/>
      <c r="AM2469" s="55"/>
      <c r="AN2469" s="55"/>
      <c r="AO2469" s="55"/>
      <c r="AP2469" s="55"/>
      <c r="AQ2469" s="55"/>
      <c r="AR2469" s="55"/>
      <c r="AS2469" s="55"/>
      <c r="AT2469" s="55"/>
      <c r="AU2469" s="55"/>
      <c r="AV2469" s="55"/>
      <c r="AW2469" s="55"/>
    </row>
    <row r="2470" spans="27:49" x14ac:dyDescent="0.25">
      <c r="AA2470" s="55"/>
      <c r="AB2470" s="55"/>
      <c r="AC2470" s="55"/>
      <c r="AD2470" s="55"/>
      <c r="AE2470" s="55"/>
      <c r="AH2470" s="55"/>
      <c r="AI2470" s="55"/>
      <c r="AJ2470" s="55"/>
      <c r="AK2470" s="55"/>
      <c r="AL2470" s="55"/>
      <c r="AM2470" s="55"/>
      <c r="AN2470" s="55"/>
      <c r="AO2470" s="55"/>
      <c r="AP2470" s="55"/>
      <c r="AQ2470" s="55"/>
      <c r="AR2470" s="55"/>
      <c r="AS2470" s="55"/>
      <c r="AT2470" s="55"/>
      <c r="AU2470" s="55"/>
      <c r="AV2470" s="55"/>
      <c r="AW2470" s="55"/>
    </row>
    <row r="2471" spans="27:49" x14ac:dyDescent="0.25">
      <c r="AA2471" s="55"/>
      <c r="AB2471" s="55"/>
      <c r="AC2471" s="55"/>
      <c r="AD2471" s="55"/>
      <c r="AE2471" s="55"/>
      <c r="AH2471" s="55"/>
      <c r="AI2471" s="55"/>
      <c r="AJ2471" s="55"/>
      <c r="AK2471" s="55"/>
      <c r="AL2471" s="55"/>
      <c r="AM2471" s="55"/>
      <c r="AN2471" s="55"/>
      <c r="AO2471" s="55"/>
      <c r="AP2471" s="55"/>
      <c r="AQ2471" s="55"/>
      <c r="AR2471" s="55"/>
      <c r="AS2471" s="55"/>
      <c r="AT2471" s="55"/>
      <c r="AU2471" s="55"/>
      <c r="AV2471" s="55"/>
      <c r="AW2471" s="55"/>
    </row>
    <row r="2472" spans="27:49" x14ac:dyDescent="0.25">
      <c r="AA2472" s="55"/>
      <c r="AB2472" s="55"/>
      <c r="AC2472" s="55"/>
      <c r="AD2472" s="55"/>
      <c r="AE2472" s="55"/>
      <c r="AH2472" s="55"/>
      <c r="AI2472" s="55"/>
      <c r="AJ2472" s="55"/>
      <c r="AK2472" s="55"/>
      <c r="AL2472" s="55"/>
      <c r="AM2472" s="55"/>
      <c r="AN2472" s="55"/>
      <c r="AO2472" s="55"/>
      <c r="AP2472" s="55"/>
      <c r="AQ2472" s="55"/>
      <c r="AR2472" s="55"/>
      <c r="AS2472" s="55"/>
      <c r="AT2472" s="55"/>
      <c r="AU2472" s="55"/>
      <c r="AV2472" s="55"/>
      <c r="AW2472" s="55"/>
    </row>
    <row r="2473" spans="27:49" x14ac:dyDescent="0.25">
      <c r="AA2473" s="55"/>
      <c r="AB2473" s="55"/>
      <c r="AC2473" s="55"/>
      <c r="AD2473" s="55"/>
      <c r="AE2473" s="55"/>
      <c r="AH2473" s="55"/>
      <c r="AI2473" s="55"/>
      <c r="AJ2473" s="55"/>
      <c r="AK2473" s="55"/>
      <c r="AL2473" s="55"/>
      <c r="AM2473" s="55"/>
      <c r="AN2473" s="55"/>
      <c r="AO2473" s="55"/>
      <c r="AP2473" s="55"/>
      <c r="AQ2473" s="55"/>
      <c r="AR2473" s="55"/>
      <c r="AS2473" s="55"/>
      <c r="AT2473" s="55"/>
      <c r="AU2473" s="55"/>
      <c r="AV2473" s="55"/>
      <c r="AW2473" s="55"/>
    </row>
    <row r="2474" spans="27:49" x14ac:dyDescent="0.25">
      <c r="AA2474" s="55"/>
      <c r="AB2474" s="55"/>
      <c r="AC2474" s="55"/>
      <c r="AD2474" s="55"/>
      <c r="AE2474" s="55"/>
      <c r="AH2474" s="55"/>
      <c r="AI2474" s="55"/>
      <c r="AJ2474" s="55"/>
      <c r="AK2474" s="55"/>
      <c r="AL2474" s="55"/>
      <c r="AM2474" s="55"/>
      <c r="AN2474" s="55"/>
      <c r="AO2474" s="55"/>
      <c r="AP2474" s="55"/>
      <c r="AQ2474" s="55"/>
      <c r="AR2474" s="55"/>
      <c r="AS2474" s="55"/>
      <c r="AT2474" s="55"/>
      <c r="AU2474" s="55"/>
      <c r="AV2474" s="55"/>
      <c r="AW2474" s="55"/>
    </row>
    <row r="2475" spans="27:49" x14ac:dyDescent="0.25">
      <c r="AA2475" s="55"/>
      <c r="AB2475" s="55"/>
      <c r="AC2475" s="55"/>
      <c r="AD2475" s="55"/>
      <c r="AE2475" s="55"/>
      <c r="AH2475" s="55"/>
      <c r="AI2475" s="55"/>
      <c r="AJ2475" s="55"/>
      <c r="AK2475" s="55"/>
      <c r="AL2475" s="55"/>
      <c r="AM2475" s="55"/>
      <c r="AN2475" s="55"/>
      <c r="AO2475" s="55"/>
      <c r="AP2475" s="55"/>
      <c r="AQ2475" s="55"/>
      <c r="AR2475" s="55"/>
      <c r="AS2475" s="55"/>
      <c r="AT2475" s="55"/>
      <c r="AU2475" s="55"/>
      <c r="AV2475" s="55"/>
      <c r="AW2475" s="55"/>
    </row>
    <row r="2476" spans="27:49" x14ac:dyDescent="0.25">
      <c r="AA2476" s="55"/>
      <c r="AB2476" s="55"/>
      <c r="AC2476" s="55"/>
      <c r="AD2476" s="55"/>
      <c r="AE2476" s="55"/>
      <c r="AH2476" s="55"/>
      <c r="AI2476" s="55"/>
      <c r="AJ2476" s="55"/>
      <c r="AK2476" s="55"/>
      <c r="AL2476" s="55"/>
      <c r="AM2476" s="55"/>
      <c r="AN2476" s="55"/>
      <c r="AO2476" s="55"/>
      <c r="AP2476" s="55"/>
      <c r="AQ2476" s="55"/>
      <c r="AR2476" s="55"/>
      <c r="AS2476" s="55"/>
      <c r="AT2476" s="55"/>
      <c r="AU2476" s="55"/>
      <c r="AV2476" s="55"/>
      <c r="AW2476" s="55"/>
    </row>
    <row r="2477" spans="27:49" x14ac:dyDescent="0.25">
      <c r="AA2477" s="55"/>
      <c r="AB2477" s="55"/>
      <c r="AC2477" s="55"/>
      <c r="AD2477" s="55"/>
      <c r="AE2477" s="55"/>
      <c r="AH2477" s="55"/>
      <c r="AI2477" s="55"/>
      <c r="AJ2477" s="55"/>
      <c r="AK2477" s="55"/>
      <c r="AL2477" s="55"/>
      <c r="AM2477" s="55"/>
      <c r="AN2477" s="55"/>
      <c r="AO2477" s="55"/>
      <c r="AP2477" s="55"/>
      <c r="AQ2477" s="55"/>
      <c r="AR2477" s="55"/>
      <c r="AS2477" s="55"/>
      <c r="AT2477" s="55"/>
      <c r="AU2477" s="55"/>
      <c r="AV2477" s="55"/>
      <c r="AW2477" s="55"/>
    </row>
    <row r="2478" spans="27:49" x14ac:dyDescent="0.25">
      <c r="AA2478" s="55"/>
      <c r="AB2478" s="55"/>
      <c r="AC2478" s="55"/>
      <c r="AD2478" s="55"/>
      <c r="AE2478" s="55"/>
      <c r="AH2478" s="55"/>
      <c r="AI2478" s="55"/>
      <c r="AJ2478" s="55"/>
      <c r="AK2478" s="55"/>
      <c r="AL2478" s="55"/>
      <c r="AM2478" s="55"/>
      <c r="AN2478" s="55"/>
      <c r="AO2478" s="55"/>
      <c r="AP2478" s="55"/>
      <c r="AQ2478" s="55"/>
      <c r="AR2478" s="55"/>
      <c r="AS2478" s="55"/>
      <c r="AT2478" s="55"/>
      <c r="AU2478" s="55"/>
      <c r="AV2478" s="55"/>
      <c r="AW2478" s="55"/>
    </row>
    <row r="2479" spans="27:49" x14ac:dyDescent="0.25">
      <c r="AA2479" s="55"/>
      <c r="AB2479" s="55"/>
      <c r="AC2479" s="55"/>
      <c r="AD2479" s="55"/>
      <c r="AE2479" s="55"/>
      <c r="AH2479" s="55"/>
      <c r="AI2479" s="55"/>
      <c r="AJ2479" s="55"/>
      <c r="AK2479" s="55"/>
      <c r="AL2479" s="55"/>
      <c r="AM2479" s="55"/>
      <c r="AN2479" s="55"/>
      <c r="AO2479" s="55"/>
      <c r="AP2479" s="55"/>
      <c r="AQ2479" s="55"/>
      <c r="AR2479" s="55"/>
      <c r="AS2479" s="55"/>
      <c r="AT2479" s="55"/>
      <c r="AU2479" s="55"/>
      <c r="AV2479" s="55"/>
      <c r="AW2479" s="55"/>
    </row>
    <row r="2480" spans="27:49" x14ac:dyDescent="0.25">
      <c r="AA2480" s="55"/>
      <c r="AB2480" s="55"/>
      <c r="AC2480" s="55"/>
      <c r="AD2480" s="55"/>
      <c r="AE2480" s="55"/>
      <c r="AH2480" s="55"/>
      <c r="AI2480" s="55"/>
      <c r="AJ2480" s="55"/>
      <c r="AK2480" s="55"/>
      <c r="AL2480" s="55"/>
      <c r="AM2480" s="55"/>
      <c r="AN2480" s="55"/>
      <c r="AO2480" s="55"/>
      <c r="AP2480" s="55"/>
      <c r="AQ2480" s="55"/>
      <c r="AR2480" s="55"/>
      <c r="AS2480" s="55"/>
      <c r="AT2480" s="55"/>
      <c r="AU2480" s="55"/>
      <c r="AV2480" s="55"/>
      <c r="AW2480" s="55"/>
    </row>
    <row r="2481" spans="27:49" x14ac:dyDescent="0.25">
      <c r="AA2481" s="55"/>
      <c r="AB2481" s="55"/>
      <c r="AC2481" s="55"/>
      <c r="AD2481" s="55"/>
      <c r="AE2481" s="55"/>
      <c r="AH2481" s="55"/>
      <c r="AI2481" s="55"/>
      <c r="AJ2481" s="55"/>
      <c r="AK2481" s="55"/>
      <c r="AL2481" s="55"/>
      <c r="AM2481" s="55"/>
      <c r="AN2481" s="55"/>
      <c r="AO2481" s="55"/>
      <c r="AP2481" s="55"/>
      <c r="AQ2481" s="55"/>
      <c r="AR2481" s="55"/>
      <c r="AS2481" s="55"/>
      <c r="AT2481" s="55"/>
      <c r="AU2481" s="55"/>
      <c r="AV2481" s="55"/>
      <c r="AW2481" s="55"/>
    </row>
    <row r="2482" spans="27:49" x14ac:dyDescent="0.25">
      <c r="AA2482" s="55"/>
      <c r="AB2482" s="55"/>
      <c r="AC2482" s="55"/>
      <c r="AD2482" s="55"/>
      <c r="AE2482" s="55"/>
      <c r="AH2482" s="55"/>
      <c r="AI2482" s="55"/>
      <c r="AJ2482" s="55"/>
      <c r="AK2482" s="55"/>
      <c r="AL2482" s="55"/>
      <c r="AM2482" s="55"/>
      <c r="AN2482" s="55"/>
      <c r="AO2482" s="55"/>
      <c r="AP2482" s="55"/>
      <c r="AQ2482" s="55"/>
      <c r="AR2482" s="55"/>
      <c r="AS2482" s="55"/>
      <c r="AT2482" s="55"/>
      <c r="AU2482" s="55"/>
      <c r="AV2482" s="55"/>
      <c r="AW2482" s="55"/>
    </row>
    <row r="2483" spans="27:49" x14ac:dyDescent="0.25">
      <c r="AA2483" s="55"/>
      <c r="AB2483" s="55"/>
      <c r="AC2483" s="55"/>
      <c r="AD2483" s="55"/>
      <c r="AE2483" s="55"/>
      <c r="AH2483" s="55"/>
      <c r="AI2483" s="55"/>
      <c r="AJ2483" s="55"/>
      <c r="AK2483" s="55"/>
      <c r="AL2483" s="55"/>
      <c r="AM2483" s="55"/>
      <c r="AN2483" s="55"/>
      <c r="AO2483" s="55"/>
      <c r="AP2483" s="55"/>
      <c r="AQ2483" s="55"/>
      <c r="AR2483" s="55"/>
      <c r="AS2483" s="55"/>
      <c r="AT2483" s="55"/>
      <c r="AU2483" s="55"/>
      <c r="AV2483" s="55"/>
      <c r="AW2483" s="55"/>
    </row>
    <row r="2484" spans="27:49" x14ac:dyDescent="0.25">
      <c r="AA2484" s="55"/>
      <c r="AB2484" s="55"/>
      <c r="AC2484" s="55"/>
      <c r="AD2484" s="55"/>
      <c r="AE2484" s="55"/>
      <c r="AH2484" s="55"/>
      <c r="AI2484" s="55"/>
      <c r="AJ2484" s="55"/>
      <c r="AK2484" s="55"/>
      <c r="AL2484" s="55"/>
      <c r="AM2484" s="55"/>
      <c r="AN2484" s="55"/>
      <c r="AO2484" s="55"/>
      <c r="AP2484" s="55"/>
      <c r="AQ2484" s="55"/>
      <c r="AR2484" s="55"/>
      <c r="AS2484" s="55"/>
      <c r="AT2484" s="55"/>
      <c r="AU2484" s="55"/>
      <c r="AV2484" s="55"/>
      <c r="AW2484" s="55"/>
    </row>
    <row r="2485" spans="27:49" x14ac:dyDescent="0.25">
      <c r="AA2485" s="55"/>
      <c r="AB2485" s="55"/>
      <c r="AC2485" s="55"/>
      <c r="AD2485" s="55"/>
      <c r="AE2485" s="55"/>
      <c r="AH2485" s="55"/>
      <c r="AI2485" s="55"/>
      <c r="AJ2485" s="55"/>
      <c r="AK2485" s="55"/>
      <c r="AL2485" s="55"/>
      <c r="AM2485" s="55"/>
      <c r="AN2485" s="55"/>
      <c r="AO2485" s="55"/>
      <c r="AP2485" s="55"/>
      <c r="AQ2485" s="55"/>
      <c r="AR2485" s="55"/>
      <c r="AS2485" s="55"/>
      <c r="AT2485" s="55"/>
      <c r="AU2485" s="55"/>
      <c r="AV2485" s="55"/>
      <c r="AW2485" s="55"/>
    </row>
    <row r="2486" spans="27:49" x14ac:dyDescent="0.25">
      <c r="AA2486" s="55"/>
      <c r="AB2486" s="55"/>
      <c r="AC2486" s="55"/>
      <c r="AD2486" s="55"/>
      <c r="AE2486" s="55"/>
      <c r="AH2486" s="55"/>
      <c r="AI2486" s="55"/>
      <c r="AJ2486" s="55"/>
      <c r="AK2486" s="55"/>
      <c r="AL2486" s="55"/>
      <c r="AM2486" s="55"/>
      <c r="AN2486" s="55"/>
      <c r="AO2486" s="55"/>
      <c r="AP2486" s="55"/>
      <c r="AQ2486" s="55"/>
      <c r="AR2486" s="55"/>
      <c r="AS2486" s="55"/>
      <c r="AT2486" s="55"/>
      <c r="AU2486" s="55"/>
      <c r="AV2486" s="55"/>
      <c r="AW2486" s="55"/>
    </row>
    <row r="2487" spans="27:49" x14ac:dyDescent="0.25">
      <c r="AA2487" s="55"/>
      <c r="AB2487" s="55"/>
      <c r="AC2487" s="55"/>
      <c r="AD2487" s="55"/>
      <c r="AE2487" s="55"/>
      <c r="AH2487" s="55"/>
      <c r="AI2487" s="55"/>
      <c r="AJ2487" s="55"/>
      <c r="AK2487" s="55"/>
      <c r="AL2487" s="55"/>
      <c r="AM2487" s="55"/>
      <c r="AN2487" s="55"/>
      <c r="AO2487" s="55"/>
      <c r="AP2487" s="55"/>
      <c r="AQ2487" s="55"/>
      <c r="AR2487" s="55"/>
      <c r="AS2487" s="55"/>
      <c r="AT2487" s="55"/>
      <c r="AU2487" s="55"/>
      <c r="AV2487" s="55"/>
      <c r="AW2487" s="55"/>
    </row>
    <row r="2488" spans="27:49" x14ac:dyDescent="0.25">
      <c r="AA2488" s="55"/>
      <c r="AB2488" s="55"/>
      <c r="AC2488" s="55"/>
      <c r="AD2488" s="55"/>
      <c r="AE2488" s="55"/>
      <c r="AH2488" s="55"/>
      <c r="AI2488" s="55"/>
      <c r="AJ2488" s="55"/>
      <c r="AK2488" s="55"/>
      <c r="AL2488" s="55"/>
      <c r="AM2488" s="55"/>
      <c r="AN2488" s="55"/>
      <c r="AO2488" s="55"/>
      <c r="AP2488" s="55"/>
      <c r="AQ2488" s="55"/>
      <c r="AR2488" s="55"/>
      <c r="AS2488" s="55"/>
      <c r="AT2488" s="55"/>
      <c r="AU2488" s="55"/>
      <c r="AV2488" s="55"/>
      <c r="AW2488" s="55"/>
    </row>
    <row r="2489" spans="27:49" x14ac:dyDescent="0.25">
      <c r="AA2489" s="55"/>
      <c r="AB2489" s="55"/>
      <c r="AC2489" s="55"/>
      <c r="AD2489" s="55"/>
      <c r="AE2489" s="55"/>
      <c r="AH2489" s="55"/>
      <c r="AI2489" s="55"/>
      <c r="AJ2489" s="55"/>
      <c r="AK2489" s="55"/>
      <c r="AL2489" s="55"/>
      <c r="AM2489" s="55"/>
      <c r="AN2489" s="55"/>
      <c r="AO2489" s="55"/>
      <c r="AP2489" s="55"/>
      <c r="AQ2489" s="55"/>
      <c r="AR2489" s="55"/>
      <c r="AS2489" s="55"/>
      <c r="AT2489" s="55"/>
      <c r="AU2489" s="55"/>
      <c r="AV2489" s="55"/>
      <c r="AW2489" s="55"/>
    </row>
    <row r="2490" spans="27:49" x14ac:dyDescent="0.25">
      <c r="AA2490" s="55"/>
      <c r="AB2490" s="55"/>
      <c r="AC2490" s="55"/>
      <c r="AD2490" s="55"/>
      <c r="AE2490" s="55"/>
      <c r="AH2490" s="55"/>
      <c r="AI2490" s="55"/>
      <c r="AJ2490" s="55"/>
      <c r="AK2490" s="55"/>
      <c r="AL2490" s="55"/>
      <c r="AM2490" s="55"/>
      <c r="AN2490" s="55"/>
      <c r="AO2490" s="55"/>
      <c r="AP2490" s="55"/>
      <c r="AQ2490" s="55"/>
      <c r="AR2490" s="55"/>
      <c r="AS2490" s="55"/>
      <c r="AT2490" s="55"/>
      <c r="AU2490" s="55"/>
      <c r="AV2490" s="55"/>
      <c r="AW2490" s="55"/>
    </row>
    <row r="2491" spans="27:49" x14ac:dyDescent="0.25">
      <c r="AA2491" s="55"/>
      <c r="AB2491" s="55"/>
      <c r="AC2491" s="55"/>
      <c r="AD2491" s="55"/>
      <c r="AE2491" s="55"/>
      <c r="AH2491" s="55"/>
      <c r="AI2491" s="55"/>
      <c r="AJ2491" s="55"/>
      <c r="AK2491" s="55"/>
      <c r="AL2491" s="55"/>
      <c r="AM2491" s="55"/>
      <c r="AN2491" s="55"/>
      <c r="AO2491" s="55"/>
      <c r="AP2491" s="55"/>
      <c r="AQ2491" s="55"/>
      <c r="AR2491" s="55"/>
      <c r="AS2491" s="55"/>
      <c r="AT2491" s="55"/>
      <c r="AU2491" s="55"/>
      <c r="AV2491" s="55"/>
      <c r="AW2491" s="55"/>
    </row>
    <row r="2492" spans="27:49" x14ac:dyDescent="0.25">
      <c r="AA2492" s="55"/>
      <c r="AB2492" s="55"/>
      <c r="AC2492" s="55"/>
      <c r="AD2492" s="55"/>
      <c r="AE2492" s="55"/>
      <c r="AH2492" s="55"/>
      <c r="AI2492" s="55"/>
      <c r="AJ2492" s="55"/>
      <c r="AK2492" s="55"/>
      <c r="AL2492" s="55"/>
      <c r="AM2492" s="55"/>
      <c r="AN2492" s="55"/>
      <c r="AO2492" s="55"/>
      <c r="AP2492" s="55"/>
      <c r="AQ2492" s="55"/>
      <c r="AR2492" s="55"/>
      <c r="AS2492" s="55"/>
      <c r="AT2492" s="55"/>
      <c r="AU2492" s="55"/>
      <c r="AV2492" s="55"/>
      <c r="AW2492" s="55"/>
    </row>
    <row r="2493" spans="27:49" x14ac:dyDescent="0.25">
      <c r="AA2493" s="55"/>
      <c r="AB2493" s="55"/>
      <c r="AC2493" s="55"/>
      <c r="AD2493" s="55"/>
      <c r="AE2493" s="55"/>
      <c r="AH2493" s="55"/>
      <c r="AI2493" s="55"/>
      <c r="AJ2493" s="55"/>
      <c r="AK2493" s="55"/>
      <c r="AL2493" s="55"/>
      <c r="AM2493" s="55"/>
      <c r="AN2493" s="55"/>
      <c r="AO2493" s="55"/>
      <c r="AP2493" s="55"/>
      <c r="AQ2493" s="55"/>
      <c r="AR2493" s="55"/>
      <c r="AS2493" s="55"/>
      <c r="AT2493" s="55"/>
      <c r="AU2493" s="55"/>
      <c r="AV2493" s="55"/>
      <c r="AW2493" s="55"/>
    </row>
    <row r="2494" spans="27:49" x14ac:dyDescent="0.25">
      <c r="AA2494" s="55"/>
      <c r="AB2494" s="55"/>
      <c r="AC2494" s="55"/>
      <c r="AD2494" s="55"/>
      <c r="AE2494" s="55"/>
      <c r="AH2494" s="55"/>
      <c r="AI2494" s="55"/>
      <c r="AJ2494" s="55"/>
      <c r="AK2494" s="55"/>
      <c r="AL2494" s="55"/>
      <c r="AM2494" s="55"/>
      <c r="AN2494" s="55"/>
      <c r="AO2494" s="55"/>
      <c r="AP2494" s="55"/>
      <c r="AQ2494" s="55"/>
      <c r="AR2494" s="55"/>
      <c r="AS2494" s="55"/>
      <c r="AT2494" s="55"/>
      <c r="AU2494" s="55"/>
      <c r="AV2494" s="55"/>
      <c r="AW2494" s="55"/>
    </row>
    <row r="2495" spans="27:49" x14ac:dyDescent="0.25">
      <c r="AA2495" s="55"/>
      <c r="AB2495" s="55"/>
      <c r="AC2495" s="55"/>
      <c r="AD2495" s="55"/>
      <c r="AE2495" s="55"/>
      <c r="AH2495" s="55"/>
      <c r="AI2495" s="55"/>
      <c r="AJ2495" s="55"/>
      <c r="AK2495" s="55"/>
      <c r="AL2495" s="55"/>
      <c r="AM2495" s="55"/>
      <c r="AN2495" s="55"/>
      <c r="AO2495" s="55"/>
      <c r="AP2495" s="55"/>
      <c r="AQ2495" s="55"/>
      <c r="AR2495" s="55"/>
      <c r="AS2495" s="55"/>
      <c r="AT2495" s="55"/>
      <c r="AU2495" s="55"/>
      <c r="AV2495" s="55"/>
      <c r="AW2495" s="55"/>
    </row>
    <row r="2496" spans="27:49" x14ac:dyDescent="0.25">
      <c r="AA2496" s="55"/>
      <c r="AB2496" s="55"/>
      <c r="AC2496" s="55"/>
      <c r="AD2496" s="55"/>
      <c r="AE2496" s="55"/>
      <c r="AH2496" s="55"/>
      <c r="AI2496" s="55"/>
      <c r="AJ2496" s="55"/>
      <c r="AK2496" s="55"/>
      <c r="AL2496" s="55"/>
      <c r="AM2496" s="55"/>
      <c r="AN2496" s="55"/>
      <c r="AO2496" s="55"/>
      <c r="AP2496" s="55"/>
      <c r="AQ2496" s="55"/>
      <c r="AR2496" s="55"/>
      <c r="AS2496" s="55"/>
      <c r="AT2496" s="55"/>
      <c r="AU2496" s="55"/>
      <c r="AV2496" s="55"/>
      <c r="AW2496" s="55"/>
    </row>
    <row r="2497" spans="27:49" x14ac:dyDescent="0.25">
      <c r="AA2497" s="55"/>
      <c r="AB2497" s="55"/>
      <c r="AC2497" s="55"/>
      <c r="AD2497" s="55"/>
      <c r="AE2497" s="55"/>
      <c r="AH2497" s="55"/>
      <c r="AI2497" s="55"/>
      <c r="AJ2497" s="55"/>
      <c r="AK2497" s="55"/>
      <c r="AL2497" s="55"/>
      <c r="AM2497" s="55"/>
      <c r="AN2497" s="55"/>
      <c r="AO2497" s="55"/>
      <c r="AP2497" s="55"/>
      <c r="AQ2497" s="55"/>
      <c r="AR2497" s="55"/>
      <c r="AS2497" s="55"/>
      <c r="AT2497" s="55"/>
      <c r="AU2497" s="55"/>
      <c r="AV2497" s="55"/>
      <c r="AW2497" s="55"/>
    </row>
    <row r="2498" spans="27:49" x14ac:dyDescent="0.25">
      <c r="AA2498" s="55"/>
      <c r="AB2498" s="55"/>
      <c r="AC2498" s="55"/>
      <c r="AD2498" s="55"/>
      <c r="AE2498" s="55"/>
      <c r="AH2498" s="55"/>
      <c r="AI2498" s="55"/>
      <c r="AJ2498" s="55"/>
      <c r="AK2498" s="55"/>
      <c r="AL2498" s="55"/>
      <c r="AM2498" s="55"/>
      <c r="AN2498" s="55"/>
      <c r="AO2498" s="55"/>
      <c r="AP2498" s="55"/>
      <c r="AQ2498" s="55"/>
      <c r="AR2498" s="55"/>
      <c r="AS2498" s="55"/>
      <c r="AT2498" s="55"/>
      <c r="AU2498" s="55"/>
      <c r="AV2498" s="55"/>
      <c r="AW2498" s="55"/>
    </row>
    <row r="2499" spans="27:49" x14ac:dyDescent="0.25">
      <c r="AA2499" s="55"/>
      <c r="AB2499" s="55"/>
      <c r="AC2499" s="55"/>
      <c r="AD2499" s="55"/>
      <c r="AE2499" s="55"/>
      <c r="AH2499" s="55"/>
      <c r="AI2499" s="55"/>
      <c r="AJ2499" s="55"/>
      <c r="AK2499" s="55"/>
      <c r="AL2499" s="55"/>
      <c r="AM2499" s="55"/>
      <c r="AN2499" s="55"/>
      <c r="AO2499" s="55"/>
      <c r="AP2499" s="55"/>
      <c r="AQ2499" s="55"/>
      <c r="AR2499" s="55"/>
      <c r="AS2499" s="55"/>
      <c r="AT2499" s="55"/>
      <c r="AU2499" s="55"/>
      <c r="AV2499" s="55"/>
      <c r="AW2499" s="55"/>
    </row>
    <row r="2500" spans="27:49" x14ac:dyDescent="0.25">
      <c r="AA2500" s="55"/>
      <c r="AB2500" s="55"/>
      <c r="AC2500" s="55"/>
      <c r="AD2500" s="55"/>
      <c r="AE2500" s="55"/>
      <c r="AH2500" s="55"/>
      <c r="AI2500" s="55"/>
      <c r="AJ2500" s="55"/>
      <c r="AK2500" s="55"/>
      <c r="AL2500" s="55"/>
      <c r="AM2500" s="55"/>
      <c r="AN2500" s="55"/>
      <c r="AO2500" s="55"/>
      <c r="AP2500" s="55"/>
      <c r="AQ2500" s="55"/>
      <c r="AR2500" s="55"/>
      <c r="AS2500" s="55"/>
      <c r="AT2500" s="55"/>
      <c r="AU2500" s="55"/>
      <c r="AV2500" s="55"/>
      <c r="AW2500" s="55"/>
    </row>
    <row r="2501" spans="27:49" x14ac:dyDescent="0.25">
      <c r="AA2501" s="55"/>
      <c r="AB2501" s="55"/>
      <c r="AC2501" s="55"/>
      <c r="AD2501" s="55"/>
      <c r="AE2501" s="55"/>
      <c r="AH2501" s="55"/>
      <c r="AI2501" s="55"/>
      <c r="AJ2501" s="55"/>
      <c r="AK2501" s="55"/>
      <c r="AL2501" s="55"/>
      <c r="AM2501" s="55"/>
      <c r="AN2501" s="55"/>
      <c r="AO2501" s="55"/>
      <c r="AP2501" s="55"/>
      <c r="AQ2501" s="55"/>
      <c r="AR2501" s="55"/>
      <c r="AS2501" s="55"/>
      <c r="AT2501" s="55"/>
      <c r="AU2501" s="55"/>
      <c r="AV2501" s="55"/>
      <c r="AW2501" s="55"/>
    </row>
    <row r="2502" spans="27:49" x14ac:dyDescent="0.25">
      <c r="AA2502" s="55"/>
      <c r="AB2502" s="55"/>
      <c r="AC2502" s="55"/>
      <c r="AD2502" s="55"/>
      <c r="AE2502" s="55"/>
      <c r="AH2502" s="55"/>
      <c r="AI2502" s="55"/>
      <c r="AJ2502" s="55"/>
      <c r="AK2502" s="55"/>
      <c r="AL2502" s="55"/>
      <c r="AM2502" s="55"/>
      <c r="AN2502" s="55"/>
      <c r="AO2502" s="55"/>
      <c r="AP2502" s="55"/>
      <c r="AQ2502" s="55"/>
      <c r="AR2502" s="55"/>
      <c r="AS2502" s="55"/>
      <c r="AT2502" s="55"/>
      <c r="AU2502" s="55"/>
      <c r="AV2502" s="55"/>
      <c r="AW2502" s="55"/>
    </row>
    <row r="2503" spans="27:49" x14ac:dyDescent="0.25">
      <c r="AA2503" s="55"/>
      <c r="AB2503" s="55"/>
      <c r="AC2503" s="55"/>
      <c r="AD2503" s="55"/>
      <c r="AE2503" s="55"/>
      <c r="AH2503" s="55"/>
      <c r="AI2503" s="55"/>
      <c r="AJ2503" s="55"/>
      <c r="AK2503" s="55"/>
      <c r="AL2503" s="55"/>
      <c r="AM2503" s="55"/>
      <c r="AN2503" s="55"/>
      <c r="AO2503" s="55"/>
      <c r="AP2503" s="55"/>
      <c r="AQ2503" s="55"/>
      <c r="AR2503" s="55"/>
      <c r="AS2503" s="55"/>
      <c r="AT2503" s="55"/>
      <c r="AU2503" s="55"/>
      <c r="AV2503" s="55"/>
      <c r="AW2503" s="55"/>
    </row>
    <row r="2504" spans="27:49" x14ac:dyDescent="0.25">
      <c r="AA2504" s="55"/>
      <c r="AB2504" s="55"/>
      <c r="AC2504" s="55"/>
      <c r="AD2504" s="55"/>
      <c r="AE2504" s="55"/>
      <c r="AH2504" s="55"/>
      <c r="AI2504" s="55"/>
      <c r="AJ2504" s="55"/>
      <c r="AK2504" s="55"/>
      <c r="AL2504" s="55"/>
      <c r="AM2504" s="55"/>
      <c r="AN2504" s="55"/>
      <c r="AO2504" s="55"/>
      <c r="AP2504" s="55"/>
      <c r="AQ2504" s="55"/>
      <c r="AR2504" s="55"/>
      <c r="AS2504" s="55"/>
      <c r="AT2504" s="55"/>
      <c r="AU2504" s="55"/>
      <c r="AV2504" s="55"/>
      <c r="AW2504" s="55"/>
    </row>
    <row r="2505" spans="27:49" x14ac:dyDescent="0.25">
      <c r="AA2505" s="55"/>
      <c r="AB2505" s="55"/>
      <c r="AC2505" s="55"/>
      <c r="AD2505" s="55"/>
      <c r="AE2505" s="55"/>
      <c r="AH2505" s="55"/>
      <c r="AI2505" s="55"/>
      <c r="AJ2505" s="55"/>
      <c r="AK2505" s="55"/>
      <c r="AL2505" s="55"/>
      <c r="AM2505" s="55"/>
      <c r="AN2505" s="55"/>
      <c r="AO2505" s="55"/>
      <c r="AP2505" s="55"/>
      <c r="AQ2505" s="55"/>
      <c r="AR2505" s="55"/>
      <c r="AS2505" s="55"/>
      <c r="AT2505" s="55"/>
      <c r="AU2505" s="55"/>
      <c r="AV2505" s="55"/>
      <c r="AW2505" s="55"/>
    </row>
    <row r="2506" spans="27:49" x14ac:dyDescent="0.25">
      <c r="AA2506" s="55"/>
      <c r="AB2506" s="55"/>
      <c r="AC2506" s="55"/>
      <c r="AD2506" s="55"/>
      <c r="AE2506" s="55"/>
      <c r="AH2506" s="55"/>
      <c r="AI2506" s="55"/>
      <c r="AJ2506" s="55"/>
      <c r="AK2506" s="55"/>
      <c r="AL2506" s="55"/>
      <c r="AM2506" s="55"/>
      <c r="AN2506" s="55"/>
      <c r="AO2506" s="55"/>
      <c r="AP2506" s="55"/>
      <c r="AQ2506" s="55"/>
      <c r="AR2506" s="55"/>
      <c r="AS2506" s="55"/>
      <c r="AT2506" s="55"/>
      <c r="AU2506" s="55"/>
      <c r="AV2506" s="55"/>
      <c r="AW2506" s="55"/>
    </row>
    <row r="2507" spans="27:49" x14ac:dyDescent="0.25">
      <c r="AA2507" s="55"/>
      <c r="AB2507" s="55"/>
      <c r="AC2507" s="55"/>
      <c r="AD2507" s="55"/>
      <c r="AE2507" s="55"/>
      <c r="AH2507" s="55"/>
      <c r="AI2507" s="55"/>
      <c r="AJ2507" s="55"/>
      <c r="AK2507" s="55"/>
      <c r="AL2507" s="55"/>
      <c r="AM2507" s="55"/>
      <c r="AN2507" s="55"/>
      <c r="AO2507" s="55"/>
      <c r="AP2507" s="55"/>
      <c r="AQ2507" s="55"/>
      <c r="AR2507" s="55"/>
      <c r="AS2507" s="55"/>
      <c r="AT2507" s="55"/>
      <c r="AU2507" s="55"/>
      <c r="AV2507" s="55"/>
      <c r="AW2507" s="55"/>
    </row>
    <row r="2508" spans="27:49" x14ac:dyDescent="0.25">
      <c r="AA2508" s="55"/>
      <c r="AB2508" s="55"/>
      <c r="AC2508" s="55"/>
      <c r="AD2508" s="55"/>
      <c r="AE2508" s="55"/>
      <c r="AH2508" s="55"/>
      <c r="AI2508" s="55"/>
      <c r="AJ2508" s="55"/>
      <c r="AK2508" s="55"/>
      <c r="AL2508" s="55"/>
      <c r="AM2508" s="55"/>
      <c r="AN2508" s="55"/>
      <c r="AO2508" s="55"/>
      <c r="AP2508" s="55"/>
      <c r="AQ2508" s="55"/>
      <c r="AR2508" s="55"/>
      <c r="AS2508" s="55"/>
      <c r="AT2508" s="55"/>
      <c r="AU2508" s="55"/>
      <c r="AV2508" s="55"/>
      <c r="AW2508" s="55"/>
    </row>
    <row r="2509" spans="27:49" x14ac:dyDescent="0.25">
      <c r="AA2509" s="55"/>
      <c r="AB2509" s="55"/>
      <c r="AC2509" s="55"/>
      <c r="AD2509" s="55"/>
      <c r="AE2509" s="55"/>
      <c r="AH2509" s="55"/>
      <c r="AI2509" s="55"/>
      <c r="AJ2509" s="55"/>
      <c r="AK2509" s="55"/>
      <c r="AL2509" s="55"/>
      <c r="AM2509" s="55"/>
      <c r="AN2509" s="55"/>
      <c r="AO2509" s="55"/>
      <c r="AP2509" s="55"/>
      <c r="AQ2509" s="55"/>
      <c r="AR2509" s="55"/>
      <c r="AS2509" s="55"/>
      <c r="AT2509" s="55"/>
      <c r="AU2509" s="55"/>
      <c r="AV2509" s="55"/>
      <c r="AW2509" s="55"/>
    </row>
    <row r="2510" spans="27:49" x14ac:dyDescent="0.25">
      <c r="AA2510" s="55"/>
      <c r="AB2510" s="55"/>
      <c r="AC2510" s="55"/>
      <c r="AD2510" s="55"/>
      <c r="AE2510" s="55"/>
      <c r="AH2510" s="55"/>
      <c r="AI2510" s="55"/>
      <c r="AJ2510" s="55"/>
      <c r="AK2510" s="55"/>
      <c r="AL2510" s="55"/>
      <c r="AM2510" s="55"/>
      <c r="AN2510" s="55"/>
      <c r="AO2510" s="55"/>
      <c r="AP2510" s="55"/>
      <c r="AQ2510" s="55"/>
      <c r="AR2510" s="55"/>
      <c r="AS2510" s="55"/>
      <c r="AT2510" s="55"/>
      <c r="AU2510" s="55"/>
      <c r="AV2510" s="55"/>
      <c r="AW2510" s="55"/>
    </row>
    <row r="2511" spans="27:49" x14ac:dyDescent="0.25">
      <c r="AA2511" s="55"/>
      <c r="AB2511" s="55"/>
      <c r="AC2511" s="55"/>
      <c r="AD2511" s="55"/>
      <c r="AE2511" s="55"/>
      <c r="AH2511" s="55"/>
      <c r="AI2511" s="55"/>
      <c r="AJ2511" s="55"/>
      <c r="AK2511" s="55"/>
      <c r="AL2511" s="55"/>
      <c r="AM2511" s="55"/>
      <c r="AN2511" s="55"/>
      <c r="AO2511" s="55"/>
      <c r="AP2511" s="55"/>
      <c r="AQ2511" s="55"/>
      <c r="AR2511" s="55"/>
      <c r="AS2511" s="55"/>
      <c r="AT2511" s="55"/>
      <c r="AU2511" s="55"/>
      <c r="AV2511" s="55"/>
      <c r="AW2511" s="55"/>
    </row>
    <row r="2512" spans="27:49" x14ac:dyDescent="0.25">
      <c r="AA2512" s="55"/>
      <c r="AB2512" s="55"/>
      <c r="AC2512" s="55"/>
      <c r="AD2512" s="55"/>
      <c r="AE2512" s="55"/>
      <c r="AH2512" s="55"/>
      <c r="AI2512" s="55"/>
      <c r="AJ2512" s="55"/>
      <c r="AK2512" s="55"/>
      <c r="AL2512" s="55"/>
      <c r="AM2512" s="55"/>
      <c r="AN2512" s="55"/>
      <c r="AO2512" s="55"/>
      <c r="AP2512" s="55"/>
      <c r="AQ2512" s="55"/>
      <c r="AR2512" s="55"/>
      <c r="AS2512" s="55"/>
      <c r="AT2512" s="55"/>
      <c r="AU2512" s="55"/>
      <c r="AV2512" s="55"/>
      <c r="AW2512" s="55"/>
    </row>
    <row r="2513" spans="27:49" x14ac:dyDescent="0.25">
      <c r="AA2513" s="55"/>
      <c r="AB2513" s="55"/>
      <c r="AC2513" s="55"/>
      <c r="AD2513" s="55"/>
      <c r="AE2513" s="55"/>
      <c r="AH2513" s="55"/>
      <c r="AI2513" s="55"/>
      <c r="AJ2513" s="55"/>
      <c r="AK2513" s="55"/>
      <c r="AL2513" s="55"/>
      <c r="AM2513" s="55"/>
      <c r="AN2513" s="55"/>
      <c r="AO2513" s="55"/>
      <c r="AP2513" s="55"/>
      <c r="AQ2513" s="55"/>
      <c r="AR2513" s="55"/>
      <c r="AS2513" s="55"/>
      <c r="AT2513" s="55"/>
      <c r="AU2513" s="55"/>
      <c r="AV2513" s="55"/>
      <c r="AW2513" s="55"/>
    </row>
    <row r="2514" spans="27:49" x14ac:dyDescent="0.25">
      <c r="AA2514" s="55"/>
      <c r="AB2514" s="55"/>
      <c r="AC2514" s="55"/>
      <c r="AD2514" s="55"/>
      <c r="AE2514" s="55"/>
      <c r="AH2514" s="55"/>
      <c r="AI2514" s="55"/>
      <c r="AJ2514" s="55"/>
      <c r="AK2514" s="55"/>
      <c r="AL2514" s="55"/>
      <c r="AM2514" s="55"/>
      <c r="AN2514" s="55"/>
      <c r="AO2514" s="55"/>
      <c r="AP2514" s="55"/>
      <c r="AQ2514" s="55"/>
      <c r="AR2514" s="55"/>
      <c r="AS2514" s="55"/>
      <c r="AT2514" s="55"/>
      <c r="AU2514" s="55"/>
      <c r="AV2514" s="55"/>
      <c r="AW2514" s="55"/>
    </row>
    <row r="2515" spans="27:49" x14ac:dyDescent="0.25">
      <c r="AA2515" s="55"/>
      <c r="AB2515" s="55"/>
      <c r="AC2515" s="55"/>
      <c r="AD2515" s="55"/>
      <c r="AE2515" s="55"/>
      <c r="AH2515" s="55"/>
      <c r="AI2515" s="55"/>
      <c r="AJ2515" s="55"/>
      <c r="AK2515" s="55"/>
      <c r="AL2515" s="55"/>
      <c r="AM2515" s="55"/>
      <c r="AN2515" s="55"/>
      <c r="AO2515" s="55"/>
      <c r="AP2515" s="55"/>
      <c r="AQ2515" s="55"/>
      <c r="AR2515" s="55"/>
      <c r="AS2515" s="55"/>
      <c r="AT2515" s="55"/>
      <c r="AU2515" s="55"/>
      <c r="AV2515" s="55"/>
      <c r="AW2515" s="55"/>
    </row>
    <row r="2516" spans="27:49" x14ac:dyDescent="0.25">
      <c r="AA2516" s="55"/>
      <c r="AB2516" s="55"/>
      <c r="AC2516" s="55"/>
      <c r="AD2516" s="55"/>
      <c r="AE2516" s="55"/>
      <c r="AH2516" s="55"/>
      <c r="AI2516" s="55"/>
      <c r="AJ2516" s="55"/>
      <c r="AK2516" s="55"/>
      <c r="AL2516" s="55"/>
      <c r="AM2516" s="55"/>
      <c r="AN2516" s="55"/>
      <c r="AO2516" s="55"/>
      <c r="AP2516" s="55"/>
      <c r="AQ2516" s="55"/>
      <c r="AR2516" s="55"/>
      <c r="AS2516" s="55"/>
      <c r="AT2516" s="55"/>
      <c r="AU2516" s="55"/>
      <c r="AV2516" s="55"/>
      <c r="AW2516" s="55"/>
    </row>
    <row r="2517" spans="27:49" x14ac:dyDescent="0.25">
      <c r="AA2517" s="55"/>
      <c r="AB2517" s="55"/>
      <c r="AC2517" s="55"/>
      <c r="AD2517" s="55"/>
      <c r="AE2517" s="55"/>
      <c r="AH2517" s="55"/>
      <c r="AI2517" s="55"/>
      <c r="AJ2517" s="55"/>
      <c r="AK2517" s="55"/>
      <c r="AL2517" s="55"/>
      <c r="AM2517" s="55"/>
      <c r="AN2517" s="55"/>
      <c r="AO2517" s="55"/>
      <c r="AP2517" s="55"/>
      <c r="AQ2517" s="55"/>
      <c r="AR2517" s="55"/>
      <c r="AS2517" s="55"/>
      <c r="AT2517" s="55"/>
      <c r="AU2517" s="55"/>
      <c r="AV2517" s="55"/>
      <c r="AW2517" s="55"/>
    </row>
    <row r="2518" spans="27:49" x14ac:dyDescent="0.25">
      <c r="AA2518" s="55"/>
      <c r="AB2518" s="55"/>
      <c r="AC2518" s="55"/>
      <c r="AD2518" s="55"/>
      <c r="AE2518" s="55"/>
      <c r="AH2518" s="55"/>
      <c r="AI2518" s="55"/>
      <c r="AJ2518" s="55"/>
      <c r="AK2518" s="55"/>
      <c r="AL2518" s="55"/>
      <c r="AM2518" s="55"/>
      <c r="AN2518" s="55"/>
      <c r="AO2518" s="55"/>
      <c r="AP2518" s="55"/>
      <c r="AQ2518" s="55"/>
      <c r="AR2518" s="55"/>
      <c r="AS2518" s="55"/>
      <c r="AT2518" s="55"/>
      <c r="AU2518" s="55"/>
      <c r="AV2518" s="55"/>
      <c r="AW2518" s="55"/>
    </row>
    <row r="2519" spans="27:49" x14ac:dyDescent="0.25">
      <c r="AA2519" s="55"/>
      <c r="AB2519" s="55"/>
      <c r="AC2519" s="55"/>
      <c r="AD2519" s="55"/>
      <c r="AE2519" s="55"/>
      <c r="AH2519" s="55"/>
      <c r="AI2519" s="55"/>
      <c r="AJ2519" s="55"/>
      <c r="AK2519" s="55"/>
      <c r="AL2519" s="55"/>
      <c r="AM2519" s="55"/>
      <c r="AN2519" s="55"/>
      <c r="AO2519" s="55"/>
      <c r="AP2519" s="55"/>
      <c r="AQ2519" s="55"/>
      <c r="AR2519" s="55"/>
      <c r="AS2519" s="55"/>
      <c r="AT2519" s="55"/>
      <c r="AU2519" s="55"/>
      <c r="AV2519" s="55"/>
      <c r="AW2519" s="55"/>
    </row>
    <row r="2520" spans="27:49" x14ac:dyDescent="0.25">
      <c r="AA2520" s="55"/>
      <c r="AB2520" s="55"/>
      <c r="AC2520" s="55"/>
      <c r="AD2520" s="55"/>
      <c r="AE2520" s="55"/>
      <c r="AH2520" s="55"/>
      <c r="AI2520" s="55"/>
      <c r="AJ2520" s="55"/>
      <c r="AK2520" s="55"/>
      <c r="AL2520" s="55"/>
      <c r="AM2520" s="55"/>
      <c r="AN2520" s="55"/>
      <c r="AO2520" s="55"/>
      <c r="AP2520" s="55"/>
      <c r="AQ2520" s="55"/>
      <c r="AR2520" s="55"/>
      <c r="AS2520" s="55"/>
      <c r="AT2520" s="55"/>
      <c r="AU2520" s="55"/>
      <c r="AV2520" s="55"/>
      <c r="AW2520" s="55"/>
    </row>
    <row r="2521" spans="27:49" x14ac:dyDescent="0.25">
      <c r="AA2521" s="55"/>
      <c r="AB2521" s="55"/>
      <c r="AC2521" s="55"/>
      <c r="AD2521" s="55"/>
      <c r="AE2521" s="55"/>
      <c r="AH2521" s="55"/>
      <c r="AI2521" s="55"/>
      <c r="AJ2521" s="55"/>
      <c r="AK2521" s="55"/>
      <c r="AL2521" s="55"/>
      <c r="AM2521" s="55"/>
      <c r="AN2521" s="55"/>
      <c r="AO2521" s="55"/>
      <c r="AP2521" s="55"/>
      <c r="AQ2521" s="55"/>
      <c r="AR2521" s="55"/>
      <c r="AS2521" s="55"/>
      <c r="AT2521" s="55"/>
      <c r="AU2521" s="55"/>
      <c r="AV2521" s="55"/>
      <c r="AW2521" s="55"/>
    </row>
    <row r="2522" spans="27:49" x14ac:dyDescent="0.25">
      <c r="AA2522" s="55"/>
      <c r="AB2522" s="55"/>
      <c r="AC2522" s="55"/>
      <c r="AD2522" s="55"/>
      <c r="AE2522" s="55"/>
      <c r="AH2522" s="55"/>
      <c r="AI2522" s="55"/>
      <c r="AJ2522" s="55"/>
      <c r="AK2522" s="55"/>
      <c r="AL2522" s="55"/>
      <c r="AM2522" s="55"/>
      <c r="AN2522" s="55"/>
      <c r="AO2522" s="55"/>
      <c r="AP2522" s="55"/>
      <c r="AQ2522" s="55"/>
      <c r="AR2522" s="55"/>
      <c r="AS2522" s="55"/>
      <c r="AT2522" s="55"/>
      <c r="AU2522" s="55"/>
      <c r="AV2522" s="55"/>
      <c r="AW2522" s="55"/>
    </row>
    <row r="2523" spans="27:49" x14ac:dyDescent="0.25">
      <c r="AA2523" s="55"/>
      <c r="AB2523" s="55"/>
      <c r="AC2523" s="55"/>
      <c r="AD2523" s="55"/>
      <c r="AE2523" s="55"/>
      <c r="AH2523" s="55"/>
      <c r="AI2523" s="55"/>
      <c r="AJ2523" s="55"/>
      <c r="AK2523" s="55"/>
      <c r="AL2523" s="55"/>
      <c r="AM2523" s="55"/>
      <c r="AN2523" s="55"/>
      <c r="AO2523" s="55"/>
      <c r="AP2523" s="55"/>
      <c r="AQ2523" s="55"/>
      <c r="AR2523" s="55"/>
      <c r="AS2523" s="55"/>
      <c r="AT2523" s="55"/>
      <c r="AU2523" s="55"/>
      <c r="AV2523" s="55"/>
      <c r="AW2523" s="55"/>
    </row>
    <row r="2524" spans="27:49" x14ac:dyDescent="0.25">
      <c r="AA2524" s="55"/>
      <c r="AB2524" s="55"/>
      <c r="AC2524" s="55"/>
      <c r="AD2524" s="55"/>
      <c r="AE2524" s="55"/>
      <c r="AH2524" s="55"/>
      <c r="AI2524" s="55"/>
      <c r="AJ2524" s="55"/>
      <c r="AK2524" s="55"/>
      <c r="AL2524" s="55"/>
      <c r="AM2524" s="55"/>
      <c r="AN2524" s="55"/>
      <c r="AO2524" s="55"/>
      <c r="AP2524" s="55"/>
      <c r="AQ2524" s="55"/>
      <c r="AR2524" s="55"/>
      <c r="AS2524" s="55"/>
      <c r="AT2524" s="55"/>
      <c r="AU2524" s="55"/>
      <c r="AV2524" s="55"/>
      <c r="AW2524" s="55"/>
    </row>
    <row r="2525" spans="27:49" x14ac:dyDescent="0.25">
      <c r="AA2525" s="55"/>
      <c r="AB2525" s="55"/>
      <c r="AC2525" s="55"/>
      <c r="AD2525" s="55"/>
      <c r="AE2525" s="55"/>
      <c r="AH2525" s="55"/>
      <c r="AI2525" s="55"/>
      <c r="AJ2525" s="55"/>
      <c r="AK2525" s="55"/>
      <c r="AL2525" s="55"/>
      <c r="AM2525" s="55"/>
      <c r="AN2525" s="55"/>
      <c r="AO2525" s="55"/>
      <c r="AP2525" s="55"/>
      <c r="AQ2525" s="55"/>
      <c r="AR2525" s="55"/>
      <c r="AS2525" s="55"/>
      <c r="AT2525" s="55"/>
      <c r="AU2525" s="55"/>
      <c r="AV2525" s="55"/>
      <c r="AW2525" s="55"/>
    </row>
    <row r="2526" spans="27:49" x14ac:dyDescent="0.25">
      <c r="AA2526" s="55"/>
      <c r="AB2526" s="55"/>
      <c r="AC2526" s="55"/>
      <c r="AD2526" s="55"/>
      <c r="AE2526" s="55"/>
      <c r="AH2526" s="55"/>
      <c r="AI2526" s="55"/>
      <c r="AJ2526" s="55"/>
      <c r="AK2526" s="55"/>
      <c r="AL2526" s="55"/>
      <c r="AM2526" s="55"/>
      <c r="AN2526" s="55"/>
      <c r="AO2526" s="55"/>
      <c r="AP2526" s="55"/>
      <c r="AQ2526" s="55"/>
      <c r="AR2526" s="55"/>
      <c r="AS2526" s="55"/>
      <c r="AT2526" s="55"/>
      <c r="AU2526" s="55"/>
      <c r="AV2526" s="55"/>
      <c r="AW2526" s="55"/>
    </row>
    <row r="2527" spans="27:49" x14ac:dyDescent="0.25">
      <c r="AA2527" s="55"/>
      <c r="AB2527" s="55"/>
      <c r="AC2527" s="55"/>
      <c r="AD2527" s="55"/>
      <c r="AE2527" s="55"/>
      <c r="AH2527" s="55"/>
      <c r="AI2527" s="55"/>
      <c r="AJ2527" s="55"/>
      <c r="AK2527" s="55"/>
      <c r="AL2527" s="55"/>
      <c r="AM2527" s="55"/>
      <c r="AN2527" s="55"/>
      <c r="AO2527" s="55"/>
      <c r="AP2527" s="55"/>
      <c r="AQ2527" s="55"/>
      <c r="AR2527" s="55"/>
      <c r="AS2527" s="55"/>
      <c r="AT2527" s="55"/>
      <c r="AU2527" s="55"/>
      <c r="AV2527" s="55"/>
      <c r="AW2527" s="55"/>
    </row>
    <row r="2528" spans="27:49" x14ac:dyDescent="0.25">
      <c r="AA2528" s="55"/>
      <c r="AB2528" s="55"/>
      <c r="AC2528" s="55"/>
      <c r="AD2528" s="55"/>
      <c r="AE2528" s="55"/>
      <c r="AH2528" s="55"/>
      <c r="AI2528" s="55"/>
      <c r="AJ2528" s="55"/>
      <c r="AK2528" s="55"/>
      <c r="AL2528" s="55"/>
      <c r="AM2528" s="55"/>
      <c r="AN2528" s="55"/>
      <c r="AO2528" s="55"/>
      <c r="AP2528" s="55"/>
      <c r="AQ2528" s="55"/>
      <c r="AR2528" s="55"/>
      <c r="AS2528" s="55"/>
      <c r="AT2528" s="55"/>
      <c r="AU2528" s="55"/>
      <c r="AV2528" s="55"/>
      <c r="AW2528" s="55"/>
    </row>
    <row r="2529" spans="27:49" x14ac:dyDescent="0.25">
      <c r="AA2529" s="55"/>
      <c r="AB2529" s="55"/>
      <c r="AC2529" s="55"/>
      <c r="AD2529" s="55"/>
      <c r="AE2529" s="55"/>
      <c r="AH2529" s="55"/>
      <c r="AI2529" s="55"/>
      <c r="AJ2529" s="55"/>
      <c r="AK2529" s="55"/>
      <c r="AL2529" s="55"/>
      <c r="AM2529" s="55"/>
      <c r="AN2529" s="55"/>
      <c r="AO2529" s="55"/>
      <c r="AP2529" s="55"/>
      <c r="AQ2529" s="55"/>
      <c r="AR2529" s="55"/>
      <c r="AS2529" s="55"/>
      <c r="AT2529" s="55"/>
      <c r="AU2529" s="55"/>
      <c r="AV2529" s="55"/>
      <c r="AW2529" s="55"/>
    </row>
    <row r="2530" spans="27:49" x14ac:dyDescent="0.25">
      <c r="AA2530" s="55"/>
      <c r="AB2530" s="55"/>
      <c r="AC2530" s="55"/>
      <c r="AD2530" s="55"/>
      <c r="AE2530" s="55"/>
      <c r="AH2530" s="55"/>
      <c r="AI2530" s="55"/>
      <c r="AJ2530" s="55"/>
      <c r="AK2530" s="55"/>
      <c r="AL2530" s="55"/>
      <c r="AM2530" s="55"/>
      <c r="AN2530" s="55"/>
      <c r="AO2530" s="55"/>
      <c r="AP2530" s="55"/>
      <c r="AQ2530" s="55"/>
      <c r="AR2530" s="55"/>
      <c r="AS2530" s="55"/>
      <c r="AT2530" s="55"/>
      <c r="AU2530" s="55"/>
      <c r="AV2530" s="55"/>
      <c r="AW2530" s="55"/>
    </row>
    <row r="2531" spans="27:49" x14ac:dyDescent="0.25">
      <c r="AA2531" s="55"/>
      <c r="AB2531" s="55"/>
      <c r="AC2531" s="55"/>
      <c r="AD2531" s="55"/>
      <c r="AE2531" s="55"/>
      <c r="AH2531" s="55"/>
      <c r="AI2531" s="55"/>
      <c r="AJ2531" s="55"/>
      <c r="AK2531" s="55"/>
      <c r="AL2531" s="55"/>
      <c r="AM2531" s="55"/>
      <c r="AN2531" s="55"/>
      <c r="AO2531" s="55"/>
      <c r="AP2531" s="55"/>
      <c r="AQ2531" s="55"/>
      <c r="AR2531" s="55"/>
      <c r="AS2531" s="55"/>
      <c r="AT2531" s="55"/>
      <c r="AU2531" s="55"/>
      <c r="AV2531" s="55"/>
      <c r="AW2531" s="55"/>
    </row>
    <row r="2532" spans="27:49" x14ac:dyDescent="0.25">
      <c r="AA2532" s="55"/>
      <c r="AB2532" s="55"/>
      <c r="AC2532" s="55"/>
      <c r="AD2532" s="55"/>
      <c r="AE2532" s="55"/>
      <c r="AH2532" s="55"/>
      <c r="AI2532" s="55"/>
      <c r="AJ2532" s="55"/>
      <c r="AK2532" s="55"/>
      <c r="AL2532" s="55"/>
      <c r="AM2532" s="55"/>
      <c r="AN2532" s="55"/>
      <c r="AO2532" s="55"/>
      <c r="AP2532" s="55"/>
      <c r="AQ2532" s="55"/>
      <c r="AR2532" s="55"/>
      <c r="AS2532" s="55"/>
      <c r="AT2532" s="55"/>
      <c r="AU2532" s="55"/>
      <c r="AV2532" s="55"/>
      <c r="AW2532" s="55"/>
    </row>
    <row r="2533" spans="27:49" x14ac:dyDescent="0.25">
      <c r="AA2533" s="55"/>
      <c r="AB2533" s="55"/>
      <c r="AC2533" s="55"/>
      <c r="AD2533" s="55"/>
      <c r="AE2533" s="55"/>
      <c r="AH2533" s="55"/>
      <c r="AI2533" s="55"/>
      <c r="AJ2533" s="55"/>
      <c r="AK2533" s="55"/>
      <c r="AL2533" s="55"/>
      <c r="AM2533" s="55"/>
      <c r="AN2533" s="55"/>
      <c r="AO2533" s="55"/>
      <c r="AP2533" s="55"/>
      <c r="AQ2533" s="55"/>
      <c r="AR2533" s="55"/>
      <c r="AS2533" s="55"/>
      <c r="AT2533" s="55"/>
      <c r="AU2533" s="55"/>
      <c r="AV2533" s="55"/>
      <c r="AW2533" s="55"/>
    </row>
    <row r="2534" spans="27:49" x14ac:dyDescent="0.25">
      <c r="AA2534" s="55"/>
      <c r="AB2534" s="55"/>
      <c r="AC2534" s="55"/>
      <c r="AD2534" s="55"/>
      <c r="AE2534" s="55"/>
      <c r="AH2534" s="55"/>
      <c r="AI2534" s="55"/>
      <c r="AJ2534" s="55"/>
      <c r="AK2534" s="55"/>
      <c r="AL2534" s="55"/>
      <c r="AM2534" s="55"/>
      <c r="AN2534" s="55"/>
      <c r="AO2534" s="55"/>
      <c r="AP2534" s="55"/>
      <c r="AQ2534" s="55"/>
      <c r="AR2534" s="55"/>
      <c r="AS2534" s="55"/>
      <c r="AT2534" s="55"/>
      <c r="AU2534" s="55"/>
      <c r="AV2534" s="55"/>
      <c r="AW2534" s="55"/>
    </row>
    <row r="2535" spans="27:49" x14ac:dyDescent="0.25">
      <c r="AA2535" s="55"/>
      <c r="AB2535" s="55"/>
      <c r="AC2535" s="55"/>
      <c r="AD2535" s="55"/>
      <c r="AE2535" s="55"/>
      <c r="AH2535" s="55"/>
      <c r="AI2535" s="55"/>
      <c r="AJ2535" s="55"/>
      <c r="AK2535" s="55"/>
      <c r="AL2535" s="55"/>
      <c r="AM2535" s="55"/>
      <c r="AN2535" s="55"/>
      <c r="AO2535" s="55"/>
      <c r="AP2535" s="55"/>
      <c r="AQ2535" s="55"/>
      <c r="AR2535" s="55"/>
      <c r="AS2535" s="55"/>
      <c r="AT2535" s="55"/>
      <c r="AU2535" s="55"/>
      <c r="AV2535" s="55"/>
      <c r="AW2535" s="55"/>
    </row>
    <row r="2536" spans="27:49" x14ac:dyDescent="0.25">
      <c r="AA2536" s="55"/>
      <c r="AB2536" s="55"/>
      <c r="AC2536" s="55"/>
      <c r="AD2536" s="55"/>
      <c r="AE2536" s="55"/>
      <c r="AH2536" s="55"/>
      <c r="AI2536" s="55"/>
      <c r="AJ2536" s="55"/>
      <c r="AK2536" s="55"/>
      <c r="AL2536" s="55"/>
      <c r="AM2536" s="55"/>
      <c r="AN2536" s="55"/>
      <c r="AO2536" s="55"/>
      <c r="AP2536" s="55"/>
      <c r="AQ2536" s="55"/>
      <c r="AR2536" s="55"/>
      <c r="AS2536" s="55"/>
      <c r="AT2536" s="55"/>
      <c r="AU2536" s="55"/>
      <c r="AV2536" s="55"/>
      <c r="AW2536" s="55"/>
    </row>
    <row r="2537" spans="27:49" x14ac:dyDescent="0.25">
      <c r="AA2537" s="55"/>
      <c r="AB2537" s="55"/>
      <c r="AC2537" s="55"/>
      <c r="AD2537" s="55"/>
      <c r="AE2537" s="55"/>
      <c r="AH2537" s="55"/>
      <c r="AI2537" s="55"/>
      <c r="AJ2537" s="55"/>
      <c r="AK2537" s="55"/>
      <c r="AL2537" s="55"/>
      <c r="AM2537" s="55"/>
      <c r="AN2537" s="55"/>
      <c r="AO2537" s="55"/>
      <c r="AP2537" s="55"/>
      <c r="AQ2537" s="55"/>
      <c r="AR2537" s="55"/>
      <c r="AS2537" s="55"/>
      <c r="AT2537" s="55"/>
      <c r="AU2537" s="55"/>
      <c r="AV2537" s="55"/>
      <c r="AW2537" s="55"/>
    </row>
    <row r="2538" spans="27:49" x14ac:dyDescent="0.25">
      <c r="AA2538" s="55"/>
      <c r="AB2538" s="55"/>
      <c r="AC2538" s="55"/>
      <c r="AD2538" s="55"/>
      <c r="AE2538" s="55"/>
      <c r="AH2538" s="55"/>
      <c r="AI2538" s="55"/>
      <c r="AJ2538" s="55"/>
      <c r="AK2538" s="55"/>
      <c r="AL2538" s="55"/>
      <c r="AM2538" s="55"/>
      <c r="AN2538" s="55"/>
      <c r="AO2538" s="55"/>
      <c r="AP2538" s="55"/>
      <c r="AQ2538" s="55"/>
      <c r="AR2538" s="55"/>
      <c r="AS2538" s="55"/>
      <c r="AT2538" s="55"/>
      <c r="AU2538" s="55"/>
      <c r="AV2538" s="55"/>
      <c r="AW2538" s="55"/>
    </row>
    <row r="2539" spans="27:49" x14ac:dyDescent="0.25">
      <c r="AA2539" s="55"/>
      <c r="AB2539" s="55"/>
      <c r="AC2539" s="55"/>
      <c r="AD2539" s="55"/>
      <c r="AE2539" s="55"/>
      <c r="AH2539" s="55"/>
      <c r="AI2539" s="55"/>
      <c r="AJ2539" s="55"/>
      <c r="AK2539" s="55"/>
      <c r="AL2539" s="55"/>
      <c r="AM2539" s="55"/>
      <c r="AN2539" s="55"/>
      <c r="AO2539" s="55"/>
      <c r="AP2539" s="55"/>
      <c r="AQ2539" s="55"/>
      <c r="AR2539" s="55"/>
      <c r="AS2539" s="55"/>
      <c r="AT2539" s="55"/>
      <c r="AU2539" s="55"/>
      <c r="AV2539" s="55"/>
      <c r="AW2539" s="55"/>
    </row>
    <row r="2540" spans="27:49" x14ac:dyDescent="0.25">
      <c r="AA2540" s="55"/>
      <c r="AB2540" s="55"/>
      <c r="AC2540" s="55"/>
      <c r="AD2540" s="55"/>
      <c r="AE2540" s="55"/>
      <c r="AH2540" s="55"/>
      <c r="AI2540" s="55"/>
      <c r="AJ2540" s="55"/>
      <c r="AK2540" s="55"/>
      <c r="AL2540" s="55"/>
      <c r="AM2540" s="55"/>
      <c r="AN2540" s="55"/>
      <c r="AO2540" s="55"/>
      <c r="AP2540" s="55"/>
      <c r="AQ2540" s="55"/>
      <c r="AR2540" s="55"/>
      <c r="AS2540" s="55"/>
      <c r="AT2540" s="55"/>
      <c r="AU2540" s="55"/>
      <c r="AV2540" s="55"/>
      <c r="AW2540" s="55"/>
    </row>
    <row r="2541" spans="27:49" x14ac:dyDescent="0.25">
      <c r="AA2541" s="55"/>
      <c r="AB2541" s="55"/>
      <c r="AC2541" s="55"/>
      <c r="AD2541" s="55"/>
      <c r="AE2541" s="55"/>
      <c r="AH2541" s="55"/>
      <c r="AI2541" s="55"/>
      <c r="AJ2541" s="55"/>
      <c r="AK2541" s="55"/>
      <c r="AL2541" s="55"/>
      <c r="AM2541" s="55"/>
      <c r="AN2541" s="55"/>
      <c r="AO2541" s="55"/>
      <c r="AP2541" s="55"/>
      <c r="AQ2541" s="55"/>
      <c r="AR2541" s="55"/>
      <c r="AS2541" s="55"/>
      <c r="AT2541" s="55"/>
      <c r="AU2541" s="55"/>
      <c r="AV2541" s="55"/>
      <c r="AW2541" s="55"/>
    </row>
    <row r="2542" spans="27:49" x14ac:dyDescent="0.25">
      <c r="AA2542" s="55"/>
      <c r="AB2542" s="55"/>
      <c r="AC2542" s="55"/>
      <c r="AD2542" s="55"/>
      <c r="AE2542" s="55"/>
      <c r="AH2542" s="55"/>
      <c r="AI2542" s="55"/>
      <c r="AJ2542" s="55"/>
      <c r="AK2542" s="55"/>
      <c r="AL2542" s="55"/>
      <c r="AM2542" s="55"/>
      <c r="AN2542" s="55"/>
      <c r="AO2542" s="55"/>
      <c r="AP2542" s="55"/>
      <c r="AQ2542" s="55"/>
      <c r="AR2542" s="55"/>
      <c r="AS2542" s="55"/>
      <c r="AT2542" s="55"/>
      <c r="AU2542" s="55"/>
      <c r="AV2542" s="55"/>
      <c r="AW2542" s="55"/>
    </row>
    <row r="2543" spans="27:49" x14ac:dyDescent="0.25">
      <c r="AA2543" s="55"/>
      <c r="AB2543" s="55"/>
      <c r="AC2543" s="55"/>
      <c r="AD2543" s="55"/>
      <c r="AE2543" s="55"/>
      <c r="AH2543" s="55"/>
      <c r="AI2543" s="55"/>
      <c r="AJ2543" s="55"/>
      <c r="AK2543" s="55"/>
      <c r="AL2543" s="55"/>
      <c r="AM2543" s="55"/>
      <c r="AN2543" s="55"/>
      <c r="AO2543" s="55"/>
      <c r="AP2543" s="55"/>
      <c r="AQ2543" s="55"/>
      <c r="AR2543" s="55"/>
      <c r="AS2543" s="55"/>
      <c r="AT2543" s="55"/>
      <c r="AU2543" s="55"/>
      <c r="AV2543" s="55"/>
      <c r="AW2543" s="55"/>
    </row>
    <row r="2544" spans="27:49" x14ac:dyDescent="0.25">
      <c r="AA2544" s="55"/>
      <c r="AB2544" s="55"/>
      <c r="AC2544" s="55"/>
      <c r="AD2544" s="55"/>
      <c r="AE2544" s="55"/>
      <c r="AH2544" s="55"/>
      <c r="AI2544" s="55"/>
      <c r="AJ2544" s="55"/>
      <c r="AK2544" s="55"/>
      <c r="AL2544" s="55"/>
      <c r="AM2544" s="55"/>
      <c r="AN2544" s="55"/>
      <c r="AO2544" s="55"/>
      <c r="AP2544" s="55"/>
      <c r="AQ2544" s="55"/>
      <c r="AR2544" s="55"/>
      <c r="AS2544" s="55"/>
      <c r="AT2544" s="55"/>
      <c r="AU2544" s="55"/>
      <c r="AV2544" s="55"/>
      <c r="AW2544" s="55"/>
    </row>
    <row r="2545" spans="27:49" x14ac:dyDescent="0.25">
      <c r="AA2545" s="55"/>
      <c r="AB2545" s="55"/>
      <c r="AC2545" s="55"/>
      <c r="AD2545" s="55"/>
      <c r="AE2545" s="55"/>
      <c r="AH2545" s="55"/>
      <c r="AI2545" s="55"/>
      <c r="AJ2545" s="55"/>
      <c r="AK2545" s="55"/>
      <c r="AL2545" s="55"/>
      <c r="AM2545" s="55"/>
      <c r="AN2545" s="55"/>
      <c r="AO2545" s="55"/>
      <c r="AP2545" s="55"/>
      <c r="AQ2545" s="55"/>
      <c r="AR2545" s="55"/>
      <c r="AS2545" s="55"/>
      <c r="AT2545" s="55"/>
      <c r="AU2545" s="55"/>
      <c r="AV2545" s="55"/>
      <c r="AW2545" s="55"/>
    </row>
    <row r="2546" spans="27:49" x14ac:dyDescent="0.25">
      <c r="AA2546" s="55"/>
      <c r="AB2546" s="55"/>
      <c r="AC2546" s="55"/>
      <c r="AD2546" s="55"/>
      <c r="AE2546" s="55"/>
      <c r="AH2546" s="55"/>
      <c r="AI2546" s="55"/>
      <c r="AJ2546" s="55"/>
      <c r="AK2546" s="55"/>
      <c r="AL2546" s="55"/>
      <c r="AM2546" s="55"/>
      <c r="AN2546" s="55"/>
      <c r="AO2546" s="55"/>
      <c r="AP2546" s="55"/>
      <c r="AQ2546" s="55"/>
      <c r="AR2546" s="55"/>
      <c r="AS2546" s="55"/>
      <c r="AT2546" s="55"/>
      <c r="AU2546" s="55"/>
      <c r="AV2546" s="55"/>
      <c r="AW2546" s="55"/>
    </row>
    <row r="2547" spans="27:49" x14ac:dyDescent="0.25">
      <c r="AA2547" s="55"/>
      <c r="AB2547" s="55"/>
      <c r="AC2547" s="55"/>
      <c r="AD2547" s="55"/>
      <c r="AE2547" s="55"/>
      <c r="AH2547" s="55"/>
      <c r="AI2547" s="55"/>
      <c r="AJ2547" s="55"/>
      <c r="AK2547" s="55"/>
      <c r="AL2547" s="55"/>
      <c r="AM2547" s="55"/>
      <c r="AN2547" s="55"/>
      <c r="AO2547" s="55"/>
      <c r="AP2547" s="55"/>
      <c r="AQ2547" s="55"/>
      <c r="AR2547" s="55"/>
      <c r="AS2547" s="55"/>
      <c r="AT2547" s="55"/>
      <c r="AU2547" s="55"/>
      <c r="AV2547" s="55"/>
      <c r="AW2547" s="55"/>
    </row>
    <row r="2548" spans="27:49" x14ac:dyDescent="0.25">
      <c r="AA2548" s="55"/>
      <c r="AB2548" s="55"/>
      <c r="AC2548" s="55"/>
      <c r="AD2548" s="55"/>
      <c r="AE2548" s="55"/>
      <c r="AH2548" s="55"/>
      <c r="AI2548" s="55"/>
      <c r="AJ2548" s="55"/>
      <c r="AK2548" s="55"/>
      <c r="AL2548" s="55"/>
      <c r="AM2548" s="55"/>
      <c r="AN2548" s="55"/>
      <c r="AO2548" s="55"/>
      <c r="AP2548" s="55"/>
      <c r="AQ2548" s="55"/>
      <c r="AR2548" s="55"/>
      <c r="AS2548" s="55"/>
      <c r="AT2548" s="55"/>
      <c r="AU2548" s="55"/>
      <c r="AV2548" s="55"/>
      <c r="AW2548" s="55"/>
    </row>
    <row r="2549" spans="27:49" x14ac:dyDescent="0.25">
      <c r="AA2549" s="55"/>
      <c r="AB2549" s="55"/>
      <c r="AC2549" s="55"/>
      <c r="AD2549" s="55"/>
      <c r="AE2549" s="55"/>
      <c r="AH2549" s="55"/>
      <c r="AI2549" s="55"/>
      <c r="AJ2549" s="55"/>
      <c r="AK2549" s="55"/>
      <c r="AL2549" s="55"/>
      <c r="AM2549" s="55"/>
      <c r="AN2549" s="55"/>
      <c r="AO2549" s="55"/>
      <c r="AP2549" s="55"/>
      <c r="AQ2549" s="55"/>
      <c r="AR2549" s="55"/>
      <c r="AS2549" s="55"/>
      <c r="AT2549" s="55"/>
      <c r="AU2549" s="55"/>
      <c r="AV2549" s="55"/>
      <c r="AW2549" s="55"/>
    </row>
    <row r="2550" spans="27:49" x14ac:dyDescent="0.25">
      <c r="AA2550" s="55"/>
      <c r="AB2550" s="55"/>
      <c r="AC2550" s="55"/>
      <c r="AD2550" s="55"/>
      <c r="AE2550" s="55"/>
      <c r="AH2550" s="55"/>
      <c r="AI2550" s="55"/>
      <c r="AJ2550" s="55"/>
      <c r="AK2550" s="55"/>
      <c r="AL2550" s="55"/>
      <c r="AM2550" s="55"/>
      <c r="AN2550" s="55"/>
      <c r="AO2550" s="55"/>
      <c r="AP2550" s="55"/>
      <c r="AQ2550" s="55"/>
      <c r="AR2550" s="55"/>
      <c r="AS2550" s="55"/>
      <c r="AT2550" s="55"/>
      <c r="AU2550" s="55"/>
      <c r="AV2550" s="55"/>
      <c r="AW2550" s="55"/>
    </row>
    <row r="2551" spans="27:49" x14ac:dyDescent="0.25">
      <c r="AA2551" s="55"/>
      <c r="AB2551" s="55"/>
      <c r="AC2551" s="55"/>
      <c r="AD2551" s="55"/>
      <c r="AE2551" s="55"/>
      <c r="AH2551" s="55"/>
      <c r="AI2551" s="55"/>
      <c r="AJ2551" s="55"/>
      <c r="AK2551" s="55"/>
      <c r="AL2551" s="55"/>
      <c r="AM2551" s="55"/>
      <c r="AN2551" s="55"/>
      <c r="AO2551" s="55"/>
      <c r="AP2551" s="55"/>
      <c r="AQ2551" s="55"/>
      <c r="AR2551" s="55"/>
      <c r="AS2551" s="55"/>
      <c r="AT2551" s="55"/>
      <c r="AU2551" s="55"/>
      <c r="AV2551" s="55"/>
      <c r="AW2551" s="55"/>
    </row>
    <row r="2552" spans="27:49" x14ac:dyDescent="0.25">
      <c r="AA2552" s="55"/>
      <c r="AB2552" s="55"/>
      <c r="AC2552" s="55"/>
      <c r="AD2552" s="55"/>
      <c r="AE2552" s="55"/>
      <c r="AH2552" s="55"/>
      <c r="AI2552" s="55"/>
      <c r="AJ2552" s="55"/>
      <c r="AK2552" s="55"/>
      <c r="AL2552" s="55"/>
      <c r="AM2552" s="55"/>
      <c r="AN2552" s="55"/>
      <c r="AO2552" s="55"/>
      <c r="AP2552" s="55"/>
      <c r="AQ2552" s="55"/>
      <c r="AR2552" s="55"/>
      <c r="AS2552" s="55"/>
      <c r="AT2552" s="55"/>
      <c r="AU2552" s="55"/>
      <c r="AV2552" s="55"/>
      <c r="AW2552" s="55"/>
    </row>
    <row r="2553" spans="27:49" x14ac:dyDescent="0.25">
      <c r="AA2553" s="55"/>
      <c r="AB2553" s="55"/>
      <c r="AC2553" s="55"/>
      <c r="AD2553" s="55"/>
      <c r="AE2553" s="55"/>
      <c r="AH2553" s="55"/>
      <c r="AI2553" s="55"/>
      <c r="AJ2553" s="55"/>
      <c r="AK2553" s="55"/>
      <c r="AL2553" s="55"/>
      <c r="AM2553" s="55"/>
      <c r="AN2553" s="55"/>
      <c r="AO2553" s="55"/>
      <c r="AP2553" s="55"/>
      <c r="AQ2553" s="55"/>
      <c r="AR2553" s="55"/>
      <c r="AS2553" s="55"/>
      <c r="AT2553" s="55"/>
      <c r="AU2553" s="55"/>
      <c r="AV2553" s="55"/>
      <c r="AW2553" s="55"/>
    </row>
    <row r="2554" spans="27:49" x14ac:dyDescent="0.25">
      <c r="AA2554" s="55"/>
      <c r="AB2554" s="55"/>
      <c r="AC2554" s="55"/>
      <c r="AD2554" s="55"/>
      <c r="AE2554" s="55"/>
      <c r="AH2554" s="55"/>
      <c r="AI2554" s="55"/>
      <c r="AJ2554" s="55"/>
      <c r="AK2554" s="55"/>
      <c r="AL2554" s="55"/>
      <c r="AM2554" s="55"/>
      <c r="AN2554" s="55"/>
      <c r="AO2554" s="55"/>
      <c r="AP2554" s="55"/>
      <c r="AQ2554" s="55"/>
      <c r="AR2554" s="55"/>
      <c r="AS2554" s="55"/>
      <c r="AT2554" s="55"/>
      <c r="AU2554" s="55"/>
      <c r="AV2554" s="55"/>
      <c r="AW2554" s="55"/>
    </row>
    <row r="2555" spans="27:49" x14ac:dyDescent="0.25">
      <c r="AA2555" s="55"/>
      <c r="AB2555" s="55"/>
      <c r="AC2555" s="55"/>
      <c r="AD2555" s="55"/>
      <c r="AE2555" s="55"/>
      <c r="AH2555" s="55"/>
      <c r="AI2555" s="55"/>
      <c r="AJ2555" s="55"/>
      <c r="AK2555" s="55"/>
      <c r="AL2555" s="55"/>
      <c r="AM2555" s="55"/>
      <c r="AN2555" s="55"/>
      <c r="AO2555" s="55"/>
      <c r="AP2555" s="55"/>
      <c r="AQ2555" s="55"/>
      <c r="AR2555" s="55"/>
      <c r="AS2555" s="55"/>
      <c r="AT2555" s="55"/>
      <c r="AU2555" s="55"/>
      <c r="AV2555" s="55"/>
      <c r="AW2555" s="55"/>
    </row>
    <row r="2556" spans="27:49" x14ac:dyDescent="0.25">
      <c r="AA2556" s="55"/>
      <c r="AB2556" s="55"/>
      <c r="AC2556" s="55"/>
      <c r="AD2556" s="55"/>
      <c r="AE2556" s="55"/>
      <c r="AH2556" s="55"/>
      <c r="AI2556" s="55"/>
      <c r="AJ2556" s="55"/>
      <c r="AK2556" s="55"/>
      <c r="AL2556" s="55"/>
      <c r="AM2556" s="55"/>
      <c r="AN2556" s="55"/>
      <c r="AO2556" s="55"/>
      <c r="AP2556" s="55"/>
      <c r="AQ2556" s="55"/>
      <c r="AR2556" s="55"/>
      <c r="AS2556" s="55"/>
      <c r="AT2556" s="55"/>
      <c r="AU2556" s="55"/>
      <c r="AV2556" s="55"/>
      <c r="AW2556" s="55"/>
    </row>
    <row r="2557" spans="27:49" x14ac:dyDescent="0.25">
      <c r="AA2557" s="55"/>
      <c r="AB2557" s="55"/>
      <c r="AC2557" s="55"/>
      <c r="AD2557" s="55"/>
      <c r="AE2557" s="55"/>
      <c r="AH2557" s="55"/>
      <c r="AI2557" s="55"/>
      <c r="AJ2557" s="55"/>
      <c r="AK2557" s="55"/>
      <c r="AL2557" s="55"/>
      <c r="AM2557" s="55"/>
      <c r="AN2557" s="55"/>
      <c r="AO2557" s="55"/>
      <c r="AP2557" s="55"/>
      <c r="AQ2557" s="55"/>
      <c r="AR2557" s="55"/>
      <c r="AS2557" s="55"/>
      <c r="AT2557" s="55"/>
      <c r="AU2557" s="55"/>
      <c r="AV2557" s="55"/>
      <c r="AW2557" s="55"/>
    </row>
    <row r="2558" spans="27:49" x14ac:dyDescent="0.25">
      <c r="AA2558" s="55"/>
      <c r="AB2558" s="55"/>
      <c r="AC2558" s="55"/>
      <c r="AD2558" s="55"/>
      <c r="AE2558" s="55"/>
      <c r="AH2558" s="55"/>
      <c r="AI2558" s="55"/>
      <c r="AJ2558" s="55"/>
      <c r="AK2558" s="55"/>
      <c r="AL2558" s="55"/>
      <c r="AM2558" s="55"/>
      <c r="AN2558" s="55"/>
      <c r="AO2558" s="55"/>
      <c r="AP2558" s="55"/>
      <c r="AQ2558" s="55"/>
      <c r="AR2558" s="55"/>
      <c r="AS2558" s="55"/>
      <c r="AT2558" s="55"/>
      <c r="AU2558" s="55"/>
      <c r="AV2558" s="55"/>
      <c r="AW2558" s="55"/>
    </row>
    <row r="2559" spans="27:49" x14ac:dyDescent="0.25">
      <c r="AA2559" s="55"/>
      <c r="AB2559" s="55"/>
      <c r="AC2559" s="55"/>
      <c r="AD2559" s="55"/>
      <c r="AE2559" s="55"/>
      <c r="AH2559" s="55"/>
      <c r="AI2559" s="55"/>
      <c r="AJ2559" s="55"/>
      <c r="AK2559" s="55"/>
      <c r="AL2559" s="55"/>
      <c r="AM2559" s="55"/>
      <c r="AN2559" s="55"/>
      <c r="AO2559" s="55"/>
      <c r="AP2559" s="55"/>
      <c r="AQ2559" s="55"/>
      <c r="AR2559" s="55"/>
      <c r="AS2559" s="55"/>
      <c r="AT2559" s="55"/>
      <c r="AU2559" s="55"/>
      <c r="AV2559" s="55"/>
      <c r="AW2559" s="55"/>
    </row>
    <row r="2560" spans="27:49" x14ac:dyDescent="0.25">
      <c r="AA2560" s="55"/>
      <c r="AB2560" s="55"/>
      <c r="AC2560" s="55"/>
      <c r="AD2560" s="55"/>
      <c r="AE2560" s="55"/>
      <c r="AH2560" s="55"/>
      <c r="AI2560" s="55"/>
      <c r="AJ2560" s="55"/>
      <c r="AK2560" s="55"/>
      <c r="AL2560" s="55"/>
      <c r="AM2560" s="55"/>
      <c r="AN2560" s="55"/>
      <c r="AO2560" s="55"/>
      <c r="AP2560" s="55"/>
      <c r="AQ2560" s="55"/>
      <c r="AR2560" s="55"/>
      <c r="AS2560" s="55"/>
      <c r="AT2560" s="55"/>
      <c r="AU2560" s="55"/>
      <c r="AV2560" s="55"/>
      <c r="AW2560" s="55"/>
    </row>
    <row r="2561" spans="27:49" x14ac:dyDescent="0.25">
      <c r="AA2561" s="55"/>
      <c r="AB2561" s="55"/>
      <c r="AC2561" s="55"/>
      <c r="AD2561" s="55"/>
      <c r="AE2561" s="55"/>
      <c r="AH2561" s="55"/>
      <c r="AI2561" s="55"/>
      <c r="AJ2561" s="55"/>
      <c r="AK2561" s="55"/>
      <c r="AL2561" s="55"/>
      <c r="AM2561" s="55"/>
      <c r="AN2561" s="55"/>
      <c r="AO2561" s="55"/>
      <c r="AP2561" s="55"/>
      <c r="AQ2561" s="55"/>
      <c r="AR2561" s="55"/>
      <c r="AS2561" s="55"/>
      <c r="AT2561" s="55"/>
      <c r="AU2561" s="55"/>
      <c r="AV2561" s="55"/>
      <c r="AW2561" s="55"/>
    </row>
    <row r="2562" spans="27:49" x14ac:dyDescent="0.25">
      <c r="AA2562" s="55"/>
      <c r="AB2562" s="55"/>
      <c r="AC2562" s="55"/>
      <c r="AD2562" s="55"/>
      <c r="AE2562" s="55"/>
      <c r="AH2562" s="55"/>
      <c r="AI2562" s="55"/>
      <c r="AJ2562" s="55"/>
      <c r="AK2562" s="55"/>
      <c r="AL2562" s="55"/>
      <c r="AM2562" s="55"/>
      <c r="AN2562" s="55"/>
      <c r="AO2562" s="55"/>
      <c r="AP2562" s="55"/>
      <c r="AQ2562" s="55"/>
      <c r="AR2562" s="55"/>
      <c r="AS2562" s="55"/>
      <c r="AT2562" s="55"/>
      <c r="AU2562" s="55"/>
      <c r="AV2562" s="55"/>
      <c r="AW2562" s="55"/>
    </row>
    <row r="2563" spans="27:49" x14ac:dyDescent="0.25">
      <c r="AA2563" s="55"/>
      <c r="AB2563" s="55"/>
      <c r="AC2563" s="55"/>
      <c r="AD2563" s="55"/>
      <c r="AE2563" s="55"/>
      <c r="AH2563" s="55"/>
      <c r="AI2563" s="55"/>
      <c r="AJ2563" s="55"/>
      <c r="AK2563" s="55"/>
      <c r="AL2563" s="55"/>
      <c r="AM2563" s="55"/>
      <c r="AN2563" s="55"/>
      <c r="AO2563" s="55"/>
      <c r="AP2563" s="55"/>
      <c r="AQ2563" s="55"/>
      <c r="AR2563" s="55"/>
      <c r="AS2563" s="55"/>
      <c r="AT2563" s="55"/>
      <c r="AU2563" s="55"/>
      <c r="AV2563" s="55"/>
      <c r="AW2563" s="55"/>
    </row>
    <row r="2564" spans="27:49" x14ac:dyDescent="0.25">
      <c r="AA2564" s="55"/>
      <c r="AB2564" s="55"/>
      <c r="AC2564" s="55"/>
      <c r="AD2564" s="55"/>
      <c r="AE2564" s="55"/>
      <c r="AH2564" s="55"/>
      <c r="AI2564" s="55"/>
      <c r="AJ2564" s="55"/>
      <c r="AK2564" s="55"/>
      <c r="AL2564" s="55"/>
      <c r="AM2564" s="55"/>
      <c r="AN2564" s="55"/>
      <c r="AO2564" s="55"/>
      <c r="AP2564" s="55"/>
      <c r="AQ2564" s="55"/>
      <c r="AR2564" s="55"/>
      <c r="AS2564" s="55"/>
      <c r="AT2564" s="55"/>
      <c r="AU2564" s="55"/>
      <c r="AV2564" s="55"/>
      <c r="AW2564" s="55"/>
    </row>
    <row r="2565" spans="27:49" x14ac:dyDescent="0.25">
      <c r="AA2565" s="55"/>
      <c r="AB2565" s="55"/>
      <c r="AC2565" s="55"/>
      <c r="AD2565" s="55"/>
      <c r="AE2565" s="55"/>
      <c r="AH2565" s="55"/>
      <c r="AI2565" s="55"/>
      <c r="AJ2565" s="55"/>
      <c r="AK2565" s="55"/>
      <c r="AL2565" s="55"/>
      <c r="AM2565" s="55"/>
      <c r="AN2565" s="55"/>
      <c r="AO2565" s="55"/>
      <c r="AP2565" s="55"/>
      <c r="AQ2565" s="55"/>
      <c r="AR2565" s="55"/>
      <c r="AS2565" s="55"/>
      <c r="AT2565" s="55"/>
      <c r="AU2565" s="55"/>
      <c r="AV2565" s="55"/>
      <c r="AW2565" s="55"/>
    </row>
    <row r="2566" spans="27:49" x14ac:dyDescent="0.25">
      <c r="AA2566" s="55"/>
      <c r="AB2566" s="55"/>
      <c r="AC2566" s="55"/>
      <c r="AD2566" s="55"/>
      <c r="AE2566" s="55"/>
      <c r="AH2566" s="55"/>
      <c r="AI2566" s="55"/>
      <c r="AJ2566" s="55"/>
      <c r="AK2566" s="55"/>
      <c r="AL2566" s="55"/>
      <c r="AM2566" s="55"/>
      <c r="AN2566" s="55"/>
      <c r="AO2566" s="55"/>
      <c r="AP2566" s="55"/>
      <c r="AQ2566" s="55"/>
      <c r="AR2566" s="55"/>
      <c r="AS2566" s="55"/>
      <c r="AT2566" s="55"/>
      <c r="AU2566" s="55"/>
      <c r="AV2566" s="55"/>
      <c r="AW2566" s="55"/>
    </row>
    <row r="2567" spans="27:49" x14ac:dyDescent="0.25">
      <c r="AA2567" s="55"/>
      <c r="AB2567" s="55"/>
      <c r="AC2567" s="55"/>
      <c r="AD2567" s="55"/>
      <c r="AE2567" s="55"/>
      <c r="AH2567" s="55"/>
      <c r="AI2567" s="55"/>
      <c r="AJ2567" s="55"/>
      <c r="AK2567" s="55"/>
      <c r="AL2567" s="55"/>
      <c r="AM2567" s="55"/>
      <c r="AN2567" s="55"/>
      <c r="AO2567" s="55"/>
      <c r="AP2567" s="55"/>
      <c r="AQ2567" s="55"/>
      <c r="AR2567" s="55"/>
      <c r="AS2567" s="55"/>
      <c r="AT2567" s="55"/>
      <c r="AU2567" s="55"/>
      <c r="AV2567" s="55"/>
      <c r="AW2567" s="55"/>
    </row>
    <row r="2568" spans="27:49" x14ac:dyDescent="0.25">
      <c r="AA2568" s="55"/>
      <c r="AB2568" s="55"/>
      <c r="AC2568" s="55"/>
      <c r="AD2568" s="55"/>
      <c r="AE2568" s="55"/>
      <c r="AH2568" s="55"/>
      <c r="AI2568" s="55"/>
      <c r="AJ2568" s="55"/>
      <c r="AK2568" s="55"/>
      <c r="AL2568" s="55"/>
      <c r="AM2568" s="55"/>
      <c r="AN2568" s="55"/>
      <c r="AO2568" s="55"/>
      <c r="AP2568" s="55"/>
      <c r="AQ2568" s="55"/>
      <c r="AR2568" s="55"/>
      <c r="AS2568" s="55"/>
      <c r="AT2568" s="55"/>
      <c r="AU2568" s="55"/>
      <c r="AV2568" s="55"/>
      <c r="AW2568" s="55"/>
    </row>
    <row r="2569" spans="27:49" x14ac:dyDescent="0.25">
      <c r="AA2569" s="55"/>
      <c r="AB2569" s="55"/>
      <c r="AC2569" s="55"/>
      <c r="AD2569" s="55"/>
      <c r="AE2569" s="55"/>
      <c r="AH2569" s="55"/>
      <c r="AI2569" s="55"/>
      <c r="AJ2569" s="55"/>
      <c r="AK2569" s="55"/>
      <c r="AL2569" s="55"/>
      <c r="AM2569" s="55"/>
      <c r="AN2569" s="55"/>
      <c r="AO2569" s="55"/>
      <c r="AP2569" s="55"/>
      <c r="AQ2569" s="55"/>
      <c r="AR2569" s="55"/>
      <c r="AS2569" s="55"/>
      <c r="AT2569" s="55"/>
      <c r="AU2569" s="55"/>
      <c r="AV2569" s="55"/>
      <c r="AW2569" s="55"/>
    </row>
    <row r="2570" spans="27:49" x14ac:dyDescent="0.25">
      <c r="AA2570" s="55"/>
      <c r="AB2570" s="55"/>
      <c r="AC2570" s="55"/>
      <c r="AD2570" s="55"/>
      <c r="AE2570" s="55"/>
      <c r="AH2570" s="55"/>
      <c r="AI2570" s="55"/>
      <c r="AJ2570" s="55"/>
      <c r="AK2570" s="55"/>
      <c r="AL2570" s="55"/>
      <c r="AM2570" s="55"/>
      <c r="AN2570" s="55"/>
      <c r="AO2570" s="55"/>
      <c r="AP2570" s="55"/>
      <c r="AQ2570" s="55"/>
      <c r="AR2570" s="55"/>
      <c r="AS2570" s="55"/>
      <c r="AT2570" s="55"/>
      <c r="AU2570" s="55"/>
      <c r="AV2570" s="55"/>
      <c r="AW2570" s="55"/>
    </row>
    <row r="2571" spans="27:49" x14ac:dyDescent="0.25">
      <c r="AA2571" s="55"/>
      <c r="AB2571" s="55"/>
      <c r="AC2571" s="55"/>
      <c r="AD2571" s="55"/>
      <c r="AE2571" s="55"/>
      <c r="AH2571" s="55"/>
      <c r="AI2571" s="55"/>
      <c r="AJ2571" s="55"/>
      <c r="AK2571" s="55"/>
      <c r="AL2571" s="55"/>
      <c r="AM2571" s="55"/>
      <c r="AN2571" s="55"/>
      <c r="AO2571" s="55"/>
      <c r="AP2571" s="55"/>
      <c r="AQ2571" s="55"/>
      <c r="AR2571" s="55"/>
      <c r="AS2571" s="55"/>
      <c r="AT2571" s="55"/>
      <c r="AU2571" s="55"/>
      <c r="AV2571" s="55"/>
      <c r="AW2571" s="55"/>
    </row>
    <row r="2572" spans="27:49" x14ac:dyDescent="0.25">
      <c r="AA2572" s="55"/>
      <c r="AB2572" s="55"/>
      <c r="AC2572" s="55"/>
      <c r="AD2572" s="55"/>
      <c r="AE2572" s="55"/>
      <c r="AH2572" s="55"/>
      <c r="AI2572" s="55"/>
      <c r="AJ2572" s="55"/>
      <c r="AK2572" s="55"/>
      <c r="AL2572" s="55"/>
      <c r="AM2572" s="55"/>
      <c r="AN2572" s="55"/>
      <c r="AO2572" s="55"/>
      <c r="AP2572" s="55"/>
      <c r="AQ2572" s="55"/>
      <c r="AR2572" s="55"/>
      <c r="AS2572" s="55"/>
      <c r="AT2572" s="55"/>
      <c r="AU2572" s="55"/>
      <c r="AV2572" s="55"/>
      <c r="AW2572" s="55"/>
    </row>
    <row r="2573" spans="27:49" x14ac:dyDescent="0.25">
      <c r="AA2573" s="55"/>
      <c r="AB2573" s="55"/>
      <c r="AC2573" s="55"/>
      <c r="AD2573" s="55"/>
      <c r="AE2573" s="55"/>
      <c r="AH2573" s="55"/>
      <c r="AI2573" s="55"/>
      <c r="AJ2573" s="55"/>
      <c r="AK2573" s="55"/>
      <c r="AL2573" s="55"/>
      <c r="AM2573" s="55"/>
      <c r="AN2573" s="55"/>
      <c r="AO2573" s="55"/>
      <c r="AP2573" s="55"/>
      <c r="AQ2573" s="55"/>
      <c r="AR2573" s="55"/>
      <c r="AS2573" s="55"/>
      <c r="AT2573" s="55"/>
      <c r="AU2573" s="55"/>
      <c r="AV2573" s="55"/>
      <c r="AW2573" s="55"/>
    </row>
    <row r="2574" spans="27:49" x14ac:dyDescent="0.25">
      <c r="AA2574" s="55"/>
      <c r="AB2574" s="55"/>
      <c r="AC2574" s="55"/>
      <c r="AD2574" s="55"/>
      <c r="AE2574" s="55"/>
      <c r="AH2574" s="55"/>
      <c r="AI2574" s="55"/>
      <c r="AJ2574" s="55"/>
      <c r="AK2574" s="55"/>
      <c r="AL2574" s="55"/>
      <c r="AM2574" s="55"/>
      <c r="AN2574" s="55"/>
      <c r="AO2574" s="55"/>
      <c r="AP2574" s="55"/>
      <c r="AQ2574" s="55"/>
      <c r="AR2574" s="55"/>
      <c r="AS2574" s="55"/>
      <c r="AT2574" s="55"/>
      <c r="AU2574" s="55"/>
      <c r="AV2574" s="55"/>
      <c r="AW2574" s="55"/>
    </row>
    <row r="2575" spans="27:49" x14ac:dyDescent="0.25">
      <c r="AA2575" s="55"/>
      <c r="AB2575" s="55"/>
      <c r="AC2575" s="55"/>
      <c r="AD2575" s="55"/>
      <c r="AE2575" s="55"/>
      <c r="AH2575" s="55"/>
      <c r="AI2575" s="55"/>
      <c r="AJ2575" s="55"/>
      <c r="AK2575" s="55"/>
      <c r="AL2575" s="55"/>
      <c r="AM2575" s="55"/>
      <c r="AN2575" s="55"/>
      <c r="AO2575" s="55"/>
      <c r="AP2575" s="55"/>
      <c r="AQ2575" s="55"/>
      <c r="AR2575" s="55"/>
      <c r="AS2575" s="55"/>
      <c r="AT2575" s="55"/>
      <c r="AU2575" s="55"/>
      <c r="AV2575" s="55"/>
      <c r="AW2575" s="55"/>
    </row>
    <row r="2576" spans="27:49" x14ac:dyDescent="0.25">
      <c r="AA2576" s="55"/>
      <c r="AB2576" s="55"/>
      <c r="AC2576" s="55"/>
      <c r="AD2576" s="55"/>
      <c r="AE2576" s="55"/>
      <c r="AH2576" s="55"/>
      <c r="AI2576" s="55"/>
      <c r="AJ2576" s="55"/>
      <c r="AK2576" s="55"/>
      <c r="AL2576" s="55"/>
      <c r="AM2576" s="55"/>
      <c r="AN2576" s="55"/>
      <c r="AO2576" s="55"/>
      <c r="AP2576" s="55"/>
      <c r="AQ2576" s="55"/>
      <c r="AR2576" s="55"/>
      <c r="AS2576" s="55"/>
      <c r="AT2576" s="55"/>
      <c r="AU2576" s="55"/>
      <c r="AV2576" s="55"/>
      <c r="AW2576" s="55"/>
    </row>
    <row r="2577" spans="27:49" x14ac:dyDescent="0.25">
      <c r="AA2577" s="55"/>
      <c r="AB2577" s="55"/>
      <c r="AC2577" s="55"/>
      <c r="AD2577" s="55"/>
      <c r="AE2577" s="55"/>
      <c r="AH2577" s="55"/>
      <c r="AI2577" s="55"/>
      <c r="AJ2577" s="55"/>
      <c r="AK2577" s="55"/>
      <c r="AL2577" s="55"/>
      <c r="AM2577" s="55"/>
      <c r="AN2577" s="55"/>
      <c r="AO2577" s="55"/>
      <c r="AP2577" s="55"/>
      <c r="AQ2577" s="55"/>
      <c r="AR2577" s="55"/>
      <c r="AS2577" s="55"/>
      <c r="AT2577" s="55"/>
      <c r="AU2577" s="55"/>
      <c r="AV2577" s="55"/>
      <c r="AW2577" s="55"/>
    </row>
    <row r="2578" spans="27:49" x14ac:dyDescent="0.25">
      <c r="AA2578" s="55"/>
      <c r="AB2578" s="55"/>
      <c r="AC2578" s="55"/>
      <c r="AD2578" s="55"/>
      <c r="AE2578" s="55"/>
      <c r="AH2578" s="55"/>
      <c r="AI2578" s="55"/>
      <c r="AJ2578" s="55"/>
      <c r="AK2578" s="55"/>
      <c r="AL2578" s="55"/>
      <c r="AM2578" s="55"/>
      <c r="AN2578" s="55"/>
      <c r="AO2578" s="55"/>
      <c r="AP2578" s="55"/>
      <c r="AQ2578" s="55"/>
      <c r="AR2578" s="55"/>
      <c r="AS2578" s="55"/>
      <c r="AT2578" s="55"/>
      <c r="AU2578" s="55"/>
      <c r="AV2578" s="55"/>
      <c r="AW2578" s="55"/>
    </row>
    <row r="2579" spans="27:49" x14ac:dyDescent="0.25">
      <c r="AA2579" s="55"/>
      <c r="AB2579" s="55"/>
      <c r="AC2579" s="55"/>
      <c r="AD2579" s="55"/>
      <c r="AE2579" s="55"/>
      <c r="AH2579" s="55"/>
      <c r="AI2579" s="55"/>
      <c r="AJ2579" s="55"/>
      <c r="AK2579" s="55"/>
      <c r="AL2579" s="55"/>
      <c r="AM2579" s="55"/>
      <c r="AN2579" s="55"/>
      <c r="AO2579" s="55"/>
      <c r="AP2579" s="55"/>
      <c r="AQ2579" s="55"/>
      <c r="AR2579" s="55"/>
      <c r="AS2579" s="55"/>
      <c r="AT2579" s="55"/>
      <c r="AU2579" s="55"/>
      <c r="AV2579" s="55"/>
      <c r="AW2579" s="55"/>
    </row>
    <row r="2580" spans="27:49" x14ac:dyDescent="0.25">
      <c r="AA2580" s="55"/>
      <c r="AB2580" s="55"/>
      <c r="AC2580" s="55"/>
      <c r="AD2580" s="55"/>
      <c r="AE2580" s="55"/>
      <c r="AH2580" s="55"/>
      <c r="AI2580" s="55"/>
      <c r="AJ2580" s="55"/>
      <c r="AK2580" s="55"/>
      <c r="AL2580" s="55"/>
      <c r="AM2580" s="55"/>
      <c r="AN2580" s="55"/>
      <c r="AO2580" s="55"/>
      <c r="AP2580" s="55"/>
      <c r="AQ2580" s="55"/>
      <c r="AR2580" s="55"/>
      <c r="AS2580" s="55"/>
      <c r="AT2580" s="55"/>
      <c r="AU2580" s="55"/>
      <c r="AV2580" s="55"/>
      <c r="AW2580" s="55"/>
    </row>
    <row r="2581" spans="27:49" x14ac:dyDescent="0.25">
      <c r="AA2581" s="55"/>
      <c r="AB2581" s="55"/>
      <c r="AC2581" s="55"/>
      <c r="AD2581" s="55"/>
      <c r="AE2581" s="55"/>
      <c r="AH2581" s="55"/>
      <c r="AI2581" s="55"/>
      <c r="AJ2581" s="55"/>
      <c r="AK2581" s="55"/>
      <c r="AL2581" s="55"/>
      <c r="AM2581" s="55"/>
      <c r="AN2581" s="55"/>
      <c r="AO2581" s="55"/>
      <c r="AP2581" s="55"/>
      <c r="AQ2581" s="55"/>
      <c r="AR2581" s="55"/>
      <c r="AS2581" s="55"/>
      <c r="AT2581" s="55"/>
      <c r="AU2581" s="55"/>
      <c r="AV2581" s="55"/>
      <c r="AW2581" s="55"/>
    </row>
    <row r="2582" spans="27:49" x14ac:dyDescent="0.25">
      <c r="AA2582" s="55"/>
      <c r="AB2582" s="55"/>
      <c r="AC2582" s="55"/>
      <c r="AD2582" s="55"/>
      <c r="AE2582" s="55"/>
      <c r="AH2582" s="55"/>
      <c r="AI2582" s="55"/>
      <c r="AJ2582" s="55"/>
      <c r="AK2582" s="55"/>
      <c r="AL2582" s="55"/>
      <c r="AM2582" s="55"/>
      <c r="AN2582" s="55"/>
      <c r="AO2582" s="55"/>
      <c r="AP2582" s="55"/>
      <c r="AQ2582" s="55"/>
      <c r="AR2582" s="55"/>
      <c r="AS2582" s="55"/>
      <c r="AT2582" s="55"/>
      <c r="AU2582" s="55"/>
      <c r="AV2582" s="55"/>
      <c r="AW2582" s="55"/>
    </row>
    <row r="2583" spans="27:49" x14ac:dyDescent="0.25">
      <c r="AA2583" s="55"/>
      <c r="AB2583" s="55"/>
      <c r="AC2583" s="55"/>
      <c r="AD2583" s="55"/>
      <c r="AE2583" s="55"/>
      <c r="AH2583" s="55"/>
      <c r="AI2583" s="55"/>
      <c r="AJ2583" s="55"/>
      <c r="AK2583" s="55"/>
      <c r="AL2583" s="55"/>
      <c r="AM2583" s="55"/>
      <c r="AN2583" s="55"/>
      <c r="AO2583" s="55"/>
      <c r="AP2583" s="55"/>
      <c r="AQ2583" s="55"/>
      <c r="AR2583" s="55"/>
      <c r="AS2583" s="55"/>
      <c r="AT2583" s="55"/>
      <c r="AU2583" s="55"/>
      <c r="AV2583" s="55"/>
      <c r="AW2583" s="55"/>
    </row>
    <row r="2584" spans="27:49" x14ac:dyDescent="0.25">
      <c r="AA2584" s="55"/>
      <c r="AB2584" s="55"/>
      <c r="AC2584" s="55"/>
      <c r="AD2584" s="55"/>
      <c r="AE2584" s="55"/>
      <c r="AH2584" s="55"/>
      <c r="AI2584" s="55"/>
      <c r="AJ2584" s="55"/>
      <c r="AK2584" s="55"/>
      <c r="AL2584" s="55"/>
      <c r="AM2584" s="55"/>
      <c r="AN2584" s="55"/>
      <c r="AO2584" s="55"/>
      <c r="AP2584" s="55"/>
      <c r="AQ2584" s="55"/>
      <c r="AR2584" s="55"/>
      <c r="AS2584" s="55"/>
      <c r="AT2584" s="55"/>
      <c r="AU2584" s="55"/>
      <c r="AV2584" s="55"/>
      <c r="AW2584" s="55"/>
    </row>
    <row r="2585" spans="27:49" x14ac:dyDescent="0.25">
      <c r="AA2585" s="55"/>
      <c r="AB2585" s="55"/>
      <c r="AC2585" s="55"/>
      <c r="AD2585" s="55"/>
      <c r="AE2585" s="55"/>
      <c r="AH2585" s="55"/>
      <c r="AI2585" s="55"/>
      <c r="AJ2585" s="55"/>
      <c r="AK2585" s="55"/>
      <c r="AL2585" s="55"/>
      <c r="AM2585" s="55"/>
      <c r="AN2585" s="55"/>
      <c r="AO2585" s="55"/>
      <c r="AP2585" s="55"/>
      <c r="AQ2585" s="55"/>
      <c r="AR2585" s="55"/>
      <c r="AS2585" s="55"/>
      <c r="AT2585" s="55"/>
      <c r="AU2585" s="55"/>
      <c r="AV2585" s="55"/>
      <c r="AW2585" s="55"/>
    </row>
    <row r="2586" spans="27:49" x14ac:dyDescent="0.25">
      <c r="AA2586" s="55"/>
      <c r="AB2586" s="55"/>
      <c r="AC2586" s="55"/>
      <c r="AD2586" s="55"/>
      <c r="AE2586" s="55"/>
      <c r="AH2586" s="55"/>
      <c r="AI2586" s="55"/>
      <c r="AJ2586" s="55"/>
      <c r="AK2586" s="55"/>
      <c r="AL2586" s="55"/>
      <c r="AM2586" s="55"/>
      <c r="AN2586" s="55"/>
      <c r="AO2586" s="55"/>
      <c r="AP2586" s="55"/>
      <c r="AQ2586" s="55"/>
      <c r="AR2586" s="55"/>
      <c r="AS2586" s="55"/>
      <c r="AT2586" s="55"/>
      <c r="AU2586" s="55"/>
      <c r="AV2586" s="55"/>
      <c r="AW2586" s="55"/>
    </row>
    <row r="2587" spans="27:49" x14ac:dyDescent="0.25">
      <c r="AA2587" s="55"/>
      <c r="AB2587" s="55"/>
      <c r="AC2587" s="55"/>
      <c r="AD2587" s="55"/>
      <c r="AE2587" s="55"/>
      <c r="AH2587" s="55"/>
      <c r="AI2587" s="55"/>
      <c r="AJ2587" s="55"/>
      <c r="AK2587" s="55"/>
      <c r="AL2587" s="55"/>
      <c r="AM2587" s="55"/>
      <c r="AN2587" s="55"/>
      <c r="AO2587" s="55"/>
      <c r="AP2587" s="55"/>
      <c r="AQ2587" s="55"/>
      <c r="AR2587" s="55"/>
      <c r="AS2587" s="55"/>
      <c r="AT2587" s="55"/>
      <c r="AU2587" s="55"/>
      <c r="AV2587" s="55"/>
      <c r="AW2587" s="55"/>
    </row>
    <row r="2588" spans="27:49" x14ac:dyDescent="0.25">
      <c r="AA2588" s="55"/>
      <c r="AB2588" s="55"/>
      <c r="AC2588" s="55"/>
      <c r="AD2588" s="55"/>
      <c r="AE2588" s="55"/>
      <c r="AH2588" s="55"/>
      <c r="AI2588" s="55"/>
      <c r="AJ2588" s="55"/>
      <c r="AK2588" s="55"/>
      <c r="AL2588" s="55"/>
      <c r="AM2588" s="55"/>
      <c r="AN2588" s="55"/>
      <c r="AO2588" s="55"/>
      <c r="AP2588" s="55"/>
      <c r="AQ2588" s="55"/>
      <c r="AR2588" s="55"/>
      <c r="AS2588" s="55"/>
      <c r="AT2588" s="55"/>
      <c r="AU2588" s="55"/>
      <c r="AV2588" s="55"/>
      <c r="AW2588" s="55"/>
    </row>
    <row r="2589" spans="27:49" x14ac:dyDescent="0.25">
      <c r="AA2589" s="55"/>
      <c r="AB2589" s="55"/>
      <c r="AC2589" s="55"/>
      <c r="AD2589" s="55"/>
      <c r="AE2589" s="55"/>
      <c r="AH2589" s="55"/>
      <c r="AI2589" s="55"/>
      <c r="AJ2589" s="55"/>
      <c r="AK2589" s="55"/>
      <c r="AL2589" s="55"/>
      <c r="AM2589" s="55"/>
      <c r="AN2589" s="55"/>
      <c r="AO2589" s="55"/>
      <c r="AP2589" s="55"/>
      <c r="AQ2589" s="55"/>
      <c r="AR2589" s="55"/>
      <c r="AS2589" s="55"/>
      <c r="AT2589" s="55"/>
      <c r="AU2589" s="55"/>
      <c r="AV2589" s="55"/>
      <c r="AW2589" s="55"/>
    </row>
    <row r="2590" spans="27:49" x14ac:dyDescent="0.25">
      <c r="AA2590" s="55"/>
      <c r="AB2590" s="55"/>
      <c r="AC2590" s="55"/>
      <c r="AD2590" s="55"/>
      <c r="AE2590" s="55"/>
      <c r="AH2590" s="55"/>
      <c r="AI2590" s="55"/>
      <c r="AJ2590" s="55"/>
      <c r="AK2590" s="55"/>
      <c r="AL2590" s="55"/>
      <c r="AM2590" s="55"/>
      <c r="AN2590" s="55"/>
      <c r="AO2590" s="55"/>
      <c r="AP2590" s="55"/>
      <c r="AQ2590" s="55"/>
      <c r="AR2590" s="55"/>
      <c r="AS2590" s="55"/>
      <c r="AT2590" s="55"/>
      <c r="AU2590" s="55"/>
      <c r="AV2590" s="55"/>
      <c r="AW2590" s="55"/>
    </row>
    <row r="2591" spans="27:49" x14ac:dyDescent="0.25">
      <c r="AA2591" s="55"/>
      <c r="AB2591" s="55"/>
      <c r="AC2591" s="55"/>
      <c r="AD2591" s="55"/>
      <c r="AE2591" s="55"/>
      <c r="AH2591" s="55"/>
      <c r="AI2591" s="55"/>
      <c r="AJ2591" s="55"/>
      <c r="AK2591" s="55"/>
      <c r="AL2591" s="55"/>
      <c r="AM2591" s="55"/>
      <c r="AN2591" s="55"/>
      <c r="AO2591" s="55"/>
      <c r="AP2591" s="55"/>
      <c r="AQ2591" s="55"/>
      <c r="AR2591" s="55"/>
      <c r="AS2591" s="55"/>
      <c r="AT2591" s="55"/>
      <c r="AU2591" s="55"/>
      <c r="AV2591" s="55"/>
      <c r="AW2591" s="55"/>
    </row>
    <row r="2592" spans="27:49" x14ac:dyDescent="0.25">
      <c r="AA2592" s="55"/>
      <c r="AB2592" s="55"/>
      <c r="AC2592" s="55"/>
      <c r="AD2592" s="55"/>
      <c r="AE2592" s="55"/>
      <c r="AH2592" s="55"/>
      <c r="AI2592" s="55"/>
      <c r="AJ2592" s="55"/>
      <c r="AK2592" s="55"/>
      <c r="AL2592" s="55"/>
      <c r="AM2592" s="55"/>
      <c r="AN2592" s="55"/>
      <c r="AO2592" s="55"/>
      <c r="AP2592" s="55"/>
      <c r="AQ2592" s="55"/>
      <c r="AR2592" s="55"/>
      <c r="AS2592" s="55"/>
      <c r="AT2592" s="55"/>
      <c r="AU2592" s="55"/>
      <c r="AV2592" s="55"/>
      <c r="AW2592" s="55"/>
    </row>
    <row r="2593" spans="27:49" x14ac:dyDescent="0.25">
      <c r="AA2593" s="55"/>
      <c r="AB2593" s="55"/>
      <c r="AC2593" s="55"/>
      <c r="AD2593" s="55"/>
      <c r="AE2593" s="55"/>
      <c r="AH2593" s="55"/>
      <c r="AI2593" s="55"/>
      <c r="AJ2593" s="55"/>
      <c r="AK2593" s="55"/>
      <c r="AL2593" s="55"/>
      <c r="AM2593" s="55"/>
      <c r="AN2593" s="55"/>
      <c r="AO2593" s="55"/>
      <c r="AP2593" s="55"/>
      <c r="AQ2593" s="55"/>
      <c r="AR2593" s="55"/>
      <c r="AS2593" s="55"/>
      <c r="AT2593" s="55"/>
      <c r="AU2593" s="55"/>
      <c r="AV2593" s="55"/>
      <c r="AW2593" s="55"/>
    </row>
    <row r="2594" spans="27:49" x14ac:dyDescent="0.25">
      <c r="AA2594" s="55"/>
      <c r="AB2594" s="55"/>
      <c r="AC2594" s="55"/>
      <c r="AD2594" s="55"/>
      <c r="AE2594" s="55"/>
      <c r="AH2594" s="55"/>
      <c r="AI2594" s="55"/>
      <c r="AJ2594" s="55"/>
      <c r="AK2594" s="55"/>
      <c r="AL2594" s="55"/>
      <c r="AM2594" s="55"/>
      <c r="AN2594" s="55"/>
      <c r="AO2594" s="55"/>
      <c r="AP2594" s="55"/>
      <c r="AQ2594" s="55"/>
      <c r="AR2594" s="55"/>
      <c r="AS2594" s="55"/>
      <c r="AT2594" s="55"/>
      <c r="AU2594" s="55"/>
      <c r="AV2594" s="55"/>
      <c r="AW2594" s="55"/>
    </row>
    <row r="2595" spans="27:49" x14ac:dyDescent="0.25">
      <c r="AA2595" s="55"/>
      <c r="AB2595" s="55"/>
      <c r="AC2595" s="55"/>
      <c r="AD2595" s="55"/>
      <c r="AE2595" s="55"/>
      <c r="AH2595" s="55"/>
      <c r="AI2595" s="55"/>
      <c r="AJ2595" s="55"/>
      <c r="AK2595" s="55"/>
      <c r="AL2595" s="55"/>
      <c r="AM2595" s="55"/>
      <c r="AN2595" s="55"/>
      <c r="AO2595" s="55"/>
      <c r="AP2595" s="55"/>
      <c r="AQ2595" s="55"/>
      <c r="AR2595" s="55"/>
      <c r="AS2595" s="55"/>
      <c r="AT2595" s="55"/>
      <c r="AU2595" s="55"/>
      <c r="AV2595" s="55"/>
      <c r="AW2595" s="55"/>
    </row>
    <row r="2596" spans="27:49" x14ac:dyDescent="0.25">
      <c r="AA2596" s="55"/>
      <c r="AB2596" s="55"/>
      <c r="AC2596" s="55"/>
      <c r="AD2596" s="55"/>
      <c r="AE2596" s="55"/>
      <c r="AH2596" s="55"/>
      <c r="AI2596" s="55"/>
      <c r="AJ2596" s="55"/>
      <c r="AK2596" s="55"/>
      <c r="AL2596" s="55"/>
      <c r="AM2596" s="55"/>
      <c r="AN2596" s="55"/>
      <c r="AO2596" s="55"/>
      <c r="AP2596" s="55"/>
      <c r="AQ2596" s="55"/>
      <c r="AR2596" s="55"/>
      <c r="AS2596" s="55"/>
      <c r="AT2596" s="55"/>
      <c r="AU2596" s="55"/>
      <c r="AV2596" s="55"/>
      <c r="AW2596" s="55"/>
    </row>
    <row r="2597" spans="27:49" x14ac:dyDescent="0.25">
      <c r="AA2597" s="55"/>
      <c r="AB2597" s="55"/>
      <c r="AC2597" s="55"/>
      <c r="AD2597" s="55"/>
      <c r="AE2597" s="55"/>
      <c r="AH2597" s="55"/>
      <c r="AI2597" s="55"/>
      <c r="AJ2597" s="55"/>
      <c r="AK2597" s="55"/>
      <c r="AL2597" s="55"/>
      <c r="AM2597" s="55"/>
      <c r="AN2597" s="55"/>
      <c r="AO2597" s="55"/>
      <c r="AP2597" s="55"/>
      <c r="AQ2597" s="55"/>
      <c r="AR2597" s="55"/>
      <c r="AS2597" s="55"/>
      <c r="AT2597" s="55"/>
      <c r="AU2597" s="55"/>
      <c r="AV2597" s="55"/>
      <c r="AW2597" s="55"/>
    </row>
    <row r="2598" spans="27:49" x14ac:dyDescent="0.25">
      <c r="AA2598" s="55"/>
      <c r="AB2598" s="55"/>
      <c r="AC2598" s="55"/>
      <c r="AD2598" s="55"/>
      <c r="AE2598" s="55"/>
      <c r="AH2598" s="55"/>
      <c r="AI2598" s="55"/>
      <c r="AJ2598" s="55"/>
      <c r="AK2598" s="55"/>
      <c r="AL2598" s="55"/>
      <c r="AM2598" s="55"/>
      <c r="AN2598" s="55"/>
      <c r="AO2598" s="55"/>
      <c r="AP2598" s="55"/>
      <c r="AQ2598" s="55"/>
      <c r="AR2598" s="55"/>
      <c r="AS2598" s="55"/>
      <c r="AT2598" s="55"/>
      <c r="AU2598" s="55"/>
      <c r="AV2598" s="55"/>
      <c r="AW2598" s="55"/>
    </row>
    <row r="2599" spans="27:49" x14ac:dyDescent="0.25">
      <c r="AA2599" s="55"/>
      <c r="AB2599" s="55"/>
      <c r="AC2599" s="55"/>
      <c r="AD2599" s="55"/>
      <c r="AE2599" s="55"/>
      <c r="AH2599" s="55"/>
      <c r="AI2599" s="55"/>
      <c r="AJ2599" s="55"/>
      <c r="AK2599" s="55"/>
      <c r="AL2599" s="55"/>
      <c r="AM2599" s="55"/>
      <c r="AN2599" s="55"/>
      <c r="AO2599" s="55"/>
      <c r="AP2599" s="55"/>
      <c r="AQ2599" s="55"/>
      <c r="AR2599" s="55"/>
      <c r="AS2599" s="55"/>
      <c r="AT2599" s="55"/>
      <c r="AU2599" s="55"/>
      <c r="AV2599" s="55"/>
      <c r="AW2599" s="55"/>
    </row>
    <row r="2600" spans="27:49" x14ac:dyDescent="0.25">
      <c r="AA2600" s="55"/>
      <c r="AB2600" s="55"/>
      <c r="AC2600" s="55"/>
      <c r="AD2600" s="55"/>
      <c r="AE2600" s="55"/>
      <c r="AH2600" s="55"/>
      <c r="AI2600" s="55"/>
      <c r="AJ2600" s="55"/>
      <c r="AK2600" s="55"/>
      <c r="AL2600" s="55"/>
      <c r="AM2600" s="55"/>
      <c r="AN2600" s="55"/>
      <c r="AO2600" s="55"/>
      <c r="AP2600" s="55"/>
      <c r="AQ2600" s="55"/>
      <c r="AR2600" s="55"/>
      <c r="AS2600" s="55"/>
      <c r="AT2600" s="55"/>
      <c r="AU2600" s="55"/>
      <c r="AV2600" s="55"/>
      <c r="AW2600" s="55"/>
    </row>
    <row r="2601" spans="27:49" x14ac:dyDescent="0.25">
      <c r="AA2601" s="55"/>
      <c r="AB2601" s="55"/>
      <c r="AC2601" s="55"/>
      <c r="AD2601" s="55"/>
      <c r="AE2601" s="55"/>
      <c r="AH2601" s="55"/>
      <c r="AI2601" s="55"/>
      <c r="AJ2601" s="55"/>
      <c r="AK2601" s="55"/>
      <c r="AL2601" s="55"/>
      <c r="AM2601" s="55"/>
      <c r="AN2601" s="55"/>
      <c r="AO2601" s="55"/>
      <c r="AP2601" s="55"/>
      <c r="AQ2601" s="55"/>
      <c r="AR2601" s="55"/>
      <c r="AS2601" s="55"/>
      <c r="AT2601" s="55"/>
      <c r="AU2601" s="55"/>
      <c r="AV2601" s="55"/>
      <c r="AW2601" s="55"/>
    </row>
    <row r="2602" spans="27:49" x14ac:dyDescent="0.25">
      <c r="AA2602" s="55"/>
      <c r="AB2602" s="55"/>
      <c r="AC2602" s="55"/>
      <c r="AD2602" s="55"/>
      <c r="AE2602" s="55"/>
      <c r="AH2602" s="55"/>
      <c r="AI2602" s="55"/>
      <c r="AJ2602" s="55"/>
      <c r="AK2602" s="55"/>
      <c r="AL2602" s="55"/>
      <c r="AM2602" s="55"/>
      <c r="AN2602" s="55"/>
      <c r="AO2602" s="55"/>
      <c r="AP2602" s="55"/>
      <c r="AQ2602" s="55"/>
      <c r="AR2602" s="55"/>
      <c r="AS2602" s="55"/>
      <c r="AT2602" s="55"/>
      <c r="AU2602" s="55"/>
      <c r="AV2602" s="55"/>
      <c r="AW2602" s="55"/>
    </row>
    <row r="2603" spans="27:49" x14ac:dyDescent="0.25">
      <c r="AA2603" s="55"/>
      <c r="AB2603" s="55"/>
      <c r="AC2603" s="55"/>
      <c r="AD2603" s="55"/>
      <c r="AE2603" s="55"/>
      <c r="AH2603" s="55"/>
      <c r="AI2603" s="55"/>
      <c r="AJ2603" s="55"/>
      <c r="AK2603" s="55"/>
      <c r="AL2603" s="55"/>
      <c r="AM2603" s="55"/>
      <c r="AN2603" s="55"/>
      <c r="AO2603" s="55"/>
      <c r="AP2603" s="55"/>
      <c r="AQ2603" s="55"/>
      <c r="AR2603" s="55"/>
      <c r="AS2603" s="55"/>
      <c r="AT2603" s="55"/>
      <c r="AU2603" s="55"/>
      <c r="AV2603" s="55"/>
      <c r="AW2603" s="55"/>
    </row>
    <row r="2604" spans="27:49" x14ac:dyDescent="0.25">
      <c r="AA2604" s="55"/>
      <c r="AB2604" s="55"/>
      <c r="AC2604" s="55"/>
      <c r="AD2604" s="55"/>
      <c r="AE2604" s="55"/>
      <c r="AH2604" s="55"/>
      <c r="AI2604" s="55"/>
      <c r="AJ2604" s="55"/>
      <c r="AK2604" s="55"/>
      <c r="AL2604" s="55"/>
      <c r="AM2604" s="55"/>
      <c r="AN2604" s="55"/>
      <c r="AO2604" s="55"/>
      <c r="AP2604" s="55"/>
      <c r="AQ2604" s="55"/>
      <c r="AR2604" s="55"/>
      <c r="AS2604" s="55"/>
      <c r="AT2604" s="55"/>
      <c r="AU2604" s="55"/>
      <c r="AV2604" s="55"/>
      <c r="AW2604" s="55"/>
    </row>
    <row r="2605" spans="27:49" x14ac:dyDescent="0.25">
      <c r="AA2605" s="55"/>
      <c r="AB2605" s="55"/>
      <c r="AC2605" s="55"/>
      <c r="AD2605" s="55"/>
      <c r="AE2605" s="55"/>
      <c r="AH2605" s="55"/>
      <c r="AI2605" s="55"/>
      <c r="AJ2605" s="55"/>
      <c r="AK2605" s="55"/>
      <c r="AL2605" s="55"/>
      <c r="AM2605" s="55"/>
      <c r="AN2605" s="55"/>
      <c r="AO2605" s="55"/>
      <c r="AP2605" s="55"/>
      <c r="AQ2605" s="55"/>
      <c r="AR2605" s="55"/>
      <c r="AS2605" s="55"/>
      <c r="AT2605" s="55"/>
      <c r="AU2605" s="55"/>
      <c r="AV2605" s="55"/>
      <c r="AW2605" s="55"/>
    </row>
    <row r="2606" spans="27:49" x14ac:dyDescent="0.25">
      <c r="AA2606" s="55"/>
      <c r="AB2606" s="55"/>
      <c r="AC2606" s="55"/>
      <c r="AD2606" s="55"/>
      <c r="AE2606" s="55"/>
      <c r="AH2606" s="55"/>
      <c r="AI2606" s="55"/>
      <c r="AJ2606" s="55"/>
      <c r="AK2606" s="55"/>
      <c r="AL2606" s="55"/>
      <c r="AM2606" s="55"/>
      <c r="AN2606" s="55"/>
      <c r="AO2606" s="55"/>
      <c r="AP2606" s="55"/>
      <c r="AQ2606" s="55"/>
      <c r="AR2606" s="55"/>
      <c r="AS2606" s="55"/>
      <c r="AT2606" s="55"/>
      <c r="AU2606" s="55"/>
      <c r="AV2606" s="55"/>
      <c r="AW2606" s="55"/>
    </row>
    <row r="2607" spans="27:49" x14ac:dyDescent="0.25">
      <c r="AA2607" s="55"/>
      <c r="AB2607" s="55"/>
      <c r="AC2607" s="55"/>
      <c r="AD2607" s="55"/>
      <c r="AE2607" s="55"/>
      <c r="AH2607" s="55"/>
      <c r="AI2607" s="55"/>
      <c r="AJ2607" s="55"/>
      <c r="AK2607" s="55"/>
      <c r="AL2607" s="55"/>
      <c r="AM2607" s="55"/>
      <c r="AN2607" s="55"/>
      <c r="AO2607" s="55"/>
      <c r="AP2607" s="55"/>
      <c r="AQ2607" s="55"/>
      <c r="AR2607" s="55"/>
      <c r="AS2607" s="55"/>
      <c r="AT2607" s="55"/>
      <c r="AU2607" s="55"/>
      <c r="AV2607" s="55"/>
      <c r="AW2607" s="55"/>
    </row>
    <row r="2608" spans="27:49" x14ac:dyDescent="0.25">
      <c r="AA2608" s="55"/>
      <c r="AB2608" s="55"/>
      <c r="AC2608" s="55"/>
      <c r="AD2608" s="55"/>
      <c r="AE2608" s="55"/>
      <c r="AH2608" s="55"/>
      <c r="AI2608" s="55"/>
      <c r="AJ2608" s="55"/>
      <c r="AK2608" s="55"/>
      <c r="AL2608" s="55"/>
      <c r="AM2608" s="55"/>
      <c r="AN2608" s="55"/>
      <c r="AO2608" s="55"/>
      <c r="AP2608" s="55"/>
      <c r="AQ2608" s="55"/>
      <c r="AR2608" s="55"/>
      <c r="AS2608" s="55"/>
      <c r="AT2608" s="55"/>
      <c r="AU2608" s="55"/>
      <c r="AV2608" s="55"/>
      <c r="AW2608" s="55"/>
    </row>
    <row r="2609" spans="27:49" x14ac:dyDescent="0.25">
      <c r="AA2609" s="55"/>
      <c r="AB2609" s="55"/>
      <c r="AC2609" s="55"/>
      <c r="AD2609" s="55"/>
      <c r="AE2609" s="55"/>
      <c r="AH2609" s="55"/>
      <c r="AI2609" s="55"/>
      <c r="AJ2609" s="55"/>
      <c r="AK2609" s="55"/>
      <c r="AL2609" s="55"/>
      <c r="AM2609" s="55"/>
      <c r="AN2609" s="55"/>
      <c r="AO2609" s="55"/>
      <c r="AP2609" s="55"/>
      <c r="AQ2609" s="55"/>
      <c r="AR2609" s="55"/>
      <c r="AS2609" s="55"/>
      <c r="AT2609" s="55"/>
      <c r="AU2609" s="55"/>
      <c r="AV2609" s="55"/>
      <c r="AW2609" s="55"/>
    </row>
    <row r="2610" spans="27:49" x14ac:dyDescent="0.25">
      <c r="AA2610" s="55"/>
      <c r="AB2610" s="55"/>
      <c r="AC2610" s="55"/>
      <c r="AD2610" s="55"/>
      <c r="AE2610" s="55"/>
      <c r="AH2610" s="55"/>
      <c r="AI2610" s="55"/>
      <c r="AJ2610" s="55"/>
      <c r="AK2610" s="55"/>
      <c r="AL2610" s="55"/>
      <c r="AM2610" s="55"/>
      <c r="AN2610" s="55"/>
      <c r="AO2610" s="55"/>
      <c r="AP2610" s="55"/>
      <c r="AQ2610" s="55"/>
      <c r="AR2610" s="55"/>
      <c r="AS2610" s="55"/>
      <c r="AT2610" s="55"/>
      <c r="AU2610" s="55"/>
      <c r="AV2610" s="55"/>
      <c r="AW2610" s="55"/>
    </row>
    <row r="2611" spans="27:49" x14ac:dyDescent="0.25">
      <c r="AA2611" s="55"/>
      <c r="AB2611" s="55"/>
      <c r="AC2611" s="55"/>
      <c r="AD2611" s="55"/>
      <c r="AE2611" s="55"/>
      <c r="AH2611" s="55"/>
      <c r="AI2611" s="55"/>
      <c r="AJ2611" s="55"/>
      <c r="AK2611" s="55"/>
      <c r="AL2611" s="55"/>
      <c r="AM2611" s="55"/>
      <c r="AN2611" s="55"/>
      <c r="AO2611" s="55"/>
      <c r="AP2611" s="55"/>
      <c r="AQ2611" s="55"/>
      <c r="AR2611" s="55"/>
      <c r="AS2611" s="55"/>
      <c r="AT2611" s="55"/>
      <c r="AU2611" s="55"/>
      <c r="AV2611" s="55"/>
      <c r="AW2611" s="55"/>
    </row>
    <row r="2612" spans="27:49" x14ac:dyDescent="0.25">
      <c r="AA2612" s="55"/>
      <c r="AB2612" s="55"/>
      <c r="AC2612" s="55"/>
      <c r="AD2612" s="55"/>
      <c r="AE2612" s="55"/>
      <c r="AH2612" s="55"/>
      <c r="AI2612" s="55"/>
      <c r="AJ2612" s="55"/>
      <c r="AK2612" s="55"/>
      <c r="AL2612" s="55"/>
      <c r="AM2612" s="55"/>
      <c r="AN2612" s="55"/>
      <c r="AO2612" s="55"/>
      <c r="AP2612" s="55"/>
      <c r="AQ2612" s="55"/>
      <c r="AR2612" s="55"/>
      <c r="AS2612" s="55"/>
      <c r="AT2612" s="55"/>
      <c r="AU2612" s="55"/>
      <c r="AV2612" s="55"/>
      <c r="AW2612" s="55"/>
    </row>
    <row r="2613" spans="27:49" x14ac:dyDescent="0.25">
      <c r="AA2613" s="55"/>
      <c r="AB2613" s="55"/>
      <c r="AC2613" s="55"/>
      <c r="AD2613" s="55"/>
      <c r="AE2613" s="55"/>
      <c r="AH2613" s="55"/>
      <c r="AI2613" s="55"/>
      <c r="AJ2613" s="55"/>
      <c r="AK2613" s="55"/>
      <c r="AL2613" s="55"/>
      <c r="AM2613" s="55"/>
      <c r="AN2613" s="55"/>
      <c r="AO2613" s="55"/>
      <c r="AP2613" s="55"/>
      <c r="AQ2613" s="55"/>
      <c r="AR2613" s="55"/>
      <c r="AS2613" s="55"/>
      <c r="AT2613" s="55"/>
      <c r="AU2613" s="55"/>
      <c r="AV2613" s="55"/>
      <c r="AW2613" s="55"/>
    </row>
    <row r="2614" spans="27:49" x14ac:dyDescent="0.25">
      <c r="AA2614" s="55"/>
      <c r="AB2614" s="55"/>
      <c r="AC2614" s="55"/>
      <c r="AD2614" s="55"/>
      <c r="AE2614" s="55"/>
      <c r="AH2614" s="55"/>
      <c r="AI2614" s="55"/>
      <c r="AJ2614" s="55"/>
      <c r="AK2614" s="55"/>
      <c r="AL2614" s="55"/>
      <c r="AM2614" s="55"/>
      <c r="AN2614" s="55"/>
      <c r="AO2614" s="55"/>
      <c r="AP2614" s="55"/>
      <c r="AQ2614" s="55"/>
      <c r="AR2614" s="55"/>
      <c r="AS2614" s="55"/>
      <c r="AT2614" s="55"/>
      <c r="AU2614" s="55"/>
      <c r="AV2614" s="55"/>
      <c r="AW2614" s="55"/>
    </row>
    <row r="2615" spans="27:49" x14ac:dyDescent="0.25">
      <c r="AA2615" s="55"/>
      <c r="AB2615" s="55"/>
      <c r="AC2615" s="55"/>
      <c r="AD2615" s="55"/>
      <c r="AE2615" s="55"/>
      <c r="AH2615" s="55"/>
      <c r="AI2615" s="55"/>
      <c r="AJ2615" s="55"/>
      <c r="AK2615" s="55"/>
      <c r="AL2615" s="55"/>
      <c r="AM2615" s="55"/>
      <c r="AN2615" s="55"/>
      <c r="AO2615" s="55"/>
      <c r="AP2615" s="55"/>
      <c r="AQ2615" s="55"/>
      <c r="AR2615" s="55"/>
      <c r="AS2615" s="55"/>
      <c r="AT2615" s="55"/>
      <c r="AU2615" s="55"/>
      <c r="AV2615" s="55"/>
      <c r="AW2615" s="55"/>
    </row>
    <row r="2616" spans="27:49" x14ac:dyDescent="0.25">
      <c r="AA2616" s="55"/>
      <c r="AB2616" s="55"/>
      <c r="AC2616" s="55"/>
      <c r="AD2616" s="55"/>
      <c r="AE2616" s="55"/>
      <c r="AH2616" s="55"/>
      <c r="AI2616" s="55"/>
      <c r="AJ2616" s="55"/>
      <c r="AK2616" s="55"/>
      <c r="AL2616" s="55"/>
      <c r="AM2616" s="55"/>
      <c r="AN2616" s="55"/>
      <c r="AO2616" s="55"/>
      <c r="AP2616" s="55"/>
      <c r="AQ2616" s="55"/>
      <c r="AR2616" s="55"/>
      <c r="AS2616" s="55"/>
      <c r="AT2616" s="55"/>
      <c r="AU2616" s="55"/>
      <c r="AV2616" s="55"/>
      <c r="AW2616" s="55"/>
    </row>
    <row r="2617" spans="27:49" x14ac:dyDescent="0.25">
      <c r="AA2617" s="55"/>
      <c r="AB2617" s="55"/>
      <c r="AC2617" s="55"/>
      <c r="AD2617" s="55"/>
      <c r="AE2617" s="55"/>
      <c r="AH2617" s="55"/>
      <c r="AI2617" s="55"/>
      <c r="AJ2617" s="55"/>
      <c r="AK2617" s="55"/>
      <c r="AL2617" s="55"/>
      <c r="AM2617" s="55"/>
      <c r="AN2617" s="55"/>
      <c r="AO2617" s="55"/>
      <c r="AP2617" s="55"/>
      <c r="AQ2617" s="55"/>
      <c r="AR2617" s="55"/>
      <c r="AS2617" s="55"/>
      <c r="AT2617" s="55"/>
      <c r="AU2617" s="55"/>
      <c r="AV2617" s="55"/>
      <c r="AW2617" s="55"/>
    </row>
    <row r="2618" spans="27:49" x14ac:dyDescent="0.25">
      <c r="AA2618" s="55"/>
      <c r="AB2618" s="55"/>
      <c r="AC2618" s="55"/>
      <c r="AD2618" s="55"/>
      <c r="AE2618" s="55"/>
      <c r="AH2618" s="55"/>
      <c r="AI2618" s="55"/>
      <c r="AJ2618" s="55"/>
      <c r="AK2618" s="55"/>
      <c r="AL2618" s="55"/>
      <c r="AM2618" s="55"/>
      <c r="AN2618" s="55"/>
      <c r="AO2618" s="55"/>
      <c r="AP2618" s="55"/>
      <c r="AQ2618" s="55"/>
      <c r="AR2618" s="55"/>
      <c r="AS2618" s="55"/>
      <c r="AT2618" s="55"/>
      <c r="AU2618" s="55"/>
      <c r="AV2618" s="55"/>
      <c r="AW2618" s="55"/>
    </row>
    <row r="2619" spans="27:49" x14ac:dyDescent="0.25">
      <c r="AA2619" s="55"/>
      <c r="AB2619" s="55"/>
      <c r="AC2619" s="55"/>
      <c r="AD2619" s="55"/>
      <c r="AE2619" s="55"/>
      <c r="AH2619" s="55"/>
      <c r="AI2619" s="55"/>
      <c r="AJ2619" s="55"/>
      <c r="AK2619" s="55"/>
      <c r="AL2619" s="55"/>
      <c r="AM2619" s="55"/>
      <c r="AN2619" s="55"/>
      <c r="AO2619" s="55"/>
      <c r="AP2619" s="55"/>
      <c r="AQ2619" s="55"/>
      <c r="AR2619" s="55"/>
      <c r="AS2619" s="55"/>
      <c r="AT2619" s="55"/>
      <c r="AU2619" s="55"/>
      <c r="AV2619" s="55"/>
      <c r="AW2619" s="55"/>
    </row>
    <row r="2620" spans="27:49" x14ac:dyDescent="0.25">
      <c r="AA2620" s="55"/>
      <c r="AB2620" s="55"/>
      <c r="AC2620" s="55"/>
      <c r="AD2620" s="55"/>
      <c r="AE2620" s="55"/>
      <c r="AH2620" s="55"/>
      <c r="AI2620" s="55"/>
      <c r="AJ2620" s="55"/>
      <c r="AK2620" s="55"/>
      <c r="AL2620" s="55"/>
      <c r="AM2620" s="55"/>
      <c r="AN2620" s="55"/>
      <c r="AO2620" s="55"/>
      <c r="AP2620" s="55"/>
      <c r="AQ2620" s="55"/>
      <c r="AR2620" s="55"/>
      <c r="AS2620" s="55"/>
      <c r="AT2620" s="55"/>
      <c r="AU2620" s="55"/>
      <c r="AV2620" s="55"/>
      <c r="AW2620" s="55"/>
    </row>
    <row r="2621" spans="27:49" x14ac:dyDescent="0.25">
      <c r="AA2621" s="55"/>
      <c r="AB2621" s="55"/>
      <c r="AC2621" s="55"/>
      <c r="AD2621" s="55"/>
      <c r="AE2621" s="55"/>
      <c r="AH2621" s="55"/>
      <c r="AI2621" s="55"/>
      <c r="AJ2621" s="55"/>
      <c r="AK2621" s="55"/>
      <c r="AL2621" s="55"/>
      <c r="AM2621" s="55"/>
      <c r="AN2621" s="55"/>
      <c r="AO2621" s="55"/>
      <c r="AP2621" s="55"/>
      <c r="AQ2621" s="55"/>
      <c r="AR2621" s="55"/>
      <c r="AS2621" s="55"/>
      <c r="AT2621" s="55"/>
      <c r="AU2621" s="55"/>
      <c r="AV2621" s="55"/>
      <c r="AW2621" s="55"/>
    </row>
    <row r="2622" spans="27:49" x14ac:dyDescent="0.25">
      <c r="AA2622" s="55"/>
      <c r="AB2622" s="55"/>
      <c r="AC2622" s="55"/>
      <c r="AD2622" s="55"/>
      <c r="AE2622" s="55"/>
      <c r="AH2622" s="55"/>
      <c r="AI2622" s="55"/>
      <c r="AJ2622" s="55"/>
      <c r="AK2622" s="55"/>
      <c r="AL2622" s="55"/>
      <c r="AM2622" s="55"/>
      <c r="AN2622" s="55"/>
      <c r="AO2622" s="55"/>
      <c r="AP2622" s="55"/>
      <c r="AQ2622" s="55"/>
      <c r="AR2622" s="55"/>
      <c r="AS2622" s="55"/>
      <c r="AT2622" s="55"/>
      <c r="AU2622" s="55"/>
      <c r="AV2622" s="55"/>
      <c r="AW2622" s="55"/>
    </row>
    <row r="2623" spans="27:49" x14ac:dyDescent="0.25">
      <c r="AA2623" s="55"/>
      <c r="AB2623" s="55"/>
      <c r="AC2623" s="55"/>
      <c r="AD2623" s="55"/>
      <c r="AE2623" s="55"/>
      <c r="AH2623" s="55"/>
      <c r="AI2623" s="55"/>
      <c r="AJ2623" s="55"/>
      <c r="AK2623" s="55"/>
      <c r="AL2623" s="55"/>
      <c r="AM2623" s="55"/>
      <c r="AN2623" s="55"/>
      <c r="AO2623" s="55"/>
      <c r="AP2623" s="55"/>
      <c r="AQ2623" s="55"/>
      <c r="AR2623" s="55"/>
      <c r="AS2623" s="55"/>
      <c r="AT2623" s="55"/>
      <c r="AU2623" s="55"/>
      <c r="AV2623" s="55"/>
      <c r="AW2623" s="55"/>
    </row>
    <row r="2624" spans="27:49" x14ac:dyDescent="0.25">
      <c r="AA2624" s="55"/>
      <c r="AB2624" s="55"/>
      <c r="AC2624" s="55"/>
      <c r="AD2624" s="55"/>
      <c r="AE2624" s="55"/>
      <c r="AH2624" s="55"/>
      <c r="AI2624" s="55"/>
      <c r="AJ2624" s="55"/>
      <c r="AK2624" s="55"/>
      <c r="AL2624" s="55"/>
      <c r="AM2624" s="55"/>
      <c r="AN2624" s="55"/>
      <c r="AO2624" s="55"/>
      <c r="AP2624" s="55"/>
      <c r="AQ2624" s="55"/>
      <c r="AR2624" s="55"/>
      <c r="AS2624" s="55"/>
      <c r="AT2624" s="55"/>
      <c r="AU2624" s="55"/>
      <c r="AV2624" s="55"/>
      <c r="AW2624" s="55"/>
    </row>
    <row r="2625" spans="27:49" x14ac:dyDescent="0.25">
      <c r="AA2625" s="55"/>
      <c r="AB2625" s="55"/>
      <c r="AC2625" s="55"/>
      <c r="AD2625" s="55"/>
      <c r="AE2625" s="55"/>
      <c r="AH2625" s="55"/>
      <c r="AI2625" s="55"/>
      <c r="AJ2625" s="55"/>
      <c r="AK2625" s="55"/>
      <c r="AL2625" s="55"/>
      <c r="AM2625" s="55"/>
      <c r="AN2625" s="55"/>
      <c r="AO2625" s="55"/>
      <c r="AP2625" s="55"/>
      <c r="AQ2625" s="55"/>
      <c r="AR2625" s="55"/>
      <c r="AS2625" s="55"/>
      <c r="AT2625" s="55"/>
      <c r="AU2625" s="55"/>
      <c r="AV2625" s="55"/>
      <c r="AW2625" s="55"/>
    </row>
    <row r="2626" spans="27:49" x14ac:dyDescent="0.25">
      <c r="AA2626" s="55"/>
      <c r="AB2626" s="55"/>
      <c r="AC2626" s="55"/>
      <c r="AD2626" s="55"/>
      <c r="AE2626" s="55"/>
      <c r="AH2626" s="55"/>
      <c r="AI2626" s="55"/>
      <c r="AJ2626" s="55"/>
      <c r="AK2626" s="55"/>
      <c r="AL2626" s="55"/>
      <c r="AM2626" s="55"/>
      <c r="AN2626" s="55"/>
      <c r="AO2626" s="55"/>
      <c r="AP2626" s="55"/>
      <c r="AQ2626" s="55"/>
      <c r="AR2626" s="55"/>
      <c r="AS2626" s="55"/>
      <c r="AT2626" s="55"/>
      <c r="AU2626" s="55"/>
      <c r="AV2626" s="55"/>
      <c r="AW2626" s="55"/>
    </row>
    <row r="2627" spans="27:49" x14ac:dyDescent="0.25">
      <c r="AA2627" s="55"/>
      <c r="AB2627" s="55"/>
      <c r="AC2627" s="55"/>
      <c r="AD2627" s="55"/>
      <c r="AE2627" s="55"/>
      <c r="AH2627" s="55"/>
      <c r="AI2627" s="55"/>
      <c r="AJ2627" s="55"/>
      <c r="AK2627" s="55"/>
      <c r="AL2627" s="55"/>
      <c r="AM2627" s="55"/>
      <c r="AN2627" s="55"/>
      <c r="AO2627" s="55"/>
      <c r="AP2627" s="55"/>
      <c r="AQ2627" s="55"/>
      <c r="AR2627" s="55"/>
      <c r="AS2627" s="55"/>
      <c r="AT2627" s="55"/>
      <c r="AU2627" s="55"/>
      <c r="AV2627" s="55"/>
      <c r="AW2627" s="55"/>
    </row>
    <row r="2628" spans="27:49" x14ac:dyDescent="0.25">
      <c r="AA2628" s="55"/>
      <c r="AB2628" s="55"/>
      <c r="AC2628" s="55"/>
      <c r="AD2628" s="55"/>
      <c r="AE2628" s="55"/>
      <c r="AH2628" s="55"/>
      <c r="AI2628" s="55"/>
      <c r="AJ2628" s="55"/>
      <c r="AK2628" s="55"/>
      <c r="AL2628" s="55"/>
      <c r="AM2628" s="55"/>
      <c r="AN2628" s="55"/>
      <c r="AO2628" s="55"/>
      <c r="AP2628" s="55"/>
      <c r="AQ2628" s="55"/>
      <c r="AR2628" s="55"/>
      <c r="AS2628" s="55"/>
      <c r="AT2628" s="55"/>
      <c r="AU2628" s="55"/>
      <c r="AV2628" s="55"/>
      <c r="AW2628" s="55"/>
    </row>
    <row r="2629" spans="27:49" x14ac:dyDescent="0.25">
      <c r="AA2629" s="55"/>
      <c r="AB2629" s="55"/>
      <c r="AC2629" s="55"/>
      <c r="AD2629" s="55"/>
      <c r="AE2629" s="55"/>
      <c r="AH2629" s="55"/>
      <c r="AI2629" s="55"/>
      <c r="AJ2629" s="55"/>
      <c r="AK2629" s="55"/>
      <c r="AL2629" s="55"/>
      <c r="AM2629" s="55"/>
      <c r="AN2629" s="55"/>
      <c r="AO2629" s="55"/>
      <c r="AP2629" s="55"/>
      <c r="AQ2629" s="55"/>
      <c r="AR2629" s="55"/>
      <c r="AS2629" s="55"/>
      <c r="AT2629" s="55"/>
      <c r="AU2629" s="55"/>
      <c r="AV2629" s="55"/>
      <c r="AW2629" s="55"/>
    </row>
    <row r="2630" spans="27:49" x14ac:dyDescent="0.25">
      <c r="AA2630" s="55"/>
      <c r="AB2630" s="55"/>
      <c r="AC2630" s="55"/>
      <c r="AD2630" s="55"/>
      <c r="AE2630" s="55"/>
      <c r="AH2630" s="55"/>
      <c r="AI2630" s="55"/>
      <c r="AJ2630" s="55"/>
      <c r="AK2630" s="55"/>
      <c r="AL2630" s="55"/>
      <c r="AM2630" s="55"/>
      <c r="AN2630" s="55"/>
      <c r="AO2630" s="55"/>
      <c r="AP2630" s="55"/>
      <c r="AQ2630" s="55"/>
      <c r="AR2630" s="55"/>
      <c r="AS2630" s="55"/>
      <c r="AT2630" s="55"/>
      <c r="AU2630" s="55"/>
      <c r="AV2630" s="55"/>
      <c r="AW2630" s="55"/>
    </row>
    <row r="2631" spans="27:49" x14ac:dyDescent="0.25">
      <c r="AA2631" s="55"/>
      <c r="AB2631" s="55"/>
      <c r="AC2631" s="55"/>
      <c r="AD2631" s="55"/>
      <c r="AE2631" s="55"/>
      <c r="AH2631" s="55"/>
      <c r="AI2631" s="55"/>
      <c r="AJ2631" s="55"/>
      <c r="AK2631" s="55"/>
      <c r="AL2631" s="55"/>
      <c r="AM2631" s="55"/>
      <c r="AN2631" s="55"/>
      <c r="AO2631" s="55"/>
      <c r="AP2631" s="55"/>
      <c r="AQ2631" s="55"/>
      <c r="AR2631" s="55"/>
      <c r="AS2631" s="55"/>
      <c r="AT2631" s="55"/>
      <c r="AU2631" s="55"/>
      <c r="AV2631" s="55"/>
      <c r="AW2631" s="55"/>
    </row>
    <row r="2632" spans="27:49" x14ac:dyDescent="0.25">
      <c r="AA2632" s="55"/>
      <c r="AB2632" s="55"/>
      <c r="AC2632" s="55"/>
      <c r="AD2632" s="55"/>
      <c r="AE2632" s="55"/>
      <c r="AH2632" s="55"/>
      <c r="AI2632" s="55"/>
      <c r="AJ2632" s="55"/>
      <c r="AK2632" s="55"/>
      <c r="AL2632" s="55"/>
      <c r="AM2632" s="55"/>
      <c r="AN2632" s="55"/>
      <c r="AO2632" s="55"/>
      <c r="AP2632" s="55"/>
      <c r="AQ2632" s="55"/>
      <c r="AR2632" s="55"/>
      <c r="AS2632" s="55"/>
      <c r="AT2632" s="55"/>
      <c r="AU2632" s="55"/>
      <c r="AV2632" s="55"/>
      <c r="AW2632" s="55"/>
    </row>
    <row r="2633" spans="27:49" x14ac:dyDescent="0.25">
      <c r="AA2633" s="55"/>
      <c r="AB2633" s="55"/>
      <c r="AC2633" s="55"/>
      <c r="AD2633" s="55"/>
      <c r="AE2633" s="55"/>
      <c r="AH2633" s="55"/>
      <c r="AI2633" s="55"/>
      <c r="AJ2633" s="55"/>
      <c r="AK2633" s="55"/>
      <c r="AL2633" s="55"/>
      <c r="AM2633" s="55"/>
      <c r="AN2633" s="55"/>
      <c r="AO2633" s="55"/>
      <c r="AP2633" s="55"/>
      <c r="AQ2633" s="55"/>
      <c r="AR2633" s="55"/>
      <c r="AS2633" s="55"/>
      <c r="AT2633" s="55"/>
      <c r="AU2633" s="55"/>
      <c r="AV2633" s="55"/>
      <c r="AW2633" s="55"/>
    </row>
    <row r="2634" spans="27:49" x14ac:dyDescent="0.25">
      <c r="AA2634" s="55"/>
      <c r="AB2634" s="55"/>
      <c r="AC2634" s="55"/>
      <c r="AD2634" s="55"/>
      <c r="AE2634" s="55"/>
      <c r="AH2634" s="55"/>
      <c r="AI2634" s="55"/>
      <c r="AJ2634" s="55"/>
      <c r="AK2634" s="55"/>
      <c r="AL2634" s="55"/>
      <c r="AM2634" s="55"/>
      <c r="AN2634" s="55"/>
      <c r="AO2634" s="55"/>
      <c r="AP2634" s="55"/>
      <c r="AQ2634" s="55"/>
      <c r="AR2634" s="55"/>
      <c r="AS2634" s="55"/>
      <c r="AT2634" s="55"/>
      <c r="AU2634" s="55"/>
      <c r="AV2634" s="55"/>
      <c r="AW2634" s="55"/>
    </row>
    <row r="2635" spans="27:49" x14ac:dyDescent="0.25">
      <c r="AA2635" s="55"/>
      <c r="AB2635" s="55"/>
      <c r="AC2635" s="55"/>
      <c r="AD2635" s="55"/>
      <c r="AE2635" s="55"/>
      <c r="AH2635" s="55"/>
      <c r="AI2635" s="55"/>
      <c r="AJ2635" s="55"/>
      <c r="AK2635" s="55"/>
      <c r="AL2635" s="55"/>
      <c r="AM2635" s="55"/>
      <c r="AN2635" s="55"/>
      <c r="AO2635" s="55"/>
      <c r="AP2635" s="55"/>
      <c r="AQ2635" s="55"/>
      <c r="AR2635" s="55"/>
      <c r="AS2635" s="55"/>
      <c r="AT2635" s="55"/>
      <c r="AU2635" s="55"/>
      <c r="AV2635" s="55"/>
      <c r="AW2635" s="55"/>
    </row>
    <row r="2636" spans="27:49" x14ac:dyDescent="0.25">
      <c r="AA2636" s="55"/>
      <c r="AB2636" s="55"/>
      <c r="AC2636" s="55"/>
      <c r="AD2636" s="55"/>
      <c r="AE2636" s="55"/>
      <c r="AH2636" s="55"/>
      <c r="AI2636" s="55"/>
      <c r="AJ2636" s="55"/>
      <c r="AK2636" s="55"/>
      <c r="AL2636" s="55"/>
      <c r="AM2636" s="55"/>
      <c r="AN2636" s="55"/>
      <c r="AO2636" s="55"/>
      <c r="AP2636" s="55"/>
      <c r="AQ2636" s="55"/>
      <c r="AR2636" s="55"/>
      <c r="AS2636" s="55"/>
      <c r="AT2636" s="55"/>
      <c r="AU2636" s="55"/>
      <c r="AV2636" s="55"/>
      <c r="AW2636" s="55"/>
    </row>
    <row r="2637" spans="27:49" x14ac:dyDescent="0.25">
      <c r="AA2637" s="55"/>
      <c r="AB2637" s="55"/>
      <c r="AC2637" s="55"/>
      <c r="AD2637" s="55"/>
      <c r="AE2637" s="55"/>
      <c r="AH2637" s="55"/>
      <c r="AI2637" s="55"/>
      <c r="AJ2637" s="55"/>
      <c r="AK2637" s="55"/>
      <c r="AL2637" s="55"/>
      <c r="AM2637" s="55"/>
      <c r="AN2637" s="55"/>
      <c r="AO2637" s="55"/>
      <c r="AP2637" s="55"/>
      <c r="AQ2637" s="55"/>
      <c r="AR2637" s="55"/>
      <c r="AS2637" s="55"/>
      <c r="AT2637" s="55"/>
      <c r="AU2637" s="55"/>
      <c r="AV2637" s="55"/>
      <c r="AW2637" s="55"/>
    </row>
    <row r="2638" spans="27:49" x14ac:dyDescent="0.25">
      <c r="AA2638" s="55"/>
      <c r="AB2638" s="55"/>
      <c r="AC2638" s="55"/>
      <c r="AD2638" s="55"/>
      <c r="AE2638" s="55"/>
      <c r="AH2638" s="55"/>
      <c r="AI2638" s="55"/>
      <c r="AJ2638" s="55"/>
      <c r="AK2638" s="55"/>
      <c r="AL2638" s="55"/>
      <c r="AM2638" s="55"/>
      <c r="AN2638" s="55"/>
      <c r="AO2638" s="55"/>
      <c r="AP2638" s="55"/>
      <c r="AQ2638" s="55"/>
      <c r="AR2638" s="55"/>
      <c r="AS2638" s="55"/>
      <c r="AT2638" s="55"/>
      <c r="AU2638" s="55"/>
      <c r="AV2638" s="55"/>
      <c r="AW2638" s="55"/>
    </row>
    <row r="2639" spans="27:49" x14ac:dyDescent="0.25">
      <c r="AA2639" s="55"/>
      <c r="AB2639" s="55"/>
      <c r="AC2639" s="55"/>
      <c r="AD2639" s="55"/>
      <c r="AE2639" s="55"/>
      <c r="AH2639" s="55"/>
      <c r="AI2639" s="55"/>
      <c r="AJ2639" s="55"/>
      <c r="AK2639" s="55"/>
      <c r="AL2639" s="55"/>
      <c r="AM2639" s="55"/>
      <c r="AN2639" s="55"/>
      <c r="AO2639" s="55"/>
      <c r="AP2639" s="55"/>
      <c r="AQ2639" s="55"/>
      <c r="AR2639" s="55"/>
      <c r="AS2639" s="55"/>
      <c r="AT2639" s="55"/>
      <c r="AU2639" s="55"/>
      <c r="AV2639" s="55"/>
      <c r="AW2639" s="55"/>
    </row>
    <row r="2640" spans="27:49" x14ac:dyDescent="0.25">
      <c r="AA2640" s="55"/>
      <c r="AB2640" s="55"/>
      <c r="AC2640" s="55"/>
      <c r="AD2640" s="55"/>
      <c r="AE2640" s="55"/>
      <c r="AH2640" s="55"/>
      <c r="AI2640" s="55"/>
      <c r="AJ2640" s="55"/>
      <c r="AK2640" s="55"/>
      <c r="AL2640" s="55"/>
      <c r="AM2640" s="55"/>
      <c r="AN2640" s="55"/>
      <c r="AO2640" s="55"/>
      <c r="AP2640" s="55"/>
      <c r="AQ2640" s="55"/>
      <c r="AR2640" s="55"/>
      <c r="AS2640" s="55"/>
      <c r="AT2640" s="55"/>
      <c r="AU2640" s="55"/>
      <c r="AV2640" s="55"/>
      <c r="AW2640" s="55"/>
    </row>
    <row r="2641" spans="27:49" x14ac:dyDescent="0.25">
      <c r="AA2641" s="55"/>
      <c r="AB2641" s="55"/>
      <c r="AC2641" s="55"/>
      <c r="AD2641" s="55"/>
      <c r="AE2641" s="55"/>
      <c r="AH2641" s="55"/>
      <c r="AI2641" s="55"/>
      <c r="AJ2641" s="55"/>
      <c r="AK2641" s="55"/>
      <c r="AL2641" s="55"/>
      <c r="AM2641" s="55"/>
      <c r="AN2641" s="55"/>
      <c r="AO2641" s="55"/>
      <c r="AP2641" s="55"/>
      <c r="AQ2641" s="55"/>
      <c r="AR2641" s="55"/>
      <c r="AS2641" s="55"/>
      <c r="AT2641" s="55"/>
      <c r="AU2641" s="55"/>
      <c r="AV2641" s="55"/>
      <c r="AW2641" s="55"/>
    </row>
    <row r="2642" spans="27:49" x14ac:dyDescent="0.25">
      <c r="AA2642" s="55"/>
      <c r="AB2642" s="55"/>
      <c r="AC2642" s="55"/>
      <c r="AD2642" s="55"/>
      <c r="AE2642" s="55"/>
      <c r="AH2642" s="55"/>
      <c r="AI2642" s="55"/>
      <c r="AJ2642" s="55"/>
      <c r="AK2642" s="55"/>
      <c r="AL2642" s="55"/>
      <c r="AM2642" s="55"/>
      <c r="AN2642" s="55"/>
      <c r="AO2642" s="55"/>
      <c r="AP2642" s="55"/>
      <c r="AQ2642" s="55"/>
      <c r="AR2642" s="55"/>
      <c r="AS2642" s="55"/>
      <c r="AT2642" s="55"/>
      <c r="AU2642" s="55"/>
      <c r="AV2642" s="55"/>
      <c r="AW2642" s="55"/>
    </row>
    <row r="2643" spans="27:49" x14ac:dyDescent="0.25">
      <c r="AA2643" s="55"/>
      <c r="AB2643" s="55"/>
      <c r="AC2643" s="55"/>
      <c r="AD2643" s="55"/>
      <c r="AE2643" s="55"/>
      <c r="AH2643" s="55"/>
      <c r="AI2643" s="55"/>
      <c r="AJ2643" s="55"/>
      <c r="AK2643" s="55"/>
      <c r="AL2643" s="55"/>
      <c r="AM2643" s="55"/>
      <c r="AN2643" s="55"/>
      <c r="AO2643" s="55"/>
      <c r="AP2643" s="55"/>
      <c r="AQ2643" s="55"/>
      <c r="AR2643" s="55"/>
      <c r="AS2643" s="55"/>
      <c r="AT2643" s="55"/>
      <c r="AU2643" s="55"/>
      <c r="AV2643" s="55"/>
      <c r="AW2643" s="55"/>
    </row>
    <row r="2644" spans="27:49" x14ac:dyDescent="0.25">
      <c r="AA2644" s="55"/>
      <c r="AB2644" s="55"/>
      <c r="AC2644" s="55"/>
      <c r="AD2644" s="55"/>
      <c r="AE2644" s="55"/>
      <c r="AH2644" s="55"/>
      <c r="AI2644" s="55"/>
      <c r="AJ2644" s="55"/>
      <c r="AK2644" s="55"/>
      <c r="AL2644" s="55"/>
      <c r="AM2644" s="55"/>
      <c r="AN2644" s="55"/>
      <c r="AO2644" s="55"/>
      <c r="AP2644" s="55"/>
      <c r="AQ2644" s="55"/>
      <c r="AR2644" s="55"/>
      <c r="AS2644" s="55"/>
      <c r="AT2644" s="55"/>
      <c r="AU2644" s="55"/>
      <c r="AV2644" s="55"/>
      <c r="AW2644" s="55"/>
    </row>
    <row r="2645" spans="27:49" x14ac:dyDescent="0.25">
      <c r="AA2645" s="55"/>
      <c r="AB2645" s="55"/>
      <c r="AC2645" s="55"/>
      <c r="AD2645" s="55"/>
      <c r="AE2645" s="55"/>
      <c r="AH2645" s="55"/>
      <c r="AI2645" s="55"/>
      <c r="AJ2645" s="55"/>
      <c r="AK2645" s="55"/>
      <c r="AL2645" s="55"/>
      <c r="AM2645" s="55"/>
      <c r="AN2645" s="55"/>
      <c r="AO2645" s="55"/>
      <c r="AP2645" s="55"/>
      <c r="AQ2645" s="55"/>
      <c r="AR2645" s="55"/>
      <c r="AS2645" s="55"/>
      <c r="AT2645" s="55"/>
      <c r="AU2645" s="55"/>
      <c r="AV2645" s="55"/>
      <c r="AW2645" s="55"/>
    </row>
    <row r="2646" spans="27:49" x14ac:dyDescent="0.25">
      <c r="AA2646" s="55"/>
      <c r="AB2646" s="55"/>
      <c r="AC2646" s="55"/>
      <c r="AD2646" s="55"/>
      <c r="AE2646" s="55"/>
      <c r="AH2646" s="55"/>
      <c r="AI2646" s="55"/>
      <c r="AJ2646" s="55"/>
      <c r="AK2646" s="55"/>
      <c r="AL2646" s="55"/>
      <c r="AM2646" s="55"/>
      <c r="AN2646" s="55"/>
      <c r="AO2646" s="55"/>
      <c r="AP2646" s="55"/>
      <c r="AQ2646" s="55"/>
      <c r="AR2646" s="55"/>
      <c r="AS2646" s="55"/>
      <c r="AT2646" s="55"/>
      <c r="AU2646" s="55"/>
      <c r="AV2646" s="55"/>
      <c r="AW2646" s="55"/>
    </row>
    <row r="2647" spans="27:49" x14ac:dyDescent="0.25">
      <c r="AA2647" s="55"/>
      <c r="AB2647" s="55"/>
      <c r="AC2647" s="55"/>
      <c r="AD2647" s="55"/>
      <c r="AE2647" s="55"/>
      <c r="AH2647" s="55"/>
      <c r="AI2647" s="55"/>
      <c r="AJ2647" s="55"/>
      <c r="AK2647" s="55"/>
      <c r="AL2647" s="55"/>
      <c r="AM2647" s="55"/>
      <c r="AN2647" s="55"/>
      <c r="AO2647" s="55"/>
      <c r="AP2647" s="55"/>
      <c r="AQ2647" s="55"/>
      <c r="AR2647" s="55"/>
      <c r="AS2647" s="55"/>
      <c r="AT2647" s="55"/>
      <c r="AU2647" s="55"/>
      <c r="AV2647" s="55"/>
      <c r="AW2647" s="55"/>
    </row>
    <row r="2648" spans="27:49" x14ac:dyDescent="0.25">
      <c r="AA2648" s="55"/>
      <c r="AB2648" s="55"/>
      <c r="AC2648" s="55"/>
      <c r="AD2648" s="55"/>
      <c r="AE2648" s="55"/>
      <c r="AH2648" s="55"/>
      <c r="AI2648" s="55"/>
      <c r="AJ2648" s="55"/>
      <c r="AK2648" s="55"/>
      <c r="AL2648" s="55"/>
      <c r="AM2648" s="55"/>
      <c r="AN2648" s="55"/>
      <c r="AO2648" s="55"/>
      <c r="AP2648" s="55"/>
      <c r="AQ2648" s="55"/>
      <c r="AR2648" s="55"/>
      <c r="AS2648" s="55"/>
      <c r="AT2648" s="55"/>
      <c r="AU2648" s="55"/>
      <c r="AV2648" s="55"/>
      <c r="AW2648" s="55"/>
    </row>
    <row r="2649" spans="27:49" x14ac:dyDescent="0.25">
      <c r="AA2649" s="55"/>
      <c r="AB2649" s="55"/>
      <c r="AC2649" s="55"/>
      <c r="AD2649" s="55"/>
      <c r="AE2649" s="55"/>
      <c r="AH2649" s="55"/>
      <c r="AI2649" s="55"/>
      <c r="AJ2649" s="55"/>
      <c r="AK2649" s="55"/>
      <c r="AL2649" s="55"/>
      <c r="AM2649" s="55"/>
      <c r="AN2649" s="55"/>
      <c r="AO2649" s="55"/>
      <c r="AP2649" s="55"/>
      <c r="AQ2649" s="55"/>
      <c r="AR2649" s="55"/>
      <c r="AS2649" s="55"/>
      <c r="AT2649" s="55"/>
      <c r="AU2649" s="55"/>
      <c r="AV2649" s="55"/>
      <c r="AW2649" s="55"/>
    </row>
    <row r="2650" spans="27:49" x14ac:dyDescent="0.25">
      <c r="AA2650" s="55"/>
      <c r="AB2650" s="55"/>
      <c r="AC2650" s="55"/>
      <c r="AD2650" s="55"/>
      <c r="AE2650" s="55"/>
      <c r="AH2650" s="55"/>
      <c r="AI2650" s="55"/>
      <c r="AJ2650" s="55"/>
      <c r="AK2650" s="55"/>
      <c r="AL2650" s="55"/>
      <c r="AM2650" s="55"/>
      <c r="AN2650" s="55"/>
      <c r="AO2650" s="55"/>
      <c r="AP2650" s="55"/>
      <c r="AQ2650" s="55"/>
      <c r="AR2650" s="55"/>
      <c r="AS2650" s="55"/>
      <c r="AT2650" s="55"/>
      <c r="AU2650" s="55"/>
      <c r="AV2650" s="55"/>
      <c r="AW2650" s="55"/>
    </row>
    <row r="2651" spans="27:49" x14ac:dyDescent="0.25">
      <c r="AA2651" s="55"/>
      <c r="AB2651" s="55"/>
      <c r="AC2651" s="55"/>
      <c r="AD2651" s="55"/>
      <c r="AE2651" s="55"/>
      <c r="AH2651" s="55"/>
      <c r="AI2651" s="55"/>
      <c r="AJ2651" s="55"/>
      <c r="AK2651" s="55"/>
      <c r="AL2651" s="55"/>
      <c r="AM2651" s="55"/>
      <c r="AN2651" s="55"/>
      <c r="AO2651" s="55"/>
      <c r="AP2651" s="55"/>
      <c r="AQ2651" s="55"/>
      <c r="AR2651" s="55"/>
      <c r="AS2651" s="55"/>
      <c r="AT2651" s="55"/>
      <c r="AU2651" s="55"/>
      <c r="AV2651" s="55"/>
      <c r="AW2651" s="55"/>
    </row>
    <row r="2652" spans="27:49" x14ac:dyDescent="0.25">
      <c r="AA2652" s="55"/>
      <c r="AB2652" s="55"/>
      <c r="AC2652" s="55"/>
      <c r="AD2652" s="55"/>
      <c r="AE2652" s="55"/>
      <c r="AH2652" s="55"/>
      <c r="AI2652" s="55"/>
      <c r="AJ2652" s="55"/>
      <c r="AK2652" s="55"/>
      <c r="AL2652" s="55"/>
      <c r="AM2652" s="55"/>
      <c r="AN2652" s="55"/>
      <c r="AO2652" s="55"/>
      <c r="AP2652" s="55"/>
      <c r="AQ2652" s="55"/>
      <c r="AR2652" s="55"/>
      <c r="AS2652" s="55"/>
      <c r="AT2652" s="55"/>
      <c r="AU2652" s="55"/>
      <c r="AV2652" s="55"/>
      <c r="AW2652" s="55"/>
    </row>
    <row r="2653" spans="27:49" x14ac:dyDescent="0.25">
      <c r="AA2653" s="55"/>
      <c r="AB2653" s="55"/>
      <c r="AC2653" s="55"/>
      <c r="AD2653" s="55"/>
      <c r="AE2653" s="55"/>
      <c r="AH2653" s="55"/>
      <c r="AI2653" s="55"/>
      <c r="AJ2653" s="55"/>
      <c r="AK2653" s="55"/>
      <c r="AL2653" s="55"/>
      <c r="AM2653" s="55"/>
      <c r="AN2653" s="55"/>
      <c r="AO2653" s="55"/>
      <c r="AP2653" s="55"/>
      <c r="AQ2653" s="55"/>
      <c r="AR2653" s="55"/>
      <c r="AS2653" s="55"/>
      <c r="AT2653" s="55"/>
      <c r="AU2653" s="55"/>
      <c r="AV2653" s="55"/>
      <c r="AW2653" s="55"/>
    </row>
    <row r="2654" spans="27:49" x14ac:dyDescent="0.25">
      <c r="AA2654" s="55"/>
      <c r="AB2654" s="55"/>
      <c r="AC2654" s="55"/>
      <c r="AD2654" s="55"/>
      <c r="AE2654" s="55"/>
      <c r="AH2654" s="55"/>
      <c r="AI2654" s="55"/>
      <c r="AJ2654" s="55"/>
      <c r="AK2654" s="55"/>
      <c r="AL2654" s="55"/>
      <c r="AM2654" s="55"/>
      <c r="AN2654" s="55"/>
      <c r="AO2654" s="55"/>
      <c r="AP2654" s="55"/>
      <c r="AQ2654" s="55"/>
      <c r="AR2654" s="55"/>
      <c r="AS2654" s="55"/>
      <c r="AT2654" s="55"/>
      <c r="AU2654" s="55"/>
      <c r="AV2654" s="55"/>
      <c r="AW2654" s="55"/>
    </row>
    <row r="2655" spans="27:49" x14ac:dyDescent="0.25">
      <c r="AA2655" s="55"/>
      <c r="AB2655" s="55"/>
      <c r="AC2655" s="55"/>
      <c r="AD2655" s="55"/>
      <c r="AE2655" s="55"/>
      <c r="AH2655" s="55"/>
      <c r="AI2655" s="55"/>
      <c r="AJ2655" s="55"/>
      <c r="AK2655" s="55"/>
      <c r="AL2655" s="55"/>
      <c r="AM2655" s="55"/>
      <c r="AN2655" s="55"/>
      <c r="AO2655" s="55"/>
      <c r="AP2655" s="55"/>
      <c r="AQ2655" s="55"/>
      <c r="AR2655" s="55"/>
      <c r="AS2655" s="55"/>
      <c r="AT2655" s="55"/>
      <c r="AU2655" s="55"/>
      <c r="AV2655" s="55"/>
      <c r="AW2655" s="55"/>
    </row>
    <row r="2656" spans="27:49" x14ac:dyDescent="0.25">
      <c r="AA2656" s="55"/>
      <c r="AB2656" s="55"/>
      <c r="AC2656" s="55"/>
      <c r="AD2656" s="55"/>
      <c r="AE2656" s="55"/>
      <c r="AH2656" s="55"/>
      <c r="AI2656" s="55"/>
      <c r="AJ2656" s="55"/>
      <c r="AK2656" s="55"/>
      <c r="AL2656" s="55"/>
      <c r="AM2656" s="55"/>
      <c r="AN2656" s="55"/>
      <c r="AO2656" s="55"/>
      <c r="AP2656" s="55"/>
      <c r="AQ2656" s="55"/>
      <c r="AR2656" s="55"/>
      <c r="AS2656" s="55"/>
      <c r="AT2656" s="55"/>
      <c r="AU2656" s="55"/>
      <c r="AV2656" s="55"/>
      <c r="AW2656" s="55"/>
    </row>
    <row r="2657" spans="27:49" x14ac:dyDescent="0.25">
      <c r="AA2657" s="55"/>
      <c r="AB2657" s="55"/>
      <c r="AC2657" s="55"/>
      <c r="AD2657" s="55"/>
      <c r="AE2657" s="55"/>
      <c r="AH2657" s="55"/>
      <c r="AI2657" s="55"/>
      <c r="AJ2657" s="55"/>
      <c r="AK2657" s="55"/>
      <c r="AL2657" s="55"/>
      <c r="AM2657" s="55"/>
      <c r="AN2657" s="55"/>
      <c r="AO2657" s="55"/>
      <c r="AP2657" s="55"/>
      <c r="AQ2657" s="55"/>
      <c r="AR2657" s="55"/>
      <c r="AS2657" s="55"/>
      <c r="AT2657" s="55"/>
      <c r="AU2657" s="55"/>
      <c r="AV2657" s="55"/>
      <c r="AW2657" s="55"/>
    </row>
    <row r="2658" spans="27:49" x14ac:dyDescent="0.25">
      <c r="AA2658" s="55"/>
      <c r="AB2658" s="55"/>
      <c r="AC2658" s="55"/>
      <c r="AD2658" s="55"/>
      <c r="AE2658" s="55"/>
      <c r="AH2658" s="55"/>
      <c r="AI2658" s="55"/>
      <c r="AJ2658" s="55"/>
      <c r="AK2658" s="55"/>
      <c r="AL2658" s="55"/>
      <c r="AM2658" s="55"/>
      <c r="AN2658" s="55"/>
      <c r="AO2658" s="55"/>
      <c r="AP2658" s="55"/>
      <c r="AQ2658" s="55"/>
      <c r="AR2658" s="55"/>
      <c r="AS2658" s="55"/>
      <c r="AT2658" s="55"/>
      <c r="AU2658" s="55"/>
      <c r="AV2658" s="55"/>
      <c r="AW2658" s="55"/>
    </row>
    <row r="2659" spans="27:49" x14ac:dyDescent="0.25">
      <c r="AA2659" s="55"/>
      <c r="AB2659" s="55"/>
      <c r="AC2659" s="55"/>
      <c r="AD2659" s="55"/>
      <c r="AE2659" s="55"/>
      <c r="AH2659" s="55"/>
      <c r="AI2659" s="55"/>
      <c r="AJ2659" s="55"/>
      <c r="AK2659" s="55"/>
      <c r="AL2659" s="55"/>
      <c r="AM2659" s="55"/>
      <c r="AN2659" s="55"/>
      <c r="AO2659" s="55"/>
      <c r="AP2659" s="55"/>
      <c r="AQ2659" s="55"/>
      <c r="AR2659" s="55"/>
      <c r="AS2659" s="55"/>
      <c r="AT2659" s="55"/>
      <c r="AU2659" s="55"/>
      <c r="AV2659" s="55"/>
      <c r="AW2659" s="55"/>
    </row>
    <row r="2660" spans="27:49" x14ac:dyDescent="0.25">
      <c r="AA2660" s="55"/>
      <c r="AB2660" s="55"/>
      <c r="AC2660" s="55"/>
      <c r="AD2660" s="55"/>
      <c r="AE2660" s="55"/>
      <c r="AH2660" s="55"/>
      <c r="AI2660" s="55"/>
      <c r="AJ2660" s="55"/>
      <c r="AK2660" s="55"/>
      <c r="AL2660" s="55"/>
      <c r="AM2660" s="55"/>
      <c r="AN2660" s="55"/>
      <c r="AO2660" s="55"/>
      <c r="AP2660" s="55"/>
      <c r="AQ2660" s="55"/>
      <c r="AR2660" s="55"/>
      <c r="AS2660" s="55"/>
      <c r="AT2660" s="55"/>
      <c r="AU2660" s="55"/>
      <c r="AV2660" s="55"/>
      <c r="AW2660" s="55"/>
    </row>
    <row r="2661" spans="27:49" x14ac:dyDescent="0.25">
      <c r="AA2661" s="55"/>
      <c r="AB2661" s="55"/>
      <c r="AC2661" s="55"/>
      <c r="AD2661" s="55"/>
      <c r="AE2661" s="55"/>
      <c r="AH2661" s="55"/>
      <c r="AI2661" s="55"/>
      <c r="AJ2661" s="55"/>
      <c r="AK2661" s="55"/>
      <c r="AL2661" s="55"/>
      <c r="AM2661" s="55"/>
      <c r="AN2661" s="55"/>
      <c r="AO2661" s="55"/>
      <c r="AP2661" s="55"/>
      <c r="AQ2661" s="55"/>
      <c r="AR2661" s="55"/>
      <c r="AS2661" s="55"/>
      <c r="AT2661" s="55"/>
      <c r="AU2661" s="55"/>
      <c r="AV2661" s="55"/>
      <c r="AW2661" s="55"/>
    </row>
    <row r="2662" spans="27:49" x14ac:dyDescent="0.25">
      <c r="AA2662" s="55"/>
      <c r="AB2662" s="55"/>
      <c r="AC2662" s="55"/>
      <c r="AD2662" s="55"/>
      <c r="AE2662" s="55"/>
      <c r="AH2662" s="55"/>
      <c r="AI2662" s="55"/>
      <c r="AJ2662" s="55"/>
      <c r="AK2662" s="55"/>
      <c r="AL2662" s="55"/>
      <c r="AM2662" s="55"/>
      <c r="AN2662" s="55"/>
      <c r="AO2662" s="55"/>
      <c r="AP2662" s="55"/>
      <c r="AQ2662" s="55"/>
      <c r="AR2662" s="55"/>
      <c r="AS2662" s="55"/>
      <c r="AT2662" s="55"/>
      <c r="AU2662" s="55"/>
      <c r="AV2662" s="55"/>
      <c r="AW2662" s="55"/>
    </row>
    <row r="2663" spans="27:49" x14ac:dyDescent="0.25">
      <c r="AA2663" s="55"/>
      <c r="AB2663" s="55"/>
      <c r="AC2663" s="55"/>
      <c r="AD2663" s="55"/>
      <c r="AE2663" s="55"/>
      <c r="AH2663" s="55"/>
      <c r="AI2663" s="55"/>
      <c r="AJ2663" s="55"/>
      <c r="AK2663" s="55"/>
      <c r="AL2663" s="55"/>
      <c r="AM2663" s="55"/>
      <c r="AN2663" s="55"/>
      <c r="AO2663" s="55"/>
      <c r="AP2663" s="55"/>
      <c r="AQ2663" s="55"/>
      <c r="AR2663" s="55"/>
      <c r="AS2663" s="55"/>
      <c r="AT2663" s="55"/>
      <c r="AU2663" s="55"/>
      <c r="AV2663" s="55"/>
      <c r="AW2663" s="55"/>
    </row>
    <row r="2664" spans="27:49" x14ac:dyDescent="0.25">
      <c r="AA2664" s="55"/>
      <c r="AB2664" s="55"/>
      <c r="AC2664" s="55"/>
      <c r="AD2664" s="55"/>
      <c r="AE2664" s="55"/>
      <c r="AH2664" s="55"/>
      <c r="AI2664" s="55"/>
      <c r="AJ2664" s="55"/>
      <c r="AK2664" s="55"/>
      <c r="AL2664" s="55"/>
      <c r="AM2664" s="55"/>
      <c r="AN2664" s="55"/>
      <c r="AO2664" s="55"/>
      <c r="AP2664" s="55"/>
      <c r="AQ2664" s="55"/>
      <c r="AR2664" s="55"/>
      <c r="AS2664" s="55"/>
      <c r="AT2664" s="55"/>
      <c r="AU2664" s="55"/>
      <c r="AV2664" s="55"/>
      <c r="AW2664" s="55"/>
    </row>
    <row r="2665" spans="27:49" x14ac:dyDescent="0.25">
      <c r="AA2665" s="55"/>
      <c r="AB2665" s="55"/>
      <c r="AC2665" s="55"/>
      <c r="AD2665" s="55"/>
      <c r="AE2665" s="55"/>
      <c r="AH2665" s="55"/>
      <c r="AI2665" s="55"/>
      <c r="AJ2665" s="55"/>
      <c r="AK2665" s="55"/>
      <c r="AL2665" s="55"/>
      <c r="AM2665" s="55"/>
      <c r="AN2665" s="55"/>
      <c r="AO2665" s="55"/>
      <c r="AP2665" s="55"/>
      <c r="AQ2665" s="55"/>
      <c r="AR2665" s="55"/>
      <c r="AS2665" s="55"/>
      <c r="AT2665" s="55"/>
      <c r="AU2665" s="55"/>
      <c r="AV2665" s="55"/>
      <c r="AW2665" s="55"/>
    </row>
    <row r="2666" spans="27:49" x14ac:dyDescent="0.25">
      <c r="AA2666" s="55"/>
      <c r="AB2666" s="55"/>
      <c r="AC2666" s="55"/>
      <c r="AD2666" s="55"/>
      <c r="AE2666" s="55"/>
      <c r="AH2666" s="55"/>
      <c r="AI2666" s="55"/>
      <c r="AJ2666" s="55"/>
      <c r="AK2666" s="55"/>
      <c r="AL2666" s="55"/>
      <c r="AM2666" s="55"/>
      <c r="AN2666" s="55"/>
      <c r="AO2666" s="55"/>
      <c r="AP2666" s="55"/>
      <c r="AQ2666" s="55"/>
      <c r="AR2666" s="55"/>
      <c r="AS2666" s="55"/>
      <c r="AT2666" s="55"/>
      <c r="AU2666" s="55"/>
      <c r="AV2666" s="55"/>
      <c r="AW2666" s="55"/>
    </row>
    <row r="2667" spans="27:49" x14ac:dyDescent="0.25">
      <c r="AA2667" s="55"/>
      <c r="AB2667" s="55"/>
      <c r="AC2667" s="55"/>
      <c r="AD2667" s="55"/>
      <c r="AE2667" s="55"/>
      <c r="AH2667" s="55"/>
      <c r="AI2667" s="55"/>
      <c r="AJ2667" s="55"/>
      <c r="AK2667" s="55"/>
      <c r="AL2667" s="55"/>
      <c r="AM2667" s="55"/>
      <c r="AN2667" s="55"/>
      <c r="AO2667" s="55"/>
      <c r="AP2667" s="55"/>
      <c r="AQ2667" s="55"/>
      <c r="AR2667" s="55"/>
      <c r="AS2667" s="55"/>
      <c r="AT2667" s="55"/>
      <c r="AU2667" s="55"/>
      <c r="AV2667" s="55"/>
      <c r="AW2667" s="55"/>
    </row>
    <row r="2668" spans="27:49" x14ac:dyDescent="0.25">
      <c r="AA2668" s="55"/>
      <c r="AB2668" s="55"/>
      <c r="AC2668" s="55"/>
      <c r="AD2668" s="55"/>
      <c r="AE2668" s="55"/>
      <c r="AH2668" s="55"/>
      <c r="AI2668" s="55"/>
      <c r="AJ2668" s="55"/>
      <c r="AK2668" s="55"/>
      <c r="AL2668" s="55"/>
      <c r="AM2668" s="55"/>
      <c r="AN2668" s="55"/>
      <c r="AO2668" s="55"/>
      <c r="AP2668" s="55"/>
      <c r="AQ2668" s="55"/>
      <c r="AR2668" s="55"/>
      <c r="AS2668" s="55"/>
      <c r="AT2668" s="55"/>
      <c r="AU2668" s="55"/>
      <c r="AV2668" s="55"/>
      <c r="AW2668" s="55"/>
    </row>
    <row r="2669" spans="27:49" x14ac:dyDescent="0.25">
      <c r="AA2669" s="55"/>
      <c r="AB2669" s="55"/>
      <c r="AC2669" s="55"/>
      <c r="AD2669" s="55"/>
      <c r="AE2669" s="55"/>
      <c r="AH2669" s="55"/>
      <c r="AI2669" s="55"/>
      <c r="AJ2669" s="55"/>
      <c r="AK2669" s="55"/>
      <c r="AL2669" s="55"/>
      <c r="AM2669" s="55"/>
      <c r="AN2669" s="55"/>
      <c r="AO2669" s="55"/>
      <c r="AP2669" s="55"/>
      <c r="AQ2669" s="55"/>
      <c r="AR2669" s="55"/>
      <c r="AS2669" s="55"/>
      <c r="AT2669" s="55"/>
      <c r="AU2669" s="55"/>
      <c r="AV2669" s="55"/>
      <c r="AW2669" s="55"/>
    </row>
    <row r="2670" spans="27:49" x14ac:dyDescent="0.25">
      <c r="AA2670" s="55"/>
      <c r="AB2670" s="55"/>
      <c r="AC2670" s="55"/>
      <c r="AD2670" s="55"/>
      <c r="AE2670" s="55"/>
      <c r="AH2670" s="55"/>
      <c r="AI2670" s="55"/>
      <c r="AJ2670" s="55"/>
      <c r="AK2670" s="55"/>
      <c r="AL2670" s="55"/>
      <c r="AM2670" s="55"/>
      <c r="AN2670" s="55"/>
      <c r="AO2670" s="55"/>
      <c r="AP2670" s="55"/>
      <c r="AQ2670" s="55"/>
      <c r="AR2670" s="55"/>
      <c r="AS2670" s="55"/>
      <c r="AT2670" s="55"/>
      <c r="AU2670" s="55"/>
      <c r="AV2670" s="55"/>
      <c r="AW2670" s="55"/>
    </row>
    <row r="2671" spans="27:49" x14ac:dyDescent="0.25">
      <c r="AA2671" s="55"/>
      <c r="AB2671" s="55"/>
      <c r="AC2671" s="55"/>
      <c r="AD2671" s="55"/>
      <c r="AE2671" s="55"/>
      <c r="AH2671" s="55"/>
      <c r="AI2671" s="55"/>
      <c r="AJ2671" s="55"/>
      <c r="AK2671" s="55"/>
      <c r="AL2671" s="55"/>
      <c r="AM2671" s="55"/>
      <c r="AN2671" s="55"/>
      <c r="AO2671" s="55"/>
      <c r="AP2671" s="55"/>
      <c r="AQ2671" s="55"/>
      <c r="AR2671" s="55"/>
      <c r="AS2671" s="55"/>
      <c r="AT2671" s="55"/>
      <c r="AU2671" s="55"/>
      <c r="AV2671" s="55"/>
      <c r="AW2671" s="55"/>
    </row>
    <row r="2672" spans="27:49" x14ac:dyDescent="0.25">
      <c r="AA2672" s="55"/>
      <c r="AB2672" s="55"/>
      <c r="AC2672" s="55"/>
      <c r="AD2672" s="55"/>
      <c r="AE2672" s="55"/>
      <c r="AH2672" s="55"/>
      <c r="AI2672" s="55"/>
      <c r="AJ2672" s="55"/>
      <c r="AK2672" s="55"/>
      <c r="AL2672" s="55"/>
      <c r="AM2672" s="55"/>
      <c r="AN2672" s="55"/>
      <c r="AO2672" s="55"/>
      <c r="AP2672" s="55"/>
      <c r="AQ2672" s="55"/>
      <c r="AR2672" s="55"/>
      <c r="AS2672" s="55"/>
      <c r="AT2672" s="55"/>
      <c r="AU2672" s="55"/>
      <c r="AV2672" s="55"/>
      <c r="AW2672" s="55"/>
    </row>
    <row r="2673" spans="27:49" x14ac:dyDescent="0.25">
      <c r="AA2673" s="55"/>
      <c r="AB2673" s="55"/>
      <c r="AC2673" s="55"/>
      <c r="AD2673" s="55"/>
      <c r="AE2673" s="55"/>
      <c r="AH2673" s="55"/>
      <c r="AI2673" s="55"/>
      <c r="AJ2673" s="55"/>
      <c r="AK2673" s="55"/>
      <c r="AL2673" s="55"/>
      <c r="AM2673" s="55"/>
      <c r="AN2673" s="55"/>
      <c r="AO2673" s="55"/>
      <c r="AP2673" s="55"/>
      <c r="AQ2673" s="55"/>
      <c r="AR2673" s="55"/>
      <c r="AS2673" s="55"/>
      <c r="AT2673" s="55"/>
      <c r="AU2673" s="55"/>
      <c r="AV2673" s="55"/>
      <c r="AW2673" s="55"/>
    </row>
    <row r="2674" spans="27:49" x14ac:dyDescent="0.25">
      <c r="AA2674" s="55"/>
      <c r="AB2674" s="55"/>
      <c r="AC2674" s="55"/>
      <c r="AD2674" s="55"/>
      <c r="AE2674" s="55"/>
      <c r="AH2674" s="55"/>
      <c r="AI2674" s="55"/>
      <c r="AJ2674" s="55"/>
      <c r="AK2674" s="55"/>
      <c r="AL2674" s="55"/>
      <c r="AM2674" s="55"/>
      <c r="AN2674" s="55"/>
      <c r="AO2674" s="55"/>
      <c r="AP2674" s="55"/>
      <c r="AQ2674" s="55"/>
      <c r="AR2674" s="55"/>
      <c r="AS2674" s="55"/>
      <c r="AT2674" s="55"/>
      <c r="AU2674" s="55"/>
      <c r="AV2674" s="55"/>
      <c r="AW2674" s="55"/>
    </row>
    <row r="2675" spans="27:49" x14ac:dyDescent="0.25">
      <c r="AA2675" s="55"/>
      <c r="AB2675" s="55"/>
      <c r="AC2675" s="55"/>
      <c r="AD2675" s="55"/>
      <c r="AE2675" s="55"/>
      <c r="AH2675" s="55"/>
      <c r="AI2675" s="55"/>
      <c r="AJ2675" s="55"/>
      <c r="AK2675" s="55"/>
      <c r="AL2675" s="55"/>
      <c r="AM2675" s="55"/>
      <c r="AN2675" s="55"/>
      <c r="AO2675" s="55"/>
      <c r="AP2675" s="55"/>
      <c r="AQ2675" s="55"/>
      <c r="AR2675" s="55"/>
      <c r="AS2675" s="55"/>
      <c r="AT2675" s="55"/>
      <c r="AU2675" s="55"/>
      <c r="AV2675" s="55"/>
      <c r="AW2675" s="55"/>
    </row>
    <row r="2676" spans="27:49" x14ac:dyDescent="0.25">
      <c r="AA2676" s="55"/>
      <c r="AB2676" s="55"/>
      <c r="AC2676" s="55"/>
      <c r="AD2676" s="55"/>
      <c r="AE2676" s="55"/>
      <c r="AH2676" s="55"/>
      <c r="AI2676" s="55"/>
      <c r="AJ2676" s="55"/>
      <c r="AK2676" s="55"/>
      <c r="AL2676" s="55"/>
      <c r="AM2676" s="55"/>
      <c r="AN2676" s="55"/>
      <c r="AO2676" s="55"/>
      <c r="AP2676" s="55"/>
      <c r="AQ2676" s="55"/>
      <c r="AR2676" s="55"/>
      <c r="AS2676" s="55"/>
      <c r="AT2676" s="55"/>
      <c r="AU2676" s="55"/>
      <c r="AV2676" s="55"/>
      <c r="AW2676" s="55"/>
    </row>
    <row r="2677" spans="27:49" x14ac:dyDescent="0.25">
      <c r="AA2677" s="55"/>
      <c r="AB2677" s="55"/>
      <c r="AC2677" s="55"/>
      <c r="AD2677" s="55"/>
      <c r="AE2677" s="55"/>
      <c r="AH2677" s="55"/>
      <c r="AI2677" s="55"/>
      <c r="AJ2677" s="55"/>
      <c r="AK2677" s="55"/>
      <c r="AL2677" s="55"/>
      <c r="AM2677" s="55"/>
      <c r="AN2677" s="55"/>
      <c r="AO2677" s="55"/>
      <c r="AP2677" s="55"/>
      <c r="AQ2677" s="55"/>
      <c r="AR2677" s="55"/>
      <c r="AS2677" s="55"/>
      <c r="AT2677" s="55"/>
      <c r="AU2677" s="55"/>
      <c r="AV2677" s="55"/>
      <c r="AW2677" s="55"/>
    </row>
    <row r="2678" spans="27:49" x14ac:dyDescent="0.25">
      <c r="AA2678" s="55"/>
      <c r="AB2678" s="55"/>
      <c r="AC2678" s="55"/>
      <c r="AD2678" s="55"/>
      <c r="AE2678" s="55"/>
      <c r="AH2678" s="55"/>
      <c r="AI2678" s="55"/>
      <c r="AJ2678" s="55"/>
      <c r="AK2678" s="55"/>
      <c r="AL2678" s="55"/>
      <c r="AM2678" s="55"/>
      <c r="AN2678" s="55"/>
      <c r="AO2678" s="55"/>
      <c r="AP2678" s="55"/>
      <c r="AQ2678" s="55"/>
      <c r="AR2678" s="55"/>
      <c r="AS2678" s="55"/>
      <c r="AT2678" s="55"/>
      <c r="AU2678" s="55"/>
      <c r="AV2678" s="55"/>
      <c r="AW2678" s="55"/>
    </row>
    <row r="2679" spans="27:49" x14ac:dyDescent="0.25">
      <c r="AA2679" s="55"/>
      <c r="AB2679" s="55"/>
      <c r="AC2679" s="55"/>
      <c r="AD2679" s="55"/>
      <c r="AE2679" s="55"/>
      <c r="AH2679" s="55"/>
      <c r="AI2679" s="55"/>
      <c r="AJ2679" s="55"/>
      <c r="AK2679" s="55"/>
      <c r="AL2679" s="55"/>
      <c r="AM2679" s="55"/>
      <c r="AN2679" s="55"/>
      <c r="AO2679" s="55"/>
      <c r="AP2679" s="55"/>
      <c r="AQ2679" s="55"/>
      <c r="AR2679" s="55"/>
      <c r="AS2679" s="55"/>
      <c r="AT2679" s="55"/>
      <c r="AU2679" s="55"/>
      <c r="AV2679" s="55"/>
      <c r="AW2679" s="55"/>
    </row>
    <row r="2680" spans="27:49" x14ac:dyDescent="0.25">
      <c r="AA2680" s="55"/>
      <c r="AB2680" s="55"/>
      <c r="AC2680" s="55"/>
      <c r="AD2680" s="55"/>
      <c r="AE2680" s="55"/>
      <c r="AH2680" s="55"/>
      <c r="AI2680" s="55"/>
      <c r="AJ2680" s="55"/>
      <c r="AK2680" s="55"/>
      <c r="AL2680" s="55"/>
      <c r="AM2680" s="55"/>
      <c r="AN2680" s="55"/>
      <c r="AO2680" s="55"/>
      <c r="AP2680" s="55"/>
      <c r="AQ2680" s="55"/>
      <c r="AR2680" s="55"/>
      <c r="AS2680" s="55"/>
      <c r="AT2680" s="55"/>
      <c r="AU2680" s="55"/>
      <c r="AV2680" s="55"/>
      <c r="AW2680" s="55"/>
    </row>
    <row r="2681" spans="27:49" x14ac:dyDescent="0.25">
      <c r="AA2681" s="55"/>
      <c r="AB2681" s="55"/>
      <c r="AC2681" s="55"/>
      <c r="AD2681" s="55"/>
      <c r="AE2681" s="55"/>
      <c r="AH2681" s="55"/>
      <c r="AI2681" s="55"/>
      <c r="AJ2681" s="55"/>
      <c r="AK2681" s="55"/>
      <c r="AL2681" s="55"/>
      <c r="AM2681" s="55"/>
      <c r="AN2681" s="55"/>
      <c r="AO2681" s="55"/>
      <c r="AP2681" s="55"/>
      <c r="AQ2681" s="55"/>
      <c r="AR2681" s="55"/>
      <c r="AS2681" s="55"/>
      <c r="AT2681" s="55"/>
      <c r="AU2681" s="55"/>
      <c r="AV2681" s="55"/>
      <c r="AW2681" s="55"/>
    </row>
    <row r="2682" spans="27:49" x14ac:dyDescent="0.25">
      <c r="AA2682" s="55"/>
      <c r="AB2682" s="55"/>
      <c r="AC2682" s="55"/>
      <c r="AD2682" s="55"/>
      <c r="AE2682" s="55"/>
      <c r="AH2682" s="55"/>
      <c r="AI2682" s="55"/>
      <c r="AJ2682" s="55"/>
      <c r="AK2682" s="55"/>
      <c r="AL2682" s="55"/>
      <c r="AM2682" s="55"/>
      <c r="AN2682" s="55"/>
      <c r="AO2682" s="55"/>
      <c r="AP2682" s="55"/>
      <c r="AQ2682" s="55"/>
      <c r="AR2682" s="55"/>
      <c r="AS2682" s="55"/>
      <c r="AT2682" s="55"/>
      <c r="AU2682" s="55"/>
      <c r="AV2682" s="55"/>
      <c r="AW2682" s="55"/>
    </row>
    <row r="2683" spans="27:49" x14ac:dyDescent="0.25">
      <c r="AA2683" s="55"/>
      <c r="AB2683" s="55"/>
      <c r="AC2683" s="55"/>
      <c r="AD2683" s="55"/>
      <c r="AE2683" s="55"/>
      <c r="AH2683" s="55"/>
      <c r="AI2683" s="55"/>
      <c r="AJ2683" s="55"/>
      <c r="AK2683" s="55"/>
      <c r="AL2683" s="55"/>
      <c r="AM2683" s="55"/>
      <c r="AN2683" s="55"/>
      <c r="AO2683" s="55"/>
      <c r="AP2683" s="55"/>
      <c r="AQ2683" s="55"/>
      <c r="AR2683" s="55"/>
      <c r="AS2683" s="55"/>
      <c r="AT2683" s="55"/>
      <c r="AU2683" s="55"/>
      <c r="AV2683" s="55"/>
      <c r="AW2683" s="55"/>
    </row>
    <row r="2684" spans="27:49" x14ac:dyDescent="0.25">
      <c r="AA2684" s="55"/>
      <c r="AB2684" s="55"/>
      <c r="AC2684" s="55"/>
      <c r="AD2684" s="55"/>
      <c r="AE2684" s="55"/>
      <c r="AH2684" s="55"/>
      <c r="AI2684" s="55"/>
      <c r="AJ2684" s="55"/>
      <c r="AK2684" s="55"/>
      <c r="AL2684" s="55"/>
      <c r="AM2684" s="55"/>
      <c r="AN2684" s="55"/>
      <c r="AO2684" s="55"/>
      <c r="AP2684" s="55"/>
      <c r="AQ2684" s="55"/>
      <c r="AR2684" s="55"/>
      <c r="AS2684" s="55"/>
      <c r="AT2684" s="55"/>
      <c r="AU2684" s="55"/>
      <c r="AV2684" s="55"/>
      <c r="AW2684" s="55"/>
    </row>
    <row r="2685" spans="27:49" x14ac:dyDescent="0.25">
      <c r="AA2685" s="55"/>
      <c r="AB2685" s="55"/>
      <c r="AC2685" s="55"/>
      <c r="AD2685" s="55"/>
      <c r="AE2685" s="55"/>
      <c r="AH2685" s="55"/>
      <c r="AI2685" s="55"/>
      <c r="AJ2685" s="55"/>
      <c r="AK2685" s="55"/>
      <c r="AL2685" s="55"/>
      <c r="AM2685" s="55"/>
      <c r="AN2685" s="55"/>
      <c r="AO2685" s="55"/>
      <c r="AP2685" s="55"/>
      <c r="AQ2685" s="55"/>
      <c r="AR2685" s="55"/>
      <c r="AS2685" s="55"/>
      <c r="AT2685" s="55"/>
      <c r="AU2685" s="55"/>
      <c r="AV2685" s="55"/>
      <c r="AW2685" s="55"/>
    </row>
    <row r="2686" spans="27:49" x14ac:dyDescent="0.25">
      <c r="AA2686" s="55"/>
      <c r="AB2686" s="55"/>
      <c r="AC2686" s="55"/>
      <c r="AD2686" s="55"/>
      <c r="AE2686" s="55"/>
      <c r="AH2686" s="55"/>
      <c r="AI2686" s="55"/>
      <c r="AJ2686" s="55"/>
      <c r="AK2686" s="55"/>
      <c r="AL2686" s="55"/>
      <c r="AM2686" s="55"/>
      <c r="AN2686" s="55"/>
      <c r="AO2686" s="55"/>
      <c r="AP2686" s="55"/>
      <c r="AQ2686" s="55"/>
      <c r="AR2686" s="55"/>
      <c r="AS2686" s="55"/>
      <c r="AT2686" s="55"/>
      <c r="AU2686" s="55"/>
      <c r="AV2686" s="55"/>
      <c r="AW2686" s="55"/>
    </row>
    <row r="2687" spans="27:49" x14ac:dyDescent="0.25">
      <c r="AA2687" s="55"/>
      <c r="AB2687" s="55"/>
      <c r="AC2687" s="55"/>
      <c r="AD2687" s="55"/>
      <c r="AE2687" s="55"/>
      <c r="AH2687" s="55"/>
      <c r="AI2687" s="55"/>
      <c r="AJ2687" s="55"/>
      <c r="AK2687" s="55"/>
      <c r="AL2687" s="55"/>
      <c r="AM2687" s="55"/>
      <c r="AN2687" s="55"/>
      <c r="AO2687" s="55"/>
      <c r="AP2687" s="55"/>
      <c r="AQ2687" s="55"/>
      <c r="AR2687" s="55"/>
      <c r="AS2687" s="55"/>
      <c r="AT2687" s="55"/>
      <c r="AU2687" s="55"/>
      <c r="AV2687" s="55"/>
      <c r="AW2687" s="55"/>
    </row>
    <row r="2688" spans="27:49" x14ac:dyDescent="0.25">
      <c r="AA2688" s="55"/>
      <c r="AB2688" s="55"/>
      <c r="AC2688" s="55"/>
      <c r="AD2688" s="55"/>
      <c r="AE2688" s="55"/>
      <c r="AH2688" s="55"/>
      <c r="AI2688" s="55"/>
      <c r="AJ2688" s="55"/>
      <c r="AK2688" s="55"/>
      <c r="AL2688" s="55"/>
      <c r="AM2688" s="55"/>
      <c r="AN2688" s="55"/>
      <c r="AO2688" s="55"/>
      <c r="AP2688" s="55"/>
      <c r="AQ2688" s="55"/>
      <c r="AR2688" s="55"/>
      <c r="AS2688" s="55"/>
      <c r="AT2688" s="55"/>
      <c r="AU2688" s="55"/>
      <c r="AV2688" s="55"/>
      <c r="AW2688" s="55"/>
    </row>
    <row r="2689" spans="27:49" x14ac:dyDescent="0.25">
      <c r="AA2689" s="55"/>
      <c r="AB2689" s="55"/>
      <c r="AC2689" s="55"/>
      <c r="AD2689" s="55"/>
      <c r="AE2689" s="55"/>
      <c r="AH2689" s="55"/>
      <c r="AI2689" s="55"/>
      <c r="AJ2689" s="55"/>
      <c r="AK2689" s="55"/>
      <c r="AL2689" s="55"/>
      <c r="AM2689" s="55"/>
      <c r="AN2689" s="55"/>
      <c r="AO2689" s="55"/>
      <c r="AP2689" s="55"/>
      <c r="AQ2689" s="55"/>
      <c r="AR2689" s="55"/>
      <c r="AS2689" s="55"/>
      <c r="AT2689" s="55"/>
      <c r="AU2689" s="55"/>
      <c r="AV2689" s="55"/>
      <c r="AW2689" s="55"/>
    </row>
    <row r="2690" spans="27:49" x14ac:dyDescent="0.25">
      <c r="AA2690" s="55"/>
      <c r="AB2690" s="55"/>
      <c r="AC2690" s="55"/>
      <c r="AD2690" s="55"/>
      <c r="AE2690" s="55"/>
      <c r="AH2690" s="55"/>
      <c r="AI2690" s="55"/>
      <c r="AJ2690" s="55"/>
      <c r="AK2690" s="55"/>
      <c r="AL2690" s="55"/>
      <c r="AM2690" s="55"/>
      <c r="AN2690" s="55"/>
      <c r="AO2690" s="55"/>
      <c r="AP2690" s="55"/>
      <c r="AQ2690" s="55"/>
      <c r="AR2690" s="55"/>
      <c r="AS2690" s="55"/>
      <c r="AT2690" s="55"/>
      <c r="AU2690" s="55"/>
      <c r="AV2690" s="55"/>
      <c r="AW2690" s="55"/>
    </row>
    <row r="2691" spans="27:49" x14ac:dyDescent="0.25">
      <c r="AA2691" s="55"/>
      <c r="AB2691" s="55"/>
      <c r="AC2691" s="55"/>
      <c r="AD2691" s="55"/>
      <c r="AE2691" s="55"/>
      <c r="AH2691" s="55"/>
      <c r="AI2691" s="55"/>
      <c r="AJ2691" s="55"/>
      <c r="AK2691" s="55"/>
      <c r="AL2691" s="55"/>
      <c r="AM2691" s="55"/>
      <c r="AN2691" s="55"/>
      <c r="AO2691" s="55"/>
      <c r="AP2691" s="55"/>
      <c r="AQ2691" s="55"/>
      <c r="AR2691" s="55"/>
      <c r="AS2691" s="55"/>
      <c r="AT2691" s="55"/>
      <c r="AU2691" s="55"/>
      <c r="AV2691" s="55"/>
      <c r="AW2691" s="55"/>
    </row>
    <row r="2692" spans="27:49" x14ac:dyDescent="0.25">
      <c r="AA2692" s="55"/>
      <c r="AB2692" s="55"/>
      <c r="AC2692" s="55"/>
      <c r="AD2692" s="55"/>
      <c r="AE2692" s="55"/>
      <c r="AH2692" s="55"/>
      <c r="AI2692" s="55"/>
      <c r="AJ2692" s="55"/>
      <c r="AK2692" s="55"/>
      <c r="AL2692" s="55"/>
      <c r="AM2692" s="55"/>
      <c r="AN2692" s="55"/>
      <c r="AO2692" s="55"/>
      <c r="AP2692" s="55"/>
      <c r="AQ2692" s="55"/>
      <c r="AR2692" s="55"/>
      <c r="AS2692" s="55"/>
      <c r="AT2692" s="55"/>
      <c r="AU2692" s="55"/>
      <c r="AV2692" s="55"/>
      <c r="AW2692" s="55"/>
    </row>
    <row r="2693" spans="27:49" x14ac:dyDescent="0.25">
      <c r="AA2693" s="55"/>
      <c r="AB2693" s="55"/>
      <c r="AC2693" s="55"/>
      <c r="AD2693" s="55"/>
      <c r="AE2693" s="55"/>
      <c r="AH2693" s="55"/>
      <c r="AI2693" s="55"/>
      <c r="AJ2693" s="55"/>
      <c r="AK2693" s="55"/>
      <c r="AL2693" s="55"/>
      <c r="AM2693" s="55"/>
      <c r="AN2693" s="55"/>
      <c r="AO2693" s="55"/>
      <c r="AP2693" s="55"/>
      <c r="AQ2693" s="55"/>
      <c r="AR2693" s="55"/>
      <c r="AS2693" s="55"/>
      <c r="AT2693" s="55"/>
      <c r="AU2693" s="55"/>
      <c r="AV2693" s="55"/>
      <c r="AW2693" s="55"/>
    </row>
    <row r="2694" spans="27:49" x14ac:dyDescent="0.25">
      <c r="AA2694" s="55"/>
      <c r="AB2694" s="55"/>
      <c r="AC2694" s="55"/>
      <c r="AD2694" s="55"/>
      <c r="AE2694" s="55"/>
      <c r="AH2694" s="55"/>
      <c r="AI2694" s="55"/>
      <c r="AJ2694" s="55"/>
      <c r="AK2694" s="55"/>
      <c r="AL2694" s="55"/>
      <c r="AM2694" s="55"/>
      <c r="AN2694" s="55"/>
      <c r="AO2694" s="55"/>
      <c r="AP2694" s="55"/>
      <c r="AQ2694" s="55"/>
      <c r="AR2694" s="55"/>
      <c r="AS2694" s="55"/>
      <c r="AT2694" s="55"/>
      <c r="AU2694" s="55"/>
      <c r="AV2694" s="55"/>
      <c r="AW2694" s="55"/>
    </row>
    <row r="2695" spans="27:49" x14ac:dyDescent="0.25">
      <c r="AA2695" s="55"/>
      <c r="AB2695" s="55"/>
      <c r="AC2695" s="55"/>
      <c r="AD2695" s="55"/>
      <c r="AE2695" s="55"/>
      <c r="AH2695" s="55"/>
      <c r="AI2695" s="55"/>
      <c r="AJ2695" s="55"/>
      <c r="AK2695" s="55"/>
      <c r="AL2695" s="55"/>
      <c r="AM2695" s="55"/>
      <c r="AN2695" s="55"/>
      <c r="AO2695" s="55"/>
      <c r="AP2695" s="55"/>
      <c r="AQ2695" s="55"/>
      <c r="AR2695" s="55"/>
      <c r="AS2695" s="55"/>
      <c r="AT2695" s="55"/>
      <c r="AU2695" s="55"/>
      <c r="AV2695" s="55"/>
      <c r="AW2695" s="55"/>
    </row>
    <row r="2696" spans="27:49" x14ac:dyDescent="0.25">
      <c r="AA2696" s="55"/>
      <c r="AB2696" s="55"/>
      <c r="AC2696" s="55"/>
      <c r="AD2696" s="55"/>
      <c r="AE2696" s="55"/>
      <c r="AH2696" s="55"/>
      <c r="AI2696" s="55"/>
      <c r="AJ2696" s="55"/>
      <c r="AK2696" s="55"/>
      <c r="AL2696" s="55"/>
      <c r="AM2696" s="55"/>
      <c r="AN2696" s="55"/>
      <c r="AO2696" s="55"/>
      <c r="AP2696" s="55"/>
      <c r="AQ2696" s="55"/>
      <c r="AR2696" s="55"/>
      <c r="AS2696" s="55"/>
      <c r="AT2696" s="55"/>
      <c r="AU2696" s="55"/>
      <c r="AV2696" s="55"/>
      <c r="AW2696" s="55"/>
    </row>
    <row r="2697" spans="27:49" x14ac:dyDescent="0.25">
      <c r="AA2697" s="55"/>
      <c r="AB2697" s="55"/>
      <c r="AC2697" s="55"/>
      <c r="AD2697" s="55"/>
      <c r="AE2697" s="55"/>
      <c r="AH2697" s="55"/>
      <c r="AI2697" s="55"/>
      <c r="AJ2697" s="55"/>
      <c r="AK2697" s="55"/>
      <c r="AL2697" s="55"/>
      <c r="AM2697" s="55"/>
      <c r="AN2697" s="55"/>
      <c r="AO2697" s="55"/>
      <c r="AP2697" s="55"/>
      <c r="AQ2697" s="55"/>
      <c r="AR2697" s="55"/>
      <c r="AS2697" s="55"/>
      <c r="AT2697" s="55"/>
      <c r="AU2697" s="55"/>
      <c r="AV2697" s="55"/>
      <c r="AW2697" s="55"/>
    </row>
    <row r="2698" spans="27:49" x14ac:dyDescent="0.25">
      <c r="AA2698" s="55"/>
      <c r="AB2698" s="55"/>
      <c r="AC2698" s="55"/>
      <c r="AD2698" s="55"/>
      <c r="AE2698" s="55"/>
      <c r="AH2698" s="55"/>
      <c r="AI2698" s="55"/>
      <c r="AJ2698" s="55"/>
      <c r="AK2698" s="55"/>
      <c r="AL2698" s="55"/>
      <c r="AM2698" s="55"/>
      <c r="AN2698" s="55"/>
      <c r="AO2698" s="55"/>
      <c r="AP2698" s="55"/>
      <c r="AQ2698" s="55"/>
      <c r="AR2698" s="55"/>
      <c r="AS2698" s="55"/>
      <c r="AT2698" s="55"/>
      <c r="AU2698" s="55"/>
      <c r="AV2698" s="55"/>
      <c r="AW2698" s="55"/>
    </row>
    <row r="2699" spans="27:49" x14ac:dyDescent="0.25">
      <c r="AA2699" s="55"/>
      <c r="AB2699" s="55"/>
      <c r="AC2699" s="55"/>
      <c r="AD2699" s="55"/>
      <c r="AE2699" s="55"/>
      <c r="AH2699" s="55"/>
      <c r="AI2699" s="55"/>
      <c r="AJ2699" s="55"/>
      <c r="AK2699" s="55"/>
      <c r="AL2699" s="55"/>
      <c r="AM2699" s="55"/>
      <c r="AN2699" s="55"/>
      <c r="AO2699" s="55"/>
      <c r="AP2699" s="55"/>
      <c r="AQ2699" s="55"/>
      <c r="AR2699" s="55"/>
      <c r="AS2699" s="55"/>
      <c r="AT2699" s="55"/>
      <c r="AU2699" s="55"/>
      <c r="AV2699" s="55"/>
      <c r="AW2699" s="55"/>
    </row>
    <row r="2700" spans="27:49" x14ac:dyDescent="0.25">
      <c r="AA2700" s="55"/>
      <c r="AB2700" s="55"/>
      <c r="AC2700" s="55"/>
      <c r="AD2700" s="55"/>
      <c r="AE2700" s="55"/>
      <c r="AH2700" s="55"/>
      <c r="AI2700" s="55"/>
      <c r="AJ2700" s="55"/>
      <c r="AK2700" s="55"/>
      <c r="AL2700" s="55"/>
      <c r="AM2700" s="55"/>
      <c r="AN2700" s="55"/>
      <c r="AO2700" s="55"/>
      <c r="AP2700" s="55"/>
      <c r="AQ2700" s="55"/>
      <c r="AR2700" s="55"/>
      <c r="AS2700" s="55"/>
      <c r="AT2700" s="55"/>
      <c r="AU2700" s="55"/>
      <c r="AV2700" s="55"/>
      <c r="AW2700" s="55"/>
    </row>
    <row r="2701" spans="27:49" x14ac:dyDescent="0.25">
      <c r="AA2701" s="55"/>
      <c r="AB2701" s="55"/>
      <c r="AC2701" s="55"/>
      <c r="AD2701" s="55"/>
      <c r="AE2701" s="55"/>
      <c r="AH2701" s="55"/>
      <c r="AI2701" s="55"/>
      <c r="AJ2701" s="55"/>
      <c r="AK2701" s="55"/>
      <c r="AL2701" s="55"/>
      <c r="AM2701" s="55"/>
      <c r="AN2701" s="55"/>
      <c r="AO2701" s="55"/>
      <c r="AP2701" s="55"/>
      <c r="AQ2701" s="55"/>
      <c r="AR2701" s="55"/>
      <c r="AS2701" s="55"/>
      <c r="AT2701" s="55"/>
      <c r="AU2701" s="55"/>
      <c r="AV2701" s="55"/>
      <c r="AW2701" s="55"/>
    </row>
    <row r="2702" spans="27:49" x14ac:dyDescent="0.25">
      <c r="AA2702" s="55"/>
      <c r="AB2702" s="55"/>
      <c r="AC2702" s="55"/>
      <c r="AD2702" s="55"/>
      <c r="AE2702" s="55"/>
      <c r="AH2702" s="55"/>
      <c r="AI2702" s="55"/>
      <c r="AJ2702" s="55"/>
      <c r="AK2702" s="55"/>
      <c r="AL2702" s="55"/>
      <c r="AM2702" s="55"/>
      <c r="AN2702" s="55"/>
      <c r="AO2702" s="55"/>
      <c r="AP2702" s="55"/>
      <c r="AQ2702" s="55"/>
      <c r="AR2702" s="55"/>
      <c r="AS2702" s="55"/>
      <c r="AT2702" s="55"/>
      <c r="AU2702" s="55"/>
      <c r="AV2702" s="55"/>
      <c r="AW2702" s="55"/>
    </row>
    <row r="2703" spans="27:49" x14ac:dyDescent="0.25">
      <c r="AA2703" s="55"/>
      <c r="AB2703" s="55"/>
      <c r="AC2703" s="55"/>
      <c r="AD2703" s="55"/>
      <c r="AE2703" s="55"/>
      <c r="AH2703" s="55"/>
      <c r="AI2703" s="55"/>
      <c r="AJ2703" s="55"/>
      <c r="AK2703" s="55"/>
      <c r="AL2703" s="55"/>
      <c r="AM2703" s="55"/>
      <c r="AN2703" s="55"/>
      <c r="AO2703" s="55"/>
      <c r="AP2703" s="55"/>
      <c r="AQ2703" s="55"/>
      <c r="AR2703" s="55"/>
      <c r="AS2703" s="55"/>
      <c r="AT2703" s="55"/>
      <c r="AU2703" s="55"/>
      <c r="AV2703" s="55"/>
      <c r="AW2703" s="55"/>
    </row>
    <row r="2704" spans="27:49" x14ac:dyDescent="0.25">
      <c r="AA2704" s="55"/>
      <c r="AB2704" s="55"/>
      <c r="AC2704" s="55"/>
      <c r="AD2704" s="55"/>
      <c r="AE2704" s="55"/>
      <c r="AH2704" s="55"/>
      <c r="AI2704" s="55"/>
      <c r="AJ2704" s="55"/>
      <c r="AK2704" s="55"/>
      <c r="AL2704" s="55"/>
      <c r="AM2704" s="55"/>
      <c r="AN2704" s="55"/>
      <c r="AO2704" s="55"/>
      <c r="AP2704" s="55"/>
      <c r="AQ2704" s="55"/>
      <c r="AR2704" s="55"/>
      <c r="AS2704" s="55"/>
      <c r="AT2704" s="55"/>
      <c r="AU2704" s="55"/>
      <c r="AV2704" s="55"/>
      <c r="AW2704" s="55"/>
    </row>
    <row r="2705" spans="27:49" x14ac:dyDescent="0.25">
      <c r="AA2705" s="55"/>
      <c r="AB2705" s="55"/>
      <c r="AC2705" s="55"/>
      <c r="AD2705" s="55"/>
      <c r="AE2705" s="55"/>
      <c r="AH2705" s="55"/>
      <c r="AI2705" s="55"/>
      <c r="AJ2705" s="55"/>
      <c r="AK2705" s="55"/>
      <c r="AL2705" s="55"/>
      <c r="AM2705" s="55"/>
      <c r="AN2705" s="55"/>
      <c r="AO2705" s="55"/>
      <c r="AP2705" s="55"/>
      <c r="AQ2705" s="55"/>
      <c r="AR2705" s="55"/>
      <c r="AS2705" s="55"/>
      <c r="AT2705" s="55"/>
      <c r="AU2705" s="55"/>
      <c r="AV2705" s="55"/>
      <c r="AW2705" s="55"/>
    </row>
    <row r="2706" spans="27:49" x14ac:dyDescent="0.25">
      <c r="AA2706" s="55"/>
      <c r="AB2706" s="55"/>
      <c r="AC2706" s="55"/>
      <c r="AD2706" s="55"/>
      <c r="AE2706" s="55"/>
      <c r="AH2706" s="55"/>
      <c r="AI2706" s="55"/>
      <c r="AJ2706" s="55"/>
      <c r="AK2706" s="55"/>
      <c r="AL2706" s="55"/>
      <c r="AM2706" s="55"/>
      <c r="AN2706" s="55"/>
      <c r="AO2706" s="55"/>
      <c r="AP2706" s="55"/>
      <c r="AQ2706" s="55"/>
      <c r="AR2706" s="55"/>
      <c r="AS2706" s="55"/>
      <c r="AT2706" s="55"/>
      <c r="AU2706" s="55"/>
      <c r="AV2706" s="55"/>
      <c r="AW2706" s="55"/>
    </row>
    <row r="2707" spans="27:49" x14ac:dyDescent="0.25">
      <c r="AA2707" s="55"/>
      <c r="AB2707" s="55"/>
      <c r="AC2707" s="55"/>
      <c r="AD2707" s="55"/>
      <c r="AE2707" s="55"/>
      <c r="AH2707" s="55"/>
      <c r="AI2707" s="55"/>
      <c r="AJ2707" s="55"/>
      <c r="AK2707" s="55"/>
      <c r="AL2707" s="55"/>
      <c r="AM2707" s="55"/>
      <c r="AN2707" s="55"/>
      <c r="AO2707" s="55"/>
      <c r="AP2707" s="55"/>
      <c r="AQ2707" s="55"/>
      <c r="AR2707" s="55"/>
      <c r="AS2707" s="55"/>
      <c r="AT2707" s="55"/>
      <c r="AU2707" s="55"/>
      <c r="AV2707" s="55"/>
      <c r="AW2707" s="55"/>
    </row>
    <row r="2708" spans="27:49" x14ac:dyDescent="0.25">
      <c r="AA2708" s="55"/>
      <c r="AB2708" s="55"/>
      <c r="AC2708" s="55"/>
      <c r="AD2708" s="55"/>
      <c r="AE2708" s="55"/>
      <c r="AH2708" s="55"/>
      <c r="AI2708" s="55"/>
      <c r="AJ2708" s="55"/>
      <c r="AK2708" s="55"/>
      <c r="AL2708" s="55"/>
      <c r="AM2708" s="55"/>
      <c r="AN2708" s="55"/>
      <c r="AO2708" s="55"/>
      <c r="AP2708" s="55"/>
      <c r="AQ2708" s="55"/>
      <c r="AR2708" s="55"/>
      <c r="AS2708" s="55"/>
      <c r="AT2708" s="55"/>
      <c r="AU2708" s="55"/>
      <c r="AV2708" s="55"/>
      <c r="AW2708" s="55"/>
    </row>
    <row r="2709" spans="27:49" x14ac:dyDescent="0.25">
      <c r="AA2709" s="55"/>
      <c r="AB2709" s="55"/>
      <c r="AC2709" s="55"/>
      <c r="AD2709" s="55"/>
      <c r="AE2709" s="55"/>
      <c r="AH2709" s="55"/>
      <c r="AI2709" s="55"/>
      <c r="AJ2709" s="55"/>
      <c r="AK2709" s="55"/>
      <c r="AL2709" s="55"/>
      <c r="AM2709" s="55"/>
      <c r="AN2709" s="55"/>
      <c r="AO2709" s="55"/>
      <c r="AP2709" s="55"/>
      <c r="AQ2709" s="55"/>
      <c r="AR2709" s="55"/>
      <c r="AS2709" s="55"/>
      <c r="AT2709" s="55"/>
      <c r="AU2709" s="55"/>
      <c r="AV2709" s="55"/>
      <c r="AW2709" s="55"/>
    </row>
    <row r="2710" spans="27:49" x14ac:dyDescent="0.25">
      <c r="AA2710" s="55"/>
      <c r="AB2710" s="55"/>
      <c r="AC2710" s="55"/>
      <c r="AD2710" s="55"/>
      <c r="AE2710" s="55"/>
      <c r="AH2710" s="55"/>
      <c r="AI2710" s="55"/>
      <c r="AJ2710" s="55"/>
      <c r="AK2710" s="55"/>
      <c r="AL2710" s="55"/>
      <c r="AM2710" s="55"/>
      <c r="AN2710" s="55"/>
      <c r="AO2710" s="55"/>
      <c r="AP2710" s="55"/>
      <c r="AQ2710" s="55"/>
      <c r="AR2710" s="55"/>
      <c r="AS2710" s="55"/>
      <c r="AT2710" s="55"/>
      <c r="AU2710" s="55"/>
      <c r="AV2710" s="55"/>
      <c r="AW2710" s="55"/>
    </row>
    <row r="2711" spans="27:49" x14ac:dyDescent="0.25">
      <c r="AA2711" s="55"/>
      <c r="AB2711" s="55"/>
      <c r="AC2711" s="55"/>
      <c r="AD2711" s="55"/>
      <c r="AE2711" s="55"/>
      <c r="AH2711" s="55"/>
      <c r="AI2711" s="55"/>
      <c r="AJ2711" s="55"/>
      <c r="AK2711" s="55"/>
      <c r="AL2711" s="55"/>
      <c r="AM2711" s="55"/>
      <c r="AN2711" s="55"/>
      <c r="AO2711" s="55"/>
      <c r="AP2711" s="55"/>
      <c r="AQ2711" s="55"/>
      <c r="AR2711" s="55"/>
      <c r="AS2711" s="55"/>
      <c r="AT2711" s="55"/>
      <c r="AU2711" s="55"/>
      <c r="AV2711" s="55"/>
      <c r="AW2711" s="55"/>
    </row>
    <row r="2712" spans="27:49" x14ac:dyDescent="0.25">
      <c r="AA2712" s="55"/>
      <c r="AB2712" s="55"/>
      <c r="AC2712" s="55"/>
      <c r="AD2712" s="55"/>
      <c r="AE2712" s="55"/>
      <c r="AH2712" s="55"/>
      <c r="AI2712" s="55"/>
      <c r="AJ2712" s="55"/>
      <c r="AK2712" s="55"/>
      <c r="AL2712" s="55"/>
      <c r="AM2712" s="55"/>
      <c r="AN2712" s="55"/>
      <c r="AO2712" s="55"/>
      <c r="AP2712" s="55"/>
      <c r="AQ2712" s="55"/>
      <c r="AR2712" s="55"/>
      <c r="AS2712" s="55"/>
      <c r="AT2712" s="55"/>
      <c r="AU2712" s="55"/>
      <c r="AV2712" s="55"/>
      <c r="AW2712" s="55"/>
    </row>
    <row r="2713" spans="27:49" x14ac:dyDescent="0.25">
      <c r="AA2713" s="55"/>
      <c r="AB2713" s="55"/>
      <c r="AC2713" s="55"/>
      <c r="AD2713" s="55"/>
      <c r="AE2713" s="55"/>
      <c r="AH2713" s="55"/>
      <c r="AI2713" s="55"/>
      <c r="AJ2713" s="55"/>
      <c r="AK2713" s="55"/>
      <c r="AL2713" s="55"/>
      <c r="AM2713" s="55"/>
      <c r="AN2713" s="55"/>
      <c r="AO2713" s="55"/>
      <c r="AP2713" s="55"/>
      <c r="AQ2713" s="55"/>
      <c r="AR2713" s="55"/>
      <c r="AS2713" s="55"/>
      <c r="AT2713" s="55"/>
      <c r="AU2713" s="55"/>
      <c r="AV2713" s="55"/>
      <c r="AW2713" s="55"/>
    </row>
    <row r="2714" spans="27:49" x14ac:dyDescent="0.25">
      <c r="AA2714" s="55"/>
      <c r="AB2714" s="55"/>
      <c r="AC2714" s="55"/>
      <c r="AD2714" s="55"/>
      <c r="AE2714" s="55"/>
      <c r="AH2714" s="55"/>
      <c r="AI2714" s="55"/>
      <c r="AJ2714" s="55"/>
      <c r="AK2714" s="55"/>
      <c r="AL2714" s="55"/>
      <c r="AM2714" s="55"/>
      <c r="AN2714" s="55"/>
      <c r="AO2714" s="55"/>
      <c r="AP2714" s="55"/>
      <c r="AQ2714" s="55"/>
      <c r="AR2714" s="55"/>
      <c r="AS2714" s="55"/>
      <c r="AT2714" s="55"/>
      <c r="AU2714" s="55"/>
      <c r="AV2714" s="55"/>
      <c r="AW2714" s="55"/>
    </row>
    <row r="2715" spans="27:49" x14ac:dyDescent="0.25">
      <c r="AA2715" s="55"/>
      <c r="AB2715" s="55"/>
      <c r="AC2715" s="55"/>
      <c r="AD2715" s="55"/>
      <c r="AE2715" s="55"/>
      <c r="AH2715" s="55"/>
      <c r="AI2715" s="55"/>
      <c r="AJ2715" s="55"/>
      <c r="AK2715" s="55"/>
      <c r="AL2715" s="55"/>
      <c r="AM2715" s="55"/>
      <c r="AN2715" s="55"/>
      <c r="AO2715" s="55"/>
      <c r="AP2715" s="55"/>
      <c r="AQ2715" s="55"/>
      <c r="AR2715" s="55"/>
      <c r="AS2715" s="55"/>
      <c r="AT2715" s="55"/>
      <c r="AU2715" s="55"/>
      <c r="AV2715" s="55"/>
      <c r="AW2715" s="55"/>
    </row>
    <row r="2716" spans="27:49" x14ac:dyDescent="0.25">
      <c r="AA2716" s="55"/>
      <c r="AB2716" s="55"/>
      <c r="AC2716" s="55"/>
      <c r="AD2716" s="55"/>
      <c r="AE2716" s="55"/>
      <c r="AH2716" s="55"/>
      <c r="AI2716" s="55"/>
      <c r="AJ2716" s="55"/>
      <c r="AK2716" s="55"/>
      <c r="AL2716" s="55"/>
      <c r="AM2716" s="55"/>
      <c r="AN2716" s="55"/>
      <c r="AO2716" s="55"/>
      <c r="AP2716" s="55"/>
      <c r="AQ2716" s="55"/>
      <c r="AR2716" s="55"/>
      <c r="AS2716" s="55"/>
      <c r="AT2716" s="55"/>
      <c r="AU2716" s="55"/>
      <c r="AV2716" s="55"/>
      <c r="AW2716" s="55"/>
    </row>
    <row r="2717" spans="27:49" x14ac:dyDescent="0.25">
      <c r="AA2717" s="55"/>
      <c r="AB2717" s="55"/>
      <c r="AC2717" s="55"/>
      <c r="AD2717" s="55"/>
      <c r="AE2717" s="55"/>
      <c r="AH2717" s="55"/>
      <c r="AI2717" s="55"/>
      <c r="AJ2717" s="55"/>
      <c r="AK2717" s="55"/>
      <c r="AL2717" s="55"/>
      <c r="AM2717" s="55"/>
      <c r="AN2717" s="55"/>
      <c r="AO2717" s="55"/>
      <c r="AP2717" s="55"/>
      <c r="AQ2717" s="55"/>
      <c r="AR2717" s="55"/>
      <c r="AS2717" s="55"/>
      <c r="AT2717" s="55"/>
      <c r="AU2717" s="55"/>
      <c r="AV2717" s="55"/>
      <c r="AW2717" s="55"/>
    </row>
    <row r="2718" spans="27:49" x14ac:dyDescent="0.25">
      <c r="AA2718" s="55"/>
      <c r="AB2718" s="55"/>
      <c r="AC2718" s="55"/>
      <c r="AD2718" s="55"/>
      <c r="AE2718" s="55"/>
      <c r="AH2718" s="55"/>
      <c r="AI2718" s="55"/>
      <c r="AJ2718" s="55"/>
      <c r="AK2718" s="55"/>
      <c r="AL2718" s="55"/>
      <c r="AM2718" s="55"/>
      <c r="AN2718" s="55"/>
      <c r="AO2718" s="55"/>
      <c r="AP2718" s="55"/>
      <c r="AQ2718" s="55"/>
      <c r="AR2718" s="55"/>
      <c r="AS2718" s="55"/>
      <c r="AT2718" s="55"/>
      <c r="AU2718" s="55"/>
      <c r="AV2718" s="55"/>
      <c r="AW2718" s="55"/>
    </row>
    <row r="2719" spans="27:49" x14ac:dyDescent="0.25">
      <c r="AA2719" s="55"/>
      <c r="AB2719" s="55"/>
      <c r="AC2719" s="55"/>
      <c r="AD2719" s="55"/>
      <c r="AE2719" s="55"/>
      <c r="AH2719" s="55"/>
      <c r="AI2719" s="55"/>
      <c r="AJ2719" s="55"/>
      <c r="AK2719" s="55"/>
      <c r="AL2719" s="55"/>
      <c r="AM2719" s="55"/>
      <c r="AN2719" s="55"/>
      <c r="AO2719" s="55"/>
      <c r="AP2719" s="55"/>
      <c r="AQ2719" s="55"/>
      <c r="AR2719" s="55"/>
      <c r="AS2719" s="55"/>
      <c r="AT2719" s="55"/>
      <c r="AU2719" s="55"/>
      <c r="AV2719" s="55"/>
      <c r="AW2719" s="55"/>
    </row>
    <row r="2720" spans="27:49" x14ac:dyDescent="0.25">
      <c r="AA2720" s="55"/>
      <c r="AB2720" s="55"/>
      <c r="AC2720" s="55"/>
      <c r="AD2720" s="55"/>
      <c r="AE2720" s="55"/>
      <c r="AH2720" s="55"/>
      <c r="AI2720" s="55"/>
      <c r="AJ2720" s="55"/>
      <c r="AK2720" s="55"/>
      <c r="AL2720" s="55"/>
      <c r="AM2720" s="55"/>
      <c r="AN2720" s="55"/>
      <c r="AO2720" s="55"/>
      <c r="AP2720" s="55"/>
      <c r="AQ2720" s="55"/>
      <c r="AR2720" s="55"/>
      <c r="AS2720" s="55"/>
      <c r="AT2720" s="55"/>
      <c r="AU2720" s="55"/>
      <c r="AV2720" s="55"/>
      <c r="AW2720" s="55"/>
    </row>
    <row r="2721" spans="27:49" x14ac:dyDescent="0.25">
      <c r="AA2721" s="55"/>
      <c r="AB2721" s="55"/>
      <c r="AC2721" s="55"/>
      <c r="AD2721" s="55"/>
      <c r="AE2721" s="55"/>
      <c r="AH2721" s="55"/>
      <c r="AI2721" s="55"/>
      <c r="AJ2721" s="55"/>
      <c r="AK2721" s="55"/>
      <c r="AL2721" s="55"/>
      <c r="AM2721" s="55"/>
      <c r="AN2721" s="55"/>
      <c r="AO2721" s="55"/>
      <c r="AP2721" s="55"/>
      <c r="AQ2721" s="55"/>
      <c r="AR2721" s="55"/>
      <c r="AS2721" s="55"/>
      <c r="AT2721" s="55"/>
      <c r="AU2721" s="55"/>
      <c r="AV2721" s="55"/>
      <c r="AW2721" s="55"/>
    </row>
    <row r="2722" spans="27:49" x14ac:dyDescent="0.25">
      <c r="AA2722" s="55"/>
      <c r="AB2722" s="55"/>
      <c r="AC2722" s="55"/>
      <c r="AD2722" s="55"/>
      <c r="AE2722" s="55"/>
      <c r="AH2722" s="55"/>
      <c r="AI2722" s="55"/>
      <c r="AJ2722" s="55"/>
      <c r="AK2722" s="55"/>
      <c r="AL2722" s="55"/>
      <c r="AM2722" s="55"/>
      <c r="AN2722" s="55"/>
      <c r="AO2722" s="55"/>
      <c r="AP2722" s="55"/>
      <c r="AQ2722" s="55"/>
      <c r="AR2722" s="55"/>
      <c r="AS2722" s="55"/>
      <c r="AT2722" s="55"/>
      <c r="AU2722" s="55"/>
      <c r="AV2722" s="55"/>
      <c r="AW2722" s="55"/>
    </row>
    <row r="2723" spans="27:49" x14ac:dyDescent="0.25">
      <c r="AA2723" s="55"/>
      <c r="AB2723" s="55"/>
      <c r="AC2723" s="55"/>
      <c r="AD2723" s="55"/>
      <c r="AE2723" s="55"/>
      <c r="AH2723" s="55"/>
      <c r="AI2723" s="55"/>
      <c r="AJ2723" s="55"/>
      <c r="AK2723" s="55"/>
      <c r="AL2723" s="55"/>
      <c r="AM2723" s="55"/>
      <c r="AN2723" s="55"/>
      <c r="AO2723" s="55"/>
      <c r="AP2723" s="55"/>
      <c r="AQ2723" s="55"/>
      <c r="AR2723" s="55"/>
      <c r="AS2723" s="55"/>
      <c r="AT2723" s="55"/>
      <c r="AU2723" s="55"/>
      <c r="AV2723" s="55"/>
      <c r="AW2723" s="55"/>
    </row>
    <row r="2724" spans="27:49" x14ac:dyDescent="0.25">
      <c r="AA2724" s="55"/>
      <c r="AB2724" s="55"/>
      <c r="AC2724" s="55"/>
      <c r="AD2724" s="55"/>
      <c r="AE2724" s="55"/>
      <c r="AH2724" s="55"/>
      <c r="AI2724" s="55"/>
      <c r="AJ2724" s="55"/>
      <c r="AK2724" s="55"/>
      <c r="AL2724" s="55"/>
      <c r="AM2724" s="55"/>
      <c r="AN2724" s="55"/>
      <c r="AO2724" s="55"/>
      <c r="AP2724" s="55"/>
      <c r="AQ2724" s="55"/>
      <c r="AR2724" s="55"/>
      <c r="AS2724" s="55"/>
      <c r="AT2724" s="55"/>
      <c r="AU2724" s="55"/>
      <c r="AV2724" s="55"/>
      <c r="AW2724" s="55"/>
    </row>
    <row r="2725" spans="27:49" x14ac:dyDescent="0.25">
      <c r="AA2725" s="55"/>
      <c r="AB2725" s="55"/>
      <c r="AC2725" s="55"/>
      <c r="AD2725" s="55"/>
      <c r="AE2725" s="55"/>
      <c r="AH2725" s="55"/>
      <c r="AI2725" s="55"/>
      <c r="AJ2725" s="55"/>
      <c r="AK2725" s="55"/>
      <c r="AL2725" s="55"/>
      <c r="AM2725" s="55"/>
      <c r="AN2725" s="55"/>
      <c r="AO2725" s="55"/>
      <c r="AP2725" s="55"/>
      <c r="AQ2725" s="55"/>
      <c r="AR2725" s="55"/>
      <c r="AS2725" s="55"/>
      <c r="AT2725" s="55"/>
      <c r="AU2725" s="55"/>
      <c r="AV2725" s="55"/>
      <c r="AW2725" s="55"/>
    </row>
    <row r="2726" spans="27:49" x14ac:dyDescent="0.25">
      <c r="AA2726" s="55"/>
      <c r="AB2726" s="55"/>
      <c r="AC2726" s="55"/>
      <c r="AD2726" s="55"/>
      <c r="AE2726" s="55"/>
      <c r="AH2726" s="55"/>
      <c r="AI2726" s="55"/>
      <c r="AJ2726" s="55"/>
      <c r="AK2726" s="55"/>
      <c r="AL2726" s="55"/>
      <c r="AM2726" s="55"/>
      <c r="AN2726" s="55"/>
      <c r="AO2726" s="55"/>
      <c r="AP2726" s="55"/>
      <c r="AQ2726" s="55"/>
      <c r="AR2726" s="55"/>
      <c r="AS2726" s="55"/>
      <c r="AT2726" s="55"/>
      <c r="AU2726" s="55"/>
      <c r="AV2726" s="55"/>
      <c r="AW2726" s="55"/>
    </row>
    <row r="2727" spans="27:49" x14ac:dyDescent="0.25">
      <c r="AA2727" s="55"/>
      <c r="AB2727" s="55"/>
      <c r="AC2727" s="55"/>
      <c r="AD2727" s="55"/>
      <c r="AE2727" s="55"/>
      <c r="AH2727" s="55"/>
      <c r="AI2727" s="55"/>
      <c r="AJ2727" s="55"/>
      <c r="AK2727" s="55"/>
      <c r="AL2727" s="55"/>
      <c r="AM2727" s="55"/>
      <c r="AN2727" s="55"/>
      <c r="AO2727" s="55"/>
      <c r="AP2727" s="55"/>
      <c r="AQ2727" s="55"/>
      <c r="AR2727" s="55"/>
      <c r="AS2727" s="55"/>
      <c r="AT2727" s="55"/>
      <c r="AU2727" s="55"/>
      <c r="AV2727" s="55"/>
      <c r="AW2727" s="55"/>
    </row>
    <row r="2728" spans="27:49" x14ac:dyDescent="0.25">
      <c r="AA2728" s="55"/>
      <c r="AB2728" s="55"/>
      <c r="AC2728" s="55"/>
      <c r="AD2728" s="55"/>
      <c r="AE2728" s="55"/>
      <c r="AH2728" s="55"/>
      <c r="AI2728" s="55"/>
      <c r="AJ2728" s="55"/>
      <c r="AK2728" s="55"/>
      <c r="AL2728" s="55"/>
      <c r="AM2728" s="55"/>
      <c r="AN2728" s="55"/>
      <c r="AO2728" s="55"/>
      <c r="AP2728" s="55"/>
      <c r="AQ2728" s="55"/>
      <c r="AR2728" s="55"/>
      <c r="AS2728" s="55"/>
      <c r="AT2728" s="55"/>
      <c r="AU2728" s="55"/>
      <c r="AV2728" s="55"/>
      <c r="AW2728" s="55"/>
    </row>
    <row r="2729" spans="27:49" x14ac:dyDescent="0.25">
      <c r="AA2729" s="55"/>
      <c r="AB2729" s="55"/>
      <c r="AC2729" s="55"/>
      <c r="AD2729" s="55"/>
      <c r="AE2729" s="55"/>
      <c r="AH2729" s="55"/>
      <c r="AI2729" s="55"/>
      <c r="AJ2729" s="55"/>
      <c r="AK2729" s="55"/>
      <c r="AL2729" s="55"/>
      <c r="AM2729" s="55"/>
      <c r="AN2729" s="55"/>
      <c r="AO2729" s="55"/>
      <c r="AP2729" s="55"/>
      <c r="AQ2729" s="55"/>
      <c r="AR2729" s="55"/>
      <c r="AS2729" s="55"/>
      <c r="AT2729" s="55"/>
      <c r="AU2729" s="55"/>
      <c r="AV2729" s="55"/>
      <c r="AW2729" s="55"/>
    </row>
    <row r="2730" spans="27:49" x14ac:dyDescent="0.25">
      <c r="AA2730" s="55"/>
      <c r="AB2730" s="55"/>
      <c r="AC2730" s="55"/>
      <c r="AD2730" s="55"/>
      <c r="AE2730" s="55"/>
      <c r="AH2730" s="55"/>
      <c r="AI2730" s="55"/>
      <c r="AJ2730" s="55"/>
      <c r="AK2730" s="55"/>
      <c r="AL2730" s="55"/>
      <c r="AM2730" s="55"/>
      <c r="AN2730" s="55"/>
      <c r="AO2730" s="55"/>
      <c r="AP2730" s="55"/>
      <c r="AQ2730" s="55"/>
      <c r="AR2730" s="55"/>
      <c r="AS2730" s="55"/>
      <c r="AT2730" s="55"/>
      <c r="AU2730" s="55"/>
      <c r="AV2730" s="55"/>
      <c r="AW2730" s="55"/>
    </row>
    <row r="2731" spans="27:49" x14ac:dyDescent="0.25">
      <c r="AA2731" s="55"/>
      <c r="AB2731" s="55"/>
      <c r="AC2731" s="55"/>
      <c r="AD2731" s="55"/>
      <c r="AE2731" s="55"/>
      <c r="AH2731" s="55"/>
      <c r="AI2731" s="55"/>
      <c r="AJ2731" s="55"/>
      <c r="AK2731" s="55"/>
      <c r="AL2731" s="55"/>
      <c r="AM2731" s="55"/>
      <c r="AN2731" s="55"/>
      <c r="AO2731" s="55"/>
      <c r="AP2731" s="55"/>
      <c r="AQ2731" s="55"/>
      <c r="AR2731" s="55"/>
      <c r="AS2731" s="55"/>
      <c r="AT2731" s="55"/>
      <c r="AU2731" s="55"/>
      <c r="AV2731" s="55"/>
      <c r="AW2731" s="55"/>
    </row>
    <row r="2732" spans="27:49" x14ac:dyDescent="0.25">
      <c r="AA2732" s="55"/>
      <c r="AB2732" s="55"/>
      <c r="AC2732" s="55"/>
      <c r="AD2732" s="55"/>
      <c r="AE2732" s="55"/>
      <c r="AH2732" s="55"/>
      <c r="AI2732" s="55"/>
      <c r="AJ2732" s="55"/>
      <c r="AK2732" s="55"/>
      <c r="AL2732" s="55"/>
      <c r="AM2732" s="55"/>
      <c r="AN2732" s="55"/>
      <c r="AO2732" s="55"/>
      <c r="AP2732" s="55"/>
      <c r="AQ2732" s="55"/>
      <c r="AR2732" s="55"/>
      <c r="AS2732" s="55"/>
      <c r="AT2732" s="55"/>
      <c r="AU2732" s="55"/>
      <c r="AV2732" s="55"/>
      <c r="AW2732" s="55"/>
    </row>
    <row r="2733" spans="27:49" x14ac:dyDescent="0.25">
      <c r="AA2733" s="55"/>
      <c r="AB2733" s="55"/>
      <c r="AC2733" s="55"/>
      <c r="AD2733" s="55"/>
      <c r="AE2733" s="55"/>
      <c r="AH2733" s="55"/>
      <c r="AI2733" s="55"/>
      <c r="AJ2733" s="55"/>
      <c r="AK2733" s="55"/>
      <c r="AL2733" s="55"/>
      <c r="AM2733" s="55"/>
      <c r="AN2733" s="55"/>
      <c r="AO2733" s="55"/>
      <c r="AP2733" s="55"/>
      <c r="AQ2733" s="55"/>
      <c r="AR2733" s="55"/>
      <c r="AS2733" s="55"/>
      <c r="AT2733" s="55"/>
      <c r="AU2733" s="55"/>
      <c r="AV2733" s="55"/>
      <c r="AW2733" s="55"/>
    </row>
    <row r="2734" spans="27:49" x14ac:dyDescent="0.25">
      <c r="AA2734" s="55"/>
      <c r="AB2734" s="55"/>
      <c r="AC2734" s="55"/>
      <c r="AD2734" s="55"/>
      <c r="AE2734" s="55"/>
      <c r="AH2734" s="55"/>
      <c r="AI2734" s="55"/>
      <c r="AJ2734" s="55"/>
      <c r="AK2734" s="55"/>
      <c r="AL2734" s="55"/>
      <c r="AM2734" s="55"/>
      <c r="AN2734" s="55"/>
      <c r="AO2734" s="55"/>
      <c r="AP2734" s="55"/>
      <c r="AQ2734" s="55"/>
      <c r="AR2734" s="55"/>
      <c r="AS2734" s="55"/>
      <c r="AT2734" s="55"/>
      <c r="AU2734" s="55"/>
      <c r="AV2734" s="55"/>
      <c r="AW2734" s="55"/>
    </row>
    <row r="2735" spans="27:49" x14ac:dyDescent="0.25">
      <c r="AA2735" s="55"/>
      <c r="AB2735" s="55"/>
      <c r="AC2735" s="55"/>
      <c r="AD2735" s="55"/>
      <c r="AE2735" s="55"/>
      <c r="AH2735" s="55"/>
      <c r="AI2735" s="55"/>
      <c r="AJ2735" s="55"/>
      <c r="AK2735" s="55"/>
      <c r="AL2735" s="55"/>
      <c r="AM2735" s="55"/>
      <c r="AN2735" s="55"/>
      <c r="AO2735" s="55"/>
      <c r="AP2735" s="55"/>
      <c r="AQ2735" s="55"/>
      <c r="AR2735" s="55"/>
      <c r="AS2735" s="55"/>
      <c r="AT2735" s="55"/>
      <c r="AU2735" s="55"/>
      <c r="AV2735" s="55"/>
      <c r="AW2735" s="55"/>
    </row>
    <row r="2736" spans="27:49" x14ac:dyDescent="0.25">
      <c r="AA2736" s="55"/>
      <c r="AB2736" s="55"/>
      <c r="AC2736" s="55"/>
      <c r="AD2736" s="55"/>
      <c r="AE2736" s="55"/>
      <c r="AH2736" s="55"/>
      <c r="AI2736" s="55"/>
      <c r="AJ2736" s="55"/>
      <c r="AK2736" s="55"/>
      <c r="AL2736" s="55"/>
      <c r="AM2736" s="55"/>
      <c r="AN2736" s="55"/>
      <c r="AO2736" s="55"/>
      <c r="AP2736" s="55"/>
      <c r="AQ2736" s="55"/>
      <c r="AR2736" s="55"/>
      <c r="AS2736" s="55"/>
      <c r="AT2736" s="55"/>
      <c r="AU2736" s="55"/>
      <c r="AV2736" s="55"/>
      <c r="AW2736" s="55"/>
    </row>
    <row r="2737" spans="27:49" x14ac:dyDescent="0.25">
      <c r="AA2737" s="55"/>
      <c r="AB2737" s="55"/>
      <c r="AC2737" s="55"/>
      <c r="AD2737" s="55"/>
      <c r="AE2737" s="55"/>
      <c r="AH2737" s="55"/>
      <c r="AI2737" s="55"/>
      <c r="AJ2737" s="55"/>
      <c r="AK2737" s="55"/>
      <c r="AL2737" s="55"/>
      <c r="AM2737" s="55"/>
      <c r="AN2737" s="55"/>
      <c r="AO2737" s="55"/>
      <c r="AP2737" s="55"/>
      <c r="AQ2737" s="55"/>
      <c r="AR2737" s="55"/>
      <c r="AS2737" s="55"/>
      <c r="AT2737" s="55"/>
      <c r="AU2737" s="55"/>
      <c r="AV2737" s="55"/>
      <c r="AW2737" s="55"/>
    </row>
    <row r="2738" spans="27:49" x14ac:dyDescent="0.25">
      <c r="AA2738" s="55"/>
      <c r="AB2738" s="55"/>
      <c r="AC2738" s="55"/>
      <c r="AD2738" s="55"/>
      <c r="AE2738" s="55"/>
      <c r="AH2738" s="55"/>
      <c r="AI2738" s="55"/>
      <c r="AJ2738" s="55"/>
      <c r="AK2738" s="55"/>
      <c r="AL2738" s="55"/>
      <c r="AM2738" s="55"/>
      <c r="AN2738" s="55"/>
      <c r="AO2738" s="55"/>
      <c r="AP2738" s="55"/>
      <c r="AQ2738" s="55"/>
      <c r="AR2738" s="55"/>
      <c r="AS2738" s="55"/>
      <c r="AT2738" s="55"/>
      <c r="AU2738" s="55"/>
      <c r="AV2738" s="55"/>
      <c r="AW2738" s="55"/>
    </row>
    <row r="2739" spans="27:49" x14ac:dyDescent="0.25">
      <c r="AA2739" s="55"/>
      <c r="AB2739" s="55"/>
      <c r="AC2739" s="55"/>
      <c r="AD2739" s="55"/>
      <c r="AE2739" s="55"/>
      <c r="AH2739" s="55"/>
      <c r="AI2739" s="55"/>
      <c r="AJ2739" s="55"/>
      <c r="AK2739" s="55"/>
      <c r="AL2739" s="55"/>
      <c r="AM2739" s="55"/>
      <c r="AN2739" s="55"/>
      <c r="AO2739" s="55"/>
      <c r="AP2739" s="55"/>
      <c r="AQ2739" s="55"/>
      <c r="AR2739" s="55"/>
      <c r="AS2739" s="55"/>
      <c r="AT2739" s="55"/>
      <c r="AU2739" s="55"/>
      <c r="AV2739" s="55"/>
      <c r="AW2739" s="55"/>
    </row>
    <row r="2740" spans="27:49" x14ac:dyDescent="0.25">
      <c r="AA2740" s="55"/>
      <c r="AB2740" s="55"/>
      <c r="AC2740" s="55"/>
      <c r="AD2740" s="55"/>
      <c r="AE2740" s="55"/>
      <c r="AH2740" s="55"/>
      <c r="AI2740" s="55"/>
      <c r="AJ2740" s="55"/>
      <c r="AK2740" s="55"/>
      <c r="AL2740" s="55"/>
      <c r="AM2740" s="55"/>
      <c r="AN2740" s="55"/>
      <c r="AO2740" s="55"/>
      <c r="AP2740" s="55"/>
      <c r="AQ2740" s="55"/>
      <c r="AR2740" s="55"/>
      <c r="AS2740" s="55"/>
      <c r="AT2740" s="55"/>
      <c r="AU2740" s="55"/>
      <c r="AV2740" s="55"/>
      <c r="AW2740" s="55"/>
    </row>
    <row r="2741" spans="27:49" x14ac:dyDescent="0.25">
      <c r="AA2741" s="55"/>
      <c r="AB2741" s="55"/>
      <c r="AC2741" s="55"/>
      <c r="AD2741" s="55"/>
      <c r="AE2741" s="55"/>
      <c r="AH2741" s="55"/>
      <c r="AI2741" s="55"/>
      <c r="AJ2741" s="55"/>
      <c r="AK2741" s="55"/>
      <c r="AL2741" s="55"/>
      <c r="AM2741" s="55"/>
      <c r="AN2741" s="55"/>
      <c r="AO2741" s="55"/>
      <c r="AP2741" s="55"/>
      <c r="AQ2741" s="55"/>
      <c r="AR2741" s="55"/>
      <c r="AS2741" s="55"/>
      <c r="AT2741" s="55"/>
      <c r="AU2741" s="55"/>
      <c r="AV2741" s="55"/>
      <c r="AW2741" s="55"/>
    </row>
    <row r="2742" spans="27:49" x14ac:dyDescent="0.25">
      <c r="AA2742" s="55"/>
      <c r="AB2742" s="55"/>
      <c r="AC2742" s="55"/>
      <c r="AD2742" s="55"/>
      <c r="AE2742" s="55"/>
      <c r="AH2742" s="55"/>
      <c r="AI2742" s="55"/>
      <c r="AJ2742" s="55"/>
      <c r="AK2742" s="55"/>
      <c r="AL2742" s="55"/>
      <c r="AM2742" s="55"/>
      <c r="AN2742" s="55"/>
      <c r="AO2742" s="55"/>
      <c r="AP2742" s="55"/>
      <c r="AQ2742" s="55"/>
      <c r="AR2742" s="55"/>
      <c r="AS2742" s="55"/>
      <c r="AT2742" s="55"/>
      <c r="AU2742" s="55"/>
      <c r="AV2742" s="55"/>
      <c r="AW2742" s="55"/>
    </row>
    <row r="2743" spans="27:49" x14ac:dyDescent="0.25">
      <c r="AA2743" s="55"/>
      <c r="AB2743" s="55"/>
      <c r="AC2743" s="55"/>
      <c r="AD2743" s="55"/>
      <c r="AE2743" s="55"/>
      <c r="AH2743" s="55"/>
      <c r="AI2743" s="55"/>
      <c r="AJ2743" s="55"/>
      <c r="AK2743" s="55"/>
      <c r="AL2743" s="55"/>
      <c r="AM2743" s="55"/>
      <c r="AN2743" s="55"/>
      <c r="AO2743" s="55"/>
      <c r="AP2743" s="55"/>
      <c r="AQ2743" s="55"/>
      <c r="AR2743" s="55"/>
      <c r="AS2743" s="55"/>
      <c r="AT2743" s="55"/>
      <c r="AU2743" s="55"/>
      <c r="AV2743" s="55"/>
      <c r="AW2743" s="55"/>
    </row>
    <row r="2744" spans="27:49" x14ac:dyDescent="0.25">
      <c r="AA2744" s="55"/>
      <c r="AB2744" s="55"/>
      <c r="AC2744" s="55"/>
      <c r="AD2744" s="55"/>
      <c r="AE2744" s="55"/>
      <c r="AH2744" s="55"/>
      <c r="AI2744" s="55"/>
      <c r="AJ2744" s="55"/>
      <c r="AK2744" s="55"/>
      <c r="AL2744" s="55"/>
      <c r="AM2744" s="55"/>
      <c r="AN2744" s="55"/>
      <c r="AO2744" s="55"/>
      <c r="AP2744" s="55"/>
      <c r="AQ2744" s="55"/>
      <c r="AR2744" s="55"/>
      <c r="AS2744" s="55"/>
      <c r="AT2744" s="55"/>
      <c r="AU2744" s="55"/>
      <c r="AV2744" s="55"/>
      <c r="AW2744" s="55"/>
    </row>
    <row r="2745" spans="27:49" x14ac:dyDescent="0.25">
      <c r="AA2745" s="55"/>
      <c r="AB2745" s="55"/>
      <c r="AC2745" s="55"/>
      <c r="AD2745" s="55"/>
      <c r="AE2745" s="55"/>
      <c r="AH2745" s="55"/>
      <c r="AI2745" s="55"/>
      <c r="AJ2745" s="55"/>
      <c r="AK2745" s="55"/>
      <c r="AL2745" s="55"/>
      <c r="AM2745" s="55"/>
      <c r="AN2745" s="55"/>
      <c r="AO2745" s="55"/>
      <c r="AP2745" s="55"/>
      <c r="AQ2745" s="55"/>
      <c r="AR2745" s="55"/>
      <c r="AS2745" s="55"/>
      <c r="AT2745" s="55"/>
      <c r="AU2745" s="55"/>
      <c r="AV2745" s="55"/>
      <c r="AW2745" s="55"/>
    </row>
    <row r="2746" spans="27:49" x14ac:dyDescent="0.25">
      <c r="AA2746" s="55"/>
      <c r="AB2746" s="55"/>
      <c r="AC2746" s="55"/>
      <c r="AD2746" s="55"/>
      <c r="AE2746" s="55"/>
      <c r="AH2746" s="55"/>
      <c r="AI2746" s="55"/>
      <c r="AJ2746" s="55"/>
      <c r="AK2746" s="55"/>
      <c r="AL2746" s="55"/>
      <c r="AM2746" s="55"/>
      <c r="AN2746" s="55"/>
      <c r="AO2746" s="55"/>
      <c r="AP2746" s="55"/>
      <c r="AQ2746" s="55"/>
      <c r="AR2746" s="55"/>
      <c r="AS2746" s="55"/>
      <c r="AT2746" s="55"/>
      <c r="AU2746" s="55"/>
      <c r="AV2746" s="55"/>
      <c r="AW2746" s="55"/>
    </row>
    <row r="2747" spans="27:49" x14ac:dyDescent="0.25">
      <c r="AA2747" s="55"/>
      <c r="AB2747" s="55"/>
      <c r="AC2747" s="55"/>
      <c r="AD2747" s="55"/>
      <c r="AE2747" s="55"/>
      <c r="AH2747" s="55"/>
      <c r="AI2747" s="55"/>
      <c r="AJ2747" s="55"/>
      <c r="AK2747" s="55"/>
      <c r="AL2747" s="55"/>
      <c r="AM2747" s="55"/>
      <c r="AN2747" s="55"/>
      <c r="AO2747" s="55"/>
      <c r="AP2747" s="55"/>
      <c r="AQ2747" s="55"/>
      <c r="AR2747" s="55"/>
      <c r="AS2747" s="55"/>
      <c r="AT2747" s="55"/>
      <c r="AU2747" s="55"/>
      <c r="AV2747" s="55"/>
      <c r="AW2747" s="55"/>
    </row>
    <row r="2748" spans="27:49" x14ac:dyDescent="0.25">
      <c r="AA2748" s="55"/>
      <c r="AB2748" s="55"/>
      <c r="AC2748" s="55"/>
      <c r="AD2748" s="55"/>
      <c r="AE2748" s="55"/>
      <c r="AH2748" s="55"/>
      <c r="AI2748" s="55"/>
      <c r="AJ2748" s="55"/>
      <c r="AK2748" s="55"/>
      <c r="AL2748" s="55"/>
      <c r="AM2748" s="55"/>
      <c r="AN2748" s="55"/>
      <c r="AO2748" s="55"/>
      <c r="AP2748" s="55"/>
      <c r="AQ2748" s="55"/>
      <c r="AR2748" s="55"/>
      <c r="AS2748" s="55"/>
      <c r="AT2748" s="55"/>
      <c r="AU2748" s="55"/>
      <c r="AV2748" s="55"/>
      <c r="AW2748" s="55"/>
    </row>
    <row r="2749" spans="27:49" x14ac:dyDescent="0.25">
      <c r="AA2749" s="55"/>
      <c r="AB2749" s="55"/>
      <c r="AC2749" s="55"/>
      <c r="AD2749" s="55"/>
      <c r="AE2749" s="55"/>
      <c r="AH2749" s="55"/>
      <c r="AI2749" s="55"/>
      <c r="AJ2749" s="55"/>
      <c r="AK2749" s="55"/>
      <c r="AL2749" s="55"/>
      <c r="AM2749" s="55"/>
      <c r="AN2749" s="55"/>
      <c r="AO2749" s="55"/>
      <c r="AP2749" s="55"/>
      <c r="AQ2749" s="55"/>
      <c r="AR2749" s="55"/>
      <c r="AS2749" s="55"/>
      <c r="AT2749" s="55"/>
      <c r="AU2749" s="55"/>
      <c r="AV2749" s="55"/>
      <c r="AW2749" s="55"/>
    </row>
    <row r="2750" spans="27:49" x14ac:dyDescent="0.25">
      <c r="AA2750" s="55"/>
      <c r="AB2750" s="55"/>
      <c r="AC2750" s="55"/>
      <c r="AD2750" s="55"/>
      <c r="AE2750" s="55"/>
      <c r="AH2750" s="55"/>
      <c r="AI2750" s="55"/>
      <c r="AJ2750" s="55"/>
      <c r="AK2750" s="55"/>
      <c r="AL2750" s="55"/>
      <c r="AM2750" s="55"/>
      <c r="AN2750" s="55"/>
      <c r="AO2750" s="55"/>
      <c r="AP2750" s="55"/>
      <c r="AQ2750" s="55"/>
      <c r="AR2750" s="55"/>
      <c r="AS2750" s="55"/>
      <c r="AT2750" s="55"/>
      <c r="AU2750" s="55"/>
      <c r="AV2750" s="55"/>
      <c r="AW2750" s="55"/>
    </row>
    <row r="2751" spans="27:49" x14ac:dyDescent="0.25">
      <c r="AA2751" s="55"/>
      <c r="AB2751" s="55"/>
      <c r="AC2751" s="55"/>
      <c r="AD2751" s="55"/>
      <c r="AE2751" s="55"/>
      <c r="AH2751" s="55"/>
      <c r="AI2751" s="55"/>
      <c r="AJ2751" s="55"/>
      <c r="AK2751" s="55"/>
      <c r="AL2751" s="55"/>
      <c r="AM2751" s="55"/>
      <c r="AN2751" s="55"/>
      <c r="AO2751" s="55"/>
      <c r="AP2751" s="55"/>
      <c r="AQ2751" s="55"/>
      <c r="AR2751" s="55"/>
      <c r="AS2751" s="55"/>
      <c r="AT2751" s="55"/>
      <c r="AU2751" s="55"/>
      <c r="AV2751" s="55"/>
      <c r="AW2751" s="55"/>
    </row>
    <row r="2752" spans="27:49" x14ac:dyDescent="0.25">
      <c r="AA2752" s="55"/>
      <c r="AB2752" s="55"/>
      <c r="AC2752" s="55"/>
      <c r="AD2752" s="55"/>
      <c r="AE2752" s="55"/>
      <c r="AH2752" s="55"/>
      <c r="AI2752" s="55"/>
      <c r="AJ2752" s="55"/>
      <c r="AK2752" s="55"/>
      <c r="AL2752" s="55"/>
      <c r="AM2752" s="55"/>
      <c r="AN2752" s="55"/>
      <c r="AO2752" s="55"/>
      <c r="AP2752" s="55"/>
      <c r="AQ2752" s="55"/>
      <c r="AR2752" s="55"/>
      <c r="AS2752" s="55"/>
      <c r="AT2752" s="55"/>
      <c r="AU2752" s="55"/>
      <c r="AV2752" s="55"/>
      <c r="AW2752" s="55"/>
    </row>
    <row r="2753" spans="27:49" x14ac:dyDescent="0.25">
      <c r="AA2753" s="55"/>
      <c r="AB2753" s="55"/>
      <c r="AC2753" s="55"/>
      <c r="AD2753" s="55"/>
      <c r="AE2753" s="55"/>
      <c r="AH2753" s="55"/>
      <c r="AI2753" s="55"/>
      <c r="AJ2753" s="55"/>
      <c r="AK2753" s="55"/>
      <c r="AL2753" s="55"/>
      <c r="AM2753" s="55"/>
      <c r="AN2753" s="55"/>
      <c r="AO2753" s="55"/>
      <c r="AP2753" s="55"/>
      <c r="AQ2753" s="55"/>
      <c r="AR2753" s="55"/>
      <c r="AS2753" s="55"/>
      <c r="AT2753" s="55"/>
      <c r="AU2753" s="55"/>
      <c r="AV2753" s="55"/>
      <c r="AW2753" s="55"/>
    </row>
    <row r="2754" spans="27:49" x14ac:dyDescent="0.25">
      <c r="AA2754" s="55"/>
      <c r="AB2754" s="55"/>
      <c r="AC2754" s="55"/>
      <c r="AD2754" s="55"/>
      <c r="AE2754" s="55"/>
      <c r="AH2754" s="55"/>
      <c r="AI2754" s="55"/>
      <c r="AJ2754" s="55"/>
      <c r="AK2754" s="55"/>
      <c r="AL2754" s="55"/>
      <c r="AM2754" s="55"/>
      <c r="AN2754" s="55"/>
      <c r="AO2754" s="55"/>
      <c r="AP2754" s="55"/>
      <c r="AQ2754" s="55"/>
      <c r="AR2754" s="55"/>
      <c r="AS2754" s="55"/>
      <c r="AT2754" s="55"/>
      <c r="AU2754" s="55"/>
      <c r="AV2754" s="55"/>
      <c r="AW2754" s="55"/>
    </row>
    <row r="2755" spans="27:49" x14ac:dyDescent="0.25">
      <c r="AA2755" s="55"/>
      <c r="AB2755" s="55"/>
      <c r="AC2755" s="55"/>
      <c r="AD2755" s="55"/>
      <c r="AE2755" s="55"/>
      <c r="AH2755" s="55"/>
      <c r="AI2755" s="55"/>
      <c r="AJ2755" s="55"/>
      <c r="AK2755" s="55"/>
      <c r="AL2755" s="55"/>
      <c r="AM2755" s="55"/>
      <c r="AN2755" s="55"/>
      <c r="AO2755" s="55"/>
      <c r="AP2755" s="55"/>
      <c r="AQ2755" s="55"/>
      <c r="AR2755" s="55"/>
      <c r="AS2755" s="55"/>
      <c r="AT2755" s="55"/>
      <c r="AU2755" s="55"/>
      <c r="AV2755" s="55"/>
      <c r="AW2755" s="55"/>
    </row>
    <row r="2756" spans="27:49" x14ac:dyDescent="0.25">
      <c r="AA2756" s="55"/>
      <c r="AB2756" s="55"/>
      <c r="AC2756" s="55"/>
      <c r="AD2756" s="55"/>
      <c r="AE2756" s="55"/>
      <c r="AH2756" s="55"/>
      <c r="AI2756" s="55"/>
      <c r="AJ2756" s="55"/>
      <c r="AK2756" s="55"/>
      <c r="AL2756" s="55"/>
      <c r="AM2756" s="55"/>
      <c r="AN2756" s="55"/>
      <c r="AO2756" s="55"/>
      <c r="AP2756" s="55"/>
      <c r="AQ2756" s="55"/>
      <c r="AR2756" s="55"/>
      <c r="AS2756" s="55"/>
      <c r="AT2756" s="55"/>
      <c r="AU2756" s="55"/>
      <c r="AV2756" s="55"/>
      <c r="AW2756" s="55"/>
    </row>
    <row r="2757" spans="27:49" x14ac:dyDescent="0.25">
      <c r="AA2757" s="55"/>
      <c r="AB2757" s="55"/>
      <c r="AC2757" s="55"/>
      <c r="AD2757" s="55"/>
      <c r="AE2757" s="55"/>
      <c r="AH2757" s="55"/>
      <c r="AI2757" s="55"/>
      <c r="AJ2757" s="55"/>
      <c r="AK2757" s="55"/>
      <c r="AL2757" s="55"/>
      <c r="AM2757" s="55"/>
      <c r="AN2757" s="55"/>
      <c r="AO2757" s="55"/>
      <c r="AP2757" s="55"/>
      <c r="AQ2757" s="55"/>
      <c r="AR2757" s="55"/>
      <c r="AS2757" s="55"/>
      <c r="AT2757" s="55"/>
      <c r="AU2757" s="55"/>
      <c r="AV2757" s="55"/>
      <c r="AW2757" s="55"/>
    </row>
    <row r="2758" spans="27:49" x14ac:dyDescent="0.25">
      <c r="AA2758" s="55"/>
      <c r="AB2758" s="55"/>
      <c r="AC2758" s="55"/>
      <c r="AD2758" s="55"/>
      <c r="AE2758" s="55"/>
      <c r="AH2758" s="55"/>
      <c r="AI2758" s="55"/>
      <c r="AJ2758" s="55"/>
      <c r="AK2758" s="55"/>
      <c r="AL2758" s="55"/>
      <c r="AM2758" s="55"/>
      <c r="AN2758" s="55"/>
      <c r="AO2758" s="55"/>
      <c r="AP2758" s="55"/>
      <c r="AQ2758" s="55"/>
      <c r="AR2758" s="55"/>
      <c r="AS2758" s="55"/>
      <c r="AT2758" s="55"/>
      <c r="AU2758" s="55"/>
      <c r="AV2758" s="55"/>
      <c r="AW2758" s="55"/>
    </row>
    <row r="2759" spans="27:49" x14ac:dyDescent="0.25">
      <c r="AA2759" s="55"/>
      <c r="AB2759" s="55"/>
      <c r="AC2759" s="55"/>
      <c r="AD2759" s="55"/>
      <c r="AE2759" s="55"/>
      <c r="AH2759" s="55"/>
      <c r="AI2759" s="55"/>
      <c r="AJ2759" s="55"/>
      <c r="AK2759" s="55"/>
      <c r="AL2759" s="55"/>
      <c r="AM2759" s="55"/>
      <c r="AN2759" s="55"/>
      <c r="AO2759" s="55"/>
      <c r="AP2759" s="55"/>
      <c r="AQ2759" s="55"/>
      <c r="AR2759" s="55"/>
      <c r="AS2759" s="55"/>
      <c r="AT2759" s="55"/>
      <c r="AU2759" s="55"/>
      <c r="AV2759" s="55"/>
      <c r="AW2759" s="55"/>
    </row>
    <row r="2760" spans="27:49" x14ac:dyDescent="0.25">
      <c r="AA2760" s="55"/>
      <c r="AB2760" s="55"/>
      <c r="AC2760" s="55"/>
      <c r="AD2760" s="55"/>
      <c r="AE2760" s="55"/>
      <c r="AH2760" s="55"/>
      <c r="AI2760" s="55"/>
      <c r="AJ2760" s="55"/>
      <c r="AK2760" s="55"/>
      <c r="AL2760" s="55"/>
      <c r="AM2760" s="55"/>
      <c r="AN2760" s="55"/>
      <c r="AO2760" s="55"/>
      <c r="AP2760" s="55"/>
      <c r="AQ2760" s="55"/>
      <c r="AR2760" s="55"/>
      <c r="AS2760" s="55"/>
      <c r="AT2760" s="55"/>
      <c r="AU2760" s="55"/>
      <c r="AV2760" s="55"/>
      <c r="AW2760" s="55"/>
    </row>
    <row r="2761" spans="27:49" x14ac:dyDescent="0.25">
      <c r="AA2761" s="55"/>
      <c r="AB2761" s="55"/>
      <c r="AC2761" s="55"/>
      <c r="AD2761" s="55"/>
      <c r="AE2761" s="55"/>
      <c r="AH2761" s="55"/>
      <c r="AI2761" s="55"/>
      <c r="AJ2761" s="55"/>
      <c r="AK2761" s="55"/>
      <c r="AL2761" s="55"/>
      <c r="AM2761" s="55"/>
      <c r="AN2761" s="55"/>
      <c r="AO2761" s="55"/>
      <c r="AP2761" s="55"/>
      <c r="AQ2761" s="55"/>
      <c r="AR2761" s="55"/>
      <c r="AS2761" s="55"/>
      <c r="AT2761" s="55"/>
      <c r="AU2761" s="55"/>
      <c r="AV2761" s="55"/>
      <c r="AW2761" s="55"/>
    </row>
    <row r="2762" spans="27:49" x14ac:dyDescent="0.25">
      <c r="AA2762" s="55"/>
      <c r="AB2762" s="55"/>
      <c r="AC2762" s="55"/>
      <c r="AD2762" s="55"/>
      <c r="AE2762" s="55"/>
      <c r="AH2762" s="55"/>
      <c r="AI2762" s="55"/>
      <c r="AJ2762" s="55"/>
      <c r="AK2762" s="55"/>
      <c r="AL2762" s="55"/>
      <c r="AM2762" s="55"/>
      <c r="AN2762" s="55"/>
      <c r="AO2762" s="55"/>
      <c r="AP2762" s="55"/>
      <c r="AQ2762" s="55"/>
      <c r="AR2762" s="55"/>
      <c r="AS2762" s="55"/>
      <c r="AT2762" s="55"/>
      <c r="AU2762" s="55"/>
      <c r="AV2762" s="55"/>
      <c r="AW2762" s="55"/>
    </row>
    <row r="2763" spans="27:49" x14ac:dyDescent="0.25">
      <c r="AA2763" s="55"/>
      <c r="AB2763" s="55"/>
      <c r="AC2763" s="55"/>
      <c r="AD2763" s="55"/>
      <c r="AE2763" s="55"/>
      <c r="AH2763" s="55"/>
      <c r="AI2763" s="55"/>
      <c r="AJ2763" s="55"/>
      <c r="AK2763" s="55"/>
      <c r="AL2763" s="55"/>
      <c r="AM2763" s="55"/>
      <c r="AN2763" s="55"/>
      <c r="AO2763" s="55"/>
      <c r="AP2763" s="55"/>
      <c r="AQ2763" s="55"/>
      <c r="AR2763" s="55"/>
      <c r="AS2763" s="55"/>
      <c r="AT2763" s="55"/>
      <c r="AU2763" s="55"/>
      <c r="AV2763" s="55"/>
      <c r="AW2763" s="55"/>
    </row>
    <row r="2764" spans="27:49" x14ac:dyDescent="0.25">
      <c r="AA2764" s="55"/>
      <c r="AB2764" s="55"/>
      <c r="AC2764" s="55"/>
      <c r="AD2764" s="55"/>
      <c r="AE2764" s="55"/>
      <c r="AH2764" s="55"/>
      <c r="AI2764" s="55"/>
      <c r="AJ2764" s="55"/>
      <c r="AK2764" s="55"/>
      <c r="AL2764" s="55"/>
      <c r="AM2764" s="55"/>
      <c r="AN2764" s="55"/>
      <c r="AO2764" s="55"/>
      <c r="AP2764" s="55"/>
      <c r="AQ2764" s="55"/>
      <c r="AR2764" s="55"/>
      <c r="AS2764" s="55"/>
      <c r="AT2764" s="55"/>
      <c r="AU2764" s="55"/>
      <c r="AV2764" s="55"/>
      <c r="AW2764" s="55"/>
    </row>
    <row r="2765" spans="27:49" x14ac:dyDescent="0.25">
      <c r="AA2765" s="55"/>
      <c r="AB2765" s="55"/>
      <c r="AC2765" s="55"/>
      <c r="AD2765" s="55"/>
      <c r="AE2765" s="55"/>
      <c r="AH2765" s="55"/>
      <c r="AI2765" s="55"/>
      <c r="AJ2765" s="55"/>
      <c r="AK2765" s="55"/>
      <c r="AL2765" s="55"/>
      <c r="AM2765" s="55"/>
      <c r="AN2765" s="55"/>
      <c r="AO2765" s="55"/>
      <c r="AP2765" s="55"/>
      <c r="AQ2765" s="55"/>
      <c r="AR2765" s="55"/>
      <c r="AS2765" s="55"/>
      <c r="AT2765" s="55"/>
      <c r="AU2765" s="55"/>
      <c r="AV2765" s="55"/>
      <c r="AW2765" s="55"/>
    </row>
    <row r="2766" spans="27:49" x14ac:dyDescent="0.25">
      <c r="AA2766" s="55"/>
      <c r="AB2766" s="55"/>
      <c r="AC2766" s="55"/>
      <c r="AD2766" s="55"/>
      <c r="AE2766" s="55"/>
      <c r="AH2766" s="55"/>
      <c r="AI2766" s="55"/>
      <c r="AJ2766" s="55"/>
      <c r="AK2766" s="55"/>
      <c r="AL2766" s="55"/>
      <c r="AM2766" s="55"/>
      <c r="AN2766" s="55"/>
      <c r="AO2766" s="55"/>
      <c r="AP2766" s="55"/>
      <c r="AQ2766" s="55"/>
      <c r="AR2766" s="55"/>
      <c r="AS2766" s="55"/>
      <c r="AT2766" s="55"/>
      <c r="AU2766" s="55"/>
      <c r="AV2766" s="55"/>
      <c r="AW2766" s="55"/>
    </row>
    <row r="2767" spans="27:49" x14ac:dyDescent="0.25">
      <c r="AA2767" s="55"/>
      <c r="AB2767" s="55"/>
      <c r="AC2767" s="55"/>
      <c r="AD2767" s="55"/>
      <c r="AE2767" s="55"/>
      <c r="AH2767" s="55"/>
      <c r="AI2767" s="55"/>
      <c r="AJ2767" s="55"/>
      <c r="AK2767" s="55"/>
      <c r="AL2767" s="55"/>
      <c r="AM2767" s="55"/>
      <c r="AN2767" s="55"/>
      <c r="AO2767" s="55"/>
      <c r="AP2767" s="55"/>
      <c r="AQ2767" s="55"/>
      <c r="AR2767" s="55"/>
      <c r="AS2767" s="55"/>
      <c r="AT2767" s="55"/>
      <c r="AU2767" s="55"/>
      <c r="AV2767" s="55"/>
      <c r="AW2767" s="55"/>
    </row>
    <row r="2768" spans="27:49" x14ac:dyDescent="0.25">
      <c r="AA2768" s="55"/>
      <c r="AB2768" s="55"/>
      <c r="AC2768" s="55"/>
      <c r="AD2768" s="55"/>
      <c r="AE2768" s="55"/>
      <c r="AH2768" s="55"/>
      <c r="AI2768" s="55"/>
      <c r="AJ2768" s="55"/>
      <c r="AK2768" s="55"/>
      <c r="AL2768" s="55"/>
      <c r="AM2768" s="55"/>
      <c r="AN2768" s="55"/>
      <c r="AO2768" s="55"/>
      <c r="AP2768" s="55"/>
      <c r="AQ2768" s="55"/>
      <c r="AR2768" s="55"/>
      <c r="AS2768" s="55"/>
      <c r="AT2768" s="55"/>
      <c r="AU2768" s="55"/>
      <c r="AV2768" s="55"/>
      <c r="AW2768" s="55"/>
    </row>
    <row r="2769" spans="27:49" x14ac:dyDescent="0.25">
      <c r="AA2769" s="55"/>
      <c r="AB2769" s="55"/>
      <c r="AC2769" s="55"/>
      <c r="AD2769" s="55"/>
      <c r="AE2769" s="55"/>
      <c r="AH2769" s="55"/>
      <c r="AI2769" s="55"/>
      <c r="AJ2769" s="55"/>
      <c r="AK2769" s="55"/>
      <c r="AL2769" s="55"/>
      <c r="AM2769" s="55"/>
      <c r="AN2769" s="55"/>
      <c r="AO2769" s="55"/>
      <c r="AP2769" s="55"/>
      <c r="AQ2769" s="55"/>
      <c r="AR2769" s="55"/>
      <c r="AS2769" s="55"/>
      <c r="AT2769" s="55"/>
      <c r="AU2769" s="55"/>
      <c r="AV2769" s="55"/>
      <c r="AW2769" s="55"/>
    </row>
    <row r="2770" spans="27:49" x14ac:dyDescent="0.25">
      <c r="AA2770" s="55"/>
      <c r="AB2770" s="55"/>
      <c r="AC2770" s="55"/>
      <c r="AD2770" s="55"/>
      <c r="AE2770" s="55"/>
      <c r="AH2770" s="55"/>
      <c r="AI2770" s="55"/>
      <c r="AJ2770" s="55"/>
      <c r="AK2770" s="55"/>
      <c r="AL2770" s="55"/>
      <c r="AM2770" s="55"/>
      <c r="AN2770" s="55"/>
      <c r="AO2770" s="55"/>
      <c r="AP2770" s="55"/>
      <c r="AQ2770" s="55"/>
      <c r="AR2770" s="55"/>
      <c r="AS2770" s="55"/>
      <c r="AT2770" s="55"/>
      <c r="AU2770" s="55"/>
      <c r="AV2770" s="55"/>
      <c r="AW2770" s="55"/>
    </row>
    <row r="2771" spans="27:49" x14ac:dyDescent="0.25">
      <c r="AA2771" s="55"/>
      <c r="AB2771" s="55"/>
      <c r="AC2771" s="55"/>
      <c r="AD2771" s="55"/>
      <c r="AE2771" s="55"/>
      <c r="AH2771" s="55"/>
      <c r="AI2771" s="55"/>
      <c r="AJ2771" s="55"/>
      <c r="AK2771" s="55"/>
      <c r="AL2771" s="55"/>
      <c r="AM2771" s="55"/>
      <c r="AN2771" s="55"/>
      <c r="AO2771" s="55"/>
      <c r="AP2771" s="55"/>
      <c r="AQ2771" s="55"/>
      <c r="AR2771" s="55"/>
      <c r="AS2771" s="55"/>
      <c r="AT2771" s="55"/>
      <c r="AU2771" s="55"/>
      <c r="AV2771" s="55"/>
      <c r="AW2771" s="55"/>
    </row>
    <row r="2772" spans="27:49" x14ac:dyDescent="0.25">
      <c r="AA2772" s="55"/>
      <c r="AB2772" s="55"/>
      <c r="AC2772" s="55"/>
      <c r="AD2772" s="55"/>
      <c r="AE2772" s="55"/>
      <c r="AH2772" s="55"/>
      <c r="AI2772" s="55"/>
      <c r="AJ2772" s="55"/>
      <c r="AK2772" s="55"/>
      <c r="AL2772" s="55"/>
      <c r="AM2772" s="55"/>
      <c r="AN2772" s="55"/>
      <c r="AO2772" s="55"/>
      <c r="AP2772" s="55"/>
      <c r="AQ2772" s="55"/>
      <c r="AR2772" s="55"/>
      <c r="AS2772" s="55"/>
      <c r="AT2772" s="55"/>
      <c r="AU2772" s="55"/>
      <c r="AV2772" s="55"/>
      <c r="AW2772" s="55"/>
    </row>
    <row r="2773" spans="27:49" x14ac:dyDescent="0.25">
      <c r="AA2773" s="55"/>
      <c r="AB2773" s="55"/>
      <c r="AC2773" s="55"/>
      <c r="AD2773" s="55"/>
      <c r="AE2773" s="55"/>
      <c r="AH2773" s="55"/>
      <c r="AI2773" s="55"/>
      <c r="AJ2773" s="55"/>
      <c r="AK2773" s="55"/>
      <c r="AL2773" s="55"/>
      <c r="AM2773" s="55"/>
      <c r="AN2773" s="55"/>
      <c r="AO2773" s="55"/>
      <c r="AP2773" s="55"/>
      <c r="AQ2773" s="55"/>
      <c r="AR2773" s="55"/>
      <c r="AS2773" s="55"/>
      <c r="AT2773" s="55"/>
      <c r="AU2773" s="55"/>
      <c r="AV2773" s="55"/>
      <c r="AW2773" s="55"/>
    </row>
    <row r="2774" spans="27:49" x14ac:dyDescent="0.25">
      <c r="AA2774" s="55"/>
      <c r="AB2774" s="55"/>
      <c r="AC2774" s="55"/>
      <c r="AD2774" s="55"/>
      <c r="AE2774" s="55"/>
      <c r="AH2774" s="55"/>
      <c r="AI2774" s="55"/>
      <c r="AJ2774" s="55"/>
      <c r="AK2774" s="55"/>
      <c r="AL2774" s="55"/>
      <c r="AM2774" s="55"/>
      <c r="AN2774" s="55"/>
      <c r="AO2774" s="55"/>
      <c r="AP2774" s="55"/>
      <c r="AQ2774" s="55"/>
      <c r="AR2774" s="55"/>
      <c r="AS2774" s="55"/>
      <c r="AT2774" s="55"/>
      <c r="AU2774" s="55"/>
      <c r="AV2774" s="55"/>
      <c r="AW2774" s="55"/>
    </row>
    <row r="2775" spans="27:49" x14ac:dyDescent="0.25">
      <c r="AA2775" s="55"/>
      <c r="AB2775" s="55"/>
      <c r="AC2775" s="55"/>
      <c r="AD2775" s="55"/>
      <c r="AE2775" s="55"/>
      <c r="AH2775" s="55"/>
      <c r="AI2775" s="55"/>
      <c r="AJ2775" s="55"/>
      <c r="AK2775" s="55"/>
      <c r="AL2775" s="55"/>
      <c r="AM2775" s="55"/>
      <c r="AN2775" s="55"/>
      <c r="AO2775" s="55"/>
      <c r="AP2775" s="55"/>
      <c r="AQ2775" s="55"/>
      <c r="AR2775" s="55"/>
      <c r="AS2775" s="55"/>
      <c r="AT2775" s="55"/>
      <c r="AU2775" s="55"/>
      <c r="AV2775" s="55"/>
      <c r="AW2775" s="55"/>
    </row>
    <row r="2776" spans="27:49" x14ac:dyDescent="0.25">
      <c r="AA2776" s="55"/>
      <c r="AB2776" s="55"/>
      <c r="AC2776" s="55"/>
      <c r="AD2776" s="55"/>
      <c r="AE2776" s="55"/>
      <c r="AH2776" s="55"/>
      <c r="AI2776" s="55"/>
      <c r="AJ2776" s="55"/>
      <c r="AK2776" s="55"/>
      <c r="AL2776" s="55"/>
      <c r="AM2776" s="55"/>
      <c r="AN2776" s="55"/>
      <c r="AO2776" s="55"/>
      <c r="AP2776" s="55"/>
      <c r="AQ2776" s="55"/>
      <c r="AR2776" s="55"/>
      <c r="AS2776" s="55"/>
      <c r="AT2776" s="55"/>
      <c r="AU2776" s="55"/>
      <c r="AV2776" s="55"/>
      <c r="AW2776" s="55"/>
    </row>
    <row r="2777" spans="27:49" x14ac:dyDescent="0.25">
      <c r="AA2777" s="55"/>
      <c r="AB2777" s="55"/>
      <c r="AC2777" s="55"/>
      <c r="AD2777" s="55"/>
      <c r="AE2777" s="55"/>
      <c r="AH2777" s="55"/>
      <c r="AI2777" s="55"/>
      <c r="AJ2777" s="55"/>
      <c r="AK2777" s="55"/>
      <c r="AL2777" s="55"/>
      <c r="AM2777" s="55"/>
      <c r="AN2777" s="55"/>
      <c r="AO2777" s="55"/>
      <c r="AP2777" s="55"/>
      <c r="AQ2777" s="55"/>
      <c r="AR2777" s="55"/>
      <c r="AS2777" s="55"/>
      <c r="AT2777" s="55"/>
      <c r="AU2777" s="55"/>
      <c r="AV2777" s="55"/>
      <c r="AW2777" s="55"/>
    </row>
    <row r="2778" spans="27:49" x14ac:dyDescent="0.25">
      <c r="AA2778" s="55"/>
      <c r="AB2778" s="55"/>
      <c r="AC2778" s="55"/>
      <c r="AD2778" s="55"/>
      <c r="AE2778" s="55"/>
      <c r="AH2778" s="55"/>
      <c r="AI2778" s="55"/>
      <c r="AJ2778" s="55"/>
      <c r="AK2778" s="55"/>
      <c r="AL2778" s="55"/>
      <c r="AM2778" s="55"/>
      <c r="AN2778" s="55"/>
      <c r="AO2778" s="55"/>
      <c r="AP2778" s="55"/>
      <c r="AQ2778" s="55"/>
      <c r="AR2778" s="55"/>
      <c r="AS2778" s="55"/>
      <c r="AT2778" s="55"/>
      <c r="AU2778" s="55"/>
      <c r="AV2778" s="55"/>
      <c r="AW2778" s="55"/>
    </row>
    <row r="2779" spans="27:49" x14ac:dyDescent="0.25">
      <c r="AA2779" s="55"/>
      <c r="AB2779" s="55"/>
      <c r="AC2779" s="55"/>
      <c r="AD2779" s="55"/>
      <c r="AE2779" s="55"/>
      <c r="AH2779" s="55"/>
      <c r="AI2779" s="55"/>
      <c r="AJ2779" s="55"/>
      <c r="AK2779" s="55"/>
      <c r="AL2779" s="55"/>
      <c r="AM2779" s="55"/>
      <c r="AN2779" s="55"/>
      <c r="AO2779" s="55"/>
      <c r="AP2779" s="55"/>
      <c r="AQ2779" s="55"/>
      <c r="AR2779" s="55"/>
      <c r="AS2779" s="55"/>
      <c r="AT2779" s="55"/>
      <c r="AU2779" s="55"/>
      <c r="AV2779" s="55"/>
      <c r="AW2779" s="55"/>
    </row>
    <row r="2780" spans="27:49" x14ac:dyDescent="0.25">
      <c r="AA2780" s="55"/>
      <c r="AB2780" s="55"/>
      <c r="AC2780" s="55"/>
      <c r="AD2780" s="55"/>
      <c r="AE2780" s="55"/>
      <c r="AH2780" s="55"/>
      <c r="AI2780" s="55"/>
      <c r="AJ2780" s="55"/>
      <c r="AK2780" s="55"/>
      <c r="AL2780" s="55"/>
      <c r="AM2780" s="55"/>
      <c r="AN2780" s="55"/>
      <c r="AO2780" s="55"/>
      <c r="AP2780" s="55"/>
      <c r="AQ2780" s="55"/>
      <c r="AR2780" s="55"/>
      <c r="AS2780" s="55"/>
      <c r="AT2780" s="55"/>
      <c r="AU2780" s="55"/>
      <c r="AV2780" s="55"/>
      <c r="AW2780" s="55"/>
    </row>
    <row r="2781" spans="27:49" x14ac:dyDescent="0.25">
      <c r="AA2781" s="55"/>
      <c r="AB2781" s="55"/>
      <c r="AC2781" s="55"/>
      <c r="AD2781" s="55"/>
      <c r="AE2781" s="55"/>
      <c r="AH2781" s="55"/>
      <c r="AI2781" s="55"/>
      <c r="AJ2781" s="55"/>
      <c r="AK2781" s="55"/>
      <c r="AL2781" s="55"/>
      <c r="AM2781" s="55"/>
      <c r="AN2781" s="55"/>
      <c r="AO2781" s="55"/>
      <c r="AP2781" s="55"/>
      <c r="AQ2781" s="55"/>
      <c r="AR2781" s="55"/>
      <c r="AS2781" s="55"/>
      <c r="AT2781" s="55"/>
      <c r="AU2781" s="55"/>
      <c r="AV2781" s="55"/>
      <c r="AW2781" s="55"/>
    </row>
    <row r="2782" spans="27:49" x14ac:dyDescent="0.25">
      <c r="AA2782" s="55"/>
      <c r="AB2782" s="55"/>
      <c r="AC2782" s="55"/>
      <c r="AD2782" s="55"/>
      <c r="AE2782" s="55"/>
      <c r="AH2782" s="55"/>
      <c r="AI2782" s="55"/>
      <c r="AJ2782" s="55"/>
      <c r="AK2782" s="55"/>
      <c r="AL2782" s="55"/>
      <c r="AM2782" s="55"/>
      <c r="AN2782" s="55"/>
      <c r="AO2782" s="55"/>
      <c r="AP2782" s="55"/>
      <c r="AQ2782" s="55"/>
      <c r="AR2782" s="55"/>
      <c r="AS2782" s="55"/>
      <c r="AT2782" s="55"/>
      <c r="AU2782" s="55"/>
      <c r="AV2782" s="55"/>
      <c r="AW2782" s="55"/>
    </row>
    <row r="2783" spans="27:49" x14ac:dyDescent="0.25">
      <c r="AA2783" s="55"/>
      <c r="AB2783" s="55"/>
      <c r="AC2783" s="55"/>
      <c r="AD2783" s="55"/>
      <c r="AE2783" s="55"/>
      <c r="AH2783" s="55"/>
      <c r="AI2783" s="55"/>
      <c r="AJ2783" s="55"/>
      <c r="AK2783" s="55"/>
      <c r="AL2783" s="55"/>
      <c r="AM2783" s="55"/>
      <c r="AN2783" s="55"/>
      <c r="AO2783" s="55"/>
      <c r="AP2783" s="55"/>
      <c r="AQ2783" s="55"/>
      <c r="AR2783" s="55"/>
      <c r="AS2783" s="55"/>
      <c r="AT2783" s="55"/>
      <c r="AU2783" s="55"/>
      <c r="AV2783" s="55"/>
      <c r="AW2783" s="55"/>
    </row>
    <row r="2784" spans="27:49" x14ac:dyDescent="0.25">
      <c r="AA2784" s="55"/>
      <c r="AB2784" s="55"/>
      <c r="AC2784" s="55"/>
      <c r="AD2784" s="55"/>
      <c r="AE2784" s="55"/>
      <c r="AH2784" s="55"/>
      <c r="AI2784" s="55"/>
      <c r="AJ2784" s="55"/>
      <c r="AK2784" s="55"/>
      <c r="AL2784" s="55"/>
      <c r="AM2784" s="55"/>
      <c r="AN2784" s="55"/>
      <c r="AO2784" s="55"/>
      <c r="AP2784" s="55"/>
      <c r="AQ2784" s="55"/>
      <c r="AR2784" s="55"/>
      <c r="AS2784" s="55"/>
      <c r="AT2784" s="55"/>
      <c r="AU2784" s="55"/>
      <c r="AV2784" s="55"/>
      <c r="AW2784" s="55"/>
    </row>
    <row r="2785" spans="27:49" x14ac:dyDescent="0.25">
      <c r="AA2785" s="55"/>
      <c r="AB2785" s="55"/>
      <c r="AC2785" s="55"/>
      <c r="AD2785" s="55"/>
      <c r="AE2785" s="55"/>
      <c r="AH2785" s="55"/>
      <c r="AI2785" s="55"/>
      <c r="AJ2785" s="55"/>
      <c r="AK2785" s="55"/>
      <c r="AL2785" s="55"/>
      <c r="AM2785" s="55"/>
      <c r="AN2785" s="55"/>
      <c r="AO2785" s="55"/>
      <c r="AP2785" s="55"/>
      <c r="AQ2785" s="55"/>
      <c r="AR2785" s="55"/>
      <c r="AS2785" s="55"/>
      <c r="AT2785" s="55"/>
      <c r="AU2785" s="55"/>
      <c r="AV2785" s="55"/>
      <c r="AW2785" s="55"/>
    </row>
    <row r="2786" spans="27:49" x14ac:dyDescent="0.25">
      <c r="AA2786" s="55"/>
      <c r="AB2786" s="55"/>
      <c r="AC2786" s="55"/>
      <c r="AD2786" s="55"/>
      <c r="AE2786" s="55"/>
      <c r="AH2786" s="55"/>
      <c r="AI2786" s="55"/>
      <c r="AJ2786" s="55"/>
      <c r="AK2786" s="55"/>
      <c r="AL2786" s="55"/>
      <c r="AM2786" s="55"/>
      <c r="AN2786" s="55"/>
      <c r="AO2786" s="55"/>
      <c r="AP2786" s="55"/>
      <c r="AQ2786" s="55"/>
      <c r="AR2786" s="55"/>
      <c r="AS2786" s="55"/>
      <c r="AT2786" s="55"/>
      <c r="AU2786" s="55"/>
      <c r="AV2786" s="55"/>
      <c r="AW2786" s="55"/>
    </row>
    <row r="2787" spans="27:49" x14ac:dyDescent="0.25">
      <c r="AA2787" s="55"/>
      <c r="AB2787" s="55"/>
      <c r="AC2787" s="55"/>
      <c r="AD2787" s="55"/>
      <c r="AE2787" s="55"/>
      <c r="AH2787" s="55"/>
      <c r="AI2787" s="55"/>
      <c r="AJ2787" s="55"/>
      <c r="AK2787" s="55"/>
      <c r="AL2787" s="55"/>
      <c r="AM2787" s="55"/>
      <c r="AN2787" s="55"/>
      <c r="AO2787" s="55"/>
      <c r="AP2787" s="55"/>
      <c r="AQ2787" s="55"/>
      <c r="AR2787" s="55"/>
      <c r="AS2787" s="55"/>
      <c r="AT2787" s="55"/>
      <c r="AU2787" s="55"/>
      <c r="AV2787" s="55"/>
      <c r="AW2787" s="55"/>
    </row>
    <row r="2788" spans="27:49" x14ac:dyDescent="0.25">
      <c r="AA2788" s="55"/>
      <c r="AB2788" s="55"/>
      <c r="AC2788" s="55"/>
      <c r="AD2788" s="55"/>
      <c r="AE2788" s="55"/>
      <c r="AH2788" s="55"/>
      <c r="AI2788" s="55"/>
      <c r="AJ2788" s="55"/>
      <c r="AK2788" s="55"/>
      <c r="AL2788" s="55"/>
      <c r="AM2788" s="55"/>
      <c r="AN2788" s="55"/>
      <c r="AO2788" s="55"/>
      <c r="AP2788" s="55"/>
      <c r="AQ2788" s="55"/>
      <c r="AR2788" s="55"/>
      <c r="AS2788" s="55"/>
      <c r="AT2788" s="55"/>
      <c r="AU2788" s="55"/>
      <c r="AV2788" s="55"/>
      <c r="AW2788" s="55"/>
    </row>
    <row r="2789" spans="27:49" x14ac:dyDescent="0.25">
      <c r="AA2789" s="55"/>
      <c r="AB2789" s="55"/>
      <c r="AC2789" s="55"/>
      <c r="AD2789" s="55"/>
      <c r="AE2789" s="55"/>
      <c r="AH2789" s="55"/>
      <c r="AI2789" s="55"/>
      <c r="AJ2789" s="55"/>
      <c r="AK2789" s="55"/>
      <c r="AL2789" s="55"/>
      <c r="AM2789" s="55"/>
      <c r="AN2789" s="55"/>
      <c r="AO2789" s="55"/>
      <c r="AP2789" s="55"/>
      <c r="AQ2789" s="55"/>
      <c r="AR2789" s="55"/>
      <c r="AS2789" s="55"/>
      <c r="AT2789" s="55"/>
      <c r="AU2789" s="55"/>
      <c r="AV2789" s="55"/>
      <c r="AW2789" s="55"/>
    </row>
    <row r="2790" spans="27:49" x14ac:dyDescent="0.25">
      <c r="AA2790" s="55"/>
      <c r="AB2790" s="55"/>
      <c r="AC2790" s="55"/>
      <c r="AD2790" s="55"/>
      <c r="AE2790" s="55"/>
      <c r="AH2790" s="55"/>
      <c r="AI2790" s="55"/>
      <c r="AJ2790" s="55"/>
      <c r="AK2790" s="55"/>
      <c r="AL2790" s="55"/>
      <c r="AM2790" s="55"/>
      <c r="AN2790" s="55"/>
      <c r="AO2790" s="55"/>
      <c r="AP2790" s="55"/>
      <c r="AQ2790" s="55"/>
      <c r="AR2790" s="55"/>
      <c r="AS2790" s="55"/>
      <c r="AT2790" s="55"/>
      <c r="AU2790" s="55"/>
      <c r="AV2790" s="55"/>
      <c r="AW2790" s="55"/>
    </row>
    <row r="2791" spans="27:49" x14ac:dyDescent="0.25">
      <c r="AA2791" s="55"/>
      <c r="AB2791" s="55"/>
      <c r="AC2791" s="55"/>
      <c r="AD2791" s="55"/>
      <c r="AE2791" s="55"/>
      <c r="AH2791" s="55"/>
      <c r="AI2791" s="55"/>
      <c r="AJ2791" s="55"/>
      <c r="AK2791" s="55"/>
      <c r="AL2791" s="55"/>
      <c r="AM2791" s="55"/>
      <c r="AN2791" s="55"/>
      <c r="AO2791" s="55"/>
      <c r="AP2791" s="55"/>
      <c r="AQ2791" s="55"/>
      <c r="AR2791" s="55"/>
      <c r="AS2791" s="55"/>
      <c r="AT2791" s="55"/>
      <c r="AU2791" s="55"/>
      <c r="AV2791" s="55"/>
      <c r="AW2791" s="55"/>
    </row>
    <row r="2792" spans="27:49" x14ac:dyDescent="0.25">
      <c r="AA2792" s="55"/>
      <c r="AB2792" s="55"/>
      <c r="AC2792" s="55"/>
      <c r="AD2792" s="55"/>
      <c r="AE2792" s="55"/>
      <c r="AH2792" s="55"/>
      <c r="AI2792" s="55"/>
      <c r="AJ2792" s="55"/>
      <c r="AK2792" s="55"/>
      <c r="AL2792" s="55"/>
      <c r="AM2792" s="55"/>
      <c r="AN2792" s="55"/>
      <c r="AO2792" s="55"/>
      <c r="AP2792" s="55"/>
      <c r="AQ2792" s="55"/>
      <c r="AR2792" s="55"/>
      <c r="AS2792" s="55"/>
      <c r="AT2792" s="55"/>
      <c r="AU2792" s="55"/>
      <c r="AV2792" s="55"/>
      <c r="AW2792" s="55"/>
    </row>
    <row r="2793" spans="27:49" x14ac:dyDescent="0.25">
      <c r="AA2793" s="55"/>
      <c r="AB2793" s="55"/>
      <c r="AC2793" s="55"/>
      <c r="AD2793" s="55"/>
      <c r="AE2793" s="55"/>
      <c r="AH2793" s="55"/>
      <c r="AI2793" s="55"/>
      <c r="AJ2793" s="55"/>
      <c r="AK2793" s="55"/>
      <c r="AL2793" s="55"/>
      <c r="AM2793" s="55"/>
      <c r="AN2793" s="55"/>
      <c r="AO2793" s="55"/>
      <c r="AP2793" s="55"/>
      <c r="AQ2793" s="55"/>
      <c r="AR2793" s="55"/>
      <c r="AS2793" s="55"/>
      <c r="AT2793" s="55"/>
      <c r="AU2793" s="55"/>
      <c r="AV2793" s="55"/>
      <c r="AW2793" s="55"/>
    </row>
    <row r="2794" spans="27:49" x14ac:dyDescent="0.25">
      <c r="AA2794" s="55"/>
      <c r="AB2794" s="55"/>
      <c r="AC2794" s="55"/>
      <c r="AD2794" s="55"/>
      <c r="AE2794" s="55"/>
      <c r="AH2794" s="55"/>
      <c r="AI2794" s="55"/>
      <c r="AJ2794" s="55"/>
      <c r="AK2794" s="55"/>
      <c r="AL2794" s="55"/>
      <c r="AM2794" s="55"/>
      <c r="AN2794" s="55"/>
      <c r="AO2794" s="55"/>
      <c r="AP2794" s="55"/>
      <c r="AQ2794" s="55"/>
      <c r="AR2794" s="55"/>
      <c r="AS2794" s="55"/>
      <c r="AT2794" s="55"/>
      <c r="AU2794" s="55"/>
      <c r="AV2794" s="55"/>
      <c r="AW2794" s="55"/>
    </row>
    <row r="2795" spans="27:49" x14ac:dyDescent="0.25">
      <c r="AA2795" s="55"/>
      <c r="AB2795" s="55"/>
      <c r="AC2795" s="55"/>
      <c r="AD2795" s="55"/>
      <c r="AE2795" s="55"/>
      <c r="AH2795" s="55"/>
      <c r="AI2795" s="55"/>
      <c r="AJ2795" s="55"/>
      <c r="AK2795" s="55"/>
      <c r="AL2795" s="55"/>
      <c r="AM2795" s="55"/>
      <c r="AN2795" s="55"/>
      <c r="AO2795" s="55"/>
      <c r="AP2795" s="55"/>
      <c r="AQ2795" s="55"/>
      <c r="AR2795" s="55"/>
      <c r="AS2795" s="55"/>
      <c r="AT2795" s="55"/>
      <c r="AU2795" s="55"/>
      <c r="AV2795" s="55"/>
      <c r="AW2795" s="55"/>
    </row>
    <row r="2796" spans="27:49" x14ac:dyDescent="0.25">
      <c r="AA2796" s="55"/>
      <c r="AB2796" s="55"/>
      <c r="AC2796" s="55"/>
      <c r="AD2796" s="55"/>
      <c r="AE2796" s="55"/>
      <c r="AH2796" s="55"/>
      <c r="AI2796" s="55"/>
      <c r="AJ2796" s="55"/>
      <c r="AK2796" s="55"/>
      <c r="AL2796" s="55"/>
      <c r="AM2796" s="55"/>
      <c r="AN2796" s="55"/>
      <c r="AO2796" s="55"/>
      <c r="AP2796" s="55"/>
      <c r="AQ2796" s="55"/>
      <c r="AR2796" s="55"/>
      <c r="AS2796" s="55"/>
      <c r="AT2796" s="55"/>
      <c r="AU2796" s="55"/>
      <c r="AV2796" s="55"/>
      <c r="AW2796" s="55"/>
    </row>
    <row r="2797" spans="27:49" x14ac:dyDescent="0.25">
      <c r="AA2797" s="55"/>
      <c r="AB2797" s="55"/>
      <c r="AC2797" s="55"/>
      <c r="AD2797" s="55"/>
      <c r="AE2797" s="55"/>
      <c r="AH2797" s="55"/>
      <c r="AI2797" s="55"/>
      <c r="AJ2797" s="55"/>
      <c r="AK2797" s="55"/>
      <c r="AL2797" s="55"/>
      <c r="AM2797" s="55"/>
      <c r="AN2797" s="55"/>
      <c r="AO2797" s="55"/>
      <c r="AP2797" s="55"/>
      <c r="AQ2797" s="55"/>
      <c r="AR2797" s="55"/>
      <c r="AS2797" s="55"/>
      <c r="AT2797" s="55"/>
      <c r="AU2797" s="55"/>
      <c r="AV2797" s="55"/>
      <c r="AW2797" s="55"/>
    </row>
    <row r="2798" spans="27:49" x14ac:dyDescent="0.25">
      <c r="AA2798" s="55"/>
      <c r="AB2798" s="55"/>
      <c r="AC2798" s="55"/>
      <c r="AD2798" s="55"/>
      <c r="AE2798" s="55"/>
      <c r="AH2798" s="55"/>
      <c r="AI2798" s="55"/>
      <c r="AJ2798" s="55"/>
      <c r="AK2798" s="55"/>
      <c r="AL2798" s="55"/>
      <c r="AM2798" s="55"/>
      <c r="AN2798" s="55"/>
      <c r="AO2798" s="55"/>
      <c r="AP2798" s="55"/>
      <c r="AQ2798" s="55"/>
      <c r="AR2798" s="55"/>
      <c r="AS2798" s="55"/>
      <c r="AT2798" s="55"/>
      <c r="AU2798" s="55"/>
      <c r="AV2798" s="55"/>
      <c r="AW2798" s="55"/>
    </row>
    <row r="2799" spans="27:49" x14ac:dyDescent="0.25">
      <c r="AA2799" s="55"/>
      <c r="AB2799" s="55"/>
      <c r="AC2799" s="55"/>
      <c r="AD2799" s="55"/>
      <c r="AE2799" s="55"/>
      <c r="AH2799" s="55"/>
      <c r="AI2799" s="55"/>
      <c r="AJ2799" s="55"/>
      <c r="AK2799" s="55"/>
      <c r="AL2799" s="55"/>
      <c r="AM2799" s="55"/>
      <c r="AN2799" s="55"/>
      <c r="AO2799" s="55"/>
      <c r="AP2799" s="55"/>
      <c r="AQ2799" s="55"/>
      <c r="AR2799" s="55"/>
      <c r="AS2799" s="55"/>
      <c r="AT2799" s="55"/>
      <c r="AU2799" s="55"/>
      <c r="AV2799" s="55"/>
      <c r="AW2799" s="55"/>
    </row>
    <row r="2800" spans="27:49" x14ac:dyDescent="0.25">
      <c r="AA2800" s="55"/>
      <c r="AB2800" s="55"/>
      <c r="AC2800" s="55"/>
      <c r="AD2800" s="55"/>
      <c r="AE2800" s="55"/>
      <c r="AH2800" s="55"/>
      <c r="AI2800" s="55"/>
      <c r="AJ2800" s="55"/>
      <c r="AK2800" s="55"/>
      <c r="AL2800" s="55"/>
      <c r="AM2800" s="55"/>
      <c r="AN2800" s="55"/>
      <c r="AO2800" s="55"/>
      <c r="AP2800" s="55"/>
      <c r="AQ2800" s="55"/>
      <c r="AR2800" s="55"/>
      <c r="AS2800" s="55"/>
      <c r="AT2800" s="55"/>
      <c r="AU2800" s="55"/>
      <c r="AV2800" s="55"/>
      <c r="AW2800" s="55"/>
    </row>
    <row r="2801" spans="27:49" x14ac:dyDescent="0.25">
      <c r="AA2801" s="55"/>
      <c r="AB2801" s="55"/>
      <c r="AC2801" s="55"/>
      <c r="AD2801" s="55"/>
      <c r="AE2801" s="55"/>
      <c r="AH2801" s="55"/>
      <c r="AI2801" s="55"/>
      <c r="AJ2801" s="55"/>
      <c r="AK2801" s="55"/>
      <c r="AL2801" s="55"/>
      <c r="AM2801" s="55"/>
      <c r="AN2801" s="55"/>
      <c r="AO2801" s="55"/>
      <c r="AP2801" s="55"/>
      <c r="AQ2801" s="55"/>
      <c r="AR2801" s="55"/>
      <c r="AS2801" s="55"/>
      <c r="AT2801" s="55"/>
      <c r="AU2801" s="55"/>
      <c r="AV2801" s="55"/>
      <c r="AW2801" s="55"/>
    </row>
    <row r="2802" spans="27:49" x14ac:dyDescent="0.25">
      <c r="AA2802" s="55"/>
      <c r="AB2802" s="55"/>
      <c r="AC2802" s="55"/>
      <c r="AD2802" s="55"/>
      <c r="AE2802" s="55"/>
      <c r="AH2802" s="55"/>
      <c r="AI2802" s="55"/>
      <c r="AJ2802" s="55"/>
      <c r="AK2802" s="55"/>
      <c r="AL2802" s="55"/>
      <c r="AM2802" s="55"/>
      <c r="AN2802" s="55"/>
      <c r="AO2802" s="55"/>
      <c r="AP2802" s="55"/>
      <c r="AQ2802" s="55"/>
      <c r="AR2802" s="55"/>
      <c r="AS2802" s="55"/>
      <c r="AT2802" s="55"/>
      <c r="AU2802" s="55"/>
      <c r="AV2802" s="55"/>
      <c r="AW2802" s="55"/>
    </row>
    <row r="2803" spans="27:49" x14ac:dyDescent="0.25">
      <c r="AA2803" s="55"/>
      <c r="AB2803" s="55"/>
      <c r="AC2803" s="55"/>
      <c r="AD2803" s="55"/>
      <c r="AE2803" s="55"/>
      <c r="AH2803" s="55"/>
      <c r="AI2803" s="55"/>
      <c r="AJ2803" s="55"/>
      <c r="AK2803" s="55"/>
      <c r="AL2803" s="55"/>
      <c r="AM2803" s="55"/>
      <c r="AN2803" s="55"/>
      <c r="AO2803" s="55"/>
      <c r="AP2803" s="55"/>
      <c r="AQ2803" s="55"/>
      <c r="AR2803" s="55"/>
      <c r="AS2803" s="55"/>
      <c r="AT2803" s="55"/>
      <c r="AU2803" s="55"/>
      <c r="AV2803" s="55"/>
      <c r="AW2803" s="55"/>
    </row>
    <row r="2804" spans="27:49" x14ac:dyDescent="0.25">
      <c r="AA2804" s="55"/>
      <c r="AB2804" s="55"/>
      <c r="AC2804" s="55"/>
      <c r="AD2804" s="55"/>
      <c r="AE2804" s="55"/>
      <c r="AH2804" s="55"/>
      <c r="AI2804" s="55"/>
      <c r="AJ2804" s="55"/>
      <c r="AK2804" s="55"/>
      <c r="AL2804" s="55"/>
      <c r="AM2804" s="55"/>
      <c r="AN2804" s="55"/>
      <c r="AO2804" s="55"/>
      <c r="AP2804" s="55"/>
      <c r="AQ2804" s="55"/>
      <c r="AR2804" s="55"/>
      <c r="AS2804" s="55"/>
      <c r="AT2804" s="55"/>
      <c r="AU2804" s="55"/>
      <c r="AV2804" s="55"/>
      <c r="AW2804" s="55"/>
    </row>
    <row r="2805" spans="27:49" x14ac:dyDescent="0.25">
      <c r="AA2805" s="55"/>
      <c r="AB2805" s="55"/>
      <c r="AC2805" s="55"/>
      <c r="AD2805" s="55"/>
      <c r="AE2805" s="55"/>
      <c r="AH2805" s="55"/>
      <c r="AI2805" s="55"/>
      <c r="AJ2805" s="55"/>
      <c r="AK2805" s="55"/>
      <c r="AL2805" s="55"/>
      <c r="AM2805" s="55"/>
      <c r="AN2805" s="55"/>
      <c r="AO2805" s="55"/>
      <c r="AP2805" s="55"/>
      <c r="AQ2805" s="55"/>
      <c r="AR2805" s="55"/>
      <c r="AS2805" s="55"/>
      <c r="AT2805" s="55"/>
      <c r="AU2805" s="55"/>
      <c r="AV2805" s="55"/>
      <c r="AW2805" s="55"/>
    </row>
    <row r="2806" spans="27:49" x14ac:dyDescent="0.25">
      <c r="AA2806" s="55"/>
      <c r="AB2806" s="55"/>
      <c r="AC2806" s="55"/>
      <c r="AD2806" s="55"/>
      <c r="AE2806" s="55"/>
      <c r="AH2806" s="55"/>
      <c r="AI2806" s="55"/>
      <c r="AJ2806" s="55"/>
      <c r="AK2806" s="55"/>
      <c r="AL2806" s="55"/>
      <c r="AM2806" s="55"/>
      <c r="AN2806" s="55"/>
      <c r="AO2806" s="55"/>
      <c r="AP2806" s="55"/>
      <c r="AQ2806" s="55"/>
      <c r="AR2806" s="55"/>
      <c r="AS2806" s="55"/>
      <c r="AT2806" s="55"/>
      <c r="AU2806" s="55"/>
      <c r="AV2806" s="55"/>
      <c r="AW2806" s="55"/>
    </row>
    <row r="2807" spans="27:49" x14ac:dyDescent="0.25">
      <c r="AA2807" s="55"/>
      <c r="AB2807" s="55"/>
      <c r="AC2807" s="55"/>
      <c r="AD2807" s="55"/>
      <c r="AE2807" s="55"/>
      <c r="AH2807" s="55"/>
      <c r="AI2807" s="55"/>
      <c r="AJ2807" s="55"/>
      <c r="AK2807" s="55"/>
      <c r="AL2807" s="55"/>
      <c r="AM2807" s="55"/>
      <c r="AN2807" s="55"/>
      <c r="AO2807" s="55"/>
      <c r="AP2807" s="55"/>
      <c r="AQ2807" s="55"/>
      <c r="AR2807" s="55"/>
      <c r="AS2807" s="55"/>
      <c r="AT2807" s="55"/>
      <c r="AU2807" s="55"/>
      <c r="AV2807" s="55"/>
      <c r="AW2807" s="55"/>
    </row>
    <row r="2808" spans="27:49" x14ac:dyDescent="0.25">
      <c r="AA2808" s="55"/>
      <c r="AB2808" s="55"/>
      <c r="AC2808" s="55"/>
      <c r="AD2808" s="55"/>
      <c r="AE2808" s="55"/>
      <c r="AH2808" s="55"/>
      <c r="AI2808" s="55"/>
      <c r="AJ2808" s="55"/>
      <c r="AK2808" s="55"/>
      <c r="AL2808" s="55"/>
      <c r="AM2808" s="55"/>
      <c r="AN2808" s="55"/>
      <c r="AO2808" s="55"/>
      <c r="AP2808" s="55"/>
      <c r="AQ2808" s="55"/>
      <c r="AR2808" s="55"/>
      <c r="AS2808" s="55"/>
      <c r="AT2808" s="55"/>
      <c r="AU2808" s="55"/>
      <c r="AV2808" s="55"/>
      <c r="AW2808" s="55"/>
    </row>
    <row r="2809" spans="27:49" x14ac:dyDescent="0.25">
      <c r="AA2809" s="55"/>
      <c r="AB2809" s="55"/>
      <c r="AC2809" s="55"/>
      <c r="AD2809" s="55"/>
      <c r="AE2809" s="55"/>
      <c r="AH2809" s="55"/>
      <c r="AI2809" s="55"/>
      <c r="AJ2809" s="55"/>
      <c r="AK2809" s="55"/>
      <c r="AL2809" s="55"/>
      <c r="AM2809" s="55"/>
      <c r="AN2809" s="55"/>
      <c r="AO2809" s="55"/>
      <c r="AP2809" s="55"/>
      <c r="AQ2809" s="55"/>
      <c r="AR2809" s="55"/>
      <c r="AS2809" s="55"/>
      <c r="AT2809" s="55"/>
      <c r="AU2809" s="55"/>
      <c r="AV2809" s="55"/>
      <c r="AW2809" s="55"/>
    </row>
    <row r="2810" spans="27:49" x14ac:dyDescent="0.25">
      <c r="AA2810" s="55"/>
      <c r="AB2810" s="55"/>
      <c r="AC2810" s="55"/>
      <c r="AD2810" s="55"/>
      <c r="AE2810" s="55"/>
      <c r="AH2810" s="55"/>
      <c r="AI2810" s="55"/>
      <c r="AJ2810" s="55"/>
      <c r="AK2810" s="55"/>
      <c r="AL2810" s="55"/>
      <c r="AM2810" s="55"/>
      <c r="AN2810" s="55"/>
      <c r="AO2810" s="55"/>
      <c r="AP2810" s="55"/>
      <c r="AQ2810" s="55"/>
      <c r="AR2810" s="55"/>
      <c r="AS2810" s="55"/>
      <c r="AT2810" s="55"/>
      <c r="AU2810" s="55"/>
      <c r="AV2810" s="55"/>
      <c r="AW2810" s="55"/>
    </row>
    <row r="2811" spans="27:49" x14ac:dyDescent="0.25">
      <c r="AA2811" s="55"/>
      <c r="AB2811" s="55"/>
      <c r="AC2811" s="55"/>
      <c r="AD2811" s="55"/>
      <c r="AE2811" s="55"/>
      <c r="AH2811" s="55"/>
      <c r="AI2811" s="55"/>
      <c r="AJ2811" s="55"/>
      <c r="AK2811" s="55"/>
      <c r="AL2811" s="55"/>
      <c r="AM2811" s="55"/>
      <c r="AN2811" s="55"/>
      <c r="AO2811" s="55"/>
      <c r="AP2811" s="55"/>
      <c r="AQ2811" s="55"/>
      <c r="AR2811" s="55"/>
      <c r="AS2811" s="55"/>
      <c r="AT2811" s="55"/>
      <c r="AU2811" s="55"/>
      <c r="AV2811" s="55"/>
      <c r="AW2811" s="55"/>
    </row>
    <row r="2812" spans="27:49" x14ac:dyDescent="0.25">
      <c r="AA2812" s="55"/>
      <c r="AB2812" s="55"/>
      <c r="AC2812" s="55"/>
      <c r="AD2812" s="55"/>
      <c r="AE2812" s="55"/>
      <c r="AH2812" s="55"/>
      <c r="AI2812" s="55"/>
      <c r="AJ2812" s="55"/>
      <c r="AK2812" s="55"/>
      <c r="AL2812" s="55"/>
      <c r="AM2812" s="55"/>
      <c r="AN2812" s="55"/>
      <c r="AO2812" s="55"/>
      <c r="AP2812" s="55"/>
      <c r="AQ2812" s="55"/>
      <c r="AR2812" s="55"/>
      <c r="AS2812" s="55"/>
      <c r="AT2812" s="55"/>
      <c r="AU2812" s="55"/>
      <c r="AV2812" s="55"/>
      <c r="AW2812" s="55"/>
    </row>
    <row r="2813" spans="27:49" x14ac:dyDescent="0.25">
      <c r="AA2813" s="55"/>
      <c r="AB2813" s="55"/>
      <c r="AC2813" s="55"/>
      <c r="AD2813" s="55"/>
      <c r="AE2813" s="55"/>
      <c r="AH2813" s="55"/>
      <c r="AI2813" s="55"/>
      <c r="AJ2813" s="55"/>
      <c r="AK2813" s="55"/>
      <c r="AL2813" s="55"/>
      <c r="AM2813" s="55"/>
      <c r="AN2813" s="55"/>
      <c r="AO2813" s="55"/>
      <c r="AP2813" s="55"/>
      <c r="AQ2813" s="55"/>
      <c r="AR2813" s="55"/>
      <c r="AS2813" s="55"/>
      <c r="AT2813" s="55"/>
      <c r="AU2813" s="55"/>
      <c r="AV2813" s="55"/>
      <c r="AW2813" s="55"/>
    </row>
    <row r="2814" spans="27:49" x14ac:dyDescent="0.25">
      <c r="AA2814" s="55"/>
      <c r="AB2814" s="55"/>
      <c r="AC2814" s="55"/>
      <c r="AD2814" s="55"/>
      <c r="AE2814" s="55"/>
      <c r="AH2814" s="55"/>
      <c r="AI2814" s="55"/>
      <c r="AJ2814" s="55"/>
      <c r="AK2814" s="55"/>
      <c r="AL2814" s="55"/>
      <c r="AM2814" s="55"/>
      <c r="AN2814" s="55"/>
      <c r="AO2814" s="55"/>
      <c r="AP2814" s="55"/>
      <c r="AQ2814" s="55"/>
      <c r="AR2814" s="55"/>
      <c r="AS2814" s="55"/>
      <c r="AT2814" s="55"/>
      <c r="AU2814" s="55"/>
      <c r="AV2814" s="55"/>
      <c r="AW2814" s="55"/>
    </row>
    <row r="2815" spans="27:49" x14ac:dyDescent="0.25">
      <c r="AA2815" s="55"/>
      <c r="AB2815" s="55"/>
      <c r="AC2815" s="55"/>
      <c r="AD2815" s="55"/>
      <c r="AE2815" s="55"/>
      <c r="AH2815" s="55"/>
      <c r="AI2815" s="55"/>
      <c r="AJ2815" s="55"/>
      <c r="AK2815" s="55"/>
      <c r="AL2815" s="55"/>
      <c r="AM2815" s="55"/>
      <c r="AN2815" s="55"/>
      <c r="AO2815" s="55"/>
      <c r="AP2815" s="55"/>
      <c r="AQ2815" s="55"/>
      <c r="AR2815" s="55"/>
      <c r="AS2815" s="55"/>
      <c r="AT2815" s="55"/>
      <c r="AU2815" s="55"/>
      <c r="AV2815" s="55"/>
      <c r="AW2815" s="55"/>
    </row>
    <row r="2816" spans="27:49" x14ac:dyDescent="0.25">
      <c r="AA2816" s="55"/>
      <c r="AB2816" s="55"/>
      <c r="AC2816" s="55"/>
      <c r="AD2816" s="55"/>
      <c r="AE2816" s="55"/>
      <c r="AH2816" s="55"/>
      <c r="AI2816" s="55"/>
      <c r="AJ2816" s="55"/>
      <c r="AK2816" s="55"/>
      <c r="AL2816" s="55"/>
      <c r="AM2816" s="55"/>
      <c r="AN2816" s="55"/>
      <c r="AO2816" s="55"/>
      <c r="AP2816" s="55"/>
      <c r="AQ2816" s="55"/>
      <c r="AR2816" s="55"/>
      <c r="AS2816" s="55"/>
      <c r="AT2816" s="55"/>
      <c r="AU2816" s="55"/>
      <c r="AV2816" s="55"/>
      <c r="AW2816" s="55"/>
    </row>
    <row r="2817" spans="27:49" x14ac:dyDescent="0.25">
      <c r="AA2817" s="55"/>
      <c r="AB2817" s="55"/>
      <c r="AC2817" s="55"/>
      <c r="AD2817" s="55"/>
      <c r="AE2817" s="55"/>
      <c r="AH2817" s="55"/>
      <c r="AI2817" s="55"/>
      <c r="AJ2817" s="55"/>
      <c r="AK2817" s="55"/>
      <c r="AL2817" s="55"/>
      <c r="AM2817" s="55"/>
      <c r="AN2817" s="55"/>
      <c r="AO2817" s="55"/>
      <c r="AP2817" s="55"/>
      <c r="AQ2817" s="55"/>
      <c r="AR2817" s="55"/>
      <c r="AS2817" s="55"/>
      <c r="AT2817" s="55"/>
      <c r="AU2817" s="55"/>
      <c r="AV2817" s="55"/>
      <c r="AW2817" s="55"/>
    </row>
    <row r="2818" spans="27:49" x14ac:dyDescent="0.25">
      <c r="AA2818" s="55"/>
      <c r="AB2818" s="55"/>
      <c r="AC2818" s="55"/>
      <c r="AD2818" s="55"/>
      <c r="AE2818" s="55"/>
      <c r="AH2818" s="55"/>
      <c r="AI2818" s="55"/>
      <c r="AJ2818" s="55"/>
      <c r="AK2818" s="55"/>
      <c r="AL2818" s="55"/>
      <c r="AM2818" s="55"/>
      <c r="AN2818" s="55"/>
      <c r="AO2818" s="55"/>
      <c r="AP2818" s="55"/>
      <c r="AQ2818" s="55"/>
      <c r="AR2818" s="55"/>
      <c r="AS2818" s="55"/>
      <c r="AT2818" s="55"/>
      <c r="AU2818" s="55"/>
      <c r="AV2818" s="55"/>
      <c r="AW2818" s="55"/>
    </row>
    <row r="2819" spans="27:49" x14ac:dyDescent="0.25">
      <c r="AA2819" s="55"/>
      <c r="AB2819" s="55"/>
      <c r="AC2819" s="55"/>
      <c r="AD2819" s="55"/>
      <c r="AE2819" s="55"/>
      <c r="AH2819" s="55"/>
      <c r="AI2819" s="55"/>
      <c r="AJ2819" s="55"/>
      <c r="AK2819" s="55"/>
      <c r="AL2819" s="55"/>
      <c r="AM2819" s="55"/>
      <c r="AN2819" s="55"/>
      <c r="AO2819" s="55"/>
      <c r="AP2819" s="55"/>
      <c r="AQ2819" s="55"/>
      <c r="AR2819" s="55"/>
      <c r="AS2819" s="55"/>
      <c r="AT2819" s="55"/>
      <c r="AU2819" s="55"/>
      <c r="AV2819" s="55"/>
      <c r="AW2819" s="55"/>
    </row>
    <row r="2820" spans="27:49" x14ac:dyDescent="0.25">
      <c r="AA2820" s="55"/>
      <c r="AB2820" s="55"/>
      <c r="AC2820" s="55"/>
      <c r="AD2820" s="55"/>
      <c r="AE2820" s="55"/>
      <c r="AH2820" s="55"/>
      <c r="AI2820" s="55"/>
      <c r="AJ2820" s="55"/>
      <c r="AK2820" s="55"/>
      <c r="AL2820" s="55"/>
      <c r="AM2820" s="55"/>
      <c r="AN2820" s="55"/>
      <c r="AO2820" s="55"/>
      <c r="AP2820" s="55"/>
      <c r="AQ2820" s="55"/>
      <c r="AR2820" s="55"/>
      <c r="AS2820" s="55"/>
      <c r="AT2820" s="55"/>
      <c r="AU2820" s="55"/>
      <c r="AV2820" s="55"/>
      <c r="AW2820" s="55"/>
    </row>
    <row r="2821" spans="27:49" x14ac:dyDescent="0.25">
      <c r="AA2821" s="55"/>
      <c r="AB2821" s="55"/>
      <c r="AC2821" s="55"/>
      <c r="AD2821" s="55"/>
      <c r="AE2821" s="55"/>
      <c r="AH2821" s="55"/>
      <c r="AI2821" s="55"/>
      <c r="AJ2821" s="55"/>
      <c r="AK2821" s="55"/>
      <c r="AL2821" s="55"/>
      <c r="AM2821" s="55"/>
      <c r="AN2821" s="55"/>
      <c r="AO2821" s="55"/>
      <c r="AP2821" s="55"/>
      <c r="AQ2821" s="55"/>
      <c r="AR2821" s="55"/>
      <c r="AS2821" s="55"/>
      <c r="AT2821" s="55"/>
      <c r="AU2821" s="55"/>
      <c r="AV2821" s="55"/>
      <c r="AW2821" s="55"/>
    </row>
    <row r="2822" spans="27:49" x14ac:dyDescent="0.25">
      <c r="AA2822" s="55"/>
      <c r="AB2822" s="55"/>
      <c r="AC2822" s="55"/>
      <c r="AD2822" s="55"/>
      <c r="AE2822" s="55"/>
      <c r="AH2822" s="55"/>
      <c r="AI2822" s="55"/>
      <c r="AJ2822" s="55"/>
      <c r="AK2822" s="55"/>
      <c r="AL2822" s="55"/>
      <c r="AM2822" s="55"/>
      <c r="AN2822" s="55"/>
      <c r="AO2822" s="55"/>
      <c r="AP2822" s="55"/>
      <c r="AQ2822" s="55"/>
      <c r="AR2822" s="55"/>
      <c r="AS2822" s="55"/>
      <c r="AT2822" s="55"/>
      <c r="AU2822" s="55"/>
      <c r="AV2822" s="55"/>
      <c r="AW2822" s="55"/>
    </row>
    <row r="2823" spans="27:49" x14ac:dyDescent="0.25">
      <c r="AA2823" s="55"/>
      <c r="AB2823" s="55"/>
      <c r="AC2823" s="55"/>
      <c r="AD2823" s="55"/>
      <c r="AE2823" s="55"/>
      <c r="AH2823" s="55"/>
      <c r="AI2823" s="55"/>
      <c r="AJ2823" s="55"/>
      <c r="AK2823" s="55"/>
      <c r="AL2823" s="55"/>
      <c r="AM2823" s="55"/>
      <c r="AN2823" s="55"/>
      <c r="AO2823" s="55"/>
      <c r="AP2823" s="55"/>
      <c r="AQ2823" s="55"/>
      <c r="AR2823" s="55"/>
      <c r="AS2823" s="55"/>
      <c r="AT2823" s="55"/>
      <c r="AU2823" s="55"/>
      <c r="AV2823" s="55"/>
      <c r="AW2823" s="55"/>
    </row>
    <row r="2824" spans="27:49" x14ac:dyDescent="0.25">
      <c r="AA2824" s="55"/>
      <c r="AB2824" s="55"/>
      <c r="AC2824" s="55"/>
      <c r="AD2824" s="55"/>
      <c r="AE2824" s="55"/>
      <c r="AH2824" s="55"/>
      <c r="AI2824" s="55"/>
      <c r="AJ2824" s="55"/>
      <c r="AK2824" s="55"/>
      <c r="AL2824" s="55"/>
      <c r="AM2824" s="55"/>
      <c r="AN2824" s="55"/>
      <c r="AO2824" s="55"/>
      <c r="AP2824" s="55"/>
      <c r="AQ2824" s="55"/>
      <c r="AR2824" s="55"/>
      <c r="AS2824" s="55"/>
      <c r="AT2824" s="55"/>
      <c r="AU2824" s="55"/>
      <c r="AV2824" s="55"/>
      <c r="AW2824" s="55"/>
    </row>
    <row r="2825" spans="27:49" x14ac:dyDescent="0.25">
      <c r="AA2825" s="55"/>
      <c r="AB2825" s="55"/>
      <c r="AC2825" s="55"/>
      <c r="AD2825" s="55"/>
      <c r="AE2825" s="55"/>
      <c r="AH2825" s="55"/>
      <c r="AI2825" s="55"/>
      <c r="AJ2825" s="55"/>
      <c r="AK2825" s="55"/>
      <c r="AL2825" s="55"/>
      <c r="AM2825" s="55"/>
      <c r="AN2825" s="55"/>
      <c r="AO2825" s="55"/>
      <c r="AP2825" s="55"/>
      <c r="AQ2825" s="55"/>
      <c r="AR2825" s="55"/>
      <c r="AS2825" s="55"/>
      <c r="AT2825" s="55"/>
      <c r="AU2825" s="55"/>
      <c r="AV2825" s="55"/>
      <c r="AW2825" s="55"/>
    </row>
    <row r="2826" spans="27:49" x14ac:dyDescent="0.25">
      <c r="AA2826" s="55"/>
      <c r="AB2826" s="55"/>
      <c r="AC2826" s="55"/>
      <c r="AD2826" s="55"/>
      <c r="AE2826" s="55"/>
      <c r="AH2826" s="55"/>
      <c r="AI2826" s="55"/>
      <c r="AJ2826" s="55"/>
      <c r="AK2826" s="55"/>
      <c r="AL2826" s="55"/>
      <c r="AM2826" s="55"/>
      <c r="AN2826" s="55"/>
      <c r="AO2826" s="55"/>
      <c r="AP2826" s="55"/>
      <c r="AQ2826" s="55"/>
      <c r="AR2826" s="55"/>
      <c r="AS2826" s="55"/>
      <c r="AT2826" s="55"/>
      <c r="AU2826" s="55"/>
      <c r="AV2826" s="55"/>
      <c r="AW2826" s="55"/>
    </row>
    <row r="2827" spans="27:49" x14ac:dyDescent="0.25">
      <c r="AA2827" s="55"/>
      <c r="AB2827" s="55"/>
      <c r="AC2827" s="55"/>
      <c r="AD2827" s="55"/>
      <c r="AE2827" s="55"/>
      <c r="AH2827" s="55"/>
      <c r="AI2827" s="55"/>
      <c r="AJ2827" s="55"/>
      <c r="AK2827" s="55"/>
      <c r="AL2827" s="55"/>
      <c r="AM2827" s="55"/>
      <c r="AN2827" s="55"/>
      <c r="AO2827" s="55"/>
      <c r="AP2827" s="55"/>
      <c r="AQ2827" s="55"/>
      <c r="AR2827" s="55"/>
      <c r="AS2827" s="55"/>
      <c r="AT2827" s="55"/>
      <c r="AU2827" s="55"/>
      <c r="AV2827" s="55"/>
      <c r="AW2827" s="55"/>
    </row>
    <row r="2828" spans="27:49" x14ac:dyDescent="0.25">
      <c r="AA2828" s="55"/>
      <c r="AB2828" s="55"/>
      <c r="AC2828" s="55"/>
      <c r="AD2828" s="55"/>
      <c r="AE2828" s="55"/>
      <c r="AH2828" s="55"/>
      <c r="AI2828" s="55"/>
      <c r="AJ2828" s="55"/>
      <c r="AK2828" s="55"/>
      <c r="AL2828" s="55"/>
      <c r="AM2828" s="55"/>
      <c r="AN2828" s="55"/>
      <c r="AO2828" s="55"/>
      <c r="AP2828" s="55"/>
      <c r="AQ2828" s="55"/>
      <c r="AR2828" s="55"/>
      <c r="AS2828" s="55"/>
      <c r="AT2828" s="55"/>
      <c r="AU2828" s="55"/>
      <c r="AV2828" s="55"/>
      <c r="AW2828" s="55"/>
    </row>
    <row r="2829" spans="27:49" x14ac:dyDescent="0.25">
      <c r="AA2829" s="55"/>
      <c r="AB2829" s="55"/>
      <c r="AC2829" s="55"/>
      <c r="AD2829" s="55"/>
      <c r="AE2829" s="55"/>
      <c r="AH2829" s="55"/>
      <c r="AI2829" s="55"/>
      <c r="AJ2829" s="55"/>
      <c r="AK2829" s="55"/>
      <c r="AL2829" s="55"/>
      <c r="AM2829" s="55"/>
      <c r="AN2829" s="55"/>
      <c r="AO2829" s="55"/>
      <c r="AP2829" s="55"/>
      <c r="AQ2829" s="55"/>
      <c r="AR2829" s="55"/>
      <c r="AS2829" s="55"/>
      <c r="AT2829" s="55"/>
      <c r="AU2829" s="55"/>
      <c r="AV2829" s="55"/>
      <c r="AW2829" s="55"/>
    </row>
    <row r="2830" spans="27:49" x14ac:dyDescent="0.25">
      <c r="AA2830" s="55"/>
      <c r="AB2830" s="55"/>
      <c r="AC2830" s="55"/>
      <c r="AD2830" s="55"/>
      <c r="AE2830" s="55"/>
      <c r="AH2830" s="55"/>
      <c r="AI2830" s="55"/>
      <c r="AJ2830" s="55"/>
      <c r="AK2830" s="55"/>
      <c r="AL2830" s="55"/>
      <c r="AM2830" s="55"/>
      <c r="AN2830" s="55"/>
      <c r="AO2830" s="55"/>
      <c r="AP2830" s="55"/>
      <c r="AQ2830" s="55"/>
      <c r="AR2830" s="55"/>
      <c r="AS2830" s="55"/>
      <c r="AT2830" s="55"/>
      <c r="AU2830" s="55"/>
      <c r="AV2830" s="55"/>
      <c r="AW2830" s="55"/>
    </row>
    <row r="2831" spans="27:49" x14ac:dyDescent="0.25">
      <c r="AA2831" s="55"/>
      <c r="AB2831" s="55"/>
      <c r="AC2831" s="55"/>
      <c r="AD2831" s="55"/>
      <c r="AE2831" s="55"/>
      <c r="AH2831" s="55"/>
      <c r="AI2831" s="55"/>
      <c r="AJ2831" s="55"/>
      <c r="AK2831" s="55"/>
      <c r="AL2831" s="55"/>
      <c r="AM2831" s="55"/>
      <c r="AN2831" s="55"/>
      <c r="AO2831" s="55"/>
      <c r="AP2831" s="55"/>
      <c r="AQ2831" s="55"/>
      <c r="AR2831" s="55"/>
      <c r="AS2831" s="55"/>
      <c r="AT2831" s="55"/>
      <c r="AU2831" s="55"/>
      <c r="AV2831" s="55"/>
      <c r="AW2831" s="55"/>
    </row>
    <row r="2832" spans="27:49" x14ac:dyDescent="0.25">
      <c r="AA2832" s="55"/>
      <c r="AB2832" s="55"/>
      <c r="AC2832" s="55"/>
      <c r="AD2832" s="55"/>
      <c r="AE2832" s="55"/>
      <c r="AH2832" s="55"/>
      <c r="AI2832" s="55"/>
      <c r="AJ2832" s="55"/>
      <c r="AK2832" s="55"/>
      <c r="AL2832" s="55"/>
      <c r="AM2832" s="55"/>
      <c r="AN2832" s="55"/>
      <c r="AO2832" s="55"/>
      <c r="AP2832" s="55"/>
      <c r="AQ2832" s="55"/>
      <c r="AR2832" s="55"/>
      <c r="AS2832" s="55"/>
      <c r="AT2832" s="55"/>
      <c r="AU2832" s="55"/>
      <c r="AV2832" s="55"/>
      <c r="AW2832" s="55"/>
    </row>
    <row r="2833" spans="27:49" x14ac:dyDescent="0.25">
      <c r="AA2833" s="55"/>
      <c r="AB2833" s="55"/>
      <c r="AC2833" s="55"/>
      <c r="AD2833" s="55"/>
      <c r="AE2833" s="55"/>
      <c r="AH2833" s="55"/>
      <c r="AI2833" s="55"/>
      <c r="AJ2833" s="55"/>
      <c r="AK2833" s="55"/>
      <c r="AL2833" s="55"/>
      <c r="AM2833" s="55"/>
      <c r="AN2833" s="55"/>
      <c r="AO2833" s="55"/>
      <c r="AP2833" s="55"/>
      <c r="AQ2833" s="55"/>
      <c r="AR2833" s="55"/>
      <c r="AS2833" s="55"/>
      <c r="AT2833" s="55"/>
      <c r="AU2833" s="55"/>
      <c r="AV2833" s="55"/>
      <c r="AW2833" s="55"/>
    </row>
    <row r="2834" spans="27:49" x14ac:dyDescent="0.25">
      <c r="AA2834" s="55"/>
      <c r="AB2834" s="55"/>
      <c r="AC2834" s="55"/>
      <c r="AD2834" s="55"/>
      <c r="AE2834" s="55"/>
      <c r="AH2834" s="55"/>
      <c r="AI2834" s="55"/>
      <c r="AJ2834" s="55"/>
      <c r="AK2834" s="55"/>
      <c r="AL2834" s="55"/>
      <c r="AM2834" s="55"/>
      <c r="AN2834" s="55"/>
      <c r="AO2834" s="55"/>
      <c r="AP2834" s="55"/>
      <c r="AQ2834" s="55"/>
      <c r="AR2834" s="55"/>
      <c r="AS2834" s="55"/>
      <c r="AT2834" s="55"/>
      <c r="AU2834" s="55"/>
      <c r="AV2834" s="55"/>
      <c r="AW2834" s="55"/>
    </row>
    <row r="2835" spans="27:49" x14ac:dyDescent="0.25">
      <c r="AA2835" s="55"/>
      <c r="AB2835" s="55"/>
      <c r="AC2835" s="55"/>
      <c r="AD2835" s="55"/>
      <c r="AE2835" s="55"/>
      <c r="AH2835" s="55"/>
      <c r="AI2835" s="55"/>
      <c r="AJ2835" s="55"/>
      <c r="AK2835" s="55"/>
      <c r="AL2835" s="55"/>
      <c r="AM2835" s="55"/>
      <c r="AN2835" s="55"/>
      <c r="AO2835" s="55"/>
      <c r="AP2835" s="55"/>
      <c r="AQ2835" s="55"/>
      <c r="AR2835" s="55"/>
      <c r="AS2835" s="55"/>
      <c r="AT2835" s="55"/>
      <c r="AU2835" s="55"/>
      <c r="AV2835" s="55"/>
      <c r="AW2835" s="55"/>
    </row>
    <row r="2836" spans="27:49" x14ac:dyDescent="0.25">
      <c r="AA2836" s="55"/>
      <c r="AB2836" s="55"/>
      <c r="AC2836" s="55"/>
      <c r="AD2836" s="55"/>
      <c r="AE2836" s="55"/>
      <c r="AH2836" s="55"/>
      <c r="AI2836" s="55"/>
      <c r="AJ2836" s="55"/>
      <c r="AK2836" s="55"/>
      <c r="AL2836" s="55"/>
      <c r="AM2836" s="55"/>
      <c r="AN2836" s="55"/>
      <c r="AO2836" s="55"/>
      <c r="AP2836" s="55"/>
      <c r="AQ2836" s="55"/>
      <c r="AR2836" s="55"/>
      <c r="AS2836" s="55"/>
      <c r="AT2836" s="55"/>
      <c r="AU2836" s="55"/>
      <c r="AV2836" s="55"/>
      <c r="AW2836" s="55"/>
    </row>
    <row r="2837" spans="27:49" x14ac:dyDescent="0.25">
      <c r="AA2837" s="55"/>
      <c r="AB2837" s="55"/>
      <c r="AC2837" s="55"/>
      <c r="AD2837" s="55"/>
      <c r="AE2837" s="55"/>
      <c r="AH2837" s="55"/>
      <c r="AI2837" s="55"/>
      <c r="AJ2837" s="55"/>
      <c r="AK2837" s="55"/>
      <c r="AL2837" s="55"/>
      <c r="AM2837" s="55"/>
      <c r="AN2837" s="55"/>
      <c r="AO2837" s="55"/>
      <c r="AP2837" s="55"/>
      <c r="AQ2837" s="55"/>
      <c r="AR2837" s="55"/>
      <c r="AS2837" s="55"/>
      <c r="AT2837" s="55"/>
      <c r="AU2837" s="55"/>
      <c r="AV2837" s="55"/>
      <c r="AW2837" s="55"/>
    </row>
    <row r="2838" spans="27:49" x14ac:dyDescent="0.25">
      <c r="AA2838" s="55"/>
      <c r="AB2838" s="55"/>
      <c r="AC2838" s="55"/>
      <c r="AD2838" s="55"/>
      <c r="AE2838" s="55"/>
      <c r="AH2838" s="55"/>
      <c r="AI2838" s="55"/>
      <c r="AJ2838" s="55"/>
      <c r="AK2838" s="55"/>
      <c r="AL2838" s="55"/>
      <c r="AM2838" s="55"/>
      <c r="AN2838" s="55"/>
      <c r="AO2838" s="55"/>
      <c r="AP2838" s="55"/>
      <c r="AQ2838" s="55"/>
      <c r="AR2838" s="55"/>
      <c r="AS2838" s="55"/>
      <c r="AT2838" s="55"/>
      <c r="AU2838" s="55"/>
      <c r="AV2838" s="55"/>
      <c r="AW2838" s="55"/>
    </row>
    <row r="2839" spans="27:49" x14ac:dyDescent="0.25">
      <c r="AA2839" s="55"/>
      <c r="AB2839" s="55"/>
      <c r="AC2839" s="55"/>
      <c r="AD2839" s="55"/>
      <c r="AE2839" s="55"/>
      <c r="AH2839" s="55"/>
      <c r="AI2839" s="55"/>
      <c r="AJ2839" s="55"/>
      <c r="AK2839" s="55"/>
      <c r="AL2839" s="55"/>
      <c r="AM2839" s="55"/>
      <c r="AN2839" s="55"/>
      <c r="AO2839" s="55"/>
      <c r="AP2839" s="55"/>
      <c r="AQ2839" s="55"/>
      <c r="AR2839" s="55"/>
      <c r="AS2839" s="55"/>
      <c r="AT2839" s="55"/>
      <c r="AU2839" s="55"/>
      <c r="AV2839" s="55"/>
      <c r="AW2839" s="55"/>
    </row>
    <row r="2840" spans="27:49" x14ac:dyDescent="0.25">
      <c r="AA2840" s="55"/>
      <c r="AB2840" s="55"/>
      <c r="AC2840" s="55"/>
      <c r="AD2840" s="55"/>
      <c r="AE2840" s="55"/>
      <c r="AH2840" s="55"/>
      <c r="AI2840" s="55"/>
      <c r="AJ2840" s="55"/>
      <c r="AK2840" s="55"/>
      <c r="AL2840" s="55"/>
      <c r="AM2840" s="55"/>
      <c r="AN2840" s="55"/>
      <c r="AO2840" s="55"/>
      <c r="AP2840" s="55"/>
      <c r="AQ2840" s="55"/>
      <c r="AR2840" s="55"/>
      <c r="AS2840" s="55"/>
      <c r="AT2840" s="55"/>
      <c r="AU2840" s="55"/>
      <c r="AV2840" s="55"/>
      <c r="AW2840" s="55"/>
    </row>
    <row r="2841" spans="27:49" x14ac:dyDescent="0.25">
      <c r="AA2841" s="55"/>
      <c r="AB2841" s="55"/>
      <c r="AC2841" s="55"/>
      <c r="AD2841" s="55"/>
      <c r="AE2841" s="55"/>
      <c r="AH2841" s="55"/>
      <c r="AI2841" s="55"/>
      <c r="AJ2841" s="55"/>
      <c r="AK2841" s="55"/>
      <c r="AL2841" s="55"/>
      <c r="AM2841" s="55"/>
      <c r="AN2841" s="55"/>
      <c r="AO2841" s="55"/>
      <c r="AP2841" s="55"/>
      <c r="AQ2841" s="55"/>
      <c r="AR2841" s="55"/>
      <c r="AS2841" s="55"/>
      <c r="AT2841" s="55"/>
      <c r="AU2841" s="55"/>
      <c r="AV2841" s="55"/>
      <c r="AW2841" s="55"/>
    </row>
    <row r="2842" spans="27:49" x14ac:dyDescent="0.25">
      <c r="AA2842" s="55"/>
      <c r="AB2842" s="55"/>
      <c r="AC2842" s="55"/>
      <c r="AD2842" s="55"/>
      <c r="AE2842" s="55"/>
      <c r="AH2842" s="55"/>
      <c r="AI2842" s="55"/>
      <c r="AJ2842" s="55"/>
      <c r="AK2842" s="55"/>
      <c r="AL2842" s="55"/>
      <c r="AM2842" s="55"/>
      <c r="AN2842" s="55"/>
      <c r="AO2842" s="55"/>
      <c r="AP2842" s="55"/>
      <c r="AQ2842" s="55"/>
      <c r="AR2842" s="55"/>
      <c r="AS2842" s="55"/>
      <c r="AT2842" s="55"/>
      <c r="AU2842" s="55"/>
      <c r="AV2842" s="55"/>
      <c r="AW2842" s="55"/>
    </row>
    <row r="2843" spans="27:49" x14ac:dyDescent="0.25">
      <c r="AA2843" s="55"/>
      <c r="AB2843" s="55"/>
      <c r="AC2843" s="55"/>
      <c r="AD2843" s="55"/>
      <c r="AE2843" s="55"/>
      <c r="AH2843" s="55"/>
      <c r="AI2843" s="55"/>
      <c r="AJ2843" s="55"/>
      <c r="AK2843" s="55"/>
      <c r="AL2843" s="55"/>
      <c r="AM2843" s="55"/>
      <c r="AN2843" s="55"/>
      <c r="AO2843" s="55"/>
      <c r="AP2843" s="55"/>
      <c r="AQ2843" s="55"/>
      <c r="AR2843" s="55"/>
      <c r="AS2843" s="55"/>
      <c r="AT2843" s="55"/>
      <c r="AU2843" s="55"/>
      <c r="AV2843" s="55"/>
      <c r="AW2843" s="55"/>
    </row>
    <row r="2844" spans="27:49" x14ac:dyDescent="0.25">
      <c r="AA2844" s="55"/>
      <c r="AB2844" s="55"/>
      <c r="AC2844" s="55"/>
      <c r="AD2844" s="55"/>
      <c r="AE2844" s="55"/>
      <c r="AH2844" s="55"/>
      <c r="AI2844" s="55"/>
      <c r="AJ2844" s="55"/>
      <c r="AK2844" s="55"/>
      <c r="AL2844" s="55"/>
      <c r="AM2844" s="55"/>
      <c r="AN2844" s="55"/>
      <c r="AO2844" s="55"/>
      <c r="AP2844" s="55"/>
      <c r="AQ2844" s="55"/>
      <c r="AR2844" s="55"/>
      <c r="AS2844" s="55"/>
      <c r="AT2844" s="55"/>
      <c r="AU2844" s="55"/>
      <c r="AV2844" s="55"/>
      <c r="AW2844" s="55"/>
    </row>
    <row r="2845" spans="27:49" x14ac:dyDescent="0.25">
      <c r="AA2845" s="55"/>
      <c r="AB2845" s="55"/>
      <c r="AC2845" s="55"/>
      <c r="AD2845" s="55"/>
      <c r="AE2845" s="55"/>
      <c r="AH2845" s="55"/>
      <c r="AI2845" s="55"/>
      <c r="AJ2845" s="55"/>
      <c r="AK2845" s="55"/>
      <c r="AL2845" s="55"/>
      <c r="AM2845" s="55"/>
      <c r="AN2845" s="55"/>
      <c r="AO2845" s="55"/>
      <c r="AP2845" s="55"/>
      <c r="AQ2845" s="55"/>
      <c r="AR2845" s="55"/>
      <c r="AS2845" s="55"/>
      <c r="AT2845" s="55"/>
      <c r="AU2845" s="55"/>
      <c r="AV2845" s="55"/>
      <c r="AW2845" s="55"/>
    </row>
    <row r="2846" spans="27:49" x14ac:dyDescent="0.25">
      <c r="AA2846" s="55"/>
      <c r="AB2846" s="55"/>
      <c r="AC2846" s="55"/>
      <c r="AD2846" s="55"/>
      <c r="AE2846" s="55"/>
      <c r="AH2846" s="55"/>
      <c r="AI2846" s="55"/>
      <c r="AJ2846" s="55"/>
      <c r="AK2846" s="55"/>
      <c r="AL2846" s="55"/>
      <c r="AM2846" s="55"/>
      <c r="AN2846" s="55"/>
      <c r="AO2846" s="55"/>
      <c r="AP2846" s="55"/>
      <c r="AQ2846" s="55"/>
      <c r="AR2846" s="55"/>
      <c r="AS2846" s="55"/>
      <c r="AT2846" s="55"/>
      <c r="AU2846" s="55"/>
      <c r="AV2846" s="55"/>
      <c r="AW2846" s="55"/>
    </row>
    <row r="2847" spans="27:49" x14ac:dyDescent="0.25">
      <c r="AA2847" s="55"/>
      <c r="AB2847" s="55"/>
      <c r="AC2847" s="55"/>
      <c r="AD2847" s="55"/>
      <c r="AE2847" s="55"/>
      <c r="AH2847" s="55"/>
      <c r="AI2847" s="55"/>
      <c r="AJ2847" s="55"/>
      <c r="AK2847" s="55"/>
      <c r="AL2847" s="55"/>
      <c r="AM2847" s="55"/>
      <c r="AN2847" s="55"/>
      <c r="AO2847" s="55"/>
      <c r="AP2847" s="55"/>
      <c r="AQ2847" s="55"/>
      <c r="AR2847" s="55"/>
      <c r="AS2847" s="55"/>
      <c r="AT2847" s="55"/>
      <c r="AU2847" s="55"/>
      <c r="AV2847" s="55"/>
      <c r="AW2847" s="55"/>
    </row>
    <row r="2848" spans="27:49" x14ac:dyDescent="0.25">
      <c r="AA2848" s="55"/>
      <c r="AB2848" s="55"/>
      <c r="AC2848" s="55"/>
      <c r="AD2848" s="55"/>
      <c r="AE2848" s="55"/>
      <c r="AH2848" s="55"/>
      <c r="AI2848" s="55"/>
      <c r="AJ2848" s="55"/>
      <c r="AK2848" s="55"/>
      <c r="AL2848" s="55"/>
      <c r="AM2848" s="55"/>
      <c r="AN2848" s="55"/>
      <c r="AO2848" s="55"/>
      <c r="AP2848" s="55"/>
      <c r="AQ2848" s="55"/>
      <c r="AR2848" s="55"/>
      <c r="AS2848" s="55"/>
      <c r="AT2848" s="55"/>
      <c r="AU2848" s="55"/>
      <c r="AV2848" s="55"/>
      <c r="AW2848" s="55"/>
    </row>
    <row r="2849" spans="27:49" x14ac:dyDescent="0.25">
      <c r="AA2849" s="55"/>
      <c r="AB2849" s="55"/>
      <c r="AC2849" s="55"/>
      <c r="AD2849" s="55"/>
      <c r="AE2849" s="55"/>
      <c r="AH2849" s="55"/>
      <c r="AI2849" s="55"/>
      <c r="AJ2849" s="55"/>
      <c r="AK2849" s="55"/>
      <c r="AL2849" s="55"/>
      <c r="AM2849" s="55"/>
      <c r="AN2849" s="55"/>
      <c r="AO2849" s="55"/>
      <c r="AP2849" s="55"/>
      <c r="AQ2849" s="55"/>
      <c r="AR2849" s="55"/>
      <c r="AS2849" s="55"/>
      <c r="AT2849" s="55"/>
      <c r="AU2849" s="55"/>
      <c r="AV2849" s="55"/>
      <c r="AW2849" s="55"/>
    </row>
    <row r="2850" spans="27:49" x14ac:dyDescent="0.25">
      <c r="AA2850" s="55"/>
      <c r="AB2850" s="55"/>
      <c r="AC2850" s="55"/>
      <c r="AD2850" s="55"/>
      <c r="AE2850" s="55"/>
      <c r="AH2850" s="55"/>
      <c r="AI2850" s="55"/>
      <c r="AJ2850" s="55"/>
      <c r="AK2850" s="55"/>
      <c r="AL2850" s="55"/>
      <c r="AM2850" s="55"/>
      <c r="AN2850" s="55"/>
      <c r="AO2850" s="55"/>
      <c r="AP2850" s="55"/>
      <c r="AQ2850" s="55"/>
      <c r="AR2850" s="55"/>
      <c r="AS2850" s="55"/>
      <c r="AT2850" s="55"/>
      <c r="AU2850" s="55"/>
      <c r="AV2850" s="55"/>
      <c r="AW2850" s="55"/>
    </row>
    <row r="2851" spans="27:49" x14ac:dyDescent="0.25">
      <c r="AA2851" s="55"/>
      <c r="AB2851" s="55"/>
      <c r="AC2851" s="55"/>
      <c r="AD2851" s="55"/>
      <c r="AE2851" s="55"/>
      <c r="AH2851" s="55"/>
      <c r="AI2851" s="55"/>
      <c r="AJ2851" s="55"/>
      <c r="AK2851" s="55"/>
      <c r="AL2851" s="55"/>
      <c r="AM2851" s="55"/>
      <c r="AN2851" s="55"/>
      <c r="AO2851" s="55"/>
      <c r="AP2851" s="55"/>
      <c r="AQ2851" s="55"/>
      <c r="AR2851" s="55"/>
      <c r="AS2851" s="55"/>
      <c r="AT2851" s="55"/>
      <c r="AU2851" s="55"/>
      <c r="AV2851" s="55"/>
      <c r="AW2851" s="55"/>
    </row>
    <row r="2852" spans="27:49" x14ac:dyDescent="0.25">
      <c r="AA2852" s="55"/>
      <c r="AB2852" s="55"/>
      <c r="AC2852" s="55"/>
      <c r="AD2852" s="55"/>
      <c r="AE2852" s="55"/>
      <c r="AH2852" s="55"/>
      <c r="AI2852" s="55"/>
      <c r="AJ2852" s="55"/>
      <c r="AK2852" s="55"/>
      <c r="AL2852" s="55"/>
      <c r="AM2852" s="55"/>
      <c r="AN2852" s="55"/>
      <c r="AO2852" s="55"/>
      <c r="AP2852" s="55"/>
      <c r="AQ2852" s="55"/>
      <c r="AR2852" s="55"/>
      <c r="AS2852" s="55"/>
      <c r="AT2852" s="55"/>
      <c r="AU2852" s="55"/>
      <c r="AV2852" s="55"/>
      <c r="AW2852" s="55"/>
    </row>
    <row r="2853" spans="27:49" x14ac:dyDescent="0.25">
      <c r="AA2853" s="55"/>
      <c r="AB2853" s="55"/>
      <c r="AC2853" s="55"/>
      <c r="AD2853" s="55"/>
      <c r="AE2853" s="55"/>
      <c r="AH2853" s="55"/>
      <c r="AI2853" s="55"/>
      <c r="AJ2853" s="55"/>
      <c r="AK2853" s="55"/>
      <c r="AL2853" s="55"/>
      <c r="AM2853" s="55"/>
      <c r="AN2853" s="55"/>
      <c r="AO2853" s="55"/>
      <c r="AP2853" s="55"/>
      <c r="AQ2853" s="55"/>
      <c r="AR2853" s="55"/>
      <c r="AS2853" s="55"/>
      <c r="AT2853" s="55"/>
      <c r="AU2853" s="55"/>
      <c r="AV2853" s="55"/>
      <c r="AW2853" s="55"/>
    </row>
    <row r="2854" spans="27:49" x14ac:dyDescent="0.25">
      <c r="AA2854" s="55"/>
      <c r="AB2854" s="55"/>
      <c r="AC2854" s="55"/>
      <c r="AD2854" s="55"/>
      <c r="AE2854" s="55"/>
      <c r="AH2854" s="55"/>
      <c r="AI2854" s="55"/>
      <c r="AJ2854" s="55"/>
      <c r="AK2854" s="55"/>
      <c r="AL2854" s="55"/>
      <c r="AM2854" s="55"/>
      <c r="AN2854" s="55"/>
      <c r="AO2854" s="55"/>
      <c r="AP2854" s="55"/>
      <c r="AQ2854" s="55"/>
      <c r="AR2854" s="55"/>
      <c r="AS2854" s="55"/>
      <c r="AT2854" s="55"/>
      <c r="AU2854" s="55"/>
      <c r="AV2854" s="55"/>
      <c r="AW2854" s="55"/>
    </row>
    <row r="2855" spans="27:49" x14ac:dyDescent="0.25">
      <c r="AA2855" s="55"/>
      <c r="AB2855" s="55"/>
      <c r="AC2855" s="55"/>
      <c r="AD2855" s="55"/>
      <c r="AE2855" s="55"/>
      <c r="AH2855" s="55"/>
      <c r="AI2855" s="55"/>
      <c r="AJ2855" s="55"/>
      <c r="AK2855" s="55"/>
      <c r="AL2855" s="55"/>
      <c r="AM2855" s="55"/>
      <c r="AN2855" s="55"/>
      <c r="AO2855" s="55"/>
      <c r="AP2855" s="55"/>
      <c r="AQ2855" s="55"/>
      <c r="AR2855" s="55"/>
      <c r="AS2855" s="55"/>
      <c r="AT2855" s="55"/>
      <c r="AU2855" s="55"/>
      <c r="AV2855" s="55"/>
      <c r="AW2855" s="55"/>
    </row>
    <row r="2856" spans="27:49" x14ac:dyDescent="0.25">
      <c r="AA2856" s="55"/>
      <c r="AB2856" s="55"/>
      <c r="AC2856" s="55"/>
      <c r="AD2856" s="55"/>
      <c r="AE2856" s="55"/>
      <c r="AH2856" s="55"/>
      <c r="AI2856" s="55"/>
      <c r="AJ2856" s="55"/>
      <c r="AK2856" s="55"/>
      <c r="AL2856" s="55"/>
      <c r="AM2856" s="55"/>
      <c r="AN2856" s="55"/>
      <c r="AO2856" s="55"/>
      <c r="AP2856" s="55"/>
      <c r="AQ2856" s="55"/>
      <c r="AR2856" s="55"/>
      <c r="AS2856" s="55"/>
      <c r="AT2856" s="55"/>
      <c r="AU2856" s="55"/>
      <c r="AV2856" s="55"/>
      <c r="AW2856" s="55"/>
    </row>
    <row r="2857" spans="27:49" x14ac:dyDescent="0.25">
      <c r="AA2857" s="55"/>
      <c r="AB2857" s="55"/>
      <c r="AC2857" s="55"/>
      <c r="AD2857" s="55"/>
      <c r="AE2857" s="55"/>
      <c r="AH2857" s="55"/>
      <c r="AI2857" s="55"/>
      <c r="AJ2857" s="55"/>
      <c r="AK2857" s="55"/>
      <c r="AL2857" s="55"/>
      <c r="AM2857" s="55"/>
      <c r="AN2857" s="55"/>
      <c r="AO2857" s="55"/>
      <c r="AP2857" s="55"/>
      <c r="AQ2857" s="55"/>
      <c r="AR2857" s="55"/>
      <c r="AS2857" s="55"/>
      <c r="AT2857" s="55"/>
      <c r="AU2857" s="55"/>
      <c r="AV2857" s="55"/>
      <c r="AW2857" s="55"/>
    </row>
    <row r="2858" spans="27:49" x14ac:dyDescent="0.25">
      <c r="AA2858" s="55"/>
      <c r="AB2858" s="55"/>
      <c r="AC2858" s="55"/>
      <c r="AD2858" s="55"/>
      <c r="AE2858" s="55"/>
      <c r="AH2858" s="55"/>
      <c r="AI2858" s="55"/>
      <c r="AJ2858" s="55"/>
      <c r="AK2858" s="55"/>
      <c r="AL2858" s="55"/>
      <c r="AM2858" s="55"/>
      <c r="AN2858" s="55"/>
      <c r="AO2858" s="55"/>
      <c r="AP2858" s="55"/>
      <c r="AQ2858" s="55"/>
      <c r="AR2858" s="55"/>
      <c r="AS2858" s="55"/>
      <c r="AT2858" s="55"/>
      <c r="AU2858" s="55"/>
      <c r="AV2858" s="55"/>
      <c r="AW2858" s="55"/>
    </row>
    <row r="2859" spans="27:49" x14ac:dyDescent="0.25">
      <c r="AA2859" s="55"/>
      <c r="AB2859" s="55"/>
      <c r="AC2859" s="55"/>
      <c r="AD2859" s="55"/>
      <c r="AE2859" s="55"/>
      <c r="AH2859" s="55"/>
      <c r="AI2859" s="55"/>
      <c r="AJ2859" s="55"/>
      <c r="AK2859" s="55"/>
      <c r="AL2859" s="55"/>
      <c r="AM2859" s="55"/>
      <c r="AN2859" s="55"/>
      <c r="AO2859" s="55"/>
      <c r="AP2859" s="55"/>
      <c r="AQ2859" s="55"/>
      <c r="AR2859" s="55"/>
      <c r="AS2859" s="55"/>
      <c r="AT2859" s="55"/>
      <c r="AU2859" s="55"/>
      <c r="AV2859" s="55"/>
      <c r="AW2859" s="55"/>
    </row>
    <row r="2860" spans="27:49" x14ac:dyDescent="0.25">
      <c r="AA2860" s="55"/>
      <c r="AB2860" s="55"/>
      <c r="AC2860" s="55"/>
      <c r="AD2860" s="55"/>
      <c r="AE2860" s="55"/>
      <c r="AH2860" s="55"/>
      <c r="AI2860" s="55"/>
      <c r="AJ2860" s="55"/>
      <c r="AK2860" s="55"/>
      <c r="AL2860" s="55"/>
      <c r="AM2860" s="55"/>
      <c r="AN2860" s="55"/>
      <c r="AO2860" s="55"/>
      <c r="AP2860" s="55"/>
      <c r="AQ2860" s="55"/>
      <c r="AR2860" s="55"/>
      <c r="AS2860" s="55"/>
      <c r="AT2860" s="55"/>
      <c r="AU2860" s="55"/>
      <c r="AV2860" s="55"/>
      <c r="AW2860" s="55"/>
    </row>
    <row r="2861" spans="27:49" x14ac:dyDescent="0.25">
      <c r="AA2861" s="55"/>
      <c r="AB2861" s="55"/>
      <c r="AC2861" s="55"/>
      <c r="AD2861" s="55"/>
      <c r="AE2861" s="55"/>
      <c r="AH2861" s="55"/>
      <c r="AI2861" s="55"/>
      <c r="AJ2861" s="55"/>
      <c r="AK2861" s="55"/>
      <c r="AL2861" s="55"/>
      <c r="AM2861" s="55"/>
      <c r="AN2861" s="55"/>
      <c r="AO2861" s="55"/>
      <c r="AP2861" s="55"/>
      <c r="AQ2861" s="55"/>
      <c r="AR2861" s="55"/>
      <c r="AS2861" s="55"/>
      <c r="AT2861" s="55"/>
      <c r="AU2861" s="55"/>
      <c r="AV2861" s="55"/>
      <c r="AW2861" s="55"/>
    </row>
    <row r="2862" spans="27:49" x14ac:dyDescent="0.25">
      <c r="AA2862" s="55"/>
      <c r="AB2862" s="55"/>
      <c r="AC2862" s="55"/>
      <c r="AD2862" s="55"/>
      <c r="AE2862" s="55"/>
      <c r="AH2862" s="55"/>
      <c r="AI2862" s="55"/>
      <c r="AJ2862" s="55"/>
      <c r="AK2862" s="55"/>
      <c r="AL2862" s="55"/>
      <c r="AM2862" s="55"/>
      <c r="AN2862" s="55"/>
      <c r="AO2862" s="55"/>
      <c r="AP2862" s="55"/>
      <c r="AQ2862" s="55"/>
      <c r="AR2862" s="55"/>
      <c r="AS2862" s="55"/>
      <c r="AT2862" s="55"/>
      <c r="AU2862" s="55"/>
      <c r="AV2862" s="55"/>
      <c r="AW2862" s="55"/>
    </row>
    <row r="2863" spans="27:49" x14ac:dyDescent="0.25">
      <c r="AA2863" s="55"/>
      <c r="AB2863" s="55"/>
      <c r="AC2863" s="55"/>
      <c r="AD2863" s="55"/>
      <c r="AE2863" s="55"/>
      <c r="AH2863" s="55"/>
      <c r="AI2863" s="55"/>
      <c r="AJ2863" s="55"/>
      <c r="AK2863" s="55"/>
      <c r="AL2863" s="55"/>
      <c r="AM2863" s="55"/>
      <c r="AN2863" s="55"/>
      <c r="AO2863" s="55"/>
      <c r="AP2863" s="55"/>
      <c r="AQ2863" s="55"/>
      <c r="AR2863" s="55"/>
      <c r="AS2863" s="55"/>
      <c r="AT2863" s="55"/>
      <c r="AU2863" s="55"/>
      <c r="AV2863" s="55"/>
      <c r="AW2863" s="55"/>
    </row>
    <row r="2864" spans="27:49" x14ac:dyDescent="0.25">
      <c r="AA2864" s="55"/>
      <c r="AB2864" s="55"/>
      <c r="AC2864" s="55"/>
      <c r="AD2864" s="55"/>
      <c r="AE2864" s="55"/>
      <c r="AH2864" s="55"/>
      <c r="AI2864" s="55"/>
      <c r="AJ2864" s="55"/>
      <c r="AK2864" s="55"/>
      <c r="AL2864" s="55"/>
      <c r="AM2864" s="55"/>
      <c r="AN2864" s="55"/>
      <c r="AO2864" s="55"/>
      <c r="AP2864" s="55"/>
      <c r="AQ2864" s="55"/>
      <c r="AR2864" s="55"/>
      <c r="AS2864" s="55"/>
      <c r="AT2864" s="55"/>
      <c r="AU2864" s="55"/>
      <c r="AV2864" s="55"/>
      <c r="AW2864" s="55"/>
    </row>
    <row r="2865" spans="27:49" x14ac:dyDescent="0.25">
      <c r="AA2865" s="55"/>
      <c r="AB2865" s="55"/>
      <c r="AC2865" s="55"/>
      <c r="AD2865" s="55"/>
      <c r="AE2865" s="55"/>
      <c r="AH2865" s="55"/>
      <c r="AI2865" s="55"/>
      <c r="AJ2865" s="55"/>
      <c r="AK2865" s="55"/>
      <c r="AL2865" s="55"/>
      <c r="AM2865" s="55"/>
      <c r="AN2865" s="55"/>
      <c r="AO2865" s="55"/>
      <c r="AP2865" s="55"/>
      <c r="AQ2865" s="55"/>
      <c r="AR2865" s="55"/>
      <c r="AS2865" s="55"/>
      <c r="AT2865" s="55"/>
      <c r="AU2865" s="55"/>
      <c r="AV2865" s="55"/>
      <c r="AW2865" s="55"/>
    </row>
    <row r="2866" spans="27:49" x14ac:dyDescent="0.25">
      <c r="AA2866" s="55"/>
      <c r="AB2866" s="55"/>
      <c r="AC2866" s="55"/>
      <c r="AD2866" s="55"/>
      <c r="AE2866" s="55"/>
      <c r="AH2866" s="55"/>
      <c r="AI2866" s="55"/>
      <c r="AJ2866" s="55"/>
      <c r="AK2866" s="55"/>
      <c r="AL2866" s="55"/>
      <c r="AM2866" s="55"/>
      <c r="AN2866" s="55"/>
      <c r="AO2866" s="55"/>
      <c r="AP2866" s="55"/>
      <c r="AQ2866" s="55"/>
      <c r="AR2866" s="55"/>
      <c r="AS2866" s="55"/>
      <c r="AT2866" s="55"/>
      <c r="AU2866" s="55"/>
      <c r="AV2866" s="55"/>
      <c r="AW2866" s="55"/>
    </row>
    <row r="2867" spans="27:49" x14ac:dyDescent="0.25">
      <c r="AA2867" s="55"/>
      <c r="AB2867" s="55"/>
      <c r="AC2867" s="55"/>
      <c r="AD2867" s="55"/>
      <c r="AE2867" s="55"/>
      <c r="AH2867" s="55"/>
      <c r="AI2867" s="55"/>
      <c r="AJ2867" s="55"/>
      <c r="AK2867" s="55"/>
      <c r="AL2867" s="55"/>
      <c r="AM2867" s="55"/>
      <c r="AN2867" s="55"/>
      <c r="AO2867" s="55"/>
      <c r="AP2867" s="55"/>
      <c r="AQ2867" s="55"/>
      <c r="AR2867" s="55"/>
      <c r="AS2867" s="55"/>
      <c r="AT2867" s="55"/>
      <c r="AU2867" s="55"/>
      <c r="AV2867" s="55"/>
      <c r="AW2867" s="55"/>
    </row>
    <row r="2868" spans="27:49" x14ac:dyDescent="0.25">
      <c r="AA2868" s="55"/>
      <c r="AB2868" s="55"/>
      <c r="AC2868" s="55"/>
      <c r="AD2868" s="55"/>
      <c r="AE2868" s="55"/>
      <c r="AH2868" s="55"/>
      <c r="AI2868" s="55"/>
      <c r="AJ2868" s="55"/>
      <c r="AK2868" s="55"/>
      <c r="AL2868" s="55"/>
      <c r="AM2868" s="55"/>
      <c r="AN2868" s="55"/>
      <c r="AO2868" s="55"/>
      <c r="AP2868" s="55"/>
      <c r="AQ2868" s="55"/>
      <c r="AR2868" s="55"/>
      <c r="AS2868" s="55"/>
      <c r="AT2868" s="55"/>
      <c r="AU2868" s="55"/>
      <c r="AV2868" s="55"/>
      <c r="AW2868" s="55"/>
    </row>
    <row r="2869" spans="27:49" x14ac:dyDescent="0.25">
      <c r="AA2869" s="55"/>
      <c r="AB2869" s="55"/>
      <c r="AC2869" s="55"/>
      <c r="AD2869" s="55"/>
      <c r="AE2869" s="55"/>
      <c r="AH2869" s="55"/>
      <c r="AI2869" s="55"/>
      <c r="AJ2869" s="55"/>
      <c r="AK2869" s="55"/>
      <c r="AL2869" s="55"/>
      <c r="AM2869" s="55"/>
      <c r="AN2869" s="55"/>
      <c r="AO2869" s="55"/>
      <c r="AP2869" s="55"/>
      <c r="AQ2869" s="55"/>
      <c r="AR2869" s="55"/>
      <c r="AS2869" s="55"/>
      <c r="AT2869" s="55"/>
      <c r="AU2869" s="55"/>
      <c r="AV2869" s="55"/>
      <c r="AW2869" s="55"/>
    </row>
    <row r="2870" spans="27:49" x14ac:dyDescent="0.25">
      <c r="AA2870" s="55"/>
      <c r="AB2870" s="55"/>
      <c r="AC2870" s="55"/>
      <c r="AD2870" s="55"/>
      <c r="AE2870" s="55"/>
      <c r="AH2870" s="55"/>
      <c r="AI2870" s="55"/>
      <c r="AJ2870" s="55"/>
      <c r="AK2870" s="55"/>
      <c r="AL2870" s="55"/>
      <c r="AM2870" s="55"/>
      <c r="AN2870" s="55"/>
      <c r="AO2870" s="55"/>
      <c r="AP2870" s="55"/>
      <c r="AQ2870" s="55"/>
      <c r="AR2870" s="55"/>
      <c r="AS2870" s="55"/>
      <c r="AT2870" s="55"/>
      <c r="AU2870" s="55"/>
      <c r="AV2870" s="55"/>
      <c r="AW2870" s="55"/>
    </row>
    <row r="2871" spans="27:49" x14ac:dyDescent="0.25">
      <c r="AA2871" s="55"/>
      <c r="AB2871" s="55"/>
      <c r="AC2871" s="55"/>
      <c r="AD2871" s="55"/>
      <c r="AE2871" s="55"/>
      <c r="AH2871" s="55"/>
      <c r="AI2871" s="55"/>
      <c r="AJ2871" s="55"/>
      <c r="AK2871" s="55"/>
      <c r="AL2871" s="55"/>
      <c r="AM2871" s="55"/>
      <c r="AN2871" s="55"/>
      <c r="AO2871" s="55"/>
      <c r="AP2871" s="55"/>
      <c r="AQ2871" s="55"/>
      <c r="AR2871" s="55"/>
      <c r="AS2871" s="55"/>
      <c r="AT2871" s="55"/>
      <c r="AU2871" s="55"/>
      <c r="AV2871" s="55"/>
      <c r="AW2871" s="55"/>
    </row>
    <row r="2872" spans="27:49" x14ac:dyDescent="0.25">
      <c r="AA2872" s="55"/>
      <c r="AB2872" s="55"/>
      <c r="AC2872" s="55"/>
      <c r="AD2872" s="55"/>
      <c r="AE2872" s="55"/>
      <c r="AH2872" s="55"/>
      <c r="AI2872" s="55"/>
      <c r="AJ2872" s="55"/>
      <c r="AK2872" s="55"/>
      <c r="AL2872" s="55"/>
      <c r="AM2872" s="55"/>
      <c r="AN2872" s="55"/>
      <c r="AO2872" s="55"/>
      <c r="AP2872" s="55"/>
      <c r="AQ2872" s="55"/>
      <c r="AR2872" s="55"/>
      <c r="AS2872" s="55"/>
      <c r="AT2872" s="55"/>
      <c r="AU2872" s="55"/>
      <c r="AV2872" s="55"/>
      <c r="AW2872" s="55"/>
    </row>
    <row r="2873" spans="27:49" x14ac:dyDescent="0.25">
      <c r="AA2873" s="55"/>
      <c r="AB2873" s="55"/>
      <c r="AC2873" s="55"/>
      <c r="AD2873" s="55"/>
      <c r="AE2873" s="55"/>
      <c r="AH2873" s="55"/>
      <c r="AI2873" s="55"/>
      <c r="AJ2873" s="55"/>
      <c r="AK2873" s="55"/>
      <c r="AL2873" s="55"/>
      <c r="AM2873" s="55"/>
      <c r="AN2873" s="55"/>
      <c r="AO2873" s="55"/>
      <c r="AP2873" s="55"/>
      <c r="AQ2873" s="55"/>
      <c r="AR2873" s="55"/>
      <c r="AS2873" s="55"/>
      <c r="AT2873" s="55"/>
      <c r="AU2873" s="55"/>
      <c r="AV2873" s="55"/>
      <c r="AW2873" s="55"/>
    </row>
    <row r="2874" spans="27:49" x14ac:dyDescent="0.25">
      <c r="AA2874" s="55"/>
      <c r="AB2874" s="55"/>
      <c r="AC2874" s="55"/>
      <c r="AD2874" s="55"/>
      <c r="AE2874" s="55"/>
      <c r="AH2874" s="55"/>
      <c r="AI2874" s="55"/>
      <c r="AJ2874" s="55"/>
      <c r="AK2874" s="55"/>
      <c r="AL2874" s="55"/>
      <c r="AM2874" s="55"/>
      <c r="AN2874" s="55"/>
      <c r="AO2874" s="55"/>
      <c r="AP2874" s="55"/>
      <c r="AQ2874" s="55"/>
      <c r="AR2874" s="55"/>
      <c r="AS2874" s="55"/>
      <c r="AT2874" s="55"/>
      <c r="AU2874" s="55"/>
      <c r="AV2874" s="55"/>
      <c r="AW2874" s="55"/>
    </row>
    <row r="2875" spans="27:49" x14ac:dyDescent="0.25">
      <c r="AA2875" s="55"/>
      <c r="AB2875" s="55"/>
      <c r="AC2875" s="55"/>
      <c r="AD2875" s="55"/>
      <c r="AE2875" s="55"/>
      <c r="AH2875" s="55"/>
      <c r="AI2875" s="55"/>
      <c r="AJ2875" s="55"/>
      <c r="AK2875" s="55"/>
      <c r="AL2875" s="55"/>
      <c r="AM2875" s="55"/>
      <c r="AN2875" s="55"/>
      <c r="AO2875" s="55"/>
      <c r="AP2875" s="55"/>
      <c r="AQ2875" s="55"/>
      <c r="AR2875" s="55"/>
      <c r="AS2875" s="55"/>
      <c r="AT2875" s="55"/>
      <c r="AU2875" s="55"/>
      <c r="AV2875" s="55"/>
      <c r="AW2875" s="55"/>
    </row>
    <row r="2876" spans="27:49" x14ac:dyDescent="0.25">
      <c r="AA2876" s="55"/>
      <c r="AB2876" s="55"/>
      <c r="AC2876" s="55"/>
      <c r="AD2876" s="55"/>
      <c r="AE2876" s="55"/>
      <c r="AH2876" s="55"/>
      <c r="AI2876" s="55"/>
      <c r="AJ2876" s="55"/>
      <c r="AK2876" s="55"/>
      <c r="AL2876" s="55"/>
      <c r="AM2876" s="55"/>
      <c r="AN2876" s="55"/>
      <c r="AO2876" s="55"/>
      <c r="AP2876" s="55"/>
      <c r="AQ2876" s="55"/>
      <c r="AR2876" s="55"/>
      <c r="AS2876" s="55"/>
      <c r="AT2876" s="55"/>
      <c r="AU2876" s="55"/>
      <c r="AV2876" s="55"/>
      <c r="AW2876" s="55"/>
    </row>
    <row r="2877" spans="27:49" x14ac:dyDescent="0.25">
      <c r="AA2877" s="55"/>
      <c r="AB2877" s="55"/>
      <c r="AC2877" s="55"/>
      <c r="AD2877" s="55"/>
      <c r="AE2877" s="55"/>
      <c r="AH2877" s="55"/>
      <c r="AI2877" s="55"/>
      <c r="AJ2877" s="55"/>
      <c r="AK2877" s="55"/>
      <c r="AL2877" s="55"/>
      <c r="AM2877" s="55"/>
      <c r="AN2877" s="55"/>
      <c r="AO2877" s="55"/>
      <c r="AP2877" s="55"/>
      <c r="AQ2877" s="55"/>
      <c r="AR2877" s="55"/>
      <c r="AS2877" s="55"/>
      <c r="AT2877" s="55"/>
      <c r="AU2877" s="55"/>
      <c r="AV2877" s="55"/>
      <c r="AW2877" s="55"/>
    </row>
    <row r="2878" spans="27:49" x14ac:dyDescent="0.25">
      <c r="AA2878" s="55"/>
      <c r="AB2878" s="55"/>
      <c r="AC2878" s="55"/>
      <c r="AD2878" s="55"/>
      <c r="AE2878" s="55"/>
      <c r="AH2878" s="55"/>
      <c r="AI2878" s="55"/>
      <c r="AJ2878" s="55"/>
      <c r="AK2878" s="55"/>
      <c r="AL2878" s="55"/>
      <c r="AM2878" s="55"/>
      <c r="AN2878" s="55"/>
      <c r="AO2878" s="55"/>
      <c r="AP2878" s="55"/>
      <c r="AQ2878" s="55"/>
      <c r="AR2878" s="55"/>
      <c r="AS2878" s="55"/>
      <c r="AT2878" s="55"/>
      <c r="AU2878" s="55"/>
      <c r="AV2878" s="55"/>
      <c r="AW2878" s="55"/>
    </row>
    <row r="2879" spans="27:49" x14ac:dyDescent="0.25">
      <c r="AA2879" s="55"/>
      <c r="AB2879" s="55"/>
      <c r="AC2879" s="55"/>
      <c r="AD2879" s="55"/>
      <c r="AE2879" s="55"/>
      <c r="AH2879" s="55"/>
      <c r="AI2879" s="55"/>
      <c r="AJ2879" s="55"/>
      <c r="AK2879" s="55"/>
      <c r="AL2879" s="55"/>
      <c r="AM2879" s="55"/>
      <c r="AN2879" s="55"/>
      <c r="AO2879" s="55"/>
      <c r="AP2879" s="55"/>
      <c r="AQ2879" s="55"/>
      <c r="AR2879" s="55"/>
      <c r="AS2879" s="55"/>
      <c r="AT2879" s="55"/>
      <c r="AU2879" s="55"/>
      <c r="AV2879" s="55"/>
      <c r="AW2879" s="55"/>
    </row>
    <row r="2880" spans="27:49" x14ac:dyDescent="0.25">
      <c r="AA2880" s="55"/>
      <c r="AB2880" s="55"/>
      <c r="AC2880" s="55"/>
      <c r="AD2880" s="55"/>
      <c r="AE2880" s="55"/>
      <c r="AH2880" s="55"/>
      <c r="AI2880" s="55"/>
      <c r="AJ2880" s="55"/>
      <c r="AK2880" s="55"/>
      <c r="AL2880" s="55"/>
      <c r="AM2880" s="55"/>
      <c r="AN2880" s="55"/>
      <c r="AO2880" s="55"/>
      <c r="AP2880" s="55"/>
      <c r="AQ2880" s="55"/>
      <c r="AR2880" s="55"/>
      <c r="AS2880" s="55"/>
      <c r="AT2880" s="55"/>
      <c r="AU2880" s="55"/>
      <c r="AV2880" s="55"/>
      <c r="AW2880" s="55"/>
    </row>
    <row r="2881" spans="27:49" x14ac:dyDescent="0.25">
      <c r="AA2881" s="55"/>
      <c r="AB2881" s="55"/>
      <c r="AC2881" s="55"/>
      <c r="AD2881" s="55"/>
      <c r="AE2881" s="55"/>
      <c r="AH2881" s="55"/>
      <c r="AI2881" s="55"/>
      <c r="AJ2881" s="55"/>
      <c r="AK2881" s="55"/>
      <c r="AL2881" s="55"/>
      <c r="AM2881" s="55"/>
      <c r="AN2881" s="55"/>
      <c r="AO2881" s="55"/>
      <c r="AP2881" s="55"/>
      <c r="AQ2881" s="55"/>
      <c r="AR2881" s="55"/>
      <c r="AS2881" s="55"/>
      <c r="AT2881" s="55"/>
      <c r="AU2881" s="55"/>
      <c r="AV2881" s="55"/>
      <c r="AW2881" s="55"/>
    </row>
    <row r="2882" spans="27:49" x14ac:dyDescent="0.25">
      <c r="AA2882" s="55"/>
      <c r="AB2882" s="55"/>
      <c r="AC2882" s="55"/>
      <c r="AD2882" s="55"/>
      <c r="AE2882" s="55"/>
      <c r="AH2882" s="55"/>
      <c r="AI2882" s="55"/>
      <c r="AJ2882" s="55"/>
      <c r="AK2882" s="55"/>
      <c r="AL2882" s="55"/>
      <c r="AM2882" s="55"/>
      <c r="AN2882" s="55"/>
      <c r="AO2882" s="55"/>
      <c r="AP2882" s="55"/>
      <c r="AQ2882" s="55"/>
      <c r="AR2882" s="55"/>
      <c r="AS2882" s="55"/>
      <c r="AT2882" s="55"/>
      <c r="AU2882" s="55"/>
      <c r="AV2882" s="55"/>
      <c r="AW2882" s="55"/>
    </row>
    <row r="2883" spans="27:49" x14ac:dyDescent="0.25">
      <c r="AA2883" s="55"/>
      <c r="AB2883" s="55"/>
      <c r="AC2883" s="55"/>
      <c r="AD2883" s="55"/>
      <c r="AE2883" s="55"/>
      <c r="AH2883" s="55"/>
      <c r="AI2883" s="55"/>
      <c r="AJ2883" s="55"/>
      <c r="AK2883" s="55"/>
      <c r="AL2883" s="55"/>
      <c r="AM2883" s="55"/>
      <c r="AN2883" s="55"/>
      <c r="AO2883" s="55"/>
      <c r="AP2883" s="55"/>
      <c r="AQ2883" s="55"/>
      <c r="AR2883" s="55"/>
      <c r="AS2883" s="55"/>
      <c r="AT2883" s="55"/>
      <c r="AU2883" s="55"/>
      <c r="AV2883" s="55"/>
      <c r="AW2883" s="55"/>
    </row>
    <row r="2884" spans="27:49" x14ac:dyDescent="0.25">
      <c r="AA2884" s="55"/>
      <c r="AB2884" s="55"/>
      <c r="AC2884" s="55"/>
      <c r="AD2884" s="55"/>
      <c r="AE2884" s="55"/>
      <c r="AH2884" s="55"/>
      <c r="AI2884" s="55"/>
      <c r="AJ2884" s="55"/>
      <c r="AK2884" s="55"/>
      <c r="AL2884" s="55"/>
      <c r="AM2884" s="55"/>
      <c r="AN2884" s="55"/>
      <c r="AO2884" s="55"/>
      <c r="AP2884" s="55"/>
      <c r="AQ2884" s="55"/>
      <c r="AR2884" s="55"/>
      <c r="AS2884" s="55"/>
      <c r="AT2884" s="55"/>
      <c r="AU2884" s="55"/>
      <c r="AV2884" s="55"/>
      <c r="AW2884" s="55"/>
    </row>
    <row r="2885" spans="27:49" x14ac:dyDescent="0.25">
      <c r="AA2885" s="55"/>
      <c r="AB2885" s="55"/>
      <c r="AC2885" s="55"/>
      <c r="AD2885" s="55"/>
      <c r="AE2885" s="55"/>
      <c r="AH2885" s="55"/>
      <c r="AI2885" s="55"/>
      <c r="AJ2885" s="55"/>
      <c r="AK2885" s="55"/>
      <c r="AL2885" s="55"/>
      <c r="AM2885" s="55"/>
      <c r="AN2885" s="55"/>
      <c r="AO2885" s="55"/>
      <c r="AP2885" s="55"/>
      <c r="AQ2885" s="55"/>
      <c r="AR2885" s="55"/>
      <c r="AS2885" s="55"/>
      <c r="AT2885" s="55"/>
      <c r="AU2885" s="55"/>
      <c r="AV2885" s="55"/>
      <c r="AW2885" s="55"/>
    </row>
    <row r="2886" spans="27:49" x14ac:dyDescent="0.25">
      <c r="AA2886" s="55"/>
      <c r="AB2886" s="55"/>
      <c r="AC2886" s="55"/>
      <c r="AD2886" s="55"/>
      <c r="AE2886" s="55"/>
      <c r="AH2886" s="55"/>
      <c r="AI2886" s="55"/>
      <c r="AJ2886" s="55"/>
      <c r="AK2886" s="55"/>
      <c r="AL2886" s="55"/>
      <c r="AM2886" s="55"/>
      <c r="AN2886" s="55"/>
      <c r="AO2886" s="55"/>
      <c r="AP2886" s="55"/>
      <c r="AQ2886" s="55"/>
      <c r="AR2886" s="55"/>
      <c r="AS2886" s="55"/>
      <c r="AT2886" s="55"/>
      <c r="AU2886" s="55"/>
      <c r="AV2886" s="55"/>
      <c r="AW2886" s="55"/>
    </row>
    <row r="2887" spans="27:49" x14ac:dyDescent="0.25">
      <c r="AA2887" s="55"/>
      <c r="AB2887" s="55"/>
      <c r="AC2887" s="55"/>
      <c r="AD2887" s="55"/>
      <c r="AE2887" s="55"/>
      <c r="AH2887" s="55"/>
      <c r="AI2887" s="55"/>
      <c r="AJ2887" s="55"/>
      <c r="AK2887" s="55"/>
      <c r="AL2887" s="55"/>
      <c r="AM2887" s="55"/>
      <c r="AN2887" s="55"/>
      <c r="AO2887" s="55"/>
      <c r="AP2887" s="55"/>
      <c r="AQ2887" s="55"/>
      <c r="AR2887" s="55"/>
      <c r="AS2887" s="55"/>
      <c r="AT2887" s="55"/>
      <c r="AU2887" s="55"/>
      <c r="AV2887" s="55"/>
      <c r="AW2887" s="55"/>
    </row>
    <row r="2888" spans="27:49" x14ac:dyDescent="0.25">
      <c r="AA2888" s="55"/>
      <c r="AB2888" s="55"/>
      <c r="AC2888" s="55"/>
      <c r="AD2888" s="55"/>
      <c r="AE2888" s="55"/>
      <c r="AH2888" s="55"/>
      <c r="AI2888" s="55"/>
      <c r="AJ2888" s="55"/>
      <c r="AK2888" s="55"/>
      <c r="AL2888" s="55"/>
      <c r="AM2888" s="55"/>
      <c r="AN2888" s="55"/>
      <c r="AO2888" s="55"/>
      <c r="AP2888" s="55"/>
      <c r="AQ2888" s="55"/>
      <c r="AR2888" s="55"/>
      <c r="AS2888" s="55"/>
      <c r="AT2888" s="55"/>
      <c r="AU2888" s="55"/>
      <c r="AV2888" s="55"/>
      <c r="AW2888" s="55"/>
    </row>
    <row r="2889" spans="27:49" x14ac:dyDescent="0.25">
      <c r="AA2889" s="55"/>
      <c r="AB2889" s="55"/>
      <c r="AC2889" s="55"/>
      <c r="AD2889" s="55"/>
      <c r="AE2889" s="55"/>
      <c r="AH2889" s="55"/>
      <c r="AI2889" s="55"/>
      <c r="AJ2889" s="55"/>
      <c r="AK2889" s="55"/>
      <c r="AL2889" s="55"/>
      <c r="AM2889" s="55"/>
      <c r="AN2889" s="55"/>
      <c r="AO2889" s="55"/>
      <c r="AP2889" s="55"/>
      <c r="AQ2889" s="55"/>
      <c r="AR2889" s="55"/>
      <c r="AS2889" s="55"/>
      <c r="AT2889" s="55"/>
      <c r="AU2889" s="55"/>
      <c r="AV2889" s="55"/>
      <c r="AW2889" s="55"/>
    </row>
    <row r="2890" spans="27:49" x14ac:dyDescent="0.25">
      <c r="AA2890" s="55"/>
      <c r="AB2890" s="55"/>
      <c r="AC2890" s="55"/>
      <c r="AD2890" s="55"/>
      <c r="AE2890" s="55"/>
      <c r="AH2890" s="55"/>
      <c r="AI2890" s="55"/>
      <c r="AJ2890" s="55"/>
      <c r="AK2890" s="55"/>
      <c r="AL2890" s="55"/>
      <c r="AM2890" s="55"/>
      <c r="AN2890" s="55"/>
      <c r="AO2890" s="55"/>
      <c r="AP2890" s="55"/>
      <c r="AQ2890" s="55"/>
      <c r="AR2890" s="55"/>
      <c r="AS2890" s="55"/>
      <c r="AT2890" s="55"/>
      <c r="AU2890" s="55"/>
      <c r="AV2890" s="55"/>
      <c r="AW2890" s="55"/>
    </row>
    <row r="2891" spans="27:49" x14ac:dyDescent="0.25">
      <c r="AA2891" s="55"/>
      <c r="AB2891" s="55"/>
      <c r="AC2891" s="55"/>
      <c r="AD2891" s="55"/>
      <c r="AE2891" s="55"/>
      <c r="AH2891" s="55"/>
      <c r="AI2891" s="55"/>
      <c r="AJ2891" s="55"/>
      <c r="AK2891" s="55"/>
      <c r="AL2891" s="55"/>
      <c r="AM2891" s="55"/>
      <c r="AN2891" s="55"/>
      <c r="AO2891" s="55"/>
      <c r="AP2891" s="55"/>
      <c r="AQ2891" s="55"/>
      <c r="AR2891" s="55"/>
      <c r="AS2891" s="55"/>
      <c r="AT2891" s="55"/>
      <c r="AU2891" s="55"/>
      <c r="AV2891" s="55"/>
      <c r="AW2891" s="55"/>
    </row>
    <row r="2892" spans="27:49" x14ac:dyDescent="0.25">
      <c r="AA2892" s="55"/>
      <c r="AB2892" s="55"/>
      <c r="AC2892" s="55"/>
      <c r="AD2892" s="55"/>
      <c r="AE2892" s="55"/>
      <c r="AH2892" s="55"/>
      <c r="AI2892" s="55"/>
      <c r="AJ2892" s="55"/>
      <c r="AK2892" s="55"/>
      <c r="AL2892" s="55"/>
      <c r="AM2892" s="55"/>
      <c r="AN2892" s="55"/>
      <c r="AO2892" s="55"/>
      <c r="AP2892" s="55"/>
      <c r="AQ2892" s="55"/>
      <c r="AR2892" s="55"/>
      <c r="AS2892" s="55"/>
      <c r="AT2892" s="55"/>
      <c r="AU2892" s="55"/>
      <c r="AV2892" s="55"/>
      <c r="AW2892" s="55"/>
    </row>
    <row r="2893" spans="27:49" x14ac:dyDescent="0.25">
      <c r="AA2893" s="55"/>
      <c r="AB2893" s="55"/>
      <c r="AC2893" s="55"/>
      <c r="AD2893" s="55"/>
      <c r="AE2893" s="55"/>
      <c r="AH2893" s="55"/>
      <c r="AI2893" s="55"/>
      <c r="AJ2893" s="55"/>
      <c r="AK2893" s="55"/>
      <c r="AL2893" s="55"/>
      <c r="AM2893" s="55"/>
      <c r="AN2893" s="55"/>
      <c r="AO2893" s="55"/>
      <c r="AP2893" s="55"/>
      <c r="AQ2893" s="55"/>
      <c r="AR2893" s="55"/>
      <c r="AS2893" s="55"/>
      <c r="AT2893" s="55"/>
      <c r="AU2893" s="55"/>
      <c r="AV2893" s="55"/>
      <c r="AW2893" s="55"/>
    </row>
    <row r="2894" spans="27:49" x14ac:dyDescent="0.25">
      <c r="AA2894" s="55"/>
      <c r="AB2894" s="55"/>
      <c r="AC2894" s="55"/>
      <c r="AD2894" s="55"/>
      <c r="AE2894" s="55"/>
      <c r="AH2894" s="55"/>
      <c r="AI2894" s="55"/>
      <c r="AJ2894" s="55"/>
      <c r="AK2894" s="55"/>
      <c r="AL2894" s="55"/>
      <c r="AM2894" s="55"/>
      <c r="AN2894" s="55"/>
      <c r="AO2894" s="55"/>
      <c r="AP2894" s="55"/>
      <c r="AQ2894" s="55"/>
      <c r="AR2894" s="55"/>
      <c r="AS2894" s="55"/>
      <c r="AT2894" s="55"/>
      <c r="AU2894" s="55"/>
      <c r="AV2894" s="55"/>
      <c r="AW2894" s="55"/>
    </row>
    <row r="2895" spans="27:49" x14ac:dyDescent="0.25">
      <c r="AA2895" s="55"/>
      <c r="AB2895" s="55"/>
      <c r="AC2895" s="55"/>
      <c r="AD2895" s="55"/>
      <c r="AE2895" s="55"/>
      <c r="AH2895" s="55"/>
      <c r="AI2895" s="55"/>
      <c r="AJ2895" s="55"/>
      <c r="AK2895" s="55"/>
      <c r="AL2895" s="55"/>
      <c r="AM2895" s="55"/>
      <c r="AN2895" s="55"/>
      <c r="AO2895" s="55"/>
      <c r="AP2895" s="55"/>
      <c r="AQ2895" s="55"/>
      <c r="AR2895" s="55"/>
      <c r="AS2895" s="55"/>
      <c r="AT2895" s="55"/>
      <c r="AU2895" s="55"/>
      <c r="AV2895" s="55"/>
      <c r="AW2895" s="55"/>
    </row>
    <row r="2896" spans="27:49" x14ac:dyDescent="0.25">
      <c r="AA2896" s="55"/>
      <c r="AB2896" s="55"/>
      <c r="AC2896" s="55"/>
      <c r="AD2896" s="55"/>
      <c r="AE2896" s="55"/>
      <c r="AH2896" s="55"/>
      <c r="AI2896" s="55"/>
      <c r="AJ2896" s="55"/>
      <c r="AK2896" s="55"/>
      <c r="AL2896" s="55"/>
      <c r="AM2896" s="55"/>
      <c r="AN2896" s="55"/>
      <c r="AO2896" s="55"/>
      <c r="AP2896" s="55"/>
      <c r="AQ2896" s="55"/>
      <c r="AR2896" s="55"/>
      <c r="AS2896" s="55"/>
      <c r="AT2896" s="55"/>
      <c r="AU2896" s="55"/>
      <c r="AV2896" s="55"/>
      <c r="AW2896" s="55"/>
    </row>
    <row r="2897" spans="27:49" x14ac:dyDescent="0.25">
      <c r="AA2897" s="55"/>
      <c r="AB2897" s="55"/>
      <c r="AC2897" s="55"/>
      <c r="AD2897" s="55"/>
      <c r="AE2897" s="55"/>
      <c r="AH2897" s="55"/>
      <c r="AI2897" s="55"/>
      <c r="AJ2897" s="55"/>
      <c r="AK2897" s="55"/>
      <c r="AL2897" s="55"/>
      <c r="AM2897" s="55"/>
      <c r="AN2897" s="55"/>
      <c r="AO2897" s="55"/>
      <c r="AP2897" s="55"/>
      <c r="AQ2897" s="55"/>
      <c r="AR2897" s="55"/>
      <c r="AS2897" s="55"/>
      <c r="AT2897" s="55"/>
      <c r="AU2897" s="55"/>
      <c r="AV2897" s="55"/>
      <c r="AW2897" s="55"/>
    </row>
    <row r="2898" spans="27:49" x14ac:dyDescent="0.25">
      <c r="AA2898" s="55"/>
      <c r="AB2898" s="55"/>
      <c r="AC2898" s="55"/>
      <c r="AD2898" s="55"/>
      <c r="AE2898" s="55"/>
      <c r="AH2898" s="55"/>
      <c r="AI2898" s="55"/>
      <c r="AJ2898" s="55"/>
      <c r="AK2898" s="55"/>
      <c r="AL2898" s="55"/>
      <c r="AM2898" s="55"/>
      <c r="AN2898" s="55"/>
      <c r="AO2898" s="55"/>
      <c r="AP2898" s="55"/>
      <c r="AQ2898" s="55"/>
      <c r="AR2898" s="55"/>
      <c r="AS2898" s="55"/>
      <c r="AT2898" s="55"/>
      <c r="AU2898" s="55"/>
      <c r="AV2898" s="55"/>
      <c r="AW2898" s="55"/>
    </row>
    <row r="2899" spans="27:49" x14ac:dyDescent="0.25">
      <c r="AA2899" s="55"/>
      <c r="AB2899" s="55"/>
      <c r="AC2899" s="55"/>
      <c r="AD2899" s="55"/>
      <c r="AE2899" s="55"/>
      <c r="AH2899" s="55"/>
      <c r="AI2899" s="55"/>
      <c r="AJ2899" s="55"/>
      <c r="AK2899" s="55"/>
      <c r="AL2899" s="55"/>
      <c r="AM2899" s="55"/>
      <c r="AN2899" s="55"/>
      <c r="AO2899" s="55"/>
      <c r="AP2899" s="55"/>
      <c r="AQ2899" s="55"/>
      <c r="AR2899" s="55"/>
      <c r="AS2899" s="55"/>
      <c r="AT2899" s="55"/>
      <c r="AU2899" s="55"/>
      <c r="AV2899" s="55"/>
      <c r="AW2899" s="55"/>
    </row>
    <row r="2900" spans="27:49" x14ac:dyDescent="0.25">
      <c r="AA2900" s="55"/>
      <c r="AB2900" s="55"/>
      <c r="AC2900" s="55"/>
      <c r="AD2900" s="55"/>
      <c r="AE2900" s="55"/>
      <c r="AH2900" s="55"/>
      <c r="AI2900" s="55"/>
      <c r="AJ2900" s="55"/>
      <c r="AK2900" s="55"/>
      <c r="AL2900" s="55"/>
      <c r="AM2900" s="55"/>
      <c r="AN2900" s="55"/>
      <c r="AO2900" s="55"/>
      <c r="AP2900" s="55"/>
      <c r="AQ2900" s="55"/>
      <c r="AR2900" s="55"/>
      <c r="AS2900" s="55"/>
      <c r="AT2900" s="55"/>
      <c r="AU2900" s="55"/>
      <c r="AV2900" s="55"/>
      <c r="AW2900" s="55"/>
    </row>
    <row r="2901" spans="27:49" x14ac:dyDescent="0.25">
      <c r="AA2901" s="55"/>
      <c r="AB2901" s="55"/>
      <c r="AC2901" s="55"/>
      <c r="AD2901" s="55"/>
      <c r="AE2901" s="55"/>
      <c r="AH2901" s="55"/>
      <c r="AI2901" s="55"/>
      <c r="AJ2901" s="55"/>
      <c r="AK2901" s="55"/>
      <c r="AL2901" s="55"/>
      <c r="AM2901" s="55"/>
      <c r="AN2901" s="55"/>
      <c r="AO2901" s="55"/>
      <c r="AP2901" s="55"/>
      <c r="AQ2901" s="55"/>
      <c r="AR2901" s="55"/>
      <c r="AS2901" s="55"/>
      <c r="AT2901" s="55"/>
      <c r="AU2901" s="55"/>
      <c r="AV2901" s="55"/>
      <c r="AW2901" s="55"/>
    </row>
    <row r="2902" spans="27:49" x14ac:dyDescent="0.25">
      <c r="AA2902" s="55"/>
      <c r="AB2902" s="55"/>
      <c r="AC2902" s="55"/>
      <c r="AD2902" s="55"/>
      <c r="AE2902" s="55"/>
      <c r="AH2902" s="55"/>
      <c r="AI2902" s="55"/>
      <c r="AJ2902" s="55"/>
      <c r="AK2902" s="55"/>
      <c r="AL2902" s="55"/>
      <c r="AM2902" s="55"/>
      <c r="AN2902" s="55"/>
      <c r="AO2902" s="55"/>
      <c r="AP2902" s="55"/>
      <c r="AQ2902" s="55"/>
      <c r="AR2902" s="55"/>
      <c r="AS2902" s="55"/>
      <c r="AT2902" s="55"/>
      <c r="AU2902" s="55"/>
      <c r="AV2902" s="55"/>
      <c r="AW2902" s="55"/>
    </row>
    <row r="2903" spans="27:49" x14ac:dyDescent="0.25">
      <c r="AA2903" s="55"/>
      <c r="AB2903" s="55"/>
      <c r="AC2903" s="55"/>
      <c r="AD2903" s="55"/>
      <c r="AE2903" s="55"/>
      <c r="AH2903" s="55"/>
      <c r="AI2903" s="55"/>
      <c r="AJ2903" s="55"/>
      <c r="AK2903" s="55"/>
      <c r="AL2903" s="55"/>
      <c r="AM2903" s="55"/>
      <c r="AN2903" s="55"/>
      <c r="AO2903" s="55"/>
      <c r="AP2903" s="55"/>
      <c r="AQ2903" s="55"/>
      <c r="AR2903" s="55"/>
      <c r="AS2903" s="55"/>
      <c r="AT2903" s="55"/>
      <c r="AU2903" s="55"/>
      <c r="AV2903" s="55"/>
      <c r="AW2903" s="55"/>
    </row>
    <row r="2904" spans="27:49" x14ac:dyDescent="0.25">
      <c r="AA2904" s="55"/>
      <c r="AB2904" s="55"/>
      <c r="AC2904" s="55"/>
      <c r="AD2904" s="55"/>
      <c r="AE2904" s="55"/>
      <c r="AH2904" s="55"/>
      <c r="AI2904" s="55"/>
      <c r="AJ2904" s="55"/>
      <c r="AK2904" s="55"/>
      <c r="AL2904" s="55"/>
      <c r="AM2904" s="55"/>
      <c r="AN2904" s="55"/>
      <c r="AO2904" s="55"/>
      <c r="AP2904" s="55"/>
      <c r="AQ2904" s="55"/>
      <c r="AR2904" s="55"/>
      <c r="AS2904" s="55"/>
      <c r="AT2904" s="55"/>
      <c r="AU2904" s="55"/>
      <c r="AV2904" s="55"/>
      <c r="AW2904" s="55"/>
    </row>
    <row r="2905" spans="27:49" x14ac:dyDescent="0.25">
      <c r="AA2905" s="55"/>
      <c r="AB2905" s="55"/>
      <c r="AC2905" s="55"/>
      <c r="AD2905" s="55"/>
      <c r="AE2905" s="55"/>
      <c r="AH2905" s="55"/>
      <c r="AI2905" s="55"/>
      <c r="AJ2905" s="55"/>
      <c r="AK2905" s="55"/>
      <c r="AL2905" s="55"/>
      <c r="AM2905" s="55"/>
      <c r="AN2905" s="55"/>
      <c r="AO2905" s="55"/>
      <c r="AP2905" s="55"/>
      <c r="AQ2905" s="55"/>
      <c r="AR2905" s="55"/>
      <c r="AS2905" s="55"/>
      <c r="AT2905" s="55"/>
      <c r="AU2905" s="55"/>
      <c r="AV2905" s="55"/>
      <c r="AW2905" s="55"/>
    </row>
    <row r="2906" spans="27:49" x14ac:dyDescent="0.25">
      <c r="AA2906" s="55"/>
      <c r="AB2906" s="55"/>
      <c r="AC2906" s="55"/>
      <c r="AD2906" s="55"/>
      <c r="AE2906" s="55"/>
      <c r="AH2906" s="55"/>
      <c r="AI2906" s="55"/>
      <c r="AJ2906" s="55"/>
      <c r="AK2906" s="55"/>
      <c r="AL2906" s="55"/>
      <c r="AM2906" s="55"/>
      <c r="AN2906" s="55"/>
      <c r="AO2906" s="55"/>
      <c r="AP2906" s="55"/>
      <c r="AQ2906" s="55"/>
      <c r="AR2906" s="55"/>
      <c r="AS2906" s="55"/>
      <c r="AT2906" s="55"/>
      <c r="AU2906" s="55"/>
      <c r="AV2906" s="55"/>
      <c r="AW2906" s="55"/>
    </row>
    <row r="2907" spans="27:49" x14ac:dyDescent="0.25">
      <c r="AA2907" s="55"/>
      <c r="AB2907" s="55"/>
      <c r="AC2907" s="55"/>
      <c r="AD2907" s="55"/>
      <c r="AE2907" s="55"/>
      <c r="AH2907" s="55"/>
      <c r="AI2907" s="55"/>
      <c r="AJ2907" s="55"/>
      <c r="AK2907" s="55"/>
      <c r="AL2907" s="55"/>
      <c r="AM2907" s="55"/>
      <c r="AN2907" s="55"/>
      <c r="AO2907" s="55"/>
      <c r="AP2907" s="55"/>
      <c r="AQ2907" s="55"/>
      <c r="AR2907" s="55"/>
      <c r="AS2907" s="55"/>
      <c r="AT2907" s="55"/>
      <c r="AU2907" s="55"/>
      <c r="AV2907" s="55"/>
      <c r="AW2907" s="55"/>
    </row>
    <row r="2908" spans="27:49" x14ac:dyDescent="0.25">
      <c r="AA2908" s="55"/>
      <c r="AB2908" s="55"/>
      <c r="AC2908" s="55"/>
      <c r="AD2908" s="55"/>
      <c r="AE2908" s="55"/>
      <c r="AH2908" s="55"/>
      <c r="AI2908" s="55"/>
      <c r="AJ2908" s="55"/>
      <c r="AK2908" s="55"/>
      <c r="AL2908" s="55"/>
      <c r="AM2908" s="55"/>
      <c r="AN2908" s="55"/>
      <c r="AO2908" s="55"/>
      <c r="AP2908" s="55"/>
      <c r="AQ2908" s="55"/>
      <c r="AR2908" s="55"/>
      <c r="AS2908" s="55"/>
      <c r="AT2908" s="55"/>
      <c r="AU2908" s="55"/>
      <c r="AV2908" s="55"/>
      <c r="AW2908" s="55"/>
    </row>
    <row r="2909" spans="27:49" x14ac:dyDescent="0.25">
      <c r="AA2909" s="55"/>
      <c r="AB2909" s="55"/>
      <c r="AC2909" s="55"/>
      <c r="AD2909" s="55"/>
      <c r="AE2909" s="55"/>
      <c r="AH2909" s="55"/>
      <c r="AI2909" s="55"/>
      <c r="AJ2909" s="55"/>
      <c r="AK2909" s="55"/>
      <c r="AL2909" s="55"/>
      <c r="AM2909" s="55"/>
      <c r="AN2909" s="55"/>
      <c r="AO2909" s="55"/>
      <c r="AP2909" s="55"/>
      <c r="AQ2909" s="55"/>
      <c r="AR2909" s="55"/>
      <c r="AS2909" s="55"/>
      <c r="AT2909" s="55"/>
      <c r="AU2909" s="55"/>
      <c r="AV2909" s="55"/>
      <c r="AW2909" s="55"/>
    </row>
    <row r="2910" spans="27:49" x14ac:dyDescent="0.25">
      <c r="AA2910" s="55"/>
      <c r="AB2910" s="55"/>
      <c r="AC2910" s="55"/>
      <c r="AD2910" s="55"/>
      <c r="AE2910" s="55"/>
      <c r="AH2910" s="55"/>
      <c r="AI2910" s="55"/>
      <c r="AJ2910" s="55"/>
      <c r="AK2910" s="55"/>
      <c r="AL2910" s="55"/>
      <c r="AM2910" s="55"/>
      <c r="AN2910" s="55"/>
      <c r="AO2910" s="55"/>
      <c r="AP2910" s="55"/>
      <c r="AQ2910" s="55"/>
      <c r="AR2910" s="55"/>
      <c r="AS2910" s="55"/>
      <c r="AT2910" s="55"/>
      <c r="AU2910" s="55"/>
      <c r="AV2910" s="55"/>
      <c r="AW2910" s="55"/>
    </row>
    <row r="2911" spans="27:49" x14ac:dyDescent="0.25">
      <c r="AA2911" s="55"/>
      <c r="AB2911" s="55"/>
      <c r="AC2911" s="55"/>
      <c r="AD2911" s="55"/>
      <c r="AE2911" s="55"/>
      <c r="AH2911" s="55"/>
      <c r="AI2911" s="55"/>
      <c r="AJ2911" s="55"/>
      <c r="AK2911" s="55"/>
      <c r="AL2911" s="55"/>
      <c r="AM2911" s="55"/>
      <c r="AN2911" s="55"/>
      <c r="AO2911" s="55"/>
      <c r="AP2911" s="55"/>
      <c r="AQ2911" s="55"/>
      <c r="AR2911" s="55"/>
      <c r="AS2911" s="55"/>
      <c r="AT2911" s="55"/>
      <c r="AU2911" s="55"/>
      <c r="AV2911" s="55"/>
      <c r="AW2911" s="55"/>
    </row>
    <row r="2912" spans="27:49" x14ac:dyDescent="0.25">
      <c r="AA2912" s="55"/>
      <c r="AB2912" s="55"/>
      <c r="AC2912" s="55"/>
      <c r="AD2912" s="55"/>
      <c r="AE2912" s="55"/>
      <c r="AH2912" s="55"/>
      <c r="AI2912" s="55"/>
      <c r="AJ2912" s="55"/>
      <c r="AK2912" s="55"/>
      <c r="AL2912" s="55"/>
      <c r="AM2912" s="55"/>
      <c r="AN2912" s="55"/>
      <c r="AO2912" s="55"/>
      <c r="AP2912" s="55"/>
      <c r="AQ2912" s="55"/>
      <c r="AR2912" s="55"/>
      <c r="AS2912" s="55"/>
      <c r="AT2912" s="55"/>
      <c r="AU2912" s="55"/>
      <c r="AV2912" s="55"/>
      <c r="AW2912" s="55"/>
    </row>
    <row r="2913" spans="27:49" x14ac:dyDescent="0.25">
      <c r="AA2913" s="55"/>
      <c r="AB2913" s="55"/>
      <c r="AC2913" s="55"/>
      <c r="AD2913" s="55"/>
      <c r="AE2913" s="55"/>
      <c r="AH2913" s="55"/>
      <c r="AI2913" s="55"/>
      <c r="AJ2913" s="55"/>
      <c r="AK2913" s="55"/>
      <c r="AL2913" s="55"/>
      <c r="AM2913" s="55"/>
      <c r="AN2913" s="55"/>
      <c r="AO2913" s="55"/>
      <c r="AP2913" s="55"/>
      <c r="AQ2913" s="55"/>
      <c r="AR2913" s="55"/>
      <c r="AS2913" s="55"/>
      <c r="AT2913" s="55"/>
      <c r="AU2913" s="55"/>
      <c r="AV2913" s="55"/>
      <c r="AW2913" s="55"/>
    </row>
    <row r="2914" spans="27:49" x14ac:dyDescent="0.25">
      <c r="AA2914" s="55"/>
      <c r="AB2914" s="55"/>
      <c r="AC2914" s="55"/>
      <c r="AD2914" s="55"/>
      <c r="AE2914" s="55"/>
      <c r="AH2914" s="55"/>
      <c r="AI2914" s="55"/>
      <c r="AJ2914" s="55"/>
      <c r="AK2914" s="55"/>
      <c r="AL2914" s="55"/>
      <c r="AM2914" s="55"/>
      <c r="AN2914" s="55"/>
      <c r="AO2914" s="55"/>
      <c r="AP2914" s="55"/>
      <c r="AQ2914" s="55"/>
      <c r="AR2914" s="55"/>
      <c r="AS2914" s="55"/>
      <c r="AT2914" s="55"/>
      <c r="AU2914" s="55"/>
      <c r="AV2914" s="55"/>
      <c r="AW2914" s="55"/>
    </row>
    <row r="2915" spans="27:49" x14ac:dyDescent="0.25">
      <c r="AA2915" s="55"/>
      <c r="AB2915" s="55"/>
      <c r="AC2915" s="55"/>
      <c r="AD2915" s="55"/>
      <c r="AE2915" s="55"/>
      <c r="AH2915" s="55"/>
      <c r="AI2915" s="55"/>
      <c r="AJ2915" s="55"/>
      <c r="AK2915" s="55"/>
      <c r="AL2915" s="55"/>
      <c r="AM2915" s="55"/>
      <c r="AN2915" s="55"/>
      <c r="AO2915" s="55"/>
      <c r="AP2915" s="55"/>
      <c r="AQ2915" s="55"/>
      <c r="AR2915" s="55"/>
      <c r="AS2915" s="55"/>
      <c r="AT2915" s="55"/>
      <c r="AU2915" s="55"/>
      <c r="AV2915" s="55"/>
      <c r="AW2915" s="55"/>
    </row>
    <row r="2916" spans="27:49" x14ac:dyDescent="0.25">
      <c r="AA2916" s="55"/>
      <c r="AB2916" s="55"/>
      <c r="AC2916" s="55"/>
      <c r="AD2916" s="55"/>
      <c r="AE2916" s="55"/>
      <c r="AH2916" s="55"/>
      <c r="AI2916" s="55"/>
      <c r="AJ2916" s="55"/>
      <c r="AK2916" s="55"/>
      <c r="AL2916" s="55"/>
      <c r="AM2916" s="55"/>
      <c r="AN2916" s="55"/>
      <c r="AO2916" s="55"/>
      <c r="AP2916" s="55"/>
      <c r="AQ2916" s="55"/>
      <c r="AR2916" s="55"/>
      <c r="AS2916" s="55"/>
      <c r="AT2916" s="55"/>
      <c r="AU2916" s="55"/>
      <c r="AV2916" s="55"/>
      <c r="AW2916" s="55"/>
    </row>
    <row r="2917" spans="27:49" x14ac:dyDescent="0.25">
      <c r="AA2917" s="55"/>
      <c r="AB2917" s="55"/>
      <c r="AC2917" s="55"/>
      <c r="AD2917" s="55"/>
      <c r="AE2917" s="55"/>
      <c r="AH2917" s="55"/>
      <c r="AI2917" s="55"/>
      <c r="AJ2917" s="55"/>
      <c r="AK2917" s="55"/>
      <c r="AL2917" s="55"/>
      <c r="AM2917" s="55"/>
      <c r="AN2917" s="55"/>
      <c r="AO2917" s="55"/>
      <c r="AP2917" s="55"/>
      <c r="AQ2917" s="55"/>
      <c r="AR2917" s="55"/>
      <c r="AS2917" s="55"/>
      <c r="AT2917" s="55"/>
      <c r="AU2917" s="55"/>
      <c r="AV2917" s="55"/>
      <c r="AW2917" s="55"/>
    </row>
    <row r="2918" spans="27:49" x14ac:dyDescent="0.25">
      <c r="AA2918" s="55"/>
      <c r="AB2918" s="55"/>
      <c r="AC2918" s="55"/>
      <c r="AD2918" s="55"/>
      <c r="AE2918" s="55"/>
      <c r="AH2918" s="55"/>
      <c r="AI2918" s="55"/>
      <c r="AJ2918" s="55"/>
      <c r="AK2918" s="55"/>
      <c r="AL2918" s="55"/>
      <c r="AM2918" s="55"/>
      <c r="AN2918" s="55"/>
      <c r="AO2918" s="55"/>
      <c r="AP2918" s="55"/>
      <c r="AQ2918" s="55"/>
      <c r="AR2918" s="55"/>
      <c r="AS2918" s="55"/>
      <c r="AT2918" s="55"/>
      <c r="AU2918" s="55"/>
      <c r="AV2918" s="55"/>
      <c r="AW2918" s="55"/>
    </row>
    <row r="2919" spans="27:49" x14ac:dyDescent="0.25">
      <c r="AA2919" s="55"/>
      <c r="AB2919" s="55"/>
      <c r="AC2919" s="55"/>
      <c r="AD2919" s="55"/>
      <c r="AE2919" s="55"/>
      <c r="AH2919" s="55"/>
      <c r="AI2919" s="55"/>
      <c r="AJ2919" s="55"/>
      <c r="AK2919" s="55"/>
      <c r="AL2919" s="55"/>
      <c r="AM2919" s="55"/>
      <c r="AN2919" s="55"/>
      <c r="AO2919" s="55"/>
      <c r="AP2919" s="55"/>
      <c r="AQ2919" s="55"/>
      <c r="AR2919" s="55"/>
      <c r="AS2919" s="55"/>
      <c r="AT2919" s="55"/>
      <c r="AU2919" s="55"/>
      <c r="AV2919" s="55"/>
      <c r="AW2919" s="55"/>
    </row>
    <row r="2920" spans="27:49" x14ac:dyDescent="0.25">
      <c r="AA2920" s="55"/>
      <c r="AB2920" s="55"/>
      <c r="AC2920" s="55"/>
      <c r="AD2920" s="55"/>
      <c r="AE2920" s="55"/>
      <c r="AH2920" s="55"/>
      <c r="AI2920" s="55"/>
      <c r="AJ2920" s="55"/>
      <c r="AK2920" s="55"/>
      <c r="AL2920" s="55"/>
      <c r="AM2920" s="55"/>
      <c r="AN2920" s="55"/>
      <c r="AO2920" s="55"/>
      <c r="AP2920" s="55"/>
      <c r="AQ2920" s="55"/>
      <c r="AR2920" s="55"/>
      <c r="AS2920" s="55"/>
      <c r="AT2920" s="55"/>
      <c r="AU2920" s="55"/>
      <c r="AV2920" s="55"/>
      <c r="AW2920" s="55"/>
    </row>
    <row r="2921" spans="27:49" x14ac:dyDescent="0.25">
      <c r="AA2921" s="55"/>
      <c r="AB2921" s="55"/>
      <c r="AC2921" s="55"/>
      <c r="AD2921" s="55"/>
      <c r="AE2921" s="55"/>
      <c r="AH2921" s="55"/>
      <c r="AI2921" s="55"/>
      <c r="AJ2921" s="55"/>
      <c r="AK2921" s="55"/>
      <c r="AL2921" s="55"/>
      <c r="AM2921" s="55"/>
      <c r="AN2921" s="55"/>
      <c r="AO2921" s="55"/>
      <c r="AP2921" s="55"/>
      <c r="AQ2921" s="55"/>
      <c r="AR2921" s="55"/>
      <c r="AS2921" s="55"/>
      <c r="AT2921" s="55"/>
      <c r="AU2921" s="55"/>
      <c r="AV2921" s="55"/>
      <c r="AW2921" s="55"/>
    </row>
    <row r="2922" spans="27:49" x14ac:dyDescent="0.25">
      <c r="AA2922" s="55"/>
      <c r="AB2922" s="55"/>
      <c r="AC2922" s="55"/>
      <c r="AD2922" s="55"/>
      <c r="AE2922" s="55"/>
      <c r="AH2922" s="55"/>
      <c r="AI2922" s="55"/>
      <c r="AJ2922" s="55"/>
      <c r="AK2922" s="55"/>
      <c r="AL2922" s="55"/>
      <c r="AM2922" s="55"/>
      <c r="AN2922" s="55"/>
      <c r="AO2922" s="55"/>
      <c r="AP2922" s="55"/>
      <c r="AQ2922" s="55"/>
      <c r="AR2922" s="55"/>
      <c r="AS2922" s="55"/>
      <c r="AT2922" s="55"/>
      <c r="AU2922" s="55"/>
      <c r="AV2922" s="55"/>
      <c r="AW2922" s="55"/>
    </row>
    <row r="2923" spans="27:49" x14ac:dyDescent="0.25">
      <c r="AA2923" s="55"/>
      <c r="AB2923" s="55"/>
      <c r="AC2923" s="55"/>
      <c r="AD2923" s="55"/>
      <c r="AE2923" s="55"/>
      <c r="AH2923" s="55"/>
      <c r="AI2923" s="55"/>
      <c r="AJ2923" s="55"/>
      <c r="AK2923" s="55"/>
      <c r="AL2923" s="55"/>
      <c r="AM2923" s="55"/>
      <c r="AN2923" s="55"/>
      <c r="AO2923" s="55"/>
      <c r="AP2923" s="55"/>
      <c r="AQ2923" s="55"/>
      <c r="AR2923" s="55"/>
      <c r="AS2923" s="55"/>
      <c r="AT2923" s="55"/>
      <c r="AU2923" s="55"/>
      <c r="AV2923" s="55"/>
      <c r="AW2923" s="55"/>
    </row>
    <row r="2924" spans="27:49" x14ac:dyDescent="0.25">
      <c r="AA2924" s="55"/>
      <c r="AB2924" s="55"/>
      <c r="AC2924" s="55"/>
      <c r="AD2924" s="55"/>
      <c r="AE2924" s="55"/>
      <c r="AH2924" s="55"/>
      <c r="AI2924" s="55"/>
      <c r="AJ2924" s="55"/>
      <c r="AK2924" s="55"/>
      <c r="AL2924" s="55"/>
      <c r="AM2924" s="55"/>
      <c r="AN2924" s="55"/>
      <c r="AO2924" s="55"/>
      <c r="AP2924" s="55"/>
      <c r="AQ2924" s="55"/>
      <c r="AR2924" s="55"/>
      <c r="AS2924" s="55"/>
      <c r="AT2924" s="55"/>
      <c r="AU2924" s="55"/>
      <c r="AV2924" s="55"/>
      <c r="AW2924" s="55"/>
    </row>
    <row r="2925" spans="27:49" x14ac:dyDescent="0.25">
      <c r="AA2925" s="55"/>
      <c r="AB2925" s="55"/>
      <c r="AC2925" s="55"/>
      <c r="AD2925" s="55"/>
      <c r="AE2925" s="55"/>
      <c r="AH2925" s="55"/>
      <c r="AI2925" s="55"/>
      <c r="AJ2925" s="55"/>
      <c r="AK2925" s="55"/>
      <c r="AL2925" s="55"/>
      <c r="AM2925" s="55"/>
      <c r="AN2925" s="55"/>
      <c r="AO2925" s="55"/>
      <c r="AP2925" s="55"/>
      <c r="AQ2925" s="55"/>
      <c r="AR2925" s="55"/>
      <c r="AS2925" s="55"/>
      <c r="AT2925" s="55"/>
      <c r="AU2925" s="55"/>
      <c r="AV2925" s="55"/>
      <c r="AW2925" s="55"/>
    </row>
    <row r="2926" spans="27:49" x14ac:dyDescent="0.25">
      <c r="AA2926" s="55"/>
      <c r="AB2926" s="55"/>
      <c r="AC2926" s="55"/>
      <c r="AD2926" s="55"/>
      <c r="AE2926" s="55"/>
      <c r="AH2926" s="55"/>
      <c r="AI2926" s="55"/>
      <c r="AJ2926" s="55"/>
      <c r="AK2926" s="55"/>
      <c r="AL2926" s="55"/>
      <c r="AM2926" s="55"/>
      <c r="AN2926" s="55"/>
      <c r="AO2926" s="55"/>
      <c r="AP2926" s="55"/>
      <c r="AQ2926" s="55"/>
      <c r="AR2926" s="55"/>
      <c r="AS2926" s="55"/>
      <c r="AT2926" s="55"/>
      <c r="AU2926" s="55"/>
      <c r="AV2926" s="55"/>
      <c r="AW2926" s="55"/>
    </row>
    <row r="2927" spans="27:49" x14ac:dyDescent="0.25">
      <c r="AA2927" s="55"/>
      <c r="AB2927" s="55"/>
      <c r="AC2927" s="55"/>
      <c r="AD2927" s="55"/>
      <c r="AE2927" s="55"/>
      <c r="AH2927" s="55"/>
      <c r="AI2927" s="55"/>
      <c r="AJ2927" s="55"/>
      <c r="AK2927" s="55"/>
      <c r="AL2927" s="55"/>
      <c r="AM2927" s="55"/>
      <c r="AN2927" s="55"/>
      <c r="AO2927" s="55"/>
      <c r="AP2927" s="55"/>
      <c r="AQ2927" s="55"/>
      <c r="AR2927" s="55"/>
      <c r="AS2927" s="55"/>
      <c r="AT2927" s="55"/>
      <c r="AU2927" s="55"/>
      <c r="AV2927" s="55"/>
      <c r="AW2927" s="55"/>
    </row>
    <row r="2928" spans="27:49" x14ac:dyDescent="0.25">
      <c r="AA2928" s="55"/>
      <c r="AB2928" s="55"/>
      <c r="AC2928" s="55"/>
      <c r="AD2928" s="55"/>
      <c r="AE2928" s="55"/>
      <c r="AH2928" s="55"/>
      <c r="AI2928" s="55"/>
      <c r="AJ2928" s="55"/>
      <c r="AK2928" s="55"/>
      <c r="AL2928" s="55"/>
      <c r="AM2928" s="55"/>
      <c r="AN2928" s="55"/>
      <c r="AO2928" s="55"/>
      <c r="AP2928" s="55"/>
      <c r="AQ2928" s="55"/>
      <c r="AR2928" s="55"/>
      <c r="AS2928" s="55"/>
      <c r="AT2928" s="55"/>
      <c r="AU2928" s="55"/>
      <c r="AV2928" s="55"/>
      <c r="AW2928" s="55"/>
    </row>
    <row r="2929" spans="27:49" x14ac:dyDescent="0.25">
      <c r="AA2929" s="55"/>
      <c r="AB2929" s="55"/>
      <c r="AC2929" s="55"/>
      <c r="AD2929" s="55"/>
      <c r="AE2929" s="55"/>
      <c r="AH2929" s="55"/>
      <c r="AI2929" s="55"/>
      <c r="AJ2929" s="55"/>
      <c r="AK2929" s="55"/>
      <c r="AL2929" s="55"/>
      <c r="AM2929" s="55"/>
      <c r="AN2929" s="55"/>
      <c r="AO2929" s="55"/>
      <c r="AP2929" s="55"/>
      <c r="AQ2929" s="55"/>
      <c r="AR2929" s="55"/>
      <c r="AS2929" s="55"/>
      <c r="AT2929" s="55"/>
      <c r="AU2929" s="55"/>
      <c r="AV2929" s="55"/>
      <c r="AW2929" s="55"/>
    </row>
    <row r="2930" spans="27:49" x14ac:dyDescent="0.25">
      <c r="AA2930" s="55"/>
      <c r="AB2930" s="55"/>
      <c r="AC2930" s="55"/>
      <c r="AD2930" s="55"/>
      <c r="AE2930" s="55"/>
      <c r="AH2930" s="55"/>
      <c r="AI2930" s="55"/>
      <c r="AJ2930" s="55"/>
      <c r="AK2930" s="55"/>
      <c r="AL2930" s="55"/>
      <c r="AM2930" s="55"/>
      <c r="AN2930" s="55"/>
      <c r="AO2930" s="55"/>
      <c r="AP2930" s="55"/>
      <c r="AQ2930" s="55"/>
      <c r="AR2930" s="55"/>
      <c r="AS2930" s="55"/>
      <c r="AT2930" s="55"/>
      <c r="AU2930" s="55"/>
      <c r="AV2930" s="55"/>
      <c r="AW2930" s="55"/>
    </row>
    <row r="2931" spans="27:49" x14ac:dyDescent="0.25">
      <c r="AA2931" s="55"/>
      <c r="AB2931" s="55"/>
      <c r="AC2931" s="55"/>
      <c r="AD2931" s="55"/>
      <c r="AE2931" s="55"/>
      <c r="AH2931" s="55"/>
      <c r="AI2931" s="55"/>
      <c r="AJ2931" s="55"/>
      <c r="AK2931" s="55"/>
      <c r="AL2931" s="55"/>
      <c r="AM2931" s="55"/>
      <c r="AN2931" s="55"/>
      <c r="AO2931" s="55"/>
      <c r="AP2931" s="55"/>
      <c r="AQ2931" s="55"/>
      <c r="AR2931" s="55"/>
      <c r="AS2931" s="55"/>
      <c r="AT2931" s="55"/>
      <c r="AU2931" s="55"/>
      <c r="AV2931" s="55"/>
      <c r="AW2931" s="55"/>
    </row>
    <row r="2932" spans="27:49" x14ac:dyDescent="0.25">
      <c r="AA2932" s="55"/>
      <c r="AB2932" s="55"/>
      <c r="AC2932" s="55"/>
      <c r="AD2932" s="55"/>
      <c r="AE2932" s="55"/>
      <c r="AH2932" s="55"/>
      <c r="AI2932" s="55"/>
      <c r="AJ2932" s="55"/>
      <c r="AK2932" s="55"/>
      <c r="AL2932" s="55"/>
      <c r="AM2932" s="55"/>
      <c r="AN2932" s="55"/>
      <c r="AO2932" s="55"/>
      <c r="AP2932" s="55"/>
      <c r="AQ2932" s="55"/>
      <c r="AR2932" s="55"/>
      <c r="AS2932" s="55"/>
      <c r="AT2932" s="55"/>
      <c r="AU2932" s="55"/>
      <c r="AV2932" s="55"/>
      <c r="AW2932" s="55"/>
    </row>
    <row r="2933" spans="27:49" x14ac:dyDescent="0.25">
      <c r="AA2933" s="55"/>
      <c r="AB2933" s="55"/>
      <c r="AC2933" s="55"/>
      <c r="AD2933" s="55"/>
      <c r="AE2933" s="55"/>
      <c r="AH2933" s="55"/>
      <c r="AI2933" s="55"/>
      <c r="AJ2933" s="55"/>
      <c r="AK2933" s="55"/>
      <c r="AL2933" s="55"/>
      <c r="AM2933" s="55"/>
      <c r="AN2933" s="55"/>
      <c r="AO2933" s="55"/>
      <c r="AP2933" s="55"/>
      <c r="AQ2933" s="55"/>
      <c r="AR2933" s="55"/>
      <c r="AS2933" s="55"/>
      <c r="AT2933" s="55"/>
      <c r="AU2933" s="55"/>
      <c r="AV2933" s="55"/>
      <c r="AW2933" s="55"/>
    </row>
    <row r="2934" spans="27:49" x14ac:dyDescent="0.25">
      <c r="AA2934" s="55"/>
      <c r="AB2934" s="55"/>
      <c r="AC2934" s="55"/>
      <c r="AD2934" s="55"/>
      <c r="AE2934" s="55"/>
      <c r="AH2934" s="55"/>
      <c r="AI2934" s="55"/>
      <c r="AJ2934" s="55"/>
      <c r="AK2934" s="55"/>
      <c r="AL2934" s="55"/>
      <c r="AM2934" s="55"/>
      <c r="AN2934" s="55"/>
      <c r="AO2934" s="55"/>
      <c r="AP2934" s="55"/>
      <c r="AQ2934" s="55"/>
      <c r="AR2934" s="55"/>
      <c r="AS2934" s="55"/>
      <c r="AT2934" s="55"/>
      <c r="AU2934" s="55"/>
      <c r="AV2934" s="55"/>
      <c r="AW2934" s="55"/>
    </row>
    <row r="2935" spans="27:49" x14ac:dyDescent="0.25">
      <c r="AA2935" s="55"/>
      <c r="AB2935" s="55"/>
      <c r="AC2935" s="55"/>
      <c r="AD2935" s="55"/>
      <c r="AE2935" s="55"/>
      <c r="AH2935" s="55"/>
      <c r="AI2935" s="55"/>
      <c r="AJ2935" s="55"/>
      <c r="AK2935" s="55"/>
      <c r="AL2935" s="55"/>
      <c r="AM2935" s="55"/>
      <c r="AN2935" s="55"/>
      <c r="AO2935" s="55"/>
      <c r="AP2935" s="55"/>
      <c r="AQ2935" s="55"/>
      <c r="AR2935" s="55"/>
      <c r="AS2935" s="55"/>
      <c r="AT2935" s="55"/>
      <c r="AU2935" s="55"/>
      <c r="AV2935" s="55"/>
      <c r="AW2935" s="55"/>
    </row>
    <row r="2936" spans="27:49" x14ac:dyDescent="0.25">
      <c r="AA2936" s="55"/>
      <c r="AB2936" s="55"/>
      <c r="AC2936" s="55"/>
      <c r="AD2936" s="55"/>
      <c r="AE2936" s="55"/>
      <c r="AH2936" s="55"/>
      <c r="AI2936" s="55"/>
      <c r="AJ2936" s="55"/>
      <c r="AK2936" s="55"/>
      <c r="AL2936" s="55"/>
      <c r="AM2936" s="55"/>
      <c r="AN2936" s="55"/>
      <c r="AO2936" s="55"/>
      <c r="AP2936" s="55"/>
      <c r="AQ2936" s="55"/>
      <c r="AR2936" s="55"/>
      <c r="AS2936" s="55"/>
      <c r="AT2936" s="55"/>
      <c r="AU2936" s="55"/>
      <c r="AV2936" s="55"/>
      <c r="AW2936" s="55"/>
    </row>
    <row r="2937" spans="27:49" x14ac:dyDescent="0.25">
      <c r="AA2937" s="55"/>
      <c r="AB2937" s="55"/>
      <c r="AC2937" s="55"/>
      <c r="AD2937" s="55"/>
      <c r="AE2937" s="55"/>
      <c r="AH2937" s="55"/>
      <c r="AI2937" s="55"/>
      <c r="AJ2937" s="55"/>
      <c r="AK2937" s="55"/>
      <c r="AL2937" s="55"/>
      <c r="AM2937" s="55"/>
      <c r="AN2937" s="55"/>
      <c r="AO2937" s="55"/>
      <c r="AP2937" s="55"/>
      <c r="AQ2937" s="55"/>
      <c r="AR2937" s="55"/>
      <c r="AS2937" s="55"/>
      <c r="AT2937" s="55"/>
      <c r="AU2937" s="55"/>
      <c r="AV2937" s="55"/>
      <c r="AW2937" s="55"/>
    </row>
    <row r="2938" spans="27:49" x14ac:dyDescent="0.25">
      <c r="AA2938" s="55"/>
      <c r="AB2938" s="55"/>
      <c r="AC2938" s="55"/>
      <c r="AD2938" s="55"/>
      <c r="AE2938" s="55"/>
      <c r="AH2938" s="55"/>
      <c r="AI2938" s="55"/>
      <c r="AJ2938" s="55"/>
      <c r="AK2938" s="55"/>
      <c r="AL2938" s="55"/>
      <c r="AM2938" s="55"/>
      <c r="AN2938" s="55"/>
      <c r="AO2938" s="55"/>
      <c r="AP2938" s="55"/>
      <c r="AQ2938" s="55"/>
      <c r="AR2938" s="55"/>
      <c r="AS2938" s="55"/>
      <c r="AT2938" s="55"/>
      <c r="AU2938" s="55"/>
      <c r="AV2938" s="55"/>
      <c r="AW2938" s="55"/>
    </row>
    <row r="2939" spans="27:49" x14ac:dyDescent="0.25">
      <c r="AA2939" s="55"/>
      <c r="AB2939" s="55"/>
      <c r="AC2939" s="55"/>
      <c r="AD2939" s="55"/>
      <c r="AE2939" s="55"/>
      <c r="AH2939" s="55"/>
      <c r="AI2939" s="55"/>
      <c r="AJ2939" s="55"/>
      <c r="AK2939" s="55"/>
      <c r="AL2939" s="55"/>
      <c r="AM2939" s="55"/>
      <c r="AN2939" s="55"/>
      <c r="AO2939" s="55"/>
      <c r="AP2939" s="55"/>
      <c r="AQ2939" s="55"/>
      <c r="AR2939" s="55"/>
      <c r="AS2939" s="55"/>
      <c r="AT2939" s="55"/>
      <c r="AU2939" s="55"/>
      <c r="AV2939" s="55"/>
      <c r="AW2939" s="55"/>
    </row>
    <row r="2940" spans="27:49" x14ac:dyDescent="0.25">
      <c r="AA2940" s="55"/>
      <c r="AB2940" s="55"/>
      <c r="AC2940" s="55"/>
      <c r="AD2940" s="55"/>
      <c r="AE2940" s="55"/>
      <c r="AH2940" s="55"/>
      <c r="AI2940" s="55"/>
      <c r="AJ2940" s="55"/>
      <c r="AK2940" s="55"/>
      <c r="AL2940" s="55"/>
      <c r="AM2940" s="55"/>
      <c r="AN2940" s="55"/>
      <c r="AO2940" s="55"/>
      <c r="AP2940" s="55"/>
      <c r="AQ2940" s="55"/>
      <c r="AR2940" s="55"/>
      <c r="AS2940" s="55"/>
      <c r="AT2940" s="55"/>
      <c r="AU2940" s="55"/>
      <c r="AV2940" s="55"/>
      <c r="AW2940" s="55"/>
    </row>
    <row r="2941" spans="27:49" x14ac:dyDescent="0.25">
      <c r="AA2941" s="55"/>
      <c r="AB2941" s="55"/>
      <c r="AC2941" s="55"/>
      <c r="AD2941" s="55"/>
      <c r="AE2941" s="55"/>
      <c r="AH2941" s="55"/>
      <c r="AI2941" s="55"/>
      <c r="AJ2941" s="55"/>
      <c r="AK2941" s="55"/>
      <c r="AL2941" s="55"/>
      <c r="AM2941" s="55"/>
      <c r="AN2941" s="55"/>
      <c r="AO2941" s="55"/>
      <c r="AP2941" s="55"/>
      <c r="AQ2941" s="55"/>
      <c r="AR2941" s="55"/>
      <c r="AS2941" s="55"/>
      <c r="AT2941" s="55"/>
      <c r="AU2941" s="55"/>
      <c r="AV2941" s="55"/>
      <c r="AW2941" s="55"/>
    </row>
    <row r="2942" spans="27:49" x14ac:dyDescent="0.25">
      <c r="AA2942" s="55"/>
      <c r="AB2942" s="55"/>
      <c r="AC2942" s="55"/>
      <c r="AD2942" s="55"/>
      <c r="AE2942" s="55"/>
      <c r="AH2942" s="55"/>
      <c r="AI2942" s="55"/>
      <c r="AJ2942" s="55"/>
      <c r="AK2942" s="55"/>
      <c r="AL2942" s="55"/>
      <c r="AM2942" s="55"/>
      <c r="AN2942" s="55"/>
      <c r="AO2942" s="55"/>
      <c r="AP2942" s="55"/>
      <c r="AQ2942" s="55"/>
      <c r="AR2942" s="55"/>
      <c r="AS2942" s="55"/>
      <c r="AT2942" s="55"/>
      <c r="AU2942" s="55"/>
      <c r="AV2942" s="55"/>
      <c r="AW2942" s="55"/>
    </row>
    <row r="2943" spans="27:49" x14ac:dyDescent="0.25">
      <c r="AA2943" s="55"/>
      <c r="AB2943" s="55"/>
      <c r="AC2943" s="55"/>
      <c r="AD2943" s="55"/>
      <c r="AE2943" s="55"/>
      <c r="AH2943" s="55"/>
      <c r="AI2943" s="55"/>
      <c r="AJ2943" s="55"/>
      <c r="AK2943" s="55"/>
      <c r="AL2943" s="55"/>
      <c r="AM2943" s="55"/>
      <c r="AN2943" s="55"/>
      <c r="AO2943" s="55"/>
      <c r="AP2943" s="55"/>
      <c r="AQ2943" s="55"/>
      <c r="AR2943" s="55"/>
      <c r="AS2943" s="55"/>
      <c r="AT2943" s="55"/>
      <c r="AU2943" s="55"/>
      <c r="AV2943" s="55"/>
      <c r="AW2943" s="55"/>
    </row>
    <row r="2944" spans="27:49" x14ac:dyDescent="0.25">
      <c r="AA2944" s="55"/>
      <c r="AB2944" s="55"/>
      <c r="AC2944" s="55"/>
      <c r="AD2944" s="55"/>
      <c r="AE2944" s="55"/>
      <c r="AH2944" s="55"/>
      <c r="AI2944" s="55"/>
      <c r="AJ2944" s="55"/>
      <c r="AK2944" s="55"/>
      <c r="AL2944" s="55"/>
      <c r="AM2944" s="55"/>
      <c r="AN2944" s="55"/>
      <c r="AO2944" s="55"/>
      <c r="AP2944" s="55"/>
      <c r="AQ2944" s="55"/>
      <c r="AR2944" s="55"/>
      <c r="AS2944" s="55"/>
      <c r="AT2944" s="55"/>
      <c r="AU2944" s="55"/>
      <c r="AV2944" s="55"/>
      <c r="AW2944" s="55"/>
    </row>
    <row r="2945" spans="27:49" x14ac:dyDescent="0.25">
      <c r="AA2945" s="55"/>
      <c r="AB2945" s="55"/>
      <c r="AC2945" s="55"/>
      <c r="AD2945" s="55"/>
      <c r="AE2945" s="55"/>
      <c r="AH2945" s="55"/>
      <c r="AI2945" s="55"/>
      <c r="AJ2945" s="55"/>
      <c r="AK2945" s="55"/>
      <c r="AL2945" s="55"/>
      <c r="AM2945" s="55"/>
      <c r="AN2945" s="55"/>
      <c r="AO2945" s="55"/>
      <c r="AP2945" s="55"/>
      <c r="AQ2945" s="55"/>
      <c r="AR2945" s="55"/>
      <c r="AS2945" s="55"/>
      <c r="AT2945" s="55"/>
      <c r="AU2945" s="55"/>
      <c r="AV2945" s="55"/>
      <c r="AW2945" s="55"/>
    </row>
    <row r="2946" spans="27:49" x14ac:dyDescent="0.25">
      <c r="AA2946" s="55"/>
      <c r="AB2946" s="55"/>
      <c r="AC2946" s="55"/>
      <c r="AD2946" s="55"/>
      <c r="AE2946" s="55"/>
      <c r="AH2946" s="55"/>
      <c r="AI2946" s="55"/>
      <c r="AJ2946" s="55"/>
      <c r="AK2946" s="55"/>
      <c r="AL2946" s="55"/>
      <c r="AM2946" s="55"/>
      <c r="AN2946" s="55"/>
      <c r="AO2946" s="55"/>
      <c r="AP2946" s="55"/>
      <c r="AQ2946" s="55"/>
      <c r="AR2946" s="55"/>
      <c r="AS2946" s="55"/>
      <c r="AT2946" s="55"/>
      <c r="AU2946" s="55"/>
      <c r="AV2946" s="55"/>
      <c r="AW2946" s="55"/>
    </row>
    <row r="2947" spans="27:49" x14ac:dyDescent="0.25">
      <c r="AA2947" s="55"/>
      <c r="AB2947" s="55"/>
      <c r="AC2947" s="55"/>
      <c r="AD2947" s="55"/>
      <c r="AE2947" s="55"/>
      <c r="AH2947" s="55"/>
      <c r="AI2947" s="55"/>
      <c r="AJ2947" s="55"/>
      <c r="AK2947" s="55"/>
      <c r="AL2947" s="55"/>
      <c r="AM2947" s="55"/>
      <c r="AN2947" s="55"/>
      <c r="AO2947" s="55"/>
      <c r="AP2947" s="55"/>
      <c r="AQ2947" s="55"/>
      <c r="AR2947" s="55"/>
      <c r="AS2947" s="55"/>
      <c r="AT2947" s="55"/>
      <c r="AU2947" s="55"/>
      <c r="AV2947" s="55"/>
      <c r="AW2947" s="55"/>
    </row>
    <row r="2948" spans="27:49" x14ac:dyDescent="0.25">
      <c r="AA2948" s="55"/>
      <c r="AB2948" s="55"/>
      <c r="AC2948" s="55"/>
      <c r="AD2948" s="55"/>
      <c r="AE2948" s="55"/>
      <c r="AH2948" s="55"/>
      <c r="AI2948" s="55"/>
      <c r="AJ2948" s="55"/>
      <c r="AK2948" s="55"/>
      <c r="AL2948" s="55"/>
      <c r="AM2948" s="55"/>
      <c r="AN2948" s="55"/>
      <c r="AO2948" s="55"/>
      <c r="AP2948" s="55"/>
      <c r="AQ2948" s="55"/>
      <c r="AR2948" s="55"/>
      <c r="AS2948" s="55"/>
      <c r="AT2948" s="55"/>
      <c r="AU2948" s="55"/>
      <c r="AV2948" s="55"/>
      <c r="AW2948" s="55"/>
    </row>
    <row r="2949" spans="27:49" x14ac:dyDescent="0.25">
      <c r="AA2949" s="55"/>
      <c r="AB2949" s="55"/>
      <c r="AC2949" s="55"/>
      <c r="AD2949" s="55"/>
      <c r="AE2949" s="55"/>
      <c r="AH2949" s="55"/>
      <c r="AI2949" s="55"/>
      <c r="AJ2949" s="55"/>
      <c r="AK2949" s="55"/>
      <c r="AL2949" s="55"/>
      <c r="AM2949" s="55"/>
      <c r="AN2949" s="55"/>
      <c r="AO2949" s="55"/>
      <c r="AP2949" s="55"/>
      <c r="AQ2949" s="55"/>
      <c r="AR2949" s="55"/>
      <c r="AS2949" s="55"/>
      <c r="AT2949" s="55"/>
      <c r="AU2949" s="55"/>
      <c r="AV2949" s="55"/>
      <c r="AW2949" s="55"/>
    </row>
    <row r="2950" spans="27:49" x14ac:dyDescent="0.25">
      <c r="AA2950" s="55"/>
      <c r="AB2950" s="55"/>
      <c r="AC2950" s="55"/>
      <c r="AD2950" s="55"/>
      <c r="AE2950" s="55"/>
      <c r="AH2950" s="55"/>
      <c r="AI2950" s="55"/>
      <c r="AJ2950" s="55"/>
      <c r="AK2950" s="55"/>
      <c r="AL2950" s="55"/>
      <c r="AM2950" s="55"/>
      <c r="AN2950" s="55"/>
      <c r="AO2950" s="55"/>
      <c r="AP2950" s="55"/>
      <c r="AQ2950" s="55"/>
      <c r="AR2950" s="55"/>
      <c r="AS2950" s="55"/>
      <c r="AT2950" s="55"/>
      <c r="AU2950" s="55"/>
      <c r="AV2950" s="55"/>
      <c r="AW2950" s="55"/>
    </row>
    <row r="2951" spans="27:49" x14ac:dyDescent="0.25">
      <c r="AA2951" s="55"/>
      <c r="AB2951" s="55"/>
      <c r="AC2951" s="55"/>
      <c r="AD2951" s="55"/>
      <c r="AE2951" s="55"/>
      <c r="AH2951" s="55"/>
      <c r="AI2951" s="55"/>
      <c r="AJ2951" s="55"/>
      <c r="AK2951" s="55"/>
      <c r="AL2951" s="55"/>
      <c r="AM2951" s="55"/>
      <c r="AN2951" s="55"/>
      <c r="AO2951" s="55"/>
      <c r="AP2951" s="55"/>
      <c r="AQ2951" s="55"/>
      <c r="AR2951" s="55"/>
      <c r="AS2951" s="55"/>
      <c r="AT2951" s="55"/>
      <c r="AU2951" s="55"/>
      <c r="AV2951" s="55"/>
      <c r="AW2951" s="55"/>
    </row>
    <row r="2952" spans="27:49" x14ac:dyDescent="0.25">
      <c r="AA2952" s="55"/>
      <c r="AB2952" s="55"/>
      <c r="AC2952" s="55"/>
      <c r="AD2952" s="55"/>
      <c r="AE2952" s="55"/>
      <c r="AH2952" s="55"/>
      <c r="AI2952" s="55"/>
      <c r="AJ2952" s="55"/>
      <c r="AK2952" s="55"/>
      <c r="AL2952" s="55"/>
      <c r="AM2952" s="55"/>
      <c r="AN2952" s="55"/>
      <c r="AO2952" s="55"/>
      <c r="AP2952" s="55"/>
      <c r="AQ2952" s="55"/>
      <c r="AR2952" s="55"/>
      <c r="AS2952" s="55"/>
      <c r="AT2952" s="55"/>
      <c r="AU2952" s="55"/>
      <c r="AV2952" s="55"/>
      <c r="AW2952" s="55"/>
    </row>
    <row r="2953" spans="27:49" x14ac:dyDescent="0.25">
      <c r="AA2953" s="55"/>
      <c r="AB2953" s="55"/>
      <c r="AC2953" s="55"/>
      <c r="AD2953" s="55"/>
      <c r="AE2953" s="55"/>
      <c r="AH2953" s="55"/>
      <c r="AI2953" s="55"/>
      <c r="AJ2953" s="55"/>
      <c r="AK2953" s="55"/>
      <c r="AL2953" s="55"/>
      <c r="AM2953" s="55"/>
      <c r="AN2953" s="55"/>
      <c r="AO2953" s="55"/>
      <c r="AP2953" s="55"/>
      <c r="AQ2953" s="55"/>
      <c r="AR2953" s="55"/>
      <c r="AS2953" s="55"/>
      <c r="AT2953" s="55"/>
      <c r="AU2953" s="55"/>
      <c r="AV2953" s="55"/>
      <c r="AW2953" s="55"/>
    </row>
    <row r="2954" spans="27:49" x14ac:dyDescent="0.25">
      <c r="AA2954" s="55"/>
      <c r="AB2954" s="55"/>
      <c r="AC2954" s="55"/>
      <c r="AD2954" s="55"/>
      <c r="AE2954" s="55"/>
      <c r="AH2954" s="55"/>
      <c r="AI2954" s="55"/>
      <c r="AJ2954" s="55"/>
      <c r="AK2954" s="55"/>
      <c r="AL2954" s="55"/>
      <c r="AM2954" s="55"/>
      <c r="AN2954" s="55"/>
      <c r="AO2954" s="55"/>
      <c r="AP2954" s="55"/>
      <c r="AQ2954" s="55"/>
      <c r="AR2954" s="55"/>
      <c r="AS2954" s="55"/>
      <c r="AT2954" s="55"/>
      <c r="AU2954" s="55"/>
      <c r="AV2954" s="55"/>
      <c r="AW2954" s="55"/>
    </row>
    <row r="2955" spans="27:49" x14ac:dyDescent="0.25">
      <c r="AA2955" s="55"/>
      <c r="AB2955" s="55"/>
      <c r="AC2955" s="55"/>
      <c r="AD2955" s="55"/>
      <c r="AE2955" s="55"/>
      <c r="AH2955" s="55"/>
      <c r="AI2955" s="55"/>
      <c r="AJ2955" s="55"/>
      <c r="AK2955" s="55"/>
      <c r="AL2955" s="55"/>
      <c r="AM2955" s="55"/>
      <c r="AN2955" s="55"/>
      <c r="AO2955" s="55"/>
      <c r="AP2955" s="55"/>
      <c r="AQ2955" s="55"/>
      <c r="AR2955" s="55"/>
      <c r="AS2955" s="55"/>
      <c r="AT2955" s="55"/>
      <c r="AU2955" s="55"/>
      <c r="AV2955" s="55"/>
      <c r="AW2955" s="55"/>
    </row>
    <row r="2956" spans="27:49" x14ac:dyDescent="0.25">
      <c r="AA2956" s="55"/>
      <c r="AB2956" s="55"/>
      <c r="AC2956" s="55"/>
      <c r="AD2956" s="55"/>
      <c r="AE2956" s="55"/>
      <c r="AH2956" s="55"/>
      <c r="AI2956" s="55"/>
      <c r="AJ2956" s="55"/>
      <c r="AK2956" s="55"/>
      <c r="AL2956" s="55"/>
      <c r="AM2956" s="55"/>
      <c r="AN2956" s="55"/>
      <c r="AO2956" s="55"/>
      <c r="AP2956" s="55"/>
      <c r="AQ2956" s="55"/>
      <c r="AR2956" s="55"/>
      <c r="AS2956" s="55"/>
      <c r="AT2956" s="55"/>
      <c r="AU2956" s="55"/>
      <c r="AV2956" s="55"/>
      <c r="AW2956" s="55"/>
    </row>
    <row r="2957" spans="27:49" x14ac:dyDescent="0.25">
      <c r="AA2957" s="55"/>
      <c r="AB2957" s="55"/>
      <c r="AC2957" s="55"/>
      <c r="AD2957" s="55"/>
      <c r="AE2957" s="55"/>
      <c r="AH2957" s="55"/>
      <c r="AI2957" s="55"/>
      <c r="AJ2957" s="55"/>
      <c r="AK2957" s="55"/>
      <c r="AL2957" s="55"/>
      <c r="AM2957" s="55"/>
      <c r="AN2957" s="55"/>
      <c r="AO2957" s="55"/>
      <c r="AP2957" s="55"/>
      <c r="AQ2957" s="55"/>
      <c r="AR2957" s="55"/>
      <c r="AS2957" s="55"/>
      <c r="AT2957" s="55"/>
      <c r="AU2957" s="55"/>
      <c r="AV2957" s="55"/>
      <c r="AW2957" s="55"/>
    </row>
    <row r="2958" spans="27:49" x14ac:dyDescent="0.25">
      <c r="AA2958" s="55"/>
      <c r="AB2958" s="55"/>
      <c r="AC2958" s="55"/>
      <c r="AD2958" s="55"/>
      <c r="AE2958" s="55"/>
      <c r="AH2958" s="55"/>
      <c r="AI2958" s="55"/>
      <c r="AJ2958" s="55"/>
      <c r="AK2958" s="55"/>
      <c r="AL2958" s="55"/>
      <c r="AM2958" s="55"/>
      <c r="AN2958" s="55"/>
      <c r="AO2958" s="55"/>
      <c r="AP2958" s="55"/>
      <c r="AQ2958" s="55"/>
      <c r="AR2958" s="55"/>
      <c r="AS2958" s="55"/>
      <c r="AT2958" s="55"/>
      <c r="AU2958" s="55"/>
      <c r="AV2958" s="55"/>
      <c r="AW2958" s="55"/>
    </row>
    <row r="2959" spans="27:49" x14ac:dyDescent="0.25">
      <c r="AA2959" s="55"/>
      <c r="AB2959" s="55"/>
      <c r="AC2959" s="55"/>
      <c r="AD2959" s="55"/>
      <c r="AE2959" s="55"/>
      <c r="AH2959" s="55"/>
      <c r="AI2959" s="55"/>
      <c r="AJ2959" s="55"/>
      <c r="AK2959" s="55"/>
      <c r="AL2959" s="55"/>
      <c r="AM2959" s="55"/>
      <c r="AN2959" s="55"/>
      <c r="AO2959" s="55"/>
      <c r="AP2959" s="55"/>
      <c r="AQ2959" s="55"/>
      <c r="AR2959" s="55"/>
      <c r="AS2959" s="55"/>
      <c r="AT2959" s="55"/>
      <c r="AU2959" s="55"/>
      <c r="AV2959" s="55"/>
      <c r="AW2959" s="55"/>
    </row>
    <row r="2960" spans="27:49" x14ac:dyDescent="0.25">
      <c r="AA2960" s="55"/>
      <c r="AB2960" s="55"/>
      <c r="AC2960" s="55"/>
      <c r="AD2960" s="55"/>
      <c r="AE2960" s="55"/>
      <c r="AH2960" s="55"/>
      <c r="AI2960" s="55"/>
      <c r="AJ2960" s="55"/>
      <c r="AK2960" s="55"/>
      <c r="AL2960" s="55"/>
      <c r="AM2960" s="55"/>
      <c r="AN2960" s="55"/>
      <c r="AO2960" s="55"/>
      <c r="AP2960" s="55"/>
      <c r="AQ2960" s="55"/>
      <c r="AR2960" s="55"/>
      <c r="AS2960" s="55"/>
      <c r="AT2960" s="55"/>
      <c r="AU2960" s="55"/>
      <c r="AV2960" s="55"/>
      <c r="AW2960" s="55"/>
    </row>
    <row r="2961" spans="27:49" x14ac:dyDescent="0.25">
      <c r="AA2961" s="55"/>
      <c r="AB2961" s="55"/>
      <c r="AC2961" s="55"/>
      <c r="AD2961" s="55"/>
      <c r="AE2961" s="55"/>
      <c r="AH2961" s="55"/>
      <c r="AI2961" s="55"/>
      <c r="AJ2961" s="55"/>
      <c r="AK2961" s="55"/>
      <c r="AL2961" s="55"/>
      <c r="AM2961" s="55"/>
      <c r="AN2961" s="55"/>
      <c r="AO2961" s="55"/>
      <c r="AP2961" s="55"/>
      <c r="AQ2961" s="55"/>
      <c r="AR2961" s="55"/>
      <c r="AS2961" s="55"/>
      <c r="AT2961" s="55"/>
      <c r="AU2961" s="55"/>
      <c r="AV2961" s="55"/>
      <c r="AW2961" s="55"/>
    </row>
    <row r="2962" spans="27:49" x14ac:dyDescent="0.25">
      <c r="AA2962" s="55"/>
      <c r="AB2962" s="55"/>
      <c r="AC2962" s="55"/>
      <c r="AD2962" s="55"/>
      <c r="AE2962" s="55"/>
      <c r="AH2962" s="55"/>
      <c r="AI2962" s="55"/>
      <c r="AJ2962" s="55"/>
      <c r="AK2962" s="55"/>
      <c r="AL2962" s="55"/>
      <c r="AM2962" s="55"/>
      <c r="AN2962" s="55"/>
      <c r="AO2962" s="55"/>
      <c r="AP2962" s="55"/>
      <c r="AQ2962" s="55"/>
      <c r="AR2962" s="55"/>
      <c r="AS2962" s="55"/>
      <c r="AT2962" s="55"/>
      <c r="AU2962" s="55"/>
      <c r="AV2962" s="55"/>
      <c r="AW2962" s="55"/>
    </row>
    <row r="2963" spans="27:49" x14ac:dyDescent="0.25">
      <c r="AA2963" s="55"/>
      <c r="AB2963" s="55"/>
      <c r="AC2963" s="55"/>
      <c r="AD2963" s="55"/>
      <c r="AE2963" s="55"/>
      <c r="AH2963" s="55"/>
      <c r="AI2963" s="55"/>
      <c r="AJ2963" s="55"/>
      <c r="AK2963" s="55"/>
      <c r="AL2963" s="55"/>
      <c r="AM2963" s="55"/>
      <c r="AN2963" s="55"/>
      <c r="AO2963" s="55"/>
      <c r="AP2963" s="55"/>
      <c r="AQ2963" s="55"/>
      <c r="AR2963" s="55"/>
      <c r="AS2963" s="55"/>
      <c r="AT2963" s="55"/>
      <c r="AU2963" s="55"/>
      <c r="AV2963" s="55"/>
      <c r="AW2963" s="55"/>
    </row>
    <row r="2964" spans="27:49" x14ac:dyDescent="0.25">
      <c r="AA2964" s="55"/>
      <c r="AB2964" s="55"/>
      <c r="AC2964" s="55"/>
      <c r="AD2964" s="55"/>
      <c r="AE2964" s="55"/>
      <c r="AH2964" s="55"/>
      <c r="AI2964" s="55"/>
      <c r="AJ2964" s="55"/>
      <c r="AK2964" s="55"/>
      <c r="AL2964" s="55"/>
      <c r="AM2964" s="55"/>
      <c r="AN2964" s="55"/>
      <c r="AO2964" s="55"/>
      <c r="AP2964" s="55"/>
      <c r="AQ2964" s="55"/>
      <c r="AR2964" s="55"/>
      <c r="AS2964" s="55"/>
      <c r="AT2964" s="55"/>
      <c r="AU2964" s="55"/>
      <c r="AV2964" s="55"/>
      <c r="AW2964" s="55"/>
    </row>
    <row r="2965" spans="27:49" x14ac:dyDescent="0.25">
      <c r="AA2965" s="55"/>
      <c r="AB2965" s="55"/>
      <c r="AC2965" s="55"/>
      <c r="AD2965" s="55"/>
      <c r="AE2965" s="55"/>
      <c r="AH2965" s="55"/>
      <c r="AI2965" s="55"/>
      <c r="AJ2965" s="55"/>
      <c r="AK2965" s="55"/>
      <c r="AL2965" s="55"/>
      <c r="AM2965" s="55"/>
      <c r="AN2965" s="55"/>
      <c r="AO2965" s="55"/>
      <c r="AP2965" s="55"/>
      <c r="AQ2965" s="55"/>
      <c r="AR2965" s="55"/>
      <c r="AS2965" s="55"/>
      <c r="AT2965" s="55"/>
      <c r="AU2965" s="55"/>
      <c r="AV2965" s="55"/>
      <c r="AW2965" s="55"/>
    </row>
    <row r="2966" spans="27:49" x14ac:dyDescent="0.25">
      <c r="AA2966" s="55"/>
      <c r="AB2966" s="55"/>
      <c r="AC2966" s="55"/>
      <c r="AD2966" s="55"/>
      <c r="AE2966" s="55"/>
      <c r="AH2966" s="55"/>
      <c r="AI2966" s="55"/>
      <c r="AJ2966" s="55"/>
      <c r="AK2966" s="55"/>
      <c r="AL2966" s="55"/>
      <c r="AM2966" s="55"/>
      <c r="AN2966" s="55"/>
      <c r="AO2966" s="55"/>
      <c r="AP2966" s="55"/>
      <c r="AQ2966" s="55"/>
      <c r="AR2966" s="55"/>
      <c r="AS2966" s="55"/>
      <c r="AT2966" s="55"/>
      <c r="AU2966" s="55"/>
      <c r="AV2966" s="55"/>
      <c r="AW2966" s="55"/>
    </row>
    <row r="2967" spans="27:49" x14ac:dyDescent="0.25">
      <c r="AA2967" s="55"/>
      <c r="AB2967" s="55"/>
      <c r="AC2967" s="55"/>
      <c r="AD2967" s="55"/>
      <c r="AE2967" s="55"/>
      <c r="AH2967" s="55"/>
      <c r="AI2967" s="55"/>
      <c r="AJ2967" s="55"/>
      <c r="AK2967" s="55"/>
      <c r="AL2967" s="55"/>
      <c r="AM2967" s="55"/>
      <c r="AN2967" s="55"/>
      <c r="AO2967" s="55"/>
      <c r="AP2967" s="55"/>
      <c r="AQ2967" s="55"/>
      <c r="AR2967" s="55"/>
      <c r="AS2967" s="55"/>
      <c r="AT2967" s="55"/>
      <c r="AU2967" s="55"/>
      <c r="AV2967" s="55"/>
      <c r="AW2967" s="55"/>
    </row>
    <row r="2968" spans="27:49" x14ac:dyDescent="0.25">
      <c r="AA2968" s="55"/>
      <c r="AB2968" s="55"/>
      <c r="AC2968" s="55"/>
      <c r="AD2968" s="55"/>
      <c r="AE2968" s="55"/>
      <c r="AH2968" s="55"/>
      <c r="AI2968" s="55"/>
      <c r="AJ2968" s="55"/>
      <c r="AK2968" s="55"/>
      <c r="AL2968" s="55"/>
      <c r="AM2968" s="55"/>
      <c r="AN2968" s="55"/>
      <c r="AO2968" s="55"/>
      <c r="AP2968" s="55"/>
      <c r="AQ2968" s="55"/>
      <c r="AR2968" s="55"/>
      <c r="AS2968" s="55"/>
      <c r="AT2968" s="55"/>
      <c r="AU2968" s="55"/>
      <c r="AV2968" s="55"/>
      <c r="AW2968" s="55"/>
    </row>
    <row r="2969" spans="27:49" x14ac:dyDescent="0.25">
      <c r="AA2969" s="55"/>
      <c r="AB2969" s="55"/>
      <c r="AC2969" s="55"/>
      <c r="AD2969" s="55"/>
      <c r="AE2969" s="55"/>
      <c r="AH2969" s="55"/>
      <c r="AI2969" s="55"/>
      <c r="AJ2969" s="55"/>
      <c r="AK2969" s="55"/>
      <c r="AL2969" s="55"/>
      <c r="AM2969" s="55"/>
      <c r="AN2969" s="55"/>
      <c r="AO2969" s="55"/>
      <c r="AP2969" s="55"/>
      <c r="AQ2969" s="55"/>
      <c r="AR2969" s="55"/>
      <c r="AS2969" s="55"/>
      <c r="AT2969" s="55"/>
      <c r="AU2969" s="55"/>
      <c r="AV2969" s="55"/>
      <c r="AW2969" s="55"/>
    </row>
    <row r="2970" spans="27:49" x14ac:dyDescent="0.25">
      <c r="AA2970" s="55"/>
      <c r="AB2970" s="55"/>
      <c r="AC2970" s="55"/>
      <c r="AD2970" s="55"/>
      <c r="AE2970" s="55"/>
      <c r="AH2970" s="55"/>
      <c r="AI2970" s="55"/>
      <c r="AJ2970" s="55"/>
      <c r="AK2970" s="55"/>
      <c r="AL2970" s="55"/>
      <c r="AM2970" s="55"/>
      <c r="AN2970" s="55"/>
      <c r="AO2970" s="55"/>
      <c r="AP2970" s="55"/>
      <c r="AQ2970" s="55"/>
      <c r="AR2970" s="55"/>
      <c r="AS2970" s="55"/>
      <c r="AT2970" s="55"/>
      <c r="AU2970" s="55"/>
      <c r="AV2970" s="55"/>
      <c r="AW2970" s="55"/>
    </row>
    <row r="2971" spans="27:49" x14ac:dyDescent="0.25">
      <c r="AA2971" s="55"/>
      <c r="AB2971" s="55"/>
      <c r="AC2971" s="55"/>
      <c r="AD2971" s="55"/>
      <c r="AE2971" s="55"/>
      <c r="AH2971" s="55"/>
      <c r="AI2971" s="55"/>
      <c r="AJ2971" s="55"/>
      <c r="AK2971" s="55"/>
      <c r="AL2971" s="55"/>
      <c r="AM2971" s="55"/>
      <c r="AN2971" s="55"/>
      <c r="AO2971" s="55"/>
      <c r="AP2971" s="55"/>
      <c r="AQ2971" s="55"/>
      <c r="AR2971" s="55"/>
      <c r="AS2971" s="55"/>
      <c r="AT2971" s="55"/>
      <c r="AU2971" s="55"/>
      <c r="AV2971" s="55"/>
      <c r="AW2971" s="55"/>
    </row>
    <row r="2972" spans="27:49" x14ac:dyDescent="0.25">
      <c r="AA2972" s="55"/>
      <c r="AB2972" s="55"/>
      <c r="AC2972" s="55"/>
      <c r="AD2972" s="55"/>
      <c r="AE2972" s="55"/>
      <c r="AH2972" s="55"/>
      <c r="AI2972" s="55"/>
      <c r="AJ2972" s="55"/>
      <c r="AK2972" s="55"/>
      <c r="AL2972" s="55"/>
      <c r="AM2972" s="55"/>
      <c r="AN2972" s="55"/>
      <c r="AO2972" s="55"/>
      <c r="AP2972" s="55"/>
      <c r="AQ2972" s="55"/>
      <c r="AR2972" s="55"/>
      <c r="AS2972" s="55"/>
      <c r="AT2972" s="55"/>
      <c r="AU2972" s="55"/>
      <c r="AV2972" s="55"/>
      <c r="AW2972" s="55"/>
    </row>
    <row r="2973" spans="27:49" x14ac:dyDescent="0.25">
      <c r="AA2973" s="55"/>
      <c r="AB2973" s="55"/>
      <c r="AC2973" s="55"/>
      <c r="AD2973" s="55"/>
      <c r="AE2973" s="55"/>
      <c r="AH2973" s="55"/>
      <c r="AI2973" s="55"/>
      <c r="AJ2973" s="55"/>
      <c r="AK2973" s="55"/>
      <c r="AL2973" s="55"/>
      <c r="AM2973" s="55"/>
      <c r="AN2973" s="55"/>
      <c r="AO2973" s="55"/>
      <c r="AP2973" s="55"/>
      <c r="AQ2973" s="55"/>
      <c r="AR2973" s="55"/>
      <c r="AS2973" s="55"/>
      <c r="AT2973" s="55"/>
      <c r="AU2973" s="55"/>
      <c r="AV2973" s="55"/>
      <c r="AW2973" s="55"/>
    </row>
    <row r="2974" spans="27:49" x14ac:dyDescent="0.25">
      <c r="AA2974" s="55"/>
      <c r="AB2974" s="55"/>
      <c r="AC2974" s="55"/>
      <c r="AD2974" s="55"/>
      <c r="AE2974" s="55"/>
      <c r="AH2974" s="55"/>
      <c r="AI2974" s="55"/>
      <c r="AJ2974" s="55"/>
      <c r="AK2974" s="55"/>
      <c r="AL2974" s="55"/>
      <c r="AM2974" s="55"/>
      <c r="AN2974" s="55"/>
      <c r="AO2974" s="55"/>
      <c r="AP2974" s="55"/>
      <c r="AQ2974" s="55"/>
      <c r="AR2974" s="55"/>
      <c r="AS2974" s="55"/>
      <c r="AT2974" s="55"/>
      <c r="AU2974" s="55"/>
      <c r="AV2974" s="55"/>
      <c r="AW2974" s="55"/>
    </row>
    <row r="2975" spans="27:49" x14ac:dyDescent="0.25">
      <c r="AA2975" s="55"/>
      <c r="AB2975" s="55"/>
      <c r="AC2975" s="55"/>
      <c r="AD2975" s="55"/>
      <c r="AE2975" s="55"/>
      <c r="AH2975" s="55"/>
      <c r="AI2975" s="55"/>
      <c r="AJ2975" s="55"/>
      <c r="AK2975" s="55"/>
      <c r="AL2975" s="55"/>
      <c r="AM2975" s="55"/>
      <c r="AN2975" s="55"/>
      <c r="AO2975" s="55"/>
      <c r="AP2975" s="55"/>
      <c r="AQ2975" s="55"/>
      <c r="AR2975" s="55"/>
      <c r="AS2975" s="55"/>
      <c r="AT2975" s="55"/>
      <c r="AU2975" s="55"/>
      <c r="AV2975" s="55"/>
      <c r="AW2975" s="55"/>
    </row>
    <row r="2976" spans="27:49" x14ac:dyDescent="0.25">
      <c r="AA2976" s="55"/>
      <c r="AB2976" s="55"/>
      <c r="AC2976" s="55"/>
      <c r="AD2976" s="55"/>
      <c r="AE2976" s="55"/>
      <c r="AH2976" s="55"/>
      <c r="AI2976" s="55"/>
      <c r="AJ2976" s="55"/>
      <c r="AK2976" s="55"/>
      <c r="AL2976" s="55"/>
      <c r="AM2976" s="55"/>
      <c r="AN2976" s="55"/>
      <c r="AO2976" s="55"/>
      <c r="AP2976" s="55"/>
      <c r="AQ2976" s="55"/>
      <c r="AR2976" s="55"/>
      <c r="AS2976" s="55"/>
      <c r="AT2976" s="55"/>
      <c r="AU2976" s="55"/>
      <c r="AV2976" s="55"/>
      <c r="AW2976" s="55"/>
    </row>
    <row r="2977" spans="27:49" x14ac:dyDescent="0.25">
      <c r="AA2977" s="55"/>
      <c r="AB2977" s="55"/>
      <c r="AC2977" s="55"/>
      <c r="AD2977" s="55"/>
      <c r="AE2977" s="55"/>
      <c r="AH2977" s="55"/>
      <c r="AI2977" s="55"/>
      <c r="AJ2977" s="55"/>
      <c r="AK2977" s="55"/>
      <c r="AL2977" s="55"/>
      <c r="AM2977" s="55"/>
      <c r="AN2977" s="55"/>
      <c r="AO2977" s="55"/>
      <c r="AP2977" s="55"/>
      <c r="AQ2977" s="55"/>
      <c r="AR2977" s="55"/>
      <c r="AS2977" s="55"/>
      <c r="AT2977" s="55"/>
      <c r="AU2977" s="55"/>
      <c r="AV2977" s="55"/>
      <c r="AW2977" s="55"/>
    </row>
    <row r="2978" spans="27:49" x14ac:dyDescent="0.25">
      <c r="AA2978" s="55"/>
      <c r="AB2978" s="55"/>
      <c r="AC2978" s="55"/>
      <c r="AD2978" s="55"/>
      <c r="AE2978" s="55"/>
      <c r="AH2978" s="55"/>
      <c r="AI2978" s="55"/>
      <c r="AJ2978" s="55"/>
      <c r="AK2978" s="55"/>
      <c r="AL2978" s="55"/>
      <c r="AM2978" s="55"/>
      <c r="AN2978" s="55"/>
      <c r="AO2978" s="55"/>
      <c r="AP2978" s="55"/>
      <c r="AQ2978" s="55"/>
      <c r="AR2978" s="55"/>
      <c r="AS2978" s="55"/>
      <c r="AT2978" s="55"/>
      <c r="AU2978" s="55"/>
      <c r="AV2978" s="55"/>
      <c r="AW2978" s="55"/>
    </row>
    <row r="2979" spans="27:49" x14ac:dyDescent="0.25">
      <c r="AA2979" s="55"/>
      <c r="AB2979" s="55"/>
      <c r="AC2979" s="55"/>
      <c r="AD2979" s="55"/>
      <c r="AE2979" s="55"/>
      <c r="AH2979" s="55"/>
      <c r="AI2979" s="55"/>
      <c r="AJ2979" s="55"/>
      <c r="AK2979" s="55"/>
      <c r="AL2979" s="55"/>
      <c r="AM2979" s="55"/>
      <c r="AN2979" s="55"/>
      <c r="AO2979" s="55"/>
      <c r="AP2979" s="55"/>
      <c r="AQ2979" s="55"/>
      <c r="AR2979" s="55"/>
      <c r="AS2979" s="55"/>
      <c r="AT2979" s="55"/>
      <c r="AU2979" s="55"/>
      <c r="AV2979" s="55"/>
      <c r="AW2979" s="55"/>
    </row>
    <row r="2980" spans="27:49" x14ac:dyDescent="0.25">
      <c r="AA2980" s="55"/>
      <c r="AB2980" s="55"/>
      <c r="AC2980" s="55"/>
      <c r="AD2980" s="55"/>
      <c r="AE2980" s="55"/>
      <c r="AH2980" s="55"/>
      <c r="AI2980" s="55"/>
      <c r="AJ2980" s="55"/>
      <c r="AK2980" s="55"/>
      <c r="AL2980" s="55"/>
      <c r="AM2980" s="55"/>
      <c r="AN2980" s="55"/>
      <c r="AO2980" s="55"/>
      <c r="AP2980" s="55"/>
      <c r="AQ2980" s="55"/>
      <c r="AR2980" s="55"/>
      <c r="AS2980" s="55"/>
      <c r="AT2980" s="55"/>
      <c r="AU2980" s="55"/>
      <c r="AV2980" s="55"/>
      <c r="AW2980" s="55"/>
    </row>
    <row r="2981" spans="27:49" x14ac:dyDescent="0.25">
      <c r="AA2981" s="55"/>
      <c r="AB2981" s="55"/>
      <c r="AC2981" s="55"/>
      <c r="AD2981" s="55"/>
      <c r="AE2981" s="55"/>
      <c r="AH2981" s="55"/>
      <c r="AI2981" s="55"/>
      <c r="AJ2981" s="55"/>
      <c r="AK2981" s="55"/>
      <c r="AL2981" s="55"/>
      <c r="AM2981" s="55"/>
      <c r="AN2981" s="55"/>
      <c r="AO2981" s="55"/>
      <c r="AP2981" s="55"/>
      <c r="AQ2981" s="55"/>
      <c r="AR2981" s="55"/>
      <c r="AS2981" s="55"/>
      <c r="AT2981" s="55"/>
      <c r="AU2981" s="55"/>
      <c r="AV2981" s="55"/>
      <c r="AW2981" s="55"/>
    </row>
    <row r="2982" spans="27:49" x14ac:dyDescent="0.25">
      <c r="AA2982" s="55"/>
      <c r="AB2982" s="55"/>
      <c r="AC2982" s="55"/>
      <c r="AD2982" s="55"/>
      <c r="AE2982" s="55"/>
      <c r="AH2982" s="55"/>
      <c r="AI2982" s="55"/>
      <c r="AJ2982" s="55"/>
      <c r="AK2982" s="55"/>
      <c r="AL2982" s="55"/>
      <c r="AM2982" s="55"/>
      <c r="AN2982" s="55"/>
      <c r="AO2982" s="55"/>
      <c r="AP2982" s="55"/>
      <c r="AQ2982" s="55"/>
      <c r="AR2982" s="55"/>
      <c r="AS2982" s="55"/>
      <c r="AT2982" s="55"/>
      <c r="AU2982" s="55"/>
      <c r="AV2982" s="55"/>
      <c r="AW2982" s="55"/>
    </row>
    <row r="2983" spans="27:49" x14ac:dyDescent="0.25">
      <c r="AA2983" s="55"/>
      <c r="AB2983" s="55"/>
      <c r="AC2983" s="55"/>
      <c r="AD2983" s="55"/>
      <c r="AE2983" s="55"/>
      <c r="AH2983" s="55"/>
      <c r="AI2983" s="55"/>
      <c r="AJ2983" s="55"/>
      <c r="AK2983" s="55"/>
      <c r="AL2983" s="55"/>
      <c r="AM2983" s="55"/>
      <c r="AN2983" s="55"/>
      <c r="AO2983" s="55"/>
      <c r="AP2983" s="55"/>
      <c r="AQ2983" s="55"/>
      <c r="AR2983" s="55"/>
      <c r="AS2983" s="55"/>
      <c r="AT2983" s="55"/>
      <c r="AU2983" s="55"/>
      <c r="AV2983" s="55"/>
      <c r="AW2983" s="55"/>
    </row>
    <row r="2984" spans="27:49" x14ac:dyDescent="0.25">
      <c r="AA2984" s="55"/>
      <c r="AB2984" s="55"/>
      <c r="AC2984" s="55"/>
      <c r="AD2984" s="55"/>
      <c r="AE2984" s="55"/>
      <c r="AH2984" s="55"/>
      <c r="AI2984" s="55"/>
      <c r="AJ2984" s="55"/>
      <c r="AK2984" s="55"/>
      <c r="AL2984" s="55"/>
      <c r="AM2984" s="55"/>
      <c r="AN2984" s="55"/>
      <c r="AO2984" s="55"/>
      <c r="AP2984" s="55"/>
      <c r="AQ2984" s="55"/>
      <c r="AR2984" s="55"/>
      <c r="AS2984" s="55"/>
      <c r="AT2984" s="55"/>
      <c r="AU2984" s="55"/>
      <c r="AV2984" s="55"/>
      <c r="AW2984" s="55"/>
    </row>
    <row r="2985" spans="27:49" x14ac:dyDescent="0.25">
      <c r="AA2985" s="55"/>
      <c r="AB2985" s="55"/>
      <c r="AC2985" s="55"/>
      <c r="AD2985" s="55"/>
      <c r="AE2985" s="55"/>
      <c r="AH2985" s="55"/>
      <c r="AI2985" s="55"/>
      <c r="AJ2985" s="55"/>
      <c r="AK2985" s="55"/>
      <c r="AL2985" s="55"/>
      <c r="AM2985" s="55"/>
      <c r="AN2985" s="55"/>
      <c r="AO2985" s="55"/>
      <c r="AP2985" s="55"/>
      <c r="AQ2985" s="55"/>
      <c r="AR2985" s="55"/>
      <c r="AS2985" s="55"/>
      <c r="AT2985" s="55"/>
      <c r="AU2985" s="55"/>
      <c r="AV2985" s="55"/>
      <c r="AW2985" s="55"/>
    </row>
    <row r="2986" spans="27:49" x14ac:dyDescent="0.25">
      <c r="AA2986" s="55"/>
      <c r="AB2986" s="55"/>
      <c r="AC2986" s="55"/>
      <c r="AD2986" s="55"/>
      <c r="AE2986" s="55"/>
      <c r="AH2986" s="55"/>
      <c r="AI2986" s="55"/>
      <c r="AJ2986" s="55"/>
      <c r="AK2986" s="55"/>
      <c r="AL2986" s="55"/>
      <c r="AM2986" s="55"/>
      <c r="AN2986" s="55"/>
      <c r="AO2986" s="55"/>
      <c r="AP2986" s="55"/>
      <c r="AQ2986" s="55"/>
      <c r="AR2986" s="55"/>
      <c r="AS2986" s="55"/>
      <c r="AT2986" s="55"/>
      <c r="AU2986" s="55"/>
      <c r="AV2986" s="55"/>
      <c r="AW2986" s="55"/>
    </row>
    <row r="2987" spans="27:49" x14ac:dyDescent="0.25">
      <c r="AA2987" s="55"/>
      <c r="AB2987" s="55"/>
      <c r="AC2987" s="55"/>
      <c r="AD2987" s="55"/>
      <c r="AE2987" s="55"/>
      <c r="AH2987" s="55"/>
      <c r="AI2987" s="55"/>
      <c r="AJ2987" s="55"/>
      <c r="AK2987" s="55"/>
      <c r="AL2987" s="55"/>
      <c r="AM2987" s="55"/>
      <c r="AN2987" s="55"/>
      <c r="AO2987" s="55"/>
      <c r="AP2987" s="55"/>
      <c r="AQ2987" s="55"/>
      <c r="AR2987" s="55"/>
      <c r="AS2987" s="55"/>
      <c r="AT2987" s="55"/>
      <c r="AU2987" s="55"/>
      <c r="AV2987" s="55"/>
      <c r="AW2987" s="55"/>
    </row>
    <row r="2988" spans="27:49" x14ac:dyDescent="0.25">
      <c r="AA2988" s="55"/>
      <c r="AB2988" s="55"/>
      <c r="AC2988" s="55"/>
      <c r="AD2988" s="55"/>
      <c r="AE2988" s="55"/>
      <c r="AH2988" s="55"/>
      <c r="AI2988" s="55"/>
      <c r="AJ2988" s="55"/>
      <c r="AK2988" s="55"/>
      <c r="AL2988" s="55"/>
      <c r="AM2988" s="55"/>
      <c r="AN2988" s="55"/>
      <c r="AO2988" s="55"/>
      <c r="AP2988" s="55"/>
      <c r="AQ2988" s="55"/>
      <c r="AR2988" s="55"/>
      <c r="AS2988" s="55"/>
      <c r="AT2988" s="55"/>
      <c r="AU2988" s="55"/>
      <c r="AV2988" s="55"/>
      <c r="AW2988" s="55"/>
    </row>
    <row r="2989" spans="27:49" x14ac:dyDescent="0.25">
      <c r="AA2989" s="55"/>
      <c r="AB2989" s="55"/>
      <c r="AC2989" s="55"/>
      <c r="AD2989" s="55"/>
      <c r="AE2989" s="55"/>
      <c r="AH2989" s="55"/>
      <c r="AI2989" s="55"/>
      <c r="AJ2989" s="55"/>
      <c r="AK2989" s="55"/>
      <c r="AL2989" s="55"/>
      <c r="AM2989" s="55"/>
      <c r="AN2989" s="55"/>
      <c r="AO2989" s="55"/>
      <c r="AP2989" s="55"/>
      <c r="AQ2989" s="55"/>
      <c r="AR2989" s="55"/>
      <c r="AS2989" s="55"/>
      <c r="AT2989" s="55"/>
      <c r="AU2989" s="55"/>
      <c r="AV2989" s="55"/>
      <c r="AW2989" s="55"/>
    </row>
    <row r="2990" spans="27:49" x14ac:dyDescent="0.25">
      <c r="AA2990" s="55"/>
      <c r="AB2990" s="55"/>
      <c r="AC2990" s="55"/>
      <c r="AD2990" s="55"/>
      <c r="AE2990" s="55"/>
      <c r="AH2990" s="55"/>
      <c r="AI2990" s="55"/>
      <c r="AJ2990" s="55"/>
      <c r="AK2990" s="55"/>
      <c r="AL2990" s="55"/>
      <c r="AM2990" s="55"/>
      <c r="AN2990" s="55"/>
      <c r="AO2990" s="55"/>
      <c r="AP2990" s="55"/>
      <c r="AQ2990" s="55"/>
      <c r="AR2990" s="55"/>
      <c r="AS2990" s="55"/>
      <c r="AT2990" s="55"/>
      <c r="AU2990" s="55"/>
      <c r="AV2990" s="55"/>
      <c r="AW2990" s="55"/>
    </row>
    <row r="2991" spans="27:49" x14ac:dyDescent="0.25">
      <c r="AA2991" s="55"/>
      <c r="AB2991" s="55"/>
      <c r="AC2991" s="55"/>
      <c r="AD2991" s="55"/>
      <c r="AE2991" s="55"/>
      <c r="AH2991" s="55"/>
      <c r="AI2991" s="55"/>
      <c r="AJ2991" s="55"/>
      <c r="AK2991" s="55"/>
      <c r="AL2991" s="55"/>
      <c r="AM2991" s="55"/>
      <c r="AN2991" s="55"/>
      <c r="AO2991" s="55"/>
      <c r="AP2991" s="55"/>
      <c r="AQ2991" s="55"/>
      <c r="AR2991" s="55"/>
      <c r="AS2991" s="55"/>
      <c r="AT2991" s="55"/>
      <c r="AU2991" s="55"/>
      <c r="AV2991" s="55"/>
      <c r="AW2991" s="55"/>
    </row>
    <row r="2992" spans="27:49" x14ac:dyDescent="0.25">
      <c r="AA2992" s="55"/>
      <c r="AB2992" s="55"/>
      <c r="AC2992" s="55"/>
      <c r="AD2992" s="55"/>
      <c r="AE2992" s="55"/>
      <c r="AH2992" s="55"/>
      <c r="AI2992" s="55"/>
      <c r="AJ2992" s="55"/>
      <c r="AK2992" s="55"/>
      <c r="AL2992" s="55"/>
      <c r="AM2992" s="55"/>
      <c r="AN2992" s="55"/>
      <c r="AO2992" s="55"/>
      <c r="AP2992" s="55"/>
      <c r="AQ2992" s="55"/>
      <c r="AR2992" s="55"/>
      <c r="AS2992" s="55"/>
      <c r="AT2992" s="55"/>
      <c r="AU2992" s="55"/>
      <c r="AV2992" s="55"/>
      <c r="AW2992" s="55"/>
    </row>
    <row r="2993" spans="27:49" x14ac:dyDescent="0.25">
      <c r="AA2993" s="55"/>
      <c r="AB2993" s="55"/>
      <c r="AC2993" s="55"/>
      <c r="AD2993" s="55"/>
      <c r="AE2993" s="55"/>
      <c r="AH2993" s="55"/>
      <c r="AI2993" s="55"/>
      <c r="AJ2993" s="55"/>
      <c r="AK2993" s="55"/>
      <c r="AL2993" s="55"/>
      <c r="AM2993" s="55"/>
      <c r="AN2993" s="55"/>
      <c r="AO2993" s="55"/>
      <c r="AP2993" s="55"/>
      <c r="AQ2993" s="55"/>
      <c r="AR2993" s="55"/>
      <c r="AS2993" s="55"/>
      <c r="AT2993" s="55"/>
      <c r="AU2993" s="55"/>
      <c r="AV2993" s="55"/>
      <c r="AW2993" s="55"/>
    </row>
    <row r="2994" spans="27:49" x14ac:dyDescent="0.25">
      <c r="AA2994" s="55"/>
      <c r="AB2994" s="55"/>
      <c r="AC2994" s="55"/>
      <c r="AD2994" s="55"/>
      <c r="AE2994" s="55"/>
      <c r="AH2994" s="55"/>
      <c r="AI2994" s="55"/>
      <c r="AJ2994" s="55"/>
      <c r="AK2994" s="55"/>
      <c r="AL2994" s="55"/>
      <c r="AM2994" s="55"/>
      <c r="AN2994" s="55"/>
      <c r="AO2994" s="55"/>
      <c r="AP2994" s="55"/>
      <c r="AQ2994" s="55"/>
      <c r="AR2994" s="55"/>
      <c r="AS2994" s="55"/>
      <c r="AT2994" s="55"/>
      <c r="AU2994" s="55"/>
      <c r="AV2994" s="55"/>
      <c r="AW2994" s="55"/>
    </row>
    <row r="2995" spans="27:49" x14ac:dyDescent="0.25">
      <c r="AA2995" s="55"/>
      <c r="AB2995" s="55"/>
      <c r="AC2995" s="55"/>
      <c r="AD2995" s="55"/>
      <c r="AE2995" s="55"/>
      <c r="AH2995" s="55"/>
      <c r="AI2995" s="55"/>
      <c r="AJ2995" s="55"/>
      <c r="AK2995" s="55"/>
      <c r="AL2995" s="55"/>
      <c r="AM2995" s="55"/>
      <c r="AN2995" s="55"/>
      <c r="AO2995" s="55"/>
      <c r="AP2995" s="55"/>
      <c r="AQ2995" s="55"/>
      <c r="AR2995" s="55"/>
      <c r="AS2995" s="55"/>
      <c r="AT2995" s="55"/>
      <c r="AU2995" s="55"/>
      <c r="AV2995" s="55"/>
      <c r="AW2995" s="55"/>
    </row>
    <row r="2996" spans="27:49" x14ac:dyDescent="0.25">
      <c r="AA2996" s="55"/>
      <c r="AB2996" s="55"/>
      <c r="AC2996" s="55"/>
      <c r="AD2996" s="55"/>
      <c r="AE2996" s="55"/>
      <c r="AH2996" s="55"/>
      <c r="AI2996" s="55"/>
      <c r="AJ2996" s="55"/>
      <c r="AK2996" s="55"/>
      <c r="AL2996" s="55"/>
      <c r="AM2996" s="55"/>
      <c r="AN2996" s="55"/>
      <c r="AO2996" s="55"/>
      <c r="AP2996" s="55"/>
      <c r="AQ2996" s="55"/>
      <c r="AR2996" s="55"/>
      <c r="AS2996" s="55"/>
      <c r="AT2996" s="55"/>
      <c r="AU2996" s="55"/>
      <c r="AV2996" s="55"/>
      <c r="AW2996" s="55"/>
    </row>
    <row r="2997" spans="27:49" x14ac:dyDescent="0.25">
      <c r="AA2997" s="55"/>
      <c r="AB2997" s="55"/>
      <c r="AC2997" s="55"/>
      <c r="AD2997" s="55"/>
      <c r="AE2997" s="55"/>
      <c r="AH2997" s="55"/>
      <c r="AI2997" s="55"/>
      <c r="AJ2997" s="55"/>
      <c r="AK2997" s="55"/>
      <c r="AL2997" s="55"/>
      <c r="AM2997" s="55"/>
      <c r="AN2997" s="55"/>
      <c r="AO2997" s="55"/>
      <c r="AP2997" s="55"/>
      <c r="AQ2997" s="55"/>
      <c r="AR2997" s="55"/>
      <c r="AS2997" s="55"/>
      <c r="AT2997" s="55"/>
      <c r="AU2997" s="55"/>
      <c r="AV2997" s="55"/>
      <c r="AW2997" s="55"/>
    </row>
    <row r="2998" spans="27:49" x14ac:dyDescent="0.25">
      <c r="AA2998" s="55"/>
      <c r="AB2998" s="55"/>
      <c r="AC2998" s="55"/>
      <c r="AD2998" s="55"/>
      <c r="AE2998" s="55"/>
      <c r="AH2998" s="55"/>
      <c r="AI2998" s="55"/>
      <c r="AJ2998" s="55"/>
      <c r="AK2998" s="55"/>
      <c r="AL2998" s="55"/>
      <c r="AM2998" s="55"/>
      <c r="AN2998" s="55"/>
      <c r="AO2998" s="55"/>
      <c r="AP2998" s="55"/>
      <c r="AQ2998" s="55"/>
      <c r="AR2998" s="55"/>
      <c r="AS2998" s="55"/>
      <c r="AT2998" s="55"/>
      <c r="AU2998" s="55"/>
      <c r="AV2998" s="55"/>
      <c r="AW2998" s="55"/>
    </row>
    <row r="2999" spans="27:49" x14ac:dyDescent="0.25">
      <c r="AA2999" s="55"/>
      <c r="AB2999" s="55"/>
      <c r="AC2999" s="55"/>
      <c r="AD2999" s="55"/>
      <c r="AE2999" s="55"/>
      <c r="AH2999" s="55"/>
      <c r="AI2999" s="55"/>
      <c r="AJ2999" s="55"/>
      <c r="AK2999" s="55"/>
      <c r="AL2999" s="55"/>
      <c r="AM2999" s="55"/>
      <c r="AN2999" s="55"/>
      <c r="AO2999" s="55"/>
      <c r="AP2999" s="55"/>
      <c r="AQ2999" s="55"/>
      <c r="AR2999" s="55"/>
      <c r="AS2999" s="55"/>
      <c r="AT2999" s="55"/>
      <c r="AU2999" s="55"/>
      <c r="AV2999" s="55"/>
      <c r="AW2999" s="55"/>
    </row>
    <row r="3000" spans="27:49" x14ac:dyDescent="0.25">
      <c r="AA3000" s="55"/>
      <c r="AB3000" s="55"/>
      <c r="AC3000" s="55"/>
      <c r="AD3000" s="55"/>
      <c r="AE3000" s="55"/>
      <c r="AH3000" s="55"/>
      <c r="AI3000" s="55"/>
      <c r="AJ3000" s="55"/>
      <c r="AK3000" s="55"/>
      <c r="AL3000" s="55"/>
      <c r="AM3000" s="55"/>
      <c r="AN3000" s="55"/>
      <c r="AO3000" s="55"/>
      <c r="AP3000" s="55"/>
      <c r="AQ3000" s="55"/>
      <c r="AR3000" s="55"/>
      <c r="AS3000" s="55"/>
      <c r="AT3000" s="55"/>
      <c r="AU3000" s="55"/>
      <c r="AV3000" s="55"/>
      <c r="AW3000" s="55"/>
    </row>
    <row r="3001" spans="27:49" x14ac:dyDescent="0.25">
      <c r="AA3001" s="55"/>
      <c r="AB3001" s="55"/>
      <c r="AC3001" s="55"/>
      <c r="AD3001" s="55"/>
      <c r="AE3001" s="55"/>
      <c r="AH3001" s="55"/>
      <c r="AI3001" s="55"/>
      <c r="AJ3001" s="55"/>
      <c r="AK3001" s="55"/>
      <c r="AL3001" s="55"/>
      <c r="AM3001" s="55"/>
      <c r="AN3001" s="55"/>
      <c r="AO3001" s="55"/>
      <c r="AP3001" s="55"/>
      <c r="AQ3001" s="55"/>
      <c r="AR3001" s="55"/>
      <c r="AS3001" s="55"/>
      <c r="AT3001" s="55"/>
      <c r="AU3001" s="55"/>
      <c r="AV3001" s="55"/>
      <c r="AW3001" s="55"/>
    </row>
    <row r="3002" spans="27:49" x14ac:dyDescent="0.25">
      <c r="AA3002" s="55"/>
      <c r="AB3002" s="55"/>
      <c r="AC3002" s="55"/>
      <c r="AD3002" s="55"/>
      <c r="AE3002" s="55"/>
      <c r="AH3002" s="55"/>
      <c r="AI3002" s="55"/>
      <c r="AJ3002" s="55"/>
      <c r="AK3002" s="55"/>
      <c r="AL3002" s="55"/>
      <c r="AM3002" s="55"/>
      <c r="AN3002" s="55"/>
      <c r="AO3002" s="55"/>
      <c r="AP3002" s="55"/>
      <c r="AQ3002" s="55"/>
      <c r="AR3002" s="55"/>
      <c r="AS3002" s="55"/>
      <c r="AT3002" s="55"/>
      <c r="AU3002" s="55"/>
      <c r="AV3002" s="55"/>
      <c r="AW3002" s="55"/>
    </row>
    <row r="3003" spans="27:49" x14ac:dyDescent="0.25">
      <c r="AA3003" s="55"/>
      <c r="AB3003" s="55"/>
      <c r="AC3003" s="55"/>
      <c r="AD3003" s="55"/>
      <c r="AE3003" s="55"/>
      <c r="AH3003" s="55"/>
      <c r="AI3003" s="55"/>
      <c r="AJ3003" s="55"/>
      <c r="AK3003" s="55"/>
      <c r="AL3003" s="55"/>
      <c r="AM3003" s="55"/>
      <c r="AN3003" s="55"/>
      <c r="AO3003" s="55"/>
      <c r="AP3003" s="55"/>
      <c r="AQ3003" s="55"/>
      <c r="AR3003" s="55"/>
      <c r="AS3003" s="55"/>
      <c r="AT3003" s="55"/>
      <c r="AU3003" s="55"/>
      <c r="AV3003" s="55"/>
      <c r="AW3003" s="55"/>
    </row>
    <row r="3004" spans="27:49" x14ac:dyDescent="0.25">
      <c r="AA3004" s="55"/>
      <c r="AB3004" s="55"/>
      <c r="AC3004" s="55"/>
      <c r="AD3004" s="55"/>
      <c r="AE3004" s="55"/>
      <c r="AH3004" s="55"/>
      <c r="AI3004" s="55"/>
      <c r="AJ3004" s="55"/>
      <c r="AK3004" s="55"/>
      <c r="AL3004" s="55"/>
      <c r="AM3004" s="55"/>
      <c r="AN3004" s="55"/>
      <c r="AO3004" s="55"/>
      <c r="AP3004" s="55"/>
      <c r="AQ3004" s="55"/>
      <c r="AR3004" s="55"/>
      <c r="AS3004" s="55"/>
      <c r="AT3004" s="55"/>
      <c r="AU3004" s="55"/>
      <c r="AV3004" s="55"/>
      <c r="AW3004" s="55"/>
    </row>
    <row r="3005" spans="27:49" x14ac:dyDescent="0.25">
      <c r="AA3005" s="55"/>
      <c r="AB3005" s="55"/>
      <c r="AC3005" s="55"/>
      <c r="AD3005" s="55"/>
      <c r="AE3005" s="55"/>
      <c r="AH3005" s="55"/>
      <c r="AI3005" s="55"/>
      <c r="AJ3005" s="55"/>
      <c r="AK3005" s="55"/>
      <c r="AL3005" s="55"/>
      <c r="AM3005" s="55"/>
      <c r="AN3005" s="55"/>
      <c r="AO3005" s="55"/>
      <c r="AP3005" s="55"/>
      <c r="AQ3005" s="55"/>
      <c r="AR3005" s="55"/>
      <c r="AS3005" s="55"/>
      <c r="AT3005" s="55"/>
      <c r="AU3005" s="55"/>
      <c r="AV3005" s="55"/>
      <c r="AW3005" s="55"/>
    </row>
    <row r="3006" spans="27:49" x14ac:dyDescent="0.25">
      <c r="AA3006" s="55"/>
      <c r="AB3006" s="55"/>
      <c r="AC3006" s="55"/>
      <c r="AD3006" s="55"/>
      <c r="AE3006" s="55"/>
      <c r="AH3006" s="55"/>
      <c r="AI3006" s="55"/>
      <c r="AJ3006" s="55"/>
      <c r="AK3006" s="55"/>
      <c r="AL3006" s="55"/>
      <c r="AM3006" s="55"/>
      <c r="AN3006" s="55"/>
      <c r="AO3006" s="55"/>
      <c r="AP3006" s="55"/>
      <c r="AQ3006" s="55"/>
      <c r="AR3006" s="55"/>
      <c r="AS3006" s="55"/>
      <c r="AT3006" s="55"/>
      <c r="AU3006" s="55"/>
      <c r="AV3006" s="55"/>
      <c r="AW3006" s="55"/>
    </row>
    <row r="3007" spans="27:49" x14ac:dyDescent="0.25">
      <c r="AA3007" s="55"/>
      <c r="AB3007" s="55"/>
      <c r="AC3007" s="55"/>
      <c r="AD3007" s="55"/>
      <c r="AE3007" s="55"/>
      <c r="AH3007" s="55"/>
      <c r="AI3007" s="55"/>
      <c r="AJ3007" s="55"/>
      <c r="AK3007" s="55"/>
      <c r="AL3007" s="55"/>
      <c r="AM3007" s="55"/>
      <c r="AN3007" s="55"/>
      <c r="AO3007" s="55"/>
      <c r="AP3007" s="55"/>
      <c r="AQ3007" s="55"/>
      <c r="AR3007" s="55"/>
      <c r="AS3007" s="55"/>
      <c r="AT3007" s="55"/>
      <c r="AU3007" s="55"/>
      <c r="AV3007" s="55"/>
      <c r="AW3007" s="55"/>
    </row>
    <row r="3008" spans="27:49" x14ac:dyDescent="0.25">
      <c r="AA3008" s="55"/>
      <c r="AB3008" s="55"/>
      <c r="AC3008" s="55"/>
      <c r="AD3008" s="55"/>
      <c r="AE3008" s="55"/>
      <c r="AH3008" s="55"/>
      <c r="AI3008" s="55"/>
      <c r="AJ3008" s="55"/>
      <c r="AK3008" s="55"/>
      <c r="AL3008" s="55"/>
      <c r="AM3008" s="55"/>
      <c r="AN3008" s="55"/>
      <c r="AO3008" s="55"/>
      <c r="AP3008" s="55"/>
      <c r="AQ3008" s="55"/>
      <c r="AR3008" s="55"/>
      <c r="AS3008" s="55"/>
      <c r="AT3008" s="55"/>
      <c r="AU3008" s="55"/>
      <c r="AV3008" s="55"/>
      <c r="AW3008" s="55"/>
    </row>
    <row r="3009" spans="27:49" x14ac:dyDescent="0.25">
      <c r="AA3009" s="55"/>
      <c r="AB3009" s="55"/>
      <c r="AC3009" s="55"/>
      <c r="AD3009" s="55"/>
      <c r="AE3009" s="55"/>
      <c r="AH3009" s="55"/>
      <c r="AI3009" s="55"/>
      <c r="AJ3009" s="55"/>
      <c r="AK3009" s="55"/>
      <c r="AL3009" s="55"/>
      <c r="AM3009" s="55"/>
      <c r="AN3009" s="55"/>
      <c r="AO3009" s="55"/>
      <c r="AP3009" s="55"/>
      <c r="AQ3009" s="55"/>
      <c r="AR3009" s="55"/>
      <c r="AS3009" s="55"/>
      <c r="AT3009" s="55"/>
      <c r="AU3009" s="55"/>
      <c r="AV3009" s="55"/>
      <c r="AW3009" s="55"/>
    </row>
    <row r="3010" spans="27:49" x14ac:dyDescent="0.25">
      <c r="AA3010" s="55"/>
      <c r="AB3010" s="55"/>
      <c r="AC3010" s="55"/>
      <c r="AD3010" s="55"/>
      <c r="AE3010" s="55"/>
      <c r="AH3010" s="55"/>
      <c r="AI3010" s="55"/>
      <c r="AJ3010" s="55"/>
      <c r="AK3010" s="55"/>
      <c r="AL3010" s="55"/>
      <c r="AM3010" s="55"/>
      <c r="AN3010" s="55"/>
      <c r="AO3010" s="55"/>
      <c r="AP3010" s="55"/>
      <c r="AQ3010" s="55"/>
      <c r="AR3010" s="55"/>
      <c r="AS3010" s="55"/>
      <c r="AT3010" s="55"/>
      <c r="AU3010" s="55"/>
      <c r="AV3010" s="55"/>
      <c r="AW3010" s="55"/>
    </row>
    <row r="3011" spans="27:49" x14ac:dyDescent="0.25">
      <c r="AA3011" s="55"/>
      <c r="AB3011" s="55"/>
      <c r="AC3011" s="55"/>
      <c r="AD3011" s="55"/>
      <c r="AE3011" s="55"/>
      <c r="AH3011" s="55"/>
      <c r="AI3011" s="55"/>
      <c r="AJ3011" s="55"/>
      <c r="AK3011" s="55"/>
      <c r="AL3011" s="55"/>
      <c r="AM3011" s="55"/>
      <c r="AN3011" s="55"/>
      <c r="AO3011" s="55"/>
      <c r="AP3011" s="55"/>
      <c r="AQ3011" s="55"/>
      <c r="AR3011" s="55"/>
      <c r="AS3011" s="55"/>
      <c r="AT3011" s="55"/>
      <c r="AU3011" s="55"/>
      <c r="AV3011" s="55"/>
      <c r="AW3011" s="55"/>
    </row>
    <row r="3012" spans="27:49" x14ac:dyDescent="0.25">
      <c r="AA3012" s="55"/>
      <c r="AB3012" s="55"/>
      <c r="AC3012" s="55"/>
      <c r="AD3012" s="55"/>
      <c r="AE3012" s="55"/>
      <c r="AH3012" s="55"/>
      <c r="AI3012" s="55"/>
      <c r="AJ3012" s="55"/>
      <c r="AK3012" s="55"/>
      <c r="AL3012" s="55"/>
      <c r="AM3012" s="55"/>
      <c r="AN3012" s="55"/>
      <c r="AO3012" s="55"/>
      <c r="AP3012" s="55"/>
      <c r="AQ3012" s="55"/>
      <c r="AR3012" s="55"/>
      <c r="AS3012" s="55"/>
      <c r="AT3012" s="55"/>
      <c r="AU3012" s="55"/>
      <c r="AV3012" s="55"/>
      <c r="AW3012" s="55"/>
    </row>
    <row r="3013" spans="27:49" x14ac:dyDescent="0.25">
      <c r="AA3013" s="55"/>
      <c r="AB3013" s="55"/>
      <c r="AC3013" s="55"/>
      <c r="AD3013" s="55"/>
      <c r="AE3013" s="55"/>
      <c r="AH3013" s="55"/>
      <c r="AI3013" s="55"/>
      <c r="AJ3013" s="55"/>
      <c r="AK3013" s="55"/>
      <c r="AL3013" s="55"/>
      <c r="AM3013" s="55"/>
      <c r="AN3013" s="55"/>
      <c r="AO3013" s="55"/>
      <c r="AP3013" s="55"/>
      <c r="AQ3013" s="55"/>
      <c r="AR3013" s="55"/>
      <c r="AS3013" s="55"/>
      <c r="AT3013" s="55"/>
      <c r="AU3013" s="55"/>
      <c r="AV3013" s="55"/>
      <c r="AW3013" s="55"/>
    </row>
    <row r="3014" spans="27:49" x14ac:dyDescent="0.25">
      <c r="AA3014" s="55"/>
      <c r="AB3014" s="55"/>
      <c r="AC3014" s="55"/>
      <c r="AD3014" s="55"/>
      <c r="AE3014" s="55"/>
      <c r="AH3014" s="55"/>
      <c r="AI3014" s="55"/>
      <c r="AJ3014" s="55"/>
      <c r="AK3014" s="55"/>
      <c r="AL3014" s="55"/>
      <c r="AM3014" s="55"/>
      <c r="AN3014" s="55"/>
      <c r="AO3014" s="55"/>
      <c r="AP3014" s="55"/>
      <c r="AQ3014" s="55"/>
      <c r="AR3014" s="55"/>
      <c r="AS3014" s="55"/>
      <c r="AT3014" s="55"/>
      <c r="AU3014" s="55"/>
      <c r="AV3014" s="55"/>
      <c r="AW3014" s="55"/>
    </row>
    <row r="3015" spans="27:49" x14ac:dyDescent="0.25">
      <c r="AA3015" s="55"/>
      <c r="AB3015" s="55"/>
      <c r="AC3015" s="55"/>
      <c r="AD3015" s="55"/>
      <c r="AE3015" s="55"/>
      <c r="AH3015" s="55"/>
      <c r="AI3015" s="55"/>
      <c r="AJ3015" s="55"/>
      <c r="AK3015" s="55"/>
      <c r="AL3015" s="55"/>
      <c r="AM3015" s="55"/>
      <c r="AN3015" s="55"/>
      <c r="AO3015" s="55"/>
      <c r="AP3015" s="55"/>
      <c r="AQ3015" s="55"/>
      <c r="AR3015" s="55"/>
      <c r="AS3015" s="55"/>
      <c r="AT3015" s="55"/>
      <c r="AU3015" s="55"/>
      <c r="AV3015" s="55"/>
      <c r="AW3015" s="55"/>
    </row>
    <row r="3016" spans="27:49" x14ac:dyDescent="0.25">
      <c r="AA3016" s="55"/>
      <c r="AB3016" s="55"/>
      <c r="AC3016" s="55"/>
      <c r="AD3016" s="55"/>
      <c r="AE3016" s="55"/>
      <c r="AH3016" s="55"/>
      <c r="AI3016" s="55"/>
      <c r="AJ3016" s="55"/>
      <c r="AK3016" s="55"/>
      <c r="AL3016" s="55"/>
      <c r="AM3016" s="55"/>
      <c r="AN3016" s="55"/>
      <c r="AO3016" s="55"/>
      <c r="AP3016" s="55"/>
      <c r="AQ3016" s="55"/>
      <c r="AR3016" s="55"/>
      <c r="AS3016" s="55"/>
      <c r="AT3016" s="55"/>
      <c r="AU3016" s="55"/>
      <c r="AV3016" s="55"/>
      <c r="AW3016" s="55"/>
    </row>
    <row r="3017" spans="27:49" x14ac:dyDescent="0.25">
      <c r="AA3017" s="55"/>
      <c r="AB3017" s="55"/>
      <c r="AC3017" s="55"/>
      <c r="AD3017" s="55"/>
      <c r="AE3017" s="55"/>
      <c r="AH3017" s="55"/>
      <c r="AI3017" s="55"/>
      <c r="AJ3017" s="55"/>
      <c r="AK3017" s="55"/>
      <c r="AL3017" s="55"/>
      <c r="AM3017" s="55"/>
      <c r="AN3017" s="55"/>
      <c r="AO3017" s="55"/>
      <c r="AP3017" s="55"/>
      <c r="AQ3017" s="55"/>
      <c r="AR3017" s="55"/>
      <c r="AS3017" s="55"/>
      <c r="AT3017" s="55"/>
      <c r="AU3017" s="55"/>
      <c r="AV3017" s="55"/>
      <c r="AW3017" s="55"/>
    </row>
    <row r="3018" spans="27:49" x14ac:dyDescent="0.25">
      <c r="AA3018" s="55"/>
      <c r="AB3018" s="55"/>
      <c r="AC3018" s="55"/>
      <c r="AD3018" s="55"/>
      <c r="AE3018" s="55"/>
      <c r="AH3018" s="55"/>
      <c r="AI3018" s="55"/>
      <c r="AJ3018" s="55"/>
      <c r="AK3018" s="55"/>
      <c r="AL3018" s="55"/>
      <c r="AM3018" s="55"/>
      <c r="AN3018" s="55"/>
      <c r="AO3018" s="55"/>
      <c r="AP3018" s="55"/>
      <c r="AQ3018" s="55"/>
      <c r="AR3018" s="55"/>
      <c r="AS3018" s="55"/>
      <c r="AT3018" s="55"/>
      <c r="AU3018" s="55"/>
      <c r="AV3018" s="55"/>
      <c r="AW3018" s="55"/>
    </row>
    <row r="3019" spans="27:49" x14ac:dyDescent="0.25">
      <c r="AA3019" s="55"/>
      <c r="AB3019" s="55"/>
      <c r="AC3019" s="55"/>
      <c r="AD3019" s="55"/>
      <c r="AE3019" s="55"/>
      <c r="AH3019" s="55"/>
      <c r="AI3019" s="55"/>
      <c r="AJ3019" s="55"/>
      <c r="AK3019" s="55"/>
      <c r="AL3019" s="55"/>
      <c r="AM3019" s="55"/>
      <c r="AN3019" s="55"/>
      <c r="AO3019" s="55"/>
      <c r="AP3019" s="55"/>
      <c r="AQ3019" s="55"/>
      <c r="AR3019" s="55"/>
      <c r="AS3019" s="55"/>
      <c r="AT3019" s="55"/>
      <c r="AU3019" s="55"/>
      <c r="AV3019" s="55"/>
      <c r="AW3019" s="55"/>
    </row>
    <row r="3020" spans="27:49" x14ac:dyDescent="0.25">
      <c r="AA3020" s="55"/>
      <c r="AB3020" s="55"/>
      <c r="AC3020" s="55"/>
      <c r="AD3020" s="55"/>
      <c r="AE3020" s="55"/>
      <c r="AH3020" s="55"/>
      <c r="AI3020" s="55"/>
      <c r="AJ3020" s="55"/>
      <c r="AK3020" s="55"/>
      <c r="AL3020" s="55"/>
      <c r="AM3020" s="55"/>
      <c r="AN3020" s="55"/>
      <c r="AO3020" s="55"/>
      <c r="AP3020" s="55"/>
      <c r="AQ3020" s="55"/>
      <c r="AR3020" s="55"/>
      <c r="AS3020" s="55"/>
      <c r="AT3020" s="55"/>
      <c r="AU3020" s="55"/>
      <c r="AV3020" s="55"/>
      <c r="AW3020" s="55"/>
    </row>
    <row r="3021" spans="27:49" x14ac:dyDescent="0.25">
      <c r="AA3021" s="55"/>
      <c r="AB3021" s="55"/>
      <c r="AC3021" s="55"/>
      <c r="AD3021" s="55"/>
      <c r="AE3021" s="55"/>
      <c r="AH3021" s="55"/>
      <c r="AI3021" s="55"/>
      <c r="AJ3021" s="55"/>
      <c r="AK3021" s="55"/>
      <c r="AL3021" s="55"/>
      <c r="AM3021" s="55"/>
      <c r="AN3021" s="55"/>
      <c r="AO3021" s="55"/>
      <c r="AP3021" s="55"/>
      <c r="AQ3021" s="55"/>
      <c r="AR3021" s="55"/>
      <c r="AS3021" s="55"/>
      <c r="AT3021" s="55"/>
      <c r="AU3021" s="55"/>
      <c r="AV3021" s="55"/>
      <c r="AW3021" s="55"/>
    </row>
    <row r="3022" spans="27:49" x14ac:dyDescent="0.25">
      <c r="AA3022" s="55"/>
      <c r="AB3022" s="55"/>
      <c r="AC3022" s="55"/>
      <c r="AD3022" s="55"/>
      <c r="AE3022" s="55"/>
      <c r="AH3022" s="55"/>
      <c r="AI3022" s="55"/>
      <c r="AJ3022" s="55"/>
      <c r="AK3022" s="55"/>
      <c r="AL3022" s="55"/>
      <c r="AM3022" s="55"/>
      <c r="AN3022" s="55"/>
      <c r="AO3022" s="55"/>
      <c r="AP3022" s="55"/>
      <c r="AQ3022" s="55"/>
      <c r="AR3022" s="55"/>
      <c r="AS3022" s="55"/>
      <c r="AT3022" s="55"/>
      <c r="AU3022" s="55"/>
      <c r="AV3022" s="55"/>
      <c r="AW3022" s="55"/>
    </row>
    <row r="3023" spans="27:49" x14ac:dyDescent="0.25">
      <c r="AA3023" s="55"/>
      <c r="AB3023" s="55"/>
      <c r="AC3023" s="55"/>
      <c r="AD3023" s="55"/>
      <c r="AE3023" s="55"/>
      <c r="AH3023" s="55"/>
      <c r="AI3023" s="55"/>
      <c r="AJ3023" s="55"/>
      <c r="AK3023" s="55"/>
      <c r="AL3023" s="55"/>
      <c r="AM3023" s="55"/>
      <c r="AN3023" s="55"/>
      <c r="AO3023" s="55"/>
      <c r="AP3023" s="55"/>
      <c r="AQ3023" s="55"/>
      <c r="AR3023" s="55"/>
      <c r="AS3023" s="55"/>
      <c r="AT3023" s="55"/>
      <c r="AU3023" s="55"/>
      <c r="AV3023" s="55"/>
      <c r="AW3023" s="55"/>
    </row>
    <row r="3024" spans="27:49" x14ac:dyDescent="0.25">
      <c r="AA3024" s="55"/>
      <c r="AB3024" s="55"/>
      <c r="AC3024" s="55"/>
      <c r="AD3024" s="55"/>
      <c r="AE3024" s="55"/>
      <c r="AH3024" s="55"/>
      <c r="AI3024" s="55"/>
      <c r="AJ3024" s="55"/>
      <c r="AK3024" s="55"/>
      <c r="AL3024" s="55"/>
      <c r="AM3024" s="55"/>
      <c r="AN3024" s="55"/>
      <c r="AO3024" s="55"/>
      <c r="AP3024" s="55"/>
      <c r="AQ3024" s="55"/>
      <c r="AR3024" s="55"/>
      <c r="AS3024" s="55"/>
      <c r="AT3024" s="55"/>
      <c r="AU3024" s="55"/>
      <c r="AV3024" s="55"/>
      <c r="AW3024" s="55"/>
    </row>
    <row r="3025" spans="27:49" x14ac:dyDescent="0.25">
      <c r="AA3025" s="55"/>
      <c r="AB3025" s="55"/>
      <c r="AC3025" s="55"/>
      <c r="AD3025" s="55"/>
      <c r="AE3025" s="55"/>
      <c r="AH3025" s="55"/>
      <c r="AI3025" s="55"/>
      <c r="AJ3025" s="55"/>
      <c r="AK3025" s="55"/>
      <c r="AL3025" s="55"/>
      <c r="AM3025" s="55"/>
      <c r="AN3025" s="55"/>
      <c r="AO3025" s="55"/>
      <c r="AP3025" s="55"/>
      <c r="AQ3025" s="55"/>
      <c r="AR3025" s="55"/>
      <c r="AS3025" s="55"/>
      <c r="AT3025" s="55"/>
      <c r="AU3025" s="55"/>
      <c r="AV3025" s="55"/>
      <c r="AW3025" s="55"/>
    </row>
    <row r="3026" spans="27:49" x14ac:dyDescent="0.25">
      <c r="AA3026" s="55"/>
      <c r="AB3026" s="55"/>
      <c r="AC3026" s="55"/>
      <c r="AD3026" s="55"/>
      <c r="AE3026" s="55"/>
      <c r="AH3026" s="55"/>
      <c r="AI3026" s="55"/>
      <c r="AJ3026" s="55"/>
      <c r="AK3026" s="55"/>
      <c r="AL3026" s="55"/>
      <c r="AM3026" s="55"/>
      <c r="AN3026" s="55"/>
      <c r="AO3026" s="55"/>
      <c r="AP3026" s="55"/>
      <c r="AQ3026" s="55"/>
      <c r="AR3026" s="55"/>
      <c r="AS3026" s="55"/>
      <c r="AT3026" s="55"/>
      <c r="AU3026" s="55"/>
      <c r="AV3026" s="55"/>
      <c r="AW3026" s="55"/>
    </row>
    <row r="3027" spans="27:49" x14ac:dyDescent="0.25">
      <c r="AA3027" s="55"/>
      <c r="AB3027" s="55"/>
      <c r="AC3027" s="55"/>
      <c r="AD3027" s="55"/>
      <c r="AE3027" s="55"/>
      <c r="AH3027" s="55"/>
      <c r="AI3027" s="55"/>
      <c r="AJ3027" s="55"/>
      <c r="AK3027" s="55"/>
      <c r="AL3027" s="55"/>
      <c r="AM3027" s="55"/>
      <c r="AN3027" s="55"/>
      <c r="AO3027" s="55"/>
      <c r="AP3027" s="55"/>
      <c r="AQ3027" s="55"/>
      <c r="AR3027" s="55"/>
      <c r="AS3027" s="55"/>
      <c r="AT3027" s="55"/>
      <c r="AU3027" s="55"/>
      <c r="AV3027" s="55"/>
      <c r="AW3027" s="55"/>
    </row>
    <row r="3028" spans="27:49" x14ac:dyDescent="0.25">
      <c r="AA3028" s="55"/>
      <c r="AB3028" s="55"/>
      <c r="AC3028" s="55"/>
      <c r="AD3028" s="55"/>
      <c r="AE3028" s="55"/>
      <c r="AH3028" s="55"/>
      <c r="AI3028" s="55"/>
      <c r="AJ3028" s="55"/>
      <c r="AK3028" s="55"/>
      <c r="AL3028" s="55"/>
      <c r="AM3028" s="55"/>
      <c r="AN3028" s="55"/>
      <c r="AO3028" s="55"/>
      <c r="AP3028" s="55"/>
      <c r="AQ3028" s="55"/>
      <c r="AR3028" s="55"/>
      <c r="AS3028" s="55"/>
      <c r="AT3028" s="55"/>
      <c r="AU3028" s="55"/>
      <c r="AV3028" s="55"/>
      <c r="AW3028" s="55"/>
    </row>
    <row r="3029" spans="27:49" x14ac:dyDescent="0.25">
      <c r="AA3029" s="55"/>
      <c r="AB3029" s="55"/>
      <c r="AC3029" s="55"/>
      <c r="AD3029" s="55"/>
      <c r="AE3029" s="55"/>
      <c r="AH3029" s="55"/>
      <c r="AI3029" s="55"/>
      <c r="AJ3029" s="55"/>
      <c r="AK3029" s="55"/>
      <c r="AL3029" s="55"/>
      <c r="AM3029" s="55"/>
      <c r="AN3029" s="55"/>
      <c r="AO3029" s="55"/>
      <c r="AP3029" s="55"/>
      <c r="AQ3029" s="55"/>
      <c r="AR3029" s="55"/>
      <c r="AS3029" s="55"/>
      <c r="AT3029" s="55"/>
      <c r="AU3029" s="55"/>
      <c r="AV3029" s="55"/>
      <c r="AW3029" s="55"/>
    </row>
    <row r="3030" spans="27:49" x14ac:dyDescent="0.25">
      <c r="AA3030" s="55"/>
      <c r="AB3030" s="55"/>
      <c r="AC3030" s="55"/>
      <c r="AD3030" s="55"/>
      <c r="AE3030" s="55"/>
      <c r="AH3030" s="55"/>
      <c r="AI3030" s="55"/>
      <c r="AJ3030" s="55"/>
      <c r="AK3030" s="55"/>
      <c r="AL3030" s="55"/>
      <c r="AM3030" s="55"/>
      <c r="AN3030" s="55"/>
      <c r="AO3030" s="55"/>
      <c r="AP3030" s="55"/>
      <c r="AQ3030" s="55"/>
      <c r="AR3030" s="55"/>
      <c r="AS3030" s="55"/>
      <c r="AT3030" s="55"/>
      <c r="AU3030" s="55"/>
      <c r="AV3030" s="55"/>
      <c r="AW3030" s="55"/>
    </row>
    <row r="3031" spans="27:49" x14ac:dyDescent="0.25">
      <c r="AA3031" s="55"/>
      <c r="AB3031" s="55"/>
      <c r="AC3031" s="55"/>
      <c r="AD3031" s="55"/>
      <c r="AE3031" s="55"/>
      <c r="AH3031" s="55"/>
      <c r="AI3031" s="55"/>
      <c r="AJ3031" s="55"/>
      <c r="AK3031" s="55"/>
      <c r="AL3031" s="55"/>
      <c r="AM3031" s="55"/>
      <c r="AN3031" s="55"/>
      <c r="AO3031" s="55"/>
      <c r="AP3031" s="55"/>
      <c r="AQ3031" s="55"/>
      <c r="AR3031" s="55"/>
      <c r="AS3031" s="55"/>
      <c r="AT3031" s="55"/>
      <c r="AU3031" s="55"/>
      <c r="AV3031" s="55"/>
      <c r="AW3031" s="55"/>
    </row>
    <row r="3032" spans="27:49" x14ac:dyDescent="0.25">
      <c r="AA3032" s="55"/>
      <c r="AB3032" s="55"/>
      <c r="AC3032" s="55"/>
      <c r="AD3032" s="55"/>
      <c r="AE3032" s="55"/>
      <c r="AH3032" s="55"/>
      <c r="AI3032" s="55"/>
      <c r="AJ3032" s="55"/>
      <c r="AK3032" s="55"/>
      <c r="AL3032" s="55"/>
      <c r="AM3032" s="55"/>
      <c r="AN3032" s="55"/>
      <c r="AO3032" s="55"/>
      <c r="AP3032" s="55"/>
      <c r="AQ3032" s="55"/>
      <c r="AR3032" s="55"/>
      <c r="AS3032" s="55"/>
      <c r="AT3032" s="55"/>
      <c r="AU3032" s="55"/>
      <c r="AV3032" s="55"/>
      <c r="AW3032" s="55"/>
    </row>
    <row r="3033" spans="27:49" x14ac:dyDescent="0.25">
      <c r="AA3033" s="55"/>
      <c r="AB3033" s="55"/>
      <c r="AC3033" s="55"/>
      <c r="AD3033" s="55"/>
      <c r="AE3033" s="55"/>
      <c r="AH3033" s="55"/>
      <c r="AI3033" s="55"/>
      <c r="AJ3033" s="55"/>
      <c r="AK3033" s="55"/>
      <c r="AL3033" s="55"/>
      <c r="AM3033" s="55"/>
      <c r="AN3033" s="55"/>
      <c r="AO3033" s="55"/>
      <c r="AP3033" s="55"/>
      <c r="AQ3033" s="55"/>
      <c r="AR3033" s="55"/>
      <c r="AS3033" s="55"/>
      <c r="AT3033" s="55"/>
      <c r="AU3033" s="55"/>
      <c r="AV3033" s="55"/>
      <c r="AW3033" s="55"/>
    </row>
    <row r="3034" spans="27:49" x14ac:dyDescent="0.25">
      <c r="AA3034" s="55"/>
      <c r="AB3034" s="55"/>
      <c r="AC3034" s="55"/>
      <c r="AD3034" s="55"/>
      <c r="AE3034" s="55"/>
      <c r="AH3034" s="55"/>
      <c r="AI3034" s="55"/>
      <c r="AJ3034" s="55"/>
      <c r="AK3034" s="55"/>
      <c r="AL3034" s="55"/>
      <c r="AM3034" s="55"/>
      <c r="AN3034" s="55"/>
      <c r="AO3034" s="55"/>
      <c r="AP3034" s="55"/>
      <c r="AQ3034" s="55"/>
      <c r="AR3034" s="55"/>
      <c r="AS3034" s="55"/>
      <c r="AT3034" s="55"/>
      <c r="AU3034" s="55"/>
      <c r="AV3034" s="55"/>
      <c r="AW3034" s="55"/>
    </row>
    <row r="3035" spans="27:49" x14ac:dyDescent="0.25">
      <c r="AA3035" s="55"/>
      <c r="AB3035" s="55"/>
      <c r="AC3035" s="55"/>
      <c r="AD3035" s="55"/>
      <c r="AE3035" s="55"/>
      <c r="AH3035" s="55"/>
      <c r="AI3035" s="55"/>
      <c r="AJ3035" s="55"/>
      <c r="AK3035" s="55"/>
      <c r="AL3035" s="55"/>
      <c r="AM3035" s="55"/>
      <c r="AN3035" s="55"/>
      <c r="AO3035" s="55"/>
      <c r="AP3035" s="55"/>
      <c r="AQ3035" s="55"/>
      <c r="AR3035" s="55"/>
      <c r="AS3035" s="55"/>
      <c r="AT3035" s="55"/>
      <c r="AU3035" s="55"/>
      <c r="AV3035" s="55"/>
      <c r="AW3035" s="55"/>
    </row>
    <row r="3036" spans="27:49" x14ac:dyDescent="0.25">
      <c r="AA3036" s="55"/>
      <c r="AB3036" s="55"/>
      <c r="AC3036" s="55"/>
      <c r="AD3036" s="55"/>
      <c r="AE3036" s="55"/>
      <c r="AH3036" s="55"/>
      <c r="AI3036" s="55"/>
      <c r="AJ3036" s="55"/>
      <c r="AK3036" s="55"/>
      <c r="AL3036" s="55"/>
      <c r="AM3036" s="55"/>
      <c r="AN3036" s="55"/>
      <c r="AO3036" s="55"/>
      <c r="AP3036" s="55"/>
      <c r="AQ3036" s="55"/>
      <c r="AR3036" s="55"/>
      <c r="AS3036" s="55"/>
      <c r="AT3036" s="55"/>
      <c r="AU3036" s="55"/>
      <c r="AV3036" s="55"/>
      <c r="AW3036" s="55"/>
    </row>
    <row r="3037" spans="27:49" x14ac:dyDescent="0.25">
      <c r="AA3037" s="55"/>
      <c r="AB3037" s="55"/>
      <c r="AC3037" s="55"/>
      <c r="AD3037" s="55"/>
      <c r="AE3037" s="55"/>
      <c r="AH3037" s="55"/>
      <c r="AI3037" s="55"/>
      <c r="AJ3037" s="55"/>
      <c r="AK3037" s="55"/>
      <c r="AL3037" s="55"/>
      <c r="AM3037" s="55"/>
      <c r="AN3037" s="55"/>
      <c r="AO3037" s="55"/>
      <c r="AP3037" s="55"/>
      <c r="AQ3037" s="55"/>
      <c r="AR3037" s="55"/>
      <c r="AS3037" s="55"/>
      <c r="AT3037" s="55"/>
      <c r="AU3037" s="55"/>
      <c r="AV3037" s="55"/>
      <c r="AW3037" s="55"/>
    </row>
    <row r="3038" spans="27:49" x14ac:dyDescent="0.25">
      <c r="AA3038" s="55"/>
      <c r="AB3038" s="55"/>
      <c r="AC3038" s="55"/>
      <c r="AD3038" s="55"/>
      <c r="AE3038" s="55"/>
      <c r="AH3038" s="55"/>
      <c r="AI3038" s="55"/>
      <c r="AJ3038" s="55"/>
      <c r="AK3038" s="55"/>
      <c r="AL3038" s="55"/>
      <c r="AM3038" s="55"/>
      <c r="AN3038" s="55"/>
      <c r="AO3038" s="55"/>
      <c r="AP3038" s="55"/>
      <c r="AQ3038" s="55"/>
      <c r="AR3038" s="55"/>
      <c r="AS3038" s="55"/>
      <c r="AT3038" s="55"/>
      <c r="AU3038" s="55"/>
      <c r="AV3038" s="55"/>
      <c r="AW3038" s="55"/>
    </row>
    <row r="3039" spans="27:49" x14ac:dyDescent="0.25">
      <c r="AA3039" s="55"/>
      <c r="AB3039" s="55"/>
      <c r="AC3039" s="55"/>
      <c r="AD3039" s="55"/>
      <c r="AE3039" s="55"/>
      <c r="AH3039" s="55"/>
      <c r="AI3039" s="55"/>
      <c r="AJ3039" s="55"/>
      <c r="AK3039" s="55"/>
      <c r="AL3039" s="55"/>
      <c r="AM3039" s="55"/>
      <c r="AN3039" s="55"/>
      <c r="AO3039" s="55"/>
      <c r="AP3039" s="55"/>
      <c r="AQ3039" s="55"/>
      <c r="AR3039" s="55"/>
      <c r="AS3039" s="55"/>
      <c r="AT3039" s="55"/>
      <c r="AU3039" s="55"/>
      <c r="AV3039" s="55"/>
      <c r="AW3039" s="55"/>
    </row>
    <row r="3040" spans="27:49" x14ac:dyDescent="0.25">
      <c r="AA3040" s="55"/>
      <c r="AB3040" s="55"/>
      <c r="AC3040" s="55"/>
      <c r="AD3040" s="55"/>
      <c r="AE3040" s="55"/>
      <c r="AH3040" s="55"/>
      <c r="AI3040" s="55"/>
      <c r="AJ3040" s="55"/>
      <c r="AK3040" s="55"/>
      <c r="AL3040" s="55"/>
      <c r="AM3040" s="55"/>
      <c r="AN3040" s="55"/>
      <c r="AO3040" s="55"/>
      <c r="AP3040" s="55"/>
      <c r="AQ3040" s="55"/>
      <c r="AR3040" s="55"/>
      <c r="AS3040" s="55"/>
      <c r="AT3040" s="55"/>
      <c r="AU3040" s="55"/>
      <c r="AV3040" s="55"/>
      <c r="AW3040" s="55"/>
    </row>
    <row r="3041" spans="27:49" x14ac:dyDescent="0.25">
      <c r="AA3041" s="55"/>
      <c r="AB3041" s="55"/>
      <c r="AC3041" s="55"/>
      <c r="AD3041" s="55"/>
      <c r="AE3041" s="55"/>
      <c r="AH3041" s="55"/>
      <c r="AI3041" s="55"/>
      <c r="AJ3041" s="55"/>
      <c r="AK3041" s="55"/>
      <c r="AL3041" s="55"/>
      <c r="AM3041" s="55"/>
      <c r="AN3041" s="55"/>
      <c r="AO3041" s="55"/>
      <c r="AP3041" s="55"/>
      <c r="AQ3041" s="55"/>
      <c r="AR3041" s="55"/>
      <c r="AS3041" s="55"/>
      <c r="AT3041" s="55"/>
      <c r="AU3041" s="55"/>
      <c r="AV3041" s="55"/>
      <c r="AW3041" s="55"/>
    </row>
    <row r="3042" spans="27:49" x14ac:dyDescent="0.25">
      <c r="AA3042" s="55"/>
      <c r="AB3042" s="55"/>
      <c r="AC3042" s="55"/>
      <c r="AD3042" s="55"/>
      <c r="AE3042" s="55"/>
      <c r="AH3042" s="55"/>
      <c r="AI3042" s="55"/>
      <c r="AJ3042" s="55"/>
      <c r="AK3042" s="55"/>
      <c r="AL3042" s="55"/>
      <c r="AM3042" s="55"/>
      <c r="AN3042" s="55"/>
      <c r="AO3042" s="55"/>
      <c r="AP3042" s="55"/>
      <c r="AQ3042" s="55"/>
      <c r="AR3042" s="55"/>
      <c r="AS3042" s="55"/>
      <c r="AT3042" s="55"/>
      <c r="AU3042" s="55"/>
      <c r="AV3042" s="55"/>
      <c r="AW3042" s="55"/>
    </row>
    <row r="3043" spans="27:49" x14ac:dyDescent="0.25">
      <c r="AA3043" s="55"/>
      <c r="AB3043" s="55"/>
      <c r="AC3043" s="55"/>
      <c r="AD3043" s="55"/>
      <c r="AE3043" s="55"/>
      <c r="AH3043" s="55"/>
      <c r="AI3043" s="55"/>
      <c r="AJ3043" s="55"/>
      <c r="AK3043" s="55"/>
      <c r="AL3043" s="55"/>
      <c r="AM3043" s="55"/>
      <c r="AN3043" s="55"/>
      <c r="AO3043" s="55"/>
      <c r="AP3043" s="55"/>
      <c r="AQ3043" s="55"/>
      <c r="AR3043" s="55"/>
      <c r="AS3043" s="55"/>
      <c r="AT3043" s="55"/>
      <c r="AU3043" s="55"/>
      <c r="AV3043" s="55"/>
      <c r="AW3043" s="55"/>
    </row>
    <row r="3044" spans="27:49" x14ac:dyDescent="0.25">
      <c r="AA3044" s="55"/>
      <c r="AB3044" s="55"/>
      <c r="AC3044" s="55"/>
      <c r="AD3044" s="55"/>
      <c r="AE3044" s="55"/>
      <c r="AH3044" s="55"/>
      <c r="AI3044" s="55"/>
      <c r="AJ3044" s="55"/>
      <c r="AK3044" s="55"/>
      <c r="AL3044" s="55"/>
      <c r="AM3044" s="55"/>
      <c r="AN3044" s="55"/>
      <c r="AO3044" s="55"/>
      <c r="AP3044" s="55"/>
      <c r="AQ3044" s="55"/>
      <c r="AR3044" s="55"/>
      <c r="AS3044" s="55"/>
      <c r="AT3044" s="55"/>
      <c r="AU3044" s="55"/>
      <c r="AV3044" s="55"/>
      <c r="AW3044" s="55"/>
    </row>
    <row r="3045" spans="27:49" x14ac:dyDescent="0.25">
      <c r="AA3045" s="55"/>
      <c r="AB3045" s="55"/>
      <c r="AC3045" s="55"/>
      <c r="AD3045" s="55"/>
      <c r="AE3045" s="55"/>
      <c r="AH3045" s="55"/>
      <c r="AI3045" s="55"/>
      <c r="AJ3045" s="55"/>
      <c r="AK3045" s="55"/>
      <c r="AL3045" s="55"/>
      <c r="AM3045" s="55"/>
      <c r="AN3045" s="55"/>
      <c r="AO3045" s="55"/>
      <c r="AP3045" s="55"/>
      <c r="AQ3045" s="55"/>
      <c r="AR3045" s="55"/>
      <c r="AS3045" s="55"/>
      <c r="AT3045" s="55"/>
      <c r="AU3045" s="55"/>
      <c r="AV3045" s="55"/>
      <c r="AW3045" s="55"/>
    </row>
    <row r="3046" spans="27:49" x14ac:dyDescent="0.25">
      <c r="AA3046" s="55"/>
      <c r="AB3046" s="55"/>
      <c r="AC3046" s="55"/>
      <c r="AD3046" s="55"/>
      <c r="AE3046" s="55"/>
      <c r="AH3046" s="55"/>
      <c r="AI3046" s="55"/>
      <c r="AJ3046" s="55"/>
      <c r="AK3046" s="55"/>
      <c r="AL3046" s="55"/>
      <c r="AM3046" s="55"/>
      <c r="AN3046" s="55"/>
      <c r="AO3046" s="55"/>
      <c r="AP3046" s="55"/>
      <c r="AQ3046" s="55"/>
      <c r="AR3046" s="55"/>
      <c r="AS3046" s="55"/>
      <c r="AT3046" s="55"/>
      <c r="AU3046" s="55"/>
      <c r="AV3046" s="55"/>
      <c r="AW3046" s="55"/>
    </row>
    <row r="3047" spans="27:49" x14ac:dyDescent="0.25">
      <c r="AA3047" s="55"/>
      <c r="AB3047" s="55"/>
      <c r="AC3047" s="55"/>
      <c r="AD3047" s="55"/>
      <c r="AE3047" s="55"/>
      <c r="AH3047" s="55"/>
      <c r="AI3047" s="55"/>
      <c r="AJ3047" s="55"/>
      <c r="AK3047" s="55"/>
      <c r="AL3047" s="55"/>
      <c r="AM3047" s="55"/>
      <c r="AN3047" s="55"/>
      <c r="AO3047" s="55"/>
      <c r="AP3047" s="55"/>
      <c r="AQ3047" s="55"/>
      <c r="AR3047" s="55"/>
      <c r="AS3047" s="55"/>
      <c r="AT3047" s="55"/>
      <c r="AU3047" s="55"/>
      <c r="AV3047" s="55"/>
      <c r="AW3047" s="55"/>
    </row>
    <row r="3048" spans="27:49" x14ac:dyDescent="0.25">
      <c r="AA3048" s="55"/>
      <c r="AB3048" s="55"/>
      <c r="AC3048" s="55"/>
      <c r="AD3048" s="55"/>
      <c r="AE3048" s="55"/>
      <c r="AH3048" s="55"/>
      <c r="AI3048" s="55"/>
      <c r="AJ3048" s="55"/>
      <c r="AK3048" s="55"/>
      <c r="AL3048" s="55"/>
      <c r="AM3048" s="55"/>
      <c r="AN3048" s="55"/>
      <c r="AO3048" s="55"/>
      <c r="AP3048" s="55"/>
      <c r="AQ3048" s="55"/>
      <c r="AR3048" s="55"/>
      <c r="AS3048" s="55"/>
      <c r="AT3048" s="55"/>
      <c r="AU3048" s="55"/>
      <c r="AV3048" s="55"/>
      <c r="AW3048" s="55"/>
    </row>
    <row r="3049" spans="27:49" x14ac:dyDescent="0.25">
      <c r="AA3049" s="55"/>
      <c r="AB3049" s="55"/>
      <c r="AC3049" s="55"/>
      <c r="AD3049" s="55"/>
      <c r="AE3049" s="55"/>
      <c r="AH3049" s="55"/>
      <c r="AI3049" s="55"/>
      <c r="AJ3049" s="55"/>
      <c r="AK3049" s="55"/>
      <c r="AL3049" s="55"/>
      <c r="AM3049" s="55"/>
      <c r="AN3049" s="55"/>
      <c r="AO3049" s="55"/>
      <c r="AP3049" s="55"/>
      <c r="AQ3049" s="55"/>
      <c r="AR3049" s="55"/>
      <c r="AS3049" s="55"/>
      <c r="AT3049" s="55"/>
      <c r="AU3049" s="55"/>
      <c r="AV3049" s="55"/>
      <c r="AW3049" s="55"/>
    </row>
    <row r="3050" spans="27:49" x14ac:dyDescent="0.25">
      <c r="AA3050" s="55"/>
      <c r="AB3050" s="55"/>
      <c r="AC3050" s="55"/>
      <c r="AD3050" s="55"/>
      <c r="AE3050" s="55"/>
      <c r="AH3050" s="55"/>
      <c r="AI3050" s="55"/>
      <c r="AJ3050" s="55"/>
      <c r="AK3050" s="55"/>
      <c r="AL3050" s="55"/>
      <c r="AM3050" s="55"/>
      <c r="AN3050" s="55"/>
      <c r="AO3050" s="55"/>
      <c r="AP3050" s="55"/>
      <c r="AQ3050" s="55"/>
      <c r="AR3050" s="55"/>
      <c r="AS3050" s="55"/>
      <c r="AT3050" s="55"/>
      <c r="AU3050" s="55"/>
      <c r="AV3050" s="55"/>
      <c r="AW3050" s="55"/>
    </row>
    <row r="3051" spans="27:49" x14ac:dyDescent="0.25">
      <c r="AA3051" s="55"/>
      <c r="AB3051" s="55"/>
      <c r="AC3051" s="55"/>
      <c r="AD3051" s="55"/>
      <c r="AE3051" s="55"/>
      <c r="AH3051" s="55"/>
      <c r="AI3051" s="55"/>
      <c r="AJ3051" s="55"/>
      <c r="AK3051" s="55"/>
      <c r="AL3051" s="55"/>
      <c r="AM3051" s="55"/>
      <c r="AN3051" s="55"/>
      <c r="AO3051" s="55"/>
      <c r="AP3051" s="55"/>
      <c r="AQ3051" s="55"/>
      <c r="AR3051" s="55"/>
      <c r="AS3051" s="55"/>
      <c r="AT3051" s="55"/>
      <c r="AU3051" s="55"/>
      <c r="AV3051" s="55"/>
      <c r="AW3051" s="55"/>
    </row>
    <row r="3052" spans="27:49" x14ac:dyDescent="0.25">
      <c r="AA3052" s="55"/>
      <c r="AB3052" s="55"/>
      <c r="AC3052" s="55"/>
      <c r="AD3052" s="55"/>
      <c r="AE3052" s="55"/>
      <c r="AH3052" s="55"/>
      <c r="AI3052" s="55"/>
      <c r="AJ3052" s="55"/>
      <c r="AK3052" s="55"/>
      <c r="AL3052" s="55"/>
      <c r="AM3052" s="55"/>
      <c r="AN3052" s="55"/>
      <c r="AO3052" s="55"/>
      <c r="AP3052" s="55"/>
      <c r="AQ3052" s="55"/>
      <c r="AR3052" s="55"/>
      <c r="AS3052" s="55"/>
      <c r="AT3052" s="55"/>
      <c r="AU3052" s="55"/>
      <c r="AV3052" s="55"/>
      <c r="AW3052" s="55"/>
    </row>
    <row r="3053" spans="27:49" x14ac:dyDescent="0.25">
      <c r="AA3053" s="55"/>
      <c r="AB3053" s="55"/>
      <c r="AC3053" s="55"/>
      <c r="AD3053" s="55"/>
      <c r="AE3053" s="55"/>
      <c r="AH3053" s="55"/>
      <c r="AI3053" s="55"/>
      <c r="AJ3053" s="55"/>
      <c r="AK3053" s="55"/>
      <c r="AL3053" s="55"/>
      <c r="AM3053" s="55"/>
      <c r="AN3053" s="55"/>
      <c r="AO3053" s="55"/>
      <c r="AP3053" s="55"/>
      <c r="AQ3053" s="55"/>
      <c r="AR3053" s="55"/>
      <c r="AS3053" s="55"/>
      <c r="AT3053" s="55"/>
      <c r="AU3053" s="55"/>
      <c r="AV3053" s="55"/>
      <c r="AW3053" s="55"/>
    </row>
    <row r="3054" spans="27:49" x14ac:dyDescent="0.25">
      <c r="AA3054" s="55"/>
      <c r="AB3054" s="55"/>
      <c r="AC3054" s="55"/>
      <c r="AD3054" s="55"/>
      <c r="AE3054" s="55"/>
      <c r="AH3054" s="55"/>
      <c r="AI3054" s="55"/>
      <c r="AJ3054" s="55"/>
      <c r="AK3054" s="55"/>
      <c r="AL3054" s="55"/>
      <c r="AM3054" s="55"/>
      <c r="AN3054" s="55"/>
      <c r="AO3054" s="55"/>
      <c r="AP3054" s="55"/>
      <c r="AQ3054" s="55"/>
      <c r="AR3054" s="55"/>
      <c r="AS3054" s="55"/>
      <c r="AT3054" s="55"/>
      <c r="AU3054" s="55"/>
      <c r="AV3054" s="55"/>
      <c r="AW3054" s="55"/>
    </row>
    <row r="3055" spans="27:49" x14ac:dyDescent="0.25">
      <c r="AA3055" s="55"/>
      <c r="AB3055" s="55"/>
      <c r="AC3055" s="55"/>
      <c r="AD3055" s="55"/>
      <c r="AE3055" s="55"/>
      <c r="AH3055" s="55"/>
      <c r="AI3055" s="55"/>
      <c r="AJ3055" s="55"/>
      <c r="AK3055" s="55"/>
      <c r="AL3055" s="55"/>
      <c r="AM3055" s="55"/>
      <c r="AN3055" s="55"/>
      <c r="AO3055" s="55"/>
      <c r="AP3055" s="55"/>
      <c r="AQ3055" s="55"/>
      <c r="AR3055" s="55"/>
      <c r="AS3055" s="55"/>
      <c r="AT3055" s="55"/>
      <c r="AU3055" s="55"/>
      <c r="AV3055" s="55"/>
      <c r="AW3055" s="55"/>
    </row>
    <row r="3056" spans="27:49" x14ac:dyDescent="0.25">
      <c r="AA3056" s="55"/>
      <c r="AB3056" s="55"/>
      <c r="AC3056" s="55"/>
      <c r="AD3056" s="55"/>
      <c r="AE3056" s="55"/>
      <c r="AH3056" s="55"/>
      <c r="AI3056" s="55"/>
      <c r="AJ3056" s="55"/>
      <c r="AK3056" s="55"/>
      <c r="AL3056" s="55"/>
      <c r="AM3056" s="55"/>
      <c r="AN3056" s="55"/>
      <c r="AO3056" s="55"/>
      <c r="AP3056" s="55"/>
      <c r="AQ3056" s="55"/>
      <c r="AR3056" s="55"/>
      <c r="AS3056" s="55"/>
      <c r="AT3056" s="55"/>
      <c r="AU3056" s="55"/>
      <c r="AV3056" s="55"/>
      <c r="AW3056" s="55"/>
    </row>
    <row r="3057" spans="27:49" x14ac:dyDescent="0.25">
      <c r="AA3057" s="55"/>
      <c r="AB3057" s="55"/>
      <c r="AC3057" s="55"/>
      <c r="AD3057" s="55"/>
      <c r="AE3057" s="55"/>
      <c r="AH3057" s="55"/>
      <c r="AI3057" s="55"/>
      <c r="AJ3057" s="55"/>
      <c r="AK3057" s="55"/>
      <c r="AL3057" s="55"/>
      <c r="AM3057" s="55"/>
      <c r="AN3057" s="55"/>
      <c r="AO3057" s="55"/>
      <c r="AP3057" s="55"/>
      <c r="AQ3057" s="55"/>
      <c r="AR3057" s="55"/>
      <c r="AS3057" s="55"/>
      <c r="AT3057" s="55"/>
      <c r="AU3057" s="55"/>
      <c r="AV3057" s="55"/>
      <c r="AW3057" s="55"/>
    </row>
    <row r="3058" spans="27:49" x14ac:dyDescent="0.25">
      <c r="AA3058" s="55"/>
      <c r="AB3058" s="55"/>
      <c r="AC3058" s="55"/>
      <c r="AD3058" s="55"/>
      <c r="AE3058" s="55"/>
      <c r="AH3058" s="55"/>
      <c r="AI3058" s="55"/>
      <c r="AJ3058" s="55"/>
      <c r="AK3058" s="55"/>
      <c r="AL3058" s="55"/>
      <c r="AM3058" s="55"/>
      <c r="AN3058" s="55"/>
      <c r="AO3058" s="55"/>
      <c r="AP3058" s="55"/>
      <c r="AQ3058" s="55"/>
      <c r="AR3058" s="55"/>
      <c r="AS3058" s="55"/>
      <c r="AT3058" s="55"/>
      <c r="AU3058" s="55"/>
      <c r="AV3058" s="55"/>
      <c r="AW3058" s="55"/>
    </row>
    <row r="3059" spans="27:49" x14ac:dyDescent="0.25">
      <c r="AA3059" s="55"/>
      <c r="AB3059" s="55"/>
      <c r="AC3059" s="55"/>
      <c r="AD3059" s="55"/>
      <c r="AE3059" s="55"/>
      <c r="AH3059" s="55"/>
      <c r="AI3059" s="55"/>
      <c r="AJ3059" s="55"/>
      <c r="AK3059" s="55"/>
      <c r="AL3059" s="55"/>
      <c r="AM3059" s="55"/>
      <c r="AN3059" s="55"/>
      <c r="AO3059" s="55"/>
      <c r="AP3059" s="55"/>
      <c r="AQ3059" s="55"/>
      <c r="AR3059" s="55"/>
      <c r="AS3059" s="55"/>
      <c r="AT3059" s="55"/>
      <c r="AU3059" s="55"/>
      <c r="AV3059" s="55"/>
      <c r="AW3059" s="55"/>
    </row>
    <row r="3060" spans="27:49" x14ac:dyDescent="0.25">
      <c r="AA3060" s="55"/>
      <c r="AB3060" s="55"/>
      <c r="AC3060" s="55"/>
      <c r="AD3060" s="55"/>
      <c r="AE3060" s="55"/>
      <c r="AH3060" s="55"/>
      <c r="AI3060" s="55"/>
      <c r="AJ3060" s="55"/>
      <c r="AK3060" s="55"/>
      <c r="AL3060" s="55"/>
      <c r="AM3060" s="55"/>
      <c r="AN3060" s="55"/>
      <c r="AO3060" s="55"/>
      <c r="AP3060" s="55"/>
      <c r="AQ3060" s="55"/>
      <c r="AR3060" s="55"/>
      <c r="AS3060" s="55"/>
      <c r="AT3060" s="55"/>
      <c r="AU3060" s="55"/>
      <c r="AV3060" s="55"/>
      <c r="AW3060" s="55"/>
    </row>
    <row r="3061" spans="27:49" x14ac:dyDescent="0.25">
      <c r="AA3061" s="55"/>
      <c r="AB3061" s="55"/>
      <c r="AC3061" s="55"/>
      <c r="AD3061" s="55"/>
      <c r="AE3061" s="55"/>
      <c r="AH3061" s="55"/>
      <c r="AI3061" s="55"/>
      <c r="AJ3061" s="55"/>
      <c r="AK3061" s="55"/>
      <c r="AL3061" s="55"/>
      <c r="AM3061" s="55"/>
      <c r="AN3061" s="55"/>
      <c r="AO3061" s="55"/>
      <c r="AP3061" s="55"/>
      <c r="AQ3061" s="55"/>
      <c r="AR3061" s="55"/>
      <c r="AS3061" s="55"/>
      <c r="AT3061" s="55"/>
      <c r="AU3061" s="55"/>
      <c r="AV3061" s="55"/>
      <c r="AW3061" s="55"/>
    </row>
    <row r="3062" spans="27:49" x14ac:dyDescent="0.25">
      <c r="AA3062" s="55"/>
      <c r="AB3062" s="55"/>
      <c r="AC3062" s="55"/>
      <c r="AD3062" s="55"/>
      <c r="AE3062" s="55"/>
      <c r="AH3062" s="55"/>
      <c r="AI3062" s="55"/>
      <c r="AJ3062" s="55"/>
      <c r="AK3062" s="55"/>
      <c r="AL3062" s="55"/>
      <c r="AM3062" s="55"/>
      <c r="AN3062" s="55"/>
      <c r="AO3062" s="55"/>
      <c r="AP3062" s="55"/>
      <c r="AQ3062" s="55"/>
      <c r="AR3062" s="55"/>
      <c r="AS3062" s="55"/>
      <c r="AT3062" s="55"/>
      <c r="AU3062" s="55"/>
      <c r="AV3062" s="55"/>
      <c r="AW3062" s="55"/>
    </row>
    <row r="3063" spans="27:49" x14ac:dyDescent="0.25">
      <c r="AA3063" s="55"/>
      <c r="AB3063" s="55"/>
      <c r="AC3063" s="55"/>
      <c r="AD3063" s="55"/>
      <c r="AE3063" s="55"/>
      <c r="AH3063" s="55"/>
      <c r="AI3063" s="55"/>
      <c r="AJ3063" s="55"/>
      <c r="AK3063" s="55"/>
      <c r="AL3063" s="55"/>
      <c r="AM3063" s="55"/>
      <c r="AN3063" s="55"/>
      <c r="AO3063" s="55"/>
      <c r="AP3063" s="55"/>
      <c r="AQ3063" s="55"/>
      <c r="AR3063" s="55"/>
      <c r="AS3063" s="55"/>
      <c r="AT3063" s="55"/>
      <c r="AU3063" s="55"/>
      <c r="AV3063" s="55"/>
      <c r="AW3063" s="55"/>
    </row>
    <row r="3064" spans="27:49" x14ac:dyDescent="0.25">
      <c r="AA3064" s="55"/>
      <c r="AB3064" s="55"/>
      <c r="AC3064" s="55"/>
      <c r="AD3064" s="55"/>
      <c r="AE3064" s="55"/>
      <c r="AH3064" s="55"/>
      <c r="AI3064" s="55"/>
      <c r="AJ3064" s="55"/>
      <c r="AK3064" s="55"/>
      <c r="AL3064" s="55"/>
      <c r="AM3064" s="55"/>
      <c r="AN3064" s="55"/>
      <c r="AO3064" s="55"/>
      <c r="AP3064" s="55"/>
      <c r="AQ3064" s="55"/>
      <c r="AR3064" s="55"/>
      <c r="AS3064" s="55"/>
      <c r="AT3064" s="55"/>
      <c r="AU3064" s="55"/>
      <c r="AV3064" s="55"/>
      <c r="AW3064" s="55"/>
    </row>
    <row r="3065" spans="27:49" x14ac:dyDescent="0.25">
      <c r="AA3065" s="55"/>
      <c r="AB3065" s="55"/>
      <c r="AC3065" s="55"/>
      <c r="AD3065" s="55"/>
      <c r="AE3065" s="55"/>
      <c r="AH3065" s="55"/>
      <c r="AI3065" s="55"/>
      <c r="AJ3065" s="55"/>
      <c r="AK3065" s="55"/>
      <c r="AL3065" s="55"/>
      <c r="AM3065" s="55"/>
      <c r="AN3065" s="55"/>
      <c r="AO3065" s="55"/>
      <c r="AP3065" s="55"/>
      <c r="AQ3065" s="55"/>
      <c r="AR3065" s="55"/>
      <c r="AS3065" s="55"/>
      <c r="AT3065" s="55"/>
      <c r="AU3065" s="55"/>
      <c r="AV3065" s="55"/>
      <c r="AW3065" s="55"/>
    </row>
    <row r="3066" spans="27:49" x14ac:dyDescent="0.25">
      <c r="AA3066" s="55"/>
      <c r="AB3066" s="55"/>
      <c r="AC3066" s="55"/>
      <c r="AD3066" s="55"/>
      <c r="AE3066" s="55"/>
      <c r="AH3066" s="55"/>
      <c r="AI3066" s="55"/>
      <c r="AJ3066" s="55"/>
      <c r="AK3066" s="55"/>
      <c r="AL3066" s="55"/>
      <c r="AM3066" s="55"/>
      <c r="AN3066" s="55"/>
      <c r="AO3066" s="55"/>
      <c r="AP3066" s="55"/>
      <c r="AQ3066" s="55"/>
      <c r="AR3066" s="55"/>
      <c r="AS3066" s="55"/>
      <c r="AT3066" s="55"/>
      <c r="AU3066" s="55"/>
      <c r="AV3066" s="55"/>
      <c r="AW3066" s="55"/>
    </row>
    <row r="3067" spans="27:49" x14ac:dyDescent="0.25">
      <c r="AA3067" s="55"/>
      <c r="AB3067" s="55"/>
      <c r="AC3067" s="55"/>
      <c r="AD3067" s="55"/>
      <c r="AE3067" s="55"/>
      <c r="AH3067" s="55"/>
      <c r="AI3067" s="55"/>
      <c r="AJ3067" s="55"/>
      <c r="AK3067" s="55"/>
      <c r="AL3067" s="55"/>
      <c r="AM3067" s="55"/>
      <c r="AN3067" s="55"/>
      <c r="AO3067" s="55"/>
      <c r="AP3067" s="55"/>
      <c r="AQ3067" s="55"/>
      <c r="AR3067" s="55"/>
      <c r="AS3067" s="55"/>
      <c r="AT3067" s="55"/>
      <c r="AU3067" s="55"/>
      <c r="AV3067" s="55"/>
      <c r="AW3067" s="55"/>
    </row>
    <row r="3068" spans="27:49" x14ac:dyDescent="0.25">
      <c r="AA3068" s="55"/>
      <c r="AB3068" s="55"/>
      <c r="AC3068" s="55"/>
      <c r="AD3068" s="55"/>
      <c r="AE3068" s="55"/>
      <c r="AH3068" s="55"/>
      <c r="AI3068" s="55"/>
      <c r="AJ3068" s="55"/>
      <c r="AK3068" s="55"/>
      <c r="AL3068" s="55"/>
      <c r="AM3068" s="55"/>
      <c r="AN3068" s="55"/>
      <c r="AO3068" s="55"/>
      <c r="AP3068" s="55"/>
      <c r="AQ3068" s="55"/>
      <c r="AR3068" s="55"/>
      <c r="AS3068" s="55"/>
      <c r="AT3068" s="55"/>
      <c r="AU3068" s="55"/>
      <c r="AV3068" s="55"/>
      <c r="AW3068" s="55"/>
    </row>
    <row r="3069" spans="27:49" x14ac:dyDescent="0.25">
      <c r="AA3069" s="55"/>
      <c r="AB3069" s="55"/>
      <c r="AC3069" s="55"/>
      <c r="AD3069" s="55"/>
      <c r="AE3069" s="55"/>
      <c r="AH3069" s="55"/>
      <c r="AI3069" s="55"/>
      <c r="AJ3069" s="55"/>
      <c r="AK3069" s="55"/>
      <c r="AL3069" s="55"/>
      <c r="AM3069" s="55"/>
      <c r="AN3069" s="55"/>
      <c r="AO3069" s="55"/>
      <c r="AP3069" s="55"/>
      <c r="AQ3069" s="55"/>
      <c r="AR3069" s="55"/>
      <c r="AS3069" s="55"/>
      <c r="AT3069" s="55"/>
      <c r="AU3069" s="55"/>
      <c r="AV3069" s="55"/>
      <c r="AW3069" s="55"/>
    </row>
    <row r="3070" spans="27:49" x14ac:dyDescent="0.25">
      <c r="AA3070" s="55"/>
      <c r="AB3070" s="55"/>
      <c r="AC3070" s="55"/>
      <c r="AD3070" s="55"/>
      <c r="AE3070" s="55"/>
      <c r="AH3070" s="55"/>
      <c r="AI3070" s="55"/>
      <c r="AJ3070" s="55"/>
      <c r="AK3070" s="55"/>
      <c r="AL3070" s="55"/>
      <c r="AM3070" s="55"/>
      <c r="AN3070" s="55"/>
      <c r="AO3070" s="55"/>
      <c r="AP3070" s="55"/>
      <c r="AQ3070" s="55"/>
      <c r="AR3070" s="55"/>
      <c r="AS3070" s="55"/>
      <c r="AT3070" s="55"/>
      <c r="AU3070" s="55"/>
      <c r="AV3070" s="55"/>
      <c r="AW3070" s="55"/>
    </row>
    <row r="3071" spans="27:49" x14ac:dyDescent="0.25">
      <c r="AA3071" s="55"/>
      <c r="AB3071" s="55"/>
      <c r="AC3071" s="55"/>
      <c r="AD3071" s="55"/>
      <c r="AE3071" s="55"/>
      <c r="AH3071" s="55"/>
      <c r="AI3071" s="55"/>
      <c r="AJ3071" s="55"/>
      <c r="AK3071" s="55"/>
      <c r="AL3071" s="55"/>
      <c r="AM3071" s="55"/>
      <c r="AN3071" s="55"/>
      <c r="AO3071" s="55"/>
      <c r="AP3071" s="55"/>
      <c r="AQ3071" s="55"/>
      <c r="AR3071" s="55"/>
      <c r="AS3071" s="55"/>
      <c r="AT3071" s="55"/>
      <c r="AU3071" s="55"/>
      <c r="AV3071" s="55"/>
      <c r="AW3071" s="55"/>
    </row>
    <row r="3072" spans="27:49" x14ac:dyDescent="0.25">
      <c r="AA3072" s="55"/>
      <c r="AB3072" s="55"/>
      <c r="AC3072" s="55"/>
      <c r="AD3072" s="55"/>
      <c r="AE3072" s="55"/>
      <c r="AH3072" s="55"/>
      <c r="AI3072" s="55"/>
      <c r="AJ3072" s="55"/>
      <c r="AK3072" s="55"/>
      <c r="AL3072" s="55"/>
      <c r="AM3072" s="55"/>
      <c r="AN3072" s="55"/>
      <c r="AO3072" s="55"/>
      <c r="AP3072" s="55"/>
      <c r="AQ3072" s="55"/>
      <c r="AR3072" s="55"/>
      <c r="AS3072" s="55"/>
      <c r="AT3072" s="55"/>
      <c r="AU3072" s="55"/>
      <c r="AV3072" s="55"/>
      <c r="AW3072" s="55"/>
    </row>
    <row r="3073" spans="27:49" x14ac:dyDescent="0.25">
      <c r="AA3073" s="55"/>
      <c r="AB3073" s="55"/>
      <c r="AC3073" s="55"/>
      <c r="AD3073" s="55"/>
      <c r="AE3073" s="55"/>
      <c r="AH3073" s="55"/>
      <c r="AI3073" s="55"/>
      <c r="AJ3073" s="55"/>
      <c r="AK3073" s="55"/>
      <c r="AL3073" s="55"/>
      <c r="AM3073" s="55"/>
      <c r="AN3073" s="55"/>
      <c r="AO3073" s="55"/>
      <c r="AP3073" s="55"/>
      <c r="AQ3073" s="55"/>
      <c r="AR3073" s="55"/>
      <c r="AS3073" s="55"/>
      <c r="AT3073" s="55"/>
      <c r="AU3073" s="55"/>
      <c r="AV3073" s="55"/>
      <c r="AW3073" s="55"/>
    </row>
    <row r="3074" spans="27:49" x14ac:dyDescent="0.25">
      <c r="AA3074" s="55"/>
      <c r="AB3074" s="55"/>
      <c r="AC3074" s="55"/>
      <c r="AD3074" s="55"/>
      <c r="AE3074" s="55"/>
      <c r="AH3074" s="55"/>
      <c r="AI3074" s="55"/>
      <c r="AJ3074" s="55"/>
      <c r="AK3074" s="55"/>
      <c r="AL3074" s="55"/>
      <c r="AM3074" s="55"/>
      <c r="AN3074" s="55"/>
      <c r="AO3074" s="55"/>
      <c r="AP3074" s="55"/>
      <c r="AQ3074" s="55"/>
      <c r="AR3074" s="55"/>
      <c r="AS3074" s="55"/>
      <c r="AT3074" s="55"/>
      <c r="AU3074" s="55"/>
      <c r="AV3074" s="55"/>
      <c r="AW3074" s="55"/>
    </row>
    <row r="3075" spans="27:49" x14ac:dyDescent="0.25">
      <c r="AA3075" s="55"/>
      <c r="AB3075" s="55"/>
      <c r="AC3075" s="55"/>
      <c r="AD3075" s="55"/>
      <c r="AE3075" s="55"/>
      <c r="AH3075" s="55"/>
      <c r="AI3075" s="55"/>
      <c r="AJ3075" s="55"/>
      <c r="AK3075" s="55"/>
      <c r="AL3075" s="55"/>
      <c r="AM3075" s="55"/>
      <c r="AN3075" s="55"/>
      <c r="AO3075" s="55"/>
      <c r="AP3075" s="55"/>
      <c r="AQ3075" s="55"/>
      <c r="AR3075" s="55"/>
      <c r="AS3075" s="55"/>
      <c r="AT3075" s="55"/>
      <c r="AU3075" s="55"/>
      <c r="AV3075" s="55"/>
      <c r="AW3075" s="55"/>
    </row>
    <row r="3076" spans="27:49" x14ac:dyDescent="0.25">
      <c r="AA3076" s="55"/>
      <c r="AB3076" s="55"/>
      <c r="AC3076" s="55"/>
      <c r="AD3076" s="55"/>
      <c r="AE3076" s="55"/>
      <c r="AH3076" s="55"/>
      <c r="AI3076" s="55"/>
      <c r="AJ3076" s="55"/>
      <c r="AK3076" s="55"/>
      <c r="AL3076" s="55"/>
      <c r="AM3076" s="55"/>
      <c r="AN3076" s="55"/>
      <c r="AO3076" s="55"/>
      <c r="AP3076" s="55"/>
      <c r="AQ3076" s="55"/>
      <c r="AR3076" s="55"/>
      <c r="AS3076" s="55"/>
      <c r="AT3076" s="55"/>
      <c r="AU3076" s="55"/>
      <c r="AV3076" s="55"/>
      <c r="AW3076" s="55"/>
    </row>
    <row r="3077" spans="27:49" x14ac:dyDescent="0.25">
      <c r="AA3077" s="55"/>
      <c r="AB3077" s="55"/>
      <c r="AC3077" s="55"/>
      <c r="AD3077" s="55"/>
      <c r="AE3077" s="55"/>
      <c r="AH3077" s="55"/>
      <c r="AI3077" s="55"/>
      <c r="AJ3077" s="55"/>
      <c r="AK3077" s="55"/>
      <c r="AL3077" s="55"/>
      <c r="AM3077" s="55"/>
      <c r="AN3077" s="55"/>
      <c r="AO3077" s="55"/>
      <c r="AP3077" s="55"/>
      <c r="AQ3077" s="55"/>
      <c r="AR3077" s="55"/>
      <c r="AS3077" s="55"/>
      <c r="AT3077" s="55"/>
      <c r="AU3077" s="55"/>
      <c r="AV3077" s="55"/>
      <c r="AW3077" s="55"/>
    </row>
    <row r="3078" spans="27:49" x14ac:dyDescent="0.25">
      <c r="AA3078" s="55"/>
      <c r="AB3078" s="55"/>
      <c r="AC3078" s="55"/>
      <c r="AD3078" s="55"/>
      <c r="AE3078" s="55"/>
      <c r="AH3078" s="55"/>
      <c r="AI3078" s="55"/>
      <c r="AJ3078" s="55"/>
      <c r="AK3078" s="55"/>
      <c r="AL3078" s="55"/>
      <c r="AM3078" s="55"/>
      <c r="AN3078" s="55"/>
      <c r="AO3078" s="55"/>
      <c r="AP3078" s="55"/>
      <c r="AQ3078" s="55"/>
      <c r="AR3078" s="55"/>
      <c r="AS3078" s="55"/>
      <c r="AT3078" s="55"/>
      <c r="AU3078" s="55"/>
      <c r="AV3078" s="55"/>
      <c r="AW3078" s="55"/>
    </row>
    <row r="3079" spans="27:49" x14ac:dyDescent="0.25">
      <c r="AA3079" s="55"/>
      <c r="AB3079" s="55"/>
      <c r="AC3079" s="55"/>
      <c r="AD3079" s="55"/>
      <c r="AE3079" s="55"/>
      <c r="AH3079" s="55"/>
      <c r="AI3079" s="55"/>
      <c r="AJ3079" s="55"/>
      <c r="AK3079" s="55"/>
      <c r="AL3079" s="55"/>
      <c r="AM3079" s="55"/>
      <c r="AN3079" s="55"/>
      <c r="AO3079" s="55"/>
      <c r="AP3079" s="55"/>
      <c r="AQ3079" s="55"/>
      <c r="AR3079" s="55"/>
      <c r="AS3079" s="55"/>
      <c r="AT3079" s="55"/>
      <c r="AU3079" s="55"/>
      <c r="AV3079" s="55"/>
      <c r="AW3079" s="55"/>
    </row>
    <row r="3080" spans="27:49" x14ac:dyDescent="0.25">
      <c r="AA3080" s="55"/>
      <c r="AB3080" s="55"/>
      <c r="AC3080" s="55"/>
      <c r="AD3080" s="55"/>
      <c r="AE3080" s="55"/>
      <c r="AH3080" s="55"/>
      <c r="AI3080" s="55"/>
      <c r="AJ3080" s="55"/>
      <c r="AK3080" s="55"/>
      <c r="AL3080" s="55"/>
      <c r="AM3080" s="55"/>
      <c r="AN3080" s="55"/>
      <c r="AO3080" s="55"/>
      <c r="AP3080" s="55"/>
      <c r="AQ3080" s="55"/>
      <c r="AR3080" s="55"/>
      <c r="AS3080" s="55"/>
      <c r="AT3080" s="55"/>
      <c r="AU3080" s="55"/>
      <c r="AV3080" s="55"/>
      <c r="AW3080" s="55"/>
    </row>
    <row r="3081" spans="27:49" x14ac:dyDescent="0.25">
      <c r="AA3081" s="55"/>
      <c r="AB3081" s="55"/>
      <c r="AC3081" s="55"/>
      <c r="AD3081" s="55"/>
      <c r="AE3081" s="55"/>
      <c r="AH3081" s="55"/>
      <c r="AI3081" s="55"/>
      <c r="AJ3081" s="55"/>
      <c r="AK3081" s="55"/>
      <c r="AL3081" s="55"/>
      <c r="AM3081" s="55"/>
      <c r="AN3081" s="55"/>
      <c r="AO3081" s="55"/>
      <c r="AP3081" s="55"/>
      <c r="AQ3081" s="55"/>
      <c r="AR3081" s="55"/>
      <c r="AS3081" s="55"/>
      <c r="AT3081" s="55"/>
      <c r="AU3081" s="55"/>
      <c r="AV3081" s="55"/>
      <c r="AW3081" s="55"/>
    </row>
    <row r="3082" spans="27:49" x14ac:dyDescent="0.25">
      <c r="AA3082" s="55"/>
      <c r="AB3082" s="55"/>
      <c r="AC3082" s="55"/>
      <c r="AD3082" s="55"/>
      <c r="AE3082" s="55"/>
      <c r="AH3082" s="55"/>
      <c r="AI3082" s="55"/>
      <c r="AJ3082" s="55"/>
      <c r="AK3082" s="55"/>
      <c r="AL3082" s="55"/>
      <c r="AM3082" s="55"/>
      <c r="AN3082" s="55"/>
      <c r="AO3082" s="55"/>
      <c r="AP3082" s="55"/>
      <c r="AQ3082" s="55"/>
      <c r="AR3082" s="55"/>
      <c r="AS3082" s="55"/>
      <c r="AT3082" s="55"/>
      <c r="AU3082" s="55"/>
      <c r="AV3082" s="55"/>
      <c r="AW3082" s="55"/>
    </row>
    <row r="3083" spans="27:49" x14ac:dyDescent="0.25">
      <c r="AA3083" s="55"/>
      <c r="AB3083" s="55"/>
      <c r="AC3083" s="55"/>
      <c r="AD3083" s="55"/>
      <c r="AE3083" s="55"/>
      <c r="AH3083" s="55"/>
      <c r="AI3083" s="55"/>
      <c r="AJ3083" s="55"/>
      <c r="AK3083" s="55"/>
      <c r="AL3083" s="55"/>
      <c r="AM3083" s="55"/>
      <c r="AN3083" s="55"/>
      <c r="AO3083" s="55"/>
      <c r="AP3083" s="55"/>
      <c r="AQ3083" s="55"/>
      <c r="AR3083" s="55"/>
      <c r="AS3083" s="55"/>
      <c r="AT3083" s="55"/>
      <c r="AU3083" s="55"/>
      <c r="AV3083" s="55"/>
      <c r="AW3083" s="55"/>
    </row>
    <row r="3084" spans="27:49" x14ac:dyDescent="0.25">
      <c r="AA3084" s="55"/>
      <c r="AB3084" s="55"/>
      <c r="AC3084" s="55"/>
      <c r="AD3084" s="55"/>
      <c r="AE3084" s="55"/>
      <c r="AH3084" s="55"/>
      <c r="AI3084" s="55"/>
      <c r="AJ3084" s="55"/>
      <c r="AK3084" s="55"/>
      <c r="AL3084" s="55"/>
      <c r="AM3084" s="55"/>
      <c r="AN3084" s="55"/>
      <c r="AO3084" s="55"/>
      <c r="AP3084" s="55"/>
      <c r="AQ3084" s="55"/>
      <c r="AR3084" s="55"/>
      <c r="AS3084" s="55"/>
      <c r="AT3084" s="55"/>
      <c r="AU3084" s="55"/>
      <c r="AV3084" s="55"/>
      <c r="AW3084" s="55"/>
    </row>
    <row r="3085" spans="27:49" x14ac:dyDescent="0.25">
      <c r="AA3085" s="55"/>
      <c r="AB3085" s="55"/>
      <c r="AC3085" s="55"/>
      <c r="AD3085" s="55"/>
      <c r="AE3085" s="55"/>
      <c r="AH3085" s="55"/>
      <c r="AI3085" s="55"/>
      <c r="AJ3085" s="55"/>
      <c r="AK3085" s="55"/>
      <c r="AL3085" s="55"/>
      <c r="AM3085" s="55"/>
      <c r="AN3085" s="55"/>
      <c r="AO3085" s="55"/>
      <c r="AP3085" s="55"/>
      <c r="AQ3085" s="55"/>
      <c r="AR3085" s="55"/>
      <c r="AS3085" s="55"/>
      <c r="AT3085" s="55"/>
      <c r="AU3085" s="55"/>
      <c r="AV3085" s="55"/>
      <c r="AW3085" s="55"/>
    </row>
    <row r="3086" spans="27:49" x14ac:dyDescent="0.25">
      <c r="AA3086" s="55"/>
      <c r="AB3086" s="55"/>
      <c r="AC3086" s="55"/>
      <c r="AD3086" s="55"/>
      <c r="AE3086" s="55"/>
      <c r="AH3086" s="55"/>
      <c r="AI3086" s="55"/>
      <c r="AJ3086" s="55"/>
      <c r="AK3086" s="55"/>
      <c r="AL3086" s="55"/>
      <c r="AM3086" s="55"/>
      <c r="AN3086" s="55"/>
      <c r="AO3086" s="55"/>
      <c r="AP3086" s="55"/>
      <c r="AQ3086" s="55"/>
      <c r="AR3086" s="55"/>
      <c r="AS3086" s="55"/>
      <c r="AT3086" s="55"/>
      <c r="AU3086" s="55"/>
      <c r="AV3086" s="55"/>
      <c r="AW3086" s="55"/>
    </row>
    <row r="3087" spans="27:49" x14ac:dyDescent="0.25">
      <c r="AA3087" s="55"/>
      <c r="AB3087" s="55"/>
      <c r="AC3087" s="55"/>
      <c r="AD3087" s="55"/>
      <c r="AE3087" s="55"/>
      <c r="AH3087" s="55"/>
      <c r="AI3087" s="55"/>
      <c r="AJ3087" s="55"/>
      <c r="AK3087" s="55"/>
      <c r="AL3087" s="55"/>
      <c r="AM3087" s="55"/>
      <c r="AN3087" s="55"/>
      <c r="AO3087" s="55"/>
      <c r="AP3087" s="55"/>
      <c r="AQ3087" s="55"/>
      <c r="AR3087" s="55"/>
      <c r="AS3087" s="55"/>
      <c r="AT3087" s="55"/>
      <c r="AU3087" s="55"/>
      <c r="AV3087" s="55"/>
      <c r="AW3087" s="55"/>
    </row>
    <row r="3088" spans="27:49" x14ac:dyDescent="0.25">
      <c r="AA3088" s="55"/>
      <c r="AB3088" s="55"/>
      <c r="AC3088" s="55"/>
      <c r="AD3088" s="55"/>
      <c r="AE3088" s="55"/>
      <c r="AH3088" s="55"/>
      <c r="AI3088" s="55"/>
      <c r="AJ3088" s="55"/>
      <c r="AK3088" s="55"/>
      <c r="AL3088" s="55"/>
      <c r="AM3088" s="55"/>
      <c r="AN3088" s="55"/>
      <c r="AO3088" s="55"/>
      <c r="AP3088" s="55"/>
      <c r="AQ3088" s="55"/>
      <c r="AR3088" s="55"/>
      <c r="AS3088" s="55"/>
      <c r="AT3088" s="55"/>
      <c r="AU3088" s="55"/>
      <c r="AV3088" s="55"/>
      <c r="AW3088" s="55"/>
    </row>
    <row r="3089" spans="27:49" x14ac:dyDescent="0.25">
      <c r="AA3089" s="55"/>
      <c r="AB3089" s="55"/>
      <c r="AC3089" s="55"/>
      <c r="AD3089" s="55"/>
      <c r="AE3089" s="55"/>
      <c r="AH3089" s="55"/>
      <c r="AI3089" s="55"/>
      <c r="AJ3089" s="55"/>
      <c r="AK3089" s="55"/>
      <c r="AL3089" s="55"/>
      <c r="AM3089" s="55"/>
      <c r="AN3089" s="55"/>
      <c r="AO3089" s="55"/>
      <c r="AP3089" s="55"/>
      <c r="AQ3089" s="55"/>
      <c r="AR3089" s="55"/>
      <c r="AS3089" s="55"/>
      <c r="AT3089" s="55"/>
      <c r="AU3089" s="55"/>
      <c r="AV3089" s="55"/>
      <c r="AW3089" s="55"/>
    </row>
    <row r="3090" spans="27:49" x14ac:dyDescent="0.25">
      <c r="AA3090" s="55"/>
      <c r="AB3090" s="55"/>
      <c r="AC3090" s="55"/>
      <c r="AD3090" s="55"/>
      <c r="AE3090" s="55"/>
      <c r="AH3090" s="55"/>
      <c r="AI3090" s="55"/>
      <c r="AJ3090" s="55"/>
      <c r="AK3090" s="55"/>
      <c r="AL3090" s="55"/>
      <c r="AM3090" s="55"/>
      <c r="AN3090" s="55"/>
      <c r="AO3090" s="55"/>
      <c r="AP3090" s="55"/>
      <c r="AQ3090" s="55"/>
      <c r="AR3090" s="55"/>
      <c r="AS3090" s="55"/>
      <c r="AT3090" s="55"/>
      <c r="AU3090" s="55"/>
      <c r="AV3090" s="55"/>
      <c r="AW3090" s="55"/>
    </row>
    <row r="3091" spans="27:49" x14ac:dyDescent="0.25">
      <c r="AA3091" s="55"/>
      <c r="AB3091" s="55"/>
      <c r="AC3091" s="55"/>
      <c r="AD3091" s="55"/>
      <c r="AE3091" s="55"/>
      <c r="AH3091" s="55"/>
      <c r="AI3091" s="55"/>
      <c r="AJ3091" s="55"/>
      <c r="AK3091" s="55"/>
      <c r="AL3091" s="55"/>
      <c r="AM3091" s="55"/>
      <c r="AN3091" s="55"/>
      <c r="AO3091" s="55"/>
      <c r="AP3091" s="55"/>
      <c r="AQ3091" s="55"/>
      <c r="AR3091" s="55"/>
      <c r="AS3091" s="55"/>
      <c r="AT3091" s="55"/>
      <c r="AU3091" s="55"/>
      <c r="AV3091" s="55"/>
      <c r="AW3091" s="55"/>
    </row>
    <row r="3092" spans="27:49" x14ac:dyDescent="0.25">
      <c r="AA3092" s="55"/>
      <c r="AB3092" s="55"/>
      <c r="AC3092" s="55"/>
      <c r="AD3092" s="55"/>
      <c r="AE3092" s="55"/>
      <c r="AH3092" s="55"/>
      <c r="AI3092" s="55"/>
      <c r="AJ3092" s="55"/>
      <c r="AK3092" s="55"/>
      <c r="AL3092" s="55"/>
      <c r="AM3092" s="55"/>
      <c r="AN3092" s="55"/>
      <c r="AO3092" s="55"/>
      <c r="AP3092" s="55"/>
      <c r="AQ3092" s="55"/>
      <c r="AR3092" s="55"/>
      <c r="AS3092" s="55"/>
      <c r="AT3092" s="55"/>
      <c r="AU3092" s="55"/>
      <c r="AV3092" s="55"/>
      <c r="AW3092" s="55"/>
    </row>
    <row r="3093" spans="27:49" x14ac:dyDescent="0.25">
      <c r="AA3093" s="55"/>
      <c r="AB3093" s="55"/>
      <c r="AC3093" s="55"/>
      <c r="AD3093" s="55"/>
      <c r="AE3093" s="55"/>
      <c r="AH3093" s="55"/>
      <c r="AI3093" s="55"/>
      <c r="AJ3093" s="55"/>
      <c r="AK3093" s="55"/>
      <c r="AL3093" s="55"/>
      <c r="AM3093" s="55"/>
      <c r="AN3093" s="55"/>
      <c r="AO3093" s="55"/>
      <c r="AP3093" s="55"/>
      <c r="AQ3093" s="55"/>
      <c r="AR3093" s="55"/>
      <c r="AS3093" s="55"/>
      <c r="AT3093" s="55"/>
      <c r="AU3093" s="55"/>
      <c r="AV3093" s="55"/>
      <c r="AW3093" s="55"/>
    </row>
    <row r="3094" spans="27:49" x14ac:dyDescent="0.25">
      <c r="AA3094" s="55"/>
      <c r="AB3094" s="55"/>
      <c r="AC3094" s="55"/>
      <c r="AD3094" s="55"/>
      <c r="AE3094" s="55"/>
      <c r="AH3094" s="55"/>
      <c r="AI3094" s="55"/>
      <c r="AJ3094" s="55"/>
      <c r="AK3094" s="55"/>
      <c r="AL3094" s="55"/>
      <c r="AM3094" s="55"/>
      <c r="AN3094" s="55"/>
      <c r="AO3094" s="55"/>
      <c r="AP3094" s="55"/>
      <c r="AQ3094" s="55"/>
      <c r="AR3094" s="55"/>
      <c r="AS3094" s="55"/>
      <c r="AT3094" s="55"/>
      <c r="AU3094" s="55"/>
      <c r="AV3094" s="55"/>
      <c r="AW3094" s="55"/>
    </row>
    <row r="3095" spans="27:49" x14ac:dyDescent="0.25">
      <c r="AA3095" s="55"/>
      <c r="AB3095" s="55"/>
      <c r="AC3095" s="55"/>
      <c r="AD3095" s="55"/>
      <c r="AE3095" s="55"/>
      <c r="AH3095" s="55"/>
      <c r="AI3095" s="55"/>
      <c r="AJ3095" s="55"/>
      <c r="AK3095" s="55"/>
      <c r="AL3095" s="55"/>
      <c r="AM3095" s="55"/>
      <c r="AN3095" s="55"/>
      <c r="AO3095" s="55"/>
      <c r="AP3095" s="55"/>
      <c r="AQ3095" s="55"/>
      <c r="AR3095" s="55"/>
      <c r="AS3095" s="55"/>
      <c r="AT3095" s="55"/>
      <c r="AU3095" s="55"/>
      <c r="AV3095" s="55"/>
      <c r="AW3095" s="55"/>
    </row>
    <row r="3096" spans="27:49" x14ac:dyDescent="0.25">
      <c r="AA3096" s="55"/>
      <c r="AB3096" s="55"/>
      <c r="AC3096" s="55"/>
      <c r="AD3096" s="55"/>
      <c r="AE3096" s="55"/>
      <c r="AH3096" s="55"/>
      <c r="AI3096" s="55"/>
      <c r="AJ3096" s="55"/>
      <c r="AK3096" s="55"/>
      <c r="AL3096" s="55"/>
      <c r="AM3096" s="55"/>
      <c r="AN3096" s="55"/>
      <c r="AO3096" s="55"/>
      <c r="AP3096" s="55"/>
      <c r="AQ3096" s="55"/>
      <c r="AR3096" s="55"/>
      <c r="AS3096" s="55"/>
      <c r="AT3096" s="55"/>
      <c r="AU3096" s="55"/>
      <c r="AV3096" s="55"/>
      <c r="AW3096" s="55"/>
    </row>
    <row r="3097" spans="27:49" x14ac:dyDescent="0.25">
      <c r="AA3097" s="55"/>
      <c r="AB3097" s="55"/>
      <c r="AC3097" s="55"/>
      <c r="AD3097" s="55"/>
      <c r="AE3097" s="55"/>
      <c r="AH3097" s="55"/>
      <c r="AI3097" s="55"/>
      <c r="AJ3097" s="55"/>
      <c r="AK3097" s="55"/>
      <c r="AL3097" s="55"/>
      <c r="AM3097" s="55"/>
      <c r="AN3097" s="55"/>
      <c r="AO3097" s="55"/>
      <c r="AP3097" s="55"/>
      <c r="AQ3097" s="55"/>
      <c r="AR3097" s="55"/>
      <c r="AS3097" s="55"/>
      <c r="AT3097" s="55"/>
      <c r="AU3097" s="55"/>
      <c r="AV3097" s="55"/>
      <c r="AW3097" s="55"/>
    </row>
    <row r="3098" spans="27:49" x14ac:dyDescent="0.25">
      <c r="AA3098" s="55"/>
      <c r="AB3098" s="55"/>
      <c r="AC3098" s="55"/>
      <c r="AD3098" s="55"/>
      <c r="AE3098" s="55"/>
      <c r="AH3098" s="55"/>
      <c r="AI3098" s="55"/>
      <c r="AJ3098" s="55"/>
      <c r="AK3098" s="55"/>
      <c r="AL3098" s="55"/>
      <c r="AM3098" s="55"/>
      <c r="AN3098" s="55"/>
      <c r="AO3098" s="55"/>
      <c r="AP3098" s="55"/>
      <c r="AQ3098" s="55"/>
      <c r="AR3098" s="55"/>
      <c r="AS3098" s="55"/>
      <c r="AT3098" s="55"/>
      <c r="AU3098" s="55"/>
      <c r="AV3098" s="55"/>
      <c r="AW3098" s="55"/>
    </row>
    <row r="3099" spans="27:49" x14ac:dyDescent="0.25">
      <c r="AA3099" s="55"/>
      <c r="AB3099" s="55"/>
      <c r="AC3099" s="55"/>
      <c r="AD3099" s="55"/>
      <c r="AE3099" s="55"/>
      <c r="AH3099" s="55"/>
      <c r="AI3099" s="55"/>
      <c r="AJ3099" s="55"/>
      <c r="AK3099" s="55"/>
      <c r="AL3099" s="55"/>
      <c r="AM3099" s="55"/>
      <c r="AN3099" s="55"/>
      <c r="AO3099" s="55"/>
      <c r="AP3099" s="55"/>
      <c r="AQ3099" s="55"/>
      <c r="AR3099" s="55"/>
      <c r="AS3099" s="55"/>
      <c r="AT3099" s="55"/>
      <c r="AU3099" s="55"/>
      <c r="AV3099" s="55"/>
      <c r="AW3099" s="55"/>
    </row>
    <row r="3100" spans="27:49" x14ac:dyDescent="0.25">
      <c r="AA3100" s="55"/>
      <c r="AB3100" s="55"/>
      <c r="AC3100" s="55"/>
      <c r="AD3100" s="55"/>
      <c r="AE3100" s="55"/>
      <c r="AH3100" s="55"/>
      <c r="AI3100" s="55"/>
      <c r="AJ3100" s="55"/>
      <c r="AK3100" s="55"/>
      <c r="AL3100" s="55"/>
      <c r="AM3100" s="55"/>
      <c r="AN3100" s="55"/>
      <c r="AO3100" s="55"/>
      <c r="AP3100" s="55"/>
      <c r="AQ3100" s="55"/>
      <c r="AR3100" s="55"/>
      <c r="AS3100" s="55"/>
      <c r="AT3100" s="55"/>
      <c r="AU3100" s="55"/>
      <c r="AV3100" s="55"/>
      <c r="AW3100" s="55"/>
    </row>
    <row r="3101" spans="27:49" x14ac:dyDescent="0.25">
      <c r="AA3101" s="55"/>
      <c r="AB3101" s="55"/>
      <c r="AC3101" s="55"/>
      <c r="AD3101" s="55"/>
      <c r="AE3101" s="55"/>
      <c r="AH3101" s="55"/>
      <c r="AI3101" s="55"/>
      <c r="AJ3101" s="55"/>
      <c r="AK3101" s="55"/>
      <c r="AL3101" s="55"/>
      <c r="AM3101" s="55"/>
      <c r="AN3101" s="55"/>
      <c r="AO3101" s="55"/>
      <c r="AP3101" s="55"/>
      <c r="AQ3101" s="55"/>
      <c r="AR3101" s="55"/>
      <c r="AS3101" s="55"/>
      <c r="AT3101" s="55"/>
      <c r="AU3101" s="55"/>
      <c r="AV3101" s="55"/>
      <c r="AW3101" s="55"/>
    </row>
    <row r="3102" spans="27:49" x14ac:dyDescent="0.25">
      <c r="AA3102" s="55"/>
      <c r="AB3102" s="55"/>
      <c r="AC3102" s="55"/>
      <c r="AD3102" s="55"/>
      <c r="AE3102" s="55"/>
      <c r="AH3102" s="55"/>
      <c r="AI3102" s="55"/>
      <c r="AJ3102" s="55"/>
      <c r="AK3102" s="55"/>
      <c r="AL3102" s="55"/>
      <c r="AM3102" s="55"/>
      <c r="AN3102" s="55"/>
      <c r="AO3102" s="55"/>
      <c r="AP3102" s="55"/>
      <c r="AQ3102" s="55"/>
      <c r="AR3102" s="55"/>
      <c r="AS3102" s="55"/>
      <c r="AT3102" s="55"/>
      <c r="AU3102" s="55"/>
      <c r="AV3102" s="55"/>
      <c r="AW3102" s="55"/>
    </row>
    <row r="3103" spans="27:49" x14ac:dyDescent="0.25">
      <c r="AA3103" s="55"/>
      <c r="AB3103" s="55"/>
      <c r="AC3103" s="55"/>
      <c r="AD3103" s="55"/>
      <c r="AE3103" s="55"/>
      <c r="AH3103" s="55"/>
      <c r="AI3103" s="55"/>
      <c r="AJ3103" s="55"/>
      <c r="AK3103" s="55"/>
      <c r="AL3103" s="55"/>
      <c r="AM3103" s="55"/>
      <c r="AN3103" s="55"/>
      <c r="AO3103" s="55"/>
      <c r="AP3103" s="55"/>
      <c r="AQ3103" s="55"/>
      <c r="AR3103" s="55"/>
      <c r="AS3103" s="55"/>
      <c r="AT3103" s="55"/>
      <c r="AU3103" s="55"/>
      <c r="AV3103" s="55"/>
      <c r="AW3103" s="55"/>
    </row>
    <row r="3104" spans="27:49" x14ac:dyDescent="0.25">
      <c r="AA3104" s="55"/>
      <c r="AB3104" s="55"/>
      <c r="AC3104" s="55"/>
      <c r="AD3104" s="55"/>
      <c r="AE3104" s="55"/>
      <c r="AH3104" s="55"/>
      <c r="AI3104" s="55"/>
      <c r="AJ3104" s="55"/>
      <c r="AK3104" s="55"/>
      <c r="AL3104" s="55"/>
      <c r="AM3104" s="55"/>
      <c r="AN3104" s="55"/>
      <c r="AO3104" s="55"/>
      <c r="AP3104" s="55"/>
      <c r="AQ3104" s="55"/>
      <c r="AR3104" s="55"/>
      <c r="AS3104" s="55"/>
      <c r="AT3104" s="55"/>
      <c r="AU3104" s="55"/>
      <c r="AV3104" s="55"/>
      <c r="AW3104" s="55"/>
    </row>
    <row r="3105" spans="27:49" x14ac:dyDescent="0.25">
      <c r="AA3105" s="55"/>
      <c r="AB3105" s="55"/>
      <c r="AC3105" s="55"/>
      <c r="AD3105" s="55"/>
      <c r="AE3105" s="55"/>
      <c r="AH3105" s="55"/>
      <c r="AI3105" s="55"/>
      <c r="AJ3105" s="55"/>
      <c r="AK3105" s="55"/>
      <c r="AL3105" s="55"/>
      <c r="AM3105" s="55"/>
      <c r="AN3105" s="55"/>
      <c r="AO3105" s="55"/>
      <c r="AP3105" s="55"/>
      <c r="AQ3105" s="55"/>
      <c r="AR3105" s="55"/>
      <c r="AS3105" s="55"/>
      <c r="AT3105" s="55"/>
      <c r="AU3105" s="55"/>
      <c r="AV3105" s="55"/>
      <c r="AW3105" s="55"/>
    </row>
    <row r="3106" spans="27:49" x14ac:dyDescent="0.25">
      <c r="AA3106" s="55"/>
      <c r="AB3106" s="55"/>
      <c r="AC3106" s="55"/>
      <c r="AD3106" s="55"/>
      <c r="AE3106" s="55"/>
      <c r="AH3106" s="55"/>
      <c r="AI3106" s="55"/>
      <c r="AJ3106" s="55"/>
      <c r="AK3106" s="55"/>
      <c r="AL3106" s="55"/>
      <c r="AM3106" s="55"/>
      <c r="AN3106" s="55"/>
      <c r="AO3106" s="55"/>
      <c r="AP3106" s="55"/>
      <c r="AQ3106" s="55"/>
      <c r="AR3106" s="55"/>
      <c r="AS3106" s="55"/>
      <c r="AT3106" s="55"/>
      <c r="AU3106" s="55"/>
      <c r="AV3106" s="55"/>
      <c r="AW3106" s="55"/>
    </row>
    <row r="3107" spans="27:49" x14ac:dyDescent="0.25">
      <c r="AA3107" s="55"/>
      <c r="AB3107" s="55"/>
      <c r="AC3107" s="55"/>
      <c r="AD3107" s="55"/>
      <c r="AE3107" s="55"/>
      <c r="AH3107" s="55"/>
      <c r="AI3107" s="55"/>
      <c r="AJ3107" s="55"/>
      <c r="AK3107" s="55"/>
      <c r="AL3107" s="55"/>
      <c r="AM3107" s="55"/>
      <c r="AN3107" s="55"/>
      <c r="AO3107" s="55"/>
      <c r="AP3107" s="55"/>
      <c r="AQ3107" s="55"/>
      <c r="AR3107" s="55"/>
      <c r="AS3107" s="55"/>
      <c r="AT3107" s="55"/>
      <c r="AU3107" s="55"/>
      <c r="AV3107" s="55"/>
      <c r="AW3107" s="55"/>
    </row>
    <row r="3108" spans="27:49" x14ac:dyDescent="0.25">
      <c r="AA3108" s="55"/>
      <c r="AB3108" s="55"/>
      <c r="AC3108" s="55"/>
      <c r="AD3108" s="55"/>
      <c r="AE3108" s="55"/>
      <c r="AH3108" s="55"/>
      <c r="AI3108" s="55"/>
      <c r="AJ3108" s="55"/>
      <c r="AK3108" s="55"/>
      <c r="AL3108" s="55"/>
      <c r="AM3108" s="55"/>
      <c r="AN3108" s="55"/>
      <c r="AO3108" s="55"/>
      <c r="AP3108" s="55"/>
      <c r="AQ3108" s="55"/>
      <c r="AR3108" s="55"/>
      <c r="AS3108" s="55"/>
      <c r="AT3108" s="55"/>
      <c r="AU3108" s="55"/>
      <c r="AV3108" s="55"/>
      <c r="AW3108" s="55"/>
    </row>
    <row r="3109" spans="27:49" x14ac:dyDescent="0.25">
      <c r="AA3109" s="55"/>
      <c r="AB3109" s="55"/>
      <c r="AC3109" s="55"/>
      <c r="AD3109" s="55"/>
      <c r="AE3109" s="55"/>
      <c r="AH3109" s="55"/>
      <c r="AI3109" s="55"/>
      <c r="AJ3109" s="55"/>
      <c r="AK3109" s="55"/>
      <c r="AL3109" s="55"/>
      <c r="AM3109" s="55"/>
      <c r="AN3109" s="55"/>
      <c r="AO3109" s="55"/>
      <c r="AP3109" s="55"/>
      <c r="AQ3109" s="55"/>
      <c r="AR3109" s="55"/>
      <c r="AS3109" s="55"/>
      <c r="AT3109" s="55"/>
      <c r="AU3109" s="55"/>
      <c r="AV3109" s="55"/>
      <c r="AW3109" s="55"/>
    </row>
    <row r="3110" spans="27:49" x14ac:dyDescent="0.25">
      <c r="AA3110" s="55"/>
      <c r="AB3110" s="55"/>
      <c r="AC3110" s="55"/>
      <c r="AD3110" s="55"/>
      <c r="AE3110" s="55"/>
      <c r="AH3110" s="55"/>
      <c r="AI3110" s="55"/>
      <c r="AJ3110" s="55"/>
      <c r="AK3110" s="55"/>
      <c r="AL3110" s="55"/>
      <c r="AM3110" s="55"/>
      <c r="AN3110" s="55"/>
      <c r="AO3110" s="55"/>
      <c r="AP3110" s="55"/>
      <c r="AQ3110" s="55"/>
      <c r="AR3110" s="55"/>
      <c r="AS3110" s="55"/>
      <c r="AT3110" s="55"/>
      <c r="AU3110" s="55"/>
      <c r="AV3110" s="55"/>
      <c r="AW3110" s="55"/>
    </row>
    <row r="3111" spans="27:49" x14ac:dyDescent="0.25">
      <c r="AA3111" s="55"/>
      <c r="AB3111" s="55"/>
      <c r="AC3111" s="55"/>
      <c r="AD3111" s="55"/>
      <c r="AE3111" s="55"/>
      <c r="AH3111" s="55"/>
      <c r="AI3111" s="55"/>
      <c r="AJ3111" s="55"/>
      <c r="AK3111" s="55"/>
      <c r="AL3111" s="55"/>
      <c r="AM3111" s="55"/>
      <c r="AN3111" s="55"/>
      <c r="AO3111" s="55"/>
      <c r="AP3111" s="55"/>
      <c r="AQ3111" s="55"/>
      <c r="AR3111" s="55"/>
      <c r="AS3111" s="55"/>
      <c r="AT3111" s="55"/>
      <c r="AU3111" s="55"/>
      <c r="AV3111" s="55"/>
      <c r="AW3111" s="55"/>
    </row>
    <row r="3112" spans="27:49" x14ac:dyDescent="0.25">
      <c r="AA3112" s="55"/>
      <c r="AB3112" s="55"/>
      <c r="AC3112" s="55"/>
      <c r="AD3112" s="55"/>
      <c r="AE3112" s="55"/>
      <c r="AH3112" s="55"/>
      <c r="AI3112" s="55"/>
      <c r="AJ3112" s="55"/>
      <c r="AK3112" s="55"/>
      <c r="AL3112" s="55"/>
      <c r="AM3112" s="55"/>
      <c r="AN3112" s="55"/>
      <c r="AO3112" s="55"/>
      <c r="AP3112" s="55"/>
      <c r="AQ3112" s="55"/>
      <c r="AR3112" s="55"/>
      <c r="AS3112" s="55"/>
      <c r="AT3112" s="55"/>
      <c r="AU3112" s="55"/>
      <c r="AV3112" s="55"/>
      <c r="AW3112" s="55"/>
    </row>
    <row r="3113" spans="27:49" x14ac:dyDescent="0.25">
      <c r="AA3113" s="55"/>
      <c r="AB3113" s="55"/>
      <c r="AC3113" s="55"/>
      <c r="AD3113" s="55"/>
      <c r="AE3113" s="55"/>
      <c r="AH3113" s="55"/>
      <c r="AI3113" s="55"/>
      <c r="AJ3113" s="55"/>
      <c r="AK3113" s="55"/>
      <c r="AL3113" s="55"/>
      <c r="AM3113" s="55"/>
      <c r="AN3113" s="55"/>
      <c r="AO3113" s="55"/>
      <c r="AP3113" s="55"/>
      <c r="AQ3113" s="55"/>
      <c r="AR3113" s="55"/>
      <c r="AS3113" s="55"/>
      <c r="AT3113" s="55"/>
      <c r="AU3113" s="55"/>
      <c r="AV3113" s="55"/>
      <c r="AW3113" s="55"/>
    </row>
    <row r="3114" spans="27:49" x14ac:dyDescent="0.25">
      <c r="AA3114" s="55"/>
      <c r="AB3114" s="55"/>
      <c r="AC3114" s="55"/>
      <c r="AD3114" s="55"/>
      <c r="AE3114" s="55"/>
      <c r="AH3114" s="55"/>
      <c r="AI3114" s="55"/>
      <c r="AJ3114" s="55"/>
      <c r="AK3114" s="55"/>
      <c r="AL3114" s="55"/>
      <c r="AM3114" s="55"/>
      <c r="AN3114" s="55"/>
      <c r="AO3114" s="55"/>
      <c r="AP3114" s="55"/>
      <c r="AQ3114" s="55"/>
      <c r="AR3114" s="55"/>
      <c r="AS3114" s="55"/>
      <c r="AT3114" s="55"/>
      <c r="AU3114" s="55"/>
      <c r="AV3114" s="55"/>
      <c r="AW3114" s="55"/>
    </row>
    <row r="3115" spans="27:49" x14ac:dyDescent="0.25">
      <c r="AA3115" s="55"/>
      <c r="AB3115" s="55"/>
      <c r="AC3115" s="55"/>
      <c r="AD3115" s="55"/>
      <c r="AE3115" s="55"/>
      <c r="AH3115" s="55"/>
      <c r="AI3115" s="55"/>
      <c r="AJ3115" s="55"/>
      <c r="AK3115" s="55"/>
      <c r="AL3115" s="55"/>
      <c r="AM3115" s="55"/>
      <c r="AN3115" s="55"/>
      <c r="AO3115" s="55"/>
      <c r="AP3115" s="55"/>
      <c r="AQ3115" s="55"/>
      <c r="AR3115" s="55"/>
      <c r="AS3115" s="55"/>
      <c r="AT3115" s="55"/>
      <c r="AU3115" s="55"/>
      <c r="AV3115" s="55"/>
      <c r="AW3115" s="55"/>
    </row>
    <row r="3116" spans="27:49" x14ac:dyDescent="0.25">
      <c r="AA3116" s="55"/>
      <c r="AB3116" s="55"/>
      <c r="AC3116" s="55"/>
      <c r="AD3116" s="55"/>
      <c r="AE3116" s="55"/>
      <c r="AH3116" s="55"/>
      <c r="AI3116" s="55"/>
      <c r="AJ3116" s="55"/>
      <c r="AK3116" s="55"/>
      <c r="AL3116" s="55"/>
      <c r="AM3116" s="55"/>
      <c r="AN3116" s="55"/>
      <c r="AO3116" s="55"/>
      <c r="AP3116" s="55"/>
      <c r="AQ3116" s="55"/>
      <c r="AR3116" s="55"/>
      <c r="AS3116" s="55"/>
      <c r="AT3116" s="55"/>
      <c r="AU3116" s="55"/>
      <c r="AV3116" s="55"/>
      <c r="AW3116" s="55"/>
    </row>
    <row r="3117" spans="27:49" x14ac:dyDescent="0.25">
      <c r="AA3117" s="55"/>
      <c r="AB3117" s="55"/>
      <c r="AC3117" s="55"/>
      <c r="AD3117" s="55"/>
      <c r="AE3117" s="55"/>
      <c r="AH3117" s="55"/>
      <c r="AI3117" s="55"/>
      <c r="AJ3117" s="55"/>
      <c r="AK3117" s="55"/>
      <c r="AL3117" s="55"/>
      <c r="AM3117" s="55"/>
      <c r="AN3117" s="55"/>
      <c r="AO3117" s="55"/>
      <c r="AP3117" s="55"/>
      <c r="AQ3117" s="55"/>
      <c r="AR3117" s="55"/>
      <c r="AS3117" s="55"/>
      <c r="AT3117" s="55"/>
      <c r="AU3117" s="55"/>
      <c r="AV3117" s="55"/>
      <c r="AW3117" s="55"/>
    </row>
    <row r="3118" spans="27:49" x14ac:dyDescent="0.25">
      <c r="AA3118" s="55"/>
      <c r="AB3118" s="55"/>
      <c r="AC3118" s="55"/>
      <c r="AD3118" s="55"/>
      <c r="AE3118" s="55"/>
      <c r="AH3118" s="55"/>
      <c r="AI3118" s="55"/>
      <c r="AJ3118" s="55"/>
      <c r="AK3118" s="55"/>
      <c r="AL3118" s="55"/>
      <c r="AM3118" s="55"/>
      <c r="AN3118" s="55"/>
      <c r="AO3118" s="55"/>
      <c r="AP3118" s="55"/>
      <c r="AQ3118" s="55"/>
      <c r="AR3118" s="55"/>
      <c r="AS3118" s="55"/>
      <c r="AT3118" s="55"/>
      <c r="AU3118" s="55"/>
      <c r="AV3118" s="55"/>
      <c r="AW3118" s="55"/>
    </row>
    <row r="3119" spans="27:49" x14ac:dyDescent="0.25">
      <c r="AA3119" s="55"/>
      <c r="AB3119" s="55"/>
      <c r="AC3119" s="55"/>
      <c r="AD3119" s="55"/>
      <c r="AE3119" s="55"/>
      <c r="AH3119" s="55"/>
      <c r="AI3119" s="55"/>
      <c r="AJ3119" s="55"/>
      <c r="AK3119" s="55"/>
      <c r="AL3119" s="55"/>
      <c r="AM3119" s="55"/>
      <c r="AN3119" s="55"/>
      <c r="AO3119" s="55"/>
      <c r="AP3119" s="55"/>
      <c r="AQ3119" s="55"/>
      <c r="AR3119" s="55"/>
      <c r="AS3119" s="55"/>
      <c r="AT3119" s="55"/>
      <c r="AU3119" s="55"/>
      <c r="AV3119" s="55"/>
      <c r="AW3119" s="55"/>
    </row>
    <row r="3120" spans="27:49" x14ac:dyDescent="0.25">
      <c r="AA3120" s="55"/>
      <c r="AB3120" s="55"/>
      <c r="AC3120" s="55"/>
      <c r="AD3120" s="55"/>
      <c r="AE3120" s="55"/>
      <c r="AH3120" s="55"/>
      <c r="AI3120" s="55"/>
      <c r="AJ3120" s="55"/>
      <c r="AK3120" s="55"/>
      <c r="AL3120" s="55"/>
      <c r="AM3120" s="55"/>
      <c r="AN3120" s="55"/>
      <c r="AO3120" s="55"/>
      <c r="AP3120" s="55"/>
      <c r="AQ3120" s="55"/>
      <c r="AR3120" s="55"/>
      <c r="AS3120" s="55"/>
      <c r="AT3120" s="55"/>
      <c r="AU3120" s="55"/>
      <c r="AV3120" s="55"/>
      <c r="AW3120" s="55"/>
    </row>
    <row r="3121" spans="27:49" x14ac:dyDescent="0.25">
      <c r="AA3121" s="55"/>
      <c r="AB3121" s="55"/>
      <c r="AC3121" s="55"/>
      <c r="AD3121" s="55"/>
      <c r="AE3121" s="55"/>
      <c r="AH3121" s="55"/>
      <c r="AI3121" s="55"/>
      <c r="AJ3121" s="55"/>
      <c r="AK3121" s="55"/>
      <c r="AL3121" s="55"/>
      <c r="AM3121" s="55"/>
      <c r="AN3121" s="55"/>
      <c r="AO3121" s="55"/>
      <c r="AP3121" s="55"/>
      <c r="AQ3121" s="55"/>
      <c r="AR3121" s="55"/>
      <c r="AS3121" s="55"/>
      <c r="AT3121" s="55"/>
      <c r="AU3121" s="55"/>
      <c r="AV3121" s="55"/>
      <c r="AW3121" s="55"/>
    </row>
    <row r="3122" spans="27:49" x14ac:dyDescent="0.25">
      <c r="AA3122" s="55"/>
      <c r="AB3122" s="55"/>
      <c r="AC3122" s="55"/>
      <c r="AD3122" s="55"/>
      <c r="AE3122" s="55"/>
      <c r="AH3122" s="55"/>
      <c r="AI3122" s="55"/>
      <c r="AJ3122" s="55"/>
      <c r="AK3122" s="55"/>
      <c r="AL3122" s="55"/>
      <c r="AM3122" s="55"/>
      <c r="AN3122" s="55"/>
      <c r="AO3122" s="55"/>
      <c r="AP3122" s="55"/>
      <c r="AQ3122" s="55"/>
      <c r="AR3122" s="55"/>
      <c r="AS3122" s="55"/>
      <c r="AT3122" s="55"/>
      <c r="AU3122" s="55"/>
      <c r="AV3122" s="55"/>
      <c r="AW3122" s="55"/>
    </row>
    <row r="3123" spans="27:49" x14ac:dyDescent="0.25">
      <c r="AA3123" s="55"/>
      <c r="AB3123" s="55"/>
      <c r="AC3123" s="55"/>
      <c r="AD3123" s="55"/>
      <c r="AE3123" s="55"/>
      <c r="AH3123" s="55"/>
      <c r="AI3123" s="55"/>
      <c r="AJ3123" s="55"/>
      <c r="AK3123" s="55"/>
      <c r="AL3123" s="55"/>
      <c r="AM3123" s="55"/>
      <c r="AN3123" s="55"/>
      <c r="AO3123" s="55"/>
      <c r="AP3123" s="55"/>
      <c r="AQ3123" s="55"/>
      <c r="AR3123" s="55"/>
      <c r="AS3123" s="55"/>
      <c r="AT3123" s="55"/>
      <c r="AU3123" s="55"/>
      <c r="AV3123" s="55"/>
      <c r="AW3123" s="55"/>
    </row>
    <row r="3124" spans="27:49" x14ac:dyDescent="0.25">
      <c r="AA3124" s="55"/>
      <c r="AB3124" s="55"/>
      <c r="AC3124" s="55"/>
      <c r="AD3124" s="55"/>
      <c r="AE3124" s="55"/>
      <c r="AH3124" s="55"/>
      <c r="AI3124" s="55"/>
      <c r="AJ3124" s="55"/>
      <c r="AK3124" s="55"/>
      <c r="AL3124" s="55"/>
      <c r="AM3124" s="55"/>
      <c r="AN3124" s="55"/>
      <c r="AO3124" s="55"/>
      <c r="AP3124" s="55"/>
      <c r="AQ3124" s="55"/>
      <c r="AR3124" s="55"/>
      <c r="AS3124" s="55"/>
      <c r="AT3124" s="55"/>
      <c r="AU3124" s="55"/>
      <c r="AV3124" s="55"/>
      <c r="AW3124" s="55"/>
    </row>
    <row r="3125" spans="27:49" x14ac:dyDescent="0.25">
      <c r="AA3125" s="55"/>
      <c r="AB3125" s="55"/>
      <c r="AC3125" s="55"/>
      <c r="AD3125" s="55"/>
      <c r="AE3125" s="55"/>
      <c r="AH3125" s="55"/>
      <c r="AI3125" s="55"/>
      <c r="AJ3125" s="55"/>
      <c r="AK3125" s="55"/>
      <c r="AL3125" s="55"/>
      <c r="AM3125" s="55"/>
      <c r="AN3125" s="55"/>
      <c r="AO3125" s="55"/>
      <c r="AP3125" s="55"/>
      <c r="AQ3125" s="55"/>
      <c r="AR3125" s="55"/>
      <c r="AS3125" s="55"/>
      <c r="AT3125" s="55"/>
      <c r="AU3125" s="55"/>
      <c r="AV3125" s="55"/>
      <c r="AW3125" s="55"/>
    </row>
    <row r="3126" spans="27:49" x14ac:dyDescent="0.25">
      <c r="AA3126" s="55"/>
      <c r="AB3126" s="55"/>
      <c r="AC3126" s="55"/>
      <c r="AD3126" s="55"/>
      <c r="AE3126" s="55"/>
      <c r="AH3126" s="55"/>
      <c r="AI3126" s="55"/>
      <c r="AJ3126" s="55"/>
      <c r="AK3126" s="55"/>
      <c r="AL3126" s="55"/>
      <c r="AM3126" s="55"/>
      <c r="AN3126" s="55"/>
      <c r="AO3126" s="55"/>
      <c r="AP3126" s="55"/>
      <c r="AQ3126" s="55"/>
      <c r="AR3126" s="55"/>
      <c r="AS3126" s="55"/>
      <c r="AT3126" s="55"/>
      <c r="AU3126" s="55"/>
      <c r="AV3126" s="55"/>
      <c r="AW3126" s="55"/>
    </row>
    <row r="3127" spans="27:49" x14ac:dyDescent="0.25">
      <c r="AA3127" s="55"/>
      <c r="AB3127" s="55"/>
      <c r="AC3127" s="55"/>
      <c r="AD3127" s="55"/>
      <c r="AE3127" s="55"/>
      <c r="AH3127" s="55"/>
      <c r="AI3127" s="55"/>
      <c r="AJ3127" s="55"/>
      <c r="AK3127" s="55"/>
      <c r="AL3127" s="55"/>
      <c r="AM3127" s="55"/>
      <c r="AN3127" s="55"/>
      <c r="AO3127" s="55"/>
      <c r="AP3127" s="55"/>
      <c r="AQ3127" s="55"/>
      <c r="AR3127" s="55"/>
      <c r="AS3127" s="55"/>
      <c r="AT3127" s="55"/>
      <c r="AU3127" s="55"/>
      <c r="AV3127" s="55"/>
      <c r="AW3127" s="55"/>
    </row>
    <row r="3128" spans="27:49" x14ac:dyDescent="0.25">
      <c r="AA3128" s="55"/>
      <c r="AB3128" s="55"/>
      <c r="AC3128" s="55"/>
      <c r="AD3128" s="55"/>
      <c r="AE3128" s="55"/>
      <c r="AH3128" s="55"/>
      <c r="AI3128" s="55"/>
      <c r="AJ3128" s="55"/>
      <c r="AK3128" s="55"/>
      <c r="AL3128" s="55"/>
      <c r="AM3128" s="55"/>
      <c r="AN3128" s="55"/>
      <c r="AO3128" s="55"/>
      <c r="AP3128" s="55"/>
      <c r="AQ3128" s="55"/>
      <c r="AR3128" s="55"/>
      <c r="AS3128" s="55"/>
      <c r="AT3128" s="55"/>
      <c r="AU3128" s="55"/>
      <c r="AV3128" s="55"/>
      <c r="AW3128" s="55"/>
    </row>
    <row r="3129" spans="27:49" x14ac:dyDescent="0.25">
      <c r="AA3129" s="55"/>
      <c r="AB3129" s="55"/>
      <c r="AC3129" s="55"/>
      <c r="AD3129" s="55"/>
      <c r="AE3129" s="55"/>
      <c r="AH3129" s="55"/>
      <c r="AI3129" s="55"/>
      <c r="AJ3129" s="55"/>
      <c r="AK3129" s="55"/>
      <c r="AL3129" s="55"/>
      <c r="AM3129" s="55"/>
      <c r="AN3129" s="55"/>
      <c r="AO3129" s="55"/>
      <c r="AP3129" s="55"/>
      <c r="AQ3129" s="55"/>
      <c r="AR3129" s="55"/>
      <c r="AS3129" s="55"/>
      <c r="AT3129" s="55"/>
      <c r="AU3129" s="55"/>
      <c r="AV3129" s="55"/>
      <c r="AW3129" s="55"/>
    </row>
    <row r="3130" spans="27:49" x14ac:dyDescent="0.25">
      <c r="AA3130" s="55"/>
      <c r="AB3130" s="55"/>
      <c r="AC3130" s="55"/>
      <c r="AD3130" s="55"/>
      <c r="AE3130" s="55"/>
      <c r="AH3130" s="55"/>
      <c r="AI3130" s="55"/>
      <c r="AJ3130" s="55"/>
      <c r="AK3130" s="55"/>
      <c r="AL3130" s="55"/>
      <c r="AM3130" s="55"/>
      <c r="AN3130" s="55"/>
      <c r="AO3130" s="55"/>
      <c r="AP3130" s="55"/>
      <c r="AQ3130" s="55"/>
      <c r="AR3130" s="55"/>
      <c r="AS3130" s="55"/>
      <c r="AT3130" s="55"/>
      <c r="AU3130" s="55"/>
      <c r="AV3130" s="55"/>
      <c r="AW3130" s="55"/>
    </row>
    <row r="3131" spans="27:49" x14ac:dyDescent="0.25">
      <c r="AA3131" s="55"/>
      <c r="AB3131" s="55"/>
      <c r="AC3131" s="55"/>
      <c r="AD3131" s="55"/>
      <c r="AE3131" s="55"/>
      <c r="AH3131" s="55"/>
      <c r="AI3131" s="55"/>
      <c r="AJ3131" s="55"/>
      <c r="AK3131" s="55"/>
      <c r="AL3131" s="55"/>
      <c r="AM3131" s="55"/>
      <c r="AN3131" s="55"/>
      <c r="AO3131" s="55"/>
      <c r="AP3131" s="55"/>
      <c r="AQ3131" s="55"/>
      <c r="AR3131" s="55"/>
      <c r="AS3131" s="55"/>
      <c r="AT3131" s="55"/>
      <c r="AU3131" s="55"/>
      <c r="AV3131" s="55"/>
      <c r="AW3131" s="55"/>
    </row>
    <row r="3132" spans="27:49" x14ac:dyDescent="0.25">
      <c r="AA3132" s="55"/>
      <c r="AB3132" s="55"/>
      <c r="AC3132" s="55"/>
      <c r="AD3132" s="55"/>
      <c r="AE3132" s="55"/>
      <c r="AH3132" s="55"/>
      <c r="AI3132" s="55"/>
      <c r="AJ3132" s="55"/>
      <c r="AK3132" s="55"/>
      <c r="AL3132" s="55"/>
      <c r="AM3132" s="55"/>
      <c r="AN3132" s="55"/>
      <c r="AO3132" s="55"/>
      <c r="AP3132" s="55"/>
      <c r="AQ3132" s="55"/>
      <c r="AR3132" s="55"/>
      <c r="AS3132" s="55"/>
      <c r="AT3132" s="55"/>
      <c r="AU3132" s="55"/>
      <c r="AV3132" s="55"/>
      <c r="AW3132" s="55"/>
    </row>
    <row r="3133" spans="27:49" x14ac:dyDescent="0.25">
      <c r="AA3133" s="55"/>
      <c r="AB3133" s="55"/>
      <c r="AC3133" s="55"/>
      <c r="AD3133" s="55"/>
      <c r="AE3133" s="55"/>
      <c r="AH3133" s="55"/>
      <c r="AI3133" s="55"/>
      <c r="AJ3133" s="55"/>
      <c r="AK3133" s="55"/>
      <c r="AL3133" s="55"/>
      <c r="AM3133" s="55"/>
      <c r="AN3133" s="55"/>
      <c r="AO3133" s="55"/>
      <c r="AP3133" s="55"/>
      <c r="AQ3133" s="55"/>
      <c r="AR3133" s="55"/>
      <c r="AS3133" s="55"/>
      <c r="AT3133" s="55"/>
      <c r="AU3133" s="55"/>
      <c r="AV3133" s="55"/>
      <c r="AW3133" s="55"/>
    </row>
    <row r="3134" spans="27:49" x14ac:dyDescent="0.25">
      <c r="AA3134" s="55"/>
      <c r="AB3134" s="55"/>
      <c r="AC3134" s="55"/>
      <c r="AD3134" s="55"/>
      <c r="AE3134" s="55"/>
      <c r="AH3134" s="55"/>
      <c r="AI3134" s="55"/>
      <c r="AJ3134" s="55"/>
      <c r="AK3134" s="55"/>
      <c r="AL3134" s="55"/>
      <c r="AM3134" s="55"/>
      <c r="AN3134" s="55"/>
      <c r="AO3134" s="55"/>
      <c r="AP3134" s="55"/>
      <c r="AQ3134" s="55"/>
      <c r="AR3134" s="55"/>
      <c r="AS3134" s="55"/>
      <c r="AT3134" s="55"/>
      <c r="AU3134" s="55"/>
      <c r="AV3134" s="55"/>
      <c r="AW3134" s="55"/>
    </row>
    <row r="3135" spans="27:49" x14ac:dyDescent="0.25">
      <c r="AA3135" s="55"/>
      <c r="AB3135" s="55"/>
      <c r="AC3135" s="55"/>
      <c r="AD3135" s="55"/>
      <c r="AE3135" s="55"/>
      <c r="AH3135" s="55"/>
      <c r="AI3135" s="55"/>
      <c r="AJ3135" s="55"/>
      <c r="AK3135" s="55"/>
      <c r="AL3135" s="55"/>
      <c r="AM3135" s="55"/>
      <c r="AN3135" s="55"/>
      <c r="AO3135" s="55"/>
      <c r="AP3135" s="55"/>
      <c r="AQ3135" s="55"/>
      <c r="AR3135" s="55"/>
      <c r="AS3135" s="55"/>
      <c r="AT3135" s="55"/>
      <c r="AU3135" s="55"/>
      <c r="AV3135" s="55"/>
      <c r="AW3135" s="55"/>
    </row>
    <row r="3136" spans="27:49" x14ac:dyDescent="0.25">
      <c r="AA3136" s="55"/>
      <c r="AB3136" s="55"/>
      <c r="AC3136" s="55"/>
      <c r="AD3136" s="55"/>
      <c r="AE3136" s="55"/>
      <c r="AH3136" s="55"/>
      <c r="AI3136" s="55"/>
      <c r="AJ3136" s="55"/>
      <c r="AK3136" s="55"/>
      <c r="AL3136" s="55"/>
      <c r="AM3136" s="55"/>
      <c r="AN3136" s="55"/>
      <c r="AO3136" s="55"/>
      <c r="AP3136" s="55"/>
      <c r="AQ3136" s="55"/>
      <c r="AR3136" s="55"/>
      <c r="AS3136" s="55"/>
      <c r="AT3136" s="55"/>
      <c r="AU3136" s="55"/>
      <c r="AV3136" s="55"/>
      <c r="AW3136" s="55"/>
    </row>
    <row r="3137" spans="27:49" x14ac:dyDescent="0.25">
      <c r="AA3137" s="55"/>
      <c r="AB3137" s="55"/>
      <c r="AC3137" s="55"/>
      <c r="AD3137" s="55"/>
      <c r="AE3137" s="55"/>
      <c r="AH3137" s="55"/>
      <c r="AI3137" s="55"/>
      <c r="AJ3137" s="55"/>
      <c r="AK3137" s="55"/>
      <c r="AL3137" s="55"/>
      <c r="AM3137" s="55"/>
      <c r="AN3137" s="55"/>
      <c r="AO3137" s="55"/>
      <c r="AP3137" s="55"/>
      <c r="AQ3137" s="55"/>
      <c r="AR3137" s="55"/>
      <c r="AS3137" s="55"/>
      <c r="AT3137" s="55"/>
      <c r="AU3137" s="55"/>
      <c r="AV3137" s="55"/>
      <c r="AW3137" s="55"/>
    </row>
    <row r="3138" spans="27:49" x14ac:dyDescent="0.25">
      <c r="AA3138" s="55"/>
      <c r="AB3138" s="55"/>
      <c r="AC3138" s="55"/>
      <c r="AD3138" s="55"/>
      <c r="AE3138" s="55"/>
      <c r="AH3138" s="55"/>
      <c r="AI3138" s="55"/>
      <c r="AJ3138" s="55"/>
      <c r="AK3138" s="55"/>
      <c r="AL3138" s="55"/>
      <c r="AM3138" s="55"/>
      <c r="AN3138" s="55"/>
      <c r="AO3138" s="55"/>
      <c r="AP3138" s="55"/>
      <c r="AQ3138" s="55"/>
      <c r="AR3138" s="55"/>
      <c r="AS3138" s="55"/>
      <c r="AT3138" s="55"/>
      <c r="AU3138" s="55"/>
      <c r="AV3138" s="55"/>
      <c r="AW3138" s="55"/>
    </row>
    <row r="3139" spans="27:49" x14ac:dyDescent="0.25">
      <c r="AA3139" s="55"/>
      <c r="AB3139" s="55"/>
      <c r="AC3139" s="55"/>
      <c r="AD3139" s="55"/>
      <c r="AE3139" s="55"/>
      <c r="AH3139" s="55"/>
      <c r="AI3139" s="55"/>
      <c r="AJ3139" s="55"/>
      <c r="AK3139" s="55"/>
      <c r="AL3139" s="55"/>
      <c r="AM3139" s="55"/>
      <c r="AN3139" s="55"/>
      <c r="AO3139" s="55"/>
      <c r="AP3139" s="55"/>
      <c r="AQ3139" s="55"/>
      <c r="AR3139" s="55"/>
      <c r="AS3139" s="55"/>
      <c r="AT3139" s="55"/>
      <c r="AU3139" s="55"/>
      <c r="AV3139" s="55"/>
      <c r="AW3139" s="55"/>
    </row>
    <row r="3140" spans="27:49" x14ac:dyDescent="0.25">
      <c r="AA3140" s="55"/>
      <c r="AB3140" s="55"/>
      <c r="AC3140" s="55"/>
      <c r="AD3140" s="55"/>
      <c r="AE3140" s="55"/>
      <c r="AH3140" s="55"/>
      <c r="AI3140" s="55"/>
      <c r="AJ3140" s="55"/>
      <c r="AK3140" s="55"/>
      <c r="AL3140" s="55"/>
      <c r="AM3140" s="55"/>
      <c r="AN3140" s="55"/>
      <c r="AO3140" s="55"/>
      <c r="AP3140" s="55"/>
      <c r="AQ3140" s="55"/>
      <c r="AR3140" s="55"/>
      <c r="AS3140" s="55"/>
      <c r="AT3140" s="55"/>
      <c r="AU3140" s="55"/>
      <c r="AV3140" s="55"/>
      <c r="AW3140" s="55"/>
    </row>
    <row r="3141" spans="27:49" x14ac:dyDescent="0.25">
      <c r="AA3141" s="55"/>
      <c r="AB3141" s="55"/>
      <c r="AC3141" s="55"/>
      <c r="AD3141" s="55"/>
      <c r="AE3141" s="55"/>
      <c r="AH3141" s="55"/>
      <c r="AI3141" s="55"/>
      <c r="AJ3141" s="55"/>
      <c r="AK3141" s="55"/>
      <c r="AL3141" s="55"/>
      <c r="AM3141" s="55"/>
      <c r="AN3141" s="55"/>
      <c r="AO3141" s="55"/>
      <c r="AP3141" s="55"/>
      <c r="AQ3141" s="55"/>
      <c r="AR3141" s="55"/>
      <c r="AS3141" s="55"/>
      <c r="AT3141" s="55"/>
      <c r="AU3141" s="55"/>
      <c r="AV3141" s="55"/>
      <c r="AW3141" s="55"/>
    </row>
    <row r="3142" spans="27:49" x14ac:dyDescent="0.25">
      <c r="AA3142" s="55"/>
      <c r="AB3142" s="55"/>
      <c r="AC3142" s="55"/>
      <c r="AD3142" s="55"/>
      <c r="AE3142" s="55"/>
      <c r="AH3142" s="55"/>
      <c r="AI3142" s="55"/>
      <c r="AJ3142" s="55"/>
      <c r="AK3142" s="55"/>
      <c r="AL3142" s="55"/>
      <c r="AM3142" s="55"/>
      <c r="AN3142" s="55"/>
      <c r="AO3142" s="55"/>
      <c r="AP3142" s="55"/>
      <c r="AQ3142" s="55"/>
      <c r="AR3142" s="55"/>
      <c r="AS3142" s="55"/>
      <c r="AT3142" s="55"/>
      <c r="AU3142" s="55"/>
      <c r="AV3142" s="55"/>
      <c r="AW3142" s="55"/>
    </row>
    <row r="3143" spans="27:49" x14ac:dyDescent="0.25">
      <c r="AA3143" s="55"/>
      <c r="AB3143" s="55"/>
      <c r="AC3143" s="55"/>
      <c r="AD3143" s="55"/>
      <c r="AE3143" s="55"/>
      <c r="AH3143" s="55"/>
      <c r="AI3143" s="55"/>
      <c r="AJ3143" s="55"/>
      <c r="AK3143" s="55"/>
      <c r="AL3143" s="55"/>
      <c r="AM3143" s="55"/>
      <c r="AN3143" s="55"/>
      <c r="AO3143" s="55"/>
      <c r="AP3143" s="55"/>
      <c r="AQ3143" s="55"/>
      <c r="AR3143" s="55"/>
      <c r="AS3143" s="55"/>
      <c r="AT3143" s="55"/>
      <c r="AU3143" s="55"/>
      <c r="AV3143" s="55"/>
      <c r="AW3143" s="55"/>
    </row>
    <row r="3144" spans="27:49" x14ac:dyDescent="0.25">
      <c r="AA3144" s="55"/>
      <c r="AB3144" s="55"/>
      <c r="AC3144" s="55"/>
      <c r="AD3144" s="55"/>
      <c r="AE3144" s="55"/>
      <c r="AH3144" s="55"/>
      <c r="AI3144" s="55"/>
      <c r="AJ3144" s="55"/>
      <c r="AK3144" s="55"/>
      <c r="AL3144" s="55"/>
      <c r="AM3144" s="55"/>
      <c r="AN3144" s="55"/>
      <c r="AO3144" s="55"/>
      <c r="AP3144" s="55"/>
      <c r="AQ3144" s="55"/>
      <c r="AR3144" s="55"/>
      <c r="AS3144" s="55"/>
      <c r="AT3144" s="55"/>
      <c r="AU3144" s="55"/>
      <c r="AV3144" s="55"/>
      <c r="AW3144" s="55"/>
    </row>
    <row r="3145" spans="27:49" x14ac:dyDescent="0.25">
      <c r="AA3145" s="55"/>
      <c r="AB3145" s="55"/>
      <c r="AC3145" s="55"/>
      <c r="AD3145" s="55"/>
      <c r="AE3145" s="55"/>
      <c r="AH3145" s="55"/>
      <c r="AI3145" s="55"/>
      <c r="AJ3145" s="55"/>
      <c r="AK3145" s="55"/>
      <c r="AL3145" s="55"/>
      <c r="AM3145" s="55"/>
      <c r="AN3145" s="55"/>
      <c r="AO3145" s="55"/>
      <c r="AP3145" s="55"/>
      <c r="AQ3145" s="55"/>
      <c r="AR3145" s="55"/>
      <c r="AS3145" s="55"/>
      <c r="AT3145" s="55"/>
      <c r="AU3145" s="55"/>
      <c r="AV3145" s="55"/>
      <c r="AW3145" s="55"/>
    </row>
    <row r="3146" spans="27:49" x14ac:dyDescent="0.25">
      <c r="AA3146" s="55"/>
      <c r="AB3146" s="55"/>
      <c r="AC3146" s="55"/>
      <c r="AD3146" s="55"/>
      <c r="AE3146" s="55"/>
      <c r="AH3146" s="55"/>
      <c r="AI3146" s="55"/>
      <c r="AJ3146" s="55"/>
      <c r="AK3146" s="55"/>
      <c r="AL3146" s="55"/>
      <c r="AM3146" s="55"/>
      <c r="AN3146" s="55"/>
      <c r="AO3146" s="55"/>
      <c r="AP3146" s="55"/>
      <c r="AQ3146" s="55"/>
      <c r="AR3146" s="55"/>
      <c r="AS3146" s="55"/>
      <c r="AT3146" s="55"/>
      <c r="AU3146" s="55"/>
      <c r="AV3146" s="55"/>
      <c r="AW3146" s="55"/>
    </row>
    <row r="3147" spans="27:49" x14ac:dyDescent="0.25">
      <c r="AA3147" s="55"/>
      <c r="AB3147" s="55"/>
      <c r="AC3147" s="55"/>
      <c r="AD3147" s="55"/>
      <c r="AE3147" s="55"/>
      <c r="AH3147" s="55"/>
      <c r="AI3147" s="55"/>
      <c r="AJ3147" s="55"/>
      <c r="AK3147" s="55"/>
      <c r="AL3147" s="55"/>
      <c r="AM3147" s="55"/>
      <c r="AN3147" s="55"/>
      <c r="AO3147" s="55"/>
      <c r="AP3147" s="55"/>
      <c r="AQ3147" s="55"/>
      <c r="AR3147" s="55"/>
      <c r="AS3147" s="55"/>
      <c r="AT3147" s="55"/>
      <c r="AU3147" s="55"/>
      <c r="AV3147" s="55"/>
      <c r="AW3147" s="55"/>
    </row>
    <row r="3148" spans="27:49" x14ac:dyDescent="0.25">
      <c r="AA3148" s="55"/>
      <c r="AB3148" s="55"/>
      <c r="AC3148" s="55"/>
      <c r="AD3148" s="55"/>
      <c r="AE3148" s="55"/>
      <c r="AH3148" s="55"/>
      <c r="AI3148" s="55"/>
      <c r="AJ3148" s="55"/>
      <c r="AK3148" s="55"/>
      <c r="AL3148" s="55"/>
      <c r="AM3148" s="55"/>
      <c r="AN3148" s="55"/>
      <c r="AO3148" s="55"/>
      <c r="AP3148" s="55"/>
      <c r="AQ3148" s="55"/>
      <c r="AR3148" s="55"/>
      <c r="AS3148" s="55"/>
      <c r="AT3148" s="55"/>
      <c r="AU3148" s="55"/>
      <c r="AV3148" s="55"/>
      <c r="AW3148" s="55"/>
    </row>
    <row r="3149" spans="27:49" x14ac:dyDescent="0.25">
      <c r="AA3149" s="55"/>
      <c r="AB3149" s="55"/>
      <c r="AC3149" s="55"/>
      <c r="AD3149" s="55"/>
      <c r="AE3149" s="55"/>
      <c r="AH3149" s="55"/>
      <c r="AI3149" s="55"/>
      <c r="AJ3149" s="55"/>
      <c r="AK3149" s="55"/>
      <c r="AL3149" s="55"/>
      <c r="AM3149" s="55"/>
      <c r="AN3149" s="55"/>
      <c r="AO3149" s="55"/>
      <c r="AP3149" s="55"/>
      <c r="AQ3149" s="55"/>
      <c r="AR3149" s="55"/>
      <c r="AS3149" s="55"/>
      <c r="AT3149" s="55"/>
      <c r="AU3149" s="55"/>
      <c r="AV3149" s="55"/>
      <c r="AW3149" s="55"/>
    </row>
    <row r="3150" spans="27:49" x14ac:dyDescent="0.25">
      <c r="AA3150" s="55"/>
      <c r="AB3150" s="55"/>
      <c r="AC3150" s="55"/>
      <c r="AD3150" s="55"/>
      <c r="AE3150" s="55"/>
      <c r="AH3150" s="55"/>
      <c r="AI3150" s="55"/>
      <c r="AJ3150" s="55"/>
      <c r="AK3150" s="55"/>
      <c r="AL3150" s="55"/>
      <c r="AM3150" s="55"/>
      <c r="AN3150" s="55"/>
      <c r="AO3150" s="55"/>
      <c r="AP3150" s="55"/>
      <c r="AQ3150" s="55"/>
      <c r="AR3150" s="55"/>
      <c r="AS3150" s="55"/>
      <c r="AT3150" s="55"/>
      <c r="AU3150" s="55"/>
      <c r="AV3150" s="55"/>
      <c r="AW3150" s="55"/>
    </row>
    <row r="3151" spans="27:49" x14ac:dyDescent="0.25">
      <c r="AA3151" s="55"/>
      <c r="AB3151" s="55"/>
      <c r="AC3151" s="55"/>
      <c r="AD3151" s="55"/>
      <c r="AE3151" s="55"/>
      <c r="AH3151" s="55"/>
      <c r="AI3151" s="55"/>
      <c r="AJ3151" s="55"/>
      <c r="AK3151" s="55"/>
      <c r="AL3151" s="55"/>
      <c r="AM3151" s="55"/>
      <c r="AN3151" s="55"/>
      <c r="AO3151" s="55"/>
      <c r="AP3151" s="55"/>
      <c r="AQ3151" s="55"/>
      <c r="AR3151" s="55"/>
      <c r="AS3151" s="55"/>
      <c r="AT3151" s="55"/>
      <c r="AU3151" s="55"/>
      <c r="AV3151" s="55"/>
      <c r="AW3151" s="55"/>
    </row>
    <row r="3152" spans="27:49" x14ac:dyDescent="0.25">
      <c r="AA3152" s="55"/>
      <c r="AB3152" s="55"/>
      <c r="AC3152" s="55"/>
      <c r="AD3152" s="55"/>
      <c r="AE3152" s="55"/>
      <c r="AH3152" s="55"/>
      <c r="AI3152" s="55"/>
      <c r="AJ3152" s="55"/>
      <c r="AK3152" s="55"/>
      <c r="AL3152" s="55"/>
      <c r="AM3152" s="55"/>
      <c r="AN3152" s="55"/>
      <c r="AO3152" s="55"/>
      <c r="AP3152" s="55"/>
      <c r="AQ3152" s="55"/>
      <c r="AR3152" s="55"/>
      <c r="AS3152" s="55"/>
      <c r="AT3152" s="55"/>
      <c r="AU3152" s="55"/>
      <c r="AV3152" s="55"/>
      <c r="AW3152" s="55"/>
    </row>
    <row r="3153" spans="27:49" x14ac:dyDescent="0.25">
      <c r="AA3153" s="55"/>
      <c r="AB3153" s="55"/>
      <c r="AC3153" s="55"/>
      <c r="AD3153" s="55"/>
      <c r="AE3153" s="55"/>
      <c r="AH3153" s="55"/>
      <c r="AI3153" s="55"/>
      <c r="AJ3153" s="55"/>
      <c r="AK3153" s="55"/>
      <c r="AL3153" s="55"/>
      <c r="AM3153" s="55"/>
      <c r="AN3153" s="55"/>
      <c r="AO3153" s="55"/>
      <c r="AP3153" s="55"/>
      <c r="AQ3153" s="55"/>
      <c r="AR3153" s="55"/>
      <c r="AS3153" s="55"/>
      <c r="AT3153" s="55"/>
      <c r="AU3153" s="55"/>
      <c r="AV3153" s="55"/>
      <c r="AW3153" s="55"/>
    </row>
    <row r="3154" spans="27:49" x14ac:dyDescent="0.25">
      <c r="AA3154" s="55"/>
      <c r="AB3154" s="55"/>
      <c r="AC3154" s="55"/>
      <c r="AD3154" s="55"/>
      <c r="AE3154" s="55"/>
      <c r="AH3154" s="55"/>
      <c r="AI3154" s="55"/>
      <c r="AJ3154" s="55"/>
      <c r="AK3154" s="55"/>
      <c r="AL3154" s="55"/>
      <c r="AM3154" s="55"/>
      <c r="AN3154" s="55"/>
      <c r="AO3154" s="55"/>
      <c r="AP3154" s="55"/>
      <c r="AQ3154" s="55"/>
      <c r="AR3154" s="55"/>
      <c r="AS3154" s="55"/>
      <c r="AT3154" s="55"/>
      <c r="AU3154" s="55"/>
      <c r="AV3154" s="55"/>
      <c r="AW3154" s="55"/>
    </row>
    <row r="3155" spans="27:49" x14ac:dyDescent="0.25">
      <c r="AA3155" s="55"/>
      <c r="AB3155" s="55"/>
      <c r="AC3155" s="55"/>
      <c r="AD3155" s="55"/>
      <c r="AE3155" s="55"/>
      <c r="AH3155" s="55"/>
      <c r="AI3155" s="55"/>
      <c r="AJ3155" s="55"/>
      <c r="AK3155" s="55"/>
      <c r="AL3155" s="55"/>
      <c r="AM3155" s="55"/>
      <c r="AN3155" s="55"/>
      <c r="AO3155" s="55"/>
      <c r="AP3155" s="55"/>
      <c r="AQ3155" s="55"/>
      <c r="AR3155" s="55"/>
      <c r="AS3155" s="55"/>
      <c r="AT3155" s="55"/>
      <c r="AU3155" s="55"/>
      <c r="AV3155" s="55"/>
      <c r="AW3155" s="55"/>
    </row>
    <row r="3156" spans="27:49" x14ac:dyDescent="0.25">
      <c r="AA3156" s="55"/>
      <c r="AB3156" s="55"/>
      <c r="AC3156" s="55"/>
      <c r="AD3156" s="55"/>
      <c r="AE3156" s="55"/>
      <c r="AH3156" s="55"/>
      <c r="AI3156" s="55"/>
      <c r="AJ3156" s="55"/>
      <c r="AK3156" s="55"/>
      <c r="AL3156" s="55"/>
      <c r="AM3156" s="55"/>
      <c r="AN3156" s="55"/>
      <c r="AO3156" s="55"/>
      <c r="AP3156" s="55"/>
      <c r="AQ3156" s="55"/>
      <c r="AR3156" s="55"/>
      <c r="AS3156" s="55"/>
      <c r="AT3156" s="55"/>
      <c r="AU3156" s="55"/>
      <c r="AV3156" s="55"/>
      <c r="AW3156" s="55"/>
    </row>
    <row r="3157" spans="27:49" x14ac:dyDescent="0.25">
      <c r="AA3157" s="55"/>
      <c r="AB3157" s="55"/>
      <c r="AC3157" s="55"/>
      <c r="AD3157" s="55"/>
      <c r="AE3157" s="55"/>
      <c r="AH3157" s="55"/>
      <c r="AI3157" s="55"/>
      <c r="AJ3157" s="55"/>
      <c r="AK3157" s="55"/>
      <c r="AL3157" s="55"/>
      <c r="AM3157" s="55"/>
      <c r="AN3157" s="55"/>
      <c r="AO3157" s="55"/>
      <c r="AP3157" s="55"/>
      <c r="AQ3157" s="55"/>
      <c r="AR3157" s="55"/>
      <c r="AS3157" s="55"/>
      <c r="AT3157" s="55"/>
      <c r="AU3157" s="55"/>
      <c r="AV3157" s="55"/>
      <c r="AW3157" s="55"/>
    </row>
    <row r="3158" spans="27:49" x14ac:dyDescent="0.25">
      <c r="AA3158" s="55"/>
      <c r="AB3158" s="55"/>
      <c r="AC3158" s="55"/>
      <c r="AD3158" s="55"/>
      <c r="AE3158" s="55"/>
      <c r="AH3158" s="55"/>
      <c r="AI3158" s="55"/>
      <c r="AJ3158" s="55"/>
      <c r="AK3158" s="55"/>
      <c r="AL3158" s="55"/>
      <c r="AM3158" s="55"/>
      <c r="AN3158" s="55"/>
      <c r="AO3158" s="55"/>
      <c r="AP3158" s="55"/>
      <c r="AQ3158" s="55"/>
      <c r="AR3158" s="55"/>
      <c r="AS3158" s="55"/>
      <c r="AT3158" s="55"/>
      <c r="AU3158" s="55"/>
      <c r="AV3158" s="55"/>
      <c r="AW3158" s="55"/>
    </row>
    <row r="3159" spans="27:49" x14ac:dyDescent="0.25">
      <c r="AA3159" s="55"/>
      <c r="AB3159" s="55"/>
      <c r="AC3159" s="55"/>
      <c r="AD3159" s="55"/>
      <c r="AE3159" s="55"/>
      <c r="AH3159" s="55"/>
      <c r="AI3159" s="55"/>
      <c r="AJ3159" s="55"/>
      <c r="AK3159" s="55"/>
      <c r="AL3159" s="55"/>
      <c r="AM3159" s="55"/>
      <c r="AN3159" s="55"/>
      <c r="AO3159" s="55"/>
      <c r="AP3159" s="55"/>
      <c r="AQ3159" s="55"/>
      <c r="AR3159" s="55"/>
      <c r="AS3159" s="55"/>
      <c r="AT3159" s="55"/>
      <c r="AU3159" s="55"/>
      <c r="AV3159" s="55"/>
      <c r="AW3159" s="55"/>
    </row>
    <row r="3160" spans="27:49" x14ac:dyDescent="0.25">
      <c r="AA3160" s="55"/>
      <c r="AB3160" s="55"/>
      <c r="AC3160" s="55"/>
      <c r="AD3160" s="55"/>
      <c r="AE3160" s="55"/>
      <c r="AH3160" s="55"/>
      <c r="AI3160" s="55"/>
      <c r="AJ3160" s="55"/>
      <c r="AK3160" s="55"/>
      <c r="AL3160" s="55"/>
      <c r="AM3160" s="55"/>
      <c r="AN3160" s="55"/>
      <c r="AO3160" s="55"/>
      <c r="AP3160" s="55"/>
      <c r="AQ3160" s="55"/>
      <c r="AR3160" s="55"/>
      <c r="AS3160" s="55"/>
      <c r="AT3160" s="55"/>
      <c r="AU3160" s="55"/>
      <c r="AV3160" s="55"/>
      <c r="AW3160" s="55"/>
    </row>
    <row r="3161" spans="27:49" x14ac:dyDescent="0.25">
      <c r="AA3161" s="55"/>
      <c r="AB3161" s="55"/>
      <c r="AC3161" s="55"/>
      <c r="AD3161" s="55"/>
      <c r="AE3161" s="55"/>
      <c r="AH3161" s="55"/>
      <c r="AI3161" s="55"/>
      <c r="AJ3161" s="55"/>
      <c r="AK3161" s="55"/>
      <c r="AL3161" s="55"/>
      <c r="AM3161" s="55"/>
      <c r="AN3161" s="55"/>
      <c r="AO3161" s="55"/>
      <c r="AP3161" s="55"/>
      <c r="AQ3161" s="55"/>
      <c r="AR3161" s="55"/>
      <c r="AS3161" s="55"/>
      <c r="AT3161" s="55"/>
      <c r="AU3161" s="55"/>
      <c r="AV3161" s="55"/>
      <c r="AW3161" s="55"/>
    </row>
    <row r="3162" spans="27:49" x14ac:dyDescent="0.25">
      <c r="AA3162" s="55"/>
      <c r="AB3162" s="55"/>
      <c r="AC3162" s="55"/>
      <c r="AD3162" s="55"/>
      <c r="AE3162" s="55"/>
      <c r="AH3162" s="55"/>
      <c r="AI3162" s="55"/>
      <c r="AJ3162" s="55"/>
      <c r="AK3162" s="55"/>
      <c r="AL3162" s="55"/>
      <c r="AM3162" s="55"/>
      <c r="AN3162" s="55"/>
      <c r="AO3162" s="55"/>
      <c r="AP3162" s="55"/>
      <c r="AQ3162" s="55"/>
      <c r="AR3162" s="55"/>
      <c r="AS3162" s="55"/>
      <c r="AT3162" s="55"/>
      <c r="AU3162" s="55"/>
      <c r="AV3162" s="55"/>
      <c r="AW3162" s="55"/>
    </row>
    <row r="3163" spans="27:49" x14ac:dyDescent="0.25">
      <c r="AA3163" s="55"/>
      <c r="AB3163" s="55"/>
      <c r="AC3163" s="55"/>
      <c r="AD3163" s="55"/>
      <c r="AE3163" s="55"/>
      <c r="AH3163" s="55"/>
      <c r="AI3163" s="55"/>
      <c r="AJ3163" s="55"/>
      <c r="AK3163" s="55"/>
      <c r="AL3163" s="55"/>
      <c r="AM3163" s="55"/>
      <c r="AN3163" s="55"/>
      <c r="AO3163" s="55"/>
      <c r="AP3163" s="55"/>
      <c r="AQ3163" s="55"/>
      <c r="AR3163" s="55"/>
      <c r="AS3163" s="55"/>
      <c r="AT3163" s="55"/>
      <c r="AU3163" s="55"/>
      <c r="AV3163" s="55"/>
      <c r="AW3163" s="55"/>
    </row>
    <row r="3164" spans="27:49" x14ac:dyDescent="0.25">
      <c r="AA3164" s="55"/>
      <c r="AB3164" s="55"/>
      <c r="AC3164" s="55"/>
      <c r="AD3164" s="55"/>
      <c r="AE3164" s="55"/>
      <c r="AH3164" s="55"/>
      <c r="AI3164" s="55"/>
      <c r="AJ3164" s="55"/>
      <c r="AK3164" s="55"/>
      <c r="AL3164" s="55"/>
      <c r="AM3164" s="55"/>
      <c r="AN3164" s="55"/>
      <c r="AO3164" s="55"/>
      <c r="AP3164" s="55"/>
      <c r="AQ3164" s="55"/>
      <c r="AR3164" s="55"/>
      <c r="AS3164" s="55"/>
      <c r="AT3164" s="55"/>
      <c r="AU3164" s="55"/>
      <c r="AV3164" s="55"/>
      <c r="AW3164" s="55"/>
    </row>
    <row r="3165" spans="27:49" x14ac:dyDescent="0.25">
      <c r="AA3165" s="55"/>
      <c r="AB3165" s="55"/>
      <c r="AC3165" s="55"/>
      <c r="AD3165" s="55"/>
      <c r="AE3165" s="55"/>
      <c r="AH3165" s="55"/>
      <c r="AI3165" s="55"/>
      <c r="AJ3165" s="55"/>
      <c r="AK3165" s="55"/>
      <c r="AL3165" s="55"/>
      <c r="AM3165" s="55"/>
      <c r="AN3165" s="55"/>
      <c r="AO3165" s="55"/>
      <c r="AP3165" s="55"/>
      <c r="AQ3165" s="55"/>
      <c r="AR3165" s="55"/>
      <c r="AS3165" s="55"/>
      <c r="AT3165" s="55"/>
      <c r="AU3165" s="55"/>
      <c r="AV3165" s="55"/>
      <c r="AW3165" s="55"/>
    </row>
    <row r="3166" spans="27:49" x14ac:dyDescent="0.25">
      <c r="AA3166" s="55"/>
      <c r="AB3166" s="55"/>
      <c r="AC3166" s="55"/>
      <c r="AD3166" s="55"/>
      <c r="AE3166" s="55"/>
      <c r="AH3166" s="55"/>
      <c r="AI3166" s="55"/>
      <c r="AJ3166" s="55"/>
      <c r="AK3166" s="55"/>
      <c r="AL3166" s="55"/>
      <c r="AM3166" s="55"/>
      <c r="AN3166" s="55"/>
      <c r="AO3166" s="55"/>
      <c r="AP3166" s="55"/>
      <c r="AQ3166" s="55"/>
      <c r="AR3166" s="55"/>
      <c r="AS3166" s="55"/>
      <c r="AT3166" s="55"/>
      <c r="AU3166" s="55"/>
      <c r="AV3166" s="55"/>
      <c r="AW3166" s="55"/>
    </row>
    <row r="3167" spans="27:49" x14ac:dyDescent="0.25">
      <c r="AA3167" s="55"/>
      <c r="AB3167" s="55"/>
      <c r="AC3167" s="55"/>
      <c r="AD3167" s="55"/>
      <c r="AE3167" s="55"/>
      <c r="AH3167" s="55"/>
      <c r="AI3167" s="55"/>
      <c r="AJ3167" s="55"/>
      <c r="AK3167" s="55"/>
      <c r="AL3167" s="55"/>
      <c r="AM3167" s="55"/>
      <c r="AN3167" s="55"/>
      <c r="AO3167" s="55"/>
      <c r="AP3167" s="55"/>
      <c r="AQ3167" s="55"/>
      <c r="AR3167" s="55"/>
      <c r="AS3167" s="55"/>
      <c r="AT3167" s="55"/>
      <c r="AU3167" s="55"/>
      <c r="AV3167" s="55"/>
      <c r="AW3167" s="55"/>
    </row>
    <row r="3168" spans="27:49" x14ac:dyDescent="0.25">
      <c r="AA3168" s="55"/>
      <c r="AB3168" s="55"/>
      <c r="AC3168" s="55"/>
      <c r="AD3168" s="55"/>
      <c r="AE3168" s="55"/>
      <c r="AH3168" s="55"/>
      <c r="AI3168" s="55"/>
      <c r="AJ3168" s="55"/>
      <c r="AK3168" s="55"/>
      <c r="AL3168" s="55"/>
      <c r="AM3168" s="55"/>
      <c r="AN3168" s="55"/>
      <c r="AO3168" s="55"/>
      <c r="AP3168" s="55"/>
      <c r="AQ3168" s="55"/>
      <c r="AR3168" s="55"/>
      <c r="AS3168" s="55"/>
      <c r="AT3168" s="55"/>
      <c r="AU3168" s="55"/>
      <c r="AV3168" s="55"/>
      <c r="AW3168" s="55"/>
    </row>
    <row r="3169" spans="27:49" x14ac:dyDescent="0.25">
      <c r="AA3169" s="55"/>
      <c r="AB3169" s="55"/>
      <c r="AC3169" s="55"/>
      <c r="AD3169" s="55"/>
      <c r="AE3169" s="55"/>
      <c r="AH3169" s="55"/>
      <c r="AI3169" s="55"/>
      <c r="AJ3169" s="55"/>
      <c r="AK3169" s="55"/>
      <c r="AL3169" s="55"/>
      <c r="AM3169" s="55"/>
      <c r="AN3169" s="55"/>
      <c r="AO3169" s="55"/>
      <c r="AP3169" s="55"/>
      <c r="AQ3169" s="55"/>
      <c r="AR3169" s="55"/>
      <c r="AS3169" s="55"/>
      <c r="AT3169" s="55"/>
      <c r="AU3169" s="55"/>
      <c r="AV3169" s="55"/>
      <c r="AW3169" s="55"/>
    </row>
    <row r="3170" spans="27:49" x14ac:dyDescent="0.25">
      <c r="AA3170" s="55"/>
      <c r="AB3170" s="55"/>
      <c r="AC3170" s="55"/>
      <c r="AD3170" s="55"/>
      <c r="AE3170" s="55"/>
      <c r="AH3170" s="55"/>
      <c r="AI3170" s="55"/>
      <c r="AJ3170" s="55"/>
      <c r="AK3170" s="55"/>
      <c r="AL3170" s="55"/>
      <c r="AM3170" s="55"/>
      <c r="AN3170" s="55"/>
      <c r="AO3170" s="55"/>
      <c r="AP3170" s="55"/>
      <c r="AQ3170" s="55"/>
      <c r="AR3170" s="55"/>
      <c r="AS3170" s="55"/>
      <c r="AT3170" s="55"/>
      <c r="AU3170" s="55"/>
      <c r="AV3170" s="55"/>
      <c r="AW3170" s="55"/>
    </row>
    <row r="3171" spans="27:49" x14ac:dyDescent="0.25">
      <c r="AA3171" s="55"/>
      <c r="AB3171" s="55"/>
      <c r="AC3171" s="55"/>
      <c r="AD3171" s="55"/>
      <c r="AE3171" s="55"/>
      <c r="AH3171" s="55"/>
      <c r="AI3171" s="55"/>
      <c r="AJ3171" s="55"/>
      <c r="AK3171" s="55"/>
      <c r="AL3171" s="55"/>
      <c r="AM3171" s="55"/>
      <c r="AN3171" s="55"/>
      <c r="AO3171" s="55"/>
      <c r="AP3171" s="55"/>
      <c r="AQ3171" s="55"/>
      <c r="AR3171" s="55"/>
      <c r="AS3171" s="55"/>
      <c r="AT3171" s="55"/>
      <c r="AU3171" s="55"/>
      <c r="AV3171" s="55"/>
      <c r="AW3171" s="55"/>
    </row>
    <row r="3172" spans="27:49" x14ac:dyDescent="0.25">
      <c r="AA3172" s="55"/>
      <c r="AB3172" s="55"/>
      <c r="AC3172" s="55"/>
      <c r="AD3172" s="55"/>
      <c r="AE3172" s="55"/>
      <c r="AH3172" s="55"/>
      <c r="AI3172" s="55"/>
      <c r="AJ3172" s="55"/>
      <c r="AK3172" s="55"/>
      <c r="AL3172" s="55"/>
      <c r="AM3172" s="55"/>
      <c r="AN3172" s="55"/>
      <c r="AO3172" s="55"/>
      <c r="AP3172" s="55"/>
      <c r="AQ3172" s="55"/>
      <c r="AR3172" s="55"/>
      <c r="AS3172" s="55"/>
      <c r="AT3172" s="55"/>
      <c r="AU3172" s="55"/>
      <c r="AV3172" s="55"/>
      <c r="AW3172" s="55"/>
    </row>
    <row r="3173" spans="27:49" x14ac:dyDescent="0.25">
      <c r="AA3173" s="55"/>
      <c r="AB3173" s="55"/>
      <c r="AC3173" s="55"/>
      <c r="AD3173" s="55"/>
      <c r="AE3173" s="55"/>
      <c r="AH3173" s="55"/>
      <c r="AI3173" s="55"/>
      <c r="AJ3173" s="55"/>
      <c r="AK3173" s="55"/>
      <c r="AL3173" s="55"/>
      <c r="AM3173" s="55"/>
      <c r="AN3173" s="55"/>
      <c r="AO3173" s="55"/>
      <c r="AP3173" s="55"/>
      <c r="AQ3173" s="55"/>
      <c r="AR3173" s="55"/>
      <c r="AS3173" s="55"/>
      <c r="AT3173" s="55"/>
      <c r="AU3173" s="55"/>
      <c r="AV3173" s="55"/>
      <c r="AW3173" s="55"/>
    </row>
    <row r="3174" spans="27:49" x14ac:dyDescent="0.25">
      <c r="AA3174" s="55"/>
      <c r="AB3174" s="55"/>
      <c r="AC3174" s="55"/>
      <c r="AD3174" s="55"/>
      <c r="AE3174" s="55"/>
      <c r="AH3174" s="55"/>
      <c r="AI3174" s="55"/>
      <c r="AJ3174" s="55"/>
      <c r="AK3174" s="55"/>
      <c r="AL3174" s="55"/>
      <c r="AM3174" s="55"/>
      <c r="AN3174" s="55"/>
      <c r="AO3174" s="55"/>
      <c r="AP3174" s="55"/>
      <c r="AQ3174" s="55"/>
      <c r="AR3174" s="55"/>
      <c r="AS3174" s="55"/>
      <c r="AT3174" s="55"/>
      <c r="AU3174" s="55"/>
      <c r="AV3174" s="55"/>
      <c r="AW3174" s="55"/>
    </row>
    <row r="3175" spans="27:49" x14ac:dyDescent="0.25">
      <c r="AA3175" s="55"/>
      <c r="AB3175" s="55"/>
      <c r="AC3175" s="55"/>
      <c r="AD3175" s="55"/>
      <c r="AE3175" s="55"/>
      <c r="AH3175" s="55"/>
      <c r="AI3175" s="55"/>
      <c r="AJ3175" s="55"/>
      <c r="AK3175" s="55"/>
      <c r="AL3175" s="55"/>
      <c r="AM3175" s="55"/>
      <c r="AN3175" s="55"/>
      <c r="AO3175" s="55"/>
      <c r="AP3175" s="55"/>
      <c r="AQ3175" s="55"/>
      <c r="AR3175" s="55"/>
      <c r="AS3175" s="55"/>
      <c r="AT3175" s="55"/>
      <c r="AU3175" s="55"/>
      <c r="AV3175" s="55"/>
      <c r="AW3175" s="55"/>
    </row>
    <row r="3176" spans="27:49" x14ac:dyDescent="0.25">
      <c r="AA3176" s="55"/>
      <c r="AB3176" s="55"/>
      <c r="AC3176" s="55"/>
      <c r="AD3176" s="55"/>
      <c r="AE3176" s="55"/>
      <c r="AH3176" s="55"/>
      <c r="AI3176" s="55"/>
      <c r="AJ3176" s="55"/>
      <c r="AK3176" s="55"/>
      <c r="AL3176" s="55"/>
      <c r="AM3176" s="55"/>
      <c r="AN3176" s="55"/>
      <c r="AO3176" s="55"/>
      <c r="AP3176" s="55"/>
      <c r="AQ3176" s="55"/>
      <c r="AR3176" s="55"/>
      <c r="AS3176" s="55"/>
      <c r="AT3176" s="55"/>
      <c r="AU3176" s="55"/>
      <c r="AV3176" s="55"/>
      <c r="AW3176" s="55"/>
    </row>
    <row r="3177" spans="27:49" x14ac:dyDescent="0.25">
      <c r="AA3177" s="55"/>
      <c r="AB3177" s="55"/>
      <c r="AC3177" s="55"/>
      <c r="AD3177" s="55"/>
      <c r="AE3177" s="55"/>
      <c r="AH3177" s="55"/>
      <c r="AI3177" s="55"/>
      <c r="AJ3177" s="55"/>
      <c r="AK3177" s="55"/>
      <c r="AL3177" s="55"/>
      <c r="AM3177" s="55"/>
      <c r="AN3177" s="55"/>
      <c r="AO3177" s="55"/>
      <c r="AP3177" s="55"/>
      <c r="AQ3177" s="55"/>
      <c r="AR3177" s="55"/>
      <c r="AS3177" s="55"/>
      <c r="AT3177" s="55"/>
      <c r="AU3177" s="55"/>
      <c r="AV3177" s="55"/>
      <c r="AW3177" s="55"/>
    </row>
    <row r="3178" spans="27:49" x14ac:dyDescent="0.25">
      <c r="AA3178" s="55"/>
      <c r="AB3178" s="55"/>
      <c r="AC3178" s="55"/>
      <c r="AD3178" s="55"/>
      <c r="AE3178" s="55"/>
      <c r="AH3178" s="55"/>
      <c r="AI3178" s="55"/>
      <c r="AJ3178" s="55"/>
      <c r="AK3178" s="55"/>
      <c r="AL3178" s="55"/>
      <c r="AM3178" s="55"/>
      <c r="AN3178" s="55"/>
      <c r="AO3178" s="55"/>
      <c r="AP3178" s="55"/>
      <c r="AQ3178" s="55"/>
      <c r="AR3178" s="55"/>
      <c r="AS3178" s="55"/>
      <c r="AT3178" s="55"/>
      <c r="AU3178" s="55"/>
      <c r="AV3178" s="55"/>
      <c r="AW3178" s="55"/>
    </row>
    <row r="3179" spans="27:49" x14ac:dyDescent="0.25">
      <c r="AA3179" s="55"/>
      <c r="AB3179" s="55"/>
      <c r="AC3179" s="55"/>
      <c r="AD3179" s="55"/>
      <c r="AE3179" s="55"/>
      <c r="AH3179" s="55"/>
      <c r="AI3179" s="55"/>
      <c r="AJ3179" s="55"/>
      <c r="AK3179" s="55"/>
      <c r="AL3179" s="55"/>
      <c r="AM3179" s="55"/>
      <c r="AN3179" s="55"/>
      <c r="AO3179" s="55"/>
      <c r="AP3179" s="55"/>
      <c r="AQ3179" s="55"/>
      <c r="AR3179" s="55"/>
      <c r="AS3179" s="55"/>
      <c r="AT3179" s="55"/>
      <c r="AU3179" s="55"/>
      <c r="AV3179" s="55"/>
      <c r="AW3179" s="55"/>
    </row>
    <row r="3180" spans="27:49" x14ac:dyDescent="0.25">
      <c r="AA3180" s="55"/>
      <c r="AB3180" s="55"/>
      <c r="AC3180" s="55"/>
      <c r="AD3180" s="55"/>
      <c r="AE3180" s="55"/>
      <c r="AH3180" s="55"/>
      <c r="AI3180" s="55"/>
      <c r="AJ3180" s="55"/>
      <c r="AK3180" s="55"/>
      <c r="AL3180" s="55"/>
      <c r="AM3180" s="55"/>
      <c r="AN3180" s="55"/>
      <c r="AO3180" s="55"/>
      <c r="AP3180" s="55"/>
      <c r="AQ3180" s="55"/>
      <c r="AR3180" s="55"/>
      <c r="AS3180" s="55"/>
      <c r="AT3180" s="55"/>
      <c r="AU3180" s="55"/>
      <c r="AV3180" s="55"/>
      <c r="AW3180" s="55"/>
    </row>
    <row r="3181" spans="27:49" x14ac:dyDescent="0.25">
      <c r="AA3181" s="55"/>
      <c r="AB3181" s="55"/>
      <c r="AC3181" s="55"/>
      <c r="AD3181" s="55"/>
      <c r="AE3181" s="55"/>
      <c r="AH3181" s="55"/>
      <c r="AI3181" s="55"/>
      <c r="AJ3181" s="55"/>
      <c r="AK3181" s="55"/>
      <c r="AL3181" s="55"/>
      <c r="AM3181" s="55"/>
      <c r="AN3181" s="55"/>
      <c r="AO3181" s="55"/>
      <c r="AP3181" s="55"/>
      <c r="AQ3181" s="55"/>
      <c r="AR3181" s="55"/>
      <c r="AS3181" s="55"/>
      <c r="AT3181" s="55"/>
      <c r="AU3181" s="55"/>
      <c r="AV3181" s="55"/>
      <c r="AW3181" s="55"/>
    </row>
    <row r="3182" spans="27:49" x14ac:dyDescent="0.25">
      <c r="AA3182" s="55"/>
      <c r="AB3182" s="55"/>
      <c r="AC3182" s="55"/>
      <c r="AD3182" s="55"/>
      <c r="AE3182" s="55"/>
      <c r="AH3182" s="55"/>
      <c r="AI3182" s="55"/>
      <c r="AJ3182" s="55"/>
      <c r="AK3182" s="55"/>
      <c r="AL3182" s="55"/>
      <c r="AM3182" s="55"/>
      <c r="AN3182" s="55"/>
      <c r="AO3182" s="55"/>
      <c r="AP3182" s="55"/>
      <c r="AQ3182" s="55"/>
      <c r="AR3182" s="55"/>
      <c r="AS3182" s="55"/>
      <c r="AT3182" s="55"/>
      <c r="AU3182" s="55"/>
      <c r="AV3182" s="55"/>
      <c r="AW3182" s="55"/>
    </row>
    <row r="3183" spans="27:49" x14ac:dyDescent="0.25">
      <c r="AA3183" s="55"/>
      <c r="AB3183" s="55"/>
      <c r="AC3183" s="55"/>
      <c r="AD3183" s="55"/>
      <c r="AE3183" s="55"/>
      <c r="AH3183" s="55"/>
      <c r="AI3183" s="55"/>
      <c r="AJ3183" s="55"/>
      <c r="AK3183" s="55"/>
      <c r="AL3183" s="55"/>
      <c r="AM3183" s="55"/>
      <c r="AN3183" s="55"/>
      <c r="AO3183" s="55"/>
      <c r="AP3183" s="55"/>
      <c r="AQ3183" s="55"/>
      <c r="AR3183" s="55"/>
      <c r="AS3183" s="55"/>
      <c r="AT3183" s="55"/>
      <c r="AU3183" s="55"/>
      <c r="AV3183" s="55"/>
      <c r="AW3183" s="55"/>
    </row>
    <row r="3184" spans="27:49" x14ac:dyDescent="0.25">
      <c r="AA3184" s="55"/>
      <c r="AB3184" s="55"/>
      <c r="AC3184" s="55"/>
      <c r="AD3184" s="55"/>
      <c r="AE3184" s="55"/>
      <c r="AH3184" s="55"/>
      <c r="AI3184" s="55"/>
      <c r="AJ3184" s="55"/>
      <c r="AK3184" s="55"/>
      <c r="AL3184" s="55"/>
      <c r="AM3184" s="55"/>
      <c r="AN3184" s="55"/>
      <c r="AO3184" s="55"/>
      <c r="AP3184" s="55"/>
      <c r="AQ3184" s="55"/>
      <c r="AR3184" s="55"/>
      <c r="AS3184" s="55"/>
      <c r="AT3184" s="55"/>
      <c r="AU3184" s="55"/>
      <c r="AV3184" s="55"/>
      <c r="AW3184" s="55"/>
    </row>
    <row r="3185" spans="27:49" x14ac:dyDescent="0.25">
      <c r="AA3185" s="55"/>
      <c r="AB3185" s="55"/>
      <c r="AC3185" s="55"/>
      <c r="AD3185" s="55"/>
      <c r="AE3185" s="55"/>
      <c r="AH3185" s="55"/>
      <c r="AI3185" s="55"/>
      <c r="AJ3185" s="55"/>
      <c r="AK3185" s="55"/>
      <c r="AL3185" s="55"/>
      <c r="AM3185" s="55"/>
      <c r="AN3185" s="55"/>
      <c r="AO3185" s="55"/>
      <c r="AP3185" s="55"/>
      <c r="AQ3185" s="55"/>
      <c r="AR3185" s="55"/>
      <c r="AS3185" s="55"/>
      <c r="AT3185" s="55"/>
      <c r="AU3185" s="55"/>
      <c r="AV3185" s="55"/>
      <c r="AW3185" s="55"/>
    </row>
    <row r="3186" spans="27:49" x14ac:dyDescent="0.25">
      <c r="AA3186" s="55"/>
      <c r="AB3186" s="55"/>
      <c r="AC3186" s="55"/>
      <c r="AD3186" s="55"/>
      <c r="AE3186" s="55"/>
      <c r="AH3186" s="55"/>
      <c r="AI3186" s="55"/>
      <c r="AJ3186" s="55"/>
      <c r="AK3186" s="55"/>
      <c r="AL3186" s="55"/>
      <c r="AM3186" s="55"/>
      <c r="AN3186" s="55"/>
      <c r="AO3186" s="55"/>
      <c r="AP3186" s="55"/>
      <c r="AQ3186" s="55"/>
      <c r="AR3186" s="55"/>
      <c r="AS3186" s="55"/>
      <c r="AT3186" s="55"/>
      <c r="AU3186" s="55"/>
      <c r="AV3186" s="55"/>
      <c r="AW3186" s="55"/>
    </row>
    <row r="3187" spans="27:49" x14ac:dyDescent="0.25">
      <c r="AA3187" s="55"/>
      <c r="AB3187" s="55"/>
      <c r="AC3187" s="55"/>
      <c r="AD3187" s="55"/>
      <c r="AE3187" s="55"/>
      <c r="AH3187" s="55"/>
      <c r="AI3187" s="55"/>
      <c r="AJ3187" s="55"/>
      <c r="AK3187" s="55"/>
      <c r="AL3187" s="55"/>
      <c r="AM3187" s="55"/>
      <c r="AN3187" s="55"/>
      <c r="AO3187" s="55"/>
      <c r="AP3187" s="55"/>
      <c r="AQ3187" s="55"/>
      <c r="AR3187" s="55"/>
      <c r="AS3187" s="55"/>
      <c r="AT3187" s="55"/>
      <c r="AU3187" s="55"/>
      <c r="AV3187" s="55"/>
      <c r="AW3187" s="55"/>
    </row>
    <row r="3188" spans="27:49" x14ac:dyDescent="0.25">
      <c r="AA3188" s="55"/>
      <c r="AB3188" s="55"/>
      <c r="AC3188" s="55"/>
      <c r="AD3188" s="55"/>
      <c r="AE3188" s="55"/>
      <c r="AH3188" s="55"/>
      <c r="AI3188" s="55"/>
      <c r="AJ3188" s="55"/>
      <c r="AK3188" s="55"/>
      <c r="AL3188" s="55"/>
      <c r="AM3188" s="55"/>
      <c r="AN3188" s="55"/>
      <c r="AO3188" s="55"/>
      <c r="AP3188" s="55"/>
      <c r="AQ3188" s="55"/>
      <c r="AR3188" s="55"/>
      <c r="AS3188" s="55"/>
      <c r="AT3188" s="55"/>
      <c r="AU3188" s="55"/>
      <c r="AV3188" s="55"/>
      <c r="AW3188" s="55"/>
    </row>
    <row r="3189" spans="27:49" x14ac:dyDescent="0.25">
      <c r="AA3189" s="55"/>
      <c r="AB3189" s="55"/>
      <c r="AC3189" s="55"/>
      <c r="AD3189" s="55"/>
      <c r="AE3189" s="55"/>
      <c r="AH3189" s="55"/>
      <c r="AI3189" s="55"/>
      <c r="AJ3189" s="55"/>
      <c r="AK3189" s="55"/>
      <c r="AL3189" s="55"/>
      <c r="AM3189" s="55"/>
      <c r="AN3189" s="55"/>
      <c r="AO3189" s="55"/>
      <c r="AP3189" s="55"/>
      <c r="AQ3189" s="55"/>
      <c r="AR3189" s="55"/>
      <c r="AS3189" s="55"/>
      <c r="AT3189" s="55"/>
      <c r="AU3189" s="55"/>
      <c r="AV3189" s="55"/>
      <c r="AW3189" s="55"/>
    </row>
    <row r="3190" spans="27:49" x14ac:dyDescent="0.25">
      <c r="AA3190" s="55"/>
      <c r="AB3190" s="55"/>
      <c r="AC3190" s="55"/>
      <c r="AD3190" s="55"/>
      <c r="AE3190" s="55"/>
      <c r="AH3190" s="55"/>
      <c r="AI3190" s="55"/>
      <c r="AJ3190" s="55"/>
      <c r="AK3190" s="55"/>
      <c r="AL3190" s="55"/>
      <c r="AM3190" s="55"/>
      <c r="AN3190" s="55"/>
      <c r="AO3190" s="55"/>
      <c r="AP3190" s="55"/>
      <c r="AQ3190" s="55"/>
      <c r="AR3190" s="55"/>
      <c r="AS3190" s="55"/>
      <c r="AT3190" s="55"/>
      <c r="AU3190" s="55"/>
      <c r="AV3190" s="55"/>
      <c r="AW3190" s="55"/>
    </row>
    <row r="3191" spans="27:49" x14ac:dyDescent="0.25">
      <c r="AA3191" s="55"/>
      <c r="AB3191" s="55"/>
      <c r="AC3191" s="55"/>
      <c r="AD3191" s="55"/>
      <c r="AE3191" s="55"/>
      <c r="AH3191" s="55"/>
      <c r="AI3191" s="55"/>
      <c r="AJ3191" s="55"/>
      <c r="AK3191" s="55"/>
      <c r="AL3191" s="55"/>
      <c r="AM3191" s="55"/>
      <c r="AN3191" s="55"/>
      <c r="AO3191" s="55"/>
      <c r="AP3191" s="55"/>
      <c r="AQ3191" s="55"/>
      <c r="AR3191" s="55"/>
      <c r="AS3191" s="55"/>
      <c r="AT3191" s="55"/>
      <c r="AU3191" s="55"/>
      <c r="AV3191" s="55"/>
      <c r="AW3191" s="55"/>
    </row>
    <row r="3192" spans="27:49" x14ac:dyDescent="0.25">
      <c r="AA3192" s="55"/>
      <c r="AB3192" s="55"/>
      <c r="AC3192" s="55"/>
      <c r="AD3192" s="55"/>
      <c r="AE3192" s="55"/>
      <c r="AH3192" s="55"/>
      <c r="AI3192" s="55"/>
      <c r="AJ3192" s="55"/>
      <c r="AK3192" s="55"/>
      <c r="AL3192" s="55"/>
      <c r="AM3192" s="55"/>
      <c r="AN3192" s="55"/>
      <c r="AO3192" s="55"/>
      <c r="AP3192" s="55"/>
      <c r="AQ3192" s="55"/>
      <c r="AR3192" s="55"/>
      <c r="AS3192" s="55"/>
      <c r="AT3192" s="55"/>
      <c r="AU3192" s="55"/>
      <c r="AV3192" s="55"/>
      <c r="AW3192" s="55"/>
    </row>
    <row r="3193" spans="27:49" x14ac:dyDescent="0.25">
      <c r="AA3193" s="55"/>
      <c r="AB3193" s="55"/>
      <c r="AC3193" s="55"/>
      <c r="AD3193" s="55"/>
      <c r="AE3193" s="55"/>
      <c r="AH3193" s="55"/>
      <c r="AI3193" s="55"/>
      <c r="AJ3193" s="55"/>
      <c r="AK3193" s="55"/>
      <c r="AL3193" s="55"/>
      <c r="AM3193" s="55"/>
      <c r="AN3193" s="55"/>
      <c r="AO3193" s="55"/>
      <c r="AP3193" s="55"/>
      <c r="AQ3193" s="55"/>
      <c r="AR3193" s="55"/>
      <c r="AS3193" s="55"/>
      <c r="AT3193" s="55"/>
      <c r="AU3193" s="55"/>
      <c r="AV3193" s="55"/>
      <c r="AW3193" s="55"/>
    </row>
    <row r="3194" spans="27:49" x14ac:dyDescent="0.25">
      <c r="AA3194" s="55"/>
      <c r="AB3194" s="55"/>
      <c r="AC3194" s="55"/>
      <c r="AD3194" s="55"/>
      <c r="AE3194" s="55"/>
      <c r="AH3194" s="55"/>
      <c r="AI3194" s="55"/>
      <c r="AJ3194" s="55"/>
      <c r="AK3194" s="55"/>
      <c r="AL3194" s="55"/>
      <c r="AM3194" s="55"/>
      <c r="AN3194" s="55"/>
      <c r="AO3194" s="55"/>
      <c r="AP3194" s="55"/>
      <c r="AQ3194" s="55"/>
      <c r="AR3194" s="55"/>
      <c r="AS3194" s="55"/>
      <c r="AT3194" s="55"/>
      <c r="AU3194" s="55"/>
      <c r="AV3194" s="55"/>
      <c r="AW3194" s="55"/>
    </row>
    <row r="3195" spans="27:49" x14ac:dyDescent="0.25">
      <c r="AA3195" s="55"/>
      <c r="AB3195" s="55"/>
      <c r="AC3195" s="55"/>
      <c r="AD3195" s="55"/>
      <c r="AE3195" s="55"/>
      <c r="AH3195" s="55"/>
      <c r="AI3195" s="55"/>
      <c r="AJ3195" s="55"/>
      <c r="AK3195" s="55"/>
      <c r="AL3195" s="55"/>
      <c r="AM3195" s="55"/>
      <c r="AN3195" s="55"/>
      <c r="AO3195" s="55"/>
      <c r="AP3195" s="55"/>
      <c r="AQ3195" s="55"/>
      <c r="AR3195" s="55"/>
      <c r="AS3195" s="55"/>
      <c r="AT3195" s="55"/>
      <c r="AU3195" s="55"/>
      <c r="AV3195" s="55"/>
      <c r="AW3195" s="55"/>
    </row>
    <row r="3196" spans="27:49" x14ac:dyDescent="0.25">
      <c r="AA3196" s="55"/>
      <c r="AB3196" s="55"/>
      <c r="AC3196" s="55"/>
      <c r="AD3196" s="55"/>
      <c r="AE3196" s="55"/>
      <c r="AH3196" s="55"/>
      <c r="AI3196" s="55"/>
      <c r="AJ3196" s="55"/>
      <c r="AK3196" s="55"/>
      <c r="AL3196" s="55"/>
      <c r="AM3196" s="55"/>
      <c r="AN3196" s="55"/>
      <c r="AO3196" s="55"/>
      <c r="AP3196" s="55"/>
      <c r="AQ3196" s="55"/>
      <c r="AR3196" s="55"/>
      <c r="AS3196" s="55"/>
      <c r="AT3196" s="55"/>
      <c r="AU3196" s="55"/>
      <c r="AV3196" s="55"/>
      <c r="AW3196" s="55"/>
    </row>
    <row r="3197" spans="27:49" x14ac:dyDescent="0.25">
      <c r="AA3197" s="55"/>
      <c r="AB3197" s="55"/>
      <c r="AC3197" s="55"/>
      <c r="AD3197" s="55"/>
      <c r="AE3197" s="55"/>
      <c r="AH3197" s="55"/>
      <c r="AI3197" s="55"/>
      <c r="AJ3197" s="55"/>
      <c r="AK3197" s="55"/>
      <c r="AL3197" s="55"/>
      <c r="AM3197" s="55"/>
      <c r="AN3197" s="55"/>
      <c r="AO3197" s="55"/>
      <c r="AP3197" s="55"/>
      <c r="AQ3197" s="55"/>
      <c r="AR3197" s="55"/>
      <c r="AS3197" s="55"/>
      <c r="AT3197" s="55"/>
      <c r="AU3197" s="55"/>
      <c r="AV3197" s="55"/>
      <c r="AW3197" s="55"/>
    </row>
    <row r="3198" spans="27:49" x14ac:dyDescent="0.25">
      <c r="AA3198" s="55"/>
      <c r="AB3198" s="55"/>
      <c r="AC3198" s="55"/>
      <c r="AD3198" s="55"/>
      <c r="AE3198" s="55"/>
      <c r="AH3198" s="55"/>
      <c r="AI3198" s="55"/>
      <c r="AJ3198" s="55"/>
      <c r="AK3198" s="55"/>
      <c r="AL3198" s="55"/>
      <c r="AM3198" s="55"/>
      <c r="AN3198" s="55"/>
      <c r="AO3198" s="55"/>
      <c r="AP3198" s="55"/>
      <c r="AQ3198" s="55"/>
      <c r="AR3198" s="55"/>
      <c r="AS3198" s="55"/>
      <c r="AT3198" s="55"/>
      <c r="AU3198" s="55"/>
      <c r="AV3198" s="55"/>
      <c r="AW3198" s="55"/>
    </row>
    <row r="3199" spans="27:49" x14ac:dyDescent="0.25">
      <c r="AA3199" s="55"/>
      <c r="AB3199" s="55"/>
      <c r="AC3199" s="55"/>
      <c r="AD3199" s="55"/>
      <c r="AE3199" s="55"/>
      <c r="AH3199" s="55"/>
      <c r="AI3199" s="55"/>
      <c r="AJ3199" s="55"/>
      <c r="AK3199" s="55"/>
      <c r="AL3199" s="55"/>
      <c r="AM3199" s="55"/>
      <c r="AN3199" s="55"/>
      <c r="AO3199" s="55"/>
      <c r="AP3199" s="55"/>
      <c r="AQ3199" s="55"/>
      <c r="AR3199" s="55"/>
      <c r="AS3199" s="55"/>
      <c r="AT3199" s="55"/>
      <c r="AU3199" s="55"/>
      <c r="AV3199" s="55"/>
      <c r="AW3199" s="55"/>
    </row>
    <row r="3200" spans="27:49" x14ac:dyDescent="0.25">
      <c r="AA3200" s="55"/>
      <c r="AB3200" s="55"/>
      <c r="AC3200" s="55"/>
      <c r="AD3200" s="55"/>
      <c r="AE3200" s="55"/>
      <c r="AH3200" s="55"/>
      <c r="AI3200" s="55"/>
      <c r="AJ3200" s="55"/>
      <c r="AK3200" s="55"/>
      <c r="AL3200" s="55"/>
      <c r="AM3200" s="55"/>
      <c r="AN3200" s="55"/>
      <c r="AO3200" s="55"/>
      <c r="AP3200" s="55"/>
      <c r="AQ3200" s="55"/>
      <c r="AR3200" s="55"/>
      <c r="AS3200" s="55"/>
      <c r="AT3200" s="55"/>
      <c r="AU3200" s="55"/>
      <c r="AV3200" s="55"/>
      <c r="AW3200" s="55"/>
    </row>
    <row r="3201" spans="27:49" x14ac:dyDescent="0.25">
      <c r="AA3201" s="55"/>
      <c r="AB3201" s="55"/>
      <c r="AC3201" s="55"/>
      <c r="AD3201" s="55"/>
      <c r="AE3201" s="55"/>
      <c r="AH3201" s="55"/>
      <c r="AI3201" s="55"/>
      <c r="AJ3201" s="55"/>
      <c r="AK3201" s="55"/>
      <c r="AL3201" s="55"/>
      <c r="AM3201" s="55"/>
      <c r="AN3201" s="55"/>
      <c r="AO3201" s="55"/>
      <c r="AP3201" s="55"/>
      <c r="AQ3201" s="55"/>
      <c r="AR3201" s="55"/>
      <c r="AS3201" s="55"/>
      <c r="AT3201" s="55"/>
      <c r="AU3201" s="55"/>
      <c r="AV3201" s="55"/>
      <c r="AW3201" s="55"/>
    </row>
    <row r="3202" spans="27:49" x14ac:dyDescent="0.25">
      <c r="AA3202" s="55"/>
      <c r="AB3202" s="55"/>
      <c r="AC3202" s="55"/>
      <c r="AD3202" s="55"/>
      <c r="AE3202" s="55"/>
      <c r="AH3202" s="55"/>
      <c r="AI3202" s="55"/>
      <c r="AJ3202" s="55"/>
      <c r="AK3202" s="55"/>
      <c r="AL3202" s="55"/>
      <c r="AM3202" s="55"/>
      <c r="AN3202" s="55"/>
      <c r="AO3202" s="55"/>
      <c r="AP3202" s="55"/>
      <c r="AQ3202" s="55"/>
      <c r="AR3202" s="55"/>
      <c r="AS3202" s="55"/>
      <c r="AT3202" s="55"/>
      <c r="AU3202" s="55"/>
      <c r="AV3202" s="55"/>
      <c r="AW3202" s="55"/>
    </row>
    <row r="3203" spans="27:49" x14ac:dyDescent="0.25">
      <c r="AA3203" s="55"/>
      <c r="AB3203" s="55"/>
      <c r="AC3203" s="55"/>
      <c r="AD3203" s="55"/>
      <c r="AE3203" s="55"/>
      <c r="AH3203" s="55"/>
      <c r="AI3203" s="55"/>
      <c r="AJ3203" s="55"/>
      <c r="AK3203" s="55"/>
      <c r="AL3203" s="55"/>
      <c r="AM3203" s="55"/>
      <c r="AN3203" s="55"/>
      <c r="AO3203" s="55"/>
      <c r="AP3203" s="55"/>
      <c r="AQ3203" s="55"/>
      <c r="AR3203" s="55"/>
      <c r="AS3203" s="55"/>
      <c r="AT3203" s="55"/>
      <c r="AU3203" s="55"/>
      <c r="AV3203" s="55"/>
      <c r="AW3203" s="55"/>
    </row>
    <row r="3204" spans="27:49" x14ac:dyDescent="0.25">
      <c r="AA3204" s="55"/>
      <c r="AB3204" s="55"/>
      <c r="AC3204" s="55"/>
      <c r="AD3204" s="55"/>
      <c r="AE3204" s="55"/>
      <c r="AH3204" s="55"/>
      <c r="AI3204" s="55"/>
      <c r="AJ3204" s="55"/>
      <c r="AK3204" s="55"/>
      <c r="AL3204" s="55"/>
      <c r="AM3204" s="55"/>
      <c r="AN3204" s="55"/>
      <c r="AO3204" s="55"/>
      <c r="AP3204" s="55"/>
      <c r="AQ3204" s="55"/>
      <c r="AR3204" s="55"/>
      <c r="AS3204" s="55"/>
      <c r="AT3204" s="55"/>
      <c r="AU3204" s="55"/>
      <c r="AV3204" s="55"/>
      <c r="AW3204" s="55"/>
    </row>
    <row r="3205" spans="27:49" x14ac:dyDescent="0.25">
      <c r="AA3205" s="55"/>
      <c r="AB3205" s="55"/>
      <c r="AC3205" s="55"/>
      <c r="AD3205" s="55"/>
      <c r="AE3205" s="55"/>
      <c r="AH3205" s="55"/>
      <c r="AI3205" s="55"/>
      <c r="AJ3205" s="55"/>
      <c r="AK3205" s="55"/>
      <c r="AL3205" s="55"/>
      <c r="AM3205" s="55"/>
      <c r="AN3205" s="55"/>
      <c r="AO3205" s="55"/>
      <c r="AP3205" s="55"/>
      <c r="AQ3205" s="55"/>
      <c r="AR3205" s="55"/>
      <c r="AS3205" s="55"/>
      <c r="AT3205" s="55"/>
      <c r="AU3205" s="55"/>
      <c r="AV3205" s="55"/>
      <c r="AW3205" s="55"/>
    </row>
    <row r="3206" spans="27:49" x14ac:dyDescent="0.25">
      <c r="AA3206" s="55"/>
      <c r="AB3206" s="55"/>
      <c r="AC3206" s="55"/>
      <c r="AD3206" s="55"/>
      <c r="AE3206" s="55"/>
      <c r="AH3206" s="55"/>
      <c r="AI3206" s="55"/>
      <c r="AJ3206" s="55"/>
      <c r="AK3206" s="55"/>
      <c r="AL3206" s="55"/>
      <c r="AM3206" s="55"/>
      <c r="AN3206" s="55"/>
      <c r="AO3206" s="55"/>
      <c r="AP3206" s="55"/>
      <c r="AQ3206" s="55"/>
      <c r="AR3206" s="55"/>
      <c r="AS3206" s="55"/>
      <c r="AT3206" s="55"/>
      <c r="AU3206" s="55"/>
      <c r="AV3206" s="55"/>
      <c r="AW3206" s="55"/>
    </row>
    <row r="3207" spans="27:49" x14ac:dyDescent="0.25">
      <c r="AA3207" s="55"/>
      <c r="AB3207" s="55"/>
      <c r="AC3207" s="55"/>
      <c r="AD3207" s="55"/>
      <c r="AE3207" s="55"/>
      <c r="AH3207" s="55"/>
      <c r="AI3207" s="55"/>
      <c r="AJ3207" s="55"/>
      <c r="AK3207" s="55"/>
      <c r="AL3207" s="55"/>
      <c r="AM3207" s="55"/>
      <c r="AN3207" s="55"/>
      <c r="AO3207" s="55"/>
      <c r="AP3207" s="55"/>
      <c r="AQ3207" s="55"/>
      <c r="AR3207" s="55"/>
      <c r="AS3207" s="55"/>
      <c r="AT3207" s="55"/>
      <c r="AU3207" s="55"/>
      <c r="AV3207" s="55"/>
      <c r="AW3207" s="55"/>
    </row>
    <row r="3208" spans="27:49" x14ac:dyDescent="0.25">
      <c r="AA3208" s="55"/>
      <c r="AB3208" s="55"/>
      <c r="AC3208" s="55"/>
      <c r="AD3208" s="55"/>
      <c r="AE3208" s="55"/>
      <c r="AH3208" s="55"/>
      <c r="AI3208" s="55"/>
      <c r="AJ3208" s="55"/>
      <c r="AK3208" s="55"/>
      <c r="AL3208" s="55"/>
      <c r="AM3208" s="55"/>
      <c r="AN3208" s="55"/>
      <c r="AO3208" s="55"/>
      <c r="AP3208" s="55"/>
      <c r="AQ3208" s="55"/>
      <c r="AR3208" s="55"/>
      <c r="AS3208" s="55"/>
      <c r="AT3208" s="55"/>
      <c r="AU3208" s="55"/>
      <c r="AV3208" s="55"/>
      <c r="AW3208" s="55"/>
    </row>
    <row r="3209" spans="27:49" x14ac:dyDescent="0.25">
      <c r="AA3209" s="55"/>
      <c r="AB3209" s="55"/>
      <c r="AC3209" s="55"/>
      <c r="AD3209" s="55"/>
      <c r="AE3209" s="55"/>
      <c r="AH3209" s="55"/>
      <c r="AI3209" s="55"/>
      <c r="AJ3209" s="55"/>
      <c r="AK3209" s="55"/>
      <c r="AL3209" s="55"/>
      <c r="AM3209" s="55"/>
      <c r="AN3209" s="55"/>
      <c r="AO3209" s="55"/>
      <c r="AP3209" s="55"/>
      <c r="AQ3209" s="55"/>
      <c r="AR3209" s="55"/>
      <c r="AS3209" s="55"/>
      <c r="AT3209" s="55"/>
      <c r="AU3209" s="55"/>
      <c r="AV3209" s="55"/>
      <c r="AW3209" s="55"/>
    </row>
    <row r="3210" spans="27:49" x14ac:dyDescent="0.25">
      <c r="AA3210" s="55"/>
      <c r="AB3210" s="55"/>
      <c r="AC3210" s="55"/>
      <c r="AD3210" s="55"/>
      <c r="AE3210" s="55"/>
      <c r="AH3210" s="55"/>
      <c r="AI3210" s="55"/>
      <c r="AJ3210" s="55"/>
      <c r="AK3210" s="55"/>
      <c r="AL3210" s="55"/>
      <c r="AM3210" s="55"/>
      <c r="AN3210" s="55"/>
      <c r="AO3210" s="55"/>
      <c r="AP3210" s="55"/>
      <c r="AQ3210" s="55"/>
      <c r="AR3210" s="55"/>
      <c r="AS3210" s="55"/>
      <c r="AT3210" s="55"/>
      <c r="AU3210" s="55"/>
      <c r="AV3210" s="55"/>
      <c r="AW3210" s="55"/>
    </row>
    <row r="3211" spans="27:49" x14ac:dyDescent="0.25">
      <c r="AA3211" s="55"/>
      <c r="AB3211" s="55"/>
      <c r="AC3211" s="55"/>
      <c r="AD3211" s="55"/>
      <c r="AE3211" s="55"/>
      <c r="AH3211" s="55"/>
      <c r="AI3211" s="55"/>
      <c r="AJ3211" s="55"/>
      <c r="AK3211" s="55"/>
      <c r="AL3211" s="55"/>
      <c r="AM3211" s="55"/>
      <c r="AN3211" s="55"/>
      <c r="AO3211" s="55"/>
      <c r="AP3211" s="55"/>
      <c r="AQ3211" s="55"/>
      <c r="AR3211" s="55"/>
      <c r="AS3211" s="55"/>
      <c r="AT3211" s="55"/>
      <c r="AU3211" s="55"/>
      <c r="AV3211" s="55"/>
      <c r="AW3211" s="55"/>
    </row>
    <row r="3212" spans="27:49" x14ac:dyDescent="0.25">
      <c r="AA3212" s="55"/>
      <c r="AB3212" s="55"/>
      <c r="AC3212" s="55"/>
      <c r="AD3212" s="55"/>
      <c r="AE3212" s="55"/>
      <c r="AH3212" s="55"/>
      <c r="AI3212" s="55"/>
      <c r="AJ3212" s="55"/>
      <c r="AK3212" s="55"/>
      <c r="AL3212" s="55"/>
      <c r="AM3212" s="55"/>
      <c r="AN3212" s="55"/>
      <c r="AO3212" s="55"/>
      <c r="AP3212" s="55"/>
      <c r="AQ3212" s="55"/>
      <c r="AR3212" s="55"/>
      <c r="AS3212" s="55"/>
      <c r="AT3212" s="55"/>
      <c r="AU3212" s="55"/>
      <c r="AV3212" s="55"/>
      <c r="AW3212" s="55"/>
    </row>
    <row r="3213" spans="27:49" x14ac:dyDescent="0.25">
      <c r="AA3213" s="55"/>
      <c r="AB3213" s="55"/>
      <c r="AC3213" s="55"/>
      <c r="AD3213" s="55"/>
      <c r="AE3213" s="55"/>
      <c r="AH3213" s="55"/>
      <c r="AI3213" s="55"/>
      <c r="AJ3213" s="55"/>
      <c r="AK3213" s="55"/>
      <c r="AL3213" s="55"/>
      <c r="AM3213" s="55"/>
      <c r="AN3213" s="55"/>
      <c r="AO3213" s="55"/>
      <c r="AP3213" s="55"/>
      <c r="AQ3213" s="55"/>
      <c r="AR3213" s="55"/>
      <c r="AS3213" s="55"/>
      <c r="AT3213" s="55"/>
      <c r="AU3213" s="55"/>
      <c r="AV3213" s="55"/>
      <c r="AW3213" s="55"/>
    </row>
    <row r="3214" spans="27:49" x14ac:dyDescent="0.25">
      <c r="AA3214" s="55"/>
      <c r="AB3214" s="55"/>
      <c r="AC3214" s="55"/>
      <c r="AD3214" s="55"/>
      <c r="AE3214" s="55"/>
      <c r="AH3214" s="55"/>
      <c r="AI3214" s="55"/>
      <c r="AJ3214" s="55"/>
      <c r="AK3214" s="55"/>
      <c r="AL3214" s="55"/>
      <c r="AM3214" s="55"/>
      <c r="AN3214" s="55"/>
      <c r="AO3214" s="55"/>
      <c r="AP3214" s="55"/>
      <c r="AQ3214" s="55"/>
      <c r="AR3214" s="55"/>
      <c r="AS3214" s="55"/>
      <c r="AT3214" s="55"/>
      <c r="AU3214" s="55"/>
      <c r="AV3214" s="55"/>
      <c r="AW3214" s="55"/>
    </row>
    <row r="3215" spans="27:49" x14ac:dyDescent="0.25">
      <c r="AA3215" s="55"/>
      <c r="AB3215" s="55"/>
      <c r="AC3215" s="55"/>
      <c r="AD3215" s="55"/>
      <c r="AE3215" s="55"/>
      <c r="AH3215" s="55"/>
      <c r="AI3215" s="55"/>
      <c r="AJ3215" s="55"/>
      <c r="AK3215" s="55"/>
      <c r="AL3215" s="55"/>
      <c r="AM3215" s="55"/>
      <c r="AN3215" s="55"/>
      <c r="AO3215" s="55"/>
      <c r="AP3215" s="55"/>
      <c r="AQ3215" s="55"/>
      <c r="AR3215" s="55"/>
      <c r="AS3215" s="55"/>
      <c r="AT3215" s="55"/>
      <c r="AU3215" s="55"/>
      <c r="AV3215" s="55"/>
      <c r="AW3215" s="55"/>
    </row>
    <row r="3216" spans="27:49" x14ac:dyDescent="0.25">
      <c r="AA3216" s="55"/>
      <c r="AB3216" s="55"/>
      <c r="AC3216" s="55"/>
      <c r="AD3216" s="55"/>
      <c r="AE3216" s="55"/>
      <c r="AH3216" s="55"/>
      <c r="AI3216" s="55"/>
      <c r="AJ3216" s="55"/>
      <c r="AK3216" s="55"/>
      <c r="AL3216" s="55"/>
      <c r="AM3216" s="55"/>
      <c r="AN3216" s="55"/>
      <c r="AO3216" s="55"/>
      <c r="AP3216" s="55"/>
      <c r="AQ3216" s="55"/>
      <c r="AR3216" s="55"/>
      <c r="AS3216" s="55"/>
      <c r="AT3216" s="55"/>
      <c r="AU3216" s="55"/>
      <c r="AV3216" s="55"/>
      <c r="AW3216" s="55"/>
    </row>
    <row r="3217" spans="27:49" x14ac:dyDescent="0.25">
      <c r="AA3217" s="55"/>
      <c r="AB3217" s="55"/>
      <c r="AC3217" s="55"/>
      <c r="AD3217" s="55"/>
      <c r="AE3217" s="55"/>
      <c r="AH3217" s="55"/>
      <c r="AI3217" s="55"/>
      <c r="AJ3217" s="55"/>
      <c r="AK3217" s="55"/>
      <c r="AL3217" s="55"/>
      <c r="AM3217" s="55"/>
      <c r="AN3217" s="55"/>
      <c r="AO3217" s="55"/>
      <c r="AP3217" s="55"/>
      <c r="AQ3217" s="55"/>
      <c r="AR3217" s="55"/>
      <c r="AS3217" s="55"/>
      <c r="AT3217" s="55"/>
      <c r="AU3217" s="55"/>
      <c r="AV3217" s="55"/>
      <c r="AW3217" s="55"/>
    </row>
    <row r="3218" spans="27:49" x14ac:dyDescent="0.25">
      <c r="AA3218" s="55"/>
      <c r="AB3218" s="55"/>
      <c r="AC3218" s="55"/>
      <c r="AD3218" s="55"/>
      <c r="AE3218" s="55"/>
      <c r="AH3218" s="55"/>
      <c r="AI3218" s="55"/>
      <c r="AJ3218" s="55"/>
      <c r="AK3218" s="55"/>
      <c r="AL3218" s="55"/>
      <c r="AM3218" s="55"/>
      <c r="AN3218" s="55"/>
      <c r="AO3218" s="55"/>
      <c r="AP3218" s="55"/>
      <c r="AQ3218" s="55"/>
      <c r="AR3218" s="55"/>
      <c r="AS3218" s="55"/>
      <c r="AT3218" s="55"/>
      <c r="AU3218" s="55"/>
      <c r="AV3218" s="55"/>
      <c r="AW3218" s="55"/>
    </row>
    <row r="3219" spans="27:49" x14ac:dyDescent="0.25">
      <c r="AA3219" s="55"/>
      <c r="AB3219" s="55"/>
      <c r="AC3219" s="55"/>
      <c r="AD3219" s="55"/>
      <c r="AE3219" s="55"/>
      <c r="AH3219" s="55"/>
      <c r="AI3219" s="55"/>
      <c r="AJ3219" s="55"/>
      <c r="AK3219" s="55"/>
      <c r="AL3219" s="55"/>
      <c r="AM3219" s="55"/>
      <c r="AN3219" s="55"/>
      <c r="AO3219" s="55"/>
      <c r="AP3219" s="55"/>
      <c r="AQ3219" s="55"/>
      <c r="AR3219" s="55"/>
      <c r="AS3219" s="55"/>
      <c r="AT3219" s="55"/>
      <c r="AU3219" s="55"/>
      <c r="AV3219" s="55"/>
      <c r="AW3219" s="55"/>
    </row>
    <row r="3220" spans="27:49" x14ac:dyDescent="0.25">
      <c r="AA3220" s="55"/>
      <c r="AB3220" s="55"/>
      <c r="AC3220" s="55"/>
      <c r="AD3220" s="55"/>
      <c r="AE3220" s="55"/>
      <c r="AH3220" s="55"/>
      <c r="AI3220" s="55"/>
      <c r="AJ3220" s="55"/>
      <c r="AK3220" s="55"/>
      <c r="AL3220" s="55"/>
      <c r="AM3220" s="55"/>
      <c r="AN3220" s="55"/>
      <c r="AO3220" s="55"/>
      <c r="AP3220" s="55"/>
      <c r="AQ3220" s="55"/>
      <c r="AR3220" s="55"/>
      <c r="AS3220" s="55"/>
      <c r="AT3220" s="55"/>
      <c r="AU3220" s="55"/>
      <c r="AV3220" s="55"/>
      <c r="AW3220" s="55"/>
    </row>
    <row r="3221" spans="27:49" x14ac:dyDescent="0.25">
      <c r="AA3221" s="55"/>
      <c r="AB3221" s="55"/>
      <c r="AC3221" s="55"/>
      <c r="AD3221" s="55"/>
      <c r="AE3221" s="55"/>
      <c r="AH3221" s="55"/>
      <c r="AI3221" s="55"/>
      <c r="AJ3221" s="55"/>
      <c r="AK3221" s="55"/>
      <c r="AL3221" s="55"/>
      <c r="AM3221" s="55"/>
      <c r="AN3221" s="55"/>
      <c r="AO3221" s="55"/>
      <c r="AP3221" s="55"/>
      <c r="AQ3221" s="55"/>
      <c r="AR3221" s="55"/>
      <c r="AS3221" s="55"/>
      <c r="AT3221" s="55"/>
      <c r="AU3221" s="55"/>
      <c r="AV3221" s="55"/>
      <c r="AW3221" s="55"/>
    </row>
    <row r="3222" spans="27:49" x14ac:dyDescent="0.25">
      <c r="AA3222" s="55"/>
      <c r="AB3222" s="55"/>
      <c r="AC3222" s="55"/>
      <c r="AD3222" s="55"/>
      <c r="AE3222" s="55"/>
      <c r="AH3222" s="55"/>
      <c r="AI3222" s="55"/>
      <c r="AJ3222" s="55"/>
      <c r="AK3222" s="55"/>
      <c r="AL3222" s="55"/>
      <c r="AM3222" s="55"/>
      <c r="AN3222" s="55"/>
      <c r="AO3222" s="55"/>
      <c r="AP3222" s="55"/>
      <c r="AQ3222" s="55"/>
      <c r="AR3222" s="55"/>
      <c r="AS3222" s="55"/>
      <c r="AT3222" s="55"/>
      <c r="AU3222" s="55"/>
      <c r="AV3222" s="55"/>
      <c r="AW3222" s="55"/>
    </row>
    <row r="3223" spans="27:49" x14ac:dyDescent="0.25">
      <c r="AA3223" s="55"/>
      <c r="AB3223" s="55"/>
      <c r="AC3223" s="55"/>
      <c r="AD3223" s="55"/>
      <c r="AE3223" s="55"/>
      <c r="AH3223" s="55"/>
      <c r="AI3223" s="55"/>
      <c r="AJ3223" s="55"/>
      <c r="AK3223" s="55"/>
      <c r="AL3223" s="55"/>
      <c r="AM3223" s="55"/>
      <c r="AN3223" s="55"/>
      <c r="AO3223" s="55"/>
      <c r="AP3223" s="55"/>
      <c r="AQ3223" s="55"/>
      <c r="AR3223" s="55"/>
      <c r="AS3223" s="55"/>
      <c r="AT3223" s="55"/>
      <c r="AU3223" s="55"/>
      <c r="AV3223" s="55"/>
      <c r="AW3223" s="55"/>
    </row>
    <row r="3224" spans="27:49" x14ac:dyDescent="0.25">
      <c r="AA3224" s="55"/>
      <c r="AB3224" s="55"/>
      <c r="AC3224" s="55"/>
      <c r="AD3224" s="55"/>
      <c r="AE3224" s="55"/>
      <c r="AH3224" s="55"/>
      <c r="AI3224" s="55"/>
      <c r="AJ3224" s="55"/>
      <c r="AK3224" s="55"/>
      <c r="AL3224" s="55"/>
      <c r="AM3224" s="55"/>
      <c r="AN3224" s="55"/>
      <c r="AO3224" s="55"/>
      <c r="AP3224" s="55"/>
      <c r="AQ3224" s="55"/>
      <c r="AR3224" s="55"/>
      <c r="AS3224" s="55"/>
      <c r="AT3224" s="55"/>
      <c r="AU3224" s="55"/>
      <c r="AV3224" s="55"/>
      <c r="AW3224" s="55"/>
    </row>
    <row r="3225" spans="27:49" x14ac:dyDescent="0.25">
      <c r="AA3225" s="55"/>
      <c r="AB3225" s="55"/>
      <c r="AC3225" s="55"/>
      <c r="AD3225" s="55"/>
      <c r="AE3225" s="55"/>
      <c r="AH3225" s="55"/>
      <c r="AI3225" s="55"/>
      <c r="AJ3225" s="55"/>
      <c r="AK3225" s="55"/>
      <c r="AL3225" s="55"/>
      <c r="AM3225" s="55"/>
      <c r="AN3225" s="55"/>
      <c r="AO3225" s="55"/>
      <c r="AP3225" s="55"/>
      <c r="AQ3225" s="55"/>
      <c r="AR3225" s="55"/>
      <c r="AS3225" s="55"/>
      <c r="AT3225" s="55"/>
      <c r="AU3225" s="55"/>
      <c r="AV3225" s="55"/>
      <c r="AW3225" s="55"/>
    </row>
    <row r="3226" spans="27:49" x14ac:dyDescent="0.25">
      <c r="AA3226" s="55"/>
      <c r="AB3226" s="55"/>
      <c r="AC3226" s="55"/>
      <c r="AD3226" s="55"/>
      <c r="AE3226" s="55"/>
      <c r="AH3226" s="55"/>
      <c r="AI3226" s="55"/>
      <c r="AJ3226" s="55"/>
      <c r="AK3226" s="55"/>
      <c r="AL3226" s="55"/>
      <c r="AM3226" s="55"/>
      <c r="AN3226" s="55"/>
      <c r="AO3226" s="55"/>
      <c r="AP3226" s="55"/>
      <c r="AQ3226" s="55"/>
      <c r="AR3226" s="55"/>
      <c r="AS3226" s="55"/>
      <c r="AT3226" s="55"/>
      <c r="AU3226" s="55"/>
      <c r="AV3226" s="55"/>
      <c r="AW3226" s="55"/>
    </row>
    <row r="3227" spans="27:49" x14ac:dyDescent="0.25">
      <c r="AA3227" s="55"/>
      <c r="AB3227" s="55"/>
      <c r="AC3227" s="55"/>
      <c r="AD3227" s="55"/>
      <c r="AE3227" s="55"/>
      <c r="AH3227" s="55"/>
      <c r="AI3227" s="55"/>
      <c r="AJ3227" s="55"/>
      <c r="AK3227" s="55"/>
      <c r="AL3227" s="55"/>
      <c r="AM3227" s="55"/>
      <c r="AN3227" s="55"/>
      <c r="AO3227" s="55"/>
      <c r="AP3227" s="55"/>
      <c r="AQ3227" s="55"/>
      <c r="AR3227" s="55"/>
      <c r="AS3227" s="55"/>
      <c r="AT3227" s="55"/>
      <c r="AU3227" s="55"/>
      <c r="AV3227" s="55"/>
      <c r="AW3227" s="55"/>
    </row>
    <row r="3228" spans="27:49" x14ac:dyDescent="0.25">
      <c r="AA3228" s="55"/>
      <c r="AB3228" s="55"/>
      <c r="AC3228" s="55"/>
      <c r="AD3228" s="55"/>
      <c r="AE3228" s="55"/>
      <c r="AH3228" s="55"/>
      <c r="AI3228" s="55"/>
      <c r="AJ3228" s="55"/>
      <c r="AK3228" s="55"/>
      <c r="AL3228" s="55"/>
      <c r="AM3228" s="55"/>
      <c r="AN3228" s="55"/>
      <c r="AO3228" s="55"/>
      <c r="AP3228" s="55"/>
      <c r="AQ3228" s="55"/>
      <c r="AR3228" s="55"/>
      <c r="AS3228" s="55"/>
      <c r="AT3228" s="55"/>
      <c r="AU3228" s="55"/>
      <c r="AV3228" s="55"/>
      <c r="AW3228" s="55"/>
    </row>
    <row r="3229" spans="27:49" x14ac:dyDescent="0.25">
      <c r="AA3229" s="55"/>
      <c r="AB3229" s="55"/>
      <c r="AC3229" s="55"/>
      <c r="AD3229" s="55"/>
      <c r="AE3229" s="55"/>
      <c r="AH3229" s="55"/>
      <c r="AI3229" s="55"/>
      <c r="AJ3229" s="55"/>
      <c r="AK3229" s="55"/>
      <c r="AL3229" s="55"/>
      <c r="AM3229" s="55"/>
      <c r="AN3229" s="55"/>
      <c r="AO3229" s="55"/>
      <c r="AP3229" s="55"/>
      <c r="AQ3229" s="55"/>
      <c r="AR3229" s="55"/>
      <c r="AS3229" s="55"/>
      <c r="AT3229" s="55"/>
      <c r="AU3229" s="55"/>
      <c r="AV3229" s="55"/>
      <c r="AW3229" s="55"/>
    </row>
    <row r="3230" spans="27:49" x14ac:dyDescent="0.25">
      <c r="AA3230" s="55"/>
      <c r="AB3230" s="55"/>
      <c r="AC3230" s="55"/>
      <c r="AD3230" s="55"/>
      <c r="AE3230" s="55"/>
      <c r="AH3230" s="55"/>
      <c r="AI3230" s="55"/>
      <c r="AJ3230" s="55"/>
      <c r="AK3230" s="55"/>
      <c r="AL3230" s="55"/>
      <c r="AM3230" s="55"/>
      <c r="AN3230" s="55"/>
      <c r="AO3230" s="55"/>
      <c r="AP3230" s="55"/>
      <c r="AQ3230" s="55"/>
      <c r="AR3230" s="55"/>
      <c r="AS3230" s="55"/>
      <c r="AT3230" s="55"/>
      <c r="AU3230" s="55"/>
      <c r="AV3230" s="55"/>
      <c r="AW3230" s="55"/>
    </row>
    <row r="3231" spans="27:49" x14ac:dyDescent="0.25">
      <c r="AA3231" s="55"/>
      <c r="AB3231" s="55"/>
      <c r="AC3231" s="55"/>
      <c r="AD3231" s="55"/>
      <c r="AE3231" s="55"/>
      <c r="AH3231" s="55"/>
      <c r="AI3231" s="55"/>
      <c r="AJ3231" s="55"/>
      <c r="AK3231" s="55"/>
      <c r="AL3231" s="55"/>
      <c r="AM3231" s="55"/>
      <c r="AN3231" s="55"/>
      <c r="AO3231" s="55"/>
      <c r="AP3231" s="55"/>
      <c r="AQ3231" s="55"/>
      <c r="AR3231" s="55"/>
      <c r="AS3231" s="55"/>
      <c r="AT3231" s="55"/>
      <c r="AU3231" s="55"/>
      <c r="AV3231" s="55"/>
      <c r="AW3231" s="55"/>
    </row>
    <row r="3232" spans="27:49" x14ac:dyDescent="0.25">
      <c r="AA3232" s="55"/>
      <c r="AB3232" s="55"/>
      <c r="AC3232" s="55"/>
      <c r="AD3232" s="55"/>
      <c r="AE3232" s="55"/>
      <c r="AH3232" s="55"/>
      <c r="AI3232" s="55"/>
      <c r="AJ3232" s="55"/>
      <c r="AK3232" s="55"/>
      <c r="AL3232" s="55"/>
      <c r="AM3232" s="55"/>
      <c r="AN3232" s="55"/>
      <c r="AO3232" s="55"/>
      <c r="AP3232" s="55"/>
      <c r="AQ3232" s="55"/>
      <c r="AR3232" s="55"/>
      <c r="AS3232" s="55"/>
      <c r="AT3232" s="55"/>
      <c r="AU3232" s="55"/>
      <c r="AV3232" s="55"/>
      <c r="AW3232" s="55"/>
    </row>
    <row r="3233" spans="27:49" x14ac:dyDescent="0.25">
      <c r="AA3233" s="55"/>
      <c r="AB3233" s="55"/>
      <c r="AC3233" s="55"/>
      <c r="AD3233" s="55"/>
      <c r="AE3233" s="55"/>
      <c r="AH3233" s="55"/>
      <c r="AI3233" s="55"/>
      <c r="AJ3233" s="55"/>
      <c r="AK3233" s="55"/>
      <c r="AL3233" s="55"/>
      <c r="AM3233" s="55"/>
      <c r="AN3233" s="55"/>
      <c r="AO3233" s="55"/>
      <c r="AP3233" s="55"/>
      <c r="AQ3233" s="55"/>
      <c r="AR3233" s="55"/>
      <c r="AS3233" s="55"/>
      <c r="AT3233" s="55"/>
      <c r="AU3233" s="55"/>
      <c r="AV3233" s="55"/>
      <c r="AW3233" s="55"/>
    </row>
    <row r="3234" spans="27:49" x14ac:dyDescent="0.25">
      <c r="AA3234" s="55"/>
      <c r="AB3234" s="55"/>
      <c r="AC3234" s="55"/>
      <c r="AD3234" s="55"/>
      <c r="AE3234" s="55"/>
      <c r="AH3234" s="55"/>
      <c r="AI3234" s="55"/>
      <c r="AJ3234" s="55"/>
      <c r="AK3234" s="55"/>
      <c r="AL3234" s="55"/>
      <c r="AM3234" s="55"/>
      <c r="AN3234" s="55"/>
      <c r="AO3234" s="55"/>
      <c r="AP3234" s="55"/>
      <c r="AQ3234" s="55"/>
      <c r="AR3234" s="55"/>
      <c r="AS3234" s="55"/>
      <c r="AT3234" s="55"/>
      <c r="AU3234" s="55"/>
      <c r="AV3234" s="55"/>
      <c r="AW3234" s="55"/>
    </row>
    <row r="3235" spans="27:49" x14ac:dyDescent="0.25">
      <c r="AA3235" s="55"/>
      <c r="AB3235" s="55"/>
      <c r="AC3235" s="55"/>
      <c r="AD3235" s="55"/>
      <c r="AE3235" s="55"/>
      <c r="AH3235" s="55"/>
      <c r="AI3235" s="55"/>
      <c r="AJ3235" s="55"/>
      <c r="AK3235" s="55"/>
      <c r="AL3235" s="55"/>
      <c r="AM3235" s="55"/>
      <c r="AN3235" s="55"/>
      <c r="AO3235" s="55"/>
      <c r="AP3235" s="55"/>
      <c r="AQ3235" s="55"/>
      <c r="AR3235" s="55"/>
      <c r="AS3235" s="55"/>
      <c r="AT3235" s="55"/>
      <c r="AU3235" s="55"/>
      <c r="AV3235" s="55"/>
      <c r="AW3235" s="55"/>
    </row>
    <row r="3236" spans="27:49" x14ac:dyDescent="0.25">
      <c r="AA3236" s="55"/>
      <c r="AB3236" s="55"/>
      <c r="AC3236" s="55"/>
      <c r="AD3236" s="55"/>
      <c r="AE3236" s="55"/>
      <c r="AH3236" s="55"/>
      <c r="AI3236" s="55"/>
      <c r="AJ3236" s="55"/>
      <c r="AK3236" s="55"/>
      <c r="AL3236" s="55"/>
      <c r="AM3236" s="55"/>
      <c r="AN3236" s="55"/>
      <c r="AO3236" s="55"/>
      <c r="AP3236" s="55"/>
      <c r="AQ3236" s="55"/>
      <c r="AR3236" s="55"/>
      <c r="AS3236" s="55"/>
      <c r="AT3236" s="55"/>
      <c r="AU3236" s="55"/>
      <c r="AV3236" s="55"/>
      <c r="AW3236" s="55"/>
    </row>
    <row r="3237" spans="27:49" x14ac:dyDescent="0.25">
      <c r="AA3237" s="55"/>
      <c r="AB3237" s="55"/>
      <c r="AC3237" s="55"/>
      <c r="AD3237" s="55"/>
      <c r="AE3237" s="55"/>
      <c r="AH3237" s="55"/>
      <c r="AI3237" s="55"/>
      <c r="AJ3237" s="55"/>
      <c r="AK3237" s="55"/>
      <c r="AL3237" s="55"/>
      <c r="AM3237" s="55"/>
      <c r="AN3237" s="55"/>
      <c r="AO3237" s="55"/>
      <c r="AP3237" s="55"/>
      <c r="AQ3237" s="55"/>
      <c r="AR3237" s="55"/>
      <c r="AS3237" s="55"/>
      <c r="AT3237" s="55"/>
      <c r="AU3237" s="55"/>
      <c r="AV3237" s="55"/>
      <c r="AW3237" s="55"/>
    </row>
    <row r="3238" spans="27:49" x14ac:dyDescent="0.25">
      <c r="AA3238" s="55"/>
      <c r="AB3238" s="55"/>
      <c r="AC3238" s="55"/>
      <c r="AD3238" s="55"/>
      <c r="AE3238" s="55"/>
      <c r="AH3238" s="55"/>
      <c r="AI3238" s="55"/>
      <c r="AJ3238" s="55"/>
      <c r="AK3238" s="55"/>
      <c r="AL3238" s="55"/>
      <c r="AM3238" s="55"/>
      <c r="AN3238" s="55"/>
      <c r="AO3238" s="55"/>
      <c r="AP3238" s="55"/>
      <c r="AQ3238" s="55"/>
      <c r="AR3238" s="55"/>
      <c r="AS3238" s="55"/>
      <c r="AT3238" s="55"/>
      <c r="AU3238" s="55"/>
      <c r="AV3238" s="55"/>
      <c r="AW3238" s="55"/>
    </row>
    <row r="3239" spans="27:49" x14ac:dyDescent="0.25">
      <c r="AA3239" s="55"/>
      <c r="AB3239" s="55"/>
      <c r="AC3239" s="55"/>
      <c r="AD3239" s="55"/>
      <c r="AE3239" s="55"/>
      <c r="AH3239" s="55"/>
      <c r="AI3239" s="55"/>
      <c r="AJ3239" s="55"/>
      <c r="AK3239" s="55"/>
      <c r="AL3239" s="55"/>
      <c r="AM3239" s="55"/>
      <c r="AN3239" s="55"/>
      <c r="AO3239" s="55"/>
      <c r="AP3239" s="55"/>
      <c r="AQ3239" s="55"/>
      <c r="AR3239" s="55"/>
      <c r="AS3239" s="55"/>
      <c r="AT3239" s="55"/>
      <c r="AU3239" s="55"/>
      <c r="AV3239" s="55"/>
      <c r="AW3239" s="55"/>
    </row>
    <row r="3240" spans="27:49" x14ac:dyDescent="0.25">
      <c r="AA3240" s="55"/>
      <c r="AB3240" s="55"/>
      <c r="AC3240" s="55"/>
      <c r="AD3240" s="55"/>
      <c r="AE3240" s="55"/>
      <c r="AH3240" s="55"/>
      <c r="AI3240" s="55"/>
      <c r="AJ3240" s="55"/>
      <c r="AK3240" s="55"/>
      <c r="AL3240" s="55"/>
      <c r="AM3240" s="55"/>
      <c r="AN3240" s="55"/>
      <c r="AO3240" s="55"/>
      <c r="AP3240" s="55"/>
      <c r="AQ3240" s="55"/>
      <c r="AR3240" s="55"/>
      <c r="AS3240" s="55"/>
      <c r="AT3240" s="55"/>
      <c r="AU3240" s="55"/>
      <c r="AV3240" s="55"/>
      <c r="AW3240" s="55"/>
    </row>
    <row r="3241" spans="27:49" x14ac:dyDescent="0.25">
      <c r="AA3241" s="55"/>
      <c r="AB3241" s="55"/>
      <c r="AC3241" s="55"/>
      <c r="AD3241" s="55"/>
      <c r="AE3241" s="55"/>
      <c r="AH3241" s="55"/>
      <c r="AI3241" s="55"/>
      <c r="AJ3241" s="55"/>
      <c r="AK3241" s="55"/>
      <c r="AL3241" s="55"/>
      <c r="AM3241" s="55"/>
      <c r="AN3241" s="55"/>
      <c r="AO3241" s="55"/>
      <c r="AP3241" s="55"/>
      <c r="AQ3241" s="55"/>
      <c r="AR3241" s="55"/>
      <c r="AS3241" s="55"/>
      <c r="AT3241" s="55"/>
      <c r="AU3241" s="55"/>
      <c r="AV3241" s="55"/>
      <c r="AW3241" s="55"/>
    </row>
    <row r="3242" spans="27:49" x14ac:dyDescent="0.25">
      <c r="AA3242" s="55"/>
      <c r="AB3242" s="55"/>
      <c r="AC3242" s="55"/>
      <c r="AD3242" s="55"/>
      <c r="AE3242" s="55"/>
      <c r="AH3242" s="55"/>
      <c r="AI3242" s="55"/>
      <c r="AJ3242" s="55"/>
      <c r="AK3242" s="55"/>
      <c r="AL3242" s="55"/>
      <c r="AM3242" s="55"/>
      <c r="AN3242" s="55"/>
      <c r="AO3242" s="55"/>
      <c r="AP3242" s="55"/>
      <c r="AQ3242" s="55"/>
      <c r="AR3242" s="55"/>
      <c r="AS3242" s="55"/>
      <c r="AT3242" s="55"/>
      <c r="AU3242" s="55"/>
      <c r="AV3242" s="55"/>
      <c r="AW3242" s="55"/>
    </row>
    <row r="3243" spans="27:49" x14ac:dyDescent="0.25">
      <c r="AA3243" s="55"/>
      <c r="AB3243" s="55"/>
      <c r="AC3243" s="55"/>
      <c r="AD3243" s="55"/>
      <c r="AE3243" s="55"/>
      <c r="AH3243" s="55"/>
      <c r="AI3243" s="55"/>
      <c r="AJ3243" s="55"/>
      <c r="AK3243" s="55"/>
      <c r="AL3243" s="55"/>
      <c r="AM3243" s="55"/>
      <c r="AN3243" s="55"/>
      <c r="AO3243" s="55"/>
      <c r="AP3243" s="55"/>
      <c r="AQ3243" s="55"/>
      <c r="AR3243" s="55"/>
      <c r="AS3243" s="55"/>
      <c r="AT3243" s="55"/>
      <c r="AU3243" s="55"/>
      <c r="AV3243" s="55"/>
      <c r="AW3243" s="55"/>
    </row>
    <row r="3244" spans="27:49" x14ac:dyDescent="0.25">
      <c r="AA3244" s="55"/>
      <c r="AB3244" s="55"/>
      <c r="AC3244" s="55"/>
      <c r="AD3244" s="55"/>
      <c r="AE3244" s="55"/>
      <c r="AH3244" s="55"/>
      <c r="AI3244" s="55"/>
      <c r="AJ3244" s="55"/>
      <c r="AK3244" s="55"/>
      <c r="AL3244" s="55"/>
      <c r="AM3244" s="55"/>
      <c r="AN3244" s="55"/>
      <c r="AO3244" s="55"/>
      <c r="AP3244" s="55"/>
      <c r="AQ3244" s="55"/>
      <c r="AR3244" s="55"/>
      <c r="AS3244" s="55"/>
      <c r="AT3244" s="55"/>
      <c r="AU3244" s="55"/>
      <c r="AV3244" s="55"/>
      <c r="AW3244" s="55"/>
    </row>
    <row r="3245" spans="27:49" x14ac:dyDescent="0.25">
      <c r="AA3245" s="55"/>
      <c r="AB3245" s="55"/>
      <c r="AC3245" s="55"/>
      <c r="AD3245" s="55"/>
      <c r="AE3245" s="55"/>
      <c r="AH3245" s="55"/>
      <c r="AI3245" s="55"/>
      <c r="AJ3245" s="55"/>
      <c r="AK3245" s="55"/>
      <c r="AL3245" s="55"/>
      <c r="AM3245" s="55"/>
      <c r="AN3245" s="55"/>
      <c r="AO3245" s="55"/>
      <c r="AP3245" s="55"/>
      <c r="AQ3245" s="55"/>
      <c r="AR3245" s="55"/>
      <c r="AS3245" s="55"/>
      <c r="AT3245" s="55"/>
      <c r="AU3245" s="55"/>
      <c r="AV3245" s="55"/>
      <c r="AW3245" s="55"/>
    </row>
    <row r="3246" spans="27:49" x14ac:dyDescent="0.25">
      <c r="AA3246" s="55"/>
      <c r="AB3246" s="55"/>
      <c r="AC3246" s="55"/>
      <c r="AD3246" s="55"/>
      <c r="AE3246" s="55"/>
      <c r="AH3246" s="55"/>
      <c r="AI3246" s="55"/>
      <c r="AJ3246" s="55"/>
      <c r="AK3246" s="55"/>
      <c r="AL3246" s="55"/>
      <c r="AM3246" s="55"/>
      <c r="AN3246" s="55"/>
      <c r="AO3246" s="55"/>
      <c r="AP3246" s="55"/>
      <c r="AQ3246" s="55"/>
      <c r="AR3246" s="55"/>
      <c r="AS3246" s="55"/>
      <c r="AT3246" s="55"/>
      <c r="AU3246" s="55"/>
      <c r="AV3246" s="55"/>
      <c r="AW3246" s="55"/>
    </row>
    <row r="3247" spans="27:49" x14ac:dyDescent="0.25">
      <c r="AA3247" s="55"/>
      <c r="AB3247" s="55"/>
      <c r="AC3247" s="55"/>
      <c r="AD3247" s="55"/>
      <c r="AE3247" s="55"/>
      <c r="AH3247" s="55"/>
      <c r="AI3247" s="55"/>
      <c r="AJ3247" s="55"/>
      <c r="AK3247" s="55"/>
      <c r="AL3247" s="55"/>
      <c r="AM3247" s="55"/>
      <c r="AN3247" s="55"/>
      <c r="AO3247" s="55"/>
      <c r="AP3247" s="55"/>
      <c r="AQ3247" s="55"/>
      <c r="AR3247" s="55"/>
      <c r="AS3247" s="55"/>
      <c r="AT3247" s="55"/>
      <c r="AU3247" s="55"/>
      <c r="AV3247" s="55"/>
      <c r="AW3247" s="55"/>
    </row>
    <row r="3248" spans="27:49" x14ac:dyDescent="0.25">
      <c r="AA3248" s="55"/>
      <c r="AB3248" s="55"/>
      <c r="AC3248" s="55"/>
      <c r="AD3248" s="55"/>
      <c r="AE3248" s="55"/>
      <c r="AH3248" s="55"/>
      <c r="AI3248" s="55"/>
      <c r="AJ3248" s="55"/>
      <c r="AK3248" s="55"/>
      <c r="AL3248" s="55"/>
      <c r="AM3248" s="55"/>
      <c r="AN3248" s="55"/>
      <c r="AO3248" s="55"/>
      <c r="AP3248" s="55"/>
      <c r="AQ3248" s="55"/>
      <c r="AR3248" s="55"/>
      <c r="AS3248" s="55"/>
      <c r="AT3248" s="55"/>
      <c r="AU3248" s="55"/>
      <c r="AV3248" s="55"/>
      <c r="AW3248" s="55"/>
    </row>
    <row r="3249" spans="27:49" x14ac:dyDescent="0.25">
      <c r="AA3249" s="55"/>
      <c r="AB3249" s="55"/>
      <c r="AC3249" s="55"/>
      <c r="AD3249" s="55"/>
      <c r="AE3249" s="55"/>
      <c r="AH3249" s="55"/>
      <c r="AI3249" s="55"/>
      <c r="AJ3249" s="55"/>
      <c r="AK3249" s="55"/>
      <c r="AL3249" s="55"/>
      <c r="AM3249" s="55"/>
      <c r="AN3249" s="55"/>
      <c r="AO3249" s="55"/>
      <c r="AP3249" s="55"/>
      <c r="AQ3249" s="55"/>
      <c r="AR3249" s="55"/>
      <c r="AS3249" s="55"/>
      <c r="AT3249" s="55"/>
      <c r="AU3249" s="55"/>
      <c r="AV3249" s="55"/>
      <c r="AW3249" s="55"/>
    </row>
    <row r="3250" spans="27:49" x14ac:dyDescent="0.25">
      <c r="AA3250" s="55"/>
      <c r="AB3250" s="55"/>
      <c r="AC3250" s="55"/>
      <c r="AD3250" s="55"/>
      <c r="AE3250" s="55"/>
      <c r="AH3250" s="55"/>
      <c r="AI3250" s="55"/>
      <c r="AJ3250" s="55"/>
      <c r="AK3250" s="55"/>
      <c r="AL3250" s="55"/>
      <c r="AM3250" s="55"/>
      <c r="AN3250" s="55"/>
      <c r="AO3250" s="55"/>
      <c r="AP3250" s="55"/>
      <c r="AQ3250" s="55"/>
      <c r="AR3250" s="55"/>
      <c r="AS3250" s="55"/>
      <c r="AT3250" s="55"/>
      <c r="AU3250" s="55"/>
      <c r="AV3250" s="55"/>
      <c r="AW3250" s="55"/>
    </row>
    <row r="3251" spans="27:49" x14ac:dyDescent="0.25">
      <c r="AA3251" s="55"/>
      <c r="AB3251" s="55"/>
      <c r="AC3251" s="55"/>
      <c r="AD3251" s="55"/>
      <c r="AE3251" s="55"/>
      <c r="AH3251" s="55"/>
      <c r="AI3251" s="55"/>
      <c r="AJ3251" s="55"/>
      <c r="AK3251" s="55"/>
      <c r="AL3251" s="55"/>
      <c r="AM3251" s="55"/>
      <c r="AN3251" s="55"/>
      <c r="AO3251" s="55"/>
      <c r="AP3251" s="55"/>
      <c r="AQ3251" s="55"/>
      <c r="AR3251" s="55"/>
      <c r="AS3251" s="55"/>
      <c r="AT3251" s="55"/>
      <c r="AU3251" s="55"/>
      <c r="AV3251" s="55"/>
      <c r="AW3251" s="55"/>
    </row>
    <row r="3252" spans="27:49" x14ac:dyDescent="0.25">
      <c r="AA3252" s="55"/>
      <c r="AB3252" s="55"/>
      <c r="AC3252" s="55"/>
      <c r="AD3252" s="55"/>
      <c r="AE3252" s="55"/>
      <c r="AH3252" s="55"/>
      <c r="AI3252" s="55"/>
      <c r="AJ3252" s="55"/>
      <c r="AK3252" s="55"/>
      <c r="AL3252" s="55"/>
      <c r="AM3252" s="55"/>
      <c r="AN3252" s="55"/>
      <c r="AO3252" s="55"/>
      <c r="AP3252" s="55"/>
      <c r="AQ3252" s="55"/>
      <c r="AR3252" s="55"/>
      <c r="AS3252" s="55"/>
      <c r="AT3252" s="55"/>
      <c r="AU3252" s="55"/>
      <c r="AV3252" s="55"/>
      <c r="AW3252" s="55"/>
    </row>
    <row r="3253" spans="27:49" x14ac:dyDescent="0.25">
      <c r="AA3253" s="55"/>
      <c r="AB3253" s="55"/>
      <c r="AC3253" s="55"/>
      <c r="AD3253" s="55"/>
      <c r="AE3253" s="55"/>
      <c r="AH3253" s="55"/>
      <c r="AI3253" s="55"/>
      <c r="AJ3253" s="55"/>
      <c r="AK3253" s="55"/>
      <c r="AL3253" s="55"/>
      <c r="AM3253" s="55"/>
      <c r="AN3253" s="55"/>
      <c r="AO3253" s="55"/>
      <c r="AP3253" s="55"/>
      <c r="AQ3253" s="55"/>
      <c r="AR3253" s="55"/>
      <c r="AS3253" s="55"/>
      <c r="AT3253" s="55"/>
      <c r="AU3253" s="55"/>
      <c r="AV3253" s="55"/>
      <c r="AW3253" s="55"/>
    </row>
    <row r="3254" spans="27:49" x14ac:dyDescent="0.25">
      <c r="AA3254" s="55"/>
      <c r="AB3254" s="55"/>
      <c r="AC3254" s="55"/>
      <c r="AD3254" s="55"/>
      <c r="AE3254" s="55"/>
      <c r="AH3254" s="55"/>
      <c r="AI3254" s="55"/>
      <c r="AJ3254" s="55"/>
      <c r="AK3254" s="55"/>
      <c r="AL3254" s="55"/>
      <c r="AM3254" s="55"/>
      <c r="AN3254" s="55"/>
      <c r="AO3254" s="55"/>
      <c r="AP3254" s="55"/>
      <c r="AQ3254" s="55"/>
      <c r="AR3254" s="55"/>
      <c r="AS3254" s="55"/>
      <c r="AT3254" s="55"/>
      <c r="AU3254" s="55"/>
      <c r="AV3254" s="55"/>
      <c r="AW3254" s="55"/>
    </row>
    <row r="3255" spans="27:49" x14ac:dyDescent="0.25">
      <c r="AA3255" s="55"/>
      <c r="AB3255" s="55"/>
      <c r="AC3255" s="55"/>
      <c r="AD3255" s="55"/>
      <c r="AE3255" s="55"/>
      <c r="AH3255" s="55"/>
      <c r="AI3255" s="55"/>
      <c r="AJ3255" s="55"/>
      <c r="AK3255" s="55"/>
      <c r="AL3255" s="55"/>
      <c r="AM3255" s="55"/>
      <c r="AN3255" s="55"/>
      <c r="AO3255" s="55"/>
      <c r="AP3255" s="55"/>
      <c r="AQ3255" s="55"/>
      <c r="AR3255" s="55"/>
      <c r="AS3255" s="55"/>
      <c r="AT3255" s="55"/>
      <c r="AU3255" s="55"/>
      <c r="AV3255" s="55"/>
      <c r="AW3255" s="55"/>
    </row>
    <row r="3256" spans="27:49" x14ac:dyDescent="0.25">
      <c r="AA3256" s="55"/>
      <c r="AB3256" s="55"/>
      <c r="AC3256" s="55"/>
      <c r="AD3256" s="55"/>
      <c r="AE3256" s="55"/>
      <c r="AH3256" s="55"/>
      <c r="AI3256" s="55"/>
      <c r="AJ3256" s="55"/>
      <c r="AK3256" s="55"/>
      <c r="AL3256" s="55"/>
      <c r="AM3256" s="55"/>
      <c r="AN3256" s="55"/>
      <c r="AO3256" s="55"/>
      <c r="AP3256" s="55"/>
      <c r="AQ3256" s="55"/>
      <c r="AR3256" s="55"/>
      <c r="AS3256" s="55"/>
      <c r="AT3256" s="55"/>
      <c r="AU3256" s="55"/>
      <c r="AV3256" s="55"/>
      <c r="AW3256" s="55"/>
    </row>
    <row r="3257" spans="27:49" x14ac:dyDescent="0.25">
      <c r="AA3257" s="55"/>
      <c r="AB3257" s="55"/>
      <c r="AC3257" s="55"/>
      <c r="AD3257" s="55"/>
      <c r="AE3257" s="55"/>
      <c r="AH3257" s="55"/>
      <c r="AI3257" s="55"/>
      <c r="AJ3257" s="55"/>
      <c r="AK3257" s="55"/>
      <c r="AL3257" s="55"/>
      <c r="AM3257" s="55"/>
      <c r="AN3257" s="55"/>
      <c r="AO3257" s="55"/>
      <c r="AP3257" s="55"/>
      <c r="AQ3257" s="55"/>
      <c r="AR3257" s="55"/>
      <c r="AS3257" s="55"/>
      <c r="AT3257" s="55"/>
      <c r="AU3257" s="55"/>
      <c r="AV3257" s="55"/>
      <c r="AW3257" s="55"/>
    </row>
    <row r="3258" spans="27:49" x14ac:dyDescent="0.25">
      <c r="AA3258" s="55"/>
      <c r="AB3258" s="55"/>
      <c r="AC3258" s="55"/>
      <c r="AD3258" s="55"/>
      <c r="AE3258" s="55"/>
      <c r="AH3258" s="55"/>
      <c r="AI3258" s="55"/>
      <c r="AJ3258" s="55"/>
      <c r="AK3258" s="55"/>
      <c r="AL3258" s="55"/>
      <c r="AM3258" s="55"/>
      <c r="AN3258" s="55"/>
      <c r="AO3258" s="55"/>
      <c r="AP3258" s="55"/>
      <c r="AQ3258" s="55"/>
      <c r="AR3258" s="55"/>
      <c r="AS3258" s="55"/>
      <c r="AT3258" s="55"/>
      <c r="AU3258" s="55"/>
      <c r="AV3258" s="55"/>
      <c r="AW3258" s="55"/>
    </row>
    <row r="3259" spans="27:49" x14ac:dyDescent="0.25">
      <c r="AA3259" s="55"/>
      <c r="AB3259" s="55"/>
      <c r="AC3259" s="55"/>
      <c r="AD3259" s="55"/>
      <c r="AE3259" s="55"/>
      <c r="AH3259" s="55"/>
      <c r="AI3259" s="55"/>
      <c r="AJ3259" s="55"/>
      <c r="AK3259" s="55"/>
      <c r="AL3259" s="55"/>
      <c r="AM3259" s="55"/>
      <c r="AN3259" s="55"/>
      <c r="AO3259" s="55"/>
      <c r="AP3259" s="55"/>
      <c r="AQ3259" s="55"/>
      <c r="AR3259" s="55"/>
      <c r="AS3259" s="55"/>
      <c r="AT3259" s="55"/>
      <c r="AU3259" s="55"/>
      <c r="AV3259" s="55"/>
      <c r="AW3259" s="55"/>
    </row>
    <row r="3260" spans="27:49" x14ac:dyDescent="0.25">
      <c r="AA3260" s="55"/>
      <c r="AB3260" s="55"/>
      <c r="AC3260" s="55"/>
      <c r="AD3260" s="55"/>
      <c r="AE3260" s="55"/>
      <c r="AH3260" s="55"/>
      <c r="AI3260" s="55"/>
      <c r="AJ3260" s="55"/>
      <c r="AK3260" s="55"/>
      <c r="AL3260" s="55"/>
      <c r="AM3260" s="55"/>
      <c r="AN3260" s="55"/>
      <c r="AO3260" s="55"/>
      <c r="AP3260" s="55"/>
      <c r="AQ3260" s="55"/>
      <c r="AR3260" s="55"/>
      <c r="AS3260" s="55"/>
      <c r="AT3260" s="55"/>
      <c r="AU3260" s="55"/>
      <c r="AV3260" s="55"/>
      <c r="AW3260" s="55"/>
    </row>
    <row r="3261" spans="27:49" x14ac:dyDescent="0.25">
      <c r="AA3261" s="55"/>
      <c r="AB3261" s="55"/>
      <c r="AC3261" s="55"/>
      <c r="AD3261" s="55"/>
      <c r="AE3261" s="55"/>
      <c r="AH3261" s="55"/>
      <c r="AI3261" s="55"/>
      <c r="AJ3261" s="55"/>
      <c r="AK3261" s="55"/>
      <c r="AL3261" s="55"/>
      <c r="AM3261" s="55"/>
      <c r="AN3261" s="55"/>
      <c r="AO3261" s="55"/>
      <c r="AP3261" s="55"/>
      <c r="AQ3261" s="55"/>
      <c r="AR3261" s="55"/>
      <c r="AS3261" s="55"/>
      <c r="AT3261" s="55"/>
      <c r="AU3261" s="55"/>
      <c r="AV3261" s="55"/>
      <c r="AW3261" s="55"/>
    </row>
    <row r="3262" spans="27:49" x14ac:dyDescent="0.25">
      <c r="AA3262" s="55"/>
      <c r="AB3262" s="55"/>
      <c r="AC3262" s="55"/>
      <c r="AD3262" s="55"/>
      <c r="AE3262" s="55"/>
      <c r="AH3262" s="55"/>
      <c r="AI3262" s="55"/>
      <c r="AJ3262" s="55"/>
      <c r="AK3262" s="55"/>
      <c r="AL3262" s="55"/>
      <c r="AM3262" s="55"/>
      <c r="AN3262" s="55"/>
      <c r="AO3262" s="55"/>
      <c r="AP3262" s="55"/>
      <c r="AQ3262" s="55"/>
      <c r="AR3262" s="55"/>
      <c r="AS3262" s="55"/>
      <c r="AT3262" s="55"/>
      <c r="AU3262" s="55"/>
      <c r="AV3262" s="55"/>
      <c r="AW3262" s="55"/>
    </row>
    <row r="3263" spans="27:49" x14ac:dyDescent="0.25">
      <c r="AA3263" s="55"/>
      <c r="AB3263" s="55"/>
      <c r="AC3263" s="55"/>
      <c r="AD3263" s="55"/>
      <c r="AE3263" s="55"/>
      <c r="AH3263" s="55"/>
      <c r="AI3263" s="55"/>
      <c r="AJ3263" s="55"/>
      <c r="AK3263" s="55"/>
      <c r="AL3263" s="55"/>
      <c r="AM3263" s="55"/>
      <c r="AN3263" s="55"/>
      <c r="AO3263" s="55"/>
      <c r="AP3263" s="55"/>
      <c r="AQ3263" s="55"/>
      <c r="AR3263" s="55"/>
      <c r="AS3263" s="55"/>
      <c r="AT3263" s="55"/>
      <c r="AU3263" s="55"/>
      <c r="AV3263" s="55"/>
      <c r="AW3263" s="55"/>
    </row>
    <row r="3264" spans="27:49" x14ac:dyDescent="0.25">
      <c r="AA3264" s="55"/>
      <c r="AB3264" s="55"/>
      <c r="AC3264" s="55"/>
      <c r="AD3264" s="55"/>
      <c r="AE3264" s="55"/>
      <c r="AH3264" s="55"/>
      <c r="AI3264" s="55"/>
      <c r="AJ3264" s="55"/>
      <c r="AK3264" s="55"/>
      <c r="AL3264" s="55"/>
      <c r="AM3264" s="55"/>
      <c r="AN3264" s="55"/>
      <c r="AO3264" s="55"/>
      <c r="AP3264" s="55"/>
      <c r="AQ3264" s="55"/>
      <c r="AR3264" s="55"/>
      <c r="AS3264" s="55"/>
      <c r="AT3264" s="55"/>
      <c r="AU3264" s="55"/>
      <c r="AV3264" s="55"/>
      <c r="AW3264" s="55"/>
    </row>
    <row r="3265" spans="27:49" x14ac:dyDescent="0.25">
      <c r="AA3265" s="55"/>
      <c r="AB3265" s="55"/>
      <c r="AC3265" s="55"/>
      <c r="AD3265" s="55"/>
      <c r="AE3265" s="55"/>
      <c r="AH3265" s="55"/>
      <c r="AI3265" s="55"/>
      <c r="AJ3265" s="55"/>
      <c r="AK3265" s="55"/>
      <c r="AL3265" s="55"/>
      <c r="AM3265" s="55"/>
      <c r="AN3265" s="55"/>
      <c r="AO3265" s="55"/>
      <c r="AP3265" s="55"/>
      <c r="AQ3265" s="55"/>
      <c r="AR3265" s="55"/>
      <c r="AS3265" s="55"/>
      <c r="AT3265" s="55"/>
      <c r="AU3265" s="55"/>
      <c r="AV3265" s="55"/>
      <c r="AW3265" s="55"/>
    </row>
    <row r="3266" spans="27:49" x14ac:dyDescent="0.25">
      <c r="AA3266" s="55"/>
      <c r="AB3266" s="55"/>
      <c r="AC3266" s="55"/>
      <c r="AD3266" s="55"/>
      <c r="AE3266" s="55"/>
      <c r="AH3266" s="55"/>
      <c r="AI3266" s="55"/>
      <c r="AJ3266" s="55"/>
      <c r="AK3266" s="55"/>
      <c r="AL3266" s="55"/>
      <c r="AM3266" s="55"/>
      <c r="AN3266" s="55"/>
      <c r="AO3266" s="55"/>
      <c r="AP3266" s="55"/>
      <c r="AQ3266" s="55"/>
      <c r="AR3266" s="55"/>
      <c r="AS3266" s="55"/>
      <c r="AT3266" s="55"/>
      <c r="AU3266" s="55"/>
      <c r="AV3266" s="55"/>
      <c r="AW3266" s="55"/>
    </row>
    <row r="3267" spans="27:49" x14ac:dyDescent="0.25">
      <c r="AA3267" s="55"/>
      <c r="AB3267" s="55"/>
      <c r="AC3267" s="55"/>
      <c r="AD3267" s="55"/>
      <c r="AE3267" s="55"/>
      <c r="AH3267" s="55"/>
      <c r="AI3267" s="55"/>
      <c r="AJ3267" s="55"/>
      <c r="AK3267" s="55"/>
      <c r="AL3267" s="55"/>
      <c r="AM3267" s="55"/>
      <c r="AN3267" s="55"/>
      <c r="AO3267" s="55"/>
      <c r="AP3267" s="55"/>
      <c r="AQ3267" s="55"/>
      <c r="AR3267" s="55"/>
      <c r="AS3267" s="55"/>
      <c r="AT3267" s="55"/>
      <c r="AU3267" s="55"/>
      <c r="AV3267" s="55"/>
      <c r="AW3267" s="55"/>
    </row>
    <row r="3268" spans="27:49" x14ac:dyDescent="0.25">
      <c r="AA3268" s="55"/>
      <c r="AB3268" s="55"/>
      <c r="AC3268" s="55"/>
      <c r="AD3268" s="55"/>
      <c r="AE3268" s="55"/>
      <c r="AH3268" s="55"/>
      <c r="AI3268" s="55"/>
      <c r="AJ3268" s="55"/>
      <c r="AK3268" s="55"/>
      <c r="AL3268" s="55"/>
      <c r="AM3268" s="55"/>
      <c r="AN3268" s="55"/>
      <c r="AO3268" s="55"/>
      <c r="AP3268" s="55"/>
      <c r="AQ3268" s="55"/>
      <c r="AR3268" s="55"/>
      <c r="AS3268" s="55"/>
      <c r="AT3268" s="55"/>
      <c r="AU3268" s="55"/>
      <c r="AV3268" s="55"/>
      <c r="AW3268" s="55"/>
    </row>
    <row r="3269" spans="27:49" x14ac:dyDescent="0.25">
      <c r="AA3269" s="55"/>
      <c r="AB3269" s="55"/>
      <c r="AC3269" s="55"/>
      <c r="AD3269" s="55"/>
      <c r="AE3269" s="55"/>
      <c r="AH3269" s="55"/>
      <c r="AI3269" s="55"/>
      <c r="AJ3269" s="55"/>
      <c r="AK3269" s="55"/>
      <c r="AL3269" s="55"/>
      <c r="AM3269" s="55"/>
      <c r="AN3269" s="55"/>
      <c r="AO3269" s="55"/>
      <c r="AP3269" s="55"/>
      <c r="AQ3269" s="55"/>
      <c r="AR3269" s="55"/>
      <c r="AS3269" s="55"/>
      <c r="AT3269" s="55"/>
      <c r="AU3269" s="55"/>
      <c r="AV3269" s="55"/>
      <c r="AW3269" s="55"/>
    </row>
    <row r="3270" spans="27:49" x14ac:dyDescent="0.25">
      <c r="AA3270" s="55"/>
      <c r="AB3270" s="55"/>
      <c r="AC3270" s="55"/>
      <c r="AD3270" s="55"/>
      <c r="AE3270" s="55"/>
      <c r="AH3270" s="55"/>
      <c r="AI3270" s="55"/>
      <c r="AJ3270" s="55"/>
      <c r="AK3270" s="55"/>
      <c r="AL3270" s="55"/>
      <c r="AM3270" s="55"/>
      <c r="AN3270" s="55"/>
      <c r="AO3270" s="55"/>
      <c r="AP3270" s="55"/>
      <c r="AQ3270" s="55"/>
      <c r="AR3270" s="55"/>
      <c r="AS3270" s="55"/>
      <c r="AT3270" s="55"/>
      <c r="AU3270" s="55"/>
      <c r="AV3270" s="55"/>
      <c r="AW3270" s="55"/>
    </row>
    <row r="3271" spans="27:49" x14ac:dyDescent="0.25">
      <c r="AA3271" s="55"/>
      <c r="AB3271" s="55"/>
      <c r="AC3271" s="55"/>
      <c r="AD3271" s="55"/>
      <c r="AE3271" s="55"/>
      <c r="AH3271" s="55"/>
      <c r="AI3271" s="55"/>
      <c r="AJ3271" s="55"/>
      <c r="AK3271" s="55"/>
      <c r="AL3271" s="55"/>
      <c r="AM3271" s="55"/>
      <c r="AN3271" s="55"/>
      <c r="AO3271" s="55"/>
      <c r="AP3271" s="55"/>
      <c r="AQ3271" s="55"/>
      <c r="AR3271" s="55"/>
      <c r="AS3271" s="55"/>
      <c r="AT3271" s="55"/>
      <c r="AU3271" s="55"/>
      <c r="AV3271" s="55"/>
      <c r="AW3271" s="55"/>
    </row>
    <row r="3272" spans="27:49" x14ac:dyDescent="0.25">
      <c r="AA3272" s="55"/>
      <c r="AB3272" s="55"/>
      <c r="AC3272" s="55"/>
      <c r="AD3272" s="55"/>
      <c r="AE3272" s="55"/>
      <c r="AH3272" s="55"/>
      <c r="AI3272" s="55"/>
      <c r="AJ3272" s="55"/>
      <c r="AK3272" s="55"/>
      <c r="AL3272" s="55"/>
      <c r="AM3272" s="55"/>
      <c r="AN3272" s="55"/>
      <c r="AO3272" s="55"/>
      <c r="AP3272" s="55"/>
      <c r="AQ3272" s="55"/>
      <c r="AR3272" s="55"/>
      <c r="AS3272" s="55"/>
      <c r="AT3272" s="55"/>
      <c r="AU3272" s="55"/>
      <c r="AV3272" s="55"/>
      <c r="AW3272" s="55"/>
    </row>
    <row r="3273" spans="27:49" x14ac:dyDescent="0.25">
      <c r="AA3273" s="55"/>
      <c r="AB3273" s="55"/>
      <c r="AC3273" s="55"/>
      <c r="AD3273" s="55"/>
      <c r="AE3273" s="55"/>
      <c r="AH3273" s="55"/>
      <c r="AI3273" s="55"/>
      <c r="AJ3273" s="55"/>
      <c r="AK3273" s="55"/>
      <c r="AL3273" s="55"/>
      <c r="AM3273" s="55"/>
      <c r="AN3273" s="55"/>
      <c r="AO3273" s="55"/>
      <c r="AP3273" s="55"/>
      <c r="AQ3273" s="55"/>
      <c r="AR3273" s="55"/>
      <c r="AS3273" s="55"/>
      <c r="AT3273" s="55"/>
      <c r="AU3273" s="55"/>
      <c r="AV3273" s="55"/>
      <c r="AW3273" s="55"/>
    </row>
    <row r="3274" spans="27:49" x14ac:dyDescent="0.25">
      <c r="AA3274" s="55"/>
      <c r="AB3274" s="55"/>
      <c r="AC3274" s="55"/>
      <c r="AD3274" s="55"/>
      <c r="AE3274" s="55"/>
      <c r="AH3274" s="55"/>
      <c r="AI3274" s="55"/>
      <c r="AJ3274" s="55"/>
      <c r="AK3274" s="55"/>
      <c r="AL3274" s="55"/>
      <c r="AM3274" s="55"/>
      <c r="AN3274" s="55"/>
      <c r="AO3274" s="55"/>
      <c r="AP3274" s="55"/>
      <c r="AQ3274" s="55"/>
      <c r="AR3274" s="55"/>
      <c r="AS3274" s="55"/>
      <c r="AT3274" s="55"/>
      <c r="AU3274" s="55"/>
      <c r="AV3274" s="55"/>
      <c r="AW3274" s="55"/>
    </row>
    <row r="3275" spans="27:49" x14ac:dyDescent="0.25">
      <c r="AA3275" s="55"/>
      <c r="AB3275" s="55"/>
      <c r="AC3275" s="55"/>
      <c r="AD3275" s="55"/>
      <c r="AE3275" s="55"/>
      <c r="AH3275" s="55"/>
      <c r="AI3275" s="55"/>
      <c r="AJ3275" s="55"/>
      <c r="AK3275" s="55"/>
      <c r="AL3275" s="55"/>
      <c r="AM3275" s="55"/>
      <c r="AN3275" s="55"/>
      <c r="AO3275" s="55"/>
      <c r="AP3275" s="55"/>
      <c r="AQ3275" s="55"/>
      <c r="AR3275" s="55"/>
      <c r="AS3275" s="55"/>
      <c r="AT3275" s="55"/>
      <c r="AU3275" s="55"/>
      <c r="AV3275" s="55"/>
      <c r="AW3275" s="55"/>
    </row>
    <row r="3276" spans="27:49" x14ac:dyDescent="0.25">
      <c r="AA3276" s="55"/>
      <c r="AB3276" s="55"/>
      <c r="AC3276" s="55"/>
      <c r="AD3276" s="55"/>
      <c r="AE3276" s="55"/>
      <c r="AH3276" s="55"/>
      <c r="AI3276" s="55"/>
      <c r="AJ3276" s="55"/>
      <c r="AK3276" s="55"/>
      <c r="AL3276" s="55"/>
      <c r="AM3276" s="55"/>
      <c r="AN3276" s="55"/>
      <c r="AO3276" s="55"/>
      <c r="AP3276" s="55"/>
      <c r="AQ3276" s="55"/>
      <c r="AR3276" s="55"/>
      <c r="AS3276" s="55"/>
      <c r="AT3276" s="55"/>
      <c r="AU3276" s="55"/>
      <c r="AV3276" s="55"/>
      <c r="AW3276" s="55"/>
    </row>
    <row r="3277" spans="27:49" x14ac:dyDescent="0.25">
      <c r="AA3277" s="55"/>
      <c r="AB3277" s="55"/>
      <c r="AC3277" s="55"/>
      <c r="AD3277" s="55"/>
      <c r="AE3277" s="55"/>
      <c r="AH3277" s="55"/>
      <c r="AI3277" s="55"/>
      <c r="AJ3277" s="55"/>
      <c r="AK3277" s="55"/>
      <c r="AL3277" s="55"/>
      <c r="AM3277" s="55"/>
      <c r="AN3277" s="55"/>
      <c r="AO3277" s="55"/>
      <c r="AP3277" s="55"/>
      <c r="AQ3277" s="55"/>
      <c r="AR3277" s="55"/>
      <c r="AS3277" s="55"/>
      <c r="AT3277" s="55"/>
      <c r="AU3277" s="55"/>
      <c r="AV3277" s="55"/>
      <c r="AW3277" s="55"/>
    </row>
    <row r="3278" spans="27:49" x14ac:dyDescent="0.25">
      <c r="AA3278" s="55"/>
      <c r="AB3278" s="55"/>
      <c r="AC3278" s="55"/>
      <c r="AD3278" s="55"/>
      <c r="AE3278" s="55"/>
      <c r="AH3278" s="55"/>
      <c r="AI3278" s="55"/>
      <c r="AJ3278" s="55"/>
      <c r="AK3278" s="55"/>
      <c r="AL3278" s="55"/>
      <c r="AM3278" s="55"/>
      <c r="AN3278" s="55"/>
      <c r="AO3278" s="55"/>
      <c r="AP3278" s="55"/>
      <c r="AQ3278" s="55"/>
      <c r="AR3278" s="55"/>
      <c r="AS3278" s="55"/>
      <c r="AT3278" s="55"/>
      <c r="AU3278" s="55"/>
      <c r="AV3278" s="55"/>
      <c r="AW3278" s="55"/>
    </row>
    <row r="3279" spans="27:49" x14ac:dyDescent="0.25">
      <c r="AA3279" s="55"/>
      <c r="AB3279" s="55"/>
      <c r="AC3279" s="55"/>
      <c r="AD3279" s="55"/>
      <c r="AE3279" s="55"/>
      <c r="AH3279" s="55"/>
      <c r="AI3279" s="55"/>
      <c r="AJ3279" s="55"/>
      <c r="AK3279" s="55"/>
      <c r="AL3279" s="55"/>
      <c r="AM3279" s="55"/>
      <c r="AN3279" s="55"/>
      <c r="AO3279" s="55"/>
      <c r="AP3279" s="55"/>
      <c r="AQ3279" s="55"/>
      <c r="AR3279" s="55"/>
      <c r="AS3279" s="55"/>
      <c r="AT3279" s="55"/>
      <c r="AU3279" s="55"/>
      <c r="AV3279" s="55"/>
      <c r="AW3279" s="55"/>
    </row>
    <row r="3280" spans="27:49" x14ac:dyDescent="0.25">
      <c r="AA3280" s="55"/>
      <c r="AB3280" s="55"/>
      <c r="AC3280" s="55"/>
      <c r="AD3280" s="55"/>
      <c r="AE3280" s="55"/>
      <c r="AH3280" s="55"/>
      <c r="AI3280" s="55"/>
      <c r="AJ3280" s="55"/>
      <c r="AK3280" s="55"/>
      <c r="AL3280" s="55"/>
      <c r="AM3280" s="55"/>
      <c r="AN3280" s="55"/>
      <c r="AO3280" s="55"/>
      <c r="AP3280" s="55"/>
      <c r="AQ3280" s="55"/>
      <c r="AR3280" s="55"/>
      <c r="AS3280" s="55"/>
      <c r="AT3280" s="55"/>
      <c r="AU3280" s="55"/>
      <c r="AV3280" s="55"/>
      <c r="AW3280" s="55"/>
    </row>
    <row r="3281" spans="27:49" x14ac:dyDescent="0.25">
      <c r="AA3281" s="55"/>
      <c r="AB3281" s="55"/>
      <c r="AC3281" s="55"/>
      <c r="AD3281" s="55"/>
      <c r="AE3281" s="55"/>
      <c r="AH3281" s="55"/>
      <c r="AI3281" s="55"/>
      <c r="AJ3281" s="55"/>
      <c r="AK3281" s="55"/>
      <c r="AL3281" s="55"/>
      <c r="AM3281" s="55"/>
      <c r="AN3281" s="55"/>
      <c r="AO3281" s="55"/>
      <c r="AP3281" s="55"/>
      <c r="AQ3281" s="55"/>
      <c r="AR3281" s="55"/>
      <c r="AS3281" s="55"/>
      <c r="AT3281" s="55"/>
      <c r="AU3281" s="55"/>
      <c r="AV3281" s="55"/>
      <c r="AW3281" s="55"/>
    </row>
    <row r="3282" spans="27:49" x14ac:dyDescent="0.25">
      <c r="AA3282" s="55"/>
      <c r="AB3282" s="55"/>
      <c r="AC3282" s="55"/>
      <c r="AD3282" s="55"/>
      <c r="AE3282" s="55"/>
      <c r="AH3282" s="55"/>
      <c r="AI3282" s="55"/>
      <c r="AJ3282" s="55"/>
      <c r="AK3282" s="55"/>
      <c r="AL3282" s="55"/>
      <c r="AM3282" s="55"/>
      <c r="AN3282" s="55"/>
      <c r="AO3282" s="55"/>
      <c r="AP3282" s="55"/>
      <c r="AQ3282" s="55"/>
      <c r="AR3282" s="55"/>
      <c r="AS3282" s="55"/>
      <c r="AT3282" s="55"/>
      <c r="AU3282" s="55"/>
      <c r="AV3282" s="55"/>
      <c r="AW3282" s="55"/>
    </row>
    <row r="3283" spans="27:49" x14ac:dyDescent="0.25">
      <c r="AA3283" s="55"/>
      <c r="AB3283" s="55"/>
      <c r="AC3283" s="55"/>
      <c r="AD3283" s="55"/>
      <c r="AE3283" s="55"/>
      <c r="AH3283" s="55"/>
      <c r="AI3283" s="55"/>
      <c r="AJ3283" s="55"/>
      <c r="AK3283" s="55"/>
      <c r="AL3283" s="55"/>
      <c r="AM3283" s="55"/>
      <c r="AN3283" s="55"/>
      <c r="AO3283" s="55"/>
      <c r="AP3283" s="55"/>
      <c r="AQ3283" s="55"/>
      <c r="AR3283" s="55"/>
      <c r="AS3283" s="55"/>
      <c r="AT3283" s="55"/>
      <c r="AU3283" s="55"/>
      <c r="AV3283" s="55"/>
      <c r="AW3283" s="55"/>
    </row>
    <row r="3284" spans="27:49" x14ac:dyDescent="0.25">
      <c r="AA3284" s="55"/>
      <c r="AB3284" s="55"/>
      <c r="AC3284" s="55"/>
      <c r="AD3284" s="55"/>
      <c r="AE3284" s="55"/>
      <c r="AH3284" s="55"/>
      <c r="AI3284" s="55"/>
      <c r="AJ3284" s="55"/>
      <c r="AK3284" s="55"/>
      <c r="AL3284" s="55"/>
      <c r="AM3284" s="55"/>
      <c r="AN3284" s="55"/>
      <c r="AO3284" s="55"/>
      <c r="AP3284" s="55"/>
      <c r="AQ3284" s="55"/>
      <c r="AR3284" s="55"/>
      <c r="AS3284" s="55"/>
      <c r="AT3284" s="55"/>
      <c r="AU3284" s="55"/>
      <c r="AV3284" s="55"/>
      <c r="AW3284" s="55"/>
    </row>
    <row r="3285" spans="27:49" x14ac:dyDescent="0.25">
      <c r="AA3285" s="55"/>
      <c r="AB3285" s="55"/>
      <c r="AC3285" s="55"/>
      <c r="AD3285" s="55"/>
      <c r="AE3285" s="55"/>
      <c r="AH3285" s="55"/>
      <c r="AI3285" s="55"/>
      <c r="AJ3285" s="55"/>
      <c r="AK3285" s="55"/>
      <c r="AL3285" s="55"/>
      <c r="AM3285" s="55"/>
      <c r="AN3285" s="55"/>
      <c r="AO3285" s="55"/>
      <c r="AP3285" s="55"/>
      <c r="AQ3285" s="55"/>
      <c r="AR3285" s="55"/>
      <c r="AS3285" s="55"/>
      <c r="AT3285" s="55"/>
      <c r="AU3285" s="55"/>
      <c r="AV3285" s="55"/>
      <c r="AW3285" s="55"/>
    </row>
    <row r="3286" spans="27:49" x14ac:dyDescent="0.25">
      <c r="AA3286" s="55"/>
      <c r="AB3286" s="55"/>
      <c r="AC3286" s="55"/>
      <c r="AD3286" s="55"/>
      <c r="AE3286" s="55"/>
      <c r="AH3286" s="55"/>
      <c r="AI3286" s="55"/>
      <c r="AJ3286" s="55"/>
      <c r="AK3286" s="55"/>
      <c r="AL3286" s="55"/>
      <c r="AM3286" s="55"/>
      <c r="AN3286" s="55"/>
      <c r="AO3286" s="55"/>
      <c r="AP3286" s="55"/>
      <c r="AQ3286" s="55"/>
      <c r="AR3286" s="55"/>
      <c r="AS3286" s="55"/>
      <c r="AT3286" s="55"/>
      <c r="AU3286" s="55"/>
      <c r="AV3286" s="55"/>
      <c r="AW3286" s="55"/>
    </row>
    <row r="3287" spans="27:49" x14ac:dyDescent="0.25">
      <c r="AA3287" s="55"/>
      <c r="AB3287" s="55"/>
      <c r="AC3287" s="55"/>
      <c r="AD3287" s="55"/>
      <c r="AE3287" s="55"/>
      <c r="AH3287" s="55"/>
      <c r="AI3287" s="55"/>
      <c r="AJ3287" s="55"/>
      <c r="AK3287" s="55"/>
      <c r="AL3287" s="55"/>
      <c r="AM3287" s="55"/>
      <c r="AN3287" s="55"/>
      <c r="AO3287" s="55"/>
      <c r="AP3287" s="55"/>
      <c r="AQ3287" s="55"/>
      <c r="AR3287" s="55"/>
      <c r="AS3287" s="55"/>
      <c r="AT3287" s="55"/>
      <c r="AU3287" s="55"/>
      <c r="AV3287" s="55"/>
      <c r="AW3287" s="55"/>
    </row>
    <row r="3288" spans="27:49" x14ac:dyDescent="0.25">
      <c r="AA3288" s="55"/>
      <c r="AB3288" s="55"/>
      <c r="AC3288" s="55"/>
      <c r="AD3288" s="55"/>
      <c r="AE3288" s="55"/>
      <c r="AH3288" s="55"/>
      <c r="AI3288" s="55"/>
      <c r="AJ3288" s="55"/>
      <c r="AK3288" s="55"/>
      <c r="AL3288" s="55"/>
      <c r="AM3288" s="55"/>
      <c r="AN3288" s="55"/>
      <c r="AO3288" s="55"/>
      <c r="AP3288" s="55"/>
      <c r="AQ3288" s="55"/>
      <c r="AR3288" s="55"/>
      <c r="AS3288" s="55"/>
      <c r="AT3288" s="55"/>
      <c r="AU3288" s="55"/>
      <c r="AV3288" s="55"/>
      <c r="AW3288" s="55"/>
    </row>
    <row r="3289" spans="27:49" x14ac:dyDescent="0.25">
      <c r="AA3289" s="55"/>
      <c r="AB3289" s="55"/>
      <c r="AC3289" s="55"/>
      <c r="AD3289" s="55"/>
      <c r="AE3289" s="55"/>
      <c r="AH3289" s="55"/>
      <c r="AI3289" s="55"/>
      <c r="AJ3289" s="55"/>
      <c r="AK3289" s="55"/>
      <c r="AL3289" s="55"/>
      <c r="AM3289" s="55"/>
      <c r="AN3289" s="55"/>
      <c r="AO3289" s="55"/>
      <c r="AP3289" s="55"/>
      <c r="AQ3289" s="55"/>
      <c r="AR3289" s="55"/>
      <c r="AS3289" s="55"/>
      <c r="AT3289" s="55"/>
      <c r="AU3289" s="55"/>
      <c r="AV3289" s="55"/>
      <c r="AW3289" s="55"/>
    </row>
    <row r="3290" spans="27:49" x14ac:dyDescent="0.25">
      <c r="AA3290" s="55"/>
      <c r="AB3290" s="55"/>
      <c r="AC3290" s="55"/>
      <c r="AD3290" s="55"/>
      <c r="AE3290" s="55"/>
      <c r="AH3290" s="55"/>
      <c r="AI3290" s="55"/>
      <c r="AJ3290" s="55"/>
      <c r="AK3290" s="55"/>
      <c r="AL3290" s="55"/>
      <c r="AM3290" s="55"/>
      <c r="AN3290" s="55"/>
      <c r="AO3290" s="55"/>
      <c r="AP3290" s="55"/>
      <c r="AQ3290" s="55"/>
      <c r="AR3290" s="55"/>
      <c r="AS3290" s="55"/>
      <c r="AT3290" s="55"/>
      <c r="AU3290" s="55"/>
      <c r="AV3290" s="55"/>
      <c r="AW3290" s="55"/>
    </row>
    <row r="3291" spans="27:49" x14ac:dyDescent="0.25">
      <c r="AA3291" s="55"/>
      <c r="AB3291" s="55"/>
      <c r="AC3291" s="55"/>
      <c r="AD3291" s="55"/>
      <c r="AE3291" s="55"/>
      <c r="AH3291" s="55"/>
      <c r="AI3291" s="55"/>
      <c r="AJ3291" s="55"/>
      <c r="AK3291" s="55"/>
      <c r="AL3291" s="55"/>
      <c r="AM3291" s="55"/>
      <c r="AN3291" s="55"/>
      <c r="AO3291" s="55"/>
      <c r="AP3291" s="55"/>
      <c r="AQ3291" s="55"/>
      <c r="AR3291" s="55"/>
      <c r="AS3291" s="55"/>
      <c r="AT3291" s="55"/>
      <c r="AU3291" s="55"/>
      <c r="AV3291" s="55"/>
      <c r="AW3291" s="55"/>
    </row>
    <row r="3292" spans="27:49" x14ac:dyDescent="0.25">
      <c r="AA3292" s="55"/>
      <c r="AB3292" s="55"/>
      <c r="AC3292" s="55"/>
      <c r="AD3292" s="55"/>
      <c r="AE3292" s="55"/>
      <c r="AH3292" s="55"/>
      <c r="AI3292" s="55"/>
      <c r="AJ3292" s="55"/>
      <c r="AK3292" s="55"/>
      <c r="AL3292" s="55"/>
      <c r="AM3292" s="55"/>
      <c r="AN3292" s="55"/>
      <c r="AO3292" s="55"/>
      <c r="AP3292" s="55"/>
      <c r="AQ3292" s="55"/>
      <c r="AR3292" s="55"/>
      <c r="AS3292" s="55"/>
      <c r="AT3292" s="55"/>
      <c r="AU3292" s="55"/>
      <c r="AV3292" s="55"/>
      <c r="AW3292" s="55"/>
    </row>
    <row r="3293" spans="27:49" x14ac:dyDescent="0.25">
      <c r="AA3293" s="55"/>
      <c r="AB3293" s="55"/>
      <c r="AC3293" s="55"/>
      <c r="AD3293" s="55"/>
      <c r="AE3293" s="55"/>
      <c r="AH3293" s="55"/>
      <c r="AI3293" s="55"/>
      <c r="AJ3293" s="55"/>
      <c r="AK3293" s="55"/>
      <c r="AL3293" s="55"/>
      <c r="AM3293" s="55"/>
      <c r="AN3293" s="55"/>
      <c r="AO3293" s="55"/>
      <c r="AP3293" s="55"/>
      <c r="AQ3293" s="55"/>
      <c r="AR3293" s="55"/>
      <c r="AS3293" s="55"/>
      <c r="AT3293" s="55"/>
      <c r="AU3293" s="55"/>
      <c r="AV3293" s="55"/>
      <c r="AW3293" s="55"/>
    </row>
    <row r="3294" spans="27:49" x14ac:dyDescent="0.25">
      <c r="AA3294" s="55"/>
      <c r="AB3294" s="55"/>
      <c r="AC3294" s="55"/>
      <c r="AD3294" s="55"/>
      <c r="AE3294" s="55"/>
      <c r="AH3294" s="55"/>
      <c r="AI3294" s="55"/>
      <c r="AJ3294" s="55"/>
      <c r="AK3294" s="55"/>
      <c r="AL3294" s="55"/>
      <c r="AM3294" s="55"/>
      <c r="AN3294" s="55"/>
      <c r="AO3294" s="55"/>
      <c r="AP3294" s="55"/>
      <c r="AQ3294" s="55"/>
      <c r="AR3294" s="55"/>
      <c r="AS3294" s="55"/>
      <c r="AT3294" s="55"/>
      <c r="AU3294" s="55"/>
      <c r="AV3294" s="55"/>
      <c r="AW3294" s="55"/>
    </row>
    <row r="3295" spans="27:49" x14ac:dyDescent="0.25">
      <c r="AA3295" s="55"/>
      <c r="AB3295" s="55"/>
      <c r="AC3295" s="55"/>
      <c r="AD3295" s="55"/>
      <c r="AE3295" s="55"/>
      <c r="AH3295" s="55"/>
      <c r="AI3295" s="55"/>
      <c r="AJ3295" s="55"/>
      <c r="AK3295" s="55"/>
      <c r="AL3295" s="55"/>
      <c r="AM3295" s="55"/>
      <c r="AN3295" s="55"/>
      <c r="AO3295" s="55"/>
      <c r="AP3295" s="55"/>
      <c r="AQ3295" s="55"/>
      <c r="AR3295" s="55"/>
      <c r="AS3295" s="55"/>
      <c r="AT3295" s="55"/>
      <c r="AU3295" s="55"/>
      <c r="AV3295" s="55"/>
      <c r="AW3295" s="55"/>
    </row>
    <row r="3296" spans="27:49" x14ac:dyDescent="0.25">
      <c r="AA3296" s="55"/>
      <c r="AB3296" s="55"/>
      <c r="AC3296" s="55"/>
      <c r="AD3296" s="55"/>
      <c r="AE3296" s="55"/>
      <c r="AH3296" s="55"/>
      <c r="AI3296" s="55"/>
      <c r="AJ3296" s="55"/>
      <c r="AK3296" s="55"/>
      <c r="AL3296" s="55"/>
      <c r="AM3296" s="55"/>
      <c r="AN3296" s="55"/>
      <c r="AO3296" s="55"/>
      <c r="AP3296" s="55"/>
      <c r="AQ3296" s="55"/>
      <c r="AR3296" s="55"/>
      <c r="AS3296" s="55"/>
      <c r="AT3296" s="55"/>
      <c r="AU3296" s="55"/>
      <c r="AV3296" s="55"/>
      <c r="AW3296" s="55"/>
    </row>
    <row r="3297" spans="27:49" x14ac:dyDescent="0.25">
      <c r="AA3297" s="55"/>
      <c r="AB3297" s="55"/>
      <c r="AC3297" s="55"/>
      <c r="AD3297" s="55"/>
      <c r="AE3297" s="55"/>
      <c r="AH3297" s="55"/>
      <c r="AI3297" s="55"/>
      <c r="AJ3297" s="55"/>
      <c r="AK3297" s="55"/>
      <c r="AL3297" s="55"/>
      <c r="AM3297" s="55"/>
      <c r="AN3297" s="55"/>
      <c r="AO3297" s="55"/>
      <c r="AP3297" s="55"/>
      <c r="AQ3297" s="55"/>
      <c r="AR3297" s="55"/>
      <c r="AS3297" s="55"/>
      <c r="AT3297" s="55"/>
      <c r="AU3297" s="55"/>
      <c r="AV3297" s="55"/>
      <c r="AW3297" s="55"/>
    </row>
    <row r="3298" spans="27:49" x14ac:dyDescent="0.25">
      <c r="AA3298" s="55"/>
      <c r="AB3298" s="55"/>
      <c r="AC3298" s="55"/>
      <c r="AD3298" s="55"/>
      <c r="AE3298" s="55"/>
      <c r="AH3298" s="55"/>
      <c r="AI3298" s="55"/>
      <c r="AJ3298" s="55"/>
      <c r="AK3298" s="55"/>
      <c r="AL3298" s="55"/>
      <c r="AM3298" s="55"/>
      <c r="AN3298" s="55"/>
      <c r="AO3298" s="55"/>
      <c r="AP3298" s="55"/>
      <c r="AQ3298" s="55"/>
      <c r="AR3298" s="55"/>
      <c r="AS3298" s="55"/>
      <c r="AT3298" s="55"/>
      <c r="AU3298" s="55"/>
      <c r="AV3298" s="55"/>
      <c r="AW3298" s="55"/>
    </row>
    <row r="3299" spans="27:49" x14ac:dyDescent="0.25">
      <c r="AA3299" s="55"/>
      <c r="AB3299" s="55"/>
      <c r="AC3299" s="55"/>
      <c r="AD3299" s="55"/>
      <c r="AE3299" s="55"/>
      <c r="AH3299" s="55"/>
      <c r="AI3299" s="55"/>
      <c r="AJ3299" s="55"/>
      <c r="AK3299" s="55"/>
      <c r="AL3299" s="55"/>
      <c r="AM3299" s="55"/>
      <c r="AN3299" s="55"/>
      <c r="AO3299" s="55"/>
      <c r="AP3299" s="55"/>
      <c r="AQ3299" s="55"/>
      <c r="AR3299" s="55"/>
      <c r="AS3299" s="55"/>
      <c r="AT3299" s="55"/>
      <c r="AU3299" s="55"/>
      <c r="AV3299" s="55"/>
      <c r="AW3299" s="55"/>
    </row>
    <row r="3300" spans="27:49" x14ac:dyDescent="0.25">
      <c r="AA3300" s="55"/>
      <c r="AB3300" s="55"/>
      <c r="AC3300" s="55"/>
      <c r="AD3300" s="55"/>
      <c r="AE3300" s="55"/>
      <c r="AH3300" s="55"/>
      <c r="AI3300" s="55"/>
      <c r="AJ3300" s="55"/>
      <c r="AK3300" s="55"/>
      <c r="AL3300" s="55"/>
      <c r="AM3300" s="55"/>
      <c r="AN3300" s="55"/>
      <c r="AO3300" s="55"/>
      <c r="AP3300" s="55"/>
      <c r="AQ3300" s="55"/>
      <c r="AR3300" s="55"/>
      <c r="AS3300" s="55"/>
      <c r="AT3300" s="55"/>
      <c r="AU3300" s="55"/>
      <c r="AV3300" s="55"/>
      <c r="AW3300" s="55"/>
    </row>
    <row r="3301" spans="27:49" x14ac:dyDescent="0.25">
      <c r="AA3301" s="55"/>
      <c r="AB3301" s="55"/>
      <c r="AC3301" s="55"/>
      <c r="AD3301" s="55"/>
      <c r="AE3301" s="55"/>
      <c r="AH3301" s="55"/>
      <c r="AI3301" s="55"/>
      <c r="AJ3301" s="55"/>
      <c r="AK3301" s="55"/>
      <c r="AL3301" s="55"/>
      <c r="AM3301" s="55"/>
      <c r="AN3301" s="55"/>
      <c r="AO3301" s="55"/>
      <c r="AP3301" s="55"/>
      <c r="AQ3301" s="55"/>
      <c r="AR3301" s="55"/>
      <c r="AS3301" s="55"/>
      <c r="AT3301" s="55"/>
      <c r="AU3301" s="55"/>
      <c r="AV3301" s="55"/>
      <c r="AW3301" s="55"/>
    </row>
    <row r="3302" spans="27:49" x14ac:dyDescent="0.25">
      <c r="AA3302" s="55"/>
      <c r="AB3302" s="55"/>
      <c r="AC3302" s="55"/>
      <c r="AD3302" s="55"/>
      <c r="AE3302" s="55"/>
      <c r="AH3302" s="55"/>
      <c r="AI3302" s="55"/>
      <c r="AJ3302" s="55"/>
      <c r="AK3302" s="55"/>
      <c r="AL3302" s="55"/>
      <c r="AM3302" s="55"/>
      <c r="AN3302" s="55"/>
      <c r="AO3302" s="55"/>
      <c r="AP3302" s="55"/>
      <c r="AQ3302" s="55"/>
      <c r="AR3302" s="55"/>
      <c r="AS3302" s="55"/>
      <c r="AT3302" s="55"/>
      <c r="AU3302" s="55"/>
      <c r="AV3302" s="55"/>
      <c r="AW3302" s="55"/>
    </row>
    <row r="3303" spans="27:49" x14ac:dyDescent="0.25">
      <c r="AA3303" s="55"/>
      <c r="AB3303" s="55"/>
      <c r="AC3303" s="55"/>
      <c r="AD3303" s="55"/>
      <c r="AE3303" s="55"/>
      <c r="AH3303" s="55"/>
      <c r="AI3303" s="55"/>
      <c r="AJ3303" s="55"/>
      <c r="AK3303" s="55"/>
      <c r="AL3303" s="55"/>
      <c r="AM3303" s="55"/>
      <c r="AN3303" s="55"/>
      <c r="AO3303" s="55"/>
      <c r="AP3303" s="55"/>
      <c r="AQ3303" s="55"/>
      <c r="AR3303" s="55"/>
      <c r="AS3303" s="55"/>
      <c r="AT3303" s="55"/>
      <c r="AU3303" s="55"/>
      <c r="AV3303" s="55"/>
      <c r="AW3303" s="55"/>
    </row>
    <row r="3304" spans="27:49" x14ac:dyDescent="0.25">
      <c r="AA3304" s="55"/>
      <c r="AB3304" s="55"/>
      <c r="AC3304" s="55"/>
      <c r="AD3304" s="55"/>
      <c r="AE3304" s="55"/>
      <c r="AH3304" s="55"/>
      <c r="AI3304" s="55"/>
      <c r="AJ3304" s="55"/>
      <c r="AK3304" s="55"/>
      <c r="AL3304" s="55"/>
      <c r="AM3304" s="55"/>
      <c r="AN3304" s="55"/>
      <c r="AO3304" s="55"/>
      <c r="AP3304" s="55"/>
      <c r="AQ3304" s="55"/>
      <c r="AR3304" s="55"/>
      <c r="AS3304" s="55"/>
      <c r="AT3304" s="55"/>
      <c r="AU3304" s="55"/>
      <c r="AV3304" s="55"/>
      <c r="AW3304" s="55"/>
    </row>
    <row r="3305" spans="27:49" x14ac:dyDescent="0.25">
      <c r="AA3305" s="55"/>
      <c r="AB3305" s="55"/>
      <c r="AC3305" s="55"/>
      <c r="AD3305" s="55"/>
      <c r="AE3305" s="55"/>
      <c r="AH3305" s="55"/>
      <c r="AI3305" s="55"/>
      <c r="AJ3305" s="55"/>
      <c r="AK3305" s="55"/>
      <c r="AL3305" s="55"/>
      <c r="AM3305" s="55"/>
      <c r="AN3305" s="55"/>
      <c r="AO3305" s="55"/>
      <c r="AP3305" s="55"/>
      <c r="AQ3305" s="55"/>
      <c r="AR3305" s="55"/>
      <c r="AS3305" s="55"/>
      <c r="AT3305" s="55"/>
      <c r="AU3305" s="55"/>
      <c r="AV3305" s="55"/>
      <c r="AW3305" s="55"/>
    </row>
    <row r="3306" spans="27:49" x14ac:dyDescent="0.25">
      <c r="AA3306" s="55"/>
      <c r="AB3306" s="55"/>
      <c r="AC3306" s="55"/>
      <c r="AD3306" s="55"/>
      <c r="AE3306" s="55"/>
      <c r="AH3306" s="55"/>
      <c r="AI3306" s="55"/>
      <c r="AJ3306" s="55"/>
      <c r="AK3306" s="55"/>
      <c r="AL3306" s="55"/>
      <c r="AM3306" s="55"/>
      <c r="AN3306" s="55"/>
      <c r="AO3306" s="55"/>
      <c r="AP3306" s="55"/>
      <c r="AQ3306" s="55"/>
      <c r="AR3306" s="55"/>
      <c r="AS3306" s="55"/>
      <c r="AT3306" s="55"/>
      <c r="AU3306" s="55"/>
      <c r="AV3306" s="55"/>
      <c r="AW3306" s="55"/>
    </row>
    <row r="3307" spans="27:49" x14ac:dyDescent="0.25">
      <c r="AA3307" s="55"/>
      <c r="AB3307" s="55"/>
      <c r="AC3307" s="55"/>
      <c r="AD3307" s="55"/>
      <c r="AE3307" s="55"/>
      <c r="AH3307" s="55"/>
      <c r="AI3307" s="55"/>
      <c r="AJ3307" s="55"/>
      <c r="AK3307" s="55"/>
      <c r="AL3307" s="55"/>
      <c r="AM3307" s="55"/>
      <c r="AN3307" s="55"/>
      <c r="AO3307" s="55"/>
      <c r="AP3307" s="55"/>
      <c r="AQ3307" s="55"/>
      <c r="AR3307" s="55"/>
      <c r="AS3307" s="55"/>
      <c r="AT3307" s="55"/>
      <c r="AU3307" s="55"/>
      <c r="AV3307" s="55"/>
      <c r="AW3307" s="55"/>
    </row>
    <row r="3308" spans="27:49" x14ac:dyDescent="0.25">
      <c r="AA3308" s="55"/>
      <c r="AB3308" s="55"/>
      <c r="AC3308" s="55"/>
      <c r="AD3308" s="55"/>
      <c r="AE3308" s="55"/>
      <c r="AH3308" s="55"/>
      <c r="AI3308" s="55"/>
      <c r="AJ3308" s="55"/>
      <c r="AK3308" s="55"/>
      <c r="AL3308" s="55"/>
      <c r="AM3308" s="55"/>
      <c r="AN3308" s="55"/>
      <c r="AO3308" s="55"/>
      <c r="AP3308" s="55"/>
      <c r="AQ3308" s="55"/>
      <c r="AR3308" s="55"/>
      <c r="AS3308" s="55"/>
      <c r="AT3308" s="55"/>
      <c r="AU3308" s="55"/>
      <c r="AV3308" s="55"/>
      <c r="AW3308" s="55"/>
    </row>
    <row r="3309" spans="27:49" x14ac:dyDescent="0.25">
      <c r="AA3309" s="55"/>
      <c r="AB3309" s="55"/>
      <c r="AC3309" s="55"/>
      <c r="AD3309" s="55"/>
      <c r="AE3309" s="55"/>
      <c r="AH3309" s="55"/>
      <c r="AI3309" s="55"/>
      <c r="AJ3309" s="55"/>
      <c r="AK3309" s="55"/>
      <c r="AL3309" s="55"/>
      <c r="AM3309" s="55"/>
      <c r="AN3309" s="55"/>
      <c r="AO3309" s="55"/>
      <c r="AP3309" s="55"/>
      <c r="AQ3309" s="55"/>
      <c r="AR3309" s="55"/>
      <c r="AS3309" s="55"/>
      <c r="AT3309" s="55"/>
      <c r="AU3309" s="55"/>
      <c r="AV3309" s="55"/>
      <c r="AW3309" s="55"/>
    </row>
    <row r="3310" spans="27:49" x14ac:dyDescent="0.25">
      <c r="AA3310" s="55"/>
      <c r="AB3310" s="55"/>
      <c r="AC3310" s="55"/>
      <c r="AD3310" s="55"/>
      <c r="AE3310" s="55"/>
      <c r="AH3310" s="55"/>
      <c r="AI3310" s="55"/>
      <c r="AJ3310" s="55"/>
      <c r="AK3310" s="55"/>
      <c r="AL3310" s="55"/>
      <c r="AM3310" s="55"/>
      <c r="AN3310" s="55"/>
      <c r="AO3310" s="55"/>
      <c r="AP3310" s="55"/>
      <c r="AQ3310" s="55"/>
      <c r="AR3310" s="55"/>
      <c r="AS3310" s="55"/>
      <c r="AT3310" s="55"/>
      <c r="AU3310" s="55"/>
      <c r="AV3310" s="55"/>
      <c r="AW3310" s="55"/>
    </row>
    <row r="3311" spans="27:49" x14ac:dyDescent="0.25">
      <c r="AA3311" s="55"/>
      <c r="AB3311" s="55"/>
      <c r="AC3311" s="55"/>
      <c r="AD3311" s="55"/>
      <c r="AE3311" s="55"/>
      <c r="AH3311" s="55"/>
      <c r="AI3311" s="55"/>
      <c r="AJ3311" s="55"/>
      <c r="AK3311" s="55"/>
      <c r="AL3311" s="55"/>
      <c r="AM3311" s="55"/>
      <c r="AN3311" s="55"/>
      <c r="AO3311" s="55"/>
      <c r="AP3311" s="55"/>
      <c r="AQ3311" s="55"/>
      <c r="AR3311" s="55"/>
      <c r="AS3311" s="55"/>
      <c r="AT3311" s="55"/>
      <c r="AU3311" s="55"/>
      <c r="AV3311" s="55"/>
      <c r="AW3311" s="55"/>
    </row>
    <row r="3312" spans="27:49" x14ac:dyDescent="0.25">
      <c r="AA3312" s="55"/>
      <c r="AB3312" s="55"/>
      <c r="AC3312" s="55"/>
      <c r="AD3312" s="55"/>
      <c r="AE3312" s="55"/>
      <c r="AH3312" s="55"/>
      <c r="AI3312" s="55"/>
      <c r="AJ3312" s="55"/>
      <c r="AK3312" s="55"/>
      <c r="AL3312" s="55"/>
      <c r="AM3312" s="55"/>
      <c r="AN3312" s="55"/>
      <c r="AO3312" s="55"/>
      <c r="AP3312" s="55"/>
      <c r="AQ3312" s="55"/>
      <c r="AR3312" s="55"/>
      <c r="AS3312" s="55"/>
      <c r="AT3312" s="55"/>
      <c r="AU3312" s="55"/>
      <c r="AV3312" s="55"/>
      <c r="AW3312" s="55"/>
    </row>
    <row r="3313" spans="27:49" x14ac:dyDescent="0.25">
      <c r="AA3313" s="55"/>
      <c r="AB3313" s="55"/>
      <c r="AC3313" s="55"/>
      <c r="AD3313" s="55"/>
      <c r="AE3313" s="55"/>
      <c r="AH3313" s="55"/>
      <c r="AI3313" s="55"/>
      <c r="AJ3313" s="55"/>
      <c r="AK3313" s="55"/>
      <c r="AL3313" s="55"/>
      <c r="AM3313" s="55"/>
      <c r="AN3313" s="55"/>
      <c r="AO3313" s="55"/>
      <c r="AP3313" s="55"/>
      <c r="AQ3313" s="55"/>
      <c r="AR3313" s="55"/>
      <c r="AS3313" s="55"/>
      <c r="AT3313" s="55"/>
      <c r="AU3313" s="55"/>
      <c r="AV3313" s="55"/>
      <c r="AW3313" s="55"/>
    </row>
    <row r="3314" spans="27:49" x14ac:dyDescent="0.25">
      <c r="AA3314" s="55"/>
      <c r="AB3314" s="55"/>
      <c r="AC3314" s="55"/>
      <c r="AD3314" s="55"/>
      <c r="AE3314" s="55"/>
      <c r="AH3314" s="55"/>
      <c r="AI3314" s="55"/>
      <c r="AJ3314" s="55"/>
      <c r="AK3314" s="55"/>
      <c r="AL3314" s="55"/>
      <c r="AM3314" s="55"/>
      <c r="AN3314" s="55"/>
      <c r="AO3314" s="55"/>
      <c r="AP3314" s="55"/>
      <c r="AQ3314" s="55"/>
      <c r="AR3314" s="55"/>
      <c r="AS3314" s="55"/>
      <c r="AT3314" s="55"/>
      <c r="AU3314" s="55"/>
      <c r="AV3314" s="55"/>
      <c r="AW3314" s="55"/>
    </row>
    <row r="3315" spans="27:49" x14ac:dyDescent="0.25">
      <c r="AA3315" s="55"/>
      <c r="AB3315" s="55"/>
      <c r="AC3315" s="55"/>
      <c r="AD3315" s="55"/>
      <c r="AE3315" s="55"/>
      <c r="AH3315" s="55"/>
      <c r="AI3315" s="55"/>
      <c r="AJ3315" s="55"/>
      <c r="AK3315" s="55"/>
      <c r="AL3315" s="55"/>
      <c r="AM3315" s="55"/>
      <c r="AN3315" s="55"/>
      <c r="AO3315" s="55"/>
      <c r="AP3315" s="55"/>
      <c r="AQ3315" s="55"/>
      <c r="AR3315" s="55"/>
      <c r="AS3315" s="55"/>
      <c r="AT3315" s="55"/>
      <c r="AU3315" s="55"/>
      <c r="AV3315" s="55"/>
      <c r="AW3315" s="55"/>
    </row>
    <row r="3316" spans="27:49" x14ac:dyDescent="0.25">
      <c r="AA3316" s="55"/>
      <c r="AB3316" s="55"/>
      <c r="AC3316" s="55"/>
      <c r="AD3316" s="55"/>
      <c r="AE3316" s="55"/>
      <c r="AH3316" s="55"/>
      <c r="AI3316" s="55"/>
      <c r="AJ3316" s="55"/>
      <c r="AK3316" s="55"/>
      <c r="AL3316" s="55"/>
      <c r="AM3316" s="55"/>
      <c r="AN3316" s="55"/>
      <c r="AO3316" s="55"/>
      <c r="AP3316" s="55"/>
      <c r="AQ3316" s="55"/>
      <c r="AR3316" s="55"/>
      <c r="AS3316" s="55"/>
      <c r="AT3316" s="55"/>
      <c r="AU3316" s="55"/>
      <c r="AV3316" s="55"/>
      <c r="AW3316" s="55"/>
    </row>
    <row r="3317" spans="27:49" x14ac:dyDescent="0.25">
      <c r="AA3317" s="55"/>
      <c r="AB3317" s="55"/>
      <c r="AC3317" s="55"/>
      <c r="AD3317" s="55"/>
      <c r="AE3317" s="55"/>
      <c r="AH3317" s="55"/>
      <c r="AI3317" s="55"/>
      <c r="AJ3317" s="55"/>
      <c r="AK3317" s="55"/>
      <c r="AL3317" s="55"/>
      <c r="AM3317" s="55"/>
      <c r="AN3317" s="55"/>
      <c r="AO3317" s="55"/>
      <c r="AP3317" s="55"/>
      <c r="AQ3317" s="55"/>
      <c r="AR3317" s="55"/>
      <c r="AS3317" s="55"/>
      <c r="AT3317" s="55"/>
      <c r="AU3317" s="55"/>
      <c r="AV3317" s="55"/>
      <c r="AW3317" s="55"/>
    </row>
    <row r="3318" spans="27:49" x14ac:dyDescent="0.25">
      <c r="AA3318" s="55"/>
      <c r="AB3318" s="55"/>
      <c r="AC3318" s="55"/>
      <c r="AD3318" s="55"/>
      <c r="AE3318" s="55"/>
      <c r="AH3318" s="55"/>
      <c r="AI3318" s="55"/>
      <c r="AJ3318" s="55"/>
      <c r="AK3318" s="55"/>
      <c r="AL3318" s="55"/>
      <c r="AM3318" s="55"/>
      <c r="AN3318" s="55"/>
      <c r="AO3318" s="55"/>
      <c r="AP3318" s="55"/>
      <c r="AQ3318" s="55"/>
      <c r="AR3318" s="55"/>
      <c r="AS3318" s="55"/>
      <c r="AT3318" s="55"/>
      <c r="AU3318" s="55"/>
      <c r="AV3318" s="55"/>
      <c r="AW3318" s="55"/>
    </row>
    <row r="3319" spans="27:49" x14ac:dyDescent="0.25">
      <c r="AA3319" s="55"/>
      <c r="AB3319" s="55"/>
      <c r="AC3319" s="55"/>
      <c r="AD3319" s="55"/>
      <c r="AE3319" s="55"/>
      <c r="AH3319" s="55"/>
      <c r="AI3319" s="55"/>
      <c r="AJ3319" s="55"/>
      <c r="AK3319" s="55"/>
      <c r="AL3319" s="55"/>
      <c r="AM3319" s="55"/>
      <c r="AN3319" s="55"/>
      <c r="AO3319" s="55"/>
      <c r="AP3319" s="55"/>
      <c r="AQ3319" s="55"/>
      <c r="AR3319" s="55"/>
      <c r="AS3319" s="55"/>
      <c r="AT3319" s="55"/>
      <c r="AU3319" s="55"/>
      <c r="AV3319" s="55"/>
      <c r="AW3319" s="55"/>
    </row>
    <row r="3320" spans="27:49" x14ac:dyDescent="0.25">
      <c r="AA3320" s="55"/>
      <c r="AB3320" s="55"/>
      <c r="AC3320" s="55"/>
      <c r="AD3320" s="55"/>
      <c r="AE3320" s="55"/>
      <c r="AH3320" s="55"/>
      <c r="AI3320" s="55"/>
      <c r="AJ3320" s="55"/>
      <c r="AK3320" s="55"/>
      <c r="AL3320" s="55"/>
      <c r="AM3320" s="55"/>
      <c r="AN3320" s="55"/>
      <c r="AO3320" s="55"/>
      <c r="AP3320" s="55"/>
      <c r="AQ3320" s="55"/>
      <c r="AR3320" s="55"/>
      <c r="AS3320" s="55"/>
      <c r="AT3320" s="55"/>
      <c r="AU3320" s="55"/>
      <c r="AV3320" s="55"/>
      <c r="AW3320" s="55"/>
    </row>
    <row r="3321" spans="27:49" x14ac:dyDescent="0.25">
      <c r="AA3321" s="55"/>
      <c r="AB3321" s="55"/>
      <c r="AC3321" s="55"/>
      <c r="AD3321" s="55"/>
      <c r="AE3321" s="55"/>
      <c r="AH3321" s="55"/>
      <c r="AI3321" s="55"/>
      <c r="AJ3321" s="55"/>
      <c r="AK3321" s="55"/>
      <c r="AL3321" s="55"/>
      <c r="AM3321" s="55"/>
      <c r="AN3321" s="55"/>
      <c r="AO3321" s="55"/>
      <c r="AP3321" s="55"/>
      <c r="AQ3321" s="55"/>
      <c r="AR3321" s="55"/>
      <c r="AS3321" s="55"/>
      <c r="AT3321" s="55"/>
      <c r="AU3321" s="55"/>
      <c r="AV3321" s="55"/>
      <c r="AW3321" s="55"/>
    </row>
    <row r="3322" spans="27:49" x14ac:dyDescent="0.25">
      <c r="AA3322" s="55"/>
      <c r="AB3322" s="55"/>
      <c r="AC3322" s="55"/>
      <c r="AD3322" s="55"/>
      <c r="AE3322" s="55"/>
      <c r="AH3322" s="55"/>
      <c r="AI3322" s="55"/>
      <c r="AJ3322" s="55"/>
      <c r="AK3322" s="55"/>
      <c r="AL3322" s="55"/>
      <c r="AM3322" s="55"/>
      <c r="AN3322" s="55"/>
      <c r="AO3322" s="55"/>
      <c r="AP3322" s="55"/>
      <c r="AQ3322" s="55"/>
      <c r="AR3322" s="55"/>
      <c r="AS3322" s="55"/>
      <c r="AT3322" s="55"/>
      <c r="AU3322" s="55"/>
      <c r="AV3322" s="55"/>
      <c r="AW3322" s="55"/>
    </row>
    <row r="3323" spans="27:49" x14ac:dyDescent="0.25">
      <c r="AA3323" s="55"/>
      <c r="AB3323" s="55"/>
      <c r="AC3323" s="55"/>
      <c r="AD3323" s="55"/>
      <c r="AE3323" s="55"/>
      <c r="AH3323" s="55"/>
      <c r="AI3323" s="55"/>
      <c r="AJ3323" s="55"/>
      <c r="AK3323" s="55"/>
      <c r="AL3323" s="55"/>
      <c r="AM3323" s="55"/>
      <c r="AN3323" s="55"/>
      <c r="AO3323" s="55"/>
      <c r="AP3323" s="55"/>
      <c r="AQ3323" s="55"/>
      <c r="AR3323" s="55"/>
      <c r="AS3323" s="55"/>
      <c r="AT3323" s="55"/>
      <c r="AU3323" s="55"/>
      <c r="AV3323" s="55"/>
      <c r="AW3323" s="55"/>
    </row>
    <row r="3324" spans="27:49" x14ac:dyDescent="0.25">
      <c r="AA3324" s="55"/>
      <c r="AB3324" s="55"/>
      <c r="AC3324" s="55"/>
      <c r="AD3324" s="55"/>
      <c r="AE3324" s="55"/>
      <c r="AH3324" s="55"/>
      <c r="AI3324" s="55"/>
      <c r="AJ3324" s="55"/>
      <c r="AK3324" s="55"/>
      <c r="AL3324" s="55"/>
      <c r="AM3324" s="55"/>
      <c r="AN3324" s="55"/>
      <c r="AO3324" s="55"/>
      <c r="AP3324" s="55"/>
      <c r="AQ3324" s="55"/>
      <c r="AR3324" s="55"/>
      <c r="AS3324" s="55"/>
      <c r="AT3324" s="55"/>
      <c r="AU3324" s="55"/>
      <c r="AV3324" s="55"/>
      <c r="AW3324" s="55"/>
    </row>
    <row r="3325" spans="27:49" x14ac:dyDescent="0.25">
      <c r="AA3325" s="55"/>
      <c r="AB3325" s="55"/>
      <c r="AC3325" s="55"/>
      <c r="AD3325" s="55"/>
      <c r="AE3325" s="55"/>
      <c r="AH3325" s="55"/>
      <c r="AI3325" s="55"/>
      <c r="AJ3325" s="55"/>
      <c r="AK3325" s="55"/>
      <c r="AL3325" s="55"/>
      <c r="AM3325" s="55"/>
      <c r="AN3325" s="55"/>
      <c r="AO3325" s="55"/>
      <c r="AP3325" s="55"/>
      <c r="AQ3325" s="55"/>
      <c r="AR3325" s="55"/>
      <c r="AS3325" s="55"/>
      <c r="AT3325" s="55"/>
      <c r="AU3325" s="55"/>
      <c r="AV3325" s="55"/>
      <c r="AW3325" s="55"/>
    </row>
    <row r="3326" spans="27:49" x14ac:dyDescent="0.25">
      <c r="AA3326" s="55"/>
      <c r="AB3326" s="55"/>
      <c r="AC3326" s="55"/>
      <c r="AD3326" s="55"/>
      <c r="AE3326" s="55"/>
      <c r="AH3326" s="55"/>
      <c r="AI3326" s="55"/>
      <c r="AJ3326" s="55"/>
      <c r="AK3326" s="55"/>
      <c r="AL3326" s="55"/>
      <c r="AM3326" s="55"/>
      <c r="AN3326" s="55"/>
      <c r="AO3326" s="55"/>
      <c r="AP3326" s="55"/>
      <c r="AQ3326" s="55"/>
      <c r="AR3326" s="55"/>
      <c r="AS3326" s="55"/>
      <c r="AT3326" s="55"/>
      <c r="AU3326" s="55"/>
      <c r="AV3326" s="55"/>
      <c r="AW3326" s="55"/>
    </row>
    <row r="3327" spans="27:49" x14ac:dyDescent="0.25">
      <c r="AA3327" s="55"/>
      <c r="AB3327" s="55"/>
      <c r="AC3327" s="55"/>
      <c r="AD3327" s="55"/>
      <c r="AE3327" s="55"/>
      <c r="AH3327" s="55"/>
      <c r="AI3327" s="55"/>
      <c r="AJ3327" s="55"/>
      <c r="AK3327" s="55"/>
      <c r="AL3327" s="55"/>
      <c r="AM3327" s="55"/>
      <c r="AN3327" s="55"/>
      <c r="AO3327" s="55"/>
      <c r="AP3327" s="55"/>
      <c r="AQ3327" s="55"/>
      <c r="AR3327" s="55"/>
      <c r="AS3327" s="55"/>
      <c r="AT3327" s="55"/>
      <c r="AU3327" s="55"/>
      <c r="AV3327" s="55"/>
      <c r="AW3327" s="55"/>
    </row>
    <row r="3328" spans="27:49" x14ac:dyDescent="0.25">
      <c r="AA3328" s="55"/>
      <c r="AB3328" s="55"/>
      <c r="AC3328" s="55"/>
      <c r="AD3328" s="55"/>
      <c r="AE3328" s="55"/>
      <c r="AH3328" s="55"/>
      <c r="AI3328" s="55"/>
      <c r="AJ3328" s="55"/>
      <c r="AK3328" s="55"/>
      <c r="AL3328" s="55"/>
      <c r="AM3328" s="55"/>
      <c r="AN3328" s="55"/>
      <c r="AO3328" s="55"/>
      <c r="AP3328" s="55"/>
      <c r="AQ3328" s="55"/>
      <c r="AR3328" s="55"/>
      <c r="AS3328" s="55"/>
      <c r="AT3328" s="55"/>
      <c r="AU3328" s="55"/>
      <c r="AV3328" s="55"/>
      <c r="AW3328" s="55"/>
    </row>
    <row r="3329" spans="27:49" x14ac:dyDescent="0.25">
      <c r="AA3329" s="55"/>
      <c r="AB3329" s="55"/>
      <c r="AC3329" s="55"/>
      <c r="AD3329" s="55"/>
      <c r="AE3329" s="55"/>
      <c r="AH3329" s="55"/>
      <c r="AI3329" s="55"/>
      <c r="AJ3329" s="55"/>
      <c r="AK3329" s="55"/>
      <c r="AL3329" s="55"/>
      <c r="AM3329" s="55"/>
      <c r="AN3329" s="55"/>
      <c r="AO3329" s="55"/>
      <c r="AP3329" s="55"/>
      <c r="AQ3329" s="55"/>
      <c r="AR3329" s="55"/>
      <c r="AS3329" s="55"/>
      <c r="AT3329" s="55"/>
      <c r="AU3329" s="55"/>
      <c r="AV3329" s="55"/>
      <c r="AW3329" s="55"/>
    </row>
    <row r="3330" spans="27:49" x14ac:dyDescent="0.25">
      <c r="AA3330" s="55"/>
      <c r="AB3330" s="55"/>
      <c r="AC3330" s="55"/>
      <c r="AD3330" s="55"/>
      <c r="AE3330" s="55"/>
      <c r="AH3330" s="55"/>
      <c r="AI3330" s="55"/>
      <c r="AJ3330" s="55"/>
      <c r="AK3330" s="55"/>
      <c r="AL3330" s="55"/>
      <c r="AM3330" s="55"/>
      <c r="AN3330" s="55"/>
      <c r="AO3330" s="55"/>
      <c r="AP3330" s="55"/>
      <c r="AQ3330" s="55"/>
      <c r="AR3330" s="55"/>
      <c r="AS3330" s="55"/>
      <c r="AT3330" s="55"/>
      <c r="AU3330" s="55"/>
      <c r="AV3330" s="55"/>
      <c r="AW3330" s="55"/>
    </row>
    <row r="3331" spans="27:49" x14ac:dyDescent="0.25">
      <c r="AA3331" s="55"/>
      <c r="AB3331" s="55"/>
      <c r="AC3331" s="55"/>
      <c r="AD3331" s="55"/>
      <c r="AE3331" s="55"/>
      <c r="AH3331" s="55"/>
      <c r="AI3331" s="55"/>
      <c r="AJ3331" s="55"/>
      <c r="AK3331" s="55"/>
      <c r="AL3331" s="55"/>
      <c r="AM3331" s="55"/>
      <c r="AN3331" s="55"/>
      <c r="AO3331" s="55"/>
      <c r="AP3331" s="55"/>
      <c r="AQ3331" s="55"/>
      <c r="AR3331" s="55"/>
      <c r="AS3331" s="55"/>
      <c r="AT3331" s="55"/>
      <c r="AU3331" s="55"/>
      <c r="AV3331" s="55"/>
      <c r="AW3331" s="55"/>
    </row>
    <row r="3332" spans="27:49" x14ac:dyDescent="0.25">
      <c r="AA3332" s="55"/>
      <c r="AB3332" s="55"/>
      <c r="AC3332" s="55"/>
      <c r="AD3332" s="55"/>
      <c r="AE3332" s="55"/>
      <c r="AH3332" s="55"/>
      <c r="AI3332" s="55"/>
      <c r="AJ3332" s="55"/>
      <c r="AK3332" s="55"/>
      <c r="AL3332" s="55"/>
      <c r="AM3332" s="55"/>
      <c r="AN3332" s="55"/>
      <c r="AO3332" s="55"/>
      <c r="AP3332" s="55"/>
      <c r="AQ3332" s="55"/>
      <c r="AR3332" s="55"/>
      <c r="AS3332" s="55"/>
      <c r="AT3332" s="55"/>
      <c r="AU3332" s="55"/>
      <c r="AV3332" s="55"/>
      <c r="AW3332" s="55"/>
    </row>
    <row r="3333" spans="27:49" x14ac:dyDescent="0.25">
      <c r="AA3333" s="55"/>
      <c r="AB3333" s="55"/>
      <c r="AC3333" s="55"/>
      <c r="AD3333" s="55"/>
      <c r="AE3333" s="55"/>
      <c r="AH3333" s="55"/>
      <c r="AI3333" s="55"/>
      <c r="AJ3333" s="55"/>
      <c r="AK3333" s="55"/>
      <c r="AL3333" s="55"/>
      <c r="AM3333" s="55"/>
      <c r="AN3333" s="55"/>
      <c r="AO3333" s="55"/>
      <c r="AP3333" s="55"/>
      <c r="AQ3333" s="55"/>
      <c r="AR3333" s="55"/>
      <c r="AS3333" s="55"/>
      <c r="AT3333" s="55"/>
      <c r="AU3333" s="55"/>
      <c r="AV3333" s="55"/>
      <c r="AW3333" s="55"/>
    </row>
    <row r="3334" spans="27:49" x14ac:dyDescent="0.25">
      <c r="AA3334" s="55"/>
      <c r="AB3334" s="55"/>
      <c r="AC3334" s="55"/>
      <c r="AD3334" s="55"/>
      <c r="AE3334" s="55"/>
      <c r="AH3334" s="55"/>
      <c r="AI3334" s="55"/>
      <c r="AJ3334" s="55"/>
      <c r="AK3334" s="55"/>
      <c r="AL3334" s="55"/>
      <c r="AM3334" s="55"/>
      <c r="AN3334" s="55"/>
      <c r="AO3334" s="55"/>
      <c r="AP3334" s="55"/>
      <c r="AQ3334" s="55"/>
      <c r="AR3334" s="55"/>
      <c r="AS3334" s="55"/>
      <c r="AT3334" s="55"/>
      <c r="AU3334" s="55"/>
      <c r="AV3334" s="55"/>
      <c r="AW3334" s="55"/>
    </row>
    <row r="3335" spans="27:49" x14ac:dyDescent="0.25">
      <c r="AA3335" s="55"/>
      <c r="AB3335" s="55"/>
      <c r="AC3335" s="55"/>
      <c r="AD3335" s="55"/>
      <c r="AE3335" s="55"/>
      <c r="AH3335" s="55"/>
      <c r="AI3335" s="55"/>
      <c r="AJ3335" s="55"/>
      <c r="AK3335" s="55"/>
      <c r="AL3335" s="55"/>
      <c r="AM3335" s="55"/>
      <c r="AN3335" s="55"/>
      <c r="AO3335" s="55"/>
      <c r="AP3335" s="55"/>
      <c r="AQ3335" s="55"/>
      <c r="AR3335" s="55"/>
      <c r="AS3335" s="55"/>
      <c r="AT3335" s="55"/>
      <c r="AU3335" s="55"/>
      <c r="AV3335" s="55"/>
      <c r="AW3335" s="55"/>
    </row>
    <row r="3336" spans="27:49" x14ac:dyDescent="0.25">
      <c r="AA3336" s="55"/>
      <c r="AB3336" s="55"/>
      <c r="AC3336" s="55"/>
      <c r="AD3336" s="55"/>
      <c r="AE3336" s="55"/>
      <c r="AH3336" s="55"/>
      <c r="AI3336" s="55"/>
      <c r="AJ3336" s="55"/>
      <c r="AK3336" s="55"/>
      <c r="AL3336" s="55"/>
      <c r="AM3336" s="55"/>
      <c r="AN3336" s="55"/>
      <c r="AO3336" s="55"/>
      <c r="AP3336" s="55"/>
      <c r="AQ3336" s="55"/>
      <c r="AR3336" s="55"/>
      <c r="AS3336" s="55"/>
      <c r="AT3336" s="55"/>
      <c r="AU3336" s="55"/>
      <c r="AV3336" s="55"/>
      <c r="AW3336" s="55"/>
    </row>
    <row r="3337" spans="27:49" x14ac:dyDescent="0.25">
      <c r="AA3337" s="55"/>
      <c r="AB3337" s="55"/>
      <c r="AC3337" s="55"/>
      <c r="AD3337" s="55"/>
      <c r="AE3337" s="55"/>
      <c r="AH3337" s="55"/>
      <c r="AI3337" s="55"/>
      <c r="AJ3337" s="55"/>
      <c r="AK3337" s="55"/>
      <c r="AL3337" s="55"/>
      <c r="AM3337" s="55"/>
      <c r="AN3337" s="55"/>
      <c r="AO3337" s="55"/>
      <c r="AP3337" s="55"/>
      <c r="AQ3337" s="55"/>
      <c r="AR3337" s="55"/>
      <c r="AS3337" s="55"/>
      <c r="AT3337" s="55"/>
      <c r="AU3337" s="55"/>
      <c r="AV3337" s="55"/>
      <c r="AW3337" s="55"/>
    </row>
    <row r="3338" spans="27:49" x14ac:dyDescent="0.25">
      <c r="AA3338" s="55"/>
      <c r="AB3338" s="55"/>
      <c r="AC3338" s="55"/>
      <c r="AD3338" s="55"/>
      <c r="AE3338" s="55"/>
      <c r="AH3338" s="55"/>
      <c r="AI3338" s="55"/>
      <c r="AJ3338" s="55"/>
      <c r="AK3338" s="55"/>
      <c r="AL3338" s="55"/>
      <c r="AM3338" s="55"/>
      <c r="AN3338" s="55"/>
      <c r="AO3338" s="55"/>
      <c r="AP3338" s="55"/>
      <c r="AQ3338" s="55"/>
      <c r="AR3338" s="55"/>
      <c r="AS3338" s="55"/>
      <c r="AT3338" s="55"/>
      <c r="AU3338" s="55"/>
      <c r="AV3338" s="55"/>
      <c r="AW3338" s="55"/>
    </row>
    <row r="3339" spans="27:49" x14ac:dyDescent="0.25">
      <c r="AA3339" s="55"/>
      <c r="AB3339" s="55"/>
      <c r="AC3339" s="55"/>
      <c r="AD3339" s="55"/>
      <c r="AE3339" s="55"/>
      <c r="AH3339" s="55"/>
      <c r="AI3339" s="55"/>
      <c r="AJ3339" s="55"/>
      <c r="AK3339" s="55"/>
      <c r="AL3339" s="55"/>
      <c r="AM3339" s="55"/>
      <c r="AN3339" s="55"/>
      <c r="AO3339" s="55"/>
      <c r="AP3339" s="55"/>
      <c r="AQ3339" s="55"/>
      <c r="AR3339" s="55"/>
      <c r="AS3339" s="55"/>
      <c r="AT3339" s="55"/>
      <c r="AU3339" s="55"/>
      <c r="AV3339" s="55"/>
      <c r="AW3339" s="55"/>
    </row>
    <row r="3340" spans="27:49" x14ac:dyDescent="0.25">
      <c r="AA3340" s="55"/>
      <c r="AB3340" s="55"/>
      <c r="AC3340" s="55"/>
      <c r="AD3340" s="55"/>
      <c r="AE3340" s="55"/>
      <c r="AH3340" s="55"/>
      <c r="AI3340" s="55"/>
      <c r="AJ3340" s="55"/>
      <c r="AK3340" s="55"/>
      <c r="AL3340" s="55"/>
      <c r="AM3340" s="55"/>
      <c r="AN3340" s="55"/>
      <c r="AO3340" s="55"/>
      <c r="AP3340" s="55"/>
      <c r="AQ3340" s="55"/>
      <c r="AR3340" s="55"/>
      <c r="AS3340" s="55"/>
      <c r="AT3340" s="55"/>
      <c r="AU3340" s="55"/>
      <c r="AV3340" s="55"/>
      <c r="AW3340" s="55"/>
    </row>
    <row r="3341" spans="27:49" x14ac:dyDescent="0.25">
      <c r="AA3341" s="55"/>
      <c r="AB3341" s="55"/>
      <c r="AC3341" s="55"/>
      <c r="AD3341" s="55"/>
      <c r="AE3341" s="55"/>
      <c r="AH3341" s="55"/>
      <c r="AI3341" s="55"/>
      <c r="AJ3341" s="55"/>
      <c r="AK3341" s="55"/>
      <c r="AL3341" s="55"/>
      <c r="AM3341" s="55"/>
      <c r="AN3341" s="55"/>
      <c r="AO3341" s="55"/>
      <c r="AP3341" s="55"/>
      <c r="AQ3341" s="55"/>
      <c r="AR3341" s="55"/>
      <c r="AS3341" s="55"/>
      <c r="AT3341" s="55"/>
      <c r="AU3341" s="55"/>
      <c r="AV3341" s="55"/>
      <c r="AW3341" s="55"/>
    </row>
    <row r="3342" spans="27:49" x14ac:dyDescent="0.25">
      <c r="AA3342" s="55"/>
      <c r="AB3342" s="55"/>
      <c r="AC3342" s="55"/>
      <c r="AD3342" s="55"/>
      <c r="AE3342" s="55"/>
      <c r="AH3342" s="55"/>
      <c r="AI3342" s="55"/>
      <c r="AJ3342" s="55"/>
      <c r="AK3342" s="55"/>
      <c r="AL3342" s="55"/>
      <c r="AM3342" s="55"/>
      <c r="AN3342" s="55"/>
      <c r="AO3342" s="55"/>
      <c r="AP3342" s="55"/>
      <c r="AQ3342" s="55"/>
      <c r="AR3342" s="55"/>
      <c r="AS3342" s="55"/>
      <c r="AT3342" s="55"/>
      <c r="AU3342" s="55"/>
      <c r="AV3342" s="55"/>
      <c r="AW3342" s="55"/>
    </row>
    <row r="3343" spans="27:49" x14ac:dyDescent="0.25">
      <c r="AA3343" s="55"/>
      <c r="AB3343" s="55"/>
      <c r="AC3343" s="55"/>
      <c r="AD3343" s="55"/>
      <c r="AE3343" s="55"/>
      <c r="AH3343" s="55"/>
      <c r="AI3343" s="55"/>
      <c r="AJ3343" s="55"/>
      <c r="AK3343" s="55"/>
      <c r="AL3343" s="55"/>
      <c r="AM3343" s="55"/>
      <c r="AN3343" s="55"/>
      <c r="AO3343" s="55"/>
      <c r="AP3343" s="55"/>
      <c r="AQ3343" s="55"/>
      <c r="AR3343" s="55"/>
      <c r="AS3343" s="55"/>
      <c r="AT3343" s="55"/>
      <c r="AU3343" s="55"/>
      <c r="AV3343" s="55"/>
      <c r="AW3343" s="55"/>
    </row>
    <row r="3344" spans="27:49" x14ac:dyDescent="0.25">
      <c r="AA3344" s="55"/>
      <c r="AB3344" s="55"/>
      <c r="AC3344" s="55"/>
      <c r="AD3344" s="55"/>
      <c r="AE3344" s="55"/>
      <c r="AH3344" s="55"/>
      <c r="AI3344" s="55"/>
      <c r="AJ3344" s="55"/>
      <c r="AK3344" s="55"/>
      <c r="AL3344" s="55"/>
      <c r="AM3344" s="55"/>
      <c r="AN3344" s="55"/>
      <c r="AO3344" s="55"/>
      <c r="AP3344" s="55"/>
      <c r="AQ3344" s="55"/>
      <c r="AR3344" s="55"/>
      <c r="AS3344" s="55"/>
      <c r="AT3344" s="55"/>
      <c r="AU3344" s="55"/>
      <c r="AV3344" s="55"/>
      <c r="AW3344" s="55"/>
    </row>
    <row r="3345" spans="27:49" x14ac:dyDescent="0.25">
      <c r="AA3345" s="55"/>
      <c r="AB3345" s="55"/>
      <c r="AC3345" s="55"/>
      <c r="AD3345" s="55"/>
      <c r="AE3345" s="55"/>
      <c r="AH3345" s="55"/>
      <c r="AI3345" s="55"/>
      <c r="AJ3345" s="55"/>
      <c r="AK3345" s="55"/>
      <c r="AL3345" s="55"/>
      <c r="AM3345" s="55"/>
      <c r="AN3345" s="55"/>
      <c r="AO3345" s="55"/>
      <c r="AP3345" s="55"/>
      <c r="AQ3345" s="55"/>
      <c r="AR3345" s="55"/>
      <c r="AS3345" s="55"/>
      <c r="AT3345" s="55"/>
      <c r="AU3345" s="55"/>
      <c r="AV3345" s="55"/>
      <c r="AW3345" s="55"/>
    </row>
    <row r="3346" spans="27:49" x14ac:dyDescent="0.25">
      <c r="AA3346" s="55"/>
      <c r="AB3346" s="55"/>
      <c r="AC3346" s="55"/>
      <c r="AD3346" s="55"/>
      <c r="AE3346" s="55"/>
      <c r="AH3346" s="55"/>
      <c r="AI3346" s="55"/>
      <c r="AJ3346" s="55"/>
      <c r="AK3346" s="55"/>
      <c r="AL3346" s="55"/>
      <c r="AM3346" s="55"/>
      <c r="AN3346" s="55"/>
      <c r="AO3346" s="55"/>
      <c r="AP3346" s="55"/>
      <c r="AQ3346" s="55"/>
      <c r="AR3346" s="55"/>
      <c r="AS3346" s="55"/>
      <c r="AT3346" s="55"/>
      <c r="AU3346" s="55"/>
      <c r="AV3346" s="55"/>
      <c r="AW3346" s="55"/>
    </row>
    <row r="3347" spans="27:49" x14ac:dyDescent="0.25">
      <c r="AA3347" s="55"/>
      <c r="AB3347" s="55"/>
      <c r="AC3347" s="55"/>
      <c r="AD3347" s="55"/>
      <c r="AE3347" s="55"/>
      <c r="AH3347" s="55"/>
      <c r="AI3347" s="55"/>
      <c r="AJ3347" s="55"/>
      <c r="AK3347" s="55"/>
      <c r="AL3347" s="55"/>
      <c r="AM3347" s="55"/>
      <c r="AN3347" s="55"/>
      <c r="AO3347" s="55"/>
      <c r="AP3347" s="55"/>
      <c r="AQ3347" s="55"/>
      <c r="AR3347" s="55"/>
      <c r="AS3347" s="55"/>
      <c r="AT3347" s="55"/>
      <c r="AU3347" s="55"/>
      <c r="AV3347" s="55"/>
      <c r="AW3347" s="55"/>
    </row>
    <row r="3348" spans="27:49" x14ac:dyDescent="0.25">
      <c r="AA3348" s="55"/>
      <c r="AB3348" s="55"/>
      <c r="AC3348" s="55"/>
      <c r="AD3348" s="55"/>
      <c r="AE3348" s="55"/>
      <c r="AH3348" s="55"/>
      <c r="AI3348" s="55"/>
      <c r="AJ3348" s="55"/>
      <c r="AK3348" s="55"/>
      <c r="AL3348" s="55"/>
      <c r="AM3348" s="55"/>
      <c r="AN3348" s="55"/>
      <c r="AO3348" s="55"/>
      <c r="AP3348" s="55"/>
      <c r="AQ3348" s="55"/>
      <c r="AR3348" s="55"/>
      <c r="AS3348" s="55"/>
      <c r="AT3348" s="55"/>
      <c r="AU3348" s="55"/>
      <c r="AV3348" s="55"/>
      <c r="AW3348" s="55"/>
    </row>
    <row r="3349" spans="27:49" x14ac:dyDescent="0.25">
      <c r="AA3349" s="55"/>
      <c r="AB3349" s="55"/>
      <c r="AC3349" s="55"/>
      <c r="AD3349" s="55"/>
      <c r="AE3349" s="55"/>
      <c r="AH3349" s="55"/>
      <c r="AI3349" s="55"/>
      <c r="AJ3349" s="55"/>
      <c r="AK3349" s="55"/>
      <c r="AL3349" s="55"/>
      <c r="AM3349" s="55"/>
      <c r="AN3349" s="55"/>
      <c r="AO3349" s="55"/>
      <c r="AP3349" s="55"/>
      <c r="AQ3349" s="55"/>
      <c r="AR3349" s="55"/>
      <c r="AS3349" s="55"/>
      <c r="AT3349" s="55"/>
      <c r="AU3349" s="55"/>
      <c r="AV3349" s="55"/>
      <c r="AW3349" s="55"/>
    </row>
    <row r="3350" spans="27:49" x14ac:dyDescent="0.25">
      <c r="AA3350" s="55"/>
      <c r="AB3350" s="55"/>
      <c r="AC3350" s="55"/>
      <c r="AD3350" s="55"/>
      <c r="AE3350" s="55"/>
      <c r="AH3350" s="55"/>
      <c r="AI3350" s="55"/>
      <c r="AJ3350" s="55"/>
      <c r="AK3350" s="55"/>
      <c r="AL3350" s="55"/>
      <c r="AM3350" s="55"/>
      <c r="AN3350" s="55"/>
      <c r="AO3350" s="55"/>
      <c r="AP3350" s="55"/>
      <c r="AQ3350" s="55"/>
      <c r="AR3350" s="55"/>
      <c r="AS3350" s="55"/>
      <c r="AT3350" s="55"/>
      <c r="AU3350" s="55"/>
      <c r="AV3350" s="55"/>
      <c r="AW3350" s="55"/>
    </row>
    <row r="3351" spans="27:49" x14ac:dyDescent="0.25">
      <c r="AA3351" s="55"/>
      <c r="AB3351" s="55"/>
      <c r="AC3351" s="55"/>
      <c r="AD3351" s="55"/>
      <c r="AE3351" s="55"/>
      <c r="AH3351" s="55"/>
      <c r="AI3351" s="55"/>
      <c r="AJ3351" s="55"/>
      <c r="AK3351" s="55"/>
      <c r="AL3351" s="55"/>
      <c r="AM3351" s="55"/>
      <c r="AN3351" s="55"/>
      <c r="AO3351" s="55"/>
      <c r="AP3351" s="55"/>
      <c r="AQ3351" s="55"/>
      <c r="AR3351" s="55"/>
      <c r="AS3351" s="55"/>
      <c r="AT3351" s="55"/>
      <c r="AU3351" s="55"/>
      <c r="AV3351" s="55"/>
      <c r="AW3351" s="55"/>
    </row>
    <row r="3352" spans="27:49" x14ac:dyDescent="0.25">
      <c r="AA3352" s="55"/>
      <c r="AB3352" s="55"/>
      <c r="AC3352" s="55"/>
      <c r="AD3352" s="55"/>
      <c r="AE3352" s="55"/>
      <c r="AH3352" s="55"/>
      <c r="AI3352" s="55"/>
      <c r="AJ3352" s="55"/>
      <c r="AK3352" s="55"/>
      <c r="AL3352" s="55"/>
      <c r="AM3352" s="55"/>
      <c r="AN3352" s="55"/>
      <c r="AO3352" s="55"/>
      <c r="AP3352" s="55"/>
      <c r="AQ3352" s="55"/>
      <c r="AR3352" s="55"/>
      <c r="AS3352" s="55"/>
      <c r="AT3352" s="55"/>
      <c r="AU3352" s="55"/>
      <c r="AV3352" s="55"/>
      <c r="AW3352" s="55"/>
    </row>
    <row r="3353" spans="27:49" x14ac:dyDescent="0.25">
      <c r="AA3353" s="55"/>
      <c r="AB3353" s="55"/>
      <c r="AC3353" s="55"/>
      <c r="AD3353" s="55"/>
      <c r="AE3353" s="55"/>
      <c r="AH3353" s="55"/>
      <c r="AI3353" s="55"/>
      <c r="AJ3353" s="55"/>
      <c r="AK3353" s="55"/>
      <c r="AL3353" s="55"/>
      <c r="AM3353" s="55"/>
      <c r="AN3353" s="55"/>
      <c r="AO3353" s="55"/>
      <c r="AP3353" s="55"/>
      <c r="AQ3353" s="55"/>
      <c r="AR3353" s="55"/>
      <c r="AS3353" s="55"/>
      <c r="AT3353" s="55"/>
      <c r="AU3353" s="55"/>
      <c r="AV3353" s="55"/>
      <c r="AW3353" s="55"/>
    </row>
    <row r="3354" spans="27:49" x14ac:dyDescent="0.25">
      <c r="AA3354" s="55"/>
      <c r="AB3354" s="55"/>
      <c r="AC3354" s="55"/>
      <c r="AD3354" s="55"/>
      <c r="AE3354" s="55"/>
      <c r="AH3354" s="55"/>
      <c r="AI3354" s="55"/>
      <c r="AJ3354" s="55"/>
      <c r="AK3354" s="55"/>
      <c r="AL3354" s="55"/>
      <c r="AM3354" s="55"/>
      <c r="AN3354" s="55"/>
      <c r="AO3354" s="55"/>
      <c r="AP3354" s="55"/>
      <c r="AQ3354" s="55"/>
      <c r="AR3354" s="55"/>
      <c r="AS3354" s="55"/>
      <c r="AT3354" s="55"/>
      <c r="AU3354" s="55"/>
      <c r="AV3354" s="55"/>
      <c r="AW3354" s="55"/>
    </row>
    <row r="3355" spans="27:49" x14ac:dyDescent="0.25">
      <c r="AA3355" s="55"/>
      <c r="AB3355" s="55"/>
      <c r="AC3355" s="55"/>
      <c r="AD3355" s="55"/>
      <c r="AE3355" s="55"/>
      <c r="AH3355" s="55"/>
      <c r="AI3355" s="55"/>
      <c r="AJ3355" s="55"/>
      <c r="AK3355" s="55"/>
      <c r="AL3355" s="55"/>
      <c r="AM3355" s="55"/>
      <c r="AN3355" s="55"/>
      <c r="AO3355" s="55"/>
      <c r="AP3355" s="55"/>
      <c r="AQ3355" s="55"/>
      <c r="AR3355" s="55"/>
      <c r="AS3355" s="55"/>
      <c r="AT3355" s="55"/>
      <c r="AU3355" s="55"/>
      <c r="AV3355" s="55"/>
      <c r="AW3355" s="55"/>
    </row>
    <row r="3356" spans="27:49" x14ac:dyDescent="0.25">
      <c r="AA3356" s="55"/>
      <c r="AB3356" s="55"/>
      <c r="AC3356" s="55"/>
      <c r="AD3356" s="55"/>
      <c r="AE3356" s="55"/>
      <c r="AH3356" s="55"/>
      <c r="AI3356" s="55"/>
      <c r="AJ3356" s="55"/>
      <c r="AK3356" s="55"/>
      <c r="AL3356" s="55"/>
      <c r="AM3356" s="55"/>
      <c r="AN3356" s="55"/>
      <c r="AO3356" s="55"/>
      <c r="AP3356" s="55"/>
      <c r="AQ3356" s="55"/>
      <c r="AR3356" s="55"/>
      <c r="AS3356" s="55"/>
      <c r="AT3356" s="55"/>
      <c r="AU3356" s="55"/>
      <c r="AV3356" s="55"/>
      <c r="AW3356" s="55"/>
    </row>
    <row r="3357" spans="27:49" x14ac:dyDescent="0.25">
      <c r="AA3357" s="55"/>
      <c r="AB3357" s="55"/>
      <c r="AC3357" s="55"/>
      <c r="AD3357" s="55"/>
      <c r="AE3357" s="55"/>
      <c r="AH3357" s="55"/>
      <c r="AI3357" s="55"/>
      <c r="AJ3357" s="55"/>
      <c r="AK3357" s="55"/>
      <c r="AL3357" s="55"/>
      <c r="AM3357" s="55"/>
      <c r="AN3357" s="55"/>
      <c r="AO3357" s="55"/>
      <c r="AP3357" s="55"/>
      <c r="AQ3357" s="55"/>
      <c r="AR3357" s="55"/>
      <c r="AS3357" s="55"/>
      <c r="AT3357" s="55"/>
      <c r="AU3357" s="55"/>
      <c r="AV3357" s="55"/>
      <c r="AW3357" s="55"/>
    </row>
    <row r="3358" spans="27:49" x14ac:dyDescent="0.25">
      <c r="AA3358" s="55"/>
      <c r="AB3358" s="55"/>
      <c r="AC3358" s="55"/>
      <c r="AD3358" s="55"/>
      <c r="AE3358" s="55"/>
      <c r="AH3358" s="55"/>
      <c r="AI3358" s="55"/>
      <c r="AJ3358" s="55"/>
      <c r="AK3358" s="55"/>
      <c r="AL3358" s="55"/>
      <c r="AM3358" s="55"/>
      <c r="AN3358" s="55"/>
      <c r="AO3358" s="55"/>
      <c r="AP3358" s="55"/>
      <c r="AQ3358" s="55"/>
      <c r="AR3358" s="55"/>
      <c r="AS3358" s="55"/>
      <c r="AT3358" s="55"/>
      <c r="AU3358" s="55"/>
      <c r="AV3358" s="55"/>
      <c r="AW3358" s="55"/>
    </row>
    <row r="3359" spans="27:49" x14ac:dyDescent="0.25">
      <c r="AA3359" s="55"/>
      <c r="AB3359" s="55"/>
      <c r="AC3359" s="55"/>
      <c r="AD3359" s="55"/>
      <c r="AE3359" s="55"/>
      <c r="AH3359" s="55"/>
      <c r="AI3359" s="55"/>
      <c r="AJ3359" s="55"/>
      <c r="AK3359" s="55"/>
      <c r="AL3359" s="55"/>
      <c r="AM3359" s="55"/>
      <c r="AN3359" s="55"/>
      <c r="AO3359" s="55"/>
      <c r="AP3359" s="55"/>
      <c r="AQ3359" s="55"/>
      <c r="AR3359" s="55"/>
      <c r="AS3359" s="55"/>
      <c r="AT3359" s="55"/>
      <c r="AU3359" s="55"/>
      <c r="AV3359" s="55"/>
      <c r="AW3359" s="55"/>
    </row>
    <row r="3360" spans="27:49" x14ac:dyDescent="0.25">
      <c r="AA3360" s="55"/>
      <c r="AB3360" s="55"/>
      <c r="AC3360" s="55"/>
      <c r="AD3360" s="55"/>
      <c r="AE3360" s="55"/>
      <c r="AH3360" s="55"/>
      <c r="AI3360" s="55"/>
      <c r="AJ3360" s="55"/>
      <c r="AK3360" s="55"/>
      <c r="AL3360" s="55"/>
      <c r="AM3360" s="55"/>
      <c r="AN3360" s="55"/>
      <c r="AO3360" s="55"/>
      <c r="AP3360" s="55"/>
      <c r="AQ3360" s="55"/>
      <c r="AR3360" s="55"/>
      <c r="AS3360" s="55"/>
      <c r="AT3360" s="55"/>
      <c r="AU3360" s="55"/>
      <c r="AV3360" s="55"/>
      <c r="AW3360" s="55"/>
    </row>
    <row r="3361" spans="27:49" x14ac:dyDescent="0.25">
      <c r="AA3361" s="55"/>
      <c r="AB3361" s="55"/>
      <c r="AC3361" s="55"/>
      <c r="AD3361" s="55"/>
      <c r="AE3361" s="55"/>
      <c r="AH3361" s="55"/>
      <c r="AI3361" s="55"/>
      <c r="AJ3361" s="55"/>
      <c r="AK3361" s="55"/>
      <c r="AL3361" s="55"/>
      <c r="AM3361" s="55"/>
      <c r="AN3361" s="55"/>
      <c r="AO3361" s="55"/>
      <c r="AP3361" s="55"/>
      <c r="AQ3361" s="55"/>
      <c r="AR3361" s="55"/>
      <c r="AS3361" s="55"/>
      <c r="AT3361" s="55"/>
      <c r="AU3361" s="55"/>
      <c r="AV3361" s="55"/>
      <c r="AW3361" s="55"/>
    </row>
    <row r="3362" spans="27:49" x14ac:dyDescent="0.25">
      <c r="AA3362" s="55"/>
      <c r="AB3362" s="55"/>
      <c r="AC3362" s="55"/>
      <c r="AD3362" s="55"/>
      <c r="AE3362" s="55"/>
      <c r="AH3362" s="55"/>
      <c r="AI3362" s="55"/>
      <c r="AJ3362" s="55"/>
      <c r="AK3362" s="55"/>
      <c r="AL3362" s="55"/>
      <c r="AM3362" s="55"/>
      <c r="AN3362" s="55"/>
      <c r="AO3362" s="55"/>
      <c r="AP3362" s="55"/>
      <c r="AQ3362" s="55"/>
      <c r="AR3362" s="55"/>
      <c r="AS3362" s="55"/>
      <c r="AT3362" s="55"/>
      <c r="AU3362" s="55"/>
      <c r="AV3362" s="55"/>
      <c r="AW3362" s="55"/>
    </row>
    <row r="3363" spans="27:49" x14ac:dyDescent="0.25">
      <c r="AA3363" s="55"/>
      <c r="AB3363" s="55"/>
      <c r="AC3363" s="55"/>
      <c r="AD3363" s="55"/>
      <c r="AE3363" s="55"/>
      <c r="AH3363" s="55"/>
      <c r="AI3363" s="55"/>
      <c r="AJ3363" s="55"/>
      <c r="AK3363" s="55"/>
      <c r="AL3363" s="55"/>
      <c r="AM3363" s="55"/>
      <c r="AN3363" s="55"/>
      <c r="AO3363" s="55"/>
      <c r="AP3363" s="55"/>
      <c r="AQ3363" s="55"/>
      <c r="AR3363" s="55"/>
      <c r="AS3363" s="55"/>
      <c r="AT3363" s="55"/>
      <c r="AU3363" s="55"/>
      <c r="AV3363" s="55"/>
      <c r="AW3363" s="55"/>
    </row>
    <row r="3364" spans="27:49" x14ac:dyDescent="0.25">
      <c r="AA3364" s="55"/>
      <c r="AB3364" s="55"/>
      <c r="AC3364" s="55"/>
      <c r="AD3364" s="55"/>
      <c r="AE3364" s="55"/>
      <c r="AH3364" s="55"/>
      <c r="AI3364" s="55"/>
      <c r="AJ3364" s="55"/>
      <c r="AK3364" s="55"/>
      <c r="AL3364" s="55"/>
      <c r="AM3364" s="55"/>
      <c r="AN3364" s="55"/>
      <c r="AO3364" s="55"/>
      <c r="AP3364" s="55"/>
      <c r="AQ3364" s="55"/>
      <c r="AR3364" s="55"/>
      <c r="AS3364" s="55"/>
      <c r="AT3364" s="55"/>
      <c r="AU3364" s="55"/>
      <c r="AV3364" s="55"/>
      <c r="AW3364" s="55"/>
    </row>
    <row r="3365" spans="27:49" x14ac:dyDescent="0.25">
      <c r="AA3365" s="55"/>
      <c r="AB3365" s="55"/>
      <c r="AC3365" s="55"/>
      <c r="AD3365" s="55"/>
      <c r="AE3365" s="55"/>
      <c r="AH3365" s="55"/>
      <c r="AI3365" s="55"/>
      <c r="AJ3365" s="55"/>
      <c r="AK3365" s="55"/>
      <c r="AL3365" s="55"/>
      <c r="AM3365" s="55"/>
      <c r="AN3365" s="55"/>
      <c r="AO3365" s="55"/>
      <c r="AP3365" s="55"/>
      <c r="AQ3365" s="55"/>
      <c r="AR3365" s="55"/>
      <c r="AS3365" s="55"/>
      <c r="AT3365" s="55"/>
      <c r="AU3365" s="55"/>
      <c r="AV3365" s="55"/>
      <c r="AW3365" s="55"/>
    </row>
    <row r="3366" spans="27:49" x14ac:dyDescent="0.25">
      <c r="AA3366" s="55"/>
      <c r="AB3366" s="55"/>
      <c r="AC3366" s="55"/>
      <c r="AD3366" s="55"/>
      <c r="AE3366" s="55"/>
      <c r="AH3366" s="55"/>
      <c r="AI3366" s="55"/>
      <c r="AJ3366" s="55"/>
      <c r="AK3366" s="55"/>
      <c r="AL3366" s="55"/>
      <c r="AM3366" s="55"/>
      <c r="AN3366" s="55"/>
      <c r="AO3366" s="55"/>
      <c r="AP3366" s="55"/>
      <c r="AQ3366" s="55"/>
      <c r="AR3366" s="55"/>
      <c r="AS3366" s="55"/>
      <c r="AT3366" s="55"/>
      <c r="AU3366" s="55"/>
      <c r="AV3366" s="55"/>
      <c r="AW3366" s="55"/>
    </row>
    <row r="3367" spans="27:49" x14ac:dyDescent="0.25">
      <c r="AA3367" s="55"/>
      <c r="AB3367" s="55"/>
      <c r="AC3367" s="55"/>
      <c r="AD3367" s="55"/>
      <c r="AE3367" s="55"/>
      <c r="AH3367" s="55"/>
      <c r="AI3367" s="55"/>
      <c r="AJ3367" s="55"/>
      <c r="AK3367" s="55"/>
      <c r="AL3367" s="55"/>
      <c r="AM3367" s="55"/>
      <c r="AN3367" s="55"/>
      <c r="AO3367" s="55"/>
      <c r="AP3367" s="55"/>
      <c r="AQ3367" s="55"/>
      <c r="AR3367" s="55"/>
      <c r="AS3367" s="55"/>
      <c r="AT3367" s="55"/>
      <c r="AU3367" s="55"/>
      <c r="AV3367" s="55"/>
      <c r="AW3367" s="55"/>
    </row>
    <row r="3368" spans="27:49" x14ac:dyDescent="0.25">
      <c r="AA3368" s="55"/>
      <c r="AB3368" s="55"/>
      <c r="AC3368" s="55"/>
      <c r="AD3368" s="55"/>
      <c r="AE3368" s="55"/>
      <c r="AH3368" s="55"/>
      <c r="AI3368" s="55"/>
      <c r="AJ3368" s="55"/>
      <c r="AK3368" s="55"/>
      <c r="AL3368" s="55"/>
      <c r="AM3368" s="55"/>
      <c r="AN3368" s="55"/>
      <c r="AO3368" s="55"/>
      <c r="AP3368" s="55"/>
      <c r="AQ3368" s="55"/>
      <c r="AR3368" s="55"/>
      <c r="AS3368" s="55"/>
      <c r="AT3368" s="55"/>
      <c r="AU3368" s="55"/>
      <c r="AV3368" s="55"/>
      <c r="AW3368" s="55"/>
    </row>
    <row r="3369" spans="27:49" x14ac:dyDescent="0.25">
      <c r="AA3369" s="55"/>
      <c r="AB3369" s="55"/>
      <c r="AC3369" s="55"/>
      <c r="AD3369" s="55"/>
      <c r="AE3369" s="55"/>
      <c r="AH3369" s="55"/>
      <c r="AI3369" s="55"/>
      <c r="AJ3369" s="55"/>
      <c r="AK3369" s="55"/>
      <c r="AL3369" s="55"/>
      <c r="AM3369" s="55"/>
      <c r="AN3369" s="55"/>
      <c r="AO3369" s="55"/>
      <c r="AP3369" s="55"/>
      <c r="AQ3369" s="55"/>
      <c r="AR3369" s="55"/>
      <c r="AS3369" s="55"/>
      <c r="AT3369" s="55"/>
      <c r="AU3369" s="55"/>
      <c r="AV3369" s="55"/>
      <c r="AW3369" s="55"/>
    </row>
    <row r="3370" spans="27:49" x14ac:dyDescent="0.25">
      <c r="AA3370" s="55"/>
      <c r="AB3370" s="55"/>
      <c r="AC3370" s="55"/>
      <c r="AD3370" s="55"/>
      <c r="AE3370" s="55"/>
      <c r="AH3370" s="55"/>
      <c r="AI3370" s="55"/>
      <c r="AJ3370" s="55"/>
      <c r="AK3370" s="55"/>
      <c r="AL3370" s="55"/>
      <c r="AM3370" s="55"/>
      <c r="AN3370" s="55"/>
      <c r="AO3370" s="55"/>
      <c r="AP3370" s="55"/>
      <c r="AQ3370" s="55"/>
      <c r="AR3370" s="55"/>
      <c r="AS3370" s="55"/>
      <c r="AT3370" s="55"/>
      <c r="AU3370" s="55"/>
      <c r="AV3370" s="55"/>
      <c r="AW3370" s="55"/>
    </row>
    <row r="3371" spans="27:49" x14ac:dyDescent="0.25">
      <c r="AA3371" s="55"/>
      <c r="AB3371" s="55"/>
      <c r="AC3371" s="55"/>
      <c r="AD3371" s="55"/>
      <c r="AE3371" s="55"/>
      <c r="AH3371" s="55"/>
      <c r="AI3371" s="55"/>
      <c r="AJ3371" s="55"/>
      <c r="AK3371" s="55"/>
      <c r="AL3371" s="55"/>
      <c r="AM3371" s="55"/>
      <c r="AN3371" s="55"/>
      <c r="AO3371" s="55"/>
      <c r="AP3371" s="55"/>
      <c r="AQ3371" s="55"/>
      <c r="AR3371" s="55"/>
      <c r="AS3371" s="55"/>
      <c r="AT3371" s="55"/>
      <c r="AU3371" s="55"/>
      <c r="AV3371" s="55"/>
      <c r="AW3371" s="55"/>
    </row>
    <row r="3372" spans="27:49" x14ac:dyDescent="0.25">
      <c r="AA3372" s="55"/>
      <c r="AB3372" s="55"/>
      <c r="AC3372" s="55"/>
      <c r="AD3372" s="55"/>
      <c r="AE3372" s="55"/>
      <c r="AH3372" s="55"/>
      <c r="AI3372" s="55"/>
      <c r="AJ3372" s="55"/>
      <c r="AK3372" s="55"/>
      <c r="AL3372" s="55"/>
      <c r="AM3372" s="55"/>
      <c r="AN3372" s="55"/>
      <c r="AO3372" s="55"/>
      <c r="AP3372" s="55"/>
      <c r="AQ3372" s="55"/>
      <c r="AR3372" s="55"/>
      <c r="AS3372" s="55"/>
      <c r="AT3372" s="55"/>
      <c r="AU3372" s="55"/>
      <c r="AV3372" s="55"/>
      <c r="AW3372" s="55"/>
    </row>
    <row r="3373" spans="27:49" x14ac:dyDescent="0.25">
      <c r="AA3373" s="55"/>
      <c r="AB3373" s="55"/>
      <c r="AC3373" s="55"/>
      <c r="AD3373" s="55"/>
      <c r="AE3373" s="55"/>
      <c r="AH3373" s="55"/>
      <c r="AI3373" s="55"/>
      <c r="AJ3373" s="55"/>
      <c r="AK3373" s="55"/>
      <c r="AL3373" s="55"/>
      <c r="AM3373" s="55"/>
      <c r="AN3373" s="55"/>
      <c r="AO3373" s="55"/>
      <c r="AP3373" s="55"/>
      <c r="AQ3373" s="55"/>
      <c r="AR3373" s="55"/>
      <c r="AS3373" s="55"/>
      <c r="AT3373" s="55"/>
      <c r="AU3373" s="55"/>
      <c r="AV3373" s="55"/>
      <c r="AW3373" s="55"/>
    </row>
    <row r="3374" spans="27:49" x14ac:dyDescent="0.25">
      <c r="AA3374" s="55"/>
      <c r="AB3374" s="55"/>
      <c r="AC3374" s="55"/>
      <c r="AD3374" s="55"/>
      <c r="AE3374" s="55"/>
      <c r="AH3374" s="55"/>
      <c r="AI3374" s="55"/>
      <c r="AJ3374" s="55"/>
      <c r="AK3374" s="55"/>
      <c r="AL3374" s="55"/>
      <c r="AM3374" s="55"/>
      <c r="AN3374" s="55"/>
      <c r="AO3374" s="55"/>
      <c r="AP3374" s="55"/>
      <c r="AQ3374" s="55"/>
      <c r="AR3374" s="55"/>
      <c r="AS3374" s="55"/>
      <c r="AT3374" s="55"/>
      <c r="AU3374" s="55"/>
      <c r="AV3374" s="55"/>
      <c r="AW3374" s="55"/>
    </row>
    <row r="3375" spans="27:49" x14ac:dyDescent="0.25">
      <c r="AA3375" s="55"/>
      <c r="AB3375" s="55"/>
      <c r="AC3375" s="55"/>
      <c r="AD3375" s="55"/>
      <c r="AE3375" s="55"/>
      <c r="AH3375" s="55"/>
      <c r="AI3375" s="55"/>
      <c r="AJ3375" s="55"/>
      <c r="AK3375" s="55"/>
      <c r="AL3375" s="55"/>
      <c r="AM3375" s="55"/>
      <c r="AN3375" s="55"/>
      <c r="AO3375" s="55"/>
      <c r="AP3375" s="55"/>
      <c r="AQ3375" s="55"/>
      <c r="AR3375" s="55"/>
      <c r="AS3375" s="55"/>
      <c r="AT3375" s="55"/>
      <c r="AU3375" s="55"/>
      <c r="AV3375" s="55"/>
      <c r="AW3375" s="55"/>
    </row>
    <row r="3376" spans="27:49" x14ac:dyDescent="0.25">
      <c r="AA3376" s="55"/>
      <c r="AB3376" s="55"/>
      <c r="AC3376" s="55"/>
      <c r="AD3376" s="55"/>
      <c r="AE3376" s="55"/>
      <c r="AH3376" s="55"/>
      <c r="AI3376" s="55"/>
      <c r="AJ3376" s="55"/>
      <c r="AK3376" s="55"/>
      <c r="AL3376" s="55"/>
      <c r="AM3376" s="55"/>
      <c r="AN3376" s="55"/>
      <c r="AO3376" s="55"/>
      <c r="AP3376" s="55"/>
      <c r="AQ3376" s="55"/>
      <c r="AR3376" s="55"/>
      <c r="AS3376" s="55"/>
      <c r="AT3376" s="55"/>
      <c r="AU3376" s="55"/>
      <c r="AV3376" s="55"/>
      <c r="AW3376" s="55"/>
    </row>
    <row r="3377" spans="27:49" x14ac:dyDescent="0.25">
      <c r="AA3377" s="55"/>
      <c r="AB3377" s="55"/>
      <c r="AC3377" s="55"/>
      <c r="AD3377" s="55"/>
      <c r="AE3377" s="55"/>
      <c r="AH3377" s="55"/>
      <c r="AI3377" s="55"/>
      <c r="AJ3377" s="55"/>
      <c r="AK3377" s="55"/>
      <c r="AL3377" s="55"/>
      <c r="AM3377" s="55"/>
      <c r="AN3377" s="55"/>
      <c r="AO3377" s="55"/>
      <c r="AP3377" s="55"/>
      <c r="AQ3377" s="55"/>
      <c r="AR3377" s="55"/>
      <c r="AS3377" s="55"/>
      <c r="AT3377" s="55"/>
      <c r="AU3377" s="55"/>
      <c r="AV3377" s="55"/>
      <c r="AW3377" s="55"/>
    </row>
    <row r="3378" spans="27:49" x14ac:dyDescent="0.25">
      <c r="AA3378" s="55"/>
      <c r="AB3378" s="55"/>
      <c r="AC3378" s="55"/>
      <c r="AD3378" s="55"/>
      <c r="AE3378" s="55"/>
      <c r="AH3378" s="55"/>
      <c r="AI3378" s="55"/>
      <c r="AJ3378" s="55"/>
      <c r="AK3378" s="55"/>
      <c r="AL3378" s="55"/>
      <c r="AM3378" s="55"/>
      <c r="AN3378" s="55"/>
      <c r="AO3378" s="55"/>
      <c r="AP3378" s="55"/>
      <c r="AQ3378" s="55"/>
      <c r="AR3378" s="55"/>
      <c r="AS3378" s="55"/>
      <c r="AT3378" s="55"/>
      <c r="AU3378" s="55"/>
      <c r="AV3378" s="55"/>
      <c r="AW3378" s="55"/>
    </row>
    <row r="3379" spans="27:49" x14ac:dyDescent="0.25">
      <c r="AA3379" s="55"/>
      <c r="AB3379" s="55"/>
      <c r="AC3379" s="55"/>
      <c r="AD3379" s="55"/>
      <c r="AE3379" s="55"/>
      <c r="AH3379" s="55"/>
      <c r="AI3379" s="55"/>
      <c r="AJ3379" s="55"/>
      <c r="AK3379" s="55"/>
      <c r="AL3379" s="55"/>
      <c r="AM3379" s="55"/>
      <c r="AN3379" s="55"/>
      <c r="AO3379" s="55"/>
      <c r="AP3379" s="55"/>
      <c r="AQ3379" s="55"/>
      <c r="AR3379" s="55"/>
      <c r="AS3379" s="55"/>
      <c r="AT3379" s="55"/>
      <c r="AU3379" s="55"/>
      <c r="AV3379" s="55"/>
      <c r="AW3379" s="55"/>
    </row>
    <row r="3380" spans="27:49" x14ac:dyDescent="0.25">
      <c r="AA3380" s="55"/>
      <c r="AB3380" s="55"/>
      <c r="AC3380" s="55"/>
      <c r="AD3380" s="55"/>
      <c r="AE3380" s="55"/>
      <c r="AH3380" s="55"/>
      <c r="AI3380" s="55"/>
      <c r="AJ3380" s="55"/>
      <c r="AK3380" s="55"/>
      <c r="AL3380" s="55"/>
      <c r="AM3380" s="55"/>
      <c r="AN3380" s="55"/>
      <c r="AO3380" s="55"/>
      <c r="AP3380" s="55"/>
      <c r="AQ3380" s="55"/>
      <c r="AR3380" s="55"/>
      <c r="AS3380" s="55"/>
      <c r="AT3380" s="55"/>
      <c r="AU3380" s="55"/>
      <c r="AV3380" s="55"/>
      <c r="AW3380" s="55"/>
    </row>
    <row r="3381" spans="27:49" x14ac:dyDescent="0.25">
      <c r="AA3381" s="55"/>
      <c r="AB3381" s="55"/>
      <c r="AC3381" s="55"/>
      <c r="AD3381" s="55"/>
      <c r="AE3381" s="55"/>
      <c r="AH3381" s="55"/>
      <c r="AI3381" s="55"/>
      <c r="AJ3381" s="55"/>
      <c r="AK3381" s="55"/>
      <c r="AL3381" s="55"/>
      <c r="AM3381" s="55"/>
      <c r="AN3381" s="55"/>
      <c r="AO3381" s="55"/>
      <c r="AP3381" s="55"/>
      <c r="AQ3381" s="55"/>
      <c r="AR3381" s="55"/>
      <c r="AS3381" s="55"/>
      <c r="AT3381" s="55"/>
      <c r="AU3381" s="55"/>
      <c r="AV3381" s="55"/>
      <c r="AW3381" s="55"/>
    </row>
    <row r="3382" spans="27:49" x14ac:dyDescent="0.25">
      <c r="AA3382" s="55"/>
      <c r="AB3382" s="55"/>
      <c r="AC3382" s="55"/>
      <c r="AD3382" s="55"/>
      <c r="AE3382" s="55"/>
      <c r="AH3382" s="55"/>
      <c r="AI3382" s="55"/>
      <c r="AJ3382" s="55"/>
      <c r="AK3382" s="55"/>
      <c r="AL3382" s="55"/>
      <c r="AM3382" s="55"/>
      <c r="AN3382" s="55"/>
      <c r="AO3382" s="55"/>
      <c r="AP3382" s="55"/>
      <c r="AQ3382" s="55"/>
      <c r="AR3382" s="55"/>
      <c r="AS3382" s="55"/>
      <c r="AT3382" s="55"/>
      <c r="AU3382" s="55"/>
      <c r="AV3382" s="55"/>
      <c r="AW3382" s="55"/>
    </row>
    <row r="3383" spans="27:49" x14ac:dyDescent="0.25">
      <c r="AA3383" s="55"/>
      <c r="AB3383" s="55"/>
      <c r="AC3383" s="55"/>
      <c r="AD3383" s="55"/>
      <c r="AE3383" s="55"/>
      <c r="AH3383" s="55"/>
      <c r="AI3383" s="55"/>
      <c r="AJ3383" s="55"/>
      <c r="AK3383" s="55"/>
      <c r="AL3383" s="55"/>
      <c r="AM3383" s="55"/>
      <c r="AN3383" s="55"/>
      <c r="AO3383" s="55"/>
      <c r="AP3383" s="55"/>
      <c r="AQ3383" s="55"/>
      <c r="AR3383" s="55"/>
      <c r="AS3383" s="55"/>
      <c r="AT3383" s="55"/>
      <c r="AU3383" s="55"/>
      <c r="AV3383" s="55"/>
      <c r="AW3383" s="55"/>
    </row>
    <row r="3384" spans="27:49" x14ac:dyDescent="0.25">
      <c r="AA3384" s="55"/>
      <c r="AB3384" s="55"/>
      <c r="AC3384" s="55"/>
      <c r="AD3384" s="55"/>
      <c r="AE3384" s="55"/>
      <c r="AH3384" s="55"/>
      <c r="AI3384" s="55"/>
      <c r="AJ3384" s="55"/>
      <c r="AK3384" s="55"/>
      <c r="AL3384" s="55"/>
      <c r="AM3384" s="55"/>
      <c r="AN3384" s="55"/>
      <c r="AO3384" s="55"/>
      <c r="AP3384" s="55"/>
      <c r="AQ3384" s="55"/>
      <c r="AR3384" s="55"/>
      <c r="AS3384" s="55"/>
      <c r="AT3384" s="55"/>
      <c r="AU3384" s="55"/>
      <c r="AV3384" s="55"/>
      <c r="AW3384" s="55"/>
    </row>
    <row r="3385" spans="27:49" x14ac:dyDescent="0.25">
      <c r="AA3385" s="55"/>
      <c r="AB3385" s="55"/>
      <c r="AC3385" s="55"/>
      <c r="AD3385" s="55"/>
      <c r="AE3385" s="55"/>
      <c r="AH3385" s="55"/>
      <c r="AI3385" s="55"/>
      <c r="AJ3385" s="55"/>
      <c r="AK3385" s="55"/>
      <c r="AL3385" s="55"/>
      <c r="AM3385" s="55"/>
      <c r="AN3385" s="55"/>
      <c r="AO3385" s="55"/>
      <c r="AP3385" s="55"/>
      <c r="AQ3385" s="55"/>
      <c r="AR3385" s="55"/>
      <c r="AS3385" s="55"/>
      <c r="AT3385" s="55"/>
      <c r="AU3385" s="55"/>
      <c r="AV3385" s="55"/>
      <c r="AW3385" s="55"/>
    </row>
    <row r="3386" spans="27:49" x14ac:dyDescent="0.25">
      <c r="AA3386" s="55"/>
      <c r="AB3386" s="55"/>
      <c r="AC3386" s="55"/>
      <c r="AD3386" s="55"/>
      <c r="AE3386" s="55"/>
      <c r="AH3386" s="55"/>
      <c r="AI3386" s="55"/>
      <c r="AJ3386" s="55"/>
      <c r="AK3386" s="55"/>
      <c r="AL3386" s="55"/>
      <c r="AM3386" s="55"/>
      <c r="AN3386" s="55"/>
      <c r="AO3386" s="55"/>
      <c r="AP3386" s="55"/>
      <c r="AQ3386" s="55"/>
      <c r="AR3386" s="55"/>
      <c r="AS3386" s="55"/>
      <c r="AT3386" s="55"/>
      <c r="AU3386" s="55"/>
      <c r="AV3386" s="55"/>
      <c r="AW3386" s="55"/>
    </row>
    <row r="3387" spans="27:49" x14ac:dyDescent="0.25">
      <c r="AA3387" s="55"/>
      <c r="AB3387" s="55"/>
      <c r="AC3387" s="55"/>
      <c r="AD3387" s="55"/>
      <c r="AE3387" s="55"/>
      <c r="AH3387" s="55"/>
      <c r="AI3387" s="55"/>
      <c r="AJ3387" s="55"/>
      <c r="AK3387" s="55"/>
      <c r="AL3387" s="55"/>
      <c r="AM3387" s="55"/>
      <c r="AN3387" s="55"/>
      <c r="AO3387" s="55"/>
      <c r="AP3387" s="55"/>
      <c r="AQ3387" s="55"/>
      <c r="AR3387" s="55"/>
      <c r="AS3387" s="55"/>
      <c r="AT3387" s="55"/>
      <c r="AU3387" s="55"/>
      <c r="AV3387" s="55"/>
      <c r="AW3387" s="55"/>
    </row>
    <row r="3388" spans="27:49" x14ac:dyDescent="0.25">
      <c r="AA3388" s="55"/>
      <c r="AB3388" s="55"/>
      <c r="AC3388" s="55"/>
      <c r="AD3388" s="55"/>
      <c r="AE3388" s="55"/>
      <c r="AH3388" s="55"/>
      <c r="AI3388" s="55"/>
      <c r="AJ3388" s="55"/>
      <c r="AK3388" s="55"/>
      <c r="AL3388" s="55"/>
      <c r="AM3388" s="55"/>
      <c r="AN3388" s="55"/>
      <c r="AO3388" s="55"/>
      <c r="AP3388" s="55"/>
      <c r="AQ3388" s="55"/>
      <c r="AR3388" s="55"/>
      <c r="AS3388" s="55"/>
      <c r="AT3388" s="55"/>
      <c r="AU3388" s="55"/>
      <c r="AV3388" s="55"/>
      <c r="AW3388" s="55"/>
    </row>
    <row r="3389" spans="27:49" x14ac:dyDescent="0.25">
      <c r="AA3389" s="55"/>
      <c r="AB3389" s="55"/>
      <c r="AC3389" s="55"/>
      <c r="AD3389" s="55"/>
      <c r="AE3389" s="55"/>
      <c r="AH3389" s="55"/>
      <c r="AI3389" s="55"/>
      <c r="AJ3389" s="55"/>
      <c r="AK3389" s="55"/>
      <c r="AL3389" s="55"/>
      <c r="AM3389" s="55"/>
      <c r="AN3389" s="55"/>
      <c r="AO3389" s="55"/>
      <c r="AP3389" s="55"/>
      <c r="AQ3389" s="55"/>
      <c r="AR3389" s="55"/>
      <c r="AS3389" s="55"/>
      <c r="AT3389" s="55"/>
      <c r="AU3389" s="55"/>
      <c r="AV3389" s="55"/>
      <c r="AW3389" s="55"/>
    </row>
    <row r="3390" spans="27:49" x14ac:dyDescent="0.25">
      <c r="AA3390" s="55"/>
      <c r="AB3390" s="55"/>
      <c r="AC3390" s="55"/>
      <c r="AD3390" s="55"/>
      <c r="AE3390" s="55"/>
      <c r="AH3390" s="55"/>
      <c r="AI3390" s="55"/>
      <c r="AJ3390" s="55"/>
      <c r="AK3390" s="55"/>
      <c r="AL3390" s="55"/>
      <c r="AM3390" s="55"/>
      <c r="AN3390" s="55"/>
      <c r="AO3390" s="55"/>
      <c r="AP3390" s="55"/>
      <c r="AQ3390" s="55"/>
      <c r="AR3390" s="55"/>
      <c r="AS3390" s="55"/>
      <c r="AT3390" s="55"/>
      <c r="AU3390" s="55"/>
      <c r="AV3390" s="55"/>
      <c r="AW3390" s="55"/>
    </row>
    <row r="3391" spans="27:49" x14ac:dyDescent="0.25">
      <c r="AA3391" s="55"/>
      <c r="AB3391" s="55"/>
      <c r="AC3391" s="55"/>
      <c r="AD3391" s="55"/>
      <c r="AE3391" s="55"/>
      <c r="AH3391" s="55"/>
      <c r="AI3391" s="55"/>
      <c r="AJ3391" s="55"/>
      <c r="AK3391" s="55"/>
      <c r="AL3391" s="55"/>
      <c r="AM3391" s="55"/>
      <c r="AN3391" s="55"/>
      <c r="AO3391" s="55"/>
      <c r="AP3391" s="55"/>
      <c r="AQ3391" s="55"/>
      <c r="AR3391" s="55"/>
      <c r="AS3391" s="55"/>
      <c r="AT3391" s="55"/>
      <c r="AU3391" s="55"/>
      <c r="AV3391" s="55"/>
      <c r="AW3391" s="55"/>
    </row>
    <row r="3392" spans="27:49" x14ac:dyDescent="0.25">
      <c r="AA3392" s="55"/>
      <c r="AB3392" s="55"/>
      <c r="AC3392" s="55"/>
      <c r="AD3392" s="55"/>
      <c r="AE3392" s="55"/>
      <c r="AH3392" s="55"/>
      <c r="AI3392" s="55"/>
      <c r="AJ3392" s="55"/>
      <c r="AK3392" s="55"/>
      <c r="AL3392" s="55"/>
      <c r="AM3392" s="55"/>
      <c r="AN3392" s="55"/>
      <c r="AO3392" s="55"/>
      <c r="AP3392" s="55"/>
      <c r="AQ3392" s="55"/>
      <c r="AR3392" s="55"/>
      <c r="AS3392" s="55"/>
      <c r="AT3392" s="55"/>
      <c r="AU3392" s="55"/>
      <c r="AV3392" s="55"/>
      <c r="AW3392" s="55"/>
    </row>
    <row r="3393" spans="27:49" x14ac:dyDescent="0.25">
      <c r="AA3393" s="55"/>
      <c r="AB3393" s="55"/>
      <c r="AC3393" s="55"/>
      <c r="AD3393" s="55"/>
      <c r="AE3393" s="55"/>
      <c r="AH3393" s="55"/>
      <c r="AI3393" s="55"/>
      <c r="AJ3393" s="55"/>
      <c r="AK3393" s="55"/>
      <c r="AL3393" s="55"/>
      <c r="AM3393" s="55"/>
      <c r="AN3393" s="55"/>
      <c r="AO3393" s="55"/>
      <c r="AP3393" s="55"/>
      <c r="AQ3393" s="55"/>
      <c r="AR3393" s="55"/>
      <c r="AS3393" s="55"/>
      <c r="AT3393" s="55"/>
      <c r="AU3393" s="55"/>
      <c r="AV3393" s="55"/>
      <c r="AW3393" s="55"/>
    </row>
    <row r="3394" spans="27:49" x14ac:dyDescent="0.25">
      <c r="AA3394" s="55"/>
      <c r="AB3394" s="55"/>
      <c r="AC3394" s="55"/>
      <c r="AD3394" s="55"/>
      <c r="AE3394" s="55"/>
      <c r="AH3394" s="55"/>
      <c r="AI3394" s="55"/>
      <c r="AJ3394" s="55"/>
      <c r="AK3394" s="55"/>
      <c r="AL3394" s="55"/>
      <c r="AM3394" s="55"/>
      <c r="AN3394" s="55"/>
      <c r="AO3394" s="55"/>
      <c r="AP3394" s="55"/>
      <c r="AQ3394" s="55"/>
      <c r="AR3394" s="55"/>
      <c r="AS3394" s="55"/>
      <c r="AT3394" s="55"/>
      <c r="AU3394" s="55"/>
      <c r="AV3394" s="55"/>
      <c r="AW3394" s="55"/>
    </row>
    <row r="3395" spans="27:49" x14ac:dyDescent="0.25">
      <c r="AA3395" s="55"/>
      <c r="AB3395" s="55"/>
      <c r="AC3395" s="55"/>
      <c r="AD3395" s="55"/>
      <c r="AE3395" s="55"/>
      <c r="AH3395" s="55"/>
      <c r="AI3395" s="55"/>
      <c r="AJ3395" s="55"/>
      <c r="AK3395" s="55"/>
      <c r="AL3395" s="55"/>
      <c r="AM3395" s="55"/>
      <c r="AN3395" s="55"/>
      <c r="AO3395" s="55"/>
      <c r="AP3395" s="55"/>
      <c r="AQ3395" s="55"/>
      <c r="AR3395" s="55"/>
      <c r="AS3395" s="55"/>
      <c r="AT3395" s="55"/>
      <c r="AU3395" s="55"/>
      <c r="AV3395" s="55"/>
      <c r="AW3395" s="55"/>
    </row>
    <row r="3396" spans="27:49" x14ac:dyDescent="0.25">
      <c r="AA3396" s="55"/>
      <c r="AB3396" s="55"/>
      <c r="AC3396" s="55"/>
      <c r="AD3396" s="55"/>
      <c r="AE3396" s="55"/>
      <c r="AH3396" s="55"/>
      <c r="AI3396" s="55"/>
      <c r="AJ3396" s="55"/>
      <c r="AK3396" s="55"/>
      <c r="AL3396" s="55"/>
      <c r="AM3396" s="55"/>
      <c r="AN3396" s="55"/>
      <c r="AO3396" s="55"/>
      <c r="AP3396" s="55"/>
      <c r="AQ3396" s="55"/>
      <c r="AR3396" s="55"/>
      <c r="AS3396" s="55"/>
      <c r="AT3396" s="55"/>
      <c r="AU3396" s="55"/>
      <c r="AV3396" s="55"/>
      <c r="AW3396" s="55"/>
    </row>
    <row r="3397" spans="27:49" x14ac:dyDescent="0.25">
      <c r="AA3397" s="55"/>
      <c r="AB3397" s="55"/>
      <c r="AC3397" s="55"/>
      <c r="AD3397" s="55"/>
      <c r="AE3397" s="55"/>
      <c r="AH3397" s="55"/>
      <c r="AI3397" s="55"/>
      <c r="AJ3397" s="55"/>
      <c r="AK3397" s="55"/>
      <c r="AL3397" s="55"/>
      <c r="AM3397" s="55"/>
      <c r="AN3397" s="55"/>
      <c r="AO3397" s="55"/>
      <c r="AP3397" s="55"/>
      <c r="AQ3397" s="55"/>
      <c r="AR3397" s="55"/>
      <c r="AS3397" s="55"/>
      <c r="AT3397" s="55"/>
      <c r="AU3397" s="55"/>
      <c r="AV3397" s="55"/>
      <c r="AW3397" s="55"/>
    </row>
    <row r="3398" spans="27:49" x14ac:dyDescent="0.25">
      <c r="AA3398" s="55"/>
      <c r="AB3398" s="55"/>
      <c r="AC3398" s="55"/>
      <c r="AD3398" s="55"/>
      <c r="AE3398" s="55"/>
      <c r="AH3398" s="55"/>
      <c r="AI3398" s="55"/>
      <c r="AJ3398" s="55"/>
      <c r="AK3398" s="55"/>
      <c r="AL3398" s="55"/>
      <c r="AM3398" s="55"/>
      <c r="AN3398" s="55"/>
      <c r="AO3398" s="55"/>
      <c r="AP3398" s="55"/>
      <c r="AQ3398" s="55"/>
      <c r="AR3398" s="55"/>
      <c r="AS3398" s="55"/>
      <c r="AT3398" s="55"/>
      <c r="AU3398" s="55"/>
      <c r="AV3398" s="55"/>
      <c r="AW3398" s="55"/>
    </row>
    <row r="3399" spans="27:49" x14ac:dyDescent="0.25">
      <c r="AA3399" s="55"/>
      <c r="AB3399" s="55"/>
      <c r="AC3399" s="55"/>
      <c r="AD3399" s="55"/>
      <c r="AE3399" s="55"/>
      <c r="AH3399" s="55"/>
      <c r="AI3399" s="55"/>
      <c r="AJ3399" s="55"/>
      <c r="AK3399" s="55"/>
      <c r="AL3399" s="55"/>
      <c r="AM3399" s="55"/>
      <c r="AN3399" s="55"/>
      <c r="AO3399" s="55"/>
      <c r="AP3399" s="55"/>
      <c r="AQ3399" s="55"/>
      <c r="AR3399" s="55"/>
      <c r="AS3399" s="55"/>
      <c r="AT3399" s="55"/>
      <c r="AU3399" s="55"/>
      <c r="AV3399" s="55"/>
      <c r="AW3399" s="55"/>
    </row>
    <row r="3400" spans="27:49" x14ac:dyDescent="0.25">
      <c r="AA3400" s="55"/>
      <c r="AB3400" s="55"/>
      <c r="AC3400" s="55"/>
      <c r="AD3400" s="55"/>
      <c r="AE3400" s="55"/>
      <c r="AH3400" s="55"/>
      <c r="AI3400" s="55"/>
      <c r="AJ3400" s="55"/>
      <c r="AK3400" s="55"/>
      <c r="AL3400" s="55"/>
      <c r="AM3400" s="55"/>
      <c r="AN3400" s="55"/>
      <c r="AO3400" s="55"/>
      <c r="AP3400" s="55"/>
      <c r="AQ3400" s="55"/>
      <c r="AR3400" s="55"/>
      <c r="AS3400" s="55"/>
      <c r="AT3400" s="55"/>
      <c r="AU3400" s="55"/>
      <c r="AV3400" s="55"/>
      <c r="AW3400" s="55"/>
    </row>
    <row r="3401" spans="27:49" x14ac:dyDescent="0.25">
      <c r="AA3401" s="55"/>
      <c r="AB3401" s="55"/>
      <c r="AC3401" s="55"/>
      <c r="AD3401" s="55"/>
      <c r="AE3401" s="55"/>
      <c r="AH3401" s="55"/>
      <c r="AI3401" s="55"/>
      <c r="AJ3401" s="55"/>
      <c r="AK3401" s="55"/>
      <c r="AL3401" s="55"/>
      <c r="AM3401" s="55"/>
      <c r="AN3401" s="55"/>
      <c r="AO3401" s="55"/>
      <c r="AP3401" s="55"/>
      <c r="AQ3401" s="55"/>
      <c r="AR3401" s="55"/>
      <c r="AS3401" s="55"/>
      <c r="AT3401" s="55"/>
      <c r="AU3401" s="55"/>
      <c r="AV3401" s="55"/>
      <c r="AW3401" s="55"/>
    </row>
    <row r="3402" spans="27:49" x14ac:dyDescent="0.25">
      <c r="AA3402" s="55"/>
      <c r="AB3402" s="55"/>
      <c r="AC3402" s="55"/>
      <c r="AD3402" s="55"/>
      <c r="AE3402" s="55"/>
      <c r="AH3402" s="55"/>
      <c r="AI3402" s="55"/>
      <c r="AJ3402" s="55"/>
      <c r="AK3402" s="55"/>
      <c r="AL3402" s="55"/>
      <c r="AM3402" s="55"/>
      <c r="AN3402" s="55"/>
      <c r="AO3402" s="55"/>
      <c r="AP3402" s="55"/>
      <c r="AQ3402" s="55"/>
      <c r="AR3402" s="55"/>
      <c r="AS3402" s="55"/>
      <c r="AT3402" s="55"/>
      <c r="AU3402" s="55"/>
      <c r="AV3402" s="55"/>
      <c r="AW3402" s="55"/>
    </row>
    <row r="3403" spans="27:49" x14ac:dyDescent="0.25">
      <c r="AA3403" s="55"/>
      <c r="AB3403" s="55"/>
      <c r="AC3403" s="55"/>
      <c r="AD3403" s="55"/>
      <c r="AE3403" s="55"/>
      <c r="AH3403" s="55"/>
      <c r="AI3403" s="55"/>
      <c r="AJ3403" s="55"/>
      <c r="AK3403" s="55"/>
      <c r="AL3403" s="55"/>
      <c r="AM3403" s="55"/>
      <c r="AN3403" s="55"/>
      <c r="AO3403" s="55"/>
      <c r="AP3403" s="55"/>
      <c r="AQ3403" s="55"/>
      <c r="AR3403" s="55"/>
      <c r="AS3403" s="55"/>
      <c r="AT3403" s="55"/>
      <c r="AU3403" s="55"/>
      <c r="AV3403" s="55"/>
      <c r="AW3403" s="55"/>
    </row>
    <row r="3404" spans="27:49" x14ac:dyDescent="0.25">
      <c r="AA3404" s="55"/>
      <c r="AB3404" s="55"/>
      <c r="AC3404" s="55"/>
      <c r="AD3404" s="55"/>
      <c r="AE3404" s="55"/>
      <c r="AH3404" s="55"/>
      <c r="AI3404" s="55"/>
      <c r="AJ3404" s="55"/>
      <c r="AK3404" s="55"/>
      <c r="AL3404" s="55"/>
      <c r="AM3404" s="55"/>
      <c r="AN3404" s="55"/>
      <c r="AO3404" s="55"/>
      <c r="AP3404" s="55"/>
      <c r="AQ3404" s="55"/>
      <c r="AR3404" s="55"/>
      <c r="AS3404" s="55"/>
      <c r="AT3404" s="55"/>
      <c r="AU3404" s="55"/>
      <c r="AV3404" s="55"/>
      <c r="AW3404" s="55"/>
    </row>
    <row r="3405" spans="27:49" x14ac:dyDescent="0.25">
      <c r="AA3405" s="55"/>
      <c r="AB3405" s="55"/>
      <c r="AC3405" s="55"/>
      <c r="AD3405" s="55"/>
      <c r="AE3405" s="55"/>
      <c r="AH3405" s="55"/>
      <c r="AI3405" s="55"/>
      <c r="AJ3405" s="55"/>
      <c r="AK3405" s="55"/>
      <c r="AL3405" s="55"/>
      <c r="AM3405" s="55"/>
      <c r="AN3405" s="55"/>
      <c r="AO3405" s="55"/>
      <c r="AP3405" s="55"/>
      <c r="AQ3405" s="55"/>
      <c r="AR3405" s="55"/>
      <c r="AS3405" s="55"/>
      <c r="AT3405" s="55"/>
      <c r="AU3405" s="55"/>
      <c r="AV3405" s="55"/>
      <c r="AW3405" s="55"/>
    </row>
    <row r="3406" spans="27:49" x14ac:dyDescent="0.25">
      <c r="AA3406" s="55"/>
      <c r="AB3406" s="55"/>
      <c r="AC3406" s="55"/>
      <c r="AD3406" s="55"/>
      <c r="AE3406" s="55"/>
      <c r="AH3406" s="55"/>
      <c r="AI3406" s="55"/>
      <c r="AJ3406" s="55"/>
      <c r="AK3406" s="55"/>
      <c r="AL3406" s="55"/>
      <c r="AM3406" s="55"/>
      <c r="AN3406" s="55"/>
      <c r="AO3406" s="55"/>
      <c r="AP3406" s="55"/>
      <c r="AQ3406" s="55"/>
      <c r="AR3406" s="55"/>
      <c r="AS3406" s="55"/>
      <c r="AT3406" s="55"/>
      <c r="AU3406" s="55"/>
      <c r="AV3406" s="55"/>
      <c r="AW3406" s="55"/>
    </row>
    <row r="3407" spans="27:49" x14ac:dyDescent="0.25">
      <c r="AA3407" s="55"/>
      <c r="AB3407" s="55"/>
      <c r="AC3407" s="55"/>
      <c r="AD3407" s="55"/>
      <c r="AE3407" s="55"/>
      <c r="AH3407" s="55"/>
      <c r="AI3407" s="55"/>
      <c r="AJ3407" s="55"/>
      <c r="AK3407" s="55"/>
      <c r="AL3407" s="55"/>
      <c r="AM3407" s="55"/>
      <c r="AN3407" s="55"/>
      <c r="AO3407" s="55"/>
      <c r="AP3407" s="55"/>
      <c r="AQ3407" s="55"/>
      <c r="AR3407" s="55"/>
      <c r="AS3407" s="55"/>
      <c r="AT3407" s="55"/>
      <c r="AU3407" s="55"/>
      <c r="AV3407" s="55"/>
      <c r="AW3407" s="55"/>
    </row>
    <row r="3408" spans="27:49" x14ac:dyDescent="0.25">
      <c r="AA3408" s="55"/>
      <c r="AB3408" s="55"/>
      <c r="AC3408" s="55"/>
      <c r="AD3408" s="55"/>
      <c r="AE3408" s="55"/>
      <c r="AH3408" s="55"/>
      <c r="AI3408" s="55"/>
      <c r="AJ3408" s="55"/>
      <c r="AK3408" s="55"/>
      <c r="AL3408" s="55"/>
      <c r="AM3408" s="55"/>
      <c r="AN3408" s="55"/>
      <c r="AO3408" s="55"/>
      <c r="AP3408" s="55"/>
      <c r="AQ3408" s="55"/>
      <c r="AR3408" s="55"/>
      <c r="AS3408" s="55"/>
      <c r="AT3408" s="55"/>
      <c r="AU3408" s="55"/>
      <c r="AV3408" s="55"/>
      <c r="AW3408" s="55"/>
    </row>
    <row r="3409" spans="27:49" x14ac:dyDescent="0.25">
      <c r="AA3409" s="55"/>
      <c r="AB3409" s="55"/>
      <c r="AC3409" s="55"/>
      <c r="AD3409" s="55"/>
      <c r="AE3409" s="55"/>
      <c r="AH3409" s="55"/>
      <c r="AI3409" s="55"/>
      <c r="AJ3409" s="55"/>
      <c r="AK3409" s="55"/>
      <c r="AL3409" s="55"/>
      <c r="AM3409" s="55"/>
      <c r="AN3409" s="55"/>
      <c r="AO3409" s="55"/>
      <c r="AP3409" s="55"/>
      <c r="AQ3409" s="55"/>
      <c r="AR3409" s="55"/>
      <c r="AS3409" s="55"/>
      <c r="AT3409" s="55"/>
      <c r="AU3409" s="55"/>
      <c r="AV3409" s="55"/>
      <c r="AW3409" s="55"/>
    </row>
    <row r="3410" spans="27:49" x14ac:dyDescent="0.25">
      <c r="AA3410" s="55"/>
      <c r="AB3410" s="55"/>
      <c r="AC3410" s="55"/>
      <c r="AD3410" s="55"/>
      <c r="AE3410" s="55"/>
      <c r="AH3410" s="55"/>
      <c r="AI3410" s="55"/>
      <c r="AJ3410" s="55"/>
      <c r="AK3410" s="55"/>
      <c r="AL3410" s="55"/>
      <c r="AM3410" s="55"/>
      <c r="AN3410" s="55"/>
      <c r="AO3410" s="55"/>
      <c r="AP3410" s="55"/>
      <c r="AQ3410" s="55"/>
      <c r="AR3410" s="55"/>
      <c r="AS3410" s="55"/>
      <c r="AT3410" s="55"/>
      <c r="AU3410" s="55"/>
      <c r="AV3410" s="55"/>
      <c r="AW3410" s="55"/>
    </row>
    <row r="3411" spans="27:49" x14ac:dyDescent="0.25">
      <c r="AA3411" s="55"/>
      <c r="AB3411" s="55"/>
      <c r="AC3411" s="55"/>
      <c r="AD3411" s="55"/>
      <c r="AE3411" s="55"/>
      <c r="AH3411" s="55"/>
      <c r="AI3411" s="55"/>
      <c r="AJ3411" s="55"/>
      <c r="AK3411" s="55"/>
      <c r="AL3411" s="55"/>
      <c r="AM3411" s="55"/>
      <c r="AN3411" s="55"/>
      <c r="AO3411" s="55"/>
      <c r="AP3411" s="55"/>
      <c r="AQ3411" s="55"/>
      <c r="AR3411" s="55"/>
      <c r="AS3411" s="55"/>
      <c r="AT3411" s="55"/>
      <c r="AU3411" s="55"/>
      <c r="AV3411" s="55"/>
      <c r="AW3411" s="55"/>
    </row>
    <row r="3412" spans="27:49" x14ac:dyDescent="0.25">
      <c r="AA3412" s="55"/>
      <c r="AB3412" s="55"/>
      <c r="AC3412" s="55"/>
      <c r="AD3412" s="55"/>
      <c r="AE3412" s="55"/>
      <c r="AH3412" s="55"/>
      <c r="AI3412" s="55"/>
      <c r="AJ3412" s="55"/>
      <c r="AK3412" s="55"/>
      <c r="AL3412" s="55"/>
      <c r="AM3412" s="55"/>
      <c r="AN3412" s="55"/>
      <c r="AO3412" s="55"/>
      <c r="AP3412" s="55"/>
      <c r="AQ3412" s="55"/>
      <c r="AR3412" s="55"/>
      <c r="AS3412" s="55"/>
      <c r="AT3412" s="55"/>
      <c r="AU3412" s="55"/>
      <c r="AV3412" s="55"/>
      <c r="AW3412" s="55"/>
    </row>
    <row r="3413" spans="27:49" x14ac:dyDescent="0.25">
      <c r="AA3413" s="55"/>
      <c r="AB3413" s="55"/>
      <c r="AC3413" s="55"/>
      <c r="AD3413" s="55"/>
      <c r="AE3413" s="55"/>
      <c r="AH3413" s="55"/>
      <c r="AI3413" s="55"/>
      <c r="AJ3413" s="55"/>
      <c r="AK3413" s="55"/>
      <c r="AL3413" s="55"/>
      <c r="AM3413" s="55"/>
      <c r="AN3413" s="55"/>
      <c r="AO3413" s="55"/>
      <c r="AP3413" s="55"/>
      <c r="AQ3413" s="55"/>
      <c r="AR3413" s="55"/>
      <c r="AS3413" s="55"/>
      <c r="AT3413" s="55"/>
      <c r="AU3413" s="55"/>
      <c r="AV3413" s="55"/>
      <c r="AW3413" s="55"/>
    </row>
    <row r="3414" spans="27:49" x14ac:dyDescent="0.25">
      <c r="AA3414" s="55"/>
      <c r="AB3414" s="55"/>
      <c r="AC3414" s="55"/>
      <c r="AD3414" s="55"/>
      <c r="AE3414" s="55"/>
      <c r="AH3414" s="55"/>
      <c r="AI3414" s="55"/>
      <c r="AJ3414" s="55"/>
      <c r="AK3414" s="55"/>
      <c r="AL3414" s="55"/>
      <c r="AM3414" s="55"/>
      <c r="AN3414" s="55"/>
      <c r="AO3414" s="55"/>
      <c r="AP3414" s="55"/>
      <c r="AQ3414" s="55"/>
      <c r="AR3414" s="55"/>
      <c r="AS3414" s="55"/>
      <c r="AT3414" s="55"/>
      <c r="AU3414" s="55"/>
      <c r="AV3414" s="55"/>
      <c r="AW3414" s="55"/>
    </row>
    <row r="3415" spans="27:49" x14ac:dyDescent="0.25">
      <c r="AA3415" s="55"/>
      <c r="AB3415" s="55"/>
      <c r="AC3415" s="55"/>
      <c r="AD3415" s="55"/>
      <c r="AE3415" s="55"/>
      <c r="AH3415" s="55"/>
      <c r="AI3415" s="55"/>
      <c r="AJ3415" s="55"/>
      <c r="AK3415" s="55"/>
      <c r="AL3415" s="55"/>
      <c r="AM3415" s="55"/>
      <c r="AN3415" s="55"/>
      <c r="AO3415" s="55"/>
      <c r="AP3415" s="55"/>
      <c r="AQ3415" s="55"/>
      <c r="AR3415" s="55"/>
      <c r="AS3415" s="55"/>
      <c r="AT3415" s="55"/>
      <c r="AU3415" s="55"/>
      <c r="AV3415" s="55"/>
      <c r="AW3415" s="55"/>
    </row>
    <row r="3416" spans="27:49" x14ac:dyDescent="0.25">
      <c r="AA3416" s="55"/>
      <c r="AB3416" s="55"/>
      <c r="AC3416" s="55"/>
      <c r="AD3416" s="55"/>
      <c r="AE3416" s="55"/>
      <c r="AH3416" s="55"/>
      <c r="AI3416" s="55"/>
      <c r="AJ3416" s="55"/>
      <c r="AK3416" s="55"/>
      <c r="AL3416" s="55"/>
      <c r="AM3416" s="55"/>
      <c r="AN3416" s="55"/>
      <c r="AO3416" s="55"/>
      <c r="AP3416" s="55"/>
      <c r="AQ3416" s="55"/>
      <c r="AR3416" s="55"/>
      <c r="AS3416" s="55"/>
      <c r="AT3416" s="55"/>
      <c r="AU3416" s="55"/>
      <c r="AV3416" s="55"/>
      <c r="AW3416" s="55"/>
    </row>
    <row r="3417" spans="27:49" x14ac:dyDescent="0.25">
      <c r="AA3417" s="55"/>
      <c r="AB3417" s="55"/>
      <c r="AC3417" s="55"/>
      <c r="AD3417" s="55"/>
      <c r="AE3417" s="55"/>
      <c r="AH3417" s="55"/>
      <c r="AI3417" s="55"/>
      <c r="AJ3417" s="55"/>
      <c r="AK3417" s="55"/>
      <c r="AL3417" s="55"/>
      <c r="AM3417" s="55"/>
      <c r="AN3417" s="55"/>
      <c r="AO3417" s="55"/>
      <c r="AP3417" s="55"/>
      <c r="AQ3417" s="55"/>
      <c r="AR3417" s="55"/>
      <c r="AS3417" s="55"/>
      <c r="AT3417" s="55"/>
      <c r="AU3417" s="55"/>
      <c r="AV3417" s="55"/>
      <c r="AW3417" s="55"/>
    </row>
    <row r="3418" spans="27:49" x14ac:dyDescent="0.25">
      <c r="AA3418" s="55"/>
      <c r="AB3418" s="55"/>
      <c r="AC3418" s="55"/>
      <c r="AD3418" s="55"/>
      <c r="AE3418" s="55"/>
      <c r="AH3418" s="55"/>
      <c r="AI3418" s="55"/>
      <c r="AJ3418" s="55"/>
      <c r="AK3418" s="55"/>
      <c r="AL3418" s="55"/>
      <c r="AM3418" s="55"/>
      <c r="AN3418" s="55"/>
      <c r="AO3418" s="55"/>
      <c r="AP3418" s="55"/>
      <c r="AQ3418" s="55"/>
      <c r="AR3418" s="55"/>
      <c r="AS3418" s="55"/>
      <c r="AT3418" s="55"/>
      <c r="AU3418" s="55"/>
      <c r="AV3418" s="55"/>
      <c r="AW3418" s="55"/>
    </row>
    <row r="3419" spans="27:49" x14ac:dyDescent="0.25">
      <c r="AA3419" s="55"/>
      <c r="AB3419" s="55"/>
      <c r="AC3419" s="55"/>
      <c r="AD3419" s="55"/>
      <c r="AE3419" s="55"/>
      <c r="AH3419" s="55"/>
      <c r="AI3419" s="55"/>
      <c r="AJ3419" s="55"/>
      <c r="AK3419" s="55"/>
      <c r="AL3419" s="55"/>
      <c r="AM3419" s="55"/>
      <c r="AN3419" s="55"/>
      <c r="AO3419" s="55"/>
      <c r="AP3419" s="55"/>
      <c r="AQ3419" s="55"/>
      <c r="AR3419" s="55"/>
      <c r="AS3419" s="55"/>
      <c r="AT3419" s="55"/>
      <c r="AU3419" s="55"/>
      <c r="AV3419" s="55"/>
      <c r="AW3419" s="55"/>
    </row>
    <row r="3420" spans="27:49" x14ac:dyDescent="0.25">
      <c r="AA3420" s="55"/>
      <c r="AB3420" s="55"/>
      <c r="AC3420" s="55"/>
      <c r="AD3420" s="55"/>
      <c r="AE3420" s="55"/>
      <c r="AH3420" s="55"/>
      <c r="AI3420" s="55"/>
      <c r="AJ3420" s="55"/>
      <c r="AK3420" s="55"/>
      <c r="AL3420" s="55"/>
      <c r="AM3420" s="55"/>
      <c r="AN3420" s="55"/>
      <c r="AO3420" s="55"/>
      <c r="AP3420" s="55"/>
      <c r="AQ3420" s="55"/>
      <c r="AR3420" s="55"/>
      <c r="AS3420" s="55"/>
      <c r="AT3420" s="55"/>
      <c r="AU3420" s="55"/>
      <c r="AV3420" s="55"/>
      <c r="AW3420" s="55"/>
    </row>
    <row r="3421" spans="27:49" x14ac:dyDescent="0.25">
      <c r="AA3421" s="55"/>
      <c r="AB3421" s="55"/>
      <c r="AC3421" s="55"/>
      <c r="AD3421" s="55"/>
      <c r="AE3421" s="55"/>
      <c r="AH3421" s="55"/>
      <c r="AI3421" s="55"/>
      <c r="AJ3421" s="55"/>
      <c r="AK3421" s="55"/>
      <c r="AL3421" s="55"/>
      <c r="AM3421" s="55"/>
      <c r="AN3421" s="55"/>
      <c r="AO3421" s="55"/>
      <c r="AP3421" s="55"/>
      <c r="AQ3421" s="55"/>
      <c r="AR3421" s="55"/>
      <c r="AS3421" s="55"/>
      <c r="AT3421" s="55"/>
      <c r="AU3421" s="55"/>
      <c r="AV3421" s="55"/>
      <c r="AW3421" s="55"/>
    </row>
    <row r="3422" spans="27:49" x14ac:dyDescent="0.25">
      <c r="AA3422" s="55"/>
      <c r="AB3422" s="55"/>
      <c r="AC3422" s="55"/>
      <c r="AD3422" s="55"/>
      <c r="AE3422" s="55"/>
      <c r="AH3422" s="55"/>
      <c r="AI3422" s="55"/>
      <c r="AJ3422" s="55"/>
      <c r="AK3422" s="55"/>
      <c r="AL3422" s="55"/>
      <c r="AM3422" s="55"/>
      <c r="AN3422" s="55"/>
      <c r="AO3422" s="55"/>
      <c r="AP3422" s="55"/>
      <c r="AQ3422" s="55"/>
      <c r="AR3422" s="55"/>
      <c r="AS3422" s="55"/>
      <c r="AT3422" s="55"/>
      <c r="AU3422" s="55"/>
      <c r="AV3422" s="55"/>
      <c r="AW3422" s="55"/>
    </row>
    <row r="3423" spans="27:49" x14ac:dyDescent="0.25">
      <c r="AA3423" s="55"/>
      <c r="AB3423" s="55"/>
      <c r="AC3423" s="55"/>
      <c r="AD3423" s="55"/>
      <c r="AE3423" s="55"/>
      <c r="AH3423" s="55"/>
      <c r="AI3423" s="55"/>
      <c r="AJ3423" s="55"/>
      <c r="AK3423" s="55"/>
      <c r="AL3423" s="55"/>
      <c r="AM3423" s="55"/>
      <c r="AN3423" s="55"/>
      <c r="AO3423" s="55"/>
      <c r="AP3423" s="55"/>
      <c r="AQ3423" s="55"/>
      <c r="AR3423" s="55"/>
      <c r="AS3423" s="55"/>
      <c r="AT3423" s="55"/>
      <c r="AU3423" s="55"/>
      <c r="AV3423" s="55"/>
      <c r="AW3423" s="55"/>
    </row>
    <row r="3424" spans="27:49" x14ac:dyDescent="0.25">
      <c r="AA3424" s="55"/>
      <c r="AB3424" s="55"/>
      <c r="AC3424" s="55"/>
      <c r="AD3424" s="55"/>
      <c r="AE3424" s="55"/>
      <c r="AH3424" s="55"/>
      <c r="AI3424" s="55"/>
      <c r="AJ3424" s="55"/>
      <c r="AK3424" s="55"/>
      <c r="AL3424" s="55"/>
      <c r="AM3424" s="55"/>
      <c r="AN3424" s="55"/>
      <c r="AO3424" s="55"/>
      <c r="AP3424" s="55"/>
      <c r="AQ3424" s="55"/>
      <c r="AR3424" s="55"/>
      <c r="AS3424" s="55"/>
      <c r="AT3424" s="55"/>
      <c r="AU3424" s="55"/>
      <c r="AV3424" s="55"/>
      <c r="AW3424" s="55"/>
    </row>
    <row r="3425" spans="27:49" x14ac:dyDescent="0.25">
      <c r="AA3425" s="55"/>
      <c r="AB3425" s="55"/>
      <c r="AC3425" s="55"/>
      <c r="AD3425" s="55"/>
      <c r="AE3425" s="55"/>
      <c r="AH3425" s="55"/>
      <c r="AI3425" s="55"/>
      <c r="AJ3425" s="55"/>
      <c r="AK3425" s="55"/>
      <c r="AL3425" s="55"/>
      <c r="AM3425" s="55"/>
      <c r="AN3425" s="55"/>
      <c r="AO3425" s="55"/>
      <c r="AP3425" s="55"/>
      <c r="AQ3425" s="55"/>
      <c r="AR3425" s="55"/>
      <c r="AS3425" s="55"/>
      <c r="AT3425" s="55"/>
      <c r="AU3425" s="55"/>
      <c r="AV3425" s="55"/>
      <c r="AW3425" s="55"/>
    </row>
    <row r="3426" spans="27:49" x14ac:dyDescent="0.25">
      <c r="AA3426" s="55"/>
      <c r="AB3426" s="55"/>
      <c r="AC3426" s="55"/>
      <c r="AD3426" s="55"/>
      <c r="AE3426" s="55"/>
      <c r="AH3426" s="55"/>
      <c r="AI3426" s="55"/>
      <c r="AJ3426" s="55"/>
      <c r="AK3426" s="55"/>
      <c r="AL3426" s="55"/>
      <c r="AM3426" s="55"/>
      <c r="AN3426" s="55"/>
      <c r="AO3426" s="55"/>
      <c r="AP3426" s="55"/>
      <c r="AQ3426" s="55"/>
      <c r="AR3426" s="55"/>
      <c r="AS3426" s="55"/>
      <c r="AT3426" s="55"/>
      <c r="AU3426" s="55"/>
      <c r="AV3426" s="55"/>
      <c r="AW3426" s="55"/>
    </row>
    <row r="3427" spans="27:49" x14ac:dyDescent="0.25">
      <c r="AA3427" s="55"/>
      <c r="AB3427" s="55"/>
      <c r="AC3427" s="55"/>
      <c r="AD3427" s="55"/>
      <c r="AE3427" s="55"/>
      <c r="AH3427" s="55"/>
      <c r="AI3427" s="55"/>
      <c r="AJ3427" s="55"/>
      <c r="AK3427" s="55"/>
      <c r="AL3427" s="55"/>
      <c r="AM3427" s="55"/>
      <c r="AN3427" s="55"/>
      <c r="AO3427" s="55"/>
      <c r="AP3427" s="55"/>
      <c r="AQ3427" s="55"/>
      <c r="AR3427" s="55"/>
      <c r="AS3427" s="55"/>
      <c r="AT3427" s="55"/>
      <c r="AU3427" s="55"/>
      <c r="AV3427" s="55"/>
      <c r="AW3427" s="55"/>
    </row>
    <row r="3428" spans="27:49" x14ac:dyDescent="0.25">
      <c r="AA3428" s="55"/>
      <c r="AB3428" s="55"/>
      <c r="AC3428" s="55"/>
      <c r="AD3428" s="55"/>
      <c r="AE3428" s="55"/>
      <c r="AH3428" s="55"/>
      <c r="AI3428" s="55"/>
      <c r="AJ3428" s="55"/>
      <c r="AK3428" s="55"/>
      <c r="AL3428" s="55"/>
      <c r="AM3428" s="55"/>
      <c r="AN3428" s="55"/>
      <c r="AO3428" s="55"/>
      <c r="AP3428" s="55"/>
      <c r="AQ3428" s="55"/>
      <c r="AR3428" s="55"/>
      <c r="AS3428" s="55"/>
      <c r="AT3428" s="55"/>
      <c r="AU3428" s="55"/>
      <c r="AV3428" s="55"/>
      <c r="AW3428" s="55"/>
    </row>
    <row r="3429" spans="27:49" x14ac:dyDescent="0.25">
      <c r="AA3429" s="55"/>
      <c r="AB3429" s="55"/>
      <c r="AC3429" s="55"/>
      <c r="AD3429" s="55"/>
      <c r="AE3429" s="55"/>
      <c r="AH3429" s="55"/>
      <c r="AI3429" s="55"/>
      <c r="AJ3429" s="55"/>
      <c r="AK3429" s="55"/>
      <c r="AL3429" s="55"/>
      <c r="AM3429" s="55"/>
      <c r="AN3429" s="55"/>
      <c r="AO3429" s="55"/>
      <c r="AP3429" s="55"/>
      <c r="AQ3429" s="55"/>
      <c r="AR3429" s="55"/>
      <c r="AS3429" s="55"/>
      <c r="AT3429" s="55"/>
      <c r="AU3429" s="55"/>
      <c r="AV3429" s="55"/>
      <c r="AW3429" s="55"/>
    </row>
    <row r="3430" spans="27:49" x14ac:dyDescent="0.25">
      <c r="AA3430" s="55"/>
      <c r="AB3430" s="55"/>
      <c r="AC3430" s="55"/>
      <c r="AD3430" s="55"/>
      <c r="AE3430" s="55"/>
      <c r="AH3430" s="55"/>
      <c r="AI3430" s="55"/>
      <c r="AJ3430" s="55"/>
      <c r="AK3430" s="55"/>
      <c r="AL3430" s="55"/>
      <c r="AM3430" s="55"/>
      <c r="AN3430" s="55"/>
      <c r="AO3430" s="55"/>
      <c r="AP3430" s="55"/>
      <c r="AQ3430" s="55"/>
      <c r="AR3430" s="55"/>
      <c r="AS3430" s="55"/>
      <c r="AT3430" s="55"/>
      <c r="AU3430" s="55"/>
      <c r="AV3430" s="55"/>
      <c r="AW3430" s="55"/>
    </row>
    <row r="3431" spans="27:49" x14ac:dyDescent="0.25">
      <c r="AA3431" s="55"/>
      <c r="AB3431" s="55"/>
      <c r="AC3431" s="55"/>
      <c r="AD3431" s="55"/>
      <c r="AE3431" s="55"/>
      <c r="AH3431" s="55"/>
      <c r="AI3431" s="55"/>
      <c r="AJ3431" s="55"/>
      <c r="AK3431" s="55"/>
      <c r="AL3431" s="55"/>
      <c r="AM3431" s="55"/>
      <c r="AN3431" s="55"/>
      <c r="AO3431" s="55"/>
      <c r="AP3431" s="55"/>
      <c r="AQ3431" s="55"/>
      <c r="AR3431" s="55"/>
      <c r="AS3431" s="55"/>
      <c r="AT3431" s="55"/>
      <c r="AU3431" s="55"/>
      <c r="AV3431" s="55"/>
      <c r="AW3431" s="55"/>
    </row>
    <row r="3432" spans="27:49" x14ac:dyDescent="0.25">
      <c r="AA3432" s="55"/>
      <c r="AB3432" s="55"/>
      <c r="AC3432" s="55"/>
      <c r="AD3432" s="55"/>
      <c r="AE3432" s="55"/>
      <c r="AH3432" s="55"/>
      <c r="AI3432" s="55"/>
      <c r="AJ3432" s="55"/>
      <c r="AK3432" s="55"/>
      <c r="AL3432" s="55"/>
      <c r="AM3432" s="55"/>
      <c r="AN3432" s="55"/>
      <c r="AO3432" s="55"/>
      <c r="AP3432" s="55"/>
      <c r="AQ3432" s="55"/>
      <c r="AR3432" s="55"/>
      <c r="AS3432" s="55"/>
      <c r="AT3432" s="55"/>
      <c r="AU3432" s="55"/>
      <c r="AV3432" s="55"/>
      <c r="AW3432" s="55"/>
    </row>
    <row r="3433" spans="27:49" x14ac:dyDescent="0.25">
      <c r="AA3433" s="55"/>
      <c r="AB3433" s="55"/>
      <c r="AC3433" s="55"/>
      <c r="AD3433" s="55"/>
      <c r="AE3433" s="55"/>
      <c r="AH3433" s="55"/>
      <c r="AI3433" s="55"/>
      <c r="AJ3433" s="55"/>
      <c r="AK3433" s="55"/>
      <c r="AL3433" s="55"/>
      <c r="AM3433" s="55"/>
      <c r="AN3433" s="55"/>
      <c r="AO3433" s="55"/>
      <c r="AP3433" s="55"/>
      <c r="AQ3433" s="55"/>
      <c r="AR3433" s="55"/>
      <c r="AS3433" s="55"/>
      <c r="AT3433" s="55"/>
      <c r="AU3433" s="55"/>
      <c r="AV3433" s="55"/>
      <c r="AW3433" s="55"/>
    </row>
  </sheetData>
  <mergeCells count="59">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 ref="W2:Y2"/>
    <mergeCell ref="E4:E5"/>
    <mergeCell ref="J4:J5"/>
    <mergeCell ref="L4:L5"/>
    <mergeCell ref="W3:Y3"/>
    <mergeCell ref="U4:U5"/>
    <mergeCell ref="V4:V5"/>
    <mergeCell ref="M4:M5"/>
    <mergeCell ref="N4:N5"/>
    <mergeCell ref="P4:P5"/>
    <mergeCell ref="R2:T2"/>
    <mergeCell ref="R4:T5"/>
    <mergeCell ref="R3:T3"/>
    <mergeCell ref="T6:T8"/>
    <mergeCell ref="R6:R8"/>
    <mergeCell ref="E6:E8"/>
    <mergeCell ref="M6:M8"/>
    <mergeCell ref="N6:N8"/>
    <mergeCell ref="S6:S8"/>
    <mergeCell ref="AB6:AB8"/>
    <mergeCell ref="AB4:AB5"/>
    <mergeCell ref="U6:U8"/>
    <mergeCell ref="V6:V8"/>
    <mergeCell ref="W6:W8"/>
    <mergeCell ref="AA6:AA8"/>
    <mergeCell ref="AA4:AA5"/>
    <mergeCell ref="W4:Y5"/>
    <mergeCell ref="Y6:Y8"/>
    <mergeCell ref="X6:X8"/>
    <mergeCell ref="Z6:Z8"/>
    <mergeCell ref="Z4:Z5"/>
    <mergeCell ref="B1:K1"/>
    <mergeCell ref="O4:O5"/>
    <mergeCell ref="O6:O8"/>
    <mergeCell ref="M1:P1"/>
    <mergeCell ref="L6:L8"/>
    <mergeCell ref="B6:B8"/>
    <mergeCell ref="D6:D8"/>
    <mergeCell ref="K6:K8"/>
    <mergeCell ref="B2:D2"/>
    <mergeCell ref="I6:I8"/>
    <mergeCell ref="C6:C8"/>
    <mergeCell ref="J6:J8"/>
  </mergeCells>
  <conditionalFormatting sqref="P12:P731 K12:K731">
    <cfRule type="cellIs" dxfId="2" priority="18" stopIfTrue="1" operator="greaterThan">
      <formula>0</formula>
    </cfRule>
  </conditionalFormatting>
  <pageMargins left="0.25" right="0.25" top="0.75" bottom="0.75" header="0.3" footer="0.3"/>
  <pageSetup scale="50" orientation="landscape" r:id="rId1"/>
  <headerFooter>
    <oddHeader>&amp;RKPSC Case No. 2023-00008
KIUC's First Set of Data Requests
Dated October 26, 2023
Item No. 3
Attachment 5
Page &amp;P of  &amp;N</oddHeader>
    <oddFooter>&amp;LPUE Calculation - September 2022&amp;R
TAB 1 of 7: &amp;A</odd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4884"/>
  <sheetViews>
    <sheetView zoomScale="85" zoomScaleNormal="85" zoomScalePageLayoutView="70" workbookViewId="0">
      <selection activeCell="G3" sqref="G3"/>
    </sheetView>
  </sheetViews>
  <sheetFormatPr defaultColWidth="9.140625" defaultRowHeight="12.75" x14ac:dyDescent="0.2"/>
  <cols>
    <col min="1" max="1" width="29.140625" style="51" bestFit="1" customWidth="1"/>
    <col min="2" max="2" width="18.140625" style="268" bestFit="1" customWidth="1"/>
    <col min="3" max="3" width="15.140625" style="268" bestFit="1" customWidth="1"/>
    <col min="4" max="4" width="13.140625" style="268" bestFit="1" customWidth="1"/>
    <col min="5" max="5" width="22.85546875" style="268" bestFit="1" customWidth="1"/>
    <col min="6" max="6" width="19.42578125" style="51" bestFit="1" customWidth="1"/>
    <col min="7" max="7" width="24.7109375" style="51" bestFit="1" customWidth="1"/>
    <col min="8" max="8" width="23.28515625" style="51" bestFit="1" customWidth="1"/>
    <col min="9" max="10" width="9.140625" style="51"/>
    <col min="11" max="11" width="13.7109375" style="51" bestFit="1" customWidth="1"/>
    <col min="12" max="12" width="13.42578125" style="51" bestFit="1" customWidth="1"/>
    <col min="13" max="13" width="14.28515625" style="51" bestFit="1" customWidth="1"/>
    <col min="14" max="15" width="9.140625" style="51"/>
    <col min="16" max="16" width="29" style="51" bestFit="1" customWidth="1"/>
    <col min="17" max="16384" width="9.140625" style="51"/>
  </cols>
  <sheetData>
    <row r="1" spans="1:17" x14ac:dyDescent="0.2">
      <c r="A1" s="84" t="s">
        <v>134</v>
      </c>
      <c r="F1" s="86" t="s">
        <v>137</v>
      </c>
      <c r="J1" s="103" t="s">
        <v>144</v>
      </c>
    </row>
    <row r="2" spans="1:17" ht="13.5" thickBot="1" x14ac:dyDescent="0.25">
      <c r="F2" s="86" t="s">
        <v>175</v>
      </c>
      <c r="J2" s="103" t="s">
        <v>176</v>
      </c>
    </row>
    <row r="3" spans="1:17" ht="13.5" thickBot="1" x14ac:dyDescent="0.25">
      <c r="A3" s="376" t="s">
        <v>110</v>
      </c>
      <c r="B3" s="376" t="s">
        <v>111</v>
      </c>
      <c r="C3" s="376" t="s">
        <v>112</v>
      </c>
      <c r="D3" s="163" t="s">
        <v>128</v>
      </c>
      <c r="E3" s="122" t="s">
        <v>113</v>
      </c>
      <c r="F3" s="119" t="s">
        <v>114</v>
      </c>
      <c r="G3" s="376" t="s">
        <v>115</v>
      </c>
      <c r="H3" s="80" t="s">
        <v>116</v>
      </c>
      <c r="I3" s="84" t="s">
        <v>145</v>
      </c>
      <c r="J3" s="84" t="s">
        <v>141</v>
      </c>
      <c r="K3" s="84" t="s">
        <v>142</v>
      </c>
      <c r="L3" s="84" t="s">
        <v>143</v>
      </c>
      <c r="M3" s="84" t="s">
        <v>146</v>
      </c>
      <c r="P3" s="466" t="s">
        <v>212</v>
      </c>
      <c r="Q3" s="467"/>
    </row>
    <row r="4" spans="1:17" x14ac:dyDescent="0.2">
      <c r="A4" s="208" t="str">
        <f>'Net Gen'!B4</f>
        <v>89040101-Big Sandy 1</v>
      </c>
      <c r="B4" s="269">
        <f>'Net Gen'!C4</f>
        <v>44805.041666666664</v>
      </c>
      <c r="C4" s="270" t="str">
        <f>'Net Gen'!P4</f>
        <v>OFFLINE</v>
      </c>
      <c r="D4" s="270">
        <f>'Net Gen'!E4</f>
        <v>0</v>
      </c>
      <c r="E4" s="270">
        <f>'Net Gen'!I4</f>
        <v>0</v>
      </c>
      <c r="F4" s="270">
        <f>'Net Gen'!K4</f>
        <v>0</v>
      </c>
      <c r="G4" s="270">
        <f>'Net Gen'!N4</f>
        <v>0</v>
      </c>
      <c r="H4" s="270">
        <f>'Net Gen'!O4</f>
        <v>295</v>
      </c>
      <c r="J4" s="120">
        <f>VLOOKUP(A4,$P$4:$Q$8,2,FALSE)</f>
        <v>1</v>
      </c>
      <c r="K4" s="108">
        <f t="shared" ref="K4:K67" si="0">F4*J4</f>
        <v>0</v>
      </c>
      <c r="L4" s="102">
        <f>H4*J4</f>
        <v>295</v>
      </c>
      <c r="M4" s="123">
        <f>E4*J4</f>
        <v>0</v>
      </c>
      <c r="P4" s="208" t="s">
        <v>129</v>
      </c>
      <c r="Q4" s="51">
        <v>1</v>
      </c>
    </row>
    <row r="5" spans="1:17" x14ac:dyDescent="0.2">
      <c r="A5" s="208" t="str">
        <f>'Net Gen'!B5</f>
        <v>89040101-Big Sandy 1</v>
      </c>
      <c r="B5" s="269">
        <f>'Net Gen'!C5</f>
        <v>44805.083333333336</v>
      </c>
      <c r="C5" s="270" t="str">
        <f>'Net Gen'!P5</f>
        <v>OFFLINE</v>
      </c>
      <c r="D5" s="270">
        <f>'Net Gen'!E5</f>
        <v>0</v>
      </c>
      <c r="E5" s="270">
        <f>'Net Gen'!I5</f>
        <v>0</v>
      </c>
      <c r="F5" s="270">
        <f>'Net Gen'!K5</f>
        <v>0</v>
      </c>
      <c r="G5" s="270">
        <f>'Net Gen'!N5</f>
        <v>0</v>
      </c>
      <c r="H5" s="270">
        <f>'Net Gen'!O5</f>
        <v>295</v>
      </c>
      <c r="J5" s="120">
        <f t="shared" ref="J5:J68" si="1">VLOOKUP(A5,$P$4:$Q$8,2,FALSE)</f>
        <v>1</v>
      </c>
      <c r="K5" s="108">
        <f t="shared" si="0"/>
        <v>0</v>
      </c>
      <c r="L5" s="102">
        <f t="shared" ref="L5:L67" si="2">H5*J5</f>
        <v>295</v>
      </c>
      <c r="M5" s="123">
        <f t="shared" ref="M5:M68" si="3">E5*J5</f>
        <v>0</v>
      </c>
      <c r="P5" s="208" t="s">
        <v>130</v>
      </c>
      <c r="Q5" s="51">
        <v>0.5</v>
      </c>
    </row>
    <row r="6" spans="1:17" x14ac:dyDescent="0.2">
      <c r="A6" s="208" t="str">
        <f>'Net Gen'!B6</f>
        <v>89040101-Big Sandy 1</v>
      </c>
      <c r="B6" s="269">
        <f>'Net Gen'!C6</f>
        <v>44805.125</v>
      </c>
      <c r="C6" s="270" t="str">
        <f>'Net Gen'!P6</f>
        <v>OFFLINE</v>
      </c>
      <c r="D6" s="270">
        <f>'Net Gen'!E6</f>
        <v>0</v>
      </c>
      <c r="E6" s="270">
        <f>'Net Gen'!I6</f>
        <v>0</v>
      </c>
      <c r="F6" s="270">
        <f>'Net Gen'!K6</f>
        <v>0</v>
      </c>
      <c r="G6" s="270">
        <f>'Net Gen'!N6</f>
        <v>0</v>
      </c>
      <c r="H6" s="270">
        <f>'Net Gen'!O6</f>
        <v>295</v>
      </c>
      <c r="J6" s="120">
        <f t="shared" si="1"/>
        <v>1</v>
      </c>
      <c r="K6" s="108">
        <f>F6*J6</f>
        <v>0</v>
      </c>
      <c r="L6" s="102">
        <f>H6*J6</f>
        <v>295</v>
      </c>
      <c r="M6" s="123">
        <f>E6*J6</f>
        <v>0</v>
      </c>
      <c r="P6" s="208" t="s">
        <v>211</v>
      </c>
      <c r="Q6" s="51">
        <v>0.5</v>
      </c>
    </row>
    <row r="7" spans="1:17" x14ac:dyDescent="0.2">
      <c r="A7" s="208" t="str">
        <f>'Net Gen'!B7</f>
        <v>89040101-Big Sandy 1</v>
      </c>
      <c r="B7" s="269">
        <f>'Net Gen'!C7</f>
        <v>44805.166666666664</v>
      </c>
      <c r="C7" s="270" t="str">
        <f>'Net Gen'!P7</f>
        <v>OFFLINE</v>
      </c>
      <c r="D7" s="270">
        <f>'Net Gen'!E7</f>
        <v>0</v>
      </c>
      <c r="E7" s="270">
        <f>'Net Gen'!I7</f>
        <v>0</v>
      </c>
      <c r="F7" s="270">
        <f>'Net Gen'!K7</f>
        <v>0</v>
      </c>
      <c r="G7" s="270">
        <f>'Net Gen'!N7</f>
        <v>0</v>
      </c>
      <c r="H7" s="270">
        <f>'Net Gen'!O7</f>
        <v>295</v>
      </c>
      <c r="J7" s="120">
        <f t="shared" si="1"/>
        <v>1</v>
      </c>
      <c r="K7" s="108">
        <f t="shared" si="0"/>
        <v>0</v>
      </c>
      <c r="L7" s="102">
        <f t="shared" si="2"/>
        <v>295</v>
      </c>
      <c r="M7" s="123">
        <f t="shared" si="3"/>
        <v>0</v>
      </c>
      <c r="P7" s="208" t="s">
        <v>131</v>
      </c>
      <c r="Q7" s="51">
        <v>0.15</v>
      </c>
    </row>
    <row r="8" spans="1:17" x14ac:dyDescent="0.2">
      <c r="A8" s="208" t="str">
        <f>'Net Gen'!B8</f>
        <v>89040101-Big Sandy 1</v>
      </c>
      <c r="B8" s="269">
        <f>'Net Gen'!C8</f>
        <v>44805.208333333336</v>
      </c>
      <c r="C8" s="270" t="str">
        <f>'Net Gen'!P8</f>
        <v>OFFLINE</v>
      </c>
      <c r="D8" s="270">
        <f>'Net Gen'!E8</f>
        <v>0</v>
      </c>
      <c r="E8" s="270">
        <f>'Net Gen'!I8</f>
        <v>0</v>
      </c>
      <c r="F8" s="270">
        <f>'Net Gen'!K8</f>
        <v>0</v>
      </c>
      <c r="G8" s="270">
        <f>'Net Gen'!N8</f>
        <v>0</v>
      </c>
      <c r="H8" s="270">
        <f>'Net Gen'!O8</f>
        <v>295</v>
      </c>
      <c r="J8" s="120">
        <f t="shared" si="1"/>
        <v>1</v>
      </c>
      <c r="K8" s="108">
        <f t="shared" si="0"/>
        <v>0</v>
      </c>
      <c r="L8" s="102">
        <f t="shared" si="2"/>
        <v>295</v>
      </c>
      <c r="M8" s="123">
        <f t="shared" si="3"/>
        <v>0</v>
      </c>
      <c r="P8" s="208" t="s">
        <v>132</v>
      </c>
      <c r="Q8" s="51">
        <v>0.15</v>
      </c>
    </row>
    <row r="9" spans="1:17" x14ac:dyDescent="0.2">
      <c r="A9" s="208" t="str">
        <f>'Net Gen'!B9</f>
        <v>89040101-Big Sandy 1</v>
      </c>
      <c r="B9" s="269">
        <f>'Net Gen'!C9</f>
        <v>44805.25</v>
      </c>
      <c r="C9" s="270" t="str">
        <f>'Net Gen'!P9</f>
        <v>OFFLINE</v>
      </c>
      <c r="D9" s="270">
        <f>'Net Gen'!E9</f>
        <v>0</v>
      </c>
      <c r="E9" s="270">
        <f>'Net Gen'!I9</f>
        <v>0</v>
      </c>
      <c r="F9" s="270">
        <f>'Net Gen'!K9</f>
        <v>0</v>
      </c>
      <c r="G9" s="270">
        <f>'Net Gen'!N9</f>
        <v>0</v>
      </c>
      <c r="H9" s="270">
        <f>'Net Gen'!O9</f>
        <v>295</v>
      </c>
      <c r="J9" s="120">
        <f t="shared" si="1"/>
        <v>1</v>
      </c>
      <c r="K9" s="108">
        <f t="shared" si="0"/>
        <v>0</v>
      </c>
      <c r="L9" s="102">
        <f t="shared" si="2"/>
        <v>295</v>
      </c>
      <c r="M9" s="123">
        <f t="shared" si="3"/>
        <v>0</v>
      </c>
    </row>
    <row r="10" spans="1:17" x14ac:dyDescent="0.2">
      <c r="A10" s="208" t="str">
        <f>'Net Gen'!B10</f>
        <v>89040101-Big Sandy 1</v>
      </c>
      <c r="B10" s="269">
        <f>'Net Gen'!C10</f>
        <v>44805.291666666664</v>
      </c>
      <c r="C10" s="270" t="str">
        <f>'Net Gen'!P10</f>
        <v>OFFLINE</v>
      </c>
      <c r="D10" s="270">
        <f>'Net Gen'!E10</f>
        <v>0</v>
      </c>
      <c r="E10" s="270">
        <f>'Net Gen'!I10</f>
        <v>0</v>
      </c>
      <c r="F10" s="270">
        <f>'Net Gen'!K10</f>
        <v>0</v>
      </c>
      <c r="G10" s="270">
        <f>'Net Gen'!N10</f>
        <v>0</v>
      </c>
      <c r="H10" s="270">
        <f>'Net Gen'!O10</f>
        <v>295</v>
      </c>
      <c r="J10" s="120">
        <f t="shared" si="1"/>
        <v>1</v>
      </c>
      <c r="K10" s="108">
        <f t="shared" si="0"/>
        <v>0</v>
      </c>
      <c r="L10" s="102">
        <f t="shared" si="2"/>
        <v>295</v>
      </c>
      <c r="M10" s="123">
        <f t="shared" si="3"/>
        <v>0</v>
      </c>
    </row>
    <row r="11" spans="1:17" x14ac:dyDescent="0.2">
      <c r="A11" s="208" t="str">
        <f>'Net Gen'!B11</f>
        <v>89040101-Big Sandy 1</v>
      </c>
      <c r="B11" s="269">
        <f>'Net Gen'!C11</f>
        <v>44805.333333333336</v>
      </c>
      <c r="C11" s="270" t="str">
        <f>'Net Gen'!P11</f>
        <v>OFFLINE</v>
      </c>
      <c r="D11" s="270">
        <f>'Net Gen'!E11</f>
        <v>0</v>
      </c>
      <c r="E11" s="270">
        <f>'Net Gen'!I11</f>
        <v>0</v>
      </c>
      <c r="F11" s="270">
        <f>'Net Gen'!K11</f>
        <v>0</v>
      </c>
      <c r="G11" s="270">
        <f>'Net Gen'!N11</f>
        <v>0</v>
      </c>
      <c r="H11" s="270">
        <f>'Net Gen'!O11</f>
        <v>295</v>
      </c>
      <c r="J11" s="120">
        <f t="shared" si="1"/>
        <v>1</v>
      </c>
      <c r="K11" s="108">
        <f t="shared" si="0"/>
        <v>0</v>
      </c>
      <c r="L11" s="102">
        <f t="shared" si="2"/>
        <v>295</v>
      </c>
      <c r="M11" s="123">
        <f t="shared" si="3"/>
        <v>0</v>
      </c>
    </row>
    <row r="12" spans="1:17" x14ac:dyDescent="0.2">
      <c r="A12" s="208" t="str">
        <f>'Net Gen'!B12</f>
        <v>89040101-Big Sandy 1</v>
      </c>
      <c r="B12" s="269">
        <f>'Net Gen'!C12</f>
        <v>44805.375</v>
      </c>
      <c r="C12" s="270" t="str">
        <f>'Net Gen'!P12</f>
        <v>OFFLINE</v>
      </c>
      <c r="D12" s="270">
        <f>'Net Gen'!E12</f>
        <v>0</v>
      </c>
      <c r="E12" s="270">
        <f>'Net Gen'!I12</f>
        <v>0</v>
      </c>
      <c r="F12" s="270">
        <f>'Net Gen'!K12</f>
        <v>0</v>
      </c>
      <c r="G12" s="270">
        <f>'Net Gen'!N12</f>
        <v>0</v>
      </c>
      <c r="H12" s="270">
        <f>'Net Gen'!O12</f>
        <v>295</v>
      </c>
      <c r="J12" s="120">
        <f t="shared" si="1"/>
        <v>1</v>
      </c>
      <c r="K12" s="108">
        <f t="shared" si="0"/>
        <v>0</v>
      </c>
      <c r="L12" s="102">
        <f t="shared" si="2"/>
        <v>295</v>
      </c>
      <c r="M12" s="123">
        <f t="shared" si="3"/>
        <v>0</v>
      </c>
    </row>
    <row r="13" spans="1:17" x14ac:dyDescent="0.2">
      <c r="A13" s="208" t="str">
        <f>'Net Gen'!B13</f>
        <v>89040101-Big Sandy 1</v>
      </c>
      <c r="B13" s="269">
        <f>'Net Gen'!C13</f>
        <v>44805.416666666664</v>
      </c>
      <c r="C13" s="270" t="str">
        <f>'Net Gen'!P13</f>
        <v>OFFLINE</v>
      </c>
      <c r="D13" s="270">
        <f>'Net Gen'!E13</f>
        <v>0</v>
      </c>
      <c r="E13" s="270">
        <f>'Net Gen'!I13</f>
        <v>0</v>
      </c>
      <c r="F13" s="270">
        <f>'Net Gen'!K13</f>
        <v>0</v>
      </c>
      <c r="G13" s="270">
        <f>'Net Gen'!N13</f>
        <v>0</v>
      </c>
      <c r="H13" s="270">
        <f>'Net Gen'!O13</f>
        <v>295</v>
      </c>
      <c r="J13" s="120">
        <f t="shared" si="1"/>
        <v>1</v>
      </c>
      <c r="K13" s="108">
        <f t="shared" si="0"/>
        <v>0</v>
      </c>
      <c r="L13" s="102">
        <f t="shared" si="2"/>
        <v>295</v>
      </c>
      <c r="M13" s="123">
        <f t="shared" si="3"/>
        <v>0</v>
      </c>
    </row>
    <row r="14" spans="1:17" x14ac:dyDescent="0.2">
      <c r="A14" s="208" t="str">
        <f>'Net Gen'!B14</f>
        <v>89040101-Big Sandy 1</v>
      </c>
      <c r="B14" s="269">
        <f>'Net Gen'!C14</f>
        <v>44805.458333333336</v>
      </c>
      <c r="C14" s="270" t="str">
        <f>'Net Gen'!P14</f>
        <v>OFFLINE</v>
      </c>
      <c r="D14" s="270">
        <f>'Net Gen'!E14</f>
        <v>0</v>
      </c>
      <c r="E14" s="270">
        <f>'Net Gen'!I14</f>
        <v>0</v>
      </c>
      <c r="F14" s="270">
        <f>'Net Gen'!K14</f>
        <v>0</v>
      </c>
      <c r="G14" s="270">
        <f>'Net Gen'!N14</f>
        <v>0</v>
      </c>
      <c r="H14" s="270">
        <f>'Net Gen'!O14</f>
        <v>295</v>
      </c>
      <c r="J14" s="120">
        <f t="shared" si="1"/>
        <v>1</v>
      </c>
      <c r="K14" s="108">
        <f t="shared" si="0"/>
        <v>0</v>
      </c>
      <c r="L14" s="102">
        <f t="shared" si="2"/>
        <v>295</v>
      </c>
      <c r="M14" s="123">
        <f t="shared" si="3"/>
        <v>0</v>
      </c>
    </row>
    <row r="15" spans="1:17" x14ac:dyDescent="0.2">
      <c r="A15" s="208" t="str">
        <f>'Net Gen'!B15</f>
        <v>89040101-Big Sandy 1</v>
      </c>
      <c r="B15" s="269">
        <f>'Net Gen'!C15</f>
        <v>44805.5</v>
      </c>
      <c r="C15" s="270" t="str">
        <f>'Net Gen'!P15</f>
        <v>OFFLINE</v>
      </c>
      <c r="D15" s="270">
        <f>'Net Gen'!E15</f>
        <v>0</v>
      </c>
      <c r="E15" s="270">
        <f>'Net Gen'!I15</f>
        <v>0</v>
      </c>
      <c r="F15" s="270">
        <f>'Net Gen'!K15</f>
        <v>0</v>
      </c>
      <c r="G15" s="270">
        <f>'Net Gen'!N15</f>
        <v>0</v>
      </c>
      <c r="H15" s="270">
        <f>'Net Gen'!O15</f>
        <v>295</v>
      </c>
      <c r="J15" s="120">
        <f t="shared" si="1"/>
        <v>1</v>
      </c>
      <c r="K15" s="108">
        <f t="shared" si="0"/>
        <v>0</v>
      </c>
      <c r="L15" s="102">
        <f t="shared" si="2"/>
        <v>295</v>
      </c>
      <c r="M15" s="123">
        <f t="shared" si="3"/>
        <v>0</v>
      </c>
    </row>
    <row r="16" spans="1:17" x14ac:dyDescent="0.2">
      <c r="A16" s="208" t="str">
        <f>'Net Gen'!B16</f>
        <v>89040101-Big Sandy 1</v>
      </c>
      <c r="B16" s="269">
        <f>'Net Gen'!C16</f>
        <v>44805.541666666664</v>
      </c>
      <c r="C16" s="270" t="str">
        <f>'Net Gen'!P16</f>
        <v>OFFLINE</v>
      </c>
      <c r="D16" s="270">
        <f>'Net Gen'!E16</f>
        <v>0</v>
      </c>
      <c r="E16" s="270">
        <f>'Net Gen'!I16</f>
        <v>0</v>
      </c>
      <c r="F16" s="270">
        <f>'Net Gen'!K16</f>
        <v>0</v>
      </c>
      <c r="G16" s="270">
        <f>'Net Gen'!N16</f>
        <v>0</v>
      </c>
      <c r="H16" s="270">
        <f>'Net Gen'!O16</f>
        <v>295</v>
      </c>
      <c r="J16" s="120">
        <f t="shared" si="1"/>
        <v>1</v>
      </c>
      <c r="K16" s="108">
        <f t="shared" si="0"/>
        <v>0</v>
      </c>
      <c r="L16" s="102">
        <f t="shared" si="2"/>
        <v>295</v>
      </c>
      <c r="M16" s="123">
        <f t="shared" si="3"/>
        <v>0</v>
      </c>
    </row>
    <row r="17" spans="1:13" x14ac:dyDescent="0.2">
      <c r="A17" s="208" t="str">
        <f>'Net Gen'!B17</f>
        <v>89040101-Big Sandy 1</v>
      </c>
      <c r="B17" s="269">
        <f>'Net Gen'!C17</f>
        <v>44805.583333333336</v>
      </c>
      <c r="C17" s="270" t="str">
        <f>'Net Gen'!P17</f>
        <v>OFFLINE</v>
      </c>
      <c r="D17" s="270">
        <f>'Net Gen'!E17</f>
        <v>0</v>
      </c>
      <c r="E17" s="270">
        <f>'Net Gen'!I17</f>
        <v>0</v>
      </c>
      <c r="F17" s="270">
        <f>'Net Gen'!K17</f>
        <v>0</v>
      </c>
      <c r="G17" s="270">
        <f>'Net Gen'!N17</f>
        <v>0</v>
      </c>
      <c r="H17" s="270">
        <f>'Net Gen'!O17</f>
        <v>295</v>
      </c>
      <c r="J17" s="120">
        <f t="shared" si="1"/>
        <v>1</v>
      </c>
      <c r="K17" s="108">
        <f t="shared" si="0"/>
        <v>0</v>
      </c>
      <c r="L17" s="102">
        <f t="shared" si="2"/>
        <v>295</v>
      </c>
      <c r="M17" s="123">
        <f t="shared" si="3"/>
        <v>0</v>
      </c>
    </row>
    <row r="18" spans="1:13" x14ac:dyDescent="0.2">
      <c r="A18" s="208" t="str">
        <f>'Net Gen'!B18</f>
        <v>89040101-Big Sandy 1</v>
      </c>
      <c r="B18" s="269">
        <f>'Net Gen'!C18</f>
        <v>44805.625</v>
      </c>
      <c r="C18" s="270" t="str">
        <f>'Net Gen'!P18</f>
        <v>OFFLINE</v>
      </c>
      <c r="D18" s="270">
        <f>'Net Gen'!E18</f>
        <v>0</v>
      </c>
      <c r="E18" s="270">
        <f>'Net Gen'!I18</f>
        <v>0</v>
      </c>
      <c r="F18" s="270">
        <f>'Net Gen'!K18</f>
        <v>0</v>
      </c>
      <c r="G18" s="270">
        <f>'Net Gen'!N18</f>
        <v>0</v>
      </c>
      <c r="H18" s="270">
        <f>'Net Gen'!O18</f>
        <v>295</v>
      </c>
      <c r="J18" s="120">
        <f t="shared" si="1"/>
        <v>1</v>
      </c>
      <c r="K18" s="108">
        <f t="shared" si="0"/>
        <v>0</v>
      </c>
      <c r="L18" s="102">
        <f t="shared" si="2"/>
        <v>295</v>
      </c>
      <c r="M18" s="123">
        <f t="shared" si="3"/>
        <v>0</v>
      </c>
    </row>
    <row r="19" spans="1:13" x14ac:dyDescent="0.2">
      <c r="A19" s="208" t="str">
        <f>'Net Gen'!B19</f>
        <v>89040101-Big Sandy 1</v>
      </c>
      <c r="B19" s="269">
        <f>'Net Gen'!C19</f>
        <v>44805.666666666664</v>
      </c>
      <c r="C19" s="270" t="str">
        <f>'Net Gen'!P19</f>
        <v>OFFLINE</v>
      </c>
      <c r="D19" s="270">
        <f>'Net Gen'!E19</f>
        <v>0</v>
      </c>
      <c r="E19" s="270">
        <f>'Net Gen'!I19</f>
        <v>0</v>
      </c>
      <c r="F19" s="270">
        <f>'Net Gen'!K19</f>
        <v>0</v>
      </c>
      <c r="G19" s="270">
        <f>'Net Gen'!N19</f>
        <v>0</v>
      </c>
      <c r="H19" s="270">
        <f>'Net Gen'!O19</f>
        <v>295</v>
      </c>
      <c r="J19" s="120">
        <f t="shared" si="1"/>
        <v>1</v>
      </c>
      <c r="K19" s="108">
        <f t="shared" si="0"/>
        <v>0</v>
      </c>
      <c r="L19" s="102">
        <f t="shared" si="2"/>
        <v>295</v>
      </c>
      <c r="M19" s="123">
        <f t="shared" si="3"/>
        <v>0</v>
      </c>
    </row>
    <row r="20" spans="1:13" x14ac:dyDescent="0.2">
      <c r="A20" s="208" t="str">
        <f>'Net Gen'!B20</f>
        <v>89040101-Big Sandy 1</v>
      </c>
      <c r="B20" s="269">
        <f>'Net Gen'!C20</f>
        <v>44805.708333333336</v>
      </c>
      <c r="C20" s="270" t="str">
        <f>'Net Gen'!P20</f>
        <v>OFFLINE</v>
      </c>
      <c r="D20" s="270">
        <f>'Net Gen'!E20</f>
        <v>0</v>
      </c>
      <c r="E20" s="270">
        <f>'Net Gen'!I20</f>
        <v>0</v>
      </c>
      <c r="F20" s="270">
        <f>'Net Gen'!K20</f>
        <v>0</v>
      </c>
      <c r="G20" s="270">
        <f>'Net Gen'!N20</f>
        <v>0</v>
      </c>
      <c r="H20" s="270">
        <f>'Net Gen'!O20</f>
        <v>295</v>
      </c>
      <c r="J20" s="120">
        <f t="shared" si="1"/>
        <v>1</v>
      </c>
      <c r="K20" s="108">
        <f t="shared" si="0"/>
        <v>0</v>
      </c>
      <c r="L20" s="102">
        <f t="shared" si="2"/>
        <v>295</v>
      </c>
      <c r="M20" s="123">
        <f t="shared" si="3"/>
        <v>0</v>
      </c>
    </row>
    <row r="21" spans="1:13" x14ac:dyDescent="0.2">
      <c r="A21" s="208" t="str">
        <f>'Net Gen'!B21</f>
        <v>89040101-Big Sandy 1</v>
      </c>
      <c r="B21" s="269">
        <f>'Net Gen'!C21</f>
        <v>44805.75</v>
      </c>
      <c r="C21" s="270" t="str">
        <f>'Net Gen'!P21</f>
        <v>OFFLINE</v>
      </c>
      <c r="D21" s="270">
        <f>'Net Gen'!E21</f>
        <v>0</v>
      </c>
      <c r="E21" s="270">
        <f>'Net Gen'!I21</f>
        <v>0</v>
      </c>
      <c r="F21" s="270">
        <f>'Net Gen'!K21</f>
        <v>0</v>
      </c>
      <c r="G21" s="270">
        <f>'Net Gen'!N21</f>
        <v>0</v>
      </c>
      <c r="H21" s="270">
        <f>'Net Gen'!O21</f>
        <v>295</v>
      </c>
      <c r="J21" s="120">
        <f t="shared" si="1"/>
        <v>1</v>
      </c>
      <c r="K21" s="108">
        <f t="shared" si="0"/>
        <v>0</v>
      </c>
      <c r="L21" s="102">
        <f t="shared" si="2"/>
        <v>295</v>
      </c>
      <c r="M21" s="123">
        <f t="shared" si="3"/>
        <v>0</v>
      </c>
    </row>
    <row r="22" spans="1:13" x14ac:dyDescent="0.2">
      <c r="A22" s="208" t="str">
        <f>'Net Gen'!B22</f>
        <v>89040101-Big Sandy 1</v>
      </c>
      <c r="B22" s="269">
        <f>'Net Gen'!C22</f>
        <v>44805.791666666664</v>
      </c>
      <c r="C22" s="270" t="str">
        <f>'Net Gen'!P22</f>
        <v>OFFLINE</v>
      </c>
      <c r="D22" s="270">
        <f>'Net Gen'!E22</f>
        <v>0</v>
      </c>
      <c r="E22" s="270">
        <f>'Net Gen'!I22</f>
        <v>0</v>
      </c>
      <c r="F22" s="270">
        <f>'Net Gen'!K22</f>
        <v>0</v>
      </c>
      <c r="G22" s="270">
        <f>'Net Gen'!N22</f>
        <v>0</v>
      </c>
      <c r="H22" s="270">
        <f>'Net Gen'!O22</f>
        <v>295</v>
      </c>
      <c r="J22" s="120">
        <f t="shared" si="1"/>
        <v>1</v>
      </c>
      <c r="K22" s="108">
        <f t="shared" si="0"/>
        <v>0</v>
      </c>
      <c r="L22" s="102">
        <f t="shared" si="2"/>
        <v>295</v>
      </c>
      <c r="M22" s="123">
        <f t="shared" si="3"/>
        <v>0</v>
      </c>
    </row>
    <row r="23" spans="1:13" x14ac:dyDescent="0.2">
      <c r="A23" s="208" t="str">
        <f>'Net Gen'!B23</f>
        <v>89040101-Big Sandy 1</v>
      </c>
      <c r="B23" s="269">
        <f>'Net Gen'!C23</f>
        <v>44805.833333333336</v>
      </c>
      <c r="C23" s="270" t="str">
        <f>'Net Gen'!P23</f>
        <v>OFFLINE</v>
      </c>
      <c r="D23" s="270">
        <f>'Net Gen'!E23</f>
        <v>0</v>
      </c>
      <c r="E23" s="270">
        <f>'Net Gen'!I23</f>
        <v>0</v>
      </c>
      <c r="F23" s="270">
        <f>'Net Gen'!K23</f>
        <v>0</v>
      </c>
      <c r="G23" s="270">
        <f>'Net Gen'!N23</f>
        <v>0</v>
      </c>
      <c r="H23" s="270">
        <f>'Net Gen'!O23</f>
        <v>295</v>
      </c>
      <c r="J23" s="120">
        <f t="shared" si="1"/>
        <v>1</v>
      </c>
      <c r="K23" s="108">
        <f t="shared" si="0"/>
        <v>0</v>
      </c>
      <c r="L23" s="102">
        <f t="shared" si="2"/>
        <v>295</v>
      </c>
      <c r="M23" s="123">
        <f t="shared" si="3"/>
        <v>0</v>
      </c>
    </row>
    <row r="24" spans="1:13" x14ac:dyDescent="0.2">
      <c r="A24" s="208" t="str">
        <f>'Net Gen'!B24</f>
        <v>89040101-Big Sandy 1</v>
      </c>
      <c r="B24" s="269">
        <f>'Net Gen'!C24</f>
        <v>44805.875</v>
      </c>
      <c r="C24" s="270" t="str">
        <f>'Net Gen'!P24</f>
        <v>OFFLINE</v>
      </c>
      <c r="D24" s="270">
        <f>'Net Gen'!E24</f>
        <v>0</v>
      </c>
      <c r="E24" s="270">
        <f>'Net Gen'!I24</f>
        <v>0</v>
      </c>
      <c r="F24" s="270">
        <f>'Net Gen'!K24</f>
        <v>0</v>
      </c>
      <c r="G24" s="270">
        <f>'Net Gen'!N24</f>
        <v>0</v>
      </c>
      <c r="H24" s="270">
        <f>'Net Gen'!O24</f>
        <v>295</v>
      </c>
      <c r="J24" s="120">
        <f t="shared" si="1"/>
        <v>1</v>
      </c>
      <c r="K24" s="108">
        <f t="shared" si="0"/>
        <v>0</v>
      </c>
      <c r="L24" s="102">
        <f t="shared" si="2"/>
        <v>295</v>
      </c>
      <c r="M24" s="123">
        <f t="shared" si="3"/>
        <v>0</v>
      </c>
    </row>
    <row r="25" spans="1:13" x14ac:dyDescent="0.2">
      <c r="A25" s="208" t="str">
        <f>'Net Gen'!B25</f>
        <v>89040101-Big Sandy 1</v>
      </c>
      <c r="B25" s="269">
        <f>'Net Gen'!C25</f>
        <v>44805.916666666664</v>
      </c>
      <c r="C25" s="270" t="str">
        <f>'Net Gen'!P25</f>
        <v>OFFLINE</v>
      </c>
      <c r="D25" s="270">
        <f>'Net Gen'!E25</f>
        <v>0</v>
      </c>
      <c r="E25" s="270">
        <f>'Net Gen'!I25</f>
        <v>0</v>
      </c>
      <c r="F25" s="270">
        <f>'Net Gen'!K25</f>
        <v>0</v>
      </c>
      <c r="G25" s="270">
        <f>'Net Gen'!N25</f>
        <v>0</v>
      </c>
      <c r="H25" s="270">
        <f>'Net Gen'!O25</f>
        <v>295</v>
      </c>
      <c r="J25" s="120">
        <f t="shared" si="1"/>
        <v>1</v>
      </c>
      <c r="K25" s="108">
        <f t="shared" si="0"/>
        <v>0</v>
      </c>
      <c r="L25" s="102">
        <f t="shared" si="2"/>
        <v>295</v>
      </c>
      <c r="M25" s="123">
        <f t="shared" si="3"/>
        <v>0</v>
      </c>
    </row>
    <row r="26" spans="1:13" x14ac:dyDescent="0.2">
      <c r="A26" s="208" t="str">
        <f>'Net Gen'!B26</f>
        <v>89040101-Big Sandy 1</v>
      </c>
      <c r="B26" s="269">
        <f>'Net Gen'!C26</f>
        <v>44805.958333333336</v>
      </c>
      <c r="C26" s="270" t="str">
        <f>'Net Gen'!P26</f>
        <v>OFFLINE</v>
      </c>
      <c r="D26" s="270">
        <f>'Net Gen'!E26</f>
        <v>0</v>
      </c>
      <c r="E26" s="270">
        <f>'Net Gen'!I26</f>
        <v>0</v>
      </c>
      <c r="F26" s="270">
        <f>'Net Gen'!K26</f>
        <v>0</v>
      </c>
      <c r="G26" s="270">
        <f>'Net Gen'!N26</f>
        <v>0</v>
      </c>
      <c r="H26" s="270">
        <f>'Net Gen'!O26</f>
        <v>295</v>
      </c>
      <c r="J26" s="120">
        <f t="shared" si="1"/>
        <v>1</v>
      </c>
      <c r="K26" s="108">
        <f t="shared" si="0"/>
        <v>0</v>
      </c>
      <c r="L26" s="102">
        <f t="shared" si="2"/>
        <v>295</v>
      </c>
      <c r="M26" s="123">
        <f t="shared" si="3"/>
        <v>0</v>
      </c>
    </row>
    <row r="27" spans="1:13" x14ac:dyDescent="0.2">
      <c r="A27" s="208" t="str">
        <f>'Net Gen'!B27</f>
        <v>89040101-Big Sandy 1</v>
      </c>
      <c r="B27" s="269">
        <f>'Net Gen'!C27</f>
        <v>44806</v>
      </c>
      <c r="C27" s="270" t="str">
        <f>'Net Gen'!P27</f>
        <v>OFFLINE</v>
      </c>
      <c r="D27" s="270">
        <f>'Net Gen'!E27</f>
        <v>0</v>
      </c>
      <c r="E27" s="270">
        <f>'Net Gen'!I27</f>
        <v>0</v>
      </c>
      <c r="F27" s="270">
        <f>'Net Gen'!K27</f>
        <v>0</v>
      </c>
      <c r="G27" s="270">
        <f>'Net Gen'!N27</f>
        <v>0</v>
      </c>
      <c r="H27" s="270">
        <f>'Net Gen'!O27</f>
        <v>295</v>
      </c>
      <c r="J27" s="120">
        <f t="shared" si="1"/>
        <v>1</v>
      </c>
      <c r="K27" s="108">
        <f t="shared" si="0"/>
        <v>0</v>
      </c>
      <c r="L27" s="102">
        <f t="shared" si="2"/>
        <v>295</v>
      </c>
      <c r="M27" s="123">
        <f t="shared" si="3"/>
        <v>0</v>
      </c>
    </row>
    <row r="28" spans="1:13" x14ac:dyDescent="0.2">
      <c r="A28" s="208" t="str">
        <f>'Net Gen'!B28</f>
        <v>89040101-Big Sandy 1</v>
      </c>
      <c r="B28" s="269">
        <f>'Net Gen'!C28</f>
        <v>44806.041666666664</v>
      </c>
      <c r="C28" s="270" t="str">
        <f>'Net Gen'!P28</f>
        <v>OFFLINE</v>
      </c>
      <c r="D28" s="270">
        <f>'Net Gen'!E28</f>
        <v>0</v>
      </c>
      <c r="E28" s="270">
        <f>'Net Gen'!I28</f>
        <v>0</v>
      </c>
      <c r="F28" s="270">
        <f>'Net Gen'!K28</f>
        <v>0</v>
      </c>
      <c r="G28" s="270">
        <f>'Net Gen'!N28</f>
        <v>0</v>
      </c>
      <c r="H28" s="270">
        <f>'Net Gen'!O28</f>
        <v>295</v>
      </c>
      <c r="J28" s="120">
        <f t="shared" si="1"/>
        <v>1</v>
      </c>
      <c r="K28" s="108">
        <f t="shared" si="0"/>
        <v>0</v>
      </c>
      <c r="L28" s="102">
        <f t="shared" si="2"/>
        <v>295</v>
      </c>
      <c r="M28" s="123">
        <f t="shared" si="3"/>
        <v>0</v>
      </c>
    </row>
    <row r="29" spans="1:13" x14ac:dyDescent="0.2">
      <c r="A29" s="208" t="str">
        <f>'Net Gen'!B29</f>
        <v>89040101-Big Sandy 1</v>
      </c>
      <c r="B29" s="269">
        <f>'Net Gen'!C29</f>
        <v>44806.083333333336</v>
      </c>
      <c r="C29" s="270" t="str">
        <f>'Net Gen'!P29</f>
        <v>OFFLINE</v>
      </c>
      <c r="D29" s="270">
        <f>'Net Gen'!E29</f>
        <v>0</v>
      </c>
      <c r="E29" s="270">
        <f>'Net Gen'!I29</f>
        <v>0</v>
      </c>
      <c r="F29" s="270">
        <f>'Net Gen'!K29</f>
        <v>0</v>
      </c>
      <c r="G29" s="270">
        <f>'Net Gen'!N29</f>
        <v>0</v>
      </c>
      <c r="H29" s="270">
        <f>'Net Gen'!O29</f>
        <v>295</v>
      </c>
      <c r="J29" s="120">
        <f t="shared" si="1"/>
        <v>1</v>
      </c>
      <c r="K29" s="108">
        <f t="shared" si="0"/>
        <v>0</v>
      </c>
      <c r="L29" s="102">
        <f t="shared" si="2"/>
        <v>295</v>
      </c>
      <c r="M29" s="123">
        <f t="shared" si="3"/>
        <v>0</v>
      </c>
    </row>
    <row r="30" spans="1:13" x14ac:dyDescent="0.2">
      <c r="A30" s="208" t="str">
        <f>'Net Gen'!B30</f>
        <v>89040101-Big Sandy 1</v>
      </c>
      <c r="B30" s="269">
        <f>'Net Gen'!C30</f>
        <v>44806.125</v>
      </c>
      <c r="C30" s="270" t="str">
        <f>'Net Gen'!P30</f>
        <v>OFFLINE</v>
      </c>
      <c r="D30" s="270">
        <f>'Net Gen'!E30</f>
        <v>0</v>
      </c>
      <c r="E30" s="270">
        <f>'Net Gen'!I30</f>
        <v>0</v>
      </c>
      <c r="F30" s="270">
        <f>'Net Gen'!K30</f>
        <v>0</v>
      </c>
      <c r="G30" s="270">
        <f>'Net Gen'!N30</f>
        <v>0</v>
      </c>
      <c r="H30" s="270">
        <f>'Net Gen'!O30</f>
        <v>295</v>
      </c>
      <c r="J30" s="120">
        <f t="shared" si="1"/>
        <v>1</v>
      </c>
      <c r="K30" s="108">
        <f t="shared" si="0"/>
        <v>0</v>
      </c>
      <c r="L30" s="102">
        <f t="shared" si="2"/>
        <v>295</v>
      </c>
      <c r="M30" s="123">
        <f t="shared" si="3"/>
        <v>0</v>
      </c>
    </row>
    <row r="31" spans="1:13" x14ac:dyDescent="0.2">
      <c r="A31" s="208" t="str">
        <f>'Net Gen'!B31</f>
        <v>89040101-Big Sandy 1</v>
      </c>
      <c r="B31" s="269">
        <f>'Net Gen'!C31</f>
        <v>44806.166666666664</v>
      </c>
      <c r="C31" s="270" t="str">
        <f>'Net Gen'!P31</f>
        <v>OFFLINE</v>
      </c>
      <c r="D31" s="270">
        <f>'Net Gen'!E31</f>
        <v>0</v>
      </c>
      <c r="E31" s="270">
        <f>'Net Gen'!I31</f>
        <v>0</v>
      </c>
      <c r="F31" s="270">
        <f>'Net Gen'!K31</f>
        <v>0</v>
      </c>
      <c r="G31" s="270">
        <f>'Net Gen'!N31</f>
        <v>0</v>
      </c>
      <c r="H31" s="270">
        <f>'Net Gen'!O31</f>
        <v>295</v>
      </c>
      <c r="J31" s="120">
        <f t="shared" si="1"/>
        <v>1</v>
      </c>
      <c r="K31" s="108">
        <f t="shared" si="0"/>
        <v>0</v>
      </c>
      <c r="L31" s="102">
        <f t="shared" si="2"/>
        <v>295</v>
      </c>
      <c r="M31" s="123">
        <f t="shared" si="3"/>
        <v>0</v>
      </c>
    </row>
    <row r="32" spans="1:13" x14ac:dyDescent="0.2">
      <c r="A32" s="208" t="str">
        <f>'Net Gen'!B32</f>
        <v>89040101-Big Sandy 1</v>
      </c>
      <c r="B32" s="269">
        <f>'Net Gen'!C32</f>
        <v>44806.208333333336</v>
      </c>
      <c r="C32" s="270" t="str">
        <f>'Net Gen'!P32</f>
        <v>OFFLINE</v>
      </c>
      <c r="D32" s="270">
        <f>'Net Gen'!E32</f>
        <v>0</v>
      </c>
      <c r="E32" s="270">
        <f>'Net Gen'!I32</f>
        <v>0</v>
      </c>
      <c r="F32" s="270">
        <f>'Net Gen'!K32</f>
        <v>0</v>
      </c>
      <c r="G32" s="270">
        <f>'Net Gen'!N32</f>
        <v>0</v>
      </c>
      <c r="H32" s="270">
        <f>'Net Gen'!O32</f>
        <v>295</v>
      </c>
      <c r="J32" s="120">
        <f t="shared" si="1"/>
        <v>1</v>
      </c>
      <c r="K32" s="108">
        <f t="shared" si="0"/>
        <v>0</v>
      </c>
      <c r="L32" s="102">
        <f t="shared" si="2"/>
        <v>295</v>
      </c>
      <c r="M32" s="123">
        <f t="shared" si="3"/>
        <v>0</v>
      </c>
    </row>
    <row r="33" spans="1:13" x14ac:dyDescent="0.2">
      <c r="A33" s="208" t="str">
        <f>'Net Gen'!B33</f>
        <v>89040101-Big Sandy 1</v>
      </c>
      <c r="B33" s="269">
        <f>'Net Gen'!C33</f>
        <v>44806.25</v>
      </c>
      <c r="C33" s="270" t="str">
        <f>'Net Gen'!P33</f>
        <v>OFFLINE</v>
      </c>
      <c r="D33" s="270">
        <f>'Net Gen'!E33</f>
        <v>0</v>
      </c>
      <c r="E33" s="270">
        <f>'Net Gen'!I33</f>
        <v>0</v>
      </c>
      <c r="F33" s="270">
        <f>'Net Gen'!K33</f>
        <v>0</v>
      </c>
      <c r="G33" s="270">
        <f>'Net Gen'!N33</f>
        <v>0</v>
      </c>
      <c r="H33" s="270">
        <f>'Net Gen'!O33</f>
        <v>295</v>
      </c>
      <c r="J33" s="120">
        <f t="shared" si="1"/>
        <v>1</v>
      </c>
      <c r="K33" s="108">
        <f t="shared" si="0"/>
        <v>0</v>
      </c>
      <c r="L33" s="102">
        <f t="shared" si="2"/>
        <v>295</v>
      </c>
      <c r="M33" s="123">
        <f t="shared" si="3"/>
        <v>0</v>
      </c>
    </row>
    <row r="34" spans="1:13" x14ac:dyDescent="0.2">
      <c r="A34" s="208" t="str">
        <f>'Net Gen'!B34</f>
        <v>89040101-Big Sandy 1</v>
      </c>
      <c r="B34" s="269">
        <f>'Net Gen'!C34</f>
        <v>44806.291666666664</v>
      </c>
      <c r="C34" s="270" t="str">
        <f>'Net Gen'!P34</f>
        <v>OFFLINE</v>
      </c>
      <c r="D34" s="270">
        <f>'Net Gen'!E34</f>
        <v>0</v>
      </c>
      <c r="E34" s="270">
        <f>'Net Gen'!I34</f>
        <v>0</v>
      </c>
      <c r="F34" s="270">
        <f>'Net Gen'!K34</f>
        <v>0</v>
      </c>
      <c r="G34" s="270">
        <f>'Net Gen'!N34</f>
        <v>0</v>
      </c>
      <c r="H34" s="270">
        <f>'Net Gen'!O34</f>
        <v>295</v>
      </c>
      <c r="J34" s="120">
        <f t="shared" si="1"/>
        <v>1</v>
      </c>
      <c r="K34" s="108">
        <f t="shared" si="0"/>
        <v>0</v>
      </c>
      <c r="L34" s="102">
        <f t="shared" si="2"/>
        <v>295</v>
      </c>
      <c r="M34" s="123">
        <f t="shared" si="3"/>
        <v>0</v>
      </c>
    </row>
    <row r="35" spans="1:13" x14ac:dyDescent="0.2">
      <c r="A35" s="208" t="str">
        <f>'Net Gen'!B35</f>
        <v>89040101-Big Sandy 1</v>
      </c>
      <c r="B35" s="269">
        <f>'Net Gen'!C35</f>
        <v>44806.333333333336</v>
      </c>
      <c r="C35" s="270" t="str">
        <f>'Net Gen'!P35</f>
        <v>OFFLINE</v>
      </c>
      <c r="D35" s="270">
        <f>'Net Gen'!E35</f>
        <v>0</v>
      </c>
      <c r="E35" s="270">
        <f>'Net Gen'!I35</f>
        <v>0</v>
      </c>
      <c r="F35" s="270">
        <f>'Net Gen'!K35</f>
        <v>0</v>
      </c>
      <c r="G35" s="270">
        <f>'Net Gen'!N35</f>
        <v>0</v>
      </c>
      <c r="H35" s="270">
        <f>'Net Gen'!O35</f>
        <v>295</v>
      </c>
      <c r="J35" s="120">
        <f t="shared" si="1"/>
        <v>1</v>
      </c>
      <c r="K35" s="108">
        <f t="shared" si="0"/>
        <v>0</v>
      </c>
      <c r="L35" s="102">
        <f t="shared" si="2"/>
        <v>295</v>
      </c>
      <c r="M35" s="123">
        <f t="shared" si="3"/>
        <v>0</v>
      </c>
    </row>
    <row r="36" spans="1:13" x14ac:dyDescent="0.2">
      <c r="A36" s="208" t="str">
        <f>'Net Gen'!B36</f>
        <v>89040101-Big Sandy 1</v>
      </c>
      <c r="B36" s="269">
        <f>'Net Gen'!C36</f>
        <v>44806.375</v>
      </c>
      <c r="C36" s="270" t="str">
        <f>'Net Gen'!P36</f>
        <v>OFFLINE</v>
      </c>
      <c r="D36" s="270">
        <f>'Net Gen'!E36</f>
        <v>0</v>
      </c>
      <c r="E36" s="270">
        <f>'Net Gen'!I36</f>
        <v>0</v>
      </c>
      <c r="F36" s="270">
        <f>'Net Gen'!K36</f>
        <v>0</v>
      </c>
      <c r="G36" s="270">
        <f>'Net Gen'!N36</f>
        <v>0</v>
      </c>
      <c r="H36" s="270">
        <f>'Net Gen'!O36</f>
        <v>295</v>
      </c>
      <c r="J36" s="120">
        <f t="shared" si="1"/>
        <v>1</v>
      </c>
      <c r="K36" s="108">
        <f t="shared" si="0"/>
        <v>0</v>
      </c>
      <c r="L36" s="102">
        <f t="shared" si="2"/>
        <v>295</v>
      </c>
      <c r="M36" s="123">
        <f t="shared" si="3"/>
        <v>0</v>
      </c>
    </row>
    <row r="37" spans="1:13" x14ac:dyDescent="0.2">
      <c r="A37" s="208" t="str">
        <f>'Net Gen'!B37</f>
        <v>89040101-Big Sandy 1</v>
      </c>
      <c r="B37" s="269">
        <f>'Net Gen'!C37</f>
        <v>44806.416666666664</v>
      </c>
      <c r="C37" s="270" t="str">
        <f>'Net Gen'!P37</f>
        <v>OFFLINE</v>
      </c>
      <c r="D37" s="270">
        <f>'Net Gen'!E37</f>
        <v>0</v>
      </c>
      <c r="E37" s="270">
        <f>'Net Gen'!I37</f>
        <v>0</v>
      </c>
      <c r="F37" s="270">
        <f>'Net Gen'!K37</f>
        <v>0</v>
      </c>
      <c r="G37" s="270">
        <f>'Net Gen'!N37</f>
        <v>0</v>
      </c>
      <c r="H37" s="270">
        <f>'Net Gen'!O37</f>
        <v>295</v>
      </c>
      <c r="J37" s="120">
        <f t="shared" si="1"/>
        <v>1</v>
      </c>
      <c r="K37" s="108">
        <f t="shared" si="0"/>
        <v>0</v>
      </c>
      <c r="L37" s="102">
        <f t="shared" si="2"/>
        <v>295</v>
      </c>
      <c r="M37" s="123">
        <f t="shared" si="3"/>
        <v>0</v>
      </c>
    </row>
    <row r="38" spans="1:13" x14ac:dyDescent="0.2">
      <c r="A38" s="208" t="str">
        <f>'Net Gen'!B38</f>
        <v>89040101-Big Sandy 1</v>
      </c>
      <c r="B38" s="269">
        <f>'Net Gen'!C38</f>
        <v>44806.458333333336</v>
      </c>
      <c r="C38" s="270" t="str">
        <f>'Net Gen'!P38</f>
        <v>OFFLINE</v>
      </c>
      <c r="D38" s="270">
        <f>'Net Gen'!E38</f>
        <v>0</v>
      </c>
      <c r="E38" s="270">
        <f>'Net Gen'!I38</f>
        <v>0</v>
      </c>
      <c r="F38" s="270">
        <f>'Net Gen'!K38</f>
        <v>0</v>
      </c>
      <c r="G38" s="270">
        <f>'Net Gen'!N38</f>
        <v>0</v>
      </c>
      <c r="H38" s="270">
        <f>'Net Gen'!O38</f>
        <v>295</v>
      </c>
      <c r="J38" s="120">
        <f t="shared" si="1"/>
        <v>1</v>
      </c>
      <c r="K38" s="108">
        <f t="shared" si="0"/>
        <v>0</v>
      </c>
      <c r="L38" s="102">
        <f t="shared" si="2"/>
        <v>295</v>
      </c>
      <c r="M38" s="123">
        <f t="shared" si="3"/>
        <v>0</v>
      </c>
    </row>
    <row r="39" spans="1:13" x14ac:dyDescent="0.2">
      <c r="A39" s="208" t="str">
        <f>'Net Gen'!B39</f>
        <v>89040101-Big Sandy 1</v>
      </c>
      <c r="B39" s="269">
        <f>'Net Gen'!C39</f>
        <v>44806.5</v>
      </c>
      <c r="C39" s="270" t="str">
        <f>'Net Gen'!P39</f>
        <v>OFFLINE</v>
      </c>
      <c r="D39" s="270">
        <f>'Net Gen'!E39</f>
        <v>0</v>
      </c>
      <c r="E39" s="270">
        <f>'Net Gen'!I39</f>
        <v>0</v>
      </c>
      <c r="F39" s="270">
        <f>'Net Gen'!K39</f>
        <v>0</v>
      </c>
      <c r="G39" s="270">
        <f>'Net Gen'!N39</f>
        <v>0</v>
      </c>
      <c r="H39" s="270">
        <f>'Net Gen'!O39</f>
        <v>295</v>
      </c>
      <c r="J39" s="120">
        <f t="shared" si="1"/>
        <v>1</v>
      </c>
      <c r="K39" s="108">
        <f t="shared" si="0"/>
        <v>0</v>
      </c>
      <c r="L39" s="102">
        <f t="shared" si="2"/>
        <v>295</v>
      </c>
      <c r="M39" s="123">
        <f t="shared" si="3"/>
        <v>0</v>
      </c>
    </row>
    <row r="40" spans="1:13" x14ac:dyDescent="0.2">
      <c r="A40" s="208" t="str">
        <f>'Net Gen'!B40</f>
        <v>89040101-Big Sandy 1</v>
      </c>
      <c r="B40" s="269">
        <f>'Net Gen'!C40</f>
        <v>44806.541666666664</v>
      </c>
      <c r="C40" s="270" t="str">
        <f>'Net Gen'!P40</f>
        <v>OFFLINE</v>
      </c>
      <c r="D40" s="270">
        <f>'Net Gen'!E40</f>
        <v>0</v>
      </c>
      <c r="E40" s="270">
        <f>'Net Gen'!I40</f>
        <v>0</v>
      </c>
      <c r="F40" s="270">
        <f>'Net Gen'!K40</f>
        <v>0</v>
      </c>
      <c r="G40" s="270">
        <f>'Net Gen'!N40</f>
        <v>0</v>
      </c>
      <c r="H40" s="270">
        <f>'Net Gen'!O40</f>
        <v>295</v>
      </c>
      <c r="J40" s="120">
        <f t="shared" si="1"/>
        <v>1</v>
      </c>
      <c r="K40" s="108">
        <f t="shared" si="0"/>
        <v>0</v>
      </c>
      <c r="L40" s="102">
        <f t="shared" si="2"/>
        <v>295</v>
      </c>
      <c r="M40" s="123">
        <f t="shared" si="3"/>
        <v>0</v>
      </c>
    </row>
    <row r="41" spans="1:13" x14ac:dyDescent="0.2">
      <c r="A41" s="208" t="str">
        <f>'Net Gen'!B41</f>
        <v>89040101-Big Sandy 1</v>
      </c>
      <c r="B41" s="269">
        <f>'Net Gen'!C41</f>
        <v>44806.583333333336</v>
      </c>
      <c r="C41" s="270" t="str">
        <f>'Net Gen'!P41</f>
        <v>OFFLINE</v>
      </c>
      <c r="D41" s="270">
        <f>'Net Gen'!E41</f>
        <v>0</v>
      </c>
      <c r="E41" s="270">
        <f>'Net Gen'!I41</f>
        <v>0</v>
      </c>
      <c r="F41" s="270">
        <f>'Net Gen'!K41</f>
        <v>0</v>
      </c>
      <c r="G41" s="270">
        <f>'Net Gen'!N41</f>
        <v>0</v>
      </c>
      <c r="H41" s="270">
        <f>'Net Gen'!O41</f>
        <v>295</v>
      </c>
      <c r="J41" s="120">
        <f t="shared" si="1"/>
        <v>1</v>
      </c>
      <c r="K41" s="108">
        <f t="shared" si="0"/>
        <v>0</v>
      </c>
      <c r="L41" s="102">
        <f t="shared" si="2"/>
        <v>295</v>
      </c>
      <c r="M41" s="123">
        <f t="shared" si="3"/>
        <v>0</v>
      </c>
    </row>
    <row r="42" spans="1:13" x14ac:dyDescent="0.2">
      <c r="A42" s="208" t="str">
        <f>'Net Gen'!B42</f>
        <v>89040101-Big Sandy 1</v>
      </c>
      <c r="B42" s="269">
        <f>'Net Gen'!C42</f>
        <v>44806.625</v>
      </c>
      <c r="C42" s="270" t="str">
        <f>'Net Gen'!P42</f>
        <v>OFFLINE</v>
      </c>
      <c r="D42" s="270">
        <f>'Net Gen'!E42</f>
        <v>0</v>
      </c>
      <c r="E42" s="270">
        <f>'Net Gen'!I42</f>
        <v>0</v>
      </c>
      <c r="F42" s="270">
        <f>'Net Gen'!K42</f>
        <v>0</v>
      </c>
      <c r="G42" s="270">
        <f>'Net Gen'!N42</f>
        <v>0</v>
      </c>
      <c r="H42" s="270">
        <f>'Net Gen'!O42</f>
        <v>295</v>
      </c>
      <c r="J42" s="120">
        <f t="shared" si="1"/>
        <v>1</v>
      </c>
      <c r="K42" s="108">
        <f t="shared" si="0"/>
        <v>0</v>
      </c>
      <c r="L42" s="102">
        <f t="shared" si="2"/>
        <v>295</v>
      </c>
      <c r="M42" s="123">
        <f t="shared" si="3"/>
        <v>0</v>
      </c>
    </row>
    <row r="43" spans="1:13" x14ac:dyDescent="0.2">
      <c r="A43" s="208" t="str">
        <f>'Net Gen'!B43</f>
        <v>89040101-Big Sandy 1</v>
      </c>
      <c r="B43" s="269">
        <f>'Net Gen'!C43</f>
        <v>44806.666666666664</v>
      </c>
      <c r="C43" s="270" t="str">
        <f>'Net Gen'!P43</f>
        <v>OFFLINE</v>
      </c>
      <c r="D43" s="270">
        <f>'Net Gen'!E43</f>
        <v>0</v>
      </c>
      <c r="E43" s="270">
        <f>'Net Gen'!I43</f>
        <v>0</v>
      </c>
      <c r="F43" s="270">
        <f>'Net Gen'!K43</f>
        <v>0</v>
      </c>
      <c r="G43" s="270">
        <f>'Net Gen'!N43</f>
        <v>0</v>
      </c>
      <c r="H43" s="270">
        <f>'Net Gen'!O43</f>
        <v>295</v>
      </c>
      <c r="J43" s="120">
        <f t="shared" si="1"/>
        <v>1</v>
      </c>
      <c r="K43" s="108">
        <f t="shared" si="0"/>
        <v>0</v>
      </c>
      <c r="L43" s="102">
        <f t="shared" si="2"/>
        <v>295</v>
      </c>
      <c r="M43" s="123">
        <f t="shared" si="3"/>
        <v>0</v>
      </c>
    </row>
    <row r="44" spans="1:13" x14ac:dyDescent="0.2">
      <c r="A44" s="208" t="str">
        <f>'Net Gen'!B44</f>
        <v>89040101-Big Sandy 1</v>
      </c>
      <c r="B44" s="269">
        <f>'Net Gen'!C44</f>
        <v>44806.708333333336</v>
      </c>
      <c r="C44" s="270" t="str">
        <f>'Net Gen'!P44</f>
        <v>OFFLINE</v>
      </c>
      <c r="D44" s="270">
        <f>'Net Gen'!E44</f>
        <v>0</v>
      </c>
      <c r="E44" s="270">
        <f>'Net Gen'!I44</f>
        <v>0</v>
      </c>
      <c r="F44" s="270">
        <f>'Net Gen'!K44</f>
        <v>0</v>
      </c>
      <c r="G44" s="270">
        <f>'Net Gen'!N44</f>
        <v>0</v>
      </c>
      <c r="H44" s="270">
        <f>'Net Gen'!O44</f>
        <v>295</v>
      </c>
      <c r="J44" s="120">
        <f t="shared" si="1"/>
        <v>1</v>
      </c>
      <c r="K44" s="108">
        <f t="shared" si="0"/>
        <v>0</v>
      </c>
      <c r="L44" s="102">
        <f t="shared" si="2"/>
        <v>295</v>
      </c>
      <c r="M44" s="123">
        <f t="shared" si="3"/>
        <v>0</v>
      </c>
    </row>
    <row r="45" spans="1:13" x14ac:dyDescent="0.2">
      <c r="A45" s="208" t="str">
        <f>'Net Gen'!B45</f>
        <v>89040101-Big Sandy 1</v>
      </c>
      <c r="B45" s="269">
        <f>'Net Gen'!C45</f>
        <v>44806.75</v>
      </c>
      <c r="C45" s="270" t="str">
        <f>'Net Gen'!P45</f>
        <v>OFFLINE</v>
      </c>
      <c r="D45" s="270">
        <f>'Net Gen'!E45</f>
        <v>0</v>
      </c>
      <c r="E45" s="270">
        <f>'Net Gen'!I45</f>
        <v>0</v>
      </c>
      <c r="F45" s="270">
        <f>'Net Gen'!K45</f>
        <v>0</v>
      </c>
      <c r="G45" s="270">
        <f>'Net Gen'!N45</f>
        <v>0</v>
      </c>
      <c r="H45" s="270">
        <f>'Net Gen'!O45</f>
        <v>295</v>
      </c>
      <c r="J45" s="120">
        <f t="shared" si="1"/>
        <v>1</v>
      </c>
      <c r="K45" s="108">
        <f t="shared" si="0"/>
        <v>0</v>
      </c>
      <c r="L45" s="102">
        <f t="shared" si="2"/>
        <v>295</v>
      </c>
      <c r="M45" s="123">
        <f t="shared" si="3"/>
        <v>0</v>
      </c>
    </row>
    <row r="46" spans="1:13" x14ac:dyDescent="0.2">
      <c r="A46" s="208" t="str">
        <f>'Net Gen'!B46</f>
        <v>89040101-Big Sandy 1</v>
      </c>
      <c r="B46" s="269">
        <f>'Net Gen'!C46</f>
        <v>44806.791666666664</v>
      </c>
      <c r="C46" s="270" t="str">
        <f>'Net Gen'!P46</f>
        <v>OFFLINE</v>
      </c>
      <c r="D46" s="270">
        <f>'Net Gen'!E46</f>
        <v>0</v>
      </c>
      <c r="E46" s="270">
        <f>'Net Gen'!I46</f>
        <v>0</v>
      </c>
      <c r="F46" s="270">
        <f>'Net Gen'!K46</f>
        <v>0</v>
      </c>
      <c r="G46" s="270">
        <f>'Net Gen'!N46</f>
        <v>0</v>
      </c>
      <c r="H46" s="270">
        <f>'Net Gen'!O46</f>
        <v>295</v>
      </c>
      <c r="J46" s="120">
        <f t="shared" si="1"/>
        <v>1</v>
      </c>
      <c r="K46" s="108">
        <f t="shared" si="0"/>
        <v>0</v>
      </c>
      <c r="L46" s="102">
        <f t="shared" si="2"/>
        <v>295</v>
      </c>
      <c r="M46" s="123">
        <f t="shared" si="3"/>
        <v>0</v>
      </c>
    </row>
    <row r="47" spans="1:13" x14ac:dyDescent="0.2">
      <c r="A47" s="208" t="str">
        <f>'Net Gen'!B47</f>
        <v>89040101-Big Sandy 1</v>
      </c>
      <c r="B47" s="269">
        <f>'Net Gen'!C47</f>
        <v>44806.833333333336</v>
      </c>
      <c r="C47" s="270" t="str">
        <f>'Net Gen'!P47</f>
        <v>OFFLINE</v>
      </c>
      <c r="D47" s="270">
        <f>'Net Gen'!E47</f>
        <v>0</v>
      </c>
      <c r="E47" s="270">
        <f>'Net Gen'!I47</f>
        <v>0</v>
      </c>
      <c r="F47" s="270">
        <f>'Net Gen'!K47</f>
        <v>0</v>
      </c>
      <c r="G47" s="270">
        <f>'Net Gen'!N47</f>
        <v>0</v>
      </c>
      <c r="H47" s="270">
        <f>'Net Gen'!O47</f>
        <v>295</v>
      </c>
      <c r="J47" s="120">
        <f t="shared" si="1"/>
        <v>1</v>
      </c>
      <c r="K47" s="108">
        <f t="shared" si="0"/>
        <v>0</v>
      </c>
      <c r="L47" s="102">
        <f t="shared" si="2"/>
        <v>295</v>
      </c>
      <c r="M47" s="123">
        <f t="shared" si="3"/>
        <v>0</v>
      </c>
    </row>
    <row r="48" spans="1:13" x14ac:dyDescent="0.2">
      <c r="A48" s="208" t="str">
        <f>'Net Gen'!B48</f>
        <v>89040101-Big Sandy 1</v>
      </c>
      <c r="B48" s="269">
        <f>'Net Gen'!C48</f>
        <v>44806.875</v>
      </c>
      <c r="C48" s="270" t="str">
        <f>'Net Gen'!P48</f>
        <v>OFFLINE</v>
      </c>
      <c r="D48" s="270">
        <f>'Net Gen'!E48</f>
        <v>0</v>
      </c>
      <c r="E48" s="270">
        <f>'Net Gen'!I48</f>
        <v>0</v>
      </c>
      <c r="F48" s="270">
        <f>'Net Gen'!K48</f>
        <v>0</v>
      </c>
      <c r="G48" s="270">
        <f>'Net Gen'!N48</f>
        <v>0</v>
      </c>
      <c r="H48" s="270">
        <f>'Net Gen'!O48</f>
        <v>295</v>
      </c>
      <c r="J48" s="120">
        <f t="shared" si="1"/>
        <v>1</v>
      </c>
      <c r="K48" s="108">
        <f t="shared" si="0"/>
        <v>0</v>
      </c>
      <c r="L48" s="102">
        <f t="shared" si="2"/>
        <v>295</v>
      </c>
      <c r="M48" s="123">
        <f t="shared" si="3"/>
        <v>0</v>
      </c>
    </row>
    <row r="49" spans="1:13" x14ac:dyDescent="0.2">
      <c r="A49" s="208" t="str">
        <f>'Net Gen'!B49</f>
        <v>89040101-Big Sandy 1</v>
      </c>
      <c r="B49" s="269">
        <f>'Net Gen'!C49</f>
        <v>44806.916666666664</v>
      </c>
      <c r="C49" s="270" t="str">
        <f>'Net Gen'!P49</f>
        <v>OFFLINE</v>
      </c>
      <c r="D49" s="270">
        <f>'Net Gen'!E49</f>
        <v>0</v>
      </c>
      <c r="E49" s="270">
        <f>'Net Gen'!I49</f>
        <v>0</v>
      </c>
      <c r="F49" s="270">
        <f>'Net Gen'!K49</f>
        <v>0</v>
      </c>
      <c r="G49" s="270">
        <f>'Net Gen'!N49</f>
        <v>0</v>
      </c>
      <c r="H49" s="270">
        <f>'Net Gen'!O49</f>
        <v>295</v>
      </c>
      <c r="J49" s="120">
        <f t="shared" si="1"/>
        <v>1</v>
      </c>
      <c r="K49" s="108">
        <f t="shared" si="0"/>
        <v>0</v>
      </c>
      <c r="L49" s="102">
        <f t="shared" si="2"/>
        <v>295</v>
      </c>
      <c r="M49" s="123">
        <f t="shared" si="3"/>
        <v>0</v>
      </c>
    </row>
    <row r="50" spans="1:13" x14ac:dyDescent="0.2">
      <c r="A50" s="208" t="str">
        <f>'Net Gen'!B50</f>
        <v>89040101-Big Sandy 1</v>
      </c>
      <c r="B50" s="269">
        <f>'Net Gen'!C50</f>
        <v>44806.958333333336</v>
      </c>
      <c r="C50" s="270" t="str">
        <f>'Net Gen'!P50</f>
        <v>OFFLINE</v>
      </c>
      <c r="D50" s="270">
        <f>'Net Gen'!E50</f>
        <v>0</v>
      </c>
      <c r="E50" s="270">
        <f>'Net Gen'!I50</f>
        <v>0</v>
      </c>
      <c r="F50" s="270">
        <f>'Net Gen'!K50</f>
        <v>0</v>
      </c>
      <c r="G50" s="270">
        <f>'Net Gen'!N50</f>
        <v>0</v>
      </c>
      <c r="H50" s="270">
        <f>'Net Gen'!O50</f>
        <v>295</v>
      </c>
      <c r="J50" s="120">
        <f t="shared" si="1"/>
        <v>1</v>
      </c>
      <c r="K50" s="108">
        <f t="shared" si="0"/>
        <v>0</v>
      </c>
      <c r="L50" s="102">
        <f t="shared" si="2"/>
        <v>295</v>
      </c>
      <c r="M50" s="123">
        <f t="shared" si="3"/>
        <v>0</v>
      </c>
    </row>
    <row r="51" spans="1:13" x14ac:dyDescent="0.2">
      <c r="A51" s="208" t="str">
        <f>'Net Gen'!B51</f>
        <v>89040101-Big Sandy 1</v>
      </c>
      <c r="B51" s="269">
        <f>'Net Gen'!C51</f>
        <v>44807</v>
      </c>
      <c r="C51" s="270" t="str">
        <f>'Net Gen'!P51</f>
        <v>OFFLINE</v>
      </c>
      <c r="D51" s="270">
        <f>'Net Gen'!E51</f>
        <v>0</v>
      </c>
      <c r="E51" s="270">
        <f>'Net Gen'!I51</f>
        <v>0</v>
      </c>
      <c r="F51" s="270">
        <f>'Net Gen'!K51</f>
        <v>0</v>
      </c>
      <c r="G51" s="270">
        <f>'Net Gen'!N51</f>
        <v>0</v>
      </c>
      <c r="H51" s="270">
        <f>'Net Gen'!O51</f>
        <v>295</v>
      </c>
      <c r="J51" s="120">
        <f t="shared" si="1"/>
        <v>1</v>
      </c>
      <c r="K51" s="108">
        <f t="shared" si="0"/>
        <v>0</v>
      </c>
      <c r="L51" s="102">
        <f t="shared" si="2"/>
        <v>295</v>
      </c>
      <c r="M51" s="123">
        <f t="shared" si="3"/>
        <v>0</v>
      </c>
    </row>
    <row r="52" spans="1:13" x14ac:dyDescent="0.2">
      <c r="A52" s="208" t="str">
        <f>'Net Gen'!B52</f>
        <v>89040101-Big Sandy 1</v>
      </c>
      <c r="B52" s="269">
        <f>'Net Gen'!C52</f>
        <v>44807.041666666664</v>
      </c>
      <c r="C52" s="270" t="str">
        <f>'Net Gen'!P52</f>
        <v>OFFLINE</v>
      </c>
      <c r="D52" s="270">
        <f>'Net Gen'!E52</f>
        <v>0</v>
      </c>
      <c r="E52" s="270">
        <f>'Net Gen'!I52</f>
        <v>0</v>
      </c>
      <c r="F52" s="270">
        <f>'Net Gen'!K52</f>
        <v>0</v>
      </c>
      <c r="G52" s="270">
        <f>'Net Gen'!N52</f>
        <v>0</v>
      </c>
      <c r="H52" s="270">
        <f>'Net Gen'!O52</f>
        <v>295</v>
      </c>
      <c r="J52" s="120">
        <f t="shared" si="1"/>
        <v>1</v>
      </c>
      <c r="K52" s="108">
        <f t="shared" si="0"/>
        <v>0</v>
      </c>
      <c r="L52" s="102">
        <f t="shared" si="2"/>
        <v>295</v>
      </c>
      <c r="M52" s="123">
        <f t="shared" si="3"/>
        <v>0</v>
      </c>
    </row>
    <row r="53" spans="1:13" x14ac:dyDescent="0.2">
      <c r="A53" s="208" t="str">
        <f>'Net Gen'!B53</f>
        <v>89040101-Big Sandy 1</v>
      </c>
      <c r="B53" s="269">
        <f>'Net Gen'!C53</f>
        <v>44807.083333333336</v>
      </c>
      <c r="C53" s="270" t="str">
        <f>'Net Gen'!P53</f>
        <v>OFFLINE</v>
      </c>
      <c r="D53" s="270">
        <f>'Net Gen'!E53</f>
        <v>0</v>
      </c>
      <c r="E53" s="270">
        <f>'Net Gen'!I53</f>
        <v>0</v>
      </c>
      <c r="F53" s="270">
        <f>'Net Gen'!K53</f>
        <v>0</v>
      </c>
      <c r="G53" s="270">
        <f>'Net Gen'!N53</f>
        <v>0</v>
      </c>
      <c r="H53" s="270">
        <f>'Net Gen'!O53</f>
        <v>295</v>
      </c>
      <c r="J53" s="120">
        <f t="shared" si="1"/>
        <v>1</v>
      </c>
      <c r="K53" s="108">
        <f t="shared" si="0"/>
        <v>0</v>
      </c>
      <c r="L53" s="102">
        <f t="shared" si="2"/>
        <v>295</v>
      </c>
      <c r="M53" s="123">
        <f t="shared" si="3"/>
        <v>0</v>
      </c>
    </row>
    <row r="54" spans="1:13" x14ac:dyDescent="0.2">
      <c r="A54" s="208" t="str">
        <f>'Net Gen'!B54</f>
        <v>89040101-Big Sandy 1</v>
      </c>
      <c r="B54" s="269">
        <f>'Net Gen'!C54</f>
        <v>44807.125</v>
      </c>
      <c r="C54" s="270" t="str">
        <f>'Net Gen'!P54</f>
        <v>OFFLINE</v>
      </c>
      <c r="D54" s="270">
        <f>'Net Gen'!E54</f>
        <v>0</v>
      </c>
      <c r="E54" s="270">
        <f>'Net Gen'!I54</f>
        <v>0</v>
      </c>
      <c r="F54" s="270">
        <f>'Net Gen'!K54</f>
        <v>0</v>
      </c>
      <c r="G54" s="270">
        <f>'Net Gen'!N54</f>
        <v>0</v>
      </c>
      <c r="H54" s="270">
        <f>'Net Gen'!O54</f>
        <v>295</v>
      </c>
      <c r="J54" s="120">
        <f t="shared" si="1"/>
        <v>1</v>
      </c>
      <c r="K54" s="108">
        <f t="shared" si="0"/>
        <v>0</v>
      </c>
      <c r="L54" s="102">
        <f t="shared" si="2"/>
        <v>295</v>
      </c>
      <c r="M54" s="123">
        <f t="shared" si="3"/>
        <v>0</v>
      </c>
    </row>
    <row r="55" spans="1:13" x14ac:dyDescent="0.2">
      <c r="A55" s="208" t="str">
        <f>'Net Gen'!B55</f>
        <v>89040101-Big Sandy 1</v>
      </c>
      <c r="B55" s="269">
        <f>'Net Gen'!C55</f>
        <v>44807.166666666664</v>
      </c>
      <c r="C55" s="270" t="str">
        <f>'Net Gen'!P55</f>
        <v>OFFLINE</v>
      </c>
      <c r="D55" s="270">
        <f>'Net Gen'!E55</f>
        <v>0</v>
      </c>
      <c r="E55" s="270">
        <f>'Net Gen'!I55</f>
        <v>0</v>
      </c>
      <c r="F55" s="270">
        <f>'Net Gen'!K55</f>
        <v>0</v>
      </c>
      <c r="G55" s="270">
        <f>'Net Gen'!N55</f>
        <v>0</v>
      </c>
      <c r="H55" s="270">
        <f>'Net Gen'!O55</f>
        <v>295</v>
      </c>
      <c r="J55" s="120">
        <f t="shared" si="1"/>
        <v>1</v>
      </c>
      <c r="K55" s="108">
        <f t="shared" si="0"/>
        <v>0</v>
      </c>
      <c r="L55" s="102">
        <f t="shared" si="2"/>
        <v>295</v>
      </c>
      <c r="M55" s="123">
        <f t="shared" si="3"/>
        <v>0</v>
      </c>
    </row>
    <row r="56" spans="1:13" x14ac:dyDescent="0.2">
      <c r="A56" s="208" t="str">
        <f>'Net Gen'!B56</f>
        <v>89040101-Big Sandy 1</v>
      </c>
      <c r="B56" s="269">
        <f>'Net Gen'!C56</f>
        <v>44807.208333333336</v>
      </c>
      <c r="C56" s="270" t="str">
        <f>'Net Gen'!P56</f>
        <v>OFFLINE</v>
      </c>
      <c r="D56" s="270">
        <f>'Net Gen'!E56</f>
        <v>0</v>
      </c>
      <c r="E56" s="270">
        <f>'Net Gen'!I56</f>
        <v>0</v>
      </c>
      <c r="F56" s="270">
        <f>'Net Gen'!K56</f>
        <v>0</v>
      </c>
      <c r="G56" s="270">
        <f>'Net Gen'!N56</f>
        <v>0</v>
      </c>
      <c r="H56" s="270">
        <f>'Net Gen'!O56</f>
        <v>295</v>
      </c>
      <c r="J56" s="120">
        <f t="shared" si="1"/>
        <v>1</v>
      </c>
      <c r="K56" s="108">
        <f t="shared" si="0"/>
        <v>0</v>
      </c>
      <c r="L56" s="102">
        <f t="shared" si="2"/>
        <v>295</v>
      </c>
      <c r="M56" s="123">
        <f t="shared" si="3"/>
        <v>0</v>
      </c>
    </row>
    <row r="57" spans="1:13" x14ac:dyDescent="0.2">
      <c r="A57" s="208" t="str">
        <f>'Net Gen'!B57</f>
        <v>89040101-Big Sandy 1</v>
      </c>
      <c r="B57" s="269">
        <f>'Net Gen'!C57</f>
        <v>44807.25</v>
      </c>
      <c r="C57" s="270" t="str">
        <f>'Net Gen'!P57</f>
        <v>OFFLINE</v>
      </c>
      <c r="D57" s="270">
        <f>'Net Gen'!E57</f>
        <v>0</v>
      </c>
      <c r="E57" s="270">
        <f>'Net Gen'!I57</f>
        <v>0</v>
      </c>
      <c r="F57" s="270">
        <f>'Net Gen'!K57</f>
        <v>0</v>
      </c>
      <c r="G57" s="270">
        <f>'Net Gen'!N57</f>
        <v>0</v>
      </c>
      <c r="H57" s="270">
        <f>'Net Gen'!O57</f>
        <v>295</v>
      </c>
      <c r="J57" s="120">
        <f t="shared" si="1"/>
        <v>1</v>
      </c>
      <c r="K57" s="108">
        <f t="shared" si="0"/>
        <v>0</v>
      </c>
      <c r="L57" s="102">
        <f t="shared" si="2"/>
        <v>295</v>
      </c>
      <c r="M57" s="123">
        <f t="shared" si="3"/>
        <v>0</v>
      </c>
    </row>
    <row r="58" spans="1:13" x14ac:dyDescent="0.2">
      <c r="A58" s="208" t="str">
        <f>'Net Gen'!B58</f>
        <v>89040101-Big Sandy 1</v>
      </c>
      <c r="B58" s="269">
        <f>'Net Gen'!C58</f>
        <v>44807.291666666664</v>
      </c>
      <c r="C58" s="270" t="str">
        <f>'Net Gen'!P58</f>
        <v>OFFLINE</v>
      </c>
      <c r="D58" s="270">
        <f>'Net Gen'!E58</f>
        <v>0</v>
      </c>
      <c r="E58" s="270">
        <f>'Net Gen'!I58</f>
        <v>0</v>
      </c>
      <c r="F58" s="270">
        <f>'Net Gen'!K58</f>
        <v>0</v>
      </c>
      <c r="G58" s="270">
        <f>'Net Gen'!N58</f>
        <v>0</v>
      </c>
      <c r="H58" s="270">
        <f>'Net Gen'!O58</f>
        <v>295</v>
      </c>
      <c r="J58" s="120">
        <f t="shared" si="1"/>
        <v>1</v>
      </c>
      <c r="K58" s="108">
        <f t="shared" si="0"/>
        <v>0</v>
      </c>
      <c r="L58" s="102">
        <f t="shared" si="2"/>
        <v>295</v>
      </c>
      <c r="M58" s="123">
        <f t="shared" si="3"/>
        <v>0</v>
      </c>
    </row>
    <row r="59" spans="1:13" x14ac:dyDescent="0.2">
      <c r="A59" s="208" t="str">
        <f>'Net Gen'!B59</f>
        <v>89040101-Big Sandy 1</v>
      </c>
      <c r="B59" s="269">
        <f>'Net Gen'!C59</f>
        <v>44807.333333333336</v>
      </c>
      <c r="C59" s="270" t="str">
        <f>'Net Gen'!P59</f>
        <v>OFFLINE</v>
      </c>
      <c r="D59" s="270">
        <f>'Net Gen'!E59</f>
        <v>0</v>
      </c>
      <c r="E59" s="270">
        <f>'Net Gen'!I59</f>
        <v>0</v>
      </c>
      <c r="F59" s="270">
        <f>'Net Gen'!K59</f>
        <v>0</v>
      </c>
      <c r="G59" s="270">
        <f>'Net Gen'!N59</f>
        <v>0</v>
      </c>
      <c r="H59" s="270">
        <f>'Net Gen'!O59</f>
        <v>295</v>
      </c>
      <c r="J59" s="120">
        <f t="shared" si="1"/>
        <v>1</v>
      </c>
      <c r="K59" s="108">
        <f t="shared" si="0"/>
        <v>0</v>
      </c>
      <c r="L59" s="102">
        <f t="shared" si="2"/>
        <v>295</v>
      </c>
      <c r="M59" s="123">
        <f t="shared" si="3"/>
        <v>0</v>
      </c>
    </row>
    <row r="60" spans="1:13" x14ac:dyDescent="0.2">
      <c r="A60" s="208" t="str">
        <f>'Net Gen'!B60</f>
        <v>89040101-Big Sandy 1</v>
      </c>
      <c r="B60" s="269">
        <f>'Net Gen'!C60</f>
        <v>44807.375</v>
      </c>
      <c r="C60" s="270" t="str">
        <f>'Net Gen'!P60</f>
        <v>OFFLINE</v>
      </c>
      <c r="D60" s="270">
        <f>'Net Gen'!E60</f>
        <v>0</v>
      </c>
      <c r="E60" s="270">
        <f>'Net Gen'!I60</f>
        <v>0</v>
      </c>
      <c r="F60" s="270">
        <f>'Net Gen'!K60</f>
        <v>0</v>
      </c>
      <c r="G60" s="270">
        <f>'Net Gen'!N60</f>
        <v>0</v>
      </c>
      <c r="H60" s="270">
        <f>'Net Gen'!O60</f>
        <v>295</v>
      </c>
      <c r="J60" s="120">
        <f t="shared" si="1"/>
        <v>1</v>
      </c>
      <c r="K60" s="108">
        <f t="shared" si="0"/>
        <v>0</v>
      </c>
      <c r="L60" s="102">
        <f t="shared" si="2"/>
        <v>295</v>
      </c>
      <c r="M60" s="123">
        <f t="shared" si="3"/>
        <v>0</v>
      </c>
    </row>
    <row r="61" spans="1:13" x14ac:dyDescent="0.2">
      <c r="A61" s="208" t="str">
        <f>'Net Gen'!B61</f>
        <v>89040101-Big Sandy 1</v>
      </c>
      <c r="B61" s="269">
        <f>'Net Gen'!C61</f>
        <v>44807.416666666664</v>
      </c>
      <c r="C61" s="270" t="str">
        <f>'Net Gen'!P61</f>
        <v>OFFLINE</v>
      </c>
      <c r="D61" s="270">
        <f>'Net Gen'!E61</f>
        <v>0</v>
      </c>
      <c r="E61" s="270">
        <f>'Net Gen'!I61</f>
        <v>0</v>
      </c>
      <c r="F61" s="270">
        <f>'Net Gen'!K61</f>
        <v>0</v>
      </c>
      <c r="G61" s="270">
        <f>'Net Gen'!N61</f>
        <v>0</v>
      </c>
      <c r="H61" s="270">
        <f>'Net Gen'!O61</f>
        <v>295</v>
      </c>
      <c r="J61" s="120">
        <f t="shared" si="1"/>
        <v>1</v>
      </c>
      <c r="K61" s="108">
        <f t="shared" si="0"/>
        <v>0</v>
      </c>
      <c r="L61" s="102">
        <f t="shared" si="2"/>
        <v>295</v>
      </c>
      <c r="M61" s="123">
        <f t="shared" si="3"/>
        <v>0</v>
      </c>
    </row>
    <row r="62" spans="1:13" x14ac:dyDescent="0.2">
      <c r="A62" s="208" t="str">
        <f>'Net Gen'!B62</f>
        <v>89040101-Big Sandy 1</v>
      </c>
      <c r="B62" s="269">
        <f>'Net Gen'!C62</f>
        <v>44807.458333333336</v>
      </c>
      <c r="C62" s="270" t="str">
        <f>'Net Gen'!P62</f>
        <v>OFFLINE</v>
      </c>
      <c r="D62" s="270">
        <f>'Net Gen'!E62</f>
        <v>0</v>
      </c>
      <c r="E62" s="270">
        <f>'Net Gen'!I62</f>
        <v>0</v>
      </c>
      <c r="F62" s="270">
        <f>'Net Gen'!K62</f>
        <v>0</v>
      </c>
      <c r="G62" s="270">
        <f>'Net Gen'!N62</f>
        <v>0</v>
      </c>
      <c r="H62" s="270">
        <f>'Net Gen'!O62</f>
        <v>295</v>
      </c>
      <c r="J62" s="120">
        <f t="shared" si="1"/>
        <v>1</v>
      </c>
      <c r="K62" s="108">
        <f t="shared" si="0"/>
        <v>0</v>
      </c>
      <c r="L62" s="102">
        <f t="shared" si="2"/>
        <v>295</v>
      </c>
      <c r="M62" s="123">
        <f t="shared" si="3"/>
        <v>0</v>
      </c>
    </row>
    <row r="63" spans="1:13" x14ac:dyDescent="0.2">
      <c r="A63" s="208" t="str">
        <f>'Net Gen'!B63</f>
        <v>89040101-Big Sandy 1</v>
      </c>
      <c r="B63" s="269">
        <f>'Net Gen'!C63</f>
        <v>44807.5</v>
      </c>
      <c r="C63" s="270" t="str">
        <f>'Net Gen'!P63</f>
        <v>OFFLINE</v>
      </c>
      <c r="D63" s="270">
        <f>'Net Gen'!E63</f>
        <v>0</v>
      </c>
      <c r="E63" s="270">
        <f>'Net Gen'!I63</f>
        <v>0</v>
      </c>
      <c r="F63" s="270">
        <f>'Net Gen'!K63</f>
        <v>0</v>
      </c>
      <c r="G63" s="270">
        <f>'Net Gen'!N63</f>
        <v>0</v>
      </c>
      <c r="H63" s="270">
        <f>'Net Gen'!O63</f>
        <v>295</v>
      </c>
      <c r="J63" s="120">
        <f t="shared" si="1"/>
        <v>1</v>
      </c>
      <c r="K63" s="108">
        <f t="shared" si="0"/>
        <v>0</v>
      </c>
      <c r="L63" s="102">
        <f t="shared" si="2"/>
        <v>295</v>
      </c>
      <c r="M63" s="123">
        <f t="shared" si="3"/>
        <v>0</v>
      </c>
    </row>
    <row r="64" spans="1:13" x14ac:dyDescent="0.2">
      <c r="A64" s="208" t="str">
        <f>'Net Gen'!B64</f>
        <v>89040101-Big Sandy 1</v>
      </c>
      <c r="B64" s="269">
        <f>'Net Gen'!C64</f>
        <v>44807.541666666664</v>
      </c>
      <c r="C64" s="270" t="str">
        <f>'Net Gen'!P64</f>
        <v>OFFLINE</v>
      </c>
      <c r="D64" s="270">
        <f>'Net Gen'!E64</f>
        <v>0</v>
      </c>
      <c r="E64" s="270">
        <f>'Net Gen'!I64</f>
        <v>0</v>
      </c>
      <c r="F64" s="270">
        <f>'Net Gen'!K64</f>
        <v>0</v>
      </c>
      <c r="G64" s="270">
        <f>'Net Gen'!N64</f>
        <v>0</v>
      </c>
      <c r="H64" s="270">
        <f>'Net Gen'!O64</f>
        <v>295</v>
      </c>
      <c r="J64" s="120">
        <f t="shared" si="1"/>
        <v>1</v>
      </c>
      <c r="K64" s="108">
        <f t="shared" si="0"/>
        <v>0</v>
      </c>
      <c r="L64" s="102">
        <f t="shared" si="2"/>
        <v>295</v>
      </c>
      <c r="M64" s="123">
        <f t="shared" si="3"/>
        <v>0</v>
      </c>
    </row>
    <row r="65" spans="1:13" x14ac:dyDescent="0.2">
      <c r="A65" s="208" t="str">
        <f>'Net Gen'!B65</f>
        <v>89040101-Big Sandy 1</v>
      </c>
      <c r="B65" s="269">
        <f>'Net Gen'!C65</f>
        <v>44807.583333333336</v>
      </c>
      <c r="C65" s="270" t="str">
        <f>'Net Gen'!P65</f>
        <v>OFFLINE</v>
      </c>
      <c r="D65" s="270">
        <f>'Net Gen'!E65</f>
        <v>0</v>
      </c>
      <c r="E65" s="270">
        <f>'Net Gen'!I65</f>
        <v>0</v>
      </c>
      <c r="F65" s="270">
        <f>'Net Gen'!K65</f>
        <v>0</v>
      </c>
      <c r="G65" s="270">
        <f>'Net Gen'!N65</f>
        <v>0</v>
      </c>
      <c r="H65" s="270">
        <f>'Net Gen'!O65</f>
        <v>295</v>
      </c>
      <c r="J65" s="120">
        <f t="shared" si="1"/>
        <v>1</v>
      </c>
      <c r="K65" s="108">
        <f t="shared" si="0"/>
        <v>0</v>
      </c>
      <c r="L65" s="102">
        <f t="shared" si="2"/>
        <v>295</v>
      </c>
      <c r="M65" s="123">
        <f t="shared" si="3"/>
        <v>0</v>
      </c>
    </row>
    <row r="66" spans="1:13" x14ac:dyDescent="0.2">
      <c r="A66" s="208" t="str">
        <f>'Net Gen'!B66</f>
        <v>89040101-Big Sandy 1</v>
      </c>
      <c r="B66" s="269">
        <f>'Net Gen'!C66</f>
        <v>44807.625</v>
      </c>
      <c r="C66" s="270" t="str">
        <f>'Net Gen'!P66</f>
        <v>OFFLINE</v>
      </c>
      <c r="D66" s="270">
        <f>'Net Gen'!E66</f>
        <v>0</v>
      </c>
      <c r="E66" s="270">
        <f>'Net Gen'!I66</f>
        <v>0</v>
      </c>
      <c r="F66" s="270">
        <f>'Net Gen'!K66</f>
        <v>0</v>
      </c>
      <c r="G66" s="270">
        <f>'Net Gen'!N66</f>
        <v>0</v>
      </c>
      <c r="H66" s="270">
        <f>'Net Gen'!O66</f>
        <v>295</v>
      </c>
      <c r="J66" s="120">
        <f t="shared" si="1"/>
        <v>1</v>
      </c>
      <c r="K66" s="108">
        <f t="shared" si="0"/>
        <v>0</v>
      </c>
      <c r="L66" s="102">
        <f t="shared" si="2"/>
        <v>295</v>
      </c>
      <c r="M66" s="123">
        <f t="shared" si="3"/>
        <v>0</v>
      </c>
    </row>
    <row r="67" spans="1:13" x14ac:dyDescent="0.2">
      <c r="A67" s="208" t="str">
        <f>'Net Gen'!B67</f>
        <v>89040101-Big Sandy 1</v>
      </c>
      <c r="B67" s="269">
        <f>'Net Gen'!C67</f>
        <v>44807.666666666664</v>
      </c>
      <c r="C67" s="270" t="str">
        <f>'Net Gen'!P67</f>
        <v>OFFLINE</v>
      </c>
      <c r="D67" s="270">
        <f>'Net Gen'!E67</f>
        <v>0</v>
      </c>
      <c r="E67" s="270">
        <f>'Net Gen'!I67</f>
        <v>0</v>
      </c>
      <c r="F67" s="270">
        <f>'Net Gen'!K67</f>
        <v>0</v>
      </c>
      <c r="G67" s="270">
        <f>'Net Gen'!N67</f>
        <v>0</v>
      </c>
      <c r="H67" s="270">
        <f>'Net Gen'!O67</f>
        <v>295</v>
      </c>
      <c r="J67" s="120">
        <f t="shared" si="1"/>
        <v>1</v>
      </c>
      <c r="K67" s="108">
        <f t="shared" si="0"/>
        <v>0</v>
      </c>
      <c r="L67" s="102">
        <f t="shared" si="2"/>
        <v>295</v>
      </c>
      <c r="M67" s="123">
        <f t="shared" si="3"/>
        <v>0</v>
      </c>
    </row>
    <row r="68" spans="1:13" x14ac:dyDescent="0.2">
      <c r="A68" s="208" t="str">
        <f>'Net Gen'!B68</f>
        <v>89040101-Big Sandy 1</v>
      </c>
      <c r="B68" s="269">
        <f>'Net Gen'!C68</f>
        <v>44807.708333333336</v>
      </c>
      <c r="C68" s="270" t="str">
        <f>'Net Gen'!P68</f>
        <v>OFFLINE</v>
      </c>
      <c r="D68" s="270">
        <f>'Net Gen'!E68</f>
        <v>0</v>
      </c>
      <c r="E68" s="270">
        <f>'Net Gen'!I68</f>
        <v>0</v>
      </c>
      <c r="F68" s="270">
        <f>'Net Gen'!K68</f>
        <v>0</v>
      </c>
      <c r="G68" s="270">
        <f>'Net Gen'!N68</f>
        <v>0</v>
      </c>
      <c r="H68" s="270">
        <f>'Net Gen'!O68</f>
        <v>295</v>
      </c>
      <c r="J68" s="120">
        <f t="shared" si="1"/>
        <v>1</v>
      </c>
      <c r="K68" s="108">
        <f t="shared" ref="K68:K131" si="4">F68*J68</f>
        <v>0</v>
      </c>
      <c r="L68" s="102">
        <f t="shared" ref="L68:L131" si="5">H68*J68</f>
        <v>295</v>
      </c>
      <c r="M68" s="123">
        <f t="shared" si="3"/>
        <v>0</v>
      </c>
    </row>
    <row r="69" spans="1:13" x14ac:dyDescent="0.2">
      <c r="A69" s="208" t="str">
        <f>'Net Gen'!B69</f>
        <v>89040101-Big Sandy 1</v>
      </c>
      <c r="B69" s="269">
        <f>'Net Gen'!C69</f>
        <v>44807.75</v>
      </c>
      <c r="C69" s="270" t="str">
        <f>'Net Gen'!P69</f>
        <v>OFFLINE</v>
      </c>
      <c r="D69" s="270">
        <f>'Net Gen'!E69</f>
        <v>0</v>
      </c>
      <c r="E69" s="270">
        <f>'Net Gen'!I69</f>
        <v>0</v>
      </c>
      <c r="F69" s="270">
        <f>'Net Gen'!K69</f>
        <v>0</v>
      </c>
      <c r="G69" s="270">
        <f>'Net Gen'!N69</f>
        <v>0</v>
      </c>
      <c r="H69" s="270">
        <f>'Net Gen'!O69</f>
        <v>295</v>
      </c>
      <c r="J69" s="120">
        <f t="shared" ref="J69:J132" si="6">VLOOKUP(A69,$P$4:$Q$8,2,FALSE)</f>
        <v>1</v>
      </c>
      <c r="K69" s="108">
        <f t="shared" si="4"/>
        <v>0</v>
      </c>
      <c r="L69" s="102">
        <f t="shared" si="5"/>
        <v>295</v>
      </c>
      <c r="M69" s="123">
        <f t="shared" ref="M69:M132" si="7">E69*J69</f>
        <v>0</v>
      </c>
    </row>
    <row r="70" spans="1:13" x14ac:dyDescent="0.2">
      <c r="A70" s="208" t="str">
        <f>'Net Gen'!B70</f>
        <v>89040101-Big Sandy 1</v>
      </c>
      <c r="B70" s="269">
        <f>'Net Gen'!C70</f>
        <v>44807.791666666664</v>
      </c>
      <c r="C70" s="270" t="str">
        <f>'Net Gen'!P70</f>
        <v>OFFLINE</v>
      </c>
      <c r="D70" s="270">
        <f>'Net Gen'!E70</f>
        <v>0</v>
      </c>
      <c r="E70" s="270">
        <f>'Net Gen'!I70</f>
        <v>0</v>
      </c>
      <c r="F70" s="270">
        <f>'Net Gen'!K70</f>
        <v>0</v>
      </c>
      <c r="G70" s="270">
        <f>'Net Gen'!N70</f>
        <v>0</v>
      </c>
      <c r="H70" s="270">
        <f>'Net Gen'!O70</f>
        <v>295</v>
      </c>
      <c r="J70" s="120">
        <f t="shared" si="6"/>
        <v>1</v>
      </c>
      <c r="K70" s="108">
        <f t="shared" si="4"/>
        <v>0</v>
      </c>
      <c r="L70" s="102">
        <f t="shared" si="5"/>
        <v>295</v>
      </c>
      <c r="M70" s="123">
        <f t="shared" si="7"/>
        <v>0</v>
      </c>
    </row>
    <row r="71" spans="1:13" x14ac:dyDescent="0.2">
      <c r="A71" s="208" t="str">
        <f>'Net Gen'!B71</f>
        <v>89040101-Big Sandy 1</v>
      </c>
      <c r="B71" s="269">
        <f>'Net Gen'!C71</f>
        <v>44807.833333333336</v>
      </c>
      <c r="C71" s="270" t="str">
        <f>'Net Gen'!P71</f>
        <v>OFFLINE</v>
      </c>
      <c r="D71" s="270">
        <f>'Net Gen'!E71</f>
        <v>0</v>
      </c>
      <c r="E71" s="270">
        <f>'Net Gen'!I71</f>
        <v>0</v>
      </c>
      <c r="F71" s="270">
        <f>'Net Gen'!K71</f>
        <v>0</v>
      </c>
      <c r="G71" s="270">
        <f>'Net Gen'!N71</f>
        <v>0</v>
      </c>
      <c r="H71" s="270">
        <f>'Net Gen'!O71</f>
        <v>295</v>
      </c>
      <c r="J71" s="120">
        <f t="shared" si="6"/>
        <v>1</v>
      </c>
      <c r="K71" s="108">
        <f t="shared" si="4"/>
        <v>0</v>
      </c>
      <c r="L71" s="102">
        <f t="shared" si="5"/>
        <v>295</v>
      </c>
      <c r="M71" s="123">
        <f t="shared" si="7"/>
        <v>0</v>
      </c>
    </row>
    <row r="72" spans="1:13" x14ac:dyDescent="0.2">
      <c r="A72" s="208" t="str">
        <f>'Net Gen'!B72</f>
        <v>89040101-Big Sandy 1</v>
      </c>
      <c r="B72" s="269">
        <f>'Net Gen'!C72</f>
        <v>44807.875</v>
      </c>
      <c r="C72" s="270" t="str">
        <f>'Net Gen'!P72</f>
        <v>OFFLINE</v>
      </c>
      <c r="D72" s="270">
        <f>'Net Gen'!E72</f>
        <v>0</v>
      </c>
      <c r="E72" s="270">
        <f>'Net Gen'!I72</f>
        <v>0</v>
      </c>
      <c r="F72" s="270">
        <f>'Net Gen'!K72</f>
        <v>0</v>
      </c>
      <c r="G72" s="270">
        <f>'Net Gen'!N72</f>
        <v>0</v>
      </c>
      <c r="H72" s="270">
        <f>'Net Gen'!O72</f>
        <v>295</v>
      </c>
      <c r="J72" s="120">
        <f t="shared" si="6"/>
        <v>1</v>
      </c>
      <c r="K72" s="108">
        <f t="shared" si="4"/>
        <v>0</v>
      </c>
      <c r="L72" s="102">
        <f t="shared" si="5"/>
        <v>295</v>
      </c>
      <c r="M72" s="123">
        <f t="shared" si="7"/>
        <v>0</v>
      </c>
    </row>
    <row r="73" spans="1:13" x14ac:dyDescent="0.2">
      <c r="A73" s="208" t="str">
        <f>'Net Gen'!B73</f>
        <v>89040101-Big Sandy 1</v>
      </c>
      <c r="B73" s="269">
        <f>'Net Gen'!C73</f>
        <v>44807.916666666664</v>
      </c>
      <c r="C73" s="270" t="str">
        <f>'Net Gen'!P73</f>
        <v>OFFLINE</v>
      </c>
      <c r="D73" s="270">
        <f>'Net Gen'!E73</f>
        <v>0</v>
      </c>
      <c r="E73" s="270">
        <f>'Net Gen'!I73</f>
        <v>0</v>
      </c>
      <c r="F73" s="270">
        <f>'Net Gen'!K73</f>
        <v>0</v>
      </c>
      <c r="G73" s="270">
        <f>'Net Gen'!N73</f>
        <v>0</v>
      </c>
      <c r="H73" s="270">
        <f>'Net Gen'!O73</f>
        <v>295</v>
      </c>
      <c r="J73" s="120">
        <f t="shared" si="6"/>
        <v>1</v>
      </c>
      <c r="K73" s="108">
        <f t="shared" si="4"/>
        <v>0</v>
      </c>
      <c r="L73" s="102">
        <f t="shared" si="5"/>
        <v>295</v>
      </c>
      <c r="M73" s="123">
        <f t="shared" si="7"/>
        <v>0</v>
      </c>
    </row>
    <row r="74" spans="1:13" x14ac:dyDescent="0.2">
      <c r="A74" s="208" t="str">
        <f>'Net Gen'!B74</f>
        <v>89040101-Big Sandy 1</v>
      </c>
      <c r="B74" s="269">
        <f>'Net Gen'!C74</f>
        <v>44807.958333333336</v>
      </c>
      <c r="C74" s="270" t="str">
        <f>'Net Gen'!P74</f>
        <v>OFFLINE</v>
      </c>
      <c r="D74" s="270">
        <f>'Net Gen'!E74</f>
        <v>0</v>
      </c>
      <c r="E74" s="270">
        <f>'Net Gen'!I74</f>
        <v>0</v>
      </c>
      <c r="F74" s="270">
        <f>'Net Gen'!K74</f>
        <v>0</v>
      </c>
      <c r="G74" s="270">
        <f>'Net Gen'!N74</f>
        <v>0</v>
      </c>
      <c r="H74" s="270">
        <f>'Net Gen'!O74</f>
        <v>295</v>
      </c>
      <c r="J74" s="120">
        <f t="shared" si="6"/>
        <v>1</v>
      </c>
      <c r="K74" s="108">
        <f t="shared" si="4"/>
        <v>0</v>
      </c>
      <c r="L74" s="102">
        <f t="shared" si="5"/>
        <v>295</v>
      </c>
      <c r="M74" s="123">
        <f t="shared" si="7"/>
        <v>0</v>
      </c>
    </row>
    <row r="75" spans="1:13" x14ac:dyDescent="0.2">
      <c r="A75" s="208" t="str">
        <f>'Net Gen'!B75</f>
        <v>89040101-Big Sandy 1</v>
      </c>
      <c r="B75" s="269">
        <f>'Net Gen'!C75</f>
        <v>44808</v>
      </c>
      <c r="C75" s="270" t="str">
        <f>'Net Gen'!P75</f>
        <v>OFFLINE</v>
      </c>
      <c r="D75" s="270">
        <f>'Net Gen'!E75</f>
        <v>0</v>
      </c>
      <c r="E75" s="270">
        <f>'Net Gen'!I75</f>
        <v>0</v>
      </c>
      <c r="F75" s="270">
        <f>'Net Gen'!K75</f>
        <v>0</v>
      </c>
      <c r="G75" s="270">
        <f>'Net Gen'!N75</f>
        <v>0</v>
      </c>
      <c r="H75" s="270">
        <f>'Net Gen'!O75</f>
        <v>295</v>
      </c>
      <c r="J75" s="120">
        <f t="shared" si="6"/>
        <v>1</v>
      </c>
      <c r="K75" s="108">
        <f t="shared" si="4"/>
        <v>0</v>
      </c>
      <c r="L75" s="102">
        <f t="shared" si="5"/>
        <v>295</v>
      </c>
      <c r="M75" s="123">
        <f t="shared" si="7"/>
        <v>0</v>
      </c>
    </row>
    <row r="76" spans="1:13" x14ac:dyDescent="0.2">
      <c r="A76" s="208" t="str">
        <f>'Net Gen'!B76</f>
        <v>89040101-Big Sandy 1</v>
      </c>
      <c r="B76" s="269">
        <f>'Net Gen'!C76</f>
        <v>44808.041666666664</v>
      </c>
      <c r="C76" s="270" t="str">
        <f>'Net Gen'!P76</f>
        <v>OFFLINE</v>
      </c>
      <c r="D76" s="270">
        <f>'Net Gen'!E76</f>
        <v>0</v>
      </c>
      <c r="E76" s="270">
        <f>'Net Gen'!I76</f>
        <v>0</v>
      </c>
      <c r="F76" s="270">
        <f>'Net Gen'!K76</f>
        <v>0</v>
      </c>
      <c r="G76" s="270">
        <f>'Net Gen'!N76</f>
        <v>0</v>
      </c>
      <c r="H76" s="270">
        <f>'Net Gen'!O76</f>
        <v>295</v>
      </c>
      <c r="J76" s="120">
        <f t="shared" si="6"/>
        <v>1</v>
      </c>
      <c r="K76" s="108">
        <f t="shared" si="4"/>
        <v>0</v>
      </c>
      <c r="L76" s="102">
        <f t="shared" si="5"/>
        <v>295</v>
      </c>
      <c r="M76" s="123">
        <f t="shared" si="7"/>
        <v>0</v>
      </c>
    </row>
    <row r="77" spans="1:13" x14ac:dyDescent="0.2">
      <c r="A77" s="208" t="str">
        <f>'Net Gen'!B77</f>
        <v>89040101-Big Sandy 1</v>
      </c>
      <c r="B77" s="269">
        <f>'Net Gen'!C77</f>
        <v>44808.083333333336</v>
      </c>
      <c r="C77" s="270" t="str">
        <f>'Net Gen'!P77</f>
        <v>OFFLINE</v>
      </c>
      <c r="D77" s="270">
        <f>'Net Gen'!E77</f>
        <v>0</v>
      </c>
      <c r="E77" s="270">
        <f>'Net Gen'!I77</f>
        <v>0</v>
      </c>
      <c r="F77" s="270">
        <f>'Net Gen'!K77</f>
        <v>0</v>
      </c>
      <c r="G77" s="270">
        <f>'Net Gen'!N77</f>
        <v>0</v>
      </c>
      <c r="H77" s="270">
        <f>'Net Gen'!O77</f>
        <v>295</v>
      </c>
      <c r="J77" s="120">
        <f t="shared" si="6"/>
        <v>1</v>
      </c>
      <c r="K77" s="108">
        <f t="shared" si="4"/>
        <v>0</v>
      </c>
      <c r="L77" s="102">
        <f t="shared" si="5"/>
        <v>295</v>
      </c>
      <c r="M77" s="123">
        <f t="shared" si="7"/>
        <v>0</v>
      </c>
    </row>
    <row r="78" spans="1:13" x14ac:dyDescent="0.2">
      <c r="A78" s="208" t="str">
        <f>'Net Gen'!B78</f>
        <v>89040101-Big Sandy 1</v>
      </c>
      <c r="B78" s="269">
        <f>'Net Gen'!C78</f>
        <v>44808.125</v>
      </c>
      <c r="C78" s="270" t="str">
        <f>'Net Gen'!P78</f>
        <v>OFFLINE</v>
      </c>
      <c r="D78" s="270">
        <f>'Net Gen'!E78</f>
        <v>0</v>
      </c>
      <c r="E78" s="270">
        <f>'Net Gen'!I78</f>
        <v>0</v>
      </c>
      <c r="F78" s="270">
        <f>'Net Gen'!K78</f>
        <v>0</v>
      </c>
      <c r="G78" s="270">
        <f>'Net Gen'!N78</f>
        <v>0</v>
      </c>
      <c r="H78" s="270">
        <f>'Net Gen'!O78</f>
        <v>295</v>
      </c>
      <c r="J78" s="120">
        <f t="shared" si="6"/>
        <v>1</v>
      </c>
      <c r="K78" s="108">
        <f t="shared" si="4"/>
        <v>0</v>
      </c>
      <c r="L78" s="102">
        <f t="shared" si="5"/>
        <v>295</v>
      </c>
      <c r="M78" s="123">
        <f t="shared" si="7"/>
        <v>0</v>
      </c>
    </row>
    <row r="79" spans="1:13" x14ac:dyDescent="0.2">
      <c r="A79" s="208" t="str">
        <f>'Net Gen'!B79</f>
        <v>89040101-Big Sandy 1</v>
      </c>
      <c r="B79" s="269">
        <f>'Net Gen'!C79</f>
        <v>44808.166666666664</v>
      </c>
      <c r="C79" s="270" t="str">
        <f>'Net Gen'!P79</f>
        <v>OFFLINE</v>
      </c>
      <c r="D79" s="270">
        <f>'Net Gen'!E79</f>
        <v>0</v>
      </c>
      <c r="E79" s="270">
        <f>'Net Gen'!I79</f>
        <v>0</v>
      </c>
      <c r="F79" s="270">
        <f>'Net Gen'!K79</f>
        <v>0</v>
      </c>
      <c r="G79" s="270">
        <f>'Net Gen'!N79</f>
        <v>0</v>
      </c>
      <c r="H79" s="270">
        <f>'Net Gen'!O79</f>
        <v>295</v>
      </c>
      <c r="J79" s="120">
        <f t="shared" si="6"/>
        <v>1</v>
      </c>
      <c r="K79" s="108">
        <f t="shared" si="4"/>
        <v>0</v>
      </c>
      <c r="L79" s="102">
        <f t="shared" si="5"/>
        <v>295</v>
      </c>
      <c r="M79" s="123">
        <f t="shared" si="7"/>
        <v>0</v>
      </c>
    </row>
    <row r="80" spans="1:13" x14ac:dyDescent="0.2">
      <c r="A80" s="208" t="str">
        <f>'Net Gen'!B80</f>
        <v>89040101-Big Sandy 1</v>
      </c>
      <c r="B80" s="269">
        <f>'Net Gen'!C80</f>
        <v>44808.208333333336</v>
      </c>
      <c r="C80" s="270" t="str">
        <f>'Net Gen'!P80</f>
        <v>OFFLINE</v>
      </c>
      <c r="D80" s="270">
        <f>'Net Gen'!E80</f>
        <v>0</v>
      </c>
      <c r="E80" s="270">
        <f>'Net Gen'!I80</f>
        <v>0</v>
      </c>
      <c r="F80" s="270">
        <f>'Net Gen'!K80</f>
        <v>0</v>
      </c>
      <c r="G80" s="270">
        <f>'Net Gen'!N80</f>
        <v>0</v>
      </c>
      <c r="H80" s="270">
        <f>'Net Gen'!O80</f>
        <v>295</v>
      </c>
      <c r="J80" s="120">
        <f t="shared" si="6"/>
        <v>1</v>
      </c>
      <c r="K80" s="108">
        <f t="shared" si="4"/>
        <v>0</v>
      </c>
      <c r="L80" s="102">
        <f t="shared" si="5"/>
        <v>295</v>
      </c>
      <c r="M80" s="123">
        <f t="shared" si="7"/>
        <v>0</v>
      </c>
    </row>
    <row r="81" spans="1:13" x14ac:dyDescent="0.2">
      <c r="A81" s="208" t="str">
        <f>'Net Gen'!B81</f>
        <v>89040101-Big Sandy 1</v>
      </c>
      <c r="B81" s="269">
        <f>'Net Gen'!C81</f>
        <v>44808.25</v>
      </c>
      <c r="C81" s="270" t="str">
        <f>'Net Gen'!P81</f>
        <v>OFFLINE</v>
      </c>
      <c r="D81" s="270">
        <f>'Net Gen'!E81</f>
        <v>0</v>
      </c>
      <c r="E81" s="270">
        <f>'Net Gen'!I81</f>
        <v>0</v>
      </c>
      <c r="F81" s="270">
        <f>'Net Gen'!K81</f>
        <v>0</v>
      </c>
      <c r="G81" s="270">
        <f>'Net Gen'!N81</f>
        <v>0</v>
      </c>
      <c r="H81" s="270">
        <f>'Net Gen'!O81</f>
        <v>295</v>
      </c>
      <c r="J81" s="120">
        <f t="shared" si="6"/>
        <v>1</v>
      </c>
      <c r="K81" s="108">
        <f t="shared" si="4"/>
        <v>0</v>
      </c>
      <c r="L81" s="102">
        <f t="shared" si="5"/>
        <v>295</v>
      </c>
      <c r="M81" s="123">
        <f t="shared" si="7"/>
        <v>0</v>
      </c>
    </row>
    <row r="82" spans="1:13" x14ac:dyDescent="0.2">
      <c r="A82" s="208" t="str">
        <f>'Net Gen'!B82</f>
        <v>89040101-Big Sandy 1</v>
      </c>
      <c r="B82" s="269">
        <f>'Net Gen'!C82</f>
        <v>44808.291666666664</v>
      </c>
      <c r="C82" s="270" t="str">
        <f>'Net Gen'!P82</f>
        <v>OFFLINE</v>
      </c>
      <c r="D82" s="270">
        <f>'Net Gen'!E82</f>
        <v>0</v>
      </c>
      <c r="E82" s="270">
        <f>'Net Gen'!I82</f>
        <v>0</v>
      </c>
      <c r="F82" s="270">
        <f>'Net Gen'!K82</f>
        <v>0</v>
      </c>
      <c r="G82" s="270">
        <f>'Net Gen'!N82</f>
        <v>0</v>
      </c>
      <c r="H82" s="270">
        <f>'Net Gen'!O82</f>
        <v>295</v>
      </c>
      <c r="J82" s="120">
        <f t="shared" si="6"/>
        <v>1</v>
      </c>
      <c r="K82" s="108">
        <f t="shared" si="4"/>
        <v>0</v>
      </c>
      <c r="L82" s="102">
        <f t="shared" si="5"/>
        <v>295</v>
      </c>
      <c r="M82" s="123">
        <f t="shared" si="7"/>
        <v>0</v>
      </c>
    </row>
    <row r="83" spans="1:13" x14ac:dyDescent="0.2">
      <c r="A83" s="208" t="str">
        <f>'Net Gen'!B83</f>
        <v>89040101-Big Sandy 1</v>
      </c>
      <c r="B83" s="269">
        <f>'Net Gen'!C83</f>
        <v>44808.333333333336</v>
      </c>
      <c r="C83" s="270" t="str">
        <f>'Net Gen'!P83</f>
        <v>OFFLINE</v>
      </c>
      <c r="D83" s="270">
        <f>'Net Gen'!E83</f>
        <v>0</v>
      </c>
      <c r="E83" s="270">
        <f>'Net Gen'!I83</f>
        <v>0</v>
      </c>
      <c r="F83" s="270">
        <f>'Net Gen'!K83</f>
        <v>0</v>
      </c>
      <c r="G83" s="270">
        <f>'Net Gen'!N83</f>
        <v>0</v>
      </c>
      <c r="H83" s="270">
        <f>'Net Gen'!O83</f>
        <v>295</v>
      </c>
      <c r="J83" s="120">
        <f t="shared" si="6"/>
        <v>1</v>
      </c>
      <c r="K83" s="108">
        <f t="shared" si="4"/>
        <v>0</v>
      </c>
      <c r="L83" s="102">
        <f t="shared" si="5"/>
        <v>295</v>
      </c>
      <c r="M83" s="123">
        <f t="shared" si="7"/>
        <v>0</v>
      </c>
    </row>
    <row r="84" spans="1:13" x14ac:dyDescent="0.2">
      <c r="A84" s="208" t="str">
        <f>'Net Gen'!B84</f>
        <v>89040101-Big Sandy 1</v>
      </c>
      <c r="B84" s="269">
        <f>'Net Gen'!C84</f>
        <v>44808.375</v>
      </c>
      <c r="C84" s="270" t="str">
        <f>'Net Gen'!P84</f>
        <v>OFFLINE</v>
      </c>
      <c r="D84" s="270">
        <f>'Net Gen'!E84</f>
        <v>0</v>
      </c>
      <c r="E84" s="270">
        <f>'Net Gen'!I84</f>
        <v>0</v>
      </c>
      <c r="F84" s="270">
        <f>'Net Gen'!K84</f>
        <v>0</v>
      </c>
      <c r="G84" s="270">
        <f>'Net Gen'!N84</f>
        <v>0</v>
      </c>
      <c r="H84" s="270">
        <f>'Net Gen'!O84</f>
        <v>295</v>
      </c>
      <c r="J84" s="120">
        <f t="shared" si="6"/>
        <v>1</v>
      </c>
      <c r="K84" s="108">
        <f t="shared" si="4"/>
        <v>0</v>
      </c>
      <c r="L84" s="102">
        <f t="shared" si="5"/>
        <v>295</v>
      </c>
      <c r="M84" s="123">
        <f t="shared" si="7"/>
        <v>0</v>
      </c>
    </row>
    <row r="85" spans="1:13" x14ac:dyDescent="0.2">
      <c r="A85" s="208" t="str">
        <f>'Net Gen'!B85</f>
        <v>89040101-Big Sandy 1</v>
      </c>
      <c r="B85" s="269">
        <f>'Net Gen'!C85</f>
        <v>44808.416666666664</v>
      </c>
      <c r="C85" s="270" t="str">
        <f>'Net Gen'!P85</f>
        <v>OFFLINE</v>
      </c>
      <c r="D85" s="270">
        <f>'Net Gen'!E85</f>
        <v>0</v>
      </c>
      <c r="E85" s="270">
        <f>'Net Gen'!I85</f>
        <v>0</v>
      </c>
      <c r="F85" s="270">
        <f>'Net Gen'!K85</f>
        <v>0</v>
      </c>
      <c r="G85" s="270">
        <f>'Net Gen'!N85</f>
        <v>0</v>
      </c>
      <c r="H85" s="270">
        <f>'Net Gen'!O85</f>
        <v>295</v>
      </c>
      <c r="J85" s="120">
        <f t="shared" si="6"/>
        <v>1</v>
      </c>
      <c r="K85" s="108">
        <f t="shared" si="4"/>
        <v>0</v>
      </c>
      <c r="L85" s="102">
        <f t="shared" si="5"/>
        <v>295</v>
      </c>
      <c r="M85" s="123">
        <f t="shared" si="7"/>
        <v>0</v>
      </c>
    </row>
    <row r="86" spans="1:13" x14ac:dyDescent="0.2">
      <c r="A86" s="208" t="str">
        <f>'Net Gen'!B86</f>
        <v>89040101-Big Sandy 1</v>
      </c>
      <c r="B86" s="269">
        <f>'Net Gen'!C86</f>
        <v>44808.458333333336</v>
      </c>
      <c r="C86" s="270" t="str">
        <f>'Net Gen'!P86</f>
        <v>OFFLINE</v>
      </c>
      <c r="D86" s="270">
        <f>'Net Gen'!E86</f>
        <v>0</v>
      </c>
      <c r="E86" s="270">
        <f>'Net Gen'!I86</f>
        <v>0</v>
      </c>
      <c r="F86" s="270">
        <f>'Net Gen'!K86</f>
        <v>0</v>
      </c>
      <c r="G86" s="270">
        <f>'Net Gen'!N86</f>
        <v>0</v>
      </c>
      <c r="H86" s="270">
        <f>'Net Gen'!O86</f>
        <v>295</v>
      </c>
      <c r="J86" s="120">
        <f t="shared" si="6"/>
        <v>1</v>
      </c>
      <c r="K86" s="108">
        <f t="shared" si="4"/>
        <v>0</v>
      </c>
      <c r="L86" s="102">
        <f t="shared" si="5"/>
        <v>295</v>
      </c>
      <c r="M86" s="123">
        <f t="shared" si="7"/>
        <v>0</v>
      </c>
    </row>
    <row r="87" spans="1:13" x14ac:dyDescent="0.2">
      <c r="A87" s="208" t="str">
        <f>'Net Gen'!B87</f>
        <v>89040101-Big Sandy 1</v>
      </c>
      <c r="B87" s="269">
        <f>'Net Gen'!C87</f>
        <v>44808.5</v>
      </c>
      <c r="C87" s="270" t="str">
        <f>'Net Gen'!P87</f>
        <v>OFFLINE</v>
      </c>
      <c r="D87" s="270">
        <f>'Net Gen'!E87</f>
        <v>0</v>
      </c>
      <c r="E87" s="270">
        <f>'Net Gen'!I87</f>
        <v>0</v>
      </c>
      <c r="F87" s="270">
        <f>'Net Gen'!K87</f>
        <v>0</v>
      </c>
      <c r="G87" s="270">
        <f>'Net Gen'!N87</f>
        <v>0</v>
      </c>
      <c r="H87" s="270">
        <f>'Net Gen'!O87</f>
        <v>295</v>
      </c>
      <c r="J87" s="120">
        <f t="shared" si="6"/>
        <v>1</v>
      </c>
      <c r="K87" s="108">
        <f t="shared" si="4"/>
        <v>0</v>
      </c>
      <c r="L87" s="102">
        <f t="shared" si="5"/>
        <v>295</v>
      </c>
      <c r="M87" s="123">
        <f t="shared" si="7"/>
        <v>0</v>
      </c>
    </row>
    <row r="88" spans="1:13" x14ac:dyDescent="0.2">
      <c r="A88" s="208" t="str">
        <f>'Net Gen'!B88</f>
        <v>89040101-Big Sandy 1</v>
      </c>
      <c r="B88" s="269">
        <f>'Net Gen'!C88</f>
        <v>44808.541666666664</v>
      </c>
      <c r="C88" s="270" t="str">
        <f>'Net Gen'!P88</f>
        <v>OFFLINE</v>
      </c>
      <c r="D88" s="270">
        <f>'Net Gen'!E88</f>
        <v>0</v>
      </c>
      <c r="E88" s="270">
        <f>'Net Gen'!I88</f>
        <v>0</v>
      </c>
      <c r="F88" s="270">
        <f>'Net Gen'!K88</f>
        <v>0</v>
      </c>
      <c r="G88" s="270">
        <f>'Net Gen'!N88</f>
        <v>0</v>
      </c>
      <c r="H88" s="270">
        <f>'Net Gen'!O88</f>
        <v>295</v>
      </c>
      <c r="J88" s="120">
        <f t="shared" si="6"/>
        <v>1</v>
      </c>
      <c r="K88" s="108">
        <f t="shared" si="4"/>
        <v>0</v>
      </c>
      <c r="L88" s="102">
        <f t="shared" si="5"/>
        <v>295</v>
      </c>
      <c r="M88" s="123">
        <f t="shared" si="7"/>
        <v>0</v>
      </c>
    </row>
    <row r="89" spans="1:13" x14ac:dyDescent="0.2">
      <c r="A89" s="208" t="str">
        <f>'Net Gen'!B89</f>
        <v>89040101-Big Sandy 1</v>
      </c>
      <c r="B89" s="269">
        <f>'Net Gen'!C89</f>
        <v>44808.583333333336</v>
      </c>
      <c r="C89" s="270" t="str">
        <f>'Net Gen'!P89</f>
        <v>OFFLINE</v>
      </c>
      <c r="D89" s="270">
        <f>'Net Gen'!E89</f>
        <v>0</v>
      </c>
      <c r="E89" s="270">
        <f>'Net Gen'!I89</f>
        <v>0</v>
      </c>
      <c r="F89" s="270">
        <f>'Net Gen'!K89</f>
        <v>0</v>
      </c>
      <c r="G89" s="270">
        <f>'Net Gen'!N89</f>
        <v>0</v>
      </c>
      <c r="H89" s="270">
        <f>'Net Gen'!O89</f>
        <v>295</v>
      </c>
      <c r="J89" s="120">
        <f t="shared" si="6"/>
        <v>1</v>
      </c>
      <c r="K89" s="108">
        <f t="shared" si="4"/>
        <v>0</v>
      </c>
      <c r="L89" s="102">
        <f t="shared" si="5"/>
        <v>295</v>
      </c>
      <c r="M89" s="123">
        <f t="shared" si="7"/>
        <v>0</v>
      </c>
    </row>
    <row r="90" spans="1:13" x14ac:dyDescent="0.2">
      <c r="A90" s="208" t="str">
        <f>'Net Gen'!B90</f>
        <v>89040101-Big Sandy 1</v>
      </c>
      <c r="B90" s="269">
        <f>'Net Gen'!C90</f>
        <v>44808.625</v>
      </c>
      <c r="C90" s="270" t="str">
        <f>'Net Gen'!P90</f>
        <v>OFFLINE</v>
      </c>
      <c r="D90" s="270">
        <f>'Net Gen'!E90</f>
        <v>0</v>
      </c>
      <c r="E90" s="270">
        <f>'Net Gen'!I90</f>
        <v>0</v>
      </c>
      <c r="F90" s="270">
        <f>'Net Gen'!K90</f>
        <v>0</v>
      </c>
      <c r="G90" s="270">
        <f>'Net Gen'!N90</f>
        <v>0</v>
      </c>
      <c r="H90" s="270">
        <f>'Net Gen'!O90</f>
        <v>295</v>
      </c>
      <c r="J90" s="120">
        <f t="shared" si="6"/>
        <v>1</v>
      </c>
      <c r="K90" s="108">
        <f t="shared" si="4"/>
        <v>0</v>
      </c>
      <c r="L90" s="102">
        <f t="shared" si="5"/>
        <v>295</v>
      </c>
      <c r="M90" s="123">
        <f t="shared" si="7"/>
        <v>0</v>
      </c>
    </row>
    <row r="91" spans="1:13" x14ac:dyDescent="0.2">
      <c r="A91" s="208" t="str">
        <f>'Net Gen'!B91</f>
        <v>89040101-Big Sandy 1</v>
      </c>
      <c r="B91" s="269">
        <f>'Net Gen'!C91</f>
        <v>44808.666666666664</v>
      </c>
      <c r="C91" s="270" t="str">
        <f>'Net Gen'!P91</f>
        <v>OFFLINE</v>
      </c>
      <c r="D91" s="270">
        <f>'Net Gen'!E91</f>
        <v>0</v>
      </c>
      <c r="E91" s="270">
        <f>'Net Gen'!I91</f>
        <v>0</v>
      </c>
      <c r="F91" s="270">
        <f>'Net Gen'!K91</f>
        <v>0</v>
      </c>
      <c r="G91" s="270">
        <f>'Net Gen'!N91</f>
        <v>0</v>
      </c>
      <c r="H91" s="270">
        <f>'Net Gen'!O91</f>
        <v>295</v>
      </c>
      <c r="J91" s="120">
        <f t="shared" si="6"/>
        <v>1</v>
      </c>
      <c r="K91" s="108">
        <f t="shared" si="4"/>
        <v>0</v>
      </c>
      <c r="L91" s="102">
        <f t="shared" si="5"/>
        <v>295</v>
      </c>
      <c r="M91" s="123">
        <f t="shared" si="7"/>
        <v>0</v>
      </c>
    </row>
    <row r="92" spans="1:13" x14ac:dyDescent="0.2">
      <c r="A92" s="208" t="str">
        <f>'Net Gen'!B92</f>
        <v>89040101-Big Sandy 1</v>
      </c>
      <c r="B92" s="269">
        <f>'Net Gen'!C92</f>
        <v>44808.708333333336</v>
      </c>
      <c r="C92" s="270" t="str">
        <f>'Net Gen'!P92</f>
        <v>OFFLINE</v>
      </c>
      <c r="D92" s="270">
        <f>'Net Gen'!E92</f>
        <v>0</v>
      </c>
      <c r="E92" s="270">
        <f>'Net Gen'!I92</f>
        <v>0</v>
      </c>
      <c r="F92" s="270">
        <f>'Net Gen'!K92</f>
        <v>0</v>
      </c>
      <c r="G92" s="270">
        <f>'Net Gen'!N92</f>
        <v>0</v>
      </c>
      <c r="H92" s="270">
        <f>'Net Gen'!O92</f>
        <v>295</v>
      </c>
      <c r="J92" s="120">
        <f t="shared" si="6"/>
        <v>1</v>
      </c>
      <c r="K92" s="108">
        <f t="shared" si="4"/>
        <v>0</v>
      </c>
      <c r="L92" s="102">
        <f t="shared" si="5"/>
        <v>295</v>
      </c>
      <c r="M92" s="123">
        <f t="shared" si="7"/>
        <v>0</v>
      </c>
    </row>
    <row r="93" spans="1:13" x14ac:dyDescent="0.2">
      <c r="A93" s="208" t="str">
        <f>'Net Gen'!B93</f>
        <v>89040101-Big Sandy 1</v>
      </c>
      <c r="B93" s="269">
        <f>'Net Gen'!C93</f>
        <v>44808.75</v>
      </c>
      <c r="C93" s="270" t="str">
        <f>'Net Gen'!P93</f>
        <v>OFFLINE</v>
      </c>
      <c r="D93" s="270">
        <f>'Net Gen'!E93</f>
        <v>0</v>
      </c>
      <c r="E93" s="270">
        <f>'Net Gen'!I93</f>
        <v>0</v>
      </c>
      <c r="F93" s="270">
        <f>'Net Gen'!K93</f>
        <v>0</v>
      </c>
      <c r="G93" s="270">
        <f>'Net Gen'!N93</f>
        <v>0</v>
      </c>
      <c r="H93" s="270">
        <f>'Net Gen'!O93</f>
        <v>295</v>
      </c>
      <c r="J93" s="120">
        <f t="shared" si="6"/>
        <v>1</v>
      </c>
      <c r="K93" s="108">
        <f t="shared" si="4"/>
        <v>0</v>
      </c>
      <c r="L93" s="102">
        <f t="shared" si="5"/>
        <v>295</v>
      </c>
      <c r="M93" s="123">
        <f t="shared" si="7"/>
        <v>0</v>
      </c>
    </row>
    <row r="94" spans="1:13" x14ac:dyDescent="0.2">
      <c r="A94" s="208" t="str">
        <f>'Net Gen'!B94</f>
        <v>89040101-Big Sandy 1</v>
      </c>
      <c r="B94" s="269">
        <f>'Net Gen'!C94</f>
        <v>44808.791666666664</v>
      </c>
      <c r="C94" s="270" t="str">
        <f>'Net Gen'!P94</f>
        <v>OFFLINE</v>
      </c>
      <c r="D94" s="270">
        <f>'Net Gen'!E94</f>
        <v>0</v>
      </c>
      <c r="E94" s="270">
        <f>'Net Gen'!I94</f>
        <v>0</v>
      </c>
      <c r="F94" s="270">
        <f>'Net Gen'!K94</f>
        <v>0</v>
      </c>
      <c r="G94" s="270">
        <f>'Net Gen'!N94</f>
        <v>0</v>
      </c>
      <c r="H94" s="270">
        <f>'Net Gen'!O94</f>
        <v>295</v>
      </c>
      <c r="J94" s="120">
        <f t="shared" si="6"/>
        <v>1</v>
      </c>
      <c r="K94" s="108">
        <f t="shared" si="4"/>
        <v>0</v>
      </c>
      <c r="L94" s="102">
        <f t="shared" si="5"/>
        <v>295</v>
      </c>
      <c r="M94" s="123">
        <f t="shared" si="7"/>
        <v>0</v>
      </c>
    </row>
    <row r="95" spans="1:13" x14ac:dyDescent="0.2">
      <c r="A95" s="208" t="str">
        <f>'Net Gen'!B95</f>
        <v>89040101-Big Sandy 1</v>
      </c>
      <c r="B95" s="269">
        <f>'Net Gen'!C95</f>
        <v>44808.833333333336</v>
      </c>
      <c r="C95" s="270" t="str">
        <f>'Net Gen'!P95</f>
        <v>OFFLINE</v>
      </c>
      <c r="D95" s="270">
        <f>'Net Gen'!E95</f>
        <v>0</v>
      </c>
      <c r="E95" s="270">
        <f>'Net Gen'!I95</f>
        <v>0</v>
      </c>
      <c r="F95" s="270">
        <f>'Net Gen'!K95</f>
        <v>0</v>
      </c>
      <c r="G95" s="270">
        <f>'Net Gen'!N95</f>
        <v>0</v>
      </c>
      <c r="H95" s="270">
        <f>'Net Gen'!O95</f>
        <v>295</v>
      </c>
      <c r="J95" s="120">
        <f t="shared" si="6"/>
        <v>1</v>
      </c>
      <c r="K95" s="108">
        <f t="shared" si="4"/>
        <v>0</v>
      </c>
      <c r="L95" s="102">
        <f t="shared" si="5"/>
        <v>295</v>
      </c>
      <c r="M95" s="123">
        <f t="shared" si="7"/>
        <v>0</v>
      </c>
    </row>
    <row r="96" spans="1:13" x14ac:dyDescent="0.2">
      <c r="A96" s="208" t="str">
        <f>'Net Gen'!B96</f>
        <v>89040101-Big Sandy 1</v>
      </c>
      <c r="B96" s="269">
        <f>'Net Gen'!C96</f>
        <v>44808.875</v>
      </c>
      <c r="C96" s="270" t="str">
        <f>'Net Gen'!P96</f>
        <v>OFFLINE</v>
      </c>
      <c r="D96" s="270">
        <f>'Net Gen'!E96</f>
        <v>0</v>
      </c>
      <c r="E96" s="270">
        <f>'Net Gen'!I96</f>
        <v>0</v>
      </c>
      <c r="F96" s="270">
        <f>'Net Gen'!K96</f>
        <v>0</v>
      </c>
      <c r="G96" s="270">
        <f>'Net Gen'!N96</f>
        <v>0</v>
      </c>
      <c r="H96" s="270">
        <f>'Net Gen'!O96</f>
        <v>295</v>
      </c>
      <c r="J96" s="120">
        <f t="shared" si="6"/>
        <v>1</v>
      </c>
      <c r="K96" s="108">
        <f t="shared" si="4"/>
        <v>0</v>
      </c>
      <c r="L96" s="102">
        <f t="shared" si="5"/>
        <v>295</v>
      </c>
      <c r="M96" s="123">
        <f t="shared" si="7"/>
        <v>0</v>
      </c>
    </row>
    <row r="97" spans="1:13" x14ac:dyDescent="0.2">
      <c r="A97" s="208" t="str">
        <f>'Net Gen'!B97</f>
        <v>89040101-Big Sandy 1</v>
      </c>
      <c r="B97" s="269">
        <f>'Net Gen'!C97</f>
        <v>44808.916666666664</v>
      </c>
      <c r="C97" s="270" t="str">
        <f>'Net Gen'!P97</f>
        <v>OFFLINE</v>
      </c>
      <c r="D97" s="270">
        <f>'Net Gen'!E97</f>
        <v>0</v>
      </c>
      <c r="E97" s="270">
        <f>'Net Gen'!I97</f>
        <v>0</v>
      </c>
      <c r="F97" s="270">
        <f>'Net Gen'!K97</f>
        <v>0</v>
      </c>
      <c r="G97" s="270">
        <f>'Net Gen'!N97</f>
        <v>0</v>
      </c>
      <c r="H97" s="270">
        <f>'Net Gen'!O97</f>
        <v>295</v>
      </c>
      <c r="J97" s="120">
        <f t="shared" si="6"/>
        <v>1</v>
      </c>
      <c r="K97" s="108">
        <f t="shared" si="4"/>
        <v>0</v>
      </c>
      <c r="L97" s="102">
        <f t="shared" si="5"/>
        <v>295</v>
      </c>
      <c r="M97" s="123">
        <f t="shared" si="7"/>
        <v>0</v>
      </c>
    </row>
    <row r="98" spans="1:13" x14ac:dyDescent="0.2">
      <c r="A98" s="208" t="str">
        <f>'Net Gen'!B98</f>
        <v>89040101-Big Sandy 1</v>
      </c>
      <c r="B98" s="269">
        <f>'Net Gen'!C98</f>
        <v>44808.958333333336</v>
      </c>
      <c r="C98" s="270" t="str">
        <f>'Net Gen'!P98</f>
        <v>OFFLINE</v>
      </c>
      <c r="D98" s="270">
        <f>'Net Gen'!E98</f>
        <v>0</v>
      </c>
      <c r="E98" s="270">
        <f>'Net Gen'!I98</f>
        <v>0</v>
      </c>
      <c r="F98" s="270">
        <f>'Net Gen'!K98</f>
        <v>0</v>
      </c>
      <c r="G98" s="270">
        <f>'Net Gen'!N98</f>
        <v>0</v>
      </c>
      <c r="H98" s="270">
        <f>'Net Gen'!O98</f>
        <v>295</v>
      </c>
      <c r="J98" s="120">
        <f t="shared" si="6"/>
        <v>1</v>
      </c>
      <c r="K98" s="108">
        <f t="shared" si="4"/>
        <v>0</v>
      </c>
      <c r="L98" s="102">
        <f t="shared" si="5"/>
        <v>295</v>
      </c>
      <c r="M98" s="123">
        <f t="shared" si="7"/>
        <v>0</v>
      </c>
    </row>
    <row r="99" spans="1:13" x14ac:dyDescent="0.2">
      <c r="A99" s="208" t="str">
        <f>'Net Gen'!B99</f>
        <v>89040101-Big Sandy 1</v>
      </c>
      <c r="B99" s="269">
        <f>'Net Gen'!C99</f>
        <v>44809</v>
      </c>
      <c r="C99" s="270" t="str">
        <f>'Net Gen'!P99</f>
        <v>OFFLINE</v>
      </c>
      <c r="D99" s="270">
        <f>'Net Gen'!E99</f>
        <v>0</v>
      </c>
      <c r="E99" s="270">
        <f>'Net Gen'!I99</f>
        <v>0</v>
      </c>
      <c r="F99" s="270">
        <f>'Net Gen'!K99</f>
        <v>0</v>
      </c>
      <c r="G99" s="270">
        <f>'Net Gen'!N99</f>
        <v>0</v>
      </c>
      <c r="H99" s="270">
        <f>'Net Gen'!O99</f>
        <v>295</v>
      </c>
      <c r="J99" s="120">
        <f t="shared" si="6"/>
        <v>1</v>
      </c>
      <c r="K99" s="108">
        <f t="shared" si="4"/>
        <v>0</v>
      </c>
      <c r="L99" s="102">
        <f t="shared" si="5"/>
        <v>295</v>
      </c>
      <c r="M99" s="123">
        <f t="shared" si="7"/>
        <v>0</v>
      </c>
    </row>
    <row r="100" spans="1:13" x14ac:dyDescent="0.2">
      <c r="A100" s="208" t="str">
        <f>'Net Gen'!B100</f>
        <v>89040101-Big Sandy 1</v>
      </c>
      <c r="B100" s="269">
        <f>'Net Gen'!C100</f>
        <v>44809.041666666664</v>
      </c>
      <c r="C100" s="270" t="str">
        <f>'Net Gen'!P100</f>
        <v>OFFLINE</v>
      </c>
      <c r="D100" s="270">
        <f>'Net Gen'!E100</f>
        <v>0</v>
      </c>
      <c r="E100" s="270">
        <f>'Net Gen'!I100</f>
        <v>0</v>
      </c>
      <c r="F100" s="270">
        <f>'Net Gen'!K100</f>
        <v>0</v>
      </c>
      <c r="G100" s="270">
        <f>'Net Gen'!N100</f>
        <v>0</v>
      </c>
      <c r="H100" s="270">
        <f>'Net Gen'!O100</f>
        <v>295</v>
      </c>
      <c r="J100" s="120">
        <f t="shared" si="6"/>
        <v>1</v>
      </c>
      <c r="K100" s="108">
        <f t="shared" si="4"/>
        <v>0</v>
      </c>
      <c r="L100" s="102">
        <f t="shared" si="5"/>
        <v>295</v>
      </c>
      <c r="M100" s="123">
        <f t="shared" si="7"/>
        <v>0</v>
      </c>
    </row>
    <row r="101" spans="1:13" x14ac:dyDescent="0.2">
      <c r="A101" s="208" t="str">
        <f>'Net Gen'!B101</f>
        <v>89040101-Big Sandy 1</v>
      </c>
      <c r="B101" s="269">
        <f>'Net Gen'!C101</f>
        <v>44809.083333333336</v>
      </c>
      <c r="C101" s="270" t="str">
        <f>'Net Gen'!P101</f>
        <v>OFFLINE</v>
      </c>
      <c r="D101" s="270">
        <f>'Net Gen'!E101</f>
        <v>0</v>
      </c>
      <c r="E101" s="270">
        <f>'Net Gen'!I101</f>
        <v>0</v>
      </c>
      <c r="F101" s="270">
        <f>'Net Gen'!K101</f>
        <v>0</v>
      </c>
      <c r="G101" s="270">
        <f>'Net Gen'!N101</f>
        <v>0</v>
      </c>
      <c r="H101" s="270">
        <f>'Net Gen'!O101</f>
        <v>295</v>
      </c>
      <c r="J101" s="120">
        <f t="shared" si="6"/>
        <v>1</v>
      </c>
      <c r="K101" s="108">
        <f t="shared" si="4"/>
        <v>0</v>
      </c>
      <c r="L101" s="102">
        <f t="shared" si="5"/>
        <v>295</v>
      </c>
      <c r="M101" s="123">
        <f t="shared" si="7"/>
        <v>0</v>
      </c>
    </row>
    <row r="102" spans="1:13" x14ac:dyDescent="0.2">
      <c r="A102" s="208" t="str">
        <f>'Net Gen'!B102</f>
        <v>89040101-Big Sandy 1</v>
      </c>
      <c r="B102" s="269">
        <f>'Net Gen'!C102</f>
        <v>44809.125</v>
      </c>
      <c r="C102" s="270" t="str">
        <f>'Net Gen'!P102</f>
        <v>OFFLINE</v>
      </c>
      <c r="D102" s="270">
        <f>'Net Gen'!E102</f>
        <v>0</v>
      </c>
      <c r="E102" s="270">
        <f>'Net Gen'!I102</f>
        <v>0</v>
      </c>
      <c r="F102" s="270">
        <f>'Net Gen'!K102</f>
        <v>0</v>
      </c>
      <c r="G102" s="270">
        <f>'Net Gen'!N102</f>
        <v>0</v>
      </c>
      <c r="H102" s="270">
        <f>'Net Gen'!O102</f>
        <v>295</v>
      </c>
      <c r="J102" s="120">
        <f t="shared" si="6"/>
        <v>1</v>
      </c>
      <c r="K102" s="108">
        <f t="shared" si="4"/>
        <v>0</v>
      </c>
      <c r="L102" s="102">
        <f t="shared" si="5"/>
        <v>295</v>
      </c>
      <c r="M102" s="123">
        <f t="shared" si="7"/>
        <v>0</v>
      </c>
    </row>
    <row r="103" spans="1:13" x14ac:dyDescent="0.2">
      <c r="A103" s="208" t="str">
        <f>'Net Gen'!B103</f>
        <v>89040101-Big Sandy 1</v>
      </c>
      <c r="B103" s="269">
        <f>'Net Gen'!C103</f>
        <v>44809.166666666664</v>
      </c>
      <c r="C103" s="270" t="str">
        <f>'Net Gen'!P103</f>
        <v>OFFLINE</v>
      </c>
      <c r="D103" s="270">
        <f>'Net Gen'!E103</f>
        <v>0</v>
      </c>
      <c r="E103" s="270">
        <f>'Net Gen'!I103</f>
        <v>0</v>
      </c>
      <c r="F103" s="270">
        <f>'Net Gen'!K103</f>
        <v>0</v>
      </c>
      <c r="G103" s="270">
        <f>'Net Gen'!N103</f>
        <v>0</v>
      </c>
      <c r="H103" s="270">
        <f>'Net Gen'!O103</f>
        <v>295</v>
      </c>
      <c r="J103" s="120">
        <f t="shared" si="6"/>
        <v>1</v>
      </c>
      <c r="K103" s="108">
        <f t="shared" si="4"/>
        <v>0</v>
      </c>
      <c r="L103" s="102">
        <f t="shared" si="5"/>
        <v>295</v>
      </c>
      <c r="M103" s="123">
        <f t="shared" si="7"/>
        <v>0</v>
      </c>
    </row>
    <row r="104" spans="1:13" x14ac:dyDescent="0.2">
      <c r="A104" s="208" t="str">
        <f>'Net Gen'!B104</f>
        <v>89040101-Big Sandy 1</v>
      </c>
      <c r="B104" s="269">
        <f>'Net Gen'!C104</f>
        <v>44809.208333333336</v>
      </c>
      <c r="C104" s="270" t="str">
        <f>'Net Gen'!P104</f>
        <v>OFFLINE</v>
      </c>
      <c r="D104" s="270">
        <f>'Net Gen'!E104</f>
        <v>0</v>
      </c>
      <c r="E104" s="270">
        <f>'Net Gen'!I104</f>
        <v>0</v>
      </c>
      <c r="F104" s="270">
        <f>'Net Gen'!K104</f>
        <v>0</v>
      </c>
      <c r="G104" s="270">
        <f>'Net Gen'!N104</f>
        <v>0</v>
      </c>
      <c r="H104" s="270">
        <f>'Net Gen'!O104</f>
        <v>295</v>
      </c>
      <c r="J104" s="120">
        <f t="shared" si="6"/>
        <v>1</v>
      </c>
      <c r="K104" s="108">
        <f t="shared" si="4"/>
        <v>0</v>
      </c>
      <c r="L104" s="102">
        <f t="shared" si="5"/>
        <v>295</v>
      </c>
      <c r="M104" s="123">
        <f t="shared" si="7"/>
        <v>0</v>
      </c>
    </row>
    <row r="105" spans="1:13" x14ac:dyDescent="0.2">
      <c r="A105" s="208" t="str">
        <f>'Net Gen'!B105</f>
        <v>89040101-Big Sandy 1</v>
      </c>
      <c r="B105" s="269">
        <f>'Net Gen'!C105</f>
        <v>44809.25</v>
      </c>
      <c r="C105" s="270" t="str">
        <f>'Net Gen'!P105</f>
        <v>OFFLINE</v>
      </c>
      <c r="D105" s="270">
        <f>'Net Gen'!E105</f>
        <v>0</v>
      </c>
      <c r="E105" s="270">
        <f>'Net Gen'!I105</f>
        <v>0</v>
      </c>
      <c r="F105" s="270">
        <f>'Net Gen'!K105</f>
        <v>0</v>
      </c>
      <c r="G105" s="270">
        <f>'Net Gen'!N105</f>
        <v>0</v>
      </c>
      <c r="H105" s="270">
        <f>'Net Gen'!O105</f>
        <v>295</v>
      </c>
      <c r="J105" s="120">
        <f t="shared" si="6"/>
        <v>1</v>
      </c>
      <c r="K105" s="108">
        <f t="shared" si="4"/>
        <v>0</v>
      </c>
      <c r="L105" s="102">
        <f t="shared" si="5"/>
        <v>295</v>
      </c>
      <c r="M105" s="123">
        <f t="shared" si="7"/>
        <v>0</v>
      </c>
    </row>
    <row r="106" spans="1:13" x14ac:dyDescent="0.2">
      <c r="A106" s="208" t="str">
        <f>'Net Gen'!B106</f>
        <v>89040101-Big Sandy 1</v>
      </c>
      <c r="B106" s="269">
        <f>'Net Gen'!C106</f>
        <v>44809.291666666664</v>
      </c>
      <c r="C106" s="270" t="str">
        <f>'Net Gen'!P106</f>
        <v>OFFLINE</v>
      </c>
      <c r="D106" s="270">
        <f>'Net Gen'!E106</f>
        <v>0</v>
      </c>
      <c r="E106" s="270">
        <f>'Net Gen'!I106</f>
        <v>0</v>
      </c>
      <c r="F106" s="270">
        <f>'Net Gen'!K106</f>
        <v>0</v>
      </c>
      <c r="G106" s="270">
        <f>'Net Gen'!N106</f>
        <v>0</v>
      </c>
      <c r="H106" s="270">
        <f>'Net Gen'!O106</f>
        <v>295</v>
      </c>
      <c r="J106" s="120">
        <f t="shared" si="6"/>
        <v>1</v>
      </c>
      <c r="K106" s="108">
        <f t="shared" si="4"/>
        <v>0</v>
      </c>
      <c r="L106" s="102">
        <f t="shared" si="5"/>
        <v>295</v>
      </c>
      <c r="M106" s="123">
        <f t="shared" si="7"/>
        <v>0</v>
      </c>
    </row>
    <row r="107" spans="1:13" x14ac:dyDescent="0.2">
      <c r="A107" s="208" t="str">
        <f>'Net Gen'!B107</f>
        <v>89040101-Big Sandy 1</v>
      </c>
      <c r="B107" s="269">
        <f>'Net Gen'!C107</f>
        <v>44809.333333333336</v>
      </c>
      <c r="C107" s="270" t="str">
        <f>'Net Gen'!P107</f>
        <v>OFFLINE</v>
      </c>
      <c r="D107" s="270">
        <f>'Net Gen'!E107</f>
        <v>0</v>
      </c>
      <c r="E107" s="270">
        <f>'Net Gen'!I107</f>
        <v>0</v>
      </c>
      <c r="F107" s="270">
        <f>'Net Gen'!K107</f>
        <v>0</v>
      </c>
      <c r="G107" s="270">
        <f>'Net Gen'!N107</f>
        <v>0</v>
      </c>
      <c r="H107" s="270">
        <f>'Net Gen'!O107</f>
        <v>295</v>
      </c>
      <c r="J107" s="120">
        <f t="shared" si="6"/>
        <v>1</v>
      </c>
      <c r="K107" s="108">
        <f t="shared" si="4"/>
        <v>0</v>
      </c>
      <c r="L107" s="102">
        <f t="shared" si="5"/>
        <v>295</v>
      </c>
      <c r="M107" s="123">
        <f t="shared" si="7"/>
        <v>0</v>
      </c>
    </row>
    <row r="108" spans="1:13" x14ac:dyDescent="0.2">
      <c r="A108" s="208" t="str">
        <f>'Net Gen'!B108</f>
        <v>89040101-Big Sandy 1</v>
      </c>
      <c r="B108" s="269">
        <f>'Net Gen'!C108</f>
        <v>44809.375</v>
      </c>
      <c r="C108" s="270" t="str">
        <f>'Net Gen'!P108</f>
        <v>OFFLINE</v>
      </c>
      <c r="D108" s="270">
        <f>'Net Gen'!E108</f>
        <v>0</v>
      </c>
      <c r="E108" s="270">
        <f>'Net Gen'!I108</f>
        <v>0</v>
      </c>
      <c r="F108" s="270">
        <f>'Net Gen'!K108</f>
        <v>0</v>
      </c>
      <c r="G108" s="270">
        <f>'Net Gen'!N108</f>
        <v>0</v>
      </c>
      <c r="H108" s="270">
        <f>'Net Gen'!O108</f>
        <v>295</v>
      </c>
      <c r="J108" s="120">
        <f t="shared" si="6"/>
        <v>1</v>
      </c>
      <c r="K108" s="108">
        <f t="shared" si="4"/>
        <v>0</v>
      </c>
      <c r="L108" s="102">
        <f t="shared" si="5"/>
        <v>295</v>
      </c>
      <c r="M108" s="123">
        <f t="shared" si="7"/>
        <v>0</v>
      </c>
    </row>
    <row r="109" spans="1:13" x14ac:dyDescent="0.2">
      <c r="A109" s="208" t="str">
        <f>'Net Gen'!B109</f>
        <v>89040101-Big Sandy 1</v>
      </c>
      <c r="B109" s="269">
        <f>'Net Gen'!C109</f>
        <v>44809.416666666664</v>
      </c>
      <c r="C109" s="270" t="str">
        <f>'Net Gen'!P109</f>
        <v>OFFLINE</v>
      </c>
      <c r="D109" s="270">
        <f>'Net Gen'!E109</f>
        <v>0</v>
      </c>
      <c r="E109" s="270">
        <f>'Net Gen'!I109</f>
        <v>0</v>
      </c>
      <c r="F109" s="270">
        <f>'Net Gen'!K109</f>
        <v>0</v>
      </c>
      <c r="G109" s="270">
        <f>'Net Gen'!N109</f>
        <v>0</v>
      </c>
      <c r="H109" s="270">
        <f>'Net Gen'!O109</f>
        <v>295</v>
      </c>
      <c r="J109" s="120">
        <f t="shared" si="6"/>
        <v>1</v>
      </c>
      <c r="K109" s="108">
        <f t="shared" si="4"/>
        <v>0</v>
      </c>
      <c r="L109" s="102">
        <f t="shared" si="5"/>
        <v>295</v>
      </c>
      <c r="M109" s="123">
        <f t="shared" si="7"/>
        <v>0</v>
      </c>
    </row>
    <row r="110" spans="1:13" x14ac:dyDescent="0.2">
      <c r="A110" s="208" t="str">
        <f>'Net Gen'!B110</f>
        <v>89040101-Big Sandy 1</v>
      </c>
      <c r="B110" s="269">
        <f>'Net Gen'!C110</f>
        <v>44809.458333333336</v>
      </c>
      <c r="C110" s="270" t="str">
        <f>'Net Gen'!P110</f>
        <v>OFFLINE</v>
      </c>
      <c r="D110" s="270">
        <f>'Net Gen'!E110</f>
        <v>0</v>
      </c>
      <c r="E110" s="270">
        <f>'Net Gen'!I110</f>
        <v>0</v>
      </c>
      <c r="F110" s="270">
        <f>'Net Gen'!K110</f>
        <v>0</v>
      </c>
      <c r="G110" s="270">
        <f>'Net Gen'!N110</f>
        <v>0</v>
      </c>
      <c r="H110" s="270">
        <f>'Net Gen'!O110</f>
        <v>295</v>
      </c>
      <c r="J110" s="120">
        <f t="shared" si="6"/>
        <v>1</v>
      </c>
      <c r="K110" s="108">
        <f t="shared" si="4"/>
        <v>0</v>
      </c>
      <c r="L110" s="102">
        <f t="shared" si="5"/>
        <v>295</v>
      </c>
      <c r="M110" s="123">
        <f t="shared" si="7"/>
        <v>0</v>
      </c>
    </row>
    <row r="111" spans="1:13" x14ac:dyDescent="0.2">
      <c r="A111" s="208" t="str">
        <f>'Net Gen'!B111</f>
        <v>89040101-Big Sandy 1</v>
      </c>
      <c r="B111" s="269">
        <f>'Net Gen'!C111</f>
        <v>44809.5</v>
      </c>
      <c r="C111" s="270" t="str">
        <f>'Net Gen'!P111</f>
        <v>OFFLINE</v>
      </c>
      <c r="D111" s="270">
        <f>'Net Gen'!E111</f>
        <v>0</v>
      </c>
      <c r="E111" s="270">
        <f>'Net Gen'!I111</f>
        <v>0</v>
      </c>
      <c r="F111" s="270">
        <f>'Net Gen'!K111</f>
        <v>0</v>
      </c>
      <c r="G111" s="270">
        <f>'Net Gen'!N111</f>
        <v>0</v>
      </c>
      <c r="H111" s="270">
        <f>'Net Gen'!O111</f>
        <v>295</v>
      </c>
      <c r="J111" s="120">
        <f t="shared" si="6"/>
        <v>1</v>
      </c>
      <c r="K111" s="108">
        <f t="shared" si="4"/>
        <v>0</v>
      </c>
      <c r="L111" s="102">
        <f t="shared" si="5"/>
        <v>295</v>
      </c>
      <c r="M111" s="123">
        <f t="shared" si="7"/>
        <v>0</v>
      </c>
    </row>
    <row r="112" spans="1:13" x14ac:dyDescent="0.2">
      <c r="A112" s="208" t="str">
        <f>'Net Gen'!B112</f>
        <v>89040101-Big Sandy 1</v>
      </c>
      <c r="B112" s="269">
        <f>'Net Gen'!C112</f>
        <v>44809.541666666664</v>
      </c>
      <c r="C112" s="270" t="str">
        <f>'Net Gen'!P112</f>
        <v>OFFLINE</v>
      </c>
      <c r="D112" s="270">
        <f>'Net Gen'!E112</f>
        <v>0</v>
      </c>
      <c r="E112" s="270">
        <f>'Net Gen'!I112</f>
        <v>0</v>
      </c>
      <c r="F112" s="270">
        <f>'Net Gen'!K112</f>
        <v>0</v>
      </c>
      <c r="G112" s="270">
        <f>'Net Gen'!N112</f>
        <v>0</v>
      </c>
      <c r="H112" s="270">
        <f>'Net Gen'!O112</f>
        <v>295</v>
      </c>
      <c r="J112" s="120">
        <f t="shared" si="6"/>
        <v>1</v>
      </c>
      <c r="K112" s="108">
        <f t="shared" si="4"/>
        <v>0</v>
      </c>
      <c r="L112" s="102">
        <f t="shared" si="5"/>
        <v>295</v>
      </c>
      <c r="M112" s="123">
        <f t="shared" si="7"/>
        <v>0</v>
      </c>
    </row>
    <row r="113" spans="1:13" x14ac:dyDescent="0.2">
      <c r="A113" s="208" t="str">
        <f>'Net Gen'!B113</f>
        <v>89040101-Big Sandy 1</v>
      </c>
      <c r="B113" s="269">
        <f>'Net Gen'!C113</f>
        <v>44809.583333333336</v>
      </c>
      <c r="C113" s="270" t="str">
        <f>'Net Gen'!P113</f>
        <v>OFFLINE</v>
      </c>
      <c r="D113" s="270">
        <f>'Net Gen'!E113</f>
        <v>0</v>
      </c>
      <c r="E113" s="270">
        <f>'Net Gen'!I113</f>
        <v>0</v>
      </c>
      <c r="F113" s="270">
        <f>'Net Gen'!K113</f>
        <v>0</v>
      </c>
      <c r="G113" s="270">
        <f>'Net Gen'!N113</f>
        <v>0</v>
      </c>
      <c r="H113" s="270">
        <f>'Net Gen'!O113</f>
        <v>295</v>
      </c>
      <c r="J113" s="120">
        <f t="shared" si="6"/>
        <v>1</v>
      </c>
      <c r="K113" s="108">
        <f t="shared" si="4"/>
        <v>0</v>
      </c>
      <c r="L113" s="102">
        <f t="shared" si="5"/>
        <v>295</v>
      </c>
      <c r="M113" s="123">
        <f t="shared" si="7"/>
        <v>0</v>
      </c>
    </row>
    <row r="114" spans="1:13" x14ac:dyDescent="0.2">
      <c r="A114" s="208" t="str">
        <f>'Net Gen'!B114</f>
        <v>89040101-Big Sandy 1</v>
      </c>
      <c r="B114" s="269">
        <f>'Net Gen'!C114</f>
        <v>44809.625</v>
      </c>
      <c r="C114" s="270" t="str">
        <f>'Net Gen'!P114</f>
        <v>OFFLINE</v>
      </c>
      <c r="D114" s="270">
        <f>'Net Gen'!E114</f>
        <v>0</v>
      </c>
      <c r="E114" s="270">
        <f>'Net Gen'!I114</f>
        <v>0</v>
      </c>
      <c r="F114" s="270">
        <f>'Net Gen'!K114</f>
        <v>0</v>
      </c>
      <c r="G114" s="270">
        <f>'Net Gen'!N114</f>
        <v>0</v>
      </c>
      <c r="H114" s="270">
        <f>'Net Gen'!O114</f>
        <v>295</v>
      </c>
      <c r="J114" s="120">
        <f t="shared" si="6"/>
        <v>1</v>
      </c>
      <c r="K114" s="108">
        <f t="shared" si="4"/>
        <v>0</v>
      </c>
      <c r="L114" s="102">
        <f t="shared" si="5"/>
        <v>295</v>
      </c>
      <c r="M114" s="123">
        <f t="shared" si="7"/>
        <v>0</v>
      </c>
    </row>
    <row r="115" spans="1:13" x14ac:dyDescent="0.2">
      <c r="A115" s="208" t="str">
        <f>'Net Gen'!B115</f>
        <v>89040101-Big Sandy 1</v>
      </c>
      <c r="B115" s="269">
        <f>'Net Gen'!C115</f>
        <v>44809.666666666664</v>
      </c>
      <c r="C115" s="270" t="str">
        <f>'Net Gen'!P115</f>
        <v>OFFLINE</v>
      </c>
      <c r="D115" s="270">
        <f>'Net Gen'!E115</f>
        <v>0</v>
      </c>
      <c r="E115" s="270">
        <f>'Net Gen'!I115</f>
        <v>0</v>
      </c>
      <c r="F115" s="270">
        <f>'Net Gen'!K115</f>
        <v>0</v>
      </c>
      <c r="G115" s="270">
        <f>'Net Gen'!N115</f>
        <v>0</v>
      </c>
      <c r="H115" s="270">
        <f>'Net Gen'!O115</f>
        <v>295</v>
      </c>
      <c r="J115" s="120">
        <f t="shared" si="6"/>
        <v>1</v>
      </c>
      <c r="K115" s="108">
        <f t="shared" si="4"/>
        <v>0</v>
      </c>
      <c r="L115" s="102">
        <f t="shared" si="5"/>
        <v>295</v>
      </c>
      <c r="M115" s="123">
        <f t="shared" si="7"/>
        <v>0</v>
      </c>
    </row>
    <row r="116" spans="1:13" x14ac:dyDescent="0.2">
      <c r="A116" s="208" t="str">
        <f>'Net Gen'!B116</f>
        <v>89040101-Big Sandy 1</v>
      </c>
      <c r="B116" s="269">
        <f>'Net Gen'!C116</f>
        <v>44809.708333333336</v>
      </c>
      <c r="C116" s="270" t="str">
        <f>'Net Gen'!P116</f>
        <v>OFFLINE</v>
      </c>
      <c r="D116" s="270">
        <f>'Net Gen'!E116</f>
        <v>0</v>
      </c>
      <c r="E116" s="270">
        <f>'Net Gen'!I116</f>
        <v>0</v>
      </c>
      <c r="F116" s="270">
        <f>'Net Gen'!K116</f>
        <v>0</v>
      </c>
      <c r="G116" s="270">
        <f>'Net Gen'!N116</f>
        <v>0</v>
      </c>
      <c r="H116" s="270">
        <f>'Net Gen'!O116</f>
        <v>295</v>
      </c>
      <c r="J116" s="120">
        <f t="shared" si="6"/>
        <v>1</v>
      </c>
      <c r="K116" s="108">
        <f t="shared" si="4"/>
        <v>0</v>
      </c>
      <c r="L116" s="102">
        <f t="shared" si="5"/>
        <v>295</v>
      </c>
      <c r="M116" s="123">
        <f t="shared" si="7"/>
        <v>0</v>
      </c>
    </row>
    <row r="117" spans="1:13" x14ac:dyDescent="0.2">
      <c r="A117" s="208" t="str">
        <f>'Net Gen'!B117</f>
        <v>89040101-Big Sandy 1</v>
      </c>
      <c r="B117" s="269">
        <f>'Net Gen'!C117</f>
        <v>44809.75</v>
      </c>
      <c r="C117" s="270" t="str">
        <f>'Net Gen'!P117</f>
        <v>OFFLINE</v>
      </c>
      <c r="D117" s="270">
        <f>'Net Gen'!E117</f>
        <v>0</v>
      </c>
      <c r="E117" s="270">
        <f>'Net Gen'!I117</f>
        <v>0</v>
      </c>
      <c r="F117" s="270">
        <f>'Net Gen'!K117</f>
        <v>0</v>
      </c>
      <c r="G117" s="270">
        <f>'Net Gen'!N117</f>
        <v>0</v>
      </c>
      <c r="H117" s="270">
        <f>'Net Gen'!O117</f>
        <v>295</v>
      </c>
      <c r="J117" s="120">
        <f t="shared" si="6"/>
        <v>1</v>
      </c>
      <c r="K117" s="108">
        <f t="shared" si="4"/>
        <v>0</v>
      </c>
      <c r="L117" s="102">
        <f t="shared" si="5"/>
        <v>295</v>
      </c>
      <c r="M117" s="123">
        <f t="shared" si="7"/>
        <v>0</v>
      </c>
    </row>
    <row r="118" spans="1:13" x14ac:dyDescent="0.2">
      <c r="A118" s="208" t="str">
        <f>'Net Gen'!B118</f>
        <v>89040101-Big Sandy 1</v>
      </c>
      <c r="B118" s="269">
        <f>'Net Gen'!C118</f>
        <v>44809.791666666664</v>
      </c>
      <c r="C118" s="270" t="str">
        <f>'Net Gen'!P118</f>
        <v>OFFLINE</v>
      </c>
      <c r="D118" s="270">
        <f>'Net Gen'!E118</f>
        <v>0</v>
      </c>
      <c r="E118" s="270">
        <f>'Net Gen'!I118</f>
        <v>0</v>
      </c>
      <c r="F118" s="270">
        <f>'Net Gen'!K118</f>
        <v>0</v>
      </c>
      <c r="G118" s="270">
        <f>'Net Gen'!N118</f>
        <v>0</v>
      </c>
      <c r="H118" s="270">
        <f>'Net Gen'!O118</f>
        <v>295</v>
      </c>
      <c r="J118" s="120">
        <f t="shared" si="6"/>
        <v>1</v>
      </c>
      <c r="K118" s="108">
        <f t="shared" si="4"/>
        <v>0</v>
      </c>
      <c r="L118" s="102">
        <f t="shared" si="5"/>
        <v>295</v>
      </c>
      <c r="M118" s="123">
        <f t="shared" si="7"/>
        <v>0</v>
      </c>
    </row>
    <row r="119" spans="1:13" x14ac:dyDescent="0.2">
      <c r="A119" s="208" t="str">
        <f>'Net Gen'!B119</f>
        <v>89040101-Big Sandy 1</v>
      </c>
      <c r="B119" s="269">
        <f>'Net Gen'!C119</f>
        <v>44809.833333333336</v>
      </c>
      <c r="C119" s="270" t="str">
        <f>'Net Gen'!P119</f>
        <v>OFFLINE</v>
      </c>
      <c r="D119" s="270">
        <f>'Net Gen'!E119</f>
        <v>0</v>
      </c>
      <c r="E119" s="270">
        <f>'Net Gen'!I119</f>
        <v>0</v>
      </c>
      <c r="F119" s="270">
        <f>'Net Gen'!K119</f>
        <v>0</v>
      </c>
      <c r="G119" s="270">
        <f>'Net Gen'!N119</f>
        <v>0</v>
      </c>
      <c r="H119" s="270">
        <f>'Net Gen'!O119</f>
        <v>295</v>
      </c>
      <c r="J119" s="120">
        <f t="shared" si="6"/>
        <v>1</v>
      </c>
      <c r="K119" s="108">
        <f t="shared" si="4"/>
        <v>0</v>
      </c>
      <c r="L119" s="102">
        <f t="shared" si="5"/>
        <v>295</v>
      </c>
      <c r="M119" s="123">
        <f t="shared" si="7"/>
        <v>0</v>
      </c>
    </row>
    <row r="120" spans="1:13" x14ac:dyDescent="0.2">
      <c r="A120" s="208" t="str">
        <f>'Net Gen'!B120</f>
        <v>89040101-Big Sandy 1</v>
      </c>
      <c r="B120" s="269">
        <f>'Net Gen'!C120</f>
        <v>44809.875</v>
      </c>
      <c r="C120" s="270" t="str">
        <f>'Net Gen'!P120</f>
        <v>OFFLINE</v>
      </c>
      <c r="D120" s="270">
        <f>'Net Gen'!E120</f>
        <v>0</v>
      </c>
      <c r="E120" s="270">
        <f>'Net Gen'!I120</f>
        <v>0</v>
      </c>
      <c r="F120" s="270">
        <f>'Net Gen'!K120</f>
        <v>0</v>
      </c>
      <c r="G120" s="270">
        <f>'Net Gen'!N120</f>
        <v>0</v>
      </c>
      <c r="H120" s="270">
        <f>'Net Gen'!O120</f>
        <v>295</v>
      </c>
      <c r="J120" s="120">
        <f t="shared" si="6"/>
        <v>1</v>
      </c>
      <c r="K120" s="108">
        <f t="shared" si="4"/>
        <v>0</v>
      </c>
      <c r="L120" s="102">
        <f t="shared" si="5"/>
        <v>295</v>
      </c>
      <c r="M120" s="123">
        <f t="shared" si="7"/>
        <v>0</v>
      </c>
    </row>
    <row r="121" spans="1:13" x14ac:dyDescent="0.2">
      <c r="A121" s="208" t="str">
        <f>'Net Gen'!B121</f>
        <v>89040101-Big Sandy 1</v>
      </c>
      <c r="B121" s="269">
        <f>'Net Gen'!C121</f>
        <v>44809.916666666664</v>
      </c>
      <c r="C121" s="270" t="str">
        <f>'Net Gen'!P121</f>
        <v>OFFLINE</v>
      </c>
      <c r="D121" s="270">
        <f>'Net Gen'!E121</f>
        <v>0</v>
      </c>
      <c r="E121" s="270">
        <f>'Net Gen'!I121</f>
        <v>0</v>
      </c>
      <c r="F121" s="270">
        <f>'Net Gen'!K121</f>
        <v>0</v>
      </c>
      <c r="G121" s="270">
        <f>'Net Gen'!N121</f>
        <v>0</v>
      </c>
      <c r="H121" s="270">
        <f>'Net Gen'!O121</f>
        <v>295</v>
      </c>
      <c r="J121" s="120">
        <f t="shared" si="6"/>
        <v>1</v>
      </c>
      <c r="K121" s="108">
        <f t="shared" si="4"/>
        <v>0</v>
      </c>
      <c r="L121" s="102">
        <f t="shared" si="5"/>
        <v>295</v>
      </c>
      <c r="M121" s="123">
        <f t="shared" si="7"/>
        <v>0</v>
      </c>
    </row>
    <row r="122" spans="1:13" x14ac:dyDescent="0.2">
      <c r="A122" s="208" t="str">
        <f>'Net Gen'!B122</f>
        <v>89040101-Big Sandy 1</v>
      </c>
      <c r="B122" s="269">
        <f>'Net Gen'!C122</f>
        <v>44809.958333333336</v>
      </c>
      <c r="C122" s="270" t="str">
        <f>'Net Gen'!P122</f>
        <v>OFFLINE</v>
      </c>
      <c r="D122" s="270">
        <f>'Net Gen'!E122</f>
        <v>0</v>
      </c>
      <c r="E122" s="270">
        <f>'Net Gen'!I122</f>
        <v>0</v>
      </c>
      <c r="F122" s="270">
        <f>'Net Gen'!K122</f>
        <v>0</v>
      </c>
      <c r="G122" s="270">
        <f>'Net Gen'!N122</f>
        <v>0</v>
      </c>
      <c r="H122" s="270">
        <f>'Net Gen'!O122</f>
        <v>295</v>
      </c>
      <c r="J122" s="120">
        <f t="shared" si="6"/>
        <v>1</v>
      </c>
      <c r="K122" s="108">
        <f t="shared" si="4"/>
        <v>0</v>
      </c>
      <c r="L122" s="102">
        <f t="shared" si="5"/>
        <v>295</v>
      </c>
      <c r="M122" s="123">
        <f t="shared" si="7"/>
        <v>0</v>
      </c>
    </row>
    <row r="123" spans="1:13" x14ac:dyDescent="0.2">
      <c r="A123" s="208" t="str">
        <f>'Net Gen'!B123</f>
        <v>89040101-Big Sandy 1</v>
      </c>
      <c r="B123" s="269">
        <f>'Net Gen'!C123</f>
        <v>44810</v>
      </c>
      <c r="C123" s="270" t="str">
        <f>'Net Gen'!P123</f>
        <v>OFFLINE</v>
      </c>
      <c r="D123" s="270">
        <f>'Net Gen'!E123</f>
        <v>0</v>
      </c>
      <c r="E123" s="270">
        <f>'Net Gen'!I123</f>
        <v>0</v>
      </c>
      <c r="F123" s="270">
        <f>'Net Gen'!K123</f>
        <v>0</v>
      </c>
      <c r="G123" s="270">
        <f>'Net Gen'!N123</f>
        <v>0</v>
      </c>
      <c r="H123" s="270">
        <f>'Net Gen'!O123</f>
        <v>295</v>
      </c>
      <c r="J123" s="120">
        <f t="shared" si="6"/>
        <v>1</v>
      </c>
      <c r="K123" s="108">
        <f t="shared" si="4"/>
        <v>0</v>
      </c>
      <c r="L123" s="102">
        <f t="shared" si="5"/>
        <v>295</v>
      </c>
      <c r="M123" s="123">
        <f t="shared" si="7"/>
        <v>0</v>
      </c>
    </row>
    <row r="124" spans="1:13" x14ac:dyDescent="0.2">
      <c r="A124" s="208" t="str">
        <f>'Net Gen'!B124</f>
        <v>89040101-Big Sandy 1</v>
      </c>
      <c r="B124" s="269">
        <f>'Net Gen'!C124</f>
        <v>44810.041666666664</v>
      </c>
      <c r="C124" s="270" t="str">
        <f>'Net Gen'!P124</f>
        <v>OFFLINE</v>
      </c>
      <c r="D124" s="270">
        <f>'Net Gen'!E124</f>
        <v>0</v>
      </c>
      <c r="E124" s="270">
        <f>'Net Gen'!I124</f>
        <v>0</v>
      </c>
      <c r="F124" s="270">
        <f>'Net Gen'!K124</f>
        <v>0</v>
      </c>
      <c r="G124" s="270">
        <f>'Net Gen'!N124</f>
        <v>0</v>
      </c>
      <c r="H124" s="270">
        <f>'Net Gen'!O124</f>
        <v>295</v>
      </c>
      <c r="J124" s="120">
        <f t="shared" si="6"/>
        <v>1</v>
      </c>
      <c r="K124" s="108">
        <f t="shared" si="4"/>
        <v>0</v>
      </c>
      <c r="L124" s="102">
        <f t="shared" si="5"/>
        <v>295</v>
      </c>
      <c r="M124" s="123">
        <f t="shared" si="7"/>
        <v>0</v>
      </c>
    </row>
    <row r="125" spans="1:13" x14ac:dyDescent="0.2">
      <c r="A125" s="208" t="str">
        <f>'Net Gen'!B125</f>
        <v>89040101-Big Sandy 1</v>
      </c>
      <c r="B125" s="269">
        <f>'Net Gen'!C125</f>
        <v>44810.083333333336</v>
      </c>
      <c r="C125" s="270" t="str">
        <f>'Net Gen'!P125</f>
        <v>OFFLINE</v>
      </c>
      <c r="D125" s="270">
        <f>'Net Gen'!E125</f>
        <v>0</v>
      </c>
      <c r="E125" s="270">
        <f>'Net Gen'!I125</f>
        <v>0</v>
      </c>
      <c r="F125" s="270">
        <f>'Net Gen'!K125</f>
        <v>0</v>
      </c>
      <c r="G125" s="270">
        <f>'Net Gen'!N125</f>
        <v>0</v>
      </c>
      <c r="H125" s="270">
        <f>'Net Gen'!O125</f>
        <v>295</v>
      </c>
      <c r="J125" s="120">
        <f t="shared" si="6"/>
        <v>1</v>
      </c>
      <c r="K125" s="108">
        <f t="shared" si="4"/>
        <v>0</v>
      </c>
      <c r="L125" s="102">
        <f t="shared" si="5"/>
        <v>295</v>
      </c>
      <c r="M125" s="123">
        <f t="shared" si="7"/>
        <v>0</v>
      </c>
    </row>
    <row r="126" spans="1:13" x14ac:dyDescent="0.2">
      <c r="A126" s="208" t="str">
        <f>'Net Gen'!B126</f>
        <v>89040101-Big Sandy 1</v>
      </c>
      <c r="B126" s="269">
        <f>'Net Gen'!C126</f>
        <v>44810.125</v>
      </c>
      <c r="C126" s="270" t="str">
        <f>'Net Gen'!P126</f>
        <v>OFFLINE</v>
      </c>
      <c r="D126" s="270">
        <f>'Net Gen'!E126</f>
        <v>0</v>
      </c>
      <c r="E126" s="270">
        <f>'Net Gen'!I126</f>
        <v>0</v>
      </c>
      <c r="F126" s="270">
        <f>'Net Gen'!K126</f>
        <v>0</v>
      </c>
      <c r="G126" s="270">
        <f>'Net Gen'!N126</f>
        <v>0</v>
      </c>
      <c r="H126" s="270">
        <f>'Net Gen'!O126</f>
        <v>295</v>
      </c>
      <c r="J126" s="120">
        <f t="shared" si="6"/>
        <v>1</v>
      </c>
      <c r="K126" s="108">
        <f t="shared" si="4"/>
        <v>0</v>
      </c>
      <c r="L126" s="102">
        <f t="shared" si="5"/>
        <v>295</v>
      </c>
      <c r="M126" s="123">
        <f t="shared" si="7"/>
        <v>0</v>
      </c>
    </row>
    <row r="127" spans="1:13" x14ac:dyDescent="0.2">
      <c r="A127" s="208" t="str">
        <f>'Net Gen'!B127</f>
        <v>89040101-Big Sandy 1</v>
      </c>
      <c r="B127" s="269">
        <f>'Net Gen'!C127</f>
        <v>44810.166666666664</v>
      </c>
      <c r="C127" s="270" t="str">
        <f>'Net Gen'!P127</f>
        <v>OFFLINE</v>
      </c>
      <c r="D127" s="270">
        <f>'Net Gen'!E127</f>
        <v>0</v>
      </c>
      <c r="E127" s="270">
        <f>'Net Gen'!I127</f>
        <v>0</v>
      </c>
      <c r="F127" s="270">
        <f>'Net Gen'!K127</f>
        <v>0</v>
      </c>
      <c r="G127" s="270">
        <f>'Net Gen'!N127</f>
        <v>0</v>
      </c>
      <c r="H127" s="270">
        <f>'Net Gen'!O127</f>
        <v>295</v>
      </c>
      <c r="J127" s="120">
        <f t="shared" si="6"/>
        <v>1</v>
      </c>
      <c r="K127" s="108">
        <f t="shared" si="4"/>
        <v>0</v>
      </c>
      <c r="L127" s="102">
        <f t="shared" si="5"/>
        <v>295</v>
      </c>
      <c r="M127" s="123">
        <f t="shared" si="7"/>
        <v>0</v>
      </c>
    </row>
    <row r="128" spans="1:13" x14ac:dyDescent="0.2">
      <c r="A128" s="208" t="str">
        <f>'Net Gen'!B128</f>
        <v>89040101-Big Sandy 1</v>
      </c>
      <c r="B128" s="269">
        <f>'Net Gen'!C128</f>
        <v>44810.208333333336</v>
      </c>
      <c r="C128" s="270" t="str">
        <f>'Net Gen'!P128</f>
        <v>OFFLINE</v>
      </c>
      <c r="D128" s="270">
        <f>'Net Gen'!E128</f>
        <v>0</v>
      </c>
      <c r="E128" s="270">
        <f>'Net Gen'!I128</f>
        <v>0</v>
      </c>
      <c r="F128" s="270">
        <f>'Net Gen'!K128</f>
        <v>0</v>
      </c>
      <c r="G128" s="270">
        <f>'Net Gen'!N128</f>
        <v>0</v>
      </c>
      <c r="H128" s="270">
        <f>'Net Gen'!O128</f>
        <v>295</v>
      </c>
      <c r="J128" s="120">
        <f t="shared" si="6"/>
        <v>1</v>
      </c>
      <c r="K128" s="108">
        <f t="shared" si="4"/>
        <v>0</v>
      </c>
      <c r="L128" s="102">
        <f t="shared" si="5"/>
        <v>295</v>
      </c>
      <c r="M128" s="123">
        <f t="shared" si="7"/>
        <v>0</v>
      </c>
    </row>
    <row r="129" spans="1:13" x14ac:dyDescent="0.2">
      <c r="A129" s="208" t="str">
        <f>'Net Gen'!B129</f>
        <v>89040101-Big Sandy 1</v>
      </c>
      <c r="B129" s="269">
        <f>'Net Gen'!C129</f>
        <v>44810.25</v>
      </c>
      <c r="C129" s="270" t="str">
        <f>'Net Gen'!P129</f>
        <v>OFFLINE</v>
      </c>
      <c r="D129" s="270">
        <f>'Net Gen'!E129</f>
        <v>0</v>
      </c>
      <c r="E129" s="270">
        <f>'Net Gen'!I129</f>
        <v>0</v>
      </c>
      <c r="F129" s="270">
        <f>'Net Gen'!K129</f>
        <v>0</v>
      </c>
      <c r="G129" s="270">
        <f>'Net Gen'!N129</f>
        <v>0</v>
      </c>
      <c r="H129" s="270">
        <f>'Net Gen'!O129</f>
        <v>295</v>
      </c>
      <c r="J129" s="120">
        <f t="shared" si="6"/>
        <v>1</v>
      </c>
      <c r="K129" s="108">
        <f t="shared" si="4"/>
        <v>0</v>
      </c>
      <c r="L129" s="102">
        <f t="shared" si="5"/>
        <v>295</v>
      </c>
      <c r="M129" s="123">
        <f t="shared" si="7"/>
        <v>0</v>
      </c>
    </row>
    <row r="130" spans="1:13" x14ac:dyDescent="0.2">
      <c r="A130" s="208" t="str">
        <f>'Net Gen'!B130</f>
        <v>89040101-Big Sandy 1</v>
      </c>
      <c r="B130" s="269">
        <f>'Net Gen'!C130</f>
        <v>44810.291666666664</v>
      </c>
      <c r="C130" s="270" t="str">
        <f>'Net Gen'!P130</f>
        <v>OFFLINE</v>
      </c>
      <c r="D130" s="270">
        <f>'Net Gen'!E130</f>
        <v>0</v>
      </c>
      <c r="E130" s="270">
        <f>'Net Gen'!I130</f>
        <v>0</v>
      </c>
      <c r="F130" s="270">
        <f>'Net Gen'!K130</f>
        <v>0</v>
      </c>
      <c r="G130" s="270">
        <f>'Net Gen'!N130</f>
        <v>0</v>
      </c>
      <c r="H130" s="270">
        <f>'Net Gen'!O130</f>
        <v>295</v>
      </c>
      <c r="J130" s="120">
        <f t="shared" si="6"/>
        <v>1</v>
      </c>
      <c r="K130" s="108">
        <f t="shared" si="4"/>
        <v>0</v>
      </c>
      <c r="L130" s="102">
        <f t="shared" si="5"/>
        <v>295</v>
      </c>
      <c r="M130" s="123">
        <f t="shared" si="7"/>
        <v>0</v>
      </c>
    </row>
    <row r="131" spans="1:13" x14ac:dyDescent="0.2">
      <c r="A131" s="208" t="str">
        <f>'Net Gen'!B131</f>
        <v>89040101-Big Sandy 1</v>
      </c>
      <c r="B131" s="269">
        <f>'Net Gen'!C131</f>
        <v>44810.333333333336</v>
      </c>
      <c r="C131" s="270" t="str">
        <f>'Net Gen'!P131</f>
        <v>OFFLINE</v>
      </c>
      <c r="D131" s="270">
        <f>'Net Gen'!E131</f>
        <v>0</v>
      </c>
      <c r="E131" s="270">
        <f>'Net Gen'!I131</f>
        <v>0</v>
      </c>
      <c r="F131" s="270">
        <f>'Net Gen'!K131</f>
        <v>0</v>
      </c>
      <c r="G131" s="270">
        <f>'Net Gen'!N131</f>
        <v>0</v>
      </c>
      <c r="H131" s="270">
        <f>'Net Gen'!O131</f>
        <v>295</v>
      </c>
      <c r="J131" s="120">
        <f t="shared" si="6"/>
        <v>1</v>
      </c>
      <c r="K131" s="108">
        <f t="shared" si="4"/>
        <v>0</v>
      </c>
      <c r="L131" s="102">
        <f t="shared" si="5"/>
        <v>295</v>
      </c>
      <c r="M131" s="123">
        <f t="shared" si="7"/>
        <v>0</v>
      </c>
    </row>
    <row r="132" spans="1:13" x14ac:dyDescent="0.2">
      <c r="A132" s="208" t="str">
        <f>'Net Gen'!B132</f>
        <v>89040101-Big Sandy 1</v>
      </c>
      <c r="B132" s="269">
        <f>'Net Gen'!C132</f>
        <v>44810.375</v>
      </c>
      <c r="C132" s="270" t="str">
        <f>'Net Gen'!P132</f>
        <v>OFFLINE</v>
      </c>
      <c r="D132" s="270">
        <f>'Net Gen'!E132</f>
        <v>0</v>
      </c>
      <c r="E132" s="270">
        <f>'Net Gen'!I132</f>
        <v>0</v>
      </c>
      <c r="F132" s="270">
        <f>'Net Gen'!K132</f>
        <v>0</v>
      </c>
      <c r="G132" s="270">
        <f>'Net Gen'!N132</f>
        <v>0</v>
      </c>
      <c r="H132" s="270">
        <f>'Net Gen'!O132</f>
        <v>295</v>
      </c>
      <c r="J132" s="120">
        <f t="shared" si="6"/>
        <v>1</v>
      </c>
      <c r="K132" s="108">
        <f t="shared" ref="K132:K195" si="8">F132*J132</f>
        <v>0</v>
      </c>
      <c r="L132" s="102">
        <f t="shared" ref="L132:L195" si="9">H132*J132</f>
        <v>295</v>
      </c>
      <c r="M132" s="123">
        <f t="shared" si="7"/>
        <v>0</v>
      </c>
    </row>
    <row r="133" spans="1:13" x14ac:dyDescent="0.2">
      <c r="A133" s="208" t="str">
        <f>'Net Gen'!B133</f>
        <v>89040101-Big Sandy 1</v>
      </c>
      <c r="B133" s="269">
        <f>'Net Gen'!C133</f>
        <v>44810.416666666664</v>
      </c>
      <c r="C133" s="270" t="str">
        <f>'Net Gen'!P133</f>
        <v>OFFLINE</v>
      </c>
      <c r="D133" s="270">
        <f>'Net Gen'!E133</f>
        <v>0</v>
      </c>
      <c r="E133" s="270">
        <f>'Net Gen'!I133</f>
        <v>0</v>
      </c>
      <c r="F133" s="270">
        <f>'Net Gen'!K133</f>
        <v>0</v>
      </c>
      <c r="G133" s="270">
        <f>'Net Gen'!N133</f>
        <v>0</v>
      </c>
      <c r="H133" s="270">
        <f>'Net Gen'!O133</f>
        <v>295</v>
      </c>
      <c r="J133" s="120">
        <f t="shared" ref="J133:J196" si="10">VLOOKUP(A133,$P$4:$Q$8,2,FALSE)</f>
        <v>1</v>
      </c>
      <c r="K133" s="108">
        <f t="shared" si="8"/>
        <v>0</v>
      </c>
      <c r="L133" s="102">
        <f t="shared" si="9"/>
        <v>295</v>
      </c>
      <c r="M133" s="123">
        <f t="shared" ref="M133:M196" si="11">E133*J133</f>
        <v>0</v>
      </c>
    </row>
    <row r="134" spans="1:13" x14ac:dyDescent="0.2">
      <c r="A134" s="208" t="str">
        <f>'Net Gen'!B134</f>
        <v>89040101-Big Sandy 1</v>
      </c>
      <c r="B134" s="269">
        <f>'Net Gen'!C134</f>
        <v>44810.458333333336</v>
      </c>
      <c r="C134" s="270" t="str">
        <f>'Net Gen'!P134</f>
        <v>OFFLINE</v>
      </c>
      <c r="D134" s="270">
        <f>'Net Gen'!E134</f>
        <v>0</v>
      </c>
      <c r="E134" s="270">
        <f>'Net Gen'!I134</f>
        <v>0</v>
      </c>
      <c r="F134" s="270">
        <f>'Net Gen'!K134</f>
        <v>0</v>
      </c>
      <c r="G134" s="270">
        <f>'Net Gen'!N134</f>
        <v>0</v>
      </c>
      <c r="H134" s="270">
        <f>'Net Gen'!O134</f>
        <v>295</v>
      </c>
      <c r="J134" s="120">
        <f t="shared" si="10"/>
        <v>1</v>
      </c>
      <c r="K134" s="108">
        <f t="shared" si="8"/>
        <v>0</v>
      </c>
      <c r="L134" s="102">
        <f t="shared" si="9"/>
        <v>295</v>
      </c>
      <c r="M134" s="123">
        <f t="shared" si="11"/>
        <v>0</v>
      </c>
    </row>
    <row r="135" spans="1:13" x14ac:dyDescent="0.2">
      <c r="A135" s="208" t="str">
        <f>'Net Gen'!B135</f>
        <v>89040101-Big Sandy 1</v>
      </c>
      <c r="B135" s="269">
        <f>'Net Gen'!C135</f>
        <v>44810.5</v>
      </c>
      <c r="C135" s="270" t="str">
        <f>'Net Gen'!P135</f>
        <v>OFFLINE</v>
      </c>
      <c r="D135" s="270">
        <f>'Net Gen'!E135</f>
        <v>0</v>
      </c>
      <c r="E135" s="270">
        <f>'Net Gen'!I135</f>
        <v>0</v>
      </c>
      <c r="F135" s="270">
        <f>'Net Gen'!K135</f>
        <v>0</v>
      </c>
      <c r="G135" s="270">
        <f>'Net Gen'!N135</f>
        <v>0</v>
      </c>
      <c r="H135" s="270">
        <f>'Net Gen'!O135</f>
        <v>295</v>
      </c>
      <c r="J135" s="120">
        <f t="shared" si="10"/>
        <v>1</v>
      </c>
      <c r="K135" s="108">
        <f t="shared" si="8"/>
        <v>0</v>
      </c>
      <c r="L135" s="102">
        <f t="shared" si="9"/>
        <v>295</v>
      </c>
      <c r="M135" s="123">
        <f t="shared" si="11"/>
        <v>0</v>
      </c>
    </row>
    <row r="136" spans="1:13" x14ac:dyDescent="0.2">
      <c r="A136" s="208" t="str">
        <f>'Net Gen'!B136</f>
        <v>89040101-Big Sandy 1</v>
      </c>
      <c r="B136" s="269">
        <f>'Net Gen'!C136</f>
        <v>44810.541666666664</v>
      </c>
      <c r="C136" s="270" t="str">
        <f>'Net Gen'!P136</f>
        <v>OFFLINE</v>
      </c>
      <c r="D136" s="270">
        <f>'Net Gen'!E136</f>
        <v>0</v>
      </c>
      <c r="E136" s="270">
        <f>'Net Gen'!I136</f>
        <v>0</v>
      </c>
      <c r="F136" s="270">
        <f>'Net Gen'!K136</f>
        <v>0</v>
      </c>
      <c r="G136" s="270">
        <f>'Net Gen'!N136</f>
        <v>0</v>
      </c>
      <c r="H136" s="270">
        <f>'Net Gen'!O136</f>
        <v>295</v>
      </c>
      <c r="J136" s="120">
        <f t="shared" si="10"/>
        <v>1</v>
      </c>
      <c r="K136" s="108">
        <f t="shared" si="8"/>
        <v>0</v>
      </c>
      <c r="L136" s="102">
        <f t="shared" si="9"/>
        <v>295</v>
      </c>
      <c r="M136" s="123">
        <f t="shared" si="11"/>
        <v>0</v>
      </c>
    </row>
    <row r="137" spans="1:13" x14ac:dyDescent="0.2">
      <c r="A137" s="208" t="str">
        <f>'Net Gen'!B137</f>
        <v>89040101-Big Sandy 1</v>
      </c>
      <c r="B137" s="269">
        <f>'Net Gen'!C137</f>
        <v>44810.583333333336</v>
      </c>
      <c r="C137" s="270" t="str">
        <f>'Net Gen'!P137</f>
        <v>OFFLINE</v>
      </c>
      <c r="D137" s="270">
        <f>'Net Gen'!E137</f>
        <v>0</v>
      </c>
      <c r="E137" s="270">
        <f>'Net Gen'!I137</f>
        <v>0</v>
      </c>
      <c r="F137" s="270">
        <f>'Net Gen'!K137</f>
        <v>0</v>
      </c>
      <c r="G137" s="270">
        <f>'Net Gen'!N137</f>
        <v>0</v>
      </c>
      <c r="H137" s="270">
        <f>'Net Gen'!O137</f>
        <v>295</v>
      </c>
      <c r="J137" s="120">
        <f t="shared" si="10"/>
        <v>1</v>
      </c>
      <c r="K137" s="108">
        <f t="shared" si="8"/>
        <v>0</v>
      </c>
      <c r="L137" s="102">
        <f t="shared" si="9"/>
        <v>295</v>
      </c>
      <c r="M137" s="123">
        <f t="shared" si="11"/>
        <v>0</v>
      </c>
    </row>
    <row r="138" spans="1:13" x14ac:dyDescent="0.2">
      <c r="A138" s="208" t="str">
        <f>'Net Gen'!B138</f>
        <v>89040101-Big Sandy 1</v>
      </c>
      <c r="B138" s="269">
        <f>'Net Gen'!C138</f>
        <v>44810.625</v>
      </c>
      <c r="C138" s="270" t="str">
        <f>'Net Gen'!P138</f>
        <v>OFFLINE</v>
      </c>
      <c r="D138" s="270">
        <f>'Net Gen'!E138</f>
        <v>0</v>
      </c>
      <c r="E138" s="270">
        <f>'Net Gen'!I138</f>
        <v>0</v>
      </c>
      <c r="F138" s="270">
        <f>'Net Gen'!K138</f>
        <v>0</v>
      </c>
      <c r="G138" s="270">
        <f>'Net Gen'!N138</f>
        <v>0</v>
      </c>
      <c r="H138" s="270">
        <f>'Net Gen'!O138</f>
        <v>295</v>
      </c>
      <c r="J138" s="120">
        <f t="shared" si="10"/>
        <v>1</v>
      </c>
      <c r="K138" s="108">
        <f t="shared" si="8"/>
        <v>0</v>
      </c>
      <c r="L138" s="102">
        <f t="shared" si="9"/>
        <v>295</v>
      </c>
      <c r="M138" s="123">
        <f t="shared" si="11"/>
        <v>0</v>
      </c>
    </row>
    <row r="139" spans="1:13" x14ac:dyDescent="0.2">
      <c r="A139" s="208" t="str">
        <f>'Net Gen'!B139</f>
        <v>89040101-Big Sandy 1</v>
      </c>
      <c r="B139" s="269">
        <f>'Net Gen'!C139</f>
        <v>44810.666666666664</v>
      </c>
      <c r="C139" s="270" t="str">
        <f>'Net Gen'!P139</f>
        <v>OFFLINE</v>
      </c>
      <c r="D139" s="270">
        <f>'Net Gen'!E139</f>
        <v>0</v>
      </c>
      <c r="E139" s="270">
        <f>'Net Gen'!I139</f>
        <v>0</v>
      </c>
      <c r="F139" s="270">
        <f>'Net Gen'!K139</f>
        <v>0</v>
      </c>
      <c r="G139" s="270">
        <f>'Net Gen'!N139</f>
        <v>0</v>
      </c>
      <c r="H139" s="270">
        <f>'Net Gen'!O139</f>
        <v>295</v>
      </c>
      <c r="J139" s="120">
        <f t="shared" si="10"/>
        <v>1</v>
      </c>
      <c r="K139" s="108">
        <f t="shared" si="8"/>
        <v>0</v>
      </c>
      <c r="L139" s="102">
        <f t="shared" si="9"/>
        <v>295</v>
      </c>
      <c r="M139" s="123">
        <f t="shared" si="11"/>
        <v>0</v>
      </c>
    </row>
    <row r="140" spans="1:13" x14ac:dyDescent="0.2">
      <c r="A140" s="208" t="str">
        <f>'Net Gen'!B140</f>
        <v>89040101-Big Sandy 1</v>
      </c>
      <c r="B140" s="269">
        <f>'Net Gen'!C140</f>
        <v>44810.708333333336</v>
      </c>
      <c r="C140" s="270" t="str">
        <f>'Net Gen'!P140</f>
        <v>OFFLINE</v>
      </c>
      <c r="D140" s="270">
        <f>'Net Gen'!E140</f>
        <v>0</v>
      </c>
      <c r="E140" s="270">
        <f>'Net Gen'!I140</f>
        <v>0</v>
      </c>
      <c r="F140" s="270">
        <f>'Net Gen'!K140</f>
        <v>0</v>
      </c>
      <c r="G140" s="270">
        <f>'Net Gen'!N140</f>
        <v>0</v>
      </c>
      <c r="H140" s="270">
        <f>'Net Gen'!O140</f>
        <v>295</v>
      </c>
      <c r="J140" s="120">
        <f t="shared" si="10"/>
        <v>1</v>
      </c>
      <c r="K140" s="108">
        <f t="shared" si="8"/>
        <v>0</v>
      </c>
      <c r="L140" s="102">
        <f t="shared" si="9"/>
        <v>295</v>
      </c>
      <c r="M140" s="123">
        <f t="shared" si="11"/>
        <v>0</v>
      </c>
    </row>
    <row r="141" spans="1:13" x14ac:dyDescent="0.2">
      <c r="A141" s="208" t="str">
        <f>'Net Gen'!B141</f>
        <v>89040101-Big Sandy 1</v>
      </c>
      <c r="B141" s="269">
        <f>'Net Gen'!C141</f>
        <v>44810.75</v>
      </c>
      <c r="C141" s="270" t="str">
        <f>'Net Gen'!P141</f>
        <v>OFFLINE</v>
      </c>
      <c r="D141" s="270">
        <f>'Net Gen'!E141</f>
        <v>0</v>
      </c>
      <c r="E141" s="270">
        <f>'Net Gen'!I141</f>
        <v>0</v>
      </c>
      <c r="F141" s="270">
        <f>'Net Gen'!K141</f>
        <v>0</v>
      </c>
      <c r="G141" s="270">
        <f>'Net Gen'!N141</f>
        <v>0</v>
      </c>
      <c r="H141" s="270">
        <f>'Net Gen'!O141</f>
        <v>295</v>
      </c>
      <c r="J141" s="120">
        <f t="shared" si="10"/>
        <v>1</v>
      </c>
      <c r="K141" s="108">
        <f t="shared" si="8"/>
        <v>0</v>
      </c>
      <c r="L141" s="102">
        <f t="shared" si="9"/>
        <v>295</v>
      </c>
      <c r="M141" s="123">
        <f t="shared" si="11"/>
        <v>0</v>
      </c>
    </row>
    <row r="142" spans="1:13" x14ac:dyDescent="0.2">
      <c r="A142" s="208" t="str">
        <f>'Net Gen'!B142</f>
        <v>89040101-Big Sandy 1</v>
      </c>
      <c r="B142" s="269">
        <f>'Net Gen'!C142</f>
        <v>44810.791666666664</v>
      </c>
      <c r="C142" s="270" t="str">
        <f>'Net Gen'!P142</f>
        <v>OFFLINE</v>
      </c>
      <c r="D142" s="270">
        <f>'Net Gen'!E142</f>
        <v>0</v>
      </c>
      <c r="E142" s="270">
        <f>'Net Gen'!I142</f>
        <v>0</v>
      </c>
      <c r="F142" s="270">
        <f>'Net Gen'!K142</f>
        <v>0</v>
      </c>
      <c r="G142" s="270">
        <f>'Net Gen'!N142</f>
        <v>0</v>
      </c>
      <c r="H142" s="270">
        <f>'Net Gen'!O142</f>
        <v>295</v>
      </c>
      <c r="J142" s="120">
        <f t="shared" si="10"/>
        <v>1</v>
      </c>
      <c r="K142" s="108">
        <f t="shared" si="8"/>
        <v>0</v>
      </c>
      <c r="L142" s="102">
        <f t="shared" si="9"/>
        <v>295</v>
      </c>
      <c r="M142" s="123">
        <f t="shared" si="11"/>
        <v>0</v>
      </c>
    </row>
    <row r="143" spans="1:13" x14ac:dyDescent="0.2">
      <c r="A143" s="208" t="str">
        <f>'Net Gen'!B143</f>
        <v>89040101-Big Sandy 1</v>
      </c>
      <c r="B143" s="269">
        <f>'Net Gen'!C143</f>
        <v>44810.833333333336</v>
      </c>
      <c r="C143" s="270" t="str">
        <f>'Net Gen'!P143</f>
        <v>OFFLINE</v>
      </c>
      <c r="D143" s="270">
        <f>'Net Gen'!E143</f>
        <v>0</v>
      </c>
      <c r="E143" s="270">
        <f>'Net Gen'!I143</f>
        <v>0</v>
      </c>
      <c r="F143" s="270">
        <f>'Net Gen'!K143</f>
        <v>0</v>
      </c>
      <c r="G143" s="270">
        <f>'Net Gen'!N143</f>
        <v>0</v>
      </c>
      <c r="H143" s="270">
        <f>'Net Gen'!O143</f>
        <v>295</v>
      </c>
      <c r="J143" s="120">
        <f t="shared" si="10"/>
        <v>1</v>
      </c>
      <c r="K143" s="108">
        <f t="shared" si="8"/>
        <v>0</v>
      </c>
      <c r="L143" s="102">
        <f t="shared" si="9"/>
        <v>295</v>
      </c>
      <c r="M143" s="123">
        <f t="shared" si="11"/>
        <v>0</v>
      </c>
    </row>
    <row r="144" spans="1:13" x14ac:dyDescent="0.2">
      <c r="A144" s="208" t="str">
        <f>'Net Gen'!B144</f>
        <v>89040101-Big Sandy 1</v>
      </c>
      <c r="B144" s="269">
        <f>'Net Gen'!C144</f>
        <v>44810.875</v>
      </c>
      <c r="C144" s="270" t="str">
        <f>'Net Gen'!P144</f>
        <v>OFFLINE</v>
      </c>
      <c r="D144" s="270">
        <f>'Net Gen'!E144</f>
        <v>0</v>
      </c>
      <c r="E144" s="270">
        <f>'Net Gen'!I144</f>
        <v>0</v>
      </c>
      <c r="F144" s="270">
        <f>'Net Gen'!K144</f>
        <v>0</v>
      </c>
      <c r="G144" s="270">
        <f>'Net Gen'!N144</f>
        <v>0</v>
      </c>
      <c r="H144" s="270">
        <f>'Net Gen'!O144</f>
        <v>295</v>
      </c>
      <c r="J144" s="120">
        <f t="shared" si="10"/>
        <v>1</v>
      </c>
      <c r="K144" s="108">
        <f t="shared" si="8"/>
        <v>0</v>
      </c>
      <c r="L144" s="102">
        <f t="shared" si="9"/>
        <v>295</v>
      </c>
      <c r="M144" s="123">
        <f t="shared" si="11"/>
        <v>0</v>
      </c>
    </row>
    <row r="145" spans="1:13" x14ac:dyDescent="0.2">
      <c r="A145" s="208" t="str">
        <f>'Net Gen'!B145</f>
        <v>89040101-Big Sandy 1</v>
      </c>
      <c r="B145" s="269">
        <f>'Net Gen'!C145</f>
        <v>44810.916666666664</v>
      </c>
      <c r="C145" s="270" t="str">
        <f>'Net Gen'!P145</f>
        <v>OFFLINE</v>
      </c>
      <c r="D145" s="270">
        <f>'Net Gen'!E145</f>
        <v>0</v>
      </c>
      <c r="E145" s="270">
        <f>'Net Gen'!I145</f>
        <v>0</v>
      </c>
      <c r="F145" s="270">
        <f>'Net Gen'!K145</f>
        <v>0</v>
      </c>
      <c r="G145" s="270">
        <f>'Net Gen'!N145</f>
        <v>0</v>
      </c>
      <c r="H145" s="270">
        <f>'Net Gen'!O145</f>
        <v>295</v>
      </c>
      <c r="J145" s="120">
        <f t="shared" si="10"/>
        <v>1</v>
      </c>
      <c r="K145" s="108">
        <f t="shared" si="8"/>
        <v>0</v>
      </c>
      <c r="L145" s="102">
        <f t="shared" si="9"/>
        <v>295</v>
      </c>
      <c r="M145" s="123">
        <f t="shared" si="11"/>
        <v>0</v>
      </c>
    </row>
    <row r="146" spans="1:13" x14ac:dyDescent="0.2">
      <c r="A146" s="208" t="str">
        <f>'Net Gen'!B146</f>
        <v>89040101-Big Sandy 1</v>
      </c>
      <c r="B146" s="269">
        <f>'Net Gen'!C146</f>
        <v>44810.958333333336</v>
      </c>
      <c r="C146" s="270" t="str">
        <f>'Net Gen'!P146</f>
        <v>OFFLINE</v>
      </c>
      <c r="D146" s="270">
        <f>'Net Gen'!E146</f>
        <v>0</v>
      </c>
      <c r="E146" s="270">
        <f>'Net Gen'!I146</f>
        <v>0</v>
      </c>
      <c r="F146" s="270">
        <f>'Net Gen'!K146</f>
        <v>0</v>
      </c>
      <c r="G146" s="270">
        <f>'Net Gen'!N146</f>
        <v>0</v>
      </c>
      <c r="H146" s="270">
        <f>'Net Gen'!O146</f>
        <v>295</v>
      </c>
      <c r="J146" s="120">
        <f t="shared" si="10"/>
        <v>1</v>
      </c>
      <c r="K146" s="108">
        <f t="shared" si="8"/>
        <v>0</v>
      </c>
      <c r="L146" s="102">
        <f t="shared" si="9"/>
        <v>295</v>
      </c>
      <c r="M146" s="123">
        <f t="shared" si="11"/>
        <v>0</v>
      </c>
    </row>
    <row r="147" spans="1:13" x14ac:dyDescent="0.2">
      <c r="A147" s="208" t="str">
        <f>'Net Gen'!B147</f>
        <v>89040101-Big Sandy 1</v>
      </c>
      <c r="B147" s="269">
        <f>'Net Gen'!C147</f>
        <v>44811</v>
      </c>
      <c r="C147" s="270" t="str">
        <f>'Net Gen'!P147</f>
        <v>OFFLINE</v>
      </c>
      <c r="D147" s="270">
        <f>'Net Gen'!E147</f>
        <v>0</v>
      </c>
      <c r="E147" s="270">
        <f>'Net Gen'!I147</f>
        <v>0</v>
      </c>
      <c r="F147" s="270">
        <f>'Net Gen'!K147</f>
        <v>0</v>
      </c>
      <c r="G147" s="270">
        <f>'Net Gen'!N147</f>
        <v>0</v>
      </c>
      <c r="H147" s="270">
        <f>'Net Gen'!O147</f>
        <v>295</v>
      </c>
      <c r="J147" s="120">
        <f t="shared" si="10"/>
        <v>1</v>
      </c>
      <c r="K147" s="108">
        <f t="shared" si="8"/>
        <v>0</v>
      </c>
      <c r="L147" s="102">
        <f t="shared" si="9"/>
        <v>295</v>
      </c>
      <c r="M147" s="123">
        <f t="shared" si="11"/>
        <v>0</v>
      </c>
    </row>
    <row r="148" spans="1:13" x14ac:dyDescent="0.2">
      <c r="A148" s="208" t="str">
        <f>'Net Gen'!B148</f>
        <v>89040101-Big Sandy 1</v>
      </c>
      <c r="B148" s="269">
        <f>'Net Gen'!C148</f>
        <v>44811.041666666664</v>
      </c>
      <c r="C148" s="270" t="str">
        <f>'Net Gen'!P148</f>
        <v>OFFLINE</v>
      </c>
      <c r="D148" s="270">
        <f>'Net Gen'!E148</f>
        <v>0</v>
      </c>
      <c r="E148" s="270">
        <f>'Net Gen'!I148</f>
        <v>0</v>
      </c>
      <c r="F148" s="270">
        <f>'Net Gen'!K148</f>
        <v>0</v>
      </c>
      <c r="G148" s="270">
        <f>'Net Gen'!N148</f>
        <v>0</v>
      </c>
      <c r="H148" s="270">
        <f>'Net Gen'!O148</f>
        <v>295</v>
      </c>
      <c r="J148" s="120">
        <f t="shared" si="10"/>
        <v>1</v>
      </c>
      <c r="K148" s="108">
        <f t="shared" si="8"/>
        <v>0</v>
      </c>
      <c r="L148" s="102">
        <f t="shared" si="9"/>
        <v>295</v>
      </c>
      <c r="M148" s="123">
        <f t="shared" si="11"/>
        <v>0</v>
      </c>
    </row>
    <row r="149" spans="1:13" x14ac:dyDescent="0.2">
      <c r="A149" s="208" t="str">
        <f>'Net Gen'!B149</f>
        <v>89040101-Big Sandy 1</v>
      </c>
      <c r="B149" s="269">
        <f>'Net Gen'!C149</f>
        <v>44811.083333333336</v>
      </c>
      <c r="C149" s="270" t="str">
        <f>'Net Gen'!P149</f>
        <v>OFFLINE</v>
      </c>
      <c r="D149" s="270">
        <f>'Net Gen'!E149</f>
        <v>0</v>
      </c>
      <c r="E149" s="270">
        <f>'Net Gen'!I149</f>
        <v>0</v>
      </c>
      <c r="F149" s="270">
        <f>'Net Gen'!K149</f>
        <v>0</v>
      </c>
      <c r="G149" s="270">
        <f>'Net Gen'!N149</f>
        <v>0</v>
      </c>
      <c r="H149" s="270">
        <f>'Net Gen'!O149</f>
        <v>295</v>
      </c>
      <c r="J149" s="120">
        <f t="shared" si="10"/>
        <v>1</v>
      </c>
      <c r="K149" s="108">
        <f t="shared" si="8"/>
        <v>0</v>
      </c>
      <c r="L149" s="102">
        <f t="shared" si="9"/>
        <v>295</v>
      </c>
      <c r="M149" s="123">
        <f t="shared" si="11"/>
        <v>0</v>
      </c>
    </row>
    <row r="150" spans="1:13" x14ac:dyDescent="0.2">
      <c r="A150" s="208" t="str">
        <f>'Net Gen'!B150</f>
        <v>89040101-Big Sandy 1</v>
      </c>
      <c r="B150" s="269">
        <f>'Net Gen'!C150</f>
        <v>44811.125</v>
      </c>
      <c r="C150" s="270" t="str">
        <f>'Net Gen'!P150</f>
        <v>OFFLINE</v>
      </c>
      <c r="D150" s="270">
        <f>'Net Gen'!E150</f>
        <v>0</v>
      </c>
      <c r="E150" s="270">
        <f>'Net Gen'!I150</f>
        <v>0</v>
      </c>
      <c r="F150" s="270">
        <f>'Net Gen'!K150</f>
        <v>0</v>
      </c>
      <c r="G150" s="270">
        <f>'Net Gen'!N150</f>
        <v>0</v>
      </c>
      <c r="H150" s="270">
        <f>'Net Gen'!O150</f>
        <v>295</v>
      </c>
      <c r="J150" s="120">
        <f t="shared" si="10"/>
        <v>1</v>
      </c>
      <c r="K150" s="108">
        <f t="shared" si="8"/>
        <v>0</v>
      </c>
      <c r="L150" s="102">
        <f t="shared" si="9"/>
        <v>295</v>
      </c>
      <c r="M150" s="123">
        <f t="shared" si="11"/>
        <v>0</v>
      </c>
    </row>
    <row r="151" spans="1:13" x14ac:dyDescent="0.2">
      <c r="A151" s="208" t="str">
        <f>'Net Gen'!B151</f>
        <v>89040101-Big Sandy 1</v>
      </c>
      <c r="B151" s="269">
        <f>'Net Gen'!C151</f>
        <v>44811.166666666664</v>
      </c>
      <c r="C151" s="270" t="str">
        <f>'Net Gen'!P151</f>
        <v>OFFLINE</v>
      </c>
      <c r="D151" s="270">
        <f>'Net Gen'!E151</f>
        <v>0</v>
      </c>
      <c r="E151" s="270">
        <f>'Net Gen'!I151</f>
        <v>0</v>
      </c>
      <c r="F151" s="270">
        <f>'Net Gen'!K151</f>
        <v>0</v>
      </c>
      <c r="G151" s="270">
        <f>'Net Gen'!N151</f>
        <v>0</v>
      </c>
      <c r="H151" s="270">
        <f>'Net Gen'!O151</f>
        <v>295</v>
      </c>
      <c r="J151" s="120">
        <f t="shared" si="10"/>
        <v>1</v>
      </c>
      <c r="K151" s="108">
        <f t="shared" si="8"/>
        <v>0</v>
      </c>
      <c r="L151" s="102">
        <f t="shared" si="9"/>
        <v>295</v>
      </c>
      <c r="M151" s="123">
        <f t="shared" si="11"/>
        <v>0</v>
      </c>
    </row>
    <row r="152" spans="1:13" x14ac:dyDescent="0.2">
      <c r="A152" s="208" t="str">
        <f>'Net Gen'!B152</f>
        <v>89040101-Big Sandy 1</v>
      </c>
      <c r="B152" s="269">
        <f>'Net Gen'!C152</f>
        <v>44811.208333333336</v>
      </c>
      <c r="C152" s="270" t="str">
        <f>'Net Gen'!P152</f>
        <v>OFFLINE</v>
      </c>
      <c r="D152" s="270">
        <f>'Net Gen'!E152</f>
        <v>0</v>
      </c>
      <c r="E152" s="270">
        <f>'Net Gen'!I152</f>
        <v>0</v>
      </c>
      <c r="F152" s="270">
        <f>'Net Gen'!K152</f>
        <v>0</v>
      </c>
      <c r="G152" s="270">
        <f>'Net Gen'!N152</f>
        <v>0</v>
      </c>
      <c r="H152" s="270">
        <f>'Net Gen'!O152</f>
        <v>295</v>
      </c>
      <c r="J152" s="120">
        <f t="shared" si="10"/>
        <v>1</v>
      </c>
      <c r="K152" s="108">
        <f t="shared" si="8"/>
        <v>0</v>
      </c>
      <c r="L152" s="102">
        <f t="shared" si="9"/>
        <v>295</v>
      </c>
      <c r="M152" s="123">
        <f t="shared" si="11"/>
        <v>0</v>
      </c>
    </row>
    <row r="153" spans="1:13" x14ac:dyDescent="0.2">
      <c r="A153" s="208" t="str">
        <f>'Net Gen'!B153</f>
        <v>89040101-Big Sandy 1</v>
      </c>
      <c r="B153" s="269">
        <f>'Net Gen'!C153</f>
        <v>44811.25</v>
      </c>
      <c r="C153" s="270" t="str">
        <f>'Net Gen'!P153</f>
        <v>OFFLINE</v>
      </c>
      <c r="D153" s="270">
        <f>'Net Gen'!E153</f>
        <v>0</v>
      </c>
      <c r="E153" s="270">
        <f>'Net Gen'!I153</f>
        <v>0</v>
      </c>
      <c r="F153" s="270">
        <f>'Net Gen'!K153</f>
        <v>0</v>
      </c>
      <c r="G153" s="270">
        <f>'Net Gen'!N153</f>
        <v>0</v>
      </c>
      <c r="H153" s="270">
        <f>'Net Gen'!O153</f>
        <v>295</v>
      </c>
      <c r="J153" s="120">
        <f t="shared" si="10"/>
        <v>1</v>
      </c>
      <c r="K153" s="108">
        <f t="shared" si="8"/>
        <v>0</v>
      </c>
      <c r="L153" s="102">
        <f t="shared" si="9"/>
        <v>295</v>
      </c>
      <c r="M153" s="123">
        <f t="shared" si="11"/>
        <v>0</v>
      </c>
    </row>
    <row r="154" spans="1:13" x14ac:dyDescent="0.2">
      <c r="A154" s="208" t="str">
        <f>'Net Gen'!B154</f>
        <v>89040101-Big Sandy 1</v>
      </c>
      <c r="B154" s="269">
        <f>'Net Gen'!C154</f>
        <v>44811.291666666664</v>
      </c>
      <c r="C154" s="270" t="str">
        <f>'Net Gen'!P154</f>
        <v>OFFLINE</v>
      </c>
      <c r="D154" s="270">
        <f>'Net Gen'!E154</f>
        <v>0</v>
      </c>
      <c r="E154" s="270">
        <f>'Net Gen'!I154</f>
        <v>0</v>
      </c>
      <c r="F154" s="270">
        <f>'Net Gen'!K154</f>
        <v>0</v>
      </c>
      <c r="G154" s="270">
        <f>'Net Gen'!N154</f>
        <v>0</v>
      </c>
      <c r="H154" s="270">
        <f>'Net Gen'!O154</f>
        <v>295</v>
      </c>
      <c r="J154" s="120">
        <f t="shared" si="10"/>
        <v>1</v>
      </c>
      <c r="K154" s="108">
        <f t="shared" si="8"/>
        <v>0</v>
      </c>
      <c r="L154" s="102">
        <f t="shared" si="9"/>
        <v>295</v>
      </c>
      <c r="M154" s="123">
        <f t="shared" si="11"/>
        <v>0</v>
      </c>
    </row>
    <row r="155" spans="1:13" x14ac:dyDescent="0.2">
      <c r="A155" s="208" t="str">
        <f>'Net Gen'!B155</f>
        <v>89040101-Big Sandy 1</v>
      </c>
      <c r="B155" s="269">
        <f>'Net Gen'!C155</f>
        <v>44811.333333333336</v>
      </c>
      <c r="C155" s="270" t="str">
        <f>'Net Gen'!P155</f>
        <v>OFFLINE</v>
      </c>
      <c r="D155" s="270">
        <f>'Net Gen'!E155</f>
        <v>0</v>
      </c>
      <c r="E155" s="270">
        <f>'Net Gen'!I155</f>
        <v>0</v>
      </c>
      <c r="F155" s="270">
        <f>'Net Gen'!K155</f>
        <v>0</v>
      </c>
      <c r="G155" s="270">
        <f>'Net Gen'!N155</f>
        <v>0</v>
      </c>
      <c r="H155" s="270">
        <f>'Net Gen'!O155</f>
        <v>295</v>
      </c>
      <c r="J155" s="120">
        <f t="shared" si="10"/>
        <v>1</v>
      </c>
      <c r="K155" s="108">
        <f t="shared" si="8"/>
        <v>0</v>
      </c>
      <c r="L155" s="102">
        <f t="shared" si="9"/>
        <v>295</v>
      </c>
      <c r="M155" s="123">
        <f t="shared" si="11"/>
        <v>0</v>
      </c>
    </row>
    <row r="156" spans="1:13" x14ac:dyDescent="0.2">
      <c r="A156" s="208" t="str">
        <f>'Net Gen'!B156</f>
        <v>89040101-Big Sandy 1</v>
      </c>
      <c r="B156" s="269">
        <f>'Net Gen'!C156</f>
        <v>44811.375</v>
      </c>
      <c r="C156" s="270" t="str">
        <f>'Net Gen'!P156</f>
        <v>OFFLINE</v>
      </c>
      <c r="D156" s="270">
        <f>'Net Gen'!E156</f>
        <v>0</v>
      </c>
      <c r="E156" s="270">
        <f>'Net Gen'!I156</f>
        <v>0</v>
      </c>
      <c r="F156" s="270">
        <f>'Net Gen'!K156</f>
        <v>0</v>
      </c>
      <c r="G156" s="270">
        <f>'Net Gen'!N156</f>
        <v>0</v>
      </c>
      <c r="H156" s="270">
        <f>'Net Gen'!O156</f>
        <v>295</v>
      </c>
      <c r="J156" s="120">
        <f t="shared" si="10"/>
        <v>1</v>
      </c>
      <c r="K156" s="108">
        <f t="shared" si="8"/>
        <v>0</v>
      </c>
      <c r="L156" s="102">
        <f t="shared" si="9"/>
        <v>295</v>
      </c>
      <c r="M156" s="123">
        <f t="shared" si="11"/>
        <v>0</v>
      </c>
    </row>
    <row r="157" spans="1:13" x14ac:dyDescent="0.2">
      <c r="A157" s="208" t="str">
        <f>'Net Gen'!B157</f>
        <v>89040101-Big Sandy 1</v>
      </c>
      <c r="B157" s="269">
        <f>'Net Gen'!C157</f>
        <v>44811.416666666664</v>
      </c>
      <c r="C157" s="270" t="str">
        <f>'Net Gen'!P157</f>
        <v>OFFLINE</v>
      </c>
      <c r="D157" s="270">
        <f>'Net Gen'!E157</f>
        <v>0</v>
      </c>
      <c r="E157" s="270">
        <f>'Net Gen'!I157</f>
        <v>0</v>
      </c>
      <c r="F157" s="270">
        <f>'Net Gen'!K157</f>
        <v>0</v>
      </c>
      <c r="G157" s="270">
        <f>'Net Gen'!N157</f>
        <v>0</v>
      </c>
      <c r="H157" s="270">
        <f>'Net Gen'!O157</f>
        <v>295</v>
      </c>
      <c r="J157" s="120">
        <f t="shared" si="10"/>
        <v>1</v>
      </c>
      <c r="K157" s="108">
        <f t="shared" si="8"/>
        <v>0</v>
      </c>
      <c r="L157" s="102">
        <f t="shared" si="9"/>
        <v>295</v>
      </c>
      <c r="M157" s="123">
        <f t="shared" si="11"/>
        <v>0</v>
      </c>
    </row>
    <row r="158" spans="1:13" x14ac:dyDescent="0.2">
      <c r="A158" s="208" t="str">
        <f>'Net Gen'!B158</f>
        <v>89040101-Big Sandy 1</v>
      </c>
      <c r="B158" s="269">
        <f>'Net Gen'!C158</f>
        <v>44811.458333333336</v>
      </c>
      <c r="C158" s="270" t="str">
        <f>'Net Gen'!P158</f>
        <v>OFFLINE</v>
      </c>
      <c r="D158" s="270">
        <f>'Net Gen'!E158</f>
        <v>0</v>
      </c>
      <c r="E158" s="270">
        <f>'Net Gen'!I158</f>
        <v>0</v>
      </c>
      <c r="F158" s="270">
        <f>'Net Gen'!K158</f>
        <v>0</v>
      </c>
      <c r="G158" s="270">
        <f>'Net Gen'!N158</f>
        <v>0</v>
      </c>
      <c r="H158" s="270">
        <f>'Net Gen'!O158</f>
        <v>295</v>
      </c>
      <c r="J158" s="120">
        <f t="shared" si="10"/>
        <v>1</v>
      </c>
      <c r="K158" s="108">
        <f t="shared" si="8"/>
        <v>0</v>
      </c>
      <c r="L158" s="102">
        <f t="shared" si="9"/>
        <v>295</v>
      </c>
      <c r="M158" s="123">
        <f t="shared" si="11"/>
        <v>0</v>
      </c>
    </row>
    <row r="159" spans="1:13" x14ac:dyDescent="0.2">
      <c r="A159" s="208" t="str">
        <f>'Net Gen'!B159</f>
        <v>89040101-Big Sandy 1</v>
      </c>
      <c r="B159" s="269">
        <f>'Net Gen'!C159</f>
        <v>44811.5</v>
      </c>
      <c r="C159" s="270" t="str">
        <f>'Net Gen'!P159</f>
        <v>OFFLINE</v>
      </c>
      <c r="D159" s="270">
        <f>'Net Gen'!E159</f>
        <v>0</v>
      </c>
      <c r="E159" s="270">
        <f>'Net Gen'!I159</f>
        <v>0</v>
      </c>
      <c r="F159" s="270">
        <f>'Net Gen'!K159</f>
        <v>0</v>
      </c>
      <c r="G159" s="270">
        <f>'Net Gen'!N159</f>
        <v>0</v>
      </c>
      <c r="H159" s="270">
        <f>'Net Gen'!O159</f>
        <v>295</v>
      </c>
      <c r="J159" s="120">
        <f t="shared" si="10"/>
        <v>1</v>
      </c>
      <c r="K159" s="108">
        <f t="shared" si="8"/>
        <v>0</v>
      </c>
      <c r="L159" s="102">
        <f t="shared" si="9"/>
        <v>295</v>
      </c>
      <c r="M159" s="123">
        <f t="shared" si="11"/>
        <v>0</v>
      </c>
    </row>
    <row r="160" spans="1:13" x14ac:dyDescent="0.2">
      <c r="A160" s="208" t="str">
        <f>'Net Gen'!B160</f>
        <v>89040101-Big Sandy 1</v>
      </c>
      <c r="B160" s="269">
        <f>'Net Gen'!C160</f>
        <v>44811.541666666664</v>
      </c>
      <c r="C160" s="270" t="str">
        <f>'Net Gen'!P160</f>
        <v>OFFLINE</v>
      </c>
      <c r="D160" s="270">
        <f>'Net Gen'!E160</f>
        <v>0</v>
      </c>
      <c r="E160" s="270">
        <f>'Net Gen'!I160</f>
        <v>0</v>
      </c>
      <c r="F160" s="270">
        <f>'Net Gen'!K160</f>
        <v>0</v>
      </c>
      <c r="G160" s="270">
        <f>'Net Gen'!N160</f>
        <v>0</v>
      </c>
      <c r="H160" s="270">
        <f>'Net Gen'!O160</f>
        <v>295</v>
      </c>
      <c r="J160" s="120">
        <f t="shared" si="10"/>
        <v>1</v>
      </c>
      <c r="K160" s="108">
        <f t="shared" si="8"/>
        <v>0</v>
      </c>
      <c r="L160" s="102">
        <f t="shared" si="9"/>
        <v>295</v>
      </c>
      <c r="M160" s="123">
        <f t="shared" si="11"/>
        <v>0</v>
      </c>
    </row>
    <row r="161" spans="1:13" x14ac:dyDescent="0.2">
      <c r="A161" s="208" t="str">
        <f>'Net Gen'!B161</f>
        <v>89040101-Big Sandy 1</v>
      </c>
      <c r="B161" s="269">
        <f>'Net Gen'!C161</f>
        <v>44811.583333333336</v>
      </c>
      <c r="C161" s="270" t="str">
        <f>'Net Gen'!P161</f>
        <v>OFFLINE</v>
      </c>
      <c r="D161" s="270">
        <f>'Net Gen'!E161</f>
        <v>0</v>
      </c>
      <c r="E161" s="270">
        <f>'Net Gen'!I161</f>
        <v>0</v>
      </c>
      <c r="F161" s="270">
        <f>'Net Gen'!K161</f>
        <v>0</v>
      </c>
      <c r="G161" s="270">
        <f>'Net Gen'!N161</f>
        <v>0</v>
      </c>
      <c r="H161" s="270">
        <f>'Net Gen'!O161</f>
        <v>295</v>
      </c>
      <c r="J161" s="120">
        <f t="shared" si="10"/>
        <v>1</v>
      </c>
      <c r="K161" s="108">
        <f t="shared" si="8"/>
        <v>0</v>
      </c>
      <c r="L161" s="102">
        <f t="shared" si="9"/>
        <v>295</v>
      </c>
      <c r="M161" s="123">
        <f t="shared" si="11"/>
        <v>0</v>
      </c>
    </row>
    <row r="162" spans="1:13" x14ac:dyDescent="0.2">
      <c r="A162" s="208" t="str">
        <f>'Net Gen'!B162</f>
        <v>89040101-Big Sandy 1</v>
      </c>
      <c r="B162" s="269">
        <f>'Net Gen'!C162</f>
        <v>44811.625</v>
      </c>
      <c r="C162" s="270" t="str">
        <f>'Net Gen'!P162</f>
        <v>OFFLINE</v>
      </c>
      <c r="D162" s="270">
        <f>'Net Gen'!E162</f>
        <v>0</v>
      </c>
      <c r="E162" s="270">
        <f>'Net Gen'!I162</f>
        <v>0</v>
      </c>
      <c r="F162" s="270">
        <f>'Net Gen'!K162</f>
        <v>0</v>
      </c>
      <c r="G162" s="270">
        <f>'Net Gen'!N162</f>
        <v>0</v>
      </c>
      <c r="H162" s="270">
        <f>'Net Gen'!O162</f>
        <v>295</v>
      </c>
      <c r="J162" s="120">
        <f t="shared" si="10"/>
        <v>1</v>
      </c>
      <c r="K162" s="108">
        <f t="shared" si="8"/>
        <v>0</v>
      </c>
      <c r="L162" s="102">
        <f t="shared" si="9"/>
        <v>295</v>
      </c>
      <c r="M162" s="123">
        <f t="shared" si="11"/>
        <v>0</v>
      </c>
    </row>
    <row r="163" spans="1:13" x14ac:dyDescent="0.2">
      <c r="A163" s="208" t="str">
        <f>'Net Gen'!B163</f>
        <v>89040101-Big Sandy 1</v>
      </c>
      <c r="B163" s="269">
        <f>'Net Gen'!C163</f>
        <v>44811.666666666664</v>
      </c>
      <c r="C163" s="270" t="str">
        <f>'Net Gen'!P163</f>
        <v>OFFLINE</v>
      </c>
      <c r="D163" s="270">
        <f>'Net Gen'!E163</f>
        <v>0</v>
      </c>
      <c r="E163" s="270">
        <f>'Net Gen'!I163</f>
        <v>0</v>
      </c>
      <c r="F163" s="270">
        <f>'Net Gen'!K163</f>
        <v>0</v>
      </c>
      <c r="G163" s="270">
        <f>'Net Gen'!N163</f>
        <v>0</v>
      </c>
      <c r="H163" s="270">
        <f>'Net Gen'!O163</f>
        <v>295</v>
      </c>
      <c r="J163" s="120">
        <f t="shared" si="10"/>
        <v>1</v>
      </c>
      <c r="K163" s="108">
        <f t="shared" si="8"/>
        <v>0</v>
      </c>
      <c r="L163" s="102">
        <f t="shared" si="9"/>
        <v>295</v>
      </c>
      <c r="M163" s="123">
        <f t="shared" si="11"/>
        <v>0</v>
      </c>
    </row>
    <row r="164" spans="1:13" x14ac:dyDescent="0.2">
      <c r="A164" s="208" t="str">
        <f>'Net Gen'!B164</f>
        <v>89040101-Big Sandy 1</v>
      </c>
      <c r="B164" s="269">
        <f>'Net Gen'!C164</f>
        <v>44811.708333333336</v>
      </c>
      <c r="C164" s="270" t="str">
        <f>'Net Gen'!P164</f>
        <v>OFFLINE</v>
      </c>
      <c r="D164" s="270">
        <f>'Net Gen'!E164</f>
        <v>0</v>
      </c>
      <c r="E164" s="270">
        <f>'Net Gen'!I164</f>
        <v>0</v>
      </c>
      <c r="F164" s="270">
        <f>'Net Gen'!K164</f>
        <v>0</v>
      </c>
      <c r="G164" s="270">
        <f>'Net Gen'!N164</f>
        <v>0</v>
      </c>
      <c r="H164" s="270">
        <f>'Net Gen'!O164</f>
        <v>295</v>
      </c>
      <c r="J164" s="120">
        <f t="shared" si="10"/>
        <v>1</v>
      </c>
      <c r="K164" s="108">
        <f t="shared" si="8"/>
        <v>0</v>
      </c>
      <c r="L164" s="102">
        <f t="shared" si="9"/>
        <v>295</v>
      </c>
      <c r="M164" s="123">
        <f t="shared" si="11"/>
        <v>0</v>
      </c>
    </row>
    <row r="165" spans="1:13" x14ac:dyDescent="0.2">
      <c r="A165" s="208" t="str">
        <f>'Net Gen'!B165</f>
        <v>89040101-Big Sandy 1</v>
      </c>
      <c r="B165" s="269">
        <f>'Net Gen'!C165</f>
        <v>44811.75</v>
      </c>
      <c r="C165" s="270" t="str">
        <f>'Net Gen'!P165</f>
        <v>OFFLINE</v>
      </c>
      <c r="D165" s="270">
        <f>'Net Gen'!E165</f>
        <v>0</v>
      </c>
      <c r="E165" s="270">
        <f>'Net Gen'!I165</f>
        <v>0</v>
      </c>
      <c r="F165" s="270">
        <f>'Net Gen'!K165</f>
        <v>0</v>
      </c>
      <c r="G165" s="270">
        <f>'Net Gen'!N165</f>
        <v>0</v>
      </c>
      <c r="H165" s="270">
        <f>'Net Gen'!O165</f>
        <v>295</v>
      </c>
      <c r="J165" s="120">
        <f t="shared" si="10"/>
        <v>1</v>
      </c>
      <c r="K165" s="108">
        <f t="shared" si="8"/>
        <v>0</v>
      </c>
      <c r="L165" s="102">
        <f t="shared" si="9"/>
        <v>295</v>
      </c>
      <c r="M165" s="123">
        <f t="shared" si="11"/>
        <v>0</v>
      </c>
    </row>
    <row r="166" spans="1:13" x14ac:dyDescent="0.2">
      <c r="A166" s="208" t="str">
        <f>'Net Gen'!B166</f>
        <v>89040101-Big Sandy 1</v>
      </c>
      <c r="B166" s="269">
        <f>'Net Gen'!C166</f>
        <v>44811.791666666664</v>
      </c>
      <c r="C166" s="270" t="str">
        <f>'Net Gen'!P166</f>
        <v>OFFLINE</v>
      </c>
      <c r="D166" s="270">
        <f>'Net Gen'!E166</f>
        <v>0</v>
      </c>
      <c r="E166" s="270">
        <f>'Net Gen'!I166</f>
        <v>0</v>
      </c>
      <c r="F166" s="270">
        <f>'Net Gen'!K166</f>
        <v>0</v>
      </c>
      <c r="G166" s="270">
        <f>'Net Gen'!N166</f>
        <v>0</v>
      </c>
      <c r="H166" s="270">
        <f>'Net Gen'!O166</f>
        <v>295</v>
      </c>
      <c r="J166" s="120">
        <f t="shared" si="10"/>
        <v>1</v>
      </c>
      <c r="K166" s="108">
        <f t="shared" si="8"/>
        <v>0</v>
      </c>
      <c r="L166" s="102">
        <f t="shared" si="9"/>
        <v>295</v>
      </c>
      <c r="M166" s="123">
        <f t="shared" si="11"/>
        <v>0</v>
      </c>
    </row>
    <row r="167" spans="1:13" x14ac:dyDescent="0.2">
      <c r="A167" s="208" t="str">
        <f>'Net Gen'!B167</f>
        <v>89040101-Big Sandy 1</v>
      </c>
      <c r="B167" s="269">
        <f>'Net Gen'!C167</f>
        <v>44811.833333333336</v>
      </c>
      <c r="C167" s="270" t="str">
        <f>'Net Gen'!P167</f>
        <v>OFFLINE</v>
      </c>
      <c r="D167" s="270">
        <f>'Net Gen'!E167</f>
        <v>0</v>
      </c>
      <c r="E167" s="270">
        <f>'Net Gen'!I167</f>
        <v>0</v>
      </c>
      <c r="F167" s="270">
        <f>'Net Gen'!K167</f>
        <v>0</v>
      </c>
      <c r="G167" s="270">
        <f>'Net Gen'!N167</f>
        <v>0</v>
      </c>
      <c r="H167" s="270">
        <f>'Net Gen'!O167</f>
        <v>295</v>
      </c>
      <c r="J167" s="120">
        <f t="shared" si="10"/>
        <v>1</v>
      </c>
      <c r="K167" s="108">
        <f t="shared" si="8"/>
        <v>0</v>
      </c>
      <c r="L167" s="102">
        <f t="shared" si="9"/>
        <v>295</v>
      </c>
      <c r="M167" s="123">
        <f t="shared" si="11"/>
        <v>0</v>
      </c>
    </row>
    <row r="168" spans="1:13" x14ac:dyDescent="0.2">
      <c r="A168" s="208" t="str">
        <f>'Net Gen'!B168</f>
        <v>89040101-Big Sandy 1</v>
      </c>
      <c r="B168" s="269">
        <f>'Net Gen'!C168</f>
        <v>44811.875</v>
      </c>
      <c r="C168" s="270" t="str">
        <f>'Net Gen'!P168</f>
        <v>OFFLINE</v>
      </c>
      <c r="D168" s="270">
        <f>'Net Gen'!E168</f>
        <v>0</v>
      </c>
      <c r="E168" s="270">
        <f>'Net Gen'!I168</f>
        <v>0</v>
      </c>
      <c r="F168" s="270">
        <f>'Net Gen'!K168</f>
        <v>0</v>
      </c>
      <c r="G168" s="270">
        <f>'Net Gen'!N168</f>
        <v>0</v>
      </c>
      <c r="H168" s="270">
        <f>'Net Gen'!O168</f>
        <v>295</v>
      </c>
      <c r="J168" s="120">
        <f t="shared" si="10"/>
        <v>1</v>
      </c>
      <c r="K168" s="108">
        <f t="shared" si="8"/>
        <v>0</v>
      </c>
      <c r="L168" s="102">
        <f t="shared" si="9"/>
        <v>295</v>
      </c>
      <c r="M168" s="123">
        <f t="shared" si="11"/>
        <v>0</v>
      </c>
    </row>
    <row r="169" spans="1:13" x14ac:dyDescent="0.2">
      <c r="A169" s="208" t="str">
        <f>'Net Gen'!B169</f>
        <v>89040101-Big Sandy 1</v>
      </c>
      <c r="B169" s="269">
        <f>'Net Gen'!C169</f>
        <v>44811.916666666664</v>
      </c>
      <c r="C169" s="270" t="str">
        <f>'Net Gen'!P169</f>
        <v>OFFLINE</v>
      </c>
      <c r="D169" s="270">
        <f>'Net Gen'!E169</f>
        <v>0</v>
      </c>
      <c r="E169" s="270">
        <f>'Net Gen'!I169</f>
        <v>0</v>
      </c>
      <c r="F169" s="270">
        <f>'Net Gen'!K169</f>
        <v>0</v>
      </c>
      <c r="G169" s="270">
        <f>'Net Gen'!N169</f>
        <v>0</v>
      </c>
      <c r="H169" s="270">
        <f>'Net Gen'!O169</f>
        <v>295</v>
      </c>
      <c r="J169" s="120">
        <f t="shared" si="10"/>
        <v>1</v>
      </c>
      <c r="K169" s="108">
        <f t="shared" si="8"/>
        <v>0</v>
      </c>
      <c r="L169" s="102">
        <f t="shared" si="9"/>
        <v>295</v>
      </c>
      <c r="M169" s="123">
        <f t="shared" si="11"/>
        <v>0</v>
      </c>
    </row>
    <row r="170" spans="1:13" x14ac:dyDescent="0.2">
      <c r="A170" s="208" t="str">
        <f>'Net Gen'!B170</f>
        <v>89040101-Big Sandy 1</v>
      </c>
      <c r="B170" s="269">
        <f>'Net Gen'!C170</f>
        <v>44811.958333333336</v>
      </c>
      <c r="C170" s="270" t="str">
        <f>'Net Gen'!P170</f>
        <v>OFFLINE</v>
      </c>
      <c r="D170" s="270">
        <f>'Net Gen'!E170</f>
        <v>0</v>
      </c>
      <c r="E170" s="270">
        <f>'Net Gen'!I170</f>
        <v>0</v>
      </c>
      <c r="F170" s="270">
        <f>'Net Gen'!K170</f>
        <v>0</v>
      </c>
      <c r="G170" s="270">
        <f>'Net Gen'!N170</f>
        <v>0</v>
      </c>
      <c r="H170" s="270">
        <f>'Net Gen'!O170</f>
        <v>295</v>
      </c>
      <c r="J170" s="120">
        <f t="shared" si="10"/>
        <v>1</v>
      </c>
      <c r="K170" s="108">
        <f t="shared" si="8"/>
        <v>0</v>
      </c>
      <c r="L170" s="102">
        <f t="shared" si="9"/>
        <v>295</v>
      </c>
      <c r="M170" s="123">
        <f t="shared" si="11"/>
        <v>0</v>
      </c>
    </row>
    <row r="171" spans="1:13" x14ac:dyDescent="0.2">
      <c r="A171" s="208" t="str">
        <f>'Net Gen'!B171</f>
        <v>89040101-Big Sandy 1</v>
      </c>
      <c r="B171" s="269">
        <f>'Net Gen'!C171</f>
        <v>44812</v>
      </c>
      <c r="C171" s="270" t="str">
        <f>'Net Gen'!P171</f>
        <v>OFFLINE</v>
      </c>
      <c r="D171" s="270">
        <f>'Net Gen'!E171</f>
        <v>0</v>
      </c>
      <c r="E171" s="270">
        <f>'Net Gen'!I171</f>
        <v>0</v>
      </c>
      <c r="F171" s="270">
        <f>'Net Gen'!K171</f>
        <v>0</v>
      </c>
      <c r="G171" s="270">
        <f>'Net Gen'!N171</f>
        <v>0</v>
      </c>
      <c r="H171" s="270">
        <f>'Net Gen'!O171</f>
        <v>295</v>
      </c>
      <c r="J171" s="120">
        <f t="shared" si="10"/>
        <v>1</v>
      </c>
      <c r="K171" s="108">
        <f t="shared" si="8"/>
        <v>0</v>
      </c>
      <c r="L171" s="102">
        <f t="shared" si="9"/>
        <v>295</v>
      </c>
      <c r="M171" s="123">
        <f t="shared" si="11"/>
        <v>0</v>
      </c>
    </row>
    <row r="172" spans="1:13" x14ac:dyDescent="0.2">
      <c r="A172" s="208" t="str">
        <f>'Net Gen'!B172</f>
        <v>89040101-Big Sandy 1</v>
      </c>
      <c r="B172" s="269">
        <f>'Net Gen'!C172</f>
        <v>44812.041666666664</v>
      </c>
      <c r="C172" s="270" t="str">
        <f>'Net Gen'!P172</f>
        <v>OFFLINE</v>
      </c>
      <c r="D172" s="270">
        <f>'Net Gen'!E172</f>
        <v>0</v>
      </c>
      <c r="E172" s="270">
        <f>'Net Gen'!I172</f>
        <v>0</v>
      </c>
      <c r="F172" s="270">
        <f>'Net Gen'!K172</f>
        <v>0</v>
      </c>
      <c r="G172" s="270">
        <f>'Net Gen'!N172</f>
        <v>0</v>
      </c>
      <c r="H172" s="270">
        <f>'Net Gen'!O172</f>
        <v>295</v>
      </c>
      <c r="J172" s="120">
        <f t="shared" si="10"/>
        <v>1</v>
      </c>
      <c r="K172" s="108">
        <f t="shared" si="8"/>
        <v>0</v>
      </c>
      <c r="L172" s="102">
        <f t="shared" si="9"/>
        <v>295</v>
      </c>
      <c r="M172" s="123">
        <f t="shared" si="11"/>
        <v>0</v>
      </c>
    </row>
    <row r="173" spans="1:13" x14ac:dyDescent="0.2">
      <c r="A173" s="208" t="str">
        <f>'Net Gen'!B173</f>
        <v>89040101-Big Sandy 1</v>
      </c>
      <c r="B173" s="269">
        <f>'Net Gen'!C173</f>
        <v>44812.083333333336</v>
      </c>
      <c r="C173" s="270" t="str">
        <f>'Net Gen'!P173</f>
        <v>OFFLINE</v>
      </c>
      <c r="D173" s="270">
        <f>'Net Gen'!E173</f>
        <v>0</v>
      </c>
      <c r="E173" s="270">
        <f>'Net Gen'!I173</f>
        <v>0</v>
      </c>
      <c r="F173" s="270">
        <f>'Net Gen'!K173</f>
        <v>0</v>
      </c>
      <c r="G173" s="270">
        <f>'Net Gen'!N173</f>
        <v>0</v>
      </c>
      <c r="H173" s="270">
        <f>'Net Gen'!O173</f>
        <v>295</v>
      </c>
      <c r="J173" s="120">
        <f t="shared" si="10"/>
        <v>1</v>
      </c>
      <c r="K173" s="108">
        <f t="shared" si="8"/>
        <v>0</v>
      </c>
      <c r="L173" s="102">
        <f t="shared" si="9"/>
        <v>295</v>
      </c>
      <c r="M173" s="123">
        <f t="shared" si="11"/>
        <v>0</v>
      </c>
    </row>
    <row r="174" spans="1:13" x14ac:dyDescent="0.2">
      <c r="A174" s="208" t="str">
        <f>'Net Gen'!B174</f>
        <v>89040101-Big Sandy 1</v>
      </c>
      <c r="B174" s="269">
        <f>'Net Gen'!C174</f>
        <v>44812.125</v>
      </c>
      <c r="C174" s="270" t="str">
        <f>'Net Gen'!P174</f>
        <v>OFFLINE</v>
      </c>
      <c r="D174" s="270">
        <f>'Net Gen'!E174</f>
        <v>0</v>
      </c>
      <c r="E174" s="270">
        <f>'Net Gen'!I174</f>
        <v>0</v>
      </c>
      <c r="F174" s="270">
        <f>'Net Gen'!K174</f>
        <v>0</v>
      </c>
      <c r="G174" s="270">
        <f>'Net Gen'!N174</f>
        <v>0</v>
      </c>
      <c r="H174" s="270">
        <f>'Net Gen'!O174</f>
        <v>295</v>
      </c>
      <c r="J174" s="120">
        <f t="shared" si="10"/>
        <v>1</v>
      </c>
      <c r="K174" s="108">
        <f t="shared" si="8"/>
        <v>0</v>
      </c>
      <c r="L174" s="102">
        <f t="shared" si="9"/>
        <v>295</v>
      </c>
      <c r="M174" s="123">
        <f t="shared" si="11"/>
        <v>0</v>
      </c>
    </row>
    <row r="175" spans="1:13" x14ac:dyDescent="0.2">
      <c r="A175" s="208" t="str">
        <f>'Net Gen'!B175</f>
        <v>89040101-Big Sandy 1</v>
      </c>
      <c r="B175" s="269">
        <f>'Net Gen'!C175</f>
        <v>44812.166666666664</v>
      </c>
      <c r="C175" s="270" t="str">
        <f>'Net Gen'!P175</f>
        <v>OFFLINE</v>
      </c>
      <c r="D175" s="270">
        <f>'Net Gen'!E175</f>
        <v>0</v>
      </c>
      <c r="E175" s="270">
        <f>'Net Gen'!I175</f>
        <v>0</v>
      </c>
      <c r="F175" s="270">
        <f>'Net Gen'!K175</f>
        <v>0</v>
      </c>
      <c r="G175" s="270">
        <f>'Net Gen'!N175</f>
        <v>0</v>
      </c>
      <c r="H175" s="270">
        <f>'Net Gen'!O175</f>
        <v>295</v>
      </c>
      <c r="J175" s="120">
        <f t="shared" si="10"/>
        <v>1</v>
      </c>
      <c r="K175" s="108">
        <f t="shared" si="8"/>
        <v>0</v>
      </c>
      <c r="L175" s="102">
        <f t="shared" si="9"/>
        <v>295</v>
      </c>
      <c r="M175" s="123">
        <f t="shared" si="11"/>
        <v>0</v>
      </c>
    </row>
    <row r="176" spans="1:13" x14ac:dyDescent="0.2">
      <c r="A176" s="208" t="str">
        <f>'Net Gen'!B176</f>
        <v>89040101-Big Sandy 1</v>
      </c>
      <c r="B176" s="269">
        <f>'Net Gen'!C176</f>
        <v>44812.208333333336</v>
      </c>
      <c r="C176" s="270" t="str">
        <f>'Net Gen'!P176</f>
        <v>OFFLINE</v>
      </c>
      <c r="D176" s="270">
        <f>'Net Gen'!E176</f>
        <v>0</v>
      </c>
      <c r="E176" s="270">
        <f>'Net Gen'!I176</f>
        <v>0</v>
      </c>
      <c r="F176" s="270">
        <f>'Net Gen'!K176</f>
        <v>0</v>
      </c>
      <c r="G176" s="270">
        <f>'Net Gen'!N176</f>
        <v>0</v>
      </c>
      <c r="H176" s="270">
        <f>'Net Gen'!O176</f>
        <v>295</v>
      </c>
      <c r="J176" s="120">
        <f t="shared" si="10"/>
        <v>1</v>
      </c>
      <c r="K176" s="108">
        <f t="shared" si="8"/>
        <v>0</v>
      </c>
      <c r="L176" s="102">
        <f t="shared" si="9"/>
        <v>295</v>
      </c>
      <c r="M176" s="123">
        <f t="shared" si="11"/>
        <v>0</v>
      </c>
    </row>
    <row r="177" spans="1:13" x14ac:dyDescent="0.2">
      <c r="A177" s="208" t="str">
        <f>'Net Gen'!B177</f>
        <v>89040101-Big Sandy 1</v>
      </c>
      <c r="B177" s="269">
        <f>'Net Gen'!C177</f>
        <v>44812.25</v>
      </c>
      <c r="C177" s="270" t="str">
        <f>'Net Gen'!P177</f>
        <v>OFFLINE</v>
      </c>
      <c r="D177" s="270">
        <f>'Net Gen'!E177</f>
        <v>0</v>
      </c>
      <c r="E177" s="270">
        <f>'Net Gen'!I177</f>
        <v>0</v>
      </c>
      <c r="F177" s="270">
        <f>'Net Gen'!K177</f>
        <v>0</v>
      </c>
      <c r="G177" s="270">
        <f>'Net Gen'!N177</f>
        <v>0</v>
      </c>
      <c r="H177" s="270">
        <f>'Net Gen'!O177</f>
        <v>295</v>
      </c>
      <c r="J177" s="120">
        <f t="shared" si="10"/>
        <v>1</v>
      </c>
      <c r="K177" s="108">
        <f t="shared" si="8"/>
        <v>0</v>
      </c>
      <c r="L177" s="102">
        <f t="shared" si="9"/>
        <v>295</v>
      </c>
      <c r="M177" s="123">
        <f t="shared" si="11"/>
        <v>0</v>
      </c>
    </row>
    <row r="178" spans="1:13" x14ac:dyDescent="0.2">
      <c r="A178" s="208" t="str">
        <f>'Net Gen'!B178</f>
        <v>89040101-Big Sandy 1</v>
      </c>
      <c r="B178" s="269">
        <f>'Net Gen'!C178</f>
        <v>44812.291666666664</v>
      </c>
      <c r="C178" s="270" t="str">
        <f>'Net Gen'!P178</f>
        <v>OFFLINE</v>
      </c>
      <c r="D178" s="270">
        <f>'Net Gen'!E178</f>
        <v>0</v>
      </c>
      <c r="E178" s="270">
        <f>'Net Gen'!I178</f>
        <v>0</v>
      </c>
      <c r="F178" s="270">
        <f>'Net Gen'!K178</f>
        <v>0</v>
      </c>
      <c r="G178" s="270">
        <f>'Net Gen'!N178</f>
        <v>0</v>
      </c>
      <c r="H178" s="270">
        <f>'Net Gen'!O178</f>
        <v>295</v>
      </c>
      <c r="J178" s="120">
        <f t="shared" si="10"/>
        <v>1</v>
      </c>
      <c r="K178" s="108">
        <f t="shared" si="8"/>
        <v>0</v>
      </c>
      <c r="L178" s="102">
        <f t="shared" si="9"/>
        <v>295</v>
      </c>
      <c r="M178" s="123">
        <f t="shared" si="11"/>
        <v>0</v>
      </c>
    </row>
    <row r="179" spans="1:13" x14ac:dyDescent="0.2">
      <c r="A179" s="208" t="str">
        <f>'Net Gen'!B179</f>
        <v>89040101-Big Sandy 1</v>
      </c>
      <c r="B179" s="269">
        <f>'Net Gen'!C179</f>
        <v>44812.333333333336</v>
      </c>
      <c r="C179" s="270" t="str">
        <f>'Net Gen'!P179</f>
        <v>OFFLINE</v>
      </c>
      <c r="D179" s="270">
        <f>'Net Gen'!E179</f>
        <v>0</v>
      </c>
      <c r="E179" s="270">
        <f>'Net Gen'!I179</f>
        <v>0</v>
      </c>
      <c r="F179" s="270">
        <f>'Net Gen'!K179</f>
        <v>0</v>
      </c>
      <c r="G179" s="270">
        <f>'Net Gen'!N179</f>
        <v>0</v>
      </c>
      <c r="H179" s="270">
        <f>'Net Gen'!O179</f>
        <v>295</v>
      </c>
      <c r="J179" s="120">
        <f t="shared" si="10"/>
        <v>1</v>
      </c>
      <c r="K179" s="108">
        <f t="shared" si="8"/>
        <v>0</v>
      </c>
      <c r="L179" s="102">
        <f t="shared" si="9"/>
        <v>295</v>
      </c>
      <c r="M179" s="123">
        <f t="shared" si="11"/>
        <v>0</v>
      </c>
    </row>
    <row r="180" spans="1:13" x14ac:dyDescent="0.2">
      <c r="A180" s="208" t="str">
        <f>'Net Gen'!B180</f>
        <v>89040101-Big Sandy 1</v>
      </c>
      <c r="B180" s="269">
        <f>'Net Gen'!C180</f>
        <v>44812.375</v>
      </c>
      <c r="C180" s="270" t="str">
        <f>'Net Gen'!P180</f>
        <v>OFFLINE</v>
      </c>
      <c r="D180" s="270">
        <f>'Net Gen'!E180</f>
        <v>0</v>
      </c>
      <c r="E180" s="270">
        <f>'Net Gen'!I180</f>
        <v>0</v>
      </c>
      <c r="F180" s="270">
        <f>'Net Gen'!K180</f>
        <v>0</v>
      </c>
      <c r="G180" s="270">
        <f>'Net Gen'!N180</f>
        <v>0</v>
      </c>
      <c r="H180" s="270">
        <f>'Net Gen'!O180</f>
        <v>295</v>
      </c>
      <c r="J180" s="120">
        <f t="shared" si="10"/>
        <v>1</v>
      </c>
      <c r="K180" s="108">
        <f t="shared" si="8"/>
        <v>0</v>
      </c>
      <c r="L180" s="102">
        <f t="shared" si="9"/>
        <v>295</v>
      </c>
      <c r="M180" s="123">
        <f t="shared" si="11"/>
        <v>0</v>
      </c>
    </row>
    <row r="181" spans="1:13" x14ac:dyDescent="0.2">
      <c r="A181" s="208" t="str">
        <f>'Net Gen'!B181</f>
        <v>89040101-Big Sandy 1</v>
      </c>
      <c r="B181" s="269">
        <f>'Net Gen'!C181</f>
        <v>44812.416666666664</v>
      </c>
      <c r="C181" s="270" t="str">
        <f>'Net Gen'!P181</f>
        <v>OFFLINE</v>
      </c>
      <c r="D181" s="270">
        <f>'Net Gen'!E181</f>
        <v>0</v>
      </c>
      <c r="E181" s="270">
        <f>'Net Gen'!I181</f>
        <v>0</v>
      </c>
      <c r="F181" s="270">
        <f>'Net Gen'!K181</f>
        <v>0</v>
      </c>
      <c r="G181" s="270">
        <f>'Net Gen'!N181</f>
        <v>0</v>
      </c>
      <c r="H181" s="270">
        <f>'Net Gen'!O181</f>
        <v>295</v>
      </c>
      <c r="J181" s="120">
        <f t="shared" si="10"/>
        <v>1</v>
      </c>
      <c r="K181" s="108">
        <f t="shared" si="8"/>
        <v>0</v>
      </c>
      <c r="L181" s="102">
        <f t="shared" si="9"/>
        <v>295</v>
      </c>
      <c r="M181" s="123">
        <f t="shared" si="11"/>
        <v>0</v>
      </c>
    </row>
    <row r="182" spans="1:13" x14ac:dyDescent="0.2">
      <c r="A182" s="208" t="str">
        <f>'Net Gen'!B182</f>
        <v>89040101-Big Sandy 1</v>
      </c>
      <c r="B182" s="269">
        <f>'Net Gen'!C182</f>
        <v>44812.458333333336</v>
      </c>
      <c r="C182" s="270" t="str">
        <f>'Net Gen'!P182</f>
        <v>OFFLINE</v>
      </c>
      <c r="D182" s="270">
        <f>'Net Gen'!E182</f>
        <v>0</v>
      </c>
      <c r="E182" s="270">
        <f>'Net Gen'!I182</f>
        <v>0</v>
      </c>
      <c r="F182" s="270">
        <f>'Net Gen'!K182</f>
        <v>0</v>
      </c>
      <c r="G182" s="270">
        <f>'Net Gen'!N182</f>
        <v>0</v>
      </c>
      <c r="H182" s="270">
        <f>'Net Gen'!O182</f>
        <v>295</v>
      </c>
      <c r="J182" s="120">
        <f t="shared" si="10"/>
        <v>1</v>
      </c>
      <c r="K182" s="108">
        <f t="shared" si="8"/>
        <v>0</v>
      </c>
      <c r="L182" s="102">
        <f t="shared" si="9"/>
        <v>295</v>
      </c>
      <c r="M182" s="123">
        <f t="shared" si="11"/>
        <v>0</v>
      </c>
    </row>
    <row r="183" spans="1:13" x14ac:dyDescent="0.2">
      <c r="A183" s="208" t="str">
        <f>'Net Gen'!B183</f>
        <v>89040101-Big Sandy 1</v>
      </c>
      <c r="B183" s="269">
        <f>'Net Gen'!C183</f>
        <v>44812.5</v>
      </c>
      <c r="C183" s="270" t="str">
        <f>'Net Gen'!P183</f>
        <v>OFFLINE</v>
      </c>
      <c r="D183" s="270">
        <f>'Net Gen'!E183</f>
        <v>0</v>
      </c>
      <c r="E183" s="270">
        <f>'Net Gen'!I183</f>
        <v>0</v>
      </c>
      <c r="F183" s="270">
        <f>'Net Gen'!K183</f>
        <v>0</v>
      </c>
      <c r="G183" s="270">
        <f>'Net Gen'!N183</f>
        <v>0</v>
      </c>
      <c r="H183" s="270">
        <f>'Net Gen'!O183</f>
        <v>295</v>
      </c>
      <c r="J183" s="120">
        <f t="shared" si="10"/>
        <v>1</v>
      </c>
      <c r="K183" s="108">
        <f t="shared" si="8"/>
        <v>0</v>
      </c>
      <c r="L183" s="102">
        <f t="shared" si="9"/>
        <v>295</v>
      </c>
      <c r="M183" s="123">
        <f t="shared" si="11"/>
        <v>0</v>
      </c>
    </row>
    <row r="184" spans="1:13" x14ac:dyDescent="0.2">
      <c r="A184" s="208" t="str">
        <f>'Net Gen'!B184</f>
        <v>89040101-Big Sandy 1</v>
      </c>
      <c r="B184" s="269">
        <f>'Net Gen'!C184</f>
        <v>44812.541666666664</v>
      </c>
      <c r="C184" s="270" t="str">
        <f>'Net Gen'!P184</f>
        <v>OFFLINE</v>
      </c>
      <c r="D184" s="270">
        <f>'Net Gen'!E184</f>
        <v>0</v>
      </c>
      <c r="E184" s="270">
        <f>'Net Gen'!I184</f>
        <v>0</v>
      </c>
      <c r="F184" s="270">
        <f>'Net Gen'!K184</f>
        <v>0</v>
      </c>
      <c r="G184" s="270">
        <f>'Net Gen'!N184</f>
        <v>0</v>
      </c>
      <c r="H184" s="270">
        <f>'Net Gen'!O184</f>
        <v>295</v>
      </c>
      <c r="J184" s="120">
        <f t="shared" si="10"/>
        <v>1</v>
      </c>
      <c r="K184" s="108">
        <f t="shared" si="8"/>
        <v>0</v>
      </c>
      <c r="L184" s="102">
        <f t="shared" si="9"/>
        <v>295</v>
      </c>
      <c r="M184" s="123">
        <f t="shared" si="11"/>
        <v>0</v>
      </c>
    </row>
    <row r="185" spans="1:13" x14ac:dyDescent="0.2">
      <c r="A185" s="208" t="str">
        <f>'Net Gen'!B185</f>
        <v>89040101-Big Sandy 1</v>
      </c>
      <c r="B185" s="269">
        <f>'Net Gen'!C185</f>
        <v>44812.583333333336</v>
      </c>
      <c r="C185" s="270" t="str">
        <f>'Net Gen'!P185</f>
        <v>OFFLINE</v>
      </c>
      <c r="D185" s="270">
        <f>'Net Gen'!E185</f>
        <v>0</v>
      </c>
      <c r="E185" s="270">
        <f>'Net Gen'!I185</f>
        <v>0</v>
      </c>
      <c r="F185" s="270">
        <f>'Net Gen'!K185</f>
        <v>0</v>
      </c>
      <c r="G185" s="270">
        <f>'Net Gen'!N185</f>
        <v>0</v>
      </c>
      <c r="H185" s="270">
        <f>'Net Gen'!O185</f>
        <v>295</v>
      </c>
      <c r="J185" s="120">
        <f t="shared" si="10"/>
        <v>1</v>
      </c>
      <c r="K185" s="108">
        <f t="shared" si="8"/>
        <v>0</v>
      </c>
      <c r="L185" s="102">
        <f t="shared" si="9"/>
        <v>295</v>
      </c>
      <c r="M185" s="123">
        <f t="shared" si="11"/>
        <v>0</v>
      </c>
    </row>
    <row r="186" spans="1:13" x14ac:dyDescent="0.2">
      <c r="A186" s="208" t="str">
        <f>'Net Gen'!B186</f>
        <v>89040101-Big Sandy 1</v>
      </c>
      <c r="B186" s="269">
        <f>'Net Gen'!C186</f>
        <v>44812.625</v>
      </c>
      <c r="C186" s="270" t="str">
        <f>'Net Gen'!P186</f>
        <v>OFFLINE</v>
      </c>
      <c r="D186" s="270">
        <f>'Net Gen'!E186</f>
        <v>0</v>
      </c>
      <c r="E186" s="270">
        <f>'Net Gen'!I186</f>
        <v>0</v>
      </c>
      <c r="F186" s="270">
        <f>'Net Gen'!K186</f>
        <v>0</v>
      </c>
      <c r="G186" s="270">
        <f>'Net Gen'!N186</f>
        <v>0</v>
      </c>
      <c r="H186" s="270">
        <f>'Net Gen'!O186</f>
        <v>295</v>
      </c>
      <c r="J186" s="120">
        <f t="shared" si="10"/>
        <v>1</v>
      </c>
      <c r="K186" s="108">
        <f t="shared" si="8"/>
        <v>0</v>
      </c>
      <c r="L186" s="102">
        <f t="shared" si="9"/>
        <v>295</v>
      </c>
      <c r="M186" s="123">
        <f t="shared" si="11"/>
        <v>0</v>
      </c>
    </row>
    <row r="187" spans="1:13" x14ac:dyDescent="0.2">
      <c r="A187" s="208" t="str">
        <f>'Net Gen'!B187</f>
        <v>89040101-Big Sandy 1</v>
      </c>
      <c r="B187" s="269">
        <f>'Net Gen'!C187</f>
        <v>44812.666666666664</v>
      </c>
      <c r="C187" s="270" t="str">
        <f>'Net Gen'!P187</f>
        <v>OFFLINE</v>
      </c>
      <c r="D187" s="270">
        <f>'Net Gen'!E187</f>
        <v>0</v>
      </c>
      <c r="E187" s="270">
        <f>'Net Gen'!I187</f>
        <v>0</v>
      </c>
      <c r="F187" s="270">
        <f>'Net Gen'!K187</f>
        <v>0</v>
      </c>
      <c r="G187" s="270">
        <f>'Net Gen'!N187</f>
        <v>0</v>
      </c>
      <c r="H187" s="270">
        <f>'Net Gen'!O187</f>
        <v>295</v>
      </c>
      <c r="J187" s="120">
        <f t="shared" si="10"/>
        <v>1</v>
      </c>
      <c r="K187" s="108">
        <f t="shared" si="8"/>
        <v>0</v>
      </c>
      <c r="L187" s="102">
        <f t="shared" si="9"/>
        <v>295</v>
      </c>
      <c r="M187" s="123">
        <f t="shared" si="11"/>
        <v>0</v>
      </c>
    </row>
    <row r="188" spans="1:13" x14ac:dyDescent="0.2">
      <c r="A188" s="208" t="str">
        <f>'Net Gen'!B188</f>
        <v>89040101-Big Sandy 1</v>
      </c>
      <c r="B188" s="269">
        <f>'Net Gen'!C188</f>
        <v>44812.708333333336</v>
      </c>
      <c r="C188" s="270" t="str">
        <f>'Net Gen'!P188</f>
        <v>OFFLINE</v>
      </c>
      <c r="D188" s="270">
        <f>'Net Gen'!E188</f>
        <v>0</v>
      </c>
      <c r="E188" s="270">
        <f>'Net Gen'!I188</f>
        <v>0</v>
      </c>
      <c r="F188" s="270">
        <f>'Net Gen'!K188</f>
        <v>0</v>
      </c>
      <c r="G188" s="270">
        <f>'Net Gen'!N188</f>
        <v>0</v>
      </c>
      <c r="H188" s="270">
        <f>'Net Gen'!O188</f>
        <v>295</v>
      </c>
      <c r="J188" s="120">
        <f t="shared" si="10"/>
        <v>1</v>
      </c>
      <c r="K188" s="108">
        <f t="shared" si="8"/>
        <v>0</v>
      </c>
      <c r="L188" s="102">
        <f t="shared" si="9"/>
        <v>295</v>
      </c>
      <c r="M188" s="123">
        <f t="shared" si="11"/>
        <v>0</v>
      </c>
    </row>
    <row r="189" spans="1:13" x14ac:dyDescent="0.2">
      <c r="A189" s="208" t="str">
        <f>'Net Gen'!B189</f>
        <v>89040101-Big Sandy 1</v>
      </c>
      <c r="B189" s="269">
        <f>'Net Gen'!C189</f>
        <v>44812.75</v>
      </c>
      <c r="C189" s="270" t="str">
        <f>'Net Gen'!P189</f>
        <v>OFFLINE</v>
      </c>
      <c r="D189" s="270">
        <f>'Net Gen'!E189</f>
        <v>0</v>
      </c>
      <c r="E189" s="270">
        <f>'Net Gen'!I189</f>
        <v>0</v>
      </c>
      <c r="F189" s="270">
        <f>'Net Gen'!K189</f>
        <v>0</v>
      </c>
      <c r="G189" s="270">
        <f>'Net Gen'!N189</f>
        <v>0</v>
      </c>
      <c r="H189" s="270">
        <f>'Net Gen'!O189</f>
        <v>295</v>
      </c>
      <c r="J189" s="120">
        <f t="shared" si="10"/>
        <v>1</v>
      </c>
      <c r="K189" s="108">
        <f t="shared" si="8"/>
        <v>0</v>
      </c>
      <c r="L189" s="102">
        <f t="shared" si="9"/>
        <v>295</v>
      </c>
      <c r="M189" s="123">
        <f t="shared" si="11"/>
        <v>0</v>
      </c>
    </row>
    <row r="190" spans="1:13" x14ac:dyDescent="0.2">
      <c r="A190" s="208" t="str">
        <f>'Net Gen'!B190</f>
        <v>89040101-Big Sandy 1</v>
      </c>
      <c r="B190" s="269">
        <f>'Net Gen'!C190</f>
        <v>44812.791666666664</v>
      </c>
      <c r="C190" s="270" t="str">
        <f>'Net Gen'!P190</f>
        <v>OFFLINE</v>
      </c>
      <c r="D190" s="270">
        <f>'Net Gen'!E190</f>
        <v>0</v>
      </c>
      <c r="E190" s="270">
        <f>'Net Gen'!I190</f>
        <v>0</v>
      </c>
      <c r="F190" s="270">
        <f>'Net Gen'!K190</f>
        <v>0</v>
      </c>
      <c r="G190" s="270">
        <f>'Net Gen'!N190</f>
        <v>0</v>
      </c>
      <c r="H190" s="270">
        <f>'Net Gen'!O190</f>
        <v>295</v>
      </c>
      <c r="J190" s="120">
        <f t="shared" si="10"/>
        <v>1</v>
      </c>
      <c r="K190" s="108">
        <f t="shared" si="8"/>
        <v>0</v>
      </c>
      <c r="L190" s="102">
        <f t="shared" si="9"/>
        <v>295</v>
      </c>
      <c r="M190" s="123">
        <f t="shared" si="11"/>
        <v>0</v>
      </c>
    </row>
    <row r="191" spans="1:13" x14ac:dyDescent="0.2">
      <c r="A191" s="208" t="str">
        <f>'Net Gen'!B191</f>
        <v>89040101-Big Sandy 1</v>
      </c>
      <c r="B191" s="269">
        <f>'Net Gen'!C191</f>
        <v>44812.833333333336</v>
      </c>
      <c r="C191" s="270" t="str">
        <f>'Net Gen'!P191</f>
        <v>OFFLINE</v>
      </c>
      <c r="D191" s="270">
        <f>'Net Gen'!E191</f>
        <v>0</v>
      </c>
      <c r="E191" s="270">
        <f>'Net Gen'!I191</f>
        <v>0</v>
      </c>
      <c r="F191" s="270">
        <f>'Net Gen'!K191</f>
        <v>0</v>
      </c>
      <c r="G191" s="270">
        <f>'Net Gen'!N191</f>
        <v>0</v>
      </c>
      <c r="H191" s="270">
        <f>'Net Gen'!O191</f>
        <v>295</v>
      </c>
      <c r="J191" s="120">
        <f t="shared" si="10"/>
        <v>1</v>
      </c>
      <c r="K191" s="108">
        <f t="shared" si="8"/>
        <v>0</v>
      </c>
      <c r="L191" s="102">
        <f t="shared" si="9"/>
        <v>295</v>
      </c>
      <c r="M191" s="123">
        <f t="shared" si="11"/>
        <v>0</v>
      </c>
    </row>
    <row r="192" spans="1:13" x14ac:dyDescent="0.2">
      <c r="A192" s="208" t="str">
        <f>'Net Gen'!B192</f>
        <v>89040101-Big Sandy 1</v>
      </c>
      <c r="B192" s="269">
        <f>'Net Gen'!C192</f>
        <v>44812.875</v>
      </c>
      <c r="C192" s="270" t="str">
        <f>'Net Gen'!P192</f>
        <v>OFFLINE</v>
      </c>
      <c r="D192" s="270">
        <f>'Net Gen'!E192</f>
        <v>0</v>
      </c>
      <c r="E192" s="270">
        <f>'Net Gen'!I192</f>
        <v>0</v>
      </c>
      <c r="F192" s="270">
        <f>'Net Gen'!K192</f>
        <v>0</v>
      </c>
      <c r="G192" s="270">
        <f>'Net Gen'!N192</f>
        <v>0</v>
      </c>
      <c r="H192" s="270">
        <f>'Net Gen'!O192</f>
        <v>295</v>
      </c>
      <c r="J192" s="120">
        <f t="shared" si="10"/>
        <v>1</v>
      </c>
      <c r="K192" s="108">
        <f t="shared" si="8"/>
        <v>0</v>
      </c>
      <c r="L192" s="102">
        <f t="shared" si="9"/>
        <v>295</v>
      </c>
      <c r="M192" s="123">
        <f t="shared" si="11"/>
        <v>0</v>
      </c>
    </row>
    <row r="193" spans="1:13" x14ac:dyDescent="0.2">
      <c r="A193" s="208" t="str">
        <f>'Net Gen'!B193</f>
        <v>89040101-Big Sandy 1</v>
      </c>
      <c r="B193" s="269">
        <f>'Net Gen'!C193</f>
        <v>44812.916666666664</v>
      </c>
      <c r="C193" s="270" t="str">
        <f>'Net Gen'!P193</f>
        <v>OFFLINE</v>
      </c>
      <c r="D193" s="270">
        <f>'Net Gen'!E193</f>
        <v>0</v>
      </c>
      <c r="E193" s="270">
        <f>'Net Gen'!I193</f>
        <v>0</v>
      </c>
      <c r="F193" s="270">
        <f>'Net Gen'!K193</f>
        <v>0</v>
      </c>
      <c r="G193" s="270">
        <f>'Net Gen'!N193</f>
        <v>0</v>
      </c>
      <c r="H193" s="270">
        <f>'Net Gen'!O193</f>
        <v>295</v>
      </c>
      <c r="J193" s="120">
        <f t="shared" si="10"/>
        <v>1</v>
      </c>
      <c r="K193" s="108">
        <f t="shared" si="8"/>
        <v>0</v>
      </c>
      <c r="L193" s="102">
        <f t="shared" si="9"/>
        <v>295</v>
      </c>
      <c r="M193" s="123">
        <f t="shared" si="11"/>
        <v>0</v>
      </c>
    </row>
    <row r="194" spans="1:13" x14ac:dyDescent="0.2">
      <c r="A194" s="208" t="str">
        <f>'Net Gen'!B194</f>
        <v>89040101-Big Sandy 1</v>
      </c>
      <c r="B194" s="269">
        <f>'Net Gen'!C194</f>
        <v>44812.958333333336</v>
      </c>
      <c r="C194" s="270" t="str">
        <f>'Net Gen'!P194</f>
        <v>OFFLINE</v>
      </c>
      <c r="D194" s="270">
        <f>'Net Gen'!E194</f>
        <v>0</v>
      </c>
      <c r="E194" s="270">
        <f>'Net Gen'!I194</f>
        <v>0</v>
      </c>
      <c r="F194" s="270">
        <f>'Net Gen'!K194</f>
        <v>0</v>
      </c>
      <c r="G194" s="270">
        <f>'Net Gen'!N194</f>
        <v>0</v>
      </c>
      <c r="H194" s="270">
        <f>'Net Gen'!O194</f>
        <v>295</v>
      </c>
      <c r="J194" s="120">
        <f t="shared" si="10"/>
        <v>1</v>
      </c>
      <c r="K194" s="108">
        <f t="shared" si="8"/>
        <v>0</v>
      </c>
      <c r="L194" s="102">
        <f t="shared" si="9"/>
        <v>295</v>
      </c>
      <c r="M194" s="123">
        <f t="shared" si="11"/>
        <v>0</v>
      </c>
    </row>
    <row r="195" spans="1:13" x14ac:dyDescent="0.2">
      <c r="A195" s="208" t="str">
        <f>'Net Gen'!B195</f>
        <v>89040101-Big Sandy 1</v>
      </c>
      <c r="B195" s="269">
        <f>'Net Gen'!C195</f>
        <v>44813</v>
      </c>
      <c r="C195" s="270" t="str">
        <f>'Net Gen'!P195</f>
        <v>OFFLINE</v>
      </c>
      <c r="D195" s="270">
        <f>'Net Gen'!E195</f>
        <v>0</v>
      </c>
      <c r="E195" s="270">
        <f>'Net Gen'!I195</f>
        <v>0</v>
      </c>
      <c r="F195" s="270">
        <f>'Net Gen'!K195</f>
        <v>0</v>
      </c>
      <c r="G195" s="270">
        <f>'Net Gen'!N195</f>
        <v>0</v>
      </c>
      <c r="H195" s="270">
        <f>'Net Gen'!O195</f>
        <v>295</v>
      </c>
      <c r="J195" s="120">
        <f t="shared" si="10"/>
        <v>1</v>
      </c>
      <c r="K195" s="108">
        <f t="shared" si="8"/>
        <v>0</v>
      </c>
      <c r="L195" s="102">
        <f t="shared" si="9"/>
        <v>295</v>
      </c>
      <c r="M195" s="123">
        <f t="shared" si="11"/>
        <v>0</v>
      </c>
    </row>
    <row r="196" spans="1:13" x14ac:dyDescent="0.2">
      <c r="A196" s="208" t="str">
        <f>'Net Gen'!B196</f>
        <v>89040101-Big Sandy 1</v>
      </c>
      <c r="B196" s="269">
        <f>'Net Gen'!C196</f>
        <v>44813.041666666664</v>
      </c>
      <c r="C196" s="270" t="str">
        <f>'Net Gen'!P196</f>
        <v>OFFLINE</v>
      </c>
      <c r="D196" s="270">
        <f>'Net Gen'!E196</f>
        <v>0</v>
      </c>
      <c r="E196" s="270">
        <f>'Net Gen'!I196</f>
        <v>0</v>
      </c>
      <c r="F196" s="270">
        <f>'Net Gen'!K196</f>
        <v>0</v>
      </c>
      <c r="G196" s="270">
        <f>'Net Gen'!N196</f>
        <v>0</v>
      </c>
      <c r="H196" s="270">
        <f>'Net Gen'!O196</f>
        <v>295</v>
      </c>
      <c r="J196" s="120">
        <f t="shared" si="10"/>
        <v>1</v>
      </c>
      <c r="K196" s="108">
        <f t="shared" ref="K196:K259" si="12">F196*J196</f>
        <v>0</v>
      </c>
      <c r="L196" s="102">
        <f t="shared" ref="L196:L259" si="13">H196*J196</f>
        <v>295</v>
      </c>
      <c r="M196" s="123">
        <f t="shared" si="11"/>
        <v>0</v>
      </c>
    </row>
    <row r="197" spans="1:13" x14ac:dyDescent="0.2">
      <c r="A197" s="208" t="str">
        <f>'Net Gen'!B197</f>
        <v>89040101-Big Sandy 1</v>
      </c>
      <c r="B197" s="269">
        <f>'Net Gen'!C197</f>
        <v>44813.083333333336</v>
      </c>
      <c r="C197" s="270" t="str">
        <f>'Net Gen'!P197</f>
        <v>OFFLINE</v>
      </c>
      <c r="D197" s="270">
        <f>'Net Gen'!E197</f>
        <v>0</v>
      </c>
      <c r="E197" s="270">
        <f>'Net Gen'!I197</f>
        <v>0</v>
      </c>
      <c r="F197" s="270">
        <f>'Net Gen'!K197</f>
        <v>0</v>
      </c>
      <c r="G197" s="270">
        <f>'Net Gen'!N197</f>
        <v>0</v>
      </c>
      <c r="H197" s="270">
        <f>'Net Gen'!O197</f>
        <v>295</v>
      </c>
      <c r="J197" s="120">
        <f t="shared" ref="J197:J260" si="14">VLOOKUP(A197,$P$4:$Q$8,2,FALSE)</f>
        <v>1</v>
      </c>
      <c r="K197" s="108">
        <f t="shared" si="12"/>
        <v>0</v>
      </c>
      <c r="L197" s="102">
        <f t="shared" si="13"/>
        <v>295</v>
      </c>
      <c r="M197" s="123">
        <f t="shared" ref="M197:M260" si="15">E197*J197</f>
        <v>0</v>
      </c>
    </row>
    <row r="198" spans="1:13" x14ac:dyDescent="0.2">
      <c r="A198" s="208" t="str">
        <f>'Net Gen'!B198</f>
        <v>89040101-Big Sandy 1</v>
      </c>
      <c r="B198" s="269">
        <f>'Net Gen'!C198</f>
        <v>44813.125</v>
      </c>
      <c r="C198" s="270" t="str">
        <f>'Net Gen'!P198</f>
        <v>OFFLINE</v>
      </c>
      <c r="D198" s="270">
        <f>'Net Gen'!E198</f>
        <v>0</v>
      </c>
      <c r="E198" s="270">
        <f>'Net Gen'!I198</f>
        <v>0</v>
      </c>
      <c r="F198" s="270">
        <f>'Net Gen'!K198</f>
        <v>0</v>
      </c>
      <c r="G198" s="270">
        <f>'Net Gen'!N198</f>
        <v>0</v>
      </c>
      <c r="H198" s="270">
        <f>'Net Gen'!O198</f>
        <v>295</v>
      </c>
      <c r="J198" s="120">
        <f t="shared" si="14"/>
        <v>1</v>
      </c>
      <c r="K198" s="108">
        <f t="shared" si="12"/>
        <v>0</v>
      </c>
      <c r="L198" s="102">
        <f t="shared" si="13"/>
        <v>295</v>
      </c>
      <c r="M198" s="123">
        <f t="shared" si="15"/>
        <v>0</v>
      </c>
    </row>
    <row r="199" spans="1:13" x14ac:dyDescent="0.2">
      <c r="A199" s="208" t="str">
        <f>'Net Gen'!B199</f>
        <v>89040101-Big Sandy 1</v>
      </c>
      <c r="B199" s="269">
        <f>'Net Gen'!C199</f>
        <v>44813.166666666664</v>
      </c>
      <c r="C199" s="270" t="str">
        <f>'Net Gen'!P199</f>
        <v>OFFLINE</v>
      </c>
      <c r="D199" s="270">
        <f>'Net Gen'!E199</f>
        <v>0</v>
      </c>
      <c r="E199" s="270">
        <f>'Net Gen'!I199</f>
        <v>0</v>
      </c>
      <c r="F199" s="270">
        <f>'Net Gen'!K199</f>
        <v>0</v>
      </c>
      <c r="G199" s="270">
        <f>'Net Gen'!N199</f>
        <v>0</v>
      </c>
      <c r="H199" s="270">
        <f>'Net Gen'!O199</f>
        <v>295</v>
      </c>
      <c r="J199" s="120">
        <f t="shared" si="14"/>
        <v>1</v>
      </c>
      <c r="K199" s="108">
        <f t="shared" si="12"/>
        <v>0</v>
      </c>
      <c r="L199" s="102">
        <f t="shared" si="13"/>
        <v>295</v>
      </c>
      <c r="M199" s="123">
        <f t="shared" si="15"/>
        <v>0</v>
      </c>
    </row>
    <row r="200" spans="1:13" x14ac:dyDescent="0.2">
      <c r="A200" s="208" t="str">
        <f>'Net Gen'!B200</f>
        <v>89040101-Big Sandy 1</v>
      </c>
      <c r="B200" s="269">
        <f>'Net Gen'!C200</f>
        <v>44813.208333333336</v>
      </c>
      <c r="C200" s="270" t="str">
        <f>'Net Gen'!P200</f>
        <v>OFFLINE</v>
      </c>
      <c r="D200" s="270">
        <f>'Net Gen'!E200</f>
        <v>0</v>
      </c>
      <c r="E200" s="270">
        <f>'Net Gen'!I200</f>
        <v>0</v>
      </c>
      <c r="F200" s="270">
        <f>'Net Gen'!K200</f>
        <v>0</v>
      </c>
      <c r="G200" s="270">
        <f>'Net Gen'!N200</f>
        <v>0</v>
      </c>
      <c r="H200" s="270">
        <f>'Net Gen'!O200</f>
        <v>295</v>
      </c>
      <c r="J200" s="120">
        <f t="shared" si="14"/>
        <v>1</v>
      </c>
      <c r="K200" s="108">
        <f t="shared" si="12"/>
        <v>0</v>
      </c>
      <c r="L200" s="102">
        <f t="shared" si="13"/>
        <v>295</v>
      </c>
      <c r="M200" s="123">
        <f t="shared" si="15"/>
        <v>0</v>
      </c>
    </row>
    <row r="201" spans="1:13" x14ac:dyDescent="0.2">
      <c r="A201" s="208" t="str">
        <f>'Net Gen'!B201</f>
        <v>89040101-Big Sandy 1</v>
      </c>
      <c r="B201" s="269">
        <f>'Net Gen'!C201</f>
        <v>44813.25</v>
      </c>
      <c r="C201" s="270" t="str">
        <f>'Net Gen'!P201</f>
        <v>OFFLINE</v>
      </c>
      <c r="D201" s="270">
        <f>'Net Gen'!E201</f>
        <v>0</v>
      </c>
      <c r="E201" s="270">
        <f>'Net Gen'!I201</f>
        <v>0</v>
      </c>
      <c r="F201" s="270">
        <f>'Net Gen'!K201</f>
        <v>0</v>
      </c>
      <c r="G201" s="270">
        <f>'Net Gen'!N201</f>
        <v>0</v>
      </c>
      <c r="H201" s="270">
        <f>'Net Gen'!O201</f>
        <v>295</v>
      </c>
      <c r="J201" s="120">
        <f t="shared" si="14"/>
        <v>1</v>
      </c>
      <c r="K201" s="108">
        <f t="shared" si="12"/>
        <v>0</v>
      </c>
      <c r="L201" s="102">
        <f t="shared" si="13"/>
        <v>295</v>
      </c>
      <c r="M201" s="123">
        <f t="shared" si="15"/>
        <v>0</v>
      </c>
    </row>
    <row r="202" spans="1:13" x14ac:dyDescent="0.2">
      <c r="A202" s="208" t="str">
        <f>'Net Gen'!B202</f>
        <v>89040101-Big Sandy 1</v>
      </c>
      <c r="B202" s="269">
        <f>'Net Gen'!C202</f>
        <v>44813.291666666664</v>
      </c>
      <c r="C202" s="270" t="str">
        <f>'Net Gen'!P202</f>
        <v>OFFLINE</v>
      </c>
      <c r="D202" s="270">
        <f>'Net Gen'!E202</f>
        <v>0</v>
      </c>
      <c r="E202" s="270">
        <f>'Net Gen'!I202</f>
        <v>0</v>
      </c>
      <c r="F202" s="270">
        <f>'Net Gen'!K202</f>
        <v>0</v>
      </c>
      <c r="G202" s="270">
        <f>'Net Gen'!N202</f>
        <v>0</v>
      </c>
      <c r="H202" s="270">
        <f>'Net Gen'!O202</f>
        <v>295</v>
      </c>
      <c r="J202" s="120">
        <f t="shared" si="14"/>
        <v>1</v>
      </c>
      <c r="K202" s="108">
        <f t="shared" si="12"/>
        <v>0</v>
      </c>
      <c r="L202" s="102">
        <f t="shared" si="13"/>
        <v>295</v>
      </c>
      <c r="M202" s="123">
        <f t="shared" si="15"/>
        <v>0</v>
      </c>
    </row>
    <row r="203" spans="1:13" x14ac:dyDescent="0.2">
      <c r="A203" s="208" t="str">
        <f>'Net Gen'!B203</f>
        <v>89040101-Big Sandy 1</v>
      </c>
      <c r="B203" s="269">
        <f>'Net Gen'!C203</f>
        <v>44813.333333333336</v>
      </c>
      <c r="C203" s="270" t="str">
        <f>'Net Gen'!P203</f>
        <v>OFFLINE</v>
      </c>
      <c r="D203" s="270">
        <f>'Net Gen'!E203</f>
        <v>0</v>
      </c>
      <c r="E203" s="270">
        <f>'Net Gen'!I203</f>
        <v>0</v>
      </c>
      <c r="F203" s="270">
        <f>'Net Gen'!K203</f>
        <v>0</v>
      </c>
      <c r="G203" s="270">
        <f>'Net Gen'!N203</f>
        <v>0</v>
      </c>
      <c r="H203" s="270">
        <f>'Net Gen'!O203</f>
        <v>295</v>
      </c>
      <c r="J203" s="120">
        <f t="shared" si="14"/>
        <v>1</v>
      </c>
      <c r="K203" s="108">
        <f t="shared" si="12"/>
        <v>0</v>
      </c>
      <c r="L203" s="102">
        <f t="shared" si="13"/>
        <v>295</v>
      </c>
      <c r="M203" s="123">
        <f t="shared" si="15"/>
        <v>0</v>
      </c>
    </row>
    <row r="204" spans="1:13" x14ac:dyDescent="0.2">
      <c r="A204" s="208" t="str">
        <f>'Net Gen'!B204</f>
        <v>89040101-Big Sandy 1</v>
      </c>
      <c r="B204" s="269">
        <f>'Net Gen'!C204</f>
        <v>44813.375</v>
      </c>
      <c r="C204" s="270" t="str">
        <f>'Net Gen'!P204</f>
        <v>OFFLINE</v>
      </c>
      <c r="D204" s="270">
        <f>'Net Gen'!E204</f>
        <v>0</v>
      </c>
      <c r="E204" s="270">
        <f>'Net Gen'!I204</f>
        <v>0</v>
      </c>
      <c r="F204" s="270">
        <f>'Net Gen'!K204</f>
        <v>0</v>
      </c>
      <c r="G204" s="270">
        <f>'Net Gen'!N204</f>
        <v>0</v>
      </c>
      <c r="H204" s="270">
        <f>'Net Gen'!O204</f>
        <v>295</v>
      </c>
      <c r="J204" s="120">
        <f t="shared" si="14"/>
        <v>1</v>
      </c>
      <c r="K204" s="108">
        <f t="shared" si="12"/>
        <v>0</v>
      </c>
      <c r="L204" s="102">
        <f t="shared" si="13"/>
        <v>295</v>
      </c>
      <c r="M204" s="123">
        <f t="shared" si="15"/>
        <v>0</v>
      </c>
    </row>
    <row r="205" spans="1:13" x14ac:dyDescent="0.2">
      <c r="A205" s="208" t="str">
        <f>'Net Gen'!B205</f>
        <v>89040101-Big Sandy 1</v>
      </c>
      <c r="B205" s="269">
        <f>'Net Gen'!C205</f>
        <v>44813.416666666664</v>
      </c>
      <c r="C205" s="270" t="str">
        <f>'Net Gen'!P205</f>
        <v>OFFLINE</v>
      </c>
      <c r="D205" s="270">
        <f>'Net Gen'!E205</f>
        <v>0</v>
      </c>
      <c r="E205" s="270">
        <f>'Net Gen'!I205</f>
        <v>0</v>
      </c>
      <c r="F205" s="270">
        <f>'Net Gen'!K205</f>
        <v>0</v>
      </c>
      <c r="G205" s="270">
        <f>'Net Gen'!N205</f>
        <v>0</v>
      </c>
      <c r="H205" s="270">
        <f>'Net Gen'!O205</f>
        <v>295</v>
      </c>
      <c r="J205" s="120">
        <f t="shared" si="14"/>
        <v>1</v>
      </c>
      <c r="K205" s="108">
        <f t="shared" si="12"/>
        <v>0</v>
      </c>
      <c r="L205" s="102">
        <f t="shared" si="13"/>
        <v>295</v>
      </c>
      <c r="M205" s="123">
        <f t="shared" si="15"/>
        <v>0</v>
      </c>
    </row>
    <row r="206" spans="1:13" x14ac:dyDescent="0.2">
      <c r="A206" s="208" t="str">
        <f>'Net Gen'!B206</f>
        <v>89040101-Big Sandy 1</v>
      </c>
      <c r="B206" s="269">
        <f>'Net Gen'!C206</f>
        <v>44813.458333333336</v>
      </c>
      <c r="C206" s="270" t="str">
        <f>'Net Gen'!P206</f>
        <v>OFFLINE</v>
      </c>
      <c r="D206" s="270">
        <f>'Net Gen'!E206</f>
        <v>0</v>
      </c>
      <c r="E206" s="270">
        <f>'Net Gen'!I206</f>
        <v>0</v>
      </c>
      <c r="F206" s="270">
        <f>'Net Gen'!K206</f>
        <v>0</v>
      </c>
      <c r="G206" s="270">
        <f>'Net Gen'!N206</f>
        <v>0</v>
      </c>
      <c r="H206" s="270">
        <f>'Net Gen'!O206</f>
        <v>295</v>
      </c>
      <c r="J206" s="120">
        <f t="shared" si="14"/>
        <v>1</v>
      </c>
      <c r="K206" s="108">
        <f t="shared" si="12"/>
        <v>0</v>
      </c>
      <c r="L206" s="102">
        <f t="shared" si="13"/>
        <v>295</v>
      </c>
      <c r="M206" s="123">
        <f t="shared" si="15"/>
        <v>0</v>
      </c>
    </row>
    <row r="207" spans="1:13" x14ac:dyDescent="0.2">
      <c r="A207" s="208" t="str">
        <f>'Net Gen'!B207</f>
        <v>89040101-Big Sandy 1</v>
      </c>
      <c r="B207" s="269">
        <f>'Net Gen'!C207</f>
        <v>44813.5</v>
      </c>
      <c r="C207" s="270" t="str">
        <f>'Net Gen'!P207</f>
        <v>OFFLINE</v>
      </c>
      <c r="D207" s="270">
        <f>'Net Gen'!E207</f>
        <v>0</v>
      </c>
      <c r="E207" s="270">
        <f>'Net Gen'!I207</f>
        <v>0</v>
      </c>
      <c r="F207" s="270">
        <f>'Net Gen'!K207</f>
        <v>0</v>
      </c>
      <c r="G207" s="270">
        <f>'Net Gen'!N207</f>
        <v>0</v>
      </c>
      <c r="H207" s="270">
        <f>'Net Gen'!O207</f>
        <v>295</v>
      </c>
      <c r="J207" s="120">
        <f t="shared" si="14"/>
        <v>1</v>
      </c>
      <c r="K207" s="108">
        <f t="shared" si="12"/>
        <v>0</v>
      </c>
      <c r="L207" s="102">
        <f t="shared" si="13"/>
        <v>295</v>
      </c>
      <c r="M207" s="123">
        <f t="shared" si="15"/>
        <v>0</v>
      </c>
    </row>
    <row r="208" spans="1:13" x14ac:dyDescent="0.2">
      <c r="A208" s="208" t="str">
        <f>'Net Gen'!B208</f>
        <v>89040101-Big Sandy 1</v>
      </c>
      <c r="B208" s="269">
        <f>'Net Gen'!C208</f>
        <v>44813.541666666664</v>
      </c>
      <c r="C208" s="270" t="str">
        <f>'Net Gen'!P208</f>
        <v>OFFLINE</v>
      </c>
      <c r="D208" s="270">
        <f>'Net Gen'!E208</f>
        <v>0</v>
      </c>
      <c r="E208" s="270">
        <f>'Net Gen'!I208</f>
        <v>0</v>
      </c>
      <c r="F208" s="270">
        <f>'Net Gen'!K208</f>
        <v>0</v>
      </c>
      <c r="G208" s="270">
        <f>'Net Gen'!N208</f>
        <v>0</v>
      </c>
      <c r="H208" s="270">
        <f>'Net Gen'!O208</f>
        <v>295</v>
      </c>
      <c r="J208" s="120">
        <f t="shared" si="14"/>
        <v>1</v>
      </c>
      <c r="K208" s="108">
        <f t="shared" si="12"/>
        <v>0</v>
      </c>
      <c r="L208" s="102">
        <f t="shared" si="13"/>
        <v>295</v>
      </c>
      <c r="M208" s="123">
        <f t="shared" si="15"/>
        <v>0</v>
      </c>
    </row>
    <row r="209" spans="1:13" x14ac:dyDescent="0.2">
      <c r="A209" s="208" t="str">
        <f>'Net Gen'!B209</f>
        <v>89040101-Big Sandy 1</v>
      </c>
      <c r="B209" s="269">
        <f>'Net Gen'!C209</f>
        <v>44813.583333333336</v>
      </c>
      <c r="C209" s="270" t="str">
        <f>'Net Gen'!P209</f>
        <v>OFFLINE</v>
      </c>
      <c r="D209" s="270">
        <f>'Net Gen'!E209</f>
        <v>0</v>
      </c>
      <c r="E209" s="270">
        <f>'Net Gen'!I209</f>
        <v>0</v>
      </c>
      <c r="F209" s="270">
        <f>'Net Gen'!K209</f>
        <v>0</v>
      </c>
      <c r="G209" s="270">
        <f>'Net Gen'!N209</f>
        <v>0</v>
      </c>
      <c r="H209" s="270">
        <f>'Net Gen'!O209</f>
        <v>295</v>
      </c>
      <c r="J209" s="120">
        <f t="shared" si="14"/>
        <v>1</v>
      </c>
      <c r="K209" s="108">
        <f t="shared" si="12"/>
        <v>0</v>
      </c>
      <c r="L209" s="102">
        <f t="shared" si="13"/>
        <v>295</v>
      </c>
      <c r="M209" s="123">
        <f t="shared" si="15"/>
        <v>0</v>
      </c>
    </row>
    <row r="210" spans="1:13" x14ac:dyDescent="0.2">
      <c r="A210" s="208" t="str">
        <f>'Net Gen'!B210</f>
        <v>89040101-Big Sandy 1</v>
      </c>
      <c r="B210" s="269">
        <f>'Net Gen'!C210</f>
        <v>44813.625</v>
      </c>
      <c r="C210" s="270" t="str">
        <f>'Net Gen'!P210</f>
        <v>OFFLINE</v>
      </c>
      <c r="D210" s="270">
        <f>'Net Gen'!E210</f>
        <v>0</v>
      </c>
      <c r="E210" s="270">
        <f>'Net Gen'!I210</f>
        <v>0</v>
      </c>
      <c r="F210" s="270">
        <f>'Net Gen'!K210</f>
        <v>0</v>
      </c>
      <c r="G210" s="270">
        <f>'Net Gen'!N210</f>
        <v>0</v>
      </c>
      <c r="H210" s="270">
        <f>'Net Gen'!O210</f>
        <v>295</v>
      </c>
      <c r="J210" s="120">
        <f t="shared" si="14"/>
        <v>1</v>
      </c>
      <c r="K210" s="108">
        <f t="shared" si="12"/>
        <v>0</v>
      </c>
      <c r="L210" s="102">
        <f t="shared" si="13"/>
        <v>295</v>
      </c>
      <c r="M210" s="123">
        <f t="shared" si="15"/>
        <v>0</v>
      </c>
    </row>
    <row r="211" spans="1:13" x14ac:dyDescent="0.2">
      <c r="A211" s="208" t="str">
        <f>'Net Gen'!B211</f>
        <v>89040101-Big Sandy 1</v>
      </c>
      <c r="B211" s="269">
        <f>'Net Gen'!C211</f>
        <v>44813.666666666664</v>
      </c>
      <c r="C211" s="270" t="str">
        <f>'Net Gen'!P211</f>
        <v>OFFLINE</v>
      </c>
      <c r="D211" s="270">
        <f>'Net Gen'!E211</f>
        <v>0</v>
      </c>
      <c r="E211" s="270">
        <f>'Net Gen'!I211</f>
        <v>0</v>
      </c>
      <c r="F211" s="270">
        <f>'Net Gen'!K211</f>
        <v>0</v>
      </c>
      <c r="G211" s="270">
        <f>'Net Gen'!N211</f>
        <v>0</v>
      </c>
      <c r="H211" s="270">
        <f>'Net Gen'!O211</f>
        <v>295</v>
      </c>
      <c r="J211" s="120">
        <f t="shared" si="14"/>
        <v>1</v>
      </c>
      <c r="K211" s="108">
        <f t="shared" si="12"/>
        <v>0</v>
      </c>
      <c r="L211" s="102">
        <f t="shared" si="13"/>
        <v>295</v>
      </c>
      <c r="M211" s="123">
        <f t="shared" si="15"/>
        <v>0</v>
      </c>
    </row>
    <row r="212" spans="1:13" x14ac:dyDescent="0.2">
      <c r="A212" s="208" t="str">
        <f>'Net Gen'!B212</f>
        <v>89040101-Big Sandy 1</v>
      </c>
      <c r="B212" s="269">
        <f>'Net Gen'!C212</f>
        <v>44813.708333333336</v>
      </c>
      <c r="C212" s="270" t="str">
        <f>'Net Gen'!P212</f>
        <v>OFFLINE</v>
      </c>
      <c r="D212" s="270">
        <f>'Net Gen'!E212</f>
        <v>0</v>
      </c>
      <c r="E212" s="270">
        <f>'Net Gen'!I212</f>
        <v>0</v>
      </c>
      <c r="F212" s="270">
        <f>'Net Gen'!K212</f>
        <v>0</v>
      </c>
      <c r="G212" s="270">
        <f>'Net Gen'!N212</f>
        <v>0</v>
      </c>
      <c r="H212" s="270">
        <f>'Net Gen'!O212</f>
        <v>295</v>
      </c>
      <c r="J212" s="120">
        <f t="shared" si="14"/>
        <v>1</v>
      </c>
      <c r="K212" s="108">
        <f t="shared" si="12"/>
        <v>0</v>
      </c>
      <c r="L212" s="102">
        <f t="shared" si="13"/>
        <v>295</v>
      </c>
      <c r="M212" s="123">
        <f t="shared" si="15"/>
        <v>0</v>
      </c>
    </row>
    <row r="213" spans="1:13" x14ac:dyDescent="0.2">
      <c r="A213" s="208" t="str">
        <f>'Net Gen'!B213</f>
        <v>89040101-Big Sandy 1</v>
      </c>
      <c r="B213" s="269">
        <f>'Net Gen'!C213</f>
        <v>44813.75</v>
      </c>
      <c r="C213" s="270" t="str">
        <f>'Net Gen'!P213</f>
        <v>OFFLINE</v>
      </c>
      <c r="D213" s="270">
        <f>'Net Gen'!E213</f>
        <v>0</v>
      </c>
      <c r="E213" s="270">
        <f>'Net Gen'!I213</f>
        <v>0</v>
      </c>
      <c r="F213" s="270">
        <f>'Net Gen'!K213</f>
        <v>0</v>
      </c>
      <c r="G213" s="270">
        <f>'Net Gen'!N213</f>
        <v>0</v>
      </c>
      <c r="H213" s="270">
        <f>'Net Gen'!O213</f>
        <v>295</v>
      </c>
      <c r="J213" s="120">
        <f t="shared" si="14"/>
        <v>1</v>
      </c>
      <c r="K213" s="108">
        <f t="shared" si="12"/>
        <v>0</v>
      </c>
      <c r="L213" s="102">
        <f t="shared" si="13"/>
        <v>295</v>
      </c>
      <c r="M213" s="123">
        <f t="shared" si="15"/>
        <v>0</v>
      </c>
    </row>
    <row r="214" spans="1:13" x14ac:dyDescent="0.2">
      <c r="A214" s="208" t="str">
        <f>'Net Gen'!B214</f>
        <v>89040101-Big Sandy 1</v>
      </c>
      <c r="B214" s="269">
        <f>'Net Gen'!C214</f>
        <v>44813.791666666664</v>
      </c>
      <c r="C214" s="270" t="str">
        <f>'Net Gen'!P214</f>
        <v>OFFLINE</v>
      </c>
      <c r="D214" s="270">
        <f>'Net Gen'!E214</f>
        <v>0</v>
      </c>
      <c r="E214" s="270">
        <f>'Net Gen'!I214</f>
        <v>0</v>
      </c>
      <c r="F214" s="270">
        <f>'Net Gen'!K214</f>
        <v>0</v>
      </c>
      <c r="G214" s="270">
        <f>'Net Gen'!N214</f>
        <v>0</v>
      </c>
      <c r="H214" s="270">
        <f>'Net Gen'!O214</f>
        <v>295</v>
      </c>
      <c r="J214" s="120">
        <f t="shared" si="14"/>
        <v>1</v>
      </c>
      <c r="K214" s="108">
        <f t="shared" si="12"/>
        <v>0</v>
      </c>
      <c r="L214" s="102">
        <f t="shared" si="13"/>
        <v>295</v>
      </c>
      <c r="M214" s="123">
        <f t="shared" si="15"/>
        <v>0</v>
      </c>
    </row>
    <row r="215" spans="1:13" x14ac:dyDescent="0.2">
      <c r="A215" s="208" t="str">
        <f>'Net Gen'!B215</f>
        <v>89040101-Big Sandy 1</v>
      </c>
      <c r="B215" s="269">
        <f>'Net Gen'!C215</f>
        <v>44813.833333333336</v>
      </c>
      <c r="C215" s="270" t="str">
        <f>'Net Gen'!P215</f>
        <v>OFFLINE</v>
      </c>
      <c r="D215" s="270">
        <f>'Net Gen'!E215</f>
        <v>0</v>
      </c>
      <c r="E215" s="270">
        <f>'Net Gen'!I215</f>
        <v>0</v>
      </c>
      <c r="F215" s="270">
        <f>'Net Gen'!K215</f>
        <v>0</v>
      </c>
      <c r="G215" s="270">
        <f>'Net Gen'!N215</f>
        <v>0</v>
      </c>
      <c r="H215" s="270">
        <f>'Net Gen'!O215</f>
        <v>295</v>
      </c>
      <c r="J215" s="120">
        <f t="shared" si="14"/>
        <v>1</v>
      </c>
      <c r="K215" s="108">
        <f t="shared" si="12"/>
        <v>0</v>
      </c>
      <c r="L215" s="102">
        <f t="shared" si="13"/>
        <v>295</v>
      </c>
      <c r="M215" s="123">
        <f t="shared" si="15"/>
        <v>0</v>
      </c>
    </row>
    <row r="216" spans="1:13" x14ac:dyDescent="0.2">
      <c r="A216" s="208" t="str">
        <f>'Net Gen'!B216</f>
        <v>89040101-Big Sandy 1</v>
      </c>
      <c r="B216" s="269">
        <f>'Net Gen'!C216</f>
        <v>44813.875</v>
      </c>
      <c r="C216" s="270" t="str">
        <f>'Net Gen'!P216</f>
        <v>OFFLINE</v>
      </c>
      <c r="D216" s="270">
        <f>'Net Gen'!E216</f>
        <v>0</v>
      </c>
      <c r="E216" s="270">
        <f>'Net Gen'!I216</f>
        <v>0</v>
      </c>
      <c r="F216" s="270">
        <f>'Net Gen'!K216</f>
        <v>0</v>
      </c>
      <c r="G216" s="270">
        <f>'Net Gen'!N216</f>
        <v>0</v>
      </c>
      <c r="H216" s="270">
        <f>'Net Gen'!O216</f>
        <v>295</v>
      </c>
      <c r="J216" s="120">
        <f t="shared" si="14"/>
        <v>1</v>
      </c>
      <c r="K216" s="108">
        <f t="shared" si="12"/>
        <v>0</v>
      </c>
      <c r="L216" s="102">
        <f t="shared" si="13"/>
        <v>295</v>
      </c>
      <c r="M216" s="123">
        <f t="shared" si="15"/>
        <v>0</v>
      </c>
    </row>
    <row r="217" spans="1:13" x14ac:dyDescent="0.2">
      <c r="A217" s="208" t="str">
        <f>'Net Gen'!B217</f>
        <v>89040101-Big Sandy 1</v>
      </c>
      <c r="B217" s="269">
        <f>'Net Gen'!C217</f>
        <v>44813.916666666664</v>
      </c>
      <c r="C217" s="270" t="str">
        <f>'Net Gen'!P217</f>
        <v>OFFLINE</v>
      </c>
      <c r="D217" s="270">
        <f>'Net Gen'!E217</f>
        <v>0</v>
      </c>
      <c r="E217" s="270">
        <f>'Net Gen'!I217</f>
        <v>0</v>
      </c>
      <c r="F217" s="270">
        <f>'Net Gen'!K217</f>
        <v>0</v>
      </c>
      <c r="G217" s="270">
        <f>'Net Gen'!N217</f>
        <v>0</v>
      </c>
      <c r="H217" s="270">
        <f>'Net Gen'!O217</f>
        <v>295</v>
      </c>
      <c r="J217" s="120">
        <f t="shared" si="14"/>
        <v>1</v>
      </c>
      <c r="K217" s="108">
        <f t="shared" si="12"/>
        <v>0</v>
      </c>
      <c r="L217" s="102">
        <f t="shared" si="13"/>
        <v>295</v>
      </c>
      <c r="M217" s="123">
        <f t="shared" si="15"/>
        <v>0</v>
      </c>
    </row>
    <row r="218" spans="1:13" x14ac:dyDescent="0.2">
      <c r="A218" s="208" t="str">
        <f>'Net Gen'!B218</f>
        <v>89040101-Big Sandy 1</v>
      </c>
      <c r="B218" s="269">
        <f>'Net Gen'!C218</f>
        <v>44813.958333333336</v>
      </c>
      <c r="C218" s="270" t="str">
        <f>'Net Gen'!P218</f>
        <v>OFFLINE</v>
      </c>
      <c r="D218" s="270">
        <f>'Net Gen'!E218</f>
        <v>0</v>
      </c>
      <c r="E218" s="270">
        <f>'Net Gen'!I218</f>
        <v>0</v>
      </c>
      <c r="F218" s="270">
        <f>'Net Gen'!K218</f>
        <v>0</v>
      </c>
      <c r="G218" s="270">
        <f>'Net Gen'!N218</f>
        <v>0</v>
      </c>
      <c r="H218" s="270">
        <f>'Net Gen'!O218</f>
        <v>295</v>
      </c>
      <c r="J218" s="120">
        <f t="shared" si="14"/>
        <v>1</v>
      </c>
      <c r="K218" s="108">
        <f t="shared" si="12"/>
        <v>0</v>
      </c>
      <c r="L218" s="102">
        <f t="shared" si="13"/>
        <v>295</v>
      </c>
      <c r="M218" s="123">
        <f t="shared" si="15"/>
        <v>0</v>
      </c>
    </row>
    <row r="219" spans="1:13" x14ac:dyDescent="0.2">
      <c r="A219" s="208" t="str">
        <f>'Net Gen'!B219</f>
        <v>89040101-Big Sandy 1</v>
      </c>
      <c r="B219" s="269">
        <f>'Net Gen'!C219</f>
        <v>44814</v>
      </c>
      <c r="C219" s="270" t="str">
        <f>'Net Gen'!P219</f>
        <v>OFFLINE</v>
      </c>
      <c r="D219" s="270">
        <f>'Net Gen'!E219</f>
        <v>0</v>
      </c>
      <c r="E219" s="270">
        <f>'Net Gen'!I219</f>
        <v>0</v>
      </c>
      <c r="F219" s="270">
        <f>'Net Gen'!K219</f>
        <v>0</v>
      </c>
      <c r="G219" s="270">
        <f>'Net Gen'!N219</f>
        <v>0</v>
      </c>
      <c r="H219" s="270">
        <f>'Net Gen'!O219</f>
        <v>295</v>
      </c>
      <c r="J219" s="120">
        <f t="shared" si="14"/>
        <v>1</v>
      </c>
      <c r="K219" s="108">
        <f t="shared" si="12"/>
        <v>0</v>
      </c>
      <c r="L219" s="102">
        <f t="shared" si="13"/>
        <v>295</v>
      </c>
      <c r="M219" s="123">
        <f t="shared" si="15"/>
        <v>0</v>
      </c>
    </row>
    <row r="220" spans="1:13" x14ac:dyDescent="0.2">
      <c r="A220" s="208" t="str">
        <f>'Net Gen'!B220</f>
        <v>89040101-Big Sandy 1</v>
      </c>
      <c r="B220" s="269">
        <f>'Net Gen'!C220</f>
        <v>44814.041666666664</v>
      </c>
      <c r="C220" s="270" t="str">
        <f>'Net Gen'!P220</f>
        <v>OFFLINE</v>
      </c>
      <c r="D220" s="270">
        <f>'Net Gen'!E220</f>
        <v>0</v>
      </c>
      <c r="E220" s="270">
        <f>'Net Gen'!I220</f>
        <v>0</v>
      </c>
      <c r="F220" s="270">
        <f>'Net Gen'!K220</f>
        <v>0</v>
      </c>
      <c r="G220" s="270">
        <f>'Net Gen'!N220</f>
        <v>0</v>
      </c>
      <c r="H220" s="270">
        <f>'Net Gen'!O220</f>
        <v>295</v>
      </c>
      <c r="J220" s="120">
        <f t="shared" si="14"/>
        <v>1</v>
      </c>
      <c r="K220" s="108">
        <f t="shared" si="12"/>
        <v>0</v>
      </c>
      <c r="L220" s="102">
        <f t="shared" si="13"/>
        <v>295</v>
      </c>
      <c r="M220" s="123">
        <f t="shared" si="15"/>
        <v>0</v>
      </c>
    </row>
    <row r="221" spans="1:13" x14ac:dyDescent="0.2">
      <c r="A221" s="208" t="str">
        <f>'Net Gen'!B221</f>
        <v>89040101-Big Sandy 1</v>
      </c>
      <c r="B221" s="269">
        <f>'Net Gen'!C221</f>
        <v>44814.083333333336</v>
      </c>
      <c r="C221" s="270" t="str">
        <f>'Net Gen'!P221</f>
        <v>OFFLINE</v>
      </c>
      <c r="D221" s="270">
        <f>'Net Gen'!E221</f>
        <v>0</v>
      </c>
      <c r="E221" s="270">
        <f>'Net Gen'!I221</f>
        <v>0</v>
      </c>
      <c r="F221" s="270">
        <f>'Net Gen'!K221</f>
        <v>0</v>
      </c>
      <c r="G221" s="270">
        <f>'Net Gen'!N221</f>
        <v>0</v>
      </c>
      <c r="H221" s="270">
        <f>'Net Gen'!O221</f>
        <v>295</v>
      </c>
      <c r="J221" s="120">
        <f t="shared" si="14"/>
        <v>1</v>
      </c>
      <c r="K221" s="108">
        <f t="shared" si="12"/>
        <v>0</v>
      </c>
      <c r="L221" s="102">
        <f t="shared" si="13"/>
        <v>295</v>
      </c>
      <c r="M221" s="123">
        <f t="shared" si="15"/>
        <v>0</v>
      </c>
    </row>
    <row r="222" spans="1:13" x14ac:dyDescent="0.2">
      <c r="A222" s="208" t="str">
        <f>'Net Gen'!B222</f>
        <v>89040101-Big Sandy 1</v>
      </c>
      <c r="B222" s="269">
        <f>'Net Gen'!C222</f>
        <v>44814.125</v>
      </c>
      <c r="C222" s="270" t="str">
        <f>'Net Gen'!P222</f>
        <v>OFFLINE</v>
      </c>
      <c r="D222" s="270">
        <f>'Net Gen'!E222</f>
        <v>0</v>
      </c>
      <c r="E222" s="270">
        <f>'Net Gen'!I222</f>
        <v>0</v>
      </c>
      <c r="F222" s="270">
        <f>'Net Gen'!K222</f>
        <v>0</v>
      </c>
      <c r="G222" s="270">
        <f>'Net Gen'!N222</f>
        <v>0</v>
      </c>
      <c r="H222" s="270">
        <f>'Net Gen'!O222</f>
        <v>295</v>
      </c>
      <c r="J222" s="120">
        <f t="shared" si="14"/>
        <v>1</v>
      </c>
      <c r="K222" s="108">
        <f t="shared" si="12"/>
        <v>0</v>
      </c>
      <c r="L222" s="102">
        <f t="shared" si="13"/>
        <v>295</v>
      </c>
      <c r="M222" s="123">
        <f t="shared" si="15"/>
        <v>0</v>
      </c>
    </row>
    <row r="223" spans="1:13" x14ac:dyDescent="0.2">
      <c r="A223" s="208" t="str">
        <f>'Net Gen'!B223</f>
        <v>89040101-Big Sandy 1</v>
      </c>
      <c r="B223" s="269">
        <f>'Net Gen'!C223</f>
        <v>44814.166666666664</v>
      </c>
      <c r="C223" s="270" t="str">
        <f>'Net Gen'!P223</f>
        <v>OFFLINE</v>
      </c>
      <c r="D223" s="270">
        <f>'Net Gen'!E223</f>
        <v>0</v>
      </c>
      <c r="E223" s="270">
        <f>'Net Gen'!I223</f>
        <v>0</v>
      </c>
      <c r="F223" s="270">
        <f>'Net Gen'!K223</f>
        <v>0</v>
      </c>
      <c r="G223" s="270">
        <f>'Net Gen'!N223</f>
        <v>0</v>
      </c>
      <c r="H223" s="270">
        <f>'Net Gen'!O223</f>
        <v>295</v>
      </c>
      <c r="J223" s="120">
        <f t="shared" si="14"/>
        <v>1</v>
      </c>
      <c r="K223" s="108">
        <f t="shared" si="12"/>
        <v>0</v>
      </c>
      <c r="L223" s="102">
        <f t="shared" si="13"/>
        <v>295</v>
      </c>
      <c r="M223" s="123">
        <f t="shared" si="15"/>
        <v>0</v>
      </c>
    </row>
    <row r="224" spans="1:13" x14ac:dyDescent="0.2">
      <c r="A224" s="208" t="str">
        <f>'Net Gen'!B224</f>
        <v>89040101-Big Sandy 1</v>
      </c>
      <c r="B224" s="269">
        <f>'Net Gen'!C224</f>
        <v>44814.208333333336</v>
      </c>
      <c r="C224" s="270" t="str">
        <f>'Net Gen'!P224</f>
        <v>OFFLINE</v>
      </c>
      <c r="D224" s="270">
        <f>'Net Gen'!E224</f>
        <v>0</v>
      </c>
      <c r="E224" s="270">
        <f>'Net Gen'!I224</f>
        <v>0</v>
      </c>
      <c r="F224" s="270">
        <f>'Net Gen'!K224</f>
        <v>0</v>
      </c>
      <c r="G224" s="270">
        <f>'Net Gen'!N224</f>
        <v>0</v>
      </c>
      <c r="H224" s="270">
        <f>'Net Gen'!O224</f>
        <v>295</v>
      </c>
      <c r="J224" s="120">
        <f t="shared" si="14"/>
        <v>1</v>
      </c>
      <c r="K224" s="108">
        <f t="shared" si="12"/>
        <v>0</v>
      </c>
      <c r="L224" s="102">
        <f t="shared" si="13"/>
        <v>295</v>
      </c>
      <c r="M224" s="123">
        <f t="shared" si="15"/>
        <v>0</v>
      </c>
    </row>
    <row r="225" spans="1:13" x14ac:dyDescent="0.2">
      <c r="A225" s="208" t="str">
        <f>'Net Gen'!B225</f>
        <v>89040101-Big Sandy 1</v>
      </c>
      <c r="B225" s="269">
        <f>'Net Gen'!C225</f>
        <v>44814.25</v>
      </c>
      <c r="C225" s="270" t="str">
        <f>'Net Gen'!P225</f>
        <v>OFFLINE</v>
      </c>
      <c r="D225" s="270">
        <f>'Net Gen'!E225</f>
        <v>0</v>
      </c>
      <c r="E225" s="270">
        <f>'Net Gen'!I225</f>
        <v>0</v>
      </c>
      <c r="F225" s="270">
        <f>'Net Gen'!K225</f>
        <v>0</v>
      </c>
      <c r="G225" s="270">
        <f>'Net Gen'!N225</f>
        <v>0</v>
      </c>
      <c r="H225" s="270">
        <f>'Net Gen'!O225</f>
        <v>295</v>
      </c>
      <c r="J225" s="120">
        <f t="shared" si="14"/>
        <v>1</v>
      </c>
      <c r="K225" s="108">
        <f t="shared" si="12"/>
        <v>0</v>
      </c>
      <c r="L225" s="102">
        <f t="shared" si="13"/>
        <v>295</v>
      </c>
      <c r="M225" s="123">
        <f t="shared" si="15"/>
        <v>0</v>
      </c>
    </row>
    <row r="226" spans="1:13" x14ac:dyDescent="0.2">
      <c r="A226" s="208" t="str">
        <f>'Net Gen'!B226</f>
        <v>89040101-Big Sandy 1</v>
      </c>
      <c r="B226" s="269">
        <f>'Net Gen'!C226</f>
        <v>44814.291666666664</v>
      </c>
      <c r="C226" s="270" t="str">
        <f>'Net Gen'!P226</f>
        <v>OFFLINE</v>
      </c>
      <c r="D226" s="270">
        <f>'Net Gen'!E226</f>
        <v>0</v>
      </c>
      <c r="E226" s="270">
        <f>'Net Gen'!I226</f>
        <v>0</v>
      </c>
      <c r="F226" s="270">
        <f>'Net Gen'!K226</f>
        <v>0</v>
      </c>
      <c r="G226" s="270">
        <f>'Net Gen'!N226</f>
        <v>0</v>
      </c>
      <c r="H226" s="270">
        <f>'Net Gen'!O226</f>
        <v>295</v>
      </c>
      <c r="J226" s="120">
        <f t="shared" si="14"/>
        <v>1</v>
      </c>
      <c r="K226" s="108">
        <f t="shared" si="12"/>
        <v>0</v>
      </c>
      <c r="L226" s="102">
        <f t="shared" si="13"/>
        <v>295</v>
      </c>
      <c r="M226" s="123">
        <f t="shared" si="15"/>
        <v>0</v>
      </c>
    </row>
    <row r="227" spans="1:13" x14ac:dyDescent="0.2">
      <c r="A227" s="208" t="str">
        <f>'Net Gen'!B227</f>
        <v>89040101-Big Sandy 1</v>
      </c>
      <c r="B227" s="269">
        <f>'Net Gen'!C227</f>
        <v>44814.333333333336</v>
      </c>
      <c r="C227" s="270" t="str">
        <f>'Net Gen'!P227</f>
        <v>OFFLINE</v>
      </c>
      <c r="D227" s="270">
        <f>'Net Gen'!E227</f>
        <v>0</v>
      </c>
      <c r="E227" s="270">
        <f>'Net Gen'!I227</f>
        <v>0</v>
      </c>
      <c r="F227" s="270">
        <f>'Net Gen'!K227</f>
        <v>0</v>
      </c>
      <c r="G227" s="270">
        <f>'Net Gen'!N227</f>
        <v>0</v>
      </c>
      <c r="H227" s="270">
        <f>'Net Gen'!O227</f>
        <v>295</v>
      </c>
      <c r="J227" s="120">
        <f t="shared" si="14"/>
        <v>1</v>
      </c>
      <c r="K227" s="108">
        <f t="shared" si="12"/>
        <v>0</v>
      </c>
      <c r="L227" s="102">
        <f t="shared" si="13"/>
        <v>295</v>
      </c>
      <c r="M227" s="123">
        <f t="shared" si="15"/>
        <v>0</v>
      </c>
    </row>
    <row r="228" spans="1:13" x14ac:dyDescent="0.2">
      <c r="A228" s="208" t="str">
        <f>'Net Gen'!B228</f>
        <v>89040101-Big Sandy 1</v>
      </c>
      <c r="B228" s="269">
        <f>'Net Gen'!C228</f>
        <v>44814.375</v>
      </c>
      <c r="C228" s="270" t="str">
        <f>'Net Gen'!P228</f>
        <v>OFFLINE</v>
      </c>
      <c r="D228" s="270">
        <f>'Net Gen'!E228</f>
        <v>0</v>
      </c>
      <c r="E228" s="270">
        <f>'Net Gen'!I228</f>
        <v>0</v>
      </c>
      <c r="F228" s="270">
        <f>'Net Gen'!K228</f>
        <v>0</v>
      </c>
      <c r="G228" s="270">
        <f>'Net Gen'!N228</f>
        <v>0</v>
      </c>
      <c r="H228" s="270">
        <f>'Net Gen'!O228</f>
        <v>295</v>
      </c>
      <c r="J228" s="120">
        <f t="shared" si="14"/>
        <v>1</v>
      </c>
      <c r="K228" s="108">
        <f t="shared" si="12"/>
        <v>0</v>
      </c>
      <c r="L228" s="102">
        <f t="shared" si="13"/>
        <v>295</v>
      </c>
      <c r="M228" s="123">
        <f t="shared" si="15"/>
        <v>0</v>
      </c>
    </row>
    <row r="229" spans="1:13" x14ac:dyDescent="0.2">
      <c r="A229" s="208" t="str">
        <f>'Net Gen'!B229</f>
        <v>89040101-Big Sandy 1</v>
      </c>
      <c r="B229" s="269">
        <f>'Net Gen'!C229</f>
        <v>44814.416666666664</v>
      </c>
      <c r="C229" s="270" t="str">
        <f>'Net Gen'!P229</f>
        <v>OFFLINE</v>
      </c>
      <c r="D229" s="270">
        <f>'Net Gen'!E229</f>
        <v>0</v>
      </c>
      <c r="E229" s="270">
        <f>'Net Gen'!I229</f>
        <v>0</v>
      </c>
      <c r="F229" s="270">
        <f>'Net Gen'!K229</f>
        <v>0</v>
      </c>
      <c r="G229" s="270">
        <f>'Net Gen'!N229</f>
        <v>0</v>
      </c>
      <c r="H229" s="270">
        <f>'Net Gen'!O229</f>
        <v>295</v>
      </c>
      <c r="J229" s="120">
        <f t="shared" si="14"/>
        <v>1</v>
      </c>
      <c r="K229" s="108">
        <f t="shared" si="12"/>
        <v>0</v>
      </c>
      <c r="L229" s="102">
        <f t="shared" si="13"/>
        <v>295</v>
      </c>
      <c r="M229" s="123">
        <f t="shared" si="15"/>
        <v>0</v>
      </c>
    </row>
    <row r="230" spans="1:13" x14ac:dyDescent="0.2">
      <c r="A230" s="208" t="str">
        <f>'Net Gen'!B230</f>
        <v>89040101-Big Sandy 1</v>
      </c>
      <c r="B230" s="269">
        <f>'Net Gen'!C230</f>
        <v>44814.458333333336</v>
      </c>
      <c r="C230" s="270" t="str">
        <f>'Net Gen'!P230</f>
        <v>OFFLINE</v>
      </c>
      <c r="D230" s="270">
        <f>'Net Gen'!E230</f>
        <v>0</v>
      </c>
      <c r="E230" s="270">
        <f>'Net Gen'!I230</f>
        <v>0</v>
      </c>
      <c r="F230" s="270">
        <f>'Net Gen'!K230</f>
        <v>0</v>
      </c>
      <c r="G230" s="270">
        <f>'Net Gen'!N230</f>
        <v>0</v>
      </c>
      <c r="H230" s="270">
        <f>'Net Gen'!O230</f>
        <v>295</v>
      </c>
      <c r="J230" s="120">
        <f t="shared" si="14"/>
        <v>1</v>
      </c>
      <c r="K230" s="108">
        <f t="shared" si="12"/>
        <v>0</v>
      </c>
      <c r="L230" s="102">
        <f t="shared" si="13"/>
        <v>295</v>
      </c>
      <c r="M230" s="123">
        <f t="shared" si="15"/>
        <v>0</v>
      </c>
    </row>
    <row r="231" spans="1:13" x14ac:dyDescent="0.2">
      <c r="A231" s="208" t="str">
        <f>'Net Gen'!B231</f>
        <v>89040101-Big Sandy 1</v>
      </c>
      <c r="B231" s="269">
        <f>'Net Gen'!C231</f>
        <v>44814.5</v>
      </c>
      <c r="C231" s="270" t="str">
        <f>'Net Gen'!P231</f>
        <v>OFFLINE</v>
      </c>
      <c r="D231" s="270">
        <f>'Net Gen'!E231</f>
        <v>0</v>
      </c>
      <c r="E231" s="270">
        <f>'Net Gen'!I231</f>
        <v>0</v>
      </c>
      <c r="F231" s="270">
        <f>'Net Gen'!K231</f>
        <v>0</v>
      </c>
      <c r="G231" s="270">
        <f>'Net Gen'!N231</f>
        <v>0</v>
      </c>
      <c r="H231" s="270">
        <f>'Net Gen'!O231</f>
        <v>295</v>
      </c>
      <c r="J231" s="120">
        <f t="shared" si="14"/>
        <v>1</v>
      </c>
      <c r="K231" s="108">
        <f t="shared" si="12"/>
        <v>0</v>
      </c>
      <c r="L231" s="102">
        <f t="shared" si="13"/>
        <v>295</v>
      </c>
      <c r="M231" s="123">
        <f t="shared" si="15"/>
        <v>0</v>
      </c>
    </row>
    <row r="232" spans="1:13" x14ac:dyDescent="0.2">
      <c r="A232" s="208" t="str">
        <f>'Net Gen'!B232</f>
        <v>89040101-Big Sandy 1</v>
      </c>
      <c r="B232" s="269">
        <f>'Net Gen'!C232</f>
        <v>44814.541666666664</v>
      </c>
      <c r="C232" s="270" t="str">
        <f>'Net Gen'!P232</f>
        <v>OFFLINE</v>
      </c>
      <c r="D232" s="270">
        <f>'Net Gen'!E232</f>
        <v>0</v>
      </c>
      <c r="E232" s="270">
        <f>'Net Gen'!I232</f>
        <v>0</v>
      </c>
      <c r="F232" s="270">
        <f>'Net Gen'!K232</f>
        <v>0</v>
      </c>
      <c r="G232" s="270">
        <f>'Net Gen'!N232</f>
        <v>0</v>
      </c>
      <c r="H232" s="270">
        <f>'Net Gen'!O232</f>
        <v>295</v>
      </c>
      <c r="J232" s="120">
        <f t="shared" si="14"/>
        <v>1</v>
      </c>
      <c r="K232" s="108">
        <f t="shared" si="12"/>
        <v>0</v>
      </c>
      <c r="L232" s="102">
        <f t="shared" si="13"/>
        <v>295</v>
      </c>
      <c r="M232" s="123">
        <f t="shared" si="15"/>
        <v>0</v>
      </c>
    </row>
    <row r="233" spans="1:13" x14ac:dyDescent="0.2">
      <c r="A233" s="208" t="str">
        <f>'Net Gen'!B233</f>
        <v>89040101-Big Sandy 1</v>
      </c>
      <c r="B233" s="269">
        <f>'Net Gen'!C233</f>
        <v>44814.583333333336</v>
      </c>
      <c r="C233" s="270" t="str">
        <f>'Net Gen'!P233</f>
        <v>OFFLINE</v>
      </c>
      <c r="D233" s="270">
        <f>'Net Gen'!E233</f>
        <v>0</v>
      </c>
      <c r="E233" s="270">
        <f>'Net Gen'!I233</f>
        <v>0</v>
      </c>
      <c r="F233" s="270">
        <f>'Net Gen'!K233</f>
        <v>0</v>
      </c>
      <c r="G233" s="270">
        <f>'Net Gen'!N233</f>
        <v>0</v>
      </c>
      <c r="H233" s="270">
        <f>'Net Gen'!O233</f>
        <v>295</v>
      </c>
      <c r="J233" s="120">
        <f t="shared" si="14"/>
        <v>1</v>
      </c>
      <c r="K233" s="108">
        <f t="shared" si="12"/>
        <v>0</v>
      </c>
      <c r="L233" s="102">
        <f t="shared" si="13"/>
        <v>295</v>
      </c>
      <c r="M233" s="123">
        <f t="shared" si="15"/>
        <v>0</v>
      </c>
    </row>
    <row r="234" spans="1:13" x14ac:dyDescent="0.2">
      <c r="A234" s="208" t="str">
        <f>'Net Gen'!B234</f>
        <v>89040101-Big Sandy 1</v>
      </c>
      <c r="B234" s="269">
        <f>'Net Gen'!C234</f>
        <v>44814.625</v>
      </c>
      <c r="C234" s="270" t="str">
        <f>'Net Gen'!P234</f>
        <v>OFFLINE</v>
      </c>
      <c r="D234" s="270">
        <f>'Net Gen'!E234</f>
        <v>0</v>
      </c>
      <c r="E234" s="270">
        <f>'Net Gen'!I234</f>
        <v>0</v>
      </c>
      <c r="F234" s="270">
        <f>'Net Gen'!K234</f>
        <v>0</v>
      </c>
      <c r="G234" s="270">
        <f>'Net Gen'!N234</f>
        <v>0</v>
      </c>
      <c r="H234" s="270">
        <f>'Net Gen'!O234</f>
        <v>295</v>
      </c>
      <c r="J234" s="120">
        <f t="shared" si="14"/>
        <v>1</v>
      </c>
      <c r="K234" s="108">
        <f t="shared" si="12"/>
        <v>0</v>
      </c>
      <c r="L234" s="102">
        <f t="shared" si="13"/>
        <v>295</v>
      </c>
      <c r="M234" s="123">
        <f t="shared" si="15"/>
        <v>0</v>
      </c>
    </row>
    <row r="235" spans="1:13" x14ac:dyDescent="0.2">
      <c r="A235" s="208" t="str">
        <f>'Net Gen'!B235</f>
        <v>89040101-Big Sandy 1</v>
      </c>
      <c r="B235" s="269">
        <f>'Net Gen'!C235</f>
        <v>44814.666666666664</v>
      </c>
      <c r="C235" s="270" t="str">
        <f>'Net Gen'!P235</f>
        <v>OFFLINE</v>
      </c>
      <c r="D235" s="270">
        <f>'Net Gen'!E235</f>
        <v>0</v>
      </c>
      <c r="E235" s="270">
        <f>'Net Gen'!I235</f>
        <v>0</v>
      </c>
      <c r="F235" s="270">
        <f>'Net Gen'!K235</f>
        <v>0</v>
      </c>
      <c r="G235" s="270">
        <f>'Net Gen'!N235</f>
        <v>0</v>
      </c>
      <c r="H235" s="270">
        <f>'Net Gen'!O235</f>
        <v>295</v>
      </c>
      <c r="J235" s="120">
        <f t="shared" si="14"/>
        <v>1</v>
      </c>
      <c r="K235" s="108">
        <f t="shared" si="12"/>
        <v>0</v>
      </c>
      <c r="L235" s="102">
        <f t="shared" si="13"/>
        <v>295</v>
      </c>
      <c r="M235" s="123">
        <f t="shared" si="15"/>
        <v>0</v>
      </c>
    </row>
    <row r="236" spans="1:13" x14ac:dyDescent="0.2">
      <c r="A236" s="208" t="str">
        <f>'Net Gen'!B236</f>
        <v>89040101-Big Sandy 1</v>
      </c>
      <c r="B236" s="269">
        <f>'Net Gen'!C236</f>
        <v>44814.708333333336</v>
      </c>
      <c r="C236" s="270" t="str">
        <f>'Net Gen'!P236</f>
        <v>OFFLINE</v>
      </c>
      <c r="D236" s="270">
        <f>'Net Gen'!E236</f>
        <v>0</v>
      </c>
      <c r="E236" s="270">
        <f>'Net Gen'!I236</f>
        <v>0</v>
      </c>
      <c r="F236" s="270">
        <f>'Net Gen'!K236</f>
        <v>0</v>
      </c>
      <c r="G236" s="270">
        <f>'Net Gen'!N236</f>
        <v>0</v>
      </c>
      <c r="H236" s="270">
        <f>'Net Gen'!O236</f>
        <v>295</v>
      </c>
      <c r="J236" s="120">
        <f t="shared" si="14"/>
        <v>1</v>
      </c>
      <c r="K236" s="108">
        <f t="shared" si="12"/>
        <v>0</v>
      </c>
      <c r="L236" s="102">
        <f t="shared" si="13"/>
        <v>295</v>
      </c>
      <c r="M236" s="123">
        <f t="shared" si="15"/>
        <v>0</v>
      </c>
    </row>
    <row r="237" spans="1:13" x14ac:dyDescent="0.2">
      <c r="A237" s="208" t="str">
        <f>'Net Gen'!B237</f>
        <v>89040101-Big Sandy 1</v>
      </c>
      <c r="B237" s="269">
        <f>'Net Gen'!C237</f>
        <v>44814.75</v>
      </c>
      <c r="C237" s="270" t="str">
        <f>'Net Gen'!P237</f>
        <v>OFFLINE</v>
      </c>
      <c r="D237" s="270">
        <f>'Net Gen'!E237</f>
        <v>0</v>
      </c>
      <c r="E237" s="270">
        <f>'Net Gen'!I237</f>
        <v>0</v>
      </c>
      <c r="F237" s="270">
        <f>'Net Gen'!K237</f>
        <v>0</v>
      </c>
      <c r="G237" s="270">
        <f>'Net Gen'!N237</f>
        <v>0</v>
      </c>
      <c r="H237" s="270">
        <f>'Net Gen'!O237</f>
        <v>295</v>
      </c>
      <c r="J237" s="120">
        <f t="shared" si="14"/>
        <v>1</v>
      </c>
      <c r="K237" s="108">
        <f t="shared" si="12"/>
        <v>0</v>
      </c>
      <c r="L237" s="102">
        <f t="shared" si="13"/>
        <v>295</v>
      </c>
      <c r="M237" s="123">
        <f t="shared" si="15"/>
        <v>0</v>
      </c>
    </row>
    <row r="238" spans="1:13" x14ac:dyDescent="0.2">
      <c r="A238" s="208" t="str">
        <f>'Net Gen'!B238</f>
        <v>89040101-Big Sandy 1</v>
      </c>
      <c r="B238" s="269">
        <f>'Net Gen'!C238</f>
        <v>44814.791666666664</v>
      </c>
      <c r="C238" s="270" t="str">
        <f>'Net Gen'!P238</f>
        <v>OFFLINE</v>
      </c>
      <c r="D238" s="270">
        <f>'Net Gen'!E238</f>
        <v>0</v>
      </c>
      <c r="E238" s="270">
        <f>'Net Gen'!I238</f>
        <v>0</v>
      </c>
      <c r="F238" s="270">
        <f>'Net Gen'!K238</f>
        <v>0</v>
      </c>
      <c r="G238" s="270">
        <f>'Net Gen'!N238</f>
        <v>0</v>
      </c>
      <c r="H238" s="270">
        <f>'Net Gen'!O238</f>
        <v>295</v>
      </c>
      <c r="J238" s="120">
        <f t="shared" si="14"/>
        <v>1</v>
      </c>
      <c r="K238" s="108">
        <f t="shared" si="12"/>
        <v>0</v>
      </c>
      <c r="L238" s="102">
        <f t="shared" si="13"/>
        <v>295</v>
      </c>
      <c r="M238" s="123">
        <f t="shared" si="15"/>
        <v>0</v>
      </c>
    </row>
    <row r="239" spans="1:13" x14ac:dyDescent="0.2">
      <c r="A239" s="208" t="str">
        <f>'Net Gen'!B239</f>
        <v>89040101-Big Sandy 1</v>
      </c>
      <c r="B239" s="269">
        <f>'Net Gen'!C239</f>
        <v>44814.833333333336</v>
      </c>
      <c r="C239" s="270" t="str">
        <f>'Net Gen'!P239</f>
        <v>OFFLINE</v>
      </c>
      <c r="D239" s="270">
        <f>'Net Gen'!E239</f>
        <v>0</v>
      </c>
      <c r="E239" s="270">
        <f>'Net Gen'!I239</f>
        <v>0</v>
      </c>
      <c r="F239" s="270">
        <f>'Net Gen'!K239</f>
        <v>0</v>
      </c>
      <c r="G239" s="270">
        <f>'Net Gen'!N239</f>
        <v>0</v>
      </c>
      <c r="H239" s="270">
        <f>'Net Gen'!O239</f>
        <v>295</v>
      </c>
      <c r="J239" s="120">
        <f t="shared" si="14"/>
        <v>1</v>
      </c>
      <c r="K239" s="108">
        <f t="shared" si="12"/>
        <v>0</v>
      </c>
      <c r="L239" s="102">
        <f t="shared" si="13"/>
        <v>295</v>
      </c>
      <c r="M239" s="123">
        <f t="shared" si="15"/>
        <v>0</v>
      </c>
    </row>
    <row r="240" spans="1:13" x14ac:dyDescent="0.2">
      <c r="A240" s="208" t="str">
        <f>'Net Gen'!B240</f>
        <v>89040101-Big Sandy 1</v>
      </c>
      <c r="B240" s="269">
        <f>'Net Gen'!C240</f>
        <v>44814.875</v>
      </c>
      <c r="C240" s="270" t="str">
        <f>'Net Gen'!P240</f>
        <v>OFFLINE</v>
      </c>
      <c r="D240" s="270">
        <f>'Net Gen'!E240</f>
        <v>0</v>
      </c>
      <c r="E240" s="270">
        <f>'Net Gen'!I240</f>
        <v>0</v>
      </c>
      <c r="F240" s="270">
        <f>'Net Gen'!K240</f>
        <v>0</v>
      </c>
      <c r="G240" s="270">
        <f>'Net Gen'!N240</f>
        <v>0</v>
      </c>
      <c r="H240" s="270">
        <f>'Net Gen'!O240</f>
        <v>295</v>
      </c>
      <c r="J240" s="120">
        <f t="shared" si="14"/>
        <v>1</v>
      </c>
      <c r="K240" s="108">
        <f t="shared" si="12"/>
        <v>0</v>
      </c>
      <c r="L240" s="102">
        <f t="shared" si="13"/>
        <v>295</v>
      </c>
      <c r="M240" s="123">
        <f t="shared" si="15"/>
        <v>0</v>
      </c>
    </row>
    <row r="241" spans="1:13" x14ac:dyDescent="0.2">
      <c r="A241" s="208" t="str">
        <f>'Net Gen'!B241</f>
        <v>89040101-Big Sandy 1</v>
      </c>
      <c r="B241" s="269">
        <f>'Net Gen'!C241</f>
        <v>44814.916666666664</v>
      </c>
      <c r="C241" s="270" t="str">
        <f>'Net Gen'!P241</f>
        <v>OFFLINE</v>
      </c>
      <c r="D241" s="270">
        <f>'Net Gen'!E241</f>
        <v>0</v>
      </c>
      <c r="E241" s="270">
        <f>'Net Gen'!I241</f>
        <v>0</v>
      </c>
      <c r="F241" s="270">
        <f>'Net Gen'!K241</f>
        <v>0</v>
      </c>
      <c r="G241" s="270">
        <f>'Net Gen'!N241</f>
        <v>0</v>
      </c>
      <c r="H241" s="270">
        <f>'Net Gen'!O241</f>
        <v>295</v>
      </c>
      <c r="J241" s="120">
        <f t="shared" si="14"/>
        <v>1</v>
      </c>
      <c r="K241" s="108">
        <f t="shared" si="12"/>
        <v>0</v>
      </c>
      <c r="L241" s="102">
        <f t="shared" si="13"/>
        <v>295</v>
      </c>
      <c r="M241" s="123">
        <f t="shared" si="15"/>
        <v>0</v>
      </c>
    </row>
    <row r="242" spans="1:13" x14ac:dyDescent="0.2">
      <c r="A242" s="208" t="str">
        <f>'Net Gen'!B242</f>
        <v>89040101-Big Sandy 1</v>
      </c>
      <c r="B242" s="269">
        <f>'Net Gen'!C242</f>
        <v>44814.958333333336</v>
      </c>
      <c r="C242" s="270" t="str">
        <f>'Net Gen'!P242</f>
        <v>OFFLINE</v>
      </c>
      <c r="D242" s="270">
        <f>'Net Gen'!E242</f>
        <v>0</v>
      </c>
      <c r="E242" s="270">
        <f>'Net Gen'!I242</f>
        <v>0</v>
      </c>
      <c r="F242" s="270">
        <f>'Net Gen'!K242</f>
        <v>0</v>
      </c>
      <c r="G242" s="270">
        <f>'Net Gen'!N242</f>
        <v>0</v>
      </c>
      <c r="H242" s="270">
        <f>'Net Gen'!O242</f>
        <v>295</v>
      </c>
      <c r="J242" s="120">
        <f t="shared" si="14"/>
        <v>1</v>
      </c>
      <c r="K242" s="108">
        <f t="shared" si="12"/>
        <v>0</v>
      </c>
      <c r="L242" s="102">
        <f t="shared" si="13"/>
        <v>295</v>
      </c>
      <c r="M242" s="123">
        <f t="shared" si="15"/>
        <v>0</v>
      </c>
    </row>
    <row r="243" spans="1:13" x14ac:dyDescent="0.2">
      <c r="A243" s="208" t="str">
        <f>'Net Gen'!B243</f>
        <v>89040101-Big Sandy 1</v>
      </c>
      <c r="B243" s="269">
        <f>'Net Gen'!C243</f>
        <v>44815</v>
      </c>
      <c r="C243" s="270" t="str">
        <f>'Net Gen'!P243</f>
        <v>OFFLINE</v>
      </c>
      <c r="D243" s="270">
        <f>'Net Gen'!E243</f>
        <v>0</v>
      </c>
      <c r="E243" s="270">
        <f>'Net Gen'!I243</f>
        <v>0</v>
      </c>
      <c r="F243" s="270">
        <f>'Net Gen'!K243</f>
        <v>0</v>
      </c>
      <c r="G243" s="270">
        <f>'Net Gen'!N243</f>
        <v>0</v>
      </c>
      <c r="H243" s="270">
        <f>'Net Gen'!O243</f>
        <v>295</v>
      </c>
      <c r="J243" s="120">
        <f t="shared" si="14"/>
        <v>1</v>
      </c>
      <c r="K243" s="108">
        <f t="shared" si="12"/>
        <v>0</v>
      </c>
      <c r="L243" s="102">
        <f t="shared" si="13"/>
        <v>295</v>
      </c>
      <c r="M243" s="123">
        <f t="shared" si="15"/>
        <v>0</v>
      </c>
    </row>
    <row r="244" spans="1:13" x14ac:dyDescent="0.2">
      <c r="A244" s="208" t="str">
        <f>'Net Gen'!B244</f>
        <v>89040101-Big Sandy 1</v>
      </c>
      <c r="B244" s="269">
        <f>'Net Gen'!C244</f>
        <v>44815.041666666664</v>
      </c>
      <c r="C244" s="270" t="str">
        <f>'Net Gen'!P244</f>
        <v>OFFLINE</v>
      </c>
      <c r="D244" s="270">
        <f>'Net Gen'!E244</f>
        <v>0</v>
      </c>
      <c r="E244" s="270">
        <f>'Net Gen'!I244</f>
        <v>0</v>
      </c>
      <c r="F244" s="270">
        <f>'Net Gen'!K244</f>
        <v>0</v>
      </c>
      <c r="G244" s="270">
        <f>'Net Gen'!N244</f>
        <v>0</v>
      </c>
      <c r="H244" s="270">
        <f>'Net Gen'!O244</f>
        <v>295</v>
      </c>
      <c r="J244" s="120">
        <f t="shared" si="14"/>
        <v>1</v>
      </c>
      <c r="K244" s="108">
        <f t="shared" si="12"/>
        <v>0</v>
      </c>
      <c r="L244" s="102">
        <f t="shared" si="13"/>
        <v>295</v>
      </c>
      <c r="M244" s="123">
        <f t="shared" si="15"/>
        <v>0</v>
      </c>
    </row>
    <row r="245" spans="1:13" x14ac:dyDescent="0.2">
      <c r="A245" s="208" t="str">
        <f>'Net Gen'!B245</f>
        <v>89040101-Big Sandy 1</v>
      </c>
      <c r="B245" s="269">
        <f>'Net Gen'!C245</f>
        <v>44815.083333333336</v>
      </c>
      <c r="C245" s="270" t="str">
        <f>'Net Gen'!P245</f>
        <v>OFFLINE</v>
      </c>
      <c r="D245" s="270">
        <f>'Net Gen'!E245</f>
        <v>0</v>
      </c>
      <c r="E245" s="270">
        <f>'Net Gen'!I245</f>
        <v>0</v>
      </c>
      <c r="F245" s="270">
        <f>'Net Gen'!K245</f>
        <v>0</v>
      </c>
      <c r="G245" s="270">
        <f>'Net Gen'!N245</f>
        <v>0</v>
      </c>
      <c r="H245" s="270">
        <f>'Net Gen'!O245</f>
        <v>295</v>
      </c>
      <c r="J245" s="120">
        <f t="shared" si="14"/>
        <v>1</v>
      </c>
      <c r="K245" s="108">
        <f t="shared" si="12"/>
        <v>0</v>
      </c>
      <c r="L245" s="102">
        <f t="shared" si="13"/>
        <v>295</v>
      </c>
      <c r="M245" s="123">
        <f t="shared" si="15"/>
        <v>0</v>
      </c>
    </row>
    <row r="246" spans="1:13" x14ac:dyDescent="0.2">
      <c r="A246" s="208" t="str">
        <f>'Net Gen'!B246</f>
        <v>89040101-Big Sandy 1</v>
      </c>
      <c r="B246" s="269">
        <f>'Net Gen'!C246</f>
        <v>44815.125</v>
      </c>
      <c r="C246" s="270" t="str">
        <f>'Net Gen'!P246</f>
        <v>OFFLINE</v>
      </c>
      <c r="D246" s="270">
        <f>'Net Gen'!E246</f>
        <v>0</v>
      </c>
      <c r="E246" s="270">
        <f>'Net Gen'!I246</f>
        <v>0</v>
      </c>
      <c r="F246" s="270">
        <f>'Net Gen'!K246</f>
        <v>0</v>
      </c>
      <c r="G246" s="270">
        <f>'Net Gen'!N246</f>
        <v>0</v>
      </c>
      <c r="H246" s="270">
        <f>'Net Gen'!O246</f>
        <v>295</v>
      </c>
      <c r="J246" s="120">
        <f t="shared" si="14"/>
        <v>1</v>
      </c>
      <c r="K246" s="108">
        <f t="shared" si="12"/>
        <v>0</v>
      </c>
      <c r="L246" s="102">
        <f t="shared" si="13"/>
        <v>295</v>
      </c>
      <c r="M246" s="123">
        <f t="shared" si="15"/>
        <v>0</v>
      </c>
    </row>
    <row r="247" spans="1:13" x14ac:dyDescent="0.2">
      <c r="A247" s="208" t="str">
        <f>'Net Gen'!B247</f>
        <v>89040101-Big Sandy 1</v>
      </c>
      <c r="B247" s="269">
        <f>'Net Gen'!C247</f>
        <v>44815.166666666664</v>
      </c>
      <c r="C247" s="270" t="str">
        <f>'Net Gen'!P247</f>
        <v>OFFLINE</v>
      </c>
      <c r="D247" s="270">
        <f>'Net Gen'!E247</f>
        <v>0</v>
      </c>
      <c r="E247" s="270">
        <f>'Net Gen'!I247</f>
        <v>0</v>
      </c>
      <c r="F247" s="270">
        <f>'Net Gen'!K247</f>
        <v>0</v>
      </c>
      <c r="G247" s="270">
        <f>'Net Gen'!N247</f>
        <v>0</v>
      </c>
      <c r="H247" s="270">
        <f>'Net Gen'!O247</f>
        <v>295</v>
      </c>
      <c r="J247" s="120">
        <f t="shared" si="14"/>
        <v>1</v>
      </c>
      <c r="K247" s="108">
        <f t="shared" si="12"/>
        <v>0</v>
      </c>
      <c r="L247" s="102">
        <f t="shared" si="13"/>
        <v>295</v>
      </c>
      <c r="M247" s="123">
        <f t="shared" si="15"/>
        <v>0</v>
      </c>
    </row>
    <row r="248" spans="1:13" x14ac:dyDescent="0.2">
      <c r="A248" s="208" t="str">
        <f>'Net Gen'!B248</f>
        <v>89040101-Big Sandy 1</v>
      </c>
      <c r="B248" s="269">
        <f>'Net Gen'!C248</f>
        <v>44815.208333333336</v>
      </c>
      <c r="C248" s="270" t="str">
        <f>'Net Gen'!P248</f>
        <v>OFFLINE</v>
      </c>
      <c r="D248" s="270">
        <f>'Net Gen'!E248</f>
        <v>0</v>
      </c>
      <c r="E248" s="270">
        <f>'Net Gen'!I248</f>
        <v>0</v>
      </c>
      <c r="F248" s="270">
        <f>'Net Gen'!K248</f>
        <v>0</v>
      </c>
      <c r="G248" s="270">
        <f>'Net Gen'!N248</f>
        <v>0</v>
      </c>
      <c r="H248" s="270">
        <f>'Net Gen'!O248</f>
        <v>295</v>
      </c>
      <c r="J248" s="120">
        <f t="shared" si="14"/>
        <v>1</v>
      </c>
      <c r="K248" s="108">
        <f t="shared" si="12"/>
        <v>0</v>
      </c>
      <c r="L248" s="102">
        <f t="shared" si="13"/>
        <v>295</v>
      </c>
      <c r="M248" s="123">
        <f t="shared" si="15"/>
        <v>0</v>
      </c>
    </row>
    <row r="249" spans="1:13" x14ac:dyDescent="0.2">
      <c r="A249" s="208" t="str">
        <f>'Net Gen'!B249</f>
        <v>89040101-Big Sandy 1</v>
      </c>
      <c r="B249" s="269">
        <f>'Net Gen'!C249</f>
        <v>44815.25</v>
      </c>
      <c r="C249" s="270" t="str">
        <f>'Net Gen'!P249</f>
        <v>OFFLINE</v>
      </c>
      <c r="D249" s="270">
        <f>'Net Gen'!E249</f>
        <v>0</v>
      </c>
      <c r="E249" s="270">
        <f>'Net Gen'!I249</f>
        <v>0</v>
      </c>
      <c r="F249" s="270">
        <f>'Net Gen'!K249</f>
        <v>0</v>
      </c>
      <c r="G249" s="270">
        <f>'Net Gen'!N249</f>
        <v>0</v>
      </c>
      <c r="H249" s="270">
        <f>'Net Gen'!O249</f>
        <v>295</v>
      </c>
      <c r="J249" s="120">
        <f t="shared" si="14"/>
        <v>1</v>
      </c>
      <c r="K249" s="108">
        <f t="shared" si="12"/>
        <v>0</v>
      </c>
      <c r="L249" s="102">
        <f t="shared" si="13"/>
        <v>295</v>
      </c>
      <c r="M249" s="123">
        <f t="shared" si="15"/>
        <v>0</v>
      </c>
    </row>
    <row r="250" spans="1:13" x14ac:dyDescent="0.2">
      <c r="A250" s="208" t="str">
        <f>'Net Gen'!B250</f>
        <v>89040101-Big Sandy 1</v>
      </c>
      <c r="B250" s="269">
        <f>'Net Gen'!C250</f>
        <v>44815.291666666664</v>
      </c>
      <c r="C250" s="270" t="str">
        <f>'Net Gen'!P250</f>
        <v>OFFLINE</v>
      </c>
      <c r="D250" s="270">
        <f>'Net Gen'!E250</f>
        <v>0</v>
      </c>
      <c r="E250" s="270">
        <f>'Net Gen'!I250</f>
        <v>0</v>
      </c>
      <c r="F250" s="270">
        <f>'Net Gen'!K250</f>
        <v>0</v>
      </c>
      <c r="G250" s="270">
        <f>'Net Gen'!N250</f>
        <v>0</v>
      </c>
      <c r="H250" s="270">
        <f>'Net Gen'!O250</f>
        <v>295</v>
      </c>
      <c r="J250" s="120">
        <f t="shared" si="14"/>
        <v>1</v>
      </c>
      <c r="K250" s="108">
        <f t="shared" si="12"/>
        <v>0</v>
      </c>
      <c r="L250" s="102">
        <f t="shared" si="13"/>
        <v>295</v>
      </c>
      <c r="M250" s="123">
        <f t="shared" si="15"/>
        <v>0</v>
      </c>
    </row>
    <row r="251" spans="1:13" x14ac:dyDescent="0.2">
      <c r="A251" s="208" t="str">
        <f>'Net Gen'!B251</f>
        <v>89040101-Big Sandy 1</v>
      </c>
      <c r="B251" s="269">
        <f>'Net Gen'!C251</f>
        <v>44815.333333333336</v>
      </c>
      <c r="C251" s="270" t="str">
        <f>'Net Gen'!P251</f>
        <v>OFFLINE</v>
      </c>
      <c r="D251" s="270">
        <f>'Net Gen'!E251</f>
        <v>0</v>
      </c>
      <c r="E251" s="270">
        <f>'Net Gen'!I251</f>
        <v>0</v>
      </c>
      <c r="F251" s="270">
        <f>'Net Gen'!K251</f>
        <v>0</v>
      </c>
      <c r="G251" s="270">
        <f>'Net Gen'!N251</f>
        <v>0</v>
      </c>
      <c r="H251" s="270">
        <f>'Net Gen'!O251</f>
        <v>295</v>
      </c>
      <c r="J251" s="120">
        <f t="shared" si="14"/>
        <v>1</v>
      </c>
      <c r="K251" s="108">
        <f t="shared" si="12"/>
        <v>0</v>
      </c>
      <c r="L251" s="102">
        <f t="shared" si="13"/>
        <v>295</v>
      </c>
      <c r="M251" s="123">
        <f t="shared" si="15"/>
        <v>0</v>
      </c>
    </row>
    <row r="252" spans="1:13" x14ac:dyDescent="0.2">
      <c r="A252" s="208" t="str">
        <f>'Net Gen'!B252</f>
        <v>89040101-Big Sandy 1</v>
      </c>
      <c r="B252" s="269">
        <f>'Net Gen'!C252</f>
        <v>44815.375</v>
      </c>
      <c r="C252" s="270" t="str">
        <f>'Net Gen'!P252</f>
        <v>OFFLINE</v>
      </c>
      <c r="D252" s="270">
        <f>'Net Gen'!E252</f>
        <v>0</v>
      </c>
      <c r="E252" s="270">
        <f>'Net Gen'!I252</f>
        <v>0</v>
      </c>
      <c r="F252" s="270">
        <f>'Net Gen'!K252</f>
        <v>0</v>
      </c>
      <c r="G252" s="270">
        <f>'Net Gen'!N252</f>
        <v>0</v>
      </c>
      <c r="H252" s="270">
        <f>'Net Gen'!O252</f>
        <v>295</v>
      </c>
      <c r="J252" s="120">
        <f t="shared" si="14"/>
        <v>1</v>
      </c>
      <c r="K252" s="108">
        <f t="shared" si="12"/>
        <v>0</v>
      </c>
      <c r="L252" s="102">
        <f t="shared" si="13"/>
        <v>295</v>
      </c>
      <c r="M252" s="123">
        <f t="shared" si="15"/>
        <v>0</v>
      </c>
    </row>
    <row r="253" spans="1:13" x14ac:dyDescent="0.2">
      <c r="A253" s="208" t="str">
        <f>'Net Gen'!B253</f>
        <v>89040101-Big Sandy 1</v>
      </c>
      <c r="B253" s="269">
        <f>'Net Gen'!C253</f>
        <v>44815.416666666664</v>
      </c>
      <c r="C253" s="270" t="str">
        <f>'Net Gen'!P253</f>
        <v>OFFLINE</v>
      </c>
      <c r="D253" s="270">
        <f>'Net Gen'!E253</f>
        <v>0</v>
      </c>
      <c r="E253" s="270">
        <f>'Net Gen'!I253</f>
        <v>0</v>
      </c>
      <c r="F253" s="270">
        <f>'Net Gen'!K253</f>
        <v>0</v>
      </c>
      <c r="G253" s="270">
        <f>'Net Gen'!N253</f>
        <v>0</v>
      </c>
      <c r="H253" s="270">
        <f>'Net Gen'!O253</f>
        <v>295</v>
      </c>
      <c r="J253" s="120">
        <f t="shared" si="14"/>
        <v>1</v>
      </c>
      <c r="K253" s="108">
        <f t="shared" si="12"/>
        <v>0</v>
      </c>
      <c r="L253" s="102">
        <f t="shared" si="13"/>
        <v>295</v>
      </c>
      <c r="M253" s="123">
        <f t="shared" si="15"/>
        <v>0</v>
      </c>
    </row>
    <row r="254" spans="1:13" x14ac:dyDescent="0.2">
      <c r="A254" s="208" t="str">
        <f>'Net Gen'!B254</f>
        <v>89040101-Big Sandy 1</v>
      </c>
      <c r="B254" s="269">
        <f>'Net Gen'!C254</f>
        <v>44815.458333333336</v>
      </c>
      <c r="C254" s="270" t="str">
        <f>'Net Gen'!P254</f>
        <v>OFFLINE</v>
      </c>
      <c r="D254" s="270">
        <f>'Net Gen'!E254</f>
        <v>0</v>
      </c>
      <c r="E254" s="270">
        <f>'Net Gen'!I254</f>
        <v>0</v>
      </c>
      <c r="F254" s="270">
        <f>'Net Gen'!K254</f>
        <v>0</v>
      </c>
      <c r="G254" s="270">
        <f>'Net Gen'!N254</f>
        <v>0</v>
      </c>
      <c r="H254" s="270">
        <f>'Net Gen'!O254</f>
        <v>295</v>
      </c>
      <c r="J254" s="120">
        <f t="shared" si="14"/>
        <v>1</v>
      </c>
      <c r="K254" s="108">
        <f t="shared" si="12"/>
        <v>0</v>
      </c>
      <c r="L254" s="102">
        <f t="shared" si="13"/>
        <v>295</v>
      </c>
      <c r="M254" s="123">
        <f t="shared" si="15"/>
        <v>0</v>
      </c>
    </row>
    <row r="255" spans="1:13" x14ac:dyDescent="0.2">
      <c r="A255" s="208" t="str">
        <f>'Net Gen'!B255</f>
        <v>89040101-Big Sandy 1</v>
      </c>
      <c r="B255" s="269">
        <f>'Net Gen'!C255</f>
        <v>44815.5</v>
      </c>
      <c r="C255" s="270" t="str">
        <f>'Net Gen'!P255</f>
        <v>OFFLINE</v>
      </c>
      <c r="D255" s="270">
        <f>'Net Gen'!E255</f>
        <v>0</v>
      </c>
      <c r="E255" s="270">
        <f>'Net Gen'!I255</f>
        <v>0</v>
      </c>
      <c r="F255" s="270">
        <f>'Net Gen'!K255</f>
        <v>0</v>
      </c>
      <c r="G255" s="270">
        <f>'Net Gen'!N255</f>
        <v>0</v>
      </c>
      <c r="H255" s="270">
        <f>'Net Gen'!O255</f>
        <v>295</v>
      </c>
      <c r="J255" s="120">
        <f t="shared" si="14"/>
        <v>1</v>
      </c>
      <c r="K255" s="108">
        <f t="shared" si="12"/>
        <v>0</v>
      </c>
      <c r="L255" s="102">
        <f t="shared" si="13"/>
        <v>295</v>
      </c>
      <c r="M255" s="123">
        <f t="shared" si="15"/>
        <v>0</v>
      </c>
    </row>
    <row r="256" spans="1:13" x14ac:dyDescent="0.2">
      <c r="A256" s="208" t="str">
        <f>'Net Gen'!B256</f>
        <v>89040101-Big Sandy 1</v>
      </c>
      <c r="B256" s="269">
        <f>'Net Gen'!C256</f>
        <v>44815.541666666664</v>
      </c>
      <c r="C256" s="270" t="str">
        <f>'Net Gen'!P256</f>
        <v>OFFLINE</v>
      </c>
      <c r="D256" s="270">
        <f>'Net Gen'!E256</f>
        <v>0</v>
      </c>
      <c r="E256" s="270">
        <f>'Net Gen'!I256</f>
        <v>0</v>
      </c>
      <c r="F256" s="270">
        <f>'Net Gen'!K256</f>
        <v>0</v>
      </c>
      <c r="G256" s="270">
        <f>'Net Gen'!N256</f>
        <v>0</v>
      </c>
      <c r="H256" s="270">
        <f>'Net Gen'!O256</f>
        <v>295</v>
      </c>
      <c r="J256" s="120">
        <f t="shared" si="14"/>
        <v>1</v>
      </c>
      <c r="K256" s="108">
        <f t="shared" si="12"/>
        <v>0</v>
      </c>
      <c r="L256" s="102">
        <f t="shared" si="13"/>
        <v>295</v>
      </c>
      <c r="M256" s="123">
        <f t="shared" si="15"/>
        <v>0</v>
      </c>
    </row>
    <row r="257" spans="1:13" x14ac:dyDescent="0.2">
      <c r="A257" s="208" t="str">
        <f>'Net Gen'!B257</f>
        <v>89040101-Big Sandy 1</v>
      </c>
      <c r="B257" s="269">
        <f>'Net Gen'!C257</f>
        <v>44815.583333333336</v>
      </c>
      <c r="C257" s="270" t="str">
        <f>'Net Gen'!P257</f>
        <v>OFFLINE</v>
      </c>
      <c r="D257" s="270">
        <f>'Net Gen'!E257</f>
        <v>0</v>
      </c>
      <c r="E257" s="270">
        <f>'Net Gen'!I257</f>
        <v>0</v>
      </c>
      <c r="F257" s="270">
        <f>'Net Gen'!K257</f>
        <v>0</v>
      </c>
      <c r="G257" s="270">
        <f>'Net Gen'!N257</f>
        <v>0</v>
      </c>
      <c r="H257" s="270">
        <f>'Net Gen'!O257</f>
        <v>295</v>
      </c>
      <c r="J257" s="120">
        <f t="shared" si="14"/>
        <v>1</v>
      </c>
      <c r="K257" s="108">
        <f t="shared" si="12"/>
        <v>0</v>
      </c>
      <c r="L257" s="102">
        <f t="shared" si="13"/>
        <v>295</v>
      </c>
      <c r="M257" s="123">
        <f t="shared" si="15"/>
        <v>0</v>
      </c>
    </row>
    <row r="258" spans="1:13" x14ac:dyDescent="0.2">
      <c r="A258" s="208" t="str">
        <f>'Net Gen'!B258</f>
        <v>89040101-Big Sandy 1</v>
      </c>
      <c r="B258" s="269">
        <f>'Net Gen'!C258</f>
        <v>44815.625</v>
      </c>
      <c r="C258" s="270" t="str">
        <f>'Net Gen'!P258</f>
        <v>OFFLINE</v>
      </c>
      <c r="D258" s="270">
        <f>'Net Gen'!E258</f>
        <v>0</v>
      </c>
      <c r="E258" s="270">
        <f>'Net Gen'!I258</f>
        <v>0</v>
      </c>
      <c r="F258" s="270">
        <f>'Net Gen'!K258</f>
        <v>0</v>
      </c>
      <c r="G258" s="270">
        <f>'Net Gen'!N258</f>
        <v>0</v>
      </c>
      <c r="H258" s="270">
        <f>'Net Gen'!O258</f>
        <v>295</v>
      </c>
      <c r="J258" s="120">
        <f t="shared" si="14"/>
        <v>1</v>
      </c>
      <c r="K258" s="108">
        <f t="shared" si="12"/>
        <v>0</v>
      </c>
      <c r="L258" s="102">
        <f t="shared" si="13"/>
        <v>295</v>
      </c>
      <c r="M258" s="123">
        <f t="shared" si="15"/>
        <v>0</v>
      </c>
    </row>
    <row r="259" spans="1:13" x14ac:dyDescent="0.2">
      <c r="A259" s="208" t="str">
        <f>'Net Gen'!B259</f>
        <v>89040101-Big Sandy 1</v>
      </c>
      <c r="B259" s="269">
        <f>'Net Gen'!C259</f>
        <v>44815.666666666664</v>
      </c>
      <c r="C259" s="270" t="str">
        <f>'Net Gen'!P259</f>
        <v>OFFLINE</v>
      </c>
      <c r="D259" s="270">
        <f>'Net Gen'!E259</f>
        <v>0</v>
      </c>
      <c r="E259" s="270">
        <f>'Net Gen'!I259</f>
        <v>0</v>
      </c>
      <c r="F259" s="270">
        <f>'Net Gen'!K259</f>
        <v>0</v>
      </c>
      <c r="G259" s="270">
        <f>'Net Gen'!N259</f>
        <v>0</v>
      </c>
      <c r="H259" s="270">
        <f>'Net Gen'!O259</f>
        <v>295</v>
      </c>
      <c r="J259" s="120">
        <f t="shared" si="14"/>
        <v>1</v>
      </c>
      <c r="K259" s="108">
        <f t="shared" si="12"/>
        <v>0</v>
      </c>
      <c r="L259" s="102">
        <f t="shared" si="13"/>
        <v>295</v>
      </c>
      <c r="M259" s="123">
        <f t="shared" si="15"/>
        <v>0</v>
      </c>
    </row>
    <row r="260" spans="1:13" x14ac:dyDescent="0.2">
      <c r="A260" s="208" t="str">
        <f>'Net Gen'!B260</f>
        <v>89040101-Big Sandy 1</v>
      </c>
      <c r="B260" s="269">
        <f>'Net Gen'!C260</f>
        <v>44815.708333333336</v>
      </c>
      <c r="C260" s="270" t="str">
        <f>'Net Gen'!P260</f>
        <v>OFFLINE</v>
      </c>
      <c r="D260" s="270">
        <f>'Net Gen'!E260</f>
        <v>0</v>
      </c>
      <c r="E260" s="270">
        <f>'Net Gen'!I260</f>
        <v>0</v>
      </c>
      <c r="F260" s="270">
        <f>'Net Gen'!K260</f>
        <v>0</v>
      </c>
      <c r="G260" s="270">
        <f>'Net Gen'!N260</f>
        <v>0</v>
      </c>
      <c r="H260" s="270">
        <f>'Net Gen'!O260</f>
        <v>295</v>
      </c>
      <c r="J260" s="120">
        <f t="shared" si="14"/>
        <v>1</v>
      </c>
      <c r="K260" s="108">
        <f t="shared" ref="K260:K323" si="16">F260*J260</f>
        <v>0</v>
      </c>
      <c r="L260" s="102">
        <f t="shared" ref="L260:L323" si="17">H260*J260</f>
        <v>295</v>
      </c>
      <c r="M260" s="123">
        <f t="shared" si="15"/>
        <v>0</v>
      </c>
    </row>
    <row r="261" spans="1:13" x14ac:dyDescent="0.2">
      <c r="A261" s="208" t="str">
        <f>'Net Gen'!B261</f>
        <v>89040101-Big Sandy 1</v>
      </c>
      <c r="B261" s="269">
        <f>'Net Gen'!C261</f>
        <v>44815.75</v>
      </c>
      <c r="C261" s="270" t="str">
        <f>'Net Gen'!P261</f>
        <v>OFFLINE</v>
      </c>
      <c r="D261" s="270">
        <f>'Net Gen'!E261</f>
        <v>0</v>
      </c>
      <c r="E261" s="270">
        <f>'Net Gen'!I261</f>
        <v>0</v>
      </c>
      <c r="F261" s="270">
        <f>'Net Gen'!K261</f>
        <v>0</v>
      </c>
      <c r="G261" s="270">
        <f>'Net Gen'!N261</f>
        <v>0</v>
      </c>
      <c r="H261" s="270">
        <f>'Net Gen'!O261</f>
        <v>295</v>
      </c>
      <c r="J261" s="120">
        <f t="shared" ref="J261:J324" si="18">VLOOKUP(A261,$P$4:$Q$8,2,FALSE)</f>
        <v>1</v>
      </c>
      <c r="K261" s="108">
        <f t="shared" si="16"/>
        <v>0</v>
      </c>
      <c r="L261" s="102">
        <f t="shared" si="17"/>
        <v>295</v>
      </c>
      <c r="M261" s="123">
        <f t="shared" ref="M261:M324" si="19">E261*J261</f>
        <v>0</v>
      </c>
    </row>
    <row r="262" spans="1:13" x14ac:dyDescent="0.2">
      <c r="A262" s="208" t="str">
        <f>'Net Gen'!B262</f>
        <v>89040101-Big Sandy 1</v>
      </c>
      <c r="B262" s="269">
        <f>'Net Gen'!C262</f>
        <v>44815.791666666664</v>
      </c>
      <c r="C262" s="270" t="str">
        <f>'Net Gen'!P262</f>
        <v>OFFLINE</v>
      </c>
      <c r="D262" s="270">
        <f>'Net Gen'!E262</f>
        <v>0</v>
      </c>
      <c r="E262" s="270">
        <f>'Net Gen'!I262</f>
        <v>0</v>
      </c>
      <c r="F262" s="270">
        <f>'Net Gen'!K262</f>
        <v>0</v>
      </c>
      <c r="G262" s="270">
        <f>'Net Gen'!N262</f>
        <v>0</v>
      </c>
      <c r="H262" s="270">
        <f>'Net Gen'!O262</f>
        <v>295</v>
      </c>
      <c r="J262" s="120">
        <f t="shared" si="18"/>
        <v>1</v>
      </c>
      <c r="K262" s="108">
        <f t="shared" si="16"/>
        <v>0</v>
      </c>
      <c r="L262" s="102">
        <f t="shared" si="17"/>
        <v>295</v>
      </c>
      <c r="M262" s="123">
        <f t="shared" si="19"/>
        <v>0</v>
      </c>
    </row>
    <row r="263" spans="1:13" x14ac:dyDescent="0.2">
      <c r="A263" s="208" t="str">
        <f>'Net Gen'!B263</f>
        <v>89040101-Big Sandy 1</v>
      </c>
      <c r="B263" s="269">
        <f>'Net Gen'!C263</f>
        <v>44815.833333333336</v>
      </c>
      <c r="C263" s="270" t="str">
        <f>'Net Gen'!P263</f>
        <v>OFFLINE</v>
      </c>
      <c r="D263" s="270">
        <f>'Net Gen'!E263</f>
        <v>0</v>
      </c>
      <c r="E263" s="270">
        <f>'Net Gen'!I263</f>
        <v>0</v>
      </c>
      <c r="F263" s="270">
        <f>'Net Gen'!K263</f>
        <v>0</v>
      </c>
      <c r="G263" s="270">
        <f>'Net Gen'!N263</f>
        <v>0</v>
      </c>
      <c r="H263" s="270">
        <f>'Net Gen'!O263</f>
        <v>295</v>
      </c>
      <c r="J263" s="120">
        <f t="shared" si="18"/>
        <v>1</v>
      </c>
      <c r="K263" s="108">
        <f t="shared" si="16"/>
        <v>0</v>
      </c>
      <c r="L263" s="102">
        <f t="shared" si="17"/>
        <v>295</v>
      </c>
      <c r="M263" s="123">
        <f t="shared" si="19"/>
        <v>0</v>
      </c>
    </row>
    <row r="264" spans="1:13" x14ac:dyDescent="0.2">
      <c r="A264" s="208" t="str">
        <f>'Net Gen'!B264</f>
        <v>89040101-Big Sandy 1</v>
      </c>
      <c r="B264" s="269">
        <f>'Net Gen'!C264</f>
        <v>44815.875</v>
      </c>
      <c r="C264" s="270" t="str">
        <f>'Net Gen'!P264</f>
        <v>OFFLINE</v>
      </c>
      <c r="D264" s="270">
        <f>'Net Gen'!E264</f>
        <v>0</v>
      </c>
      <c r="E264" s="270">
        <f>'Net Gen'!I264</f>
        <v>0</v>
      </c>
      <c r="F264" s="270">
        <f>'Net Gen'!K264</f>
        <v>0</v>
      </c>
      <c r="G264" s="270">
        <f>'Net Gen'!N264</f>
        <v>0</v>
      </c>
      <c r="H264" s="270">
        <f>'Net Gen'!O264</f>
        <v>295</v>
      </c>
      <c r="J264" s="120">
        <f t="shared" si="18"/>
        <v>1</v>
      </c>
      <c r="K264" s="108">
        <f t="shared" si="16"/>
        <v>0</v>
      </c>
      <c r="L264" s="102">
        <f t="shared" si="17"/>
        <v>295</v>
      </c>
      <c r="M264" s="123">
        <f t="shared" si="19"/>
        <v>0</v>
      </c>
    </row>
    <row r="265" spans="1:13" x14ac:dyDescent="0.2">
      <c r="A265" s="208" t="str">
        <f>'Net Gen'!B265</f>
        <v>89040101-Big Sandy 1</v>
      </c>
      <c r="B265" s="269">
        <f>'Net Gen'!C265</f>
        <v>44815.916666666664</v>
      </c>
      <c r="C265" s="270" t="str">
        <f>'Net Gen'!P265</f>
        <v>OFFLINE</v>
      </c>
      <c r="D265" s="270">
        <f>'Net Gen'!E265</f>
        <v>0</v>
      </c>
      <c r="E265" s="270">
        <f>'Net Gen'!I265</f>
        <v>0</v>
      </c>
      <c r="F265" s="270">
        <f>'Net Gen'!K265</f>
        <v>0</v>
      </c>
      <c r="G265" s="270">
        <f>'Net Gen'!N265</f>
        <v>0</v>
      </c>
      <c r="H265" s="270">
        <f>'Net Gen'!O265</f>
        <v>295</v>
      </c>
      <c r="J265" s="120">
        <f t="shared" si="18"/>
        <v>1</v>
      </c>
      <c r="K265" s="108">
        <f t="shared" si="16"/>
        <v>0</v>
      </c>
      <c r="L265" s="102">
        <f t="shared" si="17"/>
        <v>295</v>
      </c>
      <c r="M265" s="123">
        <f t="shared" si="19"/>
        <v>0</v>
      </c>
    </row>
    <row r="266" spans="1:13" x14ac:dyDescent="0.2">
      <c r="A266" s="208" t="str">
        <f>'Net Gen'!B266</f>
        <v>89040101-Big Sandy 1</v>
      </c>
      <c r="B266" s="269">
        <f>'Net Gen'!C266</f>
        <v>44815.958333333336</v>
      </c>
      <c r="C266" s="270" t="str">
        <f>'Net Gen'!P266</f>
        <v>OFFLINE</v>
      </c>
      <c r="D266" s="270">
        <f>'Net Gen'!E266</f>
        <v>0</v>
      </c>
      <c r="E266" s="270">
        <f>'Net Gen'!I266</f>
        <v>0</v>
      </c>
      <c r="F266" s="270">
        <f>'Net Gen'!K266</f>
        <v>0</v>
      </c>
      <c r="G266" s="270">
        <f>'Net Gen'!N266</f>
        <v>0</v>
      </c>
      <c r="H266" s="270">
        <f>'Net Gen'!O266</f>
        <v>295</v>
      </c>
      <c r="J266" s="120">
        <f t="shared" si="18"/>
        <v>1</v>
      </c>
      <c r="K266" s="108">
        <f t="shared" si="16"/>
        <v>0</v>
      </c>
      <c r="L266" s="102">
        <f t="shared" si="17"/>
        <v>295</v>
      </c>
      <c r="M266" s="123">
        <f t="shared" si="19"/>
        <v>0</v>
      </c>
    </row>
    <row r="267" spans="1:13" x14ac:dyDescent="0.2">
      <c r="A267" s="208" t="str">
        <f>'Net Gen'!B267</f>
        <v>89040101-Big Sandy 1</v>
      </c>
      <c r="B267" s="269">
        <f>'Net Gen'!C267</f>
        <v>44816</v>
      </c>
      <c r="C267" s="270" t="str">
        <f>'Net Gen'!P267</f>
        <v>OFFLINE</v>
      </c>
      <c r="D267" s="270">
        <f>'Net Gen'!E267</f>
        <v>0</v>
      </c>
      <c r="E267" s="270">
        <f>'Net Gen'!I267</f>
        <v>0</v>
      </c>
      <c r="F267" s="270">
        <f>'Net Gen'!K267</f>
        <v>0</v>
      </c>
      <c r="G267" s="270">
        <f>'Net Gen'!N267</f>
        <v>0</v>
      </c>
      <c r="H267" s="270">
        <f>'Net Gen'!O267</f>
        <v>295</v>
      </c>
      <c r="J267" s="120">
        <f t="shared" si="18"/>
        <v>1</v>
      </c>
      <c r="K267" s="108">
        <f t="shared" si="16"/>
        <v>0</v>
      </c>
      <c r="L267" s="102">
        <f t="shared" si="17"/>
        <v>295</v>
      </c>
      <c r="M267" s="123">
        <f t="shared" si="19"/>
        <v>0</v>
      </c>
    </row>
    <row r="268" spans="1:13" x14ac:dyDescent="0.2">
      <c r="A268" s="208" t="str">
        <f>'Net Gen'!B268</f>
        <v>89040101-Big Sandy 1</v>
      </c>
      <c r="B268" s="269">
        <f>'Net Gen'!C268</f>
        <v>44816.041666666664</v>
      </c>
      <c r="C268" s="270" t="str">
        <f>'Net Gen'!P268</f>
        <v>OFFLINE</v>
      </c>
      <c r="D268" s="270">
        <f>'Net Gen'!E268</f>
        <v>0</v>
      </c>
      <c r="E268" s="270">
        <f>'Net Gen'!I268</f>
        <v>0</v>
      </c>
      <c r="F268" s="270">
        <f>'Net Gen'!K268</f>
        <v>0</v>
      </c>
      <c r="G268" s="270">
        <f>'Net Gen'!N268</f>
        <v>0</v>
      </c>
      <c r="H268" s="270">
        <f>'Net Gen'!O268</f>
        <v>295</v>
      </c>
      <c r="J268" s="120">
        <f t="shared" si="18"/>
        <v>1</v>
      </c>
      <c r="K268" s="108">
        <f t="shared" si="16"/>
        <v>0</v>
      </c>
      <c r="L268" s="102">
        <f t="shared" si="17"/>
        <v>295</v>
      </c>
      <c r="M268" s="123">
        <f t="shared" si="19"/>
        <v>0</v>
      </c>
    </row>
    <row r="269" spans="1:13" x14ac:dyDescent="0.2">
      <c r="A269" s="208" t="str">
        <f>'Net Gen'!B269</f>
        <v>89040101-Big Sandy 1</v>
      </c>
      <c r="B269" s="269">
        <f>'Net Gen'!C269</f>
        <v>44816.083333333336</v>
      </c>
      <c r="C269" s="270" t="str">
        <f>'Net Gen'!P269</f>
        <v>OFFLINE</v>
      </c>
      <c r="D269" s="270">
        <f>'Net Gen'!E269</f>
        <v>0</v>
      </c>
      <c r="E269" s="270">
        <f>'Net Gen'!I269</f>
        <v>0</v>
      </c>
      <c r="F269" s="270">
        <f>'Net Gen'!K269</f>
        <v>0</v>
      </c>
      <c r="G269" s="270">
        <f>'Net Gen'!N269</f>
        <v>0</v>
      </c>
      <c r="H269" s="270">
        <f>'Net Gen'!O269</f>
        <v>295</v>
      </c>
      <c r="J269" s="120">
        <f t="shared" si="18"/>
        <v>1</v>
      </c>
      <c r="K269" s="108">
        <f t="shared" si="16"/>
        <v>0</v>
      </c>
      <c r="L269" s="102">
        <f t="shared" si="17"/>
        <v>295</v>
      </c>
      <c r="M269" s="123">
        <f t="shared" si="19"/>
        <v>0</v>
      </c>
    </row>
    <row r="270" spans="1:13" x14ac:dyDescent="0.2">
      <c r="A270" s="208" t="str">
        <f>'Net Gen'!B270</f>
        <v>89040101-Big Sandy 1</v>
      </c>
      <c r="B270" s="269">
        <f>'Net Gen'!C270</f>
        <v>44816.125</v>
      </c>
      <c r="C270" s="270" t="str">
        <f>'Net Gen'!P270</f>
        <v>OFFLINE</v>
      </c>
      <c r="D270" s="270">
        <f>'Net Gen'!E270</f>
        <v>0</v>
      </c>
      <c r="E270" s="270">
        <f>'Net Gen'!I270</f>
        <v>0</v>
      </c>
      <c r="F270" s="270">
        <f>'Net Gen'!K270</f>
        <v>0</v>
      </c>
      <c r="G270" s="270">
        <f>'Net Gen'!N270</f>
        <v>0</v>
      </c>
      <c r="H270" s="270">
        <f>'Net Gen'!O270</f>
        <v>295</v>
      </c>
      <c r="J270" s="120">
        <f t="shared" si="18"/>
        <v>1</v>
      </c>
      <c r="K270" s="108">
        <f t="shared" si="16"/>
        <v>0</v>
      </c>
      <c r="L270" s="102">
        <f t="shared" si="17"/>
        <v>295</v>
      </c>
      <c r="M270" s="123">
        <f t="shared" si="19"/>
        <v>0</v>
      </c>
    </row>
    <row r="271" spans="1:13" x14ac:dyDescent="0.2">
      <c r="A271" s="208" t="str">
        <f>'Net Gen'!B271</f>
        <v>89040101-Big Sandy 1</v>
      </c>
      <c r="B271" s="269">
        <f>'Net Gen'!C271</f>
        <v>44816.166666666664</v>
      </c>
      <c r="C271" s="270" t="str">
        <f>'Net Gen'!P271</f>
        <v>OFFLINE</v>
      </c>
      <c r="D271" s="270">
        <f>'Net Gen'!E271</f>
        <v>0</v>
      </c>
      <c r="E271" s="270">
        <f>'Net Gen'!I271</f>
        <v>0</v>
      </c>
      <c r="F271" s="270">
        <f>'Net Gen'!K271</f>
        <v>0</v>
      </c>
      <c r="G271" s="270">
        <f>'Net Gen'!N271</f>
        <v>0</v>
      </c>
      <c r="H271" s="270">
        <f>'Net Gen'!O271</f>
        <v>295</v>
      </c>
      <c r="J271" s="120">
        <f t="shared" si="18"/>
        <v>1</v>
      </c>
      <c r="K271" s="108">
        <f t="shared" si="16"/>
        <v>0</v>
      </c>
      <c r="L271" s="102">
        <f t="shared" si="17"/>
        <v>295</v>
      </c>
      <c r="M271" s="123">
        <f t="shared" si="19"/>
        <v>0</v>
      </c>
    </row>
    <row r="272" spans="1:13" x14ac:dyDescent="0.2">
      <c r="A272" s="208" t="str">
        <f>'Net Gen'!B272</f>
        <v>89040101-Big Sandy 1</v>
      </c>
      <c r="B272" s="269">
        <f>'Net Gen'!C272</f>
        <v>44816.208333333336</v>
      </c>
      <c r="C272" s="270" t="str">
        <f>'Net Gen'!P272</f>
        <v>OFFLINE</v>
      </c>
      <c r="D272" s="270">
        <f>'Net Gen'!E272</f>
        <v>0</v>
      </c>
      <c r="E272" s="270">
        <f>'Net Gen'!I272</f>
        <v>0</v>
      </c>
      <c r="F272" s="270">
        <f>'Net Gen'!K272</f>
        <v>0</v>
      </c>
      <c r="G272" s="270">
        <f>'Net Gen'!N272</f>
        <v>0</v>
      </c>
      <c r="H272" s="270">
        <f>'Net Gen'!O272</f>
        <v>295</v>
      </c>
      <c r="J272" s="120">
        <f t="shared" si="18"/>
        <v>1</v>
      </c>
      <c r="K272" s="108">
        <f t="shared" si="16"/>
        <v>0</v>
      </c>
      <c r="L272" s="102">
        <f t="shared" si="17"/>
        <v>295</v>
      </c>
      <c r="M272" s="123">
        <f t="shared" si="19"/>
        <v>0</v>
      </c>
    </row>
    <row r="273" spans="1:13" x14ac:dyDescent="0.2">
      <c r="A273" s="208" t="str">
        <f>'Net Gen'!B273</f>
        <v>89040101-Big Sandy 1</v>
      </c>
      <c r="B273" s="269">
        <f>'Net Gen'!C273</f>
        <v>44816.25</v>
      </c>
      <c r="C273" s="270" t="str">
        <f>'Net Gen'!P273</f>
        <v>OFFLINE</v>
      </c>
      <c r="D273" s="270">
        <f>'Net Gen'!E273</f>
        <v>0</v>
      </c>
      <c r="E273" s="270">
        <f>'Net Gen'!I273</f>
        <v>0</v>
      </c>
      <c r="F273" s="270">
        <f>'Net Gen'!K273</f>
        <v>0</v>
      </c>
      <c r="G273" s="270">
        <f>'Net Gen'!N273</f>
        <v>0</v>
      </c>
      <c r="H273" s="270">
        <f>'Net Gen'!O273</f>
        <v>295</v>
      </c>
      <c r="J273" s="120">
        <f t="shared" si="18"/>
        <v>1</v>
      </c>
      <c r="K273" s="108">
        <f t="shared" si="16"/>
        <v>0</v>
      </c>
      <c r="L273" s="102">
        <f t="shared" si="17"/>
        <v>295</v>
      </c>
      <c r="M273" s="123">
        <f t="shared" si="19"/>
        <v>0</v>
      </c>
    </row>
    <row r="274" spans="1:13" x14ac:dyDescent="0.2">
      <c r="A274" s="208" t="str">
        <f>'Net Gen'!B274</f>
        <v>89040101-Big Sandy 1</v>
      </c>
      <c r="B274" s="269">
        <f>'Net Gen'!C274</f>
        <v>44816.291666666664</v>
      </c>
      <c r="C274" s="270" t="str">
        <f>'Net Gen'!P274</f>
        <v>OFFLINE</v>
      </c>
      <c r="D274" s="270">
        <f>'Net Gen'!E274</f>
        <v>0</v>
      </c>
      <c r="E274" s="270">
        <f>'Net Gen'!I274</f>
        <v>0</v>
      </c>
      <c r="F274" s="270">
        <f>'Net Gen'!K274</f>
        <v>0</v>
      </c>
      <c r="G274" s="270">
        <f>'Net Gen'!N274</f>
        <v>0</v>
      </c>
      <c r="H274" s="270">
        <f>'Net Gen'!O274</f>
        <v>295</v>
      </c>
      <c r="J274" s="120">
        <f t="shared" si="18"/>
        <v>1</v>
      </c>
      <c r="K274" s="108">
        <f t="shared" si="16"/>
        <v>0</v>
      </c>
      <c r="L274" s="102">
        <f t="shared" si="17"/>
        <v>295</v>
      </c>
      <c r="M274" s="123">
        <f t="shared" si="19"/>
        <v>0</v>
      </c>
    </row>
    <row r="275" spans="1:13" x14ac:dyDescent="0.2">
      <c r="A275" s="208" t="str">
        <f>'Net Gen'!B275</f>
        <v>89040101-Big Sandy 1</v>
      </c>
      <c r="B275" s="269">
        <f>'Net Gen'!C275</f>
        <v>44816.333333333336</v>
      </c>
      <c r="C275" s="270" t="str">
        <f>'Net Gen'!P275</f>
        <v>OFFLINE</v>
      </c>
      <c r="D275" s="270">
        <f>'Net Gen'!E275</f>
        <v>0</v>
      </c>
      <c r="E275" s="270">
        <f>'Net Gen'!I275</f>
        <v>0</v>
      </c>
      <c r="F275" s="270">
        <f>'Net Gen'!K275</f>
        <v>0</v>
      </c>
      <c r="G275" s="270">
        <f>'Net Gen'!N275</f>
        <v>0</v>
      </c>
      <c r="H275" s="270">
        <f>'Net Gen'!O275</f>
        <v>295</v>
      </c>
      <c r="J275" s="120">
        <f t="shared" si="18"/>
        <v>1</v>
      </c>
      <c r="K275" s="108">
        <f t="shared" si="16"/>
        <v>0</v>
      </c>
      <c r="L275" s="102">
        <f t="shared" si="17"/>
        <v>295</v>
      </c>
      <c r="M275" s="123">
        <f t="shared" si="19"/>
        <v>0</v>
      </c>
    </row>
    <row r="276" spans="1:13" x14ac:dyDescent="0.2">
      <c r="A276" s="208" t="str">
        <f>'Net Gen'!B276</f>
        <v>89040101-Big Sandy 1</v>
      </c>
      <c r="B276" s="269">
        <f>'Net Gen'!C276</f>
        <v>44816.375</v>
      </c>
      <c r="C276" s="270" t="str">
        <f>'Net Gen'!P276</f>
        <v>OFFLINE</v>
      </c>
      <c r="D276" s="270">
        <f>'Net Gen'!E276</f>
        <v>0</v>
      </c>
      <c r="E276" s="270">
        <f>'Net Gen'!I276</f>
        <v>0</v>
      </c>
      <c r="F276" s="270">
        <f>'Net Gen'!K276</f>
        <v>0</v>
      </c>
      <c r="G276" s="270">
        <f>'Net Gen'!N276</f>
        <v>0</v>
      </c>
      <c r="H276" s="270">
        <f>'Net Gen'!O276</f>
        <v>295</v>
      </c>
      <c r="J276" s="120">
        <f t="shared" si="18"/>
        <v>1</v>
      </c>
      <c r="K276" s="108">
        <f t="shared" si="16"/>
        <v>0</v>
      </c>
      <c r="L276" s="102">
        <f t="shared" si="17"/>
        <v>295</v>
      </c>
      <c r="M276" s="123">
        <f t="shared" si="19"/>
        <v>0</v>
      </c>
    </row>
    <row r="277" spans="1:13" x14ac:dyDescent="0.2">
      <c r="A277" s="208" t="str">
        <f>'Net Gen'!B277</f>
        <v>89040101-Big Sandy 1</v>
      </c>
      <c r="B277" s="269">
        <f>'Net Gen'!C277</f>
        <v>44816.416666666664</v>
      </c>
      <c r="C277" s="270" t="str">
        <f>'Net Gen'!P277</f>
        <v>OFFLINE</v>
      </c>
      <c r="D277" s="270">
        <f>'Net Gen'!E277</f>
        <v>0</v>
      </c>
      <c r="E277" s="270">
        <f>'Net Gen'!I277</f>
        <v>0</v>
      </c>
      <c r="F277" s="270">
        <f>'Net Gen'!K277</f>
        <v>0</v>
      </c>
      <c r="G277" s="270">
        <f>'Net Gen'!N277</f>
        <v>0</v>
      </c>
      <c r="H277" s="270">
        <f>'Net Gen'!O277</f>
        <v>295</v>
      </c>
      <c r="J277" s="120">
        <f t="shared" si="18"/>
        <v>1</v>
      </c>
      <c r="K277" s="108">
        <f t="shared" si="16"/>
        <v>0</v>
      </c>
      <c r="L277" s="102">
        <f t="shared" si="17"/>
        <v>295</v>
      </c>
      <c r="M277" s="123">
        <f t="shared" si="19"/>
        <v>0</v>
      </c>
    </row>
    <row r="278" spans="1:13" x14ac:dyDescent="0.2">
      <c r="A278" s="208" t="str">
        <f>'Net Gen'!B278</f>
        <v>89040101-Big Sandy 1</v>
      </c>
      <c r="B278" s="269">
        <f>'Net Gen'!C278</f>
        <v>44816.458333333336</v>
      </c>
      <c r="C278" s="270" t="str">
        <f>'Net Gen'!P278</f>
        <v>OFFLINE</v>
      </c>
      <c r="D278" s="270">
        <f>'Net Gen'!E278</f>
        <v>0</v>
      </c>
      <c r="E278" s="270">
        <f>'Net Gen'!I278</f>
        <v>0</v>
      </c>
      <c r="F278" s="270">
        <f>'Net Gen'!K278</f>
        <v>0</v>
      </c>
      <c r="G278" s="270">
        <f>'Net Gen'!N278</f>
        <v>0</v>
      </c>
      <c r="H278" s="270">
        <f>'Net Gen'!O278</f>
        <v>295</v>
      </c>
      <c r="J278" s="120">
        <f t="shared" si="18"/>
        <v>1</v>
      </c>
      <c r="K278" s="108">
        <f t="shared" si="16"/>
        <v>0</v>
      </c>
      <c r="L278" s="102">
        <f t="shared" si="17"/>
        <v>295</v>
      </c>
      <c r="M278" s="123">
        <f t="shared" si="19"/>
        <v>0</v>
      </c>
    </row>
    <row r="279" spans="1:13" x14ac:dyDescent="0.2">
      <c r="A279" s="208" t="str">
        <f>'Net Gen'!B279</f>
        <v>89040101-Big Sandy 1</v>
      </c>
      <c r="B279" s="269">
        <f>'Net Gen'!C279</f>
        <v>44816.5</v>
      </c>
      <c r="C279" s="270" t="str">
        <f>'Net Gen'!P279</f>
        <v>OFFLINE</v>
      </c>
      <c r="D279" s="270">
        <f>'Net Gen'!E279</f>
        <v>0</v>
      </c>
      <c r="E279" s="270">
        <f>'Net Gen'!I279</f>
        <v>0</v>
      </c>
      <c r="F279" s="270">
        <f>'Net Gen'!K279</f>
        <v>0</v>
      </c>
      <c r="G279" s="270">
        <f>'Net Gen'!N279</f>
        <v>0</v>
      </c>
      <c r="H279" s="270">
        <f>'Net Gen'!O279</f>
        <v>295</v>
      </c>
      <c r="J279" s="120">
        <f t="shared" si="18"/>
        <v>1</v>
      </c>
      <c r="K279" s="108">
        <f t="shared" si="16"/>
        <v>0</v>
      </c>
      <c r="L279" s="102">
        <f t="shared" si="17"/>
        <v>295</v>
      </c>
      <c r="M279" s="123">
        <f t="shared" si="19"/>
        <v>0</v>
      </c>
    </row>
    <row r="280" spans="1:13" x14ac:dyDescent="0.2">
      <c r="A280" s="208" t="str">
        <f>'Net Gen'!B280</f>
        <v>89040101-Big Sandy 1</v>
      </c>
      <c r="B280" s="269">
        <f>'Net Gen'!C280</f>
        <v>44816.541666666664</v>
      </c>
      <c r="C280" s="270" t="str">
        <f>'Net Gen'!P280</f>
        <v>OFFLINE</v>
      </c>
      <c r="D280" s="270">
        <f>'Net Gen'!E280</f>
        <v>0</v>
      </c>
      <c r="E280" s="270">
        <f>'Net Gen'!I280</f>
        <v>0</v>
      </c>
      <c r="F280" s="270">
        <f>'Net Gen'!K280</f>
        <v>0</v>
      </c>
      <c r="G280" s="270">
        <f>'Net Gen'!N280</f>
        <v>0</v>
      </c>
      <c r="H280" s="270">
        <f>'Net Gen'!O280</f>
        <v>295</v>
      </c>
      <c r="J280" s="120">
        <f t="shared" si="18"/>
        <v>1</v>
      </c>
      <c r="K280" s="108">
        <f t="shared" si="16"/>
        <v>0</v>
      </c>
      <c r="L280" s="102">
        <f t="shared" si="17"/>
        <v>295</v>
      </c>
      <c r="M280" s="123">
        <f t="shared" si="19"/>
        <v>0</v>
      </c>
    </row>
    <row r="281" spans="1:13" x14ac:dyDescent="0.2">
      <c r="A281" s="208" t="str">
        <f>'Net Gen'!B281</f>
        <v>89040101-Big Sandy 1</v>
      </c>
      <c r="B281" s="269">
        <f>'Net Gen'!C281</f>
        <v>44816.583333333336</v>
      </c>
      <c r="C281" s="270" t="str">
        <f>'Net Gen'!P281</f>
        <v>OFFLINE</v>
      </c>
      <c r="D281" s="270">
        <f>'Net Gen'!E281</f>
        <v>0</v>
      </c>
      <c r="E281" s="270">
        <f>'Net Gen'!I281</f>
        <v>0</v>
      </c>
      <c r="F281" s="270">
        <f>'Net Gen'!K281</f>
        <v>0</v>
      </c>
      <c r="G281" s="270">
        <f>'Net Gen'!N281</f>
        <v>0</v>
      </c>
      <c r="H281" s="270">
        <f>'Net Gen'!O281</f>
        <v>295</v>
      </c>
      <c r="J281" s="120">
        <f t="shared" si="18"/>
        <v>1</v>
      </c>
      <c r="K281" s="108">
        <f t="shared" si="16"/>
        <v>0</v>
      </c>
      <c r="L281" s="102">
        <f t="shared" si="17"/>
        <v>295</v>
      </c>
      <c r="M281" s="123">
        <f t="shared" si="19"/>
        <v>0</v>
      </c>
    </row>
    <row r="282" spans="1:13" x14ac:dyDescent="0.2">
      <c r="A282" s="208" t="str">
        <f>'Net Gen'!B282</f>
        <v>89040101-Big Sandy 1</v>
      </c>
      <c r="B282" s="269">
        <f>'Net Gen'!C282</f>
        <v>44816.625</v>
      </c>
      <c r="C282" s="270" t="str">
        <f>'Net Gen'!P282</f>
        <v>OFFLINE</v>
      </c>
      <c r="D282" s="270">
        <f>'Net Gen'!E282</f>
        <v>0</v>
      </c>
      <c r="E282" s="270">
        <f>'Net Gen'!I282</f>
        <v>0</v>
      </c>
      <c r="F282" s="270">
        <f>'Net Gen'!K282</f>
        <v>0</v>
      </c>
      <c r="G282" s="270">
        <f>'Net Gen'!N282</f>
        <v>0</v>
      </c>
      <c r="H282" s="270">
        <f>'Net Gen'!O282</f>
        <v>295</v>
      </c>
      <c r="J282" s="120">
        <f t="shared" si="18"/>
        <v>1</v>
      </c>
      <c r="K282" s="108">
        <f t="shared" si="16"/>
        <v>0</v>
      </c>
      <c r="L282" s="102">
        <f t="shared" si="17"/>
        <v>295</v>
      </c>
      <c r="M282" s="123">
        <f t="shared" si="19"/>
        <v>0</v>
      </c>
    </row>
    <row r="283" spans="1:13" x14ac:dyDescent="0.2">
      <c r="A283" s="208" t="str">
        <f>'Net Gen'!B283</f>
        <v>89040101-Big Sandy 1</v>
      </c>
      <c r="B283" s="269">
        <f>'Net Gen'!C283</f>
        <v>44816.666666666664</v>
      </c>
      <c r="C283" s="270" t="str">
        <f>'Net Gen'!P283</f>
        <v>OFFLINE</v>
      </c>
      <c r="D283" s="270">
        <f>'Net Gen'!E283</f>
        <v>0</v>
      </c>
      <c r="E283" s="270">
        <f>'Net Gen'!I283</f>
        <v>0</v>
      </c>
      <c r="F283" s="270">
        <f>'Net Gen'!K283</f>
        <v>0</v>
      </c>
      <c r="G283" s="270">
        <f>'Net Gen'!N283</f>
        <v>0</v>
      </c>
      <c r="H283" s="270">
        <f>'Net Gen'!O283</f>
        <v>295</v>
      </c>
      <c r="J283" s="120">
        <f t="shared" si="18"/>
        <v>1</v>
      </c>
      <c r="K283" s="108">
        <f t="shared" si="16"/>
        <v>0</v>
      </c>
      <c r="L283" s="102">
        <f t="shared" si="17"/>
        <v>295</v>
      </c>
      <c r="M283" s="123">
        <f t="shared" si="19"/>
        <v>0</v>
      </c>
    </row>
    <row r="284" spans="1:13" x14ac:dyDescent="0.2">
      <c r="A284" s="208" t="str">
        <f>'Net Gen'!B284</f>
        <v>89040101-Big Sandy 1</v>
      </c>
      <c r="B284" s="269">
        <f>'Net Gen'!C284</f>
        <v>44816.708333333336</v>
      </c>
      <c r="C284" s="270" t="str">
        <f>'Net Gen'!P284</f>
        <v>OFFLINE</v>
      </c>
      <c r="D284" s="270">
        <f>'Net Gen'!E284</f>
        <v>0</v>
      </c>
      <c r="E284" s="270">
        <f>'Net Gen'!I284</f>
        <v>0</v>
      </c>
      <c r="F284" s="270">
        <f>'Net Gen'!K284</f>
        <v>0</v>
      </c>
      <c r="G284" s="270">
        <f>'Net Gen'!N284</f>
        <v>0</v>
      </c>
      <c r="H284" s="270">
        <f>'Net Gen'!O284</f>
        <v>295</v>
      </c>
      <c r="J284" s="120">
        <f t="shared" si="18"/>
        <v>1</v>
      </c>
      <c r="K284" s="108">
        <f t="shared" si="16"/>
        <v>0</v>
      </c>
      <c r="L284" s="102">
        <f t="shared" si="17"/>
        <v>295</v>
      </c>
      <c r="M284" s="123">
        <f t="shared" si="19"/>
        <v>0</v>
      </c>
    </row>
    <row r="285" spans="1:13" x14ac:dyDescent="0.2">
      <c r="A285" s="208" t="str">
        <f>'Net Gen'!B285</f>
        <v>89040101-Big Sandy 1</v>
      </c>
      <c r="B285" s="269">
        <f>'Net Gen'!C285</f>
        <v>44816.75</v>
      </c>
      <c r="C285" s="270" t="str">
        <f>'Net Gen'!P285</f>
        <v>OFFLINE</v>
      </c>
      <c r="D285" s="270">
        <f>'Net Gen'!E285</f>
        <v>0</v>
      </c>
      <c r="E285" s="270">
        <f>'Net Gen'!I285</f>
        <v>0</v>
      </c>
      <c r="F285" s="270">
        <f>'Net Gen'!K285</f>
        <v>0</v>
      </c>
      <c r="G285" s="270">
        <f>'Net Gen'!N285</f>
        <v>0</v>
      </c>
      <c r="H285" s="270">
        <f>'Net Gen'!O285</f>
        <v>295</v>
      </c>
      <c r="J285" s="120">
        <f t="shared" si="18"/>
        <v>1</v>
      </c>
      <c r="K285" s="108">
        <f t="shared" si="16"/>
        <v>0</v>
      </c>
      <c r="L285" s="102">
        <f t="shared" si="17"/>
        <v>295</v>
      </c>
      <c r="M285" s="123">
        <f t="shared" si="19"/>
        <v>0</v>
      </c>
    </row>
    <row r="286" spans="1:13" x14ac:dyDescent="0.2">
      <c r="A286" s="208" t="str">
        <f>'Net Gen'!B286</f>
        <v>89040101-Big Sandy 1</v>
      </c>
      <c r="B286" s="269">
        <f>'Net Gen'!C286</f>
        <v>44816.791666666664</v>
      </c>
      <c r="C286" s="270" t="str">
        <f>'Net Gen'!P286</f>
        <v>OFFLINE</v>
      </c>
      <c r="D286" s="270">
        <f>'Net Gen'!E286</f>
        <v>0</v>
      </c>
      <c r="E286" s="270">
        <f>'Net Gen'!I286</f>
        <v>0</v>
      </c>
      <c r="F286" s="270">
        <f>'Net Gen'!K286</f>
        <v>0</v>
      </c>
      <c r="G286" s="270">
        <f>'Net Gen'!N286</f>
        <v>0</v>
      </c>
      <c r="H286" s="270">
        <f>'Net Gen'!O286</f>
        <v>295</v>
      </c>
      <c r="J286" s="120">
        <f t="shared" si="18"/>
        <v>1</v>
      </c>
      <c r="K286" s="108">
        <f t="shared" si="16"/>
        <v>0</v>
      </c>
      <c r="L286" s="102">
        <f t="shared" si="17"/>
        <v>295</v>
      </c>
      <c r="M286" s="123">
        <f t="shared" si="19"/>
        <v>0</v>
      </c>
    </row>
    <row r="287" spans="1:13" x14ac:dyDescent="0.2">
      <c r="A287" s="208" t="str">
        <f>'Net Gen'!B287</f>
        <v>89040101-Big Sandy 1</v>
      </c>
      <c r="B287" s="269">
        <f>'Net Gen'!C287</f>
        <v>44816.833333333336</v>
      </c>
      <c r="C287" s="270" t="str">
        <f>'Net Gen'!P287</f>
        <v>OFFLINE</v>
      </c>
      <c r="D287" s="270">
        <f>'Net Gen'!E287</f>
        <v>0</v>
      </c>
      <c r="E287" s="270">
        <f>'Net Gen'!I287</f>
        <v>0</v>
      </c>
      <c r="F287" s="270">
        <f>'Net Gen'!K287</f>
        <v>0</v>
      </c>
      <c r="G287" s="270">
        <f>'Net Gen'!N287</f>
        <v>0</v>
      </c>
      <c r="H287" s="270">
        <f>'Net Gen'!O287</f>
        <v>295</v>
      </c>
      <c r="J287" s="120">
        <f t="shared" si="18"/>
        <v>1</v>
      </c>
      <c r="K287" s="108">
        <f t="shared" si="16"/>
        <v>0</v>
      </c>
      <c r="L287" s="102">
        <f t="shared" si="17"/>
        <v>295</v>
      </c>
      <c r="M287" s="123">
        <f t="shared" si="19"/>
        <v>0</v>
      </c>
    </row>
    <row r="288" spans="1:13" x14ac:dyDescent="0.2">
      <c r="A288" s="208" t="str">
        <f>'Net Gen'!B288</f>
        <v>89040101-Big Sandy 1</v>
      </c>
      <c r="B288" s="269">
        <f>'Net Gen'!C288</f>
        <v>44816.875</v>
      </c>
      <c r="C288" s="270" t="str">
        <f>'Net Gen'!P288</f>
        <v>OFFLINE</v>
      </c>
      <c r="D288" s="270">
        <f>'Net Gen'!E288</f>
        <v>0</v>
      </c>
      <c r="E288" s="270">
        <f>'Net Gen'!I288</f>
        <v>0</v>
      </c>
      <c r="F288" s="270">
        <f>'Net Gen'!K288</f>
        <v>0</v>
      </c>
      <c r="G288" s="270">
        <f>'Net Gen'!N288</f>
        <v>0</v>
      </c>
      <c r="H288" s="270">
        <f>'Net Gen'!O288</f>
        <v>295</v>
      </c>
      <c r="J288" s="120">
        <f t="shared" si="18"/>
        <v>1</v>
      </c>
      <c r="K288" s="108">
        <f t="shared" si="16"/>
        <v>0</v>
      </c>
      <c r="L288" s="102">
        <f t="shared" si="17"/>
        <v>295</v>
      </c>
      <c r="M288" s="123">
        <f t="shared" si="19"/>
        <v>0</v>
      </c>
    </row>
    <row r="289" spans="1:13" x14ac:dyDescent="0.2">
      <c r="A289" s="208" t="str">
        <f>'Net Gen'!B289</f>
        <v>89040101-Big Sandy 1</v>
      </c>
      <c r="B289" s="269">
        <f>'Net Gen'!C289</f>
        <v>44816.916666666664</v>
      </c>
      <c r="C289" s="270" t="str">
        <f>'Net Gen'!P289</f>
        <v>OFFLINE</v>
      </c>
      <c r="D289" s="270">
        <f>'Net Gen'!E289</f>
        <v>0</v>
      </c>
      <c r="E289" s="270">
        <f>'Net Gen'!I289</f>
        <v>0</v>
      </c>
      <c r="F289" s="270">
        <f>'Net Gen'!K289</f>
        <v>0</v>
      </c>
      <c r="G289" s="270">
        <f>'Net Gen'!N289</f>
        <v>0</v>
      </c>
      <c r="H289" s="270">
        <f>'Net Gen'!O289</f>
        <v>295</v>
      </c>
      <c r="J289" s="120">
        <f t="shared" si="18"/>
        <v>1</v>
      </c>
      <c r="K289" s="108">
        <f t="shared" si="16"/>
        <v>0</v>
      </c>
      <c r="L289" s="102">
        <f t="shared" si="17"/>
        <v>295</v>
      </c>
      <c r="M289" s="123">
        <f t="shared" si="19"/>
        <v>0</v>
      </c>
    </row>
    <row r="290" spans="1:13" x14ac:dyDescent="0.2">
      <c r="A290" s="208" t="str">
        <f>'Net Gen'!B290</f>
        <v>89040101-Big Sandy 1</v>
      </c>
      <c r="B290" s="269">
        <f>'Net Gen'!C290</f>
        <v>44816.958333333336</v>
      </c>
      <c r="C290" s="270" t="str">
        <f>'Net Gen'!P290</f>
        <v>OFFLINE</v>
      </c>
      <c r="D290" s="270">
        <f>'Net Gen'!E290</f>
        <v>0</v>
      </c>
      <c r="E290" s="270">
        <f>'Net Gen'!I290</f>
        <v>0</v>
      </c>
      <c r="F290" s="270">
        <f>'Net Gen'!K290</f>
        <v>0</v>
      </c>
      <c r="G290" s="270">
        <f>'Net Gen'!N290</f>
        <v>0</v>
      </c>
      <c r="H290" s="270">
        <f>'Net Gen'!O290</f>
        <v>295</v>
      </c>
      <c r="J290" s="120">
        <f t="shared" si="18"/>
        <v>1</v>
      </c>
      <c r="K290" s="108">
        <f t="shared" si="16"/>
        <v>0</v>
      </c>
      <c r="L290" s="102">
        <f t="shared" si="17"/>
        <v>295</v>
      </c>
      <c r="M290" s="123">
        <f t="shared" si="19"/>
        <v>0</v>
      </c>
    </row>
    <row r="291" spans="1:13" x14ac:dyDescent="0.2">
      <c r="A291" s="208" t="str">
        <f>'Net Gen'!B291</f>
        <v>89040101-Big Sandy 1</v>
      </c>
      <c r="B291" s="269">
        <f>'Net Gen'!C291</f>
        <v>44817</v>
      </c>
      <c r="C291" s="270" t="str">
        <f>'Net Gen'!P291</f>
        <v>OFFLINE</v>
      </c>
      <c r="D291" s="270">
        <f>'Net Gen'!E291</f>
        <v>0</v>
      </c>
      <c r="E291" s="270">
        <f>'Net Gen'!I291</f>
        <v>0</v>
      </c>
      <c r="F291" s="270">
        <f>'Net Gen'!K291</f>
        <v>0</v>
      </c>
      <c r="G291" s="270">
        <f>'Net Gen'!N291</f>
        <v>0</v>
      </c>
      <c r="H291" s="270">
        <f>'Net Gen'!O291</f>
        <v>295</v>
      </c>
      <c r="J291" s="120">
        <f t="shared" si="18"/>
        <v>1</v>
      </c>
      <c r="K291" s="108">
        <f t="shared" si="16"/>
        <v>0</v>
      </c>
      <c r="L291" s="102">
        <f t="shared" si="17"/>
        <v>295</v>
      </c>
      <c r="M291" s="123">
        <f t="shared" si="19"/>
        <v>0</v>
      </c>
    </row>
    <row r="292" spans="1:13" x14ac:dyDescent="0.2">
      <c r="A292" s="208" t="str">
        <f>'Net Gen'!B292</f>
        <v>89040101-Big Sandy 1</v>
      </c>
      <c r="B292" s="269">
        <f>'Net Gen'!C292</f>
        <v>44817.041666666664</v>
      </c>
      <c r="C292" s="270" t="str">
        <f>'Net Gen'!P292</f>
        <v>OFFLINE</v>
      </c>
      <c r="D292" s="270">
        <f>'Net Gen'!E292</f>
        <v>0</v>
      </c>
      <c r="E292" s="270">
        <f>'Net Gen'!I292</f>
        <v>0</v>
      </c>
      <c r="F292" s="270">
        <f>'Net Gen'!K292</f>
        <v>0</v>
      </c>
      <c r="G292" s="270">
        <f>'Net Gen'!N292</f>
        <v>0</v>
      </c>
      <c r="H292" s="270">
        <f>'Net Gen'!O292</f>
        <v>295</v>
      </c>
      <c r="J292" s="120">
        <f t="shared" si="18"/>
        <v>1</v>
      </c>
      <c r="K292" s="108">
        <f t="shared" si="16"/>
        <v>0</v>
      </c>
      <c r="L292" s="102">
        <f t="shared" si="17"/>
        <v>295</v>
      </c>
      <c r="M292" s="123">
        <f t="shared" si="19"/>
        <v>0</v>
      </c>
    </row>
    <row r="293" spans="1:13" x14ac:dyDescent="0.2">
      <c r="A293" s="208" t="str">
        <f>'Net Gen'!B293</f>
        <v>89040101-Big Sandy 1</v>
      </c>
      <c r="B293" s="269">
        <f>'Net Gen'!C293</f>
        <v>44817.083333333336</v>
      </c>
      <c r="C293" s="270" t="str">
        <f>'Net Gen'!P293</f>
        <v>OFFLINE</v>
      </c>
      <c r="D293" s="270">
        <f>'Net Gen'!E293</f>
        <v>0</v>
      </c>
      <c r="E293" s="270">
        <f>'Net Gen'!I293</f>
        <v>0</v>
      </c>
      <c r="F293" s="270">
        <f>'Net Gen'!K293</f>
        <v>0</v>
      </c>
      <c r="G293" s="270">
        <f>'Net Gen'!N293</f>
        <v>0</v>
      </c>
      <c r="H293" s="270">
        <f>'Net Gen'!O293</f>
        <v>295</v>
      </c>
      <c r="J293" s="120">
        <f t="shared" si="18"/>
        <v>1</v>
      </c>
      <c r="K293" s="108">
        <f t="shared" si="16"/>
        <v>0</v>
      </c>
      <c r="L293" s="102">
        <f t="shared" si="17"/>
        <v>295</v>
      </c>
      <c r="M293" s="123">
        <f t="shared" si="19"/>
        <v>0</v>
      </c>
    </row>
    <row r="294" spans="1:13" x14ac:dyDescent="0.2">
      <c r="A294" s="208" t="str">
        <f>'Net Gen'!B294</f>
        <v>89040101-Big Sandy 1</v>
      </c>
      <c r="B294" s="269">
        <f>'Net Gen'!C294</f>
        <v>44817.125</v>
      </c>
      <c r="C294" s="270" t="str">
        <f>'Net Gen'!P294</f>
        <v>OFFLINE</v>
      </c>
      <c r="D294" s="270">
        <f>'Net Gen'!E294</f>
        <v>0</v>
      </c>
      <c r="E294" s="270">
        <f>'Net Gen'!I294</f>
        <v>0</v>
      </c>
      <c r="F294" s="270">
        <f>'Net Gen'!K294</f>
        <v>0</v>
      </c>
      <c r="G294" s="270">
        <f>'Net Gen'!N294</f>
        <v>0</v>
      </c>
      <c r="H294" s="270">
        <f>'Net Gen'!O294</f>
        <v>295</v>
      </c>
      <c r="J294" s="120">
        <f t="shared" si="18"/>
        <v>1</v>
      </c>
      <c r="K294" s="108">
        <f t="shared" si="16"/>
        <v>0</v>
      </c>
      <c r="L294" s="102">
        <f t="shared" si="17"/>
        <v>295</v>
      </c>
      <c r="M294" s="123">
        <f t="shared" si="19"/>
        <v>0</v>
      </c>
    </row>
    <row r="295" spans="1:13" x14ac:dyDescent="0.2">
      <c r="A295" s="208" t="str">
        <f>'Net Gen'!B295</f>
        <v>89040101-Big Sandy 1</v>
      </c>
      <c r="B295" s="269">
        <f>'Net Gen'!C295</f>
        <v>44817.166666666664</v>
      </c>
      <c r="C295" s="270" t="str">
        <f>'Net Gen'!P295</f>
        <v>OFFLINE</v>
      </c>
      <c r="D295" s="270">
        <f>'Net Gen'!E295</f>
        <v>0</v>
      </c>
      <c r="E295" s="270">
        <f>'Net Gen'!I295</f>
        <v>0</v>
      </c>
      <c r="F295" s="270">
        <f>'Net Gen'!K295</f>
        <v>0</v>
      </c>
      <c r="G295" s="270">
        <f>'Net Gen'!N295</f>
        <v>0</v>
      </c>
      <c r="H295" s="270">
        <f>'Net Gen'!O295</f>
        <v>295</v>
      </c>
      <c r="J295" s="120">
        <f t="shared" si="18"/>
        <v>1</v>
      </c>
      <c r="K295" s="108">
        <f t="shared" si="16"/>
        <v>0</v>
      </c>
      <c r="L295" s="102">
        <f t="shared" si="17"/>
        <v>295</v>
      </c>
      <c r="M295" s="123">
        <f t="shared" si="19"/>
        <v>0</v>
      </c>
    </row>
    <row r="296" spans="1:13" x14ac:dyDescent="0.2">
      <c r="A296" s="208" t="str">
        <f>'Net Gen'!B296</f>
        <v>89040101-Big Sandy 1</v>
      </c>
      <c r="B296" s="269">
        <f>'Net Gen'!C296</f>
        <v>44817.208333333336</v>
      </c>
      <c r="C296" s="270" t="str">
        <f>'Net Gen'!P296</f>
        <v>OFFLINE</v>
      </c>
      <c r="D296" s="270">
        <f>'Net Gen'!E296</f>
        <v>0</v>
      </c>
      <c r="E296" s="270">
        <f>'Net Gen'!I296</f>
        <v>0</v>
      </c>
      <c r="F296" s="270">
        <f>'Net Gen'!K296</f>
        <v>0</v>
      </c>
      <c r="G296" s="270">
        <f>'Net Gen'!N296</f>
        <v>0</v>
      </c>
      <c r="H296" s="270">
        <f>'Net Gen'!O296</f>
        <v>295</v>
      </c>
      <c r="J296" s="120">
        <f t="shared" si="18"/>
        <v>1</v>
      </c>
      <c r="K296" s="108">
        <f t="shared" si="16"/>
        <v>0</v>
      </c>
      <c r="L296" s="102">
        <f t="shared" si="17"/>
        <v>295</v>
      </c>
      <c r="M296" s="123">
        <f t="shared" si="19"/>
        <v>0</v>
      </c>
    </row>
    <row r="297" spans="1:13" x14ac:dyDescent="0.2">
      <c r="A297" s="208" t="str">
        <f>'Net Gen'!B297</f>
        <v>89040101-Big Sandy 1</v>
      </c>
      <c r="B297" s="269">
        <f>'Net Gen'!C297</f>
        <v>44817.25</v>
      </c>
      <c r="C297" s="270" t="str">
        <f>'Net Gen'!P297</f>
        <v>OFFLINE</v>
      </c>
      <c r="D297" s="270">
        <f>'Net Gen'!E297</f>
        <v>0</v>
      </c>
      <c r="E297" s="270">
        <f>'Net Gen'!I297</f>
        <v>0</v>
      </c>
      <c r="F297" s="270">
        <f>'Net Gen'!K297</f>
        <v>0</v>
      </c>
      <c r="G297" s="270">
        <f>'Net Gen'!N297</f>
        <v>0</v>
      </c>
      <c r="H297" s="270">
        <f>'Net Gen'!O297</f>
        <v>295</v>
      </c>
      <c r="J297" s="120">
        <f t="shared" si="18"/>
        <v>1</v>
      </c>
      <c r="K297" s="108">
        <f t="shared" si="16"/>
        <v>0</v>
      </c>
      <c r="L297" s="102">
        <f t="shared" si="17"/>
        <v>295</v>
      </c>
      <c r="M297" s="123">
        <f t="shared" si="19"/>
        <v>0</v>
      </c>
    </row>
    <row r="298" spans="1:13" x14ac:dyDescent="0.2">
      <c r="A298" s="208" t="str">
        <f>'Net Gen'!B298</f>
        <v>89040101-Big Sandy 1</v>
      </c>
      <c r="B298" s="269">
        <f>'Net Gen'!C298</f>
        <v>44817.291666666664</v>
      </c>
      <c r="C298" s="270" t="str">
        <f>'Net Gen'!P298</f>
        <v>OFFLINE</v>
      </c>
      <c r="D298" s="270">
        <f>'Net Gen'!E298</f>
        <v>0</v>
      </c>
      <c r="E298" s="270">
        <f>'Net Gen'!I298</f>
        <v>0</v>
      </c>
      <c r="F298" s="270">
        <f>'Net Gen'!K298</f>
        <v>0</v>
      </c>
      <c r="G298" s="270">
        <f>'Net Gen'!N298</f>
        <v>0</v>
      </c>
      <c r="H298" s="270">
        <f>'Net Gen'!O298</f>
        <v>295</v>
      </c>
      <c r="J298" s="120">
        <f t="shared" si="18"/>
        <v>1</v>
      </c>
      <c r="K298" s="108">
        <f t="shared" si="16"/>
        <v>0</v>
      </c>
      <c r="L298" s="102">
        <f t="shared" si="17"/>
        <v>295</v>
      </c>
      <c r="M298" s="123">
        <f t="shared" si="19"/>
        <v>0</v>
      </c>
    </row>
    <row r="299" spans="1:13" x14ac:dyDescent="0.2">
      <c r="A299" s="208" t="str">
        <f>'Net Gen'!B299</f>
        <v>89040101-Big Sandy 1</v>
      </c>
      <c r="B299" s="269">
        <f>'Net Gen'!C299</f>
        <v>44817.333333333336</v>
      </c>
      <c r="C299" s="270" t="str">
        <f>'Net Gen'!P299</f>
        <v>OFFLINE</v>
      </c>
      <c r="D299" s="270">
        <f>'Net Gen'!E299</f>
        <v>0</v>
      </c>
      <c r="E299" s="270">
        <f>'Net Gen'!I299</f>
        <v>0</v>
      </c>
      <c r="F299" s="270">
        <f>'Net Gen'!K299</f>
        <v>0</v>
      </c>
      <c r="G299" s="270">
        <f>'Net Gen'!N299</f>
        <v>0</v>
      </c>
      <c r="H299" s="270">
        <f>'Net Gen'!O299</f>
        <v>295</v>
      </c>
      <c r="J299" s="120">
        <f t="shared" si="18"/>
        <v>1</v>
      </c>
      <c r="K299" s="108">
        <f t="shared" si="16"/>
        <v>0</v>
      </c>
      <c r="L299" s="102">
        <f t="shared" si="17"/>
        <v>295</v>
      </c>
      <c r="M299" s="123">
        <f t="shared" si="19"/>
        <v>0</v>
      </c>
    </row>
    <row r="300" spans="1:13" x14ac:dyDescent="0.2">
      <c r="A300" s="208" t="str">
        <f>'Net Gen'!B300</f>
        <v>89040101-Big Sandy 1</v>
      </c>
      <c r="B300" s="269">
        <f>'Net Gen'!C300</f>
        <v>44817.375</v>
      </c>
      <c r="C300" s="270" t="str">
        <f>'Net Gen'!P300</f>
        <v>OFFLINE</v>
      </c>
      <c r="D300" s="270">
        <f>'Net Gen'!E300</f>
        <v>0</v>
      </c>
      <c r="E300" s="270">
        <f>'Net Gen'!I300</f>
        <v>0</v>
      </c>
      <c r="F300" s="270">
        <f>'Net Gen'!K300</f>
        <v>0</v>
      </c>
      <c r="G300" s="270">
        <f>'Net Gen'!N300</f>
        <v>0</v>
      </c>
      <c r="H300" s="270">
        <f>'Net Gen'!O300</f>
        <v>295</v>
      </c>
      <c r="J300" s="120">
        <f t="shared" si="18"/>
        <v>1</v>
      </c>
      <c r="K300" s="108">
        <f t="shared" si="16"/>
        <v>0</v>
      </c>
      <c r="L300" s="102">
        <f t="shared" si="17"/>
        <v>295</v>
      </c>
      <c r="M300" s="123">
        <f t="shared" si="19"/>
        <v>0</v>
      </c>
    </row>
    <row r="301" spans="1:13" x14ac:dyDescent="0.2">
      <c r="A301" s="208" t="str">
        <f>'Net Gen'!B301</f>
        <v>89040101-Big Sandy 1</v>
      </c>
      <c r="B301" s="269">
        <f>'Net Gen'!C301</f>
        <v>44817.416666666664</v>
      </c>
      <c r="C301" s="270" t="str">
        <f>'Net Gen'!P301</f>
        <v>OFFLINE</v>
      </c>
      <c r="D301" s="270">
        <f>'Net Gen'!E301</f>
        <v>0</v>
      </c>
      <c r="E301" s="270">
        <f>'Net Gen'!I301</f>
        <v>0</v>
      </c>
      <c r="F301" s="270">
        <f>'Net Gen'!K301</f>
        <v>0</v>
      </c>
      <c r="G301" s="270">
        <f>'Net Gen'!N301</f>
        <v>0</v>
      </c>
      <c r="H301" s="270">
        <f>'Net Gen'!O301</f>
        <v>295</v>
      </c>
      <c r="J301" s="120">
        <f t="shared" si="18"/>
        <v>1</v>
      </c>
      <c r="K301" s="108">
        <f t="shared" si="16"/>
        <v>0</v>
      </c>
      <c r="L301" s="102">
        <f t="shared" si="17"/>
        <v>295</v>
      </c>
      <c r="M301" s="123">
        <f t="shared" si="19"/>
        <v>0</v>
      </c>
    </row>
    <row r="302" spans="1:13" x14ac:dyDescent="0.2">
      <c r="A302" s="208" t="str">
        <f>'Net Gen'!B302</f>
        <v>89040101-Big Sandy 1</v>
      </c>
      <c r="B302" s="269">
        <f>'Net Gen'!C302</f>
        <v>44817.458333333336</v>
      </c>
      <c r="C302" s="270" t="str">
        <f>'Net Gen'!P302</f>
        <v>OFFLINE</v>
      </c>
      <c r="D302" s="270">
        <f>'Net Gen'!E302</f>
        <v>0</v>
      </c>
      <c r="E302" s="270">
        <f>'Net Gen'!I302</f>
        <v>0</v>
      </c>
      <c r="F302" s="270">
        <f>'Net Gen'!K302</f>
        <v>0</v>
      </c>
      <c r="G302" s="270">
        <f>'Net Gen'!N302</f>
        <v>0</v>
      </c>
      <c r="H302" s="270">
        <f>'Net Gen'!O302</f>
        <v>295</v>
      </c>
      <c r="J302" s="120">
        <f t="shared" si="18"/>
        <v>1</v>
      </c>
      <c r="K302" s="108">
        <f t="shared" si="16"/>
        <v>0</v>
      </c>
      <c r="L302" s="102">
        <f t="shared" si="17"/>
        <v>295</v>
      </c>
      <c r="M302" s="123">
        <f t="shared" si="19"/>
        <v>0</v>
      </c>
    </row>
    <row r="303" spans="1:13" x14ac:dyDescent="0.2">
      <c r="A303" s="208" t="str">
        <f>'Net Gen'!B303</f>
        <v>89040101-Big Sandy 1</v>
      </c>
      <c r="B303" s="269">
        <f>'Net Gen'!C303</f>
        <v>44817.5</v>
      </c>
      <c r="C303" s="270" t="str">
        <f>'Net Gen'!P303</f>
        <v>OFFLINE</v>
      </c>
      <c r="D303" s="270">
        <f>'Net Gen'!E303</f>
        <v>0</v>
      </c>
      <c r="E303" s="270">
        <f>'Net Gen'!I303</f>
        <v>0</v>
      </c>
      <c r="F303" s="270">
        <f>'Net Gen'!K303</f>
        <v>0</v>
      </c>
      <c r="G303" s="270">
        <f>'Net Gen'!N303</f>
        <v>0</v>
      </c>
      <c r="H303" s="270">
        <f>'Net Gen'!O303</f>
        <v>295</v>
      </c>
      <c r="J303" s="120">
        <f t="shared" si="18"/>
        <v>1</v>
      </c>
      <c r="K303" s="108">
        <f t="shared" si="16"/>
        <v>0</v>
      </c>
      <c r="L303" s="102">
        <f t="shared" si="17"/>
        <v>295</v>
      </c>
      <c r="M303" s="123">
        <f t="shared" si="19"/>
        <v>0</v>
      </c>
    </row>
    <row r="304" spans="1:13" x14ac:dyDescent="0.2">
      <c r="A304" s="208" t="str">
        <f>'Net Gen'!B304</f>
        <v>89040101-Big Sandy 1</v>
      </c>
      <c r="B304" s="269">
        <f>'Net Gen'!C304</f>
        <v>44817.541666666664</v>
      </c>
      <c r="C304" s="270" t="str">
        <f>'Net Gen'!P304</f>
        <v>OFFLINE</v>
      </c>
      <c r="D304" s="270">
        <f>'Net Gen'!E304</f>
        <v>0</v>
      </c>
      <c r="E304" s="270">
        <f>'Net Gen'!I304</f>
        <v>0</v>
      </c>
      <c r="F304" s="270">
        <f>'Net Gen'!K304</f>
        <v>0</v>
      </c>
      <c r="G304" s="270">
        <f>'Net Gen'!N304</f>
        <v>0</v>
      </c>
      <c r="H304" s="270">
        <f>'Net Gen'!O304</f>
        <v>295</v>
      </c>
      <c r="J304" s="120">
        <f t="shared" si="18"/>
        <v>1</v>
      </c>
      <c r="K304" s="108">
        <f t="shared" si="16"/>
        <v>0</v>
      </c>
      <c r="L304" s="102">
        <f t="shared" si="17"/>
        <v>295</v>
      </c>
      <c r="M304" s="123">
        <f t="shared" si="19"/>
        <v>0</v>
      </c>
    </row>
    <row r="305" spans="1:13" x14ac:dyDescent="0.2">
      <c r="A305" s="208" t="str">
        <f>'Net Gen'!B305</f>
        <v>89040101-Big Sandy 1</v>
      </c>
      <c r="B305" s="269">
        <f>'Net Gen'!C305</f>
        <v>44817.583333333336</v>
      </c>
      <c r="C305" s="270" t="str">
        <f>'Net Gen'!P305</f>
        <v>OFFLINE</v>
      </c>
      <c r="D305" s="270">
        <f>'Net Gen'!E305</f>
        <v>0</v>
      </c>
      <c r="E305" s="270">
        <f>'Net Gen'!I305</f>
        <v>0</v>
      </c>
      <c r="F305" s="270">
        <f>'Net Gen'!K305</f>
        <v>0</v>
      </c>
      <c r="G305" s="270">
        <f>'Net Gen'!N305</f>
        <v>0</v>
      </c>
      <c r="H305" s="270">
        <f>'Net Gen'!O305</f>
        <v>295</v>
      </c>
      <c r="J305" s="120">
        <f t="shared" si="18"/>
        <v>1</v>
      </c>
      <c r="K305" s="108">
        <f t="shared" si="16"/>
        <v>0</v>
      </c>
      <c r="L305" s="102">
        <f t="shared" si="17"/>
        <v>295</v>
      </c>
      <c r="M305" s="123">
        <f t="shared" si="19"/>
        <v>0</v>
      </c>
    </row>
    <row r="306" spans="1:13" x14ac:dyDescent="0.2">
      <c r="A306" s="208" t="str">
        <f>'Net Gen'!B306</f>
        <v>89040101-Big Sandy 1</v>
      </c>
      <c r="B306" s="269">
        <f>'Net Gen'!C306</f>
        <v>44817.625</v>
      </c>
      <c r="C306" s="270" t="str">
        <f>'Net Gen'!P306</f>
        <v>OFFLINE</v>
      </c>
      <c r="D306" s="270">
        <f>'Net Gen'!E306</f>
        <v>0</v>
      </c>
      <c r="E306" s="270">
        <f>'Net Gen'!I306</f>
        <v>0</v>
      </c>
      <c r="F306" s="270">
        <f>'Net Gen'!K306</f>
        <v>0</v>
      </c>
      <c r="G306" s="270">
        <f>'Net Gen'!N306</f>
        <v>0</v>
      </c>
      <c r="H306" s="270">
        <f>'Net Gen'!O306</f>
        <v>295</v>
      </c>
      <c r="J306" s="120">
        <f t="shared" si="18"/>
        <v>1</v>
      </c>
      <c r="K306" s="108">
        <f t="shared" si="16"/>
        <v>0</v>
      </c>
      <c r="L306" s="102">
        <f t="shared" si="17"/>
        <v>295</v>
      </c>
      <c r="M306" s="123">
        <f t="shared" si="19"/>
        <v>0</v>
      </c>
    </row>
    <row r="307" spans="1:13" x14ac:dyDescent="0.2">
      <c r="A307" s="208" t="str">
        <f>'Net Gen'!B307</f>
        <v>89040101-Big Sandy 1</v>
      </c>
      <c r="B307" s="269">
        <f>'Net Gen'!C307</f>
        <v>44817.666666666664</v>
      </c>
      <c r="C307" s="270" t="str">
        <f>'Net Gen'!P307</f>
        <v>OFFLINE</v>
      </c>
      <c r="D307" s="270">
        <f>'Net Gen'!E307</f>
        <v>0</v>
      </c>
      <c r="E307" s="270">
        <f>'Net Gen'!I307</f>
        <v>0</v>
      </c>
      <c r="F307" s="270">
        <f>'Net Gen'!K307</f>
        <v>0</v>
      </c>
      <c r="G307" s="270">
        <f>'Net Gen'!N307</f>
        <v>0</v>
      </c>
      <c r="H307" s="270">
        <f>'Net Gen'!O307</f>
        <v>295</v>
      </c>
      <c r="J307" s="120">
        <f t="shared" si="18"/>
        <v>1</v>
      </c>
      <c r="K307" s="108">
        <f t="shared" si="16"/>
        <v>0</v>
      </c>
      <c r="L307" s="102">
        <f t="shared" si="17"/>
        <v>295</v>
      </c>
      <c r="M307" s="123">
        <f t="shared" si="19"/>
        <v>0</v>
      </c>
    </row>
    <row r="308" spans="1:13" x14ac:dyDescent="0.2">
      <c r="A308" s="208" t="str">
        <f>'Net Gen'!B308</f>
        <v>89040101-Big Sandy 1</v>
      </c>
      <c r="B308" s="269">
        <f>'Net Gen'!C308</f>
        <v>44817.708333333336</v>
      </c>
      <c r="C308" s="270" t="str">
        <f>'Net Gen'!P308</f>
        <v>OFFLINE</v>
      </c>
      <c r="D308" s="270">
        <f>'Net Gen'!E308</f>
        <v>0</v>
      </c>
      <c r="E308" s="270">
        <f>'Net Gen'!I308</f>
        <v>0</v>
      </c>
      <c r="F308" s="270">
        <f>'Net Gen'!K308</f>
        <v>0</v>
      </c>
      <c r="G308" s="270">
        <f>'Net Gen'!N308</f>
        <v>0</v>
      </c>
      <c r="H308" s="270">
        <f>'Net Gen'!O308</f>
        <v>295</v>
      </c>
      <c r="J308" s="120">
        <f t="shared" si="18"/>
        <v>1</v>
      </c>
      <c r="K308" s="108">
        <f t="shared" si="16"/>
        <v>0</v>
      </c>
      <c r="L308" s="102">
        <f t="shared" si="17"/>
        <v>295</v>
      </c>
      <c r="M308" s="123">
        <f t="shared" si="19"/>
        <v>0</v>
      </c>
    </row>
    <row r="309" spans="1:13" x14ac:dyDescent="0.2">
      <c r="A309" s="208" t="str">
        <f>'Net Gen'!B309</f>
        <v>89040101-Big Sandy 1</v>
      </c>
      <c r="B309" s="269">
        <f>'Net Gen'!C309</f>
        <v>44817.75</v>
      </c>
      <c r="C309" s="270" t="str">
        <f>'Net Gen'!P309</f>
        <v>OFFLINE</v>
      </c>
      <c r="D309" s="270">
        <f>'Net Gen'!E309</f>
        <v>0</v>
      </c>
      <c r="E309" s="270">
        <f>'Net Gen'!I309</f>
        <v>0</v>
      </c>
      <c r="F309" s="270">
        <f>'Net Gen'!K309</f>
        <v>0</v>
      </c>
      <c r="G309" s="270">
        <f>'Net Gen'!N309</f>
        <v>0</v>
      </c>
      <c r="H309" s="270">
        <f>'Net Gen'!O309</f>
        <v>295</v>
      </c>
      <c r="J309" s="120">
        <f t="shared" si="18"/>
        <v>1</v>
      </c>
      <c r="K309" s="108">
        <f t="shared" si="16"/>
        <v>0</v>
      </c>
      <c r="L309" s="102">
        <f t="shared" si="17"/>
        <v>295</v>
      </c>
      <c r="M309" s="123">
        <f t="shared" si="19"/>
        <v>0</v>
      </c>
    </row>
    <row r="310" spans="1:13" x14ac:dyDescent="0.2">
      <c r="A310" s="208" t="str">
        <f>'Net Gen'!B310</f>
        <v>89040101-Big Sandy 1</v>
      </c>
      <c r="B310" s="269">
        <f>'Net Gen'!C310</f>
        <v>44817.791666666664</v>
      </c>
      <c r="C310" s="270" t="str">
        <f>'Net Gen'!P310</f>
        <v>OFFLINE</v>
      </c>
      <c r="D310" s="270">
        <f>'Net Gen'!E310</f>
        <v>0</v>
      </c>
      <c r="E310" s="270">
        <f>'Net Gen'!I310</f>
        <v>0</v>
      </c>
      <c r="F310" s="270">
        <f>'Net Gen'!K310</f>
        <v>0</v>
      </c>
      <c r="G310" s="270">
        <f>'Net Gen'!N310</f>
        <v>0</v>
      </c>
      <c r="H310" s="270">
        <f>'Net Gen'!O310</f>
        <v>295</v>
      </c>
      <c r="J310" s="120">
        <f t="shared" si="18"/>
        <v>1</v>
      </c>
      <c r="K310" s="108">
        <f t="shared" si="16"/>
        <v>0</v>
      </c>
      <c r="L310" s="102">
        <f t="shared" si="17"/>
        <v>295</v>
      </c>
      <c r="M310" s="123">
        <f t="shared" si="19"/>
        <v>0</v>
      </c>
    </row>
    <row r="311" spans="1:13" x14ac:dyDescent="0.2">
      <c r="A311" s="208" t="str">
        <f>'Net Gen'!B311</f>
        <v>89040101-Big Sandy 1</v>
      </c>
      <c r="B311" s="269">
        <f>'Net Gen'!C311</f>
        <v>44817.833333333336</v>
      </c>
      <c r="C311" s="270" t="str">
        <f>'Net Gen'!P311</f>
        <v>OFFLINE</v>
      </c>
      <c r="D311" s="270">
        <f>'Net Gen'!E311</f>
        <v>0</v>
      </c>
      <c r="E311" s="270">
        <f>'Net Gen'!I311</f>
        <v>0</v>
      </c>
      <c r="F311" s="270">
        <f>'Net Gen'!K311</f>
        <v>0</v>
      </c>
      <c r="G311" s="270">
        <f>'Net Gen'!N311</f>
        <v>0</v>
      </c>
      <c r="H311" s="270">
        <f>'Net Gen'!O311</f>
        <v>295</v>
      </c>
      <c r="J311" s="120">
        <f t="shared" si="18"/>
        <v>1</v>
      </c>
      <c r="K311" s="108">
        <f t="shared" si="16"/>
        <v>0</v>
      </c>
      <c r="L311" s="102">
        <f t="shared" si="17"/>
        <v>295</v>
      </c>
      <c r="M311" s="123">
        <f t="shared" si="19"/>
        <v>0</v>
      </c>
    </row>
    <row r="312" spans="1:13" x14ac:dyDescent="0.2">
      <c r="A312" s="208" t="str">
        <f>'Net Gen'!B312</f>
        <v>89040101-Big Sandy 1</v>
      </c>
      <c r="B312" s="269">
        <f>'Net Gen'!C312</f>
        <v>44817.875</v>
      </c>
      <c r="C312" s="270" t="str">
        <f>'Net Gen'!P312</f>
        <v>OFFLINE</v>
      </c>
      <c r="D312" s="270">
        <f>'Net Gen'!E312</f>
        <v>0</v>
      </c>
      <c r="E312" s="270">
        <f>'Net Gen'!I312</f>
        <v>0</v>
      </c>
      <c r="F312" s="270">
        <f>'Net Gen'!K312</f>
        <v>0</v>
      </c>
      <c r="G312" s="270">
        <f>'Net Gen'!N312</f>
        <v>0</v>
      </c>
      <c r="H312" s="270">
        <f>'Net Gen'!O312</f>
        <v>295</v>
      </c>
      <c r="J312" s="120">
        <f t="shared" si="18"/>
        <v>1</v>
      </c>
      <c r="K312" s="108">
        <f t="shared" si="16"/>
        <v>0</v>
      </c>
      <c r="L312" s="102">
        <f t="shared" si="17"/>
        <v>295</v>
      </c>
      <c r="M312" s="123">
        <f t="shared" si="19"/>
        <v>0</v>
      </c>
    </row>
    <row r="313" spans="1:13" x14ac:dyDescent="0.2">
      <c r="A313" s="208" t="str">
        <f>'Net Gen'!B313</f>
        <v>89040101-Big Sandy 1</v>
      </c>
      <c r="B313" s="269">
        <f>'Net Gen'!C313</f>
        <v>44817.916666666664</v>
      </c>
      <c r="C313" s="270" t="str">
        <f>'Net Gen'!P313</f>
        <v>OFFLINE</v>
      </c>
      <c r="D313" s="270">
        <f>'Net Gen'!E313</f>
        <v>0</v>
      </c>
      <c r="E313" s="270">
        <f>'Net Gen'!I313</f>
        <v>0</v>
      </c>
      <c r="F313" s="270">
        <f>'Net Gen'!K313</f>
        <v>0</v>
      </c>
      <c r="G313" s="270">
        <f>'Net Gen'!N313</f>
        <v>0</v>
      </c>
      <c r="H313" s="270">
        <f>'Net Gen'!O313</f>
        <v>295</v>
      </c>
      <c r="J313" s="120">
        <f t="shared" si="18"/>
        <v>1</v>
      </c>
      <c r="K313" s="108">
        <f t="shared" si="16"/>
        <v>0</v>
      </c>
      <c r="L313" s="102">
        <f t="shared" si="17"/>
        <v>295</v>
      </c>
      <c r="M313" s="123">
        <f t="shared" si="19"/>
        <v>0</v>
      </c>
    </row>
    <row r="314" spans="1:13" x14ac:dyDescent="0.2">
      <c r="A314" s="208" t="str">
        <f>'Net Gen'!B314</f>
        <v>89040101-Big Sandy 1</v>
      </c>
      <c r="B314" s="269">
        <f>'Net Gen'!C314</f>
        <v>44817.958333333336</v>
      </c>
      <c r="C314" s="270" t="str">
        <f>'Net Gen'!P314</f>
        <v>OFFLINE</v>
      </c>
      <c r="D314" s="270">
        <f>'Net Gen'!E314</f>
        <v>0</v>
      </c>
      <c r="E314" s="270">
        <f>'Net Gen'!I314</f>
        <v>0</v>
      </c>
      <c r="F314" s="270">
        <f>'Net Gen'!K314</f>
        <v>0</v>
      </c>
      <c r="G314" s="270">
        <f>'Net Gen'!N314</f>
        <v>0</v>
      </c>
      <c r="H314" s="270">
        <f>'Net Gen'!O314</f>
        <v>295</v>
      </c>
      <c r="J314" s="120">
        <f t="shared" si="18"/>
        <v>1</v>
      </c>
      <c r="K314" s="108">
        <f t="shared" si="16"/>
        <v>0</v>
      </c>
      <c r="L314" s="102">
        <f t="shared" si="17"/>
        <v>295</v>
      </c>
      <c r="M314" s="123">
        <f t="shared" si="19"/>
        <v>0</v>
      </c>
    </row>
    <row r="315" spans="1:13" x14ac:dyDescent="0.2">
      <c r="A315" s="208" t="str">
        <f>'Net Gen'!B315</f>
        <v>89040101-Big Sandy 1</v>
      </c>
      <c r="B315" s="269">
        <f>'Net Gen'!C315</f>
        <v>44818</v>
      </c>
      <c r="C315" s="270" t="str">
        <f>'Net Gen'!P315</f>
        <v>OFFLINE</v>
      </c>
      <c r="D315" s="270">
        <f>'Net Gen'!E315</f>
        <v>0</v>
      </c>
      <c r="E315" s="270">
        <f>'Net Gen'!I315</f>
        <v>0</v>
      </c>
      <c r="F315" s="270">
        <f>'Net Gen'!K315</f>
        <v>0</v>
      </c>
      <c r="G315" s="270">
        <f>'Net Gen'!N315</f>
        <v>0</v>
      </c>
      <c r="H315" s="270">
        <f>'Net Gen'!O315</f>
        <v>295</v>
      </c>
      <c r="J315" s="120">
        <f t="shared" si="18"/>
        <v>1</v>
      </c>
      <c r="K315" s="108">
        <f t="shared" si="16"/>
        <v>0</v>
      </c>
      <c r="L315" s="102">
        <f t="shared" si="17"/>
        <v>295</v>
      </c>
      <c r="M315" s="123">
        <f t="shared" si="19"/>
        <v>0</v>
      </c>
    </row>
    <row r="316" spans="1:13" x14ac:dyDescent="0.2">
      <c r="A316" s="208" t="str">
        <f>'Net Gen'!B316</f>
        <v>89040101-Big Sandy 1</v>
      </c>
      <c r="B316" s="269">
        <f>'Net Gen'!C316</f>
        <v>44818.041666666664</v>
      </c>
      <c r="C316" s="270" t="str">
        <f>'Net Gen'!P316</f>
        <v>OFFLINE</v>
      </c>
      <c r="D316" s="270">
        <f>'Net Gen'!E316</f>
        <v>0</v>
      </c>
      <c r="E316" s="270">
        <f>'Net Gen'!I316</f>
        <v>0</v>
      </c>
      <c r="F316" s="270">
        <f>'Net Gen'!K316</f>
        <v>0</v>
      </c>
      <c r="G316" s="270">
        <f>'Net Gen'!N316</f>
        <v>0</v>
      </c>
      <c r="H316" s="270">
        <f>'Net Gen'!O316</f>
        <v>295</v>
      </c>
      <c r="J316" s="120">
        <f t="shared" si="18"/>
        <v>1</v>
      </c>
      <c r="K316" s="108">
        <f t="shared" si="16"/>
        <v>0</v>
      </c>
      <c r="L316" s="102">
        <f t="shared" si="17"/>
        <v>295</v>
      </c>
      <c r="M316" s="123">
        <f t="shared" si="19"/>
        <v>0</v>
      </c>
    </row>
    <row r="317" spans="1:13" x14ac:dyDescent="0.2">
      <c r="A317" s="208" t="str">
        <f>'Net Gen'!B317</f>
        <v>89040101-Big Sandy 1</v>
      </c>
      <c r="B317" s="269">
        <f>'Net Gen'!C317</f>
        <v>44818.083333333336</v>
      </c>
      <c r="C317" s="270" t="str">
        <f>'Net Gen'!P317</f>
        <v>OFFLINE</v>
      </c>
      <c r="D317" s="270">
        <f>'Net Gen'!E317</f>
        <v>0</v>
      </c>
      <c r="E317" s="270">
        <f>'Net Gen'!I317</f>
        <v>0</v>
      </c>
      <c r="F317" s="270">
        <f>'Net Gen'!K317</f>
        <v>0</v>
      </c>
      <c r="G317" s="270">
        <f>'Net Gen'!N317</f>
        <v>0</v>
      </c>
      <c r="H317" s="270">
        <f>'Net Gen'!O317</f>
        <v>295</v>
      </c>
      <c r="J317" s="120">
        <f t="shared" si="18"/>
        <v>1</v>
      </c>
      <c r="K317" s="108">
        <f t="shared" si="16"/>
        <v>0</v>
      </c>
      <c r="L317" s="102">
        <f t="shared" si="17"/>
        <v>295</v>
      </c>
      <c r="M317" s="123">
        <f t="shared" si="19"/>
        <v>0</v>
      </c>
    </row>
    <row r="318" spans="1:13" x14ac:dyDescent="0.2">
      <c r="A318" s="208" t="str">
        <f>'Net Gen'!B318</f>
        <v>89040101-Big Sandy 1</v>
      </c>
      <c r="B318" s="269">
        <f>'Net Gen'!C318</f>
        <v>44818.125</v>
      </c>
      <c r="C318" s="270" t="str">
        <f>'Net Gen'!P318</f>
        <v>OFFLINE</v>
      </c>
      <c r="D318" s="270">
        <f>'Net Gen'!E318</f>
        <v>0</v>
      </c>
      <c r="E318" s="270">
        <f>'Net Gen'!I318</f>
        <v>0</v>
      </c>
      <c r="F318" s="270">
        <f>'Net Gen'!K318</f>
        <v>0</v>
      </c>
      <c r="G318" s="270">
        <f>'Net Gen'!N318</f>
        <v>0</v>
      </c>
      <c r="H318" s="270">
        <f>'Net Gen'!O318</f>
        <v>295</v>
      </c>
      <c r="J318" s="120">
        <f t="shared" si="18"/>
        <v>1</v>
      </c>
      <c r="K318" s="108">
        <f t="shared" si="16"/>
        <v>0</v>
      </c>
      <c r="L318" s="102">
        <f t="shared" si="17"/>
        <v>295</v>
      </c>
      <c r="M318" s="123">
        <f t="shared" si="19"/>
        <v>0</v>
      </c>
    </row>
    <row r="319" spans="1:13" x14ac:dyDescent="0.2">
      <c r="A319" s="208" t="str">
        <f>'Net Gen'!B319</f>
        <v>89040101-Big Sandy 1</v>
      </c>
      <c r="B319" s="269">
        <f>'Net Gen'!C319</f>
        <v>44818.166666666664</v>
      </c>
      <c r="C319" s="270" t="str">
        <f>'Net Gen'!P319</f>
        <v>OFFLINE</v>
      </c>
      <c r="D319" s="270">
        <f>'Net Gen'!E319</f>
        <v>0</v>
      </c>
      <c r="E319" s="270">
        <f>'Net Gen'!I319</f>
        <v>0</v>
      </c>
      <c r="F319" s="270">
        <f>'Net Gen'!K319</f>
        <v>0</v>
      </c>
      <c r="G319" s="270">
        <f>'Net Gen'!N319</f>
        <v>0</v>
      </c>
      <c r="H319" s="270">
        <f>'Net Gen'!O319</f>
        <v>295</v>
      </c>
      <c r="J319" s="120">
        <f t="shared" si="18"/>
        <v>1</v>
      </c>
      <c r="K319" s="108">
        <f t="shared" si="16"/>
        <v>0</v>
      </c>
      <c r="L319" s="102">
        <f t="shared" si="17"/>
        <v>295</v>
      </c>
      <c r="M319" s="123">
        <f t="shared" si="19"/>
        <v>0</v>
      </c>
    </row>
    <row r="320" spans="1:13" x14ac:dyDescent="0.2">
      <c r="A320" s="208" t="str">
        <f>'Net Gen'!B320</f>
        <v>89040101-Big Sandy 1</v>
      </c>
      <c r="B320" s="269">
        <f>'Net Gen'!C320</f>
        <v>44818.208333333336</v>
      </c>
      <c r="C320" s="270" t="str">
        <f>'Net Gen'!P320</f>
        <v>OFFLINE</v>
      </c>
      <c r="D320" s="270">
        <f>'Net Gen'!E320</f>
        <v>0</v>
      </c>
      <c r="E320" s="270">
        <f>'Net Gen'!I320</f>
        <v>0</v>
      </c>
      <c r="F320" s="270">
        <f>'Net Gen'!K320</f>
        <v>0</v>
      </c>
      <c r="G320" s="270">
        <f>'Net Gen'!N320</f>
        <v>0</v>
      </c>
      <c r="H320" s="270">
        <f>'Net Gen'!O320</f>
        <v>295</v>
      </c>
      <c r="J320" s="120">
        <f t="shared" si="18"/>
        <v>1</v>
      </c>
      <c r="K320" s="108">
        <f t="shared" si="16"/>
        <v>0</v>
      </c>
      <c r="L320" s="102">
        <f t="shared" si="17"/>
        <v>295</v>
      </c>
      <c r="M320" s="123">
        <f t="shared" si="19"/>
        <v>0</v>
      </c>
    </row>
    <row r="321" spans="1:13" x14ac:dyDescent="0.2">
      <c r="A321" s="208" t="str">
        <f>'Net Gen'!B321</f>
        <v>89040101-Big Sandy 1</v>
      </c>
      <c r="B321" s="269">
        <f>'Net Gen'!C321</f>
        <v>44818.25</v>
      </c>
      <c r="C321" s="270" t="str">
        <f>'Net Gen'!P321</f>
        <v>OFFLINE</v>
      </c>
      <c r="D321" s="270">
        <f>'Net Gen'!E321</f>
        <v>0</v>
      </c>
      <c r="E321" s="270">
        <f>'Net Gen'!I321</f>
        <v>0</v>
      </c>
      <c r="F321" s="270">
        <f>'Net Gen'!K321</f>
        <v>0</v>
      </c>
      <c r="G321" s="270">
        <f>'Net Gen'!N321</f>
        <v>0</v>
      </c>
      <c r="H321" s="270">
        <f>'Net Gen'!O321</f>
        <v>295</v>
      </c>
      <c r="J321" s="120">
        <f t="shared" si="18"/>
        <v>1</v>
      </c>
      <c r="K321" s="108">
        <f t="shared" si="16"/>
        <v>0</v>
      </c>
      <c r="L321" s="102">
        <f t="shared" si="17"/>
        <v>295</v>
      </c>
      <c r="M321" s="123">
        <f t="shared" si="19"/>
        <v>0</v>
      </c>
    </row>
    <row r="322" spans="1:13" x14ac:dyDescent="0.2">
      <c r="A322" s="208" t="str">
        <f>'Net Gen'!B322</f>
        <v>89040101-Big Sandy 1</v>
      </c>
      <c r="B322" s="269">
        <f>'Net Gen'!C322</f>
        <v>44818.291666666664</v>
      </c>
      <c r="C322" s="270" t="str">
        <f>'Net Gen'!P322</f>
        <v>OFFLINE</v>
      </c>
      <c r="D322" s="270">
        <f>'Net Gen'!E322</f>
        <v>0</v>
      </c>
      <c r="E322" s="270">
        <f>'Net Gen'!I322</f>
        <v>0</v>
      </c>
      <c r="F322" s="270">
        <f>'Net Gen'!K322</f>
        <v>0</v>
      </c>
      <c r="G322" s="270">
        <f>'Net Gen'!N322</f>
        <v>0</v>
      </c>
      <c r="H322" s="270">
        <f>'Net Gen'!O322</f>
        <v>295</v>
      </c>
      <c r="J322" s="120">
        <f t="shared" si="18"/>
        <v>1</v>
      </c>
      <c r="K322" s="108">
        <f t="shared" si="16"/>
        <v>0</v>
      </c>
      <c r="L322" s="102">
        <f t="shared" si="17"/>
        <v>295</v>
      </c>
      <c r="M322" s="123">
        <f t="shared" si="19"/>
        <v>0</v>
      </c>
    </row>
    <row r="323" spans="1:13" x14ac:dyDescent="0.2">
      <c r="A323" s="208" t="str">
        <f>'Net Gen'!B323</f>
        <v>89040101-Big Sandy 1</v>
      </c>
      <c r="B323" s="269">
        <f>'Net Gen'!C323</f>
        <v>44818.333333333336</v>
      </c>
      <c r="C323" s="270" t="str">
        <f>'Net Gen'!P323</f>
        <v>OFFLINE</v>
      </c>
      <c r="D323" s="270">
        <f>'Net Gen'!E323</f>
        <v>0</v>
      </c>
      <c r="E323" s="270">
        <f>'Net Gen'!I323</f>
        <v>0</v>
      </c>
      <c r="F323" s="270">
        <f>'Net Gen'!K323</f>
        <v>0</v>
      </c>
      <c r="G323" s="270">
        <f>'Net Gen'!N323</f>
        <v>0</v>
      </c>
      <c r="H323" s="270">
        <f>'Net Gen'!O323</f>
        <v>295</v>
      </c>
      <c r="J323" s="120">
        <f t="shared" si="18"/>
        <v>1</v>
      </c>
      <c r="K323" s="108">
        <f t="shared" si="16"/>
        <v>0</v>
      </c>
      <c r="L323" s="102">
        <f t="shared" si="17"/>
        <v>295</v>
      </c>
      <c r="M323" s="123">
        <f t="shared" si="19"/>
        <v>0</v>
      </c>
    </row>
    <row r="324" spans="1:13" x14ac:dyDescent="0.2">
      <c r="A324" s="208" t="str">
        <f>'Net Gen'!B324</f>
        <v>89040101-Big Sandy 1</v>
      </c>
      <c r="B324" s="269">
        <f>'Net Gen'!C324</f>
        <v>44818.375</v>
      </c>
      <c r="C324" s="270" t="str">
        <f>'Net Gen'!P324</f>
        <v>OFFLINE</v>
      </c>
      <c r="D324" s="270">
        <f>'Net Gen'!E324</f>
        <v>0</v>
      </c>
      <c r="E324" s="270">
        <f>'Net Gen'!I324</f>
        <v>0</v>
      </c>
      <c r="F324" s="270">
        <f>'Net Gen'!K324</f>
        <v>0</v>
      </c>
      <c r="G324" s="270">
        <f>'Net Gen'!N324</f>
        <v>0</v>
      </c>
      <c r="H324" s="270">
        <f>'Net Gen'!O324</f>
        <v>295</v>
      </c>
      <c r="J324" s="120">
        <f t="shared" si="18"/>
        <v>1</v>
      </c>
      <c r="K324" s="108">
        <f t="shared" ref="K324:K387" si="20">F324*J324</f>
        <v>0</v>
      </c>
      <c r="L324" s="102">
        <f t="shared" ref="L324:L387" si="21">H324*J324</f>
        <v>295</v>
      </c>
      <c r="M324" s="123">
        <f t="shared" si="19"/>
        <v>0</v>
      </c>
    </row>
    <row r="325" spans="1:13" x14ac:dyDescent="0.2">
      <c r="A325" s="208" t="str">
        <f>'Net Gen'!B325</f>
        <v>89040101-Big Sandy 1</v>
      </c>
      <c r="B325" s="269">
        <f>'Net Gen'!C325</f>
        <v>44818.416666666664</v>
      </c>
      <c r="C325" s="270" t="str">
        <f>'Net Gen'!P325</f>
        <v>OFFLINE</v>
      </c>
      <c r="D325" s="270">
        <f>'Net Gen'!E325</f>
        <v>0</v>
      </c>
      <c r="E325" s="270">
        <f>'Net Gen'!I325</f>
        <v>0</v>
      </c>
      <c r="F325" s="270">
        <f>'Net Gen'!K325</f>
        <v>0</v>
      </c>
      <c r="G325" s="270">
        <f>'Net Gen'!N325</f>
        <v>0</v>
      </c>
      <c r="H325" s="270">
        <f>'Net Gen'!O325</f>
        <v>295</v>
      </c>
      <c r="J325" s="120">
        <f t="shared" ref="J325:J388" si="22">VLOOKUP(A325,$P$4:$Q$8,2,FALSE)</f>
        <v>1</v>
      </c>
      <c r="K325" s="108">
        <f t="shared" si="20"/>
        <v>0</v>
      </c>
      <c r="L325" s="102">
        <f t="shared" si="21"/>
        <v>295</v>
      </c>
      <c r="M325" s="123">
        <f t="shared" ref="M325:M388" si="23">E325*J325</f>
        <v>0</v>
      </c>
    </row>
    <row r="326" spans="1:13" x14ac:dyDescent="0.2">
      <c r="A326" s="208" t="str">
        <f>'Net Gen'!B326</f>
        <v>89040101-Big Sandy 1</v>
      </c>
      <c r="B326" s="269">
        <f>'Net Gen'!C326</f>
        <v>44818.458333333336</v>
      </c>
      <c r="C326" s="270" t="str">
        <f>'Net Gen'!P326</f>
        <v>OFFLINE</v>
      </c>
      <c r="D326" s="270">
        <f>'Net Gen'!E326</f>
        <v>0</v>
      </c>
      <c r="E326" s="270">
        <f>'Net Gen'!I326</f>
        <v>0</v>
      </c>
      <c r="F326" s="270">
        <f>'Net Gen'!K326</f>
        <v>0</v>
      </c>
      <c r="G326" s="270">
        <f>'Net Gen'!N326</f>
        <v>0</v>
      </c>
      <c r="H326" s="270">
        <f>'Net Gen'!O326</f>
        <v>295</v>
      </c>
      <c r="J326" s="120">
        <f t="shared" si="22"/>
        <v>1</v>
      </c>
      <c r="K326" s="108">
        <f t="shared" si="20"/>
        <v>0</v>
      </c>
      <c r="L326" s="102">
        <f t="shared" si="21"/>
        <v>295</v>
      </c>
      <c r="M326" s="123">
        <f t="shared" si="23"/>
        <v>0</v>
      </c>
    </row>
    <row r="327" spans="1:13" x14ac:dyDescent="0.2">
      <c r="A327" s="208" t="str">
        <f>'Net Gen'!B327</f>
        <v>89040101-Big Sandy 1</v>
      </c>
      <c r="B327" s="269">
        <f>'Net Gen'!C327</f>
        <v>44818.5</v>
      </c>
      <c r="C327" s="270" t="str">
        <f>'Net Gen'!P327</f>
        <v>OFFLINE</v>
      </c>
      <c r="D327" s="270">
        <f>'Net Gen'!E327</f>
        <v>0</v>
      </c>
      <c r="E327" s="270">
        <f>'Net Gen'!I327</f>
        <v>0</v>
      </c>
      <c r="F327" s="270">
        <f>'Net Gen'!K327</f>
        <v>0</v>
      </c>
      <c r="G327" s="270">
        <f>'Net Gen'!N327</f>
        <v>0</v>
      </c>
      <c r="H327" s="270">
        <f>'Net Gen'!O327</f>
        <v>295</v>
      </c>
      <c r="J327" s="120">
        <f t="shared" si="22"/>
        <v>1</v>
      </c>
      <c r="K327" s="108">
        <f t="shared" si="20"/>
        <v>0</v>
      </c>
      <c r="L327" s="102">
        <f t="shared" si="21"/>
        <v>295</v>
      </c>
      <c r="M327" s="123">
        <f t="shared" si="23"/>
        <v>0</v>
      </c>
    </row>
    <row r="328" spans="1:13" x14ac:dyDescent="0.2">
      <c r="A328" s="208" t="str">
        <f>'Net Gen'!B328</f>
        <v>89040101-Big Sandy 1</v>
      </c>
      <c r="B328" s="269">
        <f>'Net Gen'!C328</f>
        <v>44818.541666666664</v>
      </c>
      <c r="C328" s="270" t="str">
        <f>'Net Gen'!P328</f>
        <v>OFFLINE</v>
      </c>
      <c r="D328" s="270">
        <f>'Net Gen'!E328</f>
        <v>0</v>
      </c>
      <c r="E328" s="270">
        <f>'Net Gen'!I328</f>
        <v>0</v>
      </c>
      <c r="F328" s="270">
        <f>'Net Gen'!K328</f>
        <v>0</v>
      </c>
      <c r="G328" s="270">
        <f>'Net Gen'!N328</f>
        <v>0</v>
      </c>
      <c r="H328" s="270">
        <f>'Net Gen'!O328</f>
        <v>295</v>
      </c>
      <c r="J328" s="120">
        <f t="shared" si="22"/>
        <v>1</v>
      </c>
      <c r="K328" s="108">
        <f t="shared" si="20"/>
        <v>0</v>
      </c>
      <c r="L328" s="102">
        <f t="shared" si="21"/>
        <v>295</v>
      </c>
      <c r="M328" s="123">
        <f t="shared" si="23"/>
        <v>0</v>
      </c>
    </row>
    <row r="329" spans="1:13" x14ac:dyDescent="0.2">
      <c r="A329" s="208" t="str">
        <f>'Net Gen'!B329</f>
        <v>89040101-Big Sandy 1</v>
      </c>
      <c r="B329" s="269">
        <f>'Net Gen'!C329</f>
        <v>44818.583333333336</v>
      </c>
      <c r="C329" s="270" t="str">
        <f>'Net Gen'!P329</f>
        <v>OFFLINE</v>
      </c>
      <c r="D329" s="270">
        <f>'Net Gen'!E329</f>
        <v>0</v>
      </c>
      <c r="E329" s="270">
        <f>'Net Gen'!I329</f>
        <v>0</v>
      </c>
      <c r="F329" s="270">
        <f>'Net Gen'!K329</f>
        <v>0</v>
      </c>
      <c r="G329" s="270">
        <f>'Net Gen'!N329</f>
        <v>0</v>
      </c>
      <c r="H329" s="270">
        <f>'Net Gen'!O329</f>
        <v>295</v>
      </c>
      <c r="J329" s="120">
        <f t="shared" si="22"/>
        <v>1</v>
      </c>
      <c r="K329" s="108">
        <f t="shared" si="20"/>
        <v>0</v>
      </c>
      <c r="L329" s="102">
        <f t="shared" si="21"/>
        <v>295</v>
      </c>
      <c r="M329" s="123">
        <f t="shared" si="23"/>
        <v>0</v>
      </c>
    </row>
    <row r="330" spans="1:13" x14ac:dyDescent="0.2">
      <c r="A330" s="208" t="str">
        <f>'Net Gen'!B330</f>
        <v>89040101-Big Sandy 1</v>
      </c>
      <c r="B330" s="269">
        <f>'Net Gen'!C330</f>
        <v>44818.625</v>
      </c>
      <c r="C330" s="270" t="str">
        <f>'Net Gen'!P330</f>
        <v>OFFLINE</v>
      </c>
      <c r="D330" s="270">
        <f>'Net Gen'!E330</f>
        <v>0</v>
      </c>
      <c r="E330" s="270">
        <f>'Net Gen'!I330</f>
        <v>0</v>
      </c>
      <c r="F330" s="270">
        <f>'Net Gen'!K330</f>
        <v>0</v>
      </c>
      <c r="G330" s="270">
        <f>'Net Gen'!N330</f>
        <v>0</v>
      </c>
      <c r="H330" s="270">
        <f>'Net Gen'!O330</f>
        <v>295</v>
      </c>
      <c r="J330" s="120">
        <f t="shared" si="22"/>
        <v>1</v>
      </c>
      <c r="K330" s="108">
        <f t="shared" si="20"/>
        <v>0</v>
      </c>
      <c r="L330" s="102">
        <f t="shared" si="21"/>
        <v>295</v>
      </c>
      <c r="M330" s="123">
        <f t="shared" si="23"/>
        <v>0</v>
      </c>
    </row>
    <row r="331" spans="1:13" x14ac:dyDescent="0.2">
      <c r="A331" s="208" t="str">
        <f>'Net Gen'!B331</f>
        <v>89040101-Big Sandy 1</v>
      </c>
      <c r="B331" s="269">
        <f>'Net Gen'!C331</f>
        <v>44818.666666666664</v>
      </c>
      <c r="C331" s="270" t="str">
        <f>'Net Gen'!P331</f>
        <v>OFFLINE</v>
      </c>
      <c r="D331" s="270">
        <f>'Net Gen'!E331</f>
        <v>0</v>
      </c>
      <c r="E331" s="270">
        <f>'Net Gen'!I331</f>
        <v>0</v>
      </c>
      <c r="F331" s="270">
        <f>'Net Gen'!K331</f>
        <v>0</v>
      </c>
      <c r="G331" s="270">
        <f>'Net Gen'!N331</f>
        <v>0</v>
      </c>
      <c r="H331" s="270">
        <f>'Net Gen'!O331</f>
        <v>295</v>
      </c>
      <c r="J331" s="120">
        <f t="shared" si="22"/>
        <v>1</v>
      </c>
      <c r="K331" s="108">
        <f t="shared" si="20"/>
        <v>0</v>
      </c>
      <c r="L331" s="102">
        <f t="shared" si="21"/>
        <v>295</v>
      </c>
      <c r="M331" s="123">
        <f t="shared" si="23"/>
        <v>0</v>
      </c>
    </row>
    <row r="332" spans="1:13" x14ac:dyDescent="0.2">
      <c r="A332" s="208" t="str">
        <f>'Net Gen'!B332</f>
        <v>89040101-Big Sandy 1</v>
      </c>
      <c r="B332" s="269">
        <f>'Net Gen'!C332</f>
        <v>44818.708333333336</v>
      </c>
      <c r="C332" s="270" t="str">
        <f>'Net Gen'!P332</f>
        <v>OFFLINE</v>
      </c>
      <c r="D332" s="270">
        <f>'Net Gen'!E332</f>
        <v>0</v>
      </c>
      <c r="E332" s="270">
        <f>'Net Gen'!I332</f>
        <v>0</v>
      </c>
      <c r="F332" s="270">
        <f>'Net Gen'!K332</f>
        <v>0</v>
      </c>
      <c r="G332" s="270">
        <f>'Net Gen'!N332</f>
        <v>0</v>
      </c>
      <c r="H332" s="270">
        <f>'Net Gen'!O332</f>
        <v>295</v>
      </c>
      <c r="J332" s="120">
        <f t="shared" si="22"/>
        <v>1</v>
      </c>
      <c r="K332" s="108">
        <f t="shared" si="20"/>
        <v>0</v>
      </c>
      <c r="L332" s="102">
        <f t="shared" si="21"/>
        <v>295</v>
      </c>
      <c r="M332" s="123">
        <f t="shared" si="23"/>
        <v>0</v>
      </c>
    </row>
    <row r="333" spans="1:13" x14ac:dyDescent="0.2">
      <c r="A333" s="208" t="str">
        <f>'Net Gen'!B333</f>
        <v>89040101-Big Sandy 1</v>
      </c>
      <c r="B333" s="269">
        <f>'Net Gen'!C333</f>
        <v>44818.75</v>
      </c>
      <c r="C333" s="270" t="str">
        <f>'Net Gen'!P333</f>
        <v>OFFLINE</v>
      </c>
      <c r="D333" s="270">
        <f>'Net Gen'!E333</f>
        <v>0</v>
      </c>
      <c r="E333" s="270">
        <f>'Net Gen'!I333</f>
        <v>0</v>
      </c>
      <c r="F333" s="270">
        <f>'Net Gen'!K333</f>
        <v>0</v>
      </c>
      <c r="G333" s="270">
        <f>'Net Gen'!N333</f>
        <v>0</v>
      </c>
      <c r="H333" s="270">
        <f>'Net Gen'!O333</f>
        <v>295</v>
      </c>
      <c r="J333" s="120">
        <f t="shared" si="22"/>
        <v>1</v>
      </c>
      <c r="K333" s="108">
        <f t="shared" si="20"/>
        <v>0</v>
      </c>
      <c r="L333" s="102">
        <f t="shared" si="21"/>
        <v>295</v>
      </c>
      <c r="M333" s="123">
        <f t="shared" si="23"/>
        <v>0</v>
      </c>
    </row>
    <row r="334" spans="1:13" x14ac:dyDescent="0.2">
      <c r="A334" s="208" t="str">
        <f>'Net Gen'!B334</f>
        <v>89040101-Big Sandy 1</v>
      </c>
      <c r="B334" s="269">
        <f>'Net Gen'!C334</f>
        <v>44818.791666666664</v>
      </c>
      <c r="C334" s="270" t="str">
        <f>'Net Gen'!P334</f>
        <v>OFFLINE</v>
      </c>
      <c r="D334" s="270">
        <f>'Net Gen'!E334</f>
        <v>0</v>
      </c>
      <c r="E334" s="270">
        <f>'Net Gen'!I334</f>
        <v>0</v>
      </c>
      <c r="F334" s="270">
        <f>'Net Gen'!K334</f>
        <v>0</v>
      </c>
      <c r="G334" s="270">
        <f>'Net Gen'!N334</f>
        <v>0</v>
      </c>
      <c r="H334" s="270">
        <f>'Net Gen'!O334</f>
        <v>295</v>
      </c>
      <c r="J334" s="120">
        <f t="shared" si="22"/>
        <v>1</v>
      </c>
      <c r="K334" s="108">
        <f t="shared" si="20"/>
        <v>0</v>
      </c>
      <c r="L334" s="102">
        <f t="shared" si="21"/>
        <v>295</v>
      </c>
      <c r="M334" s="123">
        <f t="shared" si="23"/>
        <v>0</v>
      </c>
    </row>
    <row r="335" spans="1:13" x14ac:dyDescent="0.2">
      <c r="A335" s="208" t="str">
        <f>'Net Gen'!B335</f>
        <v>89040101-Big Sandy 1</v>
      </c>
      <c r="B335" s="269">
        <f>'Net Gen'!C335</f>
        <v>44818.833333333336</v>
      </c>
      <c r="C335" s="270" t="str">
        <f>'Net Gen'!P335</f>
        <v>OFFLINE</v>
      </c>
      <c r="D335" s="270">
        <f>'Net Gen'!E335</f>
        <v>0</v>
      </c>
      <c r="E335" s="270">
        <f>'Net Gen'!I335</f>
        <v>0</v>
      </c>
      <c r="F335" s="270">
        <f>'Net Gen'!K335</f>
        <v>0</v>
      </c>
      <c r="G335" s="270">
        <f>'Net Gen'!N335</f>
        <v>0</v>
      </c>
      <c r="H335" s="270">
        <f>'Net Gen'!O335</f>
        <v>295</v>
      </c>
      <c r="J335" s="120">
        <f t="shared" si="22"/>
        <v>1</v>
      </c>
      <c r="K335" s="108">
        <f t="shared" si="20"/>
        <v>0</v>
      </c>
      <c r="L335" s="102">
        <f t="shared" si="21"/>
        <v>295</v>
      </c>
      <c r="M335" s="123">
        <f t="shared" si="23"/>
        <v>0</v>
      </c>
    </row>
    <row r="336" spans="1:13" x14ac:dyDescent="0.2">
      <c r="A336" s="208" t="str">
        <f>'Net Gen'!B336</f>
        <v>89040101-Big Sandy 1</v>
      </c>
      <c r="B336" s="269">
        <f>'Net Gen'!C336</f>
        <v>44818.875</v>
      </c>
      <c r="C336" s="270" t="str">
        <f>'Net Gen'!P336</f>
        <v>OFFLINE</v>
      </c>
      <c r="D336" s="270">
        <f>'Net Gen'!E336</f>
        <v>0</v>
      </c>
      <c r="E336" s="270">
        <f>'Net Gen'!I336</f>
        <v>0</v>
      </c>
      <c r="F336" s="270">
        <f>'Net Gen'!K336</f>
        <v>0</v>
      </c>
      <c r="G336" s="270">
        <f>'Net Gen'!N336</f>
        <v>0</v>
      </c>
      <c r="H336" s="270">
        <f>'Net Gen'!O336</f>
        <v>295</v>
      </c>
      <c r="J336" s="120">
        <f t="shared" si="22"/>
        <v>1</v>
      </c>
      <c r="K336" s="108">
        <f t="shared" si="20"/>
        <v>0</v>
      </c>
      <c r="L336" s="102">
        <f t="shared" si="21"/>
        <v>295</v>
      </c>
      <c r="M336" s="123">
        <f t="shared" si="23"/>
        <v>0</v>
      </c>
    </row>
    <row r="337" spans="1:13" x14ac:dyDescent="0.2">
      <c r="A337" s="208" t="str">
        <f>'Net Gen'!B337</f>
        <v>89040101-Big Sandy 1</v>
      </c>
      <c r="B337" s="269">
        <f>'Net Gen'!C337</f>
        <v>44818.916666666664</v>
      </c>
      <c r="C337" s="270" t="str">
        <f>'Net Gen'!P337</f>
        <v>OFFLINE</v>
      </c>
      <c r="D337" s="270">
        <f>'Net Gen'!E337</f>
        <v>0</v>
      </c>
      <c r="E337" s="270">
        <f>'Net Gen'!I337</f>
        <v>0</v>
      </c>
      <c r="F337" s="270">
        <f>'Net Gen'!K337</f>
        <v>0</v>
      </c>
      <c r="G337" s="270">
        <f>'Net Gen'!N337</f>
        <v>0</v>
      </c>
      <c r="H337" s="270">
        <f>'Net Gen'!O337</f>
        <v>295</v>
      </c>
      <c r="J337" s="120">
        <f t="shared" si="22"/>
        <v>1</v>
      </c>
      <c r="K337" s="108">
        <f t="shared" si="20"/>
        <v>0</v>
      </c>
      <c r="L337" s="102">
        <f t="shared" si="21"/>
        <v>295</v>
      </c>
      <c r="M337" s="123">
        <f t="shared" si="23"/>
        <v>0</v>
      </c>
    </row>
    <row r="338" spans="1:13" x14ac:dyDescent="0.2">
      <c r="A338" s="208" t="str">
        <f>'Net Gen'!B338</f>
        <v>89040101-Big Sandy 1</v>
      </c>
      <c r="B338" s="269">
        <f>'Net Gen'!C338</f>
        <v>44818.958333333336</v>
      </c>
      <c r="C338" s="270" t="str">
        <f>'Net Gen'!P338</f>
        <v>OFFLINE</v>
      </c>
      <c r="D338" s="270">
        <f>'Net Gen'!E338</f>
        <v>0</v>
      </c>
      <c r="E338" s="270">
        <f>'Net Gen'!I338</f>
        <v>0</v>
      </c>
      <c r="F338" s="270">
        <f>'Net Gen'!K338</f>
        <v>0</v>
      </c>
      <c r="G338" s="270">
        <f>'Net Gen'!N338</f>
        <v>0</v>
      </c>
      <c r="H338" s="270">
        <f>'Net Gen'!O338</f>
        <v>295</v>
      </c>
      <c r="J338" s="120">
        <f t="shared" si="22"/>
        <v>1</v>
      </c>
      <c r="K338" s="108">
        <f t="shared" si="20"/>
        <v>0</v>
      </c>
      <c r="L338" s="102">
        <f t="shared" si="21"/>
        <v>295</v>
      </c>
      <c r="M338" s="123">
        <f t="shared" si="23"/>
        <v>0</v>
      </c>
    </row>
    <row r="339" spans="1:13" x14ac:dyDescent="0.2">
      <c r="A339" s="208" t="str">
        <f>'Net Gen'!B339</f>
        <v>89040101-Big Sandy 1</v>
      </c>
      <c r="B339" s="269">
        <f>'Net Gen'!C339</f>
        <v>44819</v>
      </c>
      <c r="C339" s="270" t="str">
        <f>'Net Gen'!P339</f>
        <v>OFFLINE</v>
      </c>
      <c r="D339" s="270">
        <f>'Net Gen'!E339</f>
        <v>0</v>
      </c>
      <c r="E339" s="270">
        <f>'Net Gen'!I339</f>
        <v>0</v>
      </c>
      <c r="F339" s="270">
        <f>'Net Gen'!K339</f>
        <v>0</v>
      </c>
      <c r="G339" s="270">
        <f>'Net Gen'!N339</f>
        <v>0</v>
      </c>
      <c r="H339" s="270">
        <f>'Net Gen'!O339</f>
        <v>295</v>
      </c>
      <c r="J339" s="120">
        <f t="shared" si="22"/>
        <v>1</v>
      </c>
      <c r="K339" s="108">
        <f t="shared" si="20"/>
        <v>0</v>
      </c>
      <c r="L339" s="102">
        <f t="shared" si="21"/>
        <v>295</v>
      </c>
      <c r="M339" s="123">
        <f t="shared" si="23"/>
        <v>0</v>
      </c>
    </row>
    <row r="340" spans="1:13" x14ac:dyDescent="0.2">
      <c r="A340" s="208" t="str">
        <f>'Net Gen'!B340</f>
        <v>89040101-Big Sandy 1</v>
      </c>
      <c r="B340" s="269">
        <f>'Net Gen'!C340</f>
        <v>44819.041666666664</v>
      </c>
      <c r="C340" s="270" t="str">
        <f>'Net Gen'!P340</f>
        <v>OFFLINE</v>
      </c>
      <c r="D340" s="270">
        <f>'Net Gen'!E340</f>
        <v>0</v>
      </c>
      <c r="E340" s="270">
        <f>'Net Gen'!I340</f>
        <v>0</v>
      </c>
      <c r="F340" s="270">
        <f>'Net Gen'!K340</f>
        <v>0</v>
      </c>
      <c r="G340" s="270">
        <f>'Net Gen'!N340</f>
        <v>0</v>
      </c>
      <c r="H340" s="270">
        <f>'Net Gen'!O340</f>
        <v>295</v>
      </c>
      <c r="J340" s="120">
        <f t="shared" si="22"/>
        <v>1</v>
      </c>
      <c r="K340" s="108">
        <f t="shared" si="20"/>
        <v>0</v>
      </c>
      <c r="L340" s="102">
        <f t="shared" si="21"/>
        <v>295</v>
      </c>
      <c r="M340" s="123">
        <f t="shared" si="23"/>
        <v>0</v>
      </c>
    </row>
    <row r="341" spans="1:13" x14ac:dyDescent="0.2">
      <c r="A341" s="208" t="str">
        <f>'Net Gen'!B341</f>
        <v>89040101-Big Sandy 1</v>
      </c>
      <c r="B341" s="269">
        <f>'Net Gen'!C341</f>
        <v>44819.083333333336</v>
      </c>
      <c r="C341" s="270" t="str">
        <f>'Net Gen'!P341</f>
        <v>OFFLINE</v>
      </c>
      <c r="D341" s="270">
        <f>'Net Gen'!E341</f>
        <v>0</v>
      </c>
      <c r="E341" s="270">
        <f>'Net Gen'!I341</f>
        <v>0</v>
      </c>
      <c r="F341" s="270">
        <f>'Net Gen'!K341</f>
        <v>0</v>
      </c>
      <c r="G341" s="270">
        <f>'Net Gen'!N341</f>
        <v>0</v>
      </c>
      <c r="H341" s="270">
        <f>'Net Gen'!O341</f>
        <v>295</v>
      </c>
      <c r="J341" s="120">
        <f t="shared" si="22"/>
        <v>1</v>
      </c>
      <c r="K341" s="108">
        <f t="shared" si="20"/>
        <v>0</v>
      </c>
      <c r="L341" s="102">
        <f t="shared" si="21"/>
        <v>295</v>
      </c>
      <c r="M341" s="123">
        <f t="shared" si="23"/>
        <v>0</v>
      </c>
    </row>
    <row r="342" spans="1:13" x14ac:dyDescent="0.2">
      <c r="A342" s="208" t="str">
        <f>'Net Gen'!B342</f>
        <v>89040101-Big Sandy 1</v>
      </c>
      <c r="B342" s="269">
        <f>'Net Gen'!C342</f>
        <v>44819.125</v>
      </c>
      <c r="C342" s="270" t="str">
        <f>'Net Gen'!P342</f>
        <v>OFFLINE</v>
      </c>
      <c r="D342" s="270">
        <f>'Net Gen'!E342</f>
        <v>0</v>
      </c>
      <c r="E342" s="270">
        <f>'Net Gen'!I342</f>
        <v>0</v>
      </c>
      <c r="F342" s="270">
        <f>'Net Gen'!K342</f>
        <v>0</v>
      </c>
      <c r="G342" s="270">
        <f>'Net Gen'!N342</f>
        <v>0</v>
      </c>
      <c r="H342" s="270">
        <f>'Net Gen'!O342</f>
        <v>295</v>
      </c>
      <c r="J342" s="120">
        <f t="shared" si="22"/>
        <v>1</v>
      </c>
      <c r="K342" s="108">
        <f t="shared" si="20"/>
        <v>0</v>
      </c>
      <c r="L342" s="102">
        <f t="shared" si="21"/>
        <v>295</v>
      </c>
      <c r="M342" s="123">
        <f t="shared" si="23"/>
        <v>0</v>
      </c>
    </row>
    <row r="343" spans="1:13" x14ac:dyDescent="0.2">
      <c r="A343" s="208" t="str">
        <f>'Net Gen'!B343</f>
        <v>89040101-Big Sandy 1</v>
      </c>
      <c r="B343" s="269">
        <f>'Net Gen'!C343</f>
        <v>44819.166666666664</v>
      </c>
      <c r="C343" s="270" t="str">
        <f>'Net Gen'!P343</f>
        <v>OFFLINE</v>
      </c>
      <c r="D343" s="270">
        <f>'Net Gen'!E343</f>
        <v>0</v>
      </c>
      <c r="E343" s="270">
        <f>'Net Gen'!I343</f>
        <v>0</v>
      </c>
      <c r="F343" s="270">
        <f>'Net Gen'!K343</f>
        <v>0</v>
      </c>
      <c r="G343" s="270">
        <f>'Net Gen'!N343</f>
        <v>0</v>
      </c>
      <c r="H343" s="270">
        <f>'Net Gen'!O343</f>
        <v>295</v>
      </c>
      <c r="J343" s="120">
        <f t="shared" si="22"/>
        <v>1</v>
      </c>
      <c r="K343" s="108">
        <f t="shared" si="20"/>
        <v>0</v>
      </c>
      <c r="L343" s="102">
        <f t="shared" si="21"/>
        <v>295</v>
      </c>
      <c r="M343" s="123">
        <f t="shared" si="23"/>
        <v>0</v>
      </c>
    </row>
    <row r="344" spans="1:13" x14ac:dyDescent="0.2">
      <c r="A344" s="208" t="str">
        <f>'Net Gen'!B344</f>
        <v>89040101-Big Sandy 1</v>
      </c>
      <c r="B344" s="269">
        <f>'Net Gen'!C344</f>
        <v>44819.208333333336</v>
      </c>
      <c r="C344" s="270" t="str">
        <f>'Net Gen'!P344</f>
        <v>OFFLINE</v>
      </c>
      <c r="D344" s="270">
        <f>'Net Gen'!E344</f>
        <v>0</v>
      </c>
      <c r="E344" s="270">
        <f>'Net Gen'!I344</f>
        <v>0</v>
      </c>
      <c r="F344" s="270">
        <f>'Net Gen'!K344</f>
        <v>0</v>
      </c>
      <c r="G344" s="270">
        <f>'Net Gen'!N344</f>
        <v>0</v>
      </c>
      <c r="H344" s="270">
        <f>'Net Gen'!O344</f>
        <v>295</v>
      </c>
      <c r="J344" s="120">
        <f t="shared" si="22"/>
        <v>1</v>
      </c>
      <c r="K344" s="108">
        <f t="shared" si="20"/>
        <v>0</v>
      </c>
      <c r="L344" s="102">
        <f t="shared" si="21"/>
        <v>295</v>
      </c>
      <c r="M344" s="123">
        <f t="shared" si="23"/>
        <v>0</v>
      </c>
    </row>
    <row r="345" spans="1:13" x14ac:dyDescent="0.2">
      <c r="A345" s="208" t="str">
        <f>'Net Gen'!B345</f>
        <v>89040101-Big Sandy 1</v>
      </c>
      <c r="B345" s="269">
        <f>'Net Gen'!C345</f>
        <v>44819.25</v>
      </c>
      <c r="C345" s="270" t="str">
        <f>'Net Gen'!P345</f>
        <v>OFFLINE</v>
      </c>
      <c r="D345" s="270">
        <f>'Net Gen'!E345</f>
        <v>0</v>
      </c>
      <c r="E345" s="270">
        <f>'Net Gen'!I345</f>
        <v>0</v>
      </c>
      <c r="F345" s="270">
        <f>'Net Gen'!K345</f>
        <v>0</v>
      </c>
      <c r="G345" s="270">
        <f>'Net Gen'!N345</f>
        <v>0</v>
      </c>
      <c r="H345" s="270">
        <f>'Net Gen'!O345</f>
        <v>295</v>
      </c>
      <c r="J345" s="120">
        <f t="shared" si="22"/>
        <v>1</v>
      </c>
      <c r="K345" s="108">
        <f t="shared" si="20"/>
        <v>0</v>
      </c>
      <c r="L345" s="102">
        <f t="shared" si="21"/>
        <v>295</v>
      </c>
      <c r="M345" s="123">
        <f t="shared" si="23"/>
        <v>0</v>
      </c>
    </row>
    <row r="346" spans="1:13" x14ac:dyDescent="0.2">
      <c r="A346" s="208" t="str">
        <f>'Net Gen'!B346</f>
        <v>89040101-Big Sandy 1</v>
      </c>
      <c r="B346" s="269">
        <f>'Net Gen'!C346</f>
        <v>44819.291666666664</v>
      </c>
      <c r="C346" s="270" t="str">
        <f>'Net Gen'!P346</f>
        <v>OFFLINE</v>
      </c>
      <c r="D346" s="270">
        <f>'Net Gen'!E346</f>
        <v>0</v>
      </c>
      <c r="E346" s="270">
        <f>'Net Gen'!I346</f>
        <v>0</v>
      </c>
      <c r="F346" s="270">
        <f>'Net Gen'!K346</f>
        <v>0</v>
      </c>
      <c r="G346" s="270">
        <f>'Net Gen'!N346</f>
        <v>0</v>
      </c>
      <c r="H346" s="270">
        <f>'Net Gen'!O346</f>
        <v>295</v>
      </c>
      <c r="J346" s="120">
        <f t="shared" si="22"/>
        <v>1</v>
      </c>
      <c r="K346" s="108">
        <f t="shared" si="20"/>
        <v>0</v>
      </c>
      <c r="L346" s="102">
        <f t="shared" si="21"/>
        <v>295</v>
      </c>
      <c r="M346" s="123">
        <f t="shared" si="23"/>
        <v>0</v>
      </c>
    </row>
    <row r="347" spans="1:13" x14ac:dyDescent="0.2">
      <c r="A347" s="208" t="str">
        <f>'Net Gen'!B347</f>
        <v>89040101-Big Sandy 1</v>
      </c>
      <c r="B347" s="269">
        <f>'Net Gen'!C347</f>
        <v>44819.333333333336</v>
      </c>
      <c r="C347" s="270" t="str">
        <f>'Net Gen'!P347</f>
        <v>OFFLINE</v>
      </c>
      <c r="D347" s="270">
        <f>'Net Gen'!E347</f>
        <v>0</v>
      </c>
      <c r="E347" s="270">
        <f>'Net Gen'!I347</f>
        <v>0</v>
      </c>
      <c r="F347" s="270">
        <f>'Net Gen'!K347</f>
        <v>0</v>
      </c>
      <c r="G347" s="270">
        <f>'Net Gen'!N347</f>
        <v>0</v>
      </c>
      <c r="H347" s="270">
        <f>'Net Gen'!O347</f>
        <v>295</v>
      </c>
      <c r="J347" s="120">
        <f t="shared" si="22"/>
        <v>1</v>
      </c>
      <c r="K347" s="108">
        <f t="shared" si="20"/>
        <v>0</v>
      </c>
      <c r="L347" s="102">
        <f t="shared" si="21"/>
        <v>295</v>
      </c>
      <c r="M347" s="123">
        <f t="shared" si="23"/>
        <v>0</v>
      </c>
    </row>
    <row r="348" spans="1:13" x14ac:dyDescent="0.2">
      <c r="A348" s="208" t="str">
        <f>'Net Gen'!B348</f>
        <v>89040101-Big Sandy 1</v>
      </c>
      <c r="B348" s="269">
        <f>'Net Gen'!C348</f>
        <v>44819.375</v>
      </c>
      <c r="C348" s="270" t="str">
        <f>'Net Gen'!P348</f>
        <v>OFFLINE</v>
      </c>
      <c r="D348" s="270">
        <f>'Net Gen'!E348</f>
        <v>0</v>
      </c>
      <c r="E348" s="270">
        <f>'Net Gen'!I348</f>
        <v>0</v>
      </c>
      <c r="F348" s="270">
        <f>'Net Gen'!K348</f>
        <v>0</v>
      </c>
      <c r="G348" s="270">
        <f>'Net Gen'!N348</f>
        <v>0</v>
      </c>
      <c r="H348" s="270">
        <f>'Net Gen'!O348</f>
        <v>295</v>
      </c>
      <c r="J348" s="120">
        <f t="shared" si="22"/>
        <v>1</v>
      </c>
      <c r="K348" s="108">
        <f t="shared" si="20"/>
        <v>0</v>
      </c>
      <c r="L348" s="102">
        <f t="shared" si="21"/>
        <v>295</v>
      </c>
      <c r="M348" s="123">
        <f t="shared" si="23"/>
        <v>0</v>
      </c>
    </row>
    <row r="349" spans="1:13" x14ac:dyDescent="0.2">
      <c r="A349" s="208" t="str">
        <f>'Net Gen'!B349</f>
        <v>89040101-Big Sandy 1</v>
      </c>
      <c r="B349" s="269">
        <f>'Net Gen'!C349</f>
        <v>44819.416666666664</v>
      </c>
      <c r="C349" s="270" t="str">
        <f>'Net Gen'!P349</f>
        <v>OFFLINE</v>
      </c>
      <c r="D349" s="270">
        <f>'Net Gen'!E349</f>
        <v>0</v>
      </c>
      <c r="E349" s="270">
        <f>'Net Gen'!I349</f>
        <v>0</v>
      </c>
      <c r="F349" s="270">
        <f>'Net Gen'!K349</f>
        <v>0</v>
      </c>
      <c r="G349" s="270">
        <f>'Net Gen'!N349</f>
        <v>0</v>
      </c>
      <c r="H349" s="270">
        <f>'Net Gen'!O349</f>
        <v>295</v>
      </c>
      <c r="J349" s="120">
        <f t="shared" si="22"/>
        <v>1</v>
      </c>
      <c r="K349" s="108">
        <f t="shared" si="20"/>
        <v>0</v>
      </c>
      <c r="L349" s="102">
        <f t="shared" si="21"/>
        <v>295</v>
      </c>
      <c r="M349" s="123">
        <f t="shared" si="23"/>
        <v>0</v>
      </c>
    </row>
    <row r="350" spans="1:13" x14ac:dyDescent="0.2">
      <c r="A350" s="208" t="str">
        <f>'Net Gen'!B350</f>
        <v>89040101-Big Sandy 1</v>
      </c>
      <c r="B350" s="269">
        <f>'Net Gen'!C350</f>
        <v>44819.458333333336</v>
      </c>
      <c r="C350" s="270" t="str">
        <f>'Net Gen'!P350</f>
        <v>OFFLINE</v>
      </c>
      <c r="D350" s="270">
        <f>'Net Gen'!E350</f>
        <v>0</v>
      </c>
      <c r="E350" s="270">
        <f>'Net Gen'!I350</f>
        <v>0</v>
      </c>
      <c r="F350" s="270">
        <f>'Net Gen'!K350</f>
        <v>0</v>
      </c>
      <c r="G350" s="270">
        <f>'Net Gen'!N350</f>
        <v>0</v>
      </c>
      <c r="H350" s="270">
        <f>'Net Gen'!O350</f>
        <v>295</v>
      </c>
      <c r="J350" s="120">
        <f t="shared" si="22"/>
        <v>1</v>
      </c>
      <c r="K350" s="108">
        <f t="shared" si="20"/>
        <v>0</v>
      </c>
      <c r="L350" s="102">
        <f t="shared" si="21"/>
        <v>295</v>
      </c>
      <c r="M350" s="123">
        <f t="shared" si="23"/>
        <v>0</v>
      </c>
    </row>
    <row r="351" spans="1:13" x14ac:dyDescent="0.2">
      <c r="A351" s="208" t="str">
        <f>'Net Gen'!B351</f>
        <v>89040101-Big Sandy 1</v>
      </c>
      <c r="B351" s="269">
        <f>'Net Gen'!C351</f>
        <v>44819.5</v>
      </c>
      <c r="C351" s="270" t="str">
        <f>'Net Gen'!P351</f>
        <v>OFFLINE</v>
      </c>
      <c r="D351" s="270">
        <f>'Net Gen'!E351</f>
        <v>0</v>
      </c>
      <c r="E351" s="270">
        <f>'Net Gen'!I351</f>
        <v>0</v>
      </c>
      <c r="F351" s="270">
        <f>'Net Gen'!K351</f>
        <v>0</v>
      </c>
      <c r="G351" s="270">
        <f>'Net Gen'!N351</f>
        <v>0</v>
      </c>
      <c r="H351" s="270">
        <f>'Net Gen'!O351</f>
        <v>295</v>
      </c>
      <c r="J351" s="120">
        <f t="shared" si="22"/>
        <v>1</v>
      </c>
      <c r="K351" s="108">
        <f t="shared" si="20"/>
        <v>0</v>
      </c>
      <c r="L351" s="102">
        <f t="shared" si="21"/>
        <v>295</v>
      </c>
      <c r="M351" s="123">
        <f t="shared" si="23"/>
        <v>0</v>
      </c>
    </row>
    <row r="352" spans="1:13" x14ac:dyDescent="0.2">
      <c r="A352" s="208" t="str">
        <f>'Net Gen'!B352</f>
        <v>89040101-Big Sandy 1</v>
      </c>
      <c r="B352" s="269">
        <f>'Net Gen'!C352</f>
        <v>44819.541666666664</v>
      </c>
      <c r="C352" s="270" t="str">
        <f>'Net Gen'!P352</f>
        <v>OFFLINE</v>
      </c>
      <c r="D352" s="270">
        <f>'Net Gen'!E352</f>
        <v>0</v>
      </c>
      <c r="E352" s="270">
        <f>'Net Gen'!I352</f>
        <v>0</v>
      </c>
      <c r="F352" s="270">
        <f>'Net Gen'!K352</f>
        <v>0</v>
      </c>
      <c r="G352" s="270">
        <f>'Net Gen'!N352</f>
        <v>0</v>
      </c>
      <c r="H352" s="270">
        <f>'Net Gen'!O352</f>
        <v>295</v>
      </c>
      <c r="J352" s="120">
        <f t="shared" si="22"/>
        <v>1</v>
      </c>
      <c r="K352" s="108">
        <f t="shared" si="20"/>
        <v>0</v>
      </c>
      <c r="L352" s="102">
        <f t="shared" si="21"/>
        <v>295</v>
      </c>
      <c r="M352" s="123">
        <f t="shared" si="23"/>
        <v>0</v>
      </c>
    </row>
    <row r="353" spans="1:13" x14ac:dyDescent="0.2">
      <c r="A353" s="208" t="str">
        <f>'Net Gen'!B353</f>
        <v>89040101-Big Sandy 1</v>
      </c>
      <c r="B353" s="269">
        <f>'Net Gen'!C353</f>
        <v>44819.583333333336</v>
      </c>
      <c r="C353" s="270" t="str">
        <f>'Net Gen'!P353</f>
        <v>OFFLINE</v>
      </c>
      <c r="D353" s="270">
        <f>'Net Gen'!E353</f>
        <v>0</v>
      </c>
      <c r="E353" s="270">
        <f>'Net Gen'!I353</f>
        <v>0</v>
      </c>
      <c r="F353" s="270">
        <f>'Net Gen'!K353</f>
        <v>0</v>
      </c>
      <c r="G353" s="270">
        <f>'Net Gen'!N353</f>
        <v>0</v>
      </c>
      <c r="H353" s="270">
        <f>'Net Gen'!O353</f>
        <v>295</v>
      </c>
      <c r="J353" s="120">
        <f t="shared" si="22"/>
        <v>1</v>
      </c>
      <c r="K353" s="108">
        <f t="shared" si="20"/>
        <v>0</v>
      </c>
      <c r="L353" s="102">
        <f t="shared" si="21"/>
        <v>295</v>
      </c>
      <c r="M353" s="123">
        <f t="shared" si="23"/>
        <v>0</v>
      </c>
    </row>
    <row r="354" spans="1:13" x14ac:dyDescent="0.2">
      <c r="A354" s="208" t="str">
        <f>'Net Gen'!B354</f>
        <v>89040101-Big Sandy 1</v>
      </c>
      <c r="B354" s="269">
        <f>'Net Gen'!C354</f>
        <v>44819.625</v>
      </c>
      <c r="C354" s="270" t="str">
        <f>'Net Gen'!P354</f>
        <v>OFFLINE</v>
      </c>
      <c r="D354" s="270">
        <f>'Net Gen'!E354</f>
        <v>0</v>
      </c>
      <c r="E354" s="270">
        <f>'Net Gen'!I354</f>
        <v>0</v>
      </c>
      <c r="F354" s="270">
        <f>'Net Gen'!K354</f>
        <v>0</v>
      </c>
      <c r="G354" s="270">
        <f>'Net Gen'!N354</f>
        <v>0</v>
      </c>
      <c r="H354" s="270">
        <f>'Net Gen'!O354</f>
        <v>295</v>
      </c>
      <c r="J354" s="120">
        <f t="shared" si="22"/>
        <v>1</v>
      </c>
      <c r="K354" s="108">
        <f t="shared" si="20"/>
        <v>0</v>
      </c>
      <c r="L354" s="102">
        <f t="shared" si="21"/>
        <v>295</v>
      </c>
      <c r="M354" s="123">
        <f t="shared" si="23"/>
        <v>0</v>
      </c>
    </row>
    <row r="355" spans="1:13" x14ac:dyDescent="0.2">
      <c r="A355" s="208" t="str">
        <f>'Net Gen'!B355</f>
        <v>89040101-Big Sandy 1</v>
      </c>
      <c r="B355" s="269">
        <f>'Net Gen'!C355</f>
        <v>44819.666666666664</v>
      </c>
      <c r="C355" s="270" t="str">
        <f>'Net Gen'!P355</f>
        <v>OFFLINE</v>
      </c>
      <c r="D355" s="270">
        <f>'Net Gen'!E355</f>
        <v>0</v>
      </c>
      <c r="E355" s="270">
        <f>'Net Gen'!I355</f>
        <v>0</v>
      </c>
      <c r="F355" s="270">
        <f>'Net Gen'!K355</f>
        <v>0</v>
      </c>
      <c r="G355" s="270">
        <f>'Net Gen'!N355</f>
        <v>0</v>
      </c>
      <c r="H355" s="270">
        <f>'Net Gen'!O355</f>
        <v>295</v>
      </c>
      <c r="J355" s="120">
        <f t="shared" si="22"/>
        <v>1</v>
      </c>
      <c r="K355" s="108">
        <f t="shared" si="20"/>
        <v>0</v>
      </c>
      <c r="L355" s="102">
        <f t="shared" si="21"/>
        <v>295</v>
      </c>
      <c r="M355" s="123">
        <f t="shared" si="23"/>
        <v>0</v>
      </c>
    </row>
    <row r="356" spans="1:13" x14ac:dyDescent="0.2">
      <c r="A356" s="208" t="str">
        <f>'Net Gen'!B356</f>
        <v>89040101-Big Sandy 1</v>
      </c>
      <c r="B356" s="269">
        <f>'Net Gen'!C356</f>
        <v>44819.708333333336</v>
      </c>
      <c r="C356" s="270" t="str">
        <f>'Net Gen'!P356</f>
        <v>OFFLINE</v>
      </c>
      <c r="D356" s="270">
        <f>'Net Gen'!E356</f>
        <v>0</v>
      </c>
      <c r="E356" s="270">
        <f>'Net Gen'!I356</f>
        <v>0</v>
      </c>
      <c r="F356" s="270">
        <f>'Net Gen'!K356</f>
        <v>0</v>
      </c>
      <c r="G356" s="270">
        <f>'Net Gen'!N356</f>
        <v>0</v>
      </c>
      <c r="H356" s="270">
        <f>'Net Gen'!O356</f>
        <v>295</v>
      </c>
      <c r="J356" s="120">
        <f t="shared" si="22"/>
        <v>1</v>
      </c>
      <c r="K356" s="108">
        <f t="shared" si="20"/>
        <v>0</v>
      </c>
      <c r="L356" s="102">
        <f t="shared" si="21"/>
        <v>295</v>
      </c>
      <c r="M356" s="123">
        <f t="shared" si="23"/>
        <v>0</v>
      </c>
    </row>
    <row r="357" spans="1:13" x14ac:dyDescent="0.2">
      <c r="A357" s="208" t="str">
        <f>'Net Gen'!B357</f>
        <v>89040101-Big Sandy 1</v>
      </c>
      <c r="B357" s="269">
        <f>'Net Gen'!C357</f>
        <v>44819.75</v>
      </c>
      <c r="C357" s="270" t="str">
        <f>'Net Gen'!P357</f>
        <v>OFFLINE</v>
      </c>
      <c r="D357" s="270">
        <f>'Net Gen'!E357</f>
        <v>0</v>
      </c>
      <c r="E357" s="270">
        <f>'Net Gen'!I357</f>
        <v>0</v>
      </c>
      <c r="F357" s="270">
        <f>'Net Gen'!K357</f>
        <v>0</v>
      </c>
      <c r="G357" s="270">
        <f>'Net Gen'!N357</f>
        <v>0</v>
      </c>
      <c r="H357" s="270">
        <f>'Net Gen'!O357</f>
        <v>295</v>
      </c>
      <c r="J357" s="120">
        <f t="shared" si="22"/>
        <v>1</v>
      </c>
      <c r="K357" s="108">
        <f t="shared" si="20"/>
        <v>0</v>
      </c>
      <c r="L357" s="102">
        <f t="shared" si="21"/>
        <v>295</v>
      </c>
      <c r="M357" s="123">
        <f t="shared" si="23"/>
        <v>0</v>
      </c>
    </row>
    <row r="358" spans="1:13" x14ac:dyDescent="0.2">
      <c r="A358" s="208" t="str">
        <f>'Net Gen'!B358</f>
        <v>89040101-Big Sandy 1</v>
      </c>
      <c r="B358" s="269">
        <f>'Net Gen'!C358</f>
        <v>44819.791666666664</v>
      </c>
      <c r="C358" s="270" t="str">
        <f>'Net Gen'!P358</f>
        <v>OFFLINE</v>
      </c>
      <c r="D358" s="270">
        <f>'Net Gen'!E358</f>
        <v>0</v>
      </c>
      <c r="E358" s="270">
        <f>'Net Gen'!I358</f>
        <v>0</v>
      </c>
      <c r="F358" s="270">
        <f>'Net Gen'!K358</f>
        <v>0</v>
      </c>
      <c r="G358" s="270">
        <f>'Net Gen'!N358</f>
        <v>0</v>
      </c>
      <c r="H358" s="270">
        <f>'Net Gen'!O358</f>
        <v>295</v>
      </c>
      <c r="J358" s="120">
        <f t="shared" si="22"/>
        <v>1</v>
      </c>
      <c r="K358" s="108">
        <f t="shared" si="20"/>
        <v>0</v>
      </c>
      <c r="L358" s="102">
        <f t="shared" si="21"/>
        <v>295</v>
      </c>
      <c r="M358" s="123">
        <f t="shared" si="23"/>
        <v>0</v>
      </c>
    </row>
    <row r="359" spans="1:13" x14ac:dyDescent="0.2">
      <c r="A359" s="208" t="str">
        <f>'Net Gen'!B359</f>
        <v>89040101-Big Sandy 1</v>
      </c>
      <c r="B359" s="269">
        <f>'Net Gen'!C359</f>
        <v>44819.833333333336</v>
      </c>
      <c r="C359" s="270" t="str">
        <f>'Net Gen'!P359</f>
        <v>OFFLINE</v>
      </c>
      <c r="D359" s="270">
        <f>'Net Gen'!E359</f>
        <v>0</v>
      </c>
      <c r="E359" s="270">
        <f>'Net Gen'!I359</f>
        <v>0</v>
      </c>
      <c r="F359" s="270">
        <f>'Net Gen'!K359</f>
        <v>0</v>
      </c>
      <c r="G359" s="270">
        <f>'Net Gen'!N359</f>
        <v>0</v>
      </c>
      <c r="H359" s="270">
        <f>'Net Gen'!O359</f>
        <v>295</v>
      </c>
      <c r="J359" s="120">
        <f t="shared" si="22"/>
        <v>1</v>
      </c>
      <c r="K359" s="108">
        <f t="shared" si="20"/>
        <v>0</v>
      </c>
      <c r="L359" s="102">
        <f t="shared" si="21"/>
        <v>295</v>
      </c>
      <c r="M359" s="123">
        <f t="shared" si="23"/>
        <v>0</v>
      </c>
    </row>
    <row r="360" spans="1:13" x14ac:dyDescent="0.2">
      <c r="A360" s="208" t="str">
        <f>'Net Gen'!B360</f>
        <v>89040101-Big Sandy 1</v>
      </c>
      <c r="B360" s="269">
        <f>'Net Gen'!C360</f>
        <v>44819.875</v>
      </c>
      <c r="C360" s="270" t="str">
        <f>'Net Gen'!P360</f>
        <v>OFFLINE</v>
      </c>
      <c r="D360" s="270">
        <f>'Net Gen'!E360</f>
        <v>0</v>
      </c>
      <c r="E360" s="270">
        <f>'Net Gen'!I360</f>
        <v>0</v>
      </c>
      <c r="F360" s="270">
        <f>'Net Gen'!K360</f>
        <v>0</v>
      </c>
      <c r="G360" s="270">
        <f>'Net Gen'!N360</f>
        <v>0</v>
      </c>
      <c r="H360" s="270">
        <f>'Net Gen'!O360</f>
        <v>295</v>
      </c>
      <c r="J360" s="120">
        <f t="shared" si="22"/>
        <v>1</v>
      </c>
      <c r="K360" s="108">
        <f t="shared" si="20"/>
        <v>0</v>
      </c>
      <c r="L360" s="102">
        <f t="shared" si="21"/>
        <v>295</v>
      </c>
      <c r="M360" s="123">
        <f t="shared" si="23"/>
        <v>0</v>
      </c>
    </row>
    <row r="361" spans="1:13" x14ac:dyDescent="0.2">
      <c r="A361" s="208" t="str">
        <f>'Net Gen'!B361</f>
        <v>89040101-Big Sandy 1</v>
      </c>
      <c r="B361" s="269">
        <f>'Net Gen'!C361</f>
        <v>44819.916666666664</v>
      </c>
      <c r="C361" s="270" t="str">
        <f>'Net Gen'!P361</f>
        <v>OFFLINE</v>
      </c>
      <c r="D361" s="270">
        <f>'Net Gen'!E361</f>
        <v>0</v>
      </c>
      <c r="E361" s="270">
        <f>'Net Gen'!I361</f>
        <v>0</v>
      </c>
      <c r="F361" s="270">
        <f>'Net Gen'!K361</f>
        <v>0</v>
      </c>
      <c r="G361" s="270">
        <f>'Net Gen'!N361</f>
        <v>0</v>
      </c>
      <c r="H361" s="270">
        <f>'Net Gen'!O361</f>
        <v>295</v>
      </c>
      <c r="J361" s="120">
        <f t="shared" si="22"/>
        <v>1</v>
      </c>
      <c r="K361" s="108">
        <f t="shared" si="20"/>
        <v>0</v>
      </c>
      <c r="L361" s="102">
        <f t="shared" si="21"/>
        <v>295</v>
      </c>
      <c r="M361" s="123">
        <f t="shared" si="23"/>
        <v>0</v>
      </c>
    </row>
    <row r="362" spans="1:13" x14ac:dyDescent="0.2">
      <c r="A362" s="208" t="str">
        <f>'Net Gen'!B362</f>
        <v>89040101-Big Sandy 1</v>
      </c>
      <c r="B362" s="269">
        <f>'Net Gen'!C362</f>
        <v>44819.958333333336</v>
      </c>
      <c r="C362" s="270" t="str">
        <f>'Net Gen'!P362</f>
        <v>OFFLINE</v>
      </c>
      <c r="D362" s="270">
        <f>'Net Gen'!E362</f>
        <v>0</v>
      </c>
      <c r="E362" s="270">
        <f>'Net Gen'!I362</f>
        <v>0</v>
      </c>
      <c r="F362" s="270">
        <f>'Net Gen'!K362</f>
        <v>0</v>
      </c>
      <c r="G362" s="270">
        <f>'Net Gen'!N362</f>
        <v>0</v>
      </c>
      <c r="H362" s="270">
        <f>'Net Gen'!O362</f>
        <v>295</v>
      </c>
      <c r="J362" s="120">
        <f t="shared" si="22"/>
        <v>1</v>
      </c>
      <c r="K362" s="108">
        <f t="shared" si="20"/>
        <v>0</v>
      </c>
      <c r="L362" s="102">
        <f t="shared" si="21"/>
        <v>295</v>
      </c>
      <c r="M362" s="123">
        <f t="shared" si="23"/>
        <v>0</v>
      </c>
    </row>
    <row r="363" spans="1:13" x14ac:dyDescent="0.2">
      <c r="A363" s="208" t="str">
        <f>'Net Gen'!B363</f>
        <v>89040101-Big Sandy 1</v>
      </c>
      <c r="B363" s="269">
        <f>'Net Gen'!C363</f>
        <v>44820</v>
      </c>
      <c r="C363" s="270" t="str">
        <f>'Net Gen'!P363</f>
        <v>OFFLINE</v>
      </c>
      <c r="D363" s="270">
        <f>'Net Gen'!E363</f>
        <v>0</v>
      </c>
      <c r="E363" s="270">
        <f>'Net Gen'!I363</f>
        <v>0</v>
      </c>
      <c r="F363" s="270">
        <f>'Net Gen'!K363</f>
        <v>0</v>
      </c>
      <c r="G363" s="270">
        <f>'Net Gen'!N363</f>
        <v>0</v>
      </c>
      <c r="H363" s="270">
        <f>'Net Gen'!O363</f>
        <v>295</v>
      </c>
      <c r="J363" s="120">
        <f t="shared" si="22"/>
        <v>1</v>
      </c>
      <c r="K363" s="108">
        <f t="shared" si="20"/>
        <v>0</v>
      </c>
      <c r="L363" s="102">
        <f t="shared" si="21"/>
        <v>295</v>
      </c>
      <c r="M363" s="123">
        <f t="shared" si="23"/>
        <v>0</v>
      </c>
    </row>
    <row r="364" spans="1:13" x14ac:dyDescent="0.2">
      <c r="A364" s="208" t="str">
        <f>'Net Gen'!B364</f>
        <v>89040101-Big Sandy 1</v>
      </c>
      <c r="B364" s="269">
        <f>'Net Gen'!C364</f>
        <v>44820.041666666664</v>
      </c>
      <c r="C364" s="270" t="str">
        <f>'Net Gen'!P364</f>
        <v>OFFLINE</v>
      </c>
      <c r="D364" s="270">
        <f>'Net Gen'!E364</f>
        <v>0</v>
      </c>
      <c r="E364" s="270">
        <f>'Net Gen'!I364</f>
        <v>0</v>
      </c>
      <c r="F364" s="270">
        <f>'Net Gen'!K364</f>
        <v>0</v>
      </c>
      <c r="G364" s="270">
        <f>'Net Gen'!N364</f>
        <v>0</v>
      </c>
      <c r="H364" s="270">
        <f>'Net Gen'!O364</f>
        <v>295</v>
      </c>
      <c r="J364" s="120">
        <f t="shared" si="22"/>
        <v>1</v>
      </c>
      <c r="K364" s="108">
        <f t="shared" si="20"/>
        <v>0</v>
      </c>
      <c r="L364" s="102">
        <f t="shared" si="21"/>
        <v>295</v>
      </c>
      <c r="M364" s="123">
        <f t="shared" si="23"/>
        <v>0</v>
      </c>
    </row>
    <row r="365" spans="1:13" x14ac:dyDescent="0.2">
      <c r="A365" s="208" t="str">
        <f>'Net Gen'!B365</f>
        <v>89040101-Big Sandy 1</v>
      </c>
      <c r="B365" s="269">
        <f>'Net Gen'!C365</f>
        <v>44820.083333333336</v>
      </c>
      <c r="C365" s="270" t="str">
        <f>'Net Gen'!P365</f>
        <v>OFFLINE</v>
      </c>
      <c r="D365" s="270">
        <f>'Net Gen'!E365</f>
        <v>0</v>
      </c>
      <c r="E365" s="270">
        <f>'Net Gen'!I365</f>
        <v>0</v>
      </c>
      <c r="F365" s="270">
        <f>'Net Gen'!K365</f>
        <v>0</v>
      </c>
      <c r="G365" s="270">
        <f>'Net Gen'!N365</f>
        <v>0</v>
      </c>
      <c r="H365" s="270">
        <f>'Net Gen'!O365</f>
        <v>295</v>
      </c>
      <c r="J365" s="120">
        <f t="shared" si="22"/>
        <v>1</v>
      </c>
      <c r="K365" s="108">
        <f t="shared" si="20"/>
        <v>0</v>
      </c>
      <c r="L365" s="102">
        <f t="shared" si="21"/>
        <v>295</v>
      </c>
      <c r="M365" s="123">
        <f t="shared" si="23"/>
        <v>0</v>
      </c>
    </row>
    <row r="366" spans="1:13" x14ac:dyDescent="0.2">
      <c r="A366" s="208" t="str">
        <f>'Net Gen'!B366</f>
        <v>89040101-Big Sandy 1</v>
      </c>
      <c r="B366" s="269">
        <f>'Net Gen'!C366</f>
        <v>44820.125</v>
      </c>
      <c r="C366" s="270" t="str">
        <f>'Net Gen'!P366</f>
        <v>OFFLINE</v>
      </c>
      <c r="D366" s="270">
        <f>'Net Gen'!E366</f>
        <v>0</v>
      </c>
      <c r="E366" s="270">
        <f>'Net Gen'!I366</f>
        <v>0</v>
      </c>
      <c r="F366" s="270">
        <f>'Net Gen'!K366</f>
        <v>0</v>
      </c>
      <c r="G366" s="270">
        <f>'Net Gen'!N366</f>
        <v>0</v>
      </c>
      <c r="H366" s="270">
        <f>'Net Gen'!O366</f>
        <v>295</v>
      </c>
      <c r="J366" s="120">
        <f t="shared" si="22"/>
        <v>1</v>
      </c>
      <c r="K366" s="108">
        <f t="shared" si="20"/>
        <v>0</v>
      </c>
      <c r="L366" s="102">
        <f t="shared" si="21"/>
        <v>295</v>
      </c>
      <c r="M366" s="123">
        <f t="shared" si="23"/>
        <v>0</v>
      </c>
    </row>
    <row r="367" spans="1:13" x14ac:dyDescent="0.2">
      <c r="A367" s="208" t="str">
        <f>'Net Gen'!B367</f>
        <v>89040101-Big Sandy 1</v>
      </c>
      <c r="B367" s="269">
        <f>'Net Gen'!C367</f>
        <v>44820.166666666664</v>
      </c>
      <c r="C367" s="270" t="str">
        <f>'Net Gen'!P367</f>
        <v>OFFLINE</v>
      </c>
      <c r="D367" s="270">
        <f>'Net Gen'!E367</f>
        <v>0</v>
      </c>
      <c r="E367" s="270">
        <f>'Net Gen'!I367</f>
        <v>0</v>
      </c>
      <c r="F367" s="270">
        <f>'Net Gen'!K367</f>
        <v>0</v>
      </c>
      <c r="G367" s="270">
        <f>'Net Gen'!N367</f>
        <v>0</v>
      </c>
      <c r="H367" s="270">
        <f>'Net Gen'!O367</f>
        <v>295</v>
      </c>
      <c r="J367" s="120">
        <f t="shared" si="22"/>
        <v>1</v>
      </c>
      <c r="K367" s="108">
        <f t="shared" si="20"/>
        <v>0</v>
      </c>
      <c r="L367" s="102">
        <f t="shared" si="21"/>
        <v>295</v>
      </c>
      <c r="M367" s="123">
        <f t="shared" si="23"/>
        <v>0</v>
      </c>
    </row>
    <row r="368" spans="1:13" x14ac:dyDescent="0.2">
      <c r="A368" s="208" t="str">
        <f>'Net Gen'!B368</f>
        <v>89040101-Big Sandy 1</v>
      </c>
      <c r="B368" s="269">
        <f>'Net Gen'!C368</f>
        <v>44820.208333333336</v>
      </c>
      <c r="C368" s="270" t="str">
        <f>'Net Gen'!P368</f>
        <v>OFFLINE</v>
      </c>
      <c r="D368" s="270">
        <f>'Net Gen'!E368</f>
        <v>0</v>
      </c>
      <c r="E368" s="270">
        <f>'Net Gen'!I368</f>
        <v>0</v>
      </c>
      <c r="F368" s="270">
        <f>'Net Gen'!K368</f>
        <v>0</v>
      </c>
      <c r="G368" s="270">
        <f>'Net Gen'!N368</f>
        <v>0</v>
      </c>
      <c r="H368" s="270">
        <f>'Net Gen'!O368</f>
        <v>295</v>
      </c>
      <c r="J368" s="120">
        <f t="shared" si="22"/>
        <v>1</v>
      </c>
      <c r="K368" s="108">
        <f t="shared" si="20"/>
        <v>0</v>
      </c>
      <c r="L368" s="102">
        <f t="shared" si="21"/>
        <v>295</v>
      </c>
      <c r="M368" s="123">
        <f t="shared" si="23"/>
        <v>0</v>
      </c>
    </row>
    <row r="369" spans="1:13" x14ac:dyDescent="0.2">
      <c r="A369" s="208" t="str">
        <f>'Net Gen'!B369</f>
        <v>89040101-Big Sandy 1</v>
      </c>
      <c r="B369" s="269">
        <f>'Net Gen'!C369</f>
        <v>44820.25</v>
      </c>
      <c r="C369" s="270" t="str">
        <f>'Net Gen'!P369</f>
        <v>OFFLINE</v>
      </c>
      <c r="D369" s="270">
        <f>'Net Gen'!E369</f>
        <v>0</v>
      </c>
      <c r="E369" s="270">
        <f>'Net Gen'!I369</f>
        <v>0</v>
      </c>
      <c r="F369" s="270">
        <f>'Net Gen'!K369</f>
        <v>0</v>
      </c>
      <c r="G369" s="270">
        <f>'Net Gen'!N369</f>
        <v>0</v>
      </c>
      <c r="H369" s="270">
        <f>'Net Gen'!O369</f>
        <v>295</v>
      </c>
      <c r="J369" s="120">
        <f t="shared" si="22"/>
        <v>1</v>
      </c>
      <c r="K369" s="108">
        <f t="shared" si="20"/>
        <v>0</v>
      </c>
      <c r="L369" s="102">
        <f t="shared" si="21"/>
        <v>295</v>
      </c>
      <c r="M369" s="123">
        <f t="shared" si="23"/>
        <v>0</v>
      </c>
    </row>
    <row r="370" spans="1:13" x14ac:dyDescent="0.2">
      <c r="A370" s="208" t="str">
        <f>'Net Gen'!B370</f>
        <v>89040101-Big Sandy 1</v>
      </c>
      <c r="B370" s="269">
        <f>'Net Gen'!C370</f>
        <v>44820.291666666664</v>
      </c>
      <c r="C370" s="270" t="str">
        <f>'Net Gen'!P370</f>
        <v>OFFLINE</v>
      </c>
      <c r="D370" s="270">
        <f>'Net Gen'!E370</f>
        <v>0</v>
      </c>
      <c r="E370" s="270">
        <f>'Net Gen'!I370</f>
        <v>0</v>
      </c>
      <c r="F370" s="270">
        <f>'Net Gen'!K370</f>
        <v>0</v>
      </c>
      <c r="G370" s="270">
        <f>'Net Gen'!N370</f>
        <v>0</v>
      </c>
      <c r="H370" s="270">
        <f>'Net Gen'!O370</f>
        <v>295</v>
      </c>
      <c r="J370" s="120">
        <f t="shared" si="22"/>
        <v>1</v>
      </c>
      <c r="K370" s="108">
        <f t="shared" si="20"/>
        <v>0</v>
      </c>
      <c r="L370" s="102">
        <f t="shared" si="21"/>
        <v>295</v>
      </c>
      <c r="M370" s="123">
        <f t="shared" si="23"/>
        <v>0</v>
      </c>
    </row>
    <row r="371" spans="1:13" x14ac:dyDescent="0.2">
      <c r="A371" s="208" t="str">
        <f>'Net Gen'!B371</f>
        <v>89040101-Big Sandy 1</v>
      </c>
      <c r="B371" s="269">
        <f>'Net Gen'!C371</f>
        <v>44820.333333333336</v>
      </c>
      <c r="C371" s="270" t="str">
        <f>'Net Gen'!P371</f>
        <v>OFFLINE</v>
      </c>
      <c r="D371" s="270">
        <f>'Net Gen'!E371</f>
        <v>0</v>
      </c>
      <c r="E371" s="270">
        <f>'Net Gen'!I371</f>
        <v>0</v>
      </c>
      <c r="F371" s="270">
        <f>'Net Gen'!K371</f>
        <v>0</v>
      </c>
      <c r="G371" s="270">
        <f>'Net Gen'!N371</f>
        <v>0</v>
      </c>
      <c r="H371" s="270">
        <f>'Net Gen'!O371</f>
        <v>295</v>
      </c>
      <c r="J371" s="120">
        <f t="shared" si="22"/>
        <v>1</v>
      </c>
      <c r="K371" s="108">
        <f t="shared" si="20"/>
        <v>0</v>
      </c>
      <c r="L371" s="102">
        <f t="shared" si="21"/>
        <v>295</v>
      </c>
      <c r="M371" s="123">
        <f t="shared" si="23"/>
        <v>0</v>
      </c>
    </row>
    <row r="372" spans="1:13" x14ac:dyDescent="0.2">
      <c r="A372" s="208" t="str">
        <f>'Net Gen'!B372</f>
        <v>89040101-Big Sandy 1</v>
      </c>
      <c r="B372" s="269">
        <f>'Net Gen'!C372</f>
        <v>44820.375</v>
      </c>
      <c r="C372" s="270" t="str">
        <f>'Net Gen'!P372</f>
        <v>OFFLINE</v>
      </c>
      <c r="D372" s="270">
        <f>'Net Gen'!E372</f>
        <v>0</v>
      </c>
      <c r="E372" s="270">
        <f>'Net Gen'!I372</f>
        <v>0</v>
      </c>
      <c r="F372" s="270">
        <f>'Net Gen'!K372</f>
        <v>0</v>
      </c>
      <c r="G372" s="270">
        <f>'Net Gen'!N372</f>
        <v>0</v>
      </c>
      <c r="H372" s="270">
        <f>'Net Gen'!O372</f>
        <v>295</v>
      </c>
      <c r="J372" s="120">
        <f t="shared" si="22"/>
        <v>1</v>
      </c>
      <c r="K372" s="108">
        <f t="shared" si="20"/>
        <v>0</v>
      </c>
      <c r="L372" s="102">
        <f t="shared" si="21"/>
        <v>295</v>
      </c>
      <c r="M372" s="123">
        <f t="shared" si="23"/>
        <v>0</v>
      </c>
    </row>
    <row r="373" spans="1:13" x14ac:dyDescent="0.2">
      <c r="A373" s="208" t="str">
        <f>'Net Gen'!B373</f>
        <v>89040101-Big Sandy 1</v>
      </c>
      <c r="B373" s="269">
        <f>'Net Gen'!C373</f>
        <v>44820.416666666664</v>
      </c>
      <c r="C373" s="270" t="str">
        <f>'Net Gen'!P373</f>
        <v>OFFLINE</v>
      </c>
      <c r="D373" s="270">
        <f>'Net Gen'!E373</f>
        <v>0</v>
      </c>
      <c r="E373" s="270">
        <f>'Net Gen'!I373</f>
        <v>0</v>
      </c>
      <c r="F373" s="270">
        <f>'Net Gen'!K373</f>
        <v>0</v>
      </c>
      <c r="G373" s="270">
        <f>'Net Gen'!N373</f>
        <v>0</v>
      </c>
      <c r="H373" s="270">
        <f>'Net Gen'!O373</f>
        <v>295</v>
      </c>
      <c r="J373" s="120">
        <f t="shared" si="22"/>
        <v>1</v>
      </c>
      <c r="K373" s="108">
        <f t="shared" si="20"/>
        <v>0</v>
      </c>
      <c r="L373" s="102">
        <f t="shared" si="21"/>
        <v>295</v>
      </c>
      <c r="M373" s="123">
        <f t="shared" si="23"/>
        <v>0</v>
      </c>
    </row>
    <row r="374" spans="1:13" x14ac:dyDescent="0.2">
      <c r="A374" s="208" t="str">
        <f>'Net Gen'!B374</f>
        <v>89040101-Big Sandy 1</v>
      </c>
      <c r="B374" s="269">
        <f>'Net Gen'!C374</f>
        <v>44820.458333333336</v>
      </c>
      <c r="C374" s="270" t="str">
        <f>'Net Gen'!P374</f>
        <v>OFFLINE</v>
      </c>
      <c r="D374" s="270">
        <f>'Net Gen'!E374</f>
        <v>0</v>
      </c>
      <c r="E374" s="270">
        <f>'Net Gen'!I374</f>
        <v>0</v>
      </c>
      <c r="F374" s="270">
        <f>'Net Gen'!K374</f>
        <v>0</v>
      </c>
      <c r="G374" s="270">
        <f>'Net Gen'!N374</f>
        <v>0</v>
      </c>
      <c r="H374" s="270">
        <f>'Net Gen'!O374</f>
        <v>295</v>
      </c>
      <c r="J374" s="120">
        <f t="shared" si="22"/>
        <v>1</v>
      </c>
      <c r="K374" s="108">
        <f t="shared" si="20"/>
        <v>0</v>
      </c>
      <c r="L374" s="102">
        <f t="shared" si="21"/>
        <v>295</v>
      </c>
      <c r="M374" s="123">
        <f t="shared" si="23"/>
        <v>0</v>
      </c>
    </row>
    <row r="375" spans="1:13" x14ac:dyDescent="0.2">
      <c r="A375" s="208" t="str">
        <f>'Net Gen'!B375</f>
        <v>89040101-Big Sandy 1</v>
      </c>
      <c r="B375" s="269">
        <f>'Net Gen'!C375</f>
        <v>44820.5</v>
      </c>
      <c r="C375" s="270" t="str">
        <f>'Net Gen'!P375</f>
        <v>OFFLINE</v>
      </c>
      <c r="D375" s="270">
        <f>'Net Gen'!E375</f>
        <v>0</v>
      </c>
      <c r="E375" s="270">
        <f>'Net Gen'!I375</f>
        <v>0</v>
      </c>
      <c r="F375" s="270">
        <f>'Net Gen'!K375</f>
        <v>0</v>
      </c>
      <c r="G375" s="270">
        <f>'Net Gen'!N375</f>
        <v>0</v>
      </c>
      <c r="H375" s="270">
        <f>'Net Gen'!O375</f>
        <v>295</v>
      </c>
      <c r="J375" s="120">
        <f t="shared" si="22"/>
        <v>1</v>
      </c>
      <c r="K375" s="108">
        <f t="shared" si="20"/>
        <v>0</v>
      </c>
      <c r="L375" s="102">
        <f t="shared" si="21"/>
        <v>295</v>
      </c>
      <c r="M375" s="123">
        <f t="shared" si="23"/>
        <v>0</v>
      </c>
    </row>
    <row r="376" spans="1:13" x14ac:dyDescent="0.2">
      <c r="A376" s="208" t="str">
        <f>'Net Gen'!B376</f>
        <v>89040101-Big Sandy 1</v>
      </c>
      <c r="B376" s="269">
        <f>'Net Gen'!C376</f>
        <v>44820.541666666664</v>
      </c>
      <c r="C376" s="270" t="str">
        <f>'Net Gen'!P376</f>
        <v>OFFLINE</v>
      </c>
      <c r="D376" s="270">
        <f>'Net Gen'!E376</f>
        <v>0</v>
      </c>
      <c r="E376" s="270">
        <f>'Net Gen'!I376</f>
        <v>0</v>
      </c>
      <c r="F376" s="270">
        <f>'Net Gen'!K376</f>
        <v>0</v>
      </c>
      <c r="G376" s="270">
        <f>'Net Gen'!N376</f>
        <v>0</v>
      </c>
      <c r="H376" s="270">
        <f>'Net Gen'!O376</f>
        <v>295</v>
      </c>
      <c r="J376" s="120">
        <f t="shared" si="22"/>
        <v>1</v>
      </c>
      <c r="K376" s="108">
        <f t="shared" si="20"/>
        <v>0</v>
      </c>
      <c r="L376" s="102">
        <f t="shared" si="21"/>
        <v>295</v>
      </c>
      <c r="M376" s="123">
        <f t="shared" si="23"/>
        <v>0</v>
      </c>
    </row>
    <row r="377" spans="1:13" x14ac:dyDescent="0.2">
      <c r="A377" s="208" t="str">
        <f>'Net Gen'!B377</f>
        <v>89040101-Big Sandy 1</v>
      </c>
      <c r="B377" s="269">
        <f>'Net Gen'!C377</f>
        <v>44820.583333333336</v>
      </c>
      <c r="C377" s="270" t="str">
        <f>'Net Gen'!P377</f>
        <v>OFFLINE</v>
      </c>
      <c r="D377" s="270">
        <f>'Net Gen'!E377</f>
        <v>0</v>
      </c>
      <c r="E377" s="270">
        <f>'Net Gen'!I377</f>
        <v>0</v>
      </c>
      <c r="F377" s="270">
        <f>'Net Gen'!K377</f>
        <v>0</v>
      </c>
      <c r="G377" s="270">
        <f>'Net Gen'!N377</f>
        <v>0</v>
      </c>
      <c r="H377" s="270">
        <f>'Net Gen'!O377</f>
        <v>295</v>
      </c>
      <c r="J377" s="120">
        <f t="shared" si="22"/>
        <v>1</v>
      </c>
      <c r="K377" s="108">
        <f t="shared" si="20"/>
        <v>0</v>
      </c>
      <c r="L377" s="102">
        <f t="shared" si="21"/>
        <v>295</v>
      </c>
      <c r="M377" s="123">
        <f t="shared" si="23"/>
        <v>0</v>
      </c>
    </row>
    <row r="378" spans="1:13" x14ac:dyDescent="0.2">
      <c r="A378" s="208" t="str">
        <f>'Net Gen'!B378</f>
        <v>89040101-Big Sandy 1</v>
      </c>
      <c r="B378" s="269">
        <f>'Net Gen'!C378</f>
        <v>44820.625</v>
      </c>
      <c r="C378" s="270" t="str">
        <f>'Net Gen'!P378</f>
        <v>OFFLINE</v>
      </c>
      <c r="D378" s="270">
        <f>'Net Gen'!E378</f>
        <v>0</v>
      </c>
      <c r="E378" s="270">
        <f>'Net Gen'!I378</f>
        <v>0</v>
      </c>
      <c r="F378" s="270">
        <f>'Net Gen'!K378</f>
        <v>0</v>
      </c>
      <c r="G378" s="270">
        <f>'Net Gen'!N378</f>
        <v>0</v>
      </c>
      <c r="H378" s="270">
        <f>'Net Gen'!O378</f>
        <v>295</v>
      </c>
      <c r="J378" s="120">
        <f t="shared" si="22"/>
        <v>1</v>
      </c>
      <c r="K378" s="108">
        <f t="shared" si="20"/>
        <v>0</v>
      </c>
      <c r="L378" s="102">
        <f t="shared" si="21"/>
        <v>295</v>
      </c>
      <c r="M378" s="123">
        <f t="shared" si="23"/>
        <v>0</v>
      </c>
    </row>
    <row r="379" spans="1:13" x14ac:dyDescent="0.2">
      <c r="A379" s="208" t="str">
        <f>'Net Gen'!B379</f>
        <v>89040101-Big Sandy 1</v>
      </c>
      <c r="B379" s="269">
        <f>'Net Gen'!C379</f>
        <v>44820.666666666664</v>
      </c>
      <c r="C379" s="270" t="str">
        <f>'Net Gen'!P379</f>
        <v>OFFLINE</v>
      </c>
      <c r="D379" s="270">
        <f>'Net Gen'!E379</f>
        <v>0</v>
      </c>
      <c r="E379" s="270">
        <f>'Net Gen'!I379</f>
        <v>0</v>
      </c>
      <c r="F379" s="270">
        <f>'Net Gen'!K379</f>
        <v>0</v>
      </c>
      <c r="G379" s="270">
        <f>'Net Gen'!N379</f>
        <v>0</v>
      </c>
      <c r="H379" s="270">
        <f>'Net Gen'!O379</f>
        <v>295</v>
      </c>
      <c r="J379" s="120">
        <f t="shared" si="22"/>
        <v>1</v>
      </c>
      <c r="K379" s="108">
        <f t="shared" si="20"/>
        <v>0</v>
      </c>
      <c r="L379" s="102">
        <f t="shared" si="21"/>
        <v>295</v>
      </c>
      <c r="M379" s="123">
        <f t="shared" si="23"/>
        <v>0</v>
      </c>
    </row>
    <row r="380" spans="1:13" x14ac:dyDescent="0.2">
      <c r="A380" s="208" t="str">
        <f>'Net Gen'!B380</f>
        <v>89040101-Big Sandy 1</v>
      </c>
      <c r="B380" s="269">
        <f>'Net Gen'!C380</f>
        <v>44820.708333333336</v>
      </c>
      <c r="C380" s="270" t="str">
        <f>'Net Gen'!P380</f>
        <v>OFFLINE</v>
      </c>
      <c r="D380" s="270">
        <f>'Net Gen'!E380</f>
        <v>0</v>
      </c>
      <c r="E380" s="270">
        <f>'Net Gen'!I380</f>
        <v>0</v>
      </c>
      <c r="F380" s="270">
        <f>'Net Gen'!K380</f>
        <v>0</v>
      </c>
      <c r="G380" s="270">
        <f>'Net Gen'!N380</f>
        <v>0</v>
      </c>
      <c r="H380" s="270">
        <f>'Net Gen'!O380</f>
        <v>295</v>
      </c>
      <c r="J380" s="120">
        <f t="shared" si="22"/>
        <v>1</v>
      </c>
      <c r="K380" s="108">
        <f t="shared" si="20"/>
        <v>0</v>
      </c>
      <c r="L380" s="102">
        <f t="shared" si="21"/>
        <v>295</v>
      </c>
      <c r="M380" s="123">
        <f t="shared" si="23"/>
        <v>0</v>
      </c>
    </row>
    <row r="381" spans="1:13" x14ac:dyDescent="0.2">
      <c r="A381" s="208" t="str">
        <f>'Net Gen'!B381</f>
        <v>89040101-Big Sandy 1</v>
      </c>
      <c r="B381" s="269">
        <f>'Net Gen'!C381</f>
        <v>44820.75</v>
      </c>
      <c r="C381" s="270" t="str">
        <f>'Net Gen'!P381</f>
        <v>OFFLINE</v>
      </c>
      <c r="D381" s="270">
        <f>'Net Gen'!E381</f>
        <v>0</v>
      </c>
      <c r="E381" s="270">
        <f>'Net Gen'!I381</f>
        <v>0</v>
      </c>
      <c r="F381" s="270">
        <f>'Net Gen'!K381</f>
        <v>0</v>
      </c>
      <c r="G381" s="270">
        <f>'Net Gen'!N381</f>
        <v>0</v>
      </c>
      <c r="H381" s="270">
        <f>'Net Gen'!O381</f>
        <v>295</v>
      </c>
      <c r="J381" s="120">
        <f t="shared" si="22"/>
        <v>1</v>
      </c>
      <c r="K381" s="108">
        <f t="shared" si="20"/>
        <v>0</v>
      </c>
      <c r="L381" s="102">
        <f t="shared" si="21"/>
        <v>295</v>
      </c>
      <c r="M381" s="123">
        <f t="shared" si="23"/>
        <v>0</v>
      </c>
    </row>
    <row r="382" spans="1:13" x14ac:dyDescent="0.2">
      <c r="A382" s="208" t="str">
        <f>'Net Gen'!B382</f>
        <v>89040101-Big Sandy 1</v>
      </c>
      <c r="B382" s="269">
        <f>'Net Gen'!C382</f>
        <v>44820.791666666664</v>
      </c>
      <c r="C382" s="270" t="str">
        <f>'Net Gen'!P382</f>
        <v>OFFLINE</v>
      </c>
      <c r="D382" s="270">
        <f>'Net Gen'!E382</f>
        <v>0</v>
      </c>
      <c r="E382" s="270">
        <f>'Net Gen'!I382</f>
        <v>0</v>
      </c>
      <c r="F382" s="270">
        <f>'Net Gen'!K382</f>
        <v>0</v>
      </c>
      <c r="G382" s="270">
        <f>'Net Gen'!N382</f>
        <v>0</v>
      </c>
      <c r="H382" s="270">
        <f>'Net Gen'!O382</f>
        <v>295</v>
      </c>
      <c r="J382" s="120">
        <f t="shared" si="22"/>
        <v>1</v>
      </c>
      <c r="K382" s="108">
        <f t="shared" si="20"/>
        <v>0</v>
      </c>
      <c r="L382" s="102">
        <f t="shared" si="21"/>
        <v>295</v>
      </c>
      <c r="M382" s="123">
        <f t="shared" si="23"/>
        <v>0</v>
      </c>
    </row>
    <row r="383" spans="1:13" x14ac:dyDescent="0.2">
      <c r="A383" s="208" t="str">
        <f>'Net Gen'!B383</f>
        <v>89040101-Big Sandy 1</v>
      </c>
      <c r="B383" s="269">
        <f>'Net Gen'!C383</f>
        <v>44820.833333333336</v>
      </c>
      <c r="C383" s="270" t="str">
        <f>'Net Gen'!P383</f>
        <v>OFFLINE</v>
      </c>
      <c r="D383" s="270">
        <f>'Net Gen'!E383</f>
        <v>0</v>
      </c>
      <c r="E383" s="270">
        <f>'Net Gen'!I383</f>
        <v>0</v>
      </c>
      <c r="F383" s="270">
        <f>'Net Gen'!K383</f>
        <v>0</v>
      </c>
      <c r="G383" s="270">
        <f>'Net Gen'!N383</f>
        <v>0</v>
      </c>
      <c r="H383" s="270">
        <f>'Net Gen'!O383</f>
        <v>295</v>
      </c>
      <c r="J383" s="120">
        <f t="shared" si="22"/>
        <v>1</v>
      </c>
      <c r="K383" s="108">
        <f t="shared" si="20"/>
        <v>0</v>
      </c>
      <c r="L383" s="102">
        <f t="shared" si="21"/>
        <v>295</v>
      </c>
      <c r="M383" s="123">
        <f t="shared" si="23"/>
        <v>0</v>
      </c>
    </row>
    <row r="384" spans="1:13" x14ac:dyDescent="0.2">
      <c r="A384" s="208" t="str">
        <f>'Net Gen'!B384</f>
        <v>89040101-Big Sandy 1</v>
      </c>
      <c r="B384" s="269">
        <f>'Net Gen'!C384</f>
        <v>44820.875</v>
      </c>
      <c r="C384" s="270" t="str">
        <f>'Net Gen'!P384</f>
        <v>OFFLINE</v>
      </c>
      <c r="D384" s="270">
        <f>'Net Gen'!E384</f>
        <v>0</v>
      </c>
      <c r="E384" s="270">
        <f>'Net Gen'!I384</f>
        <v>0</v>
      </c>
      <c r="F384" s="270">
        <f>'Net Gen'!K384</f>
        <v>0</v>
      </c>
      <c r="G384" s="270">
        <f>'Net Gen'!N384</f>
        <v>0</v>
      </c>
      <c r="H384" s="270">
        <f>'Net Gen'!O384</f>
        <v>295</v>
      </c>
      <c r="J384" s="120">
        <f t="shared" si="22"/>
        <v>1</v>
      </c>
      <c r="K384" s="108">
        <f t="shared" si="20"/>
        <v>0</v>
      </c>
      <c r="L384" s="102">
        <f t="shared" si="21"/>
        <v>295</v>
      </c>
      <c r="M384" s="123">
        <f t="shared" si="23"/>
        <v>0</v>
      </c>
    </row>
    <row r="385" spans="1:13" x14ac:dyDescent="0.2">
      <c r="A385" s="208" t="str">
        <f>'Net Gen'!B385</f>
        <v>89040101-Big Sandy 1</v>
      </c>
      <c r="B385" s="269">
        <f>'Net Gen'!C385</f>
        <v>44820.916666666664</v>
      </c>
      <c r="C385" s="270" t="str">
        <f>'Net Gen'!P385</f>
        <v>OFFLINE</v>
      </c>
      <c r="D385" s="270">
        <f>'Net Gen'!E385</f>
        <v>0</v>
      </c>
      <c r="E385" s="270">
        <f>'Net Gen'!I385</f>
        <v>0</v>
      </c>
      <c r="F385" s="270">
        <f>'Net Gen'!K385</f>
        <v>0</v>
      </c>
      <c r="G385" s="270">
        <f>'Net Gen'!N385</f>
        <v>0</v>
      </c>
      <c r="H385" s="270">
        <f>'Net Gen'!O385</f>
        <v>295</v>
      </c>
      <c r="J385" s="120">
        <f t="shared" si="22"/>
        <v>1</v>
      </c>
      <c r="K385" s="108">
        <f t="shared" si="20"/>
        <v>0</v>
      </c>
      <c r="L385" s="102">
        <f t="shared" si="21"/>
        <v>295</v>
      </c>
      <c r="M385" s="123">
        <f t="shared" si="23"/>
        <v>0</v>
      </c>
    </row>
    <row r="386" spans="1:13" x14ac:dyDescent="0.2">
      <c r="A386" s="208" t="str">
        <f>'Net Gen'!B386</f>
        <v>89040101-Big Sandy 1</v>
      </c>
      <c r="B386" s="269">
        <f>'Net Gen'!C386</f>
        <v>44820.958333333336</v>
      </c>
      <c r="C386" s="270" t="str">
        <f>'Net Gen'!P386</f>
        <v>OFFLINE</v>
      </c>
      <c r="D386" s="270">
        <f>'Net Gen'!E386</f>
        <v>0</v>
      </c>
      <c r="E386" s="270">
        <f>'Net Gen'!I386</f>
        <v>0</v>
      </c>
      <c r="F386" s="270">
        <f>'Net Gen'!K386</f>
        <v>0</v>
      </c>
      <c r="G386" s="270">
        <f>'Net Gen'!N386</f>
        <v>0</v>
      </c>
      <c r="H386" s="270">
        <f>'Net Gen'!O386</f>
        <v>295</v>
      </c>
      <c r="J386" s="120">
        <f t="shared" si="22"/>
        <v>1</v>
      </c>
      <c r="K386" s="108">
        <f t="shared" si="20"/>
        <v>0</v>
      </c>
      <c r="L386" s="102">
        <f t="shared" si="21"/>
        <v>295</v>
      </c>
      <c r="M386" s="123">
        <f t="shared" si="23"/>
        <v>0</v>
      </c>
    </row>
    <row r="387" spans="1:13" x14ac:dyDescent="0.2">
      <c r="A387" s="208" t="str">
        <f>'Net Gen'!B387</f>
        <v>89040101-Big Sandy 1</v>
      </c>
      <c r="B387" s="269">
        <f>'Net Gen'!C387</f>
        <v>44821</v>
      </c>
      <c r="C387" s="270" t="str">
        <f>'Net Gen'!P387</f>
        <v>OFFLINE</v>
      </c>
      <c r="D387" s="270">
        <f>'Net Gen'!E387</f>
        <v>0</v>
      </c>
      <c r="E387" s="270">
        <f>'Net Gen'!I387</f>
        <v>0</v>
      </c>
      <c r="F387" s="270">
        <f>'Net Gen'!K387</f>
        <v>0</v>
      </c>
      <c r="G387" s="270">
        <f>'Net Gen'!N387</f>
        <v>0</v>
      </c>
      <c r="H387" s="270">
        <f>'Net Gen'!O387</f>
        <v>295</v>
      </c>
      <c r="J387" s="120">
        <f t="shared" si="22"/>
        <v>1</v>
      </c>
      <c r="K387" s="108">
        <f t="shared" si="20"/>
        <v>0</v>
      </c>
      <c r="L387" s="102">
        <f t="shared" si="21"/>
        <v>295</v>
      </c>
      <c r="M387" s="123">
        <f t="shared" si="23"/>
        <v>0</v>
      </c>
    </row>
    <row r="388" spans="1:13" x14ac:dyDescent="0.2">
      <c r="A388" s="208" t="str">
        <f>'Net Gen'!B388</f>
        <v>89040101-Big Sandy 1</v>
      </c>
      <c r="B388" s="269">
        <f>'Net Gen'!C388</f>
        <v>44821.041666666664</v>
      </c>
      <c r="C388" s="270" t="str">
        <f>'Net Gen'!P388</f>
        <v>OFFLINE</v>
      </c>
      <c r="D388" s="270">
        <f>'Net Gen'!E388</f>
        <v>0</v>
      </c>
      <c r="E388" s="270">
        <f>'Net Gen'!I388</f>
        <v>0</v>
      </c>
      <c r="F388" s="270">
        <f>'Net Gen'!K388</f>
        <v>0</v>
      </c>
      <c r="G388" s="270">
        <f>'Net Gen'!N388</f>
        <v>0</v>
      </c>
      <c r="H388" s="270">
        <f>'Net Gen'!O388</f>
        <v>295</v>
      </c>
      <c r="J388" s="120">
        <f t="shared" si="22"/>
        <v>1</v>
      </c>
      <c r="K388" s="108">
        <f t="shared" ref="K388:K451" si="24">F388*J388</f>
        <v>0</v>
      </c>
      <c r="L388" s="102">
        <f t="shared" ref="L388:L451" si="25">H388*J388</f>
        <v>295</v>
      </c>
      <c r="M388" s="123">
        <f t="shared" si="23"/>
        <v>0</v>
      </c>
    </row>
    <row r="389" spans="1:13" x14ac:dyDescent="0.2">
      <c r="A389" s="208" t="str">
        <f>'Net Gen'!B389</f>
        <v>89040101-Big Sandy 1</v>
      </c>
      <c r="B389" s="269">
        <f>'Net Gen'!C389</f>
        <v>44821.083333333336</v>
      </c>
      <c r="C389" s="270" t="str">
        <f>'Net Gen'!P389</f>
        <v>OFFLINE</v>
      </c>
      <c r="D389" s="270">
        <f>'Net Gen'!E389</f>
        <v>0</v>
      </c>
      <c r="E389" s="270">
        <f>'Net Gen'!I389</f>
        <v>0</v>
      </c>
      <c r="F389" s="270">
        <f>'Net Gen'!K389</f>
        <v>0</v>
      </c>
      <c r="G389" s="270">
        <f>'Net Gen'!N389</f>
        <v>0</v>
      </c>
      <c r="H389" s="270">
        <f>'Net Gen'!O389</f>
        <v>295</v>
      </c>
      <c r="J389" s="120">
        <f t="shared" ref="J389:J452" si="26">VLOOKUP(A389,$P$4:$Q$8,2,FALSE)</f>
        <v>1</v>
      </c>
      <c r="K389" s="108">
        <f t="shared" si="24"/>
        <v>0</v>
      </c>
      <c r="L389" s="102">
        <f t="shared" si="25"/>
        <v>295</v>
      </c>
      <c r="M389" s="123">
        <f t="shared" ref="M389:M452" si="27">E389*J389</f>
        <v>0</v>
      </c>
    </row>
    <row r="390" spans="1:13" x14ac:dyDescent="0.2">
      <c r="A390" s="208" t="str">
        <f>'Net Gen'!B390</f>
        <v>89040101-Big Sandy 1</v>
      </c>
      <c r="B390" s="269">
        <f>'Net Gen'!C390</f>
        <v>44821.125</v>
      </c>
      <c r="C390" s="270" t="str">
        <f>'Net Gen'!P390</f>
        <v>OFFLINE</v>
      </c>
      <c r="D390" s="270">
        <f>'Net Gen'!E390</f>
        <v>0</v>
      </c>
      <c r="E390" s="270">
        <f>'Net Gen'!I390</f>
        <v>0</v>
      </c>
      <c r="F390" s="270">
        <f>'Net Gen'!K390</f>
        <v>0</v>
      </c>
      <c r="G390" s="270">
        <f>'Net Gen'!N390</f>
        <v>0</v>
      </c>
      <c r="H390" s="270">
        <f>'Net Gen'!O390</f>
        <v>295</v>
      </c>
      <c r="J390" s="120">
        <f t="shared" si="26"/>
        <v>1</v>
      </c>
      <c r="K390" s="108">
        <f t="shared" si="24"/>
        <v>0</v>
      </c>
      <c r="L390" s="102">
        <f t="shared" si="25"/>
        <v>295</v>
      </c>
      <c r="M390" s="123">
        <f t="shared" si="27"/>
        <v>0</v>
      </c>
    </row>
    <row r="391" spans="1:13" x14ac:dyDescent="0.2">
      <c r="A391" s="208" t="str">
        <f>'Net Gen'!B391</f>
        <v>89040101-Big Sandy 1</v>
      </c>
      <c r="B391" s="269">
        <f>'Net Gen'!C391</f>
        <v>44821.166666666664</v>
      </c>
      <c r="C391" s="270" t="str">
        <f>'Net Gen'!P391</f>
        <v>OFFLINE</v>
      </c>
      <c r="D391" s="270">
        <f>'Net Gen'!E391</f>
        <v>0</v>
      </c>
      <c r="E391" s="270">
        <f>'Net Gen'!I391</f>
        <v>0</v>
      </c>
      <c r="F391" s="270">
        <f>'Net Gen'!K391</f>
        <v>0</v>
      </c>
      <c r="G391" s="270">
        <f>'Net Gen'!N391</f>
        <v>0</v>
      </c>
      <c r="H391" s="270">
        <f>'Net Gen'!O391</f>
        <v>295</v>
      </c>
      <c r="J391" s="120">
        <f t="shared" si="26"/>
        <v>1</v>
      </c>
      <c r="K391" s="108">
        <f t="shared" si="24"/>
        <v>0</v>
      </c>
      <c r="L391" s="102">
        <f t="shared" si="25"/>
        <v>295</v>
      </c>
      <c r="M391" s="123">
        <f t="shared" si="27"/>
        <v>0</v>
      </c>
    </row>
    <row r="392" spans="1:13" x14ac:dyDescent="0.2">
      <c r="A392" s="208" t="str">
        <f>'Net Gen'!B392</f>
        <v>89040101-Big Sandy 1</v>
      </c>
      <c r="B392" s="269">
        <f>'Net Gen'!C392</f>
        <v>44821.208333333336</v>
      </c>
      <c r="C392" s="270" t="str">
        <f>'Net Gen'!P392</f>
        <v>OFFLINE</v>
      </c>
      <c r="D392" s="270">
        <f>'Net Gen'!E392</f>
        <v>0</v>
      </c>
      <c r="E392" s="270">
        <f>'Net Gen'!I392</f>
        <v>0</v>
      </c>
      <c r="F392" s="270">
        <f>'Net Gen'!K392</f>
        <v>0</v>
      </c>
      <c r="G392" s="270">
        <f>'Net Gen'!N392</f>
        <v>0</v>
      </c>
      <c r="H392" s="270">
        <f>'Net Gen'!O392</f>
        <v>295</v>
      </c>
      <c r="J392" s="120">
        <f t="shared" si="26"/>
        <v>1</v>
      </c>
      <c r="K392" s="108">
        <f t="shared" si="24"/>
        <v>0</v>
      </c>
      <c r="L392" s="102">
        <f t="shared" si="25"/>
        <v>295</v>
      </c>
      <c r="M392" s="123">
        <f t="shared" si="27"/>
        <v>0</v>
      </c>
    </row>
    <row r="393" spans="1:13" x14ac:dyDescent="0.2">
      <c r="A393" s="208" t="str">
        <f>'Net Gen'!B393</f>
        <v>89040101-Big Sandy 1</v>
      </c>
      <c r="B393" s="269">
        <f>'Net Gen'!C393</f>
        <v>44821.25</v>
      </c>
      <c r="C393" s="270" t="str">
        <f>'Net Gen'!P393</f>
        <v>OFFLINE</v>
      </c>
      <c r="D393" s="270">
        <f>'Net Gen'!E393</f>
        <v>0</v>
      </c>
      <c r="E393" s="270">
        <f>'Net Gen'!I393</f>
        <v>0</v>
      </c>
      <c r="F393" s="270">
        <f>'Net Gen'!K393</f>
        <v>0</v>
      </c>
      <c r="G393" s="270">
        <f>'Net Gen'!N393</f>
        <v>0</v>
      </c>
      <c r="H393" s="270">
        <f>'Net Gen'!O393</f>
        <v>295</v>
      </c>
      <c r="J393" s="120">
        <f t="shared" si="26"/>
        <v>1</v>
      </c>
      <c r="K393" s="108">
        <f t="shared" si="24"/>
        <v>0</v>
      </c>
      <c r="L393" s="102">
        <f t="shared" si="25"/>
        <v>295</v>
      </c>
      <c r="M393" s="123">
        <f t="shared" si="27"/>
        <v>0</v>
      </c>
    </row>
    <row r="394" spans="1:13" x14ac:dyDescent="0.2">
      <c r="A394" s="208" t="str">
        <f>'Net Gen'!B394</f>
        <v>89040101-Big Sandy 1</v>
      </c>
      <c r="B394" s="269">
        <f>'Net Gen'!C394</f>
        <v>44821.291666666664</v>
      </c>
      <c r="C394" s="270" t="str">
        <f>'Net Gen'!P394</f>
        <v>OFFLINE</v>
      </c>
      <c r="D394" s="270">
        <f>'Net Gen'!E394</f>
        <v>0</v>
      </c>
      <c r="E394" s="270">
        <f>'Net Gen'!I394</f>
        <v>0</v>
      </c>
      <c r="F394" s="270">
        <f>'Net Gen'!K394</f>
        <v>0</v>
      </c>
      <c r="G394" s="270">
        <f>'Net Gen'!N394</f>
        <v>0</v>
      </c>
      <c r="H394" s="270">
        <f>'Net Gen'!O394</f>
        <v>295</v>
      </c>
      <c r="J394" s="120">
        <f t="shared" si="26"/>
        <v>1</v>
      </c>
      <c r="K394" s="108">
        <f t="shared" si="24"/>
        <v>0</v>
      </c>
      <c r="L394" s="102">
        <f t="shared" si="25"/>
        <v>295</v>
      </c>
      <c r="M394" s="123">
        <f t="shared" si="27"/>
        <v>0</v>
      </c>
    </row>
    <row r="395" spans="1:13" x14ac:dyDescent="0.2">
      <c r="A395" s="208" t="str">
        <f>'Net Gen'!B395</f>
        <v>89040101-Big Sandy 1</v>
      </c>
      <c r="B395" s="269">
        <f>'Net Gen'!C395</f>
        <v>44821.333333333336</v>
      </c>
      <c r="C395" s="270" t="str">
        <f>'Net Gen'!P395</f>
        <v>OFFLINE</v>
      </c>
      <c r="D395" s="270">
        <f>'Net Gen'!E395</f>
        <v>0</v>
      </c>
      <c r="E395" s="270">
        <f>'Net Gen'!I395</f>
        <v>0</v>
      </c>
      <c r="F395" s="270">
        <f>'Net Gen'!K395</f>
        <v>0</v>
      </c>
      <c r="G395" s="270">
        <f>'Net Gen'!N395</f>
        <v>0</v>
      </c>
      <c r="H395" s="270">
        <f>'Net Gen'!O395</f>
        <v>295</v>
      </c>
      <c r="J395" s="120">
        <f t="shared" si="26"/>
        <v>1</v>
      </c>
      <c r="K395" s="108">
        <f t="shared" si="24"/>
        <v>0</v>
      </c>
      <c r="L395" s="102">
        <f t="shared" si="25"/>
        <v>295</v>
      </c>
      <c r="M395" s="123">
        <f t="shared" si="27"/>
        <v>0</v>
      </c>
    </row>
    <row r="396" spans="1:13" x14ac:dyDescent="0.2">
      <c r="A396" s="208" t="str">
        <f>'Net Gen'!B396</f>
        <v>89040101-Big Sandy 1</v>
      </c>
      <c r="B396" s="269">
        <f>'Net Gen'!C396</f>
        <v>44821.375</v>
      </c>
      <c r="C396" s="270" t="str">
        <f>'Net Gen'!P396</f>
        <v>OFFLINE</v>
      </c>
      <c r="D396" s="270">
        <f>'Net Gen'!E396</f>
        <v>0</v>
      </c>
      <c r="E396" s="270">
        <f>'Net Gen'!I396</f>
        <v>0</v>
      </c>
      <c r="F396" s="270">
        <f>'Net Gen'!K396</f>
        <v>0</v>
      </c>
      <c r="G396" s="270">
        <f>'Net Gen'!N396</f>
        <v>0</v>
      </c>
      <c r="H396" s="270">
        <f>'Net Gen'!O396</f>
        <v>295</v>
      </c>
      <c r="J396" s="120">
        <f t="shared" si="26"/>
        <v>1</v>
      </c>
      <c r="K396" s="108">
        <f t="shared" si="24"/>
        <v>0</v>
      </c>
      <c r="L396" s="102">
        <f t="shared" si="25"/>
        <v>295</v>
      </c>
      <c r="M396" s="123">
        <f t="shared" si="27"/>
        <v>0</v>
      </c>
    </row>
    <row r="397" spans="1:13" x14ac:dyDescent="0.2">
      <c r="A397" s="208" t="str">
        <f>'Net Gen'!B397</f>
        <v>89040101-Big Sandy 1</v>
      </c>
      <c r="B397" s="269">
        <f>'Net Gen'!C397</f>
        <v>44821.416666666664</v>
      </c>
      <c r="C397" s="270" t="str">
        <f>'Net Gen'!P397</f>
        <v>OFFLINE</v>
      </c>
      <c r="D397" s="270">
        <f>'Net Gen'!E397</f>
        <v>0</v>
      </c>
      <c r="E397" s="270">
        <f>'Net Gen'!I397</f>
        <v>0</v>
      </c>
      <c r="F397" s="270">
        <f>'Net Gen'!K397</f>
        <v>0</v>
      </c>
      <c r="G397" s="270">
        <f>'Net Gen'!N397</f>
        <v>0</v>
      </c>
      <c r="H397" s="270">
        <f>'Net Gen'!O397</f>
        <v>295</v>
      </c>
      <c r="J397" s="120">
        <f t="shared" si="26"/>
        <v>1</v>
      </c>
      <c r="K397" s="108">
        <f t="shared" si="24"/>
        <v>0</v>
      </c>
      <c r="L397" s="102">
        <f t="shared" si="25"/>
        <v>295</v>
      </c>
      <c r="M397" s="123">
        <f t="shared" si="27"/>
        <v>0</v>
      </c>
    </row>
    <row r="398" spans="1:13" x14ac:dyDescent="0.2">
      <c r="A398" s="208" t="str">
        <f>'Net Gen'!B398</f>
        <v>89040101-Big Sandy 1</v>
      </c>
      <c r="B398" s="269">
        <f>'Net Gen'!C398</f>
        <v>44821.458333333336</v>
      </c>
      <c r="C398" s="270" t="str">
        <f>'Net Gen'!P398</f>
        <v>OFFLINE</v>
      </c>
      <c r="D398" s="270">
        <f>'Net Gen'!E398</f>
        <v>0</v>
      </c>
      <c r="E398" s="270">
        <f>'Net Gen'!I398</f>
        <v>0</v>
      </c>
      <c r="F398" s="270">
        <f>'Net Gen'!K398</f>
        <v>0</v>
      </c>
      <c r="G398" s="270">
        <f>'Net Gen'!N398</f>
        <v>0</v>
      </c>
      <c r="H398" s="270">
        <f>'Net Gen'!O398</f>
        <v>295</v>
      </c>
      <c r="J398" s="120">
        <f t="shared" si="26"/>
        <v>1</v>
      </c>
      <c r="K398" s="108">
        <f t="shared" si="24"/>
        <v>0</v>
      </c>
      <c r="L398" s="102">
        <f t="shared" si="25"/>
        <v>295</v>
      </c>
      <c r="M398" s="123">
        <f t="shared" si="27"/>
        <v>0</v>
      </c>
    </row>
    <row r="399" spans="1:13" x14ac:dyDescent="0.2">
      <c r="A399" s="208" t="str">
        <f>'Net Gen'!B399</f>
        <v>89040101-Big Sandy 1</v>
      </c>
      <c r="B399" s="269">
        <f>'Net Gen'!C399</f>
        <v>44821.5</v>
      </c>
      <c r="C399" s="270" t="str">
        <f>'Net Gen'!P399</f>
        <v>OFFLINE</v>
      </c>
      <c r="D399" s="270">
        <f>'Net Gen'!E399</f>
        <v>0</v>
      </c>
      <c r="E399" s="270">
        <f>'Net Gen'!I399</f>
        <v>0</v>
      </c>
      <c r="F399" s="270">
        <f>'Net Gen'!K399</f>
        <v>0</v>
      </c>
      <c r="G399" s="270">
        <f>'Net Gen'!N399</f>
        <v>0</v>
      </c>
      <c r="H399" s="270">
        <f>'Net Gen'!O399</f>
        <v>295</v>
      </c>
      <c r="J399" s="120">
        <f t="shared" si="26"/>
        <v>1</v>
      </c>
      <c r="K399" s="108">
        <f t="shared" si="24"/>
        <v>0</v>
      </c>
      <c r="L399" s="102">
        <f t="shared" si="25"/>
        <v>295</v>
      </c>
      <c r="M399" s="123">
        <f t="shared" si="27"/>
        <v>0</v>
      </c>
    </row>
    <row r="400" spans="1:13" x14ac:dyDescent="0.2">
      <c r="A400" s="208" t="str">
        <f>'Net Gen'!B400</f>
        <v>89040101-Big Sandy 1</v>
      </c>
      <c r="B400" s="269">
        <f>'Net Gen'!C400</f>
        <v>44821.541666666664</v>
      </c>
      <c r="C400" s="270" t="str">
        <f>'Net Gen'!P400</f>
        <v>OFFLINE</v>
      </c>
      <c r="D400" s="270">
        <f>'Net Gen'!E400</f>
        <v>0</v>
      </c>
      <c r="E400" s="270">
        <f>'Net Gen'!I400</f>
        <v>0</v>
      </c>
      <c r="F400" s="270">
        <f>'Net Gen'!K400</f>
        <v>0</v>
      </c>
      <c r="G400" s="270">
        <f>'Net Gen'!N400</f>
        <v>0</v>
      </c>
      <c r="H400" s="270">
        <f>'Net Gen'!O400</f>
        <v>295</v>
      </c>
      <c r="J400" s="120">
        <f t="shared" si="26"/>
        <v>1</v>
      </c>
      <c r="K400" s="108">
        <f t="shared" si="24"/>
        <v>0</v>
      </c>
      <c r="L400" s="102">
        <f t="shared" si="25"/>
        <v>295</v>
      </c>
      <c r="M400" s="123">
        <f t="shared" si="27"/>
        <v>0</v>
      </c>
    </row>
    <row r="401" spans="1:13" x14ac:dyDescent="0.2">
      <c r="A401" s="208" t="str">
        <f>'Net Gen'!B401</f>
        <v>89040101-Big Sandy 1</v>
      </c>
      <c r="B401" s="269">
        <f>'Net Gen'!C401</f>
        <v>44821.583333333336</v>
      </c>
      <c r="C401" s="270" t="str">
        <f>'Net Gen'!P401</f>
        <v>OFFLINE</v>
      </c>
      <c r="D401" s="270">
        <f>'Net Gen'!E401</f>
        <v>0</v>
      </c>
      <c r="E401" s="270">
        <f>'Net Gen'!I401</f>
        <v>0</v>
      </c>
      <c r="F401" s="270">
        <f>'Net Gen'!K401</f>
        <v>0</v>
      </c>
      <c r="G401" s="270">
        <f>'Net Gen'!N401</f>
        <v>0</v>
      </c>
      <c r="H401" s="270">
        <f>'Net Gen'!O401</f>
        <v>295</v>
      </c>
      <c r="J401" s="120">
        <f t="shared" si="26"/>
        <v>1</v>
      </c>
      <c r="K401" s="108">
        <f t="shared" si="24"/>
        <v>0</v>
      </c>
      <c r="L401" s="102">
        <f t="shared" si="25"/>
        <v>295</v>
      </c>
      <c r="M401" s="123">
        <f t="shared" si="27"/>
        <v>0</v>
      </c>
    </row>
    <row r="402" spans="1:13" x14ac:dyDescent="0.2">
      <c r="A402" s="208" t="str">
        <f>'Net Gen'!B402</f>
        <v>89040101-Big Sandy 1</v>
      </c>
      <c r="B402" s="269">
        <f>'Net Gen'!C402</f>
        <v>44821.625</v>
      </c>
      <c r="C402" s="270" t="str">
        <f>'Net Gen'!P402</f>
        <v>OFFLINE</v>
      </c>
      <c r="D402" s="270">
        <f>'Net Gen'!E402</f>
        <v>0</v>
      </c>
      <c r="E402" s="270">
        <f>'Net Gen'!I402</f>
        <v>0</v>
      </c>
      <c r="F402" s="270">
        <f>'Net Gen'!K402</f>
        <v>0</v>
      </c>
      <c r="G402" s="270">
        <f>'Net Gen'!N402</f>
        <v>0</v>
      </c>
      <c r="H402" s="270">
        <f>'Net Gen'!O402</f>
        <v>295</v>
      </c>
      <c r="J402" s="120">
        <f t="shared" si="26"/>
        <v>1</v>
      </c>
      <c r="K402" s="108">
        <f t="shared" si="24"/>
        <v>0</v>
      </c>
      <c r="L402" s="102">
        <f t="shared" si="25"/>
        <v>295</v>
      </c>
      <c r="M402" s="123">
        <f t="shared" si="27"/>
        <v>0</v>
      </c>
    </row>
    <row r="403" spans="1:13" x14ac:dyDescent="0.2">
      <c r="A403" s="208" t="str">
        <f>'Net Gen'!B403</f>
        <v>89040101-Big Sandy 1</v>
      </c>
      <c r="B403" s="269">
        <f>'Net Gen'!C403</f>
        <v>44821.666666666664</v>
      </c>
      <c r="C403" s="270" t="str">
        <f>'Net Gen'!P403</f>
        <v>OFFLINE</v>
      </c>
      <c r="D403" s="270">
        <f>'Net Gen'!E403</f>
        <v>0</v>
      </c>
      <c r="E403" s="270">
        <f>'Net Gen'!I403</f>
        <v>0</v>
      </c>
      <c r="F403" s="270">
        <f>'Net Gen'!K403</f>
        <v>0</v>
      </c>
      <c r="G403" s="270">
        <f>'Net Gen'!N403</f>
        <v>0</v>
      </c>
      <c r="H403" s="270">
        <f>'Net Gen'!O403</f>
        <v>295</v>
      </c>
      <c r="J403" s="120">
        <f t="shared" si="26"/>
        <v>1</v>
      </c>
      <c r="K403" s="108">
        <f t="shared" si="24"/>
        <v>0</v>
      </c>
      <c r="L403" s="102">
        <f t="shared" si="25"/>
        <v>295</v>
      </c>
      <c r="M403" s="123">
        <f t="shared" si="27"/>
        <v>0</v>
      </c>
    </row>
    <row r="404" spans="1:13" x14ac:dyDescent="0.2">
      <c r="A404" s="208" t="str">
        <f>'Net Gen'!B404</f>
        <v>89040101-Big Sandy 1</v>
      </c>
      <c r="B404" s="269">
        <f>'Net Gen'!C404</f>
        <v>44821.708333333336</v>
      </c>
      <c r="C404" s="270" t="str">
        <f>'Net Gen'!P404</f>
        <v>OFFLINE</v>
      </c>
      <c r="D404" s="270">
        <f>'Net Gen'!E404</f>
        <v>0</v>
      </c>
      <c r="E404" s="270">
        <f>'Net Gen'!I404</f>
        <v>0</v>
      </c>
      <c r="F404" s="270">
        <f>'Net Gen'!K404</f>
        <v>0</v>
      </c>
      <c r="G404" s="270">
        <f>'Net Gen'!N404</f>
        <v>0</v>
      </c>
      <c r="H404" s="270">
        <f>'Net Gen'!O404</f>
        <v>295</v>
      </c>
      <c r="J404" s="120">
        <f t="shared" si="26"/>
        <v>1</v>
      </c>
      <c r="K404" s="108">
        <f t="shared" si="24"/>
        <v>0</v>
      </c>
      <c r="L404" s="102">
        <f t="shared" si="25"/>
        <v>295</v>
      </c>
      <c r="M404" s="123">
        <f t="shared" si="27"/>
        <v>0</v>
      </c>
    </row>
    <row r="405" spans="1:13" x14ac:dyDescent="0.2">
      <c r="A405" s="208" t="str">
        <f>'Net Gen'!B405</f>
        <v>89040101-Big Sandy 1</v>
      </c>
      <c r="B405" s="269">
        <f>'Net Gen'!C405</f>
        <v>44821.75</v>
      </c>
      <c r="C405" s="270" t="str">
        <f>'Net Gen'!P405</f>
        <v>OFFLINE</v>
      </c>
      <c r="D405" s="270">
        <f>'Net Gen'!E405</f>
        <v>0</v>
      </c>
      <c r="E405" s="270">
        <f>'Net Gen'!I405</f>
        <v>0</v>
      </c>
      <c r="F405" s="270">
        <f>'Net Gen'!K405</f>
        <v>0</v>
      </c>
      <c r="G405" s="270">
        <f>'Net Gen'!N405</f>
        <v>0</v>
      </c>
      <c r="H405" s="270">
        <f>'Net Gen'!O405</f>
        <v>295</v>
      </c>
      <c r="J405" s="120">
        <f t="shared" si="26"/>
        <v>1</v>
      </c>
      <c r="K405" s="108">
        <f t="shared" si="24"/>
        <v>0</v>
      </c>
      <c r="L405" s="102">
        <f t="shared" si="25"/>
        <v>295</v>
      </c>
      <c r="M405" s="123">
        <f t="shared" si="27"/>
        <v>0</v>
      </c>
    </row>
    <row r="406" spans="1:13" x14ac:dyDescent="0.2">
      <c r="A406" s="208" t="str">
        <f>'Net Gen'!B406</f>
        <v>89040101-Big Sandy 1</v>
      </c>
      <c r="B406" s="269">
        <f>'Net Gen'!C406</f>
        <v>44821.791666666664</v>
      </c>
      <c r="C406" s="270" t="str">
        <f>'Net Gen'!P406</f>
        <v>OFFLINE</v>
      </c>
      <c r="D406" s="270">
        <f>'Net Gen'!E406</f>
        <v>0</v>
      </c>
      <c r="E406" s="270">
        <f>'Net Gen'!I406</f>
        <v>0</v>
      </c>
      <c r="F406" s="270">
        <f>'Net Gen'!K406</f>
        <v>0</v>
      </c>
      <c r="G406" s="270">
        <f>'Net Gen'!N406</f>
        <v>0</v>
      </c>
      <c r="H406" s="270">
        <f>'Net Gen'!O406</f>
        <v>295</v>
      </c>
      <c r="J406" s="120">
        <f t="shared" si="26"/>
        <v>1</v>
      </c>
      <c r="K406" s="108">
        <f t="shared" si="24"/>
        <v>0</v>
      </c>
      <c r="L406" s="102">
        <f t="shared" si="25"/>
        <v>295</v>
      </c>
      <c r="M406" s="123">
        <f t="shared" si="27"/>
        <v>0</v>
      </c>
    </row>
    <row r="407" spans="1:13" x14ac:dyDescent="0.2">
      <c r="A407" s="208" t="str">
        <f>'Net Gen'!B407</f>
        <v>89040101-Big Sandy 1</v>
      </c>
      <c r="B407" s="269">
        <f>'Net Gen'!C407</f>
        <v>44821.833333333336</v>
      </c>
      <c r="C407" s="270" t="str">
        <f>'Net Gen'!P407</f>
        <v>OFFLINE</v>
      </c>
      <c r="D407" s="270">
        <f>'Net Gen'!E407</f>
        <v>0</v>
      </c>
      <c r="E407" s="270">
        <f>'Net Gen'!I407</f>
        <v>0</v>
      </c>
      <c r="F407" s="270">
        <f>'Net Gen'!K407</f>
        <v>0</v>
      </c>
      <c r="G407" s="270">
        <f>'Net Gen'!N407</f>
        <v>0</v>
      </c>
      <c r="H407" s="270">
        <f>'Net Gen'!O407</f>
        <v>295</v>
      </c>
      <c r="J407" s="120">
        <f t="shared" si="26"/>
        <v>1</v>
      </c>
      <c r="K407" s="108">
        <f t="shared" si="24"/>
        <v>0</v>
      </c>
      <c r="L407" s="102">
        <f t="shared" si="25"/>
        <v>295</v>
      </c>
      <c r="M407" s="123">
        <f t="shared" si="27"/>
        <v>0</v>
      </c>
    </row>
    <row r="408" spans="1:13" x14ac:dyDescent="0.2">
      <c r="A408" s="208" t="str">
        <f>'Net Gen'!B408</f>
        <v>89040101-Big Sandy 1</v>
      </c>
      <c r="B408" s="269">
        <f>'Net Gen'!C408</f>
        <v>44821.875</v>
      </c>
      <c r="C408" s="270" t="str">
        <f>'Net Gen'!P408</f>
        <v>OFFLINE</v>
      </c>
      <c r="D408" s="270">
        <f>'Net Gen'!E408</f>
        <v>0</v>
      </c>
      <c r="E408" s="270">
        <f>'Net Gen'!I408</f>
        <v>0</v>
      </c>
      <c r="F408" s="270">
        <f>'Net Gen'!K408</f>
        <v>0</v>
      </c>
      <c r="G408" s="270">
        <f>'Net Gen'!N408</f>
        <v>0</v>
      </c>
      <c r="H408" s="270">
        <f>'Net Gen'!O408</f>
        <v>295</v>
      </c>
      <c r="J408" s="120">
        <f t="shared" si="26"/>
        <v>1</v>
      </c>
      <c r="K408" s="108">
        <f t="shared" si="24"/>
        <v>0</v>
      </c>
      <c r="L408" s="102">
        <f t="shared" si="25"/>
        <v>295</v>
      </c>
      <c r="M408" s="123">
        <f t="shared" si="27"/>
        <v>0</v>
      </c>
    </row>
    <row r="409" spans="1:13" x14ac:dyDescent="0.2">
      <c r="A409" s="208" t="str">
        <f>'Net Gen'!B409</f>
        <v>89040101-Big Sandy 1</v>
      </c>
      <c r="B409" s="269">
        <f>'Net Gen'!C409</f>
        <v>44821.916666666664</v>
      </c>
      <c r="C409" s="270" t="str">
        <f>'Net Gen'!P409</f>
        <v>OFFLINE</v>
      </c>
      <c r="D409" s="270">
        <f>'Net Gen'!E409</f>
        <v>0</v>
      </c>
      <c r="E409" s="270">
        <f>'Net Gen'!I409</f>
        <v>0</v>
      </c>
      <c r="F409" s="270">
        <f>'Net Gen'!K409</f>
        <v>0</v>
      </c>
      <c r="G409" s="270">
        <f>'Net Gen'!N409</f>
        <v>0</v>
      </c>
      <c r="H409" s="270">
        <f>'Net Gen'!O409</f>
        <v>295</v>
      </c>
      <c r="J409" s="120">
        <f t="shared" si="26"/>
        <v>1</v>
      </c>
      <c r="K409" s="108">
        <f t="shared" si="24"/>
        <v>0</v>
      </c>
      <c r="L409" s="102">
        <f t="shared" si="25"/>
        <v>295</v>
      </c>
      <c r="M409" s="123">
        <f t="shared" si="27"/>
        <v>0</v>
      </c>
    </row>
    <row r="410" spans="1:13" x14ac:dyDescent="0.2">
      <c r="A410" s="208" t="str">
        <f>'Net Gen'!B410</f>
        <v>89040101-Big Sandy 1</v>
      </c>
      <c r="B410" s="269">
        <f>'Net Gen'!C410</f>
        <v>44821.958333333336</v>
      </c>
      <c r="C410" s="270" t="str">
        <f>'Net Gen'!P410</f>
        <v>OFFLINE</v>
      </c>
      <c r="D410" s="270">
        <f>'Net Gen'!E410</f>
        <v>0</v>
      </c>
      <c r="E410" s="270">
        <f>'Net Gen'!I410</f>
        <v>0</v>
      </c>
      <c r="F410" s="270">
        <f>'Net Gen'!K410</f>
        <v>0</v>
      </c>
      <c r="G410" s="270">
        <f>'Net Gen'!N410</f>
        <v>0</v>
      </c>
      <c r="H410" s="270">
        <f>'Net Gen'!O410</f>
        <v>295</v>
      </c>
      <c r="J410" s="120">
        <f t="shared" si="26"/>
        <v>1</v>
      </c>
      <c r="K410" s="108">
        <f t="shared" si="24"/>
        <v>0</v>
      </c>
      <c r="L410" s="102">
        <f t="shared" si="25"/>
        <v>295</v>
      </c>
      <c r="M410" s="123">
        <f t="shared" si="27"/>
        <v>0</v>
      </c>
    </row>
    <row r="411" spans="1:13" x14ac:dyDescent="0.2">
      <c r="A411" s="208" t="str">
        <f>'Net Gen'!B411</f>
        <v>89040101-Big Sandy 1</v>
      </c>
      <c r="B411" s="269">
        <f>'Net Gen'!C411</f>
        <v>44822</v>
      </c>
      <c r="C411" s="270" t="str">
        <f>'Net Gen'!P411</f>
        <v>OFFLINE</v>
      </c>
      <c r="D411" s="270">
        <f>'Net Gen'!E411</f>
        <v>0</v>
      </c>
      <c r="E411" s="270">
        <f>'Net Gen'!I411</f>
        <v>0</v>
      </c>
      <c r="F411" s="270">
        <f>'Net Gen'!K411</f>
        <v>0</v>
      </c>
      <c r="G411" s="270">
        <f>'Net Gen'!N411</f>
        <v>0</v>
      </c>
      <c r="H411" s="270">
        <f>'Net Gen'!O411</f>
        <v>295</v>
      </c>
      <c r="J411" s="120">
        <f t="shared" si="26"/>
        <v>1</v>
      </c>
      <c r="K411" s="108">
        <f t="shared" si="24"/>
        <v>0</v>
      </c>
      <c r="L411" s="102">
        <f t="shared" si="25"/>
        <v>295</v>
      </c>
      <c r="M411" s="123">
        <f t="shared" si="27"/>
        <v>0</v>
      </c>
    </row>
    <row r="412" spans="1:13" x14ac:dyDescent="0.2">
      <c r="A412" s="208" t="str">
        <f>'Net Gen'!B412</f>
        <v>89040101-Big Sandy 1</v>
      </c>
      <c r="B412" s="269">
        <f>'Net Gen'!C412</f>
        <v>44822.041666666664</v>
      </c>
      <c r="C412" s="270" t="str">
        <f>'Net Gen'!P412</f>
        <v>OFFLINE</v>
      </c>
      <c r="D412" s="270">
        <f>'Net Gen'!E412</f>
        <v>0</v>
      </c>
      <c r="E412" s="270">
        <f>'Net Gen'!I412</f>
        <v>0</v>
      </c>
      <c r="F412" s="270">
        <f>'Net Gen'!K412</f>
        <v>0</v>
      </c>
      <c r="G412" s="270">
        <f>'Net Gen'!N412</f>
        <v>0</v>
      </c>
      <c r="H412" s="270">
        <f>'Net Gen'!O412</f>
        <v>295</v>
      </c>
      <c r="J412" s="120">
        <f t="shared" si="26"/>
        <v>1</v>
      </c>
      <c r="K412" s="108">
        <f t="shared" si="24"/>
        <v>0</v>
      </c>
      <c r="L412" s="102">
        <f t="shared" si="25"/>
        <v>295</v>
      </c>
      <c r="M412" s="123">
        <f t="shared" si="27"/>
        <v>0</v>
      </c>
    </row>
    <row r="413" spans="1:13" x14ac:dyDescent="0.2">
      <c r="A413" s="208" t="str">
        <f>'Net Gen'!B413</f>
        <v>89040101-Big Sandy 1</v>
      </c>
      <c r="B413" s="269">
        <f>'Net Gen'!C413</f>
        <v>44822.083333333336</v>
      </c>
      <c r="C413" s="270" t="str">
        <f>'Net Gen'!P413</f>
        <v>OFFLINE</v>
      </c>
      <c r="D413" s="270">
        <f>'Net Gen'!E413</f>
        <v>0</v>
      </c>
      <c r="E413" s="270">
        <f>'Net Gen'!I413</f>
        <v>0</v>
      </c>
      <c r="F413" s="270">
        <f>'Net Gen'!K413</f>
        <v>0</v>
      </c>
      <c r="G413" s="270">
        <f>'Net Gen'!N413</f>
        <v>0</v>
      </c>
      <c r="H413" s="270">
        <f>'Net Gen'!O413</f>
        <v>295</v>
      </c>
      <c r="J413" s="120">
        <f t="shared" si="26"/>
        <v>1</v>
      </c>
      <c r="K413" s="108">
        <f t="shared" si="24"/>
        <v>0</v>
      </c>
      <c r="L413" s="102">
        <f t="shared" si="25"/>
        <v>295</v>
      </c>
      <c r="M413" s="123">
        <f t="shared" si="27"/>
        <v>0</v>
      </c>
    </row>
    <row r="414" spans="1:13" x14ac:dyDescent="0.2">
      <c r="A414" s="208" t="str">
        <f>'Net Gen'!B414</f>
        <v>89040101-Big Sandy 1</v>
      </c>
      <c r="B414" s="269">
        <f>'Net Gen'!C414</f>
        <v>44822.125</v>
      </c>
      <c r="C414" s="270" t="str">
        <f>'Net Gen'!P414</f>
        <v>OFFLINE</v>
      </c>
      <c r="D414" s="270">
        <f>'Net Gen'!E414</f>
        <v>0</v>
      </c>
      <c r="E414" s="270">
        <f>'Net Gen'!I414</f>
        <v>0</v>
      </c>
      <c r="F414" s="270">
        <f>'Net Gen'!K414</f>
        <v>0</v>
      </c>
      <c r="G414" s="270">
        <f>'Net Gen'!N414</f>
        <v>0</v>
      </c>
      <c r="H414" s="270">
        <f>'Net Gen'!O414</f>
        <v>295</v>
      </c>
      <c r="J414" s="120">
        <f t="shared" si="26"/>
        <v>1</v>
      </c>
      <c r="K414" s="108">
        <f t="shared" si="24"/>
        <v>0</v>
      </c>
      <c r="L414" s="102">
        <f t="shared" si="25"/>
        <v>295</v>
      </c>
      <c r="M414" s="123">
        <f t="shared" si="27"/>
        <v>0</v>
      </c>
    </row>
    <row r="415" spans="1:13" x14ac:dyDescent="0.2">
      <c r="A415" s="208" t="str">
        <f>'Net Gen'!B415</f>
        <v>89040101-Big Sandy 1</v>
      </c>
      <c r="B415" s="269">
        <f>'Net Gen'!C415</f>
        <v>44822.166666666664</v>
      </c>
      <c r="C415" s="270" t="str">
        <f>'Net Gen'!P415</f>
        <v>OFFLINE</v>
      </c>
      <c r="D415" s="270">
        <f>'Net Gen'!E415</f>
        <v>0</v>
      </c>
      <c r="E415" s="270">
        <f>'Net Gen'!I415</f>
        <v>0</v>
      </c>
      <c r="F415" s="270">
        <f>'Net Gen'!K415</f>
        <v>0</v>
      </c>
      <c r="G415" s="270">
        <f>'Net Gen'!N415</f>
        <v>0</v>
      </c>
      <c r="H415" s="270">
        <f>'Net Gen'!O415</f>
        <v>295</v>
      </c>
      <c r="J415" s="120">
        <f t="shared" si="26"/>
        <v>1</v>
      </c>
      <c r="K415" s="108">
        <f t="shared" si="24"/>
        <v>0</v>
      </c>
      <c r="L415" s="102">
        <f t="shared" si="25"/>
        <v>295</v>
      </c>
      <c r="M415" s="123">
        <f t="shared" si="27"/>
        <v>0</v>
      </c>
    </row>
    <row r="416" spans="1:13" x14ac:dyDescent="0.2">
      <c r="A416" s="208" t="str">
        <f>'Net Gen'!B416</f>
        <v>89040101-Big Sandy 1</v>
      </c>
      <c r="B416" s="269">
        <f>'Net Gen'!C416</f>
        <v>44822.208333333336</v>
      </c>
      <c r="C416" s="270" t="str">
        <f>'Net Gen'!P416</f>
        <v>OFFLINE</v>
      </c>
      <c r="D416" s="270">
        <f>'Net Gen'!E416</f>
        <v>0</v>
      </c>
      <c r="E416" s="270">
        <f>'Net Gen'!I416</f>
        <v>0</v>
      </c>
      <c r="F416" s="270">
        <f>'Net Gen'!K416</f>
        <v>0</v>
      </c>
      <c r="G416" s="270">
        <f>'Net Gen'!N416</f>
        <v>0</v>
      </c>
      <c r="H416" s="270">
        <f>'Net Gen'!O416</f>
        <v>295</v>
      </c>
      <c r="J416" s="120">
        <f t="shared" si="26"/>
        <v>1</v>
      </c>
      <c r="K416" s="108">
        <f t="shared" si="24"/>
        <v>0</v>
      </c>
      <c r="L416" s="102">
        <f t="shared" si="25"/>
        <v>295</v>
      </c>
      <c r="M416" s="123">
        <f t="shared" si="27"/>
        <v>0</v>
      </c>
    </row>
    <row r="417" spans="1:13" x14ac:dyDescent="0.2">
      <c r="A417" s="208" t="str">
        <f>'Net Gen'!B417</f>
        <v>89040101-Big Sandy 1</v>
      </c>
      <c r="B417" s="269">
        <f>'Net Gen'!C417</f>
        <v>44822.25</v>
      </c>
      <c r="C417" s="270" t="str">
        <f>'Net Gen'!P417</f>
        <v>OFFLINE</v>
      </c>
      <c r="D417" s="270">
        <f>'Net Gen'!E417</f>
        <v>0</v>
      </c>
      <c r="E417" s="270">
        <f>'Net Gen'!I417</f>
        <v>0</v>
      </c>
      <c r="F417" s="270">
        <f>'Net Gen'!K417</f>
        <v>0</v>
      </c>
      <c r="G417" s="270">
        <f>'Net Gen'!N417</f>
        <v>0</v>
      </c>
      <c r="H417" s="270">
        <f>'Net Gen'!O417</f>
        <v>295</v>
      </c>
      <c r="J417" s="120">
        <f t="shared" si="26"/>
        <v>1</v>
      </c>
      <c r="K417" s="108">
        <f t="shared" si="24"/>
        <v>0</v>
      </c>
      <c r="L417" s="102">
        <f t="shared" si="25"/>
        <v>295</v>
      </c>
      <c r="M417" s="123">
        <f t="shared" si="27"/>
        <v>0</v>
      </c>
    </row>
    <row r="418" spans="1:13" x14ac:dyDescent="0.2">
      <c r="A418" s="208" t="str">
        <f>'Net Gen'!B418</f>
        <v>89040101-Big Sandy 1</v>
      </c>
      <c r="B418" s="269">
        <f>'Net Gen'!C418</f>
        <v>44822.291666666664</v>
      </c>
      <c r="C418" s="270" t="str">
        <f>'Net Gen'!P418</f>
        <v>OFFLINE</v>
      </c>
      <c r="D418" s="270">
        <f>'Net Gen'!E418</f>
        <v>0</v>
      </c>
      <c r="E418" s="270">
        <f>'Net Gen'!I418</f>
        <v>0</v>
      </c>
      <c r="F418" s="270">
        <f>'Net Gen'!K418</f>
        <v>0</v>
      </c>
      <c r="G418" s="270">
        <f>'Net Gen'!N418</f>
        <v>0</v>
      </c>
      <c r="H418" s="270">
        <f>'Net Gen'!O418</f>
        <v>295</v>
      </c>
      <c r="J418" s="120">
        <f t="shared" si="26"/>
        <v>1</v>
      </c>
      <c r="K418" s="108">
        <f t="shared" si="24"/>
        <v>0</v>
      </c>
      <c r="L418" s="102">
        <f t="shared" si="25"/>
        <v>295</v>
      </c>
      <c r="M418" s="123">
        <f t="shared" si="27"/>
        <v>0</v>
      </c>
    </row>
    <row r="419" spans="1:13" x14ac:dyDescent="0.2">
      <c r="A419" s="208" t="str">
        <f>'Net Gen'!B419</f>
        <v>89040101-Big Sandy 1</v>
      </c>
      <c r="B419" s="269">
        <f>'Net Gen'!C419</f>
        <v>44822.333333333336</v>
      </c>
      <c r="C419" s="270" t="str">
        <f>'Net Gen'!P419</f>
        <v>OFFLINE</v>
      </c>
      <c r="D419" s="270">
        <f>'Net Gen'!E419</f>
        <v>0</v>
      </c>
      <c r="E419" s="270">
        <f>'Net Gen'!I419</f>
        <v>0</v>
      </c>
      <c r="F419" s="270">
        <f>'Net Gen'!K419</f>
        <v>0</v>
      </c>
      <c r="G419" s="270">
        <f>'Net Gen'!N419</f>
        <v>0</v>
      </c>
      <c r="H419" s="270">
        <f>'Net Gen'!O419</f>
        <v>295</v>
      </c>
      <c r="J419" s="120">
        <f t="shared" si="26"/>
        <v>1</v>
      </c>
      <c r="K419" s="108">
        <f t="shared" si="24"/>
        <v>0</v>
      </c>
      <c r="L419" s="102">
        <f t="shared" si="25"/>
        <v>295</v>
      </c>
      <c r="M419" s="123">
        <f t="shared" si="27"/>
        <v>0</v>
      </c>
    </row>
    <row r="420" spans="1:13" x14ac:dyDescent="0.2">
      <c r="A420" s="208" t="str">
        <f>'Net Gen'!B420</f>
        <v>89040101-Big Sandy 1</v>
      </c>
      <c r="B420" s="269">
        <f>'Net Gen'!C420</f>
        <v>44822.375</v>
      </c>
      <c r="C420" s="270" t="str">
        <f>'Net Gen'!P420</f>
        <v>OFFLINE</v>
      </c>
      <c r="D420" s="270">
        <f>'Net Gen'!E420</f>
        <v>0</v>
      </c>
      <c r="E420" s="270">
        <f>'Net Gen'!I420</f>
        <v>0</v>
      </c>
      <c r="F420" s="270">
        <f>'Net Gen'!K420</f>
        <v>0</v>
      </c>
      <c r="G420" s="270">
        <f>'Net Gen'!N420</f>
        <v>0</v>
      </c>
      <c r="H420" s="270">
        <f>'Net Gen'!O420</f>
        <v>295</v>
      </c>
      <c r="J420" s="120">
        <f t="shared" si="26"/>
        <v>1</v>
      </c>
      <c r="K420" s="108">
        <f t="shared" si="24"/>
        <v>0</v>
      </c>
      <c r="L420" s="102">
        <f t="shared" si="25"/>
        <v>295</v>
      </c>
      <c r="M420" s="123">
        <f t="shared" si="27"/>
        <v>0</v>
      </c>
    </row>
    <row r="421" spans="1:13" x14ac:dyDescent="0.2">
      <c r="A421" s="208" t="str">
        <f>'Net Gen'!B421</f>
        <v>89040101-Big Sandy 1</v>
      </c>
      <c r="B421" s="269">
        <f>'Net Gen'!C421</f>
        <v>44822.416666666664</v>
      </c>
      <c r="C421" s="270" t="str">
        <f>'Net Gen'!P421</f>
        <v>OFFLINE</v>
      </c>
      <c r="D421" s="270">
        <f>'Net Gen'!E421</f>
        <v>0</v>
      </c>
      <c r="E421" s="270">
        <f>'Net Gen'!I421</f>
        <v>0</v>
      </c>
      <c r="F421" s="270">
        <f>'Net Gen'!K421</f>
        <v>0</v>
      </c>
      <c r="G421" s="270">
        <f>'Net Gen'!N421</f>
        <v>0</v>
      </c>
      <c r="H421" s="270">
        <f>'Net Gen'!O421</f>
        <v>295</v>
      </c>
      <c r="J421" s="120">
        <f t="shared" si="26"/>
        <v>1</v>
      </c>
      <c r="K421" s="108">
        <f t="shared" si="24"/>
        <v>0</v>
      </c>
      <c r="L421" s="102">
        <f t="shared" si="25"/>
        <v>295</v>
      </c>
      <c r="M421" s="123">
        <f t="shared" si="27"/>
        <v>0</v>
      </c>
    </row>
    <row r="422" spans="1:13" x14ac:dyDescent="0.2">
      <c r="A422" s="208" t="str">
        <f>'Net Gen'!B422</f>
        <v>89040101-Big Sandy 1</v>
      </c>
      <c r="B422" s="269">
        <f>'Net Gen'!C422</f>
        <v>44822.458333333336</v>
      </c>
      <c r="C422" s="270" t="str">
        <f>'Net Gen'!P422</f>
        <v>OFFLINE</v>
      </c>
      <c r="D422" s="270">
        <f>'Net Gen'!E422</f>
        <v>0</v>
      </c>
      <c r="E422" s="270">
        <f>'Net Gen'!I422</f>
        <v>0</v>
      </c>
      <c r="F422" s="270">
        <f>'Net Gen'!K422</f>
        <v>0</v>
      </c>
      <c r="G422" s="270">
        <f>'Net Gen'!N422</f>
        <v>0</v>
      </c>
      <c r="H422" s="270">
        <f>'Net Gen'!O422</f>
        <v>295</v>
      </c>
      <c r="J422" s="120">
        <f t="shared" si="26"/>
        <v>1</v>
      </c>
      <c r="K422" s="108">
        <f t="shared" si="24"/>
        <v>0</v>
      </c>
      <c r="L422" s="102">
        <f t="shared" si="25"/>
        <v>295</v>
      </c>
      <c r="M422" s="123">
        <f t="shared" si="27"/>
        <v>0</v>
      </c>
    </row>
    <row r="423" spans="1:13" x14ac:dyDescent="0.2">
      <c r="A423" s="208" t="str">
        <f>'Net Gen'!B423</f>
        <v>89040101-Big Sandy 1</v>
      </c>
      <c r="B423" s="269">
        <f>'Net Gen'!C423</f>
        <v>44822.5</v>
      </c>
      <c r="C423" s="270" t="str">
        <f>'Net Gen'!P423</f>
        <v>OFFLINE</v>
      </c>
      <c r="D423" s="270">
        <f>'Net Gen'!E423</f>
        <v>0</v>
      </c>
      <c r="E423" s="270">
        <f>'Net Gen'!I423</f>
        <v>0</v>
      </c>
      <c r="F423" s="270">
        <f>'Net Gen'!K423</f>
        <v>0</v>
      </c>
      <c r="G423" s="270">
        <f>'Net Gen'!N423</f>
        <v>0</v>
      </c>
      <c r="H423" s="270">
        <f>'Net Gen'!O423</f>
        <v>295</v>
      </c>
      <c r="J423" s="120">
        <f t="shared" si="26"/>
        <v>1</v>
      </c>
      <c r="K423" s="108">
        <f t="shared" si="24"/>
        <v>0</v>
      </c>
      <c r="L423" s="102">
        <f t="shared" si="25"/>
        <v>295</v>
      </c>
      <c r="M423" s="123">
        <f t="shared" si="27"/>
        <v>0</v>
      </c>
    </row>
    <row r="424" spans="1:13" x14ac:dyDescent="0.2">
      <c r="A424" s="208" t="str">
        <f>'Net Gen'!B424</f>
        <v>89040101-Big Sandy 1</v>
      </c>
      <c r="B424" s="269">
        <f>'Net Gen'!C424</f>
        <v>44822.541666666664</v>
      </c>
      <c r="C424" s="270" t="str">
        <f>'Net Gen'!P424</f>
        <v>OFFLINE</v>
      </c>
      <c r="D424" s="270">
        <f>'Net Gen'!E424</f>
        <v>0</v>
      </c>
      <c r="E424" s="270">
        <f>'Net Gen'!I424</f>
        <v>0</v>
      </c>
      <c r="F424" s="270">
        <f>'Net Gen'!K424</f>
        <v>0</v>
      </c>
      <c r="G424" s="270">
        <f>'Net Gen'!N424</f>
        <v>0</v>
      </c>
      <c r="H424" s="270">
        <f>'Net Gen'!O424</f>
        <v>295</v>
      </c>
      <c r="J424" s="120">
        <f t="shared" si="26"/>
        <v>1</v>
      </c>
      <c r="K424" s="108">
        <f t="shared" si="24"/>
        <v>0</v>
      </c>
      <c r="L424" s="102">
        <f t="shared" si="25"/>
        <v>295</v>
      </c>
      <c r="M424" s="123">
        <f t="shared" si="27"/>
        <v>0</v>
      </c>
    </row>
    <row r="425" spans="1:13" x14ac:dyDescent="0.2">
      <c r="A425" s="208" t="str">
        <f>'Net Gen'!B425</f>
        <v>89040101-Big Sandy 1</v>
      </c>
      <c r="B425" s="269">
        <f>'Net Gen'!C425</f>
        <v>44822.583333333336</v>
      </c>
      <c r="C425" s="270" t="str">
        <f>'Net Gen'!P425</f>
        <v>OFFLINE</v>
      </c>
      <c r="D425" s="270">
        <f>'Net Gen'!E425</f>
        <v>0</v>
      </c>
      <c r="E425" s="270">
        <f>'Net Gen'!I425</f>
        <v>0</v>
      </c>
      <c r="F425" s="270">
        <f>'Net Gen'!K425</f>
        <v>0</v>
      </c>
      <c r="G425" s="270">
        <f>'Net Gen'!N425</f>
        <v>0</v>
      </c>
      <c r="H425" s="270">
        <f>'Net Gen'!O425</f>
        <v>295</v>
      </c>
      <c r="J425" s="120">
        <f t="shared" si="26"/>
        <v>1</v>
      </c>
      <c r="K425" s="108">
        <f t="shared" si="24"/>
        <v>0</v>
      </c>
      <c r="L425" s="102">
        <f t="shared" si="25"/>
        <v>295</v>
      </c>
      <c r="M425" s="123">
        <f t="shared" si="27"/>
        <v>0</v>
      </c>
    </row>
    <row r="426" spans="1:13" x14ac:dyDescent="0.2">
      <c r="A426" s="208" t="str">
        <f>'Net Gen'!B426</f>
        <v>89040101-Big Sandy 1</v>
      </c>
      <c r="B426" s="269">
        <f>'Net Gen'!C426</f>
        <v>44822.625</v>
      </c>
      <c r="C426" s="270" t="str">
        <f>'Net Gen'!P426</f>
        <v>OFFLINE</v>
      </c>
      <c r="D426" s="270">
        <f>'Net Gen'!E426</f>
        <v>0</v>
      </c>
      <c r="E426" s="270">
        <f>'Net Gen'!I426</f>
        <v>0</v>
      </c>
      <c r="F426" s="270">
        <f>'Net Gen'!K426</f>
        <v>0</v>
      </c>
      <c r="G426" s="270">
        <f>'Net Gen'!N426</f>
        <v>0</v>
      </c>
      <c r="H426" s="270">
        <f>'Net Gen'!O426</f>
        <v>295</v>
      </c>
      <c r="J426" s="120">
        <f t="shared" si="26"/>
        <v>1</v>
      </c>
      <c r="K426" s="108">
        <f t="shared" si="24"/>
        <v>0</v>
      </c>
      <c r="L426" s="102">
        <f t="shared" si="25"/>
        <v>295</v>
      </c>
      <c r="M426" s="123">
        <f t="shared" si="27"/>
        <v>0</v>
      </c>
    </row>
    <row r="427" spans="1:13" x14ac:dyDescent="0.2">
      <c r="A427" s="208" t="str">
        <f>'Net Gen'!B427</f>
        <v>89040101-Big Sandy 1</v>
      </c>
      <c r="B427" s="269">
        <f>'Net Gen'!C427</f>
        <v>44822.666666666664</v>
      </c>
      <c r="C427" s="270" t="str">
        <f>'Net Gen'!P427</f>
        <v>OFFLINE</v>
      </c>
      <c r="D427" s="270">
        <f>'Net Gen'!E427</f>
        <v>0</v>
      </c>
      <c r="E427" s="270">
        <f>'Net Gen'!I427</f>
        <v>0</v>
      </c>
      <c r="F427" s="270">
        <f>'Net Gen'!K427</f>
        <v>0</v>
      </c>
      <c r="G427" s="270">
        <f>'Net Gen'!N427</f>
        <v>0</v>
      </c>
      <c r="H427" s="270">
        <f>'Net Gen'!O427</f>
        <v>295</v>
      </c>
      <c r="J427" s="120">
        <f t="shared" si="26"/>
        <v>1</v>
      </c>
      <c r="K427" s="108">
        <f t="shared" si="24"/>
        <v>0</v>
      </c>
      <c r="L427" s="102">
        <f t="shared" si="25"/>
        <v>295</v>
      </c>
      <c r="M427" s="123">
        <f t="shared" si="27"/>
        <v>0</v>
      </c>
    </row>
    <row r="428" spans="1:13" x14ac:dyDescent="0.2">
      <c r="A428" s="208" t="str">
        <f>'Net Gen'!B428</f>
        <v>89040101-Big Sandy 1</v>
      </c>
      <c r="B428" s="269">
        <f>'Net Gen'!C428</f>
        <v>44822.708333333336</v>
      </c>
      <c r="C428" s="270" t="str">
        <f>'Net Gen'!P428</f>
        <v>OFFLINE</v>
      </c>
      <c r="D428" s="270">
        <f>'Net Gen'!E428</f>
        <v>0</v>
      </c>
      <c r="E428" s="270">
        <f>'Net Gen'!I428</f>
        <v>0</v>
      </c>
      <c r="F428" s="270">
        <f>'Net Gen'!K428</f>
        <v>0</v>
      </c>
      <c r="G428" s="270">
        <f>'Net Gen'!N428</f>
        <v>0</v>
      </c>
      <c r="H428" s="270">
        <f>'Net Gen'!O428</f>
        <v>295</v>
      </c>
      <c r="J428" s="120">
        <f t="shared" si="26"/>
        <v>1</v>
      </c>
      <c r="K428" s="108">
        <f t="shared" si="24"/>
        <v>0</v>
      </c>
      <c r="L428" s="102">
        <f t="shared" si="25"/>
        <v>295</v>
      </c>
      <c r="M428" s="123">
        <f t="shared" si="27"/>
        <v>0</v>
      </c>
    </row>
    <row r="429" spans="1:13" x14ac:dyDescent="0.2">
      <c r="A429" s="208" t="str">
        <f>'Net Gen'!B429</f>
        <v>89040101-Big Sandy 1</v>
      </c>
      <c r="B429" s="269">
        <f>'Net Gen'!C429</f>
        <v>44822.75</v>
      </c>
      <c r="C429" s="270" t="str">
        <f>'Net Gen'!P429</f>
        <v>OFFLINE</v>
      </c>
      <c r="D429" s="270">
        <f>'Net Gen'!E429</f>
        <v>0</v>
      </c>
      <c r="E429" s="270">
        <f>'Net Gen'!I429</f>
        <v>0</v>
      </c>
      <c r="F429" s="270">
        <f>'Net Gen'!K429</f>
        <v>0</v>
      </c>
      <c r="G429" s="270">
        <f>'Net Gen'!N429</f>
        <v>0</v>
      </c>
      <c r="H429" s="270">
        <f>'Net Gen'!O429</f>
        <v>295</v>
      </c>
      <c r="J429" s="120">
        <f t="shared" si="26"/>
        <v>1</v>
      </c>
      <c r="K429" s="108">
        <f t="shared" si="24"/>
        <v>0</v>
      </c>
      <c r="L429" s="102">
        <f t="shared" si="25"/>
        <v>295</v>
      </c>
      <c r="M429" s="123">
        <f t="shared" si="27"/>
        <v>0</v>
      </c>
    </row>
    <row r="430" spans="1:13" x14ac:dyDescent="0.2">
      <c r="A430" s="208" t="str">
        <f>'Net Gen'!B430</f>
        <v>89040101-Big Sandy 1</v>
      </c>
      <c r="B430" s="269">
        <f>'Net Gen'!C430</f>
        <v>44822.791666666664</v>
      </c>
      <c r="C430" s="270" t="str">
        <f>'Net Gen'!P430</f>
        <v>OFFLINE</v>
      </c>
      <c r="D430" s="270">
        <f>'Net Gen'!E430</f>
        <v>0</v>
      </c>
      <c r="E430" s="270">
        <f>'Net Gen'!I430</f>
        <v>0</v>
      </c>
      <c r="F430" s="270">
        <f>'Net Gen'!K430</f>
        <v>0</v>
      </c>
      <c r="G430" s="270">
        <f>'Net Gen'!N430</f>
        <v>0</v>
      </c>
      <c r="H430" s="270">
        <f>'Net Gen'!O430</f>
        <v>295</v>
      </c>
      <c r="J430" s="120">
        <f t="shared" si="26"/>
        <v>1</v>
      </c>
      <c r="K430" s="108">
        <f t="shared" si="24"/>
        <v>0</v>
      </c>
      <c r="L430" s="102">
        <f t="shared" si="25"/>
        <v>295</v>
      </c>
      <c r="M430" s="123">
        <f t="shared" si="27"/>
        <v>0</v>
      </c>
    </row>
    <row r="431" spans="1:13" x14ac:dyDescent="0.2">
      <c r="A431" s="208" t="str">
        <f>'Net Gen'!B431</f>
        <v>89040101-Big Sandy 1</v>
      </c>
      <c r="B431" s="269">
        <f>'Net Gen'!C431</f>
        <v>44822.833333333336</v>
      </c>
      <c r="C431" s="270" t="str">
        <f>'Net Gen'!P431</f>
        <v>OFFLINE</v>
      </c>
      <c r="D431" s="270">
        <f>'Net Gen'!E431</f>
        <v>0</v>
      </c>
      <c r="E431" s="270">
        <f>'Net Gen'!I431</f>
        <v>0</v>
      </c>
      <c r="F431" s="270">
        <f>'Net Gen'!K431</f>
        <v>0</v>
      </c>
      <c r="G431" s="270">
        <f>'Net Gen'!N431</f>
        <v>0</v>
      </c>
      <c r="H431" s="270">
        <f>'Net Gen'!O431</f>
        <v>295</v>
      </c>
      <c r="J431" s="120">
        <f t="shared" si="26"/>
        <v>1</v>
      </c>
      <c r="K431" s="108">
        <f t="shared" si="24"/>
        <v>0</v>
      </c>
      <c r="L431" s="102">
        <f t="shared" si="25"/>
        <v>295</v>
      </c>
      <c r="M431" s="123">
        <f t="shared" si="27"/>
        <v>0</v>
      </c>
    </row>
    <row r="432" spans="1:13" x14ac:dyDescent="0.2">
      <c r="A432" s="208" t="str">
        <f>'Net Gen'!B432</f>
        <v>89040101-Big Sandy 1</v>
      </c>
      <c r="B432" s="269">
        <f>'Net Gen'!C432</f>
        <v>44822.875</v>
      </c>
      <c r="C432" s="270" t="str">
        <f>'Net Gen'!P432</f>
        <v>OFFLINE</v>
      </c>
      <c r="D432" s="270">
        <f>'Net Gen'!E432</f>
        <v>0</v>
      </c>
      <c r="E432" s="270">
        <f>'Net Gen'!I432</f>
        <v>0</v>
      </c>
      <c r="F432" s="270">
        <f>'Net Gen'!K432</f>
        <v>0</v>
      </c>
      <c r="G432" s="270">
        <f>'Net Gen'!N432</f>
        <v>0</v>
      </c>
      <c r="H432" s="270">
        <f>'Net Gen'!O432</f>
        <v>295</v>
      </c>
      <c r="J432" s="120">
        <f t="shared" si="26"/>
        <v>1</v>
      </c>
      <c r="K432" s="108">
        <f t="shared" si="24"/>
        <v>0</v>
      </c>
      <c r="L432" s="102">
        <f t="shared" si="25"/>
        <v>295</v>
      </c>
      <c r="M432" s="123">
        <f t="shared" si="27"/>
        <v>0</v>
      </c>
    </row>
    <row r="433" spans="1:13" x14ac:dyDescent="0.2">
      <c r="A433" s="208" t="str">
        <f>'Net Gen'!B433</f>
        <v>89040101-Big Sandy 1</v>
      </c>
      <c r="B433" s="269">
        <f>'Net Gen'!C433</f>
        <v>44822.916666666664</v>
      </c>
      <c r="C433" s="270" t="str">
        <f>'Net Gen'!P433</f>
        <v>OFFLINE</v>
      </c>
      <c r="D433" s="270">
        <f>'Net Gen'!E433</f>
        <v>0</v>
      </c>
      <c r="E433" s="270">
        <f>'Net Gen'!I433</f>
        <v>0</v>
      </c>
      <c r="F433" s="270">
        <f>'Net Gen'!K433</f>
        <v>0</v>
      </c>
      <c r="G433" s="270">
        <f>'Net Gen'!N433</f>
        <v>0</v>
      </c>
      <c r="H433" s="270">
        <f>'Net Gen'!O433</f>
        <v>295</v>
      </c>
      <c r="J433" s="120">
        <f t="shared" si="26"/>
        <v>1</v>
      </c>
      <c r="K433" s="108">
        <f t="shared" si="24"/>
        <v>0</v>
      </c>
      <c r="L433" s="102">
        <f t="shared" si="25"/>
        <v>295</v>
      </c>
      <c r="M433" s="123">
        <f t="shared" si="27"/>
        <v>0</v>
      </c>
    </row>
    <row r="434" spans="1:13" x14ac:dyDescent="0.2">
      <c r="A434" s="208" t="str">
        <f>'Net Gen'!B434</f>
        <v>89040101-Big Sandy 1</v>
      </c>
      <c r="B434" s="269">
        <f>'Net Gen'!C434</f>
        <v>44822.958333333336</v>
      </c>
      <c r="C434" s="270" t="str">
        <f>'Net Gen'!P434</f>
        <v>OFFLINE</v>
      </c>
      <c r="D434" s="270">
        <f>'Net Gen'!E434</f>
        <v>0</v>
      </c>
      <c r="E434" s="270">
        <f>'Net Gen'!I434</f>
        <v>0</v>
      </c>
      <c r="F434" s="270">
        <f>'Net Gen'!K434</f>
        <v>0</v>
      </c>
      <c r="G434" s="270">
        <f>'Net Gen'!N434</f>
        <v>0</v>
      </c>
      <c r="H434" s="270">
        <f>'Net Gen'!O434</f>
        <v>295</v>
      </c>
      <c r="J434" s="120">
        <f t="shared" si="26"/>
        <v>1</v>
      </c>
      <c r="K434" s="108">
        <f t="shared" si="24"/>
        <v>0</v>
      </c>
      <c r="L434" s="102">
        <f t="shared" si="25"/>
        <v>295</v>
      </c>
      <c r="M434" s="123">
        <f t="shared" si="27"/>
        <v>0</v>
      </c>
    </row>
    <row r="435" spans="1:13" x14ac:dyDescent="0.2">
      <c r="A435" s="208" t="str">
        <f>'Net Gen'!B435</f>
        <v>89040101-Big Sandy 1</v>
      </c>
      <c r="B435" s="269">
        <f>'Net Gen'!C435</f>
        <v>44823</v>
      </c>
      <c r="C435" s="270" t="str">
        <f>'Net Gen'!P435</f>
        <v>OFFLINE</v>
      </c>
      <c r="D435" s="270">
        <f>'Net Gen'!E435</f>
        <v>0</v>
      </c>
      <c r="E435" s="270">
        <f>'Net Gen'!I435</f>
        <v>0</v>
      </c>
      <c r="F435" s="270">
        <f>'Net Gen'!K435</f>
        <v>0</v>
      </c>
      <c r="G435" s="270">
        <f>'Net Gen'!N435</f>
        <v>0</v>
      </c>
      <c r="H435" s="270">
        <f>'Net Gen'!O435</f>
        <v>295</v>
      </c>
      <c r="J435" s="120">
        <f t="shared" si="26"/>
        <v>1</v>
      </c>
      <c r="K435" s="108">
        <f t="shared" si="24"/>
        <v>0</v>
      </c>
      <c r="L435" s="102">
        <f t="shared" si="25"/>
        <v>295</v>
      </c>
      <c r="M435" s="123">
        <f t="shared" si="27"/>
        <v>0</v>
      </c>
    </row>
    <row r="436" spans="1:13" x14ac:dyDescent="0.2">
      <c r="A436" s="208" t="str">
        <f>'Net Gen'!B436</f>
        <v>89040101-Big Sandy 1</v>
      </c>
      <c r="B436" s="269">
        <f>'Net Gen'!C436</f>
        <v>44823.041666666664</v>
      </c>
      <c r="C436" s="270" t="str">
        <f>'Net Gen'!P436</f>
        <v>OFFLINE</v>
      </c>
      <c r="D436" s="270">
        <f>'Net Gen'!E436</f>
        <v>0</v>
      </c>
      <c r="E436" s="270">
        <f>'Net Gen'!I436</f>
        <v>0</v>
      </c>
      <c r="F436" s="270">
        <f>'Net Gen'!K436</f>
        <v>0</v>
      </c>
      <c r="G436" s="270">
        <f>'Net Gen'!N436</f>
        <v>0</v>
      </c>
      <c r="H436" s="270">
        <f>'Net Gen'!O436</f>
        <v>295</v>
      </c>
      <c r="J436" s="120">
        <f t="shared" si="26"/>
        <v>1</v>
      </c>
      <c r="K436" s="108">
        <f t="shared" si="24"/>
        <v>0</v>
      </c>
      <c r="L436" s="102">
        <f t="shared" si="25"/>
        <v>295</v>
      </c>
      <c r="M436" s="123">
        <f t="shared" si="27"/>
        <v>0</v>
      </c>
    </row>
    <row r="437" spans="1:13" x14ac:dyDescent="0.2">
      <c r="A437" s="208" t="str">
        <f>'Net Gen'!B437</f>
        <v>89040101-Big Sandy 1</v>
      </c>
      <c r="B437" s="269">
        <f>'Net Gen'!C437</f>
        <v>44823.083333333336</v>
      </c>
      <c r="C437" s="270" t="str">
        <f>'Net Gen'!P437</f>
        <v>OFFLINE</v>
      </c>
      <c r="D437" s="270">
        <f>'Net Gen'!E437</f>
        <v>0</v>
      </c>
      <c r="E437" s="270">
        <f>'Net Gen'!I437</f>
        <v>0</v>
      </c>
      <c r="F437" s="270">
        <f>'Net Gen'!K437</f>
        <v>0</v>
      </c>
      <c r="G437" s="270">
        <f>'Net Gen'!N437</f>
        <v>0</v>
      </c>
      <c r="H437" s="270">
        <f>'Net Gen'!O437</f>
        <v>295</v>
      </c>
      <c r="J437" s="120">
        <f t="shared" si="26"/>
        <v>1</v>
      </c>
      <c r="K437" s="108">
        <f t="shared" si="24"/>
        <v>0</v>
      </c>
      <c r="L437" s="102">
        <f t="shared" si="25"/>
        <v>295</v>
      </c>
      <c r="M437" s="123">
        <f t="shared" si="27"/>
        <v>0</v>
      </c>
    </row>
    <row r="438" spans="1:13" x14ac:dyDescent="0.2">
      <c r="A438" s="208" t="str">
        <f>'Net Gen'!B438</f>
        <v>89040101-Big Sandy 1</v>
      </c>
      <c r="B438" s="269">
        <f>'Net Gen'!C438</f>
        <v>44823.125</v>
      </c>
      <c r="C438" s="270" t="str">
        <f>'Net Gen'!P438</f>
        <v>OFFLINE</v>
      </c>
      <c r="D438" s="270">
        <f>'Net Gen'!E438</f>
        <v>0</v>
      </c>
      <c r="E438" s="270">
        <f>'Net Gen'!I438</f>
        <v>0</v>
      </c>
      <c r="F438" s="270">
        <f>'Net Gen'!K438</f>
        <v>0</v>
      </c>
      <c r="G438" s="270">
        <f>'Net Gen'!N438</f>
        <v>0</v>
      </c>
      <c r="H438" s="270">
        <f>'Net Gen'!O438</f>
        <v>295</v>
      </c>
      <c r="J438" s="120">
        <f t="shared" si="26"/>
        <v>1</v>
      </c>
      <c r="K438" s="108">
        <f t="shared" si="24"/>
        <v>0</v>
      </c>
      <c r="L438" s="102">
        <f t="shared" si="25"/>
        <v>295</v>
      </c>
      <c r="M438" s="123">
        <f t="shared" si="27"/>
        <v>0</v>
      </c>
    </row>
    <row r="439" spans="1:13" x14ac:dyDescent="0.2">
      <c r="A439" s="208" t="str">
        <f>'Net Gen'!B439</f>
        <v>89040101-Big Sandy 1</v>
      </c>
      <c r="B439" s="269">
        <f>'Net Gen'!C439</f>
        <v>44823.166666666664</v>
      </c>
      <c r="C439" s="270" t="str">
        <f>'Net Gen'!P439</f>
        <v>OFFLINE</v>
      </c>
      <c r="D439" s="270">
        <f>'Net Gen'!E439</f>
        <v>0</v>
      </c>
      <c r="E439" s="270">
        <f>'Net Gen'!I439</f>
        <v>0</v>
      </c>
      <c r="F439" s="270">
        <f>'Net Gen'!K439</f>
        <v>0</v>
      </c>
      <c r="G439" s="270">
        <f>'Net Gen'!N439</f>
        <v>0</v>
      </c>
      <c r="H439" s="270">
        <f>'Net Gen'!O439</f>
        <v>295</v>
      </c>
      <c r="J439" s="120">
        <f t="shared" si="26"/>
        <v>1</v>
      </c>
      <c r="K439" s="108">
        <f t="shared" si="24"/>
        <v>0</v>
      </c>
      <c r="L439" s="102">
        <f t="shared" si="25"/>
        <v>295</v>
      </c>
      <c r="M439" s="123">
        <f t="shared" si="27"/>
        <v>0</v>
      </c>
    </row>
    <row r="440" spans="1:13" x14ac:dyDescent="0.2">
      <c r="A440" s="208" t="str">
        <f>'Net Gen'!B440</f>
        <v>89040101-Big Sandy 1</v>
      </c>
      <c r="B440" s="269">
        <f>'Net Gen'!C440</f>
        <v>44823.208333333336</v>
      </c>
      <c r="C440" s="270" t="str">
        <f>'Net Gen'!P440</f>
        <v>OFFLINE</v>
      </c>
      <c r="D440" s="270">
        <f>'Net Gen'!E440</f>
        <v>0</v>
      </c>
      <c r="E440" s="270">
        <f>'Net Gen'!I440</f>
        <v>0</v>
      </c>
      <c r="F440" s="270">
        <f>'Net Gen'!K440</f>
        <v>0</v>
      </c>
      <c r="G440" s="270">
        <f>'Net Gen'!N440</f>
        <v>0</v>
      </c>
      <c r="H440" s="270">
        <f>'Net Gen'!O440</f>
        <v>295</v>
      </c>
      <c r="J440" s="120">
        <f t="shared" si="26"/>
        <v>1</v>
      </c>
      <c r="K440" s="108">
        <f t="shared" si="24"/>
        <v>0</v>
      </c>
      <c r="L440" s="102">
        <f t="shared" si="25"/>
        <v>295</v>
      </c>
      <c r="M440" s="123">
        <f t="shared" si="27"/>
        <v>0</v>
      </c>
    </row>
    <row r="441" spans="1:13" x14ac:dyDescent="0.2">
      <c r="A441" s="208" t="str">
        <f>'Net Gen'!B441</f>
        <v>89040101-Big Sandy 1</v>
      </c>
      <c r="B441" s="269">
        <f>'Net Gen'!C441</f>
        <v>44823.25</v>
      </c>
      <c r="C441" s="270" t="str">
        <f>'Net Gen'!P441</f>
        <v>OFFLINE</v>
      </c>
      <c r="D441" s="270">
        <f>'Net Gen'!E441</f>
        <v>0</v>
      </c>
      <c r="E441" s="270">
        <f>'Net Gen'!I441</f>
        <v>0</v>
      </c>
      <c r="F441" s="270">
        <f>'Net Gen'!K441</f>
        <v>0</v>
      </c>
      <c r="G441" s="270">
        <f>'Net Gen'!N441</f>
        <v>0</v>
      </c>
      <c r="H441" s="270">
        <f>'Net Gen'!O441</f>
        <v>295</v>
      </c>
      <c r="J441" s="120">
        <f t="shared" si="26"/>
        <v>1</v>
      </c>
      <c r="K441" s="108">
        <f t="shared" si="24"/>
        <v>0</v>
      </c>
      <c r="L441" s="102">
        <f t="shared" si="25"/>
        <v>295</v>
      </c>
      <c r="M441" s="123">
        <f t="shared" si="27"/>
        <v>0</v>
      </c>
    </row>
    <row r="442" spans="1:13" x14ac:dyDescent="0.2">
      <c r="A442" s="208" t="str">
        <f>'Net Gen'!B442</f>
        <v>89040101-Big Sandy 1</v>
      </c>
      <c r="B442" s="269">
        <f>'Net Gen'!C442</f>
        <v>44823.291666666664</v>
      </c>
      <c r="C442" s="270" t="str">
        <f>'Net Gen'!P442</f>
        <v>OFFLINE</v>
      </c>
      <c r="D442" s="270">
        <f>'Net Gen'!E442</f>
        <v>0</v>
      </c>
      <c r="E442" s="270">
        <f>'Net Gen'!I442</f>
        <v>0</v>
      </c>
      <c r="F442" s="270">
        <f>'Net Gen'!K442</f>
        <v>0</v>
      </c>
      <c r="G442" s="270">
        <f>'Net Gen'!N442</f>
        <v>0</v>
      </c>
      <c r="H442" s="270">
        <f>'Net Gen'!O442</f>
        <v>295</v>
      </c>
      <c r="J442" s="120">
        <f t="shared" si="26"/>
        <v>1</v>
      </c>
      <c r="K442" s="108">
        <f t="shared" si="24"/>
        <v>0</v>
      </c>
      <c r="L442" s="102">
        <f t="shared" si="25"/>
        <v>295</v>
      </c>
      <c r="M442" s="123">
        <f t="shared" si="27"/>
        <v>0</v>
      </c>
    </row>
    <row r="443" spans="1:13" x14ac:dyDescent="0.2">
      <c r="A443" s="208" t="str">
        <f>'Net Gen'!B443</f>
        <v>89040101-Big Sandy 1</v>
      </c>
      <c r="B443" s="269">
        <f>'Net Gen'!C443</f>
        <v>44823.333333333336</v>
      </c>
      <c r="C443" s="270" t="str">
        <f>'Net Gen'!P443</f>
        <v>OFFLINE</v>
      </c>
      <c r="D443" s="270">
        <f>'Net Gen'!E443</f>
        <v>0</v>
      </c>
      <c r="E443" s="270">
        <f>'Net Gen'!I443</f>
        <v>0</v>
      </c>
      <c r="F443" s="270">
        <f>'Net Gen'!K443</f>
        <v>0</v>
      </c>
      <c r="G443" s="270">
        <f>'Net Gen'!N443</f>
        <v>0</v>
      </c>
      <c r="H443" s="270">
        <f>'Net Gen'!O443</f>
        <v>295</v>
      </c>
      <c r="J443" s="120">
        <f t="shared" si="26"/>
        <v>1</v>
      </c>
      <c r="K443" s="108">
        <f t="shared" si="24"/>
        <v>0</v>
      </c>
      <c r="L443" s="102">
        <f t="shared" si="25"/>
        <v>295</v>
      </c>
      <c r="M443" s="123">
        <f t="shared" si="27"/>
        <v>0</v>
      </c>
    </row>
    <row r="444" spans="1:13" x14ac:dyDescent="0.2">
      <c r="A444" s="208" t="str">
        <f>'Net Gen'!B444</f>
        <v>89040101-Big Sandy 1</v>
      </c>
      <c r="B444" s="269">
        <f>'Net Gen'!C444</f>
        <v>44823.375</v>
      </c>
      <c r="C444" s="270" t="str">
        <f>'Net Gen'!P444</f>
        <v>OFFLINE</v>
      </c>
      <c r="D444" s="270">
        <f>'Net Gen'!E444</f>
        <v>0</v>
      </c>
      <c r="E444" s="270">
        <f>'Net Gen'!I444</f>
        <v>0</v>
      </c>
      <c r="F444" s="270">
        <f>'Net Gen'!K444</f>
        <v>0</v>
      </c>
      <c r="G444" s="270">
        <f>'Net Gen'!N444</f>
        <v>0</v>
      </c>
      <c r="H444" s="270">
        <f>'Net Gen'!O444</f>
        <v>295</v>
      </c>
      <c r="J444" s="120">
        <f t="shared" si="26"/>
        <v>1</v>
      </c>
      <c r="K444" s="108">
        <f t="shared" si="24"/>
        <v>0</v>
      </c>
      <c r="L444" s="102">
        <f t="shared" si="25"/>
        <v>295</v>
      </c>
      <c r="M444" s="123">
        <f t="shared" si="27"/>
        <v>0</v>
      </c>
    </row>
    <row r="445" spans="1:13" x14ac:dyDescent="0.2">
      <c r="A445" s="208" t="str">
        <f>'Net Gen'!B445</f>
        <v>89040101-Big Sandy 1</v>
      </c>
      <c r="B445" s="269">
        <f>'Net Gen'!C445</f>
        <v>44823.416666666664</v>
      </c>
      <c r="C445" s="270" t="str">
        <f>'Net Gen'!P445</f>
        <v>OFFLINE</v>
      </c>
      <c r="D445" s="270">
        <f>'Net Gen'!E445</f>
        <v>0</v>
      </c>
      <c r="E445" s="270">
        <f>'Net Gen'!I445</f>
        <v>0</v>
      </c>
      <c r="F445" s="270">
        <f>'Net Gen'!K445</f>
        <v>0</v>
      </c>
      <c r="G445" s="270">
        <f>'Net Gen'!N445</f>
        <v>0</v>
      </c>
      <c r="H445" s="270">
        <f>'Net Gen'!O445</f>
        <v>295</v>
      </c>
      <c r="J445" s="120">
        <f t="shared" si="26"/>
        <v>1</v>
      </c>
      <c r="K445" s="108">
        <f t="shared" si="24"/>
        <v>0</v>
      </c>
      <c r="L445" s="102">
        <f t="shared" si="25"/>
        <v>295</v>
      </c>
      <c r="M445" s="123">
        <f t="shared" si="27"/>
        <v>0</v>
      </c>
    </row>
    <row r="446" spans="1:13" x14ac:dyDescent="0.2">
      <c r="A446" s="208" t="str">
        <f>'Net Gen'!B446</f>
        <v>89040101-Big Sandy 1</v>
      </c>
      <c r="B446" s="269">
        <f>'Net Gen'!C446</f>
        <v>44823.458333333336</v>
      </c>
      <c r="C446" s="270" t="str">
        <f>'Net Gen'!P446</f>
        <v>OFFLINE</v>
      </c>
      <c r="D446" s="270">
        <f>'Net Gen'!E446</f>
        <v>0</v>
      </c>
      <c r="E446" s="270">
        <f>'Net Gen'!I446</f>
        <v>0</v>
      </c>
      <c r="F446" s="270">
        <f>'Net Gen'!K446</f>
        <v>0</v>
      </c>
      <c r="G446" s="270">
        <f>'Net Gen'!N446</f>
        <v>0</v>
      </c>
      <c r="H446" s="270">
        <f>'Net Gen'!O446</f>
        <v>295</v>
      </c>
      <c r="J446" s="120">
        <f t="shared" si="26"/>
        <v>1</v>
      </c>
      <c r="K446" s="108">
        <f t="shared" si="24"/>
        <v>0</v>
      </c>
      <c r="L446" s="102">
        <f t="shared" si="25"/>
        <v>295</v>
      </c>
      <c r="M446" s="123">
        <f t="shared" si="27"/>
        <v>0</v>
      </c>
    </row>
    <row r="447" spans="1:13" x14ac:dyDescent="0.2">
      <c r="A447" s="208" t="str">
        <f>'Net Gen'!B447</f>
        <v>89040101-Big Sandy 1</v>
      </c>
      <c r="B447" s="269">
        <f>'Net Gen'!C447</f>
        <v>44823.5</v>
      </c>
      <c r="C447" s="270" t="str">
        <f>'Net Gen'!P447</f>
        <v>OFFLINE</v>
      </c>
      <c r="D447" s="270">
        <f>'Net Gen'!E447</f>
        <v>0</v>
      </c>
      <c r="E447" s="270">
        <f>'Net Gen'!I447</f>
        <v>0</v>
      </c>
      <c r="F447" s="270">
        <f>'Net Gen'!K447</f>
        <v>0</v>
      </c>
      <c r="G447" s="270">
        <f>'Net Gen'!N447</f>
        <v>0</v>
      </c>
      <c r="H447" s="270">
        <f>'Net Gen'!O447</f>
        <v>295</v>
      </c>
      <c r="J447" s="120">
        <f t="shared" si="26"/>
        <v>1</v>
      </c>
      <c r="K447" s="108">
        <f t="shared" si="24"/>
        <v>0</v>
      </c>
      <c r="L447" s="102">
        <f t="shared" si="25"/>
        <v>295</v>
      </c>
      <c r="M447" s="123">
        <f t="shared" si="27"/>
        <v>0</v>
      </c>
    </row>
    <row r="448" spans="1:13" x14ac:dyDescent="0.2">
      <c r="A448" s="208" t="str">
        <f>'Net Gen'!B448</f>
        <v>89040101-Big Sandy 1</v>
      </c>
      <c r="B448" s="269">
        <f>'Net Gen'!C448</f>
        <v>44823.541666666664</v>
      </c>
      <c r="C448" s="270" t="str">
        <f>'Net Gen'!P448</f>
        <v>OFFLINE</v>
      </c>
      <c r="D448" s="270">
        <f>'Net Gen'!E448</f>
        <v>0</v>
      </c>
      <c r="E448" s="270">
        <f>'Net Gen'!I448</f>
        <v>0</v>
      </c>
      <c r="F448" s="270">
        <f>'Net Gen'!K448</f>
        <v>0</v>
      </c>
      <c r="G448" s="270">
        <f>'Net Gen'!N448</f>
        <v>0</v>
      </c>
      <c r="H448" s="270">
        <f>'Net Gen'!O448</f>
        <v>295</v>
      </c>
      <c r="J448" s="120">
        <f t="shared" si="26"/>
        <v>1</v>
      </c>
      <c r="K448" s="108">
        <f t="shared" si="24"/>
        <v>0</v>
      </c>
      <c r="L448" s="102">
        <f t="shared" si="25"/>
        <v>295</v>
      </c>
      <c r="M448" s="123">
        <f t="shared" si="27"/>
        <v>0</v>
      </c>
    </row>
    <row r="449" spans="1:13" x14ac:dyDescent="0.2">
      <c r="A449" s="208" t="str">
        <f>'Net Gen'!B449</f>
        <v>89040101-Big Sandy 1</v>
      </c>
      <c r="B449" s="269">
        <f>'Net Gen'!C449</f>
        <v>44823.583333333336</v>
      </c>
      <c r="C449" s="270" t="str">
        <f>'Net Gen'!P449</f>
        <v>OFFLINE</v>
      </c>
      <c r="D449" s="270">
        <f>'Net Gen'!E449</f>
        <v>0</v>
      </c>
      <c r="E449" s="270">
        <f>'Net Gen'!I449</f>
        <v>0</v>
      </c>
      <c r="F449" s="270">
        <f>'Net Gen'!K449</f>
        <v>0</v>
      </c>
      <c r="G449" s="270">
        <f>'Net Gen'!N449</f>
        <v>0</v>
      </c>
      <c r="H449" s="270">
        <f>'Net Gen'!O449</f>
        <v>295</v>
      </c>
      <c r="J449" s="120">
        <f t="shared" si="26"/>
        <v>1</v>
      </c>
      <c r="K449" s="108">
        <f t="shared" si="24"/>
        <v>0</v>
      </c>
      <c r="L449" s="102">
        <f t="shared" si="25"/>
        <v>295</v>
      </c>
      <c r="M449" s="123">
        <f t="shared" si="27"/>
        <v>0</v>
      </c>
    </row>
    <row r="450" spans="1:13" x14ac:dyDescent="0.2">
      <c r="A450" s="208" t="str">
        <f>'Net Gen'!B450</f>
        <v>89040101-Big Sandy 1</v>
      </c>
      <c r="B450" s="269">
        <f>'Net Gen'!C450</f>
        <v>44823.625</v>
      </c>
      <c r="C450" s="270" t="str">
        <f>'Net Gen'!P450</f>
        <v>OFFLINE</v>
      </c>
      <c r="D450" s="270">
        <f>'Net Gen'!E450</f>
        <v>0</v>
      </c>
      <c r="E450" s="270">
        <f>'Net Gen'!I450</f>
        <v>0</v>
      </c>
      <c r="F450" s="270">
        <f>'Net Gen'!K450</f>
        <v>0</v>
      </c>
      <c r="G450" s="270">
        <f>'Net Gen'!N450</f>
        <v>0</v>
      </c>
      <c r="H450" s="270">
        <f>'Net Gen'!O450</f>
        <v>295</v>
      </c>
      <c r="J450" s="120">
        <f t="shared" si="26"/>
        <v>1</v>
      </c>
      <c r="K450" s="108">
        <f t="shared" si="24"/>
        <v>0</v>
      </c>
      <c r="L450" s="102">
        <f t="shared" si="25"/>
        <v>295</v>
      </c>
      <c r="M450" s="123">
        <f t="shared" si="27"/>
        <v>0</v>
      </c>
    </row>
    <row r="451" spans="1:13" x14ac:dyDescent="0.2">
      <c r="A451" s="208" t="str">
        <f>'Net Gen'!B451</f>
        <v>89040101-Big Sandy 1</v>
      </c>
      <c r="B451" s="269">
        <f>'Net Gen'!C451</f>
        <v>44823.666666666664</v>
      </c>
      <c r="C451" s="270" t="str">
        <f>'Net Gen'!P451</f>
        <v>OFFLINE</v>
      </c>
      <c r="D451" s="270">
        <f>'Net Gen'!E451</f>
        <v>0</v>
      </c>
      <c r="E451" s="270">
        <f>'Net Gen'!I451</f>
        <v>0</v>
      </c>
      <c r="F451" s="270">
        <f>'Net Gen'!K451</f>
        <v>0</v>
      </c>
      <c r="G451" s="270">
        <f>'Net Gen'!N451</f>
        <v>0</v>
      </c>
      <c r="H451" s="270">
        <f>'Net Gen'!O451</f>
        <v>295</v>
      </c>
      <c r="J451" s="120">
        <f t="shared" si="26"/>
        <v>1</v>
      </c>
      <c r="K451" s="108">
        <f t="shared" si="24"/>
        <v>0</v>
      </c>
      <c r="L451" s="102">
        <f t="shared" si="25"/>
        <v>295</v>
      </c>
      <c r="M451" s="123">
        <f t="shared" si="27"/>
        <v>0</v>
      </c>
    </row>
    <row r="452" spans="1:13" x14ac:dyDescent="0.2">
      <c r="A452" s="208" t="str">
        <f>'Net Gen'!B452</f>
        <v>89040101-Big Sandy 1</v>
      </c>
      <c r="B452" s="269">
        <f>'Net Gen'!C452</f>
        <v>44823.708333333336</v>
      </c>
      <c r="C452" s="270" t="str">
        <f>'Net Gen'!P452</f>
        <v>OFFLINE</v>
      </c>
      <c r="D452" s="270">
        <f>'Net Gen'!E452</f>
        <v>0</v>
      </c>
      <c r="E452" s="270">
        <f>'Net Gen'!I452</f>
        <v>0</v>
      </c>
      <c r="F452" s="270">
        <f>'Net Gen'!K452</f>
        <v>0</v>
      </c>
      <c r="G452" s="270">
        <f>'Net Gen'!N452</f>
        <v>0</v>
      </c>
      <c r="H452" s="270">
        <f>'Net Gen'!O452</f>
        <v>295</v>
      </c>
      <c r="J452" s="120">
        <f t="shared" si="26"/>
        <v>1</v>
      </c>
      <c r="K452" s="108">
        <f t="shared" ref="K452:K515" si="28">F452*J452</f>
        <v>0</v>
      </c>
      <c r="L452" s="102">
        <f t="shared" ref="L452:L515" si="29">H452*J452</f>
        <v>295</v>
      </c>
      <c r="M452" s="123">
        <f t="shared" si="27"/>
        <v>0</v>
      </c>
    </row>
    <row r="453" spans="1:13" x14ac:dyDescent="0.2">
      <c r="A453" s="208" t="str">
        <f>'Net Gen'!B453</f>
        <v>89040101-Big Sandy 1</v>
      </c>
      <c r="B453" s="269">
        <f>'Net Gen'!C453</f>
        <v>44823.75</v>
      </c>
      <c r="C453" s="270" t="str">
        <f>'Net Gen'!P453</f>
        <v>OFFLINE</v>
      </c>
      <c r="D453" s="270">
        <f>'Net Gen'!E453</f>
        <v>0</v>
      </c>
      <c r="E453" s="270">
        <f>'Net Gen'!I453</f>
        <v>0</v>
      </c>
      <c r="F453" s="270">
        <f>'Net Gen'!K453</f>
        <v>0</v>
      </c>
      <c r="G453" s="270">
        <f>'Net Gen'!N453</f>
        <v>0</v>
      </c>
      <c r="H453" s="270">
        <f>'Net Gen'!O453</f>
        <v>295</v>
      </c>
      <c r="J453" s="120">
        <f t="shared" ref="J453:J516" si="30">VLOOKUP(A453,$P$4:$Q$8,2,FALSE)</f>
        <v>1</v>
      </c>
      <c r="K453" s="108">
        <f t="shared" si="28"/>
        <v>0</v>
      </c>
      <c r="L453" s="102">
        <f t="shared" si="29"/>
        <v>295</v>
      </c>
      <c r="M453" s="123">
        <f t="shared" ref="M453:M516" si="31">E453*J453</f>
        <v>0</v>
      </c>
    </row>
    <row r="454" spans="1:13" x14ac:dyDescent="0.2">
      <c r="A454" s="208" t="str">
        <f>'Net Gen'!B454</f>
        <v>89040101-Big Sandy 1</v>
      </c>
      <c r="B454" s="269">
        <f>'Net Gen'!C454</f>
        <v>44823.791666666664</v>
      </c>
      <c r="C454" s="270" t="str">
        <f>'Net Gen'!P454</f>
        <v>OFFLINE</v>
      </c>
      <c r="D454" s="270">
        <f>'Net Gen'!E454</f>
        <v>0</v>
      </c>
      <c r="E454" s="270">
        <f>'Net Gen'!I454</f>
        <v>0</v>
      </c>
      <c r="F454" s="270">
        <f>'Net Gen'!K454</f>
        <v>0</v>
      </c>
      <c r="G454" s="270">
        <f>'Net Gen'!N454</f>
        <v>0</v>
      </c>
      <c r="H454" s="270">
        <f>'Net Gen'!O454</f>
        <v>295</v>
      </c>
      <c r="J454" s="120">
        <f t="shared" si="30"/>
        <v>1</v>
      </c>
      <c r="K454" s="108">
        <f t="shared" si="28"/>
        <v>0</v>
      </c>
      <c r="L454" s="102">
        <f t="shared" si="29"/>
        <v>295</v>
      </c>
      <c r="M454" s="123">
        <f t="shared" si="31"/>
        <v>0</v>
      </c>
    </row>
    <row r="455" spans="1:13" x14ac:dyDescent="0.2">
      <c r="A455" s="208" t="str">
        <f>'Net Gen'!B455</f>
        <v>89040101-Big Sandy 1</v>
      </c>
      <c r="B455" s="269">
        <f>'Net Gen'!C455</f>
        <v>44823.833333333336</v>
      </c>
      <c r="C455" s="270" t="str">
        <f>'Net Gen'!P455</f>
        <v>OFFLINE</v>
      </c>
      <c r="D455" s="270">
        <f>'Net Gen'!E455</f>
        <v>0</v>
      </c>
      <c r="E455" s="270">
        <f>'Net Gen'!I455</f>
        <v>0</v>
      </c>
      <c r="F455" s="270">
        <f>'Net Gen'!K455</f>
        <v>0</v>
      </c>
      <c r="G455" s="270">
        <f>'Net Gen'!N455</f>
        <v>0</v>
      </c>
      <c r="H455" s="270">
        <f>'Net Gen'!O455</f>
        <v>295</v>
      </c>
      <c r="J455" s="120">
        <f t="shared" si="30"/>
        <v>1</v>
      </c>
      <c r="K455" s="108">
        <f t="shared" si="28"/>
        <v>0</v>
      </c>
      <c r="L455" s="102">
        <f t="shared" si="29"/>
        <v>295</v>
      </c>
      <c r="M455" s="123">
        <f t="shared" si="31"/>
        <v>0</v>
      </c>
    </row>
    <row r="456" spans="1:13" x14ac:dyDescent="0.2">
      <c r="A456" s="208" t="str">
        <f>'Net Gen'!B456</f>
        <v>89040101-Big Sandy 1</v>
      </c>
      <c r="B456" s="269">
        <f>'Net Gen'!C456</f>
        <v>44823.875</v>
      </c>
      <c r="C456" s="270" t="str">
        <f>'Net Gen'!P456</f>
        <v>OFFLINE</v>
      </c>
      <c r="D456" s="270">
        <f>'Net Gen'!E456</f>
        <v>0</v>
      </c>
      <c r="E456" s="270">
        <f>'Net Gen'!I456</f>
        <v>0</v>
      </c>
      <c r="F456" s="270">
        <f>'Net Gen'!K456</f>
        <v>0</v>
      </c>
      <c r="G456" s="270">
        <f>'Net Gen'!N456</f>
        <v>0</v>
      </c>
      <c r="H456" s="270">
        <f>'Net Gen'!O456</f>
        <v>295</v>
      </c>
      <c r="J456" s="120">
        <f t="shared" si="30"/>
        <v>1</v>
      </c>
      <c r="K456" s="108">
        <f t="shared" si="28"/>
        <v>0</v>
      </c>
      <c r="L456" s="102">
        <f t="shared" si="29"/>
        <v>295</v>
      </c>
      <c r="M456" s="123">
        <f t="shared" si="31"/>
        <v>0</v>
      </c>
    </row>
    <row r="457" spans="1:13" x14ac:dyDescent="0.2">
      <c r="A457" s="208" t="str">
        <f>'Net Gen'!B457</f>
        <v>89040101-Big Sandy 1</v>
      </c>
      <c r="B457" s="269">
        <f>'Net Gen'!C457</f>
        <v>44823.916666666664</v>
      </c>
      <c r="C457" s="270" t="str">
        <f>'Net Gen'!P457</f>
        <v>OFFLINE</v>
      </c>
      <c r="D457" s="270">
        <f>'Net Gen'!E457</f>
        <v>0</v>
      </c>
      <c r="E457" s="270">
        <f>'Net Gen'!I457</f>
        <v>0</v>
      </c>
      <c r="F457" s="270">
        <f>'Net Gen'!K457</f>
        <v>0</v>
      </c>
      <c r="G457" s="270">
        <f>'Net Gen'!N457</f>
        <v>0</v>
      </c>
      <c r="H457" s="270">
        <f>'Net Gen'!O457</f>
        <v>295</v>
      </c>
      <c r="J457" s="120">
        <f t="shared" si="30"/>
        <v>1</v>
      </c>
      <c r="K457" s="108">
        <f t="shared" si="28"/>
        <v>0</v>
      </c>
      <c r="L457" s="102">
        <f t="shared" si="29"/>
        <v>295</v>
      </c>
      <c r="M457" s="123">
        <f t="shared" si="31"/>
        <v>0</v>
      </c>
    </row>
    <row r="458" spans="1:13" x14ac:dyDescent="0.2">
      <c r="A458" s="208" t="str">
        <f>'Net Gen'!B458</f>
        <v>89040101-Big Sandy 1</v>
      </c>
      <c r="B458" s="269">
        <f>'Net Gen'!C458</f>
        <v>44823.958333333336</v>
      </c>
      <c r="C458" s="270" t="str">
        <f>'Net Gen'!P458</f>
        <v>OFFLINE</v>
      </c>
      <c r="D458" s="270">
        <f>'Net Gen'!E458</f>
        <v>0</v>
      </c>
      <c r="E458" s="270">
        <f>'Net Gen'!I458</f>
        <v>0</v>
      </c>
      <c r="F458" s="270">
        <f>'Net Gen'!K458</f>
        <v>0</v>
      </c>
      <c r="G458" s="270">
        <f>'Net Gen'!N458</f>
        <v>0</v>
      </c>
      <c r="H458" s="270">
        <f>'Net Gen'!O458</f>
        <v>295</v>
      </c>
      <c r="J458" s="120">
        <f t="shared" si="30"/>
        <v>1</v>
      </c>
      <c r="K458" s="108">
        <f t="shared" si="28"/>
        <v>0</v>
      </c>
      <c r="L458" s="102">
        <f t="shared" si="29"/>
        <v>295</v>
      </c>
      <c r="M458" s="123">
        <f t="shared" si="31"/>
        <v>0</v>
      </c>
    </row>
    <row r="459" spans="1:13" x14ac:dyDescent="0.2">
      <c r="A459" s="208" t="str">
        <f>'Net Gen'!B459</f>
        <v>89040101-Big Sandy 1</v>
      </c>
      <c r="B459" s="269">
        <f>'Net Gen'!C459</f>
        <v>44824</v>
      </c>
      <c r="C459" s="270" t="str">
        <f>'Net Gen'!P459</f>
        <v>OFFLINE</v>
      </c>
      <c r="D459" s="270">
        <f>'Net Gen'!E459</f>
        <v>0</v>
      </c>
      <c r="E459" s="270">
        <f>'Net Gen'!I459</f>
        <v>0</v>
      </c>
      <c r="F459" s="270">
        <f>'Net Gen'!K459</f>
        <v>0</v>
      </c>
      <c r="G459" s="270">
        <f>'Net Gen'!N459</f>
        <v>0</v>
      </c>
      <c r="H459" s="270">
        <f>'Net Gen'!O459</f>
        <v>295</v>
      </c>
      <c r="J459" s="120">
        <f t="shared" si="30"/>
        <v>1</v>
      </c>
      <c r="K459" s="108">
        <f t="shared" si="28"/>
        <v>0</v>
      </c>
      <c r="L459" s="102">
        <f t="shared" si="29"/>
        <v>295</v>
      </c>
      <c r="M459" s="123">
        <f t="shared" si="31"/>
        <v>0</v>
      </c>
    </row>
    <row r="460" spans="1:13" x14ac:dyDescent="0.2">
      <c r="A460" s="208" t="str">
        <f>'Net Gen'!B460</f>
        <v>89040101-Big Sandy 1</v>
      </c>
      <c r="B460" s="269">
        <f>'Net Gen'!C460</f>
        <v>44824.041666666664</v>
      </c>
      <c r="C460" s="270" t="str">
        <f>'Net Gen'!P460</f>
        <v>OFFLINE</v>
      </c>
      <c r="D460" s="270">
        <f>'Net Gen'!E460</f>
        <v>0</v>
      </c>
      <c r="E460" s="270">
        <f>'Net Gen'!I460</f>
        <v>0</v>
      </c>
      <c r="F460" s="270">
        <f>'Net Gen'!K460</f>
        <v>0</v>
      </c>
      <c r="G460" s="270">
        <f>'Net Gen'!N460</f>
        <v>0</v>
      </c>
      <c r="H460" s="270">
        <f>'Net Gen'!O460</f>
        <v>295</v>
      </c>
      <c r="J460" s="120">
        <f t="shared" si="30"/>
        <v>1</v>
      </c>
      <c r="K460" s="108">
        <f t="shared" si="28"/>
        <v>0</v>
      </c>
      <c r="L460" s="102">
        <f t="shared" si="29"/>
        <v>295</v>
      </c>
      <c r="M460" s="123">
        <f t="shared" si="31"/>
        <v>0</v>
      </c>
    </row>
    <row r="461" spans="1:13" x14ac:dyDescent="0.2">
      <c r="A461" s="208" t="str">
        <f>'Net Gen'!B461</f>
        <v>89040101-Big Sandy 1</v>
      </c>
      <c r="B461" s="269">
        <f>'Net Gen'!C461</f>
        <v>44824.083333333336</v>
      </c>
      <c r="C461" s="270" t="str">
        <f>'Net Gen'!P461</f>
        <v>OFFLINE</v>
      </c>
      <c r="D461" s="270">
        <f>'Net Gen'!E461</f>
        <v>0</v>
      </c>
      <c r="E461" s="270">
        <f>'Net Gen'!I461</f>
        <v>0</v>
      </c>
      <c r="F461" s="270">
        <f>'Net Gen'!K461</f>
        <v>0</v>
      </c>
      <c r="G461" s="270">
        <f>'Net Gen'!N461</f>
        <v>0</v>
      </c>
      <c r="H461" s="270">
        <f>'Net Gen'!O461</f>
        <v>295</v>
      </c>
      <c r="J461" s="120">
        <f t="shared" si="30"/>
        <v>1</v>
      </c>
      <c r="K461" s="108">
        <f t="shared" si="28"/>
        <v>0</v>
      </c>
      <c r="L461" s="102">
        <f t="shared" si="29"/>
        <v>295</v>
      </c>
      <c r="M461" s="123">
        <f t="shared" si="31"/>
        <v>0</v>
      </c>
    </row>
    <row r="462" spans="1:13" x14ac:dyDescent="0.2">
      <c r="A462" s="208" t="str">
        <f>'Net Gen'!B462</f>
        <v>89040101-Big Sandy 1</v>
      </c>
      <c r="B462" s="269">
        <f>'Net Gen'!C462</f>
        <v>44824.125</v>
      </c>
      <c r="C462" s="270" t="str">
        <f>'Net Gen'!P462</f>
        <v>OFFLINE</v>
      </c>
      <c r="D462" s="270">
        <f>'Net Gen'!E462</f>
        <v>0</v>
      </c>
      <c r="E462" s="270">
        <f>'Net Gen'!I462</f>
        <v>0</v>
      </c>
      <c r="F462" s="270">
        <f>'Net Gen'!K462</f>
        <v>0</v>
      </c>
      <c r="G462" s="270">
        <f>'Net Gen'!N462</f>
        <v>0</v>
      </c>
      <c r="H462" s="270">
        <f>'Net Gen'!O462</f>
        <v>295</v>
      </c>
      <c r="J462" s="120">
        <f t="shared" si="30"/>
        <v>1</v>
      </c>
      <c r="K462" s="108">
        <f t="shared" si="28"/>
        <v>0</v>
      </c>
      <c r="L462" s="102">
        <f t="shared" si="29"/>
        <v>295</v>
      </c>
      <c r="M462" s="123">
        <f t="shared" si="31"/>
        <v>0</v>
      </c>
    </row>
    <row r="463" spans="1:13" x14ac:dyDescent="0.2">
      <c r="A463" s="208" t="str">
        <f>'Net Gen'!B463</f>
        <v>89040101-Big Sandy 1</v>
      </c>
      <c r="B463" s="269">
        <f>'Net Gen'!C463</f>
        <v>44824.166666666664</v>
      </c>
      <c r="C463" s="270" t="str">
        <f>'Net Gen'!P463</f>
        <v>OFFLINE</v>
      </c>
      <c r="D463" s="270">
        <f>'Net Gen'!E463</f>
        <v>0</v>
      </c>
      <c r="E463" s="270">
        <f>'Net Gen'!I463</f>
        <v>0</v>
      </c>
      <c r="F463" s="270">
        <f>'Net Gen'!K463</f>
        <v>0</v>
      </c>
      <c r="G463" s="270">
        <f>'Net Gen'!N463</f>
        <v>0</v>
      </c>
      <c r="H463" s="270">
        <f>'Net Gen'!O463</f>
        <v>295</v>
      </c>
      <c r="J463" s="120">
        <f t="shared" si="30"/>
        <v>1</v>
      </c>
      <c r="K463" s="108">
        <f t="shared" si="28"/>
        <v>0</v>
      </c>
      <c r="L463" s="102">
        <f t="shared" si="29"/>
        <v>295</v>
      </c>
      <c r="M463" s="123">
        <f t="shared" si="31"/>
        <v>0</v>
      </c>
    </row>
    <row r="464" spans="1:13" x14ac:dyDescent="0.2">
      <c r="A464" s="208" t="str">
        <f>'Net Gen'!B464</f>
        <v>89040101-Big Sandy 1</v>
      </c>
      <c r="B464" s="269">
        <f>'Net Gen'!C464</f>
        <v>44824.208333333336</v>
      </c>
      <c r="C464" s="270" t="str">
        <f>'Net Gen'!P464</f>
        <v>OFFLINE</v>
      </c>
      <c r="D464" s="270">
        <f>'Net Gen'!E464</f>
        <v>0</v>
      </c>
      <c r="E464" s="270">
        <f>'Net Gen'!I464</f>
        <v>0</v>
      </c>
      <c r="F464" s="270">
        <f>'Net Gen'!K464</f>
        <v>0</v>
      </c>
      <c r="G464" s="270">
        <f>'Net Gen'!N464</f>
        <v>0</v>
      </c>
      <c r="H464" s="270">
        <f>'Net Gen'!O464</f>
        <v>295</v>
      </c>
      <c r="J464" s="120">
        <f t="shared" si="30"/>
        <v>1</v>
      </c>
      <c r="K464" s="108">
        <f t="shared" si="28"/>
        <v>0</v>
      </c>
      <c r="L464" s="102">
        <f t="shared" si="29"/>
        <v>295</v>
      </c>
      <c r="M464" s="123">
        <f t="shared" si="31"/>
        <v>0</v>
      </c>
    </row>
    <row r="465" spans="1:13" x14ac:dyDescent="0.2">
      <c r="A465" s="208" t="str">
        <f>'Net Gen'!B465</f>
        <v>89040101-Big Sandy 1</v>
      </c>
      <c r="B465" s="269">
        <f>'Net Gen'!C465</f>
        <v>44824.25</v>
      </c>
      <c r="C465" s="270" t="str">
        <f>'Net Gen'!P465</f>
        <v>OFFLINE</v>
      </c>
      <c r="D465" s="270">
        <f>'Net Gen'!E465</f>
        <v>0</v>
      </c>
      <c r="E465" s="270">
        <f>'Net Gen'!I465</f>
        <v>0</v>
      </c>
      <c r="F465" s="270">
        <f>'Net Gen'!K465</f>
        <v>0</v>
      </c>
      <c r="G465" s="270">
        <f>'Net Gen'!N465</f>
        <v>0</v>
      </c>
      <c r="H465" s="270">
        <f>'Net Gen'!O465</f>
        <v>295</v>
      </c>
      <c r="J465" s="120">
        <f t="shared" si="30"/>
        <v>1</v>
      </c>
      <c r="K465" s="108">
        <f t="shared" si="28"/>
        <v>0</v>
      </c>
      <c r="L465" s="102">
        <f t="shared" si="29"/>
        <v>295</v>
      </c>
      <c r="M465" s="123">
        <f t="shared" si="31"/>
        <v>0</v>
      </c>
    </row>
    <row r="466" spans="1:13" x14ac:dyDescent="0.2">
      <c r="A466" s="208" t="str">
        <f>'Net Gen'!B466</f>
        <v>89040101-Big Sandy 1</v>
      </c>
      <c r="B466" s="269">
        <f>'Net Gen'!C466</f>
        <v>44824.291666666664</v>
      </c>
      <c r="C466" s="270" t="str">
        <f>'Net Gen'!P466</f>
        <v>OFFLINE</v>
      </c>
      <c r="D466" s="270">
        <f>'Net Gen'!E466</f>
        <v>0</v>
      </c>
      <c r="E466" s="270">
        <f>'Net Gen'!I466</f>
        <v>0</v>
      </c>
      <c r="F466" s="270">
        <f>'Net Gen'!K466</f>
        <v>0</v>
      </c>
      <c r="G466" s="270">
        <f>'Net Gen'!N466</f>
        <v>0</v>
      </c>
      <c r="H466" s="270">
        <f>'Net Gen'!O466</f>
        <v>295</v>
      </c>
      <c r="J466" s="120">
        <f t="shared" si="30"/>
        <v>1</v>
      </c>
      <c r="K466" s="108">
        <f t="shared" si="28"/>
        <v>0</v>
      </c>
      <c r="L466" s="102">
        <f t="shared" si="29"/>
        <v>295</v>
      </c>
      <c r="M466" s="123">
        <f t="shared" si="31"/>
        <v>0</v>
      </c>
    </row>
    <row r="467" spans="1:13" x14ac:dyDescent="0.2">
      <c r="A467" s="208" t="str">
        <f>'Net Gen'!B467</f>
        <v>89040101-Big Sandy 1</v>
      </c>
      <c r="B467" s="269">
        <f>'Net Gen'!C467</f>
        <v>44824.333333333336</v>
      </c>
      <c r="C467" s="270" t="str">
        <f>'Net Gen'!P467</f>
        <v>OFFLINE</v>
      </c>
      <c r="D467" s="270">
        <f>'Net Gen'!E467</f>
        <v>0</v>
      </c>
      <c r="E467" s="270">
        <f>'Net Gen'!I467</f>
        <v>0</v>
      </c>
      <c r="F467" s="270">
        <f>'Net Gen'!K467</f>
        <v>0</v>
      </c>
      <c r="G467" s="270">
        <f>'Net Gen'!N467</f>
        <v>0</v>
      </c>
      <c r="H467" s="270">
        <f>'Net Gen'!O467</f>
        <v>295</v>
      </c>
      <c r="J467" s="120">
        <f t="shared" si="30"/>
        <v>1</v>
      </c>
      <c r="K467" s="108">
        <f t="shared" si="28"/>
        <v>0</v>
      </c>
      <c r="L467" s="102">
        <f t="shared" si="29"/>
        <v>295</v>
      </c>
      <c r="M467" s="123">
        <f t="shared" si="31"/>
        <v>0</v>
      </c>
    </row>
    <row r="468" spans="1:13" x14ac:dyDescent="0.2">
      <c r="A468" s="208" t="str">
        <f>'Net Gen'!B468</f>
        <v>89040101-Big Sandy 1</v>
      </c>
      <c r="B468" s="269">
        <f>'Net Gen'!C468</f>
        <v>44824.375</v>
      </c>
      <c r="C468" s="270" t="str">
        <f>'Net Gen'!P468</f>
        <v>OFFLINE</v>
      </c>
      <c r="D468" s="270">
        <f>'Net Gen'!E468</f>
        <v>0</v>
      </c>
      <c r="E468" s="270">
        <f>'Net Gen'!I468</f>
        <v>0</v>
      </c>
      <c r="F468" s="270">
        <f>'Net Gen'!K468</f>
        <v>0</v>
      </c>
      <c r="G468" s="270">
        <f>'Net Gen'!N468</f>
        <v>0</v>
      </c>
      <c r="H468" s="270">
        <f>'Net Gen'!O468</f>
        <v>295</v>
      </c>
      <c r="J468" s="120">
        <f t="shared" si="30"/>
        <v>1</v>
      </c>
      <c r="K468" s="108">
        <f t="shared" si="28"/>
        <v>0</v>
      </c>
      <c r="L468" s="102">
        <f t="shared" si="29"/>
        <v>295</v>
      </c>
      <c r="M468" s="123">
        <f t="shared" si="31"/>
        <v>0</v>
      </c>
    </row>
    <row r="469" spans="1:13" x14ac:dyDescent="0.2">
      <c r="A469" s="208" t="str">
        <f>'Net Gen'!B469</f>
        <v>89040101-Big Sandy 1</v>
      </c>
      <c r="B469" s="269">
        <f>'Net Gen'!C469</f>
        <v>44824.416666666664</v>
      </c>
      <c r="C469" s="270" t="str">
        <f>'Net Gen'!P469</f>
        <v>OFFLINE</v>
      </c>
      <c r="D469" s="270">
        <f>'Net Gen'!E469</f>
        <v>0</v>
      </c>
      <c r="E469" s="270">
        <f>'Net Gen'!I469</f>
        <v>0</v>
      </c>
      <c r="F469" s="270">
        <f>'Net Gen'!K469</f>
        <v>0</v>
      </c>
      <c r="G469" s="270">
        <f>'Net Gen'!N469</f>
        <v>0</v>
      </c>
      <c r="H469" s="270">
        <f>'Net Gen'!O469</f>
        <v>295</v>
      </c>
      <c r="J469" s="120">
        <f t="shared" si="30"/>
        <v>1</v>
      </c>
      <c r="K469" s="108">
        <f t="shared" si="28"/>
        <v>0</v>
      </c>
      <c r="L469" s="102">
        <f t="shared" si="29"/>
        <v>295</v>
      </c>
      <c r="M469" s="123">
        <f t="shared" si="31"/>
        <v>0</v>
      </c>
    </row>
    <row r="470" spans="1:13" x14ac:dyDescent="0.2">
      <c r="A470" s="208" t="str">
        <f>'Net Gen'!B470</f>
        <v>89040101-Big Sandy 1</v>
      </c>
      <c r="B470" s="269">
        <f>'Net Gen'!C470</f>
        <v>44824.458333333336</v>
      </c>
      <c r="C470" s="270" t="str">
        <f>'Net Gen'!P470</f>
        <v>OFFLINE</v>
      </c>
      <c r="D470" s="270">
        <f>'Net Gen'!E470</f>
        <v>0</v>
      </c>
      <c r="E470" s="270">
        <f>'Net Gen'!I470</f>
        <v>0</v>
      </c>
      <c r="F470" s="270">
        <f>'Net Gen'!K470</f>
        <v>0</v>
      </c>
      <c r="G470" s="270">
        <f>'Net Gen'!N470</f>
        <v>0</v>
      </c>
      <c r="H470" s="270">
        <f>'Net Gen'!O470</f>
        <v>295</v>
      </c>
      <c r="J470" s="120">
        <f t="shared" si="30"/>
        <v>1</v>
      </c>
      <c r="K470" s="108">
        <f t="shared" si="28"/>
        <v>0</v>
      </c>
      <c r="L470" s="102">
        <f t="shared" si="29"/>
        <v>295</v>
      </c>
      <c r="M470" s="123">
        <f t="shared" si="31"/>
        <v>0</v>
      </c>
    </row>
    <row r="471" spans="1:13" x14ac:dyDescent="0.2">
      <c r="A471" s="208" t="str">
        <f>'Net Gen'!B471</f>
        <v>89040101-Big Sandy 1</v>
      </c>
      <c r="B471" s="269">
        <f>'Net Gen'!C471</f>
        <v>44824.5</v>
      </c>
      <c r="C471" s="270" t="str">
        <f>'Net Gen'!P471</f>
        <v>OFFLINE</v>
      </c>
      <c r="D471" s="270">
        <f>'Net Gen'!E471</f>
        <v>0</v>
      </c>
      <c r="E471" s="270">
        <f>'Net Gen'!I471</f>
        <v>0</v>
      </c>
      <c r="F471" s="270">
        <f>'Net Gen'!K471</f>
        <v>0</v>
      </c>
      <c r="G471" s="270">
        <f>'Net Gen'!N471</f>
        <v>0</v>
      </c>
      <c r="H471" s="270">
        <f>'Net Gen'!O471</f>
        <v>295</v>
      </c>
      <c r="J471" s="120">
        <f t="shared" si="30"/>
        <v>1</v>
      </c>
      <c r="K471" s="108">
        <f t="shared" si="28"/>
        <v>0</v>
      </c>
      <c r="L471" s="102">
        <f t="shared" si="29"/>
        <v>295</v>
      </c>
      <c r="M471" s="123">
        <f t="shared" si="31"/>
        <v>0</v>
      </c>
    </row>
    <row r="472" spans="1:13" x14ac:dyDescent="0.2">
      <c r="A472" s="208" t="str">
        <f>'Net Gen'!B472</f>
        <v>89040101-Big Sandy 1</v>
      </c>
      <c r="B472" s="269">
        <f>'Net Gen'!C472</f>
        <v>44824.541666666664</v>
      </c>
      <c r="C472" s="270" t="str">
        <f>'Net Gen'!P472</f>
        <v>OFFLINE</v>
      </c>
      <c r="D472" s="270">
        <f>'Net Gen'!E472</f>
        <v>0</v>
      </c>
      <c r="E472" s="270">
        <f>'Net Gen'!I472</f>
        <v>0</v>
      </c>
      <c r="F472" s="270">
        <f>'Net Gen'!K472</f>
        <v>0</v>
      </c>
      <c r="G472" s="270">
        <f>'Net Gen'!N472</f>
        <v>0</v>
      </c>
      <c r="H472" s="270">
        <f>'Net Gen'!O472</f>
        <v>295</v>
      </c>
      <c r="J472" s="120">
        <f t="shared" si="30"/>
        <v>1</v>
      </c>
      <c r="K472" s="108">
        <f t="shared" si="28"/>
        <v>0</v>
      </c>
      <c r="L472" s="102">
        <f t="shared" si="29"/>
        <v>295</v>
      </c>
      <c r="M472" s="123">
        <f t="shared" si="31"/>
        <v>0</v>
      </c>
    </row>
    <row r="473" spans="1:13" x14ac:dyDescent="0.2">
      <c r="A473" s="208" t="str">
        <f>'Net Gen'!B473</f>
        <v>89040101-Big Sandy 1</v>
      </c>
      <c r="B473" s="269">
        <f>'Net Gen'!C473</f>
        <v>44824.583333333336</v>
      </c>
      <c r="C473" s="270" t="str">
        <f>'Net Gen'!P473</f>
        <v>OFFLINE</v>
      </c>
      <c r="D473" s="270">
        <f>'Net Gen'!E473</f>
        <v>0</v>
      </c>
      <c r="E473" s="270">
        <f>'Net Gen'!I473</f>
        <v>0</v>
      </c>
      <c r="F473" s="270">
        <f>'Net Gen'!K473</f>
        <v>0</v>
      </c>
      <c r="G473" s="270">
        <f>'Net Gen'!N473</f>
        <v>0</v>
      </c>
      <c r="H473" s="270">
        <f>'Net Gen'!O473</f>
        <v>295</v>
      </c>
      <c r="J473" s="120">
        <f t="shared" si="30"/>
        <v>1</v>
      </c>
      <c r="K473" s="108">
        <f t="shared" si="28"/>
        <v>0</v>
      </c>
      <c r="L473" s="102">
        <f t="shared" si="29"/>
        <v>295</v>
      </c>
      <c r="M473" s="123">
        <f t="shared" si="31"/>
        <v>0</v>
      </c>
    </row>
    <row r="474" spans="1:13" x14ac:dyDescent="0.2">
      <c r="A474" s="208" t="str">
        <f>'Net Gen'!B474</f>
        <v>89040101-Big Sandy 1</v>
      </c>
      <c r="B474" s="269">
        <f>'Net Gen'!C474</f>
        <v>44824.625</v>
      </c>
      <c r="C474" s="270" t="str">
        <f>'Net Gen'!P474</f>
        <v>OFFLINE</v>
      </c>
      <c r="D474" s="270">
        <f>'Net Gen'!E474</f>
        <v>0</v>
      </c>
      <c r="E474" s="270">
        <f>'Net Gen'!I474</f>
        <v>0</v>
      </c>
      <c r="F474" s="270">
        <f>'Net Gen'!K474</f>
        <v>0</v>
      </c>
      <c r="G474" s="270">
        <f>'Net Gen'!N474</f>
        <v>0</v>
      </c>
      <c r="H474" s="270">
        <f>'Net Gen'!O474</f>
        <v>295</v>
      </c>
      <c r="J474" s="120">
        <f t="shared" si="30"/>
        <v>1</v>
      </c>
      <c r="K474" s="108">
        <f t="shared" si="28"/>
        <v>0</v>
      </c>
      <c r="L474" s="102">
        <f t="shared" si="29"/>
        <v>295</v>
      </c>
      <c r="M474" s="123">
        <f t="shared" si="31"/>
        <v>0</v>
      </c>
    </row>
    <row r="475" spans="1:13" x14ac:dyDescent="0.2">
      <c r="A475" s="208" t="str">
        <f>'Net Gen'!B475</f>
        <v>89040101-Big Sandy 1</v>
      </c>
      <c r="B475" s="269">
        <f>'Net Gen'!C475</f>
        <v>44824.666666666664</v>
      </c>
      <c r="C475" s="270" t="str">
        <f>'Net Gen'!P475</f>
        <v>OFFLINE</v>
      </c>
      <c r="D475" s="270">
        <f>'Net Gen'!E475</f>
        <v>0</v>
      </c>
      <c r="E475" s="270">
        <f>'Net Gen'!I475</f>
        <v>0</v>
      </c>
      <c r="F475" s="270">
        <f>'Net Gen'!K475</f>
        <v>0</v>
      </c>
      <c r="G475" s="270">
        <f>'Net Gen'!N475</f>
        <v>0</v>
      </c>
      <c r="H475" s="270">
        <f>'Net Gen'!O475</f>
        <v>295</v>
      </c>
      <c r="J475" s="120">
        <f t="shared" si="30"/>
        <v>1</v>
      </c>
      <c r="K475" s="108">
        <f t="shared" si="28"/>
        <v>0</v>
      </c>
      <c r="L475" s="102">
        <f t="shared" si="29"/>
        <v>295</v>
      </c>
      <c r="M475" s="123">
        <f t="shared" si="31"/>
        <v>0</v>
      </c>
    </row>
    <row r="476" spans="1:13" x14ac:dyDescent="0.2">
      <c r="A476" s="208" t="str">
        <f>'Net Gen'!B476</f>
        <v>89040101-Big Sandy 1</v>
      </c>
      <c r="B476" s="269">
        <f>'Net Gen'!C476</f>
        <v>44824.708333333336</v>
      </c>
      <c r="C476" s="270" t="str">
        <f>'Net Gen'!P476</f>
        <v>OFFLINE</v>
      </c>
      <c r="D476" s="270">
        <f>'Net Gen'!E476</f>
        <v>0</v>
      </c>
      <c r="E476" s="270">
        <f>'Net Gen'!I476</f>
        <v>0</v>
      </c>
      <c r="F476" s="270">
        <f>'Net Gen'!K476</f>
        <v>0</v>
      </c>
      <c r="G476" s="270">
        <f>'Net Gen'!N476</f>
        <v>0</v>
      </c>
      <c r="H476" s="270">
        <f>'Net Gen'!O476</f>
        <v>295</v>
      </c>
      <c r="J476" s="120">
        <f t="shared" si="30"/>
        <v>1</v>
      </c>
      <c r="K476" s="108">
        <f t="shared" si="28"/>
        <v>0</v>
      </c>
      <c r="L476" s="102">
        <f t="shared" si="29"/>
        <v>295</v>
      </c>
      <c r="M476" s="123">
        <f t="shared" si="31"/>
        <v>0</v>
      </c>
    </row>
    <row r="477" spans="1:13" x14ac:dyDescent="0.2">
      <c r="A477" s="208" t="str">
        <f>'Net Gen'!B477</f>
        <v>89040101-Big Sandy 1</v>
      </c>
      <c r="B477" s="269">
        <f>'Net Gen'!C477</f>
        <v>44824.75</v>
      </c>
      <c r="C477" s="270" t="str">
        <f>'Net Gen'!P477</f>
        <v>OFFLINE</v>
      </c>
      <c r="D477" s="270">
        <f>'Net Gen'!E477</f>
        <v>0</v>
      </c>
      <c r="E477" s="270">
        <f>'Net Gen'!I477</f>
        <v>0</v>
      </c>
      <c r="F477" s="270">
        <f>'Net Gen'!K477</f>
        <v>0</v>
      </c>
      <c r="G477" s="270">
        <f>'Net Gen'!N477</f>
        <v>0</v>
      </c>
      <c r="H477" s="270">
        <f>'Net Gen'!O477</f>
        <v>295</v>
      </c>
      <c r="J477" s="120">
        <f t="shared" si="30"/>
        <v>1</v>
      </c>
      <c r="K477" s="108">
        <f t="shared" si="28"/>
        <v>0</v>
      </c>
      <c r="L477" s="102">
        <f t="shared" si="29"/>
        <v>295</v>
      </c>
      <c r="M477" s="123">
        <f t="shared" si="31"/>
        <v>0</v>
      </c>
    </row>
    <row r="478" spans="1:13" x14ac:dyDescent="0.2">
      <c r="A478" s="208" t="str">
        <f>'Net Gen'!B478</f>
        <v>89040101-Big Sandy 1</v>
      </c>
      <c r="B478" s="269">
        <f>'Net Gen'!C478</f>
        <v>44824.791666666664</v>
      </c>
      <c r="C478" s="270" t="str">
        <f>'Net Gen'!P478</f>
        <v>OFFLINE</v>
      </c>
      <c r="D478" s="270">
        <f>'Net Gen'!E478</f>
        <v>0</v>
      </c>
      <c r="E478" s="270">
        <f>'Net Gen'!I478</f>
        <v>0</v>
      </c>
      <c r="F478" s="270">
        <f>'Net Gen'!K478</f>
        <v>0</v>
      </c>
      <c r="G478" s="270">
        <f>'Net Gen'!N478</f>
        <v>0</v>
      </c>
      <c r="H478" s="270">
        <f>'Net Gen'!O478</f>
        <v>295</v>
      </c>
      <c r="J478" s="120">
        <f t="shared" si="30"/>
        <v>1</v>
      </c>
      <c r="K478" s="108">
        <f t="shared" si="28"/>
        <v>0</v>
      </c>
      <c r="L478" s="102">
        <f t="shared" si="29"/>
        <v>295</v>
      </c>
      <c r="M478" s="123">
        <f t="shared" si="31"/>
        <v>0</v>
      </c>
    </row>
    <row r="479" spans="1:13" x14ac:dyDescent="0.2">
      <c r="A479" s="208" t="str">
        <f>'Net Gen'!B479</f>
        <v>89040101-Big Sandy 1</v>
      </c>
      <c r="B479" s="269">
        <f>'Net Gen'!C479</f>
        <v>44824.833333333336</v>
      </c>
      <c r="C479" s="270" t="str">
        <f>'Net Gen'!P479</f>
        <v>OFFLINE</v>
      </c>
      <c r="D479" s="270">
        <f>'Net Gen'!E479</f>
        <v>0</v>
      </c>
      <c r="E479" s="270">
        <f>'Net Gen'!I479</f>
        <v>0</v>
      </c>
      <c r="F479" s="270">
        <f>'Net Gen'!K479</f>
        <v>0</v>
      </c>
      <c r="G479" s="270">
        <f>'Net Gen'!N479</f>
        <v>0</v>
      </c>
      <c r="H479" s="270">
        <f>'Net Gen'!O479</f>
        <v>295</v>
      </c>
      <c r="J479" s="120">
        <f t="shared" si="30"/>
        <v>1</v>
      </c>
      <c r="K479" s="108">
        <f t="shared" si="28"/>
        <v>0</v>
      </c>
      <c r="L479" s="102">
        <f t="shared" si="29"/>
        <v>295</v>
      </c>
      <c r="M479" s="123">
        <f t="shared" si="31"/>
        <v>0</v>
      </c>
    </row>
    <row r="480" spans="1:13" x14ac:dyDescent="0.2">
      <c r="A480" s="208" t="str">
        <f>'Net Gen'!B480</f>
        <v>89040101-Big Sandy 1</v>
      </c>
      <c r="B480" s="269">
        <f>'Net Gen'!C480</f>
        <v>44824.875</v>
      </c>
      <c r="C480" s="270" t="str">
        <f>'Net Gen'!P480</f>
        <v>OFFLINE</v>
      </c>
      <c r="D480" s="270">
        <f>'Net Gen'!E480</f>
        <v>0</v>
      </c>
      <c r="E480" s="270">
        <f>'Net Gen'!I480</f>
        <v>0</v>
      </c>
      <c r="F480" s="270">
        <f>'Net Gen'!K480</f>
        <v>0</v>
      </c>
      <c r="G480" s="270">
        <f>'Net Gen'!N480</f>
        <v>0</v>
      </c>
      <c r="H480" s="270">
        <f>'Net Gen'!O480</f>
        <v>295</v>
      </c>
      <c r="J480" s="120">
        <f t="shared" si="30"/>
        <v>1</v>
      </c>
      <c r="K480" s="108">
        <f t="shared" si="28"/>
        <v>0</v>
      </c>
      <c r="L480" s="102">
        <f t="shared" si="29"/>
        <v>295</v>
      </c>
      <c r="M480" s="123">
        <f t="shared" si="31"/>
        <v>0</v>
      </c>
    </row>
    <row r="481" spans="1:13" x14ac:dyDescent="0.2">
      <c r="A481" s="208" t="str">
        <f>'Net Gen'!B481</f>
        <v>89040101-Big Sandy 1</v>
      </c>
      <c r="B481" s="269">
        <f>'Net Gen'!C481</f>
        <v>44824.916666666664</v>
      </c>
      <c r="C481" s="270" t="str">
        <f>'Net Gen'!P481</f>
        <v>OFFLINE</v>
      </c>
      <c r="D481" s="270">
        <f>'Net Gen'!E481</f>
        <v>0</v>
      </c>
      <c r="E481" s="270">
        <f>'Net Gen'!I481</f>
        <v>0</v>
      </c>
      <c r="F481" s="270">
        <f>'Net Gen'!K481</f>
        <v>0</v>
      </c>
      <c r="G481" s="270">
        <f>'Net Gen'!N481</f>
        <v>0</v>
      </c>
      <c r="H481" s="270">
        <f>'Net Gen'!O481</f>
        <v>295</v>
      </c>
      <c r="J481" s="120">
        <f t="shared" si="30"/>
        <v>1</v>
      </c>
      <c r="K481" s="108">
        <f t="shared" si="28"/>
        <v>0</v>
      </c>
      <c r="L481" s="102">
        <f t="shared" si="29"/>
        <v>295</v>
      </c>
      <c r="M481" s="123">
        <f t="shared" si="31"/>
        <v>0</v>
      </c>
    </row>
    <row r="482" spans="1:13" x14ac:dyDescent="0.2">
      <c r="A482" s="208" t="str">
        <f>'Net Gen'!B482</f>
        <v>89040101-Big Sandy 1</v>
      </c>
      <c r="B482" s="269">
        <f>'Net Gen'!C482</f>
        <v>44824.958333333336</v>
      </c>
      <c r="C482" s="270" t="str">
        <f>'Net Gen'!P482</f>
        <v>OFFLINE</v>
      </c>
      <c r="D482" s="270">
        <f>'Net Gen'!E482</f>
        <v>0</v>
      </c>
      <c r="E482" s="270">
        <f>'Net Gen'!I482</f>
        <v>0</v>
      </c>
      <c r="F482" s="270">
        <f>'Net Gen'!K482</f>
        <v>0</v>
      </c>
      <c r="G482" s="270">
        <f>'Net Gen'!N482</f>
        <v>0</v>
      </c>
      <c r="H482" s="270">
        <f>'Net Gen'!O482</f>
        <v>295</v>
      </c>
      <c r="J482" s="120">
        <f t="shared" si="30"/>
        <v>1</v>
      </c>
      <c r="K482" s="108">
        <f t="shared" si="28"/>
        <v>0</v>
      </c>
      <c r="L482" s="102">
        <f t="shared" si="29"/>
        <v>295</v>
      </c>
      <c r="M482" s="123">
        <f t="shared" si="31"/>
        <v>0</v>
      </c>
    </row>
    <row r="483" spans="1:13" x14ac:dyDescent="0.2">
      <c r="A483" s="208" t="str">
        <f>'Net Gen'!B483</f>
        <v>89040101-Big Sandy 1</v>
      </c>
      <c r="B483" s="269">
        <f>'Net Gen'!C483</f>
        <v>44825</v>
      </c>
      <c r="C483" s="270" t="str">
        <f>'Net Gen'!P483</f>
        <v>OFFLINE</v>
      </c>
      <c r="D483" s="270">
        <f>'Net Gen'!E483</f>
        <v>0</v>
      </c>
      <c r="E483" s="270">
        <f>'Net Gen'!I483</f>
        <v>0</v>
      </c>
      <c r="F483" s="270">
        <f>'Net Gen'!K483</f>
        <v>0</v>
      </c>
      <c r="G483" s="270">
        <f>'Net Gen'!N483</f>
        <v>0</v>
      </c>
      <c r="H483" s="270">
        <f>'Net Gen'!O483</f>
        <v>295</v>
      </c>
      <c r="J483" s="120">
        <f t="shared" si="30"/>
        <v>1</v>
      </c>
      <c r="K483" s="108">
        <f t="shared" si="28"/>
        <v>0</v>
      </c>
      <c r="L483" s="102">
        <f t="shared" si="29"/>
        <v>295</v>
      </c>
      <c r="M483" s="123">
        <f t="shared" si="31"/>
        <v>0</v>
      </c>
    </row>
    <row r="484" spans="1:13" x14ac:dyDescent="0.2">
      <c r="A484" s="208" t="str">
        <f>'Net Gen'!B484</f>
        <v>89040101-Big Sandy 1</v>
      </c>
      <c r="B484" s="269">
        <f>'Net Gen'!C484</f>
        <v>44825.041666666664</v>
      </c>
      <c r="C484" s="270" t="str">
        <f>'Net Gen'!P484</f>
        <v>OFFLINE</v>
      </c>
      <c r="D484" s="270">
        <f>'Net Gen'!E484</f>
        <v>0</v>
      </c>
      <c r="E484" s="270">
        <f>'Net Gen'!I484</f>
        <v>0</v>
      </c>
      <c r="F484" s="270">
        <f>'Net Gen'!K484</f>
        <v>0</v>
      </c>
      <c r="G484" s="270">
        <f>'Net Gen'!N484</f>
        <v>0</v>
      </c>
      <c r="H484" s="270">
        <f>'Net Gen'!O484</f>
        <v>295</v>
      </c>
      <c r="J484" s="120">
        <f t="shared" si="30"/>
        <v>1</v>
      </c>
      <c r="K484" s="108">
        <f t="shared" si="28"/>
        <v>0</v>
      </c>
      <c r="L484" s="102">
        <f t="shared" si="29"/>
        <v>295</v>
      </c>
      <c r="M484" s="123">
        <f t="shared" si="31"/>
        <v>0</v>
      </c>
    </row>
    <row r="485" spans="1:13" x14ac:dyDescent="0.2">
      <c r="A485" s="208" t="str">
        <f>'Net Gen'!B485</f>
        <v>89040101-Big Sandy 1</v>
      </c>
      <c r="B485" s="269">
        <f>'Net Gen'!C485</f>
        <v>44825.083333333336</v>
      </c>
      <c r="C485" s="270" t="str">
        <f>'Net Gen'!P485</f>
        <v>OFFLINE</v>
      </c>
      <c r="D485" s="270">
        <f>'Net Gen'!E485</f>
        <v>0</v>
      </c>
      <c r="E485" s="270">
        <f>'Net Gen'!I485</f>
        <v>0</v>
      </c>
      <c r="F485" s="270">
        <f>'Net Gen'!K485</f>
        <v>0</v>
      </c>
      <c r="G485" s="270">
        <f>'Net Gen'!N485</f>
        <v>0</v>
      </c>
      <c r="H485" s="270">
        <f>'Net Gen'!O485</f>
        <v>295</v>
      </c>
      <c r="J485" s="120">
        <f t="shared" si="30"/>
        <v>1</v>
      </c>
      <c r="K485" s="108">
        <f t="shared" si="28"/>
        <v>0</v>
      </c>
      <c r="L485" s="102">
        <f t="shared" si="29"/>
        <v>295</v>
      </c>
      <c r="M485" s="123">
        <f t="shared" si="31"/>
        <v>0</v>
      </c>
    </row>
    <row r="486" spans="1:13" x14ac:dyDescent="0.2">
      <c r="A486" s="208" t="str">
        <f>'Net Gen'!B486</f>
        <v>89040101-Big Sandy 1</v>
      </c>
      <c r="B486" s="269">
        <f>'Net Gen'!C486</f>
        <v>44825.125</v>
      </c>
      <c r="C486" s="270" t="str">
        <f>'Net Gen'!P486</f>
        <v>OFFLINE</v>
      </c>
      <c r="D486" s="270">
        <f>'Net Gen'!E486</f>
        <v>0</v>
      </c>
      <c r="E486" s="270">
        <f>'Net Gen'!I486</f>
        <v>0</v>
      </c>
      <c r="F486" s="270">
        <f>'Net Gen'!K486</f>
        <v>0</v>
      </c>
      <c r="G486" s="270">
        <f>'Net Gen'!N486</f>
        <v>0</v>
      </c>
      <c r="H486" s="270">
        <f>'Net Gen'!O486</f>
        <v>295</v>
      </c>
      <c r="J486" s="120">
        <f t="shared" si="30"/>
        <v>1</v>
      </c>
      <c r="K486" s="108">
        <f t="shared" si="28"/>
        <v>0</v>
      </c>
      <c r="L486" s="102">
        <f t="shared" si="29"/>
        <v>295</v>
      </c>
      <c r="M486" s="123">
        <f t="shared" si="31"/>
        <v>0</v>
      </c>
    </row>
    <row r="487" spans="1:13" x14ac:dyDescent="0.2">
      <c r="A487" s="208" t="str">
        <f>'Net Gen'!B487</f>
        <v>89040101-Big Sandy 1</v>
      </c>
      <c r="B487" s="269">
        <f>'Net Gen'!C487</f>
        <v>44825.166666666664</v>
      </c>
      <c r="C487" s="270" t="str">
        <f>'Net Gen'!P487</f>
        <v>OFFLINE</v>
      </c>
      <c r="D487" s="270">
        <f>'Net Gen'!E487</f>
        <v>0</v>
      </c>
      <c r="E487" s="270">
        <f>'Net Gen'!I487</f>
        <v>0</v>
      </c>
      <c r="F487" s="270">
        <f>'Net Gen'!K487</f>
        <v>0</v>
      </c>
      <c r="G487" s="270">
        <f>'Net Gen'!N487</f>
        <v>0</v>
      </c>
      <c r="H487" s="270">
        <f>'Net Gen'!O487</f>
        <v>295</v>
      </c>
      <c r="J487" s="120">
        <f t="shared" si="30"/>
        <v>1</v>
      </c>
      <c r="K487" s="108">
        <f t="shared" si="28"/>
        <v>0</v>
      </c>
      <c r="L487" s="102">
        <f t="shared" si="29"/>
        <v>295</v>
      </c>
      <c r="M487" s="123">
        <f t="shared" si="31"/>
        <v>0</v>
      </c>
    </row>
    <row r="488" spans="1:13" x14ac:dyDescent="0.2">
      <c r="A488" s="208" t="str">
        <f>'Net Gen'!B488</f>
        <v>89040101-Big Sandy 1</v>
      </c>
      <c r="B488" s="269">
        <f>'Net Gen'!C488</f>
        <v>44825.208333333336</v>
      </c>
      <c r="C488" s="270" t="str">
        <f>'Net Gen'!P488</f>
        <v>OFFLINE</v>
      </c>
      <c r="D488" s="270">
        <f>'Net Gen'!E488</f>
        <v>0</v>
      </c>
      <c r="E488" s="270">
        <f>'Net Gen'!I488</f>
        <v>0</v>
      </c>
      <c r="F488" s="270">
        <f>'Net Gen'!K488</f>
        <v>0</v>
      </c>
      <c r="G488" s="270">
        <f>'Net Gen'!N488</f>
        <v>0</v>
      </c>
      <c r="H488" s="270">
        <f>'Net Gen'!O488</f>
        <v>295</v>
      </c>
      <c r="J488" s="120">
        <f t="shared" si="30"/>
        <v>1</v>
      </c>
      <c r="K488" s="108">
        <f t="shared" si="28"/>
        <v>0</v>
      </c>
      <c r="L488" s="102">
        <f t="shared" si="29"/>
        <v>295</v>
      </c>
      <c r="M488" s="123">
        <f t="shared" si="31"/>
        <v>0</v>
      </c>
    </row>
    <row r="489" spans="1:13" x14ac:dyDescent="0.2">
      <c r="A489" s="208" t="str">
        <f>'Net Gen'!B489</f>
        <v>89040101-Big Sandy 1</v>
      </c>
      <c r="B489" s="269">
        <f>'Net Gen'!C489</f>
        <v>44825.25</v>
      </c>
      <c r="C489" s="270" t="str">
        <f>'Net Gen'!P489</f>
        <v>OFFLINE</v>
      </c>
      <c r="D489" s="270">
        <f>'Net Gen'!E489</f>
        <v>0</v>
      </c>
      <c r="E489" s="270">
        <f>'Net Gen'!I489</f>
        <v>0</v>
      </c>
      <c r="F489" s="270">
        <f>'Net Gen'!K489</f>
        <v>0</v>
      </c>
      <c r="G489" s="270">
        <f>'Net Gen'!N489</f>
        <v>0</v>
      </c>
      <c r="H489" s="270">
        <f>'Net Gen'!O489</f>
        <v>295</v>
      </c>
      <c r="J489" s="120">
        <f t="shared" si="30"/>
        <v>1</v>
      </c>
      <c r="K489" s="108">
        <f t="shared" si="28"/>
        <v>0</v>
      </c>
      <c r="L489" s="102">
        <f t="shared" si="29"/>
        <v>295</v>
      </c>
      <c r="M489" s="123">
        <f t="shared" si="31"/>
        <v>0</v>
      </c>
    </row>
    <row r="490" spans="1:13" x14ac:dyDescent="0.2">
      <c r="A490" s="208" t="str">
        <f>'Net Gen'!B490</f>
        <v>89040101-Big Sandy 1</v>
      </c>
      <c r="B490" s="269">
        <f>'Net Gen'!C490</f>
        <v>44825.291666666664</v>
      </c>
      <c r="C490" s="270" t="str">
        <f>'Net Gen'!P490</f>
        <v>OFFLINE</v>
      </c>
      <c r="D490" s="270">
        <f>'Net Gen'!E490</f>
        <v>0</v>
      </c>
      <c r="E490" s="270">
        <f>'Net Gen'!I490</f>
        <v>0</v>
      </c>
      <c r="F490" s="270">
        <f>'Net Gen'!K490</f>
        <v>0</v>
      </c>
      <c r="G490" s="270">
        <f>'Net Gen'!N490</f>
        <v>0</v>
      </c>
      <c r="H490" s="270">
        <f>'Net Gen'!O490</f>
        <v>295</v>
      </c>
      <c r="J490" s="120">
        <f t="shared" si="30"/>
        <v>1</v>
      </c>
      <c r="K490" s="108">
        <f t="shared" si="28"/>
        <v>0</v>
      </c>
      <c r="L490" s="102">
        <f t="shared" si="29"/>
        <v>295</v>
      </c>
      <c r="M490" s="123">
        <f t="shared" si="31"/>
        <v>0</v>
      </c>
    </row>
    <row r="491" spans="1:13" x14ac:dyDescent="0.2">
      <c r="A491" s="208" t="str">
        <f>'Net Gen'!B491</f>
        <v>89040101-Big Sandy 1</v>
      </c>
      <c r="B491" s="269">
        <f>'Net Gen'!C491</f>
        <v>44825.333333333336</v>
      </c>
      <c r="C491" s="270" t="str">
        <f>'Net Gen'!P491</f>
        <v>OFFLINE</v>
      </c>
      <c r="D491" s="270">
        <f>'Net Gen'!E491</f>
        <v>0</v>
      </c>
      <c r="E491" s="270">
        <f>'Net Gen'!I491</f>
        <v>0</v>
      </c>
      <c r="F491" s="270">
        <f>'Net Gen'!K491</f>
        <v>0</v>
      </c>
      <c r="G491" s="270">
        <f>'Net Gen'!N491</f>
        <v>0</v>
      </c>
      <c r="H491" s="270">
        <f>'Net Gen'!O491</f>
        <v>295</v>
      </c>
      <c r="J491" s="120">
        <f t="shared" si="30"/>
        <v>1</v>
      </c>
      <c r="K491" s="108">
        <f t="shared" si="28"/>
        <v>0</v>
      </c>
      <c r="L491" s="102">
        <f t="shared" si="29"/>
        <v>295</v>
      </c>
      <c r="M491" s="123">
        <f t="shared" si="31"/>
        <v>0</v>
      </c>
    </row>
    <row r="492" spans="1:13" x14ac:dyDescent="0.2">
      <c r="A492" s="208" t="str">
        <f>'Net Gen'!B492</f>
        <v>89040101-Big Sandy 1</v>
      </c>
      <c r="B492" s="269">
        <f>'Net Gen'!C492</f>
        <v>44825.375</v>
      </c>
      <c r="C492" s="270" t="str">
        <f>'Net Gen'!P492</f>
        <v>OFFLINE</v>
      </c>
      <c r="D492" s="270">
        <f>'Net Gen'!E492</f>
        <v>0</v>
      </c>
      <c r="E492" s="270">
        <f>'Net Gen'!I492</f>
        <v>0</v>
      </c>
      <c r="F492" s="270">
        <f>'Net Gen'!K492</f>
        <v>0</v>
      </c>
      <c r="G492" s="270">
        <f>'Net Gen'!N492</f>
        <v>0</v>
      </c>
      <c r="H492" s="270">
        <f>'Net Gen'!O492</f>
        <v>295</v>
      </c>
      <c r="J492" s="120">
        <f t="shared" si="30"/>
        <v>1</v>
      </c>
      <c r="K492" s="108">
        <f t="shared" si="28"/>
        <v>0</v>
      </c>
      <c r="L492" s="102">
        <f t="shared" si="29"/>
        <v>295</v>
      </c>
      <c r="M492" s="123">
        <f t="shared" si="31"/>
        <v>0</v>
      </c>
    </row>
    <row r="493" spans="1:13" x14ac:dyDescent="0.2">
      <c r="A493" s="208" t="str">
        <f>'Net Gen'!B493</f>
        <v>89040101-Big Sandy 1</v>
      </c>
      <c r="B493" s="269">
        <f>'Net Gen'!C493</f>
        <v>44825.416666666664</v>
      </c>
      <c r="C493" s="270" t="str">
        <f>'Net Gen'!P493</f>
        <v>OFFLINE</v>
      </c>
      <c r="D493" s="270">
        <f>'Net Gen'!E493</f>
        <v>0</v>
      </c>
      <c r="E493" s="270">
        <f>'Net Gen'!I493</f>
        <v>0</v>
      </c>
      <c r="F493" s="270">
        <f>'Net Gen'!K493</f>
        <v>0</v>
      </c>
      <c r="G493" s="270">
        <f>'Net Gen'!N493</f>
        <v>0</v>
      </c>
      <c r="H493" s="270">
        <f>'Net Gen'!O493</f>
        <v>295</v>
      </c>
      <c r="J493" s="120">
        <f t="shared" si="30"/>
        <v>1</v>
      </c>
      <c r="K493" s="108">
        <f t="shared" si="28"/>
        <v>0</v>
      </c>
      <c r="L493" s="102">
        <f t="shared" si="29"/>
        <v>295</v>
      </c>
      <c r="M493" s="123">
        <f t="shared" si="31"/>
        <v>0</v>
      </c>
    </row>
    <row r="494" spans="1:13" x14ac:dyDescent="0.2">
      <c r="A494" s="208" t="str">
        <f>'Net Gen'!B494</f>
        <v>89040101-Big Sandy 1</v>
      </c>
      <c r="B494" s="269">
        <f>'Net Gen'!C494</f>
        <v>44825.458333333336</v>
      </c>
      <c r="C494" s="270" t="str">
        <f>'Net Gen'!P494</f>
        <v>OFFLINE</v>
      </c>
      <c r="D494" s="270">
        <f>'Net Gen'!E494</f>
        <v>0</v>
      </c>
      <c r="E494" s="270">
        <f>'Net Gen'!I494</f>
        <v>0</v>
      </c>
      <c r="F494" s="270">
        <f>'Net Gen'!K494</f>
        <v>0</v>
      </c>
      <c r="G494" s="270">
        <f>'Net Gen'!N494</f>
        <v>0</v>
      </c>
      <c r="H494" s="270">
        <f>'Net Gen'!O494</f>
        <v>295</v>
      </c>
      <c r="J494" s="120">
        <f t="shared" si="30"/>
        <v>1</v>
      </c>
      <c r="K494" s="108">
        <f t="shared" si="28"/>
        <v>0</v>
      </c>
      <c r="L494" s="102">
        <f t="shared" si="29"/>
        <v>295</v>
      </c>
      <c r="M494" s="123">
        <f t="shared" si="31"/>
        <v>0</v>
      </c>
    </row>
    <row r="495" spans="1:13" x14ac:dyDescent="0.2">
      <c r="A495" s="208" t="str">
        <f>'Net Gen'!B495</f>
        <v>89040101-Big Sandy 1</v>
      </c>
      <c r="B495" s="269">
        <f>'Net Gen'!C495</f>
        <v>44825.5</v>
      </c>
      <c r="C495" s="270" t="str">
        <f>'Net Gen'!P495</f>
        <v>OFFLINE</v>
      </c>
      <c r="D495" s="270">
        <f>'Net Gen'!E495</f>
        <v>0</v>
      </c>
      <c r="E495" s="270">
        <f>'Net Gen'!I495</f>
        <v>0</v>
      </c>
      <c r="F495" s="270">
        <f>'Net Gen'!K495</f>
        <v>0</v>
      </c>
      <c r="G495" s="270">
        <f>'Net Gen'!N495</f>
        <v>0</v>
      </c>
      <c r="H495" s="270">
        <f>'Net Gen'!O495</f>
        <v>295</v>
      </c>
      <c r="J495" s="120">
        <f t="shared" si="30"/>
        <v>1</v>
      </c>
      <c r="K495" s="108">
        <f t="shared" si="28"/>
        <v>0</v>
      </c>
      <c r="L495" s="102">
        <f t="shared" si="29"/>
        <v>295</v>
      </c>
      <c r="M495" s="123">
        <f t="shared" si="31"/>
        <v>0</v>
      </c>
    </row>
    <row r="496" spans="1:13" x14ac:dyDescent="0.2">
      <c r="A496" s="208" t="str">
        <f>'Net Gen'!B496</f>
        <v>89040101-Big Sandy 1</v>
      </c>
      <c r="B496" s="269">
        <f>'Net Gen'!C496</f>
        <v>44825.541666666664</v>
      </c>
      <c r="C496" s="270" t="str">
        <f>'Net Gen'!P496</f>
        <v>OFFLINE</v>
      </c>
      <c r="D496" s="270">
        <f>'Net Gen'!E496</f>
        <v>0</v>
      </c>
      <c r="E496" s="270">
        <f>'Net Gen'!I496</f>
        <v>0</v>
      </c>
      <c r="F496" s="270">
        <f>'Net Gen'!K496</f>
        <v>0</v>
      </c>
      <c r="G496" s="270">
        <f>'Net Gen'!N496</f>
        <v>0</v>
      </c>
      <c r="H496" s="270">
        <f>'Net Gen'!O496</f>
        <v>295</v>
      </c>
      <c r="J496" s="120">
        <f t="shared" si="30"/>
        <v>1</v>
      </c>
      <c r="K496" s="108">
        <f t="shared" si="28"/>
        <v>0</v>
      </c>
      <c r="L496" s="102">
        <f t="shared" si="29"/>
        <v>295</v>
      </c>
      <c r="M496" s="123">
        <f t="shared" si="31"/>
        <v>0</v>
      </c>
    </row>
    <row r="497" spans="1:13" x14ac:dyDescent="0.2">
      <c r="A497" s="208" t="str">
        <f>'Net Gen'!B497</f>
        <v>89040101-Big Sandy 1</v>
      </c>
      <c r="B497" s="269">
        <f>'Net Gen'!C497</f>
        <v>44825.583333333336</v>
      </c>
      <c r="C497" s="270" t="str">
        <f>'Net Gen'!P497</f>
        <v>OFFLINE</v>
      </c>
      <c r="D497" s="270">
        <f>'Net Gen'!E497</f>
        <v>0</v>
      </c>
      <c r="E497" s="270">
        <f>'Net Gen'!I497</f>
        <v>0</v>
      </c>
      <c r="F497" s="270">
        <f>'Net Gen'!K497</f>
        <v>0</v>
      </c>
      <c r="G497" s="270">
        <f>'Net Gen'!N497</f>
        <v>0</v>
      </c>
      <c r="H497" s="270">
        <f>'Net Gen'!O497</f>
        <v>295</v>
      </c>
      <c r="J497" s="120">
        <f t="shared" si="30"/>
        <v>1</v>
      </c>
      <c r="K497" s="108">
        <f t="shared" si="28"/>
        <v>0</v>
      </c>
      <c r="L497" s="102">
        <f t="shared" si="29"/>
        <v>295</v>
      </c>
      <c r="M497" s="123">
        <f t="shared" si="31"/>
        <v>0</v>
      </c>
    </row>
    <row r="498" spans="1:13" x14ac:dyDescent="0.2">
      <c r="A498" s="208" t="str">
        <f>'Net Gen'!B498</f>
        <v>89040101-Big Sandy 1</v>
      </c>
      <c r="B498" s="269">
        <f>'Net Gen'!C498</f>
        <v>44825.625</v>
      </c>
      <c r="C498" s="270" t="str">
        <f>'Net Gen'!P498</f>
        <v>OFFLINE</v>
      </c>
      <c r="D498" s="270">
        <f>'Net Gen'!E498</f>
        <v>0</v>
      </c>
      <c r="E498" s="270">
        <f>'Net Gen'!I498</f>
        <v>0</v>
      </c>
      <c r="F498" s="270">
        <f>'Net Gen'!K498</f>
        <v>0</v>
      </c>
      <c r="G498" s="270">
        <f>'Net Gen'!N498</f>
        <v>0</v>
      </c>
      <c r="H498" s="270">
        <f>'Net Gen'!O498</f>
        <v>295</v>
      </c>
      <c r="J498" s="120">
        <f t="shared" si="30"/>
        <v>1</v>
      </c>
      <c r="K498" s="108">
        <f t="shared" si="28"/>
        <v>0</v>
      </c>
      <c r="L498" s="102">
        <f t="shared" si="29"/>
        <v>295</v>
      </c>
      <c r="M498" s="123">
        <f t="shared" si="31"/>
        <v>0</v>
      </c>
    </row>
    <row r="499" spans="1:13" x14ac:dyDescent="0.2">
      <c r="A499" s="208" t="str">
        <f>'Net Gen'!B499</f>
        <v>89040101-Big Sandy 1</v>
      </c>
      <c r="B499" s="269">
        <f>'Net Gen'!C499</f>
        <v>44825.666666666664</v>
      </c>
      <c r="C499" s="270" t="str">
        <f>'Net Gen'!P499</f>
        <v>OFFLINE</v>
      </c>
      <c r="D499" s="270">
        <f>'Net Gen'!E499</f>
        <v>0</v>
      </c>
      <c r="E499" s="270">
        <f>'Net Gen'!I499</f>
        <v>0</v>
      </c>
      <c r="F499" s="270">
        <f>'Net Gen'!K499</f>
        <v>0</v>
      </c>
      <c r="G499" s="270">
        <f>'Net Gen'!N499</f>
        <v>0</v>
      </c>
      <c r="H499" s="270">
        <f>'Net Gen'!O499</f>
        <v>295</v>
      </c>
      <c r="J499" s="120">
        <f t="shared" si="30"/>
        <v>1</v>
      </c>
      <c r="K499" s="108">
        <f t="shared" si="28"/>
        <v>0</v>
      </c>
      <c r="L499" s="102">
        <f t="shared" si="29"/>
        <v>295</v>
      </c>
      <c r="M499" s="123">
        <f t="shared" si="31"/>
        <v>0</v>
      </c>
    </row>
    <row r="500" spans="1:13" x14ac:dyDescent="0.2">
      <c r="A500" s="208" t="str">
        <f>'Net Gen'!B500</f>
        <v>89040101-Big Sandy 1</v>
      </c>
      <c r="B500" s="269">
        <f>'Net Gen'!C500</f>
        <v>44825.708333333336</v>
      </c>
      <c r="C500" s="270" t="str">
        <f>'Net Gen'!P500</f>
        <v>OFFLINE</v>
      </c>
      <c r="D500" s="270">
        <f>'Net Gen'!E500</f>
        <v>0</v>
      </c>
      <c r="E500" s="270">
        <f>'Net Gen'!I500</f>
        <v>0</v>
      </c>
      <c r="F500" s="270">
        <f>'Net Gen'!K500</f>
        <v>0</v>
      </c>
      <c r="G500" s="270">
        <f>'Net Gen'!N500</f>
        <v>0</v>
      </c>
      <c r="H500" s="270">
        <f>'Net Gen'!O500</f>
        <v>295</v>
      </c>
      <c r="J500" s="120">
        <f t="shared" si="30"/>
        <v>1</v>
      </c>
      <c r="K500" s="108">
        <f t="shared" si="28"/>
        <v>0</v>
      </c>
      <c r="L500" s="102">
        <f t="shared" si="29"/>
        <v>295</v>
      </c>
      <c r="M500" s="123">
        <f t="shared" si="31"/>
        <v>0</v>
      </c>
    </row>
    <row r="501" spans="1:13" x14ac:dyDescent="0.2">
      <c r="A501" s="208" t="str">
        <f>'Net Gen'!B501</f>
        <v>89040101-Big Sandy 1</v>
      </c>
      <c r="B501" s="269">
        <f>'Net Gen'!C501</f>
        <v>44825.75</v>
      </c>
      <c r="C501" s="270" t="str">
        <f>'Net Gen'!P501</f>
        <v>OFFLINE</v>
      </c>
      <c r="D501" s="270">
        <f>'Net Gen'!E501</f>
        <v>0</v>
      </c>
      <c r="E501" s="270">
        <f>'Net Gen'!I501</f>
        <v>0</v>
      </c>
      <c r="F501" s="270">
        <f>'Net Gen'!K501</f>
        <v>0</v>
      </c>
      <c r="G501" s="270">
        <f>'Net Gen'!N501</f>
        <v>0</v>
      </c>
      <c r="H501" s="270">
        <f>'Net Gen'!O501</f>
        <v>295</v>
      </c>
      <c r="J501" s="120">
        <f t="shared" si="30"/>
        <v>1</v>
      </c>
      <c r="K501" s="108">
        <f t="shared" si="28"/>
        <v>0</v>
      </c>
      <c r="L501" s="102">
        <f t="shared" si="29"/>
        <v>295</v>
      </c>
      <c r="M501" s="123">
        <f t="shared" si="31"/>
        <v>0</v>
      </c>
    </row>
    <row r="502" spans="1:13" x14ac:dyDescent="0.2">
      <c r="A502" s="208" t="str">
        <f>'Net Gen'!B502</f>
        <v>89040101-Big Sandy 1</v>
      </c>
      <c r="B502" s="269">
        <f>'Net Gen'!C502</f>
        <v>44825.791666666664</v>
      </c>
      <c r="C502" s="270" t="str">
        <f>'Net Gen'!P502</f>
        <v>OFFLINE</v>
      </c>
      <c r="D502" s="270">
        <f>'Net Gen'!E502</f>
        <v>0</v>
      </c>
      <c r="E502" s="270">
        <f>'Net Gen'!I502</f>
        <v>0</v>
      </c>
      <c r="F502" s="270">
        <f>'Net Gen'!K502</f>
        <v>0</v>
      </c>
      <c r="G502" s="270">
        <f>'Net Gen'!N502</f>
        <v>0</v>
      </c>
      <c r="H502" s="270">
        <f>'Net Gen'!O502</f>
        <v>295</v>
      </c>
      <c r="J502" s="120">
        <f t="shared" si="30"/>
        <v>1</v>
      </c>
      <c r="K502" s="108">
        <f t="shared" si="28"/>
        <v>0</v>
      </c>
      <c r="L502" s="102">
        <f t="shared" si="29"/>
        <v>295</v>
      </c>
      <c r="M502" s="123">
        <f t="shared" si="31"/>
        <v>0</v>
      </c>
    </row>
    <row r="503" spans="1:13" x14ac:dyDescent="0.2">
      <c r="A503" s="208" t="str">
        <f>'Net Gen'!B503</f>
        <v>89040101-Big Sandy 1</v>
      </c>
      <c r="B503" s="269">
        <f>'Net Gen'!C503</f>
        <v>44825.833333333336</v>
      </c>
      <c r="C503" s="270" t="str">
        <f>'Net Gen'!P503</f>
        <v>OFFLINE</v>
      </c>
      <c r="D503" s="270">
        <f>'Net Gen'!E503</f>
        <v>0</v>
      </c>
      <c r="E503" s="270">
        <f>'Net Gen'!I503</f>
        <v>0</v>
      </c>
      <c r="F503" s="270">
        <f>'Net Gen'!K503</f>
        <v>0</v>
      </c>
      <c r="G503" s="270">
        <f>'Net Gen'!N503</f>
        <v>0</v>
      </c>
      <c r="H503" s="270">
        <f>'Net Gen'!O503</f>
        <v>295</v>
      </c>
      <c r="J503" s="120">
        <f t="shared" si="30"/>
        <v>1</v>
      </c>
      <c r="K503" s="108">
        <f t="shared" si="28"/>
        <v>0</v>
      </c>
      <c r="L503" s="102">
        <f t="shared" si="29"/>
        <v>295</v>
      </c>
      <c r="M503" s="123">
        <f t="shared" si="31"/>
        <v>0</v>
      </c>
    </row>
    <row r="504" spans="1:13" x14ac:dyDescent="0.2">
      <c r="A504" s="208" t="str">
        <f>'Net Gen'!B504</f>
        <v>89040101-Big Sandy 1</v>
      </c>
      <c r="B504" s="269">
        <f>'Net Gen'!C504</f>
        <v>44825.875</v>
      </c>
      <c r="C504" s="270" t="str">
        <f>'Net Gen'!P504</f>
        <v>OFFLINE</v>
      </c>
      <c r="D504" s="270">
        <f>'Net Gen'!E504</f>
        <v>0</v>
      </c>
      <c r="E504" s="270">
        <f>'Net Gen'!I504</f>
        <v>0</v>
      </c>
      <c r="F504" s="270">
        <f>'Net Gen'!K504</f>
        <v>0</v>
      </c>
      <c r="G504" s="270">
        <f>'Net Gen'!N504</f>
        <v>0</v>
      </c>
      <c r="H504" s="270">
        <f>'Net Gen'!O504</f>
        <v>295</v>
      </c>
      <c r="J504" s="120">
        <f t="shared" si="30"/>
        <v>1</v>
      </c>
      <c r="K504" s="108">
        <f t="shared" si="28"/>
        <v>0</v>
      </c>
      <c r="L504" s="102">
        <f t="shared" si="29"/>
        <v>295</v>
      </c>
      <c r="M504" s="123">
        <f t="shared" si="31"/>
        <v>0</v>
      </c>
    </row>
    <row r="505" spans="1:13" x14ac:dyDescent="0.2">
      <c r="A505" s="208" t="str">
        <f>'Net Gen'!B505</f>
        <v>89040101-Big Sandy 1</v>
      </c>
      <c r="B505" s="269">
        <f>'Net Gen'!C505</f>
        <v>44825.916666666664</v>
      </c>
      <c r="C505" s="270" t="str">
        <f>'Net Gen'!P505</f>
        <v>OFFLINE</v>
      </c>
      <c r="D505" s="270">
        <f>'Net Gen'!E505</f>
        <v>0</v>
      </c>
      <c r="E505" s="270">
        <f>'Net Gen'!I505</f>
        <v>0</v>
      </c>
      <c r="F505" s="270">
        <f>'Net Gen'!K505</f>
        <v>0</v>
      </c>
      <c r="G505" s="270">
        <f>'Net Gen'!N505</f>
        <v>0</v>
      </c>
      <c r="H505" s="270">
        <f>'Net Gen'!O505</f>
        <v>295</v>
      </c>
      <c r="J505" s="120">
        <f t="shared" si="30"/>
        <v>1</v>
      </c>
      <c r="K505" s="108">
        <f t="shared" si="28"/>
        <v>0</v>
      </c>
      <c r="L505" s="102">
        <f t="shared" si="29"/>
        <v>295</v>
      </c>
      <c r="M505" s="123">
        <f t="shared" si="31"/>
        <v>0</v>
      </c>
    </row>
    <row r="506" spans="1:13" x14ac:dyDescent="0.2">
      <c r="A506" s="208" t="str">
        <f>'Net Gen'!B506</f>
        <v>89040101-Big Sandy 1</v>
      </c>
      <c r="B506" s="269">
        <f>'Net Gen'!C506</f>
        <v>44825.958333333336</v>
      </c>
      <c r="C506" s="270" t="str">
        <f>'Net Gen'!P506</f>
        <v>OFFLINE</v>
      </c>
      <c r="D506" s="270">
        <f>'Net Gen'!E506</f>
        <v>0</v>
      </c>
      <c r="E506" s="270">
        <f>'Net Gen'!I506</f>
        <v>0</v>
      </c>
      <c r="F506" s="270">
        <f>'Net Gen'!K506</f>
        <v>0</v>
      </c>
      <c r="G506" s="270">
        <f>'Net Gen'!N506</f>
        <v>0</v>
      </c>
      <c r="H506" s="270">
        <f>'Net Gen'!O506</f>
        <v>295</v>
      </c>
      <c r="J506" s="120">
        <f t="shared" si="30"/>
        <v>1</v>
      </c>
      <c r="K506" s="108">
        <f t="shared" si="28"/>
        <v>0</v>
      </c>
      <c r="L506" s="102">
        <f t="shared" si="29"/>
        <v>295</v>
      </c>
      <c r="M506" s="123">
        <f t="shared" si="31"/>
        <v>0</v>
      </c>
    </row>
    <row r="507" spans="1:13" x14ac:dyDescent="0.2">
      <c r="A507" s="208" t="str">
        <f>'Net Gen'!B507</f>
        <v>89040101-Big Sandy 1</v>
      </c>
      <c r="B507" s="269">
        <f>'Net Gen'!C507</f>
        <v>44826</v>
      </c>
      <c r="C507" s="270" t="str">
        <f>'Net Gen'!P507</f>
        <v>OFFLINE</v>
      </c>
      <c r="D507" s="270">
        <f>'Net Gen'!E507</f>
        <v>0</v>
      </c>
      <c r="E507" s="270">
        <f>'Net Gen'!I507</f>
        <v>0</v>
      </c>
      <c r="F507" s="270">
        <f>'Net Gen'!K507</f>
        <v>0</v>
      </c>
      <c r="G507" s="270">
        <f>'Net Gen'!N507</f>
        <v>0</v>
      </c>
      <c r="H507" s="270">
        <f>'Net Gen'!O507</f>
        <v>295</v>
      </c>
      <c r="J507" s="120">
        <f t="shared" si="30"/>
        <v>1</v>
      </c>
      <c r="K507" s="108">
        <f t="shared" si="28"/>
        <v>0</v>
      </c>
      <c r="L507" s="102">
        <f t="shared" si="29"/>
        <v>295</v>
      </c>
      <c r="M507" s="123">
        <f t="shared" si="31"/>
        <v>0</v>
      </c>
    </row>
    <row r="508" spans="1:13" x14ac:dyDescent="0.2">
      <c r="A508" s="208" t="str">
        <f>'Net Gen'!B508</f>
        <v>89040101-Big Sandy 1</v>
      </c>
      <c r="B508" s="269">
        <f>'Net Gen'!C508</f>
        <v>44826.041666666664</v>
      </c>
      <c r="C508" s="270" t="str">
        <f>'Net Gen'!P508</f>
        <v>OFFLINE</v>
      </c>
      <c r="D508" s="270">
        <f>'Net Gen'!E508</f>
        <v>0</v>
      </c>
      <c r="E508" s="270">
        <f>'Net Gen'!I508</f>
        <v>0</v>
      </c>
      <c r="F508" s="270">
        <f>'Net Gen'!K508</f>
        <v>0</v>
      </c>
      <c r="G508" s="270">
        <f>'Net Gen'!N508</f>
        <v>0</v>
      </c>
      <c r="H508" s="270">
        <f>'Net Gen'!O508</f>
        <v>295</v>
      </c>
      <c r="J508" s="120">
        <f t="shared" si="30"/>
        <v>1</v>
      </c>
      <c r="K508" s="108">
        <f t="shared" si="28"/>
        <v>0</v>
      </c>
      <c r="L508" s="102">
        <f t="shared" si="29"/>
        <v>295</v>
      </c>
      <c r="M508" s="123">
        <f t="shared" si="31"/>
        <v>0</v>
      </c>
    </row>
    <row r="509" spans="1:13" x14ac:dyDescent="0.2">
      <c r="A509" s="208" t="str">
        <f>'Net Gen'!B509</f>
        <v>89040101-Big Sandy 1</v>
      </c>
      <c r="B509" s="269">
        <f>'Net Gen'!C509</f>
        <v>44826.083333333336</v>
      </c>
      <c r="C509" s="270" t="str">
        <f>'Net Gen'!P509</f>
        <v>OFFLINE</v>
      </c>
      <c r="D509" s="270">
        <f>'Net Gen'!E509</f>
        <v>0</v>
      </c>
      <c r="E509" s="270">
        <f>'Net Gen'!I509</f>
        <v>0</v>
      </c>
      <c r="F509" s="270">
        <f>'Net Gen'!K509</f>
        <v>0</v>
      </c>
      <c r="G509" s="270">
        <f>'Net Gen'!N509</f>
        <v>0</v>
      </c>
      <c r="H509" s="270">
        <f>'Net Gen'!O509</f>
        <v>295</v>
      </c>
      <c r="J509" s="120">
        <f t="shared" si="30"/>
        <v>1</v>
      </c>
      <c r="K509" s="108">
        <f t="shared" si="28"/>
        <v>0</v>
      </c>
      <c r="L509" s="102">
        <f t="shared" si="29"/>
        <v>295</v>
      </c>
      <c r="M509" s="123">
        <f t="shared" si="31"/>
        <v>0</v>
      </c>
    </row>
    <row r="510" spans="1:13" x14ac:dyDescent="0.2">
      <c r="A510" s="208" t="str">
        <f>'Net Gen'!B510</f>
        <v>89040101-Big Sandy 1</v>
      </c>
      <c r="B510" s="269">
        <f>'Net Gen'!C510</f>
        <v>44826.125</v>
      </c>
      <c r="C510" s="270" t="str">
        <f>'Net Gen'!P510</f>
        <v>OFFLINE</v>
      </c>
      <c r="D510" s="270">
        <f>'Net Gen'!E510</f>
        <v>0</v>
      </c>
      <c r="E510" s="270">
        <f>'Net Gen'!I510</f>
        <v>0</v>
      </c>
      <c r="F510" s="270">
        <f>'Net Gen'!K510</f>
        <v>0</v>
      </c>
      <c r="G510" s="270">
        <f>'Net Gen'!N510</f>
        <v>0</v>
      </c>
      <c r="H510" s="270">
        <f>'Net Gen'!O510</f>
        <v>295</v>
      </c>
      <c r="J510" s="120">
        <f t="shared" si="30"/>
        <v>1</v>
      </c>
      <c r="K510" s="108">
        <f t="shared" si="28"/>
        <v>0</v>
      </c>
      <c r="L510" s="102">
        <f t="shared" si="29"/>
        <v>295</v>
      </c>
      <c r="M510" s="123">
        <f t="shared" si="31"/>
        <v>0</v>
      </c>
    </row>
    <row r="511" spans="1:13" x14ac:dyDescent="0.2">
      <c r="A511" s="208" t="str">
        <f>'Net Gen'!B511</f>
        <v>89040101-Big Sandy 1</v>
      </c>
      <c r="B511" s="269">
        <f>'Net Gen'!C511</f>
        <v>44826.166666666664</v>
      </c>
      <c r="C511" s="270" t="str">
        <f>'Net Gen'!P511</f>
        <v>OFFLINE</v>
      </c>
      <c r="D511" s="270">
        <f>'Net Gen'!E511</f>
        <v>0</v>
      </c>
      <c r="E511" s="270">
        <f>'Net Gen'!I511</f>
        <v>0</v>
      </c>
      <c r="F511" s="270">
        <f>'Net Gen'!K511</f>
        <v>0</v>
      </c>
      <c r="G511" s="270">
        <f>'Net Gen'!N511</f>
        <v>0</v>
      </c>
      <c r="H511" s="270">
        <f>'Net Gen'!O511</f>
        <v>295</v>
      </c>
      <c r="J511" s="120">
        <f t="shared" si="30"/>
        <v>1</v>
      </c>
      <c r="K511" s="108">
        <f t="shared" si="28"/>
        <v>0</v>
      </c>
      <c r="L511" s="102">
        <f t="shared" si="29"/>
        <v>295</v>
      </c>
      <c r="M511" s="123">
        <f t="shared" si="31"/>
        <v>0</v>
      </c>
    </row>
    <row r="512" spans="1:13" x14ac:dyDescent="0.2">
      <c r="A512" s="208" t="str">
        <f>'Net Gen'!B512</f>
        <v>89040101-Big Sandy 1</v>
      </c>
      <c r="B512" s="269">
        <f>'Net Gen'!C512</f>
        <v>44826.208333333336</v>
      </c>
      <c r="C512" s="270" t="str">
        <f>'Net Gen'!P512</f>
        <v>OFFLINE</v>
      </c>
      <c r="D512" s="270">
        <f>'Net Gen'!E512</f>
        <v>0</v>
      </c>
      <c r="E512" s="270">
        <f>'Net Gen'!I512</f>
        <v>0</v>
      </c>
      <c r="F512" s="270">
        <f>'Net Gen'!K512</f>
        <v>0</v>
      </c>
      <c r="G512" s="270">
        <f>'Net Gen'!N512</f>
        <v>0</v>
      </c>
      <c r="H512" s="270">
        <f>'Net Gen'!O512</f>
        <v>295</v>
      </c>
      <c r="J512" s="120">
        <f t="shared" si="30"/>
        <v>1</v>
      </c>
      <c r="K512" s="108">
        <f t="shared" si="28"/>
        <v>0</v>
      </c>
      <c r="L512" s="102">
        <f t="shared" si="29"/>
        <v>295</v>
      </c>
      <c r="M512" s="123">
        <f t="shared" si="31"/>
        <v>0</v>
      </c>
    </row>
    <row r="513" spans="1:13" x14ac:dyDescent="0.2">
      <c r="A513" s="208" t="str">
        <f>'Net Gen'!B513</f>
        <v>89040101-Big Sandy 1</v>
      </c>
      <c r="B513" s="269">
        <f>'Net Gen'!C513</f>
        <v>44826.25</v>
      </c>
      <c r="C513" s="270" t="str">
        <f>'Net Gen'!P513</f>
        <v>OFFLINE</v>
      </c>
      <c r="D513" s="270">
        <f>'Net Gen'!E513</f>
        <v>0</v>
      </c>
      <c r="E513" s="270">
        <f>'Net Gen'!I513</f>
        <v>0</v>
      </c>
      <c r="F513" s="270">
        <f>'Net Gen'!K513</f>
        <v>0</v>
      </c>
      <c r="G513" s="270">
        <f>'Net Gen'!N513</f>
        <v>0</v>
      </c>
      <c r="H513" s="270">
        <f>'Net Gen'!O513</f>
        <v>295</v>
      </c>
      <c r="J513" s="120">
        <f t="shared" si="30"/>
        <v>1</v>
      </c>
      <c r="K513" s="108">
        <f t="shared" si="28"/>
        <v>0</v>
      </c>
      <c r="L513" s="102">
        <f t="shared" si="29"/>
        <v>295</v>
      </c>
      <c r="M513" s="123">
        <f t="shared" si="31"/>
        <v>0</v>
      </c>
    </row>
    <row r="514" spans="1:13" x14ac:dyDescent="0.2">
      <c r="A514" s="208" t="str">
        <f>'Net Gen'!B514</f>
        <v>89040101-Big Sandy 1</v>
      </c>
      <c r="B514" s="269">
        <f>'Net Gen'!C514</f>
        <v>44826.291666666664</v>
      </c>
      <c r="C514" s="270" t="str">
        <f>'Net Gen'!P514</f>
        <v>OFFLINE</v>
      </c>
      <c r="D514" s="270">
        <f>'Net Gen'!E514</f>
        <v>0</v>
      </c>
      <c r="E514" s="270">
        <f>'Net Gen'!I514</f>
        <v>0</v>
      </c>
      <c r="F514" s="270">
        <f>'Net Gen'!K514</f>
        <v>0</v>
      </c>
      <c r="G514" s="270">
        <f>'Net Gen'!N514</f>
        <v>0</v>
      </c>
      <c r="H514" s="270">
        <f>'Net Gen'!O514</f>
        <v>295</v>
      </c>
      <c r="J514" s="120">
        <f t="shared" si="30"/>
        <v>1</v>
      </c>
      <c r="K514" s="108">
        <f t="shared" si="28"/>
        <v>0</v>
      </c>
      <c r="L514" s="102">
        <f t="shared" si="29"/>
        <v>295</v>
      </c>
      <c r="M514" s="123">
        <f t="shared" si="31"/>
        <v>0</v>
      </c>
    </row>
    <row r="515" spans="1:13" x14ac:dyDescent="0.2">
      <c r="A515" s="208" t="str">
        <f>'Net Gen'!B515</f>
        <v>89040101-Big Sandy 1</v>
      </c>
      <c r="B515" s="269">
        <f>'Net Gen'!C515</f>
        <v>44826.333333333336</v>
      </c>
      <c r="C515" s="270" t="str">
        <f>'Net Gen'!P515</f>
        <v>OFFLINE</v>
      </c>
      <c r="D515" s="270">
        <f>'Net Gen'!E515</f>
        <v>0</v>
      </c>
      <c r="E515" s="270">
        <f>'Net Gen'!I515</f>
        <v>0</v>
      </c>
      <c r="F515" s="270">
        <f>'Net Gen'!K515</f>
        <v>0</v>
      </c>
      <c r="G515" s="270">
        <f>'Net Gen'!N515</f>
        <v>0</v>
      </c>
      <c r="H515" s="270">
        <f>'Net Gen'!O515</f>
        <v>295</v>
      </c>
      <c r="J515" s="120">
        <f t="shared" si="30"/>
        <v>1</v>
      </c>
      <c r="K515" s="108">
        <f t="shared" si="28"/>
        <v>0</v>
      </c>
      <c r="L515" s="102">
        <f t="shared" si="29"/>
        <v>295</v>
      </c>
      <c r="M515" s="123">
        <f t="shared" si="31"/>
        <v>0</v>
      </c>
    </row>
    <row r="516" spans="1:13" x14ac:dyDescent="0.2">
      <c r="A516" s="208" t="str">
        <f>'Net Gen'!B516</f>
        <v>89040101-Big Sandy 1</v>
      </c>
      <c r="B516" s="269">
        <f>'Net Gen'!C516</f>
        <v>44826.375</v>
      </c>
      <c r="C516" s="270" t="str">
        <f>'Net Gen'!P516</f>
        <v>OFFLINE</v>
      </c>
      <c r="D516" s="270">
        <f>'Net Gen'!E516</f>
        <v>0</v>
      </c>
      <c r="E516" s="270">
        <f>'Net Gen'!I516</f>
        <v>0</v>
      </c>
      <c r="F516" s="270">
        <f>'Net Gen'!K516</f>
        <v>0</v>
      </c>
      <c r="G516" s="270">
        <f>'Net Gen'!N516</f>
        <v>0</v>
      </c>
      <c r="H516" s="270">
        <f>'Net Gen'!O516</f>
        <v>295</v>
      </c>
      <c r="J516" s="120">
        <f t="shared" si="30"/>
        <v>1</v>
      </c>
      <c r="K516" s="108">
        <f t="shared" ref="K516:K579" si="32">F516*J516</f>
        <v>0</v>
      </c>
      <c r="L516" s="102">
        <f t="shared" ref="L516:L579" si="33">H516*J516</f>
        <v>295</v>
      </c>
      <c r="M516" s="123">
        <f t="shared" si="31"/>
        <v>0</v>
      </c>
    </row>
    <row r="517" spans="1:13" x14ac:dyDescent="0.2">
      <c r="A517" s="208" t="str">
        <f>'Net Gen'!B517</f>
        <v>89040101-Big Sandy 1</v>
      </c>
      <c r="B517" s="269">
        <f>'Net Gen'!C517</f>
        <v>44826.416666666664</v>
      </c>
      <c r="C517" s="270" t="str">
        <f>'Net Gen'!P517</f>
        <v>OFFLINE</v>
      </c>
      <c r="D517" s="270">
        <f>'Net Gen'!E517</f>
        <v>0</v>
      </c>
      <c r="E517" s="270">
        <f>'Net Gen'!I517</f>
        <v>0</v>
      </c>
      <c r="F517" s="270">
        <f>'Net Gen'!K517</f>
        <v>0</v>
      </c>
      <c r="G517" s="270">
        <f>'Net Gen'!N517</f>
        <v>0</v>
      </c>
      <c r="H517" s="270">
        <f>'Net Gen'!O517</f>
        <v>295</v>
      </c>
      <c r="J517" s="120">
        <f t="shared" ref="J517:J580" si="34">VLOOKUP(A517,$P$4:$Q$8,2,FALSE)</f>
        <v>1</v>
      </c>
      <c r="K517" s="108">
        <f t="shared" si="32"/>
        <v>0</v>
      </c>
      <c r="L517" s="102">
        <f t="shared" si="33"/>
        <v>295</v>
      </c>
      <c r="M517" s="123">
        <f t="shared" ref="M517:M580" si="35">E517*J517</f>
        <v>0</v>
      </c>
    </row>
    <row r="518" spans="1:13" x14ac:dyDescent="0.2">
      <c r="A518" s="208" t="str">
        <f>'Net Gen'!B518</f>
        <v>89040101-Big Sandy 1</v>
      </c>
      <c r="B518" s="269">
        <f>'Net Gen'!C518</f>
        <v>44826.458333333336</v>
      </c>
      <c r="C518" s="270" t="str">
        <f>'Net Gen'!P518</f>
        <v>OFFLINE</v>
      </c>
      <c r="D518" s="270">
        <f>'Net Gen'!E518</f>
        <v>0</v>
      </c>
      <c r="E518" s="270">
        <f>'Net Gen'!I518</f>
        <v>0</v>
      </c>
      <c r="F518" s="270">
        <f>'Net Gen'!K518</f>
        <v>0</v>
      </c>
      <c r="G518" s="270">
        <f>'Net Gen'!N518</f>
        <v>0</v>
      </c>
      <c r="H518" s="270">
        <f>'Net Gen'!O518</f>
        <v>295</v>
      </c>
      <c r="J518" s="120">
        <f t="shared" si="34"/>
        <v>1</v>
      </c>
      <c r="K518" s="108">
        <f t="shared" si="32"/>
        <v>0</v>
      </c>
      <c r="L518" s="102">
        <f t="shared" si="33"/>
        <v>295</v>
      </c>
      <c r="M518" s="123">
        <f t="shared" si="35"/>
        <v>0</v>
      </c>
    </row>
    <row r="519" spans="1:13" x14ac:dyDescent="0.2">
      <c r="A519" s="208" t="str">
        <f>'Net Gen'!B519</f>
        <v>89040101-Big Sandy 1</v>
      </c>
      <c r="B519" s="269">
        <f>'Net Gen'!C519</f>
        <v>44826.5</v>
      </c>
      <c r="C519" s="270" t="str">
        <f>'Net Gen'!P519</f>
        <v>OFFLINE</v>
      </c>
      <c r="D519" s="270">
        <f>'Net Gen'!E519</f>
        <v>0</v>
      </c>
      <c r="E519" s="270">
        <f>'Net Gen'!I519</f>
        <v>0</v>
      </c>
      <c r="F519" s="270">
        <f>'Net Gen'!K519</f>
        <v>0</v>
      </c>
      <c r="G519" s="270">
        <f>'Net Gen'!N519</f>
        <v>0</v>
      </c>
      <c r="H519" s="270">
        <f>'Net Gen'!O519</f>
        <v>295</v>
      </c>
      <c r="J519" s="120">
        <f t="shared" si="34"/>
        <v>1</v>
      </c>
      <c r="K519" s="108">
        <f t="shared" si="32"/>
        <v>0</v>
      </c>
      <c r="L519" s="102">
        <f t="shared" si="33"/>
        <v>295</v>
      </c>
      <c r="M519" s="123">
        <f t="shared" si="35"/>
        <v>0</v>
      </c>
    </row>
    <row r="520" spans="1:13" x14ac:dyDescent="0.2">
      <c r="A520" s="208" t="str">
        <f>'Net Gen'!B520</f>
        <v>89040101-Big Sandy 1</v>
      </c>
      <c r="B520" s="269">
        <f>'Net Gen'!C520</f>
        <v>44826.541666666664</v>
      </c>
      <c r="C520" s="270" t="str">
        <f>'Net Gen'!P520</f>
        <v>OFFLINE</v>
      </c>
      <c r="D520" s="270">
        <f>'Net Gen'!E520</f>
        <v>0</v>
      </c>
      <c r="E520" s="270">
        <f>'Net Gen'!I520</f>
        <v>0</v>
      </c>
      <c r="F520" s="270">
        <f>'Net Gen'!K520</f>
        <v>0</v>
      </c>
      <c r="G520" s="270">
        <f>'Net Gen'!N520</f>
        <v>0</v>
      </c>
      <c r="H520" s="270">
        <f>'Net Gen'!O520</f>
        <v>295</v>
      </c>
      <c r="J520" s="120">
        <f t="shared" si="34"/>
        <v>1</v>
      </c>
      <c r="K520" s="108">
        <f t="shared" si="32"/>
        <v>0</v>
      </c>
      <c r="L520" s="102">
        <f t="shared" si="33"/>
        <v>295</v>
      </c>
      <c r="M520" s="123">
        <f t="shared" si="35"/>
        <v>0</v>
      </c>
    </row>
    <row r="521" spans="1:13" x14ac:dyDescent="0.2">
      <c r="A521" s="208" t="str">
        <f>'Net Gen'!B521</f>
        <v>89040101-Big Sandy 1</v>
      </c>
      <c r="B521" s="269">
        <f>'Net Gen'!C521</f>
        <v>44826.583333333336</v>
      </c>
      <c r="C521" s="270" t="str">
        <f>'Net Gen'!P521</f>
        <v>OFFLINE</v>
      </c>
      <c r="D521" s="270">
        <f>'Net Gen'!E521</f>
        <v>0</v>
      </c>
      <c r="E521" s="270">
        <f>'Net Gen'!I521</f>
        <v>0</v>
      </c>
      <c r="F521" s="270">
        <f>'Net Gen'!K521</f>
        <v>0</v>
      </c>
      <c r="G521" s="270">
        <f>'Net Gen'!N521</f>
        <v>0</v>
      </c>
      <c r="H521" s="270">
        <f>'Net Gen'!O521</f>
        <v>295</v>
      </c>
      <c r="J521" s="120">
        <f t="shared" si="34"/>
        <v>1</v>
      </c>
      <c r="K521" s="108">
        <f t="shared" si="32"/>
        <v>0</v>
      </c>
      <c r="L521" s="102">
        <f t="shared" si="33"/>
        <v>295</v>
      </c>
      <c r="M521" s="123">
        <f t="shared" si="35"/>
        <v>0</v>
      </c>
    </row>
    <row r="522" spans="1:13" x14ac:dyDescent="0.2">
      <c r="A522" s="208" t="str">
        <f>'Net Gen'!B522</f>
        <v>89040101-Big Sandy 1</v>
      </c>
      <c r="B522" s="269">
        <f>'Net Gen'!C522</f>
        <v>44826.625</v>
      </c>
      <c r="C522" s="270" t="str">
        <f>'Net Gen'!P522</f>
        <v>OFFLINE</v>
      </c>
      <c r="D522" s="270">
        <f>'Net Gen'!E522</f>
        <v>0</v>
      </c>
      <c r="E522" s="270">
        <f>'Net Gen'!I522</f>
        <v>0</v>
      </c>
      <c r="F522" s="270">
        <f>'Net Gen'!K522</f>
        <v>0</v>
      </c>
      <c r="G522" s="270">
        <f>'Net Gen'!N522</f>
        <v>0</v>
      </c>
      <c r="H522" s="270">
        <f>'Net Gen'!O522</f>
        <v>295</v>
      </c>
      <c r="J522" s="120">
        <f t="shared" si="34"/>
        <v>1</v>
      </c>
      <c r="K522" s="108">
        <f t="shared" si="32"/>
        <v>0</v>
      </c>
      <c r="L522" s="102">
        <f t="shared" si="33"/>
        <v>295</v>
      </c>
      <c r="M522" s="123">
        <f t="shared" si="35"/>
        <v>0</v>
      </c>
    </row>
    <row r="523" spans="1:13" x14ac:dyDescent="0.2">
      <c r="A523" s="208" t="str">
        <f>'Net Gen'!B523</f>
        <v>89040101-Big Sandy 1</v>
      </c>
      <c r="B523" s="269">
        <f>'Net Gen'!C523</f>
        <v>44826.666666666664</v>
      </c>
      <c r="C523" s="270" t="str">
        <f>'Net Gen'!P523</f>
        <v>OFFLINE</v>
      </c>
      <c r="D523" s="270">
        <f>'Net Gen'!E523</f>
        <v>0</v>
      </c>
      <c r="E523" s="270">
        <f>'Net Gen'!I523</f>
        <v>0</v>
      </c>
      <c r="F523" s="270">
        <f>'Net Gen'!K523</f>
        <v>0</v>
      </c>
      <c r="G523" s="270">
        <f>'Net Gen'!N523</f>
        <v>0</v>
      </c>
      <c r="H523" s="270">
        <f>'Net Gen'!O523</f>
        <v>295</v>
      </c>
      <c r="J523" s="120">
        <f t="shared" si="34"/>
        <v>1</v>
      </c>
      <c r="K523" s="108">
        <f t="shared" si="32"/>
        <v>0</v>
      </c>
      <c r="L523" s="102">
        <f t="shared" si="33"/>
        <v>295</v>
      </c>
      <c r="M523" s="123">
        <f t="shared" si="35"/>
        <v>0</v>
      </c>
    </row>
    <row r="524" spans="1:13" x14ac:dyDescent="0.2">
      <c r="A524" s="208" t="str">
        <f>'Net Gen'!B524</f>
        <v>89040101-Big Sandy 1</v>
      </c>
      <c r="B524" s="269">
        <f>'Net Gen'!C524</f>
        <v>44826.708333333336</v>
      </c>
      <c r="C524" s="270" t="str">
        <f>'Net Gen'!P524</f>
        <v>OFFLINE</v>
      </c>
      <c r="D524" s="270">
        <f>'Net Gen'!E524</f>
        <v>0</v>
      </c>
      <c r="E524" s="270">
        <f>'Net Gen'!I524</f>
        <v>0</v>
      </c>
      <c r="F524" s="270">
        <f>'Net Gen'!K524</f>
        <v>0</v>
      </c>
      <c r="G524" s="270">
        <f>'Net Gen'!N524</f>
        <v>0</v>
      </c>
      <c r="H524" s="270">
        <f>'Net Gen'!O524</f>
        <v>295</v>
      </c>
      <c r="J524" s="120">
        <f t="shared" si="34"/>
        <v>1</v>
      </c>
      <c r="K524" s="108">
        <f t="shared" si="32"/>
        <v>0</v>
      </c>
      <c r="L524" s="102">
        <f t="shared" si="33"/>
        <v>295</v>
      </c>
      <c r="M524" s="123">
        <f t="shared" si="35"/>
        <v>0</v>
      </c>
    </row>
    <row r="525" spans="1:13" x14ac:dyDescent="0.2">
      <c r="A525" s="208" t="str">
        <f>'Net Gen'!B525</f>
        <v>89040101-Big Sandy 1</v>
      </c>
      <c r="B525" s="269">
        <f>'Net Gen'!C525</f>
        <v>44826.75</v>
      </c>
      <c r="C525" s="270" t="str">
        <f>'Net Gen'!P525</f>
        <v>OFFLINE</v>
      </c>
      <c r="D525" s="270">
        <f>'Net Gen'!E525</f>
        <v>0</v>
      </c>
      <c r="E525" s="270">
        <f>'Net Gen'!I525</f>
        <v>0</v>
      </c>
      <c r="F525" s="270">
        <f>'Net Gen'!K525</f>
        <v>0</v>
      </c>
      <c r="G525" s="270">
        <f>'Net Gen'!N525</f>
        <v>0</v>
      </c>
      <c r="H525" s="270">
        <f>'Net Gen'!O525</f>
        <v>295</v>
      </c>
      <c r="J525" s="120">
        <f t="shared" si="34"/>
        <v>1</v>
      </c>
      <c r="K525" s="108">
        <f t="shared" si="32"/>
        <v>0</v>
      </c>
      <c r="L525" s="102">
        <f t="shared" si="33"/>
        <v>295</v>
      </c>
      <c r="M525" s="123">
        <f t="shared" si="35"/>
        <v>0</v>
      </c>
    </row>
    <row r="526" spans="1:13" x14ac:dyDescent="0.2">
      <c r="A526" s="208" t="str">
        <f>'Net Gen'!B526</f>
        <v>89040101-Big Sandy 1</v>
      </c>
      <c r="B526" s="269">
        <f>'Net Gen'!C526</f>
        <v>44826.791666666664</v>
      </c>
      <c r="C526" s="270" t="str">
        <f>'Net Gen'!P526</f>
        <v>OFFLINE</v>
      </c>
      <c r="D526" s="270">
        <f>'Net Gen'!E526</f>
        <v>0</v>
      </c>
      <c r="E526" s="270">
        <f>'Net Gen'!I526</f>
        <v>0</v>
      </c>
      <c r="F526" s="270">
        <f>'Net Gen'!K526</f>
        <v>0</v>
      </c>
      <c r="G526" s="270">
        <f>'Net Gen'!N526</f>
        <v>0</v>
      </c>
      <c r="H526" s="270">
        <f>'Net Gen'!O526</f>
        <v>295</v>
      </c>
      <c r="J526" s="120">
        <f t="shared" si="34"/>
        <v>1</v>
      </c>
      <c r="K526" s="108">
        <f t="shared" si="32"/>
        <v>0</v>
      </c>
      <c r="L526" s="102">
        <f t="shared" si="33"/>
        <v>295</v>
      </c>
      <c r="M526" s="123">
        <f t="shared" si="35"/>
        <v>0</v>
      </c>
    </row>
    <row r="527" spans="1:13" x14ac:dyDescent="0.2">
      <c r="A527" s="208" t="str">
        <f>'Net Gen'!B527</f>
        <v>89040101-Big Sandy 1</v>
      </c>
      <c r="B527" s="269">
        <f>'Net Gen'!C527</f>
        <v>44826.833333333336</v>
      </c>
      <c r="C527" s="270" t="str">
        <f>'Net Gen'!P527</f>
        <v>OFFLINE</v>
      </c>
      <c r="D527" s="270">
        <f>'Net Gen'!E527</f>
        <v>0</v>
      </c>
      <c r="E527" s="270">
        <f>'Net Gen'!I527</f>
        <v>0</v>
      </c>
      <c r="F527" s="270">
        <f>'Net Gen'!K527</f>
        <v>0</v>
      </c>
      <c r="G527" s="270">
        <f>'Net Gen'!N527</f>
        <v>0</v>
      </c>
      <c r="H527" s="270">
        <f>'Net Gen'!O527</f>
        <v>295</v>
      </c>
      <c r="J527" s="120">
        <f t="shared" si="34"/>
        <v>1</v>
      </c>
      <c r="K527" s="108">
        <f t="shared" si="32"/>
        <v>0</v>
      </c>
      <c r="L527" s="102">
        <f t="shared" si="33"/>
        <v>295</v>
      </c>
      <c r="M527" s="123">
        <f t="shared" si="35"/>
        <v>0</v>
      </c>
    </row>
    <row r="528" spans="1:13" x14ac:dyDescent="0.2">
      <c r="A528" s="208" t="str">
        <f>'Net Gen'!B528</f>
        <v>89040101-Big Sandy 1</v>
      </c>
      <c r="B528" s="269">
        <f>'Net Gen'!C528</f>
        <v>44826.875</v>
      </c>
      <c r="C528" s="270" t="str">
        <f>'Net Gen'!P528</f>
        <v>OFFLINE</v>
      </c>
      <c r="D528" s="270">
        <f>'Net Gen'!E528</f>
        <v>0</v>
      </c>
      <c r="E528" s="270">
        <f>'Net Gen'!I528</f>
        <v>0</v>
      </c>
      <c r="F528" s="270">
        <f>'Net Gen'!K528</f>
        <v>0</v>
      </c>
      <c r="G528" s="270">
        <f>'Net Gen'!N528</f>
        <v>0</v>
      </c>
      <c r="H528" s="270">
        <f>'Net Gen'!O528</f>
        <v>295</v>
      </c>
      <c r="J528" s="120">
        <f t="shared" si="34"/>
        <v>1</v>
      </c>
      <c r="K528" s="108">
        <f t="shared" si="32"/>
        <v>0</v>
      </c>
      <c r="L528" s="102">
        <f t="shared" si="33"/>
        <v>295</v>
      </c>
      <c r="M528" s="123">
        <f t="shared" si="35"/>
        <v>0</v>
      </c>
    </row>
    <row r="529" spans="1:13" x14ac:dyDescent="0.2">
      <c r="A529" s="208" t="str">
        <f>'Net Gen'!B529</f>
        <v>89040101-Big Sandy 1</v>
      </c>
      <c r="B529" s="269">
        <f>'Net Gen'!C529</f>
        <v>44826.916666666664</v>
      </c>
      <c r="C529" s="270" t="str">
        <f>'Net Gen'!P529</f>
        <v>OFFLINE</v>
      </c>
      <c r="D529" s="270">
        <f>'Net Gen'!E529</f>
        <v>0</v>
      </c>
      <c r="E529" s="270">
        <f>'Net Gen'!I529</f>
        <v>0</v>
      </c>
      <c r="F529" s="270">
        <f>'Net Gen'!K529</f>
        <v>0</v>
      </c>
      <c r="G529" s="270">
        <f>'Net Gen'!N529</f>
        <v>0</v>
      </c>
      <c r="H529" s="270">
        <f>'Net Gen'!O529</f>
        <v>295</v>
      </c>
      <c r="J529" s="120">
        <f t="shared" si="34"/>
        <v>1</v>
      </c>
      <c r="K529" s="108">
        <f t="shared" si="32"/>
        <v>0</v>
      </c>
      <c r="L529" s="102">
        <f t="shared" si="33"/>
        <v>295</v>
      </c>
      <c r="M529" s="123">
        <f t="shared" si="35"/>
        <v>0</v>
      </c>
    </row>
    <row r="530" spans="1:13" x14ac:dyDescent="0.2">
      <c r="A530" s="208" t="str">
        <f>'Net Gen'!B530</f>
        <v>89040101-Big Sandy 1</v>
      </c>
      <c r="B530" s="269">
        <f>'Net Gen'!C530</f>
        <v>44826.958333333336</v>
      </c>
      <c r="C530" s="270" t="str">
        <f>'Net Gen'!P530</f>
        <v>OFFLINE</v>
      </c>
      <c r="D530" s="270">
        <f>'Net Gen'!E530</f>
        <v>0</v>
      </c>
      <c r="E530" s="270">
        <f>'Net Gen'!I530</f>
        <v>0</v>
      </c>
      <c r="F530" s="270">
        <f>'Net Gen'!K530</f>
        <v>0</v>
      </c>
      <c r="G530" s="270">
        <f>'Net Gen'!N530</f>
        <v>0</v>
      </c>
      <c r="H530" s="270">
        <f>'Net Gen'!O530</f>
        <v>295</v>
      </c>
      <c r="J530" s="120">
        <f t="shared" si="34"/>
        <v>1</v>
      </c>
      <c r="K530" s="108">
        <f t="shared" si="32"/>
        <v>0</v>
      </c>
      <c r="L530" s="102">
        <f t="shared" si="33"/>
        <v>295</v>
      </c>
      <c r="M530" s="123">
        <f t="shared" si="35"/>
        <v>0</v>
      </c>
    </row>
    <row r="531" spans="1:13" x14ac:dyDescent="0.2">
      <c r="A531" s="208" t="str">
        <f>'Net Gen'!B531</f>
        <v>89040101-Big Sandy 1</v>
      </c>
      <c r="B531" s="269">
        <f>'Net Gen'!C531</f>
        <v>44827</v>
      </c>
      <c r="C531" s="270" t="str">
        <f>'Net Gen'!P531</f>
        <v>OFFLINE</v>
      </c>
      <c r="D531" s="270">
        <f>'Net Gen'!E531</f>
        <v>0</v>
      </c>
      <c r="E531" s="270">
        <f>'Net Gen'!I531</f>
        <v>0</v>
      </c>
      <c r="F531" s="270">
        <f>'Net Gen'!K531</f>
        <v>0</v>
      </c>
      <c r="G531" s="270">
        <f>'Net Gen'!N531</f>
        <v>0</v>
      </c>
      <c r="H531" s="270">
        <f>'Net Gen'!O531</f>
        <v>295</v>
      </c>
      <c r="J531" s="120">
        <f t="shared" si="34"/>
        <v>1</v>
      </c>
      <c r="K531" s="108">
        <f t="shared" si="32"/>
        <v>0</v>
      </c>
      <c r="L531" s="102">
        <f t="shared" si="33"/>
        <v>295</v>
      </c>
      <c r="M531" s="123">
        <f t="shared" si="35"/>
        <v>0</v>
      </c>
    </row>
    <row r="532" spans="1:13" x14ac:dyDescent="0.2">
      <c r="A532" s="208" t="str">
        <f>'Net Gen'!B532</f>
        <v>89040101-Big Sandy 1</v>
      </c>
      <c r="B532" s="269">
        <f>'Net Gen'!C532</f>
        <v>44827.041666666664</v>
      </c>
      <c r="C532" s="270" t="str">
        <f>'Net Gen'!P532</f>
        <v>OFFLINE</v>
      </c>
      <c r="D532" s="270">
        <f>'Net Gen'!E532</f>
        <v>0</v>
      </c>
      <c r="E532" s="270">
        <f>'Net Gen'!I532</f>
        <v>0</v>
      </c>
      <c r="F532" s="270">
        <f>'Net Gen'!K532</f>
        <v>0</v>
      </c>
      <c r="G532" s="270">
        <f>'Net Gen'!N532</f>
        <v>0</v>
      </c>
      <c r="H532" s="270">
        <f>'Net Gen'!O532</f>
        <v>295</v>
      </c>
      <c r="J532" s="120">
        <f t="shared" si="34"/>
        <v>1</v>
      </c>
      <c r="K532" s="108">
        <f t="shared" si="32"/>
        <v>0</v>
      </c>
      <c r="L532" s="102">
        <f t="shared" si="33"/>
        <v>295</v>
      </c>
      <c r="M532" s="123">
        <f t="shared" si="35"/>
        <v>0</v>
      </c>
    </row>
    <row r="533" spans="1:13" x14ac:dyDescent="0.2">
      <c r="A533" s="208" t="str">
        <f>'Net Gen'!B533</f>
        <v>89040101-Big Sandy 1</v>
      </c>
      <c r="B533" s="269">
        <f>'Net Gen'!C533</f>
        <v>44827.083333333336</v>
      </c>
      <c r="C533" s="270" t="str">
        <f>'Net Gen'!P533</f>
        <v>OFFLINE</v>
      </c>
      <c r="D533" s="270">
        <f>'Net Gen'!E533</f>
        <v>0</v>
      </c>
      <c r="E533" s="270">
        <f>'Net Gen'!I533</f>
        <v>0</v>
      </c>
      <c r="F533" s="270">
        <f>'Net Gen'!K533</f>
        <v>0</v>
      </c>
      <c r="G533" s="270">
        <f>'Net Gen'!N533</f>
        <v>0</v>
      </c>
      <c r="H533" s="270">
        <f>'Net Gen'!O533</f>
        <v>295</v>
      </c>
      <c r="J533" s="120">
        <f t="shared" si="34"/>
        <v>1</v>
      </c>
      <c r="K533" s="108">
        <f t="shared" si="32"/>
        <v>0</v>
      </c>
      <c r="L533" s="102">
        <f t="shared" si="33"/>
        <v>295</v>
      </c>
      <c r="M533" s="123">
        <f t="shared" si="35"/>
        <v>0</v>
      </c>
    </row>
    <row r="534" spans="1:13" x14ac:dyDescent="0.2">
      <c r="A534" s="208" t="str">
        <f>'Net Gen'!B534</f>
        <v>89040101-Big Sandy 1</v>
      </c>
      <c r="B534" s="269">
        <f>'Net Gen'!C534</f>
        <v>44827.125</v>
      </c>
      <c r="C534" s="270" t="str">
        <f>'Net Gen'!P534</f>
        <v>OFFLINE</v>
      </c>
      <c r="D534" s="270">
        <f>'Net Gen'!E534</f>
        <v>0</v>
      </c>
      <c r="E534" s="270">
        <f>'Net Gen'!I534</f>
        <v>0</v>
      </c>
      <c r="F534" s="270">
        <f>'Net Gen'!K534</f>
        <v>0</v>
      </c>
      <c r="G534" s="270">
        <f>'Net Gen'!N534</f>
        <v>0</v>
      </c>
      <c r="H534" s="270">
        <f>'Net Gen'!O534</f>
        <v>295</v>
      </c>
      <c r="J534" s="120">
        <f t="shared" si="34"/>
        <v>1</v>
      </c>
      <c r="K534" s="108">
        <f t="shared" si="32"/>
        <v>0</v>
      </c>
      <c r="L534" s="102">
        <f t="shared" si="33"/>
        <v>295</v>
      </c>
      <c r="M534" s="123">
        <f t="shared" si="35"/>
        <v>0</v>
      </c>
    </row>
    <row r="535" spans="1:13" x14ac:dyDescent="0.2">
      <c r="A535" s="208" t="str">
        <f>'Net Gen'!B535</f>
        <v>89040101-Big Sandy 1</v>
      </c>
      <c r="B535" s="269">
        <f>'Net Gen'!C535</f>
        <v>44827.166666666664</v>
      </c>
      <c r="C535" s="270" t="str">
        <f>'Net Gen'!P535</f>
        <v>OFFLINE</v>
      </c>
      <c r="D535" s="270">
        <f>'Net Gen'!E535</f>
        <v>0</v>
      </c>
      <c r="E535" s="270">
        <f>'Net Gen'!I535</f>
        <v>0</v>
      </c>
      <c r="F535" s="270">
        <f>'Net Gen'!K535</f>
        <v>0</v>
      </c>
      <c r="G535" s="270">
        <f>'Net Gen'!N535</f>
        <v>0</v>
      </c>
      <c r="H535" s="270">
        <f>'Net Gen'!O535</f>
        <v>295</v>
      </c>
      <c r="J535" s="120">
        <f t="shared" si="34"/>
        <v>1</v>
      </c>
      <c r="K535" s="108">
        <f t="shared" si="32"/>
        <v>0</v>
      </c>
      <c r="L535" s="102">
        <f t="shared" si="33"/>
        <v>295</v>
      </c>
      <c r="M535" s="123">
        <f t="shared" si="35"/>
        <v>0</v>
      </c>
    </row>
    <row r="536" spans="1:13" x14ac:dyDescent="0.2">
      <c r="A536" s="208" t="str">
        <f>'Net Gen'!B536</f>
        <v>89040101-Big Sandy 1</v>
      </c>
      <c r="B536" s="269">
        <f>'Net Gen'!C536</f>
        <v>44827.208333333336</v>
      </c>
      <c r="C536" s="270" t="str">
        <f>'Net Gen'!P536</f>
        <v>OFFLINE</v>
      </c>
      <c r="D536" s="270">
        <f>'Net Gen'!E536</f>
        <v>0</v>
      </c>
      <c r="E536" s="270">
        <f>'Net Gen'!I536</f>
        <v>0</v>
      </c>
      <c r="F536" s="270">
        <f>'Net Gen'!K536</f>
        <v>0</v>
      </c>
      <c r="G536" s="270">
        <f>'Net Gen'!N536</f>
        <v>0</v>
      </c>
      <c r="H536" s="270">
        <f>'Net Gen'!O536</f>
        <v>295</v>
      </c>
      <c r="J536" s="120">
        <f t="shared" si="34"/>
        <v>1</v>
      </c>
      <c r="K536" s="108">
        <f t="shared" si="32"/>
        <v>0</v>
      </c>
      <c r="L536" s="102">
        <f t="shared" si="33"/>
        <v>295</v>
      </c>
      <c r="M536" s="123">
        <f t="shared" si="35"/>
        <v>0</v>
      </c>
    </row>
    <row r="537" spans="1:13" x14ac:dyDescent="0.2">
      <c r="A537" s="208" t="str">
        <f>'Net Gen'!B537</f>
        <v>89040101-Big Sandy 1</v>
      </c>
      <c r="B537" s="269">
        <f>'Net Gen'!C537</f>
        <v>44827.25</v>
      </c>
      <c r="C537" s="270" t="str">
        <f>'Net Gen'!P537</f>
        <v>OFFLINE</v>
      </c>
      <c r="D537" s="270">
        <f>'Net Gen'!E537</f>
        <v>0</v>
      </c>
      <c r="E537" s="270">
        <f>'Net Gen'!I537</f>
        <v>0</v>
      </c>
      <c r="F537" s="270">
        <f>'Net Gen'!K537</f>
        <v>0</v>
      </c>
      <c r="G537" s="270">
        <f>'Net Gen'!N537</f>
        <v>0</v>
      </c>
      <c r="H537" s="270">
        <f>'Net Gen'!O537</f>
        <v>295</v>
      </c>
      <c r="J537" s="120">
        <f t="shared" si="34"/>
        <v>1</v>
      </c>
      <c r="K537" s="108">
        <f t="shared" si="32"/>
        <v>0</v>
      </c>
      <c r="L537" s="102">
        <f t="shared" si="33"/>
        <v>295</v>
      </c>
      <c r="M537" s="123">
        <f t="shared" si="35"/>
        <v>0</v>
      </c>
    </row>
    <row r="538" spans="1:13" x14ac:dyDescent="0.2">
      <c r="A538" s="208" t="str">
        <f>'Net Gen'!B538</f>
        <v>89040101-Big Sandy 1</v>
      </c>
      <c r="B538" s="269">
        <f>'Net Gen'!C538</f>
        <v>44827.291666666664</v>
      </c>
      <c r="C538" s="270" t="str">
        <f>'Net Gen'!P538</f>
        <v>OFFLINE</v>
      </c>
      <c r="D538" s="270">
        <f>'Net Gen'!E538</f>
        <v>0</v>
      </c>
      <c r="E538" s="270">
        <f>'Net Gen'!I538</f>
        <v>0</v>
      </c>
      <c r="F538" s="270">
        <f>'Net Gen'!K538</f>
        <v>0</v>
      </c>
      <c r="G538" s="270">
        <f>'Net Gen'!N538</f>
        <v>0</v>
      </c>
      <c r="H538" s="270">
        <f>'Net Gen'!O538</f>
        <v>295</v>
      </c>
      <c r="J538" s="120">
        <f t="shared" si="34"/>
        <v>1</v>
      </c>
      <c r="K538" s="108">
        <f t="shared" si="32"/>
        <v>0</v>
      </c>
      <c r="L538" s="102">
        <f t="shared" si="33"/>
        <v>295</v>
      </c>
      <c r="M538" s="123">
        <f t="shared" si="35"/>
        <v>0</v>
      </c>
    </row>
    <row r="539" spans="1:13" x14ac:dyDescent="0.2">
      <c r="A539" s="208" t="str">
        <f>'Net Gen'!B539</f>
        <v>89040101-Big Sandy 1</v>
      </c>
      <c r="B539" s="269">
        <f>'Net Gen'!C539</f>
        <v>44827.333333333336</v>
      </c>
      <c r="C539" s="270" t="str">
        <f>'Net Gen'!P539</f>
        <v>OFFLINE</v>
      </c>
      <c r="D539" s="270">
        <f>'Net Gen'!E539</f>
        <v>0</v>
      </c>
      <c r="E539" s="270">
        <f>'Net Gen'!I539</f>
        <v>0</v>
      </c>
      <c r="F539" s="270">
        <f>'Net Gen'!K539</f>
        <v>0</v>
      </c>
      <c r="G539" s="270">
        <f>'Net Gen'!N539</f>
        <v>0</v>
      </c>
      <c r="H539" s="270">
        <f>'Net Gen'!O539</f>
        <v>295</v>
      </c>
      <c r="J539" s="120">
        <f t="shared" si="34"/>
        <v>1</v>
      </c>
      <c r="K539" s="108">
        <f t="shared" si="32"/>
        <v>0</v>
      </c>
      <c r="L539" s="102">
        <f t="shared" si="33"/>
        <v>295</v>
      </c>
      <c r="M539" s="123">
        <f t="shared" si="35"/>
        <v>0</v>
      </c>
    </row>
    <row r="540" spans="1:13" x14ac:dyDescent="0.2">
      <c r="A540" s="208" t="str">
        <f>'Net Gen'!B540</f>
        <v>89040101-Big Sandy 1</v>
      </c>
      <c r="B540" s="269">
        <f>'Net Gen'!C540</f>
        <v>44827.375</v>
      </c>
      <c r="C540" s="270" t="str">
        <f>'Net Gen'!P540</f>
        <v>OFFLINE</v>
      </c>
      <c r="D540" s="270">
        <f>'Net Gen'!E540</f>
        <v>0</v>
      </c>
      <c r="E540" s="270">
        <f>'Net Gen'!I540</f>
        <v>0</v>
      </c>
      <c r="F540" s="270">
        <f>'Net Gen'!K540</f>
        <v>0</v>
      </c>
      <c r="G540" s="270">
        <f>'Net Gen'!N540</f>
        <v>0</v>
      </c>
      <c r="H540" s="270">
        <f>'Net Gen'!O540</f>
        <v>295</v>
      </c>
      <c r="J540" s="120">
        <f t="shared" si="34"/>
        <v>1</v>
      </c>
      <c r="K540" s="108">
        <f t="shared" si="32"/>
        <v>0</v>
      </c>
      <c r="L540" s="102">
        <f t="shared" si="33"/>
        <v>295</v>
      </c>
      <c r="M540" s="123">
        <f t="shared" si="35"/>
        <v>0</v>
      </c>
    </row>
    <row r="541" spans="1:13" x14ac:dyDescent="0.2">
      <c r="A541" s="208" t="str">
        <f>'Net Gen'!B541</f>
        <v>89040101-Big Sandy 1</v>
      </c>
      <c r="B541" s="269">
        <f>'Net Gen'!C541</f>
        <v>44827.416666666664</v>
      </c>
      <c r="C541" s="270" t="str">
        <f>'Net Gen'!P541</f>
        <v>OFFLINE</v>
      </c>
      <c r="D541" s="270">
        <f>'Net Gen'!E541</f>
        <v>0</v>
      </c>
      <c r="E541" s="270">
        <f>'Net Gen'!I541</f>
        <v>0</v>
      </c>
      <c r="F541" s="270">
        <f>'Net Gen'!K541</f>
        <v>0</v>
      </c>
      <c r="G541" s="270">
        <f>'Net Gen'!N541</f>
        <v>0</v>
      </c>
      <c r="H541" s="270">
        <f>'Net Gen'!O541</f>
        <v>295</v>
      </c>
      <c r="J541" s="120">
        <f t="shared" si="34"/>
        <v>1</v>
      </c>
      <c r="K541" s="108">
        <f t="shared" si="32"/>
        <v>0</v>
      </c>
      <c r="L541" s="102">
        <f t="shared" si="33"/>
        <v>295</v>
      </c>
      <c r="M541" s="123">
        <f t="shared" si="35"/>
        <v>0</v>
      </c>
    </row>
    <row r="542" spans="1:13" x14ac:dyDescent="0.2">
      <c r="A542" s="208" t="str">
        <f>'Net Gen'!B542</f>
        <v>89040101-Big Sandy 1</v>
      </c>
      <c r="B542" s="269">
        <f>'Net Gen'!C542</f>
        <v>44827.458333333336</v>
      </c>
      <c r="C542" s="270" t="str">
        <f>'Net Gen'!P542</f>
        <v>OFFLINE</v>
      </c>
      <c r="D542" s="270">
        <f>'Net Gen'!E542</f>
        <v>0</v>
      </c>
      <c r="E542" s="270">
        <f>'Net Gen'!I542</f>
        <v>0</v>
      </c>
      <c r="F542" s="270">
        <f>'Net Gen'!K542</f>
        <v>0</v>
      </c>
      <c r="G542" s="270">
        <f>'Net Gen'!N542</f>
        <v>0</v>
      </c>
      <c r="H542" s="270">
        <f>'Net Gen'!O542</f>
        <v>295</v>
      </c>
      <c r="J542" s="120">
        <f t="shared" si="34"/>
        <v>1</v>
      </c>
      <c r="K542" s="108">
        <f t="shared" si="32"/>
        <v>0</v>
      </c>
      <c r="L542" s="102">
        <f t="shared" si="33"/>
        <v>295</v>
      </c>
      <c r="M542" s="123">
        <f t="shared" si="35"/>
        <v>0</v>
      </c>
    </row>
    <row r="543" spans="1:13" x14ac:dyDescent="0.2">
      <c r="A543" s="208" t="str">
        <f>'Net Gen'!B543</f>
        <v>89040101-Big Sandy 1</v>
      </c>
      <c r="B543" s="269">
        <f>'Net Gen'!C543</f>
        <v>44827.5</v>
      </c>
      <c r="C543" s="270" t="str">
        <f>'Net Gen'!P543</f>
        <v>OFFLINE</v>
      </c>
      <c r="D543" s="270">
        <f>'Net Gen'!E543</f>
        <v>0</v>
      </c>
      <c r="E543" s="270">
        <f>'Net Gen'!I543</f>
        <v>0</v>
      </c>
      <c r="F543" s="270">
        <f>'Net Gen'!K543</f>
        <v>0</v>
      </c>
      <c r="G543" s="270">
        <f>'Net Gen'!N543</f>
        <v>0</v>
      </c>
      <c r="H543" s="270">
        <f>'Net Gen'!O543</f>
        <v>295</v>
      </c>
      <c r="J543" s="120">
        <f t="shared" si="34"/>
        <v>1</v>
      </c>
      <c r="K543" s="108">
        <f t="shared" si="32"/>
        <v>0</v>
      </c>
      <c r="L543" s="102">
        <f t="shared" si="33"/>
        <v>295</v>
      </c>
      <c r="M543" s="123">
        <f t="shared" si="35"/>
        <v>0</v>
      </c>
    </row>
    <row r="544" spans="1:13" x14ac:dyDescent="0.2">
      <c r="A544" s="208" t="str">
        <f>'Net Gen'!B544</f>
        <v>89040101-Big Sandy 1</v>
      </c>
      <c r="B544" s="269">
        <f>'Net Gen'!C544</f>
        <v>44827.541666666664</v>
      </c>
      <c r="C544" s="270" t="str">
        <f>'Net Gen'!P544</f>
        <v>OFFLINE</v>
      </c>
      <c r="D544" s="270">
        <f>'Net Gen'!E544</f>
        <v>0</v>
      </c>
      <c r="E544" s="270">
        <f>'Net Gen'!I544</f>
        <v>0</v>
      </c>
      <c r="F544" s="270">
        <f>'Net Gen'!K544</f>
        <v>0</v>
      </c>
      <c r="G544" s="270">
        <f>'Net Gen'!N544</f>
        <v>0</v>
      </c>
      <c r="H544" s="270">
        <f>'Net Gen'!O544</f>
        <v>295</v>
      </c>
      <c r="J544" s="120">
        <f t="shared" si="34"/>
        <v>1</v>
      </c>
      <c r="K544" s="108">
        <f t="shared" si="32"/>
        <v>0</v>
      </c>
      <c r="L544" s="102">
        <f t="shared" si="33"/>
        <v>295</v>
      </c>
      <c r="M544" s="123">
        <f t="shared" si="35"/>
        <v>0</v>
      </c>
    </row>
    <row r="545" spans="1:13" x14ac:dyDescent="0.2">
      <c r="A545" s="208" t="str">
        <f>'Net Gen'!B545</f>
        <v>89040101-Big Sandy 1</v>
      </c>
      <c r="B545" s="269">
        <f>'Net Gen'!C545</f>
        <v>44827.583333333336</v>
      </c>
      <c r="C545" s="270" t="str">
        <f>'Net Gen'!P545</f>
        <v>OFFLINE</v>
      </c>
      <c r="D545" s="270">
        <f>'Net Gen'!E545</f>
        <v>0</v>
      </c>
      <c r="E545" s="270">
        <f>'Net Gen'!I545</f>
        <v>0</v>
      </c>
      <c r="F545" s="270">
        <f>'Net Gen'!K545</f>
        <v>0</v>
      </c>
      <c r="G545" s="270">
        <f>'Net Gen'!N545</f>
        <v>0</v>
      </c>
      <c r="H545" s="270">
        <f>'Net Gen'!O545</f>
        <v>295</v>
      </c>
      <c r="J545" s="120">
        <f t="shared" si="34"/>
        <v>1</v>
      </c>
      <c r="K545" s="108">
        <f t="shared" si="32"/>
        <v>0</v>
      </c>
      <c r="L545" s="102">
        <f t="shared" si="33"/>
        <v>295</v>
      </c>
      <c r="M545" s="123">
        <f t="shared" si="35"/>
        <v>0</v>
      </c>
    </row>
    <row r="546" spans="1:13" x14ac:dyDescent="0.2">
      <c r="A546" s="208" t="str">
        <f>'Net Gen'!B546</f>
        <v>89040101-Big Sandy 1</v>
      </c>
      <c r="B546" s="269">
        <f>'Net Gen'!C546</f>
        <v>44827.625</v>
      </c>
      <c r="C546" s="270" t="str">
        <f>'Net Gen'!P546</f>
        <v>OFFLINE</v>
      </c>
      <c r="D546" s="270">
        <f>'Net Gen'!E546</f>
        <v>0</v>
      </c>
      <c r="E546" s="270">
        <f>'Net Gen'!I546</f>
        <v>0</v>
      </c>
      <c r="F546" s="270">
        <f>'Net Gen'!K546</f>
        <v>0</v>
      </c>
      <c r="G546" s="270">
        <f>'Net Gen'!N546</f>
        <v>0</v>
      </c>
      <c r="H546" s="270">
        <f>'Net Gen'!O546</f>
        <v>295</v>
      </c>
      <c r="J546" s="120">
        <f t="shared" si="34"/>
        <v>1</v>
      </c>
      <c r="K546" s="108">
        <f t="shared" si="32"/>
        <v>0</v>
      </c>
      <c r="L546" s="102">
        <f t="shared" si="33"/>
        <v>295</v>
      </c>
      <c r="M546" s="123">
        <f t="shared" si="35"/>
        <v>0</v>
      </c>
    </row>
    <row r="547" spans="1:13" x14ac:dyDescent="0.2">
      <c r="A547" s="208" t="str">
        <f>'Net Gen'!B547</f>
        <v>89040101-Big Sandy 1</v>
      </c>
      <c r="B547" s="269">
        <f>'Net Gen'!C547</f>
        <v>44827.666666666664</v>
      </c>
      <c r="C547" s="270" t="str">
        <f>'Net Gen'!P547</f>
        <v>OFFLINE</v>
      </c>
      <c r="D547" s="270">
        <f>'Net Gen'!E547</f>
        <v>0</v>
      </c>
      <c r="E547" s="270">
        <f>'Net Gen'!I547</f>
        <v>0</v>
      </c>
      <c r="F547" s="270">
        <f>'Net Gen'!K547</f>
        <v>0</v>
      </c>
      <c r="G547" s="270">
        <f>'Net Gen'!N547</f>
        <v>0</v>
      </c>
      <c r="H547" s="270">
        <f>'Net Gen'!O547</f>
        <v>295</v>
      </c>
      <c r="J547" s="120">
        <f t="shared" si="34"/>
        <v>1</v>
      </c>
      <c r="K547" s="108">
        <f t="shared" si="32"/>
        <v>0</v>
      </c>
      <c r="L547" s="102">
        <f t="shared" si="33"/>
        <v>295</v>
      </c>
      <c r="M547" s="123">
        <f t="shared" si="35"/>
        <v>0</v>
      </c>
    </row>
    <row r="548" spans="1:13" x14ac:dyDescent="0.2">
      <c r="A548" s="208" t="str">
        <f>'Net Gen'!B548</f>
        <v>89040101-Big Sandy 1</v>
      </c>
      <c r="B548" s="269">
        <f>'Net Gen'!C548</f>
        <v>44827.708333333336</v>
      </c>
      <c r="C548" s="270" t="str">
        <f>'Net Gen'!P548</f>
        <v>OFFLINE</v>
      </c>
      <c r="D548" s="270">
        <f>'Net Gen'!E548</f>
        <v>0</v>
      </c>
      <c r="E548" s="270">
        <f>'Net Gen'!I548</f>
        <v>0</v>
      </c>
      <c r="F548" s="270">
        <f>'Net Gen'!K548</f>
        <v>0</v>
      </c>
      <c r="G548" s="270">
        <f>'Net Gen'!N548</f>
        <v>0</v>
      </c>
      <c r="H548" s="270">
        <f>'Net Gen'!O548</f>
        <v>295</v>
      </c>
      <c r="J548" s="120">
        <f t="shared" si="34"/>
        <v>1</v>
      </c>
      <c r="K548" s="108">
        <f t="shared" si="32"/>
        <v>0</v>
      </c>
      <c r="L548" s="102">
        <f t="shared" si="33"/>
        <v>295</v>
      </c>
      <c r="M548" s="123">
        <f t="shared" si="35"/>
        <v>0</v>
      </c>
    </row>
    <row r="549" spans="1:13" x14ac:dyDescent="0.2">
      <c r="A549" s="208" t="str">
        <f>'Net Gen'!B549</f>
        <v>89040101-Big Sandy 1</v>
      </c>
      <c r="B549" s="269">
        <f>'Net Gen'!C549</f>
        <v>44827.75</v>
      </c>
      <c r="C549" s="270" t="str">
        <f>'Net Gen'!P549</f>
        <v>OFFLINE</v>
      </c>
      <c r="D549" s="270">
        <f>'Net Gen'!E549</f>
        <v>0</v>
      </c>
      <c r="E549" s="270">
        <f>'Net Gen'!I549</f>
        <v>0</v>
      </c>
      <c r="F549" s="270">
        <f>'Net Gen'!K549</f>
        <v>0</v>
      </c>
      <c r="G549" s="270">
        <f>'Net Gen'!N549</f>
        <v>0</v>
      </c>
      <c r="H549" s="270">
        <f>'Net Gen'!O549</f>
        <v>295</v>
      </c>
      <c r="J549" s="120">
        <f t="shared" si="34"/>
        <v>1</v>
      </c>
      <c r="K549" s="108">
        <f t="shared" si="32"/>
        <v>0</v>
      </c>
      <c r="L549" s="102">
        <f t="shared" si="33"/>
        <v>295</v>
      </c>
      <c r="M549" s="123">
        <f t="shared" si="35"/>
        <v>0</v>
      </c>
    </row>
    <row r="550" spans="1:13" x14ac:dyDescent="0.2">
      <c r="A550" s="208" t="str">
        <f>'Net Gen'!B550</f>
        <v>89040101-Big Sandy 1</v>
      </c>
      <c r="B550" s="269">
        <f>'Net Gen'!C550</f>
        <v>44827.791666666664</v>
      </c>
      <c r="C550" s="270" t="str">
        <f>'Net Gen'!P550</f>
        <v>OFFLINE</v>
      </c>
      <c r="D550" s="270">
        <f>'Net Gen'!E550</f>
        <v>0</v>
      </c>
      <c r="E550" s="270">
        <f>'Net Gen'!I550</f>
        <v>0</v>
      </c>
      <c r="F550" s="270">
        <f>'Net Gen'!K550</f>
        <v>0</v>
      </c>
      <c r="G550" s="270">
        <f>'Net Gen'!N550</f>
        <v>0</v>
      </c>
      <c r="H550" s="270">
        <f>'Net Gen'!O550</f>
        <v>295</v>
      </c>
      <c r="J550" s="120">
        <f t="shared" si="34"/>
        <v>1</v>
      </c>
      <c r="K550" s="108">
        <f t="shared" si="32"/>
        <v>0</v>
      </c>
      <c r="L550" s="102">
        <f t="shared" si="33"/>
        <v>295</v>
      </c>
      <c r="M550" s="123">
        <f t="shared" si="35"/>
        <v>0</v>
      </c>
    </row>
    <row r="551" spans="1:13" x14ac:dyDescent="0.2">
      <c r="A551" s="208" t="str">
        <f>'Net Gen'!B551</f>
        <v>89040101-Big Sandy 1</v>
      </c>
      <c r="B551" s="269">
        <f>'Net Gen'!C551</f>
        <v>44827.833333333336</v>
      </c>
      <c r="C551" s="270" t="str">
        <f>'Net Gen'!P551</f>
        <v>OFFLINE</v>
      </c>
      <c r="D551" s="270">
        <f>'Net Gen'!E551</f>
        <v>0</v>
      </c>
      <c r="E551" s="270">
        <f>'Net Gen'!I551</f>
        <v>0</v>
      </c>
      <c r="F551" s="270">
        <f>'Net Gen'!K551</f>
        <v>0</v>
      </c>
      <c r="G551" s="270">
        <f>'Net Gen'!N551</f>
        <v>0</v>
      </c>
      <c r="H551" s="270">
        <f>'Net Gen'!O551</f>
        <v>295</v>
      </c>
      <c r="J551" s="120">
        <f t="shared" si="34"/>
        <v>1</v>
      </c>
      <c r="K551" s="108">
        <f t="shared" si="32"/>
        <v>0</v>
      </c>
      <c r="L551" s="102">
        <f t="shared" si="33"/>
        <v>295</v>
      </c>
      <c r="M551" s="123">
        <f t="shared" si="35"/>
        <v>0</v>
      </c>
    </row>
    <row r="552" spans="1:13" x14ac:dyDescent="0.2">
      <c r="A552" s="208" t="str">
        <f>'Net Gen'!B552</f>
        <v>89040101-Big Sandy 1</v>
      </c>
      <c r="B552" s="269">
        <f>'Net Gen'!C552</f>
        <v>44827.875</v>
      </c>
      <c r="C552" s="270" t="str">
        <f>'Net Gen'!P552</f>
        <v>OFFLINE</v>
      </c>
      <c r="D552" s="270">
        <f>'Net Gen'!E552</f>
        <v>0</v>
      </c>
      <c r="E552" s="270">
        <f>'Net Gen'!I552</f>
        <v>0</v>
      </c>
      <c r="F552" s="270">
        <f>'Net Gen'!K552</f>
        <v>0</v>
      </c>
      <c r="G552" s="270">
        <f>'Net Gen'!N552</f>
        <v>0</v>
      </c>
      <c r="H552" s="270">
        <f>'Net Gen'!O552</f>
        <v>295</v>
      </c>
      <c r="J552" s="120">
        <f t="shared" si="34"/>
        <v>1</v>
      </c>
      <c r="K552" s="108">
        <f t="shared" si="32"/>
        <v>0</v>
      </c>
      <c r="L552" s="102">
        <f t="shared" si="33"/>
        <v>295</v>
      </c>
      <c r="M552" s="123">
        <f t="shared" si="35"/>
        <v>0</v>
      </c>
    </row>
    <row r="553" spans="1:13" x14ac:dyDescent="0.2">
      <c r="A553" s="208" t="str">
        <f>'Net Gen'!B553</f>
        <v>89040101-Big Sandy 1</v>
      </c>
      <c r="B553" s="269">
        <f>'Net Gen'!C553</f>
        <v>44827.916666666664</v>
      </c>
      <c r="C553" s="270" t="str">
        <f>'Net Gen'!P553</f>
        <v>OFFLINE</v>
      </c>
      <c r="D553" s="270">
        <f>'Net Gen'!E553</f>
        <v>0</v>
      </c>
      <c r="E553" s="270">
        <f>'Net Gen'!I553</f>
        <v>0</v>
      </c>
      <c r="F553" s="270">
        <f>'Net Gen'!K553</f>
        <v>0</v>
      </c>
      <c r="G553" s="270">
        <f>'Net Gen'!N553</f>
        <v>0</v>
      </c>
      <c r="H553" s="270">
        <f>'Net Gen'!O553</f>
        <v>295</v>
      </c>
      <c r="J553" s="120">
        <f t="shared" si="34"/>
        <v>1</v>
      </c>
      <c r="K553" s="108">
        <f t="shared" si="32"/>
        <v>0</v>
      </c>
      <c r="L553" s="102">
        <f t="shared" si="33"/>
        <v>295</v>
      </c>
      <c r="M553" s="123">
        <f t="shared" si="35"/>
        <v>0</v>
      </c>
    </row>
    <row r="554" spans="1:13" x14ac:dyDescent="0.2">
      <c r="A554" s="208" t="str">
        <f>'Net Gen'!B554</f>
        <v>89040101-Big Sandy 1</v>
      </c>
      <c r="B554" s="269">
        <f>'Net Gen'!C554</f>
        <v>44827.958333333336</v>
      </c>
      <c r="C554" s="270" t="str">
        <f>'Net Gen'!P554</f>
        <v>OFFLINE</v>
      </c>
      <c r="D554" s="270">
        <f>'Net Gen'!E554</f>
        <v>0</v>
      </c>
      <c r="E554" s="270">
        <f>'Net Gen'!I554</f>
        <v>0</v>
      </c>
      <c r="F554" s="270">
        <f>'Net Gen'!K554</f>
        <v>0</v>
      </c>
      <c r="G554" s="270">
        <f>'Net Gen'!N554</f>
        <v>0</v>
      </c>
      <c r="H554" s="270">
        <f>'Net Gen'!O554</f>
        <v>295</v>
      </c>
      <c r="J554" s="120">
        <f t="shared" si="34"/>
        <v>1</v>
      </c>
      <c r="K554" s="108">
        <f t="shared" si="32"/>
        <v>0</v>
      </c>
      <c r="L554" s="102">
        <f t="shared" si="33"/>
        <v>295</v>
      </c>
      <c r="M554" s="123">
        <f t="shared" si="35"/>
        <v>0</v>
      </c>
    </row>
    <row r="555" spans="1:13" x14ac:dyDescent="0.2">
      <c r="A555" s="208" t="str">
        <f>'Net Gen'!B555</f>
        <v>89040101-Big Sandy 1</v>
      </c>
      <c r="B555" s="269">
        <f>'Net Gen'!C555</f>
        <v>44828</v>
      </c>
      <c r="C555" s="270" t="str">
        <f>'Net Gen'!P555</f>
        <v>OFFLINE</v>
      </c>
      <c r="D555" s="270">
        <f>'Net Gen'!E555</f>
        <v>0</v>
      </c>
      <c r="E555" s="270">
        <f>'Net Gen'!I555</f>
        <v>0</v>
      </c>
      <c r="F555" s="270">
        <f>'Net Gen'!K555</f>
        <v>0</v>
      </c>
      <c r="G555" s="270">
        <f>'Net Gen'!N555</f>
        <v>0</v>
      </c>
      <c r="H555" s="270">
        <f>'Net Gen'!O555</f>
        <v>295</v>
      </c>
      <c r="J555" s="120">
        <f t="shared" si="34"/>
        <v>1</v>
      </c>
      <c r="K555" s="108">
        <f t="shared" si="32"/>
        <v>0</v>
      </c>
      <c r="L555" s="102">
        <f t="shared" si="33"/>
        <v>295</v>
      </c>
      <c r="M555" s="123">
        <f t="shared" si="35"/>
        <v>0</v>
      </c>
    </row>
    <row r="556" spans="1:13" x14ac:dyDescent="0.2">
      <c r="A556" s="208" t="str">
        <f>'Net Gen'!B556</f>
        <v>89040101-Big Sandy 1</v>
      </c>
      <c r="B556" s="269">
        <f>'Net Gen'!C556</f>
        <v>44828.041666666664</v>
      </c>
      <c r="C556" s="270" t="str">
        <f>'Net Gen'!P556</f>
        <v>OFFLINE</v>
      </c>
      <c r="D556" s="270">
        <f>'Net Gen'!E556</f>
        <v>0</v>
      </c>
      <c r="E556" s="270">
        <f>'Net Gen'!I556</f>
        <v>0</v>
      </c>
      <c r="F556" s="270">
        <f>'Net Gen'!K556</f>
        <v>0</v>
      </c>
      <c r="G556" s="270">
        <f>'Net Gen'!N556</f>
        <v>0</v>
      </c>
      <c r="H556" s="270">
        <f>'Net Gen'!O556</f>
        <v>295</v>
      </c>
      <c r="J556" s="120">
        <f t="shared" si="34"/>
        <v>1</v>
      </c>
      <c r="K556" s="108">
        <f t="shared" si="32"/>
        <v>0</v>
      </c>
      <c r="L556" s="102">
        <f t="shared" si="33"/>
        <v>295</v>
      </c>
      <c r="M556" s="123">
        <f t="shared" si="35"/>
        <v>0</v>
      </c>
    </row>
    <row r="557" spans="1:13" x14ac:dyDescent="0.2">
      <c r="A557" s="208" t="str">
        <f>'Net Gen'!B557</f>
        <v>89040101-Big Sandy 1</v>
      </c>
      <c r="B557" s="269">
        <f>'Net Gen'!C557</f>
        <v>44828.083333333336</v>
      </c>
      <c r="C557" s="270" t="str">
        <f>'Net Gen'!P557</f>
        <v>OFFLINE</v>
      </c>
      <c r="D557" s="270">
        <f>'Net Gen'!E557</f>
        <v>0</v>
      </c>
      <c r="E557" s="270">
        <f>'Net Gen'!I557</f>
        <v>0</v>
      </c>
      <c r="F557" s="270">
        <f>'Net Gen'!K557</f>
        <v>0</v>
      </c>
      <c r="G557" s="270">
        <f>'Net Gen'!N557</f>
        <v>0</v>
      </c>
      <c r="H557" s="270">
        <f>'Net Gen'!O557</f>
        <v>295</v>
      </c>
      <c r="J557" s="120">
        <f t="shared" si="34"/>
        <v>1</v>
      </c>
      <c r="K557" s="108">
        <f t="shared" si="32"/>
        <v>0</v>
      </c>
      <c r="L557" s="102">
        <f t="shared" si="33"/>
        <v>295</v>
      </c>
      <c r="M557" s="123">
        <f t="shared" si="35"/>
        <v>0</v>
      </c>
    </row>
    <row r="558" spans="1:13" x14ac:dyDescent="0.2">
      <c r="A558" s="208" t="str">
        <f>'Net Gen'!B558</f>
        <v>89040101-Big Sandy 1</v>
      </c>
      <c r="B558" s="269">
        <f>'Net Gen'!C558</f>
        <v>44828.125</v>
      </c>
      <c r="C558" s="270" t="str">
        <f>'Net Gen'!P558</f>
        <v>OFFLINE</v>
      </c>
      <c r="D558" s="270">
        <f>'Net Gen'!E558</f>
        <v>0</v>
      </c>
      <c r="E558" s="270">
        <f>'Net Gen'!I558</f>
        <v>0</v>
      </c>
      <c r="F558" s="270">
        <f>'Net Gen'!K558</f>
        <v>0</v>
      </c>
      <c r="G558" s="270">
        <f>'Net Gen'!N558</f>
        <v>0</v>
      </c>
      <c r="H558" s="270">
        <f>'Net Gen'!O558</f>
        <v>295</v>
      </c>
      <c r="J558" s="120">
        <f t="shared" si="34"/>
        <v>1</v>
      </c>
      <c r="K558" s="108">
        <f t="shared" si="32"/>
        <v>0</v>
      </c>
      <c r="L558" s="102">
        <f t="shared" si="33"/>
        <v>295</v>
      </c>
      <c r="M558" s="123">
        <f t="shared" si="35"/>
        <v>0</v>
      </c>
    </row>
    <row r="559" spans="1:13" x14ac:dyDescent="0.2">
      <c r="A559" s="208" t="str">
        <f>'Net Gen'!B559</f>
        <v>89040101-Big Sandy 1</v>
      </c>
      <c r="B559" s="269">
        <f>'Net Gen'!C559</f>
        <v>44828.166666666664</v>
      </c>
      <c r="C559" s="270" t="str">
        <f>'Net Gen'!P559</f>
        <v>OFFLINE</v>
      </c>
      <c r="D559" s="270">
        <f>'Net Gen'!E559</f>
        <v>0</v>
      </c>
      <c r="E559" s="270">
        <f>'Net Gen'!I559</f>
        <v>0</v>
      </c>
      <c r="F559" s="270">
        <f>'Net Gen'!K559</f>
        <v>0</v>
      </c>
      <c r="G559" s="270">
        <f>'Net Gen'!N559</f>
        <v>0</v>
      </c>
      <c r="H559" s="270">
        <f>'Net Gen'!O559</f>
        <v>295</v>
      </c>
      <c r="J559" s="120">
        <f t="shared" si="34"/>
        <v>1</v>
      </c>
      <c r="K559" s="108">
        <f t="shared" si="32"/>
        <v>0</v>
      </c>
      <c r="L559" s="102">
        <f t="shared" si="33"/>
        <v>295</v>
      </c>
      <c r="M559" s="123">
        <f t="shared" si="35"/>
        <v>0</v>
      </c>
    </row>
    <row r="560" spans="1:13" x14ac:dyDescent="0.2">
      <c r="A560" s="208" t="str">
        <f>'Net Gen'!B560</f>
        <v>89040101-Big Sandy 1</v>
      </c>
      <c r="B560" s="269">
        <f>'Net Gen'!C560</f>
        <v>44828.208333333336</v>
      </c>
      <c r="C560" s="270" t="str">
        <f>'Net Gen'!P560</f>
        <v>OFFLINE</v>
      </c>
      <c r="D560" s="270">
        <f>'Net Gen'!E560</f>
        <v>0</v>
      </c>
      <c r="E560" s="270">
        <f>'Net Gen'!I560</f>
        <v>0</v>
      </c>
      <c r="F560" s="270">
        <f>'Net Gen'!K560</f>
        <v>0</v>
      </c>
      <c r="G560" s="270">
        <f>'Net Gen'!N560</f>
        <v>0</v>
      </c>
      <c r="H560" s="270">
        <f>'Net Gen'!O560</f>
        <v>295</v>
      </c>
      <c r="J560" s="120">
        <f t="shared" si="34"/>
        <v>1</v>
      </c>
      <c r="K560" s="108">
        <f t="shared" si="32"/>
        <v>0</v>
      </c>
      <c r="L560" s="102">
        <f t="shared" si="33"/>
        <v>295</v>
      </c>
      <c r="M560" s="123">
        <f t="shared" si="35"/>
        <v>0</v>
      </c>
    </row>
    <row r="561" spans="1:13" x14ac:dyDescent="0.2">
      <c r="A561" s="208" t="str">
        <f>'Net Gen'!B561</f>
        <v>89040101-Big Sandy 1</v>
      </c>
      <c r="B561" s="269">
        <f>'Net Gen'!C561</f>
        <v>44828.25</v>
      </c>
      <c r="C561" s="270" t="str">
        <f>'Net Gen'!P561</f>
        <v>OFFLINE</v>
      </c>
      <c r="D561" s="270">
        <f>'Net Gen'!E561</f>
        <v>0</v>
      </c>
      <c r="E561" s="270">
        <f>'Net Gen'!I561</f>
        <v>0</v>
      </c>
      <c r="F561" s="270">
        <f>'Net Gen'!K561</f>
        <v>0</v>
      </c>
      <c r="G561" s="270">
        <f>'Net Gen'!N561</f>
        <v>0</v>
      </c>
      <c r="H561" s="270">
        <f>'Net Gen'!O561</f>
        <v>295</v>
      </c>
      <c r="J561" s="120">
        <f t="shared" si="34"/>
        <v>1</v>
      </c>
      <c r="K561" s="108">
        <f t="shared" si="32"/>
        <v>0</v>
      </c>
      <c r="L561" s="102">
        <f t="shared" si="33"/>
        <v>295</v>
      </c>
      <c r="M561" s="123">
        <f t="shared" si="35"/>
        <v>0</v>
      </c>
    </row>
    <row r="562" spans="1:13" x14ac:dyDescent="0.2">
      <c r="A562" s="208" t="str">
        <f>'Net Gen'!B562</f>
        <v>89040101-Big Sandy 1</v>
      </c>
      <c r="B562" s="269">
        <f>'Net Gen'!C562</f>
        <v>44828.291666666664</v>
      </c>
      <c r="C562" s="270" t="str">
        <f>'Net Gen'!P562</f>
        <v>OFFLINE</v>
      </c>
      <c r="D562" s="270">
        <f>'Net Gen'!E562</f>
        <v>0</v>
      </c>
      <c r="E562" s="270">
        <f>'Net Gen'!I562</f>
        <v>0</v>
      </c>
      <c r="F562" s="270">
        <f>'Net Gen'!K562</f>
        <v>0</v>
      </c>
      <c r="G562" s="270">
        <f>'Net Gen'!N562</f>
        <v>0</v>
      </c>
      <c r="H562" s="270">
        <f>'Net Gen'!O562</f>
        <v>295</v>
      </c>
      <c r="J562" s="120">
        <f t="shared" si="34"/>
        <v>1</v>
      </c>
      <c r="K562" s="108">
        <f t="shared" si="32"/>
        <v>0</v>
      </c>
      <c r="L562" s="102">
        <f t="shared" si="33"/>
        <v>295</v>
      </c>
      <c r="M562" s="123">
        <f t="shared" si="35"/>
        <v>0</v>
      </c>
    </row>
    <row r="563" spans="1:13" x14ac:dyDescent="0.2">
      <c r="A563" s="208" t="str">
        <f>'Net Gen'!B563</f>
        <v>89040101-Big Sandy 1</v>
      </c>
      <c r="B563" s="269">
        <f>'Net Gen'!C563</f>
        <v>44828.333333333336</v>
      </c>
      <c r="C563" s="270" t="str">
        <f>'Net Gen'!P563</f>
        <v>OFFLINE</v>
      </c>
      <c r="D563" s="270">
        <f>'Net Gen'!E563</f>
        <v>0</v>
      </c>
      <c r="E563" s="270">
        <f>'Net Gen'!I563</f>
        <v>0</v>
      </c>
      <c r="F563" s="270">
        <f>'Net Gen'!K563</f>
        <v>0</v>
      </c>
      <c r="G563" s="270">
        <f>'Net Gen'!N563</f>
        <v>0</v>
      </c>
      <c r="H563" s="270">
        <f>'Net Gen'!O563</f>
        <v>295</v>
      </c>
      <c r="J563" s="120">
        <f t="shared" si="34"/>
        <v>1</v>
      </c>
      <c r="K563" s="108">
        <f t="shared" si="32"/>
        <v>0</v>
      </c>
      <c r="L563" s="102">
        <f t="shared" si="33"/>
        <v>295</v>
      </c>
      <c r="M563" s="123">
        <f t="shared" si="35"/>
        <v>0</v>
      </c>
    </row>
    <row r="564" spans="1:13" x14ac:dyDescent="0.2">
      <c r="A564" s="208" t="str">
        <f>'Net Gen'!B564</f>
        <v>89040101-Big Sandy 1</v>
      </c>
      <c r="B564" s="269">
        <f>'Net Gen'!C564</f>
        <v>44828.375</v>
      </c>
      <c r="C564" s="270" t="str">
        <f>'Net Gen'!P564</f>
        <v>OFFLINE</v>
      </c>
      <c r="D564" s="270">
        <f>'Net Gen'!E564</f>
        <v>0</v>
      </c>
      <c r="E564" s="270">
        <f>'Net Gen'!I564</f>
        <v>0</v>
      </c>
      <c r="F564" s="270">
        <f>'Net Gen'!K564</f>
        <v>0</v>
      </c>
      <c r="G564" s="270">
        <f>'Net Gen'!N564</f>
        <v>0</v>
      </c>
      <c r="H564" s="270">
        <f>'Net Gen'!O564</f>
        <v>295</v>
      </c>
      <c r="J564" s="120">
        <f t="shared" si="34"/>
        <v>1</v>
      </c>
      <c r="K564" s="108">
        <f t="shared" si="32"/>
        <v>0</v>
      </c>
      <c r="L564" s="102">
        <f t="shared" si="33"/>
        <v>295</v>
      </c>
      <c r="M564" s="123">
        <f t="shared" si="35"/>
        <v>0</v>
      </c>
    </row>
    <row r="565" spans="1:13" x14ac:dyDescent="0.2">
      <c r="A565" s="208" t="str">
        <f>'Net Gen'!B565</f>
        <v>89040101-Big Sandy 1</v>
      </c>
      <c r="B565" s="269">
        <f>'Net Gen'!C565</f>
        <v>44828.416666666664</v>
      </c>
      <c r="C565" s="270" t="str">
        <f>'Net Gen'!P565</f>
        <v>OFFLINE</v>
      </c>
      <c r="D565" s="270">
        <f>'Net Gen'!E565</f>
        <v>0</v>
      </c>
      <c r="E565" s="270">
        <f>'Net Gen'!I565</f>
        <v>0</v>
      </c>
      <c r="F565" s="270">
        <f>'Net Gen'!K565</f>
        <v>0</v>
      </c>
      <c r="G565" s="270">
        <f>'Net Gen'!N565</f>
        <v>0</v>
      </c>
      <c r="H565" s="270">
        <f>'Net Gen'!O565</f>
        <v>295</v>
      </c>
      <c r="J565" s="120">
        <f t="shared" si="34"/>
        <v>1</v>
      </c>
      <c r="K565" s="108">
        <f t="shared" si="32"/>
        <v>0</v>
      </c>
      <c r="L565" s="102">
        <f t="shared" si="33"/>
        <v>295</v>
      </c>
      <c r="M565" s="123">
        <f t="shared" si="35"/>
        <v>0</v>
      </c>
    </row>
    <row r="566" spans="1:13" x14ac:dyDescent="0.2">
      <c r="A566" s="208" t="str">
        <f>'Net Gen'!B566</f>
        <v>89040101-Big Sandy 1</v>
      </c>
      <c r="B566" s="269">
        <f>'Net Gen'!C566</f>
        <v>44828.458333333336</v>
      </c>
      <c r="C566" s="270" t="str">
        <f>'Net Gen'!P566</f>
        <v>OFFLINE</v>
      </c>
      <c r="D566" s="270">
        <f>'Net Gen'!E566</f>
        <v>0</v>
      </c>
      <c r="E566" s="270">
        <f>'Net Gen'!I566</f>
        <v>0</v>
      </c>
      <c r="F566" s="270">
        <f>'Net Gen'!K566</f>
        <v>0</v>
      </c>
      <c r="G566" s="270">
        <f>'Net Gen'!N566</f>
        <v>0</v>
      </c>
      <c r="H566" s="270">
        <f>'Net Gen'!O566</f>
        <v>295</v>
      </c>
      <c r="J566" s="120">
        <f t="shared" si="34"/>
        <v>1</v>
      </c>
      <c r="K566" s="108">
        <f t="shared" si="32"/>
        <v>0</v>
      </c>
      <c r="L566" s="102">
        <f t="shared" si="33"/>
        <v>295</v>
      </c>
      <c r="M566" s="123">
        <f t="shared" si="35"/>
        <v>0</v>
      </c>
    </row>
    <row r="567" spans="1:13" x14ac:dyDescent="0.2">
      <c r="A567" s="208" t="str">
        <f>'Net Gen'!B567</f>
        <v>89040101-Big Sandy 1</v>
      </c>
      <c r="B567" s="269">
        <f>'Net Gen'!C567</f>
        <v>44828.5</v>
      </c>
      <c r="C567" s="270" t="str">
        <f>'Net Gen'!P567</f>
        <v>OFFLINE</v>
      </c>
      <c r="D567" s="270">
        <f>'Net Gen'!E567</f>
        <v>0</v>
      </c>
      <c r="E567" s="270">
        <f>'Net Gen'!I567</f>
        <v>0</v>
      </c>
      <c r="F567" s="270">
        <f>'Net Gen'!K567</f>
        <v>0</v>
      </c>
      <c r="G567" s="270">
        <f>'Net Gen'!N567</f>
        <v>0</v>
      </c>
      <c r="H567" s="270">
        <f>'Net Gen'!O567</f>
        <v>295</v>
      </c>
      <c r="J567" s="120">
        <f t="shared" si="34"/>
        <v>1</v>
      </c>
      <c r="K567" s="108">
        <f t="shared" si="32"/>
        <v>0</v>
      </c>
      <c r="L567" s="102">
        <f t="shared" si="33"/>
        <v>295</v>
      </c>
      <c r="M567" s="123">
        <f t="shared" si="35"/>
        <v>0</v>
      </c>
    </row>
    <row r="568" spans="1:13" x14ac:dyDescent="0.2">
      <c r="A568" s="208" t="str">
        <f>'Net Gen'!B568</f>
        <v>89040101-Big Sandy 1</v>
      </c>
      <c r="B568" s="269">
        <f>'Net Gen'!C568</f>
        <v>44828.541666666664</v>
      </c>
      <c r="C568" s="270" t="str">
        <f>'Net Gen'!P568</f>
        <v>OFFLINE</v>
      </c>
      <c r="D568" s="270">
        <f>'Net Gen'!E568</f>
        <v>0</v>
      </c>
      <c r="E568" s="270">
        <f>'Net Gen'!I568</f>
        <v>0</v>
      </c>
      <c r="F568" s="270">
        <f>'Net Gen'!K568</f>
        <v>0</v>
      </c>
      <c r="G568" s="270">
        <f>'Net Gen'!N568</f>
        <v>0</v>
      </c>
      <c r="H568" s="270">
        <f>'Net Gen'!O568</f>
        <v>295</v>
      </c>
      <c r="J568" s="120">
        <f t="shared" si="34"/>
        <v>1</v>
      </c>
      <c r="K568" s="108">
        <f t="shared" si="32"/>
        <v>0</v>
      </c>
      <c r="L568" s="102">
        <f t="shared" si="33"/>
        <v>295</v>
      </c>
      <c r="M568" s="123">
        <f t="shared" si="35"/>
        <v>0</v>
      </c>
    </row>
    <row r="569" spans="1:13" x14ac:dyDescent="0.2">
      <c r="A569" s="208" t="str">
        <f>'Net Gen'!B569</f>
        <v>89040101-Big Sandy 1</v>
      </c>
      <c r="B569" s="269">
        <f>'Net Gen'!C569</f>
        <v>44828.583333333336</v>
      </c>
      <c r="C569" s="270" t="str">
        <f>'Net Gen'!P569</f>
        <v>OFFLINE</v>
      </c>
      <c r="D569" s="270">
        <f>'Net Gen'!E569</f>
        <v>0</v>
      </c>
      <c r="E569" s="270">
        <f>'Net Gen'!I569</f>
        <v>0</v>
      </c>
      <c r="F569" s="270">
        <f>'Net Gen'!K569</f>
        <v>0</v>
      </c>
      <c r="G569" s="270">
        <f>'Net Gen'!N569</f>
        <v>0</v>
      </c>
      <c r="H569" s="270">
        <f>'Net Gen'!O569</f>
        <v>295</v>
      </c>
      <c r="J569" s="120">
        <f t="shared" si="34"/>
        <v>1</v>
      </c>
      <c r="K569" s="108">
        <f t="shared" si="32"/>
        <v>0</v>
      </c>
      <c r="L569" s="102">
        <f t="shared" si="33"/>
        <v>295</v>
      </c>
      <c r="M569" s="123">
        <f t="shared" si="35"/>
        <v>0</v>
      </c>
    </row>
    <row r="570" spans="1:13" x14ac:dyDescent="0.2">
      <c r="A570" s="208" t="str">
        <f>'Net Gen'!B570</f>
        <v>89040101-Big Sandy 1</v>
      </c>
      <c r="B570" s="269">
        <f>'Net Gen'!C570</f>
        <v>44828.625</v>
      </c>
      <c r="C570" s="270" t="str">
        <f>'Net Gen'!P570</f>
        <v>OFFLINE</v>
      </c>
      <c r="D570" s="270">
        <f>'Net Gen'!E570</f>
        <v>0</v>
      </c>
      <c r="E570" s="270">
        <f>'Net Gen'!I570</f>
        <v>0</v>
      </c>
      <c r="F570" s="270">
        <f>'Net Gen'!K570</f>
        <v>0</v>
      </c>
      <c r="G570" s="270">
        <f>'Net Gen'!N570</f>
        <v>0</v>
      </c>
      <c r="H570" s="270">
        <f>'Net Gen'!O570</f>
        <v>295</v>
      </c>
      <c r="J570" s="120">
        <f t="shared" si="34"/>
        <v>1</v>
      </c>
      <c r="K570" s="108">
        <f t="shared" si="32"/>
        <v>0</v>
      </c>
      <c r="L570" s="102">
        <f t="shared" si="33"/>
        <v>295</v>
      </c>
      <c r="M570" s="123">
        <f t="shared" si="35"/>
        <v>0</v>
      </c>
    </row>
    <row r="571" spans="1:13" x14ac:dyDescent="0.2">
      <c r="A571" s="208" t="str">
        <f>'Net Gen'!B571</f>
        <v>89040101-Big Sandy 1</v>
      </c>
      <c r="B571" s="269">
        <f>'Net Gen'!C571</f>
        <v>44828.666666666664</v>
      </c>
      <c r="C571" s="270" t="str">
        <f>'Net Gen'!P571</f>
        <v>OFFLINE</v>
      </c>
      <c r="D571" s="270">
        <f>'Net Gen'!E571</f>
        <v>0</v>
      </c>
      <c r="E571" s="270">
        <f>'Net Gen'!I571</f>
        <v>0</v>
      </c>
      <c r="F571" s="270">
        <f>'Net Gen'!K571</f>
        <v>0</v>
      </c>
      <c r="G571" s="270">
        <f>'Net Gen'!N571</f>
        <v>0</v>
      </c>
      <c r="H571" s="270">
        <f>'Net Gen'!O571</f>
        <v>295</v>
      </c>
      <c r="J571" s="120">
        <f t="shared" si="34"/>
        <v>1</v>
      </c>
      <c r="K571" s="108">
        <f t="shared" si="32"/>
        <v>0</v>
      </c>
      <c r="L571" s="102">
        <f t="shared" si="33"/>
        <v>295</v>
      </c>
      <c r="M571" s="123">
        <f t="shared" si="35"/>
        <v>0</v>
      </c>
    </row>
    <row r="572" spans="1:13" x14ac:dyDescent="0.2">
      <c r="A572" s="208" t="str">
        <f>'Net Gen'!B572</f>
        <v>89040101-Big Sandy 1</v>
      </c>
      <c r="B572" s="269">
        <f>'Net Gen'!C572</f>
        <v>44828.708333333336</v>
      </c>
      <c r="C572" s="270" t="str">
        <f>'Net Gen'!P572</f>
        <v>OFFLINE</v>
      </c>
      <c r="D572" s="270">
        <f>'Net Gen'!E572</f>
        <v>0</v>
      </c>
      <c r="E572" s="270">
        <f>'Net Gen'!I572</f>
        <v>0</v>
      </c>
      <c r="F572" s="270">
        <f>'Net Gen'!K572</f>
        <v>0</v>
      </c>
      <c r="G572" s="270">
        <f>'Net Gen'!N572</f>
        <v>0</v>
      </c>
      <c r="H572" s="270">
        <f>'Net Gen'!O572</f>
        <v>295</v>
      </c>
      <c r="J572" s="120">
        <f t="shared" si="34"/>
        <v>1</v>
      </c>
      <c r="K572" s="108">
        <f t="shared" si="32"/>
        <v>0</v>
      </c>
      <c r="L572" s="102">
        <f t="shared" si="33"/>
        <v>295</v>
      </c>
      <c r="M572" s="123">
        <f t="shared" si="35"/>
        <v>0</v>
      </c>
    </row>
    <row r="573" spans="1:13" x14ac:dyDescent="0.2">
      <c r="A573" s="208" t="str">
        <f>'Net Gen'!B573</f>
        <v>89040101-Big Sandy 1</v>
      </c>
      <c r="B573" s="269">
        <f>'Net Gen'!C573</f>
        <v>44828.75</v>
      </c>
      <c r="C573" s="270" t="str">
        <f>'Net Gen'!P573</f>
        <v>OFFLINE</v>
      </c>
      <c r="D573" s="270">
        <f>'Net Gen'!E573</f>
        <v>0</v>
      </c>
      <c r="E573" s="270">
        <f>'Net Gen'!I573</f>
        <v>0</v>
      </c>
      <c r="F573" s="270">
        <f>'Net Gen'!K573</f>
        <v>0</v>
      </c>
      <c r="G573" s="270">
        <f>'Net Gen'!N573</f>
        <v>0</v>
      </c>
      <c r="H573" s="270">
        <f>'Net Gen'!O573</f>
        <v>295</v>
      </c>
      <c r="J573" s="120">
        <f t="shared" si="34"/>
        <v>1</v>
      </c>
      <c r="K573" s="108">
        <f t="shared" si="32"/>
        <v>0</v>
      </c>
      <c r="L573" s="102">
        <f t="shared" si="33"/>
        <v>295</v>
      </c>
      <c r="M573" s="123">
        <f t="shared" si="35"/>
        <v>0</v>
      </c>
    </row>
    <row r="574" spans="1:13" x14ac:dyDescent="0.2">
      <c r="A574" s="208" t="str">
        <f>'Net Gen'!B574</f>
        <v>89040101-Big Sandy 1</v>
      </c>
      <c r="B574" s="269">
        <f>'Net Gen'!C574</f>
        <v>44828.791666666664</v>
      </c>
      <c r="C574" s="270" t="str">
        <f>'Net Gen'!P574</f>
        <v>OFFLINE</v>
      </c>
      <c r="D574" s="270">
        <f>'Net Gen'!E574</f>
        <v>0</v>
      </c>
      <c r="E574" s="270">
        <f>'Net Gen'!I574</f>
        <v>0</v>
      </c>
      <c r="F574" s="270">
        <f>'Net Gen'!K574</f>
        <v>0</v>
      </c>
      <c r="G574" s="270">
        <f>'Net Gen'!N574</f>
        <v>0</v>
      </c>
      <c r="H574" s="270">
        <f>'Net Gen'!O574</f>
        <v>295</v>
      </c>
      <c r="J574" s="120">
        <f t="shared" si="34"/>
        <v>1</v>
      </c>
      <c r="K574" s="108">
        <f t="shared" si="32"/>
        <v>0</v>
      </c>
      <c r="L574" s="102">
        <f t="shared" si="33"/>
        <v>295</v>
      </c>
      <c r="M574" s="123">
        <f t="shared" si="35"/>
        <v>0</v>
      </c>
    </row>
    <row r="575" spans="1:13" x14ac:dyDescent="0.2">
      <c r="A575" s="208" t="str">
        <f>'Net Gen'!B575</f>
        <v>89040101-Big Sandy 1</v>
      </c>
      <c r="B575" s="269">
        <f>'Net Gen'!C575</f>
        <v>44828.833333333336</v>
      </c>
      <c r="C575" s="270" t="str">
        <f>'Net Gen'!P575</f>
        <v>OFFLINE</v>
      </c>
      <c r="D575" s="270">
        <f>'Net Gen'!E575</f>
        <v>0</v>
      </c>
      <c r="E575" s="270">
        <f>'Net Gen'!I575</f>
        <v>0</v>
      </c>
      <c r="F575" s="270">
        <f>'Net Gen'!K575</f>
        <v>0</v>
      </c>
      <c r="G575" s="270">
        <f>'Net Gen'!N575</f>
        <v>0</v>
      </c>
      <c r="H575" s="270">
        <f>'Net Gen'!O575</f>
        <v>295</v>
      </c>
      <c r="J575" s="120">
        <f t="shared" si="34"/>
        <v>1</v>
      </c>
      <c r="K575" s="108">
        <f t="shared" si="32"/>
        <v>0</v>
      </c>
      <c r="L575" s="102">
        <f t="shared" si="33"/>
        <v>295</v>
      </c>
      <c r="M575" s="123">
        <f t="shared" si="35"/>
        <v>0</v>
      </c>
    </row>
    <row r="576" spans="1:13" x14ac:dyDescent="0.2">
      <c r="A576" s="208" t="str">
        <f>'Net Gen'!B576</f>
        <v>89040101-Big Sandy 1</v>
      </c>
      <c r="B576" s="269">
        <f>'Net Gen'!C576</f>
        <v>44828.875</v>
      </c>
      <c r="C576" s="270" t="str">
        <f>'Net Gen'!P576</f>
        <v>OFFLINE</v>
      </c>
      <c r="D576" s="270">
        <f>'Net Gen'!E576</f>
        <v>0</v>
      </c>
      <c r="E576" s="270">
        <f>'Net Gen'!I576</f>
        <v>0</v>
      </c>
      <c r="F576" s="270">
        <f>'Net Gen'!K576</f>
        <v>0</v>
      </c>
      <c r="G576" s="270">
        <f>'Net Gen'!N576</f>
        <v>0</v>
      </c>
      <c r="H576" s="270">
        <f>'Net Gen'!O576</f>
        <v>295</v>
      </c>
      <c r="J576" s="120">
        <f t="shared" si="34"/>
        <v>1</v>
      </c>
      <c r="K576" s="108">
        <f t="shared" si="32"/>
        <v>0</v>
      </c>
      <c r="L576" s="102">
        <f t="shared" si="33"/>
        <v>295</v>
      </c>
      <c r="M576" s="123">
        <f t="shared" si="35"/>
        <v>0</v>
      </c>
    </row>
    <row r="577" spans="1:13" x14ac:dyDescent="0.2">
      <c r="A577" s="208" t="str">
        <f>'Net Gen'!B577</f>
        <v>89040101-Big Sandy 1</v>
      </c>
      <c r="B577" s="269">
        <f>'Net Gen'!C577</f>
        <v>44828.916666666664</v>
      </c>
      <c r="C577" s="270" t="str">
        <f>'Net Gen'!P577</f>
        <v>OFFLINE</v>
      </c>
      <c r="D577" s="270">
        <f>'Net Gen'!E577</f>
        <v>0</v>
      </c>
      <c r="E577" s="270">
        <f>'Net Gen'!I577</f>
        <v>0</v>
      </c>
      <c r="F577" s="270">
        <f>'Net Gen'!K577</f>
        <v>0</v>
      </c>
      <c r="G577" s="270">
        <f>'Net Gen'!N577</f>
        <v>0</v>
      </c>
      <c r="H577" s="270">
        <f>'Net Gen'!O577</f>
        <v>295</v>
      </c>
      <c r="J577" s="120">
        <f t="shared" si="34"/>
        <v>1</v>
      </c>
      <c r="K577" s="108">
        <f t="shared" si="32"/>
        <v>0</v>
      </c>
      <c r="L577" s="102">
        <f t="shared" si="33"/>
        <v>295</v>
      </c>
      <c r="M577" s="123">
        <f t="shared" si="35"/>
        <v>0</v>
      </c>
    </row>
    <row r="578" spans="1:13" x14ac:dyDescent="0.2">
      <c r="A578" s="208" t="str">
        <f>'Net Gen'!B578</f>
        <v>89040101-Big Sandy 1</v>
      </c>
      <c r="B578" s="269">
        <f>'Net Gen'!C578</f>
        <v>44828.958333333336</v>
      </c>
      <c r="C578" s="270" t="str">
        <f>'Net Gen'!P578</f>
        <v>OFFLINE</v>
      </c>
      <c r="D578" s="270">
        <f>'Net Gen'!E578</f>
        <v>0</v>
      </c>
      <c r="E578" s="270">
        <f>'Net Gen'!I578</f>
        <v>0</v>
      </c>
      <c r="F578" s="270">
        <f>'Net Gen'!K578</f>
        <v>0</v>
      </c>
      <c r="G578" s="270">
        <f>'Net Gen'!N578</f>
        <v>0</v>
      </c>
      <c r="H578" s="270">
        <f>'Net Gen'!O578</f>
        <v>295</v>
      </c>
      <c r="J578" s="120">
        <f t="shared" si="34"/>
        <v>1</v>
      </c>
      <c r="K578" s="108">
        <f t="shared" si="32"/>
        <v>0</v>
      </c>
      <c r="L578" s="102">
        <f t="shared" si="33"/>
        <v>295</v>
      </c>
      <c r="M578" s="123">
        <f t="shared" si="35"/>
        <v>0</v>
      </c>
    </row>
    <row r="579" spans="1:13" x14ac:dyDescent="0.2">
      <c r="A579" s="208" t="str">
        <f>'Net Gen'!B579</f>
        <v>89040101-Big Sandy 1</v>
      </c>
      <c r="B579" s="269">
        <f>'Net Gen'!C579</f>
        <v>44829</v>
      </c>
      <c r="C579" s="270" t="str">
        <f>'Net Gen'!P579</f>
        <v>OFFLINE</v>
      </c>
      <c r="D579" s="270">
        <f>'Net Gen'!E579</f>
        <v>0</v>
      </c>
      <c r="E579" s="270">
        <f>'Net Gen'!I579</f>
        <v>0</v>
      </c>
      <c r="F579" s="270">
        <f>'Net Gen'!K579</f>
        <v>0</v>
      </c>
      <c r="G579" s="270">
        <f>'Net Gen'!N579</f>
        <v>0</v>
      </c>
      <c r="H579" s="270">
        <f>'Net Gen'!O579</f>
        <v>295</v>
      </c>
      <c r="J579" s="120">
        <f t="shared" si="34"/>
        <v>1</v>
      </c>
      <c r="K579" s="108">
        <f t="shared" si="32"/>
        <v>0</v>
      </c>
      <c r="L579" s="102">
        <f t="shared" si="33"/>
        <v>295</v>
      </c>
      <c r="M579" s="123">
        <f t="shared" si="35"/>
        <v>0</v>
      </c>
    </row>
    <row r="580" spans="1:13" x14ac:dyDescent="0.2">
      <c r="A580" s="208" t="str">
        <f>'Net Gen'!B580</f>
        <v>89040101-Big Sandy 1</v>
      </c>
      <c r="B580" s="269">
        <f>'Net Gen'!C580</f>
        <v>44829.041666666664</v>
      </c>
      <c r="C580" s="270" t="str">
        <f>'Net Gen'!P580</f>
        <v>OFFLINE</v>
      </c>
      <c r="D580" s="270">
        <f>'Net Gen'!E580</f>
        <v>0</v>
      </c>
      <c r="E580" s="270">
        <f>'Net Gen'!I580</f>
        <v>0</v>
      </c>
      <c r="F580" s="270">
        <f>'Net Gen'!K580</f>
        <v>0</v>
      </c>
      <c r="G580" s="270">
        <f>'Net Gen'!N580</f>
        <v>0</v>
      </c>
      <c r="H580" s="270">
        <f>'Net Gen'!O580</f>
        <v>295</v>
      </c>
      <c r="J580" s="120">
        <f t="shared" si="34"/>
        <v>1</v>
      </c>
      <c r="K580" s="108">
        <f t="shared" ref="K580:K643" si="36">F580*J580</f>
        <v>0</v>
      </c>
      <c r="L580" s="102">
        <f t="shared" ref="L580:L643" si="37">H580*J580</f>
        <v>295</v>
      </c>
      <c r="M580" s="123">
        <f t="shared" si="35"/>
        <v>0</v>
      </c>
    </row>
    <row r="581" spans="1:13" x14ac:dyDescent="0.2">
      <c r="A581" s="208" t="str">
        <f>'Net Gen'!B581</f>
        <v>89040101-Big Sandy 1</v>
      </c>
      <c r="B581" s="269">
        <f>'Net Gen'!C581</f>
        <v>44829.083333333336</v>
      </c>
      <c r="C581" s="270" t="str">
        <f>'Net Gen'!P581</f>
        <v>OFFLINE</v>
      </c>
      <c r="D581" s="270">
        <f>'Net Gen'!E581</f>
        <v>0</v>
      </c>
      <c r="E581" s="270">
        <f>'Net Gen'!I581</f>
        <v>0</v>
      </c>
      <c r="F581" s="270">
        <f>'Net Gen'!K581</f>
        <v>0</v>
      </c>
      <c r="G581" s="270">
        <f>'Net Gen'!N581</f>
        <v>0</v>
      </c>
      <c r="H581" s="270">
        <f>'Net Gen'!O581</f>
        <v>295</v>
      </c>
      <c r="J581" s="120">
        <f t="shared" ref="J581:J644" si="38">VLOOKUP(A581,$P$4:$Q$8,2,FALSE)</f>
        <v>1</v>
      </c>
      <c r="K581" s="108">
        <f t="shared" si="36"/>
        <v>0</v>
      </c>
      <c r="L581" s="102">
        <f t="shared" si="37"/>
        <v>295</v>
      </c>
      <c r="M581" s="123">
        <f t="shared" ref="M581:M644" si="39">E581*J581</f>
        <v>0</v>
      </c>
    </row>
    <row r="582" spans="1:13" x14ac:dyDescent="0.2">
      <c r="A582" s="208" t="str">
        <f>'Net Gen'!B582</f>
        <v>89040101-Big Sandy 1</v>
      </c>
      <c r="B582" s="269">
        <f>'Net Gen'!C582</f>
        <v>44829.125</v>
      </c>
      <c r="C582" s="270" t="str">
        <f>'Net Gen'!P582</f>
        <v>OFFLINE</v>
      </c>
      <c r="D582" s="270">
        <f>'Net Gen'!E582</f>
        <v>0</v>
      </c>
      <c r="E582" s="270">
        <f>'Net Gen'!I582</f>
        <v>0</v>
      </c>
      <c r="F582" s="270">
        <f>'Net Gen'!K582</f>
        <v>0</v>
      </c>
      <c r="G582" s="270">
        <f>'Net Gen'!N582</f>
        <v>0</v>
      </c>
      <c r="H582" s="270">
        <f>'Net Gen'!O582</f>
        <v>295</v>
      </c>
      <c r="J582" s="120">
        <f t="shared" si="38"/>
        <v>1</v>
      </c>
      <c r="K582" s="108">
        <f t="shared" si="36"/>
        <v>0</v>
      </c>
      <c r="L582" s="102">
        <f t="shared" si="37"/>
        <v>295</v>
      </c>
      <c r="M582" s="123">
        <f t="shared" si="39"/>
        <v>0</v>
      </c>
    </row>
    <row r="583" spans="1:13" x14ac:dyDescent="0.2">
      <c r="A583" s="208" t="str">
        <f>'Net Gen'!B583</f>
        <v>89040101-Big Sandy 1</v>
      </c>
      <c r="B583" s="269">
        <f>'Net Gen'!C583</f>
        <v>44829.166666666664</v>
      </c>
      <c r="C583" s="270" t="str">
        <f>'Net Gen'!P583</f>
        <v>OFFLINE</v>
      </c>
      <c r="D583" s="270">
        <f>'Net Gen'!E583</f>
        <v>0</v>
      </c>
      <c r="E583" s="270">
        <f>'Net Gen'!I583</f>
        <v>0</v>
      </c>
      <c r="F583" s="270">
        <f>'Net Gen'!K583</f>
        <v>0</v>
      </c>
      <c r="G583" s="270">
        <f>'Net Gen'!N583</f>
        <v>0</v>
      </c>
      <c r="H583" s="270">
        <f>'Net Gen'!O583</f>
        <v>295</v>
      </c>
      <c r="J583" s="120">
        <f t="shared" si="38"/>
        <v>1</v>
      </c>
      <c r="K583" s="108">
        <f t="shared" si="36"/>
        <v>0</v>
      </c>
      <c r="L583" s="102">
        <f t="shared" si="37"/>
        <v>295</v>
      </c>
      <c r="M583" s="123">
        <f t="shared" si="39"/>
        <v>0</v>
      </c>
    </row>
    <row r="584" spans="1:13" x14ac:dyDescent="0.2">
      <c r="A584" s="208" t="str">
        <f>'Net Gen'!B584</f>
        <v>89040101-Big Sandy 1</v>
      </c>
      <c r="B584" s="269">
        <f>'Net Gen'!C584</f>
        <v>44829.208333333336</v>
      </c>
      <c r="C584" s="270" t="str">
        <f>'Net Gen'!P584</f>
        <v>OFFLINE</v>
      </c>
      <c r="D584" s="270">
        <f>'Net Gen'!E584</f>
        <v>0</v>
      </c>
      <c r="E584" s="270">
        <f>'Net Gen'!I584</f>
        <v>0</v>
      </c>
      <c r="F584" s="270">
        <f>'Net Gen'!K584</f>
        <v>0</v>
      </c>
      <c r="G584" s="270">
        <f>'Net Gen'!N584</f>
        <v>0</v>
      </c>
      <c r="H584" s="270">
        <f>'Net Gen'!O584</f>
        <v>295</v>
      </c>
      <c r="J584" s="120">
        <f t="shared" si="38"/>
        <v>1</v>
      </c>
      <c r="K584" s="108">
        <f t="shared" si="36"/>
        <v>0</v>
      </c>
      <c r="L584" s="102">
        <f t="shared" si="37"/>
        <v>295</v>
      </c>
      <c r="M584" s="123">
        <f t="shared" si="39"/>
        <v>0</v>
      </c>
    </row>
    <row r="585" spans="1:13" x14ac:dyDescent="0.2">
      <c r="A585" s="208" t="str">
        <f>'Net Gen'!B585</f>
        <v>89040101-Big Sandy 1</v>
      </c>
      <c r="B585" s="269">
        <f>'Net Gen'!C585</f>
        <v>44829.25</v>
      </c>
      <c r="C585" s="270" t="str">
        <f>'Net Gen'!P585</f>
        <v>OFFLINE</v>
      </c>
      <c r="D585" s="270">
        <f>'Net Gen'!E585</f>
        <v>0</v>
      </c>
      <c r="E585" s="270">
        <f>'Net Gen'!I585</f>
        <v>0</v>
      </c>
      <c r="F585" s="270">
        <f>'Net Gen'!K585</f>
        <v>0</v>
      </c>
      <c r="G585" s="270">
        <f>'Net Gen'!N585</f>
        <v>0</v>
      </c>
      <c r="H585" s="270">
        <f>'Net Gen'!O585</f>
        <v>295</v>
      </c>
      <c r="J585" s="120">
        <f t="shared" si="38"/>
        <v>1</v>
      </c>
      <c r="K585" s="108">
        <f t="shared" si="36"/>
        <v>0</v>
      </c>
      <c r="L585" s="102">
        <f t="shared" si="37"/>
        <v>295</v>
      </c>
      <c r="M585" s="123">
        <f t="shared" si="39"/>
        <v>0</v>
      </c>
    </row>
    <row r="586" spans="1:13" x14ac:dyDescent="0.2">
      <c r="A586" s="208" t="str">
        <f>'Net Gen'!B586</f>
        <v>89040101-Big Sandy 1</v>
      </c>
      <c r="B586" s="269">
        <f>'Net Gen'!C586</f>
        <v>44829.291666666664</v>
      </c>
      <c r="C586" s="270" t="str">
        <f>'Net Gen'!P586</f>
        <v>OFFLINE</v>
      </c>
      <c r="D586" s="270">
        <f>'Net Gen'!E586</f>
        <v>0</v>
      </c>
      <c r="E586" s="270">
        <f>'Net Gen'!I586</f>
        <v>0</v>
      </c>
      <c r="F586" s="270">
        <f>'Net Gen'!K586</f>
        <v>0</v>
      </c>
      <c r="G586" s="270">
        <f>'Net Gen'!N586</f>
        <v>0</v>
      </c>
      <c r="H586" s="270">
        <f>'Net Gen'!O586</f>
        <v>295</v>
      </c>
      <c r="J586" s="120">
        <f t="shared" si="38"/>
        <v>1</v>
      </c>
      <c r="K586" s="108">
        <f t="shared" si="36"/>
        <v>0</v>
      </c>
      <c r="L586" s="102">
        <f t="shared" si="37"/>
        <v>295</v>
      </c>
      <c r="M586" s="123">
        <f t="shared" si="39"/>
        <v>0</v>
      </c>
    </row>
    <row r="587" spans="1:13" x14ac:dyDescent="0.2">
      <c r="A587" s="208" t="str">
        <f>'Net Gen'!B587</f>
        <v>89040101-Big Sandy 1</v>
      </c>
      <c r="B587" s="269">
        <f>'Net Gen'!C587</f>
        <v>44829.333333333336</v>
      </c>
      <c r="C587" s="270" t="str">
        <f>'Net Gen'!P587</f>
        <v>OFFLINE</v>
      </c>
      <c r="D587" s="270">
        <f>'Net Gen'!E587</f>
        <v>0</v>
      </c>
      <c r="E587" s="270">
        <f>'Net Gen'!I587</f>
        <v>0</v>
      </c>
      <c r="F587" s="270">
        <f>'Net Gen'!K587</f>
        <v>0</v>
      </c>
      <c r="G587" s="270">
        <f>'Net Gen'!N587</f>
        <v>0</v>
      </c>
      <c r="H587" s="270">
        <f>'Net Gen'!O587</f>
        <v>295</v>
      </c>
      <c r="J587" s="120">
        <f t="shared" si="38"/>
        <v>1</v>
      </c>
      <c r="K587" s="108">
        <f t="shared" si="36"/>
        <v>0</v>
      </c>
      <c r="L587" s="102">
        <f t="shared" si="37"/>
        <v>295</v>
      </c>
      <c r="M587" s="123">
        <f t="shared" si="39"/>
        <v>0</v>
      </c>
    </row>
    <row r="588" spans="1:13" x14ac:dyDescent="0.2">
      <c r="A588" s="208" t="str">
        <f>'Net Gen'!B588</f>
        <v>89040101-Big Sandy 1</v>
      </c>
      <c r="B588" s="269">
        <f>'Net Gen'!C588</f>
        <v>44829.375</v>
      </c>
      <c r="C588" s="270" t="str">
        <f>'Net Gen'!P588</f>
        <v>OFFLINE</v>
      </c>
      <c r="D588" s="270">
        <f>'Net Gen'!E588</f>
        <v>0</v>
      </c>
      <c r="E588" s="270">
        <f>'Net Gen'!I588</f>
        <v>0</v>
      </c>
      <c r="F588" s="270">
        <f>'Net Gen'!K588</f>
        <v>0</v>
      </c>
      <c r="G588" s="270">
        <f>'Net Gen'!N588</f>
        <v>0</v>
      </c>
      <c r="H588" s="270">
        <f>'Net Gen'!O588</f>
        <v>295</v>
      </c>
      <c r="J588" s="120">
        <f t="shared" si="38"/>
        <v>1</v>
      </c>
      <c r="K588" s="108">
        <f t="shared" si="36"/>
        <v>0</v>
      </c>
      <c r="L588" s="102">
        <f t="shared" si="37"/>
        <v>295</v>
      </c>
      <c r="M588" s="123">
        <f t="shared" si="39"/>
        <v>0</v>
      </c>
    </row>
    <row r="589" spans="1:13" x14ac:dyDescent="0.2">
      <c r="A589" s="208" t="str">
        <f>'Net Gen'!B589</f>
        <v>89040101-Big Sandy 1</v>
      </c>
      <c r="B589" s="269">
        <f>'Net Gen'!C589</f>
        <v>44829.416666666664</v>
      </c>
      <c r="C589" s="270" t="str">
        <f>'Net Gen'!P589</f>
        <v>OFFLINE</v>
      </c>
      <c r="D589" s="270">
        <f>'Net Gen'!E589</f>
        <v>0</v>
      </c>
      <c r="E589" s="270">
        <f>'Net Gen'!I589</f>
        <v>0</v>
      </c>
      <c r="F589" s="270">
        <f>'Net Gen'!K589</f>
        <v>0</v>
      </c>
      <c r="G589" s="270">
        <f>'Net Gen'!N589</f>
        <v>0</v>
      </c>
      <c r="H589" s="270">
        <f>'Net Gen'!O589</f>
        <v>295</v>
      </c>
      <c r="J589" s="120">
        <f t="shared" si="38"/>
        <v>1</v>
      </c>
      <c r="K589" s="108">
        <f t="shared" si="36"/>
        <v>0</v>
      </c>
      <c r="L589" s="102">
        <f t="shared" si="37"/>
        <v>295</v>
      </c>
      <c r="M589" s="123">
        <f t="shared" si="39"/>
        <v>0</v>
      </c>
    </row>
    <row r="590" spans="1:13" x14ac:dyDescent="0.2">
      <c r="A590" s="208" t="str">
        <f>'Net Gen'!B590</f>
        <v>89040101-Big Sandy 1</v>
      </c>
      <c r="B590" s="269">
        <f>'Net Gen'!C590</f>
        <v>44829.458333333336</v>
      </c>
      <c r="C590" s="270" t="str">
        <f>'Net Gen'!P590</f>
        <v>OFFLINE</v>
      </c>
      <c r="D590" s="270">
        <f>'Net Gen'!E590</f>
        <v>0</v>
      </c>
      <c r="E590" s="270">
        <f>'Net Gen'!I590</f>
        <v>0</v>
      </c>
      <c r="F590" s="270">
        <f>'Net Gen'!K590</f>
        <v>0</v>
      </c>
      <c r="G590" s="270">
        <f>'Net Gen'!N590</f>
        <v>0</v>
      </c>
      <c r="H590" s="270">
        <f>'Net Gen'!O590</f>
        <v>295</v>
      </c>
      <c r="J590" s="120">
        <f t="shared" si="38"/>
        <v>1</v>
      </c>
      <c r="K590" s="108">
        <f t="shared" si="36"/>
        <v>0</v>
      </c>
      <c r="L590" s="102">
        <f t="shared" si="37"/>
        <v>295</v>
      </c>
      <c r="M590" s="123">
        <f t="shared" si="39"/>
        <v>0</v>
      </c>
    </row>
    <row r="591" spans="1:13" x14ac:dyDescent="0.2">
      <c r="A591" s="208" t="str">
        <f>'Net Gen'!B591</f>
        <v>89040101-Big Sandy 1</v>
      </c>
      <c r="B591" s="269">
        <f>'Net Gen'!C591</f>
        <v>44829.5</v>
      </c>
      <c r="C591" s="270" t="str">
        <f>'Net Gen'!P591</f>
        <v>OFFLINE</v>
      </c>
      <c r="D591" s="270">
        <f>'Net Gen'!E591</f>
        <v>0</v>
      </c>
      <c r="E591" s="270">
        <f>'Net Gen'!I591</f>
        <v>0</v>
      </c>
      <c r="F591" s="270">
        <f>'Net Gen'!K591</f>
        <v>0</v>
      </c>
      <c r="G591" s="270">
        <f>'Net Gen'!N591</f>
        <v>0</v>
      </c>
      <c r="H591" s="270">
        <f>'Net Gen'!O591</f>
        <v>295</v>
      </c>
      <c r="J591" s="120">
        <f t="shared" si="38"/>
        <v>1</v>
      </c>
      <c r="K591" s="108">
        <f t="shared" si="36"/>
        <v>0</v>
      </c>
      <c r="L591" s="102">
        <f t="shared" si="37"/>
        <v>295</v>
      </c>
      <c r="M591" s="123">
        <f t="shared" si="39"/>
        <v>0</v>
      </c>
    </row>
    <row r="592" spans="1:13" x14ac:dyDescent="0.2">
      <c r="A592" s="208" t="str">
        <f>'Net Gen'!B592</f>
        <v>89040101-Big Sandy 1</v>
      </c>
      <c r="B592" s="269">
        <f>'Net Gen'!C592</f>
        <v>44829.541666666664</v>
      </c>
      <c r="C592" s="270" t="str">
        <f>'Net Gen'!P592</f>
        <v>OFFLINE</v>
      </c>
      <c r="D592" s="270">
        <f>'Net Gen'!E592</f>
        <v>0</v>
      </c>
      <c r="E592" s="270">
        <f>'Net Gen'!I592</f>
        <v>0</v>
      </c>
      <c r="F592" s="270">
        <f>'Net Gen'!K592</f>
        <v>0</v>
      </c>
      <c r="G592" s="270">
        <f>'Net Gen'!N592</f>
        <v>0</v>
      </c>
      <c r="H592" s="270">
        <f>'Net Gen'!O592</f>
        <v>295</v>
      </c>
      <c r="J592" s="120">
        <f t="shared" si="38"/>
        <v>1</v>
      </c>
      <c r="K592" s="108">
        <f t="shared" si="36"/>
        <v>0</v>
      </c>
      <c r="L592" s="102">
        <f t="shared" si="37"/>
        <v>295</v>
      </c>
      <c r="M592" s="123">
        <f t="shared" si="39"/>
        <v>0</v>
      </c>
    </row>
    <row r="593" spans="1:13" x14ac:dyDescent="0.2">
      <c r="A593" s="208" t="str">
        <f>'Net Gen'!B593</f>
        <v>89040101-Big Sandy 1</v>
      </c>
      <c r="B593" s="269">
        <f>'Net Gen'!C593</f>
        <v>44829.583333333336</v>
      </c>
      <c r="C593" s="270" t="str">
        <f>'Net Gen'!P593</f>
        <v>OFFLINE</v>
      </c>
      <c r="D593" s="270">
        <f>'Net Gen'!E593</f>
        <v>0</v>
      </c>
      <c r="E593" s="270">
        <f>'Net Gen'!I593</f>
        <v>0</v>
      </c>
      <c r="F593" s="270">
        <f>'Net Gen'!K593</f>
        <v>0</v>
      </c>
      <c r="G593" s="270">
        <f>'Net Gen'!N593</f>
        <v>0</v>
      </c>
      <c r="H593" s="270">
        <f>'Net Gen'!O593</f>
        <v>295</v>
      </c>
      <c r="J593" s="120">
        <f t="shared" si="38"/>
        <v>1</v>
      </c>
      <c r="K593" s="108">
        <f t="shared" si="36"/>
        <v>0</v>
      </c>
      <c r="L593" s="102">
        <f t="shared" si="37"/>
        <v>295</v>
      </c>
      <c r="M593" s="123">
        <f t="shared" si="39"/>
        <v>0</v>
      </c>
    </row>
    <row r="594" spans="1:13" x14ac:dyDescent="0.2">
      <c r="A594" s="208" t="str">
        <f>'Net Gen'!B594</f>
        <v>89040101-Big Sandy 1</v>
      </c>
      <c r="B594" s="269">
        <f>'Net Gen'!C594</f>
        <v>44829.625</v>
      </c>
      <c r="C594" s="270" t="str">
        <f>'Net Gen'!P594</f>
        <v>OFFLINE</v>
      </c>
      <c r="D594" s="270">
        <f>'Net Gen'!E594</f>
        <v>0</v>
      </c>
      <c r="E594" s="270">
        <f>'Net Gen'!I594</f>
        <v>0</v>
      </c>
      <c r="F594" s="270">
        <f>'Net Gen'!K594</f>
        <v>0</v>
      </c>
      <c r="G594" s="270">
        <f>'Net Gen'!N594</f>
        <v>0</v>
      </c>
      <c r="H594" s="270">
        <f>'Net Gen'!O594</f>
        <v>295</v>
      </c>
      <c r="J594" s="120">
        <f t="shared" si="38"/>
        <v>1</v>
      </c>
      <c r="K594" s="108">
        <f t="shared" si="36"/>
        <v>0</v>
      </c>
      <c r="L594" s="102">
        <f t="shared" si="37"/>
        <v>295</v>
      </c>
      <c r="M594" s="123">
        <f t="shared" si="39"/>
        <v>0</v>
      </c>
    </row>
    <row r="595" spans="1:13" x14ac:dyDescent="0.2">
      <c r="A595" s="208" t="str">
        <f>'Net Gen'!B595</f>
        <v>89040101-Big Sandy 1</v>
      </c>
      <c r="B595" s="269">
        <f>'Net Gen'!C595</f>
        <v>44829.666666666664</v>
      </c>
      <c r="C595" s="270" t="str">
        <f>'Net Gen'!P595</f>
        <v>OFFLINE</v>
      </c>
      <c r="D595" s="270">
        <f>'Net Gen'!E595</f>
        <v>0</v>
      </c>
      <c r="E595" s="270">
        <f>'Net Gen'!I595</f>
        <v>0</v>
      </c>
      <c r="F595" s="270">
        <f>'Net Gen'!K595</f>
        <v>0</v>
      </c>
      <c r="G595" s="270">
        <f>'Net Gen'!N595</f>
        <v>0</v>
      </c>
      <c r="H595" s="270">
        <f>'Net Gen'!O595</f>
        <v>295</v>
      </c>
      <c r="J595" s="120">
        <f t="shared" si="38"/>
        <v>1</v>
      </c>
      <c r="K595" s="108">
        <f t="shared" si="36"/>
        <v>0</v>
      </c>
      <c r="L595" s="102">
        <f t="shared" si="37"/>
        <v>295</v>
      </c>
      <c r="M595" s="123">
        <f t="shared" si="39"/>
        <v>0</v>
      </c>
    </row>
    <row r="596" spans="1:13" x14ac:dyDescent="0.2">
      <c r="A596" s="208" t="str">
        <f>'Net Gen'!B596</f>
        <v>89040101-Big Sandy 1</v>
      </c>
      <c r="B596" s="269">
        <f>'Net Gen'!C596</f>
        <v>44829.708333333336</v>
      </c>
      <c r="C596" s="270" t="str">
        <f>'Net Gen'!P596</f>
        <v>OFFLINE</v>
      </c>
      <c r="D596" s="270">
        <f>'Net Gen'!E596</f>
        <v>0</v>
      </c>
      <c r="E596" s="270">
        <f>'Net Gen'!I596</f>
        <v>0</v>
      </c>
      <c r="F596" s="270">
        <f>'Net Gen'!K596</f>
        <v>0</v>
      </c>
      <c r="G596" s="270">
        <f>'Net Gen'!N596</f>
        <v>0</v>
      </c>
      <c r="H596" s="270">
        <f>'Net Gen'!O596</f>
        <v>295</v>
      </c>
      <c r="J596" s="120">
        <f t="shared" si="38"/>
        <v>1</v>
      </c>
      <c r="K596" s="108">
        <f t="shared" si="36"/>
        <v>0</v>
      </c>
      <c r="L596" s="102">
        <f t="shared" si="37"/>
        <v>295</v>
      </c>
      <c r="M596" s="123">
        <f t="shared" si="39"/>
        <v>0</v>
      </c>
    </row>
    <row r="597" spans="1:13" x14ac:dyDescent="0.2">
      <c r="A597" s="208" t="str">
        <f>'Net Gen'!B597</f>
        <v>89040101-Big Sandy 1</v>
      </c>
      <c r="B597" s="269">
        <f>'Net Gen'!C597</f>
        <v>44829.75</v>
      </c>
      <c r="C597" s="270" t="str">
        <f>'Net Gen'!P597</f>
        <v>OFFLINE</v>
      </c>
      <c r="D597" s="270">
        <f>'Net Gen'!E597</f>
        <v>0</v>
      </c>
      <c r="E597" s="270">
        <f>'Net Gen'!I597</f>
        <v>0</v>
      </c>
      <c r="F597" s="270">
        <f>'Net Gen'!K597</f>
        <v>0</v>
      </c>
      <c r="G597" s="270">
        <f>'Net Gen'!N597</f>
        <v>0</v>
      </c>
      <c r="H597" s="270">
        <f>'Net Gen'!O597</f>
        <v>295</v>
      </c>
      <c r="J597" s="120">
        <f t="shared" si="38"/>
        <v>1</v>
      </c>
      <c r="K597" s="108">
        <f t="shared" si="36"/>
        <v>0</v>
      </c>
      <c r="L597" s="102">
        <f t="shared" si="37"/>
        <v>295</v>
      </c>
      <c r="M597" s="123">
        <f t="shared" si="39"/>
        <v>0</v>
      </c>
    </row>
    <row r="598" spans="1:13" x14ac:dyDescent="0.2">
      <c r="A598" s="208" t="str">
        <f>'Net Gen'!B598</f>
        <v>89040101-Big Sandy 1</v>
      </c>
      <c r="B598" s="269">
        <f>'Net Gen'!C598</f>
        <v>44829.791666666664</v>
      </c>
      <c r="C598" s="270" t="str">
        <f>'Net Gen'!P598</f>
        <v>OFFLINE</v>
      </c>
      <c r="D598" s="270">
        <f>'Net Gen'!E598</f>
        <v>0</v>
      </c>
      <c r="E598" s="270">
        <f>'Net Gen'!I598</f>
        <v>0</v>
      </c>
      <c r="F598" s="270">
        <f>'Net Gen'!K598</f>
        <v>0</v>
      </c>
      <c r="G598" s="270">
        <f>'Net Gen'!N598</f>
        <v>0</v>
      </c>
      <c r="H598" s="270">
        <f>'Net Gen'!O598</f>
        <v>295</v>
      </c>
      <c r="J598" s="120">
        <f t="shared" si="38"/>
        <v>1</v>
      </c>
      <c r="K598" s="108">
        <f t="shared" si="36"/>
        <v>0</v>
      </c>
      <c r="L598" s="102">
        <f t="shared" si="37"/>
        <v>295</v>
      </c>
      <c r="M598" s="123">
        <f t="shared" si="39"/>
        <v>0</v>
      </c>
    </row>
    <row r="599" spans="1:13" x14ac:dyDescent="0.2">
      <c r="A599" s="208" t="str">
        <f>'Net Gen'!B599</f>
        <v>89040101-Big Sandy 1</v>
      </c>
      <c r="B599" s="269">
        <f>'Net Gen'!C599</f>
        <v>44829.833333333336</v>
      </c>
      <c r="C599" s="270" t="str">
        <f>'Net Gen'!P599</f>
        <v>OFFLINE</v>
      </c>
      <c r="D599" s="270">
        <f>'Net Gen'!E599</f>
        <v>0</v>
      </c>
      <c r="E599" s="270">
        <f>'Net Gen'!I599</f>
        <v>0</v>
      </c>
      <c r="F599" s="270">
        <f>'Net Gen'!K599</f>
        <v>0</v>
      </c>
      <c r="G599" s="270">
        <f>'Net Gen'!N599</f>
        <v>0</v>
      </c>
      <c r="H599" s="270">
        <f>'Net Gen'!O599</f>
        <v>295</v>
      </c>
      <c r="J599" s="120">
        <f t="shared" si="38"/>
        <v>1</v>
      </c>
      <c r="K599" s="108">
        <f t="shared" si="36"/>
        <v>0</v>
      </c>
      <c r="L599" s="102">
        <f t="shared" si="37"/>
        <v>295</v>
      </c>
      <c r="M599" s="123">
        <f t="shared" si="39"/>
        <v>0</v>
      </c>
    </row>
    <row r="600" spans="1:13" x14ac:dyDescent="0.2">
      <c r="A600" s="208" t="str">
        <f>'Net Gen'!B600</f>
        <v>89040101-Big Sandy 1</v>
      </c>
      <c r="B600" s="269">
        <f>'Net Gen'!C600</f>
        <v>44829.875</v>
      </c>
      <c r="C600" s="270" t="str">
        <f>'Net Gen'!P600</f>
        <v>OFFLINE</v>
      </c>
      <c r="D600" s="270">
        <f>'Net Gen'!E600</f>
        <v>0</v>
      </c>
      <c r="E600" s="270">
        <f>'Net Gen'!I600</f>
        <v>0</v>
      </c>
      <c r="F600" s="270">
        <f>'Net Gen'!K600</f>
        <v>0</v>
      </c>
      <c r="G600" s="270">
        <f>'Net Gen'!N600</f>
        <v>0</v>
      </c>
      <c r="H600" s="270">
        <f>'Net Gen'!O600</f>
        <v>295</v>
      </c>
      <c r="J600" s="120">
        <f t="shared" si="38"/>
        <v>1</v>
      </c>
      <c r="K600" s="108">
        <f t="shared" si="36"/>
        <v>0</v>
      </c>
      <c r="L600" s="102">
        <f t="shared" si="37"/>
        <v>295</v>
      </c>
      <c r="M600" s="123">
        <f t="shared" si="39"/>
        <v>0</v>
      </c>
    </row>
    <row r="601" spans="1:13" x14ac:dyDescent="0.2">
      <c r="A601" s="208" t="str">
        <f>'Net Gen'!B601</f>
        <v>89040101-Big Sandy 1</v>
      </c>
      <c r="B601" s="269">
        <f>'Net Gen'!C601</f>
        <v>44829.916666666664</v>
      </c>
      <c r="C601" s="270" t="str">
        <f>'Net Gen'!P601</f>
        <v>OFFLINE</v>
      </c>
      <c r="D601" s="270">
        <f>'Net Gen'!E601</f>
        <v>0</v>
      </c>
      <c r="E601" s="270">
        <f>'Net Gen'!I601</f>
        <v>0</v>
      </c>
      <c r="F601" s="270">
        <f>'Net Gen'!K601</f>
        <v>0</v>
      </c>
      <c r="G601" s="270">
        <f>'Net Gen'!N601</f>
        <v>0</v>
      </c>
      <c r="H601" s="270">
        <f>'Net Gen'!O601</f>
        <v>295</v>
      </c>
      <c r="J601" s="120">
        <f t="shared" si="38"/>
        <v>1</v>
      </c>
      <c r="K601" s="108">
        <f t="shared" si="36"/>
        <v>0</v>
      </c>
      <c r="L601" s="102">
        <f t="shared" si="37"/>
        <v>295</v>
      </c>
      <c r="M601" s="123">
        <f t="shared" si="39"/>
        <v>0</v>
      </c>
    </row>
    <row r="602" spans="1:13" x14ac:dyDescent="0.2">
      <c r="A602" s="208" t="str">
        <f>'Net Gen'!B602</f>
        <v>89040101-Big Sandy 1</v>
      </c>
      <c r="B602" s="269">
        <f>'Net Gen'!C602</f>
        <v>44829.958333333336</v>
      </c>
      <c r="C602" s="270" t="str">
        <f>'Net Gen'!P602</f>
        <v>OFFLINE</v>
      </c>
      <c r="D602" s="270">
        <f>'Net Gen'!E602</f>
        <v>0</v>
      </c>
      <c r="E602" s="270">
        <f>'Net Gen'!I602</f>
        <v>0</v>
      </c>
      <c r="F602" s="270">
        <f>'Net Gen'!K602</f>
        <v>0</v>
      </c>
      <c r="G602" s="270">
        <f>'Net Gen'!N602</f>
        <v>0</v>
      </c>
      <c r="H602" s="270">
        <f>'Net Gen'!O602</f>
        <v>295</v>
      </c>
      <c r="J602" s="120">
        <f t="shared" si="38"/>
        <v>1</v>
      </c>
      <c r="K602" s="108">
        <f t="shared" si="36"/>
        <v>0</v>
      </c>
      <c r="L602" s="102">
        <f t="shared" si="37"/>
        <v>295</v>
      </c>
      <c r="M602" s="123">
        <f t="shared" si="39"/>
        <v>0</v>
      </c>
    </row>
    <row r="603" spans="1:13" x14ac:dyDescent="0.2">
      <c r="A603" s="208" t="str">
        <f>'Net Gen'!B603</f>
        <v>89040101-Big Sandy 1</v>
      </c>
      <c r="B603" s="269">
        <f>'Net Gen'!C603</f>
        <v>44830</v>
      </c>
      <c r="C603" s="270" t="str">
        <f>'Net Gen'!P603</f>
        <v>OFFLINE</v>
      </c>
      <c r="D603" s="270">
        <f>'Net Gen'!E603</f>
        <v>0</v>
      </c>
      <c r="E603" s="270">
        <f>'Net Gen'!I603</f>
        <v>0</v>
      </c>
      <c r="F603" s="270">
        <f>'Net Gen'!K603</f>
        <v>0</v>
      </c>
      <c r="G603" s="270">
        <f>'Net Gen'!N603</f>
        <v>0</v>
      </c>
      <c r="H603" s="270">
        <f>'Net Gen'!O603</f>
        <v>295</v>
      </c>
      <c r="J603" s="120">
        <f t="shared" si="38"/>
        <v>1</v>
      </c>
      <c r="K603" s="108">
        <f t="shared" si="36"/>
        <v>0</v>
      </c>
      <c r="L603" s="102">
        <f t="shared" si="37"/>
        <v>295</v>
      </c>
      <c r="M603" s="123">
        <f t="shared" si="39"/>
        <v>0</v>
      </c>
    </row>
    <row r="604" spans="1:13" x14ac:dyDescent="0.2">
      <c r="A604" s="208" t="str">
        <f>'Net Gen'!B604</f>
        <v>89040101-Big Sandy 1</v>
      </c>
      <c r="B604" s="269">
        <f>'Net Gen'!C604</f>
        <v>44830.041666666664</v>
      </c>
      <c r="C604" s="270" t="str">
        <f>'Net Gen'!P604</f>
        <v>OFFLINE</v>
      </c>
      <c r="D604" s="270">
        <f>'Net Gen'!E604</f>
        <v>0</v>
      </c>
      <c r="E604" s="270">
        <f>'Net Gen'!I604</f>
        <v>0</v>
      </c>
      <c r="F604" s="270">
        <f>'Net Gen'!K604</f>
        <v>0</v>
      </c>
      <c r="G604" s="270">
        <f>'Net Gen'!N604</f>
        <v>0</v>
      </c>
      <c r="H604" s="270">
        <f>'Net Gen'!O604</f>
        <v>295</v>
      </c>
      <c r="J604" s="120">
        <f t="shared" si="38"/>
        <v>1</v>
      </c>
      <c r="K604" s="108">
        <f t="shared" si="36"/>
        <v>0</v>
      </c>
      <c r="L604" s="102">
        <f t="shared" si="37"/>
        <v>295</v>
      </c>
      <c r="M604" s="123">
        <f t="shared" si="39"/>
        <v>0</v>
      </c>
    </row>
    <row r="605" spans="1:13" x14ac:dyDescent="0.2">
      <c r="A605" s="208" t="str">
        <f>'Net Gen'!B605</f>
        <v>89040101-Big Sandy 1</v>
      </c>
      <c r="B605" s="269">
        <f>'Net Gen'!C605</f>
        <v>44830.083333333336</v>
      </c>
      <c r="C605" s="270" t="str">
        <f>'Net Gen'!P605</f>
        <v>OFFLINE</v>
      </c>
      <c r="D605" s="270">
        <f>'Net Gen'!E605</f>
        <v>0</v>
      </c>
      <c r="E605" s="270">
        <f>'Net Gen'!I605</f>
        <v>0</v>
      </c>
      <c r="F605" s="270">
        <f>'Net Gen'!K605</f>
        <v>0</v>
      </c>
      <c r="G605" s="270">
        <f>'Net Gen'!N605</f>
        <v>0</v>
      </c>
      <c r="H605" s="270">
        <f>'Net Gen'!O605</f>
        <v>295</v>
      </c>
      <c r="J605" s="120">
        <f t="shared" si="38"/>
        <v>1</v>
      </c>
      <c r="K605" s="108">
        <f t="shared" si="36"/>
        <v>0</v>
      </c>
      <c r="L605" s="102">
        <f t="shared" si="37"/>
        <v>295</v>
      </c>
      <c r="M605" s="123">
        <f t="shared" si="39"/>
        <v>0</v>
      </c>
    </row>
    <row r="606" spans="1:13" x14ac:dyDescent="0.2">
      <c r="A606" s="208" t="str">
        <f>'Net Gen'!B606</f>
        <v>89040101-Big Sandy 1</v>
      </c>
      <c r="B606" s="269">
        <f>'Net Gen'!C606</f>
        <v>44830.125</v>
      </c>
      <c r="C606" s="270" t="str">
        <f>'Net Gen'!P606</f>
        <v>OFFLINE</v>
      </c>
      <c r="D606" s="270">
        <f>'Net Gen'!E606</f>
        <v>0</v>
      </c>
      <c r="E606" s="270">
        <f>'Net Gen'!I606</f>
        <v>0</v>
      </c>
      <c r="F606" s="270">
        <f>'Net Gen'!K606</f>
        <v>0</v>
      </c>
      <c r="G606" s="270">
        <f>'Net Gen'!N606</f>
        <v>0</v>
      </c>
      <c r="H606" s="270">
        <f>'Net Gen'!O606</f>
        <v>295</v>
      </c>
      <c r="J606" s="120">
        <f t="shared" si="38"/>
        <v>1</v>
      </c>
      <c r="K606" s="108">
        <f t="shared" si="36"/>
        <v>0</v>
      </c>
      <c r="L606" s="102">
        <f t="shared" si="37"/>
        <v>295</v>
      </c>
      <c r="M606" s="123">
        <f t="shared" si="39"/>
        <v>0</v>
      </c>
    </row>
    <row r="607" spans="1:13" x14ac:dyDescent="0.2">
      <c r="A607" s="208" t="str">
        <f>'Net Gen'!B607</f>
        <v>89040101-Big Sandy 1</v>
      </c>
      <c r="B607" s="269">
        <f>'Net Gen'!C607</f>
        <v>44830.166666666664</v>
      </c>
      <c r="C607" s="270" t="str">
        <f>'Net Gen'!P607</f>
        <v>OFFLINE</v>
      </c>
      <c r="D607" s="270">
        <f>'Net Gen'!E607</f>
        <v>0</v>
      </c>
      <c r="E607" s="270">
        <f>'Net Gen'!I607</f>
        <v>0</v>
      </c>
      <c r="F607" s="270">
        <f>'Net Gen'!K607</f>
        <v>0</v>
      </c>
      <c r="G607" s="270">
        <f>'Net Gen'!N607</f>
        <v>0</v>
      </c>
      <c r="H607" s="270">
        <f>'Net Gen'!O607</f>
        <v>295</v>
      </c>
      <c r="J607" s="120">
        <f t="shared" si="38"/>
        <v>1</v>
      </c>
      <c r="K607" s="108">
        <f t="shared" si="36"/>
        <v>0</v>
      </c>
      <c r="L607" s="102">
        <f t="shared" si="37"/>
        <v>295</v>
      </c>
      <c r="M607" s="123">
        <f t="shared" si="39"/>
        <v>0</v>
      </c>
    </row>
    <row r="608" spans="1:13" x14ac:dyDescent="0.2">
      <c r="A608" s="208" t="str">
        <f>'Net Gen'!B608</f>
        <v>89040101-Big Sandy 1</v>
      </c>
      <c r="B608" s="269">
        <f>'Net Gen'!C608</f>
        <v>44830.208333333336</v>
      </c>
      <c r="C608" s="270" t="str">
        <f>'Net Gen'!P608</f>
        <v>OFFLINE</v>
      </c>
      <c r="D608" s="270">
        <f>'Net Gen'!E608</f>
        <v>0</v>
      </c>
      <c r="E608" s="270">
        <f>'Net Gen'!I608</f>
        <v>0</v>
      </c>
      <c r="F608" s="270">
        <f>'Net Gen'!K608</f>
        <v>0</v>
      </c>
      <c r="G608" s="270">
        <f>'Net Gen'!N608</f>
        <v>0</v>
      </c>
      <c r="H608" s="270">
        <f>'Net Gen'!O608</f>
        <v>295</v>
      </c>
      <c r="J608" s="120">
        <f t="shared" si="38"/>
        <v>1</v>
      </c>
      <c r="K608" s="108">
        <f t="shared" si="36"/>
        <v>0</v>
      </c>
      <c r="L608" s="102">
        <f t="shared" si="37"/>
        <v>295</v>
      </c>
      <c r="M608" s="123">
        <f t="shared" si="39"/>
        <v>0</v>
      </c>
    </row>
    <row r="609" spans="1:13" x14ac:dyDescent="0.2">
      <c r="A609" s="208" t="str">
        <f>'Net Gen'!B609</f>
        <v>89040101-Big Sandy 1</v>
      </c>
      <c r="B609" s="269">
        <f>'Net Gen'!C609</f>
        <v>44830.25</v>
      </c>
      <c r="C609" s="270" t="str">
        <f>'Net Gen'!P609</f>
        <v>OFFLINE</v>
      </c>
      <c r="D609" s="270">
        <f>'Net Gen'!E609</f>
        <v>0</v>
      </c>
      <c r="E609" s="270">
        <f>'Net Gen'!I609</f>
        <v>0</v>
      </c>
      <c r="F609" s="270">
        <f>'Net Gen'!K609</f>
        <v>0</v>
      </c>
      <c r="G609" s="270">
        <f>'Net Gen'!N609</f>
        <v>0</v>
      </c>
      <c r="H609" s="270">
        <f>'Net Gen'!O609</f>
        <v>295</v>
      </c>
      <c r="J609" s="120">
        <f t="shared" si="38"/>
        <v>1</v>
      </c>
      <c r="K609" s="108">
        <f t="shared" si="36"/>
        <v>0</v>
      </c>
      <c r="L609" s="102">
        <f t="shared" si="37"/>
        <v>295</v>
      </c>
      <c r="M609" s="123">
        <f t="shared" si="39"/>
        <v>0</v>
      </c>
    </row>
    <row r="610" spans="1:13" x14ac:dyDescent="0.2">
      <c r="A610" s="208" t="str">
        <f>'Net Gen'!B610</f>
        <v>89040101-Big Sandy 1</v>
      </c>
      <c r="B610" s="269">
        <f>'Net Gen'!C610</f>
        <v>44830.291666666664</v>
      </c>
      <c r="C610" s="270" t="str">
        <f>'Net Gen'!P610</f>
        <v>OFFLINE</v>
      </c>
      <c r="D610" s="270">
        <f>'Net Gen'!E610</f>
        <v>0</v>
      </c>
      <c r="E610" s="270">
        <f>'Net Gen'!I610</f>
        <v>0</v>
      </c>
      <c r="F610" s="270">
        <f>'Net Gen'!K610</f>
        <v>0</v>
      </c>
      <c r="G610" s="270">
        <f>'Net Gen'!N610</f>
        <v>0</v>
      </c>
      <c r="H610" s="270">
        <f>'Net Gen'!O610</f>
        <v>295</v>
      </c>
      <c r="J610" s="120">
        <f t="shared" si="38"/>
        <v>1</v>
      </c>
      <c r="K610" s="108">
        <f t="shared" si="36"/>
        <v>0</v>
      </c>
      <c r="L610" s="102">
        <f t="shared" si="37"/>
        <v>295</v>
      </c>
      <c r="M610" s="123">
        <f t="shared" si="39"/>
        <v>0</v>
      </c>
    </row>
    <row r="611" spans="1:13" x14ac:dyDescent="0.2">
      <c r="A611" s="208" t="str">
        <f>'Net Gen'!B611</f>
        <v>89040101-Big Sandy 1</v>
      </c>
      <c r="B611" s="269">
        <f>'Net Gen'!C611</f>
        <v>44830.333333333336</v>
      </c>
      <c r="C611" s="270" t="str">
        <f>'Net Gen'!P611</f>
        <v>OFFLINE</v>
      </c>
      <c r="D611" s="270">
        <f>'Net Gen'!E611</f>
        <v>0</v>
      </c>
      <c r="E611" s="270">
        <f>'Net Gen'!I611</f>
        <v>0</v>
      </c>
      <c r="F611" s="270">
        <f>'Net Gen'!K611</f>
        <v>0</v>
      </c>
      <c r="G611" s="270">
        <f>'Net Gen'!N611</f>
        <v>0</v>
      </c>
      <c r="H611" s="270">
        <f>'Net Gen'!O611</f>
        <v>295</v>
      </c>
      <c r="J611" s="120">
        <f t="shared" si="38"/>
        <v>1</v>
      </c>
      <c r="K611" s="108">
        <f t="shared" si="36"/>
        <v>0</v>
      </c>
      <c r="L611" s="102">
        <f t="shared" si="37"/>
        <v>295</v>
      </c>
      <c r="M611" s="123">
        <f t="shared" si="39"/>
        <v>0</v>
      </c>
    </row>
    <row r="612" spans="1:13" x14ac:dyDescent="0.2">
      <c r="A612" s="208" t="str">
        <f>'Net Gen'!B612</f>
        <v>89040101-Big Sandy 1</v>
      </c>
      <c r="B612" s="269">
        <f>'Net Gen'!C612</f>
        <v>44830.375</v>
      </c>
      <c r="C612" s="270" t="str">
        <f>'Net Gen'!P612</f>
        <v>OFFLINE</v>
      </c>
      <c r="D612" s="270">
        <f>'Net Gen'!E612</f>
        <v>0</v>
      </c>
      <c r="E612" s="270">
        <f>'Net Gen'!I612</f>
        <v>0</v>
      </c>
      <c r="F612" s="270">
        <f>'Net Gen'!K612</f>
        <v>0</v>
      </c>
      <c r="G612" s="270">
        <f>'Net Gen'!N612</f>
        <v>0</v>
      </c>
      <c r="H612" s="270">
        <f>'Net Gen'!O612</f>
        <v>295</v>
      </c>
      <c r="J612" s="120">
        <f t="shared" si="38"/>
        <v>1</v>
      </c>
      <c r="K612" s="108">
        <f t="shared" si="36"/>
        <v>0</v>
      </c>
      <c r="L612" s="102">
        <f t="shared" si="37"/>
        <v>295</v>
      </c>
      <c r="M612" s="123">
        <f t="shared" si="39"/>
        <v>0</v>
      </c>
    </row>
    <row r="613" spans="1:13" x14ac:dyDescent="0.2">
      <c r="A613" s="208" t="str">
        <f>'Net Gen'!B613</f>
        <v>89040101-Big Sandy 1</v>
      </c>
      <c r="B613" s="269">
        <f>'Net Gen'!C613</f>
        <v>44830.416666666664</v>
      </c>
      <c r="C613" s="270" t="str">
        <f>'Net Gen'!P613</f>
        <v>OFFLINE</v>
      </c>
      <c r="D613" s="270">
        <f>'Net Gen'!E613</f>
        <v>0</v>
      </c>
      <c r="E613" s="270">
        <f>'Net Gen'!I613</f>
        <v>0</v>
      </c>
      <c r="F613" s="270">
        <f>'Net Gen'!K613</f>
        <v>0</v>
      </c>
      <c r="G613" s="270">
        <f>'Net Gen'!N613</f>
        <v>0</v>
      </c>
      <c r="H613" s="270">
        <f>'Net Gen'!O613</f>
        <v>295</v>
      </c>
      <c r="J613" s="120">
        <f t="shared" si="38"/>
        <v>1</v>
      </c>
      <c r="K613" s="108">
        <f t="shared" si="36"/>
        <v>0</v>
      </c>
      <c r="L613" s="102">
        <f t="shared" si="37"/>
        <v>295</v>
      </c>
      <c r="M613" s="123">
        <f t="shared" si="39"/>
        <v>0</v>
      </c>
    </row>
    <row r="614" spans="1:13" x14ac:dyDescent="0.2">
      <c r="A614" s="208" t="str">
        <f>'Net Gen'!B614</f>
        <v>89040101-Big Sandy 1</v>
      </c>
      <c r="B614" s="269">
        <f>'Net Gen'!C614</f>
        <v>44830.458333333336</v>
      </c>
      <c r="C614" s="270" t="str">
        <f>'Net Gen'!P614</f>
        <v>OFFLINE</v>
      </c>
      <c r="D614" s="270">
        <f>'Net Gen'!E614</f>
        <v>0</v>
      </c>
      <c r="E614" s="270">
        <f>'Net Gen'!I614</f>
        <v>0</v>
      </c>
      <c r="F614" s="270">
        <f>'Net Gen'!K614</f>
        <v>0</v>
      </c>
      <c r="G614" s="270">
        <f>'Net Gen'!N614</f>
        <v>0</v>
      </c>
      <c r="H614" s="270">
        <f>'Net Gen'!O614</f>
        <v>295</v>
      </c>
      <c r="J614" s="120">
        <f t="shared" si="38"/>
        <v>1</v>
      </c>
      <c r="K614" s="108">
        <f t="shared" si="36"/>
        <v>0</v>
      </c>
      <c r="L614" s="102">
        <f t="shared" si="37"/>
        <v>295</v>
      </c>
      <c r="M614" s="123">
        <f t="shared" si="39"/>
        <v>0</v>
      </c>
    </row>
    <row r="615" spans="1:13" x14ac:dyDescent="0.2">
      <c r="A615" s="208" t="str">
        <f>'Net Gen'!B615</f>
        <v>89040101-Big Sandy 1</v>
      </c>
      <c r="B615" s="269">
        <f>'Net Gen'!C615</f>
        <v>44830.5</v>
      </c>
      <c r="C615" s="270" t="str">
        <f>'Net Gen'!P615</f>
        <v>OFFLINE</v>
      </c>
      <c r="D615" s="270">
        <f>'Net Gen'!E615</f>
        <v>0</v>
      </c>
      <c r="E615" s="270">
        <f>'Net Gen'!I615</f>
        <v>0</v>
      </c>
      <c r="F615" s="270">
        <f>'Net Gen'!K615</f>
        <v>0</v>
      </c>
      <c r="G615" s="270">
        <f>'Net Gen'!N615</f>
        <v>0</v>
      </c>
      <c r="H615" s="270">
        <f>'Net Gen'!O615</f>
        <v>295</v>
      </c>
      <c r="J615" s="120">
        <f t="shared" si="38"/>
        <v>1</v>
      </c>
      <c r="K615" s="108">
        <f t="shared" si="36"/>
        <v>0</v>
      </c>
      <c r="L615" s="102">
        <f t="shared" si="37"/>
        <v>295</v>
      </c>
      <c r="M615" s="123">
        <f t="shared" si="39"/>
        <v>0</v>
      </c>
    </row>
    <row r="616" spans="1:13" x14ac:dyDescent="0.2">
      <c r="A616" s="208" t="str">
        <f>'Net Gen'!B616</f>
        <v>89040101-Big Sandy 1</v>
      </c>
      <c r="B616" s="269">
        <f>'Net Gen'!C616</f>
        <v>44830.541666666664</v>
      </c>
      <c r="C616" s="270" t="str">
        <f>'Net Gen'!P616</f>
        <v>OFFLINE</v>
      </c>
      <c r="D616" s="270">
        <f>'Net Gen'!E616</f>
        <v>0</v>
      </c>
      <c r="E616" s="270">
        <f>'Net Gen'!I616</f>
        <v>0</v>
      </c>
      <c r="F616" s="270">
        <f>'Net Gen'!K616</f>
        <v>0</v>
      </c>
      <c r="G616" s="270">
        <f>'Net Gen'!N616</f>
        <v>0</v>
      </c>
      <c r="H616" s="270">
        <f>'Net Gen'!O616</f>
        <v>295</v>
      </c>
      <c r="J616" s="120">
        <f t="shared" si="38"/>
        <v>1</v>
      </c>
      <c r="K616" s="108">
        <f t="shared" si="36"/>
        <v>0</v>
      </c>
      <c r="L616" s="102">
        <f t="shared" si="37"/>
        <v>295</v>
      </c>
      <c r="M616" s="123">
        <f t="shared" si="39"/>
        <v>0</v>
      </c>
    </row>
    <row r="617" spans="1:13" x14ac:dyDescent="0.2">
      <c r="A617" s="208" t="str">
        <f>'Net Gen'!B617</f>
        <v>89040101-Big Sandy 1</v>
      </c>
      <c r="B617" s="269">
        <f>'Net Gen'!C617</f>
        <v>44830.583333333336</v>
      </c>
      <c r="C617" s="270" t="str">
        <f>'Net Gen'!P617</f>
        <v>OFFLINE</v>
      </c>
      <c r="D617" s="270">
        <f>'Net Gen'!E617</f>
        <v>0</v>
      </c>
      <c r="E617" s="270">
        <f>'Net Gen'!I617</f>
        <v>0</v>
      </c>
      <c r="F617" s="270">
        <f>'Net Gen'!K617</f>
        <v>0</v>
      </c>
      <c r="G617" s="270">
        <f>'Net Gen'!N617</f>
        <v>0</v>
      </c>
      <c r="H617" s="270">
        <f>'Net Gen'!O617</f>
        <v>295</v>
      </c>
      <c r="J617" s="120">
        <f t="shared" si="38"/>
        <v>1</v>
      </c>
      <c r="K617" s="108">
        <f t="shared" si="36"/>
        <v>0</v>
      </c>
      <c r="L617" s="102">
        <f t="shared" si="37"/>
        <v>295</v>
      </c>
      <c r="M617" s="123">
        <f t="shared" si="39"/>
        <v>0</v>
      </c>
    </row>
    <row r="618" spans="1:13" x14ac:dyDescent="0.2">
      <c r="A618" s="208" t="str">
        <f>'Net Gen'!B618</f>
        <v>89040101-Big Sandy 1</v>
      </c>
      <c r="B618" s="269">
        <f>'Net Gen'!C618</f>
        <v>44830.625</v>
      </c>
      <c r="C618" s="270" t="str">
        <f>'Net Gen'!P618</f>
        <v>OFFLINE</v>
      </c>
      <c r="D618" s="270">
        <f>'Net Gen'!E618</f>
        <v>0</v>
      </c>
      <c r="E618" s="270">
        <f>'Net Gen'!I618</f>
        <v>0</v>
      </c>
      <c r="F618" s="270">
        <f>'Net Gen'!K618</f>
        <v>0</v>
      </c>
      <c r="G618" s="270">
        <f>'Net Gen'!N618</f>
        <v>0</v>
      </c>
      <c r="H618" s="270">
        <f>'Net Gen'!O618</f>
        <v>295</v>
      </c>
      <c r="J618" s="120">
        <f t="shared" si="38"/>
        <v>1</v>
      </c>
      <c r="K618" s="108">
        <f t="shared" si="36"/>
        <v>0</v>
      </c>
      <c r="L618" s="102">
        <f t="shared" si="37"/>
        <v>295</v>
      </c>
      <c r="M618" s="123">
        <f t="shared" si="39"/>
        <v>0</v>
      </c>
    </row>
    <row r="619" spans="1:13" x14ac:dyDescent="0.2">
      <c r="A619" s="208" t="str">
        <f>'Net Gen'!B619</f>
        <v>89040101-Big Sandy 1</v>
      </c>
      <c r="B619" s="269">
        <f>'Net Gen'!C619</f>
        <v>44830.666666666664</v>
      </c>
      <c r="C619" s="270" t="str">
        <f>'Net Gen'!P619</f>
        <v>OFFLINE</v>
      </c>
      <c r="D619" s="270">
        <f>'Net Gen'!E619</f>
        <v>0</v>
      </c>
      <c r="E619" s="270">
        <f>'Net Gen'!I619</f>
        <v>0</v>
      </c>
      <c r="F619" s="270">
        <f>'Net Gen'!K619</f>
        <v>0</v>
      </c>
      <c r="G619" s="270">
        <f>'Net Gen'!N619</f>
        <v>0</v>
      </c>
      <c r="H619" s="270">
        <f>'Net Gen'!O619</f>
        <v>295</v>
      </c>
      <c r="J619" s="120">
        <f t="shared" si="38"/>
        <v>1</v>
      </c>
      <c r="K619" s="108">
        <f t="shared" si="36"/>
        <v>0</v>
      </c>
      <c r="L619" s="102">
        <f t="shared" si="37"/>
        <v>295</v>
      </c>
      <c r="M619" s="123">
        <f t="shared" si="39"/>
        <v>0</v>
      </c>
    </row>
    <row r="620" spans="1:13" x14ac:dyDescent="0.2">
      <c r="A620" s="208" t="str">
        <f>'Net Gen'!B620</f>
        <v>89040101-Big Sandy 1</v>
      </c>
      <c r="B620" s="269">
        <f>'Net Gen'!C620</f>
        <v>44830.708333333336</v>
      </c>
      <c r="C620" s="270" t="str">
        <f>'Net Gen'!P620</f>
        <v>OFFLINE</v>
      </c>
      <c r="D620" s="270">
        <f>'Net Gen'!E620</f>
        <v>0</v>
      </c>
      <c r="E620" s="270">
        <f>'Net Gen'!I620</f>
        <v>0</v>
      </c>
      <c r="F620" s="270">
        <f>'Net Gen'!K620</f>
        <v>0</v>
      </c>
      <c r="G620" s="270">
        <f>'Net Gen'!N620</f>
        <v>0</v>
      </c>
      <c r="H620" s="270">
        <f>'Net Gen'!O620</f>
        <v>295</v>
      </c>
      <c r="J620" s="120">
        <f t="shared" si="38"/>
        <v>1</v>
      </c>
      <c r="K620" s="108">
        <f t="shared" si="36"/>
        <v>0</v>
      </c>
      <c r="L620" s="102">
        <f t="shared" si="37"/>
        <v>295</v>
      </c>
      <c r="M620" s="123">
        <f t="shared" si="39"/>
        <v>0</v>
      </c>
    </row>
    <row r="621" spans="1:13" x14ac:dyDescent="0.2">
      <c r="A621" s="208" t="str">
        <f>'Net Gen'!B621</f>
        <v>89040101-Big Sandy 1</v>
      </c>
      <c r="B621" s="269">
        <f>'Net Gen'!C621</f>
        <v>44830.75</v>
      </c>
      <c r="C621" s="270" t="str">
        <f>'Net Gen'!P621</f>
        <v>OFFLINE</v>
      </c>
      <c r="D621" s="270">
        <f>'Net Gen'!E621</f>
        <v>0</v>
      </c>
      <c r="E621" s="270">
        <f>'Net Gen'!I621</f>
        <v>0</v>
      </c>
      <c r="F621" s="270">
        <f>'Net Gen'!K621</f>
        <v>0</v>
      </c>
      <c r="G621" s="270">
        <f>'Net Gen'!N621</f>
        <v>0</v>
      </c>
      <c r="H621" s="270">
        <f>'Net Gen'!O621</f>
        <v>295</v>
      </c>
      <c r="J621" s="120">
        <f t="shared" si="38"/>
        <v>1</v>
      </c>
      <c r="K621" s="108">
        <f t="shared" si="36"/>
        <v>0</v>
      </c>
      <c r="L621" s="102">
        <f t="shared" si="37"/>
        <v>295</v>
      </c>
      <c r="M621" s="123">
        <f t="shared" si="39"/>
        <v>0</v>
      </c>
    </row>
    <row r="622" spans="1:13" x14ac:dyDescent="0.2">
      <c r="A622" s="208" t="str">
        <f>'Net Gen'!B622</f>
        <v>89040101-Big Sandy 1</v>
      </c>
      <c r="B622" s="269">
        <f>'Net Gen'!C622</f>
        <v>44830.791666666664</v>
      </c>
      <c r="C622" s="270" t="str">
        <f>'Net Gen'!P622</f>
        <v>OFFLINE</v>
      </c>
      <c r="D622" s="270">
        <f>'Net Gen'!E622</f>
        <v>0</v>
      </c>
      <c r="E622" s="270">
        <f>'Net Gen'!I622</f>
        <v>0</v>
      </c>
      <c r="F622" s="270">
        <f>'Net Gen'!K622</f>
        <v>0</v>
      </c>
      <c r="G622" s="270">
        <f>'Net Gen'!N622</f>
        <v>0</v>
      </c>
      <c r="H622" s="270">
        <f>'Net Gen'!O622</f>
        <v>295</v>
      </c>
      <c r="J622" s="120">
        <f t="shared" si="38"/>
        <v>1</v>
      </c>
      <c r="K622" s="108">
        <f t="shared" si="36"/>
        <v>0</v>
      </c>
      <c r="L622" s="102">
        <f t="shared" si="37"/>
        <v>295</v>
      </c>
      <c r="M622" s="123">
        <f t="shared" si="39"/>
        <v>0</v>
      </c>
    </row>
    <row r="623" spans="1:13" x14ac:dyDescent="0.2">
      <c r="A623" s="208" t="str">
        <f>'Net Gen'!B623</f>
        <v>89040101-Big Sandy 1</v>
      </c>
      <c r="B623" s="269">
        <f>'Net Gen'!C623</f>
        <v>44830.833333333336</v>
      </c>
      <c r="C623" s="270" t="str">
        <f>'Net Gen'!P623</f>
        <v>OFFLINE</v>
      </c>
      <c r="D623" s="270">
        <f>'Net Gen'!E623</f>
        <v>0</v>
      </c>
      <c r="E623" s="270">
        <f>'Net Gen'!I623</f>
        <v>0</v>
      </c>
      <c r="F623" s="270">
        <f>'Net Gen'!K623</f>
        <v>0</v>
      </c>
      <c r="G623" s="270">
        <f>'Net Gen'!N623</f>
        <v>0</v>
      </c>
      <c r="H623" s="270">
        <f>'Net Gen'!O623</f>
        <v>295</v>
      </c>
      <c r="J623" s="120">
        <f t="shared" si="38"/>
        <v>1</v>
      </c>
      <c r="K623" s="108">
        <f t="shared" si="36"/>
        <v>0</v>
      </c>
      <c r="L623" s="102">
        <f t="shared" si="37"/>
        <v>295</v>
      </c>
      <c r="M623" s="123">
        <f t="shared" si="39"/>
        <v>0</v>
      </c>
    </row>
    <row r="624" spans="1:13" x14ac:dyDescent="0.2">
      <c r="A624" s="208" t="str">
        <f>'Net Gen'!B624</f>
        <v>89040101-Big Sandy 1</v>
      </c>
      <c r="B624" s="269">
        <f>'Net Gen'!C624</f>
        <v>44830.875</v>
      </c>
      <c r="C624" s="270" t="str">
        <f>'Net Gen'!P624</f>
        <v>OFFLINE</v>
      </c>
      <c r="D624" s="270">
        <f>'Net Gen'!E624</f>
        <v>0</v>
      </c>
      <c r="E624" s="270">
        <f>'Net Gen'!I624</f>
        <v>0</v>
      </c>
      <c r="F624" s="270">
        <f>'Net Gen'!K624</f>
        <v>0</v>
      </c>
      <c r="G624" s="270">
        <f>'Net Gen'!N624</f>
        <v>0</v>
      </c>
      <c r="H624" s="270">
        <f>'Net Gen'!O624</f>
        <v>295</v>
      </c>
      <c r="J624" s="120">
        <f t="shared" si="38"/>
        <v>1</v>
      </c>
      <c r="K624" s="108">
        <f t="shared" si="36"/>
        <v>0</v>
      </c>
      <c r="L624" s="102">
        <f t="shared" si="37"/>
        <v>295</v>
      </c>
      <c r="M624" s="123">
        <f t="shared" si="39"/>
        <v>0</v>
      </c>
    </row>
    <row r="625" spans="1:13" x14ac:dyDescent="0.2">
      <c r="A625" s="208" t="str">
        <f>'Net Gen'!B625</f>
        <v>89040101-Big Sandy 1</v>
      </c>
      <c r="B625" s="269">
        <f>'Net Gen'!C625</f>
        <v>44830.916666666664</v>
      </c>
      <c r="C625" s="270" t="str">
        <f>'Net Gen'!P625</f>
        <v>OFFLINE</v>
      </c>
      <c r="D625" s="270">
        <f>'Net Gen'!E625</f>
        <v>0</v>
      </c>
      <c r="E625" s="270">
        <f>'Net Gen'!I625</f>
        <v>0</v>
      </c>
      <c r="F625" s="270">
        <f>'Net Gen'!K625</f>
        <v>0</v>
      </c>
      <c r="G625" s="270">
        <f>'Net Gen'!N625</f>
        <v>0</v>
      </c>
      <c r="H625" s="270">
        <f>'Net Gen'!O625</f>
        <v>295</v>
      </c>
      <c r="J625" s="120">
        <f t="shared" si="38"/>
        <v>1</v>
      </c>
      <c r="K625" s="108">
        <f t="shared" si="36"/>
        <v>0</v>
      </c>
      <c r="L625" s="102">
        <f t="shared" si="37"/>
        <v>295</v>
      </c>
      <c r="M625" s="123">
        <f t="shared" si="39"/>
        <v>0</v>
      </c>
    </row>
    <row r="626" spans="1:13" x14ac:dyDescent="0.2">
      <c r="A626" s="208" t="str">
        <f>'Net Gen'!B626</f>
        <v>89040101-Big Sandy 1</v>
      </c>
      <c r="B626" s="269">
        <f>'Net Gen'!C626</f>
        <v>44830.958333333336</v>
      </c>
      <c r="C626" s="270" t="str">
        <f>'Net Gen'!P626</f>
        <v>OFFLINE</v>
      </c>
      <c r="D626" s="270">
        <f>'Net Gen'!E626</f>
        <v>0</v>
      </c>
      <c r="E626" s="270">
        <f>'Net Gen'!I626</f>
        <v>0</v>
      </c>
      <c r="F626" s="270">
        <f>'Net Gen'!K626</f>
        <v>0</v>
      </c>
      <c r="G626" s="270">
        <f>'Net Gen'!N626</f>
        <v>0</v>
      </c>
      <c r="H626" s="270">
        <f>'Net Gen'!O626</f>
        <v>295</v>
      </c>
      <c r="J626" s="120">
        <f t="shared" si="38"/>
        <v>1</v>
      </c>
      <c r="K626" s="108">
        <f t="shared" si="36"/>
        <v>0</v>
      </c>
      <c r="L626" s="102">
        <f t="shared" si="37"/>
        <v>295</v>
      </c>
      <c r="M626" s="123">
        <f t="shared" si="39"/>
        <v>0</v>
      </c>
    </row>
    <row r="627" spans="1:13" x14ac:dyDescent="0.2">
      <c r="A627" s="208" t="str">
        <f>'Net Gen'!B627</f>
        <v>89040101-Big Sandy 1</v>
      </c>
      <c r="B627" s="269">
        <f>'Net Gen'!C627</f>
        <v>44831</v>
      </c>
      <c r="C627" s="270" t="str">
        <f>'Net Gen'!P627</f>
        <v>OFFLINE</v>
      </c>
      <c r="D627" s="270">
        <f>'Net Gen'!E627</f>
        <v>0</v>
      </c>
      <c r="E627" s="270">
        <f>'Net Gen'!I627</f>
        <v>0</v>
      </c>
      <c r="F627" s="270">
        <f>'Net Gen'!K627</f>
        <v>0</v>
      </c>
      <c r="G627" s="270">
        <f>'Net Gen'!N627</f>
        <v>0</v>
      </c>
      <c r="H627" s="270">
        <f>'Net Gen'!O627</f>
        <v>295</v>
      </c>
      <c r="J627" s="120">
        <f t="shared" si="38"/>
        <v>1</v>
      </c>
      <c r="K627" s="108">
        <f t="shared" si="36"/>
        <v>0</v>
      </c>
      <c r="L627" s="102">
        <f t="shared" si="37"/>
        <v>295</v>
      </c>
      <c r="M627" s="123">
        <f t="shared" si="39"/>
        <v>0</v>
      </c>
    </row>
    <row r="628" spans="1:13" x14ac:dyDescent="0.2">
      <c r="A628" s="208" t="str">
        <f>'Net Gen'!B628</f>
        <v>89040101-Big Sandy 1</v>
      </c>
      <c r="B628" s="269">
        <f>'Net Gen'!C628</f>
        <v>44831.041666666664</v>
      </c>
      <c r="C628" s="270" t="str">
        <f>'Net Gen'!P628</f>
        <v>OFFLINE</v>
      </c>
      <c r="D628" s="270">
        <f>'Net Gen'!E628</f>
        <v>0</v>
      </c>
      <c r="E628" s="270">
        <f>'Net Gen'!I628</f>
        <v>0</v>
      </c>
      <c r="F628" s="270">
        <f>'Net Gen'!K628</f>
        <v>0</v>
      </c>
      <c r="G628" s="270">
        <f>'Net Gen'!N628</f>
        <v>0</v>
      </c>
      <c r="H628" s="270">
        <f>'Net Gen'!O628</f>
        <v>295</v>
      </c>
      <c r="J628" s="120">
        <f t="shared" si="38"/>
        <v>1</v>
      </c>
      <c r="K628" s="108">
        <f t="shared" si="36"/>
        <v>0</v>
      </c>
      <c r="L628" s="102">
        <f t="shared" si="37"/>
        <v>295</v>
      </c>
      <c r="M628" s="123">
        <f t="shared" si="39"/>
        <v>0</v>
      </c>
    </row>
    <row r="629" spans="1:13" x14ac:dyDescent="0.2">
      <c r="A629" s="208" t="str">
        <f>'Net Gen'!B629</f>
        <v>89040101-Big Sandy 1</v>
      </c>
      <c r="B629" s="269">
        <f>'Net Gen'!C629</f>
        <v>44831.083333333336</v>
      </c>
      <c r="C629" s="270" t="str">
        <f>'Net Gen'!P629</f>
        <v>OFFLINE</v>
      </c>
      <c r="D629" s="270">
        <f>'Net Gen'!E629</f>
        <v>0</v>
      </c>
      <c r="E629" s="270">
        <f>'Net Gen'!I629</f>
        <v>0</v>
      </c>
      <c r="F629" s="270">
        <f>'Net Gen'!K629</f>
        <v>0</v>
      </c>
      <c r="G629" s="270">
        <f>'Net Gen'!N629</f>
        <v>0</v>
      </c>
      <c r="H629" s="270">
        <f>'Net Gen'!O629</f>
        <v>295</v>
      </c>
      <c r="J629" s="120">
        <f t="shared" si="38"/>
        <v>1</v>
      </c>
      <c r="K629" s="108">
        <f t="shared" si="36"/>
        <v>0</v>
      </c>
      <c r="L629" s="102">
        <f t="shared" si="37"/>
        <v>295</v>
      </c>
      <c r="M629" s="123">
        <f t="shared" si="39"/>
        <v>0</v>
      </c>
    </row>
    <row r="630" spans="1:13" x14ac:dyDescent="0.2">
      <c r="A630" s="208" t="str">
        <f>'Net Gen'!B630</f>
        <v>89040101-Big Sandy 1</v>
      </c>
      <c r="B630" s="269">
        <f>'Net Gen'!C630</f>
        <v>44831.125</v>
      </c>
      <c r="C630" s="270" t="str">
        <f>'Net Gen'!P630</f>
        <v>OFFLINE</v>
      </c>
      <c r="D630" s="270">
        <f>'Net Gen'!E630</f>
        <v>0</v>
      </c>
      <c r="E630" s="270">
        <f>'Net Gen'!I630</f>
        <v>0</v>
      </c>
      <c r="F630" s="270">
        <f>'Net Gen'!K630</f>
        <v>0</v>
      </c>
      <c r="G630" s="270">
        <f>'Net Gen'!N630</f>
        <v>0</v>
      </c>
      <c r="H630" s="270">
        <f>'Net Gen'!O630</f>
        <v>295</v>
      </c>
      <c r="J630" s="120">
        <f t="shared" si="38"/>
        <v>1</v>
      </c>
      <c r="K630" s="108">
        <f t="shared" si="36"/>
        <v>0</v>
      </c>
      <c r="L630" s="102">
        <f t="shared" si="37"/>
        <v>295</v>
      </c>
      <c r="M630" s="123">
        <f t="shared" si="39"/>
        <v>0</v>
      </c>
    </row>
    <row r="631" spans="1:13" x14ac:dyDescent="0.2">
      <c r="A631" s="208" t="str">
        <f>'Net Gen'!B631</f>
        <v>89040101-Big Sandy 1</v>
      </c>
      <c r="B631" s="269">
        <f>'Net Gen'!C631</f>
        <v>44831.166666666664</v>
      </c>
      <c r="C631" s="270" t="str">
        <f>'Net Gen'!P631</f>
        <v>OFFLINE</v>
      </c>
      <c r="D631" s="270">
        <f>'Net Gen'!E631</f>
        <v>0</v>
      </c>
      <c r="E631" s="270">
        <f>'Net Gen'!I631</f>
        <v>0</v>
      </c>
      <c r="F631" s="270">
        <f>'Net Gen'!K631</f>
        <v>0</v>
      </c>
      <c r="G631" s="270">
        <f>'Net Gen'!N631</f>
        <v>0</v>
      </c>
      <c r="H631" s="270">
        <f>'Net Gen'!O631</f>
        <v>295</v>
      </c>
      <c r="J631" s="120">
        <f t="shared" si="38"/>
        <v>1</v>
      </c>
      <c r="K631" s="108">
        <f t="shared" si="36"/>
        <v>0</v>
      </c>
      <c r="L631" s="102">
        <f t="shared" si="37"/>
        <v>295</v>
      </c>
      <c r="M631" s="123">
        <f t="shared" si="39"/>
        <v>0</v>
      </c>
    </row>
    <row r="632" spans="1:13" x14ac:dyDescent="0.2">
      <c r="A632" s="208" t="str">
        <f>'Net Gen'!B632</f>
        <v>89040101-Big Sandy 1</v>
      </c>
      <c r="B632" s="269">
        <f>'Net Gen'!C632</f>
        <v>44831.208333333336</v>
      </c>
      <c r="C632" s="270" t="str">
        <f>'Net Gen'!P632</f>
        <v>OFFLINE</v>
      </c>
      <c r="D632" s="270">
        <f>'Net Gen'!E632</f>
        <v>0</v>
      </c>
      <c r="E632" s="270">
        <f>'Net Gen'!I632</f>
        <v>0</v>
      </c>
      <c r="F632" s="270">
        <f>'Net Gen'!K632</f>
        <v>0</v>
      </c>
      <c r="G632" s="270">
        <f>'Net Gen'!N632</f>
        <v>0</v>
      </c>
      <c r="H632" s="270">
        <f>'Net Gen'!O632</f>
        <v>295</v>
      </c>
      <c r="J632" s="120">
        <f t="shared" si="38"/>
        <v>1</v>
      </c>
      <c r="K632" s="108">
        <f t="shared" si="36"/>
        <v>0</v>
      </c>
      <c r="L632" s="102">
        <f t="shared" si="37"/>
        <v>295</v>
      </c>
      <c r="M632" s="123">
        <f t="shared" si="39"/>
        <v>0</v>
      </c>
    </row>
    <row r="633" spans="1:13" x14ac:dyDescent="0.2">
      <c r="A633" s="208" t="str">
        <f>'Net Gen'!B633</f>
        <v>89040101-Big Sandy 1</v>
      </c>
      <c r="B633" s="269">
        <f>'Net Gen'!C633</f>
        <v>44831.25</v>
      </c>
      <c r="C633" s="270" t="str">
        <f>'Net Gen'!P633</f>
        <v>OFFLINE</v>
      </c>
      <c r="D633" s="270">
        <f>'Net Gen'!E633</f>
        <v>0</v>
      </c>
      <c r="E633" s="270">
        <f>'Net Gen'!I633</f>
        <v>0</v>
      </c>
      <c r="F633" s="270">
        <f>'Net Gen'!K633</f>
        <v>0</v>
      </c>
      <c r="G633" s="270">
        <f>'Net Gen'!N633</f>
        <v>0</v>
      </c>
      <c r="H633" s="270">
        <f>'Net Gen'!O633</f>
        <v>295</v>
      </c>
      <c r="J633" s="120">
        <f t="shared" si="38"/>
        <v>1</v>
      </c>
      <c r="K633" s="108">
        <f t="shared" si="36"/>
        <v>0</v>
      </c>
      <c r="L633" s="102">
        <f t="shared" si="37"/>
        <v>295</v>
      </c>
      <c r="M633" s="123">
        <f t="shared" si="39"/>
        <v>0</v>
      </c>
    </row>
    <row r="634" spans="1:13" x14ac:dyDescent="0.2">
      <c r="A634" s="208" t="str">
        <f>'Net Gen'!B634</f>
        <v>89040101-Big Sandy 1</v>
      </c>
      <c r="B634" s="269">
        <f>'Net Gen'!C634</f>
        <v>44831.291666666664</v>
      </c>
      <c r="C634" s="270" t="str">
        <f>'Net Gen'!P634</f>
        <v>OFFLINE</v>
      </c>
      <c r="D634" s="270">
        <f>'Net Gen'!E634</f>
        <v>0</v>
      </c>
      <c r="E634" s="270">
        <f>'Net Gen'!I634</f>
        <v>0</v>
      </c>
      <c r="F634" s="270">
        <f>'Net Gen'!K634</f>
        <v>0</v>
      </c>
      <c r="G634" s="270">
        <f>'Net Gen'!N634</f>
        <v>0</v>
      </c>
      <c r="H634" s="270">
        <f>'Net Gen'!O634</f>
        <v>295</v>
      </c>
      <c r="J634" s="120">
        <f t="shared" si="38"/>
        <v>1</v>
      </c>
      <c r="K634" s="108">
        <f t="shared" si="36"/>
        <v>0</v>
      </c>
      <c r="L634" s="102">
        <f t="shared" si="37"/>
        <v>295</v>
      </c>
      <c r="M634" s="123">
        <f t="shared" si="39"/>
        <v>0</v>
      </c>
    </row>
    <row r="635" spans="1:13" x14ac:dyDescent="0.2">
      <c r="A635" s="208" t="str">
        <f>'Net Gen'!B635</f>
        <v>89040101-Big Sandy 1</v>
      </c>
      <c r="B635" s="269">
        <f>'Net Gen'!C635</f>
        <v>44831.333333333336</v>
      </c>
      <c r="C635" s="270" t="str">
        <f>'Net Gen'!P635</f>
        <v>OFFLINE</v>
      </c>
      <c r="D635" s="270">
        <f>'Net Gen'!E635</f>
        <v>0</v>
      </c>
      <c r="E635" s="270">
        <f>'Net Gen'!I635</f>
        <v>0</v>
      </c>
      <c r="F635" s="270">
        <f>'Net Gen'!K635</f>
        <v>0</v>
      </c>
      <c r="G635" s="270">
        <f>'Net Gen'!N635</f>
        <v>0</v>
      </c>
      <c r="H635" s="270">
        <f>'Net Gen'!O635</f>
        <v>295</v>
      </c>
      <c r="J635" s="120">
        <f t="shared" si="38"/>
        <v>1</v>
      </c>
      <c r="K635" s="108">
        <f t="shared" si="36"/>
        <v>0</v>
      </c>
      <c r="L635" s="102">
        <f t="shared" si="37"/>
        <v>295</v>
      </c>
      <c r="M635" s="123">
        <f t="shared" si="39"/>
        <v>0</v>
      </c>
    </row>
    <row r="636" spans="1:13" x14ac:dyDescent="0.2">
      <c r="A636" s="208" t="str">
        <f>'Net Gen'!B636</f>
        <v>89040101-Big Sandy 1</v>
      </c>
      <c r="B636" s="269">
        <f>'Net Gen'!C636</f>
        <v>44831.375</v>
      </c>
      <c r="C636" s="270" t="str">
        <f>'Net Gen'!P636</f>
        <v>OFFLINE</v>
      </c>
      <c r="D636" s="270">
        <f>'Net Gen'!E636</f>
        <v>0</v>
      </c>
      <c r="E636" s="270">
        <f>'Net Gen'!I636</f>
        <v>0</v>
      </c>
      <c r="F636" s="270">
        <f>'Net Gen'!K636</f>
        <v>0</v>
      </c>
      <c r="G636" s="270">
        <f>'Net Gen'!N636</f>
        <v>0</v>
      </c>
      <c r="H636" s="270">
        <f>'Net Gen'!O636</f>
        <v>295</v>
      </c>
      <c r="J636" s="120">
        <f t="shared" si="38"/>
        <v>1</v>
      </c>
      <c r="K636" s="108">
        <f t="shared" si="36"/>
        <v>0</v>
      </c>
      <c r="L636" s="102">
        <f t="shared" si="37"/>
        <v>295</v>
      </c>
      <c r="M636" s="123">
        <f t="shared" si="39"/>
        <v>0</v>
      </c>
    </row>
    <row r="637" spans="1:13" x14ac:dyDescent="0.2">
      <c r="A637" s="208" t="str">
        <f>'Net Gen'!B637</f>
        <v>89040101-Big Sandy 1</v>
      </c>
      <c r="B637" s="269">
        <f>'Net Gen'!C637</f>
        <v>44831.416666666664</v>
      </c>
      <c r="C637" s="270" t="str">
        <f>'Net Gen'!P637</f>
        <v>OFFLINE</v>
      </c>
      <c r="D637" s="270">
        <f>'Net Gen'!E637</f>
        <v>0</v>
      </c>
      <c r="E637" s="270">
        <f>'Net Gen'!I637</f>
        <v>0</v>
      </c>
      <c r="F637" s="270">
        <f>'Net Gen'!K637</f>
        <v>0</v>
      </c>
      <c r="G637" s="270">
        <f>'Net Gen'!N637</f>
        <v>0</v>
      </c>
      <c r="H637" s="270">
        <f>'Net Gen'!O637</f>
        <v>295</v>
      </c>
      <c r="J637" s="120">
        <f t="shared" si="38"/>
        <v>1</v>
      </c>
      <c r="K637" s="108">
        <f t="shared" si="36"/>
        <v>0</v>
      </c>
      <c r="L637" s="102">
        <f t="shared" si="37"/>
        <v>295</v>
      </c>
      <c r="M637" s="123">
        <f t="shared" si="39"/>
        <v>0</v>
      </c>
    </row>
    <row r="638" spans="1:13" x14ac:dyDescent="0.2">
      <c r="A638" s="208" t="str">
        <f>'Net Gen'!B638</f>
        <v>89040101-Big Sandy 1</v>
      </c>
      <c r="B638" s="269">
        <f>'Net Gen'!C638</f>
        <v>44831.458333333336</v>
      </c>
      <c r="C638" s="270" t="str">
        <f>'Net Gen'!P638</f>
        <v>OFFLINE</v>
      </c>
      <c r="D638" s="270">
        <f>'Net Gen'!E638</f>
        <v>0</v>
      </c>
      <c r="E638" s="270">
        <f>'Net Gen'!I638</f>
        <v>0</v>
      </c>
      <c r="F638" s="270">
        <f>'Net Gen'!K638</f>
        <v>0</v>
      </c>
      <c r="G638" s="270">
        <f>'Net Gen'!N638</f>
        <v>0</v>
      </c>
      <c r="H638" s="270">
        <f>'Net Gen'!O638</f>
        <v>295</v>
      </c>
      <c r="J638" s="120">
        <f t="shared" si="38"/>
        <v>1</v>
      </c>
      <c r="K638" s="108">
        <f t="shared" si="36"/>
        <v>0</v>
      </c>
      <c r="L638" s="102">
        <f t="shared" si="37"/>
        <v>295</v>
      </c>
      <c r="M638" s="123">
        <f t="shared" si="39"/>
        <v>0</v>
      </c>
    </row>
    <row r="639" spans="1:13" x14ac:dyDescent="0.2">
      <c r="A639" s="208" t="str">
        <f>'Net Gen'!B639</f>
        <v>89040101-Big Sandy 1</v>
      </c>
      <c r="B639" s="269">
        <f>'Net Gen'!C639</f>
        <v>44831.5</v>
      </c>
      <c r="C639" s="270" t="str">
        <f>'Net Gen'!P639</f>
        <v>OFFLINE</v>
      </c>
      <c r="D639" s="270">
        <f>'Net Gen'!E639</f>
        <v>0</v>
      </c>
      <c r="E639" s="270">
        <f>'Net Gen'!I639</f>
        <v>0</v>
      </c>
      <c r="F639" s="270">
        <f>'Net Gen'!K639</f>
        <v>0</v>
      </c>
      <c r="G639" s="270">
        <f>'Net Gen'!N639</f>
        <v>0</v>
      </c>
      <c r="H639" s="270">
        <f>'Net Gen'!O639</f>
        <v>295</v>
      </c>
      <c r="J639" s="120">
        <f t="shared" si="38"/>
        <v>1</v>
      </c>
      <c r="K639" s="108">
        <f t="shared" si="36"/>
        <v>0</v>
      </c>
      <c r="L639" s="102">
        <f t="shared" si="37"/>
        <v>295</v>
      </c>
      <c r="M639" s="123">
        <f t="shared" si="39"/>
        <v>0</v>
      </c>
    </row>
    <row r="640" spans="1:13" x14ac:dyDescent="0.2">
      <c r="A640" s="208" t="str">
        <f>'Net Gen'!B640</f>
        <v>89040101-Big Sandy 1</v>
      </c>
      <c r="B640" s="269">
        <f>'Net Gen'!C640</f>
        <v>44831.541666666664</v>
      </c>
      <c r="C640" s="270" t="str">
        <f>'Net Gen'!P640</f>
        <v>OFFLINE</v>
      </c>
      <c r="D640" s="270">
        <f>'Net Gen'!E640</f>
        <v>0</v>
      </c>
      <c r="E640" s="270">
        <f>'Net Gen'!I640</f>
        <v>0</v>
      </c>
      <c r="F640" s="270">
        <f>'Net Gen'!K640</f>
        <v>0</v>
      </c>
      <c r="G640" s="270">
        <f>'Net Gen'!N640</f>
        <v>0</v>
      </c>
      <c r="H640" s="270">
        <f>'Net Gen'!O640</f>
        <v>295</v>
      </c>
      <c r="J640" s="120">
        <f t="shared" si="38"/>
        <v>1</v>
      </c>
      <c r="K640" s="108">
        <f t="shared" si="36"/>
        <v>0</v>
      </c>
      <c r="L640" s="102">
        <f t="shared" si="37"/>
        <v>295</v>
      </c>
      <c r="M640" s="123">
        <f t="shared" si="39"/>
        <v>0</v>
      </c>
    </row>
    <row r="641" spans="1:13" x14ac:dyDescent="0.2">
      <c r="A641" s="208" t="str">
        <f>'Net Gen'!B641</f>
        <v>89040101-Big Sandy 1</v>
      </c>
      <c r="B641" s="269">
        <f>'Net Gen'!C641</f>
        <v>44831.583333333336</v>
      </c>
      <c r="C641" s="270" t="str">
        <f>'Net Gen'!P641</f>
        <v>OFFLINE</v>
      </c>
      <c r="D641" s="270">
        <f>'Net Gen'!E641</f>
        <v>0</v>
      </c>
      <c r="E641" s="270">
        <f>'Net Gen'!I641</f>
        <v>0</v>
      </c>
      <c r="F641" s="270">
        <f>'Net Gen'!K641</f>
        <v>0</v>
      </c>
      <c r="G641" s="270">
        <f>'Net Gen'!N641</f>
        <v>0</v>
      </c>
      <c r="H641" s="270">
        <f>'Net Gen'!O641</f>
        <v>295</v>
      </c>
      <c r="J641" s="120">
        <f t="shared" si="38"/>
        <v>1</v>
      </c>
      <c r="K641" s="108">
        <f t="shared" si="36"/>
        <v>0</v>
      </c>
      <c r="L641" s="102">
        <f t="shared" si="37"/>
        <v>295</v>
      </c>
      <c r="M641" s="123">
        <f t="shared" si="39"/>
        <v>0</v>
      </c>
    </row>
    <row r="642" spans="1:13" x14ac:dyDescent="0.2">
      <c r="A642" s="208" t="str">
        <f>'Net Gen'!B642</f>
        <v>89040101-Big Sandy 1</v>
      </c>
      <c r="B642" s="269">
        <f>'Net Gen'!C642</f>
        <v>44831.625</v>
      </c>
      <c r="C642" s="270" t="str">
        <f>'Net Gen'!P642</f>
        <v>OFFLINE</v>
      </c>
      <c r="D642" s="270">
        <f>'Net Gen'!E642</f>
        <v>0</v>
      </c>
      <c r="E642" s="270">
        <f>'Net Gen'!I642</f>
        <v>0</v>
      </c>
      <c r="F642" s="270">
        <f>'Net Gen'!K642</f>
        <v>0</v>
      </c>
      <c r="G642" s="270">
        <f>'Net Gen'!N642</f>
        <v>0</v>
      </c>
      <c r="H642" s="270">
        <f>'Net Gen'!O642</f>
        <v>295</v>
      </c>
      <c r="J642" s="120">
        <f t="shared" si="38"/>
        <v>1</v>
      </c>
      <c r="K642" s="108">
        <f t="shared" si="36"/>
        <v>0</v>
      </c>
      <c r="L642" s="102">
        <f t="shared" si="37"/>
        <v>295</v>
      </c>
      <c r="M642" s="123">
        <f t="shared" si="39"/>
        <v>0</v>
      </c>
    </row>
    <row r="643" spans="1:13" x14ac:dyDescent="0.2">
      <c r="A643" s="208" t="str">
        <f>'Net Gen'!B643</f>
        <v>89040101-Big Sandy 1</v>
      </c>
      <c r="B643" s="269">
        <f>'Net Gen'!C643</f>
        <v>44831.666666666664</v>
      </c>
      <c r="C643" s="270" t="str">
        <f>'Net Gen'!P643</f>
        <v>OFFLINE</v>
      </c>
      <c r="D643" s="270">
        <f>'Net Gen'!E643</f>
        <v>0</v>
      </c>
      <c r="E643" s="270">
        <f>'Net Gen'!I643</f>
        <v>0</v>
      </c>
      <c r="F643" s="270">
        <f>'Net Gen'!K643</f>
        <v>0</v>
      </c>
      <c r="G643" s="270">
        <f>'Net Gen'!N643</f>
        <v>0</v>
      </c>
      <c r="H643" s="270">
        <f>'Net Gen'!O643</f>
        <v>295</v>
      </c>
      <c r="J643" s="120">
        <f t="shared" si="38"/>
        <v>1</v>
      </c>
      <c r="K643" s="108">
        <f t="shared" si="36"/>
        <v>0</v>
      </c>
      <c r="L643" s="102">
        <f t="shared" si="37"/>
        <v>295</v>
      </c>
      <c r="M643" s="123">
        <f t="shared" si="39"/>
        <v>0</v>
      </c>
    </row>
    <row r="644" spans="1:13" x14ac:dyDescent="0.2">
      <c r="A644" s="208" t="str">
        <f>'Net Gen'!B644</f>
        <v>89040101-Big Sandy 1</v>
      </c>
      <c r="B644" s="269">
        <f>'Net Gen'!C644</f>
        <v>44831.708333333336</v>
      </c>
      <c r="C644" s="270" t="str">
        <f>'Net Gen'!P644</f>
        <v>OFFLINE</v>
      </c>
      <c r="D644" s="270">
        <f>'Net Gen'!E644</f>
        <v>0</v>
      </c>
      <c r="E644" s="270">
        <f>'Net Gen'!I644</f>
        <v>0</v>
      </c>
      <c r="F644" s="270">
        <f>'Net Gen'!K644</f>
        <v>0</v>
      </c>
      <c r="G644" s="270">
        <f>'Net Gen'!N644</f>
        <v>0</v>
      </c>
      <c r="H644" s="270">
        <f>'Net Gen'!O644</f>
        <v>295</v>
      </c>
      <c r="J644" s="120">
        <f t="shared" si="38"/>
        <v>1</v>
      </c>
      <c r="K644" s="108">
        <f t="shared" ref="K644:K707" si="40">F644*J644</f>
        <v>0</v>
      </c>
      <c r="L644" s="102">
        <f t="shared" ref="L644:L707" si="41">H644*J644</f>
        <v>295</v>
      </c>
      <c r="M644" s="123">
        <f t="shared" si="39"/>
        <v>0</v>
      </c>
    </row>
    <row r="645" spans="1:13" x14ac:dyDescent="0.2">
      <c r="A645" s="208" t="str">
        <f>'Net Gen'!B645</f>
        <v>89040101-Big Sandy 1</v>
      </c>
      <c r="B645" s="269">
        <f>'Net Gen'!C645</f>
        <v>44831.75</v>
      </c>
      <c r="C645" s="270" t="str">
        <f>'Net Gen'!P645</f>
        <v>OFFLINE</v>
      </c>
      <c r="D645" s="270">
        <f>'Net Gen'!E645</f>
        <v>0</v>
      </c>
      <c r="E645" s="270">
        <f>'Net Gen'!I645</f>
        <v>0</v>
      </c>
      <c r="F645" s="270">
        <f>'Net Gen'!K645</f>
        <v>0</v>
      </c>
      <c r="G645" s="270">
        <f>'Net Gen'!N645</f>
        <v>0</v>
      </c>
      <c r="H645" s="270">
        <f>'Net Gen'!O645</f>
        <v>295</v>
      </c>
      <c r="J645" s="120">
        <f t="shared" ref="J645:J708" si="42">VLOOKUP(A645,$P$4:$Q$8,2,FALSE)</f>
        <v>1</v>
      </c>
      <c r="K645" s="108">
        <f t="shared" si="40"/>
        <v>0</v>
      </c>
      <c r="L645" s="102">
        <f t="shared" si="41"/>
        <v>295</v>
      </c>
      <c r="M645" s="123">
        <f t="shared" ref="M645:M708" si="43">E645*J645</f>
        <v>0</v>
      </c>
    </row>
    <row r="646" spans="1:13" x14ac:dyDescent="0.2">
      <c r="A646" s="208" t="str">
        <f>'Net Gen'!B646</f>
        <v>89040101-Big Sandy 1</v>
      </c>
      <c r="B646" s="269">
        <f>'Net Gen'!C646</f>
        <v>44831.791666666664</v>
      </c>
      <c r="C646" s="270" t="str">
        <f>'Net Gen'!P646</f>
        <v>OFFLINE</v>
      </c>
      <c r="D646" s="270">
        <f>'Net Gen'!E646</f>
        <v>0</v>
      </c>
      <c r="E646" s="270">
        <f>'Net Gen'!I646</f>
        <v>0</v>
      </c>
      <c r="F646" s="270">
        <f>'Net Gen'!K646</f>
        <v>0</v>
      </c>
      <c r="G646" s="270">
        <f>'Net Gen'!N646</f>
        <v>0</v>
      </c>
      <c r="H646" s="270">
        <f>'Net Gen'!O646</f>
        <v>295</v>
      </c>
      <c r="J646" s="120">
        <f t="shared" si="42"/>
        <v>1</v>
      </c>
      <c r="K646" s="108">
        <f t="shared" si="40"/>
        <v>0</v>
      </c>
      <c r="L646" s="102">
        <f t="shared" si="41"/>
        <v>295</v>
      </c>
      <c r="M646" s="123">
        <f t="shared" si="43"/>
        <v>0</v>
      </c>
    </row>
    <row r="647" spans="1:13" x14ac:dyDescent="0.2">
      <c r="A647" s="208" t="str">
        <f>'Net Gen'!B647</f>
        <v>89040101-Big Sandy 1</v>
      </c>
      <c r="B647" s="269">
        <f>'Net Gen'!C647</f>
        <v>44831.833333333336</v>
      </c>
      <c r="C647" s="270" t="str">
        <f>'Net Gen'!P647</f>
        <v>OFFLINE</v>
      </c>
      <c r="D647" s="270">
        <f>'Net Gen'!E647</f>
        <v>0</v>
      </c>
      <c r="E647" s="270">
        <f>'Net Gen'!I647</f>
        <v>0</v>
      </c>
      <c r="F647" s="270">
        <f>'Net Gen'!K647</f>
        <v>0</v>
      </c>
      <c r="G647" s="270">
        <f>'Net Gen'!N647</f>
        <v>0</v>
      </c>
      <c r="H647" s="270">
        <f>'Net Gen'!O647</f>
        <v>295</v>
      </c>
      <c r="J647" s="120">
        <f t="shared" si="42"/>
        <v>1</v>
      </c>
      <c r="K647" s="108">
        <f t="shared" si="40"/>
        <v>0</v>
      </c>
      <c r="L647" s="102">
        <f t="shared" si="41"/>
        <v>295</v>
      </c>
      <c r="M647" s="123">
        <f t="shared" si="43"/>
        <v>0</v>
      </c>
    </row>
    <row r="648" spans="1:13" x14ac:dyDescent="0.2">
      <c r="A648" s="208" t="str">
        <f>'Net Gen'!B648</f>
        <v>89040101-Big Sandy 1</v>
      </c>
      <c r="B648" s="269">
        <f>'Net Gen'!C648</f>
        <v>44831.875</v>
      </c>
      <c r="C648" s="270" t="str">
        <f>'Net Gen'!P648</f>
        <v>OFFLINE</v>
      </c>
      <c r="D648" s="270">
        <f>'Net Gen'!E648</f>
        <v>0</v>
      </c>
      <c r="E648" s="270">
        <f>'Net Gen'!I648</f>
        <v>0</v>
      </c>
      <c r="F648" s="270">
        <f>'Net Gen'!K648</f>
        <v>0</v>
      </c>
      <c r="G648" s="270">
        <f>'Net Gen'!N648</f>
        <v>0</v>
      </c>
      <c r="H648" s="270">
        <f>'Net Gen'!O648</f>
        <v>295</v>
      </c>
      <c r="J648" s="120">
        <f t="shared" si="42"/>
        <v>1</v>
      </c>
      <c r="K648" s="108">
        <f t="shared" si="40"/>
        <v>0</v>
      </c>
      <c r="L648" s="102">
        <f t="shared" si="41"/>
        <v>295</v>
      </c>
      <c r="M648" s="123">
        <f t="shared" si="43"/>
        <v>0</v>
      </c>
    </row>
    <row r="649" spans="1:13" x14ac:dyDescent="0.2">
      <c r="A649" s="208" t="str">
        <f>'Net Gen'!B649</f>
        <v>89040101-Big Sandy 1</v>
      </c>
      <c r="B649" s="269">
        <f>'Net Gen'!C649</f>
        <v>44831.916666666664</v>
      </c>
      <c r="C649" s="270" t="str">
        <f>'Net Gen'!P649</f>
        <v>OFFLINE</v>
      </c>
      <c r="D649" s="270">
        <f>'Net Gen'!E649</f>
        <v>0</v>
      </c>
      <c r="E649" s="270">
        <f>'Net Gen'!I649</f>
        <v>0</v>
      </c>
      <c r="F649" s="270">
        <f>'Net Gen'!K649</f>
        <v>0</v>
      </c>
      <c r="G649" s="270">
        <f>'Net Gen'!N649</f>
        <v>0</v>
      </c>
      <c r="H649" s="270">
        <f>'Net Gen'!O649</f>
        <v>295</v>
      </c>
      <c r="J649" s="120">
        <f t="shared" si="42"/>
        <v>1</v>
      </c>
      <c r="K649" s="108">
        <f t="shared" si="40"/>
        <v>0</v>
      </c>
      <c r="L649" s="102">
        <f t="shared" si="41"/>
        <v>295</v>
      </c>
      <c r="M649" s="123">
        <f t="shared" si="43"/>
        <v>0</v>
      </c>
    </row>
    <row r="650" spans="1:13" x14ac:dyDescent="0.2">
      <c r="A650" s="208" t="str">
        <f>'Net Gen'!B650</f>
        <v>89040101-Big Sandy 1</v>
      </c>
      <c r="B650" s="269">
        <f>'Net Gen'!C650</f>
        <v>44831.958333333336</v>
      </c>
      <c r="C650" s="270" t="str">
        <f>'Net Gen'!P650</f>
        <v>OFFLINE</v>
      </c>
      <c r="D650" s="270">
        <f>'Net Gen'!E650</f>
        <v>0</v>
      </c>
      <c r="E650" s="270">
        <f>'Net Gen'!I650</f>
        <v>0</v>
      </c>
      <c r="F650" s="270">
        <f>'Net Gen'!K650</f>
        <v>0</v>
      </c>
      <c r="G650" s="270">
        <f>'Net Gen'!N650</f>
        <v>0</v>
      </c>
      <c r="H650" s="270">
        <f>'Net Gen'!O650</f>
        <v>295</v>
      </c>
      <c r="J650" s="120">
        <f t="shared" si="42"/>
        <v>1</v>
      </c>
      <c r="K650" s="108">
        <f t="shared" si="40"/>
        <v>0</v>
      </c>
      <c r="L650" s="102">
        <f t="shared" si="41"/>
        <v>295</v>
      </c>
      <c r="M650" s="123">
        <f t="shared" si="43"/>
        <v>0</v>
      </c>
    </row>
    <row r="651" spans="1:13" x14ac:dyDescent="0.2">
      <c r="A651" s="208" t="str">
        <f>'Net Gen'!B651</f>
        <v>89040101-Big Sandy 1</v>
      </c>
      <c r="B651" s="269">
        <f>'Net Gen'!C651</f>
        <v>44832</v>
      </c>
      <c r="C651" s="270" t="str">
        <f>'Net Gen'!P651</f>
        <v>OFFLINE</v>
      </c>
      <c r="D651" s="270">
        <f>'Net Gen'!E651</f>
        <v>0</v>
      </c>
      <c r="E651" s="270">
        <f>'Net Gen'!I651</f>
        <v>0</v>
      </c>
      <c r="F651" s="270">
        <f>'Net Gen'!K651</f>
        <v>0</v>
      </c>
      <c r="G651" s="270">
        <f>'Net Gen'!N651</f>
        <v>0</v>
      </c>
      <c r="H651" s="270">
        <f>'Net Gen'!O651</f>
        <v>295</v>
      </c>
      <c r="J651" s="120">
        <f t="shared" si="42"/>
        <v>1</v>
      </c>
      <c r="K651" s="108">
        <f t="shared" si="40"/>
        <v>0</v>
      </c>
      <c r="L651" s="102">
        <f t="shared" si="41"/>
        <v>295</v>
      </c>
      <c r="M651" s="123">
        <f t="shared" si="43"/>
        <v>0</v>
      </c>
    </row>
    <row r="652" spans="1:13" x14ac:dyDescent="0.2">
      <c r="A652" s="208" t="str">
        <f>'Net Gen'!B652</f>
        <v>89040101-Big Sandy 1</v>
      </c>
      <c r="B652" s="269">
        <f>'Net Gen'!C652</f>
        <v>44832.041666666664</v>
      </c>
      <c r="C652" s="270" t="str">
        <f>'Net Gen'!P652</f>
        <v>OFFLINE</v>
      </c>
      <c r="D652" s="270">
        <f>'Net Gen'!E652</f>
        <v>0</v>
      </c>
      <c r="E652" s="270">
        <f>'Net Gen'!I652</f>
        <v>0</v>
      </c>
      <c r="F652" s="270">
        <f>'Net Gen'!K652</f>
        <v>0</v>
      </c>
      <c r="G652" s="270">
        <f>'Net Gen'!N652</f>
        <v>0</v>
      </c>
      <c r="H652" s="270">
        <f>'Net Gen'!O652</f>
        <v>295</v>
      </c>
      <c r="J652" s="120">
        <f t="shared" si="42"/>
        <v>1</v>
      </c>
      <c r="K652" s="108">
        <f t="shared" si="40"/>
        <v>0</v>
      </c>
      <c r="L652" s="102">
        <f t="shared" si="41"/>
        <v>295</v>
      </c>
      <c r="M652" s="123">
        <f t="shared" si="43"/>
        <v>0</v>
      </c>
    </row>
    <row r="653" spans="1:13" x14ac:dyDescent="0.2">
      <c r="A653" s="208" t="str">
        <f>'Net Gen'!B653</f>
        <v>89040101-Big Sandy 1</v>
      </c>
      <c r="B653" s="269">
        <f>'Net Gen'!C653</f>
        <v>44832.083333333336</v>
      </c>
      <c r="C653" s="270" t="str">
        <f>'Net Gen'!P653</f>
        <v>OFFLINE</v>
      </c>
      <c r="D653" s="270">
        <f>'Net Gen'!E653</f>
        <v>0</v>
      </c>
      <c r="E653" s="270">
        <f>'Net Gen'!I653</f>
        <v>0</v>
      </c>
      <c r="F653" s="270">
        <f>'Net Gen'!K653</f>
        <v>0</v>
      </c>
      <c r="G653" s="270">
        <f>'Net Gen'!N653</f>
        <v>0</v>
      </c>
      <c r="H653" s="270">
        <f>'Net Gen'!O653</f>
        <v>295</v>
      </c>
      <c r="J653" s="120">
        <f t="shared" si="42"/>
        <v>1</v>
      </c>
      <c r="K653" s="108">
        <f t="shared" si="40"/>
        <v>0</v>
      </c>
      <c r="L653" s="102">
        <f t="shared" si="41"/>
        <v>295</v>
      </c>
      <c r="M653" s="123">
        <f t="shared" si="43"/>
        <v>0</v>
      </c>
    </row>
    <row r="654" spans="1:13" x14ac:dyDescent="0.2">
      <c r="A654" s="208" t="str">
        <f>'Net Gen'!B654</f>
        <v>89040101-Big Sandy 1</v>
      </c>
      <c r="B654" s="269">
        <f>'Net Gen'!C654</f>
        <v>44832.125</v>
      </c>
      <c r="C654" s="270" t="str">
        <f>'Net Gen'!P654</f>
        <v>OFFLINE</v>
      </c>
      <c r="D654" s="270">
        <f>'Net Gen'!E654</f>
        <v>0</v>
      </c>
      <c r="E654" s="270">
        <f>'Net Gen'!I654</f>
        <v>0</v>
      </c>
      <c r="F654" s="270">
        <f>'Net Gen'!K654</f>
        <v>0</v>
      </c>
      <c r="G654" s="270">
        <f>'Net Gen'!N654</f>
        <v>0</v>
      </c>
      <c r="H654" s="270">
        <f>'Net Gen'!O654</f>
        <v>295</v>
      </c>
      <c r="J654" s="120">
        <f t="shared" si="42"/>
        <v>1</v>
      </c>
      <c r="K654" s="108">
        <f t="shared" si="40"/>
        <v>0</v>
      </c>
      <c r="L654" s="102">
        <f t="shared" si="41"/>
        <v>295</v>
      </c>
      <c r="M654" s="123">
        <f t="shared" si="43"/>
        <v>0</v>
      </c>
    </row>
    <row r="655" spans="1:13" x14ac:dyDescent="0.2">
      <c r="A655" s="208" t="str">
        <f>'Net Gen'!B655</f>
        <v>89040101-Big Sandy 1</v>
      </c>
      <c r="B655" s="269">
        <f>'Net Gen'!C655</f>
        <v>44832.166666666664</v>
      </c>
      <c r="C655" s="270" t="str">
        <f>'Net Gen'!P655</f>
        <v>OFFLINE</v>
      </c>
      <c r="D655" s="270">
        <f>'Net Gen'!E655</f>
        <v>0</v>
      </c>
      <c r="E655" s="270">
        <f>'Net Gen'!I655</f>
        <v>0</v>
      </c>
      <c r="F655" s="270">
        <f>'Net Gen'!K655</f>
        <v>0</v>
      </c>
      <c r="G655" s="270">
        <f>'Net Gen'!N655</f>
        <v>0</v>
      </c>
      <c r="H655" s="270">
        <f>'Net Gen'!O655</f>
        <v>295</v>
      </c>
      <c r="J655" s="120">
        <f t="shared" si="42"/>
        <v>1</v>
      </c>
      <c r="K655" s="108">
        <f t="shared" si="40"/>
        <v>0</v>
      </c>
      <c r="L655" s="102">
        <f t="shared" si="41"/>
        <v>295</v>
      </c>
      <c r="M655" s="123">
        <f t="shared" si="43"/>
        <v>0</v>
      </c>
    </row>
    <row r="656" spans="1:13" x14ac:dyDescent="0.2">
      <c r="A656" s="208" t="str">
        <f>'Net Gen'!B656</f>
        <v>89040101-Big Sandy 1</v>
      </c>
      <c r="B656" s="269">
        <f>'Net Gen'!C656</f>
        <v>44832.208333333336</v>
      </c>
      <c r="C656" s="270" t="str">
        <f>'Net Gen'!P656</f>
        <v>OFFLINE</v>
      </c>
      <c r="D656" s="270">
        <f>'Net Gen'!E656</f>
        <v>0</v>
      </c>
      <c r="E656" s="270">
        <f>'Net Gen'!I656</f>
        <v>0</v>
      </c>
      <c r="F656" s="270">
        <f>'Net Gen'!K656</f>
        <v>0</v>
      </c>
      <c r="G656" s="270">
        <f>'Net Gen'!N656</f>
        <v>0</v>
      </c>
      <c r="H656" s="270">
        <f>'Net Gen'!O656</f>
        <v>295</v>
      </c>
      <c r="J656" s="120">
        <f t="shared" si="42"/>
        <v>1</v>
      </c>
      <c r="K656" s="108">
        <f t="shared" si="40"/>
        <v>0</v>
      </c>
      <c r="L656" s="102">
        <f t="shared" si="41"/>
        <v>295</v>
      </c>
      <c r="M656" s="123">
        <f t="shared" si="43"/>
        <v>0</v>
      </c>
    </row>
    <row r="657" spans="1:13" x14ac:dyDescent="0.2">
      <c r="A657" s="208" t="str">
        <f>'Net Gen'!B657</f>
        <v>89040101-Big Sandy 1</v>
      </c>
      <c r="B657" s="269">
        <f>'Net Gen'!C657</f>
        <v>44832.25</v>
      </c>
      <c r="C657" s="270" t="str">
        <f>'Net Gen'!P657</f>
        <v>OFFLINE</v>
      </c>
      <c r="D657" s="270">
        <f>'Net Gen'!E657</f>
        <v>0</v>
      </c>
      <c r="E657" s="270">
        <f>'Net Gen'!I657</f>
        <v>0</v>
      </c>
      <c r="F657" s="270">
        <f>'Net Gen'!K657</f>
        <v>0</v>
      </c>
      <c r="G657" s="270">
        <f>'Net Gen'!N657</f>
        <v>0</v>
      </c>
      <c r="H657" s="270">
        <f>'Net Gen'!O657</f>
        <v>295</v>
      </c>
      <c r="J657" s="120">
        <f t="shared" si="42"/>
        <v>1</v>
      </c>
      <c r="K657" s="108">
        <f t="shared" si="40"/>
        <v>0</v>
      </c>
      <c r="L657" s="102">
        <f t="shared" si="41"/>
        <v>295</v>
      </c>
      <c r="M657" s="123">
        <f t="shared" si="43"/>
        <v>0</v>
      </c>
    </row>
    <row r="658" spans="1:13" x14ac:dyDescent="0.2">
      <c r="A658" s="208" t="str">
        <f>'Net Gen'!B658</f>
        <v>89040101-Big Sandy 1</v>
      </c>
      <c r="B658" s="269">
        <f>'Net Gen'!C658</f>
        <v>44832.291666666664</v>
      </c>
      <c r="C658" s="270" t="str">
        <f>'Net Gen'!P658</f>
        <v>OFFLINE</v>
      </c>
      <c r="D658" s="270">
        <f>'Net Gen'!E658</f>
        <v>0</v>
      </c>
      <c r="E658" s="270">
        <f>'Net Gen'!I658</f>
        <v>0</v>
      </c>
      <c r="F658" s="270">
        <f>'Net Gen'!K658</f>
        <v>0</v>
      </c>
      <c r="G658" s="270">
        <f>'Net Gen'!N658</f>
        <v>0</v>
      </c>
      <c r="H658" s="270">
        <f>'Net Gen'!O658</f>
        <v>295</v>
      </c>
      <c r="J658" s="120">
        <f t="shared" si="42"/>
        <v>1</v>
      </c>
      <c r="K658" s="108">
        <f t="shared" si="40"/>
        <v>0</v>
      </c>
      <c r="L658" s="102">
        <f t="shared" si="41"/>
        <v>295</v>
      </c>
      <c r="M658" s="123">
        <f t="shared" si="43"/>
        <v>0</v>
      </c>
    </row>
    <row r="659" spans="1:13" x14ac:dyDescent="0.2">
      <c r="A659" s="208" t="str">
        <f>'Net Gen'!B659</f>
        <v>89040101-Big Sandy 1</v>
      </c>
      <c r="B659" s="269">
        <f>'Net Gen'!C659</f>
        <v>44832.333333333336</v>
      </c>
      <c r="C659" s="270" t="str">
        <f>'Net Gen'!P659</f>
        <v>OFFLINE</v>
      </c>
      <c r="D659" s="270">
        <f>'Net Gen'!E659</f>
        <v>0</v>
      </c>
      <c r="E659" s="270">
        <f>'Net Gen'!I659</f>
        <v>0</v>
      </c>
      <c r="F659" s="270">
        <f>'Net Gen'!K659</f>
        <v>0</v>
      </c>
      <c r="G659" s="270">
        <f>'Net Gen'!N659</f>
        <v>0</v>
      </c>
      <c r="H659" s="270">
        <f>'Net Gen'!O659</f>
        <v>295</v>
      </c>
      <c r="J659" s="120">
        <f t="shared" si="42"/>
        <v>1</v>
      </c>
      <c r="K659" s="108">
        <f t="shared" si="40"/>
        <v>0</v>
      </c>
      <c r="L659" s="102">
        <f t="shared" si="41"/>
        <v>295</v>
      </c>
      <c r="M659" s="123">
        <f t="shared" si="43"/>
        <v>0</v>
      </c>
    </row>
    <row r="660" spans="1:13" x14ac:dyDescent="0.2">
      <c r="A660" s="208" t="str">
        <f>'Net Gen'!B660</f>
        <v>89040101-Big Sandy 1</v>
      </c>
      <c r="B660" s="269">
        <f>'Net Gen'!C660</f>
        <v>44832.375</v>
      </c>
      <c r="C660" s="270" t="str">
        <f>'Net Gen'!P660</f>
        <v>OFFLINE</v>
      </c>
      <c r="D660" s="270">
        <f>'Net Gen'!E660</f>
        <v>0</v>
      </c>
      <c r="E660" s="270">
        <f>'Net Gen'!I660</f>
        <v>0</v>
      </c>
      <c r="F660" s="270">
        <f>'Net Gen'!K660</f>
        <v>0</v>
      </c>
      <c r="G660" s="270">
        <f>'Net Gen'!N660</f>
        <v>0</v>
      </c>
      <c r="H660" s="270">
        <f>'Net Gen'!O660</f>
        <v>295</v>
      </c>
      <c r="J660" s="120">
        <f t="shared" si="42"/>
        <v>1</v>
      </c>
      <c r="K660" s="108">
        <f t="shared" si="40"/>
        <v>0</v>
      </c>
      <c r="L660" s="102">
        <f t="shared" si="41"/>
        <v>295</v>
      </c>
      <c r="M660" s="123">
        <f t="shared" si="43"/>
        <v>0</v>
      </c>
    </row>
    <row r="661" spans="1:13" x14ac:dyDescent="0.2">
      <c r="A661" s="208" t="str">
        <f>'Net Gen'!B661</f>
        <v>89040101-Big Sandy 1</v>
      </c>
      <c r="B661" s="269">
        <f>'Net Gen'!C661</f>
        <v>44832.416666666664</v>
      </c>
      <c r="C661" s="270" t="str">
        <f>'Net Gen'!P661</f>
        <v>OFFLINE</v>
      </c>
      <c r="D661" s="270">
        <f>'Net Gen'!E661</f>
        <v>0</v>
      </c>
      <c r="E661" s="270">
        <f>'Net Gen'!I661</f>
        <v>0</v>
      </c>
      <c r="F661" s="270">
        <f>'Net Gen'!K661</f>
        <v>0</v>
      </c>
      <c r="G661" s="270">
        <f>'Net Gen'!N661</f>
        <v>0</v>
      </c>
      <c r="H661" s="270">
        <f>'Net Gen'!O661</f>
        <v>295</v>
      </c>
      <c r="J661" s="120">
        <f t="shared" si="42"/>
        <v>1</v>
      </c>
      <c r="K661" s="108">
        <f t="shared" si="40"/>
        <v>0</v>
      </c>
      <c r="L661" s="102">
        <f t="shared" si="41"/>
        <v>295</v>
      </c>
      <c r="M661" s="123">
        <f t="shared" si="43"/>
        <v>0</v>
      </c>
    </row>
    <row r="662" spans="1:13" x14ac:dyDescent="0.2">
      <c r="A662" s="208" t="str">
        <f>'Net Gen'!B662</f>
        <v>89040101-Big Sandy 1</v>
      </c>
      <c r="B662" s="269">
        <f>'Net Gen'!C662</f>
        <v>44832.458333333336</v>
      </c>
      <c r="C662" s="270" t="str">
        <f>'Net Gen'!P662</f>
        <v>OFFLINE</v>
      </c>
      <c r="D662" s="270">
        <f>'Net Gen'!E662</f>
        <v>0</v>
      </c>
      <c r="E662" s="270">
        <f>'Net Gen'!I662</f>
        <v>0</v>
      </c>
      <c r="F662" s="270">
        <f>'Net Gen'!K662</f>
        <v>0</v>
      </c>
      <c r="G662" s="270">
        <f>'Net Gen'!N662</f>
        <v>0</v>
      </c>
      <c r="H662" s="270">
        <f>'Net Gen'!O662</f>
        <v>295</v>
      </c>
      <c r="J662" s="120">
        <f t="shared" si="42"/>
        <v>1</v>
      </c>
      <c r="K662" s="108">
        <f t="shared" si="40"/>
        <v>0</v>
      </c>
      <c r="L662" s="102">
        <f t="shared" si="41"/>
        <v>295</v>
      </c>
      <c r="M662" s="123">
        <f t="shared" si="43"/>
        <v>0</v>
      </c>
    </row>
    <row r="663" spans="1:13" x14ac:dyDescent="0.2">
      <c r="A663" s="208" t="str">
        <f>'Net Gen'!B663</f>
        <v>89040101-Big Sandy 1</v>
      </c>
      <c r="B663" s="269">
        <f>'Net Gen'!C663</f>
        <v>44832.5</v>
      </c>
      <c r="C663" s="270" t="str">
        <f>'Net Gen'!P663</f>
        <v>OFFLINE</v>
      </c>
      <c r="D663" s="270">
        <f>'Net Gen'!E663</f>
        <v>0</v>
      </c>
      <c r="E663" s="270">
        <f>'Net Gen'!I663</f>
        <v>0</v>
      </c>
      <c r="F663" s="270">
        <f>'Net Gen'!K663</f>
        <v>0</v>
      </c>
      <c r="G663" s="270">
        <f>'Net Gen'!N663</f>
        <v>0</v>
      </c>
      <c r="H663" s="270">
        <f>'Net Gen'!O663</f>
        <v>295</v>
      </c>
      <c r="J663" s="120">
        <f t="shared" si="42"/>
        <v>1</v>
      </c>
      <c r="K663" s="108">
        <f t="shared" si="40"/>
        <v>0</v>
      </c>
      <c r="L663" s="102">
        <f t="shared" si="41"/>
        <v>295</v>
      </c>
      <c r="M663" s="123">
        <f t="shared" si="43"/>
        <v>0</v>
      </c>
    </row>
    <row r="664" spans="1:13" x14ac:dyDescent="0.2">
      <c r="A664" s="208" t="str">
        <f>'Net Gen'!B664</f>
        <v>89040101-Big Sandy 1</v>
      </c>
      <c r="B664" s="269">
        <f>'Net Gen'!C664</f>
        <v>44832.541666666664</v>
      </c>
      <c r="C664" s="270" t="str">
        <f>'Net Gen'!P664</f>
        <v>OFFLINE</v>
      </c>
      <c r="D664" s="270">
        <f>'Net Gen'!E664</f>
        <v>0</v>
      </c>
      <c r="E664" s="270">
        <f>'Net Gen'!I664</f>
        <v>0</v>
      </c>
      <c r="F664" s="270">
        <f>'Net Gen'!K664</f>
        <v>0</v>
      </c>
      <c r="G664" s="270">
        <f>'Net Gen'!N664</f>
        <v>0</v>
      </c>
      <c r="H664" s="270">
        <f>'Net Gen'!O664</f>
        <v>295</v>
      </c>
      <c r="J664" s="120">
        <f t="shared" si="42"/>
        <v>1</v>
      </c>
      <c r="K664" s="108">
        <f t="shared" si="40"/>
        <v>0</v>
      </c>
      <c r="L664" s="102">
        <f t="shared" si="41"/>
        <v>295</v>
      </c>
      <c r="M664" s="123">
        <f t="shared" si="43"/>
        <v>0</v>
      </c>
    </row>
    <row r="665" spans="1:13" x14ac:dyDescent="0.2">
      <c r="A665" s="208" t="str">
        <f>'Net Gen'!B665</f>
        <v>89040101-Big Sandy 1</v>
      </c>
      <c r="B665" s="269">
        <f>'Net Gen'!C665</f>
        <v>44832.583333333336</v>
      </c>
      <c r="C665" s="270" t="str">
        <f>'Net Gen'!P665</f>
        <v>OFFLINE</v>
      </c>
      <c r="D665" s="270">
        <f>'Net Gen'!E665</f>
        <v>0</v>
      </c>
      <c r="E665" s="270">
        <f>'Net Gen'!I665</f>
        <v>0</v>
      </c>
      <c r="F665" s="270">
        <f>'Net Gen'!K665</f>
        <v>0</v>
      </c>
      <c r="G665" s="270">
        <f>'Net Gen'!N665</f>
        <v>0</v>
      </c>
      <c r="H665" s="270">
        <f>'Net Gen'!O665</f>
        <v>295</v>
      </c>
      <c r="J665" s="120">
        <f t="shared" si="42"/>
        <v>1</v>
      </c>
      <c r="K665" s="108">
        <f t="shared" si="40"/>
        <v>0</v>
      </c>
      <c r="L665" s="102">
        <f t="shared" si="41"/>
        <v>295</v>
      </c>
      <c r="M665" s="123">
        <f t="shared" si="43"/>
        <v>0</v>
      </c>
    </row>
    <row r="666" spans="1:13" x14ac:dyDescent="0.2">
      <c r="A666" s="208" t="str">
        <f>'Net Gen'!B666</f>
        <v>89040101-Big Sandy 1</v>
      </c>
      <c r="B666" s="269">
        <f>'Net Gen'!C666</f>
        <v>44832.625</v>
      </c>
      <c r="C666" s="270" t="str">
        <f>'Net Gen'!P666</f>
        <v>OFFLINE</v>
      </c>
      <c r="D666" s="270">
        <f>'Net Gen'!E666</f>
        <v>0</v>
      </c>
      <c r="E666" s="270">
        <f>'Net Gen'!I666</f>
        <v>0</v>
      </c>
      <c r="F666" s="270">
        <f>'Net Gen'!K666</f>
        <v>0</v>
      </c>
      <c r="G666" s="270">
        <f>'Net Gen'!N666</f>
        <v>0</v>
      </c>
      <c r="H666" s="270">
        <f>'Net Gen'!O666</f>
        <v>295</v>
      </c>
      <c r="J666" s="120">
        <f t="shared" si="42"/>
        <v>1</v>
      </c>
      <c r="K666" s="108">
        <f t="shared" si="40"/>
        <v>0</v>
      </c>
      <c r="L666" s="102">
        <f t="shared" si="41"/>
        <v>295</v>
      </c>
      <c r="M666" s="123">
        <f t="shared" si="43"/>
        <v>0</v>
      </c>
    </row>
    <row r="667" spans="1:13" x14ac:dyDescent="0.2">
      <c r="A667" s="208" t="str">
        <f>'Net Gen'!B667</f>
        <v>89040101-Big Sandy 1</v>
      </c>
      <c r="B667" s="269">
        <f>'Net Gen'!C667</f>
        <v>44832.666666666664</v>
      </c>
      <c r="C667" s="270" t="str">
        <f>'Net Gen'!P667</f>
        <v>OFFLINE</v>
      </c>
      <c r="D667" s="270">
        <f>'Net Gen'!E667</f>
        <v>0</v>
      </c>
      <c r="E667" s="270">
        <f>'Net Gen'!I667</f>
        <v>0</v>
      </c>
      <c r="F667" s="270">
        <f>'Net Gen'!K667</f>
        <v>0</v>
      </c>
      <c r="G667" s="270">
        <f>'Net Gen'!N667</f>
        <v>0</v>
      </c>
      <c r="H667" s="270">
        <f>'Net Gen'!O667</f>
        <v>295</v>
      </c>
      <c r="J667" s="120">
        <f t="shared" si="42"/>
        <v>1</v>
      </c>
      <c r="K667" s="108">
        <f t="shared" si="40"/>
        <v>0</v>
      </c>
      <c r="L667" s="102">
        <f t="shared" si="41"/>
        <v>295</v>
      </c>
      <c r="M667" s="123">
        <f t="shared" si="43"/>
        <v>0</v>
      </c>
    </row>
    <row r="668" spans="1:13" x14ac:dyDescent="0.2">
      <c r="A668" s="208" t="str">
        <f>'Net Gen'!B668</f>
        <v>89040101-Big Sandy 1</v>
      </c>
      <c r="B668" s="269">
        <f>'Net Gen'!C668</f>
        <v>44832.708333333336</v>
      </c>
      <c r="C668" s="270" t="str">
        <f>'Net Gen'!P668</f>
        <v>OFFLINE</v>
      </c>
      <c r="D668" s="270">
        <f>'Net Gen'!E668</f>
        <v>0</v>
      </c>
      <c r="E668" s="270">
        <f>'Net Gen'!I668</f>
        <v>0</v>
      </c>
      <c r="F668" s="270">
        <f>'Net Gen'!K668</f>
        <v>0</v>
      </c>
      <c r="G668" s="270">
        <f>'Net Gen'!N668</f>
        <v>0</v>
      </c>
      <c r="H668" s="270">
        <f>'Net Gen'!O668</f>
        <v>295</v>
      </c>
      <c r="J668" s="120">
        <f t="shared" si="42"/>
        <v>1</v>
      </c>
      <c r="K668" s="108">
        <f t="shared" si="40"/>
        <v>0</v>
      </c>
      <c r="L668" s="102">
        <f t="shared" si="41"/>
        <v>295</v>
      </c>
      <c r="M668" s="123">
        <f t="shared" si="43"/>
        <v>0</v>
      </c>
    </row>
    <row r="669" spans="1:13" x14ac:dyDescent="0.2">
      <c r="A669" s="208" t="str">
        <f>'Net Gen'!B669</f>
        <v>89040101-Big Sandy 1</v>
      </c>
      <c r="B669" s="269">
        <f>'Net Gen'!C669</f>
        <v>44832.75</v>
      </c>
      <c r="C669" s="270" t="str">
        <f>'Net Gen'!P669</f>
        <v>OFFLINE</v>
      </c>
      <c r="D669" s="270">
        <f>'Net Gen'!E669</f>
        <v>0</v>
      </c>
      <c r="E669" s="270">
        <f>'Net Gen'!I669</f>
        <v>0</v>
      </c>
      <c r="F669" s="270">
        <f>'Net Gen'!K669</f>
        <v>0</v>
      </c>
      <c r="G669" s="270">
        <f>'Net Gen'!N669</f>
        <v>0</v>
      </c>
      <c r="H669" s="270">
        <f>'Net Gen'!O669</f>
        <v>295</v>
      </c>
      <c r="J669" s="120">
        <f t="shared" si="42"/>
        <v>1</v>
      </c>
      <c r="K669" s="108">
        <f t="shared" si="40"/>
        <v>0</v>
      </c>
      <c r="L669" s="102">
        <f t="shared" si="41"/>
        <v>295</v>
      </c>
      <c r="M669" s="123">
        <f t="shared" si="43"/>
        <v>0</v>
      </c>
    </row>
    <row r="670" spans="1:13" x14ac:dyDescent="0.2">
      <c r="A670" s="208" t="str">
        <f>'Net Gen'!B670</f>
        <v>89040101-Big Sandy 1</v>
      </c>
      <c r="B670" s="269">
        <f>'Net Gen'!C670</f>
        <v>44832.791666666664</v>
      </c>
      <c r="C670" s="270" t="str">
        <f>'Net Gen'!P670</f>
        <v>OFFLINE</v>
      </c>
      <c r="D670" s="270">
        <f>'Net Gen'!E670</f>
        <v>0</v>
      </c>
      <c r="E670" s="270">
        <f>'Net Gen'!I670</f>
        <v>0</v>
      </c>
      <c r="F670" s="270">
        <f>'Net Gen'!K670</f>
        <v>0</v>
      </c>
      <c r="G670" s="270">
        <f>'Net Gen'!N670</f>
        <v>0</v>
      </c>
      <c r="H670" s="270">
        <f>'Net Gen'!O670</f>
        <v>295</v>
      </c>
      <c r="J670" s="120">
        <f t="shared" si="42"/>
        <v>1</v>
      </c>
      <c r="K670" s="108">
        <f t="shared" si="40"/>
        <v>0</v>
      </c>
      <c r="L670" s="102">
        <f t="shared" si="41"/>
        <v>295</v>
      </c>
      <c r="M670" s="123">
        <f t="shared" si="43"/>
        <v>0</v>
      </c>
    </row>
    <row r="671" spans="1:13" x14ac:dyDescent="0.2">
      <c r="A671" s="208" t="str">
        <f>'Net Gen'!B671</f>
        <v>89040101-Big Sandy 1</v>
      </c>
      <c r="B671" s="269">
        <f>'Net Gen'!C671</f>
        <v>44832.833333333336</v>
      </c>
      <c r="C671" s="270" t="str">
        <f>'Net Gen'!P671</f>
        <v>OFFLINE</v>
      </c>
      <c r="D671" s="270">
        <f>'Net Gen'!E671</f>
        <v>0</v>
      </c>
      <c r="E671" s="270">
        <f>'Net Gen'!I671</f>
        <v>0</v>
      </c>
      <c r="F671" s="270">
        <f>'Net Gen'!K671</f>
        <v>0</v>
      </c>
      <c r="G671" s="270">
        <f>'Net Gen'!N671</f>
        <v>0</v>
      </c>
      <c r="H671" s="270">
        <f>'Net Gen'!O671</f>
        <v>295</v>
      </c>
      <c r="J671" s="120">
        <f t="shared" si="42"/>
        <v>1</v>
      </c>
      <c r="K671" s="108">
        <f t="shared" si="40"/>
        <v>0</v>
      </c>
      <c r="L671" s="102">
        <f t="shared" si="41"/>
        <v>295</v>
      </c>
      <c r="M671" s="123">
        <f t="shared" si="43"/>
        <v>0</v>
      </c>
    </row>
    <row r="672" spans="1:13" x14ac:dyDescent="0.2">
      <c r="A672" s="208" t="str">
        <f>'Net Gen'!B672</f>
        <v>89040101-Big Sandy 1</v>
      </c>
      <c r="B672" s="269">
        <f>'Net Gen'!C672</f>
        <v>44832.875</v>
      </c>
      <c r="C672" s="270" t="str">
        <f>'Net Gen'!P672</f>
        <v>OFFLINE</v>
      </c>
      <c r="D672" s="270">
        <f>'Net Gen'!E672</f>
        <v>0</v>
      </c>
      <c r="E672" s="270">
        <f>'Net Gen'!I672</f>
        <v>0</v>
      </c>
      <c r="F672" s="270">
        <f>'Net Gen'!K672</f>
        <v>0</v>
      </c>
      <c r="G672" s="270">
        <f>'Net Gen'!N672</f>
        <v>0</v>
      </c>
      <c r="H672" s="270">
        <f>'Net Gen'!O672</f>
        <v>295</v>
      </c>
      <c r="J672" s="120">
        <f t="shared" si="42"/>
        <v>1</v>
      </c>
      <c r="K672" s="108">
        <f t="shared" si="40"/>
        <v>0</v>
      </c>
      <c r="L672" s="102">
        <f t="shared" si="41"/>
        <v>295</v>
      </c>
      <c r="M672" s="123">
        <f t="shared" si="43"/>
        <v>0</v>
      </c>
    </row>
    <row r="673" spans="1:13" x14ac:dyDescent="0.2">
      <c r="A673" s="208" t="str">
        <f>'Net Gen'!B673</f>
        <v>89040101-Big Sandy 1</v>
      </c>
      <c r="B673" s="269">
        <f>'Net Gen'!C673</f>
        <v>44832.916666666664</v>
      </c>
      <c r="C673" s="270" t="str">
        <f>'Net Gen'!P673</f>
        <v>OFFLINE</v>
      </c>
      <c r="D673" s="270">
        <f>'Net Gen'!E673</f>
        <v>0</v>
      </c>
      <c r="E673" s="270">
        <f>'Net Gen'!I673</f>
        <v>0</v>
      </c>
      <c r="F673" s="270">
        <f>'Net Gen'!K673</f>
        <v>0</v>
      </c>
      <c r="G673" s="270">
        <f>'Net Gen'!N673</f>
        <v>0</v>
      </c>
      <c r="H673" s="270">
        <f>'Net Gen'!O673</f>
        <v>295</v>
      </c>
      <c r="J673" s="120">
        <f t="shared" si="42"/>
        <v>1</v>
      </c>
      <c r="K673" s="108">
        <f t="shared" si="40"/>
        <v>0</v>
      </c>
      <c r="L673" s="102">
        <f t="shared" si="41"/>
        <v>295</v>
      </c>
      <c r="M673" s="123">
        <f t="shared" si="43"/>
        <v>0</v>
      </c>
    </row>
    <row r="674" spans="1:13" x14ac:dyDescent="0.2">
      <c r="A674" s="208" t="str">
        <f>'Net Gen'!B674</f>
        <v>89040101-Big Sandy 1</v>
      </c>
      <c r="B674" s="269">
        <f>'Net Gen'!C674</f>
        <v>44832.958333333336</v>
      </c>
      <c r="C674" s="270" t="str">
        <f>'Net Gen'!P674</f>
        <v>OFFLINE</v>
      </c>
      <c r="D674" s="270">
        <f>'Net Gen'!E674</f>
        <v>0</v>
      </c>
      <c r="E674" s="270">
        <f>'Net Gen'!I674</f>
        <v>0</v>
      </c>
      <c r="F674" s="270">
        <f>'Net Gen'!K674</f>
        <v>0</v>
      </c>
      <c r="G674" s="270">
        <f>'Net Gen'!N674</f>
        <v>0</v>
      </c>
      <c r="H674" s="270">
        <f>'Net Gen'!O674</f>
        <v>295</v>
      </c>
      <c r="J674" s="120">
        <f t="shared" si="42"/>
        <v>1</v>
      </c>
      <c r="K674" s="108">
        <f t="shared" si="40"/>
        <v>0</v>
      </c>
      <c r="L674" s="102">
        <f t="shared" si="41"/>
        <v>295</v>
      </c>
      <c r="M674" s="123">
        <f t="shared" si="43"/>
        <v>0</v>
      </c>
    </row>
    <row r="675" spans="1:13" x14ac:dyDescent="0.2">
      <c r="A675" s="208" t="str">
        <f>'Net Gen'!B675</f>
        <v>89040101-Big Sandy 1</v>
      </c>
      <c r="B675" s="269">
        <f>'Net Gen'!C675</f>
        <v>44833</v>
      </c>
      <c r="C675" s="270" t="str">
        <f>'Net Gen'!P675</f>
        <v>OFFLINE</v>
      </c>
      <c r="D675" s="270">
        <f>'Net Gen'!E675</f>
        <v>0</v>
      </c>
      <c r="E675" s="270">
        <f>'Net Gen'!I675</f>
        <v>0</v>
      </c>
      <c r="F675" s="270">
        <f>'Net Gen'!K675</f>
        <v>0</v>
      </c>
      <c r="G675" s="270">
        <f>'Net Gen'!N675</f>
        <v>0</v>
      </c>
      <c r="H675" s="270">
        <f>'Net Gen'!O675</f>
        <v>295</v>
      </c>
      <c r="J675" s="120">
        <f t="shared" si="42"/>
        <v>1</v>
      </c>
      <c r="K675" s="108">
        <f t="shared" si="40"/>
        <v>0</v>
      </c>
      <c r="L675" s="102">
        <f t="shared" si="41"/>
        <v>295</v>
      </c>
      <c r="M675" s="123">
        <f t="shared" si="43"/>
        <v>0</v>
      </c>
    </row>
    <row r="676" spans="1:13" x14ac:dyDescent="0.2">
      <c r="A676" s="208" t="str">
        <f>'Net Gen'!B676</f>
        <v>89040101-Big Sandy 1</v>
      </c>
      <c r="B676" s="269">
        <f>'Net Gen'!C676</f>
        <v>44833.041666666664</v>
      </c>
      <c r="C676" s="270" t="str">
        <f>'Net Gen'!P676</f>
        <v>OFFLINE</v>
      </c>
      <c r="D676" s="270">
        <f>'Net Gen'!E676</f>
        <v>0</v>
      </c>
      <c r="E676" s="270">
        <f>'Net Gen'!I676</f>
        <v>0</v>
      </c>
      <c r="F676" s="270">
        <f>'Net Gen'!K676</f>
        <v>0</v>
      </c>
      <c r="G676" s="270">
        <f>'Net Gen'!N676</f>
        <v>0</v>
      </c>
      <c r="H676" s="270">
        <f>'Net Gen'!O676</f>
        <v>295</v>
      </c>
      <c r="J676" s="120">
        <f t="shared" si="42"/>
        <v>1</v>
      </c>
      <c r="K676" s="108">
        <f t="shared" si="40"/>
        <v>0</v>
      </c>
      <c r="L676" s="102">
        <f t="shared" si="41"/>
        <v>295</v>
      </c>
      <c r="M676" s="123">
        <f t="shared" si="43"/>
        <v>0</v>
      </c>
    </row>
    <row r="677" spans="1:13" x14ac:dyDescent="0.2">
      <c r="A677" s="208" t="str">
        <f>'Net Gen'!B677</f>
        <v>89040101-Big Sandy 1</v>
      </c>
      <c r="B677" s="269">
        <f>'Net Gen'!C677</f>
        <v>44833.083333333336</v>
      </c>
      <c r="C677" s="270" t="str">
        <f>'Net Gen'!P677</f>
        <v>OFFLINE</v>
      </c>
      <c r="D677" s="270">
        <f>'Net Gen'!E677</f>
        <v>0</v>
      </c>
      <c r="E677" s="270">
        <f>'Net Gen'!I677</f>
        <v>0</v>
      </c>
      <c r="F677" s="270">
        <f>'Net Gen'!K677</f>
        <v>0</v>
      </c>
      <c r="G677" s="270">
        <f>'Net Gen'!N677</f>
        <v>0</v>
      </c>
      <c r="H677" s="270">
        <f>'Net Gen'!O677</f>
        <v>295</v>
      </c>
      <c r="J677" s="120">
        <f t="shared" si="42"/>
        <v>1</v>
      </c>
      <c r="K677" s="108">
        <f t="shared" si="40"/>
        <v>0</v>
      </c>
      <c r="L677" s="102">
        <f t="shared" si="41"/>
        <v>295</v>
      </c>
      <c r="M677" s="123">
        <f t="shared" si="43"/>
        <v>0</v>
      </c>
    </row>
    <row r="678" spans="1:13" x14ac:dyDescent="0.2">
      <c r="A678" s="208" t="str">
        <f>'Net Gen'!B678</f>
        <v>89040101-Big Sandy 1</v>
      </c>
      <c r="B678" s="269">
        <f>'Net Gen'!C678</f>
        <v>44833.125</v>
      </c>
      <c r="C678" s="270" t="str">
        <f>'Net Gen'!P678</f>
        <v>OFFLINE</v>
      </c>
      <c r="D678" s="270">
        <f>'Net Gen'!E678</f>
        <v>0</v>
      </c>
      <c r="E678" s="270">
        <f>'Net Gen'!I678</f>
        <v>0</v>
      </c>
      <c r="F678" s="270">
        <f>'Net Gen'!K678</f>
        <v>0</v>
      </c>
      <c r="G678" s="270">
        <f>'Net Gen'!N678</f>
        <v>0</v>
      </c>
      <c r="H678" s="270">
        <f>'Net Gen'!O678</f>
        <v>295</v>
      </c>
      <c r="J678" s="120">
        <f t="shared" si="42"/>
        <v>1</v>
      </c>
      <c r="K678" s="108">
        <f t="shared" si="40"/>
        <v>0</v>
      </c>
      <c r="L678" s="102">
        <f t="shared" si="41"/>
        <v>295</v>
      </c>
      <c r="M678" s="123">
        <f t="shared" si="43"/>
        <v>0</v>
      </c>
    </row>
    <row r="679" spans="1:13" x14ac:dyDescent="0.2">
      <c r="A679" s="208" t="str">
        <f>'Net Gen'!B679</f>
        <v>89040101-Big Sandy 1</v>
      </c>
      <c r="B679" s="269">
        <f>'Net Gen'!C679</f>
        <v>44833.166666666664</v>
      </c>
      <c r="C679" s="270" t="str">
        <f>'Net Gen'!P679</f>
        <v>OFFLINE</v>
      </c>
      <c r="D679" s="270">
        <f>'Net Gen'!E679</f>
        <v>0</v>
      </c>
      <c r="E679" s="270">
        <f>'Net Gen'!I679</f>
        <v>0</v>
      </c>
      <c r="F679" s="270">
        <f>'Net Gen'!K679</f>
        <v>0</v>
      </c>
      <c r="G679" s="270">
        <f>'Net Gen'!N679</f>
        <v>0</v>
      </c>
      <c r="H679" s="270">
        <f>'Net Gen'!O679</f>
        <v>295</v>
      </c>
      <c r="J679" s="120">
        <f t="shared" si="42"/>
        <v>1</v>
      </c>
      <c r="K679" s="108">
        <f t="shared" si="40"/>
        <v>0</v>
      </c>
      <c r="L679" s="102">
        <f t="shared" si="41"/>
        <v>295</v>
      </c>
      <c r="M679" s="123">
        <f t="shared" si="43"/>
        <v>0</v>
      </c>
    </row>
    <row r="680" spans="1:13" x14ac:dyDescent="0.2">
      <c r="A680" s="208" t="str">
        <f>'Net Gen'!B680</f>
        <v>89040101-Big Sandy 1</v>
      </c>
      <c r="B680" s="269">
        <f>'Net Gen'!C680</f>
        <v>44833.208333333336</v>
      </c>
      <c r="C680" s="270" t="str">
        <f>'Net Gen'!P680</f>
        <v>OFFLINE</v>
      </c>
      <c r="D680" s="270">
        <f>'Net Gen'!E680</f>
        <v>0</v>
      </c>
      <c r="E680" s="270">
        <f>'Net Gen'!I680</f>
        <v>0</v>
      </c>
      <c r="F680" s="270">
        <f>'Net Gen'!K680</f>
        <v>0</v>
      </c>
      <c r="G680" s="270">
        <f>'Net Gen'!N680</f>
        <v>0</v>
      </c>
      <c r="H680" s="270">
        <f>'Net Gen'!O680</f>
        <v>295</v>
      </c>
      <c r="J680" s="120">
        <f t="shared" si="42"/>
        <v>1</v>
      </c>
      <c r="K680" s="108">
        <f t="shared" si="40"/>
        <v>0</v>
      </c>
      <c r="L680" s="102">
        <f t="shared" si="41"/>
        <v>295</v>
      </c>
      <c r="M680" s="123">
        <f t="shared" si="43"/>
        <v>0</v>
      </c>
    </row>
    <row r="681" spans="1:13" x14ac:dyDescent="0.2">
      <c r="A681" s="208" t="str">
        <f>'Net Gen'!B681</f>
        <v>89040101-Big Sandy 1</v>
      </c>
      <c r="B681" s="269">
        <f>'Net Gen'!C681</f>
        <v>44833.25</v>
      </c>
      <c r="C681" s="270" t="str">
        <f>'Net Gen'!P681</f>
        <v>OFFLINE</v>
      </c>
      <c r="D681" s="270">
        <f>'Net Gen'!E681</f>
        <v>0</v>
      </c>
      <c r="E681" s="270">
        <f>'Net Gen'!I681</f>
        <v>0</v>
      </c>
      <c r="F681" s="270">
        <f>'Net Gen'!K681</f>
        <v>0</v>
      </c>
      <c r="G681" s="270">
        <f>'Net Gen'!N681</f>
        <v>0</v>
      </c>
      <c r="H681" s="270">
        <f>'Net Gen'!O681</f>
        <v>295</v>
      </c>
      <c r="J681" s="120">
        <f t="shared" si="42"/>
        <v>1</v>
      </c>
      <c r="K681" s="108">
        <f t="shared" si="40"/>
        <v>0</v>
      </c>
      <c r="L681" s="102">
        <f t="shared" si="41"/>
        <v>295</v>
      </c>
      <c r="M681" s="123">
        <f t="shared" si="43"/>
        <v>0</v>
      </c>
    </row>
    <row r="682" spans="1:13" x14ac:dyDescent="0.2">
      <c r="A682" s="208" t="str">
        <f>'Net Gen'!B682</f>
        <v>89040101-Big Sandy 1</v>
      </c>
      <c r="B682" s="269">
        <f>'Net Gen'!C682</f>
        <v>44833.291666666664</v>
      </c>
      <c r="C682" s="270" t="str">
        <f>'Net Gen'!P682</f>
        <v>OFFLINE</v>
      </c>
      <c r="D682" s="270">
        <f>'Net Gen'!E682</f>
        <v>0</v>
      </c>
      <c r="E682" s="270">
        <f>'Net Gen'!I682</f>
        <v>0</v>
      </c>
      <c r="F682" s="270">
        <f>'Net Gen'!K682</f>
        <v>0</v>
      </c>
      <c r="G682" s="270">
        <f>'Net Gen'!N682</f>
        <v>0</v>
      </c>
      <c r="H682" s="270">
        <f>'Net Gen'!O682</f>
        <v>295</v>
      </c>
      <c r="J682" s="120">
        <f t="shared" si="42"/>
        <v>1</v>
      </c>
      <c r="K682" s="108">
        <f t="shared" si="40"/>
        <v>0</v>
      </c>
      <c r="L682" s="102">
        <f t="shared" si="41"/>
        <v>295</v>
      </c>
      <c r="M682" s="123">
        <f t="shared" si="43"/>
        <v>0</v>
      </c>
    </row>
    <row r="683" spans="1:13" x14ac:dyDescent="0.2">
      <c r="A683" s="208" t="str">
        <f>'Net Gen'!B683</f>
        <v>89040101-Big Sandy 1</v>
      </c>
      <c r="B683" s="269">
        <f>'Net Gen'!C683</f>
        <v>44833.333333333336</v>
      </c>
      <c r="C683" s="270" t="str">
        <f>'Net Gen'!P683</f>
        <v>OFFLINE</v>
      </c>
      <c r="D683" s="270">
        <f>'Net Gen'!E683</f>
        <v>0</v>
      </c>
      <c r="E683" s="270">
        <f>'Net Gen'!I683</f>
        <v>0</v>
      </c>
      <c r="F683" s="270">
        <f>'Net Gen'!K683</f>
        <v>0</v>
      </c>
      <c r="G683" s="270">
        <f>'Net Gen'!N683</f>
        <v>0</v>
      </c>
      <c r="H683" s="270">
        <f>'Net Gen'!O683</f>
        <v>295</v>
      </c>
      <c r="J683" s="120">
        <f t="shared" si="42"/>
        <v>1</v>
      </c>
      <c r="K683" s="108">
        <f t="shared" si="40"/>
        <v>0</v>
      </c>
      <c r="L683" s="102">
        <f t="shared" si="41"/>
        <v>295</v>
      </c>
      <c r="M683" s="123">
        <f t="shared" si="43"/>
        <v>0</v>
      </c>
    </row>
    <row r="684" spans="1:13" x14ac:dyDescent="0.2">
      <c r="A684" s="208" t="str">
        <f>'Net Gen'!B684</f>
        <v>89040101-Big Sandy 1</v>
      </c>
      <c r="B684" s="269">
        <f>'Net Gen'!C684</f>
        <v>44833.375</v>
      </c>
      <c r="C684" s="270" t="str">
        <f>'Net Gen'!P684</f>
        <v>OFFLINE</v>
      </c>
      <c r="D684" s="270">
        <f>'Net Gen'!E684</f>
        <v>0</v>
      </c>
      <c r="E684" s="270">
        <f>'Net Gen'!I684</f>
        <v>0</v>
      </c>
      <c r="F684" s="270">
        <f>'Net Gen'!K684</f>
        <v>0</v>
      </c>
      <c r="G684" s="270">
        <f>'Net Gen'!N684</f>
        <v>0</v>
      </c>
      <c r="H684" s="270">
        <f>'Net Gen'!O684</f>
        <v>295</v>
      </c>
      <c r="J684" s="120">
        <f t="shared" si="42"/>
        <v>1</v>
      </c>
      <c r="K684" s="108">
        <f t="shared" si="40"/>
        <v>0</v>
      </c>
      <c r="L684" s="102">
        <f t="shared" si="41"/>
        <v>295</v>
      </c>
      <c r="M684" s="123">
        <f t="shared" si="43"/>
        <v>0</v>
      </c>
    </row>
    <row r="685" spans="1:13" x14ac:dyDescent="0.2">
      <c r="A685" s="208" t="str">
        <f>'Net Gen'!B685</f>
        <v>89040101-Big Sandy 1</v>
      </c>
      <c r="B685" s="269">
        <f>'Net Gen'!C685</f>
        <v>44833.416666666664</v>
      </c>
      <c r="C685" s="270" t="str">
        <f>'Net Gen'!P685</f>
        <v>OFFLINE</v>
      </c>
      <c r="D685" s="270">
        <f>'Net Gen'!E685</f>
        <v>0</v>
      </c>
      <c r="E685" s="270">
        <f>'Net Gen'!I685</f>
        <v>0</v>
      </c>
      <c r="F685" s="270">
        <f>'Net Gen'!K685</f>
        <v>0</v>
      </c>
      <c r="G685" s="270">
        <f>'Net Gen'!N685</f>
        <v>0</v>
      </c>
      <c r="H685" s="270">
        <f>'Net Gen'!O685</f>
        <v>295</v>
      </c>
      <c r="J685" s="120">
        <f t="shared" si="42"/>
        <v>1</v>
      </c>
      <c r="K685" s="108">
        <f t="shared" si="40"/>
        <v>0</v>
      </c>
      <c r="L685" s="102">
        <f t="shared" si="41"/>
        <v>295</v>
      </c>
      <c r="M685" s="123">
        <f t="shared" si="43"/>
        <v>0</v>
      </c>
    </row>
    <row r="686" spans="1:13" x14ac:dyDescent="0.2">
      <c r="A686" s="208" t="str">
        <f>'Net Gen'!B686</f>
        <v>89040101-Big Sandy 1</v>
      </c>
      <c r="B686" s="269">
        <f>'Net Gen'!C686</f>
        <v>44833.458333333336</v>
      </c>
      <c r="C686" s="270" t="str">
        <f>'Net Gen'!P686</f>
        <v>OFFLINE</v>
      </c>
      <c r="D686" s="270">
        <f>'Net Gen'!E686</f>
        <v>0</v>
      </c>
      <c r="E686" s="270">
        <f>'Net Gen'!I686</f>
        <v>0</v>
      </c>
      <c r="F686" s="270">
        <f>'Net Gen'!K686</f>
        <v>0</v>
      </c>
      <c r="G686" s="270">
        <f>'Net Gen'!N686</f>
        <v>0</v>
      </c>
      <c r="H686" s="270">
        <f>'Net Gen'!O686</f>
        <v>295</v>
      </c>
      <c r="J686" s="120">
        <f t="shared" si="42"/>
        <v>1</v>
      </c>
      <c r="K686" s="108">
        <f t="shared" si="40"/>
        <v>0</v>
      </c>
      <c r="L686" s="102">
        <f t="shared" si="41"/>
        <v>295</v>
      </c>
      <c r="M686" s="123">
        <f t="shared" si="43"/>
        <v>0</v>
      </c>
    </row>
    <row r="687" spans="1:13" x14ac:dyDescent="0.2">
      <c r="A687" s="208" t="str">
        <f>'Net Gen'!B687</f>
        <v>89040101-Big Sandy 1</v>
      </c>
      <c r="B687" s="269">
        <f>'Net Gen'!C687</f>
        <v>44833.5</v>
      </c>
      <c r="C687" s="270" t="str">
        <f>'Net Gen'!P687</f>
        <v>OFFLINE</v>
      </c>
      <c r="D687" s="270">
        <f>'Net Gen'!E687</f>
        <v>0</v>
      </c>
      <c r="E687" s="270">
        <f>'Net Gen'!I687</f>
        <v>0</v>
      </c>
      <c r="F687" s="270">
        <f>'Net Gen'!K687</f>
        <v>0</v>
      </c>
      <c r="G687" s="270">
        <f>'Net Gen'!N687</f>
        <v>0</v>
      </c>
      <c r="H687" s="270">
        <f>'Net Gen'!O687</f>
        <v>295</v>
      </c>
      <c r="J687" s="120">
        <f t="shared" si="42"/>
        <v>1</v>
      </c>
      <c r="K687" s="108">
        <f t="shared" si="40"/>
        <v>0</v>
      </c>
      <c r="L687" s="102">
        <f t="shared" si="41"/>
        <v>295</v>
      </c>
      <c r="M687" s="123">
        <f t="shared" si="43"/>
        <v>0</v>
      </c>
    </row>
    <row r="688" spans="1:13" x14ac:dyDescent="0.2">
      <c r="A688" s="208" t="str">
        <f>'Net Gen'!B688</f>
        <v>89040101-Big Sandy 1</v>
      </c>
      <c r="B688" s="269">
        <f>'Net Gen'!C688</f>
        <v>44833.541666666664</v>
      </c>
      <c r="C688" s="270" t="str">
        <f>'Net Gen'!P688</f>
        <v>OFFLINE</v>
      </c>
      <c r="D688" s="270">
        <f>'Net Gen'!E688</f>
        <v>0</v>
      </c>
      <c r="E688" s="270">
        <f>'Net Gen'!I688</f>
        <v>0</v>
      </c>
      <c r="F688" s="270">
        <f>'Net Gen'!K688</f>
        <v>0</v>
      </c>
      <c r="G688" s="270">
        <f>'Net Gen'!N688</f>
        <v>0</v>
      </c>
      <c r="H688" s="270">
        <f>'Net Gen'!O688</f>
        <v>295</v>
      </c>
      <c r="J688" s="120">
        <f t="shared" si="42"/>
        <v>1</v>
      </c>
      <c r="K688" s="108">
        <f t="shared" si="40"/>
        <v>0</v>
      </c>
      <c r="L688" s="102">
        <f t="shared" si="41"/>
        <v>295</v>
      </c>
      <c r="M688" s="123">
        <f t="shared" si="43"/>
        <v>0</v>
      </c>
    </row>
    <row r="689" spans="1:13" x14ac:dyDescent="0.2">
      <c r="A689" s="208" t="str">
        <f>'Net Gen'!B689</f>
        <v>89040101-Big Sandy 1</v>
      </c>
      <c r="B689" s="269">
        <f>'Net Gen'!C689</f>
        <v>44833.583333333336</v>
      </c>
      <c r="C689" s="270" t="str">
        <f>'Net Gen'!P689</f>
        <v>OFFLINE</v>
      </c>
      <c r="D689" s="270">
        <f>'Net Gen'!E689</f>
        <v>0</v>
      </c>
      <c r="E689" s="270">
        <f>'Net Gen'!I689</f>
        <v>0</v>
      </c>
      <c r="F689" s="270">
        <f>'Net Gen'!K689</f>
        <v>0</v>
      </c>
      <c r="G689" s="270">
        <f>'Net Gen'!N689</f>
        <v>0</v>
      </c>
      <c r="H689" s="270">
        <f>'Net Gen'!O689</f>
        <v>295</v>
      </c>
      <c r="J689" s="120">
        <f t="shared" si="42"/>
        <v>1</v>
      </c>
      <c r="K689" s="108">
        <f t="shared" si="40"/>
        <v>0</v>
      </c>
      <c r="L689" s="102">
        <f t="shared" si="41"/>
        <v>295</v>
      </c>
      <c r="M689" s="123">
        <f t="shared" si="43"/>
        <v>0</v>
      </c>
    </row>
    <row r="690" spans="1:13" x14ac:dyDescent="0.2">
      <c r="A690" s="208" t="str">
        <f>'Net Gen'!B690</f>
        <v>89040101-Big Sandy 1</v>
      </c>
      <c r="B690" s="269">
        <f>'Net Gen'!C690</f>
        <v>44833.625</v>
      </c>
      <c r="C690" s="270" t="str">
        <f>'Net Gen'!P690</f>
        <v>OFFLINE</v>
      </c>
      <c r="D690" s="270">
        <f>'Net Gen'!E690</f>
        <v>0</v>
      </c>
      <c r="E690" s="270">
        <f>'Net Gen'!I690</f>
        <v>0</v>
      </c>
      <c r="F690" s="270">
        <f>'Net Gen'!K690</f>
        <v>0</v>
      </c>
      <c r="G690" s="270">
        <f>'Net Gen'!N690</f>
        <v>0</v>
      </c>
      <c r="H690" s="270">
        <f>'Net Gen'!O690</f>
        <v>295</v>
      </c>
      <c r="J690" s="120">
        <f t="shared" si="42"/>
        <v>1</v>
      </c>
      <c r="K690" s="108">
        <f t="shared" si="40"/>
        <v>0</v>
      </c>
      <c r="L690" s="102">
        <f t="shared" si="41"/>
        <v>295</v>
      </c>
      <c r="M690" s="123">
        <f t="shared" si="43"/>
        <v>0</v>
      </c>
    </row>
    <row r="691" spans="1:13" x14ac:dyDescent="0.2">
      <c r="A691" s="208" t="str">
        <f>'Net Gen'!B691</f>
        <v>89040101-Big Sandy 1</v>
      </c>
      <c r="B691" s="269">
        <f>'Net Gen'!C691</f>
        <v>44833.666666666664</v>
      </c>
      <c r="C691" s="270" t="str">
        <f>'Net Gen'!P691</f>
        <v>OFFLINE</v>
      </c>
      <c r="D691" s="270">
        <f>'Net Gen'!E691</f>
        <v>0</v>
      </c>
      <c r="E691" s="270">
        <f>'Net Gen'!I691</f>
        <v>0</v>
      </c>
      <c r="F691" s="270">
        <f>'Net Gen'!K691</f>
        <v>0</v>
      </c>
      <c r="G691" s="270">
        <f>'Net Gen'!N691</f>
        <v>0</v>
      </c>
      <c r="H691" s="270">
        <f>'Net Gen'!O691</f>
        <v>295</v>
      </c>
      <c r="J691" s="120">
        <f t="shared" si="42"/>
        <v>1</v>
      </c>
      <c r="K691" s="108">
        <f t="shared" si="40"/>
        <v>0</v>
      </c>
      <c r="L691" s="102">
        <f t="shared" si="41"/>
        <v>295</v>
      </c>
      <c r="M691" s="123">
        <f t="shared" si="43"/>
        <v>0</v>
      </c>
    </row>
    <row r="692" spans="1:13" x14ac:dyDescent="0.2">
      <c r="A692" s="208" t="str">
        <f>'Net Gen'!B692</f>
        <v>89040101-Big Sandy 1</v>
      </c>
      <c r="B692" s="269">
        <f>'Net Gen'!C692</f>
        <v>44833.708333333336</v>
      </c>
      <c r="C692" s="270" t="str">
        <f>'Net Gen'!P692</f>
        <v>OFFLINE</v>
      </c>
      <c r="D692" s="270">
        <f>'Net Gen'!E692</f>
        <v>0</v>
      </c>
      <c r="E692" s="270">
        <f>'Net Gen'!I692</f>
        <v>0</v>
      </c>
      <c r="F692" s="270">
        <f>'Net Gen'!K692</f>
        <v>0</v>
      </c>
      <c r="G692" s="270">
        <f>'Net Gen'!N692</f>
        <v>0</v>
      </c>
      <c r="H692" s="270">
        <f>'Net Gen'!O692</f>
        <v>295</v>
      </c>
      <c r="J692" s="120">
        <f t="shared" si="42"/>
        <v>1</v>
      </c>
      <c r="K692" s="108">
        <f t="shared" si="40"/>
        <v>0</v>
      </c>
      <c r="L692" s="102">
        <f t="shared" si="41"/>
        <v>295</v>
      </c>
      <c r="M692" s="123">
        <f t="shared" si="43"/>
        <v>0</v>
      </c>
    </row>
    <row r="693" spans="1:13" x14ac:dyDescent="0.2">
      <c r="A693" s="208" t="str">
        <f>'Net Gen'!B693</f>
        <v>89040101-Big Sandy 1</v>
      </c>
      <c r="B693" s="269">
        <f>'Net Gen'!C693</f>
        <v>44833.75</v>
      </c>
      <c r="C693" s="270" t="str">
        <f>'Net Gen'!P693</f>
        <v>OFFLINE</v>
      </c>
      <c r="D693" s="270">
        <f>'Net Gen'!E693</f>
        <v>0</v>
      </c>
      <c r="E693" s="270">
        <f>'Net Gen'!I693</f>
        <v>0</v>
      </c>
      <c r="F693" s="270">
        <f>'Net Gen'!K693</f>
        <v>0</v>
      </c>
      <c r="G693" s="270">
        <f>'Net Gen'!N693</f>
        <v>0</v>
      </c>
      <c r="H693" s="270">
        <f>'Net Gen'!O693</f>
        <v>295</v>
      </c>
      <c r="J693" s="120">
        <f t="shared" si="42"/>
        <v>1</v>
      </c>
      <c r="K693" s="108">
        <f t="shared" si="40"/>
        <v>0</v>
      </c>
      <c r="L693" s="102">
        <f t="shared" si="41"/>
        <v>295</v>
      </c>
      <c r="M693" s="123">
        <f t="shared" si="43"/>
        <v>0</v>
      </c>
    </row>
    <row r="694" spans="1:13" x14ac:dyDescent="0.2">
      <c r="A694" s="208" t="str">
        <f>'Net Gen'!B694</f>
        <v>89040101-Big Sandy 1</v>
      </c>
      <c r="B694" s="269">
        <f>'Net Gen'!C694</f>
        <v>44833.791666666664</v>
      </c>
      <c r="C694" s="270" t="str">
        <f>'Net Gen'!P694</f>
        <v>OFFLINE</v>
      </c>
      <c r="D694" s="270">
        <f>'Net Gen'!E694</f>
        <v>0</v>
      </c>
      <c r="E694" s="270">
        <f>'Net Gen'!I694</f>
        <v>0</v>
      </c>
      <c r="F694" s="270">
        <f>'Net Gen'!K694</f>
        <v>0</v>
      </c>
      <c r="G694" s="270">
        <f>'Net Gen'!N694</f>
        <v>0</v>
      </c>
      <c r="H694" s="270">
        <f>'Net Gen'!O694</f>
        <v>295</v>
      </c>
      <c r="J694" s="120">
        <f t="shared" si="42"/>
        <v>1</v>
      </c>
      <c r="K694" s="108">
        <f t="shared" si="40"/>
        <v>0</v>
      </c>
      <c r="L694" s="102">
        <f t="shared" si="41"/>
        <v>295</v>
      </c>
      <c r="M694" s="123">
        <f t="shared" si="43"/>
        <v>0</v>
      </c>
    </row>
    <row r="695" spans="1:13" x14ac:dyDescent="0.2">
      <c r="A695" s="208" t="str">
        <f>'Net Gen'!B695</f>
        <v>89040101-Big Sandy 1</v>
      </c>
      <c r="B695" s="269">
        <f>'Net Gen'!C695</f>
        <v>44833.833333333336</v>
      </c>
      <c r="C695" s="270" t="str">
        <f>'Net Gen'!P695</f>
        <v>OFFLINE</v>
      </c>
      <c r="D695" s="270">
        <f>'Net Gen'!E695</f>
        <v>0</v>
      </c>
      <c r="E695" s="270">
        <f>'Net Gen'!I695</f>
        <v>0</v>
      </c>
      <c r="F695" s="270">
        <f>'Net Gen'!K695</f>
        <v>0</v>
      </c>
      <c r="G695" s="270">
        <f>'Net Gen'!N695</f>
        <v>0</v>
      </c>
      <c r="H695" s="270">
        <f>'Net Gen'!O695</f>
        <v>295</v>
      </c>
      <c r="J695" s="120">
        <f t="shared" si="42"/>
        <v>1</v>
      </c>
      <c r="K695" s="108">
        <f t="shared" si="40"/>
        <v>0</v>
      </c>
      <c r="L695" s="102">
        <f t="shared" si="41"/>
        <v>295</v>
      </c>
      <c r="M695" s="123">
        <f t="shared" si="43"/>
        <v>0</v>
      </c>
    </row>
    <row r="696" spans="1:13" x14ac:dyDescent="0.2">
      <c r="A696" s="208" t="str">
        <f>'Net Gen'!B696</f>
        <v>89040101-Big Sandy 1</v>
      </c>
      <c r="B696" s="269">
        <f>'Net Gen'!C696</f>
        <v>44833.875</v>
      </c>
      <c r="C696" s="270" t="str">
        <f>'Net Gen'!P696</f>
        <v>OFFLINE</v>
      </c>
      <c r="D696" s="270">
        <f>'Net Gen'!E696</f>
        <v>0</v>
      </c>
      <c r="E696" s="270">
        <f>'Net Gen'!I696</f>
        <v>0</v>
      </c>
      <c r="F696" s="270">
        <f>'Net Gen'!K696</f>
        <v>0</v>
      </c>
      <c r="G696" s="270">
        <f>'Net Gen'!N696</f>
        <v>0</v>
      </c>
      <c r="H696" s="270">
        <f>'Net Gen'!O696</f>
        <v>295</v>
      </c>
      <c r="J696" s="120">
        <f t="shared" si="42"/>
        <v>1</v>
      </c>
      <c r="K696" s="108">
        <f t="shared" si="40"/>
        <v>0</v>
      </c>
      <c r="L696" s="102">
        <f t="shared" si="41"/>
        <v>295</v>
      </c>
      <c r="M696" s="123">
        <f t="shared" si="43"/>
        <v>0</v>
      </c>
    </row>
    <row r="697" spans="1:13" x14ac:dyDescent="0.2">
      <c r="A697" s="208" t="str">
        <f>'Net Gen'!B697</f>
        <v>89040101-Big Sandy 1</v>
      </c>
      <c r="B697" s="269">
        <f>'Net Gen'!C697</f>
        <v>44833.916666666664</v>
      </c>
      <c r="C697" s="270" t="str">
        <f>'Net Gen'!P697</f>
        <v>OFFLINE</v>
      </c>
      <c r="D697" s="270">
        <f>'Net Gen'!E697</f>
        <v>0</v>
      </c>
      <c r="E697" s="270">
        <f>'Net Gen'!I697</f>
        <v>0</v>
      </c>
      <c r="F697" s="270">
        <f>'Net Gen'!K697</f>
        <v>0</v>
      </c>
      <c r="G697" s="270">
        <f>'Net Gen'!N697</f>
        <v>0</v>
      </c>
      <c r="H697" s="270">
        <f>'Net Gen'!O697</f>
        <v>295</v>
      </c>
      <c r="J697" s="120">
        <f t="shared" si="42"/>
        <v>1</v>
      </c>
      <c r="K697" s="108">
        <f t="shared" si="40"/>
        <v>0</v>
      </c>
      <c r="L697" s="102">
        <f t="shared" si="41"/>
        <v>295</v>
      </c>
      <c r="M697" s="123">
        <f t="shared" si="43"/>
        <v>0</v>
      </c>
    </row>
    <row r="698" spans="1:13" x14ac:dyDescent="0.2">
      <c r="A698" s="208" t="str">
        <f>'Net Gen'!B698</f>
        <v>89040101-Big Sandy 1</v>
      </c>
      <c r="B698" s="269">
        <f>'Net Gen'!C698</f>
        <v>44833.958333333336</v>
      </c>
      <c r="C698" s="270" t="str">
        <f>'Net Gen'!P698</f>
        <v>OFFLINE</v>
      </c>
      <c r="D698" s="270">
        <f>'Net Gen'!E698</f>
        <v>0</v>
      </c>
      <c r="E698" s="270">
        <f>'Net Gen'!I698</f>
        <v>0</v>
      </c>
      <c r="F698" s="270">
        <f>'Net Gen'!K698</f>
        <v>0</v>
      </c>
      <c r="G698" s="270">
        <f>'Net Gen'!N698</f>
        <v>0</v>
      </c>
      <c r="H698" s="270">
        <f>'Net Gen'!O698</f>
        <v>295</v>
      </c>
      <c r="J698" s="120">
        <f t="shared" si="42"/>
        <v>1</v>
      </c>
      <c r="K698" s="108">
        <f t="shared" si="40"/>
        <v>0</v>
      </c>
      <c r="L698" s="102">
        <f t="shared" si="41"/>
        <v>295</v>
      </c>
      <c r="M698" s="123">
        <f t="shared" si="43"/>
        <v>0</v>
      </c>
    </row>
    <row r="699" spans="1:13" x14ac:dyDescent="0.2">
      <c r="A699" s="208" t="str">
        <f>'Net Gen'!B699</f>
        <v>89040101-Big Sandy 1</v>
      </c>
      <c r="B699" s="269">
        <f>'Net Gen'!C699</f>
        <v>44834</v>
      </c>
      <c r="C699" s="270" t="str">
        <f>'Net Gen'!P699</f>
        <v>OFFLINE</v>
      </c>
      <c r="D699" s="270">
        <f>'Net Gen'!E699</f>
        <v>0</v>
      </c>
      <c r="E699" s="270">
        <f>'Net Gen'!I699</f>
        <v>0</v>
      </c>
      <c r="F699" s="270">
        <f>'Net Gen'!K699</f>
        <v>0</v>
      </c>
      <c r="G699" s="270">
        <f>'Net Gen'!N699</f>
        <v>0</v>
      </c>
      <c r="H699" s="270">
        <f>'Net Gen'!O699</f>
        <v>295</v>
      </c>
      <c r="J699" s="120">
        <f t="shared" si="42"/>
        <v>1</v>
      </c>
      <c r="K699" s="108">
        <f t="shared" si="40"/>
        <v>0</v>
      </c>
      <c r="L699" s="102">
        <f t="shared" si="41"/>
        <v>295</v>
      </c>
      <c r="M699" s="123">
        <f t="shared" si="43"/>
        <v>0</v>
      </c>
    </row>
    <row r="700" spans="1:13" x14ac:dyDescent="0.2">
      <c r="A700" s="208" t="str">
        <f>'Net Gen'!B700</f>
        <v>89040101-Big Sandy 1</v>
      </c>
      <c r="B700" s="269">
        <f>'Net Gen'!C700</f>
        <v>44834.041666666664</v>
      </c>
      <c r="C700" s="270" t="str">
        <f>'Net Gen'!P700</f>
        <v>OFFLINE</v>
      </c>
      <c r="D700" s="270">
        <f>'Net Gen'!E700</f>
        <v>0</v>
      </c>
      <c r="E700" s="270">
        <f>'Net Gen'!I700</f>
        <v>0</v>
      </c>
      <c r="F700" s="270">
        <f>'Net Gen'!K700</f>
        <v>0</v>
      </c>
      <c r="G700" s="270">
        <f>'Net Gen'!N700</f>
        <v>0</v>
      </c>
      <c r="H700" s="270">
        <f>'Net Gen'!O700</f>
        <v>295</v>
      </c>
      <c r="J700" s="120">
        <f t="shared" si="42"/>
        <v>1</v>
      </c>
      <c r="K700" s="108">
        <f t="shared" si="40"/>
        <v>0</v>
      </c>
      <c r="L700" s="102">
        <f t="shared" si="41"/>
        <v>295</v>
      </c>
      <c r="M700" s="123">
        <f t="shared" si="43"/>
        <v>0</v>
      </c>
    </row>
    <row r="701" spans="1:13" x14ac:dyDescent="0.2">
      <c r="A701" s="208" t="str">
        <f>'Net Gen'!B701</f>
        <v>89040101-Big Sandy 1</v>
      </c>
      <c r="B701" s="269">
        <f>'Net Gen'!C701</f>
        <v>44834.083333333336</v>
      </c>
      <c r="C701" s="270" t="str">
        <f>'Net Gen'!P701</f>
        <v>OFFLINE</v>
      </c>
      <c r="D701" s="270">
        <f>'Net Gen'!E701</f>
        <v>0</v>
      </c>
      <c r="E701" s="270">
        <f>'Net Gen'!I701</f>
        <v>0</v>
      </c>
      <c r="F701" s="270">
        <f>'Net Gen'!K701</f>
        <v>0</v>
      </c>
      <c r="G701" s="270">
        <f>'Net Gen'!N701</f>
        <v>0</v>
      </c>
      <c r="H701" s="270">
        <f>'Net Gen'!O701</f>
        <v>295</v>
      </c>
      <c r="J701" s="120">
        <f t="shared" si="42"/>
        <v>1</v>
      </c>
      <c r="K701" s="108">
        <f t="shared" si="40"/>
        <v>0</v>
      </c>
      <c r="L701" s="102">
        <f t="shared" si="41"/>
        <v>295</v>
      </c>
      <c r="M701" s="123">
        <f t="shared" si="43"/>
        <v>0</v>
      </c>
    </row>
    <row r="702" spans="1:13" x14ac:dyDescent="0.2">
      <c r="A702" s="208" t="str">
        <f>'Net Gen'!B702</f>
        <v>89040101-Big Sandy 1</v>
      </c>
      <c r="B702" s="269">
        <f>'Net Gen'!C702</f>
        <v>44834.125</v>
      </c>
      <c r="C702" s="270" t="str">
        <f>'Net Gen'!P702</f>
        <v>OFFLINE</v>
      </c>
      <c r="D702" s="270">
        <f>'Net Gen'!E702</f>
        <v>0</v>
      </c>
      <c r="E702" s="270">
        <f>'Net Gen'!I702</f>
        <v>0</v>
      </c>
      <c r="F702" s="270">
        <f>'Net Gen'!K702</f>
        <v>0</v>
      </c>
      <c r="G702" s="270">
        <f>'Net Gen'!N702</f>
        <v>0</v>
      </c>
      <c r="H702" s="270">
        <f>'Net Gen'!O702</f>
        <v>295</v>
      </c>
      <c r="J702" s="120">
        <f t="shared" si="42"/>
        <v>1</v>
      </c>
      <c r="K702" s="108">
        <f t="shared" si="40"/>
        <v>0</v>
      </c>
      <c r="L702" s="102">
        <f t="shared" si="41"/>
        <v>295</v>
      </c>
      <c r="M702" s="123">
        <f t="shared" si="43"/>
        <v>0</v>
      </c>
    </row>
    <row r="703" spans="1:13" x14ac:dyDescent="0.2">
      <c r="A703" s="208" t="str">
        <f>'Net Gen'!B703</f>
        <v>89040101-Big Sandy 1</v>
      </c>
      <c r="B703" s="269">
        <f>'Net Gen'!C703</f>
        <v>44834.166666666664</v>
      </c>
      <c r="C703" s="270" t="str">
        <f>'Net Gen'!P703</f>
        <v>OFFLINE</v>
      </c>
      <c r="D703" s="270">
        <f>'Net Gen'!E703</f>
        <v>0</v>
      </c>
      <c r="E703" s="270">
        <f>'Net Gen'!I703</f>
        <v>0</v>
      </c>
      <c r="F703" s="270">
        <f>'Net Gen'!K703</f>
        <v>0</v>
      </c>
      <c r="G703" s="270">
        <f>'Net Gen'!N703</f>
        <v>0</v>
      </c>
      <c r="H703" s="270">
        <f>'Net Gen'!O703</f>
        <v>295</v>
      </c>
      <c r="J703" s="120">
        <f t="shared" si="42"/>
        <v>1</v>
      </c>
      <c r="K703" s="108">
        <f t="shared" si="40"/>
        <v>0</v>
      </c>
      <c r="L703" s="102">
        <f t="shared" si="41"/>
        <v>295</v>
      </c>
      <c r="M703" s="123">
        <f t="shared" si="43"/>
        <v>0</v>
      </c>
    </row>
    <row r="704" spans="1:13" x14ac:dyDescent="0.2">
      <c r="A704" s="208" t="str">
        <f>'Net Gen'!B704</f>
        <v>89040101-Big Sandy 1</v>
      </c>
      <c r="B704" s="269">
        <f>'Net Gen'!C704</f>
        <v>44834.208333333336</v>
      </c>
      <c r="C704" s="270" t="str">
        <f>'Net Gen'!P704</f>
        <v>OFFLINE</v>
      </c>
      <c r="D704" s="270">
        <f>'Net Gen'!E704</f>
        <v>0</v>
      </c>
      <c r="E704" s="270">
        <f>'Net Gen'!I704</f>
        <v>0</v>
      </c>
      <c r="F704" s="270">
        <f>'Net Gen'!K704</f>
        <v>0</v>
      </c>
      <c r="G704" s="270">
        <f>'Net Gen'!N704</f>
        <v>0</v>
      </c>
      <c r="H704" s="270">
        <f>'Net Gen'!O704</f>
        <v>295</v>
      </c>
      <c r="J704" s="120">
        <f t="shared" si="42"/>
        <v>1</v>
      </c>
      <c r="K704" s="108">
        <f t="shared" si="40"/>
        <v>0</v>
      </c>
      <c r="L704" s="102">
        <f t="shared" si="41"/>
        <v>295</v>
      </c>
      <c r="M704" s="123">
        <f t="shared" si="43"/>
        <v>0</v>
      </c>
    </row>
    <row r="705" spans="1:13" x14ac:dyDescent="0.2">
      <c r="A705" s="208" t="str">
        <f>'Net Gen'!B705</f>
        <v>89040101-Big Sandy 1</v>
      </c>
      <c r="B705" s="269">
        <f>'Net Gen'!C705</f>
        <v>44834.25</v>
      </c>
      <c r="C705" s="270" t="str">
        <f>'Net Gen'!P705</f>
        <v>OFFLINE</v>
      </c>
      <c r="D705" s="270">
        <f>'Net Gen'!E705</f>
        <v>0</v>
      </c>
      <c r="E705" s="270">
        <f>'Net Gen'!I705</f>
        <v>0</v>
      </c>
      <c r="F705" s="270">
        <f>'Net Gen'!K705</f>
        <v>0</v>
      </c>
      <c r="G705" s="270">
        <f>'Net Gen'!N705</f>
        <v>0</v>
      </c>
      <c r="H705" s="270">
        <f>'Net Gen'!O705</f>
        <v>295</v>
      </c>
      <c r="J705" s="120">
        <f t="shared" si="42"/>
        <v>1</v>
      </c>
      <c r="K705" s="108">
        <f>F705*J705</f>
        <v>0</v>
      </c>
      <c r="L705" s="102">
        <f t="shared" si="41"/>
        <v>295</v>
      </c>
      <c r="M705" s="123">
        <f t="shared" si="43"/>
        <v>0</v>
      </c>
    </row>
    <row r="706" spans="1:13" x14ac:dyDescent="0.2">
      <c r="A706" s="208" t="str">
        <f>'Net Gen'!B706</f>
        <v>89040101-Big Sandy 1</v>
      </c>
      <c r="B706" s="269">
        <f>'Net Gen'!C706</f>
        <v>44834.291666666664</v>
      </c>
      <c r="C706" s="270" t="str">
        <f>'Net Gen'!P706</f>
        <v>OFFLINE</v>
      </c>
      <c r="D706" s="270">
        <f>'Net Gen'!E706</f>
        <v>0</v>
      </c>
      <c r="E706" s="270">
        <f>'Net Gen'!I706</f>
        <v>0</v>
      </c>
      <c r="F706" s="270">
        <f>'Net Gen'!K706</f>
        <v>0</v>
      </c>
      <c r="G706" s="270">
        <f>'Net Gen'!N706</f>
        <v>0</v>
      </c>
      <c r="H706" s="270">
        <f>'Net Gen'!O706</f>
        <v>295</v>
      </c>
      <c r="J706" s="120">
        <f t="shared" si="42"/>
        <v>1</v>
      </c>
      <c r="K706" s="108">
        <f t="shared" si="40"/>
        <v>0</v>
      </c>
      <c r="L706" s="102">
        <f t="shared" si="41"/>
        <v>295</v>
      </c>
      <c r="M706" s="123">
        <f t="shared" si="43"/>
        <v>0</v>
      </c>
    </row>
    <row r="707" spans="1:13" x14ac:dyDescent="0.2">
      <c r="A707" s="208" t="str">
        <f>'Net Gen'!B707</f>
        <v>89040101-Big Sandy 1</v>
      </c>
      <c r="B707" s="269">
        <f>'Net Gen'!C707</f>
        <v>44834.333333333336</v>
      </c>
      <c r="C707" s="270" t="str">
        <f>'Net Gen'!P707</f>
        <v>OFFLINE</v>
      </c>
      <c r="D707" s="270">
        <f>'Net Gen'!E707</f>
        <v>0</v>
      </c>
      <c r="E707" s="270">
        <f>'Net Gen'!I707</f>
        <v>0</v>
      </c>
      <c r="F707" s="270">
        <f>'Net Gen'!K707</f>
        <v>0</v>
      </c>
      <c r="G707" s="270">
        <f>'Net Gen'!N707</f>
        <v>0</v>
      </c>
      <c r="H707" s="270">
        <f>'Net Gen'!O707</f>
        <v>295</v>
      </c>
      <c r="J707" s="120">
        <f t="shared" si="42"/>
        <v>1</v>
      </c>
      <c r="K707" s="108">
        <f t="shared" si="40"/>
        <v>0</v>
      </c>
      <c r="L707" s="102">
        <f t="shared" si="41"/>
        <v>295</v>
      </c>
      <c r="M707" s="123">
        <f t="shared" si="43"/>
        <v>0</v>
      </c>
    </row>
    <row r="708" spans="1:13" x14ac:dyDescent="0.2">
      <c r="A708" s="208" t="str">
        <f>'Net Gen'!B708</f>
        <v>89040101-Big Sandy 1</v>
      </c>
      <c r="B708" s="269">
        <f>'Net Gen'!C708</f>
        <v>44834.375</v>
      </c>
      <c r="C708" s="270" t="str">
        <f>'Net Gen'!P708</f>
        <v>OFFLINE</v>
      </c>
      <c r="D708" s="270">
        <f>'Net Gen'!E708</f>
        <v>0</v>
      </c>
      <c r="E708" s="270">
        <f>'Net Gen'!I708</f>
        <v>0</v>
      </c>
      <c r="F708" s="270">
        <f>'Net Gen'!K708</f>
        <v>0</v>
      </c>
      <c r="G708" s="270">
        <f>'Net Gen'!N708</f>
        <v>0</v>
      </c>
      <c r="H708" s="270">
        <f>'Net Gen'!O708</f>
        <v>295</v>
      </c>
      <c r="J708" s="120">
        <f t="shared" si="42"/>
        <v>1</v>
      </c>
      <c r="K708" s="108">
        <f t="shared" ref="K708:K771" si="44">F708*J708</f>
        <v>0</v>
      </c>
      <c r="L708" s="102">
        <f t="shared" ref="L708:L771" si="45">H708*J708</f>
        <v>295</v>
      </c>
      <c r="M708" s="123">
        <f t="shared" si="43"/>
        <v>0</v>
      </c>
    </row>
    <row r="709" spans="1:13" x14ac:dyDescent="0.2">
      <c r="A709" s="208" t="str">
        <f>'Net Gen'!B709</f>
        <v>89040101-Big Sandy 1</v>
      </c>
      <c r="B709" s="269">
        <f>'Net Gen'!C709</f>
        <v>44834.416666666664</v>
      </c>
      <c r="C709" s="270" t="str">
        <f>'Net Gen'!P709</f>
        <v>OFFLINE</v>
      </c>
      <c r="D709" s="270">
        <f>'Net Gen'!E709</f>
        <v>0</v>
      </c>
      <c r="E709" s="270">
        <f>'Net Gen'!I709</f>
        <v>0</v>
      </c>
      <c r="F709" s="270">
        <f>'Net Gen'!K709</f>
        <v>0</v>
      </c>
      <c r="G709" s="270">
        <f>'Net Gen'!N709</f>
        <v>0</v>
      </c>
      <c r="H709" s="270">
        <f>'Net Gen'!O709</f>
        <v>295</v>
      </c>
      <c r="J709" s="120">
        <f t="shared" ref="J709:J772" si="46">VLOOKUP(A709,$P$4:$Q$8,2,FALSE)</f>
        <v>1</v>
      </c>
      <c r="K709" s="108">
        <f t="shared" si="44"/>
        <v>0</v>
      </c>
      <c r="L709" s="102">
        <f t="shared" si="45"/>
        <v>295</v>
      </c>
      <c r="M709" s="123">
        <f t="shared" ref="M709:M772" si="47">E709*J709</f>
        <v>0</v>
      </c>
    </row>
    <row r="710" spans="1:13" x14ac:dyDescent="0.2">
      <c r="A710" s="208" t="str">
        <f>'Net Gen'!B710</f>
        <v>89040101-Big Sandy 1</v>
      </c>
      <c r="B710" s="269">
        <f>'Net Gen'!C710</f>
        <v>44834.458333333336</v>
      </c>
      <c r="C710" s="270" t="str">
        <f>'Net Gen'!P710</f>
        <v>OFFLINE</v>
      </c>
      <c r="D710" s="270">
        <f>'Net Gen'!E710</f>
        <v>0</v>
      </c>
      <c r="E710" s="270">
        <f>'Net Gen'!I710</f>
        <v>0</v>
      </c>
      <c r="F710" s="270">
        <f>'Net Gen'!K710</f>
        <v>0</v>
      </c>
      <c r="G710" s="270">
        <f>'Net Gen'!N710</f>
        <v>0</v>
      </c>
      <c r="H710" s="270">
        <f>'Net Gen'!O710</f>
        <v>295</v>
      </c>
      <c r="J710" s="120">
        <f t="shared" si="46"/>
        <v>1</v>
      </c>
      <c r="K710" s="108">
        <f t="shared" si="44"/>
        <v>0</v>
      </c>
      <c r="L710" s="102">
        <f t="shared" si="45"/>
        <v>295</v>
      </c>
      <c r="M710" s="123">
        <f t="shared" si="47"/>
        <v>0</v>
      </c>
    </row>
    <row r="711" spans="1:13" x14ac:dyDescent="0.2">
      <c r="A711" s="208" t="str">
        <f>'Net Gen'!B711</f>
        <v>89040101-Big Sandy 1</v>
      </c>
      <c r="B711" s="269">
        <f>'Net Gen'!C711</f>
        <v>44834.5</v>
      </c>
      <c r="C711" s="270" t="str">
        <f>'Net Gen'!P711</f>
        <v>OFFLINE</v>
      </c>
      <c r="D711" s="270">
        <f>'Net Gen'!E711</f>
        <v>0</v>
      </c>
      <c r="E711" s="270">
        <f>'Net Gen'!I711</f>
        <v>0</v>
      </c>
      <c r="F711" s="270">
        <f>'Net Gen'!K711</f>
        <v>0</v>
      </c>
      <c r="G711" s="270">
        <f>'Net Gen'!N711</f>
        <v>0</v>
      </c>
      <c r="H711" s="270">
        <f>'Net Gen'!O711</f>
        <v>295</v>
      </c>
      <c r="J711" s="120">
        <f t="shared" si="46"/>
        <v>1</v>
      </c>
      <c r="K711" s="108">
        <f t="shared" si="44"/>
        <v>0</v>
      </c>
      <c r="L711" s="102">
        <f t="shared" si="45"/>
        <v>295</v>
      </c>
      <c r="M711" s="123">
        <f t="shared" si="47"/>
        <v>0</v>
      </c>
    </row>
    <row r="712" spans="1:13" x14ac:dyDescent="0.2">
      <c r="A712" s="208" t="str">
        <f>'Net Gen'!B712</f>
        <v>89040101-Big Sandy 1</v>
      </c>
      <c r="B712" s="269">
        <f>'Net Gen'!C712</f>
        <v>44834.541666666664</v>
      </c>
      <c r="C712" s="270" t="str">
        <f>'Net Gen'!P712</f>
        <v>OFFLINE</v>
      </c>
      <c r="D712" s="270">
        <f>'Net Gen'!E712</f>
        <v>0</v>
      </c>
      <c r="E712" s="270">
        <f>'Net Gen'!I712</f>
        <v>0</v>
      </c>
      <c r="F712" s="270">
        <f>'Net Gen'!K712</f>
        <v>0</v>
      </c>
      <c r="G712" s="270">
        <f>'Net Gen'!N712</f>
        <v>0</v>
      </c>
      <c r="H712" s="270">
        <f>'Net Gen'!O712</f>
        <v>295</v>
      </c>
      <c r="J712" s="120">
        <f t="shared" si="46"/>
        <v>1</v>
      </c>
      <c r="K712" s="108">
        <f t="shared" si="44"/>
        <v>0</v>
      </c>
      <c r="L712" s="102">
        <f t="shared" si="45"/>
        <v>295</v>
      </c>
      <c r="M712" s="123">
        <f t="shared" si="47"/>
        <v>0</v>
      </c>
    </row>
    <row r="713" spans="1:13" x14ac:dyDescent="0.2">
      <c r="A713" s="208" t="str">
        <f>'Net Gen'!B713</f>
        <v>89040101-Big Sandy 1</v>
      </c>
      <c r="B713" s="269">
        <f>'Net Gen'!C713</f>
        <v>44834.583333333336</v>
      </c>
      <c r="C713" s="270" t="str">
        <f>'Net Gen'!P713</f>
        <v>OFFLINE</v>
      </c>
      <c r="D713" s="270">
        <f>'Net Gen'!E713</f>
        <v>0</v>
      </c>
      <c r="E713" s="270">
        <f>'Net Gen'!I713</f>
        <v>0</v>
      </c>
      <c r="F713" s="270">
        <f>'Net Gen'!K713</f>
        <v>0</v>
      </c>
      <c r="G713" s="270">
        <f>'Net Gen'!N713</f>
        <v>0</v>
      </c>
      <c r="H713" s="270">
        <f>'Net Gen'!O713</f>
        <v>295</v>
      </c>
      <c r="J713" s="120">
        <f t="shared" si="46"/>
        <v>1</v>
      </c>
      <c r="K713" s="108">
        <f t="shared" si="44"/>
        <v>0</v>
      </c>
      <c r="L713" s="102">
        <f t="shared" si="45"/>
        <v>295</v>
      </c>
      <c r="M713" s="123">
        <f t="shared" si="47"/>
        <v>0</v>
      </c>
    </row>
    <row r="714" spans="1:13" x14ac:dyDescent="0.2">
      <c r="A714" s="208" t="str">
        <f>'Net Gen'!B714</f>
        <v>89040101-Big Sandy 1</v>
      </c>
      <c r="B714" s="269">
        <f>'Net Gen'!C714</f>
        <v>44834.625</v>
      </c>
      <c r="C714" s="270" t="str">
        <f>'Net Gen'!P714</f>
        <v>OFFLINE</v>
      </c>
      <c r="D714" s="270">
        <f>'Net Gen'!E714</f>
        <v>0</v>
      </c>
      <c r="E714" s="270">
        <f>'Net Gen'!I714</f>
        <v>0</v>
      </c>
      <c r="F714" s="270">
        <f>'Net Gen'!K714</f>
        <v>0</v>
      </c>
      <c r="G714" s="270">
        <f>'Net Gen'!N714</f>
        <v>0</v>
      </c>
      <c r="H714" s="270">
        <f>'Net Gen'!O714</f>
        <v>295</v>
      </c>
      <c r="J714" s="120">
        <f t="shared" si="46"/>
        <v>1</v>
      </c>
      <c r="K714" s="108">
        <f t="shared" si="44"/>
        <v>0</v>
      </c>
      <c r="L714" s="102">
        <f t="shared" si="45"/>
        <v>295</v>
      </c>
      <c r="M714" s="123">
        <f t="shared" si="47"/>
        <v>0</v>
      </c>
    </row>
    <row r="715" spans="1:13" x14ac:dyDescent="0.2">
      <c r="A715" s="208" t="str">
        <f>'Net Gen'!B715</f>
        <v>89040101-Big Sandy 1</v>
      </c>
      <c r="B715" s="269">
        <f>'Net Gen'!C715</f>
        <v>44834.666666666664</v>
      </c>
      <c r="C715" s="270" t="str">
        <f>'Net Gen'!P715</f>
        <v>OFFLINE</v>
      </c>
      <c r="D715" s="270">
        <f>'Net Gen'!E715</f>
        <v>0</v>
      </c>
      <c r="E715" s="270">
        <f>'Net Gen'!I715</f>
        <v>0</v>
      </c>
      <c r="F715" s="270">
        <f>'Net Gen'!K715</f>
        <v>0</v>
      </c>
      <c r="G715" s="270">
        <f>'Net Gen'!N715</f>
        <v>0</v>
      </c>
      <c r="H715" s="270">
        <f>'Net Gen'!O715</f>
        <v>295</v>
      </c>
      <c r="J715" s="120">
        <f t="shared" si="46"/>
        <v>1</v>
      </c>
      <c r="K715" s="108">
        <f t="shared" si="44"/>
        <v>0</v>
      </c>
      <c r="L715" s="102">
        <f t="shared" si="45"/>
        <v>295</v>
      </c>
      <c r="M715" s="123">
        <f t="shared" si="47"/>
        <v>0</v>
      </c>
    </row>
    <row r="716" spans="1:13" x14ac:dyDescent="0.2">
      <c r="A716" s="208" t="str">
        <f>'Net Gen'!B716</f>
        <v>89040101-Big Sandy 1</v>
      </c>
      <c r="B716" s="269">
        <f>'Net Gen'!C716</f>
        <v>44834.708333333336</v>
      </c>
      <c r="C716" s="270" t="str">
        <f>'Net Gen'!P716</f>
        <v>OFFLINE</v>
      </c>
      <c r="D716" s="270">
        <f>'Net Gen'!E716</f>
        <v>0</v>
      </c>
      <c r="E716" s="270">
        <f>'Net Gen'!I716</f>
        <v>0</v>
      </c>
      <c r="F716" s="270">
        <f>'Net Gen'!K716</f>
        <v>0</v>
      </c>
      <c r="G716" s="270">
        <f>'Net Gen'!N716</f>
        <v>0</v>
      </c>
      <c r="H716" s="270">
        <f>'Net Gen'!O716</f>
        <v>295</v>
      </c>
      <c r="J716" s="120">
        <f t="shared" si="46"/>
        <v>1</v>
      </c>
      <c r="K716" s="108">
        <f t="shared" si="44"/>
        <v>0</v>
      </c>
      <c r="L716" s="102">
        <f t="shared" si="45"/>
        <v>295</v>
      </c>
      <c r="M716" s="123">
        <f t="shared" si="47"/>
        <v>0</v>
      </c>
    </row>
    <row r="717" spans="1:13" x14ac:dyDescent="0.2">
      <c r="A717" s="208" t="str">
        <f>'Net Gen'!B717</f>
        <v>89040101-Big Sandy 1</v>
      </c>
      <c r="B717" s="269">
        <f>'Net Gen'!C717</f>
        <v>44834.75</v>
      </c>
      <c r="C717" s="270" t="str">
        <f>'Net Gen'!P717</f>
        <v>OFFLINE</v>
      </c>
      <c r="D717" s="270">
        <f>'Net Gen'!E717</f>
        <v>0</v>
      </c>
      <c r="E717" s="270">
        <f>'Net Gen'!I717</f>
        <v>0</v>
      </c>
      <c r="F717" s="270">
        <f>'Net Gen'!K717</f>
        <v>0</v>
      </c>
      <c r="G717" s="270">
        <f>'Net Gen'!N717</f>
        <v>0</v>
      </c>
      <c r="H717" s="270">
        <f>'Net Gen'!O717</f>
        <v>295</v>
      </c>
      <c r="J717" s="120">
        <f t="shared" si="46"/>
        <v>1</v>
      </c>
      <c r="K717" s="108">
        <f t="shared" si="44"/>
        <v>0</v>
      </c>
      <c r="L717" s="102">
        <f t="shared" si="45"/>
        <v>295</v>
      </c>
      <c r="M717" s="123">
        <f t="shared" si="47"/>
        <v>0</v>
      </c>
    </row>
    <row r="718" spans="1:13" x14ac:dyDescent="0.2">
      <c r="A718" s="208" t="str">
        <f>'Net Gen'!B718</f>
        <v>89040101-Big Sandy 1</v>
      </c>
      <c r="B718" s="269">
        <f>'Net Gen'!C718</f>
        <v>44834.791666666664</v>
      </c>
      <c r="C718" s="270" t="str">
        <f>'Net Gen'!P718</f>
        <v>OFFLINE</v>
      </c>
      <c r="D718" s="270">
        <f>'Net Gen'!E718</f>
        <v>0</v>
      </c>
      <c r="E718" s="270">
        <f>'Net Gen'!I718</f>
        <v>0</v>
      </c>
      <c r="F718" s="270">
        <f>'Net Gen'!K718</f>
        <v>0</v>
      </c>
      <c r="G718" s="270">
        <f>'Net Gen'!N718</f>
        <v>0</v>
      </c>
      <c r="H718" s="270">
        <f>'Net Gen'!O718</f>
        <v>295</v>
      </c>
      <c r="J718" s="120">
        <f t="shared" si="46"/>
        <v>1</v>
      </c>
      <c r="K718" s="108">
        <f t="shared" si="44"/>
        <v>0</v>
      </c>
      <c r="L718" s="102">
        <f t="shared" si="45"/>
        <v>295</v>
      </c>
      <c r="M718" s="123">
        <f t="shared" si="47"/>
        <v>0</v>
      </c>
    </row>
    <row r="719" spans="1:13" x14ac:dyDescent="0.2">
      <c r="A719" s="208" t="str">
        <f>'Net Gen'!B719</f>
        <v>89040101-Big Sandy 1</v>
      </c>
      <c r="B719" s="269">
        <f>'Net Gen'!C719</f>
        <v>44834.833333333336</v>
      </c>
      <c r="C719" s="270" t="str">
        <f>'Net Gen'!P719</f>
        <v>OFFLINE</v>
      </c>
      <c r="D719" s="270">
        <f>'Net Gen'!E719</f>
        <v>0</v>
      </c>
      <c r="E719" s="270">
        <f>'Net Gen'!I719</f>
        <v>0</v>
      </c>
      <c r="F719" s="270">
        <f>'Net Gen'!K719</f>
        <v>0</v>
      </c>
      <c r="G719" s="270">
        <f>'Net Gen'!N719</f>
        <v>0</v>
      </c>
      <c r="H719" s="270">
        <f>'Net Gen'!O719</f>
        <v>295</v>
      </c>
      <c r="J719" s="120">
        <f t="shared" si="46"/>
        <v>1</v>
      </c>
      <c r="K719" s="108">
        <f t="shared" si="44"/>
        <v>0</v>
      </c>
      <c r="L719" s="102">
        <f t="shared" si="45"/>
        <v>295</v>
      </c>
      <c r="M719" s="123">
        <f t="shared" si="47"/>
        <v>0</v>
      </c>
    </row>
    <row r="720" spans="1:13" x14ac:dyDescent="0.2">
      <c r="A720" s="208" t="str">
        <f>'Net Gen'!B720</f>
        <v>89040101-Big Sandy 1</v>
      </c>
      <c r="B720" s="269">
        <f>'Net Gen'!C720</f>
        <v>44834.875</v>
      </c>
      <c r="C720" s="270" t="str">
        <f>'Net Gen'!P720</f>
        <v>OFFLINE</v>
      </c>
      <c r="D720" s="270">
        <f>'Net Gen'!E720</f>
        <v>0</v>
      </c>
      <c r="E720" s="270">
        <f>'Net Gen'!I720</f>
        <v>0</v>
      </c>
      <c r="F720" s="270">
        <f>'Net Gen'!K720</f>
        <v>0</v>
      </c>
      <c r="G720" s="270">
        <f>'Net Gen'!N720</f>
        <v>0</v>
      </c>
      <c r="H720" s="270">
        <f>'Net Gen'!O720</f>
        <v>295</v>
      </c>
      <c r="J720" s="120">
        <f t="shared" si="46"/>
        <v>1</v>
      </c>
      <c r="K720" s="108">
        <f t="shared" si="44"/>
        <v>0</v>
      </c>
      <c r="L720" s="102">
        <f t="shared" si="45"/>
        <v>295</v>
      </c>
      <c r="M720" s="123">
        <f t="shared" si="47"/>
        <v>0</v>
      </c>
    </row>
    <row r="721" spans="1:13" x14ac:dyDescent="0.2">
      <c r="A721" s="208" t="str">
        <f>'Net Gen'!B721</f>
        <v>89040101-Big Sandy 1</v>
      </c>
      <c r="B721" s="269">
        <f>'Net Gen'!C721</f>
        <v>44834.916666666664</v>
      </c>
      <c r="C721" s="270" t="str">
        <f>'Net Gen'!P721</f>
        <v>OFFLINE</v>
      </c>
      <c r="D721" s="270">
        <f>'Net Gen'!E721</f>
        <v>0</v>
      </c>
      <c r="E721" s="270">
        <f>'Net Gen'!I721</f>
        <v>0</v>
      </c>
      <c r="F721" s="270">
        <f>'Net Gen'!K721</f>
        <v>0</v>
      </c>
      <c r="G721" s="270">
        <f>'Net Gen'!N721</f>
        <v>0</v>
      </c>
      <c r="H721" s="270">
        <f>'Net Gen'!O721</f>
        <v>295</v>
      </c>
      <c r="J721" s="120">
        <f t="shared" si="46"/>
        <v>1</v>
      </c>
      <c r="K721" s="108">
        <f t="shared" si="44"/>
        <v>0</v>
      </c>
      <c r="L721" s="102">
        <f t="shared" si="45"/>
        <v>295</v>
      </c>
      <c r="M721" s="123">
        <f t="shared" si="47"/>
        <v>0</v>
      </c>
    </row>
    <row r="722" spans="1:13" x14ac:dyDescent="0.2">
      <c r="A722" s="208" t="str">
        <f>'Net Gen'!B722</f>
        <v>89040101-Big Sandy 1</v>
      </c>
      <c r="B722" s="269">
        <f>'Net Gen'!C722</f>
        <v>44834.958333333336</v>
      </c>
      <c r="C722" s="270" t="str">
        <f>'Net Gen'!P722</f>
        <v>OFFLINE</v>
      </c>
      <c r="D722" s="270">
        <f>'Net Gen'!E722</f>
        <v>0</v>
      </c>
      <c r="E722" s="270">
        <f>'Net Gen'!I722</f>
        <v>0</v>
      </c>
      <c r="F722" s="270">
        <f>'Net Gen'!K722</f>
        <v>0</v>
      </c>
      <c r="G722" s="270">
        <f>'Net Gen'!N722</f>
        <v>0</v>
      </c>
      <c r="H722" s="270">
        <f>'Net Gen'!O722</f>
        <v>295</v>
      </c>
      <c r="J722" s="120">
        <f t="shared" si="46"/>
        <v>1</v>
      </c>
      <c r="K722" s="108">
        <f t="shared" si="44"/>
        <v>0</v>
      </c>
      <c r="L722" s="102">
        <f t="shared" si="45"/>
        <v>295</v>
      </c>
      <c r="M722" s="123">
        <f t="shared" si="47"/>
        <v>0</v>
      </c>
    </row>
    <row r="723" spans="1:13" x14ac:dyDescent="0.2">
      <c r="A723" s="208" t="str">
        <f>'Net Gen'!B723</f>
        <v>89040101-Big Sandy 1</v>
      </c>
      <c r="B723" s="269">
        <f>'Net Gen'!C723</f>
        <v>44835</v>
      </c>
      <c r="C723" s="270" t="str">
        <f>'Net Gen'!P723</f>
        <v>OFFLINE</v>
      </c>
      <c r="D723" s="270">
        <f>'Net Gen'!E723</f>
        <v>0</v>
      </c>
      <c r="E723" s="270">
        <f>'Net Gen'!I723</f>
        <v>0</v>
      </c>
      <c r="F723" s="270">
        <f>'Net Gen'!K723</f>
        <v>0</v>
      </c>
      <c r="G723" s="270">
        <f>'Net Gen'!N723</f>
        <v>0</v>
      </c>
      <c r="H723" s="270">
        <f>'Net Gen'!O723</f>
        <v>295</v>
      </c>
      <c r="J723" s="120">
        <f t="shared" si="46"/>
        <v>1</v>
      </c>
      <c r="K723" s="108">
        <f t="shared" si="44"/>
        <v>0</v>
      </c>
      <c r="L723" s="102">
        <f t="shared" si="45"/>
        <v>295</v>
      </c>
      <c r="M723" s="123">
        <f t="shared" si="47"/>
        <v>0</v>
      </c>
    </row>
    <row r="724" spans="1:13" x14ac:dyDescent="0.2">
      <c r="A724" s="208" t="str">
        <f>'Net Gen'!B724</f>
        <v>ML1KP-Mitchell 1 KP</v>
      </c>
      <c r="B724" s="269">
        <f>'Net Gen'!C724</f>
        <v>44805.041666666664</v>
      </c>
      <c r="C724" s="270" t="str">
        <f>'Net Gen'!P724</f>
        <v>DISPATCHABLE</v>
      </c>
      <c r="D724" s="270">
        <f>'Net Gen'!E724</f>
        <v>250.476</v>
      </c>
      <c r="E724" s="270">
        <f>'Net Gen'!I724</f>
        <v>700</v>
      </c>
      <c r="F724" s="270">
        <f>'Net Gen'!K724</f>
        <v>770</v>
      </c>
      <c r="G724" s="270">
        <f>'Net Gen'!N724</f>
        <v>770</v>
      </c>
      <c r="H724" s="270">
        <f>'Net Gen'!O724</f>
        <v>770</v>
      </c>
      <c r="J724" s="120">
        <f t="shared" si="46"/>
        <v>0.5</v>
      </c>
      <c r="K724" s="108">
        <f t="shared" si="44"/>
        <v>385</v>
      </c>
      <c r="L724" s="102">
        <f t="shared" si="45"/>
        <v>385</v>
      </c>
      <c r="M724" s="123">
        <f t="shared" si="47"/>
        <v>350</v>
      </c>
    </row>
    <row r="725" spans="1:13" x14ac:dyDescent="0.2">
      <c r="A725" s="208" t="str">
        <f>'Net Gen'!B725</f>
        <v>ML1KP-Mitchell 1 KP</v>
      </c>
      <c r="B725" s="269">
        <f>'Net Gen'!C725</f>
        <v>44805.083333333336</v>
      </c>
      <c r="C725" s="270" t="str">
        <f>'Net Gen'!P725</f>
        <v>DISPATCHABLE</v>
      </c>
      <c r="D725" s="270">
        <f>'Net Gen'!E725</f>
        <v>251.25149999999999</v>
      </c>
      <c r="E725" s="270">
        <f>'Net Gen'!I725</f>
        <v>700</v>
      </c>
      <c r="F725" s="270">
        <f>'Net Gen'!K725</f>
        <v>770</v>
      </c>
      <c r="G725" s="270">
        <f>'Net Gen'!N725</f>
        <v>770</v>
      </c>
      <c r="H725" s="270">
        <f>'Net Gen'!O725</f>
        <v>770</v>
      </c>
      <c r="J725" s="120">
        <f t="shared" si="46"/>
        <v>0.5</v>
      </c>
      <c r="K725" s="108">
        <f t="shared" si="44"/>
        <v>385</v>
      </c>
      <c r="L725" s="102">
        <f t="shared" si="45"/>
        <v>385</v>
      </c>
      <c r="M725" s="123">
        <f t="shared" si="47"/>
        <v>350</v>
      </c>
    </row>
    <row r="726" spans="1:13" x14ac:dyDescent="0.2">
      <c r="A726" s="208" t="str">
        <f>'Net Gen'!B726</f>
        <v>ML1KP-Mitchell 1 KP</v>
      </c>
      <c r="B726" s="269">
        <f>'Net Gen'!C726</f>
        <v>44805.125</v>
      </c>
      <c r="C726" s="270" t="str">
        <f>'Net Gen'!P726</f>
        <v>DISPATCHABLE</v>
      </c>
      <c r="D726" s="270">
        <f>'Net Gen'!E726</f>
        <v>250.7165</v>
      </c>
      <c r="E726" s="270">
        <f>'Net Gen'!I726</f>
        <v>700</v>
      </c>
      <c r="F726" s="270">
        <f>'Net Gen'!K726</f>
        <v>770</v>
      </c>
      <c r="G726" s="270">
        <f>'Net Gen'!N726</f>
        <v>770</v>
      </c>
      <c r="H726" s="270">
        <f>'Net Gen'!O726</f>
        <v>770</v>
      </c>
      <c r="J726" s="120">
        <f t="shared" si="46"/>
        <v>0.5</v>
      </c>
      <c r="K726" s="108">
        <f t="shared" si="44"/>
        <v>385</v>
      </c>
      <c r="L726" s="102">
        <f t="shared" si="45"/>
        <v>385</v>
      </c>
      <c r="M726" s="123">
        <f t="shared" si="47"/>
        <v>350</v>
      </c>
    </row>
    <row r="727" spans="1:13" x14ac:dyDescent="0.2">
      <c r="A727" s="208" t="str">
        <f>'Net Gen'!B727</f>
        <v>ML1KP-Mitchell 1 KP</v>
      </c>
      <c r="B727" s="269">
        <f>'Net Gen'!C727</f>
        <v>44805.166666666664</v>
      </c>
      <c r="C727" s="270" t="str">
        <f>'Net Gen'!P727</f>
        <v>DISPATCHABLE</v>
      </c>
      <c r="D727" s="270">
        <f>'Net Gen'!E727</f>
        <v>251.006</v>
      </c>
      <c r="E727" s="270">
        <f>'Net Gen'!I727</f>
        <v>700</v>
      </c>
      <c r="F727" s="270">
        <f>'Net Gen'!K727</f>
        <v>770</v>
      </c>
      <c r="G727" s="270">
        <f>'Net Gen'!N727</f>
        <v>770</v>
      </c>
      <c r="H727" s="270">
        <f>'Net Gen'!O727</f>
        <v>770</v>
      </c>
      <c r="J727" s="120">
        <f t="shared" si="46"/>
        <v>0.5</v>
      </c>
      <c r="K727" s="108">
        <f t="shared" si="44"/>
        <v>385</v>
      </c>
      <c r="L727" s="102">
        <f t="shared" si="45"/>
        <v>385</v>
      </c>
      <c r="M727" s="123">
        <f t="shared" si="47"/>
        <v>350</v>
      </c>
    </row>
    <row r="728" spans="1:13" x14ac:dyDescent="0.2">
      <c r="A728" s="208" t="str">
        <f>'Net Gen'!B728</f>
        <v>ML1KP-Mitchell 1 KP</v>
      </c>
      <c r="B728" s="269">
        <f>'Net Gen'!C728</f>
        <v>44805.208333333336</v>
      </c>
      <c r="C728" s="270" t="str">
        <f>'Net Gen'!P728</f>
        <v>DISPATCHABLE</v>
      </c>
      <c r="D728" s="270">
        <f>'Net Gen'!E728</f>
        <v>250.86600000000001</v>
      </c>
      <c r="E728" s="270">
        <f>'Net Gen'!I728</f>
        <v>700</v>
      </c>
      <c r="F728" s="270">
        <f>'Net Gen'!K728</f>
        <v>770</v>
      </c>
      <c r="G728" s="270">
        <f>'Net Gen'!N728</f>
        <v>770</v>
      </c>
      <c r="H728" s="270">
        <f>'Net Gen'!O728</f>
        <v>770</v>
      </c>
      <c r="J728" s="120">
        <f t="shared" si="46"/>
        <v>0.5</v>
      </c>
      <c r="K728" s="108">
        <f t="shared" si="44"/>
        <v>385</v>
      </c>
      <c r="L728" s="102">
        <f t="shared" si="45"/>
        <v>385</v>
      </c>
      <c r="M728" s="123">
        <f t="shared" si="47"/>
        <v>350</v>
      </c>
    </row>
    <row r="729" spans="1:13" x14ac:dyDescent="0.2">
      <c r="A729" s="208" t="str">
        <f>'Net Gen'!B729</f>
        <v>ML1KP-Mitchell 1 KP</v>
      </c>
      <c r="B729" s="269">
        <f>'Net Gen'!C729</f>
        <v>44805.25</v>
      </c>
      <c r="C729" s="270" t="str">
        <f>'Net Gen'!P729</f>
        <v>DISPATCHABLE</v>
      </c>
      <c r="D729" s="270">
        <f>'Net Gen'!E729</f>
        <v>250.708</v>
      </c>
      <c r="E729" s="270">
        <f>'Net Gen'!I729</f>
        <v>700</v>
      </c>
      <c r="F729" s="270">
        <f>'Net Gen'!K729</f>
        <v>770</v>
      </c>
      <c r="G729" s="270">
        <f>'Net Gen'!N729</f>
        <v>770</v>
      </c>
      <c r="H729" s="270">
        <f>'Net Gen'!O729</f>
        <v>770</v>
      </c>
      <c r="J729" s="120">
        <f t="shared" si="46"/>
        <v>0.5</v>
      </c>
      <c r="K729" s="108">
        <f t="shared" si="44"/>
        <v>385</v>
      </c>
      <c r="L729" s="102">
        <f t="shared" si="45"/>
        <v>385</v>
      </c>
      <c r="M729" s="123">
        <f t="shared" si="47"/>
        <v>350</v>
      </c>
    </row>
    <row r="730" spans="1:13" x14ac:dyDescent="0.2">
      <c r="A730" s="208" t="str">
        <f>'Net Gen'!B730</f>
        <v>ML1KP-Mitchell 1 KP</v>
      </c>
      <c r="B730" s="269">
        <f>'Net Gen'!C730</f>
        <v>44805.291666666664</v>
      </c>
      <c r="C730" s="270" t="str">
        <f>'Net Gen'!P730</f>
        <v>DISPATCHABLE</v>
      </c>
      <c r="D730" s="270">
        <f>'Net Gen'!E730</f>
        <v>251.07149999999999</v>
      </c>
      <c r="E730" s="270">
        <f>'Net Gen'!I730</f>
        <v>700</v>
      </c>
      <c r="F730" s="270">
        <f>'Net Gen'!K730</f>
        <v>770</v>
      </c>
      <c r="G730" s="270">
        <f>'Net Gen'!N730</f>
        <v>770</v>
      </c>
      <c r="H730" s="270">
        <f>'Net Gen'!O730</f>
        <v>770</v>
      </c>
      <c r="J730" s="120">
        <f t="shared" si="46"/>
        <v>0.5</v>
      </c>
      <c r="K730" s="108">
        <f t="shared" si="44"/>
        <v>385</v>
      </c>
      <c r="L730" s="102">
        <f t="shared" si="45"/>
        <v>385</v>
      </c>
      <c r="M730" s="123">
        <f t="shared" si="47"/>
        <v>350</v>
      </c>
    </row>
    <row r="731" spans="1:13" x14ac:dyDescent="0.2">
      <c r="A731" s="208" t="str">
        <f>'Net Gen'!B731</f>
        <v>ML1KP-Mitchell 1 KP</v>
      </c>
      <c r="B731" s="269">
        <f>'Net Gen'!C731</f>
        <v>44805.333333333336</v>
      </c>
      <c r="C731" s="270" t="str">
        <f>'Net Gen'!P731</f>
        <v>DISPATCHABLE</v>
      </c>
      <c r="D731" s="270">
        <f>'Net Gen'!E731</f>
        <v>250.72450000000001</v>
      </c>
      <c r="E731" s="270">
        <f>'Net Gen'!I731</f>
        <v>700</v>
      </c>
      <c r="F731" s="270">
        <f>'Net Gen'!K731</f>
        <v>770</v>
      </c>
      <c r="G731" s="270">
        <f>'Net Gen'!N731</f>
        <v>770</v>
      </c>
      <c r="H731" s="270">
        <f>'Net Gen'!O731</f>
        <v>770</v>
      </c>
      <c r="J731" s="120">
        <f t="shared" si="46"/>
        <v>0.5</v>
      </c>
      <c r="K731" s="108">
        <f t="shared" si="44"/>
        <v>385</v>
      </c>
      <c r="L731" s="102">
        <f t="shared" si="45"/>
        <v>385</v>
      </c>
      <c r="M731" s="123">
        <f t="shared" si="47"/>
        <v>350</v>
      </c>
    </row>
    <row r="732" spans="1:13" x14ac:dyDescent="0.2">
      <c r="A732" s="208" t="str">
        <f>'Net Gen'!B732</f>
        <v>ML1KP-Mitchell 1 KP</v>
      </c>
      <c r="B732" s="269">
        <f>'Net Gen'!C732</f>
        <v>44805.375</v>
      </c>
      <c r="C732" s="270" t="str">
        <f>'Net Gen'!P732</f>
        <v>DISPATCHABLE</v>
      </c>
      <c r="D732" s="270">
        <f>'Net Gen'!E732</f>
        <v>250.9315</v>
      </c>
      <c r="E732" s="270">
        <f>'Net Gen'!I732</f>
        <v>700</v>
      </c>
      <c r="F732" s="270">
        <f>'Net Gen'!K732</f>
        <v>770</v>
      </c>
      <c r="G732" s="270">
        <f>'Net Gen'!N732</f>
        <v>770</v>
      </c>
      <c r="H732" s="270">
        <f>'Net Gen'!O732</f>
        <v>770</v>
      </c>
      <c r="J732" s="120">
        <f t="shared" si="46"/>
        <v>0.5</v>
      </c>
      <c r="K732" s="108">
        <f t="shared" si="44"/>
        <v>385</v>
      </c>
      <c r="L732" s="102">
        <f t="shared" si="45"/>
        <v>385</v>
      </c>
      <c r="M732" s="123">
        <f t="shared" si="47"/>
        <v>350</v>
      </c>
    </row>
    <row r="733" spans="1:13" x14ac:dyDescent="0.2">
      <c r="A733" s="208" t="str">
        <f>'Net Gen'!B733</f>
        <v>ML1KP-Mitchell 1 KP</v>
      </c>
      <c r="B733" s="269">
        <f>'Net Gen'!C733</f>
        <v>44805.416666666664</v>
      </c>
      <c r="C733" s="270" t="str">
        <f>'Net Gen'!P733</f>
        <v>DISPATCHABLE</v>
      </c>
      <c r="D733" s="270">
        <f>'Net Gen'!E733</f>
        <v>250.55199999999999</v>
      </c>
      <c r="E733" s="270">
        <f>'Net Gen'!I733</f>
        <v>700</v>
      </c>
      <c r="F733" s="270">
        <f>'Net Gen'!K733</f>
        <v>770</v>
      </c>
      <c r="G733" s="270">
        <f>'Net Gen'!N733</f>
        <v>770</v>
      </c>
      <c r="H733" s="270">
        <f>'Net Gen'!O733</f>
        <v>770</v>
      </c>
      <c r="J733" s="120">
        <f t="shared" si="46"/>
        <v>0.5</v>
      </c>
      <c r="K733" s="108">
        <f t="shared" si="44"/>
        <v>385</v>
      </c>
      <c r="L733" s="102">
        <f t="shared" si="45"/>
        <v>385</v>
      </c>
      <c r="M733" s="123">
        <f t="shared" si="47"/>
        <v>350</v>
      </c>
    </row>
    <row r="734" spans="1:13" x14ac:dyDescent="0.2">
      <c r="A734" s="208" t="str">
        <f>'Net Gen'!B734</f>
        <v>ML1KP-Mitchell 1 KP</v>
      </c>
      <c r="B734" s="269">
        <f>'Net Gen'!C734</f>
        <v>44805.458333333336</v>
      </c>
      <c r="C734" s="270" t="str">
        <f>'Net Gen'!P734</f>
        <v>DISPATCHABLE</v>
      </c>
      <c r="D734" s="270">
        <f>'Net Gen'!E734</f>
        <v>251.0635</v>
      </c>
      <c r="E734" s="270">
        <f>'Net Gen'!I734</f>
        <v>700</v>
      </c>
      <c r="F734" s="270">
        <f>'Net Gen'!K734</f>
        <v>770</v>
      </c>
      <c r="G734" s="270">
        <f>'Net Gen'!N734</f>
        <v>770</v>
      </c>
      <c r="H734" s="270">
        <f>'Net Gen'!O734</f>
        <v>770</v>
      </c>
      <c r="J734" s="120">
        <f t="shared" si="46"/>
        <v>0.5</v>
      </c>
      <c r="K734" s="108">
        <f t="shared" si="44"/>
        <v>385</v>
      </c>
      <c r="L734" s="102">
        <f t="shared" si="45"/>
        <v>385</v>
      </c>
      <c r="M734" s="123">
        <f t="shared" si="47"/>
        <v>350</v>
      </c>
    </row>
    <row r="735" spans="1:13" x14ac:dyDescent="0.2">
      <c r="A735" s="208" t="str">
        <f>'Net Gen'!B735</f>
        <v>ML1KP-Mitchell 1 KP</v>
      </c>
      <c r="B735" s="269">
        <f>'Net Gen'!C735</f>
        <v>44805.5</v>
      </c>
      <c r="C735" s="270" t="str">
        <f>'Net Gen'!P735</f>
        <v>DISPATCHABLE</v>
      </c>
      <c r="D735" s="270">
        <f>'Net Gen'!E735</f>
        <v>250.88200000000001</v>
      </c>
      <c r="E735" s="270">
        <f>'Net Gen'!I735</f>
        <v>700</v>
      </c>
      <c r="F735" s="270">
        <f>'Net Gen'!K735</f>
        <v>770</v>
      </c>
      <c r="G735" s="270">
        <f>'Net Gen'!N735</f>
        <v>770</v>
      </c>
      <c r="H735" s="270">
        <f>'Net Gen'!O735</f>
        <v>770</v>
      </c>
      <c r="J735" s="120">
        <f t="shared" si="46"/>
        <v>0.5</v>
      </c>
      <c r="K735" s="108">
        <f t="shared" si="44"/>
        <v>385</v>
      </c>
      <c r="L735" s="102">
        <f t="shared" si="45"/>
        <v>385</v>
      </c>
      <c r="M735" s="123">
        <f t="shared" si="47"/>
        <v>350</v>
      </c>
    </row>
    <row r="736" spans="1:13" x14ac:dyDescent="0.2">
      <c r="A736" s="208" t="str">
        <f>'Net Gen'!B736</f>
        <v>ML1KP-Mitchell 1 KP</v>
      </c>
      <c r="B736" s="269">
        <f>'Net Gen'!C736</f>
        <v>44805.541666666664</v>
      </c>
      <c r="C736" s="270" t="str">
        <f>'Net Gen'!P736</f>
        <v>DISPATCHABLE</v>
      </c>
      <c r="D736" s="270">
        <f>'Net Gen'!E736</f>
        <v>250.98699999999999</v>
      </c>
      <c r="E736" s="270">
        <f>'Net Gen'!I736</f>
        <v>700</v>
      </c>
      <c r="F736" s="270">
        <f>'Net Gen'!K736</f>
        <v>770</v>
      </c>
      <c r="G736" s="270">
        <f>'Net Gen'!N736</f>
        <v>770</v>
      </c>
      <c r="H736" s="270">
        <f>'Net Gen'!O736</f>
        <v>770</v>
      </c>
      <c r="J736" s="120">
        <f t="shared" si="46"/>
        <v>0.5</v>
      </c>
      <c r="K736" s="108">
        <f t="shared" si="44"/>
        <v>385</v>
      </c>
      <c r="L736" s="102">
        <f t="shared" si="45"/>
        <v>385</v>
      </c>
      <c r="M736" s="123">
        <f t="shared" si="47"/>
        <v>350</v>
      </c>
    </row>
    <row r="737" spans="1:13" x14ac:dyDescent="0.2">
      <c r="A737" s="208" t="str">
        <f>'Net Gen'!B737</f>
        <v>ML1KP-Mitchell 1 KP</v>
      </c>
      <c r="B737" s="269">
        <f>'Net Gen'!C737</f>
        <v>44805.583333333336</v>
      </c>
      <c r="C737" s="270" t="str">
        <f>'Net Gen'!P737</f>
        <v>DISPATCHABLE</v>
      </c>
      <c r="D737" s="270">
        <f>'Net Gen'!E737</f>
        <v>253.85900000000001</v>
      </c>
      <c r="E737" s="270">
        <f>'Net Gen'!I737</f>
        <v>700</v>
      </c>
      <c r="F737" s="270">
        <f>'Net Gen'!K737</f>
        <v>770</v>
      </c>
      <c r="G737" s="270">
        <f>'Net Gen'!N737</f>
        <v>770</v>
      </c>
      <c r="H737" s="270">
        <f>'Net Gen'!O737</f>
        <v>770</v>
      </c>
      <c r="J737" s="120">
        <f t="shared" si="46"/>
        <v>0.5</v>
      </c>
      <c r="K737" s="108">
        <f t="shared" si="44"/>
        <v>385</v>
      </c>
      <c r="L737" s="102">
        <f t="shared" si="45"/>
        <v>385</v>
      </c>
      <c r="M737" s="123">
        <f t="shared" si="47"/>
        <v>350</v>
      </c>
    </row>
    <row r="738" spans="1:13" x14ac:dyDescent="0.2">
      <c r="A738" s="208" t="str">
        <f>'Net Gen'!B738</f>
        <v>ML1KP-Mitchell 1 KP</v>
      </c>
      <c r="B738" s="269">
        <f>'Net Gen'!C738</f>
        <v>44805.625</v>
      </c>
      <c r="C738" s="270" t="str">
        <f>'Net Gen'!P738</f>
        <v>DISPATCHABLE</v>
      </c>
      <c r="D738" s="270">
        <f>'Net Gen'!E738</f>
        <v>251.71299999999999</v>
      </c>
      <c r="E738" s="270">
        <f>'Net Gen'!I738</f>
        <v>700</v>
      </c>
      <c r="F738" s="270">
        <f>'Net Gen'!K738</f>
        <v>770</v>
      </c>
      <c r="G738" s="270">
        <f>'Net Gen'!N738</f>
        <v>770</v>
      </c>
      <c r="H738" s="270">
        <f>'Net Gen'!O738</f>
        <v>770</v>
      </c>
      <c r="J738" s="120">
        <f t="shared" si="46"/>
        <v>0.5</v>
      </c>
      <c r="K738" s="108">
        <f t="shared" si="44"/>
        <v>385</v>
      </c>
      <c r="L738" s="102">
        <f t="shared" si="45"/>
        <v>385</v>
      </c>
      <c r="M738" s="123">
        <f t="shared" si="47"/>
        <v>350</v>
      </c>
    </row>
    <row r="739" spans="1:13" x14ac:dyDescent="0.2">
      <c r="A739" s="208" t="str">
        <f>'Net Gen'!B739</f>
        <v>ML1KP-Mitchell 1 KP</v>
      </c>
      <c r="B739" s="269">
        <f>'Net Gen'!C739</f>
        <v>44805.666666666664</v>
      </c>
      <c r="C739" s="270" t="str">
        <f>'Net Gen'!P739</f>
        <v>DISPATCHABLE</v>
      </c>
      <c r="D739" s="270">
        <f>'Net Gen'!E739</f>
        <v>255.09049999999999</v>
      </c>
      <c r="E739" s="270">
        <f>'Net Gen'!I739</f>
        <v>700</v>
      </c>
      <c r="F739" s="270">
        <f>'Net Gen'!K739</f>
        <v>770</v>
      </c>
      <c r="G739" s="270">
        <f>'Net Gen'!N739</f>
        <v>770</v>
      </c>
      <c r="H739" s="270">
        <f>'Net Gen'!O739</f>
        <v>770</v>
      </c>
      <c r="J739" s="120">
        <f t="shared" si="46"/>
        <v>0.5</v>
      </c>
      <c r="K739" s="108">
        <f t="shared" si="44"/>
        <v>385</v>
      </c>
      <c r="L739" s="102">
        <f t="shared" si="45"/>
        <v>385</v>
      </c>
      <c r="M739" s="123">
        <f t="shared" si="47"/>
        <v>350</v>
      </c>
    </row>
    <row r="740" spans="1:13" x14ac:dyDescent="0.2">
      <c r="A740" s="208" t="str">
        <f>'Net Gen'!B740</f>
        <v>ML1KP-Mitchell 1 KP</v>
      </c>
      <c r="B740" s="269">
        <f>'Net Gen'!C740</f>
        <v>44805.708333333336</v>
      </c>
      <c r="C740" s="270" t="str">
        <f>'Net Gen'!P740</f>
        <v>DISPATCHABLE</v>
      </c>
      <c r="D740" s="270">
        <f>'Net Gen'!E740</f>
        <v>254.23400000000001</v>
      </c>
      <c r="E740" s="270">
        <f>'Net Gen'!I740</f>
        <v>708</v>
      </c>
      <c r="F740" s="270">
        <f>'Net Gen'!K740</f>
        <v>770</v>
      </c>
      <c r="G740" s="270">
        <f>'Net Gen'!N740</f>
        <v>770</v>
      </c>
      <c r="H740" s="270">
        <f>'Net Gen'!O740</f>
        <v>770</v>
      </c>
      <c r="J740" s="120">
        <f t="shared" si="46"/>
        <v>0.5</v>
      </c>
      <c r="K740" s="108">
        <f t="shared" si="44"/>
        <v>385</v>
      </c>
      <c r="L740" s="102">
        <f t="shared" si="45"/>
        <v>385</v>
      </c>
      <c r="M740" s="123">
        <f t="shared" si="47"/>
        <v>354</v>
      </c>
    </row>
    <row r="741" spans="1:13" x14ac:dyDescent="0.2">
      <c r="A741" s="208" t="str">
        <f>'Net Gen'!B741</f>
        <v>ML1KP-Mitchell 1 KP</v>
      </c>
      <c r="B741" s="269">
        <f>'Net Gen'!C741</f>
        <v>44805.75</v>
      </c>
      <c r="C741" s="270" t="str">
        <f>'Net Gen'!P741</f>
        <v>DISPATCHABLE</v>
      </c>
      <c r="D741" s="270">
        <f>'Net Gen'!E741</f>
        <v>270.78699999999998</v>
      </c>
      <c r="E741" s="270">
        <f>'Net Gen'!I741</f>
        <v>770</v>
      </c>
      <c r="F741" s="270">
        <f>'Net Gen'!K741</f>
        <v>770</v>
      </c>
      <c r="G741" s="270">
        <f>'Net Gen'!N741</f>
        <v>770</v>
      </c>
      <c r="H741" s="270">
        <f>'Net Gen'!O741</f>
        <v>770</v>
      </c>
      <c r="J741" s="120">
        <f t="shared" si="46"/>
        <v>0.5</v>
      </c>
      <c r="K741" s="108">
        <f t="shared" si="44"/>
        <v>385</v>
      </c>
      <c r="L741" s="102">
        <f t="shared" si="45"/>
        <v>385</v>
      </c>
      <c r="M741" s="123">
        <f t="shared" si="47"/>
        <v>385</v>
      </c>
    </row>
    <row r="742" spans="1:13" x14ac:dyDescent="0.2">
      <c r="A742" s="208" t="str">
        <f>'Net Gen'!B742</f>
        <v>ML1KP-Mitchell 1 KP</v>
      </c>
      <c r="B742" s="269">
        <f>'Net Gen'!C742</f>
        <v>44805.791666666664</v>
      </c>
      <c r="C742" s="270" t="str">
        <f>'Net Gen'!P742</f>
        <v>DISPATCHABLE</v>
      </c>
      <c r="D742" s="270">
        <f>'Net Gen'!E742</f>
        <v>255.298</v>
      </c>
      <c r="E742" s="270">
        <f>'Net Gen'!I742</f>
        <v>770</v>
      </c>
      <c r="F742" s="270">
        <f>'Net Gen'!K742</f>
        <v>770</v>
      </c>
      <c r="G742" s="270">
        <f>'Net Gen'!N742</f>
        <v>770</v>
      </c>
      <c r="H742" s="270">
        <f>'Net Gen'!O742</f>
        <v>770</v>
      </c>
      <c r="J742" s="120">
        <f t="shared" si="46"/>
        <v>0.5</v>
      </c>
      <c r="K742" s="108">
        <f t="shared" si="44"/>
        <v>385</v>
      </c>
      <c r="L742" s="102">
        <f t="shared" si="45"/>
        <v>385</v>
      </c>
      <c r="M742" s="123">
        <f t="shared" si="47"/>
        <v>385</v>
      </c>
    </row>
    <row r="743" spans="1:13" x14ac:dyDescent="0.2">
      <c r="A743" s="208" t="str">
        <f>'Net Gen'!B743</f>
        <v>ML1KP-Mitchell 1 KP</v>
      </c>
      <c r="B743" s="269">
        <f>'Net Gen'!C743</f>
        <v>44805.833333333336</v>
      </c>
      <c r="C743" s="270" t="str">
        <f>'Net Gen'!P743</f>
        <v>DISPATCHABLE</v>
      </c>
      <c r="D743" s="270">
        <f>'Net Gen'!E743</f>
        <v>251.91249999999999</v>
      </c>
      <c r="E743" s="270">
        <f>'Net Gen'!I743</f>
        <v>770</v>
      </c>
      <c r="F743" s="270">
        <f>'Net Gen'!K743</f>
        <v>770</v>
      </c>
      <c r="G743" s="270">
        <f>'Net Gen'!N743</f>
        <v>770</v>
      </c>
      <c r="H743" s="270">
        <f>'Net Gen'!O743</f>
        <v>770</v>
      </c>
      <c r="J743" s="120">
        <f t="shared" si="46"/>
        <v>0.5</v>
      </c>
      <c r="K743" s="108">
        <f t="shared" si="44"/>
        <v>385</v>
      </c>
      <c r="L743" s="102">
        <f t="shared" si="45"/>
        <v>385</v>
      </c>
      <c r="M743" s="123">
        <f t="shared" si="47"/>
        <v>385</v>
      </c>
    </row>
    <row r="744" spans="1:13" x14ac:dyDescent="0.2">
      <c r="A744" s="208" t="str">
        <f>'Net Gen'!B744</f>
        <v>ML1KP-Mitchell 1 KP</v>
      </c>
      <c r="B744" s="269">
        <f>'Net Gen'!C744</f>
        <v>44805.875</v>
      </c>
      <c r="C744" s="270" t="str">
        <f>'Net Gen'!P744</f>
        <v>DISPATCHABLE</v>
      </c>
      <c r="D744" s="270">
        <f>'Net Gen'!E744</f>
        <v>251.38749999999999</v>
      </c>
      <c r="E744" s="270">
        <f>'Net Gen'!I744</f>
        <v>770</v>
      </c>
      <c r="F744" s="270">
        <f>'Net Gen'!K744</f>
        <v>770</v>
      </c>
      <c r="G744" s="270">
        <f>'Net Gen'!N744</f>
        <v>770</v>
      </c>
      <c r="H744" s="270">
        <f>'Net Gen'!O744</f>
        <v>770</v>
      </c>
      <c r="J744" s="120">
        <f t="shared" si="46"/>
        <v>0.5</v>
      </c>
      <c r="K744" s="108">
        <f t="shared" si="44"/>
        <v>385</v>
      </c>
      <c r="L744" s="102">
        <f t="shared" si="45"/>
        <v>385</v>
      </c>
      <c r="M744" s="123">
        <f t="shared" si="47"/>
        <v>385</v>
      </c>
    </row>
    <row r="745" spans="1:13" x14ac:dyDescent="0.2">
      <c r="A745" s="208" t="str">
        <f>'Net Gen'!B745</f>
        <v>ML1KP-Mitchell 1 KP</v>
      </c>
      <c r="B745" s="269">
        <f>'Net Gen'!C745</f>
        <v>44805.916666666664</v>
      </c>
      <c r="C745" s="270" t="str">
        <f>'Net Gen'!P745</f>
        <v>DISPATCHABLE</v>
      </c>
      <c r="D745" s="270">
        <f>'Net Gen'!E745</f>
        <v>253.00899999999999</v>
      </c>
      <c r="E745" s="270">
        <f>'Net Gen'!I745</f>
        <v>770</v>
      </c>
      <c r="F745" s="270">
        <f>'Net Gen'!K745</f>
        <v>770</v>
      </c>
      <c r="G745" s="270">
        <f>'Net Gen'!N745</f>
        <v>770</v>
      </c>
      <c r="H745" s="270">
        <f>'Net Gen'!O745</f>
        <v>770</v>
      </c>
      <c r="J745" s="120">
        <f t="shared" si="46"/>
        <v>0.5</v>
      </c>
      <c r="K745" s="108">
        <f t="shared" si="44"/>
        <v>385</v>
      </c>
      <c r="L745" s="102">
        <f t="shared" si="45"/>
        <v>385</v>
      </c>
      <c r="M745" s="123">
        <f t="shared" si="47"/>
        <v>385</v>
      </c>
    </row>
    <row r="746" spans="1:13" x14ac:dyDescent="0.2">
      <c r="A746" s="208" t="str">
        <f>'Net Gen'!B746</f>
        <v>ML1KP-Mitchell 1 KP</v>
      </c>
      <c r="B746" s="269">
        <f>'Net Gen'!C746</f>
        <v>44805.958333333336</v>
      </c>
      <c r="C746" s="270" t="str">
        <f>'Net Gen'!P746</f>
        <v>DISPATCHABLE</v>
      </c>
      <c r="D746" s="270">
        <f>'Net Gen'!E746</f>
        <v>256.11149999999998</v>
      </c>
      <c r="E746" s="270">
        <f>'Net Gen'!I746</f>
        <v>770</v>
      </c>
      <c r="F746" s="270">
        <f>'Net Gen'!K746</f>
        <v>770</v>
      </c>
      <c r="G746" s="270">
        <f>'Net Gen'!N746</f>
        <v>770</v>
      </c>
      <c r="H746" s="270">
        <f>'Net Gen'!O746</f>
        <v>770</v>
      </c>
      <c r="J746" s="120">
        <f t="shared" si="46"/>
        <v>0.5</v>
      </c>
      <c r="K746" s="108">
        <f t="shared" si="44"/>
        <v>385</v>
      </c>
      <c r="L746" s="102">
        <f t="shared" si="45"/>
        <v>385</v>
      </c>
      <c r="M746" s="123">
        <f t="shared" si="47"/>
        <v>385</v>
      </c>
    </row>
    <row r="747" spans="1:13" x14ac:dyDescent="0.2">
      <c r="A747" s="208" t="str">
        <f>'Net Gen'!B747</f>
        <v>ML1KP-Mitchell 1 KP</v>
      </c>
      <c r="B747" s="269">
        <f>'Net Gen'!C747</f>
        <v>44806</v>
      </c>
      <c r="C747" s="270" t="str">
        <f>'Net Gen'!P747</f>
        <v>DISPATCHABLE</v>
      </c>
      <c r="D747" s="270">
        <f>'Net Gen'!E747</f>
        <v>254.93950000000001</v>
      </c>
      <c r="E747" s="270">
        <f>'Net Gen'!I747</f>
        <v>770</v>
      </c>
      <c r="F747" s="270">
        <f>'Net Gen'!K747</f>
        <v>770</v>
      </c>
      <c r="G747" s="270">
        <f>'Net Gen'!N747</f>
        <v>770</v>
      </c>
      <c r="H747" s="270">
        <f>'Net Gen'!O747</f>
        <v>770</v>
      </c>
      <c r="J747" s="120">
        <f t="shared" si="46"/>
        <v>0.5</v>
      </c>
      <c r="K747" s="108">
        <f t="shared" si="44"/>
        <v>385</v>
      </c>
      <c r="L747" s="102">
        <f t="shared" si="45"/>
        <v>385</v>
      </c>
      <c r="M747" s="123">
        <f t="shared" si="47"/>
        <v>385</v>
      </c>
    </row>
    <row r="748" spans="1:13" x14ac:dyDescent="0.2">
      <c r="A748" s="208" t="str">
        <f>'Net Gen'!B748</f>
        <v>ML1KP-Mitchell 1 KP</v>
      </c>
      <c r="B748" s="269">
        <f>'Net Gen'!C748</f>
        <v>44806.041666666664</v>
      </c>
      <c r="C748" s="270" t="str">
        <f>'Net Gen'!P748</f>
        <v>DISPATCHABLE</v>
      </c>
      <c r="D748" s="270">
        <f>'Net Gen'!E748</f>
        <v>253.31700000000001</v>
      </c>
      <c r="E748" s="270">
        <f>'Net Gen'!I748</f>
        <v>770</v>
      </c>
      <c r="F748" s="270">
        <f>'Net Gen'!K748</f>
        <v>770</v>
      </c>
      <c r="G748" s="270">
        <f>'Net Gen'!N748</f>
        <v>770</v>
      </c>
      <c r="H748" s="270">
        <f>'Net Gen'!O748</f>
        <v>770</v>
      </c>
      <c r="J748" s="120">
        <f>VLOOKUP(A748,$P$4:$Q$8,2,FALSE)</f>
        <v>0.5</v>
      </c>
      <c r="K748" s="108">
        <f t="shared" si="44"/>
        <v>385</v>
      </c>
      <c r="L748" s="102">
        <f t="shared" si="45"/>
        <v>385</v>
      </c>
      <c r="M748" s="123">
        <f t="shared" si="47"/>
        <v>385</v>
      </c>
    </row>
    <row r="749" spans="1:13" x14ac:dyDescent="0.2">
      <c r="A749" s="208" t="str">
        <f>'Net Gen'!B749</f>
        <v>ML1KP-Mitchell 1 KP</v>
      </c>
      <c r="B749" s="269">
        <f>'Net Gen'!C749</f>
        <v>44806.083333333336</v>
      </c>
      <c r="C749" s="270" t="str">
        <f>'Net Gen'!P749</f>
        <v>DISPATCHABLE</v>
      </c>
      <c r="D749" s="270">
        <f>'Net Gen'!E749</f>
        <v>250.72</v>
      </c>
      <c r="E749" s="270">
        <f>'Net Gen'!I749</f>
        <v>770</v>
      </c>
      <c r="F749" s="270">
        <f>'Net Gen'!K749</f>
        <v>770</v>
      </c>
      <c r="G749" s="270">
        <f>'Net Gen'!N749</f>
        <v>770</v>
      </c>
      <c r="H749" s="270">
        <f>'Net Gen'!O749</f>
        <v>770</v>
      </c>
      <c r="J749" s="120">
        <f t="shared" si="46"/>
        <v>0.5</v>
      </c>
      <c r="K749" s="108">
        <f t="shared" si="44"/>
        <v>385</v>
      </c>
      <c r="L749" s="102">
        <f t="shared" si="45"/>
        <v>385</v>
      </c>
      <c r="M749" s="123">
        <f t="shared" si="47"/>
        <v>385</v>
      </c>
    </row>
    <row r="750" spans="1:13" x14ac:dyDescent="0.2">
      <c r="A750" s="208" t="str">
        <f>'Net Gen'!B750</f>
        <v>ML1KP-Mitchell 1 KP</v>
      </c>
      <c r="B750" s="269">
        <f>'Net Gen'!C750</f>
        <v>44806.125</v>
      </c>
      <c r="C750" s="270" t="str">
        <f>'Net Gen'!P750</f>
        <v>DISPATCHABLE</v>
      </c>
      <c r="D750" s="270">
        <f>'Net Gen'!E750</f>
        <v>251.0035</v>
      </c>
      <c r="E750" s="270">
        <f>'Net Gen'!I750</f>
        <v>770</v>
      </c>
      <c r="F750" s="270">
        <f>'Net Gen'!K750</f>
        <v>770</v>
      </c>
      <c r="G750" s="270">
        <f>'Net Gen'!N750</f>
        <v>770</v>
      </c>
      <c r="H750" s="270">
        <f>'Net Gen'!O750</f>
        <v>770</v>
      </c>
      <c r="J750" s="120">
        <f t="shared" si="46"/>
        <v>0.5</v>
      </c>
      <c r="K750" s="108">
        <f t="shared" si="44"/>
        <v>385</v>
      </c>
      <c r="L750" s="102">
        <f t="shared" si="45"/>
        <v>385</v>
      </c>
      <c r="M750" s="123">
        <f t="shared" si="47"/>
        <v>385</v>
      </c>
    </row>
    <row r="751" spans="1:13" x14ac:dyDescent="0.2">
      <c r="A751" s="208" t="str">
        <f>'Net Gen'!B751</f>
        <v>ML1KP-Mitchell 1 KP</v>
      </c>
      <c r="B751" s="269">
        <f>'Net Gen'!C751</f>
        <v>44806.166666666664</v>
      </c>
      <c r="C751" s="270" t="str">
        <f>'Net Gen'!P751</f>
        <v>DISPATCHABLE</v>
      </c>
      <c r="D751" s="270">
        <f>'Net Gen'!E751</f>
        <v>250.94800000000001</v>
      </c>
      <c r="E751" s="270">
        <f>'Net Gen'!I751</f>
        <v>770</v>
      </c>
      <c r="F751" s="270">
        <f>'Net Gen'!K751</f>
        <v>770</v>
      </c>
      <c r="G751" s="270">
        <f>'Net Gen'!N751</f>
        <v>770</v>
      </c>
      <c r="H751" s="270">
        <f>'Net Gen'!O751</f>
        <v>770</v>
      </c>
      <c r="J751" s="120">
        <f t="shared" si="46"/>
        <v>0.5</v>
      </c>
      <c r="K751" s="108">
        <f t="shared" si="44"/>
        <v>385</v>
      </c>
      <c r="L751" s="102">
        <f t="shared" si="45"/>
        <v>385</v>
      </c>
      <c r="M751" s="123">
        <f t="shared" si="47"/>
        <v>385</v>
      </c>
    </row>
    <row r="752" spans="1:13" x14ac:dyDescent="0.2">
      <c r="A752" s="208" t="str">
        <f>'Net Gen'!B752</f>
        <v>ML1KP-Mitchell 1 KP</v>
      </c>
      <c r="B752" s="269">
        <f>'Net Gen'!C752</f>
        <v>44806.208333333336</v>
      </c>
      <c r="C752" s="270" t="str">
        <f>'Net Gen'!P752</f>
        <v>DISPATCHABLE</v>
      </c>
      <c r="D752" s="270">
        <f>'Net Gen'!E752</f>
        <v>250.744</v>
      </c>
      <c r="E752" s="270">
        <f>'Net Gen'!I752</f>
        <v>770</v>
      </c>
      <c r="F752" s="270">
        <f>'Net Gen'!K752</f>
        <v>770</v>
      </c>
      <c r="G752" s="270">
        <f>'Net Gen'!N752</f>
        <v>770</v>
      </c>
      <c r="H752" s="270">
        <f>'Net Gen'!O752</f>
        <v>770</v>
      </c>
      <c r="J752" s="120">
        <f t="shared" si="46"/>
        <v>0.5</v>
      </c>
      <c r="K752" s="108">
        <f t="shared" si="44"/>
        <v>385</v>
      </c>
      <c r="L752" s="102">
        <f t="shared" si="45"/>
        <v>385</v>
      </c>
      <c r="M752" s="123">
        <f t="shared" si="47"/>
        <v>385</v>
      </c>
    </row>
    <row r="753" spans="1:13" x14ac:dyDescent="0.2">
      <c r="A753" s="208" t="str">
        <f>'Net Gen'!B753</f>
        <v>ML1KP-Mitchell 1 KP</v>
      </c>
      <c r="B753" s="269">
        <f>'Net Gen'!C753</f>
        <v>44806.25</v>
      </c>
      <c r="C753" s="270" t="str">
        <f>'Net Gen'!P753</f>
        <v>DISPATCHABLE</v>
      </c>
      <c r="D753" s="270">
        <f>'Net Gen'!E753</f>
        <v>251.02250000000001</v>
      </c>
      <c r="E753" s="270">
        <f>'Net Gen'!I753</f>
        <v>770</v>
      </c>
      <c r="F753" s="270">
        <f>'Net Gen'!K753</f>
        <v>770</v>
      </c>
      <c r="G753" s="270">
        <f>'Net Gen'!N753</f>
        <v>770</v>
      </c>
      <c r="H753" s="270">
        <f>'Net Gen'!O753</f>
        <v>770</v>
      </c>
      <c r="J753" s="120">
        <f t="shared" si="46"/>
        <v>0.5</v>
      </c>
      <c r="K753" s="108">
        <f t="shared" si="44"/>
        <v>385</v>
      </c>
      <c r="L753" s="102">
        <f t="shared" si="45"/>
        <v>385</v>
      </c>
      <c r="M753" s="123">
        <f t="shared" si="47"/>
        <v>385</v>
      </c>
    </row>
    <row r="754" spans="1:13" x14ac:dyDescent="0.2">
      <c r="A754" s="208" t="str">
        <f>'Net Gen'!B754</f>
        <v>ML1KP-Mitchell 1 KP</v>
      </c>
      <c r="B754" s="269">
        <f>'Net Gen'!C754</f>
        <v>44806.291666666664</v>
      </c>
      <c r="C754" s="270" t="str">
        <f>'Net Gen'!P754</f>
        <v>DISPATCHABLE</v>
      </c>
      <c r="D754" s="270">
        <f>'Net Gen'!E754</f>
        <v>250.81700000000001</v>
      </c>
      <c r="E754" s="270">
        <f>'Net Gen'!I754</f>
        <v>770</v>
      </c>
      <c r="F754" s="270">
        <f>'Net Gen'!K754</f>
        <v>770</v>
      </c>
      <c r="G754" s="270">
        <f>'Net Gen'!N754</f>
        <v>770</v>
      </c>
      <c r="H754" s="270">
        <f>'Net Gen'!O754</f>
        <v>770</v>
      </c>
      <c r="J754" s="120">
        <f t="shared" si="46"/>
        <v>0.5</v>
      </c>
      <c r="K754" s="108">
        <f t="shared" si="44"/>
        <v>385</v>
      </c>
      <c r="L754" s="102">
        <f t="shared" si="45"/>
        <v>385</v>
      </c>
      <c r="M754" s="123">
        <f t="shared" si="47"/>
        <v>385</v>
      </c>
    </row>
    <row r="755" spans="1:13" x14ac:dyDescent="0.2">
      <c r="A755" s="208" t="str">
        <f>'Net Gen'!B755</f>
        <v>ML1KP-Mitchell 1 KP</v>
      </c>
      <c r="B755" s="269">
        <f>'Net Gen'!C755</f>
        <v>44806.333333333336</v>
      </c>
      <c r="C755" s="270" t="str">
        <f>'Net Gen'!P755</f>
        <v>DISPATCHABLE</v>
      </c>
      <c r="D755" s="270">
        <f>'Net Gen'!E755</f>
        <v>254.03899999999999</v>
      </c>
      <c r="E755" s="270">
        <f>'Net Gen'!I755</f>
        <v>770</v>
      </c>
      <c r="F755" s="270">
        <f>'Net Gen'!K755</f>
        <v>770</v>
      </c>
      <c r="G755" s="270">
        <f>'Net Gen'!N755</f>
        <v>770</v>
      </c>
      <c r="H755" s="270">
        <f>'Net Gen'!O755</f>
        <v>770</v>
      </c>
      <c r="J755" s="120">
        <f t="shared" si="46"/>
        <v>0.5</v>
      </c>
      <c r="K755" s="108">
        <f t="shared" si="44"/>
        <v>385</v>
      </c>
      <c r="L755" s="102">
        <f t="shared" si="45"/>
        <v>385</v>
      </c>
      <c r="M755" s="123">
        <f t="shared" si="47"/>
        <v>385</v>
      </c>
    </row>
    <row r="756" spans="1:13" x14ac:dyDescent="0.2">
      <c r="A756" s="208" t="str">
        <f>'Net Gen'!B756</f>
        <v>ML1KP-Mitchell 1 KP</v>
      </c>
      <c r="B756" s="269">
        <f>'Net Gen'!C756</f>
        <v>44806.375</v>
      </c>
      <c r="C756" s="270" t="str">
        <f>'Net Gen'!P756</f>
        <v>DISPATCHABLE</v>
      </c>
      <c r="D756" s="270">
        <f>'Net Gen'!E756</f>
        <v>250.88800000000001</v>
      </c>
      <c r="E756" s="270">
        <f>'Net Gen'!I756</f>
        <v>770</v>
      </c>
      <c r="F756" s="270">
        <f>'Net Gen'!K756</f>
        <v>770</v>
      </c>
      <c r="G756" s="270">
        <f>'Net Gen'!N756</f>
        <v>770</v>
      </c>
      <c r="H756" s="270">
        <f>'Net Gen'!O756</f>
        <v>770</v>
      </c>
      <c r="J756" s="120">
        <f t="shared" si="46"/>
        <v>0.5</v>
      </c>
      <c r="K756" s="108">
        <f t="shared" si="44"/>
        <v>385</v>
      </c>
      <c r="L756" s="102">
        <f t="shared" si="45"/>
        <v>385</v>
      </c>
      <c r="M756" s="123">
        <f t="shared" si="47"/>
        <v>385</v>
      </c>
    </row>
    <row r="757" spans="1:13" x14ac:dyDescent="0.2">
      <c r="A757" s="208" t="str">
        <f>'Net Gen'!B757</f>
        <v>ML1KP-Mitchell 1 KP</v>
      </c>
      <c r="B757" s="269">
        <f>'Net Gen'!C757</f>
        <v>44806.416666666664</v>
      </c>
      <c r="C757" s="270" t="str">
        <f>'Net Gen'!P757</f>
        <v>DISPATCHABLE</v>
      </c>
      <c r="D757" s="270">
        <f>'Net Gen'!E757</f>
        <v>255.00800000000001</v>
      </c>
      <c r="E757" s="270">
        <f>'Net Gen'!I757</f>
        <v>770</v>
      </c>
      <c r="F757" s="270">
        <f>'Net Gen'!K757</f>
        <v>770</v>
      </c>
      <c r="G757" s="270">
        <f>'Net Gen'!N757</f>
        <v>770</v>
      </c>
      <c r="H757" s="270">
        <f>'Net Gen'!O757</f>
        <v>770</v>
      </c>
      <c r="J757" s="120">
        <f t="shared" si="46"/>
        <v>0.5</v>
      </c>
      <c r="K757" s="108">
        <f t="shared" si="44"/>
        <v>385</v>
      </c>
      <c r="L757" s="102">
        <f t="shared" si="45"/>
        <v>385</v>
      </c>
      <c r="M757" s="123">
        <f t="shared" si="47"/>
        <v>385</v>
      </c>
    </row>
    <row r="758" spans="1:13" x14ac:dyDescent="0.2">
      <c r="A758" s="208" t="str">
        <f>'Net Gen'!B758</f>
        <v>ML1KP-Mitchell 1 KP</v>
      </c>
      <c r="B758" s="269">
        <f>'Net Gen'!C758</f>
        <v>44806.458333333336</v>
      </c>
      <c r="C758" s="270" t="str">
        <f>'Net Gen'!P758</f>
        <v>DISPATCHABLE</v>
      </c>
      <c r="D758" s="270">
        <f>'Net Gen'!E758</f>
        <v>250.8</v>
      </c>
      <c r="E758" s="270">
        <f>'Net Gen'!I758</f>
        <v>770</v>
      </c>
      <c r="F758" s="270">
        <f>'Net Gen'!K758</f>
        <v>770</v>
      </c>
      <c r="G758" s="270">
        <f>'Net Gen'!N758</f>
        <v>770</v>
      </c>
      <c r="H758" s="270">
        <f>'Net Gen'!O758</f>
        <v>770</v>
      </c>
      <c r="J758" s="120">
        <f t="shared" si="46"/>
        <v>0.5</v>
      </c>
      <c r="K758" s="108">
        <f t="shared" si="44"/>
        <v>385</v>
      </c>
      <c r="L758" s="102">
        <f t="shared" si="45"/>
        <v>385</v>
      </c>
      <c r="M758" s="123">
        <f t="shared" si="47"/>
        <v>385</v>
      </c>
    </row>
    <row r="759" spans="1:13" x14ac:dyDescent="0.2">
      <c r="A759" s="208" t="str">
        <f>'Net Gen'!B759</f>
        <v>ML1KP-Mitchell 1 KP</v>
      </c>
      <c r="B759" s="269">
        <f>'Net Gen'!C759</f>
        <v>44806.5</v>
      </c>
      <c r="C759" s="270" t="str">
        <f>'Net Gen'!P759</f>
        <v>DISPATCHABLE</v>
      </c>
      <c r="D759" s="270">
        <f>'Net Gen'!E759</f>
        <v>250.79300000000001</v>
      </c>
      <c r="E759" s="270">
        <f>'Net Gen'!I759</f>
        <v>770</v>
      </c>
      <c r="F759" s="270">
        <f>'Net Gen'!K759</f>
        <v>770</v>
      </c>
      <c r="G759" s="270">
        <f>'Net Gen'!N759</f>
        <v>770</v>
      </c>
      <c r="H759" s="270">
        <f>'Net Gen'!O759</f>
        <v>770</v>
      </c>
      <c r="J759" s="120">
        <f t="shared" si="46"/>
        <v>0.5</v>
      </c>
      <c r="K759" s="108">
        <f t="shared" si="44"/>
        <v>385</v>
      </c>
      <c r="L759" s="102">
        <f t="shared" si="45"/>
        <v>385</v>
      </c>
      <c r="M759" s="123">
        <f t="shared" si="47"/>
        <v>385</v>
      </c>
    </row>
    <row r="760" spans="1:13" x14ac:dyDescent="0.2">
      <c r="A760" s="208" t="str">
        <f>'Net Gen'!B760</f>
        <v>ML1KP-Mitchell 1 KP</v>
      </c>
      <c r="B760" s="269">
        <f>'Net Gen'!C760</f>
        <v>44806.541666666664</v>
      </c>
      <c r="C760" s="270" t="str">
        <f>'Net Gen'!P760</f>
        <v>DISPATCHABLE</v>
      </c>
      <c r="D760" s="270">
        <f>'Net Gen'!E760</f>
        <v>251.22900000000001</v>
      </c>
      <c r="E760" s="270">
        <f>'Net Gen'!I760</f>
        <v>770</v>
      </c>
      <c r="F760" s="270">
        <f>'Net Gen'!K760</f>
        <v>770</v>
      </c>
      <c r="G760" s="270">
        <f>'Net Gen'!N760</f>
        <v>770</v>
      </c>
      <c r="H760" s="270">
        <f>'Net Gen'!O760</f>
        <v>770</v>
      </c>
      <c r="J760" s="120">
        <f t="shared" si="46"/>
        <v>0.5</v>
      </c>
      <c r="K760" s="108">
        <f t="shared" si="44"/>
        <v>385</v>
      </c>
      <c r="L760" s="102">
        <f t="shared" si="45"/>
        <v>385</v>
      </c>
      <c r="M760" s="123">
        <f t="shared" si="47"/>
        <v>385</v>
      </c>
    </row>
    <row r="761" spans="1:13" x14ac:dyDescent="0.2">
      <c r="A761" s="208" t="str">
        <f>'Net Gen'!B761</f>
        <v>ML1KP-Mitchell 1 KP</v>
      </c>
      <c r="B761" s="269">
        <f>'Net Gen'!C761</f>
        <v>44806.583333333336</v>
      </c>
      <c r="C761" s="270" t="str">
        <f>'Net Gen'!P761</f>
        <v>DISPATCHABLE</v>
      </c>
      <c r="D761" s="270">
        <f>'Net Gen'!E761</f>
        <v>251.0035</v>
      </c>
      <c r="E761" s="270">
        <f>'Net Gen'!I761</f>
        <v>770</v>
      </c>
      <c r="F761" s="270">
        <f>'Net Gen'!K761</f>
        <v>770</v>
      </c>
      <c r="G761" s="270">
        <f>'Net Gen'!N761</f>
        <v>770</v>
      </c>
      <c r="H761" s="270">
        <f>'Net Gen'!O761</f>
        <v>770</v>
      </c>
      <c r="J761" s="120">
        <f t="shared" si="46"/>
        <v>0.5</v>
      </c>
      <c r="K761" s="108">
        <f t="shared" si="44"/>
        <v>385</v>
      </c>
      <c r="L761" s="102">
        <f t="shared" si="45"/>
        <v>385</v>
      </c>
      <c r="M761" s="123">
        <f t="shared" si="47"/>
        <v>385</v>
      </c>
    </row>
    <row r="762" spans="1:13" x14ac:dyDescent="0.2">
      <c r="A762" s="208" t="str">
        <f>'Net Gen'!B762</f>
        <v>ML1KP-Mitchell 1 KP</v>
      </c>
      <c r="B762" s="269">
        <f>'Net Gen'!C762</f>
        <v>44806.625</v>
      </c>
      <c r="C762" s="270" t="str">
        <f>'Net Gen'!P762</f>
        <v>DISPATCHABLE</v>
      </c>
      <c r="D762" s="270">
        <f>'Net Gen'!E762</f>
        <v>252.75299999999999</v>
      </c>
      <c r="E762" s="270">
        <f>'Net Gen'!I762</f>
        <v>770</v>
      </c>
      <c r="F762" s="270">
        <f>'Net Gen'!K762</f>
        <v>770</v>
      </c>
      <c r="G762" s="270">
        <f>'Net Gen'!N762</f>
        <v>770</v>
      </c>
      <c r="H762" s="270">
        <f>'Net Gen'!O762</f>
        <v>770</v>
      </c>
      <c r="J762" s="120">
        <f t="shared" si="46"/>
        <v>0.5</v>
      </c>
      <c r="K762" s="108">
        <f t="shared" si="44"/>
        <v>385</v>
      </c>
      <c r="L762" s="102">
        <f t="shared" si="45"/>
        <v>385</v>
      </c>
      <c r="M762" s="123">
        <f t="shared" si="47"/>
        <v>385</v>
      </c>
    </row>
    <row r="763" spans="1:13" x14ac:dyDescent="0.2">
      <c r="A763" s="208" t="str">
        <f>'Net Gen'!B763</f>
        <v>ML1KP-Mitchell 1 KP</v>
      </c>
      <c r="B763" s="269">
        <f>'Net Gen'!C763</f>
        <v>44806.666666666664</v>
      </c>
      <c r="C763" s="270" t="str">
        <f>'Net Gen'!P763</f>
        <v>DISPATCHABLE</v>
      </c>
      <c r="D763" s="270">
        <f>'Net Gen'!E763</f>
        <v>252.32900000000001</v>
      </c>
      <c r="E763" s="270">
        <f>'Net Gen'!I763</f>
        <v>770</v>
      </c>
      <c r="F763" s="270">
        <f>'Net Gen'!K763</f>
        <v>770</v>
      </c>
      <c r="G763" s="270">
        <f>'Net Gen'!N763</f>
        <v>770</v>
      </c>
      <c r="H763" s="270">
        <f>'Net Gen'!O763</f>
        <v>770</v>
      </c>
      <c r="J763" s="120">
        <f t="shared" si="46"/>
        <v>0.5</v>
      </c>
      <c r="K763" s="108">
        <f t="shared" si="44"/>
        <v>385</v>
      </c>
      <c r="L763" s="102">
        <f t="shared" si="45"/>
        <v>385</v>
      </c>
      <c r="M763" s="123">
        <f t="shared" si="47"/>
        <v>385</v>
      </c>
    </row>
    <row r="764" spans="1:13" x14ac:dyDescent="0.2">
      <c r="A764" s="208" t="str">
        <f>'Net Gen'!B764</f>
        <v>ML1KP-Mitchell 1 KP</v>
      </c>
      <c r="B764" s="269">
        <f>'Net Gen'!C764</f>
        <v>44806.708333333336</v>
      </c>
      <c r="C764" s="270" t="str">
        <f>'Net Gen'!P764</f>
        <v>DISPATCHABLE</v>
      </c>
      <c r="D764" s="270">
        <f>'Net Gen'!E764</f>
        <v>259.91149999999999</v>
      </c>
      <c r="E764" s="270">
        <f>'Net Gen'!I764</f>
        <v>770</v>
      </c>
      <c r="F764" s="270">
        <f>'Net Gen'!K764</f>
        <v>770</v>
      </c>
      <c r="G764" s="270">
        <f>'Net Gen'!N764</f>
        <v>770</v>
      </c>
      <c r="H764" s="270">
        <f>'Net Gen'!O764</f>
        <v>770</v>
      </c>
      <c r="J764" s="120">
        <f t="shared" si="46"/>
        <v>0.5</v>
      </c>
      <c r="K764" s="108">
        <f t="shared" si="44"/>
        <v>385</v>
      </c>
      <c r="L764" s="102">
        <f t="shared" si="45"/>
        <v>385</v>
      </c>
      <c r="M764" s="123">
        <f t="shared" si="47"/>
        <v>385</v>
      </c>
    </row>
    <row r="765" spans="1:13" x14ac:dyDescent="0.2">
      <c r="A765" s="208" t="str">
        <f>'Net Gen'!B765</f>
        <v>ML1KP-Mitchell 1 KP</v>
      </c>
      <c r="B765" s="269">
        <f>'Net Gen'!C765</f>
        <v>44806.75</v>
      </c>
      <c r="C765" s="270" t="str">
        <f>'Net Gen'!P765</f>
        <v>DISPATCHABLE</v>
      </c>
      <c r="D765" s="270">
        <f>'Net Gen'!E765</f>
        <v>257.59550000000002</v>
      </c>
      <c r="E765" s="270">
        <f>'Net Gen'!I765</f>
        <v>770</v>
      </c>
      <c r="F765" s="270">
        <f>'Net Gen'!K765</f>
        <v>770</v>
      </c>
      <c r="G765" s="270">
        <f>'Net Gen'!N765</f>
        <v>770</v>
      </c>
      <c r="H765" s="270">
        <f>'Net Gen'!O765</f>
        <v>770</v>
      </c>
      <c r="J765" s="120">
        <f t="shared" si="46"/>
        <v>0.5</v>
      </c>
      <c r="K765" s="108">
        <f t="shared" si="44"/>
        <v>385</v>
      </c>
      <c r="L765" s="102">
        <f t="shared" si="45"/>
        <v>385</v>
      </c>
      <c r="M765" s="123">
        <f t="shared" si="47"/>
        <v>385</v>
      </c>
    </row>
    <row r="766" spans="1:13" x14ac:dyDescent="0.2">
      <c r="A766" s="208" t="str">
        <f>'Net Gen'!B766</f>
        <v>ML1KP-Mitchell 1 KP</v>
      </c>
      <c r="B766" s="269">
        <f>'Net Gen'!C766</f>
        <v>44806.791666666664</v>
      </c>
      <c r="C766" s="270" t="str">
        <f>'Net Gen'!P766</f>
        <v>DISPATCHABLE</v>
      </c>
      <c r="D766" s="270">
        <f>'Net Gen'!E766</f>
        <v>251.904</v>
      </c>
      <c r="E766" s="270">
        <f>'Net Gen'!I766</f>
        <v>770</v>
      </c>
      <c r="F766" s="270">
        <f>'Net Gen'!K766</f>
        <v>770</v>
      </c>
      <c r="G766" s="270">
        <f>'Net Gen'!N766</f>
        <v>770</v>
      </c>
      <c r="H766" s="270">
        <f>'Net Gen'!O766</f>
        <v>770</v>
      </c>
      <c r="J766" s="120">
        <f t="shared" si="46"/>
        <v>0.5</v>
      </c>
      <c r="K766" s="108">
        <f t="shared" si="44"/>
        <v>385</v>
      </c>
      <c r="L766" s="102">
        <f t="shared" si="45"/>
        <v>385</v>
      </c>
      <c r="M766" s="123">
        <f t="shared" si="47"/>
        <v>385</v>
      </c>
    </row>
    <row r="767" spans="1:13" x14ac:dyDescent="0.2">
      <c r="A767" s="208" t="str">
        <f>'Net Gen'!B767</f>
        <v>ML1KP-Mitchell 1 KP</v>
      </c>
      <c r="B767" s="269">
        <f>'Net Gen'!C767</f>
        <v>44806.833333333336</v>
      </c>
      <c r="C767" s="270" t="str">
        <f>'Net Gen'!P767</f>
        <v>DISPATCHABLE</v>
      </c>
      <c r="D767" s="270">
        <f>'Net Gen'!E767</f>
        <v>251.09100000000001</v>
      </c>
      <c r="E767" s="270">
        <f>'Net Gen'!I767</f>
        <v>770</v>
      </c>
      <c r="F767" s="270">
        <f>'Net Gen'!K767</f>
        <v>770</v>
      </c>
      <c r="G767" s="270">
        <f>'Net Gen'!N767</f>
        <v>770</v>
      </c>
      <c r="H767" s="270">
        <f>'Net Gen'!O767</f>
        <v>770</v>
      </c>
      <c r="J767" s="120">
        <f t="shared" si="46"/>
        <v>0.5</v>
      </c>
      <c r="K767" s="108">
        <f t="shared" si="44"/>
        <v>385</v>
      </c>
      <c r="L767" s="102">
        <f t="shared" si="45"/>
        <v>385</v>
      </c>
      <c r="M767" s="123">
        <f t="shared" si="47"/>
        <v>385</v>
      </c>
    </row>
    <row r="768" spans="1:13" x14ac:dyDescent="0.2">
      <c r="A768" s="208" t="str">
        <f>'Net Gen'!B768</f>
        <v>ML1KP-Mitchell 1 KP</v>
      </c>
      <c r="B768" s="269">
        <f>'Net Gen'!C768</f>
        <v>44806.875</v>
      </c>
      <c r="C768" s="270" t="str">
        <f>'Net Gen'!P768</f>
        <v>DISPATCHABLE</v>
      </c>
      <c r="D768" s="270">
        <f>'Net Gen'!E768</f>
        <v>251.2705</v>
      </c>
      <c r="E768" s="270">
        <f>'Net Gen'!I768</f>
        <v>770</v>
      </c>
      <c r="F768" s="270">
        <f>'Net Gen'!K768</f>
        <v>770</v>
      </c>
      <c r="G768" s="270">
        <f>'Net Gen'!N768</f>
        <v>770</v>
      </c>
      <c r="H768" s="270">
        <f>'Net Gen'!O768</f>
        <v>770</v>
      </c>
      <c r="J768" s="120">
        <f t="shared" si="46"/>
        <v>0.5</v>
      </c>
      <c r="K768" s="108">
        <f t="shared" si="44"/>
        <v>385</v>
      </c>
      <c r="L768" s="102">
        <f t="shared" si="45"/>
        <v>385</v>
      </c>
      <c r="M768" s="123">
        <f t="shared" si="47"/>
        <v>385</v>
      </c>
    </row>
    <row r="769" spans="1:13" x14ac:dyDescent="0.2">
      <c r="A769" s="208" t="str">
        <f>'Net Gen'!B769</f>
        <v>ML1KP-Mitchell 1 KP</v>
      </c>
      <c r="B769" s="269">
        <f>'Net Gen'!C769</f>
        <v>44806.916666666664</v>
      </c>
      <c r="C769" s="270" t="str">
        <f>'Net Gen'!P769</f>
        <v>DISPATCHABLE</v>
      </c>
      <c r="D769" s="270">
        <f>'Net Gen'!E769</f>
        <v>252.7405</v>
      </c>
      <c r="E769" s="270">
        <f>'Net Gen'!I769</f>
        <v>770</v>
      </c>
      <c r="F769" s="270">
        <f>'Net Gen'!K769</f>
        <v>770</v>
      </c>
      <c r="G769" s="270">
        <f>'Net Gen'!N769</f>
        <v>770</v>
      </c>
      <c r="H769" s="270">
        <f>'Net Gen'!O769</f>
        <v>770</v>
      </c>
      <c r="J769" s="120">
        <f t="shared" si="46"/>
        <v>0.5</v>
      </c>
      <c r="K769" s="108">
        <f t="shared" si="44"/>
        <v>385</v>
      </c>
      <c r="L769" s="102">
        <f t="shared" si="45"/>
        <v>385</v>
      </c>
      <c r="M769" s="123">
        <f t="shared" si="47"/>
        <v>385</v>
      </c>
    </row>
    <row r="770" spans="1:13" x14ac:dyDescent="0.2">
      <c r="A770" s="208" t="str">
        <f>'Net Gen'!B770</f>
        <v>ML1KP-Mitchell 1 KP</v>
      </c>
      <c r="B770" s="269">
        <f>'Net Gen'!C770</f>
        <v>44806.958333333336</v>
      </c>
      <c r="C770" s="270" t="str">
        <f>'Net Gen'!P770</f>
        <v>DISPATCHABLE</v>
      </c>
      <c r="D770" s="270">
        <f>'Net Gen'!E770</f>
        <v>250.97649999999999</v>
      </c>
      <c r="E770" s="270">
        <f>'Net Gen'!I770</f>
        <v>770</v>
      </c>
      <c r="F770" s="270">
        <f>'Net Gen'!K770</f>
        <v>770</v>
      </c>
      <c r="G770" s="270">
        <f>'Net Gen'!N770</f>
        <v>770</v>
      </c>
      <c r="H770" s="270">
        <f>'Net Gen'!O770</f>
        <v>770</v>
      </c>
      <c r="J770" s="120">
        <f t="shared" si="46"/>
        <v>0.5</v>
      </c>
      <c r="K770" s="108">
        <f t="shared" si="44"/>
        <v>385</v>
      </c>
      <c r="L770" s="102">
        <f t="shared" si="45"/>
        <v>385</v>
      </c>
      <c r="M770" s="123">
        <f t="shared" si="47"/>
        <v>385</v>
      </c>
    </row>
    <row r="771" spans="1:13" x14ac:dyDescent="0.2">
      <c r="A771" s="208" t="str">
        <f>'Net Gen'!B771</f>
        <v>ML1KP-Mitchell 1 KP</v>
      </c>
      <c r="B771" s="269">
        <f>'Net Gen'!C771</f>
        <v>44807</v>
      </c>
      <c r="C771" s="270" t="str">
        <f>'Net Gen'!P771</f>
        <v>DISPATCHABLE</v>
      </c>
      <c r="D771" s="270">
        <f>'Net Gen'!E771</f>
        <v>254.38800000000001</v>
      </c>
      <c r="E771" s="270">
        <f>'Net Gen'!I771</f>
        <v>770</v>
      </c>
      <c r="F771" s="270">
        <f>'Net Gen'!K771</f>
        <v>770</v>
      </c>
      <c r="G771" s="270">
        <f>'Net Gen'!N771</f>
        <v>770</v>
      </c>
      <c r="H771" s="270">
        <f>'Net Gen'!O771</f>
        <v>770</v>
      </c>
      <c r="J771" s="120">
        <f t="shared" si="46"/>
        <v>0.5</v>
      </c>
      <c r="K771" s="108">
        <f t="shared" si="44"/>
        <v>385</v>
      </c>
      <c r="L771" s="102">
        <f t="shared" si="45"/>
        <v>385</v>
      </c>
      <c r="M771" s="123">
        <f t="shared" si="47"/>
        <v>385</v>
      </c>
    </row>
    <row r="772" spans="1:13" x14ac:dyDescent="0.2">
      <c r="A772" s="208" t="str">
        <f>'Net Gen'!B772</f>
        <v>ML1KP-Mitchell 1 KP</v>
      </c>
      <c r="B772" s="269">
        <f>'Net Gen'!C772</f>
        <v>44807.041666666664</v>
      </c>
      <c r="C772" s="270" t="str">
        <f>'Net Gen'!P772</f>
        <v>DISPATCHABLE</v>
      </c>
      <c r="D772" s="270">
        <f>'Net Gen'!E772</f>
        <v>251.0265</v>
      </c>
      <c r="E772" s="270">
        <f>'Net Gen'!I772</f>
        <v>692</v>
      </c>
      <c r="F772" s="270">
        <f>'Net Gen'!K772</f>
        <v>770</v>
      </c>
      <c r="G772" s="270">
        <f>'Net Gen'!N772</f>
        <v>770</v>
      </c>
      <c r="H772" s="270">
        <f>'Net Gen'!O772</f>
        <v>770</v>
      </c>
      <c r="J772" s="120">
        <f t="shared" si="46"/>
        <v>0.5</v>
      </c>
      <c r="K772" s="108">
        <f t="shared" ref="K772:K835" si="48">F772*J772</f>
        <v>385</v>
      </c>
      <c r="L772" s="102">
        <f t="shared" ref="L772:L835" si="49">H772*J772</f>
        <v>385</v>
      </c>
      <c r="M772" s="123">
        <f t="shared" si="47"/>
        <v>346</v>
      </c>
    </row>
    <row r="773" spans="1:13" x14ac:dyDescent="0.2">
      <c r="A773" s="208" t="str">
        <f>'Net Gen'!B773</f>
        <v>ML1KP-Mitchell 1 KP</v>
      </c>
      <c r="B773" s="269">
        <f>'Net Gen'!C773</f>
        <v>44807.083333333336</v>
      </c>
      <c r="C773" s="270" t="str">
        <f>'Net Gen'!P773</f>
        <v>DISPATCHABLE</v>
      </c>
      <c r="D773" s="270">
        <f>'Net Gen'!E773</f>
        <v>252.0445</v>
      </c>
      <c r="E773" s="270">
        <f>'Net Gen'!I773</f>
        <v>690</v>
      </c>
      <c r="F773" s="270">
        <f>'Net Gen'!K773</f>
        <v>770</v>
      </c>
      <c r="G773" s="270">
        <f>'Net Gen'!N773</f>
        <v>770</v>
      </c>
      <c r="H773" s="270">
        <f>'Net Gen'!O773</f>
        <v>770</v>
      </c>
      <c r="J773" s="120">
        <f t="shared" ref="J773:J836" si="50">VLOOKUP(A773,$P$4:$Q$8,2,FALSE)</f>
        <v>0.5</v>
      </c>
      <c r="K773" s="108">
        <f t="shared" si="48"/>
        <v>385</v>
      </c>
      <c r="L773" s="102">
        <f t="shared" si="49"/>
        <v>385</v>
      </c>
      <c r="M773" s="123">
        <f t="shared" ref="M773:M836" si="51">E773*J773</f>
        <v>345</v>
      </c>
    </row>
    <row r="774" spans="1:13" x14ac:dyDescent="0.2">
      <c r="A774" s="208" t="str">
        <f>'Net Gen'!B774</f>
        <v>ML1KP-Mitchell 1 KP</v>
      </c>
      <c r="B774" s="269">
        <f>'Net Gen'!C774</f>
        <v>44807.125</v>
      </c>
      <c r="C774" s="270" t="str">
        <f>'Net Gen'!P774</f>
        <v>DISPATCHABLE</v>
      </c>
      <c r="D774" s="270">
        <f>'Net Gen'!E774</f>
        <v>250.93799999999999</v>
      </c>
      <c r="E774" s="270">
        <f>'Net Gen'!I774</f>
        <v>690</v>
      </c>
      <c r="F774" s="270">
        <f>'Net Gen'!K774</f>
        <v>770</v>
      </c>
      <c r="G774" s="270">
        <f>'Net Gen'!N774</f>
        <v>770</v>
      </c>
      <c r="H774" s="270">
        <f>'Net Gen'!O774</f>
        <v>770</v>
      </c>
      <c r="J774" s="120">
        <f t="shared" si="50"/>
        <v>0.5</v>
      </c>
      <c r="K774" s="108">
        <f t="shared" si="48"/>
        <v>385</v>
      </c>
      <c r="L774" s="102">
        <f t="shared" si="49"/>
        <v>385</v>
      </c>
      <c r="M774" s="123">
        <f t="shared" si="51"/>
        <v>345</v>
      </c>
    </row>
    <row r="775" spans="1:13" x14ac:dyDescent="0.2">
      <c r="A775" s="208" t="str">
        <f>'Net Gen'!B775</f>
        <v>ML1KP-Mitchell 1 KP</v>
      </c>
      <c r="B775" s="269">
        <f>'Net Gen'!C775</f>
        <v>44807.166666666664</v>
      </c>
      <c r="C775" s="270" t="str">
        <f>'Net Gen'!P775</f>
        <v>DISPATCHABLE</v>
      </c>
      <c r="D775" s="270">
        <f>'Net Gen'!E775</f>
        <v>250.69450000000001</v>
      </c>
      <c r="E775" s="270">
        <f>'Net Gen'!I775</f>
        <v>690</v>
      </c>
      <c r="F775" s="270">
        <f>'Net Gen'!K775</f>
        <v>770</v>
      </c>
      <c r="G775" s="270">
        <f>'Net Gen'!N775</f>
        <v>770</v>
      </c>
      <c r="H775" s="270">
        <f>'Net Gen'!O775</f>
        <v>770</v>
      </c>
      <c r="J775" s="120">
        <f t="shared" si="50"/>
        <v>0.5</v>
      </c>
      <c r="K775" s="108">
        <f t="shared" si="48"/>
        <v>385</v>
      </c>
      <c r="L775" s="102">
        <f t="shared" si="49"/>
        <v>385</v>
      </c>
      <c r="M775" s="123">
        <f t="shared" si="51"/>
        <v>345</v>
      </c>
    </row>
    <row r="776" spans="1:13" x14ac:dyDescent="0.2">
      <c r="A776" s="208" t="str">
        <f>'Net Gen'!B776</f>
        <v>ML1KP-Mitchell 1 KP</v>
      </c>
      <c r="B776" s="269">
        <f>'Net Gen'!C776</f>
        <v>44807.208333333336</v>
      </c>
      <c r="C776" s="270" t="str">
        <f>'Net Gen'!P776</f>
        <v>DISPATCHABLE</v>
      </c>
      <c r="D776" s="270">
        <f>'Net Gen'!E776</f>
        <v>250.7115</v>
      </c>
      <c r="E776" s="270">
        <f>'Net Gen'!I776</f>
        <v>690</v>
      </c>
      <c r="F776" s="270">
        <f>'Net Gen'!K776</f>
        <v>770</v>
      </c>
      <c r="G776" s="270">
        <f>'Net Gen'!N776</f>
        <v>770</v>
      </c>
      <c r="H776" s="270">
        <f>'Net Gen'!O776</f>
        <v>770</v>
      </c>
      <c r="J776" s="120">
        <f t="shared" si="50"/>
        <v>0.5</v>
      </c>
      <c r="K776" s="108">
        <f t="shared" si="48"/>
        <v>385</v>
      </c>
      <c r="L776" s="102">
        <f t="shared" si="49"/>
        <v>385</v>
      </c>
      <c r="M776" s="123">
        <f t="shared" si="51"/>
        <v>345</v>
      </c>
    </row>
    <row r="777" spans="1:13" x14ac:dyDescent="0.2">
      <c r="A777" s="208" t="str">
        <f>'Net Gen'!B777</f>
        <v>ML1KP-Mitchell 1 KP</v>
      </c>
      <c r="B777" s="269">
        <f>'Net Gen'!C777</f>
        <v>44807.25</v>
      </c>
      <c r="C777" s="270" t="str">
        <f>'Net Gen'!P777</f>
        <v>DISPATCHABLE</v>
      </c>
      <c r="D777" s="270">
        <f>'Net Gen'!E777</f>
        <v>250.83799999999999</v>
      </c>
      <c r="E777" s="270">
        <f>'Net Gen'!I777</f>
        <v>690</v>
      </c>
      <c r="F777" s="270">
        <f>'Net Gen'!K777</f>
        <v>770</v>
      </c>
      <c r="G777" s="270">
        <f>'Net Gen'!N777</f>
        <v>770</v>
      </c>
      <c r="H777" s="270">
        <f>'Net Gen'!O777</f>
        <v>770</v>
      </c>
      <c r="J777" s="120">
        <f t="shared" si="50"/>
        <v>0.5</v>
      </c>
      <c r="K777" s="108">
        <f t="shared" si="48"/>
        <v>385</v>
      </c>
      <c r="L777" s="102">
        <f t="shared" si="49"/>
        <v>385</v>
      </c>
      <c r="M777" s="123">
        <f t="shared" si="51"/>
        <v>345</v>
      </c>
    </row>
    <row r="778" spans="1:13" x14ac:dyDescent="0.2">
      <c r="A778" s="208" t="str">
        <f>'Net Gen'!B778</f>
        <v>ML1KP-Mitchell 1 KP</v>
      </c>
      <c r="B778" s="269">
        <f>'Net Gen'!C778</f>
        <v>44807.291666666664</v>
      </c>
      <c r="C778" s="270" t="str">
        <f>'Net Gen'!P778</f>
        <v>DISPATCHABLE</v>
      </c>
      <c r="D778" s="270">
        <f>'Net Gen'!E778</f>
        <v>252.4135</v>
      </c>
      <c r="E778" s="270">
        <f>'Net Gen'!I778</f>
        <v>690</v>
      </c>
      <c r="F778" s="270">
        <f>'Net Gen'!K778</f>
        <v>770</v>
      </c>
      <c r="G778" s="270">
        <f>'Net Gen'!N778</f>
        <v>770</v>
      </c>
      <c r="H778" s="270">
        <f>'Net Gen'!O778</f>
        <v>770</v>
      </c>
      <c r="J778" s="120">
        <f t="shared" si="50"/>
        <v>0.5</v>
      </c>
      <c r="K778" s="108">
        <f t="shared" si="48"/>
        <v>385</v>
      </c>
      <c r="L778" s="102">
        <f t="shared" si="49"/>
        <v>385</v>
      </c>
      <c r="M778" s="123">
        <f t="shared" si="51"/>
        <v>345</v>
      </c>
    </row>
    <row r="779" spans="1:13" x14ac:dyDescent="0.2">
      <c r="A779" s="208" t="str">
        <f>'Net Gen'!B779</f>
        <v>ML1KP-Mitchell 1 KP</v>
      </c>
      <c r="B779" s="269">
        <f>'Net Gen'!C779</f>
        <v>44807.333333333336</v>
      </c>
      <c r="C779" s="270" t="str">
        <f>'Net Gen'!P779</f>
        <v>DISPATCHABLE</v>
      </c>
      <c r="D779" s="270">
        <f>'Net Gen'!E779</f>
        <v>254.3135</v>
      </c>
      <c r="E779" s="270">
        <f>'Net Gen'!I779</f>
        <v>690</v>
      </c>
      <c r="F779" s="270">
        <f>'Net Gen'!K779</f>
        <v>770</v>
      </c>
      <c r="G779" s="270">
        <f>'Net Gen'!N779</f>
        <v>770</v>
      </c>
      <c r="H779" s="270">
        <f>'Net Gen'!O779</f>
        <v>770</v>
      </c>
      <c r="J779" s="120">
        <f t="shared" si="50"/>
        <v>0.5</v>
      </c>
      <c r="K779" s="108">
        <f t="shared" si="48"/>
        <v>385</v>
      </c>
      <c r="L779" s="102">
        <f t="shared" si="49"/>
        <v>385</v>
      </c>
      <c r="M779" s="123">
        <f t="shared" si="51"/>
        <v>345</v>
      </c>
    </row>
    <row r="780" spans="1:13" x14ac:dyDescent="0.2">
      <c r="A780" s="208" t="str">
        <f>'Net Gen'!B780</f>
        <v>ML1KP-Mitchell 1 KP</v>
      </c>
      <c r="B780" s="269">
        <f>'Net Gen'!C780</f>
        <v>44807.375</v>
      </c>
      <c r="C780" s="270" t="str">
        <f>'Net Gen'!P780</f>
        <v>DISPATCHABLE</v>
      </c>
      <c r="D780" s="270">
        <f>'Net Gen'!E780</f>
        <v>251.29300000000001</v>
      </c>
      <c r="E780" s="270">
        <f>'Net Gen'!I780</f>
        <v>690</v>
      </c>
      <c r="F780" s="270">
        <f>'Net Gen'!K780</f>
        <v>770</v>
      </c>
      <c r="G780" s="270">
        <f>'Net Gen'!N780</f>
        <v>770</v>
      </c>
      <c r="H780" s="270">
        <f>'Net Gen'!O780</f>
        <v>770</v>
      </c>
      <c r="J780" s="120">
        <f t="shared" si="50"/>
        <v>0.5</v>
      </c>
      <c r="K780" s="108">
        <f t="shared" si="48"/>
        <v>385</v>
      </c>
      <c r="L780" s="102">
        <f t="shared" si="49"/>
        <v>385</v>
      </c>
      <c r="M780" s="123">
        <f t="shared" si="51"/>
        <v>345</v>
      </c>
    </row>
    <row r="781" spans="1:13" x14ac:dyDescent="0.2">
      <c r="A781" s="208" t="str">
        <f>'Net Gen'!B781</f>
        <v>ML1KP-Mitchell 1 KP</v>
      </c>
      <c r="B781" s="269">
        <f>'Net Gen'!C781</f>
        <v>44807.416666666664</v>
      </c>
      <c r="C781" s="270" t="str">
        <f>'Net Gen'!P781</f>
        <v>DISPATCHABLE</v>
      </c>
      <c r="D781" s="270">
        <f>'Net Gen'!E781</f>
        <v>254.92349999999999</v>
      </c>
      <c r="E781" s="270">
        <f>'Net Gen'!I781</f>
        <v>690</v>
      </c>
      <c r="F781" s="270">
        <f>'Net Gen'!K781</f>
        <v>770</v>
      </c>
      <c r="G781" s="270">
        <f>'Net Gen'!N781</f>
        <v>770</v>
      </c>
      <c r="H781" s="270">
        <f>'Net Gen'!O781</f>
        <v>770</v>
      </c>
      <c r="J781" s="120">
        <f t="shared" si="50"/>
        <v>0.5</v>
      </c>
      <c r="K781" s="108">
        <f t="shared" si="48"/>
        <v>385</v>
      </c>
      <c r="L781" s="102">
        <f t="shared" si="49"/>
        <v>385</v>
      </c>
      <c r="M781" s="123">
        <f t="shared" si="51"/>
        <v>345</v>
      </c>
    </row>
    <row r="782" spans="1:13" x14ac:dyDescent="0.2">
      <c r="A782" s="208" t="str">
        <f>'Net Gen'!B782</f>
        <v>ML1KP-Mitchell 1 KP</v>
      </c>
      <c r="B782" s="269">
        <f>'Net Gen'!C782</f>
        <v>44807.458333333336</v>
      </c>
      <c r="C782" s="270" t="str">
        <f>'Net Gen'!P782</f>
        <v>DISPATCHABLE</v>
      </c>
      <c r="D782" s="270">
        <f>'Net Gen'!E782</f>
        <v>250.947</v>
      </c>
      <c r="E782" s="270">
        <f>'Net Gen'!I782</f>
        <v>690</v>
      </c>
      <c r="F782" s="270">
        <f>'Net Gen'!K782</f>
        <v>770</v>
      </c>
      <c r="G782" s="270">
        <f>'Net Gen'!N782</f>
        <v>770</v>
      </c>
      <c r="H782" s="270">
        <f>'Net Gen'!O782</f>
        <v>770</v>
      </c>
      <c r="J782" s="120">
        <f t="shared" si="50"/>
        <v>0.5</v>
      </c>
      <c r="K782" s="108">
        <f t="shared" si="48"/>
        <v>385</v>
      </c>
      <c r="L782" s="102">
        <f t="shared" si="49"/>
        <v>385</v>
      </c>
      <c r="M782" s="123">
        <f t="shared" si="51"/>
        <v>345</v>
      </c>
    </row>
    <row r="783" spans="1:13" x14ac:dyDescent="0.2">
      <c r="A783" s="208" t="str">
        <f>'Net Gen'!B783</f>
        <v>ML1KP-Mitchell 1 KP</v>
      </c>
      <c r="B783" s="269">
        <f>'Net Gen'!C783</f>
        <v>44807.5</v>
      </c>
      <c r="C783" s="270" t="str">
        <f>'Net Gen'!P783</f>
        <v>DISPATCHABLE</v>
      </c>
      <c r="D783" s="270">
        <f>'Net Gen'!E783</f>
        <v>250.99100000000001</v>
      </c>
      <c r="E783" s="270">
        <f>'Net Gen'!I783</f>
        <v>690</v>
      </c>
      <c r="F783" s="270">
        <f>'Net Gen'!K783</f>
        <v>770</v>
      </c>
      <c r="G783" s="270">
        <f>'Net Gen'!N783</f>
        <v>770</v>
      </c>
      <c r="H783" s="270">
        <f>'Net Gen'!O783</f>
        <v>770</v>
      </c>
      <c r="J783" s="120">
        <f t="shared" si="50"/>
        <v>0.5</v>
      </c>
      <c r="K783" s="108">
        <f t="shared" si="48"/>
        <v>385</v>
      </c>
      <c r="L783" s="102">
        <f t="shared" si="49"/>
        <v>385</v>
      </c>
      <c r="M783" s="123">
        <f t="shared" si="51"/>
        <v>345</v>
      </c>
    </row>
    <row r="784" spans="1:13" x14ac:dyDescent="0.2">
      <c r="A784" s="208" t="str">
        <f>'Net Gen'!B784</f>
        <v>ML1KP-Mitchell 1 KP</v>
      </c>
      <c r="B784" s="269">
        <f>'Net Gen'!C784</f>
        <v>44807.541666666664</v>
      </c>
      <c r="C784" s="270" t="str">
        <f>'Net Gen'!P784</f>
        <v>DISPATCHABLE</v>
      </c>
      <c r="D784" s="270">
        <f>'Net Gen'!E784</f>
        <v>250.98750000000001</v>
      </c>
      <c r="E784" s="270">
        <f>'Net Gen'!I784</f>
        <v>690</v>
      </c>
      <c r="F784" s="270">
        <f>'Net Gen'!K784</f>
        <v>770</v>
      </c>
      <c r="G784" s="270">
        <f>'Net Gen'!N784</f>
        <v>770</v>
      </c>
      <c r="H784" s="270">
        <f>'Net Gen'!O784</f>
        <v>770</v>
      </c>
      <c r="J784" s="120">
        <f t="shared" si="50"/>
        <v>0.5</v>
      </c>
      <c r="K784" s="108">
        <f t="shared" si="48"/>
        <v>385</v>
      </c>
      <c r="L784" s="102">
        <f t="shared" si="49"/>
        <v>385</v>
      </c>
      <c r="M784" s="123">
        <f t="shared" si="51"/>
        <v>345</v>
      </c>
    </row>
    <row r="785" spans="1:13" x14ac:dyDescent="0.2">
      <c r="A785" s="208" t="str">
        <f>'Net Gen'!B785</f>
        <v>ML1KP-Mitchell 1 KP</v>
      </c>
      <c r="B785" s="269">
        <f>'Net Gen'!C785</f>
        <v>44807.583333333336</v>
      </c>
      <c r="C785" s="270" t="str">
        <f>'Net Gen'!P785</f>
        <v>DISPATCHABLE</v>
      </c>
      <c r="D785" s="270">
        <f>'Net Gen'!E785</f>
        <v>251.05850000000001</v>
      </c>
      <c r="E785" s="270">
        <f>'Net Gen'!I785</f>
        <v>690</v>
      </c>
      <c r="F785" s="270">
        <f>'Net Gen'!K785</f>
        <v>770</v>
      </c>
      <c r="G785" s="270">
        <f>'Net Gen'!N785</f>
        <v>770</v>
      </c>
      <c r="H785" s="270">
        <f>'Net Gen'!O785</f>
        <v>770</v>
      </c>
      <c r="J785" s="120">
        <f t="shared" si="50"/>
        <v>0.5</v>
      </c>
      <c r="K785" s="108">
        <f t="shared" si="48"/>
        <v>385</v>
      </c>
      <c r="L785" s="102">
        <f t="shared" si="49"/>
        <v>385</v>
      </c>
      <c r="M785" s="123">
        <f t="shared" si="51"/>
        <v>345</v>
      </c>
    </row>
    <row r="786" spans="1:13" x14ac:dyDescent="0.2">
      <c r="A786" s="208" t="str">
        <f>'Net Gen'!B786</f>
        <v>ML1KP-Mitchell 1 KP</v>
      </c>
      <c r="B786" s="269">
        <f>'Net Gen'!C786</f>
        <v>44807.625</v>
      </c>
      <c r="C786" s="270" t="str">
        <f>'Net Gen'!P786</f>
        <v>DISPATCHABLE</v>
      </c>
      <c r="D786" s="270">
        <f>'Net Gen'!E786</f>
        <v>251.86750000000001</v>
      </c>
      <c r="E786" s="270">
        <f>'Net Gen'!I786</f>
        <v>690</v>
      </c>
      <c r="F786" s="270">
        <f>'Net Gen'!K786</f>
        <v>770</v>
      </c>
      <c r="G786" s="270">
        <f>'Net Gen'!N786</f>
        <v>770</v>
      </c>
      <c r="H786" s="270">
        <f>'Net Gen'!O786</f>
        <v>770</v>
      </c>
      <c r="J786" s="120">
        <f t="shared" si="50"/>
        <v>0.5</v>
      </c>
      <c r="K786" s="108">
        <f t="shared" si="48"/>
        <v>385</v>
      </c>
      <c r="L786" s="102">
        <f t="shared" si="49"/>
        <v>385</v>
      </c>
      <c r="M786" s="123">
        <f t="shared" si="51"/>
        <v>345</v>
      </c>
    </row>
    <row r="787" spans="1:13" x14ac:dyDescent="0.2">
      <c r="A787" s="208" t="str">
        <f>'Net Gen'!B787</f>
        <v>ML1KP-Mitchell 1 KP</v>
      </c>
      <c r="B787" s="269">
        <f>'Net Gen'!C787</f>
        <v>44807.666666666664</v>
      </c>
      <c r="C787" s="270" t="str">
        <f>'Net Gen'!P787</f>
        <v>DISPATCHABLE</v>
      </c>
      <c r="D787" s="270">
        <f>'Net Gen'!E787</f>
        <v>251.0445</v>
      </c>
      <c r="E787" s="270">
        <f>'Net Gen'!I787</f>
        <v>690</v>
      </c>
      <c r="F787" s="270">
        <f>'Net Gen'!K787</f>
        <v>770</v>
      </c>
      <c r="G787" s="270">
        <f>'Net Gen'!N787</f>
        <v>770</v>
      </c>
      <c r="H787" s="270">
        <f>'Net Gen'!O787</f>
        <v>770</v>
      </c>
      <c r="J787" s="120">
        <f t="shared" si="50"/>
        <v>0.5</v>
      </c>
      <c r="K787" s="108">
        <f t="shared" si="48"/>
        <v>385</v>
      </c>
      <c r="L787" s="102">
        <f t="shared" si="49"/>
        <v>385</v>
      </c>
      <c r="M787" s="123">
        <f t="shared" si="51"/>
        <v>345</v>
      </c>
    </row>
    <row r="788" spans="1:13" x14ac:dyDescent="0.2">
      <c r="A788" s="208" t="str">
        <f>'Net Gen'!B788</f>
        <v>ML1KP-Mitchell 1 KP</v>
      </c>
      <c r="B788" s="269">
        <f>'Net Gen'!C788</f>
        <v>44807.708333333336</v>
      </c>
      <c r="C788" s="270" t="str">
        <f>'Net Gen'!P788</f>
        <v>DISPATCHABLE</v>
      </c>
      <c r="D788" s="270">
        <f>'Net Gen'!E788</f>
        <v>251.751</v>
      </c>
      <c r="E788" s="270">
        <f>'Net Gen'!I788</f>
        <v>690</v>
      </c>
      <c r="F788" s="270">
        <f>'Net Gen'!K788</f>
        <v>770</v>
      </c>
      <c r="G788" s="270">
        <f>'Net Gen'!N788</f>
        <v>770</v>
      </c>
      <c r="H788" s="270">
        <f>'Net Gen'!O788</f>
        <v>770</v>
      </c>
      <c r="J788" s="120">
        <f t="shared" si="50"/>
        <v>0.5</v>
      </c>
      <c r="K788" s="108">
        <f t="shared" si="48"/>
        <v>385</v>
      </c>
      <c r="L788" s="102">
        <f t="shared" si="49"/>
        <v>385</v>
      </c>
      <c r="M788" s="123">
        <f t="shared" si="51"/>
        <v>345</v>
      </c>
    </row>
    <row r="789" spans="1:13" x14ac:dyDescent="0.2">
      <c r="A789" s="208" t="str">
        <f>'Net Gen'!B789</f>
        <v>ML1KP-Mitchell 1 KP</v>
      </c>
      <c r="B789" s="269">
        <f>'Net Gen'!C789</f>
        <v>44807.75</v>
      </c>
      <c r="C789" s="270" t="str">
        <f>'Net Gen'!P789</f>
        <v>DISPATCHABLE</v>
      </c>
      <c r="D789" s="270">
        <f>'Net Gen'!E789</f>
        <v>259.24799999999999</v>
      </c>
      <c r="E789" s="270">
        <f>'Net Gen'!I789</f>
        <v>690</v>
      </c>
      <c r="F789" s="270">
        <f>'Net Gen'!K789</f>
        <v>770</v>
      </c>
      <c r="G789" s="270">
        <f>'Net Gen'!N789</f>
        <v>770</v>
      </c>
      <c r="H789" s="270">
        <f>'Net Gen'!O789</f>
        <v>770</v>
      </c>
      <c r="J789" s="120">
        <f t="shared" si="50"/>
        <v>0.5</v>
      </c>
      <c r="K789" s="108">
        <f t="shared" si="48"/>
        <v>385</v>
      </c>
      <c r="L789" s="102">
        <f t="shared" si="49"/>
        <v>385</v>
      </c>
      <c r="M789" s="123">
        <f t="shared" si="51"/>
        <v>345</v>
      </c>
    </row>
    <row r="790" spans="1:13" x14ac:dyDescent="0.2">
      <c r="A790" s="208" t="str">
        <f>'Net Gen'!B790</f>
        <v>ML1KP-Mitchell 1 KP</v>
      </c>
      <c r="B790" s="269">
        <f>'Net Gen'!C790</f>
        <v>44807.791666666664</v>
      </c>
      <c r="C790" s="270" t="str">
        <f>'Net Gen'!P790</f>
        <v>DISPATCHABLE</v>
      </c>
      <c r="D790" s="270">
        <f>'Net Gen'!E790</f>
        <v>252.685</v>
      </c>
      <c r="E790" s="270">
        <f>'Net Gen'!I790</f>
        <v>690</v>
      </c>
      <c r="F790" s="270">
        <f>'Net Gen'!K790</f>
        <v>770</v>
      </c>
      <c r="G790" s="270">
        <f>'Net Gen'!N790</f>
        <v>770</v>
      </c>
      <c r="H790" s="270">
        <f>'Net Gen'!O790</f>
        <v>770</v>
      </c>
      <c r="J790" s="120">
        <f t="shared" si="50"/>
        <v>0.5</v>
      </c>
      <c r="K790" s="108">
        <f t="shared" si="48"/>
        <v>385</v>
      </c>
      <c r="L790" s="102">
        <f t="shared" si="49"/>
        <v>385</v>
      </c>
      <c r="M790" s="123">
        <f t="shared" si="51"/>
        <v>345</v>
      </c>
    </row>
    <row r="791" spans="1:13" x14ac:dyDescent="0.2">
      <c r="A791" s="208" t="str">
        <f>'Net Gen'!B791</f>
        <v>ML1KP-Mitchell 1 KP</v>
      </c>
      <c r="B791" s="269">
        <f>'Net Gen'!C791</f>
        <v>44807.833333333336</v>
      </c>
      <c r="C791" s="270" t="str">
        <f>'Net Gen'!P791</f>
        <v>DISPATCHABLE</v>
      </c>
      <c r="D791" s="270">
        <f>'Net Gen'!E791</f>
        <v>251.04900000000001</v>
      </c>
      <c r="E791" s="270">
        <f>'Net Gen'!I791</f>
        <v>690</v>
      </c>
      <c r="F791" s="270">
        <f>'Net Gen'!K791</f>
        <v>770</v>
      </c>
      <c r="G791" s="270">
        <f>'Net Gen'!N791</f>
        <v>770</v>
      </c>
      <c r="H791" s="270">
        <f>'Net Gen'!O791</f>
        <v>770</v>
      </c>
      <c r="J791" s="120">
        <f t="shared" si="50"/>
        <v>0.5</v>
      </c>
      <c r="K791" s="108">
        <f t="shared" si="48"/>
        <v>385</v>
      </c>
      <c r="L791" s="102">
        <f t="shared" si="49"/>
        <v>385</v>
      </c>
      <c r="M791" s="123">
        <f t="shared" si="51"/>
        <v>345</v>
      </c>
    </row>
    <row r="792" spans="1:13" x14ac:dyDescent="0.2">
      <c r="A792" s="208" t="str">
        <f>'Net Gen'!B792</f>
        <v>ML1KP-Mitchell 1 KP</v>
      </c>
      <c r="B792" s="269">
        <f>'Net Gen'!C792</f>
        <v>44807.875</v>
      </c>
      <c r="C792" s="270" t="str">
        <f>'Net Gen'!P792</f>
        <v>DISPATCHABLE</v>
      </c>
      <c r="D792" s="270">
        <f>'Net Gen'!E792</f>
        <v>264.089</v>
      </c>
      <c r="E792" s="270">
        <f>'Net Gen'!I792</f>
        <v>690</v>
      </c>
      <c r="F792" s="270">
        <f>'Net Gen'!K792</f>
        <v>770</v>
      </c>
      <c r="G792" s="270">
        <f>'Net Gen'!N792</f>
        <v>770</v>
      </c>
      <c r="H792" s="270">
        <f>'Net Gen'!O792</f>
        <v>770</v>
      </c>
      <c r="J792" s="120">
        <f t="shared" si="50"/>
        <v>0.5</v>
      </c>
      <c r="K792" s="108">
        <f t="shared" si="48"/>
        <v>385</v>
      </c>
      <c r="L792" s="102">
        <f t="shared" si="49"/>
        <v>385</v>
      </c>
      <c r="M792" s="123">
        <f t="shared" si="51"/>
        <v>345</v>
      </c>
    </row>
    <row r="793" spans="1:13" x14ac:dyDescent="0.2">
      <c r="A793" s="208" t="str">
        <f>'Net Gen'!B793</f>
        <v>ML1KP-Mitchell 1 KP</v>
      </c>
      <c r="B793" s="269">
        <f>'Net Gen'!C793</f>
        <v>44807.916666666664</v>
      </c>
      <c r="C793" s="270" t="str">
        <f>'Net Gen'!P793</f>
        <v>DISPATCHABLE</v>
      </c>
      <c r="D793" s="270">
        <f>'Net Gen'!E793</f>
        <v>251.017</v>
      </c>
      <c r="E793" s="270">
        <f>'Net Gen'!I793</f>
        <v>690</v>
      </c>
      <c r="F793" s="270">
        <f>'Net Gen'!K793</f>
        <v>770</v>
      </c>
      <c r="G793" s="270">
        <f>'Net Gen'!N793</f>
        <v>770</v>
      </c>
      <c r="H793" s="270">
        <f>'Net Gen'!O793</f>
        <v>770</v>
      </c>
      <c r="J793" s="120">
        <f t="shared" si="50"/>
        <v>0.5</v>
      </c>
      <c r="K793" s="108">
        <f t="shared" si="48"/>
        <v>385</v>
      </c>
      <c r="L793" s="102">
        <f t="shared" si="49"/>
        <v>385</v>
      </c>
      <c r="M793" s="123">
        <f t="shared" si="51"/>
        <v>345</v>
      </c>
    </row>
    <row r="794" spans="1:13" x14ac:dyDescent="0.2">
      <c r="A794" s="208" t="str">
        <f>'Net Gen'!B794</f>
        <v>ML1KP-Mitchell 1 KP</v>
      </c>
      <c r="B794" s="269">
        <f>'Net Gen'!C794</f>
        <v>44807.958333333336</v>
      </c>
      <c r="C794" s="270" t="str">
        <f>'Net Gen'!P794</f>
        <v>DISPATCHABLE</v>
      </c>
      <c r="D794" s="270">
        <f>'Net Gen'!E794</f>
        <v>250.9385</v>
      </c>
      <c r="E794" s="270">
        <f>'Net Gen'!I794</f>
        <v>690</v>
      </c>
      <c r="F794" s="270">
        <f>'Net Gen'!K794</f>
        <v>770</v>
      </c>
      <c r="G794" s="270">
        <f>'Net Gen'!N794</f>
        <v>770</v>
      </c>
      <c r="H794" s="270">
        <f>'Net Gen'!O794</f>
        <v>770</v>
      </c>
      <c r="J794" s="120">
        <f t="shared" si="50"/>
        <v>0.5</v>
      </c>
      <c r="K794" s="108">
        <f t="shared" si="48"/>
        <v>385</v>
      </c>
      <c r="L794" s="102">
        <f t="shared" si="49"/>
        <v>385</v>
      </c>
      <c r="M794" s="123">
        <f t="shared" si="51"/>
        <v>345</v>
      </c>
    </row>
    <row r="795" spans="1:13" x14ac:dyDescent="0.2">
      <c r="A795" s="208" t="str">
        <f>'Net Gen'!B795</f>
        <v>ML1KP-Mitchell 1 KP</v>
      </c>
      <c r="B795" s="269">
        <f>'Net Gen'!C795</f>
        <v>44808</v>
      </c>
      <c r="C795" s="270" t="str">
        <f>'Net Gen'!P795</f>
        <v>DISPATCHABLE</v>
      </c>
      <c r="D795" s="270">
        <f>'Net Gen'!E795</f>
        <v>250.88900000000001</v>
      </c>
      <c r="E795" s="270">
        <f>'Net Gen'!I795</f>
        <v>690</v>
      </c>
      <c r="F795" s="270">
        <f>'Net Gen'!K795</f>
        <v>770</v>
      </c>
      <c r="G795" s="270">
        <f>'Net Gen'!N795</f>
        <v>770</v>
      </c>
      <c r="H795" s="270">
        <f>'Net Gen'!O795</f>
        <v>770</v>
      </c>
      <c r="J795" s="120">
        <f t="shared" si="50"/>
        <v>0.5</v>
      </c>
      <c r="K795" s="108">
        <f t="shared" si="48"/>
        <v>385</v>
      </c>
      <c r="L795" s="102">
        <f t="shared" si="49"/>
        <v>385</v>
      </c>
      <c r="M795" s="123">
        <f t="shared" si="51"/>
        <v>345</v>
      </c>
    </row>
    <row r="796" spans="1:13" x14ac:dyDescent="0.2">
      <c r="A796" s="208" t="str">
        <f>'Net Gen'!B796</f>
        <v>ML1KP-Mitchell 1 KP</v>
      </c>
      <c r="B796" s="269">
        <f>'Net Gen'!C796</f>
        <v>44808.041666666664</v>
      </c>
      <c r="C796" s="270" t="str">
        <f>'Net Gen'!P796</f>
        <v>DISPATCHABLE</v>
      </c>
      <c r="D796" s="270">
        <f>'Net Gen'!E796</f>
        <v>250.9665</v>
      </c>
      <c r="E796" s="270">
        <f>'Net Gen'!I796</f>
        <v>690</v>
      </c>
      <c r="F796" s="270">
        <f>'Net Gen'!K796</f>
        <v>770</v>
      </c>
      <c r="G796" s="270">
        <f>'Net Gen'!N796</f>
        <v>770</v>
      </c>
      <c r="H796" s="270">
        <f>'Net Gen'!O796</f>
        <v>770</v>
      </c>
      <c r="J796" s="120">
        <f t="shared" si="50"/>
        <v>0.5</v>
      </c>
      <c r="K796" s="108">
        <f t="shared" si="48"/>
        <v>385</v>
      </c>
      <c r="L796" s="102">
        <f t="shared" si="49"/>
        <v>385</v>
      </c>
      <c r="M796" s="123">
        <f t="shared" si="51"/>
        <v>345</v>
      </c>
    </row>
    <row r="797" spans="1:13" x14ac:dyDescent="0.2">
      <c r="A797" s="208" t="str">
        <f>'Net Gen'!B797</f>
        <v>ML1KP-Mitchell 1 KP</v>
      </c>
      <c r="B797" s="269">
        <f>'Net Gen'!C797</f>
        <v>44808.083333333336</v>
      </c>
      <c r="C797" s="270" t="str">
        <f>'Net Gen'!P797</f>
        <v>DISPATCHABLE</v>
      </c>
      <c r="D797" s="270">
        <f>'Net Gen'!E797</f>
        <v>250.85650000000001</v>
      </c>
      <c r="E797" s="270">
        <f>'Net Gen'!I797</f>
        <v>690</v>
      </c>
      <c r="F797" s="270">
        <f>'Net Gen'!K797</f>
        <v>770</v>
      </c>
      <c r="G797" s="270">
        <f>'Net Gen'!N797</f>
        <v>770</v>
      </c>
      <c r="H797" s="270">
        <f>'Net Gen'!O797</f>
        <v>770</v>
      </c>
      <c r="J797" s="120">
        <f t="shared" si="50"/>
        <v>0.5</v>
      </c>
      <c r="K797" s="108">
        <f t="shared" si="48"/>
        <v>385</v>
      </c>
      <c r="L797" s="102">
        <f t="shared" si="49"/>
        <v>385</v>
      </c>
      <c r="M797" s="123">
        <f t="shared" si="51"/>
        <v>345</v>
      </c>
    </row>
    <row r="798" spans="1:13" x14ac:dyDescent="0.2">
      <c r="A798" s="208" t="str">
        <f>'Net Gen'!B798</f>
        <v>ML1KP-Mitchell 1 KP</v>
      </c>
      <c r="B798" s="269">
        <f>'Net Gen'!C798</f>
        <v>44808.125</v>
      </c>
      <c r="C798" s="270" t="str">
        <f>'Net Gen'!P798</f>
        <v>DISPATCHABLE</v>
      </c>
      <c r="D798" s="270">
        <f>'Net Gen'!E798</f>
        <v>250.78749999999999</v>
      </c>
      <c r="E798" s="270">
        <f>'Net Gen'!I798</f>
        <v>690</v>
      </c>
      <c r="F798" s="270">
        <f>'Net Gen'!K798</f>
        <v>770</v>
      </c>
      <c r="G798" s="270">
        <f>'Net Gen'!N798</f>
        <v>770</v>
      </c>
      <c r="H798" s="270">
        <f>'Net Gen'!O798</f>
        <v>770</v>
      </c>
      <c r="J798" s="120">
        <f t="shared" si="50"/>
        <v>0.5</v>
      </c>
      <c r="K798" s="108">
        <f t="shared" si="48"/>
        <v>385</v>
      </c>
      <c r="L798" s="102">
        <f t="shared" si="49"/>
        <v>385</v>
      </c>
      <c r="M798" s="123">
        <f t="shared" si="51"/>
        <v>345</v>
      </c>
    </row>
    <row r="799" spans="1:13" x14ac:dyDescent="0.2">
      <c r="A799" s="208" t="str">
        <f>'Net Gen'!B799</f>
        <v>ML1KP-Mitchell 1 KP</v>
      </c>
      <c r="B799" s="269">
        <f>'Net Gen'!C799</f>
        <v>44808.166666666664</v>
      </c>
      <c r="C799" s="270" t="str">
        <f>'Net Gen'!P799</f>
        <v>DISPATCHABLE</v>
      </c>
      <c r="D799" s="270">
        <f>'Net Gen'!E799</f>
        <v>250.851</v>
      </c>
      <c r="E799" s="270">
        <f>'Net Gen'!I799</f>
        <v>690</v>
      </c>
      <c r="F799" s="270">
        <f>'Net Gen'!K799</f>
        <v>770</v>
      </c>
      <c r="G799" s="270">
        <f>'Net Gen'!N799</f>
        <v>770</v>
      </c>
      <c r="H799" s="270">
        <f>'Net Gen'!O799</f>
        <v>770</v>
      </c>
      <c r="J799" s="120">
        <f t="shared" si="50"/>
        <v>0.5</v>
      </c>
      <c r="K799" s="108">
        <f t="shared" si="48"/>
        <v>385</v>
      </c>
      <c r="L799" s="102">
        <f t="shared" si="49"/>
        <v>385</v>
      </c>
      <c r="M799" s="123">
        <f t="shared" si="51"/>
        <v>345</v>
      </c>
    </row>
    <row r="800" spans="1:13" x14ac:dyDescent="0.2">
      <c r="A800" s="208" t="str">
        <f>'Net Gen'!B800</f>
        <v>ML1KP-Mitchell 1 KP</v>
      </c>
      <c r="B800" s="269">
        <f>'Net Gen'!C800</f>
        <v>44808.208333333336</v>
      </c>
      <c r="C800" s="270" t="str">
        <f>'Net Gen'!P800</f>
        <v>DISPATCHABLE</v>
      </c>
      <c r="D800" s="270">
        <f>'Net Gen'!E800</f>
        <v>250.81</v>
      </c>
      <c r="E800" s="270">
        <f>'Net Gen'!I800</f>
        <v>690</v>
      </c>
      <c r="F800" s="270">
        <f>'Net Gen'!K800</f>
        <v>770</v>
      </c>
      <c r="G800" s="270">
        <f>'Net Gen'!N800</f>
        <v>770</v>
      </c>
      <c r="H800" s="270">
        <f>'Net Gen'!O800</f>
        <v>770</v>
      </c>
      <c r="J800" s="120">
        <f t="shared" si="50"/>
        <v>0.5</v>
      </c>
      <c r="K800" s="108">
        <f t="shared" si="48"/>
        <v>385</v>
      </c>
      <c r="L800" s="102">
        <f t="shared" si="49"/>
        <v>385</v>
      </c>
      <c r="M800" s="123">
        <f t="shared" si="51"/>
        <v>345</v>
      </c>
    </row>
    <row r="801" spans="1:13" x14ac:dyDescent="0.2">
      <c r="A801" s="208" t="str">
        <f>'Net Gen'!B801</f>
        <v>ML1KP-Mitchell 1 KP</v>
      </c>
      <c r="B801" s="269">
        <f>'Net Gen'!C801</f>
        <v>44808.25</v>
      </c>
      <c r="C801" s="270" t="str">
        <f>'Net Gen'!P801</f>
        <v>DISPATCHABLE</v>
      </c>
      <c r="D801" s="270">
        <f>'Net Gen'!E801</f>
        <v>250.989</v>
      </c>
      <c r="E801" s="270">
        <f>'Net Gen'!I801</f>
        <v>690</v>
      </c>
      <c r="F801" s="270">
        <f>'Net Gen'!K801</f>
        <v>770</v>
      </c>
      <c r="G801" s="270">
        <f>'Net Gen'!N801</f>
        <v>770</v>
      </c>
      <c r="H801" s="270">
        <f>'Net Gen'!O801</f>
        <v>770</v>
      </c>
      <c r="J801" s="120">
        <f t="shared" si="50"/>
        <v>0.5</v>
      </c>
      <c r="K801" s="108">
        <f t="shared" si="48"/>
        <v>385</v>
      </c>
      <c r="L801" s="102">
        <f t="shared" si="49"/>
        <v>385</v>
      </c>
      <c r="M801" s="123">
        <f t="shared" si="51"/>
        <v>345</v>
      </c>
    </row>
    <row r="802" spans="1:13" x14ac:dyDescent="0.2">
      <c r="A802" s="208" t="str">
        <f>'Net Gen'!B802</f>
        <v>ML1KP-Mitchell 1 KP</v>
      </c>
      <c r="B802" s="269">
        <f>'Net Gen'!C802</f>
        <v>44808.291666666664</v>
      </c>
      <c r="C802" s="270" t="str">
        <f>'Net Gen'!P802</f>
        <v>DISPATCHABLE</v>
      </c>
      <c r="D802" s="270">
        <f>'Net Gen'!E802</f>
        <v>254.8535</v>
      </c>
      <c r="E802" s="270">
        <f>'Net Gen'!I802</f>
        <v>690</v>
      </c>
      <c r="F802" s="270">
        <f>'Net Gen'!K802</f>
        <v>770</v>
      </c>
      <c r="G802" s="270">
        <f>'Net Gen'!N802</f>
        <v>770</v>
      </c>
      <c r="H802" s="270">
        <f>'Net Gen'!O802</f>
        <v>770</v>
      </c>
      <c r="J802" s="120">
        <f t="shared" si="50"/>
        <v>0.5</v>
      </c>
      <c r="K802" s="108">
        <f t="shared" si="48"/>
        <v>385</v>
      </c>
      <c r="L802" s="102">
        <f t="shared" si="49"/>
        <v>385</v>
      </c>
      <c r="M802" s="123">
        <f t="shared" si="51"/>
        <v>345</v>
      </c>
    </row>
    <row r="803" spans="1:13" x14ac:dyDescent="0.2">
      <c r="A803" s="208" t="str">
        <f>'Net Gen'!B803</f>
        <v>ML1KP-Mitchell 1 KP</v>
      </c>
      <c r="B803" s="269">
        <f>'Net Gen'!C803</f>
        <v>44808.333333333336</v>
      </c>
      <c r="C803" s="270" t="str">
        <f>'Net Gen'!P803</f>
        <v>DISPATCHABLE</v>
      </c>
      <c r="D803" s="270">
        <f>'Net Gen'!E803</f>
        <v>251.99199999999999</v>
      </c>
      <c r="E803" s="270">
        <f>'Net Gen'!I803</f>
        <v>690</v>
      </c>
      <c r="F803" s="270">
        <f>'Net Gen'!K803</f>
        <v>770</v>
      </c>
      <c r="G803" s="270">
        <f>'Net Gen'!N803</f>
        <v>770</v>
      </c>
      <c r="H803" s="270">
        <f>'Net Gen'!O803</f>
        <v>770</v>
      </c>
      <c r="J803" s="120">
        <f t="shared" si="50"/>
        <v>0.5</v>
      </c>
      <c r="K803" s="108">
        <f t="shared" si="48"/>
        <v>385</v>
      </c>
      <c r="L803" s="102">
        <f t="shared" si="49"/>
        <v>385</v>
      </c>
      <c r="M803" s="123">
        <f t="shared" si="51"/>
        <v>345</v>
      </c>
    </row>
    <row r="804" spans="1:13" x14ac:dyDescent="0.2">
      <c r="A804" s="208" t="str">
        <f>'Net Gen'!B804</f>
        <v>ML1KP-Mitchell 1 KP</v>
      </c>
      <c r="B804" s="269">
        <f>'Net Gen'!C804</f>
        <v>44808.375</v>
      </c>
      <c r="C804" s="270" t="str">
        <f>'Net Gen'!P804</f>
        <v>DISPATCHABLE</v>
      </c>
      <c r="D804" s="270">
        <f>'Net Gen'!E804</f>
        <v>250.6225</v>
      </c>
      <c r="E804" s="270">
        <f>'Net Gen'!I804</f>
        <v>690</v>
      </c>
      <c r="F804" s="270">
        <f>'Net Gen'!K804</f>
        <v>770</v>
      </c>
      <c r="G804" s="270">
        <f>'Net Gen'!N804</f>
        <v>770</v>
      </c>
      <c r="H804" s="270">
        <f>'Net Gen'!O804</f>
        <v>770</v>
      </c>
      <c r="J804" s="120">
        <f t="shared" si="50"/>
        <v>0.5</v>
      </c>
      <c r="K804" s="108">
        <f t="shared" si="48"/>
        <v>385</v>
      </c>
      <c r="L804" s="102">
        <f t="shared" si="49"/>
        <v>385</v>
      </c>
      <c r="M804" s="123">
        <f t="shared" si="51"/>
        <v>345</v>
      </c>
    </row>
    <row r="805" spans="1:13" x14ac:dyDescent="0.2">
      <c r="A805" s="208" t="str">
        <f>'Net Gen'!B805</f>
        <v>ML1KP-Mitchell 1 KP</v>
      </c>
      <c r="B805" s="269">
        <f>'Net Gen'!C805</f>
        <v>44808.416666666664</v>
      </c>
      <c r="C805" s="270" t="str">
        <f>'Net Gen'!P805</f>
        <v>DISPATCHABLE</v>
      </c>
      <c r="D805" s="270">
        <f>'Net Gen'!E805</f>
        <v>251.16499999999999</v>
      </c>
      <c r="E805" s="270">
        <f>'Net Gen'!I805</f>
        <v>690</v>
      </c>
      <c r="F805" s="270">
        <f>'Net Gen'!K805</f>
        <v>770</v>
      </c>
      <c r="G805" s="270">
        <f>'Net Gen'!N805</f>
        <v>770</v>
      </c>
      <c r="H805" s="270">
        <f>'Net Gen'!O805</f>
        <v>770</v>
      </c>
      <c r="J805" s="120">
        <f t="shared" si="50"/>
        <v>0.5</v>
      </c>
      <c r="K805" s="108">
        <f t="shared" si="48"/>
        <v>385</v>
      </c>
      <c r="L805" s="102">
        <f t="shared" si="49"/>
        <v>385</v>
      </c>
      <c r="M805" s="123">
        <f t="shared" si="51"/>
        <v>345</v>
      </c>
    </row>
    <row r="806" spans="1:13" x14ac:dyDescent="0.2">
      <c r="A806" s="208" t="str">
        <f>'Net Gen'!B806</f>
        <v>ML1KP-Mitchell 1 KP</v>
      </c>
      <c r="B806" s="269">
        <f>'Net Gen'!C806</f>
        <v>44808.458333333336</v>
      </c>
      <c r="C806" s="270" t="str">
        <f>'Net Gen'!P806</f>
        <v>DISPATCHABLE</v>
      </c>
      <c r="D806" s="270">
        <f>'Net Gen'!E806</f>
        <v>252.541</v>
      </c>
      <c r="E806" s="270">
        <f>'Net Gen'!I806</f>
        <v>690</v>
      </c>
      <c r="F806" s="270">
        <f>'Net Gen'!K806</f>
        <v>770</v>
      </c>
      <c r="G806" s="270">
        <f>'Net Gen'!N806</f>
        <v>770</v>
      </c>
      <c r="H806" s="270">
        <f>'Net Gen'!O806</f>
        <v>770</v>
      </c>
      <c r="J806" s="120">
        <f t="shared" si="50"/>
        <v>0.5</v>
      </c>
      <c r="K806" s="108">
        <f t="shared" si="48"/>
        <v>385</v>
      </c>
      <c r="L806" s="102">
        <f t="shared" si="49"/>
        <v>385</v>
      </c>
      <c r="M806" s="123">
        <f t="shared" si="51"/>
        <v>345</v>
      </c>
    </row>
    <row r="807" spans="1:13" x14ac:dyDescent="0.2">
      <c r="A807" s="208" t="str">
        <f>'Net Gen'!B807</f>
        <v>ML1KP-Mitchell 1 KP</v>
      </c>
      <c r="B807" s="269">
        <f>'Net Gen'!C807</f>
        <v>44808.5</v>
      </c>
      <c r="C807" s="270" t="str">
        <f>'Net Gen'!P807</f>
        <v>DISPATCHABLE</v>
      </c>
      <c r="D807" s="270">
        <f>'Net Gen'!E807</f>
        <v>250.56899999999999</v>
      </c>
      <c r="E807" s="270">
        <f>'Net Gen'!I807</f>
        <v>690</v>
      </c>
      <c r="F807" s="270">
        <f>'Net Gen'!K807</f>
        <v>770</v>
      </c>
      <c r="G807" s="270">
        <f>'Net Gen'!N807</f>
        <v>770</v>
      </c>
      <c r="H807" s="270">
        <f>'Net Gen'!O807</f>
        <v>770</v>
      </c>
      <c r="J807" s="120">
        <f t="shared" si="50"/>
        <v>0.5</v>
      </c>
      <c r="K807" s="108">
        <f t="shared" si="48"/>
        <v>385</v>
      </c>
      <c r="L807" s="102">
        <f t="shared" si="49"/>
        <v>385</v>
      </c>
      <c r="M807" s="123">
        <f t="shared" si="51"/>
        <v>345</v>
      </c>
    </row>
    <row r="808" spans="1:13" x14ac:dyDescent="0.2">
      <c r="A808" s="208" t="str">
        <f>'Net Gen'!B808</f>
        <v>ML1KP-Mitchell 1 KP</v>
      </c>
      <c r="B808" s="269">
        <f>'Net Gen'!C808</f>
        <v>44808.541666666664</v>
      </c>
      <c r="C808" s="270" t="str">
        <f>'Net Gen'!P808</f>
        <v>DISPATCHABLE</v>
      </c>
      <c r="D808" s="270">
        <f>'Net Gen'!E808</f>
        <v>252.67250000000001</v>
      </c>
      <c r="E808" s="270">
        <f>'Net Gen'!I808</f>
        <v>690</v>
      </c>
      <c r="F808" s="270">
        <f>'Net Gen'!K808</f>
        <v>770</v>
      </c>
      <c r="G808" s="270">
        <f>'Net Gen'!N808</f>
        <v>770</v>
      </c>
      <c r="H808" s="270">
        <f>'Net Gen'!O808</f>
        <v>770</v>
      </c>
      <c r="J808" s="120">
        <f t="shared" si="50"/>
        <v>0.5</v>
      </c>
      <c r="K808" s="108">
        <f t="shared" si="48"/>
        <v>385</v>
      </c>
      <c r="L808" s="102">
        <f t="shared" si="49"/>
        <v>385</v>
      </c>
      <c r="M808" s="123">
        <f t="shared" si="51"/>
        <v>345</v>
      </c>
    </row>
    <row r="809" spans="1:13" x14ac:dyDescent="0.2">
      <c r="A809" s="208" t="str">
        <f>'Net Gen'!B809</f>
        <v>ML1KP-Mitchell 1 KP</v>
      </c>
      <c r="B809" s="269">
        <f>'Net Gen'!C809</f>
        <v>44808.583333333336</v>
      </c>
      <c r="C809" s="270" t="str">
        <f>'Net Gen'!P809</f>
        <v>DISPATCHABLE</v>
      </c>
      <c r="D809" s="270">
        <f>'Net Gen'!E809</f>
        <v>252.72149999999999</v>
      </c>
      <c r="E809" s="270">
        <f>'Net Gen'!I809</f>
        <v>690</v>
      </c>
      <c r="F809" s="270">
        <f>'Net Gen'!K809</f>
        <v>770</v>
      </c>
      <c r="G809" s="270">
        <f>'Net Gen'!N809</f>
        <v>770</v>
      </c>
      <c r="H809" s="270">
        <f>'Net Gen'!O809</f>
        <v>770</v>
      </c>
      <c r="J809" s="120">
        <f t="shared" si="50"/>
        <v>0.5</v>
      </c>
      <c r="K809" s="108">
        <f t="shared" si="48"/>
        <v>385</v>
      </c>
      <c r="L809" s="102">
        <f t="shared" si="49"/>
        <v>385</v>
      </c>
      <c r="M809" s="123">
        <f t="shared" si="51"/>
        <v>345</v>
      </c>
    </row>
    <row r="810" spans="1:13" x14ac:dyDescent="0.2">
      <c r="A810" s="208" t="str">
        <f>'Net Gen'!B810</f>
        <v>ML1KP-Mitchell 1 KP</v>
      </c>
      <c r="B810" s="269">
        <f>'Net Gen'!C810</f>
        <v>44808.625</v>
      </c>
      <c r="C810" s="270" t="str">
        <f>'Net Gen'!P810</f>
        <v>DISPATCHABLE</v>
      </c>
      <c r="D810" s="270">
        <f>'Net Gen'!E810</f>
        <v>251</v>
      </c>
      <c r="E810" s="270">
        <f>'Net Gen'!I810</f>
        <v>690</v>
      </c>
      <c r="F810" s="270">
        <f>'Net Gen'!K810</f>
        <v>770</v>
      </c>
      <c r="G810" s="270">
        <f>'Net Gen'!N810</f>
        <v>770</v>
      </c>
      <c r="H810" s="270">
        <f>'Net Gen'!O810</f>
        <v>770</v>
      </c>
      <c r="J810" s="120">
        <f t="shared" si="50"/>
        <v>0.5</v>
      </c>
      <c r="K810" s="108">
        <f t="shared" si="48"/>
        <v>385</v>
      </c>
      <c r="L810" s="102">
        <f t="shared" si="49"/>
        <v>385</v>
      </c>
      <c r="M810" s="123">
        <f t="shared" si="51"/>
        <v>345</v>
      </c>
    </row>
    <row r="811" spans="1:13" x14ac:dyDescent="0.2">
      <c r="A811" s="208" t="str">
        <f>'Net Gen'!B811</f>
        <v>ML1KP-Mitchell 1 KP</v>
      </c>
      <c r="B811" s="269">
        <f>'Net Gen'!C811</f>
        <v>44808.666666666664</v>
      </c>
      <c r="C811" s="270" t="str">
        <f>'Net Gen'!P811</f>
        <v>DISPATCHABLE</v>
      </c>
      <c r="D811" s="270">
        <f>'Net Gen'!E811</f>
        <v>250.63749999999999</v>
      </c>
      <c r="E811" s="270">
        <f>'Net Gen'!I811</f>
        <v>690</v>
      </c>
      <c r="F811" s="270">
        <f>'Net Gen'!K811</f>
        <v>770</v>
      </c>
      <c r="G811" s="270">
        <f>'Net Gen'!N811</f>
        <v>770</v>
      </c>
      <c r="H811" s="270">
        <f>'Net Gen'!O811</f>
        <v>770</v>
      </c>
      <c r="J811" s="120">
        <f t="shared" si="50"/>
        <v>0.5</v>
      </c>
      <c r="K811" s="108">
        <f t="shared" si="48"/>
        <v>385</v>
      </c>
      <c r="L811" s="102">
        <f t="shared" si="49"/>
        <v>385</v>
      </c>
      <c r="M811" s="123">
        <f t="shared" si="51"/>
        <v>345</v>
      </c>
    </row>
    <row r="812" spans="1:13" x14ac:dyDescent="0.2">
      <c r="A812" s="208" t="str">
        <f>'Net Gen'!B812</f>
        <v>ML1KP-Mitchell 1 KP</v>
      </c>
      <c r="B812" s="269">
        <f>'Net Gen'!C812</f>
        <v>44808.708333333336</v>
      </c>
      <c r="C812" s="270" t="str">
        <f>'Net Gen'!P812</f>
        <v>DISPATCHABLE</v>
      </c>
      <c r="D812" s="270">
        <f>'Net Gen'!E812</f>
        <v>251.13149999999999</v>
      </c>
      <c r="E812" s="270">
        <f>'Net Gen'!I812</f>
        <v>690</v>
      </c>
      <c r="F812" s="270">
        <f>'Net Gen'!K812</f>
        <v>770</v>
      </c>
      <c r="G812" s="270">
        <f>'Net Gen'!N812</f>
        <v>770</v>
      </c>
      <c r="H812" s="270">
        <f>'Net Gen'!O812</f>
        <v>770</v>
      </c>
      <c r="J812" s="120">
        <f t="shared" si="50"/>
        <v>0.5</v>
      </c>
      <c r="K812" s="108">
        <f t="shared" si="48"/>
        <v>385</v>
      </c>
      <c r="L812" s="102">
        <f t="shared" si="49"/>
        <v>385</v>
      </c>
      <c r="M812" s="123">
        <f t="shared" si="51"/>
        <v>345</v>
      </c>
    </row>
    <row r="813" spans="1:13" x14ac:dyDescent="0.2">
      <c r="A813" s="208" t="str">
        <f>'Net Gen'!B813</f>
        <v>ML1KP-Mitchell 1 KP</v>
      </c>
      <c r="B813" s="269">
        <f>'Net Gen'!C813</f>
        <v>44808.75</v>
      </c>
      <c r="C813" s="270" t="str">
        <f>'Net Gen'!P813</f>
        <v>DISPATCHABLE</v>
      </c>
      <c r="D813" s="270">
        <f>'Net Gen'!E813</f>
        <v>251.066</v>
      </c>
      <c r="E813" s="270">
        <f>'Net Gen'!I813</f>
        <v>769</v>
      </c>
      <c r="F813" s="270">
        <f>'Net Gen'!K813</f>
        <v>770</v>
      </c>
      <c r="G813" s="270">
        <f>'Net Gen'!N813</f>
        <v>770</v>
      </c>
      <c r="H813" s="270">
        <f>'Net Gen'!O813</f>
        <v>770</v>
      </c>
      <c r="J813" s="120">
        <f t="shared" si="50"/>
        <v>0.5</v>
      </c>
      <c r="K813" s="108">
        <f t="shared" si="48"/>
        <v>385</v>
      </c>
      <c r="L813" s="102">
        <f t="shared" si="49"/>
        <v>385</v>
      </c>
      <c r="M813" s="123">
        <f t="shared" si="51"/>
        <v>384.5</v>
      </c>
    </row>
    <row r="814" spans="1:13" x14ac:dyDescent="0.2">
      <c r="A814" s="208" t="str">
        <f>'Net Gen'!B814</f>
        <v>ML1KP-Mitchell 1 KP</v>
      </c>
      <c r="B814" s="269">
        <f>'Net Gen'!C814</f>
        <v>44808.791666666664</v>
      </c>
      <c r="C814" s="270" t="str">
        <f>'Net Gen'!P814</f>
        <v>DISPATCHABLE</v>
      </c>
      <c r="D814" s="270">
        <f>'Net Gen'!E814</f>
        <v>251.054</v>
      </c>
      <c r="E814" s="270">
        <f>'Net Gen'!I814</f>
        <v>770</v>
      </c>
      <c r="F814" s="270">
        <f>'Net Gen'!K814</f>
        <v>770</v>
      </c>
      <c r="G814" s="270">
        <f>'Net Gen'!N814</f>
        <v>770</v>
      </c>
      <c r="H814" s="270">
        <f>'Net Gen'!O814</f>
        <v>770</v>
      </c>
      <c r="J814" s="120">
        <f t="shared" si="50"/>
        <v>0.5</v>
      </c>
      <c r="K814" s="108">
        <f t="shared" si="48"/>
        <v>385</v>
      </c>
      <c r="L814" s="102">
        <f t="shared" si="49"/>
        <v>385</v>
      </c>
      <c r="M814" s="123">
        <f t="shared" si="51"/>
        <v>385</v>
      </c>
    </row>
    <row r="815" spans="1:13" x14ac:dyDescent="0.2">
      <c r="A815" s="208" t="str">
        <f>'Net Gen'!B815</f>
        <v>ML1KP-Mitchell 1 KP</v>
      </c>
      <c r="B815" s="269">
        <f>'Net Gen'!C815</f>
        <v>44808.833333333336</v>
      </c>
      <c r="C815" s="270" t="str">
        <f>'Net Gen'!P815</f>
        <v>DISPATCHABLE</v>
      </c>
      <c r="D815" s="270">
        <f>'Net Gen'!E815</f>
        <v>250.77950000000001</v>
      </c>
      <c r="E815" s="270">
        <f>'Net Gen'!I815</f>
        <v>770</v>
      </c>
      <c r="F815" s="270">
        <f>'Net Gen'!K815</f>
        <v>770</v>
      </c>
      <c r="G815" s="270">
        <f>'Net Gen'!N815</f>
        <v>770</v>
      </c>
      <c r="H815" s="270">
        <f>'Net Gen'!O815</f>
        <v>770</v>
      </c>
      <c r="J815" s="120">
        <f t="shared" si="50"/>
        <v>0.5</v>
      </c>
      <c r="K815" s="108">
        <f t="shared" si="48"/>
        <v>385</v>
      </c>
      <c r="L815" s="102">
        <f t="shared" si="49"/>
        <v>385</v>
      </c>
      <c r="M815" s="123">
        <f t="shared" si="51"/>
        <v>385</v>
      </c>
    </row>
    <row r="816" spans="1:13" x14ac:dyDescent="0.2">
      <c r="A816" s="208" t="str">
        <f>'Net Gen'!B816</f>
        <v>ML1KP-Mitchell 1 KP</v>
      </c>
      <c r="B816" s="269">
        <f>'Net Gen'!C816</f>
        <v>44808.875</v>
      </c>
      <c r="C816" s="270" t="str">
        <f>'Net Gen'!P816</f>
        <v>DISPATCHABLE</v>
      </c>
      <c r="D816" s="270">
        <f>'Net Gen'!E816</f>
        <v>250.9205</v>
      </c>
      <c r="E816" s="270">
        <f>'Net Gen'!I816</f>
        <v>770</v>
      </c>
      <c r="F816" s="270">
        <f>'Net Gen'!K816</f>
        <v>770</v>
      </c>
      <c r="G816" s="270">
        <f>'Net Gen'!N816</f>
        <v>770</v>
      </c>
      <c r="H816" s="270">
        <f>'Net Gen'!O816</f>
        <v>770</v>
      </c>
      <c r="J816" s="120">
        <f t="shared" si="50"/>
        <v>0.5</v>
      </c>
      <c r="K816" s="108">
        <f t="shared" si="48"/>
        <v>385</v>
      </c>
      <c r="L816" s="102">
        <f t="shared" si="49"/>
        <v>385</v>
      </c>
      <c r="M816" s="123">
        <f t="shared" si="51"/>
        <v>385</v>
      </c>
    </row>
    <row r="817" spans="1:13" x14ac:dyDescent="0.2">
      <c r="A817" s="208" t="str">
        <f>'Net Gen'!B817</f>
        <v>ML1KP-Mitchell 1 KP</v>
      </c>
      <c r="B817" s="269">
        <f>'Net Gen'!C817</f>
        <v>44808.916666666664</v>
      </c>
      <c r="C817" s="270" t="str">
        <f>'Net Gen'!P817</f>
        <v>DISPATCHABLE</v>
      </c>
      <c r="D817" s="270">
        <f>'Net Gen'!E817</f>
        <v>250.65100000000001</v>
      </c>
      <c r="E817" s="270">
        <f>'Net Gen'!I817</f>
        <v>770</v>
      </c>
      <c r="F817" s="270">
        <f>'Net Gen'!K817</f>
        <v>770</v>
      </c>
      <c r="G817" s="270">
        <f>'Net Gen'!N817</f>
        <v>770</v>
      </c>
      <c r="H817" s="270">
        <f>'Net Gen'!O817</f>
        <v>770</v>
      </c>
      <c r="J817" s="120">
        <f t="shared" si="50"/>
        <v>0.5</v>
      </c>
      <c r="K817" s="108">
        <f t="shared" si="48"/>
        <v>385</v>
      </c>
      <c r="L817" s="102">
        <f t="shared" si="49"/>
        <v>385</v>
      </c>
      <c r="M817" s="123">
        <f t="shared" si="51"/>
        <v>385</v>
      </c>
    </row>
    <row r="818" spans="1:13" x14ac:dyDescent="0.2">
      <c r="A818" s="208" t="str">
        <f>'Net Gen'!B818</f>
        <v>ML1KP-Mitchell 1 KP</v>
      </c>
      <c r="B818" s="269">
        <f>'Net Gen'!C818</f>
        <v>44808.958333333336</v>
      </c>
      <c r="C818" s="270" t="str">
        <f>'Net Gen'!P818</f>
        <v>DISPATCHABLE</v>
      </c>
      <c r="D818" s="270">
        <f>'Net Gen'!E818</f>
        <v>251.28749999999999</v>
      </c>
      <c r="E818" s="270">
        <f>'Net Gen'!I818</f>
        <v>770</v>
      </c>
      <c r="F818" s="270">
        <f>'Net Gen'!K818</f>
        <v>770</v>
      </c>
      <c r="G818" s="270">
        <f>'Net Gen'!N818</f>
        <v>770</v>
      </c>
      <c r="H818" s="270">
        <f>'Net Gen'!O818</f>
        <v>770</v>
      </c>
      <c r="J818" s="120">
        <f t="shared" si="50"/>
        <v>0.5</v>
      </c>
      <c r="K818" s="108">
        <f t="shared" si="48"/>
        <v>385</v>
      </c>
      <c r="L818" s="102">
        <f t="shared" si="49"/>
        <v>385</v>
      </c>
      <c r="M818" s="123">
        <f t="shared" si="51"/>
        <v>385</v>
      </c>
    </row>
    <row r="819" spans="1:13" x14ac:dyDescent="0.2">
      <c r="A819" s="208" t="str">
        <f>'Net Gen'!B819</f>
        <v>ML1KP-Mitchell 1 KP</v>
      </c>
      <c r="B819" s="269">
        <f>'Net Gen'!C819</f>
        <v>44809</v>
      </c>
      <c r="C819" s="270" t="str">
        <f>'Net Gen'!P819</f>
        <v>DISPATCHABLE</v>
      </c>
      <c r="D819" s="270">
        <f>'Net Gen'!E819</f>
        <v>250.6995</v>
      </c>
      <c r="E819" s="270">
        <f>'Net Gen'!I819</f>
        <v>770</v>
      </c>
      <c r="F819" s="270">
        <f>'Net Gen'!K819</f>
        <v>770</v>
      </c>
      <c r="G819" s="270">
        <f>'Net Gen'!N819</f>
        <v>770</v>
      </c>
      <c r="H819" s="270">
        <f>'Net Gen'!O819</f>
        <v>770</v>
      </c>
      <c r="J819" s="120">
        <f t="shared" si="50"/>
        <v>0.5</v>
      </c>
      <c r="K819" s="108">
        <f t="shared" si="48"/>
        <v>385</v>
      </c>
      <c r="L819" s="102">
        <f t="shared" si="49"/>
        <v>385</v>
      </c>
      <c r="M819" s="123">
        <f t="shared" si="51"/>
        <v>385</v>
      </c>
    </row>
    <row r="820" spans="1:13" x14ac:dyDescent="0.2">
      <c r="A820" s="208" t="str">
        <f>'Net Gen'!B820</f>
        <v>ML1KP-Mitchell 1 KP</v>
      </c>
      <c r="B820" s="269">
        <f>'Net Gen'!C820</f>
        <v>44809.041666666664</v>
      </c>
      <c r="C820" s="270" t="str">
        <f>'Net Gen'!P820</f>
        <v>DISPATCHABLE</v>
      </c>
      <c r="D820" s="270">
        <f>'Net Gen'!E820</f>
        <v>250.958</v>
      </c>
      <c r="E820" s="270">
        <f>'Net Gen'!I820</f>
        <v>770</v>
      </c>
      <c r="F820" s="270">
        <f>'Net Gen'!K820</f>
        <v>770</v>
      </c>
      <c r="G820" s="270">
        <f>'Net Gen'!N820</f>
        <v>770</v>
      </c>
      <c r="H820" s="270">
        <f>'Net Gen'!O820</f>
        <v>770</v>
      </c>
      <c r="J820" s="120">
        <f t="shared" si="50"/>
        <v>0.5</v>
      </c>
      <c r="K820" s="108">
        <f t="shared" si="48"/>
        <v>385</v>
      </c>
      <c r="L820" s="102">
        <f t="shared" si="49"/>
        <v>385</v>
      </c>
      <c r="M820" s="123">
        <f t="shared" si="51"/>
        <v>385</v>
      </c>
    </row>
    <row r="821" spans="1:13" x14ac:dyDescent="0.2">
      <c r="A821" s="208" t="str">
        <f>'Net Gen'!B821</f>
        <v>ML1KP-Mitchell 1 KP</v>
      </c>
      <c r="B821" s="269">
        <f>'Net Gen'!C821</f>
        <v>44809.083333333336</v>
      </c>
      <c r="C821" s="270" t="str">
        <f>'Net Gen'!P821</f>
        <v>DISPATCHABLE</v>
      </c>
      <c r="D821" s="270">
        <f>'Net Gen'!E821</f>
        <v>250.8845</v>
      </c>
      <c r="E821" s="270">
        <f>'Net Gen'!I821</f>
        <v>770</v>
      </c>
      <c r="F821" s="270">
        <f>'Net Gen'!K821</f>
        <v>770</v>
      </c>
      <c r="G821" s="270">
        <f>'Net Gen'!N821</f>
        <v>770</v>
      </c>
      <c r="H821" s="270">
        <f>'Net Gen'!O821</f>
        <v>770</v>
      </c>
      <c r="J821" s="120">
        <f t="shared" si="50"/>
        <v>0.5</v>
      </c>
      <c r="K821" s="108">
        <f t="shared" si="48"/>
        <v>385</v>
      </c>
      <c r="L821" s="102">
        <f t="shared" si="49"/>
        <v>385</v>
      </c>
      <c r="M821" s="123">
        <f t="shared" si="51"/>
        <v>385</v>
      </c>
    </row>
    <row r="822" spans="1:13" x14ac:dyDescent="0.2">
      <c r="A822" s="208" t="str">
        <f>'Net Gen'!B822</f>
        <v>ML1KP-Mitchell 1 KP</v>
      </c>
      <c r="B822" s="269">
        <f>'Net Gen'!C822</f>
        <v>44809.125</v>
      </c>
      <c r="C822" s="270" t="str">
        <f>'Net Gen'!P822</f>
        <v>DISPATCHABLE</v>
      </c>
      <c r="D822" s="270">
        <f>'Net Gen'!E822</f>
        <v>250.77799999999999</v>
      </c>
      <c r="E822" s="270">
        <f>'Net Gen'!I822</f>
        <v>770</v>
      </c>
      <c r="F822" s="270">
        <f>'Net Gen'!K822</f>
        <v>770</v>
      </c>
      <c r="G822" s="270">
        <f>'Net Gen'!N822</f>
        <v>770</v>
      </c>
      <c r="H822" s="270">
        <f>'Net Gen'!O822</f>
        <v>770</v>
      </c>
      <c r="J822" s="120">
        <f t="shared" si="50"/>
        <v>0.5</v>
      </c>
      <c r="K822" s="108">
        <f t="shared" si="48"/>
        <v>385</v>
      </c>
      <c r="L822" s="102">
        <f t="shared" si="49"/>
        <v>385</v>
      </c>
      <c r="M822" s="123">
        <f t="shared" si="51"/>
        <v>385</v>
      </c>
    </row>
    <row r="823" spans="1:13" x14ac:dyDescent="0.2">
      <c r="A823" s="208" t="str">
        <f>'Net Gen'!B823</f>
        <v>ML1KP-Mitchell 1 KP</v>
      </c>
      <c r="B823" s="269">
        <f>'Net Gen'!C823</f>
        <v>44809.166666666664</v>
      </c>
      <c r="C823" s="270" t="str">
        <f>'Net Gen'!P823</f>
        <v>DISPATCHABLE</v>
      </c>
      <c r="D823" s="270">
        <f>'Net Gen'!E823</f>
        <v>250.88</v>
      </c>
      <c r="E823" s="270">
        <f>'Net Gen'!I823</f>
        <v>770</v>
      </c>
      <c r="F823" s="270">
        <f>'Net Gen'!K823</f>
        <v>770</v>
      </c>
      <c r="G823" s="270">
        <f>'Net Gen'!N823</f>
        <v>770</v>
      </c>
      <c r="H823" s="270">
        <f>'Net Gen'!O823</f>
        <v>770</v>
      </c>
      <c r="J823" s="120">
        <f t="shared" si="50"/>
        <v>0.5</v>
      </c>
      <c r="K823" s="108">
        <f t="shared" si="48"/>
        <v>385</v>
      </c>
      <c r="L823" s="102">
        <f t="shared" si="49"/>
        <v>385</v>
      </c>
      <c r="M823" s="123">
        <f t="shared" si="51"/>
        <v>385</v>
      </c>
    </row>
    <row r="824" spans="1:13" x14ac:dyDescent="0.2">
      <c r="A824" s="208" t="str">
        <f>'Net Gen'!B824</f>
        <v>ML1KP-Mitchell 1 KP</v>
      </c>
      <c r="B824" s="269">
        <f>'Net Gen'!C824</f>
        <v>44809.208333333336</v>
      </c>
      <c r="C824" s="270" t="str">
        <f>'Net Gen'!P824</f>
        <v>DISPATCHABLE</v>
      </c>
      <c r="D824" s="270">
        <f>'Net Gen'!E824</f>
        <v>250.667</v>
      </c>
      <c r="E824" s="270">
        <f>'Net Gen'!I824</f>
        <v>770</v>
      </c>
      <c r="F824" s="270">
        <f>'Net Gen'!K824</f>
        <v>770</v>
      </c>
      <c r="G824" s="270">
        <f>'Net Gen'!N824</f>
        <v>770</v>
      </c>
      <c r="H824" s="270">
        <f>'Net Gen'!O824</f>
        <v>770</v>
      </c>
      <c r="J824" s="120">
        <f t="shared" si="50"/>
        <v>0.5</v>
      </c>
      <c r="K824" s="108">
        <f t="shared" si="48"/>
        <v>385</v>
      </c>
      <c r="L824" s="102">
        <f t="shared" si="49"/>
        <v>385</v>
      </c>
      <c r="M824" s="123">
        <f t="shared" si="51"/>
        <v>385</v>
      </c>
    </row>
    <row r="825" spans="1:13" x14ac:dyDescent="0.2">
      <c r="A825" s="208" t="str">
        <f>'Net Gen'!B825</f>
        <v>ML1KP-Mitchell 1 KP</v>
      </c>
      <c r="B825" s="269">
        <f>'Net Gen'!C825</f>
        <v>44809.25</v>
      </c>
      <c r="C825" s="270" t="str">
        <f>'Net Gen'!P825</f>
        <v>DISPATCHABLE</v>
      </c>
      <c r="D825" s="270">
        <f>'Net Gen'!E825</f>
        <v>251.0155</v>
      </c>
      <c r="E825" s="270">
        <f>'Net Gen'!I825</f>
        <v>770</v>
      </c>
      <c r="F825" s="270">
        <f>'Net Gen'!K825</f>
        <v>770</v>
      </c>
      <c r="G825" s="270">
        <f>'Net Gen'!N825</f>
        <v>770</v>
      </c>
      <c r="H825" s="270">
        <f>'Net Gen'!O825</f>
        <v>770</v>
      </c>
      <c r="J825" s="120">
        <f t="shared" si="50"/>
        <v>0.5</v>
      </c>
      <c r="K825" s="108">
        <f t="shared" si="48"/>
        <v>385</v>
      </c>
      <c r="L825" s="102">
        <f t="shared" si="49"/>
        <v>385</v>
      </c>
      <c r="M825" s="123">
        <f t="shared" si="51"/>
        <v>385</v>
      </c>
    </row>
    <row r="826" spans="1:13" x14ac:dyDescent="0.2">
      <c r="A826" s="208" t="str">
        <f>'Net Gen'!B826</f>
        <v>ML1KP-Mitchell 1 KP</v>
      </c>
      <c r="B826" s="269">
        <f>'Net Gen'!C826</f>
        <v>44809.291666666664</v>
      </c>
      <c r="C826" s="270" t="str">
        <f>'Net Gen'!P826</f>
        <v>DISPATCHABLE</v>
      </c>
      <c r="D826" s="270">
        <f>'Net Gen'!E826</f>
        <v>251.0915</v>
      </c>
      <c r="E826" s="270">
        <f>'Net Gen'!I826</f>
        <v>770</v>
      </c>
      <c r="F826" s="270">
        <f>'Net Gen'!K826</f>
        <v>770</v>
      </c>
      <c r="G826" s="270">
        <f>'Net Gen'!N826</f>
        <v>770</v>
      </c>
      <c r="H826" s="270">
        <f>'Net Gen'!O826</f>
        <v>770</v>
      </c>
      <c r="J826" s="120">
        <f t="shared" si="50"/>
        <v>0.5</v>
      </c>
      <c r="K826" s="108">
        <f t="shared" si="48"/>
        <v>385</v>
      </c>
      <c r="L826" s="102">
        <f t="shared" si="49"/>
        <v>385</v>
      </c>
      <c r="M826" s="123">
        <f t="shared" si="51"/>
        <v>385</v>
      </c>
    </row>
    <row r="827" spans="1:13" x14ac:dyDescent="0.2">
      <c r="A827" s="208" t="str">
        <f>'Net Gen'!B827</f>
        <v>ML1KP-Mitchell 1 KP</v>
      </c>
      <c r="B827" s="269">
        <f>'Net Gen'!C827</f>
        <v>44809.333333333336</v>
      </c>
      <c r="C827" s="270" t="str">
        <f>'Net Gen'!P827</f>
        <v>DISPATCHABLE</v>
      </c>
      <c r="D827" s="270">
        <f>'Net Gen'!E827</f>
        <v>252.9365</v>
      </c>
      <c r="E827" s="270">
        <f>'Net Gen'!I827</f>
        <v>770</v>
      </c>
      <c r="F827" s="270">
        <f>'Net Gen'!K827</f>
        <v>770</v>
      </c>
      <c r="G827" s="270">
        <f>'Net Gen'!N827</f>
        <v>770</v>
      </c>
      <c r="H827" s="270">
        <f>'Net Gen'!O827</f>
        <v>770</v>
      </c>
      <c r="J827" s="120">
        <f t="shared" si="50"/>
        <v>0.5</v>
      </c>
      <c r="K827" s="108">
        <f t="shared" si="48"/>
        <v>385</v>
      </c>
      <c r="L827" s="102">
        <f t="shared" si="49"/>
        <v>385</v>
      </c>
      <c r="M827" s="123">
        <f t="shared" si="51"/>
        <v>385</v>
      </c>
    </row>
    <row r="828" spans="1:13" x14ac:dyDescent="0.2">
      <c r="A828" s="208" t="str">
        <f>'Net Gen'!B828</f>
        <v>ML1KP-Mitchell 1 KP</v>
      </c>
      <c r="B828" s="269">
        <f>'Net Gen'!C828</f>
        <v>44809.375</v>
      </c>
      <c r="C828" s="270" t="str">
        <f>'Net Gen'!P828</f>
        <v>DISPATCHABLE</v>
      </c>
      <c r="D828" s="270">
        <f>'Net Gen'!E828</f>
        <v>250.94</v>
      </c>
      <c r="E828" s="270">
        <f>'Net Gen'!I828</f>
        <v>770</v>
      </c>
      <c r="F828" s="270">
        <f>'Net Gen'!K828</f>
        <v>770</v>
      </c>
      <c r="G828" s="270">
        <f>'Net Gen'!N828</f>
        <v>770</v>
      </c>
      <c r="H828" s="270">
        <f>'Net Gen'!O828</f>
        <v>770</v>
      </c>
      <c r="J828" s="120">
        <f t="shared" si="50"/>
        <v>0.5</v>
      </c>
      <c r="K828" s="108">
        <f t="shared" si="48"/>
        <v>385</v>
      </c>
      <c r="L828" s="102">
        <f t="shared" si="49"/>
        <v>385</v>
      </c>
      <c r="M828" s="123">
        <f t="shared" si="51"/>
        <v>385</v>
      </c>
    </row>
    <row r="829" spans="1:13" x14ac:dyDescent="0.2">
      <c r="A829" s="208" t="str">
        <f>'Net Gen'!B829</f>
        <v>ML1KP-Mitchell 1 KP</v>
      </c>
      <c r="B829" s="269">
        <f>'Net Gen'!C829</f>
        <v>44809.416666666664</v>
      </c>
      <c r="C829" s="270" t="str">
        <f>'Net Gen'!P829</f>
        <v>DISPATCHABLE</v>
      </c>
      <c r="D829" s="270">
        <f>'Net Gen'!E829</f>
        <v>251.0035</v>
      </c>
      <c r="E829" s="270">
        <f>'Net Gen'!I829</f>
        <v>770</v>
      </c>
      <c r="F829" s="270">
        <f>'Net Gen'!K829</f>
        <v>770</v>
      </c>
      <c r="G829" s="270">
        <f>'Net Gen'!N829</f>
        <v>770</v>
      </c>
      <c r="H829" s="270">
        <f>'Net Gen'!O829</f>
        <v>770</v>
      </c>
      <c r="J829" s="120">
        <f t="shared" si="50"/>
        <v>0.5</v>
      </c>
      <c r="K829" s="108">
        <f t="shared" si="48"/>
        <v>385</v>
      </c>
      <c r="L829" s="102">
        <f t="shared" si="49"/>
        <v>385</v>
      </c>
      <c r="M829" s="123">
        <f t="shared" si="51"/>
        <v>385</v>
      </c>
    </row>
    <row r="830" spans="1:13" x14ac:dyDescent="0.2">
      <c r="A830" s="208" t="str">
        <f>'Net Gen'!B830</f>
        <v>ML1KP-Mitchell 1 KP</v>
      </c>
      <c r="B830" s="269">
        <f>'Net Gen'!C830</f>
        <v>44809.458333333336</v>
      </c>
      <c r="C830" s="270" t="str">
        <f>'Net Gen'!P830</f>
        <v>DISPATCHABLE</v>
      </c>
      <c r="D830" s="270">
        <f>'Net Gen'!E830</f>
        <v>250.75049999999999</v>
      </c>
      <c r="E830" s="270">
        <f>'Net Gen'!I830</f>
        <v>770</v>
      </c>
      <c r="F830" s="270">
        <f>'Net Gen'!K830</f>
        <v>770</v>
      </c>
      <c r="G830" s="270">
        <f>'Net Gen'!N830</f>
        <v>770</v>
      </c>
      <c r="H830" s="270">
        <f>'Net Gen'!O830</f>
        <v>770</v>
      </c>
      <c r="J830" s="120">
        <f t="shared" si="50"/>
        <v>0.5</v>
      </c>
      <c r="K830" s="108">
        <f t="shared" si="48"/>
        <v>385</v>
      </c>
      <c r="L830" s="102">
        <f t="shared" si="49"/>
        <v>385</v>
      </c>
      <c r="M830" s="123">
        <f t="shared" si="51"/>
        <v>385</v>
      </c>
    </row>
    <row r="831" spans="1:13" x14ac:dyDescent="0.2">
      <c r="A831" s="208" t="str">
        <f>'Net Gen'!B831</f>
        <v>ML1KP-Mitchell 1 KP</v>
      </c>
      <c r="B831" s="269">
        <f>'Net Gen'!C831</f>
        <v>44809.5</v>
      </c>
      <c r="C831" s="270" t="str">
        <f>'Net Gen'!P831</f>
        <v>DISPATCHABLE</v>
      </c>
      <c r="D831" s="270">
        <f>'Net Gen'!E831</f>
        <v>251.02850000000001</v>
      </c>
      <c r="E831" s="270">
        <f>'Net Gen'!I831</f>
        <v>770</v>
      </c>
      <c r="F831" s="270">
        <f>'Net Gen'!K831</f>
        <v>770</v>
      </c>
      <c r="G831" s="270">
        <f>'Net Gen'!N831</f>
        <v>770</v>
      </c>
      <c r="H831" s="270">
        <f>'Net Gen'!O831</f>
        <v>770</v>
      </c>
      <c r="J831" s="120">
        <f t="shared" si="50"/>
        <v>0.5</v>
      </c>
      <c r="K831" s="108">
        <f t="shared" si="48"/>
        <v>385</v>
      </c>
      <c r="L831" s="102">
        <f t="shared" si="49"/>
        <v>385</v>
      </c>
      <c r="M831" s="123">
        <f t="shared" si="51"/>
        <v>385</v>
      </c>
    </row>
    <row r="832" spans="1:13" x14ac:dyDescent="0.2">
      <c r="A832" s="208" t="str">
        <f>'Net Gen'!B832</f>
        <v>ML1KP-Mitchell 1 KP</v>
      </c>
      <c r="B832" s="269">
        <f>'Net Gen'!C832</f>
        <v>44809.541666666664</v>
      </c>
      <c r="C832" s="270" t="str">
        <f>'Net Gen'!P832</f>
        <v>DISPATCHABLE</v>
      </c>
      <c r="D832" s="270">
        <f>'Net Gen'!E832</f>
        <v>251.13249999999999</v>
      </c>
      <c r="E832" s="270">
        <f>'Net Gen'!I832</f>
        <v>770</v>
      </c>
      <c r="F832" s="270">
        <f>'Net Gen'!K832</f>
        <v>770</v>
      </c>
      <c r="G832" s="270">
        <f>'Net Gen'!N832</f>
        <v>770</v>
      </c>
      <c r="H832" s="270">
        <f>'Net Gen'!O832</f>
        <v>770</v>
      </c>
      <c r="J832" s="120">
        <f t="shared" si="50"/>
        <v>0.5</v>
      </c>
      <c r="K832" s="108">
        <f t="shared" si="48"/>
        <v>385</v>
      </c>
      <c r="L832" s="102">
        <f t="shared" si="49"/>
        <v>385</v>
      </c>
      <c r="M832" s="123">
        <f t="shared" si="51"/>
        <v>385</v>
      </c>
    </row>
    <row r="833" spans="1:13" x14ac:dyDescent="0.2">
      <c r="A833" s="208" t="str">
        <f>'Net Gen'!B833</f>
        <v>ML1KP-Mitchell 1 KP</v>
      </c>
      <c r="B833" s="269">
        <f>'Net Gen'!C833</f>
        <v>44809.583333333336</v>
      </c>
      <c r="C833" s="270" t="str">
        <f>'Net Gen'!P833</f>
        <v>DISPATCHABLE</v>
      </c>
      <c r="D833" s="270">
        <f>'Net Gen'!E833</f>
        <v>251.04900000000001</v>
      </c>
      <c r="E833" s="270">
        <f>'Net Gen'!I833</f>
        <v>770</v>
      </c>
      <c r="F833" s="270">
        <f>'Net Gen'!K833</f>
        <v>770</v>
      </c>
      <c r="G833" s="270">
        <f>'Net Gen'!N833</f>
        <v>770</v>
      </c>
      <c r="H833" s="270">
        <f>'Net Gen'!O833</f>
        <v>770</v>
      </c>
      <c r="J833" s="120">
        <f t="shared" si="50"/>
        <v>0.5</v>
      </c>
      <c r="K833" s="108">
        <f t="shared" si="48"/>
        <v>385</v>
      </c>
      <c r="L833" s="102">
        <f t="shared" si="49"/>
        <v>385</v>
      </c>
      <c r="M833" s="123">
        <f t="shared" si="51"/>
        <v>385</v>
      </c>
    </row>
    <row r="834" spans="1:13" x14ac:dyDescent="0.2">
      <c r="A834" s="208" t="str">
        <f>'Net Gen'!B834</f>
        <v>ML1KP-Mitchell 1 KP</v>
      </c>
      <c r="B834" s="269">
        <f>'Net Gen'!C834</f>
        <v>44809.625</v>
      </c>
      <c r="C834" s="270" t="str">
        <f>'Net Gen'!P834</f>
        <v>DISPATCHABLE</v>
      </c>
      <c r="D834" s="270">
        <f>'Net Gen'!E834</f>
        <v>254.52850000000001</v>
      </c>
      <c r="E834" s="270">
        <f>'Net Gen'!I834</f>
        <v>770</v>
      </c>
      <c r="F834" s="270">
        <f>'Net Gen'!K834</f>
        <v>770</v>
      </c>
      <c r="G834" s="270">
        <f>'Net Gen'!N834</f>
        <v>770</v>
      </c>
      <c r="H834" s="270">
        <f>'Net Gen'!O834</f>
        <v>770</v>
      </c>
      <c r="J834" s="120">
        <f t="shared" si="50"/>
        <v>0.5</v>
      </c>
      <c r="K834" s="108">
        <f t="shared" si="48"/>
        <v>385</v>
      </c>
      <c r="L834" s="102">
        <f t="shared" si="49"/>
        <v>385</v>
      </c>
      <c r="M834" s="123">
        <f t="shared" si="51"/>
        <v>385</v>
      </c>
    </row>
    <row r="835" spans="1:13" x14ac:dyDescent="0.2">
      <c r="A835" s="208" t="str">
        <f>'Net Gen'!B835</f>
        <v>ML1KP-Mitchell 1 KP</v>
      </c>
      <c r="B835" s="269">
        <f>'Net Gen'!C835</f>
        <v>44809.666666666664</v>
      </c>
      <c r="C835" s="270" t="str">
        <f>'Net Gen'!P835</f>
        <v>DISPATCHABLE</v>
      </c>
      <c r="D835" s="270">
        <f>'Net Gen'!E835</f>
        <v>256.113</v>
      </c>
      <c r="E835" s="270">
        <f>'Net Gen'!I835</f>
        <v>770</v>
      </c>
      <c r="F835" s="270">
        <f>'Net Gen'!K835</f>
        <v>770</v>
      </c>
      <c r="G835" s="270">
        <f>'Net Gen'!N835</f>
        <v>770</v>
      </c>
      <c r="H835" s="270">
        <f>'Net Gen'!O835</f>
        <v>770</v>
      </c>
      <c r="J835" s="120">
        <f t="shared" si="50"/>
        <v>0.5</v>
      </c>
      <c r="K835" s="108">
        <f t="shared" si="48"/>
        <v>385</v>
      </c>
      <c r="L835" s="102">
        <f t="shared" si="49"/>
        <v>385</v>
      </c>
      <c r="M835" s="123">
        <f t="shared" si="51"/>
        <v>385</v>
      </c>
    </row>
    <row r="836" spans="1:13" x14ac:dyDescent="0.2">
      <c r="A836" s="208" t="str">
        <f>'Net Gen'!B836</f>
        <v>ML1KP-Mitchell 1 KP</v>
      </c>
      <c r="B836" s="269">
        <f>'Net Gen'!C836</f>
        <v>44809.708333333336</v>
      </c>
      <c r="C836" s="270" t="str">
        <f>'Net Gen'!P836</f>
        <v>DISPATCHABLE</v>
      </c>
      <c r="D836" s="270">
        <f>'Net Gen'!E836</f>
        <v>251.39099999999999</v>
      </c>
      <c r="E836" s="270">
        <f>'Net Gen'!I836</f>
        <v>770</v>
      </c>
      <c r="F836" s="270">
        <f>'Net Gen'!K836</f>
        <v>770</v>
      </c>
      <c r="G836" s="270">
        <f>'Net Gen'!N836</f>
        <v>770</v>
      </c>
      <c r="H836" s="270">
        <f>'Net Gen'!O836</f>
        <v>770</v>
      </c>
      <c r="J836" s="120">
        <f t="shared" si="50"/>
        <v>0.5</v>
      </c>
      <c r="K836" s="108">
        <f t="shared" ref="K836:K899" si="52">F836*J836</f>
        <v>385</v>
      </c>
      <c r="L836" s="102">
        <f t="shared" ref="L836:L899" si="53">H836*J836</f>
        <v>385</v>
      </c>
      <c r="M836" s="123">
        <f t="shared" si="51"/>
        <v>385</v>
      </c>
    </row>
    <row r="837" spans="1:13" x14ac:dyDescent="0.2">
      <c r="A837" s="208" t="str">
        <f>'Net Gen'!B837</f>
        <v>ML1KP-Mitchell 1 KP</v>
      </c>
      <c r="B837" s="269">
        <f>'Net Gen'!C837</f>
        <v>44809.75</v>
      </c>
      <c r="C837" s="270" t="str">
        <f>'Net Gen'!P837</f>
        <v>DISPATCHABLE</v>
      </c>
      <c r="D837" s="270">
        <f>'Net Gen'!E837</f>
        <v>251.26249999999999</v>
      </c>
      <c r="E837" s="270">
        <f>'Net Gen'!I837</f>
        <v>770</v>
      </c>
      <c r="F837" s="270">
        <f>'Net Gen'!K837</f>
        <v>770</v>
      </c>
      <c r="G837" s="270">
        <f>'Net Gen'!N837</f>
        <v>770</v>
      </c>
      <c r="H837" s="270">
        <f>'Net Gen'!O837</f>
        <v>770</v>
      </c>
      <c r="J837" s="120">
        <f t="shared" ref="J837:J900" si="54">VLOOKUP(A837,$P$4:$Q$8,2,FALSE)</f>
        <v>0.5</v>
      </c>
      <c r="K837" s="108">
        <f t="shared" si="52"/>
        <v>385</v>
      </c>
      <c r="L837" s="102">
        <f t="shared" si="53"/>
        <v>385</v>
      </c>
      <c r="M837" s="123">
        <f t="shared" ref="M837:M900" si="55">E837*J837</f>
        <v>385</v>
      </c>
    </row>
    <row r="838" spans="1:13" x14ac:dyDescent="0.2">
      <c r="A838" s="208" t="str">
        <f>'Net Gen'!B838</f>
        <v>ML1KP-Mitchell 1 KP</v>
      </c>
      <c r="B838" s="269">
        <f>'Net Gen'!C838</f>
        <v>44809.791666666664</v>
      </c>
      <c r="C838" s="270" t="str">
        <f>'Net Gen'!P838</f>
        <v>DISPATCHABLE</v>
      </c>
      <c r="D838" s="270">
        <f>'Net Gen'!E838</f>
        <v>250.8905</v>
      </c>
      <c r="E838" s="270">
        <f>'Net Gen'!I838</f>
        <v>770</v>
      </c>
      <c r="F838" s="270">
        <f>'Net Gen'!K838</f>
        <v>770</v>
      </c>
      <c r="G838" s="270">
        <f>'Net Gen'!N838</f>
        <v>770</v>
      </c>
      <c r="H838" s="270">
        <f>'Net Gen'!O838</f>
        <v>770</v>
      </c>
      <c r="J838" s="120">
        <f t="shared" si="54"/>
        <v>0.5</v>
      </c>
      <c r="K838" s="108">
        <f t="shared" si="52"/>
        <v>385</v>
      </c>
      <c r="L838" s="102">
        <f t="shared" si="53"/>
        <v>385</v>
      </c>
      <c r="M838" s="123">
        <f t="shared" si="55"/>
        <v>385</v>
      </c>
    </row>
    <row r="839" spans="1:13" x14ac:dyDescent="0.2">
      <c r="A839" s="208" t="str">
        <f>'Net Gen'!B839</f>
        <v>ML1KP-Mitchell 1 KP</v>
      </c>
      <c r="B839" s="269">
        <f>'Net Gen'!C839</f>
        <v>44809.833333333336</v>
      </c>
      <c r="C839" s="270" t="str">
        <f>'Net Gen'!P839</f>
        <v>DISPATCHABLE</v>
      </c>
      <c r="D839" s="270">
        <f>'Net Gen'!E839</f>
        <v>251.476</v>
      </c>
      <c r="E839" s="270">
        <f>'Net Gen'!I839</f>
        <v>770</v>
      </c>
      <c r="F839" s="270">
        <f>'Net Gen'!K839</f>
        <v>770</v>
      </c>
      <c r="G839" s="270">
        <f>'Net Gen'!N839</f>
        <v>770</v>
      </c>
      <c r="H839" s="270">
        <f>'Net Gen'!O839</f>
        <v>770</v>
      </c>
      <c r="J839" s="120">
        <f t="shared" si="54"/>
        <v>0.5</v>
      </c>
      <c r="K839" s="108">
        <f t="shared" si="52"/>
        <v>385</v>
      </c>
      <c r="L839" s="102">
        <f t="shared" si="53"/>
        <v>385</v>
      </c>
      <c r="M839" s="123">
        <f t="shared" si="55"/>
        <v>385</v>
      </c>
    </row>
    <row r="840" spans="1:13" x14ac:dyDescent="0.2">
      <c r="A840" s="208" t="str">
        <f>'Net Gen'!B840</f>
        <v>ML1KP-Mitchell 1 KP</v>
      </c>
      <c r="B840" s="269">
        <f>'Net Gen'!C840</f>
        <v>44809.875</v>
      </c>
      <c r="C840" s="270" t="str">
        <f>'Net Gen'!P840</f>
        <v>DISPATCHABLE</v>
      </c>
      <c r="D840" s="270">
        <f>'Net Gen'!E840</f>
        <v>250.5275</v>
      </c>
      <c r="E840" s="270">
        <f>'Net Gen'!I840</f>
        <v>770</v>
      </c>
      <c r="F840" s="270">
        <f>'Net Gen'!K840</f>
        <v>770</v>
      </c>
      <c r="G840" s="270">
        <f>'Net Gen'!N840</f>
        <v>770</v>
      </c>
      <c r="H840" s="270">
        <f>'Net Gen'!O840</f>
        <v>770</v>
      </c>
      <c r="J840" s="120">
        <f t="shared" si="54"/>
        <v>0.5</v>
      </c>
      <c r="K840" s="108">
        <f t="shared" si="52"/>
        <v>385</v>
      </c>
      <c r="L840" s="102">
        <f t="shared" si="53"/>
        <v>385</v>
      </c>
      <c r="M840" s="123">
        <f t="shared" si="55"/>
        <v>385</v>
      </c>
    </row>
    <row r="841" spans="1:13" x14ac:dyDescent="0.2">
      <c r="A841" s="208" t="str">
        <f>'Net Gen'!B841</f>
        <v>ML1KP-Mitchell 1 KP</v>
      </c>
      <c r="B841" s="269">
        <f>'Net Gen'!C841</f>
        <v>44809.916666666664</v>
      </c>
      <c r="C841" s="270" t="str">
        <f>'Net Gen'!P841</f>
        <v>DISPATCHABLE</v>
      </c>
      <c r="D841" s="270">
        <f>'Net Gen'!E841</f>
        <v>250.75149999999999</v>
      </c>
      <c r="E841" s="270">
        <f>'Net Gen'!I841</f>
        <v>770</v>
      </c>
      <c r="F841" s="270">
        <f>'Net Gen'!K841</f>
        <v>770</v>
      </c>
      <c r="G841" s="270">
        <f>'Net Gen'!N841</f>
        <v>770</v>
      </c>
      <c r="H841" s="270">
        <f>'Net Gen'!O841</f>
        <v>770</v>
      </c>
      <c r="J841" s="120">
        <f t="shared" si="54"/>
        <v>0.5</v>
      </c>
      <c r="K841" s="108">
        <f t="shared" si="52"/>
        <v>385</v>
      </c>
      <c r="L841" s="102">
        <f t="shared" si="53"/>
        <v>385</v>
      </c>
      <c r="M841" s="123">
        <f t="shared" si="55"/>
        <v>385</v>
      </c>
    </row>
    <row r="842" spans="1:13" x14ac:dyDescent="0.2">
      <c r="A842" s="208" t="str">
        <f>'Net Gen'!B842</f>
        <v>ML1KP-Mitchell 1 KP</v>
      </c>
      <c r="B842" s="269">
        <f>'Net Gen'!C842</f>
        <v>44809.958333333336</v>
      </c>
      <c r="C842" s="270" t="str">
        <f>'Net Gen'!P842</f>
        <v>DISPATCHABLE</v>
      </c>
      <c r="D842" s="270">
        <f>'Net Gen'!E842</f>
        <v>251.05600000000001</v>
      </c>
      <c r="E842" s="270">
        <f>'Net Gen'!I842</f>
        <v>770</v>
      </c>
      <c r="F842" s="270">
        <f>'Net Gen'!K842</f>
        <v>770</v>
      </c>
      <c r="G842" s="270">
        <f>'Net Gen'!N842</f>
        <v>770</v>
      </c>
      <c r="H842" s="270">
        <f>'Net Gen'!O842</f>
        <v>770</v>
      </c>
      <c r="J842" s="120">
        <f t="shared" si="54"/>
        <v>0.5</v>
      </c>
      <c r="K842" s="108">
        <f t="shared" si="52"/>
        <v>385</v>
      </c>
      <c r="L842" s="102">
        <f t="shared" si="53"/>
        <v>385</v>
      </c>
      <c r="M842" s="123">
        <f t="shared" si="55"/>
        <v>385</v>
      </c>
    </row>
    <row r="843" spans="1:13" x14ac:dyDescent="0.2">
      <c r="A843" s="208" t="str">
        <f>'Net Gen'!B843</f>
        <v>ML1KP-Mitchell 1 KP</v>
      </c>
      <c r="B843" s="269">
        <f>'Net Gen'!C843</f>
        <v>44810</v>
      </c>
      <c r="C843" s="270" t="str">
        <f>'Net Gen'!P843</f>
        <v>DISPATCHABLE</v>
      </c>
      <c r="D843" s="270">
        <f>'Net Gen'!E843</f>
        <v>250.56450000000001</v>
      </c>
      <c r="E843" s="270">
        <f>'Net Gen'!I843</f>
        <v>770</v>
      </c>
      <c r="F843" s="270">
        <f>'Net Gen'!K843</f>
        <v>770</v>
      </c>
      <c r="G843" s="270">
        <f>'Net Gen'!N843</f>
        <v>770</v>
      </c>
      <c r="H843" s="270">
        <f>'Net Gen'!O843</f>
        <v>770</v>
      </c>
      <c r="J843" s="120">
        <f t="shared" si="54"/>
        <v>0.5</v>
      </c>
      <c r="K843" s="108">
        <f t="shared" si="52"/>
        <v>385</v>
      </c>
      <c r="L843" s="102">
        <f t="shared" si="53"/>
        <v>385</v>
      </c>
      <c r="M843" s="123">
        <f t="shared" si="55"/>
        <v>385</v>
      </c>
    </row>
    <row r="844" spans="1:13" x14ac:dyDescent="0.2">
      <c r="A844" s="208" t="str">
        <f>'Net Gen'!B844</f>
        <v>ML1KP-Mitchell 1 KP</v>
      </c>
      <c r="B844" s="269">
        <f>'Net Gen'!C844</f>
        <v>44810.041666666664</v>
      </c>
      <c r="C844" s="270" t="str">
        <f>'Net Gen'!P844</f>
        <v>DISPATCHABLE</v>
      </c>
      <c r="D844" s="270">
        <f>'Net Gen'!E844</f>
        <v>251.11199999999999</v>
      </c>
      <c r="E844" s="270">
        <f>'Net Gen'!I844</f>
        <v>770</v>
      </c>
      <c r="F844" s="270">
        <f>'Net Gen'!K844</f>
        <v>770</v>
      </c>
      <c r="G844" s="270">
        <f>'Net Gen'!N844</f>
        <v>770</v>
      </c>
      <c r="H844" s="270">
        <f>'Net Gen'!O844</f>
        <v>770</v>
      </c>
      <c r="J844" s="120">
        <f t="shared" si="54"/>
        <v>0.5</v>
      </c>
      <c r="K844" s="108">
        <f t="shared" si="52"/>
        <v>385</v>
      </c>
      <c r="L844" s="102">
        <f t="shared" si="53"/>
        <v>385</v>
      </c>
      <c r="M844" s="123">
        <f t="shared" si="55"/>
        <v>385</v>
      </c>
    </row>
    <row r="845" spans="1:13" x14ac:dyDescent="0.2">
      <c r="A845" s="208" t="str">
        <f>'Net Gen'!B845</f>
        <v>ML1KP-Mitchell 1 KP</v>
      </c>
      <c r="B845" s="269">
        <f>'Net Gen'!C845</f>
        <v>44810.083333333336</v>
      </c>
      <c r="C845" s="270" t="str">
        <f>'Net Gen'!P845</f>
        <v>DISPATCHABLE</v>
      </c>
      <c r="D845" s="270">
        <f>'Net Gen'!E845</f>
        <v>250.95500000000001</v>
      </c>
      <c r="E845" s="270">
        <f>'Net Gen'!I845</f>
        <v>770</v>
      </c>
      <c r="F845" s="270">
        <f>'Net Gen'!K845</f>
        <v>770</v>
      </c>
      <c r="G845" s="270">
        <f>'Net Gen'!N845</f>
        <v>770</v>
      </c>
      <c r="H845" s="270">
        <f>'Net Gen'!O845</f>
        <v>770</v>
      </c>
      <c r="J845" s="120">
        <f t="shared" si="54"/>
        <v>0.5</v>
      </c>
      <c r="K845" s="108">
        <f t="shared" si="52"/>
        <v>385</v>
      </c>
      <c r="L845" s="102">
        <f t="shared" si="53"/>
        <v>385</v>
      </c>
      <c r="M845" s="123">
        <f t="shared" si="55"/>
        <v>385</v>
      </c>
    </row>
    <row r="846" spans="1:13" x14ac:dyDescent="0.2">
      <c r="A846" s="208" t="str">
        <f>'Net Gen'!B846</f>
        <v>ML1KP-Mitchell 1 KP</v>
      </c>
      <c r="B846" s="269">
        <f>'Net Gen'!C846</f>
        <v>44810.125</v>
      </c>
      <c r="C846" s="270" t="str">
        <f>'Net Gen'!P846</f>
        <v>DISPATCHABLE</v>
      </c>
      <c r="D846" s="270">
        <f>'Net Gen'!E846</f>
        <v>250.7285</v>
      </c>
      <c r="E846" s="270">
        <f>'Net Gen'!I846</f>
        <v>770</v>
      </c>
      <c r="F846" s="270">
        <f>'Net Gen'!K846</f>
        <v>770</v>
      </c>
      <c r="G846" s="270">
        <f>'Net Gen'!N846</f>
        <v>770</v>
      </c>
      <c r="H846" s="270">
        <f>'Net Gen'!O846</f>
        <v>770</v>
      </c>
      <c r="J846" s="120">
        <f t="shared" si="54"/>
        <v>0.5</v>
      </c>
      <c r="K846" s="108">
        <f t="shared" si="52"/>
        <v>385</v>
      </c>
      <c r="L846" s="102">
        <f t="shared" si="53"/>
        <v>385</v>
      </c>
      <c r="M846" s="123">
        <f t="shared" si="55"/>
        <v>385</v>
      </c>
    </row>
    <row r="847" spans="1:13" x14ac:dyDescent="0.2">
      <c r="A847" s="208" t="str">
        <f>'Net Gen'!B847</f>
        <v>ML1KP-Mitchell 1 KP</v>
      </c>
      <c r="B847" s="269">
        <f>'Net Gen'!C847</f>
        <v>44810.166666666664</v>
      </c>
      <c r="C847" s="270" t="str">
        <f>'Net Gen'!P847</f>
        <v>DISPATCHABLE</v>
      </c>
      <c r="D847" s="270">
        <f>'Net Gen'!E847</f>
        <v>250.9255</v>
      </c>
      <c r="E847" s="270">
        <f>'Net Gen'!I847</f>
        <v>770</v>
      </c>
      <c r="F847" s="270">
        <f>'Net Gen'!K847</f>
        <v>770</v>
      </c>
      <c r="G847" s="270">
        <f>'Net Gen'!N847</f>
        <v>770</v>
      </c>
      <c r="H847" s="270">
        <f>'Net Gen'!O847</f>
        <v>770</v>
      </c>
      <c r="J847" s="120">
        <f t="shared" si="54"/>
        <v>0.5</v>
      </c>
      <c r="K847" s="108">
        <f t="shared" si="52"/>
        <v>385</v>
      </c>
      <c r="L847" s="102">
        <f t="shared" si="53"/>
        <v>385</v>
      </c>
      <c r="M847" s="123">
        <f t="shared" si="55"/>
        <v>385</v>
      </c>
    </row>
    <row r="848" spans="1:13" x14ac:dyDescent="0.2">
      <c r="A848" s="208" t="str">
        <f>'Net Gen'!B848</f>
        <v>ML1KP-Mitchell 1 KP</v>
      </c>
      <c r="B848" s="269">
        <f>'Net Gen'!C848</f>
        <v>44810.208333333336</v>
      </c>
      <c r="C848" s="270" t="str">
        <f>'Net Gen'!P848</f>
        <v>DISPATCHABLE</v>
      </c>
      <c r="D848" s="270">
        <f>'Net Gen'!E848</f>
        <v>251.0215</v>
      </c>
      <c r="E848" s="270">
        <f>'Net Gen'!I848</f>
        <v>770</v>
      </c>
      <c r="F848" s="270">
        <f>'Net Gen'!K848</f>
        <v>770</v>
      </c>
      <c r="G848" s="270">
        <f>'Net Gen'!N848</f>
        <v>770</v>
      </c>
      <c r="H848" s="270">
        <f>'Net Gen'!O848</f>
        <v>770</v>
      </c>
      <c r="J848" s="120">
        <f t="shared" si="54"/>
        <v>0.5</v>
      </c>
      <c r="K848" s="108">
        <f t="shared" si="52"/>
        <v>385</v>
      </c>
      <c r="L848" s="102">
        <f t="shared" si="53"/>
        <v>385</v>
      </c>
      <c r="M848" s="123">
        <f t="shared" si="55"/>
        <v>385</v>
      </c>
    </row>
    <row r="849" spans="1:13" x14ac:dyDescent="0.2">
      <c r="A849" s="208" t="str">
        <f>'Net Gen'!B849</f>
        <v>ML1KP-Mitchell 1 KP</v>
      </c>
      <c r="B849" s="269">
        <f>'Net Gen'!C849</f>
        <v>44810.25</v>
      </c>
      <c r="C849" s="270" t="str">
        <f>'Net Gen'!P849</f>
        <v>DISPATCHABLE</v>
      </c>
      <c r="D849" s="270">
        <f>'Net Gen'!E849</f>
        <v>251.21850000000001</v>
      </c>
      <c r="E849" s="270">
        <f>'Net Gen'!I849</f>
        <v>770</v>
      </c>
      <c r="F849" s="270">
        <f>'Net Gen'!K849</f>
        <v>770</v>
      </c>
      <c r="G849" s="270">
        <f>'Net Gen'!N849</f>
        <v>770</v>
      </c>
      <c r="H849" s="270">
        <f>'Net Gen'!O849</f>
        <v>770</v>
      </c>
      <c r="J849" s="120">
        <f t="shared" si="54"/>
        <v>0.5</v>
      </c>
      <c r="K849" s="108">
        <f t="shared" si="52"/>
        <v>385</v>
      </c>
      <c r="L849" s="102">
        <f t="shared" si="53"/>
        <v>385</v>
      </c>
      <c r="M849" s="123">
        <f t="shared" si="55"/>
        <v>385</v>
      </c>
    </row>
    <row r="850" spans="1:13" x14ac:dyDescent="0.2">
      <c r="A850" s="208" t="str">
        <f>'Net Gen'!B850</f>
        <v>ML1KP-Mitchell 1 KP</v>
      </c>
      <c r="B850" s="269">
        <f>'Net Gen'!C850</f>
        <v>44810.291666666664</v>
      </c>
      <c r="C850" s="270" t="str">
        <f>'Net Gen'!P850</f>
        <v>DISPATCHABLE</v>
      </c>
      <c r="D850" s="270">
        <f>'Net Gen'!E850</f>
        <v>251.648</v>
      </c>
      <c r="E850" s="270">
        <f>'Net Gen'!I850</f>
        <v>770</v>
      </c>
      <c r="F850" s="270">
        <f>'Net Gen'!K850</f>
        <v>770</v>
      </c>
      <c r="G850" s="270">
        <f>'Net Gen'!N850</f>
        <v>770</v>
      </c>
      <c r="H850" s="270">
        <f>'Net Gen'!O850</f>
        <v>770</v>
      </c>
      <c r="J850" s="120">
        <f t="shared" si="54"/>
        <v>0.5</v>
      </c>
      <c r="K850" s="108">
        <f t="shared" si="52"/>
        <v>385</v>
      </c>
      <c r="L850" s="102">
        <f t="shared" si="53"/>
        <v>385</v>
      </c>
      <c r="M850" s="123">
        <f t="shared" si="55"/>
        <v>385</v>
      </c>
    </row>
    <row r="851" spans="1:13" x14ac:dyDescent="0.2">
      <c r="A851" s="208" t="str">
        <f>'Net Gen'!B851</f>
        <v>ML1KP-Mitchell 1 KP</v>
      </c>
      <c r="B851" s="269">
        <f>'Net Gen'!C851</f>
        <v>44810.333333333336</v>
      </c>
      <c r="C851" s="270" t="str">
        <f>'Net Gen'!P851</f>
        <v>DISPATCHABLE</v>
      </c>
      <c r="D851" s="270">
        <f>'Net Gen'!E851</f>
        <v>251.04849999999999</v>
      </c>
      <c r="E851" s="270">
        <f>'Net Gen'!I851</f>
        <v>770</v>
      </c>
      <c r="F851" s="270">
        <f>'Net Gen'!K851</f>
        <v>770</v>
      </c>
      <c r="G851" s="270">
        <f>'Net Gen'!N851</f>
        <v>770</v>
      </c>
      <c r="H851" s="270">
        <f>'Net Gen'!O851</f>
        <v>770</v>
      </c>
      <c r="J851" s="120">
        <f t="shared" si="54"/>
        <v>0.5</v>
      </c>
      <c r="K851" s="108">
        <f t="shared" si="52"/>
        <v>385</v>
      </c>
      <c r="L851" s="102">
        <f t="shared" si="53"/>
        <v>385</v>
      </c>
      <c r="M851" s="123">
        <f t="shared" si="55"/>
        <v>385</v>
      </c>
    </row>
    <row r="852" spans="1:13" x14ac:dyDescent="0.2">
      <c r="A852" s="208" t="str">
        <f>'Net Gen'!B852</f>
        <v>ML1KP-Mitchell 1 KP</v>
      </c>
      <c r="B852" s="269">
        <f>'Net Gen'!C852</f>
        <v>44810.375</v>
      </c>
      <c r="C852" s="270" t="str">
        <f>'Net Gen'!P852</f>
        <v>DISPATCHABLE</v>
      </c>
      <c r="D852" s="270">
        <f>'Net Gen'!E852</f>
        <v>250.76400000000001</v>
      </c>
      <c r="E852" s="270">
        <f>'Net Gen'!I852</f>
        <v>770</v>
      </c>
      <c r="F852" s="270">
        <f>'Net Gen'!K852</f>
        <v>770</v>
      </c>
      <c r="G852" s="270">
        <f>'Net Gen'!N852</f>
        <v>770</v>
      </c>
      <c r="H852" s="270">
        <f>'Net Gen'!O852</f>
        <v>770</v>
      </c>
      <c r="J852" s="120">
        <f t="shared" si="54"/>
        <v>0.5</v>
      </c>
      <c r="K852" s="108">
        <f t="shared" si="52"/>
        <v>385</v>
      </c>
      <c r="L852" s="102">
        <f t="shared" si="53"/>
        <v>385</v>
      </c>
      <c r="M852" s="123">
        <f t="shared" si="55"/>
        <v>385</v>
      </c>
    </row>
    <row r="853" spans="1:13" x14ac:dyDescent="0.2">
      <c r="A853" s="208" t="str">
        <f>'Net Gen'!B853</f>
        <v>ML1KP-Mitchell 1 KP</v>
      </c>
      <c r="B853" s="269">
        <f>'Net Gen'!C853</f>
        <v>44810.416666666664</v>
      </c>
      <c r="C853" s="270" t="str">
        <f>'Net Gen'!P853</f>
        <v>DISPATCHABLE</v>
      </c>
      <c r="D853" s="270">
        <f>'Net Gen'!E853</f>
        <v>251.03149999999999</v>
      </c>
      <c r="E853" s="270">
        <f>'Net Gen'!I853</f>
        <v>770</v>
      </c>
      <c r="F853" s="270">
        <f>'Net Gen'!K853</f>
        <v>770</v>
      </c>
      <c r="G853" s="270">
        <f>'Net Gen'!N853</f>
        <v>770</v>
      </c>
      <c r="H853" s="270">
        <f>'Net Gen'!O853</f>
        <v>770</v>
      </c>
      <c r="J853" s="120">
        <f t="shared" si="54"/>
        <v>0.5</v>
      </c>
      <c r="K853" s="108">
        <f t="shared" si="52"/>
        <v>385</v>
      </c>
      <c r="L853" s="102">
        <f t="shared" si="53"/>
        <v>385</v>
      </c>
      <c r="M853" s="123">
        <f t="shared" si="55"/>
        <v>385</v>
      </c>
    </row>
    <row r="854" spans="1:13" x14ac:dyDescent="0.2">
      <c r="A854" s="208" t="str">
        <f>'Net Gen'!B854</f>
        <v>ML1KP-Mitchell 1 KP</v>
      </c>
      <c r="B854" s="269">
        <f>'Net Gen'!C854</f>
        <v>44810.458333333336</v>
      </c>
      <c r="C854" s="270" t="str">
        <f>'Net Gen'!P854</f>
        <v>DISPATCHABLE</v>
      </c>
      <c r="D854" s="270">
        <f>'Net Gen'!E854</f>
        <v>250.86850000000001</v>
      </c>
      <c r="E854" s="270">
        <f>'Net Gen'!I854</f>
        <v>770</v>
      </c>
      <c r="F854" s="270">
        <f>'Net Gen'!K854</f>
        <v>770</v>
      </c>
      <c r="G854" s="270">
        <f>'Net Gen'!N854</f>
        <v>770</v>
      </c>
      <c r="H854" s="270">
        <f>'Net Gen'!O854</f>
        <v>770</v>
      </c>
      <c r="J854" s="120">
        <f t="shared" si="54"/>
        <v>0.5</v>
      </c>
      <c r="K854" s="108">
        <f t="shared" si="52"/>
        <v>385</v>
      </c>
      <c r="L854" s="102">
        <f t="shared" si="53"/>
        <v>385</v>
      </c>
      <c r="M854" s="123">
        <f t="shared" si="55"/>
        <v>385</v>
      </c>
    </row>
    <row r="855" spans="1:13" x14ac:dyDescent="0.2">
      <c r="A855" s="208" t="str">
        <f>'Net Gen'!B855</f>
        <v>ML1KP-Mitchell 1 KP</v>
      </c>
      <c r="B855" s="269">
        <f>'Net Gen'!C855</f>
        <v>44810.5</v>
      </c>
      <c r="C855" s="270" t="str">
        <f>'Net Gen'!P855</f>
        <v>DISPATCHABLE</v>
      </c>
      <c r="D855" s="270">
        <f>'Net Gen'!E855</f>
        <v>251.18950000000001</v>
      </c>
      <c r="E855" s="270">
        <f>'Net Gen'!I855</f>
        <v>770</v>
      </c>
      <c r="F855" s="270">
        <f>'Net Gen'!K855</f>
        <v>770</v>
      </c>
      <c r="G855" s="270">
        <f>'Net Gen'!N855</f>
        <v>770</v>
      </c>
      <c r="H855" s="270">
        <f>'Net Gen'!O855</f>
        <v>770</v>
      </c>
      <c r="J855" s="120">
        <f t="shared" si="54"/>
        <v>0.5</v>
      </c>
      <c r="K855" s="108">
        <f t="shared" si="52"/>
        <v>385</v>
      </c>
      <c r="L855" s="102">
        <f t="shared" si="53"/>
        <v>385</v>
      </c>
      <c r="M855" s="123">
        <f t="shared" si="55"/>
        <v>385</v>
      </c>
    </row>
    <row r="856" spans="1:13" x14ac:dyDescent="0.2">
      <c r="A856" s="208" t="str">
        <f>'Net Gen'!B856</f>
        <v>ML1KP-Mitchell 1 KP</v>
      </c>
      <c r="B856" s="269">
        <f>'Net Gen'!C856</f>
        <v>44810.541666666664</v>
      </c>
      <c r="C856" s="270" t="str">
        <f>'Net Gen'!P856</f>
        <v>DISPATCHABLE</v>
      </c>
      <c r="D856" s="270">
        <f>'Net Gen'!E856</f>
        <v>251.11</v>
      </c>
      <c r="E856" s="270">
        <f>'Net Gen'!I856</f>
        <v>770</v>
      </c>
      <c r="F856" s="270">
        <f>'Net Gen'!K856</f>
        <v>770</v>
      </c>
      <c r="G856" s="270">
        <f>'Net Gen'!N856</f>
        <v>770</v>
      </c>
      <c r="H856" s="270">
        <f>'Net Gen'!O856</f>
        <v>770</v>
      </c>
      <c r="J856" s="120">
        <f t="shared" si="54"/>
        <v>0.5</v>
      </c>
      <c r="K856" s="108">
        <f t="shared" si="52"/>
        <v>385</v>
      </c>
      <c r="L856" s="102">
        <f t="shared" si="53"/>
        <v>385</v>
      </c>
      <c r="M856" s="123">
        <f t="shared" si="55"/>
        <v>385</v>
      </c>
    </row>
    <row r="857" spans="1:13" x14ac:dyDescent="0.2">
      <c r="A857" s="208" t="str">
        <f>'Net Gen'!B857</f>
        <v>ML1KP-Mitchell 1 KP</v>
      </c>
      <c r="B857" s="269">
        <f>'Net Gen'!C857</f>
        <v>44810.583333333336</v>
      </c>
      <c r="C857" s="270" t="str">
        <f>'Net Gen'!P857</f>
        <v>DISPATCHABLE</v>
      </c>
      <c r="D857" s="270">
        <f>'Net Gen'!E857</f>
        <v>250.834</v>
      </c>
      <c r="E857" s="270">
        <f>'Net Gen'!I857</f>
        <v>770</v>
      </c>
      <c r="F857" s="270">
        <f>'Net Gen'!K857</f>
        <v>770</v>
      </c>
      <c r="G857" s="270">
        <f>'Net Gen'!N857</f>
        <v>770</v>
      </c>
      <c r="H857" s="270">
        <f>'Net Gen'!O857</f>
        <v>770</v>
      </c>
      <c r="J857" s="120">
        <f t="shared" si="54"/>
        <v>0.5</v>
      </c>
      <c r="K857" s="108">
        <f t="shared" si="52"/>
        <v>385</v>
      </c>
      <c r="L857" s="102">
        <f t="shared" si="53"/>
        <v>385</v>
      </c>
      <c r="M857" s="123">
        <f t="shared" si="55"/>
        <v>385</v>
      </c>
    </row>
    <row r="858" spans="1:13" x14ac:dyDescent="0.2">
      <c r="A858" s="208" t="str">
        <f>'Net Gen'!B858</f>
        <v>ML1KP-Mitchell 1 KP</v>
      </c>
      <c r="B858" s="269">
        <f>'Net Gen'!C858</f>
        <v>44810.625</v>
      </c>
      <c r="C858" s="270" t="str">
        <f>'Net Gen'!P858</f>
        <v>DISPATCHABLE</v>
      </c>
      <c r="D858" s="270">
        <f>'Net Gen'!E858</f>
        <v>255.8725</v>
      </c>
      <c r="E858" s="270">
        <f>'Net Gen'!I858</f>
        <v>770</v>
      </c>
      <c r="F858" s="270">
        <f>'Net Gen'!K858</f>
        <v>770</v>
      </c>
      <c r="G858" s="270">
        <f>'Net Gen'!N858</f>
        <v>770</v>
      </c>
      <c r="H858" s="270">
        <f>'Net Gen'!O858</f>
        <v>770</v>
      </c>
      <c r="J858" s="120">
        <f t="shared" si="54"/>
        <v>0.5</v>
      </c>
      <c r="K858" s="108">
        <f t="shared" si="52"/>
        <v>385</v>
      </c>
      <c r="L858" s="102">
        <f t="shared" si="53"/>
        <v>385</v>
      </c>
      <c r="M858" s="123">
        <f t="shared" si="55"/>
        <v>385</v>
      </c>
    </row>
    <row r="859" spans="1:13" x14ac:dyDescent="0.2">
      <c r="A859" s="208" t="str">
        <f>'Net Gen'!B859</f>
        <v>ML1KP-Mitchell 1 KP</v>
      </c>
      <c r="B859" s="269">
        <f>'Net Gen'!C859</f>
        <v>44810.666666666664</v>
      </c>
      <c r="C859" s="270" t="str">
        <f>'Net Gen'!P859</f>
        <v>DISPATCHABLE</v>
      </c>
      <c r="D859" s="270">
        <f>'Net Gen'!E859</f>
        <v>251.804</v>
      </c>
      <c r="E859" s="270">
        <f>'Net Gen'!I859</f>
        <v>770</v>
      </c>
      <c r="F859" s="270">
        <f>'Net Gen'!K859</f>
        <v>770</v>
      </c>
      <c r="G859" s="270">
        <f>'Net Gen'!N859</f>
        <v>770</v>
      </c>
      <c r="H859" s="270">
        <f>'Net Gen'!O859</f>
        <v>770</v>
      </c>
      <c r="J859" s="120">
        <f t="shared" si="54"/>
        <v>0.5</v>
      </c>
      <c r="K859" s="108">
        <f t="shared" si="52"/>
        <v>385</v>
      </c>
      <c r="L859" s="102">
        <f t="shared" si="53"/>
        <v>385</v>
      </c>
      <c r="M859" s="123">
        <f t="shared" si="55"/>
        <v>385</v>
      </c>
    </row>
    <row r="860" spans="1:13" x14ac:dyDescent="0.2">
      <c r="A860" s="208" t="str">
        <f>'Net Gen'!B860</f>
        <v>ML1KP-Mitchell 1 KP</v>
      </c>
      <c r="B860" s="269">
        <f>'Net Gen'!C860</f>
        <v>44810.708333333336</v>
      </c>
      <c r="C860" s="270" t="str">
        <f>'Net Gen'!P860</f>
        <v>DISPATCHABLE</v>
      </c>
      <c r="D860" s="270">
        <f>'Net Gen'!E860</f>
        <v>251.64</v>
      </c>
      <c r="E860" s="270">
        <f>'Net Gen'!I860</f>
        <v>770</v>
      </c>
      <c r="F860" s="270">
        <f>'Net Gen'!K860</f>
        <v>770</v>
      </c>
      <c r="G860" s="270">
        <f>'Net Gen'!N860</f>
        <v>770</v>
      </c>
      <c r="H860" s="270">
        <f>'Net Gen'!O860</f>
        <v>770</v>
      </c>
      <c r="J860" s="120">
        <f t="shared" si="54"/>
        <v>0.5</v>
      </c>
      <c r="K860" s="108">
        <f t="shared" si="52"/>
        <v>385</v>
      </c>
      <c r="L860" s="102">
        <f t="shared" si="53"/>
        <v>385</v>
      </c>
      <c r="M860" s="123">
        <f t="shared" si="55"/>
        <v>385</v>
      </c>
    </row>
    <row r="861" spans="1:13" x14ac:dyDescent="0.2">
      <c r="A861" s="208" t="str">
        <f>'Net Gen'!B861</f>
        <v>ML1KP-Mitchell 1 KP</v>
      </c>
      <c r="B861" s="269">
        <f>'Net Gen'!C861</f>
        <v>44810.75</v>
      </c>
      <c r="C861" s="270" t="str">
        <f>'Net Gen'!P861</f>
        <v>DISPATCHABLE</v>
      </c>
      <c r="D861" s="270">
        <f>'Net Gen'!E861</f>
        <v>251.13849999999999</v>
      </c>
      <c r="E861" s="270">
        <f>'Net Gen'!I861</f>
        <v>770</v>
      </c>
      <c r="F861" s="270">
        <f>'Net Gen'!K861</f>
        <v>770</v>
      </c>
      <c r="G861" s="270">
        <f>'Net Gen'!N861</f>
        <v>770</v>
      </c>
      <c r="H861" s="270">
        <f>'Net Gen'!O861</f>
        <v>770</v>
      </c>
      <c r="J861" s="120">
        <f t="shared" si="54"/>
        <v>0.5</v>
      </c>
      <c r="K861" s="108">
        <f t="shared" si="52"/>
        <v>385</v>
      </c>
      <c r="L861" s="102">
        <f t="shared" si="53"/>
        <v>385</v>
      </c>
      <c r="M861" s="123">
        <f t="shared" si="55"/>
        <v>385</v>
      </c>
    </row>
    <row r="862" spans="1:13" x14ac:dyDescent="0.2">
      <c r="A862" s="208" t="str">
        <f>'Net Gen'!B862</f>
        <v>ML1KP-Mitchell 1 KP</v>
      </c>
      <c r="B862" s="269">
        <f>'Net Gen'!C862</f>
        <v>44810.791666666664</v>
      </c>
      <c r="C862" s="270" t="str">
        <f>'Net Gen'!P862</f>
        <v>DISPATCHABLE</v>
      </c>
      <c r="D862" s="270">
        <f>'Net Gen'!E862</f>
        <v>251.25700000000001</v>
      </c>
      <c r="E862" s="270">
        <f>'Net Gen'!I862</f>
        <v>770</v>
      </c>
      <c r="F862" s="270">
        <f>'Net Gen'!K862</f>
        <v>770</v>
      </c>
      <c r="G862" s="270">
        <f>'Net Gen'!N862</f>
        <v>770</v>
      </c>
      <c r="H862" s="270">
        <f>'Net Gen'!O862</f>
        <v>770</v>
      </c>
      <c r="J862" s="120">
        <f t="shared" si="54"/>
        <v>0.5</v>
      </c>
      <c r="K862" s="108">
        <f t="shared" si="52"/>
        <v>385</v>
      </c>
      <c r="L862" s="102">
        <f t="shared" si="53"/>
        <v>385</v>
      </c>
      <c r="M862" s="123">
        <f t="shared" si="55"/>
        <v>385</v>
      </c>
    </row>
    <row r="863" spans="1:13" x14ac:dyDescent="0.2">
      <c r="A863" s="208" t="str">
        <f>'Net Gen'!B863</f>
        <v>ML1KP-Mitchell 1 KP</v>
      </c>
      <c r="B863" s="269">
        <f>'Net Gen'!C863</f>
        <v>44810.833333333336</v>
      </c>
      <c r="C863" s="270" t="str">
        <f>'Net Gen'!P863</f>
        <v>DISPATCHABLE</v>
      </c>
      <c r="D863" s="270">
        <f>'Net Gen'!E863</f>
        <v>250.7535</v>
      </c>
      <c r="E863" s="270">
        <f>'Net Gen'!I863</f>
        <v>770</v>
      </c>
      <c r="F863" s="270">
        <f>'Net Gen'!K863</f>
        <v>770</v>
      </c>
      <c r="G863" s="270">
        <f>'Net Gen'!N863</f>
        <v>770</v>
      </c>
      <c r="H863" s="270">
        <f>'Net Gen'!O863</f>
        <v>770</v>
      </c>
      <c r="J863" s="120">
        <f t="shared" si="54"/>
        <v>0.5</v>
      </c>
      <c r="K863" s="108">
        <f t="shared" si="52"/>
        <v>385</v>
      </c>
      <c r="L863" s="102">
        <f t="shared" si="53"/>
        <v>385</v>
      </c>
      <c r="M863" s="123">
        <f t="shared" si="55"/>
        <v>385</v>
      </c>
    </row>
    <row r="864" spans="1:13" x14ac:dyDescent="0.2">
      <c r="A864" s="208" t="str">
        <f>'Net Gen'!B864</f>
        <v>ML1KP-Mitchell 1 KP</v>
      </c>
      <c r="B864" s="269">
        <f>'Net Gen'!C864</f>
        <v>44810.875</v>
      </c>
      <c r="C864" s="270" t="str">
        <f>'Net Gen'!P864</f>
        <v>DISPATCHABLE</v>
      </c>
      <c r="D864" s="270">
        <f>'Net Gen'!E864</f>
        <v>251.3415</v>
      </c>
      <c r="E864" s="270">
        <f>'Net Gen'!I864</f>
        <v>770</v>
      </c>
      <c r="F864" s="270">
        <f>'Net Gen'!K864</f>
        <v>770</v>
      </c>
      <c r="G864" s="270">
        <f>'Net Gen'!N864</f>
        <v>770</v>
      </c>
      <c r="H864" s="270">
        <f>'Net Gen'!O864</f>
        <v>770</v>
      </c>
      <c r="J864" s="120">
        <f t="shared" si="54"/>
        <v>0.5</v>
      </c>
      <c r="K864" s="108">
        <f t="shared" si="52"/>
        <v>385</v>
      </c>
      <c r="L864" s="102">
        <f t="shared" si="53"/>
        <v>385</v>
      </c>
      <c r="M864" s="123">
        <f t="shared" si="55"/>
        <v>385</v>
      </c>
    </row>
    <row r="865" spans="1:13" x14ac:dyDescent="0.2">
      <c r="A865" s="208" t="str">
        <f>'Net Gen'!B865</f>
        <v>ML1KP-Mitchell 1 KP</v>
      </c>
      <c r="B865" s="269">
        <f>'Net Gen'!C865</f>
        <v>44810.916666666664</v>
      </c>
      <c r="C865" s="270" t="str">
        <f>'Net Gen'!P865</f>
        <v>DISPATCHABLE</v>
      </c>
      <c r="D865" s="270">
        <f>'Net Gen'!E865</f>
        <v>250.8065</v>
      </c>
      <c r="E865" s="270">
        <f>'Net Gen'!I865</f>
        <v>770</v>
      </c>
      <c r="F865" s="270">
        <f>'Net Gen'!K865</f>
        <v>770</v>
      </c>
      <c r="G865" s="270">
        <f>'Net Gen'!N865</f>
        <v>770</v>
      </c>
      <c r="H865" s="270">
        <f>'Net Gen'!O865</f>
        <v>770</v>
      </c>
      <c r="J865" s="120">
        <f t="shared" si="54"/>
        <v>0.5</v>
      </c>
      <c r="K865" s="108">
        <f t="shared" si="52"/>
        <v>385</v>
      </c>
      <c r="L865" s="102">
        <f t="shared" si="53"/>
        <v>385</v>
      </c>
      <c r="M865" s="123">
        <f t="shared" si="55"/>
        <v>385</v>
      </c>
    </row>
    <row r="866" spans="1:13" x14ac:dyDescent="0.2">
      <c r="A866" s="208" t="str">
        <f>'Net Gen'!B866</f>
        <v>ML1KP-Mitchell 1 KP</v>
      </c>
      <c r="B866" s="269">
        <f>'Net Gen'!C866</f>
        <v>44810.958333333336</v>
      </c>
      <c r="C866" s="270" t="str">
        <f>'Net Gen'!P866</f>
        <v>DISPATCHABLE</v>
      </c>
      <c r="D866" s="270">
        <f>'Net Gen'!E866</f>
        <v>250.98050000000001</v>
      </c>
      <c r="E866" s="270">
        <f>'Net Gen'!I866</f>
        <v>770</v>
      </c>
      <c r="F866" s="270">
        <f>'Net Gen'!K866</f>
        <v>770</v>
      </c>
      <c r="G866" s="270">
        <f>'Net Gen'!N866</f>
        <v>770</v>
      </c>
      <c r="H866" s="270">
        <f>'Net Gen'!O866</f>
        <v>770</v>
      </c>
      <c r="J866" s="120">
        <f t="shared" si="54"/>
        <v>0.5</v>
      </c>
      <c r="K866" s="108">
        <f t="shared" si="52"/>
        <v>385</v>
      </c>
      <c r="L866" s="102">
        <f t="shared" si="53"/>
        <v>385</v>
      </c>
      <c r="M866" s="123">
        <f t="shared" si="55"/>
        <v>385</v>
      </c>
    </row>
    <row r="867" spans="1:13" x14ac:dyDescent="0.2">
      <c r="A867" s="208" t="str">
        <f>'Net Gen'!B867</f>
        <v>ML1KP-Mitchell 1 KP</v>
      </c>
      <c r="B867" s="269">
        <f>'Net Gen'!C867</f>
        <v>44811</v>
      </c>
      <c r="C867" s="270" t="str">
        <f>'Net Gen'!P867</f>
        <v>DISPATCHABLE</v>
      </c>
      <c r="D867" s="270">
        <f>'Net Gen'!E867</f>
        <v>250.8955</v>
      </c>
      <c r="E867" s="270">
        <f>'Net Gen'!I867</f>
        <v>770</v>
      </c>
      <c r="F867" s="270">
        <f>'Net Gen'!K867</f>
        <v>770</v>
      </c>
      <c r="G867" s="270">
        <f>'Net Gen'!N867</f>
        <v>770</v>
      </c>
      <c r="H867" s="270">
        <f>'Net Gen'!O867</f>
        <v>770</v>
      </c>
      <c r="J867" s="120">
        <f t="shared" si="54"/>
        <v>0.5</v>
      </c>
      <c r="K867" s="108">
        <f t="shared" si="52"/>
        <v>385</v>
      </c>
      <c r="L867" s="102">
        <f t="shared" si="53"/>
        <v>385</v>
      </c>
      <c r="M867" s="123">
        <f t="shared" si="55"/>
        <v>385</v>
      </c>
    </row>
    <row r="868" spans="1:13" x14ac:dyDescent="0.2">
      <c r="A868" s="208" t="str">
        <f>'Net Gen'!B868</f>
        <v>ML1KP-Mitchell 1 KP</v>
      </c>
      <c r="B868" s="269">
        <f>'Net Gen'!C868</f>
        <v>44811.041666666664</v>
      </c>
      <c r="C868" s="270" t="str">
        <f>'Net Gen'!P868</f>
        <v>DISPATCHABLE</v>
      </c>
      <c r="D868" s="270">
        <f>'Net Gen'!E868</f>
        <v>251.0035</v>
      </c>
      <c r="E868" s="270">
        <f>'Net Gen'!I868</f>
        <v>770</v>
      </c>
      <c r="F868" s="270">
        <f>'Net Gen'!K868</f>
        <v>770</v>
      </c>
      <c r="G868" s="270">
        <f>'Net Gen'!N868</f>
        <v>770</v>
      </c>
      <c r="H868" s="270">
        <f>'Net Gen'!O868</f>
        <v>770</v>
      </c>
      <c r="J868" s="120">
        <f t="shared" si="54"/>
        <v>0.5</v>
      </c>
      <c r="K868" s="108">
        <f t="shared" si="52"/>
        <v>385</v>
      </c>
      <c r="L868" s="102">
        <f t="shared" si="53"/>
        <v>385</v>
      </c>
      <c r="M868" s="123">
        <f t="shared" si="55"/>
        <v>385</v>
      </c>
    </row>
    <row r="869" spans="1:13" x14ac:dyDescent="0.2">
      <c r="A869" s="208" t="str">
        <f>'Net Gen'!B869</f>
        <v>ML1KP-Mitchell 1 KP</v>
      </c>
      <c r="B869" s="269">
        <f>'Net Gen'!C869</f>
        <v>44811.083333333336</v>
      </c>
      <c r="C869" s="270" t="str">
        <f>'Net Gen'!P869</f>
        <v>DISPATCHABLE</v>
      </c>
      <c r="D869" s="270">
        <f>'Net Gen'!E869</f>
        <v>250.89</v>
      </c>
      <c r="E869" s="270">
        <f>'Net Gen'!I869</f>
        <v>770</v>
      </c>
      <c r="F869" s="270">
        <f>'Net Gen'!K869</f>
        <v>770</v>
      </c>
      <c r="G869" s="270">
        <f>'Net Gen'!N869</f>
        <v>770</v>
      </c>
      <c r="H869" s="270">
        <f>'Net Gen'!O869</f>
        <v>770</v>
      </c>
      <c r="J869" s="120">
        <f t="shared" si="54"/>
        <v>0.5</v>
      </c>
      <c r="K869" s="108">
        <f t="shared" si="52"/>
        <v>385</v>
      </c>
      <c r="L869" s="102">
        <f t="shared" si="53"/>
        <v>385</v>
      </c>
      <c r="M869" s="123">
        <f t="shared" si="55"/>
        <v>385</v>
      </c>
    </row>
    <row r="870" spans="1:13" x14ac:dyDescent="0.2">
      <c r="A870" s="208" t="str">
        <f>'Net Gen'!B870</f>
        <v>ML1KP-Mitchell 1 KP</v>
      </c>
      <c r="B870" s="269">
        <f>'Net Gen'!C870</f>
        <v>44811.125</v>
      </c>
      <c r="C870" s="270" t="str">
        <f>'Net Gen'!P870</f>
        <v>DISPATCHABLE</v>
      </c>
      <c r="D870" s="270">
        <f>'Net Gen'!E870</f>
        <v>260.41149999999999</v>
      </c>
      <c r="E870" s="270">
        <f>'Net Gen'!I870</f>
        <v>770</v>
      </c>
      <c r="F870" s="270">
        <f>'Net Gen'!K870</f>
        <v>770</v>
      </c>
      <c r="G870" s="270">
        <f>'Net Gen'!N870</f>
        <v>770</v>
      </c>
      <c r="H870" s="270">
        <f>'Net Gen'!O870</f>
        <v>770</v>
      </c>
      <c r="J870" s="120">
        <f t="shared" si="54"/>
        <v>0.5</v>
      </c>
      <c r="K870" s="108">
        <f t="shared" si="52"/>
        <v>385</v>
      </c>
      <c r="L870" s="102">
        <f t="shared" si="53"/>
        <v>385</v>
      </c>
      <c r="M870" s="123">
        <f t="shared" si="55"/>
        <v>385</v>
      </c>
    </row>
    <row r="871" spans="1:13" x14ac:dyDescent="0.2">
      <c r="A871" s="208" t="str">
        <f>'Net Gen'!B871</f>
        <v>ML1KP-Mitchell 1 KP</v>
      </c>
      <c r="B871" s="269">
        <f>'Net Gen'!C871</f>
        <v>44811.166666666664</v>
      </c>
      <c r="C871" s="270" t="str">
        <f>'Net Gen'!P871</f>
        <v>DISPATCHABLE</v>
      </c>
      <c r="D871" s="270">
        <f>'Net Gen'!E871</f>
        <v>250.77850000000001</v>
      </c>
      <c r="E871" s="270">
        <f>'Net Gen'!I871</f>
        <v>770</v>
      </c>
      <c r="F871" s="270">
        <f>'Net Gen'!K871</f>
        <v>770</v>
      </c>
      <c r="G871" s="270">
        <f>'Net Gen'!N871</f>
        <v>770</v>
      </c>
      <c r="H871" s="270">
        <f>'Net Gen'!O871</f>
        <v>770</v>
      </c>
      <c r="J871" s="120">
        <f t="shared" si="54"/>
        <v>0.5</v>
      </c>
      <c r="K871" s="108">
        <f t="shared" si="52"/>
        <v>385</v>
      </c>
      <c r="L871" s="102">
        <f t="shared" si="53"/>
        <v>385</v>
      </c>
      <c r="M871" s="123">
        <f t="shared" si="55"/>
        <v>385</v>
      </c>
    </row>
    <row r="872" spans="1:13" x14ac:dyDescent="0.2">
      <c r="A872" s="208" t="str">
        <f>'Net Gen'!B872</f>
        <v>ML1KP-Mitchell 1 KP</v>
      </c>
      <c r="B872" s="269">
        <f>'Net Gen'!C872</f>
        <v>44811.208333333336</v>
      </c>
      <c r="C872" s="270" t="str">
        <f>'Net Gen'!P872</f>
        <v>DISPATCHABLE</v>
      </c>
      <c r="D872" s="270">
        <f>'Net Gen'!E872</f>
        <v>251.0915</v>
      </c>
      <c r="E872" s="270">
        <f>'Net Gen'!I872</f>
        <v>770</v>
      </c>
      <c r="F872" s="270">
        <f>'Net Gen'!K872</f>
        <v>770</v>
      </c>
      <c r="G872" s="270">
        <f>'Net Gen'!N872</f>
        <v>770</v>
      </c>
      <c r="H872" s="270">
        <f>'Net Gen'!O872</f>
        <v>770</v>
      </c>
      <c r="J872" s="120">
        <f t="shared" si="54"/>
        <v>0.5</v>
      </c>
      <c r="K872" s="108">
        <f t="shared" si="52"/>
        <v>385</v>
      </c>
      <c r="L872" s="102">
        <f t="shared" si="53"/>
        <v>385</v>
      </c>
      <c r="M872" s="123">
        <f t="shared" si="55"/>
        <v>385</v>
      </c>
    </row>
    <row r="873" spans="1:13" x14ac:dyDescent="0.2">
      <c r="A873" s="208" t="str">
        <f>'Net Gen'!B873</f>
        <v>ML1KP-Mitchell 1 KP</v>
      </c>
      <c r="B873" s="269">
        <f>'Net Gen'!C873</f>
        <v>44811.25</v>
      </c>
      <c r="C873" s="270" t="str">
        <f>'Net Gen'!P873</f>
        <v>DISPATCHABLE</v>
      </c>
      <c r="D873" s="270">
        <f>'Net Gen'!E873</f>
        <v>252.292</v>
      </c>
      <c r="E873" s="270">
        <f>'Net Gen'!I873</f>
        <v>770</v>
      </c>
      <c r="F873" s="270">
        <f>'Net Gen'!K873</f>
        <v>770</v>
      </c>
      <c r="G873" s="270">
        <f>'Net Gen'!N873</f>
        <v>770</v>
      </c>
      <c r="H873" s="270">
        <f>'Net Gen'!O873</f>
        <v>770</v>
      </c>
      <c r="J873" s="120">
        <f t="shared" si="54"/>
        <v>0.5</v>
      </c>
      <c r="K873" s="108">
        <f t="shared" si="52"/>
        <v>385</v>
      </c>
      <c r="L873" s="102">
        <f t="shared" si="53"/>
        <v>385</v>
      </c>
      <c r="M873" s="123">
        <f t="shared" si="55"/>
        <v>385</v>
      </c>
    </row>
    <row r="874" spans="1:13" x14ac:dyDescent="0.2">
      <c r="A874" s="208" t="str">
        <f>'Net Gen'!B874</f>
        <v>ML1KP-Mitchell 1 KP</v>
      </c>
      <c r="B874" s="269">
        <f>'Net Gen'!C874</f>
        <v>44811.291666666664</v>
      </c>
      <c r="C874" s="270" t="str">
        <f>'Net Gen'!P874</f>
        <v>DISPATCHABLE</v>
      </c>
      <c r="D874" s="270">
        <f>'Net Gen'!E874</f>
        <v>253.09350000000001</v>
      </c>
      <c r="E874" s="270">
        <f>'Net Gen'!I874</f>
        <v>770</v>
      </c>
      <c r="F874" s="270">
        <f>'Net Gen'!K874</f>
        <v>770</v>
      </c>
      <c r="G874" s="270">
        <f>'Net Gen'!N874</f>
        <v>770</v>
      </c>
      <c r="H874" s="270">
        <f>'Net Gen'!O874</f>
        <v>770</v>
      </c>
      <c r="J874" s="120">
        <f t="shared" si="54"/>
        <v>0.5</v>
      </c>
      <c r="K874" s="108">
        <f t="shared" si="52"/>
        <v>385</v>
      </c>
      <c r="L874" s="102">
        <f t="shared" si="53"/>
        <v>385</v>
      </c>
      <c r="M874" s="123">
        <f t="shared" si="55"/>
        <v>385</v>
      </c>
    </row>
    <row r="875" spans="1:13" x14ac:dyDescent="0.2">
      <c r="A875" s="208" t="str">
        <f>'Net Gen'!B875</f>
        <v>ML1KP-Mitchell 1 KP</v>
      </c>
      <c r="B875" s="269">
        <f>'Net Gen'!C875</f>
        <v>44811.333333333336</v>
      </c>
      <c r="C875" s="270" t="str">
        <f>'Net Gen'!P875</f>
        <v>DISPATCHABLE</v>
      </c>
      <c r="D875" s="270">
        <f>'Net Gen'!E875</f>
        <v>252.63499999999999</v>
      </c>
      <c r="E875" s="270">
        <f>'Net Gen'!I875</f>
        <v>770</v>
      </c>
      <c r="F875" s="270">
        <f>'Net Gen'!K875</f>
        <v>770</v>
      </c>
      <c r="G875" s="270">
        <f>'Net Gen'!N875</f>
        <v>770</v>
      </c>
      <c r="H875" s="270">
        <f>'Net Gen'!O875</f>
        <v>770</v>
      </c>
      <c r="J875" s="120">
        <f t="shared" si="54"/>
        <v>0.5</v>
      </c>
      <c r="K875" s="108">
        <f t="shared" si="52"/>
        <v>385</v>
      </c>
      <c r="L875" s="102">
        <f t="shared" si="53"/>
        <v>385</v>
      </c>
      <c r="M875" s="123">
        <f t="shared" si="55"/>
        <v>385</v>
      </c>
    </row>
    <row r="876" spans="1:13" x14ac:dyDescent="0.2">
      <c r="A876" s="208" t="str">
        <f>'Net Gen'!B876</f>
        <v>ML1KP-Mitchell 1 KP</v>
      </c>
      <c r="B876" s="269">
        <f>'Net Gen'!C876</f>
        <v>44811.375</v>
      </c>
      <c r="C876" s="270" t="str">
        <f>'Net Gen'!P876</f>
        <v>DISPATCHABLE</v>
      </c>
      <c r="D876" s="270">
        <f>'Net Gen'!E876</f>
        <v>254.02</v>
      </c>
      <c r="E876" s="270">
        <f>'Net Gen'!I876</f>
        <v>770</v>
      </c>
      <c r="F876" s="270">
        <f>'Net Gen'!K876</f>
        <v>770</v>
      </c>
      <c r="G876" s="270">
        <f>'Net Gen'!N876</f>
        <v>770</v>
      </c>
      <c r="H876" s="270">
        <f>'Net Gen'!O876</f>
        <v>770</v>
      </c>
      <c r="J876" s="120">
        <f t="shared" si="54"/>
        <v>0.5</v>
      </c>
      <c r="K876" s="108">
        <f t="shared" si="52"/>
        <v>385</v>
      </c>
      <c r="L876" s="102">
        <f t="shared" si="53"/>
        <v>385</v>
      </c>
      <c r="M876" s="123">
        <f t="shared" si="55"/>
        <v>385</v>
      </c>
    </row>
    <row r="877" spans="1:13" x14ac:dyDescent="0.2">
      <c r="A877" s="208" t="str">
        <f>'Net Gen'!B877</f>
        <v>ML1KP-Mitchell 1 KP</v>
      </c>
      <c r="B877" s="269">
        <f>'Net Gen'!C877</f>
        <v>44811.416666666664</v>
      </c>
      <c r="C877" s="270" t="str">
        <f>'Net Gen'!P877</f>
        <v>DISPATCHABLE</v>
      </c>
      <c r="D877" s="270">
        <f>'Net Gen'!E877</f>
        <v>255.1275</v>
      </c>
      <c r="E877" s="270">
        <f>'Net Gen'!I877</f>
        <v>770</v>
      </c>
      <c r="F877" s="270">
        <f>'Net Gen'!K877</f>
        <v>770</v>
      </c>
      <c r="G877" s="270">
        <f>'Net Gen'!N877</f>
        <v>770</v>
      </c>
      <c r="H877" s="270">
        <f>'Net Gen'!O877</f>
        <v>770</v>
      </c>
      <c r="J877" s="120">
        <f t="shared" si="54"/>
        <v>0.5</v>
      </c>
      <c r="K877" s="108">
        <f t="shared" si="52"/>
        <v>385</v>
      </c>
      <c r="L877" s="102">
        <f t="shared" si="53"/>
        <v>385</v>
      </c>
      <c r="M877" s="123">
        <f t="shared" si="55"/>
        <v>385</v>
      </c>
    </row>
    <row r="878" spans="1:13" x14ac:dyDescent="0.2">
      <c r="A878" s="208" t="str">
        <f>'Net Gen'!B878</f>
        <v>ML1KP-Mitchell 1 KP</v>
      </c>
      <c r="B878" s="269">
        <f>'Net Gen'!C878</f>
        <v>44811.458333333336</v>
      </c>
      <c r="C878" s="270" t="str">
        <f>'Net Gen'!P878</f>
        <v>DISPATCHABLE</v>
      </c>
      <c r="D878" s="270">
        <f>'Net Gen'!E878</f>
        <v>252.31299999999999</v>
      </c>
      <c r="E878" s="270">
        <f>'Net Gen'!I878</f>
        <v>770</v>
      </c>
      <c r="F878" s="270">
        <f>'Net Gen'!K878</f>
        <v>770</v>
      </c>
      <c r="G878" s="270">
        <f>'Net Gen'!N878</f>
        <v>770</v>
      </c>
      <c r="H878" s="270">
        <f>'Net Gen'!O878</f>
        <v>770</v>
      </c>
      <c r="J878" s="120">
        <f t="shared" si="54"/>
        <v>0.5</v>
      </c>
      <c r="K878" s="108">
        <f t="shared" si="52"/>
        <v>385</v>
      </c>
      <c r="L878" s="102">
        <f t="shared" si="53"/>
        <v>385</v>
      </c>
      <c r="M878" s="123">
        <f t="shared" si="55"/>
        <v>385</v>
      </c>
    </row>
    <row r="879" spans="1:13" x14ac:dyDescent="0.2">
      <c r="A879" s="208" t="str">
        <f>'Net Gen'!B879</f>
        <v>ML1KP-Mitchell 1 KP</v>
      </c>
      <c r="B879" s="269">
        <f>'Net Gen'!C879</f>
        <v>44811.5</v>
      </c>
      <c r="C879" s="270" t="str">
        <f>'Net Gen'!P879</f>
        <v>DISPATCHABLE</v>
      </c>
      <c r="D879" s="270">
        <f>'Net Gen'!E879</f>
        <v>251.76</v>
      </c>
      <c r="E879" s="270">
        <f>'Net Gen'!I879</f>
        <v>770</v>
      </c>
      <c r="F879" s="270">
        <f>'Net Gen'!K879</f>
        <v>770</v>
      </c>
      <c r="G879" s="270">
        <f>'Net Gen'!N879</f>
        <v>770</v>
      </c>
      <c r="H879" s="270">
        <f>'Net Gen'!O879</f>
        <v>770</v>
      </c>
      <c r="J879" s="120">
        <f t="shared" si="54"/>
        <v>0.5</v>
      </c>
      <c r="K879" s="108">
        <f t="shared" si="52"/>
        <v>385</v>
      </c>
      <c r="L879" s="102">
        <f t="shared" si="53"/>
        <v>385</v>
      </c>
      <c r="M879" s="123">
        <f t="shared" si="55"/>
        <v>385</v>
      </c>
    </row>
    <row r="880" spans="1:13" x14ac:dyDescent="0.2">
      <c r="A880" s="208" t="str">
        <f>'Net Gen'!B880</f>
        <v>ML1KP-Mitchell 1 KP</v>
      </c>
      <c r="B880" s="269">
        <f>'Net Gen'!C880</f>
        <v>44811.541666666664</v>
      </c>
      <c r="C880" s="270" t="str">
        <f>'Net Gen'!P880</f>
        <v>DISPATCHABLE</v>
      </c>
      <c r="D880" s="270">
        <f>'Net Gen'!E880</f>
        <v>255.9615</v>
      </c>
      <c r="E880" s="270">
        <f>'Net Gen'!I880</f>
        <v>770</v>
      </c>
      <c r="F880" s="270">
        <f>'Net Gen'!K880</f>
        <v>770</v>
      </c>
      <c r="G880" s="270">
        <f>'Net Gen'!N880</f>
        <v>770</v>
      </c>
      <c r="H880" s="270">
        <f>'Net Gen'!O880</f>
        <v>770</v>
      </c>
      <c r="J880" s="120">
        <f t="shared" si="54"/>
        <v>0.5</v>
      </c>
      <c r="K880" s="108">
        <f t="shared" si="52"/>
        <v>385</v>
      </c>
      <c r="L880" s="102">
        <f t="shared" si="53"/>
        <v>385</v>
      </c>
      <c r="M880" s="123">
        <f t="shared" si="55"/>
        <v>385</v>
      </c>
    </row>
    <row r="881" spans="1:13" x14ac:dyDescent="0.2">
      <c r="A881" s="208" t="str">
        <f>'Net Gen'!B881</f>
        <v>ML1KP-Mitchell 1 KP</v>
      </c>
      <c r="B881" s="269">
        <f>'Net Gen'!C881</f>
        <v>44811.583333333336</v>
      </c>
      <c r="C881" s="270" t="str">
        <f>'Net Gen'!P881</f>
        <v>DISPATCHABLE</v>
      </c>
      <c r="D881" s="270">
        <f>'Net Gen'!E881</f>
        <v>255.42099999999999</v>
      </c>
      <c r="E881" s="270">
        <f>'Net Gen'!I881</f>
        <v>770</v>
      </c>
      <c r="F881" s="270">
        <f>'Net Gen'!K881</f>
        <v>770</v>
      </c>
      <c r="G881" s="270">
        <f>'Net Gen'!N881</f>
        <v>770</v>
      </c>
      <c r="H881" s="270">
        <f>'Net Gen'!O881</f>
        <v>770</v>
      </c>
      <c r="J881" s="120">
        <f t="shared" si="54"/>
        <v>0.5</v>
      </c>
      <c r="K881" s="108">
        <f t="shared" si="52"/>
        <v>385</v>
      </c>
      <c r="L881" s="102">
        <f t="shared" si="53"/>
        <v>385</v>
      </c>
      <c r="M881" s="123">
        <f t="shared" si="55"/>
        <v>385</v>
      </c>
    </row>
    <row r="882" spans="1:13" x14ac:dyDescent="0.2">
      <c r="A882" s="208" t="str">
        <f>'Net Gen'!B882</f>
        <v>ML1KP-Mitchell 1 KP</v>
      </c>
      <c r="B882" s="269">
        <f>'Net Gen'!C882</f>
        <v>44811.625</v>
      </c>
      <c r="C882" s="270" t="str">
        <f>'Net Gen'!P882</f>
        <v>DISPATCHABLE</v>
      </c>
      <c r="D882" s="270">
        <f>'Net Gen'!E882</f>
        <v>250.92750000000001</v>
      </c>
      <c r="E882" s="270">
        <f>'Net Gen'!I882</f>
        <v>770</v>
      </c>
      <c r="F882" s="270">
        <f>'Net Gen'!K882</f>
        <v>770</v>
      </c>
      <c r="G882" s="270">
        <f>'Net Gen'!N882</f>
        <v>770</v>
      </c>
      <c r="H882" s="270">
        <f>'Net Gen'!O882</f>
        <v>770</v>
      </c>
      <c r="J882" s="120">
        <f t="shared" si="54"/>
        <v>0.5</v>
      </c>
      <c r="K882" s="108">
        <f t="shared" si="52"/>
        <v>385</v>
      </c>
      <c r="L882" s="102">
        <f t="shared" si="53"/>
        <v>385</v>
      </c>
      <c r="M882" s="123">
        <f t="shared" si="55"/>
        <v>385</v>
      </c>
    </row>
    <row r="883" spans="1:13" x14ac:dyDescent="0.2">
      <c r="A883" s="208" t="str">
        <f>'Net Gen'!B883</f>
        <v>ML1KP-Mitchell 1 KP</v>
      </c>
      <c r="B883" s="269">
        <f>'Net Gen'!C883</f>
        <v>44811.666666666664</v>
      </c>
      <c r="C883" s="270" t="str">
        <f>'Net Gen'!P883</f>
        <v>DISPATCHABLE</v>
      </c>
      <c r="D883" s="270">
        <f>'Net Gen'!E883</f>
        <v>251.43049999999999</v>
      </c>
      <c r="E883" s="270">
        <f>'Net Gen'!I883</f>
        <v>770</v>
      </c>
      <c r="F883" s="270">
        <f>'Net Gen'!K883</f>
        <v>770</v>
      </c>
      <c r="G883" s="270">
        <f>'Net Gen'!N883</f>
        <v>770</v>
      </c>
      <c r="H883" s="270">
        <f>'Net Gen'!O883</f>
        <v>770</v>
      </c>
      <c r="J883" s="120">
        <f t="shared" si="54"/>
        <v>0.5</v>
      </c>
      <c r="K883" s="108">
        <f t="shared" si="52"/>
        <v>385</v>
      </c>
      <c r="L883" s="102">
        <f t="shared" si="53"/>
        <v>385</v>
      </c>
      <c r="M883" s="123">
        <f t="shared" si="55"/>
        <v>385</v>
      </c>
    </row>
    <row r="884" spans="1:13" x14ac:dyDescent="0.2">
      <c r="A884" s="208" t="str">
        <f>'Net Gen'!B884</f>
        <v>ML1KP-Mitchell 1 KP</v>
      </c>
      <c r="B884" s="269">
        <f>'Net Gen'!C884</f>
        <v>44811.708333333336</v>
      </c>
      <c r="C884" s="270" t="str">
        <f>'Net Gen'!P884</f>
        <v>DISPATCHABLE</v>
      </c>
      <c r="D884" s="270">
        <f>'Net Gen'!E884</f>
        <v>252.7835</v>
      </c>
      <c r="E884" s="270">
        <f>'Net Gen'!I884</f>
        <v>770</v>
      </c>
      <c r="F884" s="270">
        <f>'Net Gen'!K884</f>
        <v>770</v>
      </c>
      <c r="G884" s="270">
        <f>'Net Gen'!N884</f>
        <v>770</v>
      </c>
      <c r="H884" s="270">
        <f>'Net Gen'!O884</f>
        <v>770</v>
      </c>
      <c r="J884" s="120">
        <f t="shared" si="54"/>
        <v>0.5</v>
      </c>
      <c r="K884" s="108">
        <f t="shared" si="52"/>
        <v>385</v>
      </c>
      <c r="L884" s="102">
        <f t="shared" si="53"/>
        <v>385</v>
      </c>
      <c r="M884" s="123">
        <f t="shared" si="55"/>
        <v>385</v>
      </c>
    </row>
    <row r="885" spans="1:13" x14ac:dyDescent="0.2">
      <c r="A885" s="208" t="str">
        <f>'Net Gen'!B885</f>
        <v>ML1KP-Mitchell 1 KP</v>
      </c>
      <c r="B885" s="269">
        <f>'Net Gen'!C885</f>
        <v>44811.75</v>
      </c>
      <c r="C885" s="270" t="str">
        <f>'Net Gen'!P885</f>
        <v>DISPATCHABLE</v>
      </c>
      <c r="D885" s="270">
        <f>'Net Gen'!E885</f>
        <v>251.209</v>
      </c>
      <c r="E885" s="270">
        <f>'Net Gen'!I885</f>
        <v>770</v>
      </c>
      <c r="F885" s="270">
        <f>'Net Gen'!K885</f>
        <v>770</v>
      </c>
      <c r="G885" s="270">
        <f>'Net Gen'!N885</f>
        <v>770</v>
      </c>
      <c r="H885" s="270">
        <f>'Net Gen'!O885</f>
        <v>770</v>
      </c>
      <c r="J885" s="120">
        <f t="shared" si="54"/>
        <v>0.5</v>
      </c>
      <c r="K885" s="108">
        <f t="shared" si="52"/>
        <v>385</v>
      </c>
      <c r="L885" s="102">
        <f t="shared" si="53"/>
        <v>385</v>
      </c>
      <c r="M885" s="123">
        <f t="shared" si="55"/>
        <v>385</v>
      </c>
    </row>
    <row r="886" spans="1:13" x14ac:dyDescent="0.2">
      <c r="A886" s="208" t="str">
        <f>'Net Gen'!B886</f>
        <v>ML1KP-Mitchell 1 KP</v>
      </c>
      <c r="B886" s="269">
        <f>'Net Gen'!C886</f>
        <v>44811.791666666664</v>
      </c>
      <c r="C886" s="270" t="str">
        <f>'Net Gen'!P886</f>
        <v>DISPATCHABLE</v>
      </c>
      <c r="D886" s="270">
        <f>'Net Gen'!E886</f>
        <v>256.286</v>
      </c>
      <c r="E886" s="270">
        <f>'Net Gen'!I886</f>
        <v>770</v>
      </c>
      <c r="F886" s="270">
        <f>'Net Gen'!K886</f>
        <v>770</v>
      </c>
      <c r="G886" s="270">
        <f>'Net Gen'!N886</f>
        <v>770</v>
      </c>
      <c r="H886" s="270">
        <f>'Net Gen'!O886</f>
        <v>770</v>
      </c>
      <c r="J886" s="120">
        <f t="shared" si="54"/>
        <v>0.5</v>
      </c>
      <c r="K886" s="108">
        <f t="shared" si="52"/>
        <v>385</v>
      </c>
      <c r="L886" s="102">
        <f t="shared" si="53"/>
        <v>385</v>
      </c>
      <c r="M886" s="123">
        <f t="shared" si="55"/>
        <v>385</v>
      </c>
    </row>
    <row r="887" spans="1:13" x14ac:dyDescent="0.2">
      <c r="A887" s="208" t="str">
        <f>'Net Gen'!B887</f>
        <v>ML1KP-Mitchell 1 KP</v>
      </c>
      <c r="B887" s="269">
        <f>'Net Gen'!C887</f>
        <v>44811.833333333336</v>
      </c>
      <c r="C887" s="270" t="str">
        <f>'Net Gen'!P887</f>
        <v>DISPATCHABLE</v>
      </c>
      <c r="D887" s="270">
        <f>'Net Gen'!E887</f>
        <v>250.96899999999999</v>
      </c>
      <c r="E887" s="270">
        <f>'Net Gen'!I887</f>
        <v>770</v>
      </c>
      <c r="F887" s="270">
        <f>'Net Gen'!K887</f>
        <v>770</v>
      </c>
      <c r="G887" s="270">
        <f>'Net Gen'!N887</f>
        <v>770</v>
      </c>
      <c r="H887" s="270">
        <f>'Net Gen'!O887</f>
        <v>770</v>
      </c>
      <c r="J887" s="120">
        <f t="shared" si="54"/>
        <v>0.5</v>
      </c>
      <c r="K887" s="108">
        <f t="shared" si="52"/>
        <v>385</v>
      </c>
      <c r="L887" s="102">
        <f t="shared" si="53"/>
        <v>385</v>
      </c>
      <c r="M887" s="123">
        <f t="shared" si="55"/>
        <v>385</v>
      </c>
    </row>
    <row r="888" spans="1:13" x14ac:dyDescent="0.2">
      <c r="A888" s="208" t="str">
        <f>'Net Gen'!B888</f>
        <v>ML1KP-Mitchell 1 KP</v>
      </c>
      <c r="B888" s="269">
        <f>'Net Gen'!C888</f>
        <v>44811.875</v>
      </c>
      <c r="C888" s="270" t="str">
        <f>'Net Gen'!P888</f>
        <v>DISPATCHABLE</v>
      </c>
      <c r="D888" s="270">
        <f>'Net Gen'!E888</f>
        <v>250.95150000000001</v>
      </c>
      <c r="E888" s="270">
        <f>'Net Gen'!I888</f>
        <v>770</v>
      </c>
      <c r="F888" s="270">
        <f>'Net Gen'!K888</f>
        <v>770</v>
      </c>
      <c r="G888" s="270">
        <f>'Net Gen'!N888</f>
        <v>770</v>
      </c>
      <c r="H888" s="270">
        <f>'Net Gen'!O888</f>
        <v>770</v>
      </c>
      <c r="J888" s="120">
        <f t="shared" si="54"/>
        <v>0.5</v>
      </c>
      <c r="K888" s="108">
        <f t="shared" si="52"/>
        <v>385</v>
      </c>
      <c r="L888" s="102">
        <f t="shared" si="53"/>
        <v>385</v>
      </c>
      <c r="M888" s="123">
        <f t="shared" si="55"/>
        <v>385</v>
      </c>
    </row>
    <row r="889" spans="1:13" x14ac:dyDescent="0.2">
      <c r="A889" s="208" t="str">
        <f>'Net Gen'!B889</f>
        <v>ML1KP-Mitchell 1 KP</v>
      </c>
      <c r="B889" s="269">
        <f>'Net Gen'!C889</f>
        <v>44811.916666666664</v>
      </c>
      <c r="C889" s="270" t="str">
        <f>'Net Gen'!P889</f>
        <v>DISPATCHABLE</v>
      </c>
      <c r="D889" s="270">
        <f>'Net Gen'!E889</f>
        <v>251.0145</v>
      </c>
      <c r="E889" s="270">
        <f>'Net Gen'!I889</f>
        <v>770</v>
      </c>
      <c r="F889" s="270">
        <f>'Net Gen'!K889</f>
        <v>770</v>
      </c>
      <c r="G889" s="270">
        <f>'Net Gen'!N889</f>
        <v>770</v>
      </c>
      <c r="H889" s="270">
        <f>'Net Gen'!O889</f>
        <v>770</v>
      </c>
      <c r="J889" s="120">
        <f t="shared" si="54"/>
        <v>0.5</v>
      </c>
      <c r="K889" s="108">
        <f t="shared" si="52"/>
        <v>385</v>
      </c>
      <c r="L889" s="102">
        <f t="shared" si="53"/>
        <v>385</v>
      </c>
      <c r="M889" s="123">
        <f t="shared" si="55"/>
        <v>385</v>
      </c>
    </row>
    <row r="890" spans="1:13" x14ac:dyDescent="0.2">
      <c r="A890" s="208" t="str">
        <f>'Net Gen'!B890</f>
        <v>ML1KP-Mitchell 1 KP</v>
      </c>
      <c r="B890" s="269">
        <f>'Net Gen'!C890</f>
        <v>44811.958333333336</v>
      </c>
      <c r="C890" s="270" t="str">
        <f>'Net Gen'!P890</f>
        <v>DISPATCHABLE</v>
      </c>
      <c r="D890" s="270">
        <f>'Net Gen'!E890</f>
        <v>251.0575</v>
      </c>
      <c r="E890" s="270">
        <f>'Net Gen'!I890</f>
        <v>770</v>
      </c>
      <c r="F890" s="270">
        <f>'Net Gen'!K890</f>
        <v>770</v>
      </c>
      <c r="G890" s="270">
        <f>'Net Gen'!N890</f>
        <v>770</v>
      </c>
      <c r="H890" s="270">
        <f>'Net Gen'!O890</f>
        <v>770</v>
      </c>
      <c r="J890" s="120">
        <f t="shared" si="54"/>
        <v>0.5</v>
      </c>
      <c r="K890" s="108">
        <f t="shared" si="52"/>
        <v>385</v>
      </c>
      <c r="L890" s="102">
        <f t="shared" si="53"/>
        <v>385</v>
      </c>
      <c r="M890" s="123">
        <f t="shared" si="55"/>
        <v>385</v>
      </c>
    </row>
    <row r="891" spans="1:13" x14ac:dyDescent="0.2">
      <c r="A891" s="208" t="str">
        <f>'Net Gen'!B891</f>
        <v>ML1KP-Mitchell 1 KP</v>
      </c>
      <c r="B891" s="269">
        <f>'Net Gen'!C891</f>
        <v>44812</v>
      </c>
      <c r="C891" s="270" t="str">
        <f>'Net Gen'!P891</f>
        <v>DISPATCHABLE</v>
      </c>
      <c r="D891" s="270">
        <f>'Net Gen'!E891</f>
        <v>250.821</v>
      </c>
      <c r="E891" s="270">
        <f>'Net Gen'!I891</f>
        <v>770</v>
      </c>
      <c r="F891" s="270">
        <f>'Net Gen'!K891</f>
        <v>770</v>
      </c>
      <c r="G891" s="270">
        <f>'Net Gen'!N891</f>
        <v>770</v>
      </c>
      <c r="H891" s="270">
        <f>'Net Gen'!O891</f>
        <v>770</v>
      </c>
      <c r="J891" s="120">
        <f t="shared" si="54"/>
        <v>0.5</v>
      </c>
      <c r="K891" s="108">
        <f t="shared" si="52"/>
        <v>385</v>
      </c>
      <c r="L891" s="102">
        <f t="shared" si="53"/>
        <v>385</v>
      </c>
      <c r="M891" s="123">
        <f t="shared" si="55"/>
        <v>385</v>
      </c>
    </row>
    <row r="892" spans="1:13" x14ac:dyDescent="0.2">
      <c r="A892" s="208" t="str">
        <f>'Net Gen'!B892</f>
        <v>ML1KP-Mitchell 1 KP</v>
      </c>
      <c r="B892" s="269">
        <f>'Net Gen'!C892</f>
        <v>44812.041666666664</v>
      </c>
      <c r="C892" s="270" t="str">
        <f>'Net Gen'!P892</f>
        <v>DISPATCHABLE</v>
      </c>
      <c r="D892" s="270">
        <f>'Net Gen'!E892</f>
        <v>250.9555</v>
      </c>
      <c r="E892" s="270">
        <f>'Net Gen'!I892</f>
        <v>770</v>
      </c>
      <c r="F892" s="270">
        <f>'Net Gen'!K892</f>
        <v>770</v>
      </c>
      <c r="G892" s="270">
        <f>'Net Gen'!N892</f>
        <v>770</v>
      </c>
      <c r="H892" s="270">
        <f>'Net Gen'!O892</f>
        <v>770</v>
      </c>
      <c r="J892" s="120">
        <f t="shared" si="54"/>
        <v>0.5</v>
      </c>
      <c r="K892" s="108">
        <f t="shared" si="52"/>
        <v>385</v>
      </c>
      <c r="L892" s="102">
        <f t="shared" si="53"/>
        <v>385</v>
      </c>
      <c r="M892" s="123">
        <f t="shared" si="55"/>
        <v>385</v>
      </c>
    </row>
    <row r="893" spans="1:13" x14ac:dyDescent="0.2">
      <c r="A893" s="208" t="str">
        <f>'Net Gen'!B893</f>
        <v>ML1KP-Mitchell 1 KP</v>
      </c>
      <c r="B893" s="269">
        <f>'Net Gen'!C893</f>
        <v>44812.083333333336</v>
      </c>
      <c r="C893" s="270" t="str">
        <f>'Net Gen'!P893</f>
        <v>DISPATCHABLE</v>
      </c>
      <c r="D893" s="270">
        <f>'Net Gen'!E893</f>
        <v>250.97749999999999</v>
      </c>
      <c r="E893" s="270">
        <f>'Net Gen'!I893</f>
        <v>770</v>
      </c>
      <c r="F893" s="270">
        <f>'Net Gen'!K893</f>
        <v>770</v>
      </c>
      <c r="G893" s="270">
        <f>'Net Gen'!N893</f>
        <v>770</v>
      </c>
      <c r="H893" s="270">
        <f>'Net Gen'!O893</f>
        <v>770</v>
      </c>
      <c r="J893" s="120">
        <f t="shared" si="54"/>
        <v>0.5</v>
      </c>
      <c r="K893" s="108">
        <f t="shared" si="52"/>
        <v>385</v>
      </c>
      <c r="L893" s="102">
        <f t="shared" si="53"/>
        <v>385</v>
      </c>
      <c r="M893" s="123">
        <f t="shared" si="55"/>
        <v>385</v>
      </c>
    </row>
    <row r="894" spans="1:13" x14ac:dyDescent="0.2">
      <c r="A894" s="208" t="str">
        <f>'Net Gen'!B894</f>
        <v>ML1KP-Mitchell 1 KP</v>
      </c>
      <c r="B894" s="269">
        <f>'Net Gen'!C894</f>
        <v>44812.125</v>
      </c>
      <c r="C894" s="270" t="str">
        <f>'Net Gen'!P894</f>
        <v>DISPATCHABLE</v>
      </c>
      <c r="D894" s="270">
        <f>'Net Gen'!E894</f>
        <v>250.74100000000001</v>
      </c>
      <c r="E894" s="270">
        <f>'Net Gen'!I894</f>
        <v>770</v>
      </c>
      <c r="F894" s="270">
        <f>'Net Gen'!K894</f>
        <v>770</v>
      </c>
      <c r="G894" s="270">
        <f>'Net Gen'!N894</f>
        <v>770</v>
      </c>
      <c r="H894" s="270">
        <f>'Net Gen'!O894</f>
        <v>770</v>
      </c>
      <c r="J894" s="120">
        <f t="shared" si="54"/>
        <v>0.5</v>
      </c>
      <c r="K894" s="108">
        <f t="shared" si="52"/>
        <v>385</v>
      </c>
      <c r="L894" s="102">
        <f t="shared" si="53"/>
        <v>385</v>
      </c>
      <c r="M894" s="123">
        <f t="shared" si="55"/>
        <v>385</v>
      </c>
    </row>
    <row r="895" spans="1:13" x14ac:dyDescent="0.2">
      <c r="A895" s="208" t="str">
        <f>'Net Gen'!B895</f>
        <v>ML1KP-Mitchell 1 KP</v>
      </c>
      <c r="B895" s="269">
        <f>'Net Gen'!C895</f>
        <v>44812.166666666664</v>
      </c>
      <c r="C895" s="270" t="str">
        <f>'Net Gen'!P895</f>
        <v>DISPATCHABLE</v>
      </c>
      <c r="D895" s="270">
        <f>'Net Gen'!E895</f>
        <v>250.9675</v>
      </c>
      <c r="E895" s="270">
        <f>'Net Gen'!I895</f>
        <v>770</v>
      </c>
      <c r="F895" s="270">
        <f>'Net Gen'!K895</f>
        <v>770</v>
      </c>
      <c r="G895" s="270">
        <f>'Net Gen'!N895</f>
        <v>770</v>
      </c>
      <c r="H895" s="270">
        <f>'Net Gen'!O895</f>
        <v>770</v>
      </c>
      <c r="J895" s="120">
        <f t="shared" si="54"/>
        <v>0.5</v>
      </c>
      <c r="K895" s="108">
        <f t="shared" si="52"/>
        <v>385</v>
      </c>
      <c r="L895" s="102">
        <f t="shared" si="53"/>
        <v>385</v>
      </c>
      <c r="M895" s="123">
        <f t="shared" si="55"/>
        <v>385</v>
      </c>
    </row>
    <row r="896" spans="1:13" x14ac:dyDescent="0.2">
      <c r="A896" s="208" t="str">
        <f>'Net Gen'!B896</f>
        <v>ML1KP-Mitchell 1 KP</v>
      </c>
      <c r="B896" s="269">
        <f>'Net Gen'!C896</f>
        <v>44812.208333333336</v>
      </c>
      <c r="C896" s="270" t="str">
        <f>'Net Gen'!P896</f>
        <v>DISPATCHABLE</v>
      </c>
      <c r="D896" s="270">
        <f>'Net Gen'!E896</f>
        <v>251.31950000000001</v>
      </c>
      <c r="E896" s="270">
        <f>'Net Gen'!I896</f>
        <v>770</v>
      </c>
      <c r="F896" s="270">
        <f>'Net Gen'!K896</f>
        <v>770</v>
      </c>
      <c r="G896" s="270">
        <f>'Net Gen'!N896</f>
        <v>770</v>
      </c>
      <c r="H896" s="270">
        <f>'Net Gen'!O896</f>
        <v>770</v>
      </c>
      <c r="J896" s="120">
        <f t="shared" si="54"/>
        <v>0.5</v>
      </c>
      <c r="K896" s="108">
        <f t="shared" si="52"/>
        <v>385</v>
      </c>
      <c r="L896" s="102">
        <f t="shared" si="53"/>
        <v>385</v>
      </c>
      <c r="M896" s="123">
        <f t="shared" si="55"/>
        <v>385</v>
      </c>
    </row>
    <row r="897" spans="1:13" x14ac:dyDescent="0.2">
      <c r="A897" s="208" t="str">
        <f>'Net Gen'!B897</f>
        <v>ML1KP-Mitchell 1 KP</v>
      </c>
      <c r="B897" s="269">
        <f>'Net Gen'!C897</f>
        <v>44812.25</v>
      </c>
      <c r="C897" s="270" t="str">
        <f>'Net Gen'!P897</f>
        <v>DISPATCHABLE</v>
      </c>
      <c r="D897" s="270">
        <f>'Net Gen'!E897</f>
        <v>251.00899999999999</v>
      </c>
      <c r="E897" s="270">
        <f>'Net Gen'!I897</f>
        <v>770</v>
      </c>
      <c r="F897" s="270">
        <f>'Net Gen'!K897</f>
        <v>770</v>
      </c>
      <c r="G897" s="270">
        <f>'Net Gen'!N897</f>
        <v>770</v>
      </c>
      <c r="H897" s="270">
        <f>'Net Gen'!O897</f>
        <v>770</v>
      </c>
      <c r="J897" s="120">
        <f t="shared" si="54"/>
        <v>0.5</v>
      </c>
      <c r="K897" s="108">
        <f t="shared" si="52"/>
        <v>385</v>
      </c>
      <c r="L897" s="102">
        <f t="shared" si="53"/>
        <v>385</v>
      </c>
      <c r="M897" s="123">
        <f t="shared" si="55"/>
        <v>385</v>
      </c>
    </row>
    <row r="898" spans="1:13" x14ac:dyDescent="0.2">
      <c r="A898" s="208" t="str">
        <f>'Net Gen'!B898</f>
        <v>ML1KP-Mitchell 1 KP</v>
      </c>
      <c r="B898" s="269">
        <f>'Net Gen'!C898</f>
        <v>44812.291666666664</v>
      </c>
      <c r="C898" s="270" t="str">
        <f>'Net Gen'!P898</f>
        <v>DISPATCHABLE</v>
      </c>
      <c r="D898" s="270">
        <f>'Net Gen'!E898</f>
        <v>251.32900000000001</v>
      </c>
      <c r="E898" s="270">
        <f>'Net Gen'!I898</f>
        <v>770</v>
      </c>
      <c r="F898" s="270">
        <f>'Net Gen'!K898</f>
        <v>770</v>
      </c>
      <c r="G898" s="270">
        <f>'Net Gen'!N898</f>
        <v>770</v>
      </c>
      <c r="H898" s="270">
        <f>'Net Gen'!O898</f>
        <v>770</v>
      </c>
      <c r="J898" s="120">
        <f t="shared" si="54"/>
        <v>0.5</v>
      </c>
      <c r="K898" s="108">
        <f t="shared" si="52"/>
        <v>385</v>
      </c>
      <c r="L898" s="102">
        <f t="shared" si="53"/>
        <v>385</v>
      </c>
      <c r="M898" s="123">
        <f t="shared" si="55"/>
        <v>385</v>
      </c>
    </row>
    <row r="899" spans="1:13" x14ac:dyDescent="0.2">
      <c r="A899" s="208" t="str">
        <f>'Net Gen'!B899</f>
        <v>ML1KP-Mitchell 1 KP</v>
      </c>
      <c r="B899" s="269">
        <f>'Net Gen'!C899</f>
        <v>44812.333333333336</v>
      </c>
      <c r="C899" s="270" t="str">
        <f>'Net Gen'!P899</f>
        <v>DISPATCHABLE</v>
      </c>
      <c r="D899" s="270">
        <f>'Net Gen'!E899</f>
        <v>250.7415</v>
      </c>
      <c r="E899" s="270">
        <f>'Net Gen'!I899</f>
        <v>770</v>
      </c>
      <c r="F899" s="270">
        <f>'Net Gen'!K899</f>
        <v>770</v>
      </c>
      <c r="G899" s="270">
        <f>'Net Gen'!N899</f>
        <v>770</v>
      </c>
      <c r="H899" s="270">
        <f>'Net Gen'!O899</f>
        <v>770</v>
      </c>
      <c r="J899" s="120">
        <f t="shared" si="54"/>
        <v>0.5</v>
      </c>
      <c r="K899" s="108">
        <f t="shared" si="52"/>
        <v>385</v>
      </c>
      <c r="L899" s="102">
        <f t="shared" si="53"/>
        <v>385</v>
      </c>
      <c r="M899" s="123">
        <f t="shared" si="55"/>
        <v>385</v>
      </c>
    </row>
    <row r="900" spans="1:13" x14ac:dyDescent="0.2">
      <c r="A900" s="208" t="str">
        <f>'Net Gen'!B900</f>
        <v>ML1KP-Mitchell 1 KP</v>
      </c>
      <c r="B900" s="269">
        <f>'Net Gen'!C900</f>
        <v>44812.375</v>
      </c>
      <c r="C900" s="270" t="str">
        <f>'Net Gen'!P900</f>
        <v>DISPATCHABLE</v>
      </c>
      <c r="D900" s="270">
        <f>'Net Gen'!E900</f>
        <v>251.84350000000001</v>
      </c>
      <c r="E900" s="270">
        <f>'Net Gen'!I900</f>
        <v>770</v>
      </c>
      <c r="F900" s="270">
        <f>'Net Gen'!K900</f>
        <v>770</v>
      </c>
      <c r="G900" s="270">
        <f>'Net Gen'!N900</f>
        <v>770</v>
      </c>
      <c r="H900" s="270">
        <f>'Net Gen'!O900</f>
        <v>770</v>
      </c>
      <c r="J900" s="120">
        <f t="shared" si="54"/>
        <v>0.5</v>
      </c>
      <c r="K900" s="108">
        <f t="shared" ref="K900:K963" si="56">F900*J900</f>
        <v>385</v>
      </c>
      <c r="L900" s="102">
        <f t="shared" ref="L900:L963" si="57">H900*J900</f>
        <v>385</v>
      </c>
      <c r="M900" s="123">
        <f t="shared" si="55"/>
        <v>385</v>
      </c>
    </row>
    <row r="901" spans="1:13" x14ac:dyDescent="0.2">
      <c r="A901" s="208" t="str">
        <f>'Net Gen'!B901</f>
        <v>ML1KP-Mitchell 1 KP</v>
      </c>
      <c r="B901" s="269">
        <f>'Net Gen'!C901</f>
        <v>44812.416666666664</v>
      </c>
      <c r="C901" s="270" t="str">
        <f>'Net Gen'!P901</f>
        <v>DISPATCHABLE</v>
      </c>
      <c r="D901" s="270">
        <f>'Net Gen'!E901</f>
        <v>251.5205</v>
      </c>
      <c r="E901" s="270">
        <f>'Net Gen'!I901</f>
        <v>770</v>
      </c>
      <c r="F901" s="270">
        <f>'Net Gen'!K901</f>
        <v>770</v>
      </c>
      <c r="G901" s="270">
        <f>'Net Gen'!N901</f>
        <v>770</v>
      </c>
      <c r="H901" s="270">
        <f>'Net Gen'!O901</f>
        <v>770</v>
      </c>
      <c r="J901" s="120">
        <f t="shared" ref="J901:J964" si="58">VLOOKUP(A901,$P$4:$Q$8,2,FALSE)</f>
        <v>0.5</v>
      </c>
      <c r="K901" s="108">
        <f t="shared" si="56"/>
        <v>385</v>
      </c>
      <c r="L901" s="102">
        <f t="shared" si="57"/>
        <v>385</v>
      </c>
      <c r="M901" s="123">
        <f t="shared" ref="M901:M964" si="59">E901*J901</f>
        <v>385</v>
      </c>
    </row>
    <row r="902" spans="1:13" x14ac:dyDescent="0.2">
      <c r="A902" s="208" t="str">
        <f>'Net Gen'!B902</f>
        <v>ML1KP-Mitchell 1 KP</v>
      </c>
      <c r="B902" s="269">
        <f>'Net Gen'!C902</f>
        <v>44812.458333333336</v>
      </c>
      <c r="C902" s="270" t="str">
        <f>'Net Gen'!P902</f>
        <v>DISPATCHABLE</v>
      </c>
      <c r="D902" s="270">
        <f>'Net Gen'!E902</f>
        <v>251.05</v>
      </c>
      <c r="E902" s="270">
        <f>'Net Gen'!I902</f>
        <v>770</v>
      </c>
      <c r="F902" s="270">
        <f>'Net Gen'!K902</f>
        <v>770</v>
      </c>
      <c r="G902" s="270">
        <f>'Net Gen'!N902</f>
        <v>770</v>
      </c>
      <c r="H902" s="270">
        <f>'Net Gen'!O902</f>
        <v>770</v>
      </c>
      <c r="J902" s="120">
        <f t="shared" si="58"/>
        <v>0.5</v>
      </c>
      <c r="K902" s="108">
        <f t="shared" si="56"/>
        <v>385</v>
      </c>
      <c r="L902" s="102">
        <f t="shared" si="57"/>
        <v>385</v>
      </c>
      <c r="M902" s="123">
        <f t="shared" si="59"/>
        <v>385</v>
      </c>
    </row>
    <row r="903" spans="1:13" x14ac:dyDescent="0.2">
      <c r="A903" s="208" t="str">
        <f>'Net Gen'!B903</f>
        <v>ML1KP-Mitchell 1 KP</v>
      </c>
      <c r="B903" s="269">
        <f>'Net Gen'!C903</f>
        <v>44812.5</v>
      </c>
      <c r="C903" s="270" t="str">
        <f>'Net Gen'!P903</f>
        <v>DISPATCHABLE</v>
      </c>
      <c r="D903" s="270">
        <f>'Net Gen'!E903</f>
        <v>250.83199999999999</v>
      </c>
      <c r="E903" s="270">
        <f>'Net Gen'!I903</f>
        <v>770</v>
      </c>
      <c r="F903" s="270">
        <f>'Net Gen'!K903</f>
        <v>770</v>
      </c>
      <c r="G903" s="270">
        <f>'Net Gen'!N903</f>
        <v>770</v>
      </c>
      <c r="H903" s="270">
        <f>'Net Gen'!O903</f>
        <v>770</v>
      </c>
      <c r="J903" s="120">
        <f t="shared" si="58"/>
        <v>0.5</v>
      </c>
      <c r="K903" s="108">
        <f t="shared" si="56"/>
        <v>385</v>
      </c>
      <c r="L903" s="102">
        <f t="shared" si="57"/>
        <v>385</v>
      </c>
      <c r="M903" s="123">
        <f t="shared" si="59"/>
        <v>385</v>
      </c>
    </row>
    <row r="904" spans="1:13" x14ac:dyDescent="0.2">
      <c r="A904" s="208" t="str">
        <f>'Net Gen'!B904</f>
        <v>ML1KP-Mitchell 1 KP</v>
      </c>
      <c r="B904" s="269">
        <f>'Net Gen'!C904</f>
        <v>44812.541666666664</v>
      </c>
      <c r="C904" s="270" t="str">
        <f>'Net Gen'!P904</f>
        <v>DISPATCHABLE</v>
      </c>
      <c r="D904" s="270">
        <f>'Net Gen'!E904</f>
        <v>251.04900000000001</v>
      </c>
      <c r="E904" s="270">
        <f>'Net Gen'!I904</f>
        <v>770</v>
      </c>
      <c r="F904" s="270">
        <f>'Net Gen'!K904</f>
        <v>770</v>
      </c>
      <c r="G904" s="270">
        <f>'Net Gen'!N904</f>
        <v>770</v>
      </c>
      <c r="H904" s="270">
        <f>'Net Gen'!O904</f>
        <v>770</v>
      </c>
      <c r="J904" s="120">
        <f t="shared" si="58"/>
        <v>0.5</v>
      </c>
      <c r="K904" s="108">
        <f t="shared" si="56"/>
        <v>385</v>
      </c>
      <c r="L904" s="102">
        <f t="shared" si="57"/>
        <v>385</v>
      </c>
      <c r="M904" s="123">
        <f t="shared" si="59"/>
        <v>385</v>
      </c>
    </row>
    <row r="905" spans="1:13" x14ac:dyDescent="0.2">
      <c r="A905" s="208" t="str">
        <f>'Net Gen'!B905</f>
        <v>ML1KP-Mitchell 1 KP</v>
      </c>
      <c r="B905" s="269">
        <f>'Net Gen'!C905</f>
        <v>44812.583333333336</v>
      </c>
      <c r="C905" s="270" t="str">
        <f>'Net Gen'!P905</f>
        <v>DISPATCHABLE</v>
      </c>
      <c r="D905" s="270">
        <f>'Net Gen'!E905</f>
        <v>251.04849999999999</v>
      </c>
      <c r="E905" s="270">
        <f>'Net Gen'!I905</f>
        <v>770</v>
      </c>
      <c r="F905" s="270">
        <f>'Net Gen'!K905</f>
        <v>770</v>
      </c>
      <c r="G905" s="270">
        <f>'Net Gen'!N905</f>
        <v>770</v>
      </c>
      <c r="H905" s="270">
        <f>'Net Gen'!O905</f>
        <v>770</v>
      </c>
      <c r="J905" s="120">
        <f t="shared" si="58"/>
        <v>0.5</v>
      </c>
      <c r="K905" s="108">
        <f t="shared" si="56"/>
        <v>385</v>
      </c>
      <c r="L905" s="102">
        <f t="shared" si="57"/>
        <v>385</v>
      </c>
      <c r="M905" s="123">
        <f t="shared" si="59"/>
        <v>385</v>
      </c>
    </row>
    <row r="906" spans="1:13" x14ac:dyDescent="0.2">
      <c r="A906" s="208" t="str">
        <f>'Net Gen'!B906</f>
        <v>ML1KP-Mitchell 1 KP</v>
      </c>
      <c r="B906" s="269">
        <f>'Net Gen'!C906</f>
        <v>44812.625</v>
      </c>
      <c r="C906" s="270" t="str">
        <f>'Net Gen'!P906</f>
        <v>DISPATCHABLE</v>
      </c>
      <c r="D906" s="270">
        <f>'Net Gen'!E906</f>
        <v>253.7765</v>
      </c>
      <c r="E906" s="270">
        <f>'Net Gen'!I906</f>
        <v>770</v>
      </c>
      <c r="F906" s="270">
        <f>'Net Gen'!K906</f>
        <v>770</v>
      </c>
      <c r="G906" s="270">
        <f>'Net Gen'!N906</f>
        <v>770</v>
      </c>
      <c r="H906" s="270">
        <f>'Net Gen'!O906</f>
        <v>770</v>
      </c>
      <c r="J906" s="120">
        <f t="shared" si="58"/>
        <v>0.5</v>
      </c>
      <c r="K906" s="108">
        <f t="shared" si="56"/>
        <v>385</v>
      </c>
      <c r="L906" s="102">
        <f t="shared" si="57"/>
        <v>385</v>
      </c>
      <c r="M906" s="123">
        <f t="shared" si="59"/>
        <v>385</v>
      </c>
    </row>
    <row r="907" spans="1:13" x14ac:dyDescent="0.2">
      <c r="A907" s="208" t="str">
        <f>'Net Gen'!B907</f>
        <v>ML1KP-Mitchell 1 KP</v>
      </c>
      <c r="B907" s="269">
        <f>'Net Gen'!C907</f>
        <v>44812.666666666664</v>
      </c>
      <c r="C907" s="270" t="str">
        <f>'Net Gen'!P907</f>
        <v>DISPATCHABLE</v>
      </c>
      <c r="D907" s="270">
        <f>'Net Gen'!E907</f>
        <v>251.97900000000001</v>
      </c>
      <c r="E907" s="270">
        <f>'Net Gen'!I907</f>
        <v>770</v>
      </c>
      <c r="F907" s="270">
        <f>'Net Gen'!K907</f>
        <v>770</v>
      </c>
      <c r="G907" s="270">
        <f>'Net Gen'!N907</f>
        <v>770</v>
      </c>
      <c r="H907" s="270">
        <f>'Net Gen'!O907</f>
        <v>770</v>
      </c>
      <c r="J907" s="120">
        <f t="shared" si="58"/>
        <v>0.5</v>
      </c>
      <c r="K907" s="108">
        <f t="shared" si="56"/>
        <v>385</v>
      </c>
      <c r="L907" s="102">
        <f t="shared" si="57"/>
        <v>385</v>
      </c>
      <c r="M907" s="123">
        <f t="shared" si="59"/>
        <v>385</v>
      </c>
    </row>
    <row r="908" spans="1:13" x14ac:dyDescent="0.2">
      <c r="A908" s="208" t="str">
        <f>'Net Gen'!B908</f>
        <v>ML1KP-Mitchell 1 KP</v>
      </c>
      <c r="B908" s="269">
        <f>'Net Gen'!C908</f>
        <v>44812.708333333336</v>
      </c>
      <c r="C908" s="270" t="str">
        <f>'Net Gen'!P908</f>
        <v>DISPATCHABLE</v>
      </c>
      <c r="D908" s="270">
        <f>'Net Gen'!E908</f>
        <v>253.4255</v>
      </c>
      <c r="E908" s="270">
        <f>'Net Gen'!I908</f>
        <v>770</v>
      </c>
      <c r="F908" s="270">
        <f>'Net Gen'!K908</f>
        <v>770</v>
      </c>
      <c r="G908" s="270">
        <f>'Net Gen'!N908</f>
        <v>770</v>
      </c>
      <c r="H908" s="270">
        <f>'Net Gen'!O908</f>
        <v>770</v>
      </c>
      <c r="J908" s="120">
        <f t="shared" si="58"/>
        <v>0.5</v>
      </c>
      <c r="K908" s="108">
        <f t="shared" si="56"/>
        <v>385</v>
      </c>
      <c r="L908" s="102">
        <f t="shared" si="57"/>
        <v>385</v>
      </c>
      <c r="M908" s="123">
        <f t="shared" si="59"/>
        <v>385</v>
      </c>
    </row>
    <row r="909" spans="1:13" x14ac:dyDescent="0.2">
      <c r="A909" s="208" t="str">
        <f>'Net Gen'!B909</f>
        <v>ML1KP-Mitchell 1 KP</v>
      </c>
      <c r="B909" s="269">
        <f>'Net Gen'!C909</f>
        <v>44812.75</v>
      </c>
      <c r="C909" s="270" t="str">
        <f>'Net Gen'!P909</f>
        <v>DISPATCHABLE</v>
      </c>
      <c r="D909" s="270">
        <f>'Net Gen'!E909</f>
        <v>254.4495</v>
      </c>
      <c r="E909" s="270">
        <f>'Net Gen'!I909</f>
        <v>770</v>
      </c>
      <c r="F909" s="270">
        <f>'Net Gen'!K909</f>
        <v>770</v>
      </c>
      <c r="G909" s="270">
        <f>'Net Gen'!N909</f>
        <v>770</v>
      </c>
      <c r="H909" s="270">
        <f>'Net Gen'!O909</f>
        <v>770</v>
      </c>
      <c r="J909" s="120">
        <f t="shared" si="58"/>
        <v>0.5</v>
      </c>
      <c r="K909" s="108">
        <f t="shared" si="56"/>
        <v>385</v>
      </c>
      <c r="L909" s="102">
        <f t="shared" si="57"/>
        <v>385</v>
      </c>
      <c r="M909" s="123">
        <f t="shared" si="59"/>
        <v>385</v>
      </c>
    </row>
    <row r="910" spans="1:13" x14ac:dyDescent="0.2">
      <c r="A910" s="208" t="str">
        <f>'Net Gen'!B910</f>
        <v>ML1KP-Mitchell 1 KP</v>
      </c>
      <c r="B910" s="269">
        <f>'Net Gen'!C910</f>
        <v>44812.791666666664</v>
      </c>
      <c r="C910" s="270" t="str">
        <f>'Net Gen'!P910</f>
        <v>DISPATCHABLE</v>
      </c>
      <c r="D910" s="270">
        <f>'Net Gen'!E910</f>
        <v>251.01</v>
      </c>
      <c r="E910" s="270">
        <f>'Net Gen'!I910</f>
        <v>770</v>
      </c>
      <c r="F910" s="270">
        <f>'Net Gen'!K910</f>
        <v>770</v>
      </c>
      <c r="G910" s="270">
        <f>'Net Gen'!N910</f>
        <v>770</v>
      </c>
      <c r="H910" s="270">
        <f>'Net Gen'!O910</f>
        <v>770</v>
      </c>
      <c r="J910" s="120">
        <f t="shared" si="58"/>
        <v>0.5</v>
      </c>
      <c r="K910" s="108">
        <f t="shared" si="56"/>
        <v>385</v>
      </c>
      <c r="L910" s="102">
        <f t="shared" si="57"/>
        <v>385</v>
      </c>
      <c r="M910" s="123">
        <f t="shared" si="59"/>
        <v>385</v>
      </c>
    </row>
    <row r="911" spans="1:13" x14ac:dyDescent="0.2">
      <c r="A911" s="208" t="str">
        <f>'Net Gen'!B911</f>
        <v>ML1KP-Mitchell 1 KP</v>
      </c>
      <c r="B911" s="269">
        <f>'Net Gen'!C911</f>
        <v>44812.833333333336</v>
      </c>
      <c r="C911" s="270" t="str">
        <f>'Net Gen'!P911</f>
        <v>DISPATCHABLE</v>
      </c>
      <c r="D911" s="270">
        <f>'Net Gen'!E911</f>
        <v>250.93350000000001</v>
      </c>
      <c r="E911" s="270">
        <f>'Net Gen'!I911</f>
        <v>770</v>
      </c>
      <c r="F911" s="270">
        <f>'Net Gen'!K911</f>
        <v>770</v>
      </c>
      <c r="G911" s="270">
        <f>'Net Gen'!N911</f>
        <v>770</v>
      </c>
      <c r="H911" s="270">
        <f>'Net Gen'!O911</f>
        <v>770</v>
      </c>
      <c r="J911" s="120">
        <f t="shared" si="58"/>
        <v>0.5</v>
      </c>
      <c r="K911" s="108">
        <f t="shared" si="56"/>
        <v>385</v>
      </c>
      <c r="L911" s="102">
        <f t="shared" si="57"/>
        <v>385</v>
      </c>
      <c r="M911" s="123">
        <f t="shared" si="59"/>
        <v>385</v>
      </c>
    </row>
    <row r="912" spans="1:13" x14ac:dyDescent="0.2">
      <c r="A912" s="208" t="str">
        <f>'Net Gen'!B912</f>
        <v>ML1KP-Mitchell 1 KP</v>
      </c>
      <c r="B912" s="269">
        <f>'Net Gen'!C912</f>
        <v>44812.875</v>
      </c>
      <c r="C912" s="270" t="str">
        <f>'Net Gen'!P912</f>
        <v>DISPATCHABLE</v>
      </c>
      <c r="D912" s="270">
        <f>'Net Gen'!E912</f>
        <v>251.28049999999999</v>
      </c>
      <c r="E912" s="270">
        <f>'Net Gen'!I912</f>
        <v>770</v>
      </c>
      <c r="F912" s="270">
        <f>'Net Gen'!K912</f>
        <v>770</v>
      </c>
      <c r="G912" s="270">
        <f>'Net Gen'!N912</f>
        <v>770</v>
      </c>
      <c r="H912" s="270">
        <f>'Net Gen'!O912</f>
        <v>770</v>
      </c>
      <c r="J912" s="120">
        <f t="shared" si="58"/>
        <v>0.5</v>
      </c>
      <c r="K912" s="108">
        <f t="shared" si="56"/>
        <v>385</v>
      </c>
      <c r="L912" s="102">
        <f t="shared" si="57"/>
        <v>385</v>
      </c>
      <c r="M912" s="123">
        <f t="shared" si="59"/>
        <v>385</v>
      </c>
    </row>
    <row r="913" spans="1:13" x14ac:dyDescent="0.2">
      <c r="A913" s="208" t="str">
        <f>'Net Gen'!B913</f>
        <v>ML1KP-Mitchell 1 KP</v>
      </c>
      <c r="B913" s="269">
        <f>'Net Gen'!C913</f>
        <v>44812.916666666664</v>
      </c>
      <c r="C913" s="270" t="str">
        <f>'Net Gen'!P913</f>
        <v>DISPATCHABLE</v>
      </c>
      <c r="D913" s="270">
        <f>'Net Gen'!E913</f>
        <v>250.54349999999999</v>
      </c>
      <c r="E913" s="270">
        <f>'Net Gen'!I913</f>
        <v>770</v>
      </c>
      <c r="F913" s="270">
        <f>'Net Gen'!K913</f>
        <v>770</v>
      </c>
      <c r="G913" s="270">
        <f>'Net Gen'!N913</f>
        <v>770</v>
      </c>
      <c r="H913" s="270">
        <f>'Net Gen'!O913</f>
        <v>770</v>
      </c>
      <c r="J913" s="120">
        <f t="shared" si="58"/>
        <v>0.5</v>
      </c>
      <c r="K913" s="108">
        <f t="shared" si="56"/>
        <v>385</v>
      </c>
      <c r="L913" s="102">
        <f t="shared" si="57"/>
        <v>385</v>
      </c>
      <c r="M913" s="123">
        <f t="shared" si="59"/>
        <v>385</v>
      </c>
    </row>
    <row r="914" spans="1:13" x14ac:dyDescent="0.2">
      <c r="A914" s="208" t="str">
        <f>'Net Gen'!B914</f>
        <v>ML1KP-Mitchell 1 KP</v>
      </c>
      <c r="B914" s="269">
        <f>'Net Gen'!C914</f>
        <v>44812.958333333336</v>
      </c>
      <c r="C914" s="270" t="str">
        <f>'Net Gen'!P914</f>
        <v>DISPATCHABLE</v>
      </c>
      <c r="D914" s="270">
        <f>'Net Gen'!E914</f>
        <v>251.19149999999999</v>
      </c>
      <c r="E914" s="270">
        <f>'Net Gen'!I914</f>
        <v>770</v>
      </c>
      <c r="F914" s="270">
        <f>'Net Gen'!K914</f>
        <v>770</v>
      </c>
      <c r="G914" s="270">
        <f>'Net Gen'!N914</f>
        <v>770</v>
      </c>
      <c r="H914" s="270">
        <f>'Net Gen'!O914</f>
        <v>770</v>
      </c>
      <c r="J914" s="120">
        <f t="shared" si="58"/>
        <v>0.5</v>
      </c>
      <c r="K914" s="108">
        <f t="shared" si="56"/>
        <v>385</v>
      </c>
      <c r="L914" s="102">
        <f t="shared" si="57"/>
        <v>385</v>
      </c>
      <c r="M914" s="123">
        <f t="shared" si="59"/>
        <v>385</v>
      </c>
    </row>
    <row r="915" spans="1:13" x14ac:dyDescent="0.2">
      <c r="A915" s="208" t="str">
        <f>'Net Gen'!B915</f>
        <v>ML1KP-Mitchell 1 KP</v>
      </c>
      <c r="B915" s="269">
        <f>'Net Gen'!C915</f>
        <v>44813</v>
      </c>
      <c r="C915" s="270" t="str">
        <f>'Net Gen'!P915</f>
        <v>DISPATCHABLE</v>
      </c>
      <c r="D915" s="270">
        <f>'Net Gen'!E915</f>
        <v>251.12899999999999</v>
      </c>
      <c r="E915" s="270">
        <f>'Net Gen'!I915</f>
        <v>770</v>
      </c>
      <c r="F915" s="270">
        <f>'Net Gen'!K915</f>
        <v>770</v>
      </c>
      <c r="G915" s="270">
        <f>'Net Gen'!N915</f>
        <v>770</v>
      </c>
      <c r="H915" s="270">
        <f>'Net Gen'!O915</f>
        <v>770</v>
      </c>
      <c r="J915" s="120">
        <f t="shared" si="58"/>
        <v>0.5</v>
      </c>
      <c r="K915" s="108">
        <f t="shared" si="56"/>
        <v>385</v>
      </c>
      <c r="L915" s="102">
        <f t="shared" si="57"/>
        <v>385</v>
      </c>
      <c r="M915" s="123">
        <f t="shared" si="59"/>
        <v>385</v>
      </c>
    </row>
    <row r="916" spans="1:13" x14ac:dyDescent="0.2">
      <c r="A916" s="208" t="str">
        <f>'Net Gen'!B916</f>
        <v>ML1KP-Mitchell 1 KP</v>
      </c>
      <c r="B916" s="269">
        <f>'Net Gen'!C916</f>
        <v>44813.041666666664</v>
      </c>
      <c r="C916" s="270" t="str">
        <f>'Net Gen'!P916</f>
        <v>DISPATCHABLE</v>
      </c>
      <c r="D916" s="270">
        <f>'Net Gen'!E916</f>
        <v>250.90049999999999</v>
      </c>
      <c r="E916" s="270">
        <f>'Net Gen'!I916</f>
        <v>770</v>
      </c>
      <c r="F916" s="270">
        <f>'Net Gen'!K916</f>
        <v>770</v>
      </c>
      <c r="G916" s="270">
        <f>'Net Gen'!N916</f>
        <v>770</v>
      </c>
      <c r="H916" s="270">
        <f>'Net Gen'!O916</f>
        <v>770</v>
      </c>
      <c r="J916" s="120">
        <f t="shared" si="58"/>
        <v>0.5</v>
      </c>
      <c r="K916" s="108">
        <f t="shared" si="56"/>
        <v>385</v>
      </c>
      <c r="L916" s="102">
        <f t="shared" si="57"/>
        <v>385</v>
      </c>
      <c r="M916" s="123">
        <f t="shared" si="59"/>
        <v>385</v>
      </c>
    </row>
    <row r="917" spans="1:13" x14ac:dyDescent="0.2">
      <c r="A917" s="208" t="str">
        <f>'Net Gen'!B917</f>
        <v>ML1KP-Mitchell 1 KP</v>
      </c>
      <c r="B917" s="269">
        <f>'Net Gen'!C917</f>
        <v>44813.083333333336</v>
      </c>
      <c r="C917" s="270" t="str">
        <f>'Net Gen'!P917</f>
        <v>DISPATCHABLE</v>
      </c>
      <c r="D917" s="270">
        <f>'Net Gen'!E917</f>
        <v>250.88749999999999</v>
      </c>
      <c r="E917" s="270">
        <f>'Net Gen'!I917</f>
        <v>770</v>
      </c>
      <c r="F917" s="270">
        <f>'Net Gen'!K917</f>
        <v>770</v>
      </c>
      <c r="G917" s="270">
        <f>'Net Gen'!N917</f>
        <v>770</v>
      </c>
      <c r="H917" s="270">
        <f>'Net Gen'!O917</f>
        <v>770</v>
      </c>
      <c r="J917" s="120">
        <f t="shared" si="58"/>
        <v>0.5</v>
      </c>
      <c r="K917" s="108">
        <f t="shared" si="56"/>
        <v>385</v>
      </c>
      <c r="L917" s="102">
        <f t="shared" si="57"/>
        <v>385</v>
      </c>
      <c r="M917" s="123">
        <f t="shared" si="59"/>
        <v>385</v>
      </c>
    </row>
    <row r="918" spans="1:13" x14ac:dyDescent="0.2">
      <c r="A918" s="208" t="str">
        <f>'Net Gen'!B918</f>
        <v>ML1KP-Mitchell 1 KP</v>
      </c>
      <c r="B918" s="269">
        <f>'Net Gen'!C918</f>
        <v>44813.125</v>
      </c>
      <c r="C918" s="270" t="str">
        <f>'Net Gen'!P918</f>
        <v>DISPATCHABLE</v>
      </c>
      <c r="D918" s="270">
        <f>'Net Gen'!E918</f>
        <v>250.73949999999999</v>
      </c>
      <c r="E918" s="270">
        <f>'Net Gen'!I918</f>
        <v>770</v>
      </c>
      <c r="F918" s="270">
        <f>'Net Gen'!K918</f>
        <v>770</v>
      </c>
      <c r="G918" s="270">
        <f>'Net Gen'!N918</f>
        <v>770</v>
      </c>
      <c r="H918" s="270">
        <f>'Net Gen'!O918</f>
        <v>770</v>
      </c>
      <c r="J918" s="120">
        <f t="shared" si="58"/>
        <v>0.5</v>
      </c>
      <c r="K918" s="108">
        <f t="shared" si="56"/>
        <v>385</v>
      </c>
      <c r="L918" s="102">
        <f t="shared" si="57"/>
        <v>385</v>
      </c>
      <c r="M918" s="123">
        <f t="shared" si="59"/>
        <v>385</v>
      </c>
    </row>
    <row r="919" spans="1:13" x14ac:dyDescent="0.2">
      <c r="A919" s="208" t="str">
        <f>'Net Gen'!B919</f>
        <v>ML1KP-Mitchell 1 KP</v>
      </c>
      <c r="B919" s="269">
        <f>'Net Gen'!C919</f>
        <v>44813.166666666664</v>
      </c>
      <c r="C919" s="270" t="str">
        <f>'Net Gen'!P919</f>
        <v>DISPATCHABLE</v>
      </c>
      <c r="D919" s="270">
        <f>'Net Gen'!E919</f>
        <v>251.34100000000001</v>
      </c>
      <c r="E919" s="270">
        <f>'Net Gen'!I919</f>
        <v>770</v>
      </c>
      <c r="F919" s="270">
        <f>'Net Gen'!K919</f>
        <v>770</v>
      </c>
      <c r="G919" s="270">
        <f>'Net Gen'!N919</f>
        <v>770</v>
      </c>
      <c r="H919" s="270">
        <f>'Net Gen'!O919</f>
        <v>770</v>
      </c>
      <c r="J919" s="120">
        <f t="shared" si="58"/>
        <v>0.5</v>
      </c>
      <c r="K919" s="108">
        <f t="shared" si="56"/>
        <v>385</v>
      </c>
      <c r="L919" s="102">
        <f t="shared" si="57"/>
        <v>385</v>
      </c>
      <c r="M919" s="123">
        <f t="shared" si="59"/>
        <v>385</v>
      </c>
    </row>
    <row r="920" spans="1:13" x14ac:dyDescent="0.2">
      <c r="A920" s="208" t="str">
        <f>'Net Gen'!B920</f>
        <v>ML1KP-Mitchell 1 KP</v>
      </c>
      <c r="B920" s="269">
        <f>'Net Gen'!C920</f>
        <v>44813.208333333336</v>
      </c>
      <c r="C920" s="270" t="str">
        <f>'Net Gen'!P920</f>
        <v>DISPATCHABLE</v>
      </c>
      <c r="D920" s="270">
        <f>'Net Gen'!E920</f>
        <v>250.8135</v>
      </c>
      <c r="E920" s="270">
        <f>'Net Gen'!I920</f>
        <v>770</v>
      </c>
      <c r="F920" s="270">
        <f>'Net Gen'!K920</f>
        <v>770</v>
      </c>
      <c r="G920" s="270">
        <f>'Net Gen'!N920</f>
        <v>770</v>
      </c>
      <c r="H920" s="270">
        <f>'Net Gen'!O920</f>
        <v>770</v>
      </c>
      <c r="J920" s="120">
        <f t="shared" si="58"/>
        <v>0.5</v>
      </c>
      <c r="K920" s="108">
        <f t="shared" si="56"/>
        <v>385</v>
      </c>
      <c r="L920" s="102">
        <f t="shared" si="57"/>
        <v>385</v>
      </c>
      <c r="M920" s="123">
        <f t="shared" si="59"/>
        <v>385</v>
      </c>
    </row>
    <row r="921" spans="1:13" x14ac:dyDescent="0.2">
      <c r="A921" s="208" t="str">
        <f>'Net Gen'!B921</f>
        <v>ML1KP-Mitchell 1 KP</v>
      </c>
      <c r="B921" s="269">
        <f>'Net Gen'!C921</f>
        <v>44813.25</v>
      </c>
      <c r="C921" s="270" t="str">
        <f>'Net Gen'!P921</f>
        <v>DISPATCHABLE</v>
      </c>
      <c r="D921" s="270">
        <f>'Net Gen'!E921</f>
        <v>254.86</v>
      </c>
      <c r="E921" s="270">
        <f>'Net Gen'!I921</f>
        <v>770</v>
      </c>
      <c r="F921" s="270">
        <f>'Net Gen'!K921</f>
        <v>770</v>
      </c>
      <c r="G921" s="270">
        <f>'Net Gen'!N921</f>
        <v>770</v>
      </c>
      <c r="H921" s="270">
        <f>'Net Gen'!O921</f>
        <v>770</v>
      </c>
      <c r="J921" s="120">
        <f t="shared" si="58"/>
        <v>0.5</v>
      </c>
      <c r="K921" s="108">
        <f t="shared" si="56"/>
        <v>385</v>
      </c>
      <c r="L921" s="102">
        <f t="shared" si="57"/>
        <v>385</v>
      </c>
      <c r="M921" s="123">
        <f t="shared" si="59"/>
        <v>385</v>
      </c>
    </row>
    <row r="922" spans="1:13" x14ac:dyDescent="0.2">
      <c r="A922" s="208" t="str">
        <f>'Net Gen'!B922</f>
        <v>ML1KP-Mitchell 1 KP</v>
      </c>
      <c r="B922" s="269">
        <f>'Net Gen'!C922</f>
        <v>44813.291666666664</v>
      </c>
      <c r="C922" s="270" t="str">
        <f>'Net Gen'!P922</f>
        <v>DISPATCHABLE</v>
      </c>
      <c r="D922" s="270">
        <f>'Net Gen'!E922</f>
        <v>253.4075</v>
      </c>
      <c r="E922" s="270">
        <f>'Net Gen'!I922</f>
        <v>770</v>
      </c>
      <c r="F922" s="270">
        <f>'Net Gen'!K922</f>
        <v>770</v>
      </c>
      <c r="G922" s="270">
        <f>'Net Gen'!N922</f>
        <v>770</v>
      </c>
      <c r="H922" s="270">
        <f>'Net Gen'!O922</f>
        <v>770</v>
      </c>
      <c r="J922" s="120">
        <f t="shared" si="58"/>
        <v>0.5</v>
      </c>
      <c r="K922" s="108">
        <f t="shared" si="56"/>
        <v>385</v>
      </c>
      <c r="L922" s="102">
        <f t="shared" si="57"/>
        <v>385</v>
      </c>
      <c r="M922" s="123">
        <f t="shared" si="59"/>
        <v>385</v>
      </c>
    </row>
    <row r="923" spans="1:13" x14ac:dyDescent="0.2">
      <c r="A923" s="208" t="str">
        <f>'Net Gen'!B923</f>
        <v>ML1KP-Mitchell 1 KP</v>
      </c>
      <c r="B923" s="269">
        <f>'Net Gen'!C923</f>
        <v>44813.333333333336</v>
      </c>
      <c r="C923" s="270" t="str">
        <f>'Net Gen'!P923</f>
        <v>DISPATCHABLE</v>
      </c>
      <c r="D923" s="270">
        <f>'Net Gen'!E923</f>
        <v>254.41849999999999</v>
      </c>
      <c r="E923" s="270">
        <f>'Net Gen'!I923</f>
        <v>770</v>
      </c>
      <c r="F923" s="270">
        <f>'Net Gen'!K923</f>
        <v>770</v>
      </c>
      <c r="G923" s="270">
        <f>'Net Gen'!N923</f>
        <v>770</v>
      </c>
      <c r="H923" s="270">
        <f>'Net Gen'!O923</f>
        <v>770</v>
      </c>
      <c r="J923" s="120">
        <f t="shared" si="58"/>
        <v>0.5</v>
      </c>
      <c r="K923" s="108">
        <f t="shared" si="56"/>
        <v>385</v>
      </c>
      <c r="L923" s="102">
        <f t="shared" si="57"/>
        <v>385</v>
      </c>
      <c r="M923" s="123">
        <f t="shared" si="59"/>
        <v>385</v>
      </c>
    </row>
    <row r="924" spans="1:13" x14ac:dyDescent="0.2">
      <c r="A924" s="208" t="str">
        <f>'Net Gen'!B924</f>
        <v>ML1KP-Mitchell 1 KP</v>
      </c>
      <c r="B924" s="269">
        <f>'Net Gen'!C924</f>
        <v>44813.375</v>
      </c>
      <c r="C924" s="270" t="str">
        <f>'Net Gen'!P924</f>
        <v>DISPATCHABLE</v>
      </c>
      <c r="D924" s="270">
        <f>'Net Gen'!E924</f>
        <v>251.15</v>
      </c>
      <c r="E924" s="270">
        <f>'Net Gen'!I924</f>
        <v>770</v>
      </c>
      <c r="F924" s="270">
        <f>'Net Gen'!K924</f>
        <v>770</v>
      </c>
      <c r="G924" s="270">
        <f>'Net Gen'!N924</f>
        <v>770</v>
      </c>
      <c r="H924" s="270">
        <f>'Net Gen'!O924</f>
        <v>770</v>
      </c>
      <c r="J924" s="120">
        <f t="shared" si="58"/>
        <v>0.5</v>
      </c>
      <c r="K924" s="108">
        <f t="shared" si="56"/>
        <v>385</v>
      </c>
      <c r="L924" s="102">
        <f t="shared" si="57"/>
        <v>385</v>
      </c>
      <c r="M924" s="123">
        <f t="shared" si="59"/>
        <v>385</v>
      </c>
    </row>
    <row r="925" spans="1:13" x14ac:dyDescent="0.2">
      <c r="A925" s="208" t="str">
        <f>'Net Gen'!B925</f>
        <v>ML1KP-Mitchell 1 KP</v>
      </c>
      <c r="B925" s="269">
        <f>'Net Gen'!C925</f>
        <v>44813.416666666664</v>
      </c>
      <c r="C925" s="270" t="str">
        <f>'Net Gen'!P925</f>
        <v>DISPATCHABLE</v>
      </c>
      <c r="D925" s="270">
        <f>'Net Gen'!E925</f>
        <v>251.09450000000001</v>
      </c>
      <c r="E925" s="270">
        <f>'Net Gen'!I925</f>
        <v>770</v>
      </c>
      <c r="F925" s="270">
        <f>'Net Gen'!K925</f>
        <v>770</v>
      </c>
      <c r="G925" s="270">
        <f>'Net Gen'!N925</f>
        <v>770</v>
      </c>
      <c r="H925" s="270">
        <f>'Net Gen'!O925</f>
        <v>770</v>
      </c>
      <c r="J925" s="120">
        <f t="shared" si="58"/>
        <v>0.5</v>
      </c>
      <c r="K925" s="108">
        <f t="shared" si="56"/>
        <v>385</v>
      </c>
      <c r="L925" s="102">
        <f t="shared" si="57"/>
        <v>385</v>
      </c>
      <c r="M925" s="123">
        <f t="shared" si="59"/>
        <v>385</v>
      </c>
    </row>
    <row r="926" spans="1:13" x14ac:dyDescent="0.2">
      <c r="A926" s="208" t="str">
        <f>'Net Gen'!B926</f>
        <v>ML1KP-Mitchell 1 KP</v>
      </c>
      <c r="B926" s="269">
        <f>'Net Gen'!C926</f>
        <v>44813.458333333336</v>
      </c>
      <c r="C926" s="270" t="str">
        <f>'Net Gen'!P926</f>
        <v>DISPATCHABLE</v>
      </c>
      <c r="D926" s="270">
        <f>'Net Gen'!E926</f>
        <v>251.352</v>
      </c>
      <c r="E926" s="270">
        <f>'Net Gen'!I926</f>
        <v>770</v>
      </c>
      <c r="F926" s="270">
        <f>'Net Gen'!K926</f>
        <v>770</v>
      </c>
      <c r="G926" s="270">
        <f>'Net Gen'!N926</f>
        <v>770</v>
      </c>
      <c r="H926" s="270">
        <f>'Net Gen'!O926</f>
        <v>770</v>
      </c>
      <c r="J926" s="120">
        <f t="shared" si="58"/>
        <v>0.5</v>
      </c>
      <c r="K926" s="108">
        <f t="shared" si="56"/>
        <v>385</v>
      </c>
      <c r="L926" s="102">
        <f t="shared" si="57"/>
        <v>385</v>
      </c>
      <c r="M926" s="123">
        <f t="shared" si="59"/>
        <v>385</v>
      </c>
    </row>
    <row r="927" spans="1:13" x14ac:dyDescent="0.2">
      <c r="A927" s="208" t="str">
        <f>'Net Gen'!B927</f>
        <v>ML1KP-Mitchell 1 KP</v>
      </c>
      <c r="B927" s="269">
        <f>'Net Gen'!C927</f>
        <v>44813.5</v>
      </c>
      <c r="C927" s="270" t="str">
        <f>'Net Gen'!P927</f>
        <v>DISPATCHABLE</v>
      </c>
      <c r="D927" s="270">
        <f>'Net Gen'!E927</f>
        <v>251.51</v>
      </c>
      <c r="E927" s="270">
        <f>'Net Gen'!I927</f>
        <v>770</v>
      </c>
      <c r="F927" s="270">
        <f>'Net Gen'!K927</f>
        <v>770</v>
      </c>
      <c r="G927" s="270">
        <f>'Net Gen'!N927</f>
        <v>770</v>
      </c>
      <c r="H927" s="270">
        <f>'Net Gen'!O927</f>
        <v>770</v>
      </c>
      <c r="J927" s="120">
        <f t="shared" si="58"/>
        <v>0.5</v>
      </c>
      <c r="K927" s="108">
        <f t="shared" si="56"/>
        <v>385</v>
      </c>
      <c r="L927" s="102">
        <f t="shared" si="57"/>
        <v>385</v>
      </c>
      <c r="M927" s="123">
        <f t="shared" si="59"/>
        <v>385</v>
      </c>
    </row>
    <row r="928" spans="1:13" x14ac:dyDescent="0.2">
      <c r="A928" s="208" t="str">
        <f>'Net Gen'!B928</f>
        <v>ML1KP-Mitchell 1 KP</v>
      </c>
      <c r="B928" s="269">
        <f>'Net Gen'!C928</f>
        <v>44813.541666666664</v>
      </c>
      <c r="C928" s="270" t="str">
        <f>'Net Gen'!P928</f>
        <v>DISPATCHABLE</v>
      </c>
      <c r="D928" s="270">
        <f>'Net Gen'!E928</f>
        <v>251.19900000000001</v>
      </c>
      <c r="E928" s="270">
        <f>'Net Gen'!I928</f>
        <v>770</v>
      </c>
      <c r="F928" s="270">
        <f>'Net Gen'!K928</f>
        <v>770</v>
      </c>
      <c r="G928" s="270">
        <f>'Net Gen'!N928</f>
        <v>770</v>
      </c>
      <c r="H928" s="270">
        <f>'Net Gen'!O928</f>
        <v>770</v>
      </c>
      <c r="J928" s="120">
        <f t="shared" si="58"/>
        <v>0.5</v>
      </c>
      <c r="K928" s="108">
        <f t="shared" si="56"/>
        <v>385</v>
      </c>
      <c r="L928" s="102">
        <f t="shared" si="57"/>
        <v>385</v>
      </c>
      <c r="M928" s="123">
        <f t="shared" si="59"/>
        <v>385</v>
      </c>
    </row>
    <row r="929" spans="1:13" x14ac:dyDescent="0.2">
      <c r="A929" s="208" t="str">
        <f>'Net Gen'!B929</f>
        <v>ML1KP-Mitchell 1 KP</v>
      </c>
      <c r="B929" s="269">
        <f>'Net Gen'!C929</f>
        <v>44813.583333333336</v>
      </c>
      <c r="C929" s="270" t="str">
        <f>'Net Gen'!P929</f>
        <v>DISPATCHABLE</v>
      </c>
      <c r="D929" s="270">
        <f>'Net Gen'!E929</f>
        <v>251.83</v>
      </c>
      <c r="E929" s="270">
        <f>'Net Gen'!I929</f>
        <v>770</v>
      </c>
      <c r="F929" s="270">
        <f>'Net Gen'!K929</f>
        <v>770</v>
      </c>
      <c r="G929" s="270">
        <f>'Net Gen'!N929</f>
        <v>770</v>
      </c>
      <c r="H929" s="270">
        <f>'Net Gen'!O929</f>
        <v>770</v>
      </c>
      <c r="J929" s="120">
        <f t="shared" si="58"/>
        <v>0.5</v>
      </c>
      <c r="K929" s="108">
        <f t="shared" si="56"/>
        <v>385</v>
      </c>
      <c r="L929" s="102">
        <f t="shared" si="57"/>
        <v>385</v>
      </c>
      <c r="M929" s="123">
        <f t="shared" si="59"/>
        <v>385</v>
      </c>
    </row>
    <row r="930" spans="1:13" x14ac:dyDescent="0.2">
      <c r="A930" s="208" t="str">
        <f>'Net Gen'!B930</f>
        <v>ML1KP-Mitchell 1 KP</v>
      </c>
      <c r="B930" s="269">
        <f>'Net Gen'!C930</f>
        <v>44813.625</v>
      </c>
      <c r="C930" s="270" t="str">
        <f>'Net Gen'!P930</f>
        <v>DISPATCHABLE</v>
      </c>
      <c r="D930" s="270">
        <f>'Net Gen'!E930</f>
        <v>250.953</v>
      </c>
      <c r="E930" s="270">
        <f>'Net Gen'!I930</f>
        <v>770</v>
      </c>
      <c r="F930" s="270">
        <f>'Net Gen'!K930</f>
        <v>770</v>
      </c>
      <c r="G930" s="270">
        <f>'Net Gen'!N930</f>
        <v>770</v>
      </c>
      <c r="H930" s="270">
        <f>'Net Gen'!O930</f>
        <v>770</v>
      </c>
      <c r="J930" s="120">
        <f t="shared" si="58"/>
        <v>0.5</v>
      </c>
      <c r="K930" s="108">
        <f t="shared" si="56"/>
        <v>385</v>
      </c>
      <c r="L930" s="102">
        <f t="shared" si="57"/>
        <v>385</v>
      </c>
      <c r="M930" s="123">
        <f t="shared" si="59"/>
        <v>385</v>
      </c>
    </row>
    <row r="931" spans="1:13" x14ac:dyDescent="0.2">
      <c r="A931" s="208" t="str">
        <f>'Net Gen'!B931</f>
        <v>ML1KP-Mitchell 1 KP</v>
      </c>
      <c r="B931" s="269">
        <f>'Net Gen'!C931</f>
        <v>44813.666666666664</v>
      </c>
      <c r="C931" s="270" t="str">
        <f>'Net Gen'!P931</f>
        <v>DISPATCHABLE</v>
      </c>
      <c r="D931" s="270">
        <f>'Net Gen'!E931</f>
        <v>251.74</v>
      </c>
      <c r="E931" s="270">
        <f>'Net Gen'!I931</f>
        <v>770</v>
      </c>
      <c r="F931" s="270">
        <f>'Net Gen'!K931</f>
        <v>770</v>
      </c>
      <c r="G931" s="270">
        <f>'Net Gen'!N931</f>
        <v>770</v>
      </c>
      <c r="H931" s="270">
        <f>'Net Gen'!O931</f>
        <v>770</v>
      </c>
      <c r="J931" s="120">
        <f t="shared" si="58"/>
        <v>0.5</v>
      </c>
      <c r="K931" s="108">
        <f t="shared" si="56"/>
        <v>385</v>
      </c>
      <c r="L931" s="102">
        <f t="shared" si="57"/>
        <v>385</v>
      </c>
      <c r="M931" s="123">
        <f t="shared" si="59"/>
        <v>385</v>
      </c>
    </row>
    <row r="932" spans="1:13" x14ac:dyDescent="0.2">
      <c r="A932" s="208" t="str">
        <f>'Net Gen'!B932</f>
        <v>ML1KP-Mitchell 1 KP</v>
      </c>
      <c r="B932" s="269">
        <f>'Net Gen'!C932</f>
        <v>44813.708333333336</v>
      </c>
      <c r="C932" s="270" t="str">
        <f>'Net Gen'!P932</f>
        <v>DISPATCHABLE</v>
      </c>
      <c r="D932" s="270">
        <f>'Net Gen'!E932</f>
        <v>265.37099999999998</v>
      </c>
      <c r="E932" s="270">
        <f>'Net Gen'!I932</f>
        <v>770</v>
      </c>
      <c r="F932" s="270">
        <f>'Net Gen'!K932</f>
        <v>770</v>
      </c>
      <c r="G932" s="270">
        <f>'Net Gen'!N932</f>
        <v>770</v>
      </c>
      <c r="H932" s="270">
        <f>'Net Gen'!O932</f>
        <v>770</v>
      </c>
      <c r="J932" s="120">
        <f t="shared" si="58"/>
        <v>0.5</v>
      </c>
      <c r="K932" s="108">
        <f t="shared" si="56"/>
        <v>385</v>
      </c>
      <c r="L932" s="102">
        <f t="shared" si="57"/>
        <v>385</v>
      </c>
      <c r="M932" s="123">
        <f t="shared" si="59"/>
        <v>385</v>
      </c>
    </row>
    <row r="933" spans="1:13" x14ac:dyDescent="0.2">
      <c r="A933" s="208" t="str">
        <f>'Net Gen'!B933</f>
        <v>ML1KP-Mitchell 1 KP</v>
      </c>
      <c r="B933" s="269">
        <f>'Net Gen'!C933</f>
        <v>44813.75</v>
      </c>
      <c r="C933" s="270" t="str">
        <f>'Net Gen'!P933</f>
        <v>DISPATCHABLE</v>
      </c>
      <c r="D933" s="270">
        <f>'Net Gen'!E933</f>
        <v>271.77449999999999</v>
      </c>
      <c r="E933" s="270">
        <f>'Net Gen'!I933</f>
        <v>770</v>
      </c>
      <c r="F933" s="270">
        <f>'Net Gen'!K933</f>
        <v>770</v>
      </c>
      <c r="G933" s="270">
        <f>'Net Gen'!N933</f>
        <v>770</v>
      </c>
      <c r="H933" s="270">
        <f>'Net Gen'!O933</f>
        <v>770</v>
      </c>
      <c r="J933" s="120">
        <f t="shared" si="58"/>
        <v>0.5</v>
      </c>
      <c r="K933" s="108">
        <f t="shared" si="56"/>
        <v>385</v>
      </c>
      <c r="L933" s="102">
        <f t="shared" si="57"/>
        <v>385</v>
      </c>
      <c r="M933" s="123">
        <f t="shared" si="59"/>
        <v>385</v>
      </c>
    </row>
    <row r="934" spans="1:13" x14ac:dyDescent="0.2">
      <c r="A934" s="208" t="str">
        <f>'Net Gen'!B934</f>
        <v>ML1KP-Mitchell 1 KP</v>
      </c>
      <c r="B934" s="269">
        <f>'Net Gen'!C934</f>
        <v>44813.791666666664</v>
      </c>
      <c r="C934" s="270" t="str">
        <f>'Net Gen'!P934</f>
        <v>DISPATCHABLE</v>
      </c>
      <c r="D934" s="270">
        <f>'Net Gen'!E934</f>
        <v>252.37549999999999</v>
      </c>
      <c r="E934" s="270">
        <f>'Net Gen'!I934</f>
        <v>770</v>
      </c>
      <c r="F934" s="270">
        <f>'Net Gen'!K934</f>
        <v>770</v>
      </c>
      <c r="G934" s="270">
        <f>'Net Gen'!N934</f>
        <v>770</v>
      </c>
      <c r="H934" s="270">
        <f>'Net Gen'!O934</f>
        <v>770</v>
      </c>
      <c r="J934" s="120">
        <f t="shared" si="58"/>
        <v>0.5</v>
      </c>
      <c r="K934" s="108">
        <f t="shared" si="56"/>
        <v>385</v>
      </c>
      <c r="L934" s="102">
        <f t="shared" si="57"/>
        <v>385</v>
      </c>
      <c r="M934" s="123">
        <f t="shared" si="59"/>
        <v>385</v>
      </c>
    </row>
    <row r="935" spans="1:13" x14ac:dyDescent="0.2">
      <c r="A935" s="208" t="str">
        <f>'Net Gen'!B935</f>
        <v>ML1KP-Mitchell 1 KP</v>
      </c>
      <c r="B935" s="269">
        <f>'Net Gen'!C935</f>
        <v>44813.833333333336</v>
      </c>
      <c r="C935" s="270" t="str">
        <f>'Net Gen'!P935</f>
        <v>DISPATCHABLE</v>
      </c>
      <c r="D935" s="270">
        <f>'Net Gen'!E935</f>
        <v>251.3665</v>
      </c>
      <c r="E935" s="270">
        <f>'Net Gen'!I935</f>
        <v>770</v>
      </c>
      <c r="F935" s="270">
        <f>'Net Gen'!K935</f>
        <v>770</v>
      </c>
      <c r="G935" s="270">
        <f>'Net Gen'!N935</f>
        <v>770</v>
      </c>
      <c r="H935" s="270">
        <f>'Net Gen'!O935</f>
        <v>770</v>
      </c>
      <c r="J935" s="120">
        <f t="shared" si="58"/>
        <v>0.5</v>
      </c>
      <c r="K935" s="108">
        <f t="shared" si="56"/>
        <v>385</v>
      </c>
      <c r="L935" s="102">
        <f t="shared" si="57"/>
        <v>385</v>
      </c>
      <c r="M935" s="123">
        <f t="shared" si="59"/>
        <v>385</v>
      </c>
    </row>
    <row r="936" spans="1:13" x14ac:dyDescent="0.2">
      <c r="A936" s="208" t="str">
        <f>'Net Gen'!B936</f>
        <v>ML1KP-Mitchell 1 KP</v>
      </c>
      <c r="B936" s="269">
        <f>'Net Gen'!C936</f>
        <v>44813.875</v>
      </c>
      <c r="C936" s="270" t="str">
        <f>'Net Gen'!P936</f>
        <v>DISPATCHABLE</v>
      </c>
      <c r="D936" s="270">
        <f>'Net Gen'!E936</f>
        <v>251.01849999999999</v>
      </c>
      <c r="E936" s="270">
        <f>'Net Gen'!I936</f>
        <v>770</v>
      </c>
      <c r="F936" s="270">
        <f>'Net Gen'!K936</f>
        <v>770</v>
      </c>
      <c r="G936" s="270">
        <f>'Net Gen'!N936</f>
        <v>770</v>
      </c>
      <c r="H936" s="270">
        <f>'Net Gen'!O936</f>
        <v>770</v>
      </c>
      <c r="J936" s="120">
        <f t="shared" si="58"/>
        <v>0.5</v>
      </c>
      <c r="K936" s="108">
        <f t="shared" si="56"/>
        <v>385</v>
      </c>
      <c r="L936" s="102">
        <f t="shared" si="57"/>
        <v>385</v>
      </c>
      <c r="M936" s="123">
        <f t="shared" si="59"/>
        <v>385</v>
      </c>
    </row>
    <row r="937" spans="1:13" x14ac:dyDescent="0.2">
      <c r="A937" s="208" t="str">
        <f>'Net Gen'!B937</f>
        <v>ML1KP-Mitchell 1 KP</v>
      </c>
      <c r="B937" s="269">
        <f>'Net Gen'!C937</f>
        <v>44813.916666666664</v>
      </c>
      <c r="C937" s="270" t="str">
        <f>'Net Gen'!P937</f>
        <v>DISPATCHABLE</v>
      </c>
      <c r="D937" s="270">
        <f>'Net Gen'!E937</f>
        <v>251.35650000000001</v>
      </c>
      <c r="E937" s="270">
        <f>'Net Gen'!I937</f>
        <v>770</v>
      </c>
      <c r="F937" s="270">
        <f>'Net Gen'!K937</f>
        <v>770</v>
      </c>
      <c r="G937" s="270">
        <f>'Net Gen'!N937</f>
        <v>770</v>
      </c>
      <c r="H937" s="270">
        <f>'Net Gen'!O937</f>
        <v>770</v>
      </c>
      <c r="J937" s="120">
        <f t="shared" si="58"/>
        <v>0.5</v>
      </c>
      <c r="K937" s="108">
        <f t="shared" si="56"/>
        <v>385</v>
      </c>
      <c r="L937" s="102">
        <f t="shared" si="57"/>
        <v>385</v>
      </c>
      <c r="M937" s="123">
        <f t="shared" si="59"/>
        <v>385</v>
      </c>
    </row>
    <row r="938" spans="1:13" x14ac:dyDescent="0.2">
      <c r="A938" s="208" t="str">
        <f>'Net Gen'!B938</f>
        <v>ML1KP-Mitchell 1 KP</v>
      </c>
      <c r="B938" s="269">
        <f>'Net Gen'!C938</f>
        <v>44813.958333333336</v>
      </c>
      <c r="C938" s="270" t="str">
        <f>'Net Gen'!P938</f>
        <v>DISPATCHABLE</v>
      </c>
      <c r="D938" s="270">
        <f>'Net Gen'!E938</f>
        <v>251.48699999999999</v>
      </c>
      <c r="E938" s="270">
        <f>'Net Gen'!I938</f>
        <v>511</v>
      </c>
      <c r="F938" s="270">
        <f>'Net Gen'!K938</f>
        <v>770</v>
      </c>
      <c r="G938" s="270">
        <f>'Net Gen'!N938</f>
        <v>770</v>
      </c>
      <c r="H938" s="270">
        <f>'Net Gen'!O938</f>
        <v>770</v>
      </c>
      <c r="J938" s="120">
        <f t="shared" si="58"/>
        <v>0.5</v>
      </c>
      <c r="K938" s="108">
        <f t="shared" si="56"/>
        <v>385</v>
      </c>
      <c r="L938" s="102">
        <f t="shared" si="57"/>
        <v>385</v>
      </c>
      <c r="M938" s="123">
        <f t="shared" si="59"/>
        <v>255.5</v>
      </c>
    </row>
    <row r="939" spans="1:13" x14ac:dyDescent="0.2">
      <c r="A939" s="208" t="str">
        <f>'Net Gen'!B939</f>
        <v>ML1KP-Mitchell 1 KP</v>
      </c>
      <c r="B939" s="269">
        <f>'Net Gen'!C939</f>
        <v>44814</v>
      </c>
      <c r="C939" s="270" t="str">
        <f>'Net Gen'!P939</f>
        <v>DISPATCHABLE</v>
      </c>
      <c r="D939" s="270">
        <f>'Net Gen'!E939</f>
        <v>251.11</v>
      </c>
      <c r="E939" s="270">
        <f>'Net Gen'!I939</f>
        <v>667</v>
      </c>
      <c r="F939" s="270">
        <f>'Net Gen'!K939</f>
        <v>770</v>
      </c>
      <c r="G939" s="270">
        <f>'Net Gen'!N939</f>
        <v>770</v>
      </c>
      <c r="H939" s="270">
        <f>'Net Gen'!O939</f>
        <v>770</v>
      </c>
      <c r="J939" s="120">
        <f t="shared" si="58"/>
        <v>0.5</v>
      </c>
      <c r="K939" s="108">
        <f t="shared" si="56"/>
        <v>385</v>
      </c>
      <c r="L939" s="102">
        <f t="shared" si="57"/>
        <v>385</v>
      </c>
      <c r="M939" s="123">
        <f t="shared" si="59"/>
        <v>333.5</v>
      </c>
    </row>
    <row r="940" spans="1:13" x14ac:dyDescent="0.2">
      <c r="A940" s="208" t="str">
        <f>'Net Gen'!B940</f>
        <v>ML1KP-Mitchell 1 KP</v>
      </c>
      <c r="B940" s="269">
        <f>'Net Gen'!C940</f>
        <v>44814.041666666664</v>
      </c>
      <c r="C940" s="270" t="str">
        <f>'Net Gen'!P940</f>
        <v>DISPATCHABLE</v>
      </c>
      <c r="D940" s="270">
        <f>'Net Gen'!E940</f>
        <v>250.8955</v>
      </c>
      <c r="E940" s="270">
        <f>'Net Gen'!I940</f>
        <v>770</v>
      </c>
      <c r="F940" s="270">
        <f>'Net Gen'!K940</f>
        <v>770</v>
      </c>
      <c r="G940" s="270">
        <f>'Net Gen'!N940</f>
        <v>770</v>
      </c>
      <c r="H940" s="270">
        <f>'Net Gen'!O940</f>
        <v>770</v>
      </c>
      <c r="J940" s="120">
        <f t="shared" si="58"/>
        <v>0.5</v>
      </c>
      <c r="K940" s="108">
        <f t="shared" si="56"/>
        <v>385</v>
      </c>
      <c r="L940" s="102">
        <f t="shared" si="57"/>
        <v>385</v>
      </c>
      <c r="M940" s="123">
        <f t="shared" si="59"/>
        <v>385</v>
      </c>
    </row>
    <row r="941" spans="1:13" x14ac:dyDescent="0.2">
      <c r="A941" s="208" t="str">
        <f>'Net Gen'!B941</f>
        <v>ML1KP-Mitchell 1 KP</v>
      </c>
      <c r="B941" s="269">
        <f>'Net Gen'!C941</f>
        <v>44814.083333333336</v>
      </c>
      <c r="C941" s="270" t="str">
        <f>'Net Gen'!P941</f>
        <v>DISPATCHABLE</v>
      </c>
      <c r="D941" s="270">
        <f>'Net Gen'!E941</f>
        <v>251.20650000000001</v>
      </c>
      <c r="E941" s="270">
        <f>'Net Gen'!I941</f>
        <v>770</v>
      </c>
      <c r="F941" s="270">
        <f>'Net Gen'!K941</f>
        <v>770</v>
      </c>
      <c r="G941" s="270">
        <f>'Net Gen'!N941</f>
        <v>770</v>
      </c>
      <c r="H941" s="270">
        <f>'Net Gen'!O941</f>
        <v>770</v>
      </c>
      <c r="J941" s="120">
        <f t="shared" si="58"/>
        <v>0.5</v>
      </c>
      <c r="K941" s="108">
        <f t="shared" si="56"/>
        <v>385</v>
      </c>
      <c r="L941" s="102">
        <f t="shared" si="57"/>
        <v>385</v>
      </c>
      <c r="M941" s="123">
        <f t="shared" si="59"/>
        <v>385</v>
      </c>
    </row>
    <row r="942" spans="1:13" x14ac:dyDescent="0.2">
      <c r="A942" s="208" t="str">
        <f>'Net Gen'!B942</f>
        <v>ML1KP-Mitchell 1 KP</v>
      </c>
      <c r="B942" s="269">
        <f>'Net Gen'!C942</f>
        <v>44814.125</v>
      </c>
      <c r="C942" s="270" t="str">
        <f>'Net Gen'!P942</f>
        <v>DISPATCHABLE</v>
      </c>
      <c r="D942" s="270">
        <f>'Net Gen'!E942</f>
        <v>251.8245</v>
      </c>
      <c r="E942" s="270">
        <f>'Net Gen'!I942</f>
        <v>770</v>
      </c>
      <c r="F942" s="270">
        <f>'Net Gen'!K942</f>
        <v>770</v>
      </c>
      <c r="G942" s="270">
        <f>'Net Gen'!N942</f>
        <v>770</v>
      </c>
      <c r="H942" s="270">
        <f>'Net Gen'!O942</f>
        <v>770</v>
      </c>
      <c r="J942" s="120">
        <f t="shared" si="58"/>
        <v>0.5</v>
      </c>
      <c r="K942" s="108">
        <f t="shared" si="56"/>
        <v>385</v>
      </c>
      <c r="L942" s="102">
        <f t="shared" si="57"/>
        <v>385</v>
      </c>
      <c r="M942" s="123">
        <f t="shared" si="59"/>
        <v>385</v>
      </c>
    </row>
    <row r="943" spans="1:13" x14ac:dyDescent="0.2">
      <c r="A943" s="208" t="str">
        <f>'Net Gen'!B943</f>
        <v>ML1KP-Mitchell 1 KP</v>
      </c>
      <c r="B943" s="269">
        <f>'Net Gen'!C943</f>
        <v>44814.166666666664</v>
      </c>
      <c r="C943" s="270" t="str">
        <f>'Net Gen'!P943</f>
        <v>DISPATCHABLE</v>
      </c>
      <c r="D943" s="270">
        <f>'Net Gen'!E943</f>
        <v>250.65600000000001</v>
      </c>
      <c r="E943" s="270">
        <f>'Net Gen'!I943</f>
        <v>770</v>
      </c>
      <c r="F943" s="270">
        <f>'Net Gen'!K943</f>
        <v>770</v>
      </c>
      <c r="G943" s="270">
        <f>'Net Gen'!N943</f>
        <v>770</v>
      </c>
      <c r="H943" s="270">
        <f>'Net Gen'!O943</f>
        <v>770</v>
      </c>
      <c r="J943" s="120">
        <f t="shared" si="58"/>
        <v>0.5</v>
      </c>
      <c r="K943" s="108">
        <f t="shared" si="56"/>
        <v>385</v>
      </c>
      <c r="L943" s="102">
        <f t="shared" si="57"/>
        <v>385</v>
      </c>
      <c r="M943" s="123">
        <f t="shared" si="59"/>
        <v>385</v>
      </c>
    </row>
    <row r="944" spans="1:13" x14ac:dyDescent="0.2">
      <c r="A944" s="208" t="str">
        <f>'Net Gen'!B944</f>
        <v>ML1KP-Mitchell 1 KP</v>
      </c>
      <c r="B944" s="269">
        <f>'Net Gen'!C944</f>
        <v>44814.208333333336</v>
      </c>
      <c r="C944" s="270" t="str">
        <f>'Net Gen'!P944</f>
        <v>DISPATCHABLE</v>
      </c>
      <c r="D944" s="270">
        <f>'Net Gen'!E944</f>
        <v>251.03899999999999</v>
      </c>
      <c r="E944" s="270">
        <f>'Net Gen'!I944</f>
        <v>770</v>
      </c>
      <c r="F944" s="270">
        <f>'Net Gen'!K944</f>
        <v>770</v>
      </c>
      <c r="G944" s="270">
        <f>'Net Gen'!N944</f>
        <v>770</v>
      </c>
      <c r="H944" s="270">
        <f>'Net Gen'!O944</f>
        <v>770</v>
      </c>
      <c r="J944" s="120">
        <f t="shared" si="58"/>
        <v>0.5</v>
      </c>
      <c r="K944" s="108">
        <f t="shared" si="56"/>
        <v>385</v>
      </c>
      <c r="L944" s="102">
        <f t="shared" si="57"/>
        <v>385</v>
      </c>
      <c r="M944" s="123">
        <f t="shared" si="59"/>
        <v>385</v>
      </c>
    </row>
    <row r="945" spans="1:13" x14ac:dyDescent="0.2">
      <c r="A945" s="208" t="str">
        <f>'Net Gen'!B945</f>
        <v>ML1KP-Mitchell 1 KP</v>
      </c>
      <c r="B945" s="269">
        <f>'Net Gen'!C945</f>
        <v>44814.25</v>
      </c>
      <c r="C945" s="270" t="str">
        <f>'Net Gen'!P945</f>
        <v>DISPATCHABLE</v>
      </c>
      <c r="D945" s="270">
        <f>'Net Gen'!E945</f>
        <v>250.83250000000001</v>
      </c>
      <c r="E945" s="270">
        <f>'Net Gen'!I945</f>
        <v>770</v>
      </c>
      <c r="F945" s="270">
        <f>'Net Gen'!K945</f>
        <v>770</v>
      </c>
      <c r="G945" s="270">
        <f>'Net Gen'!N945</f>
        <v>770</v>
      </c>
      <c r="H945" s="270">
        <f>'Net Gen'!O945</f>
        <v>770</v>
      </c>
      <c r="J945" s="120">
        <f t="shared" si="58"/>
        <v>0.5</v>
      </c>
      <c r="K945" s="108">
        <f t="shared" si="56"/>
        <v>385</v>
      </c>
      <c r="L945" s="102">
        <f t="shared" si="57"/>
        <v>385</v>
      </c>
      <c r="M945" s="123">
        <f t="shared" si="59"/>
        <v>385</v>
      </c>
    </row>
    <row r="946" spans="1:13" x14ac:dyDescent="0.2">
      <c r="A946" s="208" t="str">
        <f>'Net Gen'!B946</f>
        <v>ML1KP-Mitchell 1 KP</v>
      </c>
      <c r="B946" s="269">
        <f>'Net Gen'!C946</f>
        <v>44814.291666666664</v>
      </c>
      <c r="C946" s="270" t="str">
        <f>'Net Gen'!P946</f>
        <v>DISPATCHABLE</v>
      </c>
      <c r="D946" s="270">
        <f>'Net Gen'!E946</f>
        <v>250.98400000000001</v>
      </c>
      <c r="E946" s="270">
        <f>'Net Gen'!I946</f>
        <v>770</v>
      </c>
      <c r="F946" s="270">
        <f>'Net Gen'!K946</f>
        <v>770</v>
      </c>
      <c r="G946" s="270">
        <f>'Net Gen'!N946</f>
        <v>770</v>
      </c>
      <c r="H946" s="270">
        <f>'Net Gen'!O946</f>
        <v>770</v>
      </c>
      <c r="J946" s="120">
        <f t="shared" si="58"/>
        <v>0.5</v>
      </c>
      <c r="K946" s="108">
        <f t="shared" si="56"/>
        <v>385</v>
      </c>
      <c r="L946" s="102">
        <f t="shared" si="57"/>
        <v>385</v>
      </c>
      <c r="M946" s="123">
        <f t="shared" si="59"/>
        <v>385</v>
      </c>
    </row>
    <row r="947" spans="1:13" x14ac:dyDescent="0.2">
      <c r="A947" s="208" t="str">
        <f>'Net Gen'!B947</f>
        <v>ML1KP-Mitchell 1 KP</v>
      </c>
      <c r="B947" s="269">
        <f>'Net Gen'!C947</f>
        <v>44814.333333333336</v>
      </c>
      <c r="C947" s="270" t="str">
        <f>'Net Gen'!P947</f>
        <v>DISPATCHABLE</v>
      </c>
      <c r="D947" s="270">
        <f>'Net Gen'!E947</f>
        <v>250.74950000000001</v>
      </c>
      <c r="E947" s="270">
        <f>'Net Gen'!I947</f>
        <v>770</v>
      </c>
      <c r="F947" s="270">
        <f>'Net Gen'!K947</f>
        <v>770</v>
      </c>
      <c r="G947" s="270">
        <f>'Net Gen'!N947</f>
        <v>770</v>
      </c>
      <c r="H947" s="270">
        <f>'Net Gen'!O947</f>
        <v>770</v>
      </c>
      <c r="J947" s="120">
        <f t="shared" si="58"/>
        <v>0.5</v>
      </c>
      <c r="K947" s="108">
        <f t="shared" si="56"/>
        <v>385</v>
      </c>
      <c r="L947" s="102">
        <f t="shared" si="57"/>
        <v>385</v>
      </c>
      <c r="M947" s="123">
        <f t="shared" si="59"/>
        <v>385</v>
      </c>
    </row>
    <row r="948" spans="1:13" x14ac:dyDescent="0.2">
      <c r="A948" s="208" t="str">
        <f>'Net Gen'!B948</f>
        <v>ML1KP-Mitchell 1 KP</v>
      </c>
      <c r="B948" s="269">
        <f>'Net Gen'!C948</f>
        <v>44814.375</v>
      </c>
      <c r="C948" s="270" t="str">
        <f>'Net Gen'!P948</f>
        <v>DISPATCHABLE</v>
      </c>
      <c r="D948" s="270">
        <f>'Net Gen'!E948</f>
        <v>250.99</v>
      </c>
      <c r="E948" s="270">
        <f>'Net Gen'!I948</f>
        <v>770</v>
      </c>
      <c r="F948" s="270">
        <f>'Net Gen'!K948</f>
        <v>770</v>
      </c>
      <c r="G948" s="270">
        <f>'Net Gen'!N948</f>
        <v>770</v>
      </c>
      <c r="H948" s="270">
        <f>'Net Gen'!O948</f>
        <v>770</v>
      </c>
      <c r="J948" s="120">
        <f t="shared" si="58"/>
        <v>0.5</v>
      </c>
      <c r="K948" s="108">
        <f t="shared" si="56"/>
        <v>385</v>
      </c>
      <c r="L948" s="102">
        <f t="shared" si="57"/>
        <v>385</v>
      </c>
      <c r="M948" s="123">
        <f t="shared" si="59"/>
        <v>385</v>
      </c>
    </row>
    <row r="949" spans="1:13" x14ac:dyDescent="0.2">
      <c r="A949" s="208" t="str">
        <f>'Net Gen'!B949</f>
        <v>ML1KP-Mitchell 1 KP</v>
      </c>
      <c r="B949" s="269">
        <f>'Net Gen'!C949</f>
        <v>44814.416666666664</v>
      </c>
      <c r="C949" s="270" t="str">
        <f>'Net Gen'!P949</f>
        <v>DISPATCHABLE</v>
      </c>
      <c r="D949" s="270">
        <f>'Net Gen'!E949</f>
        <v>250.66499999999999</v>
      </c>
      <c r="E949" s="270">
        <f>'Net Gen'!I949</f>
        <v>770</v>
      </c>
      <c r="F949" s="270">
        <f>'Net Gen'!K949</f>
        <v>770</v>
      </c>
      <c r="G949" s="270">
        <f>'Net Gen'!N949</f>
        <v>770</v>
      </c>
      <c r="H949" s="270">
        <f>'Net Gen'!O949</f>
        <v>770</v>
      </c>
      <c r="J949" s="120">
        <f t="shared" si="58"/>
        <v>0.5</v>
      </c>
      <c r="K949" s="108">
        <f t="shared" si="56"/>
        <v>385</v>
      </c>
      <c r="L949" s="102">
        <f t="shared" si="57"/>
        <v>385</v>
      </c>
      <c r="M949" s="123">
        <f t="shared" si="59"/>
        <v>385</v>
      </c>
    </row>
    <row r="950" spans="1:13" x14ac:dyDescent="0.2">
      <c r="A950" s="208" t="str">
        <f>'Net Gen'!B950</f>
        <v>ML1KP-Mitchell 1 KP</v>
      </c>
      <c r="B950" s="269">
        <f>'Net Gen'!C950</f>
        <v>44814.458333333336</v>
      </c>
      <c r="C950" s="270" t="str">
        <f>'Net Gen'!P950</f>
        <v>DISPATCHABLE</v>
      </c>
      <c r="D950" s="270">
        <f>'Net Gen'!E950</f>
        <v>251.08449999999999</v>
      </c>
      <c r="E950" s="270">
        <f>'Net Gen'!I950</f>
        <v>770</v>
      </c>
      <c r="F950" s="270">
        <f>'Net Gen'!K950</f>
        <v>770</v>
      </c>
      <c r="G950" s="270">
        <f>'Net Gen'!N950</f>
        <v>770</v>
      </c>
      <c r="H950" s="270">
        <f>'Net Gen'!O950</f>
        <v>770</v>
      </c>
      <c r="J950" s="120">
        <f t="shared" si="58"/>
        <v>0.5</v>
      </c>
      <c r="K950" s="108">
        <f t="shared" si="56"/>
        <v>385</v>
      </c>
      <c r="L950" s="102">
        <f t="shared" si="57"/>
        <v>385</v>
      </c>
      <c r="M950" s="123">
        <f t="shared" si="59"/>
        <v>385</v>
      </c>
    </row>
    <row r="951" spans="1:13" x14ac:dyDescent="0.2">
      <c r="A951" s="208" t="str">
        <f>'Net Gen'!B951</f>
        <v>ML1KP-Mitchell 1 KP</v>
      </c>
      <c r="B951" s="269">
        <f>'Net Gen'!C951</f>
        <v>44814.5</v>
      </c>
      <c r="C951" s="270" t="str">
        <f>'Net Gen'!P951</f>
        <v>DISPATCHABLE</v>
      </c>
      <c r="D951" s="270">
        <f>'Net Gen'!E951</f>
        <v>252.114</v>
      </c>
      <c r="E951" s="270">
        <f>'Net Gen'!I951</f>
        <v>770</v>
      </c>
      <c r="F951" s="270">
        <f>'Net Gen'!K951</f>
        <v>770</v>
      </c>
      <c r="G951" s="270">
        <f>'Net Gen'!N951</f>
        <v>770</v>
      </c>
      <c r="H951" s="270">
        <f>'Net Gen'!O951</f>
        <v>770</v>
      </c>
      <c r="J951" s="120">
        <f t="shared" si="58"/>
        <v>0.5</v>
      </c>
      <c r="K951" s="108">
        <f t="shared" si="56"/>
        <v>385</v>
      </c>
      <c r="L951" s="102">
        <f t="shared" si="57"/>
        <v>385</v>
      </c>
      <c r="M951" s="123">
        <f t="shared" si="59"/>
        <v>385</v>
      </c>
    </row>
    <row r="952" spans="1:13" x14ac:dyDescent="0.2">
      <c r="A952" s="208" t="str">
        <f>'Net Gen'!B952</f>
        <v>ML1KP-Mitchell 1 KP</v>
      </c>
      <c r="B952" s="269">
        <f>'Net Gen'!C952</f>
        <v>44814.541666666664</v>
      </c>
      <c r="C952" s="270" t="str">
        <f>'Net Gen'!P952</f>
        <v>DISPATCHABLE</v>
      </c>
      <c r="D952" s="270">
        <f>'Net Gen'!E952</f>
        <v>251.01499999999999</v>
      </c>
      <c r="E952" s="270">
        <f>'Net Gen'!I952</f>
        <v>770</v>
      </c>
      <c r="F952" s="270">
        <f>'Net Gen'!K952</f>
        <v>770</v>
      </c>
      <c r="G952" s="270">
        <f>'Net Gen'!N952</f>
        <v>770</v>
      </c>
      <c r="H952" s="270">
        <f>'Net Gen'!O952</f>
        <v>770</v>
      </c>
      <c r="J952" s="120">
        <f t="shared" si="58"/>
        <v>0.5</v>
      </c>
      <c r="K952" s="108">
        <f t="shared" si="56"/>
        <v>385</v>
      </c>
      <c r="L952" s="102">
        <f t="shared" si="57"/>
        <v>385</v>
      </c>
      <c r="M952" s="123">
        <f t="shared" si="59"/>
        <v>385</v>
      </c>
    </row>
    <row r="953" spans="1:13" x14ac:dyDescent="0.2">
      <c r="A953" s="208" t="str">
        <f>'Net Gen'!B953</f>
        <v>ML1KP-Mitchell 1 KP</v>
      </c>
      <c r="B953" s="269">
        <f>'Net Gen'!C953</f>
        <v>44814.583333333336</v>
      </c>
      <c r="C953" s="270" t="str">
        <f>'Net Gen'!P953</f>
        <v>DISPATCHABLE</v>
      </c>
      <c r="D953" s="270">
        <f>'Net Gen'!E953</f>
        <v>250.8715</v>
      </c>
      <c r="E953" s="270">
        <f>'Net Gen'!I953</f>
        <v>770</v>
      </c>
      <c r="F953" s="270">
        <f>'Net Gen'!K953</f>
        <v>770</v>
      </c>
      <c r="G953" s="270">
        <f>'Net Gen'!N953</f>
        <v>770</v>
      </c>
      <c r="H953" s="270">
        <f>'Net Gen'!O953</f>
        <v>770</v>
      </c>
      <c r="J953" s="120">
        <f t="shared" si="58"/>
        <v>0.5</v>
      </c>
      <c r="K953" s="108">
        <f t="shared" si="56"/>
        <v>385</v>
      </c>
      <c r="L953" s="102">
        <f t="shared" si="57"/>
        <v>385</v>
      </c>
      <c r="M953" s="123">
        <f t="shared" si="59"/>
        <v>385</v>
      </c>
    </row>
    <row r="954" spans="1:13" x14ac:dyDescent="0.2">
      <c r="A954" s="208" t="str">
        <f>'Net Gen'!B954</f>
        <v>ML1KP-Mitchell 1 KP</v>
      </c>
      <c r="B954" s="269">
        <f>'Net Gen'!C954</f>
        <v>44814.625</v>
      </c>
      <c r="C954" s="270" t="str">
        <f>'Net Gen'!P954</f>
        <v>DISPATCHABLE</v>
      </c>
      <c r="D954" s="270">
        <f>'Net Gen'!E954</f>
        <v>255.8245</v>
      </c>
      <c r="E954" s="270">
        <f>'Net Gen'!I954</f>
        <v>770</v>
      </c>
      <c r="F954" s="270">
        <f>'Net Gen'!K954</f>
        <v>770</v>
      </c>
      <c r="G954" s="270">
        <f>'Net Gen'!N954</f>
        <v>770</v>
      </c>
      <c r="H954" s="270">
        <f>'Net Gen'!O954</f>
        <v>770</v>
      </c>
      <c r="J954" s="120">
        <f t="shared" si="58"/>
        <v>0.5</v>
      </c>
      <c r="K954" s="108">
        <f t="shared" si="56"/>
        <v>385</v>
      </c>
      <c r="L954" s="102">
        <f t="shared" si="57"/>
        <v>385</v>
      </c>
      <c r="M954" s="123">
        <f t="shared" si="59"/>
        <v>385</v>
      </c>
    </row>
    <row r="955" spans="1:13" x14ac:dyDescent="0.2">
      <c r="A955" s="208" t="str">
        <f>'Net Gen'!B955</f>
        <v>ML1KP-Mitchell 1 KP</v>
      </c>
      <c r="B955" s="269">
        <f>'Net Gen'!C955</f>
        <v>44814.666666666664</v>
      </c>
      <c r="C955" s="270" t="str">
        <f>'Net Gen'!P955</f>
        <v>DISPATCHABLE</v>
      </c>
      <c r="D955" s="270">
        <f>'Net Gen'!E955</f>
        <v>251.7585</v>
      </c>
      <c r="E955" s="270">
        <f>'Net Gen'!I955</f>
        <v>770</v>
      </c>
      <c r="F955" s="270">
        <f>'Net Gen'!K955</f>
        <v>770</v>
      </c>
      <c r="G955" s="270">
        <f>'Net Gen'!N955</f>
        <v>770</v>
      </c>
      <c r="H955" s="270">
        <f>'Net Gen'!O955</f>
        <v>770</v>
      </c>
      <c r="J955" s="120">
        <f t="shared" si="58"/>
        <v>0.5</v>
      </c>
      <c r="K955" s="108">
        <f t="shared" si="56"/>
        <v>385</v>
      </c>
      <c r="L955" s="102">
        <f t="shared" si="57"/>
        <v>385</v>
      </c>
      <c r="M955" s="123">
        <f t="shared" si="59"/>
        <v>385</v>
      </c>
    </row>
    <row r="956" spans="1:13" x14ac:dyDescent="0.2">
      <c r="A956" s="208" t="str">
        <f>'Net Gen'!B956</f>
        <v>ML1KP-Mitchell 1 KP</v>
      </c>
      <c r="B956" s="269">
        <f>'Net Gen'!C956</f>
        <v>44814.708333333336</v>
      </c>
      <c r="C956" s="270" t="str">
        <f>'Net Gen'!P956</f>
        <v>DISPATCHABLE</v>
      </c>
      <c r="D956" s="270">
        <f>'Net Gen'!E956</f>
        <v>251.477</v>
      </c>
      <c r="E956" s="270">
        <f>'Net Gen'!I956</f>
        <v>770</v>
      </c>
      <c r="F956" s="270">
        <f>'Net Gen'!K956</f>
        <v>770</v>
      </c>
      <c r="G956" s="270">
        <f>'Net Gen'!N956</f>
        <v>770</v>
      </c>
      <c r="H956" s="270">
        <f>'Net Gen'!O956</f>
        <v>770</v>
      </c>
      <c r="J956" s="120">
        <f t="shared" si="58"/>
        <v>0.5</v>
      </c>
      <c r="K956" s="108">
        <f t="shared" si="56"/>
        <v>385</v>
      </c>
      <c r="L956" s="102">
        <f t="shared" si="57"/>
        <v>385</v>
      </c>
      <c r="M956" s="123">
        <f t="shared" si="59"/>
        <v>385</v>
      </c>
    </row>
    <row r="957" spans="1:13" x14ac:dyDescent="0.2">
      <c r="A957" s="208" t="str">
        <f>'Net Gen'!B957</f>
        <v>ML1KP-Mitchell 1 KP</v>
      </c>
      <c r="B957" s="269">
        <f>'Net Gen'!C957</f>
        <v>44814.75</v>
      </c>
      <c r="C957" s="270" t="str">
        <f>'Net Gen'!P957</f>
        <v>DISPATCHABLE</v>
      </c>
      <c r="D957" s="270">
        <f>'Net Gen'!E957</f>
        <v>251.45599999999999</v>
      </c>
      <c r="E957" s="270">
        <f>'Net Gen'!I957</f>
        <v>770</v>
      </c>
      <c r="F957" s="270">
        <f>'Net Gen'!K957</f>
        <v>770</v>
      </c>
      <c r="G957" s="270">
        <f>'Net Gen'!N957</f>
        <v>770</v>
      </c>
      <c r="H957" s="270">
        <f>'Net Gen'!O957</f>
        <v>770</v>
      </c>
      <c r="J957" s="120">
        <f t="shared" si="58"/>
        <v>0.5</v>
      </c>
      <c r="K957" s="108">
        <f t="shared" si="56"/>
        <v>385</v>
      </c>
      <c r="L957" s="102">
        <f t="shared" si="57"/>
        <v>385</v>
      </c>
      <c r="M957" s="123">
        <f t="shared" si="59"/>
        <v>385</v>
      </c>
    </row>
    <row r="958" spans="1:13" x14ac:dyDescent="0.2">
      <c r="A958" s="208" t="str">
        <f>'Net Gen'!B958</f>
        <v>ML1KP-Mitchell 1 KP</v>
      </c>
      <c r="B958" s="269">
        <f>'Net Gen'!C958</f>
        <v>44814.791666666664</v>
      </c>
      <c r="C958" s="270" t="str">
        <f>'Net Gen'!P958</f>
        <v>DISPATCHABLE</v>
      </c>
      <c r="D958" s="270">
        <f>'Net Gen'!E958</f>
        <v>251.06549999999999</v>
      </c>
      <c r="E958" s="270">
        <f>'Net Gen'!I958</f>
        <v>770</v>
      </c>
      <c r="F958" s="270">
        <f>'Net Gen'!K958</f>
        <v>770</v>
      </c>
      <c r="G958" s="270">
        <f>'Net Gen'!N958</f>
        <v>770</v>
      </c>
      <c r="H958" s="270">
        <f>'Net Gen'!O958</f>
        <v>770</v>
      </c>
      <c r="J958" s="120">
        <f t="shared" si="58"/>
        <v>0.5</v>
      </c>
      <c r="K958" s="108">
        <f t="shared" si="56"/>
        <v>385</v>
      </c>
      <c r="L958" s="102">
        <f t="shared" si="57"/>
        <v>385</v>
      </c>
      <c r="M958" s="123">
        <f t="shared" si="59"/>
        <v>385</v>
      </c>
    </row>
    <row r="959" spans="1:13" x14ac:dyDescent="0.2">
      <c r="A959" s="208" t="str">
        <f>'Net Gen'!B959</f>
        <v>ML1KP-Mitchell 1 KP</v>
      </c>
      <c r="B959" s="269">
        <f>'Net Gen'!C959</f>
        <v>44814.833333333336</v>
      </c>
      <c r="C959" s="270" t="str">
        <f>'Net Gen'!P959</f>
        <v>DISPATCHABLE</v>
      </c>
      <c r="D959" s="270">
        <f>'Net Gen'!E959</f>
        <v>251.32050000000001</v>
      </c>
      <c r="E959" s="270">
        <f>'Net Gen'!I959</f>
        <v>770</v>
      </c>
      <c r="F959" s="270">
        <f>'Net Gen'!K959</f>
        <v>770</v>
      </c>
      <c r="G959" s="270">
        <f>'Net Gen'!N959</f>
        <v>770</v>
      </c>
      <c r="H959" s="270">
        <f>'Net Gen'!O959</f>
        <v>770</v>
      </c>
      <c r="J959" s="120">
        <f t="shared" si="58"/>
        <v>0.5</v>
      </c>
      <c r="K959" s="108">
        <f t="shared" si="56"/>
        <v>385</v>
      </c>
      <c r="L959" s="102">
        <f t="shared" si="57"/>
        <v>385</v>
      </c>
      <c r="M959" s="123">
        <f t="shared" si="59"/>
        <v>385</v>
      </c>
    </row>
    <row r="960" spans="1:13" x14ac:dyDescent="0.2">
      <c r="A960" s="208" t="str">
        <f>'Net Gen'!B960</f>
        <v>ML1KP-Mitchell 1 KP</v>
      </c>
      <c r="B960" s="269">
        <f>'Net Gen'!C960</f>
        <v>44814.875</v>
      </c>
      <c r="C960" s="270" t="str">
        <f>'Net Gen'!P960</f>
        <v>DISPATCHABLE</v>
      </c>
      <c r="D960" s="270">
        <f>'Net Gen'!E960</f>
        <v>251.1635</v>
      </c>
      <c r="E960" s="270">
        <f>'Net Gen'!I960</f>
        <v>770</v>
      </c>
      <c r="F960" s="270">
        <f>'Net Gen'!K960</f>
        <v>770</v>
      </c>
      <c r="G960" s="270">
        <f>'Net Gen'!N960</f>
        <v>770</v>
      </c>
      <c r="H960" s="270">
        <f>'Net Gen'!O960</f>
        <v>770</v>
      </c>
      <c r="J960" s="120">
        <f t="shared" si="58"/>
        <v>0.5</v>
      </c>
      <c r="K960" s="108">
        <f t="shared" si="56"/>
        <v>385</v>
      </c>
      <c r="L960" s="102">
        <f t="shared" si="57"/>
        <v>385</v>
      </c>
      <c r="M960" s="123">
        <f t="shared" si="59"/>
        <v>385</v>
      </c>
    </row>
    <row r="961" spans="1:13" x14ac:dyDescent="0.2">
      <c r="A961" s="208" t="str">
        <f>'Net Gen'!B961</f>
        <v>ML1KP-Mitchell 1 KP</v>
      </c>
      <c r="B961" s="269">
        <f>'Net Gen'!C961</f>
        <v>44814.916666666664</v>
      </c>
      <c r="C961" s="270" t="str">
        <f>'Net Gen'!P961</f>
        <v>DISPATCHABLE</v>
      </c>
      <c r="D961" s="270">
        <f>'Net Gen'!E961</f>
        <v>256.36900000000003</v>
      </c>
      <c r="E961" s="270">
        <f>'Net Gen'!I961</f>
        <v>770</v>
      </c>
      <c r="F961" s="270">
        <f>'Net Gen'!K961</f>
        <v>770</v>
      </c>
      <c r="G961" s="270">
        <f>'Net Gen'!N961</f>
        <v>770</v>
      </c>
      <c r="H961" s="270">
        <f>'Net Gen'!O961</f>
        <v>770</v>
      </c>
      <c r="J961" s="120">
        <f t="shared" si="58"/>
        <v>0.5</v>
      </c>
      <c r="K961" s="108">
        <f t="shared" si="56"/>
        <v>385</v>
      </c>
      <c r="L961" s="102">
        <f t="shared" si="57"/>
        <v>385</v>
      </c>
      <c r="M961" s="123">
        <f t="shared" si="59"/>
        <v>385</v>
      </c>
    </row>
    <row r="962" spans="1:13" x14ac:dyDescent="0.2">
      <c r="A962" s="208" t="str">
        <f>'Net Gen'!B962</f>
        <v>ML1KP-Mitchell 1 KP</v>
      </c>
      <c r="B962" s="269">
        <f>'Net Gen'!C962</f>
        <v>44814.958333333336</v>
      </c>
      <c r="C962" s="270" t="str">
        <f>'Net Gen'!P962</f>
        <v>DISPATCHABLE</v>
      </c>
      <c r="D962" s="270">
        <f>'Net Gen'!E962</f>
        <v>251.05350000000001</v>
      </c>
      <c r="E962" s="270">
        <f>'Net Gen'!I962</f>
        <v>770</v>
      </c>
      <c r="F962" s="270">
        <f>'Net Gen'!K962</f>
        <v>770</v>
      </c>
      <c r="G962" s="270">
        <f>'Net Gen'!N962</f>
        <v>770</v>
      </c>
      <c r="H962" s="270">
        <f>'Net Gen'!O962</f>
        <v>770</v>
      </c>
      <c r="J962" s="120">
        <f t="shared" si="58"/>
        <v>0.5</v>
      </c>
      <c r="K962" s="108">
        <f t="shared" si="56"/>
        <v>385</v>
      </c>
      <c r="L962" s="102">
        <f t="shared" si="57"/>
        <v>385</v>
      </c>
      <c r="M962" s="123">
        <f t="shared" si="59"/>
        <v>385</v>
      </c>
    </row>
    <row r="963" spans="1:13" x14ac:dyDescent="0.2">
      <c r="A963" s="208" t="str">
        <f>'Net Gen'!B963</f>
        <v>ML1KP-Mitchell 1 KP</v>
      </c>
      <c r="B963" s="269">
        <f>'Net Gen'!C963</f>
        <v>44815</v>
      </c>
      <c r="C963" s="270" t="str">
        <f>'Net Gen'!P963</f>
        <v>DISPATCHABLE</v>
      </c>
      <c r="D963" s="270">
        <f>'Net Gen'!E963</f>
        <v>254.58099999999999</v>
      </c>
      <c r="E963" s="270">
        <f>'Net Gen'!I963</f>
        <v>770</v>
      </c>
      <c r="F963" s="270">
        <f>'Net Gen'!K963</f>
        <v>770</v>
      </c>
      <c r="G963" s="270">
        <f>'Net Gen'!N963</f>
        <v>770</v>
      </c>
      <c r="H963" s="270">
        <f>'Net Gen'!O963</f>
        <v>770</v>
      </c>
      <c r="J963" s="120">
        <f t="shared" si="58"/>
        <v>0.5</v>
      </c>
      <c r="K963" s="108">
        <f t="shared" si="56"/>
        <v>385</v>
      </c>
      <c r="L963" s="102">
        <f t="shared" si="57"/>
        <v>385</v>
      </c>
      <c r="M963" s="123">
        <f t="shared" si="59"/>
        <v>385</v>
      </c>
    </row>
    <row r="964" spans="1:13" x14ac:dyDescent="0.2">
      <c r="A964" s="208" t="str">
        <f>'Net Gen'!B964</f>
        <v>ML1KP-Mitchell 1 KP</v>
      </c>
      <c r="B964" s="269">
        <f>'Net Gen'!C964</f>
        <v>44815.041666666664</v>
      </c>
      <c r="C964" s="270" t="str">
        <f>'Net Gen'!P964</f>
        <v>DISPATCHABLE</v>
      </c>
      <c r="D964" s="270">
        <f>'Net Gen'!E964</f>
        <v>251.09200000000001</v>
      </c>
      <c r="E964" s="270">
        <f>'Net Gen'!I964</f>
        <v>770</v>
      </c>
      <c r="F964" s="270">
        <f>'Net Gen'!K964</f>
        <v>770</v>
      </c>
      <c r="G964" s="270">
        <f>'Net Gen'!N964</f>
        <v>770</v>
      </c>
      <c r="H964" s="270">
        <f>'Net Gen'!O964</f>
        <v>770</v>
      </c>
      <c r="J964" s="120">
        <f t="shared" si="58"/>
        <v>0.5</v>
      </c>
      <c r="K964" s="108">
        <f t="shared" ref="K964:K1027" si="60">F964*J964</f>
        <v>385</v>
      </c>
      <c r="L964" s="102">
        <f t="shared" ref="L964:L1027" si="61">H964*J964</f>
        <v>385</v>
      </c>
      <c r="M964" s="123">
        <f t="shared" si="59"/>
        <v>385</v>
      </c>
    </row>
    <row r="965" spans="1:13" x14ac:dyDescent="0.2">
      <c r="A965" s="208" t="str">
        <f>'Net Gen'!B965</f>
        <v>ML1KP-Mitchell 1 KP</v>
      </c>
      <c r="B965" s="269">
        <f>'Net Gen'!C965</f>
        <v>44815.083333333336</v>
      </c>
      <c r="C965" s="270" t="str">
        <f>'Net Gen'!P965</f>
        <v>DISPATCHABLE</v>
      </c>
      <c r="D965" s="270">
        <f>'Net Gen'!E965</f>
        <v>250.869</v>
      </c>
      <c r="E965" s="270">
        <f>'Net Gen'!I965</f>
        <v>770</v>
      </c>
      <c r="F965" s="270">
        <f>'Net Gen'!K965</f>
        <v>770</v>
      </c>
      <c r="G965" s="270">
        <f>'Net Gen'!N965</f>
        <v>770</v>
      </c>
      <c r="H965" s="270">
        <f>'Net Gen'!O965</f>
        <v>770</v>
      </c>
      <c r="J965" s="120">
        <f t="shared" ref="J965:J1028" si="62">VLOOKUP(A965,$P$4:$Q$8,2,FALSE)</f>
        <v>0.5</v>
      </c>
      <c r="K965" s="108">
        <f t="shared" si="60"/>
        <v>385</v>
      </c>
      <c r="L965" s="102">
        <f t="shared" si="61"/>
        <v>385</v>
      </c>
      <c r="M965" s="123">
        <f t="shared" ref="M965:M1028" si="63">E965*J965</f>
        <v>385</v>
      </c>
    </row>
    <row r="966" spans="1:13" x14ac:dyDescent="0.2">
      <c r="A966" s="208" t="str">
        <f>'Net Gen'!B966</f>
        <v>ML1KP-Mitchell 1 KP</v>
      </c>
      <c r="B966" s="269">
        <f>'Net Gen'!C966</f>
        <v>44815.125</v>
      </c>
      <c r="C966" s="270" t="str">
        <f>'Net Gen'!P966</f>
        <v>DISPATCHABLE</v>
      </c>
      <c r="D966" s="270">
        <f>'Net Gen'!E966</f>
        <v>250.68350000000001</v>
      </c>
      <c r="E966" s="270">
        <f>'Net Gen'!I966</f>
        <v>770</v>
      </c>
      <c r="F966" s="270">
        <f>'Net Gen'!K966</f>
        <v>770</v>
      </c>
      <c r="G966" s="270">
        <f>'Net Gen'!N966</f>
        <v>770</v>
      </c>
      <c r="H966" s="270">
        <f>'Net Gen'!O966</f>
        <v>770</v>
      </c>
      <c r="J966" s="120">
        <f t="shared" si="62"/>
        <v>0.5</v>
      </c>
      <c r="K966" s="108">
        <f t="shared" si="60"/>
        <v>385</v>
      </c>
      <c r="L966" s="102">
        <f t="shared" si="61"/>
        <v>385</v>
      </c>
      <c r="M966" s="123">
        <f t="shared" si="63"/>
        <v>385</v>
      </c>
    </row>
    <row r="967" spans="1:13" x14ac:dyDescent="0.2">
      <c r="A967" s="208" t="str">
        <f>'Net Gen'!B967</f>
        <v>ML1KP-Mitchell 1 KP</v>
      </c>
      <c r="B967" s="269">
        <f>'Net Gen'!C967</f>
        <v>44815.166666666664</v>
      </c>
      <c r="C967" s="270" t="str">
        <f>'Net Gen'!P967</f>
        <v>DISPATCHABLE</v>
      </c>
      <c r="D967" s="270">
        <f>'Net Gen'!E967</f>
        <v>253.85900000000001</v>
      </c>
      <c r="E967" s="270">
        <f>'Net Gen'!I967</f>
        <v>770</v>
      </c>
      <c r="F967" s="270">
        <f>'Net Gen'!K967</f>
        <v>770</v>
      </c>
      <c r="G967" s="270">
        <f>'Net Gen'!N967</f>
        <v>770</v>
      </c>
      <c r="H967" s="270">
        <f>'Net Gen'!O967</f>
        <v>770</v>
      </c>
      <c r="J967" s="120">
        <f t="shared" si="62"/>
        <v>0.5</v>
      </c>
      <c r="K967" s="108">
        <f t="shared" si="60"/>
        <v>385</v>
      </c>
      <c r="L967" s="102">
        <f t="shared" si="61"/>
        <v>385</v>
      </c>
      <c r="M967" s="123">
        <f t="shared" si="63"/>
        <v>385</v>
      </c>
    </row>
    <row r="968" spans="1:13" x14ac:dyDescent="0.2">
      <c r="A968" s="208" t="str">
        <f>'Net Gen'!B968</f>
        <v>ML1KP-Mitchell 1 KP</v>
      </c>
      <c r="B968" s="269">
        <f>'Net Gen'!C968</f>
        <v>44815.208333333336</v>
      </c>
      <c r="C968" s="270" t="str">
        <f>'Net Gen'!P968</f>
        <v>DISPATCHABLE</v>
      </c>
      <c r="D968" s="270">
        <f>'Net Gen'!E968</f>
        <v>250.9555</v>
      </c>
      <c r="E968" s="270">
        <f>'Net Gen'!I968</f>
        <v>770</v>
      </c>
      <c r="F968" s="270">
        <f>'Net Gen'!K968</f>
        <v>770</v>
      </c>
      <c r="G968" s="270">
        <f>'Net Gen'!N968</f>
        <v>770</v>
      </c>
      <c r="H968" s="270">
        <f>'Net Gen'!O968</f>
        <v>770</v>
      </c>
      <c r="J968" s="120">
        <f t="shared" si="62"/>
        <v>0.5</v>
      </c>
      <c r="K968" s="108">
        <f t="shared" si="60"/>
        <v>385</v>
      </c>
      <c r="L968" s="102">
        <f t="shared" si="61"/>
        <v>385</v>
      </c>
      <c r="M968" s="123">
        <f t="shared" si="63"/>
        <v>385</v>
      </c>
    </row>
    <row r="969" spans="1:13" x14ac:dyDescent="0.2">
      <c r="A969" s="208" t="str">
        <f>'Net Gen'!B969</f>
        <v>ML1KP-Mitchell 1 KP</v>
      </c>
      <c r="B969" s="269">
        <f>'Net Gen'!C969</f>
        <v>44815.25</v>
      </c>
      <c r="C969" s="270" t="str">
        <f>'Net Gen'!P969</f>
        <v>DISPATCHABLE</v>
      </c>
      <c r="D969" s="270">
        <f>'Net Gen'!E969</f>
        <v>251.1335</v>
      </c>
      <c r="E969" s="270">
        <f>'Net Gen'!I969</f>
        <v>770</v>
      </c>
      <c r="F969" s="270">
        <f>'Net Gen'!K969</f>
        <v>770</v>
      </c>
      <c r="G969" s="270">
        <f>'Net Gen'!N969</f>
        <v>770</v>
      </c>
      <c r="H969" s="270">
        <f>'Net Gen'!O969</f>
        <v>770</v>
      </c>
      <c r="J969" s="120">
        <f t="shared" si="62"/>
        <v>0.5</v>
      </c>
      <c r="K969" s="108">
        <f t="shared" si="60"/>
        <v>385</v>
      </c>
      <c r="L969" s="102">
        <f t="shared" si="61"/>
        <v>385</v>
      </c>
      <c r="M969" s="123">
        <f t="shared" si="63"/>
        <v>385</v>
      </c>
    </row>
    <row r="970" spans="1:13" x14ac:dyDescent="0.2">
      <c r="A970" s="208" t="str">
        <f>'Net Gen'!B970</f>
        <v>ML1KP-Mitchell 1 KP</v>
      </c>
      <c r="B970" s="269">
        <f>'Net Gen'!C970</f>
        <v>44815.291666666664</v>
      </c>
      <c r="C970" s="270" t="str">
        <f>'Net Gen'!P970</f>
        <v>DISPATCHABLE</v>
      </c>
      <c r="D970" s="270">
        <f>'Net Gen'!E970</f>
        <v>251.13050000000001</v>
      </c>
      <c r="E970" s="270">
        <f>'Net Gen'!I970</f>
        <v>770</v>
      </c>
      <c r="F970" s="270">
        <f>'Net Gen'!K970</f>
        <v>770</v>
      </c>
      <c r="G970" s="270">
        <f>'Net Gen'!N970</f>
        <v>770</v>
      </c>
      <c r="H970" s="270">
        <f>'Net Gen'!O970</f>
        <v>770</v>
      </c>
      <c r="J970" s="120">
        <f t="shared" si="62"/>
        <v>0.5</v>
      </c>
      <c r="K970" s="108">
        <f t="shared" si="60"/>
        <v>385</v>
      </c>
      <c r="L970" s="102">
        <f t="shared" si="61"/>
        <v>385</v>
      </c>
      <c r="M970" s="123">
        <f t="shared" si="63"/>
        <v>385</v>
      </c>
    </row>
    <row r="971" spans="1:13" x14ac:dyDescent="0.2">
      <c r="A971" s="208" t="str">
        <f>'Net Gen'!B971</f>
        <v>ML1KP-Mitchell 1 KP</v>
      </c>
      <c r="B971" s="269">
        <f>'Net Gen'!C971</f>
        <v>44815.333333333336</v>
      </c>
      <c r="C971" s="270" t="str">
        <f>'Net Gen'!P971</f>
        <v>DISPATCHABLE</v>
      </c>
      <c r="D971" s="270">
        <f>'Net Gen'!E971</f>
        <v>250.79949999999999</v>
      </c>
      <c r="E971" s="270">
        <f>'Net Gen'!I971</f>
        <v>770</v>
      </c>
      <c r="F971" s="270">
        <f>'Net Gen'!K971</f>
        <v>770</v>
      </c>
      <c r="G971" s="270">
        <f>'Net Gen'!N971</f>
        <v>770</v>
      </c>
      <c r="H971" s="270">
        <f>'Net Gen'!O971</f>
        <v>770</v>
      </c>
      <c r="J971" s="120">
        <f t="shared" si="62"/>
        <v>0.5</v>
      </c>
      <c r="K971" s="108">
        <f t="shared" si="60"/>
        <v>385</v>
      </c>
      <c r="L971" s="102">
        <f t="shared" si="61"/>
        <v>385</v>
      </c>
      <c r="M971" s="123">
        <f t="shared" si="63"/>
        <v>385</v>
      </c>
    </row>
    <row r="972" spans="1:13" x14ac:dyDescent="0.2">
      <c r="A972" s="208" t="str">
        <f>'Net Gen'!B972</f>
        <v>ML1KP-Mitchell 1 KP</v>
      </c>
      <c r="B972" s="269">
        <f>'Net Gen'!C972</f>
        <v>44815.375</v>
      </c>
      <c r="C972" s="270" t="str">
        <f>'Net Gen'!P972</f>
        <v>DISPATCHABLE</v>
      </c>
      <c r="D972" s="270">
        <f>'Net Gen'!E972</f>
        <v>250.87049999999999</v>
      </c>
      <c r="E972" s="270">
        <f>'Net Gen'!I972</f>
        <v>770</v>
      </c>
      <c r="F972" s="270">
        <f>'Net Gen'!K972</f>
        <v>770</v>
      </c>
      <c r="G972" s="270">
        <f>'Net Gen'!N972</f>
        <v>770</v>
      </c>
      <c r="H972" s="270">
        <f>'Net Gen'!O972</f>
        <v>770</v>
      </c>
      <c r="J972" s="120">
        <f t="shared" si="62"/>
        <v>0.5</v>
      </c>
      <c r="K972" s="108">
        <f t="shared" si="60"/>
        <v>385</v>
      </c>
      <c r="L972" s="102">
        <f t="shared" si="61"/>
        <v>385</v>
      </c>
      <c r="M972" s="123">
        <f t="shared" si="63"/>
        <v>385</v>
      </c>
    </row>
    <row r="973" spans="1:13" x14ac:dyDescent="0.2">
      <c r="A973" s="208" t="str">
        <f>'Net Gen'!B973</f>
        <v>ML1KP-Mitchell 1 KP</v>
      </c>
      <c r="B973" s="269">
        <f>'Net Gen'!C973</f>
        <v>44815.416666666664</v>
      </c>
      <c r="C973" s="270" t="str">
        <f>'Net Gen'!P973</f>
        <v>DISPATCHABLE</v>
      </c>
      <c r="D973" s="270">
        <f>'Net Gen'!E973</f>
        <v>250.77199999999999</v>
      </c>
      <c r="E973" s="270">
        <f>'Net Gen'!I973</f>
        <v>770</v>
      </c>
      <c r="F973" s="270">
        <f>'Net Gen'!K973</f>
        <v>770</v>
      </c>
      <c r="G973" s="270">
        <f>'Net Gen'!N973</f>
        <v>770</v>
      </c>
      <c r="H973" s="270">
        <f>'Net Gen'!O973</f>
        <v>770</v>
      </c>
      <c r="J973" s="120">
        <f t="shared" si="62"/>
        <v>0.5</v>
      </c>
      <c r="K973" s="108">
        <f t="shared" si="60"/>
        <v>385</v>
      </c>
      <c r="L973" s="102">
        <f t="shared" si="61"/>
        <v>385</v>
      </c>
      <c r="M973" s="123">
        <f t="shared" si="63"/>
        <v>385</v>
      </c>
    </row>
    <row r="974" spans="1:13" x14ac:dyDescent="0.2">
      <c r="A974" s="208" t="str">
        <f>'Net Gen'!B974</f>
        <v>ML1KP-Mitchell 1 KP</v>
      </c>
      <c r="B974" s="269">
        <f>'Net Gen'!C974</f>
        <v>44815.458333333336</v>
      </c>
      <c r="C974" s="270" t="str">
        <f>'Net Gen'!P974</f>
        <v>DISPATCHABLE</v>
      </c>
      <c r="D974" s="270">
        <f>'Net Gen'!E974</f>
        <v>251.34450000000001</v>
      </c>
      <c r="E974" s="270">
        <f>'Net Gen'!I974</f>
        <v>770</v>
      </c>
      <c r="F974" s="270">
        <f>'Net Gen'!K974</f>
        <v>770</v>
      </c>
      <c r="G974" s="270">
        <f>'Net Gen'!N974</f>
        <v>770</v>
      </c>
      <c r="H974" s="270">
        <f>'Net Gen'!O974</f>
        <v>770</v>
      </c>
      <c r="J974" s="120">
        <f t="shared" si="62"/>
        <v>0.5</v>
      </c>
      <c r="K974" s="108">
        <f t="shared" si="60"/>
        <v>385</v>
      </c>
      <c r="L974" s="102">
        <f t="shared" si="61"/>
        <v>385</v>
      </c>
      <c r="M974" s="123">
        <f t="shared" si="63"/>
        <v>385</v>
      </c>
    </row>
    <row r="975" spans="1:13" x14ac:dyDescent="0.2">
      <c r="A975" s="208" t="str">
        <f>'Net Gen'!B975</f>
        <v>ML1KP-Mitchell 1 KP</v>
      </c>
      <c r="B975" s="269">
        <f>'Net Gen'!C975</f>
        <v>44815.5</v>
      </c>
      <c r="C975" s="270" t="str">
        <f>'Net Gen'!P975</f>
        <v>DISPATCHABLE</v>
      </c>
      <c r="D975" s="270">
        <f>'Net Gen'!E975</f>
        <v>250.68549999999999</v>
      </c>
      <c r="E975" s="270">
        <f>'Net Gen'!I975</f>
        <v>770</v>
      </c>
      <c r="F975" s="270">
        <f>'Net Gen'!K975</f>
        <v>770</v>
      </c>
      <c r="G975" s="270">
        <f>'Net Gen'!N975</f>
        <v>770</v>
      </c>
      <c r="H975" s="270">
        <f>'Net Gen'!O975</f>
        <v>770</v>
      </c>
      <c r="J975" s="120">
        <f t="shared" si="62"/>
        <v>0.5</v>
      </c>
      <c r="K975" s="108">
        <f t="shared" si="60"/>
        <v>385</v>
      </c>
      <c r="L975" s="102">
        <f t="shared" si="61"/>
        <v>385</v>
      </c>
      <c r="M975" s="123">
        <f t="shared" si="63"/>
        <v>385</v>
      </c>
    </row>
    <row r="976" spans="1:13" x14ac:dyDescent="0.2">
      <c r="A976" s="208" t="str">
        <f>'Net Gen'!B976</f>
        <v>ML1KP-Mitchell 1 KP</v>
      </c>
      <c r="B976" s="269">
        <f>'Net Gen'!C976</f>
        <v>44815.541666666664</v>
      </c>
      <c r="C976" s="270" t="str">
        <f>'Net Gen'!P976</f>
        <v>DISPATCHABLE</v>
      </c>
      <c r="D976" s="270">
        <f>'Net Gen'!E976</f>
        <v>251.64850000000001</v>
      </c>
      <c r="E976" s="270">
        <f>'Net Gen'!I976</f>
        <v>770</v>
      </c>
      <c r="F976" s="270">
        <f>'Net Gen'!K976</f>
        <v>770</v>
      </c>
      <c r="G976" s="270">
        <f>'Net Gen'!N976</f>
        <v>770</v>
      </c>
      <c r="H976" s="270">
        <f>'Net Gen'!O976</f>
        <v>770</v>
      </c>
      <c r="J976" s="120">
        <f t="shared" si="62"/>
        <v>0.5</v>
      </c>
      <c r="K976" s="108">
        <f t="shared" si="60"/>
        <v>385</v>
      </c>
      <c r="L976" s="102">
        <f t="shared" si="61"/>
        <v>385</v>
      </c>
      <c r="M976" s="123">
        <f t="shared" si="63"/>
        <v>385</v>
      </c>
    </row>
    <row r="977" spans="1:13" x14ac:dyDescent="0.2">
      <c r="A977" s="208" t="str">
        <f>'Net Gen'!B977</f>
        <v>ML1KP-Mitchell 1 KP</v>
      </c>
      <c r="B977" s="269">
        <f>'Net Gen'!C977</f>
        <v>44815.583333333336</v>
      </c>
      <c r="C977" s="270" t="str">
        <f>'Net Gen'!P977</f>
        <v>DISPATCHABLE</v>
      </c>
      <c r="D977" s="270">
        <f>'Net Gen'!E977</f>
        <v>250.76300000000001</v>
      </c>
      <c r="E977" s="270">
        <f>'Net Gen'!I977</f>
        <v>770</v>
      </c>
      <c r="F977" s="270">
        <f>'Net Gen'!K977</f>
        <v>770</v>
      </c>
      <c r="G977" s="270">
        <f>'Net Gen'!N977</f>
        <v>770</v>
      </c>
      <c r="H977" s="270">
        <f>'Net Gen'!O977</f>
        <v>770</v>
      </c>
      <c r="J977" s="120">
        <f t="shared" si="62"/>
        <v>0.5</v>
      </c>
      <c r="K977" s="108">
        <f t="shared" si="60"/>
        <v>385</v>
      </c>
      <c r="L977" s="102">
        <f t="shared" si="61"/>
        <v>385</v>
      </c>
      <c r="M977" s="123">
        <f t="shared" si="63"/>
        <v>385</v>
      </c>
    </row>
    <row r="978" spans="1:13" x14ac:dyDescent="0.2">
      <c r="A978" s="208" t="str">
        <f>'Net Gen'!B978</f>
        <v>ML1KP-Mitchell 1 KP</v>
      </c>
      <c r="B978" s="269">
        <f>'Net Gen'!C978</f>
        <v>44815.625</v>
      </c>
      <c r="C978" s="270" t="str">
        <f>'Net Gen'!P978</f>
        <v>DISPATCHABLE</v>
      </c>
      <c r="D978" s="270">
        <f>'Net Gen'!E978</f>
        <v>251.00749999999999</v>
      </c>
      <c r="E978" s="270">
        <f>'Net Gen'!I978</f>
        <v>770</v>
      </c>
      <c r="F978" s="270">
        <f>'Net Gen'!K978</f>
        <v>770</v>
      </c>
      <c r="G978" s="270">
        <f>'Net Gen'!N978</f>
        <v>770</v>
      </c>
      <c r="H978" s="270">
        <f>'Net Gen'!O978</f>
        <v>770</v>
      </c>
      <c r="J978" s="120">
        <f t="shared" si="62"/>
        <v>0.5</v>
      </c>
      <c r="K978" s="108">
        <f t="shared" si="60"/>
        <v>385</v>
      </c>
      <c r="L978" s="102">
        <f t="shared" si="61"/>
        <v>385</v>
      </c>
      <c r="M978" s="123">
        <f t="shared" si="63"/>
        <v>385</v>
      </c>
    </row>
    <row r="979" spans="1:13" x14ac:dyDescent="0.2">
      <c r="A979" s="208" t="str">
        <f>'Net Gen'!B979</f>
        <v>ML1KP-Mitchell 1 KP</v>
      </c>
      <c r="B979" s="269">
        <f>'Net Gen'!C979</f>
        <v>44815.666666666664</v>
      </c>
      <c r="C979" s="270" t="str">
        <f>'Net Gen'!P979</f>
        <v>DISPATCHABLE</v>
      </c>
      <c r="D979" s="270">
        <f>'Net Gen'!E979</f>
        <v>251.11099999999999</v>
      </c>
      <c r="E979" s="270">
        <f>'Net Gen'!I979</f>
        <v>770</v>
      </c>
      <c r="F979" s="270">
        <f>'Net Gen'!K979</f>
        <v>770</v>
      </c>
      <c r="G979" s="270">
        <f>'Net Gen'!N979</f>
        <v>770</v>
      </c>
      <c r="H979" s="270">
        <f>'Net Gen'!O979</f>
        <v>770</v>
      </c>
      <c r="J979" s="120">
        <f t="shared" si="62"/>
        <v>0.5</v>
      </c>
      <c r="K979" s="108">
        <f t="shared" si="60"/>
        <v>385</v>
      </c>
      <c r="L979" s="102">
        <f t="shared" si="61"/>
        <v>385</v>
      </c>
      <c r="M979" s="123">
        <f t="shared" si="63"/>
        <v>385</v>
      </c>
    </row>
    <row r="980" spans="1:13" x14ac:dyDescent="0.2">
      <c r="A980" s="208" t="str">
        <f>'Net Gen'!B980</f>
        <v>ML1KP-Mitchell 1 KP</v>
      </c>
      <c r="B980" s="269">
        <f>'Net Gen'!C980</f>
        <v>44815.708333333336</v>
      </c>
      <c r="C980" s="270" t="str">
        <f>'Net Gen'!P980</f>
        <v>DISPATCHABLE</v>
      </c>
      <c r="D980" s="270">
        <f>'Net Gen'!E980</f>
        <v>251.5745</v>
      </c>
      <c r="E980" s="270">
        <f>'Net Gen'!I980</f>
        <v>770</v>
      </c>
      <c r="F980" s="270">
        <f>'Net Gen'!K980</f>
        <v>770</v>
      </c>
      <c r="G980" s="270">
        <f>'Net Gen'!N980</f>
        <v>770</v>
      </c>
      <c r="H980" s="270">
        <f>'Net Gen'!O980</f>
        <v>770</v>
      </c>
      <c r="J980" s="120">
        <f t="shared" si="62"/>
        <v>0.5</v>
      </c>
      <c r="K980" s="108">
        <f t="shared" si="60"/>
        <v>385</v>
      </c>
      <c r="L980" s="102">
        <f t="shared" si="61"/>
        <v>385</v>
      </c>
      <c r="M980" s="123">
        <f t="shared" si="63"/>
        <v>385</v>
      </c>
    </row>
    <row r="981" spans="1:13" x14ac:dyDescent="0.2">
      <c r="A981" s="208" t="str">
        <f>'Net Gen'!B981</f>
        <v>ML1KP-Mitchell 1 KP</v>
      </c>
      <c r="B981" s="269">
        <f>'Net Gen'!C981</f>
        <v>44815.75</v>
      </c>
      <c r="C981" s="270" t="str">
        <f>'Net Gen'!P981</f>
        <v>DISPATCHABLE</v>
      </c>
      <c r="D981" s="270">
        <f>'Net Gen'!E981</f>
        <v>269.89800000000002</v>
      </c>
      <c r="E981" s="270">
        <f>'Net Gen'!I981</f>
        <v>770</v>
      </c>
      <c r="F981" s="270">
        <f>'Net Gen'!K981</f>
        <v>770</v>
      </c>
      <c r="G981" s="270">
        <f>'Net Gen'!N981</f>
        <v>770</v>
      </c>
      <c r="H981" s="270">
        <f>'Net Gen'!O981</f>
        <v>770</v>
      </c>
      <c r="J981" s="120">
        <f t="shared" si="62"/>
        <v>0.5</v>
      </c>
      <c r="K981" s="108">
        <f t="shared" si="60"/>
        <v>385</v>
      </c>
      <c r="L981" s="102">
        <f t="shared" si="61"/>
        <v>385</v>
      </c>
      <c r="M981" s="123">
        <f t="shared" si="63"/>
        <v>385</v>
      </c>
    </row>
    <row r="982" spans="1:13" x14ac:dyDescent="0.2">
      <c r="A982" s="208" t="str">
        <f>'Net Gen'!B982</f>
        <v>ML1KP-Mitchell 1 KP</v>
      </c>
      <c r="B982" s="269">
        <f>'Net Gen'!C982</f>
        <v>44815.791666666664</v>
      </c>
      <c r="C982" s="270" t="str">
        <f>'Net Gen'!P982</f>
        <v>DISPATCHABLE</v>
      </c>
      <c r="D982" s="270">
        <f>'Net Gen'!E982</f>
        <v>271.02199999999999</v>
      </c>
      <c r="E982" s="270">
        <f>'Net Gen'!I982</f>
        <v>770</v>
      </c>
      <c r="F982" s="270">
        <f>'Net Gen'!K982</f>
        <v>770</v>
      </c>
      <c r="G982" s="270">
        <f>'Net Gen'!N982</f>
        <v>770</v>
      </c>
      <c r="H982" s="270">
        <f>'Net Gen'!O982</f>
        <v>770</v>
      </c>
      <c r="J982" s="120">
        <f t="shared" si="62"/>
        <v>0.5</v>
      </c>
      <c r="K982" s="108">
        <f t="shared" si="60"/>
        <v>385</v>
      </c>
      <c r="L982" s="102">
        <f t="shared" si="61"/>
        <v>385</v>
      </c>
      <c r="M982" s="123">
        <f t="shared" si="63"/>
        <v>385</v>
      </c>
    </row>
    <row r="983" spans="1:13" x14ac:dyDescent="0.2">
      <c r="A983" s="208" t="str">
        <f>'Net Gen'!B983</f>
        <v>ML1KP-Mitchell 1 KP</v>
      </c>
      <c r="B983" s="269">
        <f>'Net Gen'!C983</f>
        <v>44815.833333333336</v>
      </c>
      <c r="C983" s="270" t="str">
        <f>'Net Gen'!P983</f>
        <v>DISPATCHABLE</v>
      </c>
      <c r="D983" s="270">
        <f>'Net Gen'!E983</f>
        <v>252.607</v>
      </c>
      <c r="E983" s="270">
        <f>'Net Gen'!I983</f>
        <v>770</v>
      </c>
      <c r="F983" s="270">
        <f>'Net Gen'!K983</f>
        <v>770</v>
      </c>
      <c r="G983" s="270">
        <f>'Net Gen'!N983</f>
        <v>770</v>
      </c>
      <c r="H983" s="270">
        <f>'Net Gen'!O983</f>
        <v>770</v>
      </c>
      <c r="J983" s="120">
        <f t="shared" si="62"/>
        <v>0.5</v>
      </c>
      <c r="K983" s="108">
        <f t="shared" si="60"/>
        <v>385</v>
      </c>
      <c r="L983" s="102">
        <f t="shared" si="61"/>
        <v>385</v>
      </c>
      <c r="M983" s="123">
        <f t="shared" si="63"/>
        <v>385</v>
      </c>
    </row>
    <row r="984" spans="1:13" x14ac:dyDescent="0.2">
      <c r="A984" s="208" t="str">
        <f>'Net Gen'!B984</f>
        <v>ML1KP-Mitchell 1 KP</v>
      </c>
      <c r="B984" s="269">
        <f>'Net Gen'!C984</f>
        <v>44815.875</v>
      </c>
      <c r="C984" s="270" t="str">
        <f>'Net Gen'!P984</f>
        <v>DISPATCHABLE</v>
      </c>
      <c r="D984" s="270">
        <f>'Net Gen'!E984</f>
        <v>255.5335</v>
      </c>
      <c r="E984" s="270">
        <f>'Net Gen'!I984</f>
        <v>770</v>
      </c>
      <c r="F984" s="270">
        <f>'Net Gen'!K984</f>
        <v>770</v>
      </c>
      <c r="G984" s="270">
        <f>'Net Gen'!N984</f>
        <v>770</v>
      </c>
      <c r="H984" s="270">
        <f>'Net Gen'!O984</f>
        <v>770</v>
      </c>
      <c r="J984" s="120">
        <f t="shared" si="62"/>
        <v>0.5</v>
      </c>
      <c r="K984" s="108">
        <f t="shared" si="60"/>
        <v>385</v>
      </c>
      <c r="L984" s="102">
        <f t="shared" si="61"/>
        <v>385</v>
      </c>
      <c r="M984" s="123">
        <f t="shared" si="63"/>
        <v>385</v>
      </c>
    </row>
    <row r="985" spans="1:13" x14ac:dyDescent="0.2">
      <c r="A985" s="208" t="str">
        <f>'Net Gen'!B985</f>
        <v>ML1KP-Mitchell 1 KP</v>
      </c>
      <c r="B985" s="269">
        <f>'Net Gen'!C985</f>
        <v>44815.916666666664</v>
      </c>
      <c r="C985" s="270" t="str">
        <f>'Net Gen'!P985</f>
        <v>DISPATCHABLE</v>
      </c>
      <c r="D985" s="270">
        <f>'Net Gen'!E985</f>
        <v>251.25299999999999</v>
      </c>
      <c r="E985" s="270">
        <f>'Net Gen'!I985</f>
        <v>770</v>
      </c>
      <c r="F985" s="270">
        <f>'Net Gen'!K985</f>
        <v>770</v>
      </c>
      <c r="G985" s="270">
        <f>'Net Gen'!N985</f>
        <v>770</v>
      </c>
      <c r="H985" s="270">
        <f>'Net Gen'!O985</f>
        <v>770</v>
      </c>
      <c r="J985" s="120">
        <f t="shared" si="62"/>
        <v>0.5</v>
      </c>
      <c r="K985" s="108">
        <f t="shared" si="60"/>
        <v>385</v>
      </c>
      <c r="L985" s="102">
        <f t="shared" si="61"/>
        <v>385</v>
      </c>
      <c r="M985" s="123">
        <f t="shared" si="63"/>
        <v>385</v>
      </c>
    </row>
    <row r="986" spans="1:13" x14ac:dyDescent="0.2">
      <c r="A986" s="208" t="str">
        <f>'Net Gen'!B986</f>
        <v>ML1KP-Mitchell 1 KP</v>
      </c>
      <c r="B986" s="269">
        <f>'Net Gen'!C986</f>
        <v>44815.958333333336</v>
      </c>
      <c r="C986" s="270" t="str">
        <f>'Net Gen'!P986</f>
        <v>DISPATCHABLE</v>
      </c>
      <c r="D986" s="270">
        <f>'Net Gen'!E986</f>
        <v>257.88150000000002</v>
      </c>
      <c r="E986" s="270">
        <f>'Net Gen'!I986</f>
        <v>770</v>
      </c>
      <c r="F986" s="270">
        <f>'Net Gen'!K986</f>
        <v>770</v>
      </c>
      <c r="G986" s="270">
        <f>'Net Gen'!N986</f>
        <v>770</v>
      </c>
      <c r="H986" s="270">
        <f>'Net Gen'!O986</f>
        <v>770</v>
      </c>
      <c r="J986" s="120">
        <f t="shared" si="62"/>
        <v>0.5</v>
      </c>
      <c r="K986" s="108">
        <f t="shared" si="60"/>
        <v>385</v>
      </c>
      <c r="L986" s="102">
        <f t="shared" si="61"/>
        <v>385</v>
      </c>
      <c r="M986" s="123">
        <f t="shared" si="63"/>
        <v>385</v>
      </c>
    </row>
    <row r="987" spans="1:13" x14ac:dyDescent="0.2">
      <c r="A987" s="208" t="str">
        <f>'Net Gen'!B987</f>
        <v>ML1KP-Mitchell 1 KP</v>
      </c>
      <c r="B987" s="269">
        <f>'Net Gen'!C987</f>
        <v>44816</v>
      </c>
      <c r="C987" s="270" t="str">
        <f>'Net Gen'!P987</f>
        <v>DISPATCHABLE</v>
      </c>
      <c r="D987" s="270">
        <f>'Net Gen'!E987</f>
        <v>260.22500000000002</v>
      </c>
      <c r="E987" s="270">
        <f>'Net Gen'!I987</f>
        <v>770</v>
      </c>
      <c r="F987" s="270">
        <f>'Net Gen'!K987</f>
        <v>770</v>
      </c>
      <c r="G987" s="270">
        <f>'Net Gen'!N987</f>
        <v>770</v>
      </c>
      <c r="H987" s="270">
        <f>'Net Gen'!O987</f>
        <v>770</v>
      </c>
      <c r="J987" s="120">
        <f t="shared" si="62"/>
        <v>0.5</v>
      </c>
      <c r="K987" s="108">
        <f t="shared" si="60"/>
        <v>385</v>
      </c>
      <c r="L987" s="102">
        <f t="shared" si="61"/>
        <v>385</v>
      </c>
      <c r="M987" s="123">
        <f t="shared" si="63"/>
        <v>385</v>
      </c>
    </row>
    <row r="988" spans="1:13" x14ac:dyDescent="0.2">
      <c r="A988" s="208" t="str">
        <f>'Net Gen'!B988</f>
        <v>ML1KP-Mitchell 1 KP</v>
      </c>
      <c r="B988" s="269">
        <f>'Net Gen'!C988</f>
        <v>44816.041666666664</v>
      </c>
      <c r="C988" s="270" t="str">
        <f>'Net Gen'!P988</f>
        <v>DISPATCHABLE</v>
      </c>
      <c r="D988" s="270">
        <f>'Net Gen'!E988</f>
        <v>250.68</v>
      </c>
      <c r="E988" s="270">
        <f>'Net Gen'!I988</f>
        <v>770</v>
      </c>
      <c r="F988" s="270">
        <f>'Net Gen'!K988</f>
        <v>770</v>
      </c>
      <c r="G988" s="270">
        <f>'Net Gen'!N988</f>
        <v>770</v>
      </c>
      <c r="H988" s="270">
        <f>'Net Gen'!O988</f>
        <v>770</v>
      </c>
      <c r="J988" s="120">
        <f t="shared" si="62"/>
        <v>0.5</v>
      </c>
      <c r="K988" s="108">
        <f t="shared" si="60"/>
        <v>385</v>
      </c>
      <c r="L988" s="102">
        <f t="shared" si="61"/>
        <v>385</v>
      </c>
      <c r="M988" s="123">
        <f t="shared" si="63"/>
        <v>385</v>
      </c>
    </row>
    <row r="989" spans="1:13" x14ac:dyDescent="0.2">
      <c r="A989" s="208" t="str">
        <f>'Net Gen'!B989</f>
        <v>ML1KP-Mitchell 1 KP</v>
      </c>
      <c r="B989" s="269">
        <f>'Net Gen'!C989</f>
        <v>44816.083333333336</v>
      </c>
      <c r="C989" s="270" t="str">
        <f>'Net Gen'!P989</f>
        <v>DISPATCHABLE</v>
      </c>
      <c r="D989" s="270">
        <f>'Net Gen'!E989</f>
        <v>251.07550000000001</v>
      </c>
      <c r="E989" s="270">
        <f>'Net Gen'!I989</f>
        <v>770</v>
      </c>
      <c r="F989" s="270">
        <f>'Net Gen'!K989</f>
        <v>770</v>
      </c>
      <c r="G989" s="270">
        <f>'Net Gen'!N989</f>
        <v>770</v>
      </c>
      <c r="H989" s="270">
        <f>'Net Gen'!O989</f>
        <v>770</v>
      </c>
      <c r="J989" s="120">
        <f t="shared" si="62"/>
        <v>0.5</v>
      </c>
      <c r="K989" s="108">
        <f t="shared" si="60"/>
        <v>385</v>
      </c>
      <c r="L989" s="102">
        <f t="shared" si="61"/>
        <v>385</v>
      </c>
      <c r="M989" s="123">
        <f t="shared" si="63"/>
        <v>385</v>
      </c>
    </row>
    <row r="990" spans="1:13" x14ac:dyDescent="0.2">
      <c r="A990" s="208" t="str">
        <f>'Net Gen'!B990</f>
        <v>ML1KP-Mitchell 1 KP</v>
      </c>
      <c r="B990" s="269">
        <f>'Net Gen'!C990</f>
        <v>44816.125</v>
      </c>
      <c r="C990" s="270" t="str">
        <f>'Net Gen'!P990</f>
        <v>DISPATCHABLE</v>
      </c>
      <c r="D990" s="270">
        <f>'Net Gen'!E990</f>
        <v>250.58750000000001</v>
      </c>
      <c r="E990" s="270">
        <f>'Net Gen'!I990</f>
        <v>770</v>
      </c>
      <c r="F990" s="270">
        <f>'Net Gen'!K990</f>
        <v>770</v>
      </c>
      <c r="G990" s="270">
        <f>'Net Gen'!N990</f>
        <v>770</v>
      </c>
      <c r="H990" s="270">
        <f>'Net Gen'!O990</f>
        <v>770</v>
      </c>
      <c r="J990" s="120">
        <f t="shared" si="62"/>
        <v>0.5</v>
      </c>
      <c r="K990" s="108">
        <f t="shared" si="60"/>
        <v>385</v>
      </c>
      <c r="L990" s="102">
        <f t="shared" si="61"/>
        <v>385</v>
      </c>
      <c r="M990" s="123">
        <f t="shared" si="63"/>
        <v>385</v>
      </c>
    </row>
    <row r="991" spans="1:13" x14ac:dyDescent="0.2">
      <c r="A991" s="208" t="str">
        <f>'Net Gen'!B991</f>
        <v>ML1KP-Mitchell 1 KP</v>
      </c>
      <c r="B991" s="269">
        <f>'Net Gen'!C991</f>
        <v>44816.166666666664</v>
      </c>
      <c r="C991" s="270" t="str">
        <f>'Net Gen'!P991</f>
        <v>DISPATCHABLE</v>
      </c>
      <c r="D991" s="270">
        <f>'Net Gen'!E991</f>
        <v>250.738</v>
      </c>
      <c r="E991" s="270">
        <f>'Net Gen'!I991</f>
        <v>770</v>
      </c>
      <c r="F991" s="270">
        <f>'Net Gen'!K991</f>
        <v>770</v>
      </c>
      <c r="G991" s="270">
        <f>'Net Gen'!N991</f>
        <v>770</v>
      </c>
      <c r="H991" s="270">
        <f>'Net Gen'!O991</f>
        <v>770</v>
      </c>
      <c r="J991" s="120">
        <f t="shared" si="62"/>
        <v>0.5</v>
      </c>
      <c r="K991" s="108">
        <f t="shared" si="60"/>
        <v>385</v>
      </c>
      <c r="L991" s="102">
        <f t="shared" si="61"/>
        <v>385</v>
      </c>
      <c r="M991" s="123">
        <f t="shared" si="63"/>
        <v>385</v>
      </c>
    </row>
    <row r="992" spans="1:13" x14ac:dyDescent="0.2">
      <c r="A992" s="208" t="str">
        <f>'Net Gen'!B992</f>
        <v>ML1KP-Mitchell 1 KP</v>
      </c>
      <c r="B992" s="269">
        <f>'Net Gen'!C992</f>
        <v>44816.208333333336</v>
      </c>
      <c r="C992" s="270" t="str">
        <f>'Net Gen'!P992</f>
        <v>DISPATCHABLE</v>
      </c>
      <c r="D992" s="270">
        <f>'Net Gen'!E992</f>
        <v>251.131</v>
      </c>
      <c r="E992" s="270">
        <f>'Net Gen'!I992</f>
        <v>770</v>
      </c>
      <c r="F992" s="270">
        <f>'Net Gen'!K992</f>
        <v>770</v>
      </c>
      <c r="G992" s="270">
        <f>'Net Gen'!N992</f>
        <v>770</v>
      </c>
      <c r="H992" s="270">
        <f>'Net Gen'!O992</f>
        <v>770</v>
      </c>
      <c r="J992" s="120">
        <f t="shared" si="62"/>
        <v>0.5</v>
      </c>
      <c r="K992" s="108">
        <f t="shared" si="60"/>
        <v>385</v>
      </c>
      <c r="L992" s="102">
        <f t="shared" si="61"/>
        <v>385</v>
      </c>
      <c r="M992" s="123">
        <f t="shared" si="63"/>
        <v>385</v>
      </c>
    </row>
    <row r="993" spans="1:13" x14ac:dyDescent="0.2">
      <c r="A993" s="208" t="str">
        <f>'Net Gen'!B993</f>
        <v>ML1KP-Mitchell 1 KP</v>
      </c>
      <c r="B993" s="269">
        <f>'Net Gen'!C993</f>
        <v>44816.25</v>
      </c>
      <c r="C993" s="270" t="str">
        <f>'Net Gen'!P993</f>
        <v>DISPATCHABLE</v>
      </c>
      <c r="D993" s="270">
        <f>'Net Gen'!E993</f>
        <v>250.85550000000001</v>
      </c>
      <c r="E993" s="270">
        <f>'Net Gen'!I993</f>
        <v>770</v>
      </c>
      <c r="F993" s="270">
        <f>'Net Gen'!K993</f>
        <v>770</v>
      </c>
      <c r="G993" s="270">
        <f>'Net Gen'!N993</f>
        <v>770</v>
      </c>
      <c r="H993" s="270">
        <f>'Net Gen'!O993</f>
        <v>770</v>
      </c>
      <c r="J993" s="120">
        <f t="shared" si="62"/>
        <v>0.5</v>
      </c>
      <c r="K993" s="108">
        <f t="shared" si="60"/>
        <v>385</v>
      </c>
      <c r="L993" s="102">
        <f t="shared" si="61"/>
        <v>385</v>
      </c>
      <c r="M993" s="123">
        <f t="shared" si="63"/>
        <v>385</v>
      </c>
    </row>
    <row r="994" spans="1:13" x14ac:dyDescent="0.2">
      <c r="A994" s="208" t="str">
        <f>'Net Gen'!B994</f>
        <v>ML1KP-Mitchell 1 KP</v>
      </c>
      <c r="B994" s="269">
        <f>'Net Gen'!C994</f>
        <v>44816.291666666664</v>
      </c>
      <c r="C994" s="270" t="str">
        <f>'Net Gen'!P994</f>
        <v>DISPATCHABLE</v>
      </c>
      <c r="D994" s="270">
        <f>'Net Gen'!E994</f>
        <v>251.66650000000001</v>
      </c>
      <c r="E994" s="270">
        <f>'Net Gen'!I994</f>
        <v>770</v>
      </c>
      <c r="F994" s="270">
        <f>'Net Gen'!K994</f>
        <v>770</v>
      </c>
      <c r="G994" s="270">
        <f>'Net Gen'!N994</f>
        <v>770</v>
      </c>
      <c r="H994" s="270">
        <f>'Net Gen'!O994</f>
        <v>770</v>
      </c>
      <c r="J994" s="120">
        <f t="shared" si="62"/>
        <v>0.5</v>
      </c>
      <c r="K994" s="108">
        <f t="shared" si="60"/>
        <v>385</v>
      </c>
      <c r="L994" s="102">
        <f t="shared" si="61"/>
        <v>385</v>
      </c>
      <c r="M994" s="123">
        <f t="shared" si="63"/>
        <v>385</v>
      </c>
    </row>
    <row r="995" spans="1:13" x14ac:dyDescent="0.2">
      <c r="A995" s="208" t="str">
        <f>'Net Gen'!B995</f>
        <v>ML1KP-Mitchell 1 KP</v>
      </c>
      <c r="B995" s="269">
        <f>'Net Gen'!C995</f>
        <v>44816.333333333336</v>
      </c>
      <c r="C995" s="270" t="str">
        <f>'Net Gen'!P995</f>
        <v>DISPATCHABLE</v>
      </c>
      <c r="D995" s="270">
        <f>'Net Gen'!E995</f>
        <v>250.83699999999999</v>
      </c>
      <c r="E995" s="270">
        <f>'Net Gen'!I995</f>
        <v>770</v>
      </c>
      <c r="F995" s="270">
        <f>'Net Gen'!K995</f>
        <v>770</v>
      </c>
      <c r="G995" s="270">
        <f>'Net Gen'!N995</f>
        <v>770</v>
      </c>
      <c r="H995" s="270">
        <f>'Net Gen'!O995</f>
        <v>770</v>
      </c>
      <c r="J995" s="120">
        <f t="shared" si="62"/>
        <v>0.5</v>
      </c>
      <c r="K995" s="108">
        <f t="shared" si="60"/>
        <v>385</v>
      </c>
      <c r="L995" s="102">
        <f t="shared" si="61"/>
        <v>385</v>
      </c>
      <c r="M995" s="123">
        <f t="shared" si="63"/>
        <v>385</v>
      </c>
    </row>
    <row r="996" spans="1:13" x14ac:dyDescent="0.2">
      <c r="A996" s="208" t="str">
        <f>'Net Gen'!B996</f>
        <v>ML1KP-Mitchell 1 KP</v>
      </c>
      <c r="B996" s="269">
        <f>'Net Gen'!C996</f>
        <v>44816.375</v>
      </c>
      <c r="C996" s="270" t="str">
        <f>'Net Gen'!P996</f>
        <v>DISPATCHABLE</v>
      </c>
      <c r="D996" s="270">
        <f>'Net Gen'!E996</f>
        <v>253.54750000000001</v>
      </c>
      <c r="E996" s="270">
        <f>'Net Gen'!I996</f>
        <v>770</v>
      </c>
      <c r="F996" s="270">
        <f>'Net Gen'!K996</f>
        <v>770</v>
      </c>
      <c r="G996" s="270">
        <f>'Net Gen'!N996</f>
        <v>770</v>
      </c>
      <c r="H996" s="270">
        <f>'Net Gen'!O996</f>
        <v>770</v>
      </c>
      <c r="J996" s="120">
        <f t="shared" si="62"/>
        <v>0.5</v>
      </c>
      <c r="K996" s="108">
        <f t="shared" si="60"/>
        <v>385</v>
      </c>
      <c r="L996" s="102">
        <f t="shared" si="61"/>
        <v>385</v>
      </c>
      <c r="M996" s="123">
        <f t="shared" si="63"/>
        <v>385</v>
      </c>
    </row>
    <row r="997" spans="1:13" x14ac:dyDescent="0.2">
      <c r="A997" s="208" t="str">
        <f>'Net Gen'!B997</f>
        <v>ML1KP-Mitchell 1 KP</v>
      </c>
      <c r="B997" s="269">
        <f>'Net Gen'!C997</f>
        <v>44816.416666666664</v>
      </c>
      <c r="C997" s="270" t="str">
        <f>'Net Gen'!P997</f>
        <v>DISPATCHABLE</v>
      </c>
      <c r="D997" s="270">
        <f>'Net Gen'!E997</f>
        <v>259.58749999999998</v>
      </c>
      <c r="E997" s="270">
        <f>'Net Gen'!I997</f>
        <v>770</v>
      </c>
      <c r="F997" s="270">
        <f>'Net Gen'!K997</f>
        <v>770</v>
      </c>
      <c r="G997" s="270">
        <f>'Net Gen'!N997</f>
        <v>770</v>
      </c>
      <c r="H997" s="270">
        <f>'Net Gen'!O997</f>
        <v>770</v>
      </c>
      <c r="J997" s="120">
        <f t="shared" si="62"/>
        <v>0.5</v>
      </c>
      <c r="K997" s="108">
        <f t="shared" si="60"/>
        <v>385</v>
      </c>
      <c r="L997" s="102">
        <f t="shared" si="61"/>
        <v>385</v>
      </c>
      <c r="M997" s="123">
        <f t="shared" si="63"/>
        <v>385</v>
      </c>
    </row>
    <row r="998" spans="1:13" x14ac:dyDescent="0.2">
      <c r="A998" s="208" t="str">
        <f>'Net Gen'!B998</f>
        <v>ML1KP-Mitchell 1 KP</v>
      </c>
      <c r="B998" s="269">
        <f>'Net Gen'!C998</f>
        <v>44816.458333333336</v>
      </c>
      <c r="C998" s="270" t="str">
        <f>'Net Gen'!P998</f>
        <v>DISPATCHABLE</v>
      </c>
      <c r="D998" s="270">
        <f>'Net Gen'!E998</f>
        <v>251.3725</v>
      </c>
      <c r="E998" s="270">
        <f>'Net Gen'!I998</f>
        <v>770</v>
      </c>
      <c r="F998" s="270">
        <f>'Net Gen'!K998</f>
        <v>770</v>
      </c>
      <c r="G998" s="270">
        <f>'Net Gen'!N998</f>
        <v>770</v>
      </c>
      <c r="H998" s="270">
        <f>'Net Gen'!O998</f>
        <v>770</v>
      </c>
      <c r="J998" s="120">
        <f t="shared" si="62"/>
        <v>0.5</v>
      </c>
      <c r="K998" s="108">
        <f t="shared" si="60"/>
        <v>385</v>
      </c>
      <c r="L998" s="102">
        <f t="shared" si="61"/>
        <v>385</v>
      </c>
      <c r="M998" s="123">
        <f t="shared" si="63"/>
        <v>385</v>
      </c>
    </row>
    <row r="999" spans="1:13" x14ac:dyDescent="0.2">
      <c r="A999" s="208" t="str">
        <f>'Net Gen'!B999</f>
        <v>ML1KP-Mitchell 1 KP</v>
      </c>
      <c r="B999" s="269">
        <f>'Net Gen'!C999</f>
        <v>44816.5</v>
      </c>
      <c r="C999" s="270" t="str">
        <f>'Net Gen'!P999</f>
        <v>DISPATCHABLE</v>
      </c>
      <c r="D999" s="270">
        <f>'Net Gen'!E999</f>
        <v>250.92500000000001</v>
      </c>
      <c r="E999" s="270">
        <f>'Net Gen'!I999</f>
        <v>770</v>
      </c>
      <c r="F999" s="270">
        <f>'Net Gen'!K999</f>
        <v>770</v>
      </c>
      <c r="G999" s="270">
        <f>'Net Gen'!N999</f>
        <v>770</v>
      </c>
      <c r="H999" s="270">
        <f>'Net Gen'!O999</f>
        <v>770</v>
      </c>
      <c r="J999" s="120">
        <f t="shared" si="62"/>
        <v>0.5</v>
      </c>
      <c r="K999" s="108">
        <f t="shared" si="60"/>
        <v>385</v>
      </c>
      <c r="L999" s="102">
        <f t="shared" si="61"/>
        <v>385</v>
      </c>
      <c r="M999" s="123">
        <f t="shared" si="63"/>
        <v>385</v>
      </c>
    </row>
    <row r="1000" spans="1:13" x14ac:dyDescent="0.2">
      <c r="A1000" s="208" t="str">
        <f>'Net Gen'!B1000</f>
        <v>ML1KP-Mitchell 1 KP</v>
      </c>
      <c r="B1000" s="269">
        <f>'Net Gen'!C1000</f>
        <v>44816.541666666664</v>
      </c>
      <c r="C1000" s="270" t="str">
        <f>'Net Gen'!P1000</f>
        <v>DISPATCHABLE</v>
      </c>
      <c r="D1000" s="270">
        <f>'Net Gen'!E1000</f>
        <v>257.80599999999998</v>
      </c>
      <c r="E1000" s="270">
        <f>'Net Gen'!I1000</f>
        <v>770</v>
      </c>
      <c r="F1000" s="270">
        <f>'Net Gen'!K1000</f>
        <v>770</v>
      </c>
      <c r="G1000" s="270">
        <f>'Net Gen'!N1000</f>
        <v>770</v>
      </c>
      <c r="H1000" s="270">
        <f>'Net Gen'!O1000</f>
        <v>770</v>
      </c>
      <c r="J1000" s="120">
        <f t="shared" si="62"/>
        <v>0.5</v>
      </c>
      <c r="K1000" s="108">
        <f t="shared" si="60"/>
        <v>385</v>
      </c>
      <c r="L1000" s="102">
        <f t="shared" si="61"/>
        <v>385</v>
      </c>
      <c r="M1000" s="123">
        <f t="shared" si="63"/>
        <v>385</v>
      </c>
    </row>
    <row r="1001" spans="1:13" x14ac:dyDescent="0.2">
      <c r="A1001" s="208" t="str">
        <f>'Net Gen'!B1001</f>
        <v>ML1KP-Mitchell 1 KP</v>
      </c>
      <c r="B1001" s="269">
        <f>'Net Gen'!C1001</f>
        <v>44816.583333333336</v>
      </c>
      <c r="C1001" s="270" t="str">
        <f>'Net Gen'!P1001</f>
        <v>DISPATCHABLE</v>
      </c>
      <c r="D1001" s="270">
        <f>'Net Gen'!E1001</f>
        <v>254.3175</v>
      </c>
      <c r="E1001" s="270">
        <f>'Net Gen'!I1001</f>
        <v>770</v>
      </c>
      <c r="F1001" s="270">
        <f>'Net Gen'!K1001</f>
        <v>770</v>
      </c>
      <c r="G1001" s="270">
        <f>'Net Gen'!N1001</f>
        <v>770</v>
      </c>
      <c r="H1001" s="270">
        <f>'Net Gen'!O1001</f>
        <v>770</v>
      </c>
      <c r="J1001" s="120">
        <f t="shared" si="62"/>
        <v>0.5</v>
      </c>
      <c r="K1001" s="108">
        <f t="shared" si="60"/>
        <v>385</v>
      </c>
      <c r="L1001" s="102">
        <f t="shared" si="61"/>
        <v>385</v>
      </c>
      <c r="M1001" s="123">
        <f t="shared" si="63"/>
        <v>385</v>
      </c>
    </row>
    <row r="1002" spans="1:13" x14ac:dyDescent="0.2">
      <c r="A1002" s="208" t="str">
        <f>'Net Gen'!B1002</f>
        <v>ML1KP-Mitchell 1 KP</v>
      </c>
      <c r="B1002" s="269">
        <f>'Net Gen'!C1002</f>
        <v>44816.625</v>
      </c>
      <c r="C1002" s="270" t="str">
        <f>'Net Gen'!P1002</f>
        <v>DISPATCHABLE</v>
      </c>
      <c r="D1002" s="270">
        <f>'Net Gen'!E1002</f>
        <v>252.2955</v>
      </c>
      <c r="E1002" s="270">
        <f>'Net Gen'!I1002</f>
        <v>770</v>
      </c>
      <c r="F1002" s="270">
        <f>'Net Gen'!K1002</f>
        <v>770</v>
      </c>
      <c r="G1002" s="270">
        <f>'Net Gen'!N1002</f>
        <v>770</v>
      </c>
      <c r="H1002" s="270">
        <f>'Net Gen'!O1002</f>
        <v>770</v>
      </c>
      <c r="J1002" s="120">
        <f t="shared" si="62"/>
        <v>0.5</v>
      </c>
      <c r="K1002" s="108">
        <f t="shared" si="60"/>
        <v>385</v>
      </c>
      <c r="L1002" s="102">
        <f t="shared" si="61"/>
        <v>385</v>
      </c>
      <c r="M1002" s="123">
        <f t="shared" si="63"/>
        <v>385</v>
      </c>
    </row>
    <row r="1003" spans="1:13" x14ac:dyDescent="0.2">
      <c r="A1003" s="208" t="str">
        <f>'Net Gen'!B1003</f>
        <v>ML1KP-Mitchell 1 KP</v>
      </c>
      <c r="B1003" s="269">
        <f>'Net Gen'!C1003</f>
        <v>44816.666666666664</v>
      </c>
      <c r="C1003" s="270" t="str">
        <f>'Net Gen'!P1003</f>
        <v>DISPATCHABLE</v>
      </c>
      <c r="D1003" s="270">
        <f>'Net Gen'!E1003</f>
        <v>263.45850000000002</v>
      </c>
      <c r="E1003" s="270">
        <f>'Net Gen'!I1003</f>
        <v>770</v>
      </c>
      <c r="F1003" s="270">
        <f>'Net Gen'!K1003</f>
        <v>770</v>
      </c>
      <c r="G1003" s="270">
        <f>'Net Gen'!N1003</f>
        <v>770</v>
      </c>
      <c r="H1003" s="270">
        <f>'Net Gen'!O1003</f>
        <v>770</v>
      </c>
      <c r="J1003" s="120">
        <f t="shared" si="62"/>
        <v>0.5</v>
      </c>
      <c r="K1003" s="108">
        <f t="shared" si="60"/>
        <v>385</v>
      </c>
      <c r="L1003" s="102">
        <f t="shared" si="61"/>
        <v>385</v>
      </c>
      <c r="M1003" s="123">
        <f t="shared" si="63"/>
        <v>385</v>
      </c>
    </row>
    <row r="1004" spans="1:13" x14ac:dyDescent="0.2">
      <c r="A1004" s="208" t="str">
        <f>'Net Gen'!B1004</f>
        <v>ML1KP-Mitchell 1 KP</v>
      </c>
      <c r="B1004" s="269">
        <f>'Net Gen'!C1004</f>
        <v>44816.708333333336</v>
      </c>
      <c r="C1004" s="270" t="str">
        <f>'Net Gen'!P1004</f>
        <v>DISPATCHABLE</v>
      </c>
      <c r="D1004" s="270">
        <f>'Net Gen'!E1004</f>
        <v>271.02999999999997</v>
      </c>
      <c r="E1004" s="270">
        <f>'Net Gen'!I1004</f>
        <v>770</v>
      </c>
      <c r="F1004" s="270">
        <f>'Net Gen'!K1004</f>
        <v>770</v>
      </c>
      <c r="G1004" s="270">
        <f>'Net Gen'!N1004</f>
        <v>770</v>
      </c>
      <c r="H1004" s="270">
        <f>'Net Gen'!O1004</f>
        <v>770</v>
      </c>
      <c r="J1004" s="120">
        <f t="shared" si="62"/>
        <v>0.5</v>
      </c>
      <c r="K1004" s="108">
        <f t="shared" si="60"/>
        <v>385</v>
      </c>
      <c r="L1004" s="102">
        <f t="shared" si="61"/>
        <v>385</v>
      </c>
      <c r="M1004" s="123">
        <f t="shared" si="63"/>
        <v>385</v>
      </c>
    </row>
    <row r="1005" spans="1:13" x14ac:dyDescent="0.2">
      <c r="A1005" s="208" t="str">
        <f>'Net Gen'!B1005</f>
        <v>ML1KP-Mitchell 1 KP</v>
      </c>
      <c r="B1005" s="269">
        <f>'Net Gen'!C1005</f>
        <v>44816.75</v>
      </c>
      <c r="C1005" s="270" t="str">
        <f>'Net Gen'!P1005</f>
        <v>DISPATCHABLE</v>
      </c>
      <c r="D1005" s="270">
        <f>'Net Gen'!E1005</f>
        <v>255.37649999999999</v>
      </c>
      <c r="E1005" s="270">
        <f>'Net Gen'!I1005</f>
        <v>770</v>
      </c>
      <c r="F1005" s="270">
        <f>'Net Gen'!K1005</f>
        <v>770</v>
      </c>
      <c r="G1005" s="270">
        <f>'Net Gen'!N1005</f>
        <v>770</v>
      </c>
      <c r="H1005" s="270">
        <f>'Net Gen'!O1005</f>
        <v>770</v>
      </c>
      <c r="J1005" s="120">
        <f t="shared" si="62"/>
        <v>0.5</v>
      </c>
      <c r="K1005" s="108">
        <f t="shared" si="60"/>
        <v>385</v>
      </c>
      <c r="L1005" s="102">
        <f t="shared" si="61"/>
        <v>385</v>
      </c>
      <c r="M1005" s="123">
        <f t="shared" si="63"/>
        <v>385</v>
      </c>
    </row>
    <row r="1006" spans="1:13" x14ac:dyDescent="0.2">
      <c r="A1006" s="208" t="str">
        <f>'Net Gen'!B1006</f>
        <v>ML1KP-Mitchell 1 KP</v>
      </c>
      <c r="B1006" s="269">
        <f>'Net Gen'!C1006</f>
        <v>44816.791666666664</v>
      </c>
      <c r="C1006" s="270" t="str">
        <f>'Net Gen'!P1006</f>
        <v>DISPATCHABLE</v>
      </c>
      <c r="D1006" s="270">
        <f>'Net Gen'!E1006</f>
        <v>250.9795</v>
      </c>
      <c r="E1006" s="270">
        <f>'Net Gen'!I1006</f>
        <v>770</v>
      </c>
      <c r="F1006" s="270">
        <f>'Net Gen'!K1006</f>
        <v>770</v>
      </c>
      <c r="G1006" s="270">
        <f>'Net Gen'!N1006</f>
        <v>770</v>
      </c>
      <c r="H1006" s="270">
        <f>'Net Gen'!O1006</f>
        <v>770</v>
      </c>
      <c r="J1006" s="120">
        <f t="shared" si="62"/>
        <v>0.5</v>
      </c>
      <c r="K1006" s="108">
        <f t="shared" si="60"/>
        <v>385</v>
      </c>
      <c r="L1006" s="102">
        <f t="shared" si="61"/>
        <v>385</v>
      </c>
      <c r="M1006" s="123">
        <f t="shared" si="63"/>
        <v>385</v>
      </c>
    </row>
    <row r="1007" spans="1:13" x14ac:dyDescent="0.2">
      <c r="A1007" s="208" t="str">
        <f>'Net Gen'!B1007</f>
        <v>ML1KP-Mitchell 1 KP</v>
      </c>
      <c r="B1007" s="269">
        <f>'Net Gen'!C1007</f>
        <v>44816.833333333336</v>
      </c>
      <c r="C1007" s="270" t="str">
        <f>'Net Gen'!P1007</f>
        <v>DISPATCHABLE</v>
      </c>
      <c r="D1007" s="270">
        <f>'Net Gen'!E1007</f>
        <v>251.58850000000001</v>
      </c>
      <c r="E1007" s="270">
        <f>'Net Gen'!I1007</f>
        <v>770</v>
      </c>
      <c r="F1007" s="270">
        <f>'Net Gen'!K1007</f>
        <v>770</v>
      </c>
      <c r="G1007" s="270">
        <f>'Net Gen'!N1007</f>
        <v>770</v>
      </c>
      <c r="H1007" s="270">
        <f>'Net Gen'!O1007</f>
        <v>770</v>
      </c>
      <c r="J1007" s="120">
        <f t="shared" si="62"/>
        <v>0.5</v>
      </c>
      <c r="K1007" s="108">
        <f t="shared" si="60"/>
        <v>385</v>
      </c>
      <c r="L1007" s="102">
        <f t="shared" si="61"/>
        <v>385</v>
      </c>
      <c r="M1007" s="123">
        <f t="shared" si="63"/>
        <v>385</v>
      </c>
    </row>
    <row r="1008" spans="1:13" x14ac:dyDescent="0.2">
      <c r="A1008" s="208" t="str">
        <f>'Net Gen'!B1008</f>
        <v>ML1KP-Mitchell 1 KP</v>
      </c>
      <c r="B1008" s="269">
        <f>'Net Gen'!C1008</f>
        <v>44816.875</v>
      </c>
      <c r="C1008" s="270" t="str">
        <f>'Net Gen'!P1008</f>
        <v>DISPATCHABLE</v>
      </c>
      <c r="D1008" s="270">
        <f>'Net Gen'!E1008</f>
        <v>250.77199999999999</v>
      </c>
      <c r="E1008" s="270">
        <f>'Net Gen'!I1008</f>
        <v>770</v>
      </c>
      <c r="F1008" s="270">
        <f>'Net Gen'!K1008</f>
        <v>770</v>
      </c>
      <c r="G1008" s="270">
        <f>'Net Gen'!N1008</f>
        <v>770</v>
      </c>
      <c r="H1008" s="270">
        <f>'Net Gen'!O1008</f>
        <v>770</v>
      </c>
      <c r="J1008" s="120">
        <f t="shared" si="62"/>
        <v>0.5</v>
      </c>
      <c r="K1008" s="108">
        <f t="shared" si="60"/>
        <v>385</v>
      </c>
      <c r="L1008" s="102">
        <f t="shared" si="61"/>
        <v>385</v>
      </c>
      <c r="M1008" s="123">
        <f t="shared" si="63"/>
        <v>385</v>
      </c>
    </row>
    <row r="1009" spans="1:13" x14ac:dyDescent="0.2">
      <c r="A1009" s="208" t="str">
        <f>'Net Gen'!B1009</f>
        <v>ML1KP-Mitchell 1 KP</v>
      </c>
      <c r="B1009" s="269">
        <f>'Net Gen'!C1009</f>
        <v>44816.916666666664</v>
      </c>
      <c r="C1009" s="270" t="str">
        <f>'Net Gen'!P1009</f>
        <v>DISPATCHABLE</v>
      </c>
      <c r="D1009" s="270">
        <f>'Net Gen'!E1009</f>
        <v>251.21850000000001</v>
      </c>
      <c r="E1009" s="270">
        <f>'Net Gen'!I1009</f>
        <v>770</v>
      </c>
      <c r="F1009" s="270">
        <f>'Net Gen'!K1009</f>
        <v>770</v>
      </c>
      <c r="G1009" s="270">
        <f>'Net Gen'!N1009</f>
        <v>770</v>
      </c>
      <c r="H1009" s="270">
        <f>'Net Gen'!O1009</f>
        <v>770</v>
      </c>
      <c r="J1009" s="120">
        <f t="shared" si="62"/>
        <v>0.5</v>
      </c>
      <c r="K1009" s="108">
        <f t="shared" si="60"/>
        <v>385</v>
      </c>
      <c r="L1009" s="102">
        <f t="shared" si="61"/>
        <v>385</v>
      </c>
      <c r="M1009" s="123">
        <f t="shared" si="63"/>
        <v>385</v>
      </c>
    </row>
    <row r="1010" spans="1:13" x14ac:dyDescent="0.2">
      <c r="A1010" s="208" t="str">
        <f>'Net Gen'!B1010</f>
        <v>ML1KP-Mitchell 1 KP</v>
      </c>
      <c r="B1010" s="269">
        <f>'Net Gen'!C1010</f>
        <v>44816.958333333336</v>
      </c>
      <c r="C1010" s="270" t="str">
        <f>'Net Gen'!P1010</f>
        <v>DISPATCHABLE</v>
      </c>
      <c r="D1010" s="270">
        <f>'Net Gen'!E1010</f>
        <v>252.71950000000001</v>
      </c>
      <c r="E1010" s="270">
        <f>'Net Gen'!I1010</f>
        <v>770</v>
      </c>
      <c r="F1010" s="270">
        <f>'Net Gen'!K1010</f>
        <v>770</v>
      </c>
      <c r="G1010" s="270">
        <f>'Net Gen'!N1010</f>
        <v>770</v>
      </c>
      <c r="H1010" s="270">
        <f>'Net Gen'!O1010</f>
        <v>770</v>
      </c>
      <c r="J1010" s="120">
        <f t="shared" si="62"/>
        <v>0.5</v>
      </c>
      <c r="K1010" s="108">
        <f t="shared" si="60"/>
        <v>385</v>
      </c>
      <c r="L1010" s="102">
        <f t="shared" si="61"/>
        <v>385</v>
      </c>
      <c r="M1010" s="123">
        <f t="shared" si="63"/>
        <v>385</v>
      </c>
    </row>
    <row r="1011" spans="1:13" x14ac:dyDescent="0.2">
      <c r="A1011" s="208" t="str">
        <f>'Net Gen'!B1011</f>
        <v>ML1KP-Mitchell 1 KP</v>
      </c>
      <c r="B1011" s="269">
        <f>'Net Gen'!C1011</f>
        <v>44817</v>
      </c>
      <c r="C1011" s="270" t="str">
        <f>'Net Gen'!P1011</f>
        <v>DISPATCHABLE</v>
      </c>
      <c r="D1011" s="270">
        <f>'Net Gen'!E1011</f>
        <v>252.679</v>
      </c>
      <c r="E1011" s="270">
        <f>'Net Gen'!I1011</f>
        <v>770</v>
      </c>
      <c r="F1011" s="270">
        <f>'Net Gen'!K1011</f>
        <v>770</v>
      </c>
      <c r="G1011" s="270">
        <f>'Net Gen'!N1011</f>
        <v>770</v>
      </c>
      <c r="H1011" s="270">
        <f>'Net Gen'!O1011</f>
        <v>770</v>
      </c>
      <c r="J1011" s="120">
        <f t="shared" si="62"/>
        <v>0.5</v>
      </c>
      <c r="K1011" s="108">
        <f t="shared" si="60"/>
        <v>385</v>
      </c>
      <c r="L1011" s="102">
        <f t="shared" si="61"/>
        <v>385</v>
      </c>
      <c r="M1011" s="123">
        <f t="shared" si="63"/>
        <v>385</v>
      </c>
    </row>
    <row r="1012" spans="1:13" x14ac:dyDescent="0.2">
      <c r="A1012" s="208" t="str">
        <f>'Net Gen'!B1012</f>
        <v>ML1KP-Mitchell 1 KP</v>
      </c>
      <c r="B1012" s="269">
        <f>'Net Gen'!C1012</f>
        <v>44817.041666666664</v>
      </c>
      <c r="C1012" s="270" t="str">
        <f>'Net Gen'!P1012</f>
        <v>DISPATCHABLE</v>
      </c>
      <c r="D1012" s="270">
        <f>'Net Gen'!E1012</f>
        <v>251.01900000000001</v>
      </c>
      <c r="E1012" s="270">
        <f>'Net Gen'!I1012</f>
        <v>770</v>
      </c>
      <c r="F1012" s="270">
        <f>'Net Gen'!K1012</f>
        <v>770</v>
      </c>
      <c r="G1012" s="270">
        <f>'Net Gen'!N1012</f>
        <v>770</v>
      </c>
      <c r="H1012" s="270">
        <f>'Net Gen'!O1012</f>
        <v>770</v>
      </c>
      <c r="J1012" s="120">
        <f t="shared" si="62"/>
        <v>0.5</v>
      </c>
      <c r="K1012" s="108">
        <f t="shared" si="60"/>
        <v>385</v>
      </c>
      <c r="L1012" s="102">
        <f t="shared" si="61"/>
        <v>385</v>
      </c>
      <c r="M1012" s="123">
        <f t="shared" si="63"/>
        <v>385</v>
      </c>
    </row>
    <row r="1013" spans="1:13" x14ac:dyDescent="0.2">
      <c r="A1013" s="208" t="str">
        <f>'Net Gen'!B1013</f>
        <v>ML1KP-Mitchell 1 KP</v>
      </c>
      <c r="B1013" s="269">
        <f>'Net Gen'!C1013</f>
        <v>44817.083333333336</v>
      </c>
      <c r="C1013" s="270" t="str">
        <f>'Net Gen'!P1013</f>
        <v>DISPATCHABLE</v>
      </c>
      <c r="D1013" s="270">
        <f>'Net Gen'!E1013</f>
        <v>251.08500000000001</v>
      </c>
      <c r="E1013" s="270">
        <f>'Net Gen'!I1013</f>
        <v>770</v>
      </c>
      <c r="F1013" s="270">
        <f>'Net Gen'!K1013</f>
        <v>770</v>
      </c>
      <c r="G1013" s="270">
        <f>'Net Gen'!N1013</f>
        <v>770</v>
      </c>
      <c r="H1013" s="270">
        <f>'Net Gen'!O1013</f>
        <v>770</v>
      </c>
      <c r="J1013" s="120">
        <f t="shared" si="62"/>
        <v>0.5</v>
      </c>
      <c r="K1013" s="108">
        <f t="shared" si="60"/>
        <v>385</v>
      </c>
      <c r="L1013" s="102">
        <f t="shared" si="61"/>
        <v>385</v>
      </c>
      <c r="M1013" s="123">
        <f t="shared" si="63"/>
        <v>385</v>
      </c>
    </row>
    <row r="1014" spans="1:13" x14ac:dyDescent="0.2">
      <c r="A1014" s="208" t="str">
        <f>'Net Gen'!B1014</f>
        <v>ML1KP-Mitchell 1 KP</v>
      </c>
      <c r="B1014" s="269">
        <f>'Net Gen'!C1014</f>
        <v>44817.125</v>
      </c>
      <c r="C1014" s="270" t="str">
        <f>'Net Gen'!P1014</f>
        <v>DISPATCHABLE</v>
      </c>
      <c r="D1014" s="270">
        <f>'Net Gen'!E1014</f>
        <v>250.7115</v>
      </c>
      <c r="E1014" s="270">
        <f>'Net Gen'!I1014</f>
        <v>770</v>
      </c>
      <c r="F1014" s="270">
        <f>'Net Gen'!K1014</f>
        <v>770</v>
      </c>
      <c r="G1014" s="270">
        <f>'Net Gen'!N1014</f>
        <v>770</v>
      </c>
      <c r="H1014" s="270">
        <f>'Net Gen'!O1014</f>
        <v>770</v>
      </c>
      <c r="J1014" s="120">
        <f t="shared" si="62"/>
        <v>0.5</v>
      </c>
      <c r="K1014" s="108">
        <f t="shared" si="60"/>
        <v>385</v>
      </c>
      <c r="L1014" s="102">
        <f t="shared" si="61"/>
        <v>385</v>
      </c>
      <c r="M1014" s="123">
        <f t="shared" si="63"/>
        <v>385</v>
      </c>
    </row>
    <row r="1015" spans="1:13" x14ac:dyDescent="0.2">
      <c r="A1015" s="208" t="str">
        <f>'Net Gen'!B1015</f>
        <v>ML1KP-Mitchell 1 KP</v>
      </c>
      <c r="B1015" s="269">
        <f>'Net Gen'!C1015</f>
        <v>44817.166666666664</v>
      </c>
      <c r="C1015" s="270" t="str">
        <f>'Net Gen'!P1015</f>
        <v>DISPATCHABLE</v>
      </c>
      <c r="D1015" s="270">
        <f>'Net Gen'!E1015</f>
        <v>251.0085</v>
      </c>
      <c r="E1015" s="270">
        <f>'Net Gen'!I1015</f>
        <v>770</v>
      </c>
      <c r="F1015" s="270">
        <f>'Net Gen'!K1015</f>
        <v>770</v>
      </c>
      <c r="G1015" s="270">
        <f>'Net Gen'!N1015</f>
        <v>770</v>
      </c>
      <c r="H1015" s="270">
        <f>'Net Gen'!O1015</f>
        <v>770</v>
      </c>
      <c r="J1015" s="120">
        <f t="shared" si="62"/>
        <v>0.5</v>
      </c>
      <c r="K1015" s="108">
        <f t="shared" si="60"/>
        <v>385</v>
      </c>
      <c r="L1015" s="102">
        <f t="shared" si="61"/>
        <v>385</v>
      </c>
      <c r="M1015" s="123">
        <f t="shared" si="63"/>
        <v>385</v>
      </c>
    </row>
    <row r="1016" spans="1:13" x14ac:dyDescent="0.2">
      <c r="A1016" s="208" t="str">
        <f>'Net Gen'!B1016</f>
        <v>ML1KP-Mitchell 1 KP</v>
      </c>
      <c r="B1016" s="269">
        <f>'Net Gen'!C1016</f>
        <v>44817.208333333336</v>
      </c>
      <c r="C1016" s="270" t="str">
        <f>'Net Gen'!P1016</f>
        <v>DISPATCHABLE</v>
      </c>
      <c r="D1016" s="270">
        <f>'Net Gen'!E1016</f>
        <v>250.72800000000001</v>
      </c>
      <c r="E1016" s="270">
        <f>'Net Gen'!I1016</f>
        <v>770</v>
      </c>
      <c r="F1016" s="270">
        <f>'Net Gen'!K1016</f>
        <v>770</v>
      </c>
      <c r="G1016" s="270">
        <f>'Net Gen'!N1016</f>
        <v>770</v>
      </c>
      <c r="H1016" s="270">
        <f>'Net Gen'!O1016</f>
        <v>770</v>
      </c>
      <c r="J1016" s="120">
        <f t="shared" si="62"/>
        <v>0.5</v>
      </c>
      <c r="K1016" s="108">
        <f t="shared" si="60"/>
        <v>385</v>
      </c>
      <c r="L1016" s="102">
        <f t="shared" si="61"/>
        <v>385</v>
      </c>
      <c r="M1016" s="123">
        <f t="shared" si="63"/>
        <v>385</v>
      </c>
    </row>
    <row r="1017" spans="1:13" x14ac:dyDescent="0.2">
      <c r="A1017" s="208" t="str">
        <f>'Net Gen'!B1017</f>
        <v>ML1KP-Mitchell 1 KP</v>
      </c>
      <c r="B1017" s="269">
        <f>'Net Gen'!C1017</f>
        <v>44817.25</v>
      </c>
      <c r="C1017" s="270" t="str">
        <f>'Net Gen'!P1017</f>
        <v>DISPATCHABLE</v>
      </c>
      <c r="D1017" s="270">
        <f>'Net Gen'!E1017</f>
        <v>251.893</v>
      </c>
      <c r="E1017" s="270">
        <f>'Net Gen'!I1017</f>
        <v>770</v>
      </c>
      <c r="F1017" s="270">
        <f>'Net Gen'!K1017</f>
        <v>770</v>
      </c>
      <c r="G1017" s="270">
        <f>'Net Gen'!N1017</f>
        <v>770</v>
      </c>
      <c r="H1017" s="270">
        <f>'Net Gen'!O1017</f>
        <v>770</v>
      </c>
      <c r="J1017" s="120">
        <f t="shared" si="62"/>
        <v>0.5</v>
      </c>
      <c r="K1017" s="108">
        <f t="shared" si="60"/>
        <v>385</v>
      </c>
      <c r="L1017" s="102">
        <f t="shared" si="61"/>
        <v>385</v>
      </c>
      <c r="M1017" s="123">
        <f t="shared" si="63"/>
        <v>385</v>
      </c>
    </row>
    <row r="1018" spans="1:13" x14ac:dyDescent="0.2">
      <c r="A1018" s="208" t="str">
        <f>'Net Gen'!B1018</f>
        <v>ML1KP-Mitchell 1 KP</v>
      </c>
      <c r="B1018" s="269">
        <f>'Net Gen'!C1018</f>
        <v>44817.291666666664</v>
      </c>
      <c r="C1018" s="270" t="str">
        <f>'Net Gen'!P1018</f>
        <v>DISPATCHABLE</v>
      </c>
      <c r="D1018" s="270">
        <f>'Net Gen'!E1018</f>
        <v>251.21600000000001</v>
      </c>
      <c r="E1018" s="270">
        <f>'Net Gen'!I1018</f>
        <v>770</v>
      </c>
      <c r="F1018" s="270">
        <f>'Net Gen'!K1018</f>
        <v>770</v>
      </c>
      <c r="G1018" s="270">
        <f>'Net Gen'!N1018</f>
        <v>770</v>
      </c>
      <c r="H1018" s="270">
        <f>'Net Gen'!O1018</f>
        <v>770</v>
      </c>
      <c r="J1018" s="120">
        <f t="shared" si="62"/>
        <v>0.5</v>
      </c>
      <c r="K1018" s="108">
        <f t="shared" si="60"/>
        <v>385</v>
      </c>
      <c r="L1018" s="102">
        <f t="shared" si="61"/>
        <v>385</v>
      </c>
      <c r="M1018" s="123">
        <f t="shared" si="63"/>
        <v>385</v>
      </c>
    </row>
    <row r="1019" spans="1:13" x14ac:dyDescent="0.2">
      <c r="A1019" s="208" t="str">
        <f>'Net Gen'!B1019</f>
        <v>ML1KP-Mitchell 1 KP</v>
      </c>
      <c r="B1019" s="269">
        <f>'Net Gen'!C1019</f>
        <v>44817.333333333336</v>
      </c>
      <c r="C1019" s="270" t="str">
        <f>'Net Gen'!P1019</f>
        <v>DISPATCHABLE</v>
      </c>
      <c r="D1019" s="270">
        <f>'Net Gen'!E1019</f>
        <v>252.54849999999999</v>
      </c>
      <c r="E1019" s="270">
        <f>'Net Gen'!I1019</f>
        <v>770</v>
      </c>
      <c r="F1019" s="270">
        <f>'Net Gen'!K1019</f>
        <v>770</v>
      </c>
      <c r="G1019" s="270">
        <f>'Net Gen'!N1019</f>
        <v>770</v>
      </c>
      <c r="H1019" s="270">
        <f>'Net Gen'!O1019</f>
        <v>770</v>
      </c>
      <c r="J1019" s="120">
        <f t="shared" si="62"/>
        <v>0.5</v>
      </c>
      <c r="K1019" s="108">
        <f t="shared" si="60"/>
        <v>385</v>
      </c>
      <c r="L1019" s="102">
        <f t="shared" si="61"/>
        <v>385</v>
      </c>
      <c r="M1019" s="123">
        <f t="shared" si="63"/>
        <v>385</v>
      </c>
    </row>
    <row r="1020" spans="1:13" x14ac:dyDescent="0.2">
      <c r="A1020" s="208" t="str">
        <f>'Net Gen'!B1020</f>
        <v>ML1KP-Mitchell 1 KP</v>
      </c>
      <c r="B1020" s="269">
        <f>'Net Gen'!C1020</f>
        <v>44817.375</v>
      </c>
      <c r="C1020" s="270" t="str">
        <f>'Net Gen'!P1020</f>
        <v>DISPATCHABLE</v>
      </c>
      <c r="D1020" s="270">
        <f>'Net Gen'!E1020</f>
        <v>250.98400000000001</v>
      </c>
      <c r="E1020" s="270">
        <f>'Net Gen'!I1020</f>
        <v>770</v>
      </c>
      <c r="F1020" s="270">
        <f>'Net Gen'!K1020</f>
        <v>770</v>
      </c>
      <c r="G1020" s="270">
        <f>'Net Gen'!N1020</f>
        <v>770</v>
      </c>
      <c r="H1020" s="270">
        <f>'Net Gen'!O1020</f>
        <v>770</v>
      </c>
      <c r="J1020" s="120">
        <f t="shared" si="62"/>
        <v>0.5</v>
      </c>
      <c r="K1020" s="108">
        <f t="shared" si="60"/>
        <v>385</v>
      </c>
      <c r="L1020" s="102">
        <f t="shared" si="61"/>
        <v>385</v>
      </c>
      <c r="M1020" s="123">
        <f t="shared" si="63"/>
        <v>385</v>
      </c>
    </row>
    <row r="1021" spans="1:13" x14ac:dyDescent="0.2">
      <c r="A1021" s="208" t="str">
        <f>'Net Gen'!B1021</f>
        <v>ML1KP-Mitchell 1 KP</v>
      </c>
      <c r="B1021" s="269">
        <f>'Net Gen'!C1021</f>
        <v>44817.416666666664</v>
      </c>
      <c r="C1021" s="270" t="str">
        <f>'Net Gen'!P1021</f>
        <v>DISPATCHABLE</v>
      </c>
      <c r="D1021" s="270">
        <f>'Net Gen'!E1021</f>
        <v>250.69900000000001</v>
      </c>
      <c r="E1021" s="270">
        <f>'Net Gen'!I1021</f>
        <v>770</v>
      </c>
      <c r="F1021" s="270">
        <f>'Net Gen'!K1021</f>
        <v>770</v>
      </c>
      <c r="G1021" s="270">
        <f>'Net Gen'!N1021</f>
        <v>770</v>
      </c>
      <c r="H1021" s="270">
        <f>'Net Gen'!O1021</f>
        <v>770</v>
      </c>
      <c r="J1021" s="120">
        <f t="shared" si="62"/>
        <v>0.5</v>
      </c>
      <c r="K1021" s="108">
        <f t="shared" si="60"/>
        <v>385</v>
      </c>
      <c r="L1021" s="102">
        <f t="shared" si="61"/>
        <v>385</v>
      </c>
      <c r="M1021" s="123">
        <f t="shared" si="63"/>
        <v>385</v>
      </c>
    </row>
    <row r="1022" spans="1:13" x14ac:dyDescent="0.2">
      <c r="A1022" s="208" t="str">
        <f>'Net Gen'!B1022</f>
        <v>ML1KP-Mitchell 1 KP</v>
      </c>
      <c r="B1022" s="269">
        <f>'Net Gen'!C1022</f>
        <v>44817.458333333336</v>
      </c>
      <c r="C1022" s="270" t="str">
        <f>'Net Gen'!P1022</f>
        <v>DISPATCHABLE</v>
      </c>
      <c r="D1022" s="270">
        <f>'Net Gen'!E1022</f>
        <v>251.11850000000001</v>
      </c>
      <c r="E1022" s="270">
        <f>'Net Gen'!I1022</f>
        <v>770</v>
      </c>
      <c r="F1022" s="270">
        <f>'Net Gen'!K1022</f>
        <v>770</v>
      </c>
      <c r="G1022" s="270">
        <f>'Net Gen'!N1022</f>
        <v>770</v>
      </c>
      <c r="H1022" s="270">
        <f>'Net Gen'!O1022</f>
        <v>770</v>
      </c>
      <c r="J1022" s="120">
        <f t="shared" si="62"/>
        <v>0.5</v>
      </c>
      <c r="K1022" s="108">
        <f t="shared" si="60"/>
        <v>385</v>
      </c>
      <c r="L1022" s="102">
        <f t="shared" si="61"/>
        <v>385</v>
      </c>
      <c r="M1022" s="123">
        <f t="shared" si="63"/>
        <v>385</v>
      </c>
    </row>
    <row r="1023" spans="1:13" x14ac:dyDescent="0.2">
      <c r="A1023" s="208" t="str">
        <f>'Net Gen'!B1023</f>
        <v>ML1KP-Mitchell 1 KP</v>
      </c>
      <c r="B1023" s="269">
        <f>'Net Gen'!C1023</f>
        <v>44817.5</v>
      </c>
      <c r="C1023" s="270" t="str">
        <f>'Net Gen'!P1023</f>
        <v>DISPATCHABLE</v>
      </c>
      <c r="D1023" s="270">
        <f>'Net Gen'!E1023</f>
        <v>250.62799999999999</v>
      </c>
      <c r="E1023" s="270">
        <f>'Net Gen'!I1023</f>
        <v>770</v>
      </c>
      <c r="F1023" s="270">
        <f>'Net Gen'!K1023</f>
        <v>770</v>
      </c>
      <c r="G1023" s="270">
        <f>'Net Gen'!N1023</f>
        <v>770</v>
      </c>
      <c r="H1023" s="270">
        <f>'Net Gen'!O1023</f>
        <v>770</v>
      </c>
      <c r="J1023" s="120">
        <f t="shared" si="62"/>
        <v>0.5</v>
      </c>
      <c r="K1023" s="108">
        <f t="shared" si="60"/>
        <v>385</v>
      </c>
      <c r="L1023" s="102">
        <f t="shared" si="61"/>
        <v>385</v>
      </c>
      <c r="M1023" s="123">
        <f t="shared" si="63"/>
        <v>385</v>
      </c>
    </row>
    <row r="1024" spans="1:13" x14ac:dyDescent="0.2">
      <c r="A1024" s="208" t="str">
        <f>'Net Gen'!B1024</f>
        <v>ML1KP-Mitchell 1 KP</v>
      </c>
      <c r="B1024" s="269">
        <f>'Net Gen'!C1024</f>
        <v>44817.541666666664</v>
      </c>
      <c r="C1024" s="270" t="str">
        <f>'Net Gen'!P1024</f>
        <v>DISPATCHABLE</v>
      </c>
      <c r="D1024" s="270">
        <f>'Net Gen'!E1024</f>
        <v>250.75</v>
      </c>
      <c r="E1024" s="270">
        <f>'Net Gen'!I1024</f>
        <v>770</v>
      </c>
      <c r="F1024" s="270">
        <f>'Net Gen'!K1024</f>
        <v>770</v>
      </c>
      <c r="G1024" s="270">
        <f>'Net Gen'!N1024</f>
        <v>770</v>
      </c>
      <c r="H1024" s="270">
        <f>'Net Gen'!O1024</f>
        <v>770</v>
      </c>
      <c r="J1024" s="120">
        <f t="shared" si="62"/>
        <v>0.5</v>
      </c>
      <c r="K1024" s="108">
        <f t="shared" si="60"/>
        <v>385</v>
      </c>
      <c r="L1024" s="102">
        <f t="shared" si="61"/>
        <v>385</v>
      </c>
      <c r="M1024" s="123">
        <f t="shared" si="63"/>
        <v>385</v>
      </c>
    </row>
    <row r="1025" spans="1:13" x14ac:dyDescent="0.2">
      <c r="A1025" s="208" t="str">
        <f>'Net Gen'!B1025</f>
        <v>ML1KP-Mitchell 1 KP</v>
      </c>
      <c r="B1025" s="269">
        <f>'Net Gen'!C1025</f>
        <v>44817.583333333336</v>
      </c>
      <c r="C1025" s="270" t="str">
        <f>'Net Gen'!P1025</f>
        <v>DISPATCHABLE</v>
      </c>
      <c r="D1025" s="270">
        <f>'Net Gen'!E1025</f>
        <v>257.45299999999997</v>
      </c>
      <c r="E1025" s="270">
        <f>'Net Gen'!I1025</f>
        <v>770</v>
      </c>
      <c r="F1025" s="270">
        <f>'Net Gen'!K1025</f>
        <v>770</v>
      </c>
      <c r="G1025" s="270">
        <f>'Net Gen'!N1025</f>
        <v>770</v>
      </c>
      <c r="H1025" s="270">
        <f>'Net Gen'!O1025</f>
        <v>770</v>
      </c>
      <c r="J1025" s="120">
        <f t="shared" si="62"/>
        <v>0.5</v>
      </c>
      <c r="K1025" s="108">
        <f t="shared" si="60"/>
        <v>385</v>
      </c>
      <c r="L1025" s="102">
        <f t="shared" si="61"/>
        <v>385</v>
      </c>
      <c r="M1025" s="123">
        <f t="shared" si="63"/>
        <v>385</v>
      </c>
    </row>
    <row r="1026" spans="1:13" x14ac:dyDescent="0.2">
      <c r="A1026" s="208" t="str">
        <f>'Net Gen'!B1026</f>
        <v>ML1KP-Mitchell 1 KP</v>
      </c>
      <c r="B1026" s="269">
        <f>'Net Gen'!C1026</f>
        <v>44817.625</v>
      </c>
      <c r="C1026" s="270" t="str">
        <f>'Net Gen'!P1026</f>
        <v>DISPATCHABLE</v>
      </c>
      <c r="D1026" s="270">
        <f>'Net Gen'!E1026</f>
        <v>257.97800000000001</v>
      </c>
      <c r="E1026" s="270">
        <f>'Net Gen'!I1026</f>
        <v>770</v>
      </c>
      <c r="F1026" s="270">
        <f>'Net Gen'!K1026</f>
        <v>770</v>
      </c>
      <c r="G1026" s="270">
        <f>'Net Gen'!N1026</f>
        <v>770</v>
      </c>
      <c r="H1026" s="270">
        <f>'Net Gen'!O1026</f>
        <v>770</v>
      </c>
      <c r="J1026" s="120">
        <f t="shared" si="62"/>
        <v>0.5</v>
      </c>
      <c r="K1026" s="108">
        <f t="shared" si="60"/>
        <v>385</v>
      </c>
      <c r="L1026" s="102">
        <f t="shared" si="61"/>
        <v>385</v>
      </c>
      <c r="M1026" s="123">
        <f t="shared" si="63"/>
        <v>385</v>
      </c>
    </row>
    <row r="1027" spans="1:13" x14ac:dyDescent="0.2">
      <c r="A1027" s="208" t="str">
        <f>'Net Gen'!B1027</f>
        <v>ML1KP-Mitchell 1 KP</v>
      </c>
      <c r="B1027" s="269">
        <f>'Net Gen'!C1027</f>
        <v>44817.666666666664</v>
      </c>
      <c r="C1027" s="270" t="str">
        <f>'Net Gen'!P1027</f>
        <v>DISPATCHABLE</v>
      </c>
      <c r="D1027" s="270">
        <f>'Net Gen'!E1027</f>
        <v>258.85700000000003</v>
      </c>
      <c r="E1027" s="270">
        <f>'Net Gen'!I1027</f>
        <v>770</v>
      </c>
      <c r="F1027" s="270">
        <f>'Net Gen'!K1027</f>
        <v>770</v>
      </c>
      <c r="G1027" s="270">
        <f>'Net Gen'!N1027</f>
        <v>770</v>
      </c>
      <c r="H1027" s="270">
        <f>'Net Gen'!O1027</f>
        <v>770</v>
      </c>
      <c r="J1027" s="120">
        <f t="shared" si="62"/>
        <v>0.5</v>
      </c>
      <c r="K1027" s="108">
        <f t="shared" si="60"/>
        <v>385</v>
      </c>
      <c r="L1027" s="102">
        <f t="shared" si="61"/>
        <v>385</v>
      </c>
      <c r="M1027" s="123">
        <f t="shared" si="63"/>
        <v>385</v>
      </c>
    </row>
    <row r="1028" spans="1:13" x14ac:dyDescent="0.2">
      <c r="A1028" s="208" t="str">
        <f>'Net Gen'!B1028</f>
        <v>ML1KP-Mitchell 1 KP</v>
      </c>
      <c r="B1028" s="269">
        <f>'Net Gen'!C1028</f>
        <v>44817.708333333336</v>
      </c>
      <c r="C1028" s="270" t="str">
        <f>'Net Gen'!P1028</f>
        <v>DISPATCHABLE</v>
      </c>
      <c r="D1028" s="270">
        <f>'Net Gen'!E1028</f>
        <v>251.18799999999999</v>
      </c>
      <c r="E1028" s="270">
        <f>'Net Gen'!I1028</f>
        <v>770</v>
      </c>
      <c r="F1028" s="270">
        <f>'Net Gen'!K1028</f>
        <v>770</v>
      </c>
      <c r="G1028" s="270">
        <f>'Net Gen'!N1028</f>
        <v>770</v>
      </c>
      <c r="H1028" s="270">
        <f>'Net Gen'!O1028</f>
        <v>770</v>
      </c>
      <c r="J1028" s="120">
        <f t="shared" si="62"/>
        <v>0.5</v>
      </c>
      <c r="K1028" s="108">
        <f t="shared" ref="K1028:K1091" si="64">F1028*J1028</f>
        <v>385</v>
      </c>
      <c r="L1028" s="102">
        <f t="shared" ref="L1028:L1091" si="65">H1028*J1028</f>
        <v>385</v>
      </c>
      <c r="M1028" s="123">
        <f t="shared" si="63"/>
        <v>385</v>
      </c>
    </row>
    <row r="1029" spans="1:13" x14ac:dyDescent="0.2">
      <c r="A1029" s="208" t="str">
        <f>'Net Gen'!B1029</f>
        <v>ML1KP-Mitchell 1 KP</v>
      </c>
      <c r="B1029" s="269">
        <f>'Net Gen'!C1029</f>
        <v>44817.75</v>
      </c>
      <c r="C1029" s="270" t="str">
        <f>'Net Gen'!P1029</f>
        <v>DISPATCHABLE</v>
      </c>
      <c r="D1029" s="270">
        <f>'Net Gen'!E1029</f>
        <v>260.2885</v>
      </c>
      <c r="E1029" s="270">
        <f>'Net Gen'!I1029</f>
        <v>770</v>
      </c>
      <c r="F1029" s="270">
        <f>'Net Gen'!K1029</f>
        <v>770</v>
      </c>
      <c r="G1029" s="270">
        <f>'Net Gen'!N1029</f>
        <v>770</v>
      </c>
      <c r="H1029" s="270">
        <f>'Net Gen'!O1029</f>
        <v>770</v>
      </c>
      <c r="J1029" s="120">
        <f t="shared" ref="J1029:J1092" si="66">VLOOKUP(A1029,$P$4:$Q$8,2,FALSE)</f>
        <v>0.5</v>
      </c>
      <c r="K1029" s="108">
        <f t="shared" si="64"/>
        <v>385</v>
      </c>
      <c r="L1029" s="102">
        <f t="shared" si="65"/>
        <v>385</v>
      </c>
      <c r="M1029" s="123">
        <f t="shared" ref="M1029:M1092" si="67">E1029*J1029</f>
        <v>385</v>
      </c>
    </row>
    <row r="1030" spans="1:13" x14ac:dyDescent="0.2">
      <c r="A1030" s="208" t="str">
        <f>'Net Gen'!B1030</f>
        <v>ML1KP-Mitchell 1 KP</v>
      </c>
      <c r="B1030" s="269">
        <f>'Net Gen'!C1030</f>
        <v>44817.791666666664</v>
      </c>
      <c r="C1030" s="270" t="str">
        <f>'Net Gen'!P1030</f>
        <v>DISPATCHABLE</v>
      </c>
      <c r="D1030" s="270">
        <f>'Net Gen'!E1030</f>
        <v>253.6525</v>
      </c>
      <c r="E1030" s="270">
        <f>'Net Gen'!I1030</f>
        <v>770</v>
      </c>
      <c r="F1030" s="270">
        <f>'Net Gen'!K1030</f>
        <v>770</v>
      </c>
      <c r="G1030" s="270">
        <f>'Net Gen'!N1030</f>
        <v>770</v>
      </c>
      <c r="H1030" s="270">
        <f>'Net Gen'!O1030</f>
        <v>770</v>
      </c>
      <c r="J1030" s="120">
        <f t="shared" si="66"/>
        <v>0.5</v>
      </c>
      <c r="K1030" s="108">
        <f t="shared" si="64"/>
        <v>385</v>
      </c>
      <c r="L1030" s="102">
        <f t="shared" si="65"/>
        <v>385</v>
      </c>
      <c r="M1030" s="123">
        <f t="shared" si="67"/>
        <v>385</v>
      </c>
    </row>
    <row r="1031" spans="1:13" x14ac:dyDescent="0.2">
      <c r="A1031" s="208" t="str">
        <f>'Net Gen'!B1031</f>
        <v>ML1KP-Mitchell 1 KP</v>
      </c>
      <c r="B1031" s="269">
        <f>'Net Gen'!C1031</f>
        <v>44817.833333333336</v>
      </c>
      <c r="C1031" s="270" t="str">
        <f>'Net Gen'!P1031</f>
        <v>DISPATCHABLE</v>
      </c>
      <c r="D1031" s="270">
        <f>'Net Gen'!E1031</f>
        <v>250.8485</v>
      </c>
      <c r="E1031" s="270">
        <f>'Net Gen'!I1031</f>
        <v>770</v>
      </c>
      <c r="F1031" s="270">
        <f>'Net Gen'!K1031</f>
        <v>770</v>
      </c>
      <c r="G1031" s="270">
        <f>'Net Gen'!N1031</f>
        <v>770</v>
      </c>
      <c r="H1031" s="270">
        <f>'Net Gen'!O1031</f>
        <v>770</v>
      </c>
      <c r="J1031" s="120">
        <f t="shared" si="66"/>
        <v>0.5</v>
      </c>
      <c r="K1031" s="108">
        <f t="shared" si="64"/>
        <v>385</v>
      </c>
      <c r="L1031" s="102">
        <f t="shared" si="65"/>
        <v>385</v>
      </c>
      <c r="M1031" s="123">
        <f t="shared" si="67"/>
        <v>385</v>
      </c>
    </row>
    <row r="1032" spans="1:13" x14ac:dyDescent="0.2">
      <c r="A1032" s="208" t="str">
        <f>'Net Gen'!B1032</f>
        <v>ML1KP-Mitchell 1 KP</v>
      </c>
      <c r="B1032" s="269">
        <f>'Net Gen'!C1032</f>
        <v>44817.875</v>
      </c>
      <c r="C1032" s="270" t="str">
        <f>'Net Gen'!P1032</f>
        <v>DISPATCHABLE</v>
      </c>
      <c r="D1032" s="270">
        <f>'Net Gen'!E1032</f>
        <v>250.8065</v>
      </c>
      <c r="E1032" s="270">
        <f>'Net Gen'!I1032</f>
        <v>770</v>
      </c>
      <c r="F1032" s="270">
        <f>'Net Gen'!K1032</f>
        <v>770</v>
      </c>
      <c r="G1032" s="270">
        <f>'Net Gen'!N1032</f>
        <v>770</v>
      </c>
      <c r="H1032" s="270">
        <f>'Net Gen'!O1032</f>
        <v>770</v>
      </c>
      <c r="J1032" s="120">
        <f t="shared" si="66"/>
        <v>0.5</v>
      </c>
      <c r="K1032" s="108">
        <f t="shared" si="64"/>
        <v>385</v>
      </c>
      <c r="L1032" s="102">
        <f t="shared" si="65"/>
        <v>385</v>
      </c>
      <c r="M1032" s="123">
        <f t="shared" si="67"/>
        <v>385</v>
      </c>
    </row>
    <row r="1033" spans="1:13" x14ac:dyDescent="0.2">
      <c r="A1033" s="208" t="str">
        <f>'Net Gen'!B1033</f>
        <v>ML1KP-Mitchell 1 KP</v>
      </c>
      <c r="B1033" s="269">
        <f>'Net Gen'!C1033</f>
        <v>44817.916666666664</v>
      </c>
      <c r="C1033" s="270" t="str">
        <f>'Net Gen'!P1033</f>
        <v>DISPATCHABLE</v>
      </c>
      <c r="D1033" s="270">
        <f>'Net Gen'!E1033</f>
        <v>251.04650000000001</v>
      </c>
      <c r="E1033" s="270">
        <f>'Net Gen'!I1033</f>
        <v>770</v>
      </c>
      <c r="F1033" s="270">
        <f>'Net Gen'!K1033</f>
        <v>770</v>
      </c>
      <c r="G1033" s="270">
        <f>'Net Gen'!N1033</f>
        <v>770</v>
      </c>
      <c r="H1033" s="270">
        <f>'Net Gen'!O1033</f>
        <v>770</v>
      </c>
      <c r="J1033" s="120">
        <f t="shared" si="66"/>
        <v>0.5</v>
      </c>
      <c r="K1033" s="108">
        <f t="shared" si="64"/>
        <v>385</v>
      </c>
      <c r="L1033" s="102">
        <f t="shared" si="65"/>
        <v>385</v>
      </c>
      <c r="M1033" s="123">
        <f t="shared" si="67"/>
        <v>385</v>
      </c>
    </row>
    <row r="1034" spans="1:13" x14ac:dyDescent="0.2">
      <c r="A1034" s="208" t="str">
        <f>'Net Gen'!B1034</f>
        <v>ML1KP-Mitchell 1 KP</v>
      </c>
      <c r="B1034" s="269">
        <f>'Net Gen'!C1034</f>
        <v>44817.958333333336</v>
      </c>
      <c r="C1034" s="270" t="str">
        <f>'Net Gen'!P1034</f>
        <v>DISPATCHABLE</v>
      </c>
      <c r="D1034" s="270">
        <f>'Net Gen'!E1034</f>
        <v>250.95150000000001</v>
      </c>
      <c r="E1034" s="270">
        <f>'Net Gen'!I1034</f>
        <v>770</v>
      </c>
      <c r="F1034" s="270">
        <f>'Net Gen'!K1034</f>
        <v>770</v>
      </c>
      <c r="G1034" s="270">
        <f>'Net Gen'!N1034</f>
        <v>770</v>
      </c>
      <c r="H1034" s="270">
        <f>'Net Gen'!O1034</f>
        <v>770</v>
      </c>
      <c r="J1034" s="120">
        <f t="shared" si="66"/>
        <v>0.5</v>
      </c>
      <c r="K1034" s="108">
        <f t="shared" si="64"/>
        <v>385</v>
      </c>
      <c r="L1034" s="102">
        <f t="shared" si="65"/>
        <v>385</v>
      </c>
      <c r="M1034" s="123">
        <f t="shared" si="67"/>
        <v>385</v>
      </c>
    </row>
    <row r="1035" spans="1:13" x14ac:dyDescent="0.2">
      <c r="A1035" s="208" t="str">
        <f>'Net Gen'!B1035</f>
        <v>ML1KP-Mitchell 1 KP</v>
      </c>
      <c r="B1035" s="269">
        <f>'Net Gen'!C1035</f>
        <v>44818</v>
      </c>
      <c r="C1035" s="270" t="str">
        <f>'Net Gen'!P1035</f>
        <v>DISPATCHABLE</v>
      </c>
      <c r="D1035" s="270">
        <f>'Net Gen'!E1035</f>
        <v>251.02199999999999</v>
      </c>
      <c r="E1035" s="270">
        <f>'Net Gen'!I1035</f>
        <v>770</v>
      </c>
      <c r="F1035" s="270">
        <f>'Net Gen'!K1035</f>
        <v>770</v>
      </c>
      <c r="G1035" s="270">
        <f>'Net Gen'!N1035</f>
        <v>770</v>
      </c>
      <c r="H1035" s="270">
        <f>'Net Gen'!O1035</f>
        <v>770</v>
      </c>
      <c r="J1035" s="120">
        <f t="shared" si="66"/>
        <v>0.5</v>
      </c>
      <c r="K1035" s="108">
        <f t="shared" si="64"/>
        <v>385</v>
      </c>
      <c r="L1035" s="102">
        <f t="shared" si="65"/>
        <v>385</v>
      </c>
      <c r="M1035" s="123">
        <f t="shared" si="67"/>
        <v>385</v>
      </c>
    </row>
    <row r="1036" spans="1:13" x14ac:dyDescent="0.2">
      <c r="A1036" s="208" t="str">
        <f>'Net Gen'!B1036</f>
        <v>ML1KP-Mitchell 1 KP</v>
      </c>
      <c r="B1036" s="269">
        <f>'Net Gen'!C1036</f>
        <v>44818.041666666664</v>
      </c>
      <c r="C1036" s="270" t="str">
        <f>'Net Gen'!P1036</f>
        <v>DISPATCHABLE</v>
      </c>
      <c r="D1036" s="270">
        <f>'Net Gen'!E1036</f>
        <v>250.8005</v>
      </c>
      <c r="E1036" s="270">
        <f>'Net Gen'!I1036</f>
        <v>770</v>
      </c>
      <c r="F1036" s="270">
        <f>'Net Gen'!K1036</f>
        <v>770</v>
      </c>
      <c r="G1036" s="270">
        <f>'Net Gen'!N1036</f>
        <v>770</v>
      </c>
      <c r="H1036" s="270">
        <f>'Net Gen'!O1036</f>
        <v>770</v>
      </c>
      <c r="J1036" s="120">
        <f t="shared" si="66"/>
        <v>0.5</v>
      </c>
      <c r="K1036" s="108">
        <f t="shared" si="64"/>
        <v>385</v>
      </c>
      <c r="L1036" s="102">
        <f t="shared" si="65"/>
        <v>385</v>
      </c>
      <c r="M1036" s="123">
        <f t="shared" si="67"/>
        <v>385</v>
      </c>
    </row>
    <row r="1037" spans="1:13" x14ac:dyDescent="0.2">
      <c r="A1037" s="208" t="str">
        <f>'Net Gen'!B1037</f>
        <v>ML1KP-Mitchell 1 KP</v>
      </c>
      <c r="B1037" s="269">
        <f>'Net Gen'!C1037</f>
        <v>44818.083333333336</v>
      </c>
      <c r="C1037" s="270" t="str">
        <f>'Net Gen'!P1037</f>
        <v>DISPATCHABLE</v>
      </c>
      <c r="D1037" s="270">
        <f>'Net Gen'!E1037</f>
        <v>250.55250000000001</v>
      </c>
      <c r="E1037" s="270">
        <f>'Net Gen'!I1037</f>
        <v>770</v>
      </c>
      <c r="F1037" s="270">
        <f>'Net Gen'!K1037</f>
        <v>770</v>
      </c>
      <c r="G1037" s="270">
        <f>'Net Gen'!N1037</f>
        <v>770</v>
      </c>
      <c r="H1037" s="270">
        <f>'Net Gen'!O1037</f>
        <v>770</v>
      </c>
      <c r="J1037" s="120">
        <f t="shared" si="66"/>
        <v>0.5</v>
      </c>
      <c r="K1037" s="108">
        <f t="shared" si="64"/>
        <v>385</v>
      </c>
      <c r="L1037" s="102">
        <f t="shared" si="65"/>
        <v>385</v>
      </c>
      <c r="M1037" s="123">
        <f t="shared" si="67"/>
        <v>385</v>
      </c>
    </row>
    <row r="1038" spans="1:13" x14ac:dyDescent="0.2">
      <c r="A1038" s="208" t="str">
        <f>'Net Gen'!B1038</f>
        <v>ML1KP-Mitchell 1 KP</v>
      </c>
      <c r="B1038" s="269">
        <f>'Net Gen'!C1038</f>
        <v>44818.125</v>
      </c>
      <c r="C1038" s="270" t="str">
        <f>'Net Gen'!P1038</f>
        <v>DISPATCHABLE</v>
      </c>
      <c r="D1038" s="270">
        <f>'Net Gen'!E1038</f>
        <v>251.18100000000001</v>
      </c>
      <c r="E1038" s="270">
        <f>'Net Gen'!I1038</f>
        <v>770</v>
      </c>
      <c r="F1038" s="270">
        <f>'Net Gen'!K1038</f>
        <v>770</v>
      </c>
      <c r="G1038" s="270">
        <f>'Net Gen'!N1038</f>
        <v>770</v>
      </c>
      <c r="H1038" s="270">
        <f>'Net Gen'!O1038</f>
        <v>770</v>
      </c>
      <c r="J1038" s="120">
        <f t="shared" si="66"/>
        <v>0.5</v>
      </c>
      <c r="K1038" s="108">
        <f t="shared" si="64"/>
        <v>385</v>
      </c>
      <c r="L1038" s="102">
        <f t="shared" si="65"/>
        <v>385</v>
      </c>
      <c r="M1038" s="123">
        <f t="shared" si="67"/>
        <v>385</v>
      </c>
    </row>
    <row r="1039" spans="1:13" x14ac:dyDescent="0.2">
      <c r="A1039" s="208" t="str">
        <f>'Net Gen'!B1039</f>
        <v>ML1KP-Mitchell 1 KP</v>
      </c>
      <c r="B1039" s="269">
        <f>'Net Gen'!C1039</f>
        <v>44818.166666666664</v>
      </c>
      <c r="C1039" s="270" t="str">
        <f>'Net Gen'!P1039</f>
        <v>DISPATCHABLE</v>
      </c>
      <c r="D1039" s="270">
        <f>'Net Gen'!E1039</f>
        <v>250.78200000000001</v>
      </c>
      <c r="E1039" s="270">
        <f>'Net Gen'!I1039</f>
        <v>770</v>
      </c>
      <c r="F1039" s="270">
        <f>'Net Gen'!K1039</f>
        <v>770</v>
      </c>
      <c r="G1039" s="270">
        <f>'Net Gen'!N1039</f>
        <v>770</v>
      </c>
      <c r="H1039" s="270">
        <f>'Net Gen'!O1039</f>
        <v>770</v>
      </c>
      <c r="J1039" s="120">
        <f t="shared" si="66"/>
        <v>0.5</v>
      </c>
      <c r="K1039" s="108">
        <f t="shared" si="64"/>
        <v>385</v>
      </c>
      <c r="L1039" s="102">
        <f t="shared" si="65"/>
        <v>385</v>
      </c>
      <c r="M1039" s="123">
        <f t="shared" si="67"/>
        <v>385</v>
      </c>
    </row>
    <row r="1040" spans="1:13" x14ac:dyDescent="0.2">
      <c r="A1040" s="208" t="str">
        <f>'Net Gen'!B1040</f>
        <v>ML1KP-Mitchell 1 KP</v>
      </c>
      <c r="B1040" s="269">
        <f>'Net Gen'!C1040</f>
        <v>44818.208333333336</v>
      </c>
      <c r="C1040" s="270" t="str">
        <f>'Net Gen'!P1040</f>
        <v>DISPATCHABLE</v>
      </c>
      <c r="D1040" s="270">
        <f>'Net Gen'!E1040</f>
        <v>251.03149999999999</v>
      </c>
      <c r="E1040" s="270">
        <f>'Net Gen'!I1040</f>
        <v>770</v>
      </c>
      <c r="F1040" s="270">
        <f>'Net Gen'!K1040</f>
        <v>770</v>
      </c>
      <c r="G1040" s="270">
        <f>'Net Gen'!N1040</f>
        <v>770</v>
      </c>
      <c r="H1040" s="270">
        <f>'Net Gen'!O1040</f>
        <v>770</v>
      </c>
      <c r="J1040" s="120">
        <f t="shared" si="66"/>
        <v>0.5</v>
      </c>
      <c r="K1040" s="108">
        <f t="shared" si="64"/>
        <v>385</v>
      </c>
      <c r="L1040" s="102">
        <f t="shared" si="65"/>
        <v>385</v>
      </c>
      <c r="M1040" s="123">
        <f t="shared" si="67"/>
        <v>385</v>
      </c>
    </row>
    <row r="1041" spans="1:13" x14ac:dyDescent="0.2">
      <c r="A1041" s="208" t="str">
        <f>'Net Gen'!B1041</f>
        <v>ML1KP-Mitchell 1 KP</v>
      </c>
      <c r="B1041" s="269">
        <f>'Net Gen'!C1041</f>
        <v>44818.25</v>
      </c>
      <c r="C1041" s="270" t="str">
        <f>'Net Gen'!P1041</f>
        <v>DISPATCHABLE</v>
      </c>
      <c r="D1041" s="270">
        <f>'Net Gen'!E1041</f>
        <v>255.489</v>
      </c>
      <c r="E1041" s="270">
        <f>'Net Gen'!I1041</f>
        <v>770</v>
      </c>
      <c r="F1041" s="270">
        <f>'Net Gen'!K1041</f>
        <v>770</v>
      </c>
      <c r="G1041" s="270">
        <f>'Net Gen'!N1041</f>
        <v>770</v>
      </c>
      <c r="H1041" s="270">
        <f>'Net Gen'!O1041</f>
        <v>770</v>
      </c>
      <c r="J1041" s="120">
        <f t="shared" si="66"/>
        <v>0.5</v>
      </c>
      <c r="K1041" s="108">
        <f t="shared" si="64"/>
        <v>385</v>
      </c>
      <c r="L1041" s="102">
        <f t="shared" si="65"/>
        <v>385</v>
      </c>
      <c r="M1041" s="123">
        <f t="shared" si="67"/>
        <v>385</v>
      </c>
    </row>
    <row r="1042" spans="1:13" x14ac:dyDescent="0.2">
      <c r="A1042" s="208" t="str">
        <f>'Net Gen'!B1042</f>
        <v>ML1KP-Mitchell 1 KP</v>
      </c>
      <c r="B1042" s="269">
        <f>'Net Gen'!C1042</f>
        <v>44818.291666666664</v>
      </c>
      <c r="C1042" s="270" t="str">
        <f>'Net Gen'!P1042</f>
        <v>DISPATCHABLE</v>
      </c>
      <c r="D1042" s="270">
        <f>'Net Gen'!E1042</f>
        <v>253.69499999999999</v>
      </c>
      <c r="E1042" s="270">
        <f>'Net Gen'!I1042</f>
        <v>770</v>
      </c>
      <c r="F1042" s="270">
        <f>'Net Gen'!K1042</f>
        <v>770</v>
      </c>
      <c r="G1042" s="270">
        <f>'Net Gen'!N1042</f>
        <v>770</v>
      </c>
      <c r="H1042" s="270">
        <f>'Net Gen'!O1042</f>
        <v>770</v>
      </c>
      <c r="J1042" s="120">
        <f t="shared" si="66"/>
        <v>0.5</v>
      </c>
      <c r="K1042" s="108">
        <f t="shared" si="64"/>
        <v>385</v>
      </c>
      <c r="L1042" s="102">
        <f t="shared" si="65"/>
        <v>385</v>
      </c>
      <c r="M1042" s="123">
        <f t="shared" si="67"/>
        <v>385</v>
      </c>
    </row>
    <row r="1043" spans="1:13" x14ac:dyDescent="0.2">
      <c r="A1043" s="208" t="str">
        <f>'Net Gen'!B1043</f>
        <v>ML1KP-Mitchell 1 KP</v>
      </c>
      <c r="B1043" s="269">
        <f>'Net Gen'!C1043</f>
        <v>44818.333333333336</v>
      </c>
      <c r="C1043" s="270" t="str">
        <f>'Net Gen'!P1043</f>
        <v>DISPATCHABLE</v>
      </c>
      <c r="D1043" s="270">
        <f>'Net Gen'!E1043</f>
        <v>250.714</v>
      </c>
      <c r="E1043" s="270">
        <f>'Net Gen'!I1043</f>
        <v>770</v>
      </c>
      <c r="F1043" s="270">
        <f>'Net Gen'!K1043</f>
        <v>770</v>
      </c>
      <c r="G1043" s="270">
        <f>'Net Gen'!N1043</f>
        <v>770</v>
      </c>
      <c r="H1043" s="270">
        <f>'Net Gen'!O1043</f>
        <v>770</v>
      </c>
      <c r="J1043" s="120">
        <f t="shared" si="66"/>
        <v>0.5</v>
      </c>
      <c r="K1043" s="108">
        <f t="shared" si="64"/>
        <v>385</v>
      </c>
      <c r="L1043" s="102">
        <f t="shared" si="65"/>
        <v>385</v>
      </c>
      <c r="M1043" s="123">
        <f t="shared" si="67"/>
        <v>385</v>
      </c>
    </row>
    <row r="1044" spans="1:13" x14ac:dyDescent="0.2">
      <c r="A1044" s="208" t="str">
        <f>'Net Gen'!B1044</f>
        <v>ML1KP-Mitchell 1 KP</v>
      </c>
      <c r="B1044" s="269">
        <f>'Net Gen'!C1044</f>
        <v>44818.375</v>
      </c>
      <c r="C1044" s="270" t="str">
        <f>'Net Gen'!P1044</f>
        <v>DISPATCHABLE</v>
      </c>
      <c r="D1044" s="270">
        <f>'Net Gen'!E1044</f>
        <v>250.727</v>
      </c>
      <c r="E1044" s="270">
        <f>'Net Gen'!I1044</f>
        <v>770</v>
      </c>
      <c r="F1044" s="270">
        <f>'Net Gen'!K1044</f>
        <v>770</v>
      </c>
      <c r="G1044" s="270">
        <f>'Net Gen'!N1044</f>
        <v>770</v>
      </c>
      <c r="H1044" s="270">
        <f>'Net Gen'!O1044</f>
        <v>770</v>
      </c>
      <c r="J1044" s="120">
        <f t="shared" si="66"/>
        <v>0.5</v>
      </c>
      <c r="K1044" s="108">
        <f t="shared" si="64"/>
        <v>385</v>
      </c>
      <c r="L1044" s="102">
        <f t="shared" si="65"/>
        <v>385</v>
      </c>
      <c r="M1044" s="123">
        <f t="shared" si="67"/>
        <v>385</v>
      </c>
    </row>
    <row r="1045" spans="1:13" x14ac:dyDescent="0.2">
      <c r="A1045" s="208" t="str">
        <f>'Net Gen'!B1045</f>
        <v>ML1KP-Mitchell 1 KP</v>
      </c>
      <c r="B1045" s="269">
        <f>'Net Gen'!C1045</f>
        <v>44818.416666666664</v>
      </c>
      <c r="C1045" s="270" t="str">
        <f>'Net Gen'!P1045</f>
        <v>DISPATCHABLE</v>
      </c>
      <c r="D1045" s="270">
        <f>'Net Gen'!E1045</f>
        <v>250.98349999999999</v>
      </c>
      <c r="E1045" s="270">
        <f>'Net Gen'!I1045</f>
        <v>770</v>
      </c>
      <c r="F1045" s="270">
        <f>'Net Gen'!K1045</f>
        <v>770</v>
      </c>
      <c r="G1045" s="270">
        <f>'Net Gen'!N1045</f>
        <v>770</v>
      </c>
      <c r="H1045" s="270">
        <f>'Net Gen'!O1045</f>
        <v>770</v>
      </c>
      <c r="J1045" s="120">
        <f t="shared" si="66"/>
        <v>0.5</v>
      </c>
      <c r="K1045" s="108">
        <f t="shared" si="64"/>
        <v>385</v>
      </c>
      <c r="L1045" s="102">
        <f t="shared" si="65"/>
        <v>385</v>
      </c>
      <c r="M1045" s="123">
        <f t="shared" si="67"/>
        <v>385</v>
      </c>
    </row>
    <row r="1046" spans="1:13" x14ac:dyDescent="0.2">
      <c r="A1046" s="208" t="str">
        <f>'Net Gen'!B1046</f>
        <v>ML1KP-Mitchell 1 KP</v>
      </c>
      <c r="B1046" s="269">
        <f>'Net Gen'!C1046</f>
        <v>44818.458333333336</v>
      </c>
      <c r="C1046" s="270" t="str">
        <f>'Net Gen'!P1046</f>
        <v>DISPATCHABLE</v>
      </c>
      <c r="D1046" s="270">
        <f>'Net Gen'!E1046</f>
        <v>250.88</v>
      </c>
      <c r="E1046" s="270">
        <f>'Net Gen'!I1046</f>
        <v>770</v>
      </c>
      <c r="F1046" s="270">
        <f>'Net Gen'!K1046</f>
        <v>770</v>
      </c>
      <c r="G1046" s="270">
        <f>'Net Gen'!N1046</f>
        <v>770</v>
      </c>
      <c r="H1046" s="270">
        <f>'Net Gen'!O1046</f>
        <v>770</v>
      </c>
      <c r="J1046" s="120">
        <f t="shared" si="66"/>
        <v>0.5</v>
      </c>
      <c r="K1046" s="108">
        <f t="shared" si="64"/>
        <v>385</v>
      </c>
      <c r="L1046" s="102">
        <f t="shared" si="65"/>
        <v>385</v>
      </c>
      <c r="M1046" s="123">
        <f t="shared" si="67"/>
        <v>385</v>
      </c>
    </row>
    <row r="1047" spans="1:13" x14ac:dyDescent="0.2">
      <c r="A1047" s="208" t="str">
        <f>'Net Gen'!B1047</f>
        <v>ML1KP-Mitchell 1 KP</v>
      </c>
      <c r="B1047" s="269">
        <f>'Net Gen'!C1047</f>
        <v>44818.5</v>
      </c>
      <c r="C1047" s="270" t="str">
        <f>'Net Gen'!P1047</f>
        <v>DISPATCHABLE</v>
      </c>
      <c r="D1047" s="270">
        <f>'Net Gen'!E1047</f>
        <v>250.964</v>
      </c>
      <c r="E1047" s="270">
        <f>'Net Gen'!I1047</f>
        <v>770</v>
      </c>
      <c r="F1047" s="270">
        <f>'Net Gen'!K1047</f>
        <v>770</v>
      </c>
      <c r="G1047" s="270">
        <f>'Net Gen'!N1047</f>
        <v>770</v>
      </c>
      <c r="H1047" s="270">
        <f>'Net Gen'!O1047</f>
        <v>770</v>
      </c>
      <c r="J1047" s="120">
        <f t="shared" si="66"/>
        <v>0.5</v>
      </c>
      <c r="K1047" s="108">
        <f t="shared" si="64"/>
        <v>385</v>
      </c>
      <c r="L1047" s="102">
        <f t="shared" si="65"/>
        <v>385</v>
      </c>
      <c r="M1047" s="123">
        <f t="shared" si="67"/>
        <v>385</v>
      </c>
    </row>
    <row r="1048" spans="1:13" x14ac:dyDescent="0.2">
      <c r="A1048" s="208" t="str">
        <f>'Net Gen'!B1048</f>
        <v>ML1KP-Mitchell 1 KP</v>
      </c>
      <c r="B1048" s="269">
        <f>'Net Gen'!C1048</f>
        <v>44818.541666666664</v>
      </c>
      <c r="C1048" s="270" t="str">
        <f>'Net Gen'!P1048</f>
        <v>DISPATCHABLE</v>
      </c>
      <c r="D1048" s="270">
        <f>'Net Gen'!E1048</f>
        <v>250.84</v>
      </c>
      <c r="E1048" s="270">
        <f>'Net Gen'!I1048</f>
        <v>770</v>
      </c>
      <c r="F1048" s="270">
        <f>'Net Gen'!K1048</f>
        <v>770</v>
      </c>
      <c r="G1048" s="270">
        <f>'Net Gen'!N1048</f>
        <v>770</v>
      </c>
      <c r="H1048" s="270">
        <f>'Net Gen'!O1048</f>
        <v>770</v>
      </c>
      <c r="J1048" s="120">
        <f t="shared" si="66"/>
        <v>0.5</v>
      </c>
      <c r="K1048" s="108">
        <f t="shared" si="64"/>
        <v>385</v>
      </c>
      <c r="L1048" s="102">
        <f t="shared" si="65"/>
        <v>385</v>
      </c>
      <c r="M1048" s="123">
        <f t="shared" si="67"/>
        <v>385</v>
      </c>
    </row>
    <row r="1049" spans="1:13" x14ac:dyDescent="0.2">
      <c r="A1049" s="208" t="str">
        <f>'Net Gen'!B1049</f>
        <v>ML1KP-Mitchell 1 KP</v>
      </c>
      <c r="B1049" s="269">
        <f>'Net Gen'!C1049</f>
        <v>44818.583333333336</v>
      </c>
      <c r="C1049" s="270" t="str">
        <f>'Net Gen'!P1049</f>
        <v>DISPATCHABLE</v>
      </c>
      <c r="D1049" s="270">
        <f>'Net Gen'!E1049</f>
        <v>250.899</v>
      </c>
      <c r="E1049" s="270">
        <f>'Net Gen'!I1049</f>
        <v>770</v>
      </c>
      <c r="F1049" s="270">
        <f>'Net Gen'!K1049</f>
        <v>770</v>
      </c>
      <c r="G1049" s="270">
        <f>'Net Gen'!N1049</f>
        <v>770</v>
      </c>
      <c r="H1049" s="270">
        <f>'Net Gen'!O1049</f>
        <v>770</v>
      </c>
      <c r="J1049" s="120">
        <f t="shared" si="66"/>
        <v>0.5</v>
      </c>
      <c r="K1049" s="108">
        <f t="shared" si="64"/>
        <v>385</v>
      </c>
      <c r="L1049" s="102">
        <f t="shared" si="65"/>
        <v>385</v>
      </c>
      <c r="M1049" s="123">
        <f t="shared" si="67"/>
        <v>385</v>
      </c>
    </row>
    <row r="1050" spans="1:13" x14ac:dyDescent="0.2">
      <c r="A1050" s="208" t="str">
        <f>'Net Gen'!B1050</f>
        <v>ML1KP-Mitchell 1 KP</v>
      </c>
      <c r="B1050" s="269">
        <f>'Net Gen'!C1050</f>
        <v>44818.625</v>
      </c>
      <c r="C1050" s="270" t="str">
        <f>'Net Gen'!P1050</f>
        <v>DISPATCHABLE</v>
      </c>
      <c r="D1050" s="270">
        <f>'Net Gen'!E1050</f>
        <v>251.00149999999999</v>
      </c>
      <c r="E1050" s="270">
        <f>'Net Gen'!I1050</f>
        <v>770</v>
      </c>
      <c r="F1050" s="270">
        <f>'Net Gen'!K1050</f>
        <v>770</v>
      </c>
      <c r="G1050" s="270">
        <f>'Net Gen'!N1050</f>
        <v>770</v>
      </c>
      <c r="H1050" s="270">
        <f>'Net Gen'!O1050</f>
        <v>770</v>
      </c>
      <c r="J1050" s="120">
        <f t="shared" si="66"/>
        <v>0.5</v>
      </c>
      <c r="K1050" s="108">
        <f t="shared" si="64"/>
        <v>385</v>
      </c>
      <c r="L1050" s="102">
        <f t="shared" si="65"/>
        <v>385</v>
      </c>
      <c r="M1050" s="123">
        <f t="shared" si="67"/>
        <v>385</v>
      </c>
    </row>
    <row r="1051" spans="1:13" x14ac:dyDescent="0.2">
      <c r="A1051" s="208" t="str">
        <f>'Net Gen'!B1051</f>
        <v>ML1KP-Mitchell 1 KP</v>
      </c>
      <c r="B1051" s="269">
        <f>'Net Gen'!C1051</f>
        <v>44818.666666666664</v>
      </c>
      <c r="C1051" s="270" t="str">
        <f>'Net Gen'!P1051</f>
        <v>DISPATCHABLE</v>
      </c>
      <c r="D1051" s="270">
        <f>'Net Gen'!E1051</f>
        <v>251.803</v>
      </c>
      <c r="E1051" s="270">
        <f>'Net Gen'!I1051</f>
        <v>770</v>
      </c>
      <c r="F1051" s="270">
        <f>'Net Gen'!K1051</f>
        <v>770</v>
      </c>
      <c r="G1051" s="270">
        <f>'Net Gen'!N1051</f>
        <v>770</v>
      </c>
      <c r="H1051" s="270">
        <f>'Net Gen'!O1051</f>
        <v>770</v>
      </c>
      <c r="J1051" s="120">
        <f t="shared" si="66"/>
        <v>0.5</v>
      </c>
      <c r="K1051" s="108">
        <f t="shared" si="64"/>
        <v>385</v>
      </c>
      <c r="L1051" s="102">
        <f t="shared" si="65"/>
        <v>385</v>
      </c>
      <c r="M1051" s="123">
        <f t="shared" si="67"/>
        <v>385</v>
      </c>
    </row>
    <row r="1052" spans="1:13" x14ac:dyDescent="0.2">
      <c r="A1052" s="208" t="str">
        <f>'Net Gen'!B1052</f>
        <v>ML1KP-Mitchell 1 KP</v>
      </c>
      <c r="B1052" s="269">
        <f>'Net Gen'!C1052</f>
        <v>44818.708333333336</v>
      </c>
      <c r="C1052" s="270" t="str">
        <f>'Net Gen'!P1052</f>
        <v>DISPATCHABLE</v>
      </c>
      <c r="D1052" s="270">
        <f>'Net Gen'!E1052</f>
        <v>256.22000000000003</v>
      </c>
      <c r="E1052" s="270">
        <f>'Net Gen'!I1052</f>
        <v>770</v>
      </c>
      <c r="F1052" s="270">
        <f>'Net Gen'!K1052</f>
        <v>770</v>
      </c>
      <c r="G1052" s="270">
        <f>'Net Gen'!N1052</f>
        <v>770</v>
      </c>
      <c r="H1052" s="270">
        <f>'Net Gen'!O1052</f>
        <v>770</v>
      </c>
      <c r="J1052" s="120">
        <f t="shared" si="66"/>
        <v>0.5</v>
      </c>
      <c r="K1052" s="108">
        <f t="shared" si="64"/>
        <v>385</v>
      </c>
      <c r="L1052" s="102">
        <f t="shared" si="65"/>
        <v>385</v>
      </c>
      <c r="M1052" s="123">
        <f t="shared" si="67"/>
        <v>385</v>
      </c>
    </row>
    <row r="1053" spans="1:13" x14ac:dyDescent="0.2">
      <c r="A1053" s="208" t="str">
        <f>'Net Gen'!B1053</f>
        <v>ML1KP-Mitchell 1 KP</v>
      </c>
      <c r="B1053" s="269">
        <f>'Net Gen'!C1053</f>
        <v>44818.75</v>
      </c>
      <c r="C1053" s="270" t="str">
        <f>'Net Gen'!P1053</f>
        <v>DISPATCHABLE</v>
      </c>
      <c r="D1053" s="270">
        <f>'Net Gen'!E1053</f>
        <v>252.95849999999999</v>
      </c>
      <c r="E1053" s="270">
        <f>'Net Gen'!I1053</f>
        <v>770</v>
      </c>
      <c r="F1053" s="270">
        <f>'Net Gen'!K1053</f>
        <v>770</v>
      </c>
      <c r="G1053" s="270">
        <f>'Net Gen'!N1053</f>
        <v>770</v>
      </c>
      <c r="H1053" s="270">
        <f>'Net Gen'!O1053</f>
        <v>770</v>
      </c>
      <c r="J1053" s="120">
        <f t="shared" si="66"/>
        <v>0.5</v>
      </c>
      <c r="K1053" s="108">
        <f t="shared" si="64"/>
        <v>385</v>
      </c>
      <c r="L1053" s="102">
        <f t="shared" si="65"/>
        <v>385</v>
      </c>
      <c r="M1053" s="123">
        <f t="shared" si="67"/>
        <v>385</v>
      </c>
    </row>
    <row r="1054" spans="1:13" x14ac:dyDescent="0.2">
      <c r="A1054" s="208" t="str">
        <f>'Net Gen'!B1054</f>
        <v>ML1KP-Mitchell 1 KP</v>
      </c>
      <c r="B1054" s="269">
        <f>'Net Gen'!C1054</f>
        <v>44818.791666666664</v>
      </c>
      <c r="C1054" s="270" t="str">
        <f>'Net Gen'!P1054</f>
        <v>DISPATCHABLE</v>
      </c>
      <c r="D1054" s="270">
        <f>'Net Gen'!E1054</f>
        <v>252.249</v>
      </c>
      <c r="E1054" s="270">
        <f>'Net Gen'!I1054</f>
        <v>770</v>
      </c>
      <c r="F1054" s="270">
        <f>'Net Gen'!K1054</f>
        <v>770</v>
      </c>
      <c r="G1054" s="270">
        <f>'Net Gen'!N1054</f>
        <v>770</v>
      </c>
      <c r="H1054" s="270">
        <f>'Net Gen'!O1054</f>
        <v>770</v>
      </c>
      <c r="J1054" s="120">
        <f t="shared" si="66"/>
        <v>0.5</v>
      </c>
      <c r="K1054" s="108">
        <f t="shared" si="64"/>
        <v>385</v>
      </c>
      <c r="L1054" s="102">
        <f t="shared" si="65"/>
        <v>385</v>
      </c>
      <c r="M1054" s="123">
        <f t="shared" si="67"/>
        <v>385</v>
      </c>
    </row>
    <row r="1055" spans="1:13" x14ac:dyDescent="0.2">
      <c r="A1055" s="208" t="str">
        <f>'Net Gen'!B1055</f>
        <v>ML1KP-Mitchell 1 KP</v>
      </c>
      <c r="B1055" s="269">
        <f>'Net Gen'!C1055</f>
        <v>44818.833333333336</v>
      </c>
      <c r="C1055" s="270" t="str">
        <f>'Net Gen'!P1055</f>
        <v>DISPATCHABLE</v>
      </c>
      <c r="D1055" s="270">
        <f>'Net Gen'!E1055</f>
        <v>250.91550000000001</v>
      </c>
      <c r="E1055" s="270">
        <f>'Net Gen'!I1055</f>
        <v>770</v>
      </c>
      <c r="F1055" s="270">
        <f>'Net Gen'!K1055</f>
        <v>770</v>
      </c>
      <c r="G1055" s="270">
        <f>'Net Gen'!N1055</f>
        <v>770</v>
      </c>
      <c r="H1055" s="270">
        <f>'Net Gen'!O1055</f>
        <v>770</v>
      </c>
      <c r="J1055" s="120">
        <f t="shared" si="66"/>
        <v>0.5</v>
      </c>
      <c r="K1055" s="108">
        <f t="shared" si="64"/>
        <v>385</v>
      </c>
      <c r="L1055" s="102">
        <f t="shared" si="65"/>
        <v>385</v>
      </c>
      <c r="M1055" s="123">
        <f t="shared" si="67"/>
        <v>385</v>
      </c>
    </row>
    <row r="1056" spans="1:13" x14ac:dyDescent="0.2">
      <c r="A1056" s="208" t="str">
        <f>'Net Gen'!B1056</f>
        <v>ML1KP-Mitchell 1 KP</v>
      </c>
      <c r="B1056" s="269">
        <f>'Net Gen'!C1056</f>
        <v>44818.875</v>
      </c>
      <c r="C1056" s="270" t="str">
        <f>'Net Gen'!P1056</f>
        <v>DISPATCHABLE</v>
      </c>
      <c r="D1056" s="270">
        <f>'Net Gen'!E1056</f>
        <v>250.88749999999999</v>
      </c>
      <c r="E1056" s="270">
        <f>'Net Gen'!I1056</f>
        <v>770</v>
      </c>
      <c r="F1056" s="270">
        <f>'Net Gen'!K1056</f>
        <v>770</v>
      </c>
      <c r="G1056" s="270">
        <f>'Net Gen'!N1056</f>
        <v>770</v>
      </c>
      <c r="H1056" s="270">
        <f>'Net Gen'!O1056</f>
        <v>770</v>
      </c>
      <c r="J1056" s="120">
        <f t="shared" si="66"/>
        <v>0.5</v>
      </c>
      <c r="K1056" s="108">
        <f t="shared" si="64"/>
        <v>385</v>
      </c>
      <c r="L1056" s="102">
        <f t="shared" si="65"/>
        <v>385</v>
      </c>
      <c r="M1056" s="123">
        <f t="shared" si="67"/>
        <v>385</v>
      </c>
    </row>
    <row r="1057" spans="1:13" x14ac:dyDescent="0.2">
      <c r="A1057" s="208" t="str">
        <f>'Net Gen'!B1057</f>
        <v>ML1KP-Mitchell 1 KP</v>
      </c>
      <c r="B1057" s="269">
        <f>'Net Gen'!C1057</f>
        <v>44818.916666666664</v>
      </c>
      <c r="C1057" s="270" t="str">
        <f>'Net Gen'!P1057</f>
        <v>DISPATCHABLE</v>
      </c>
      <c r="D1057" s="270">
        <f>'Net Gen'!E1057</f>
        <v>251.08199999999999</v>
      </c>
      <c r="E1057" s="270">
        <f>'Net Gen'!I1057</f>
        <v>770</v>
      </c>
      <c r="F1057" s="270">
        <f>'Net Gen'!K1057</f>
        <v>770</v>
      </c>
      <c r="G1057" s="270">
        <f>'Net Gen'!N1057</f>
        <v>770</v>
      </c>
      <c r="H1057" s="270">
        <f>'Net Gen'!O1057</f>
        <v>770</v>
      </c>
      <c r="J1057" s="120">
        <f t="shared" si="66"/>
        <v>0.5</v>
      </c>
      <c r="K1057" s="108">
        <f t="shared" si="64"/>
        <v>385</v>
      </c>
      <c r="L1057" s="102">
        <f t="shared" si="65"/>
        <v>385</v>
      </c>
      <c r="M1057" s="123">
        <f t="shared" si="67"/>
        <v>385</v>
      </c>
    </row>
    <row r="1058" spans="1:13" x14ac:dyDescent="0.2">
      <c r="A1058" s="208" t="str">
        <f>'Net Gen'!B1058</f>
        <v>ML1KP-Mitchell 1 KP</v>
      </c>
      <c r="B1058" s="269">
        <f>'Net Gen'!C1058</f>
        <v>44818.958333333336</v>
      </c>
      <c r="C1058" s="270" t="str">
        <f>'Net Gen'!P1058</f>
        <v>DISPATCHABLE</v>
      </c>
      <c r="D1058" s="270">
        <f>'Net Gen'!E1058</f>
        <v>251.011</v>
      </c>
      <c r="E1058" s="270">
        <f>'Net Gen'!I1058</f>
        <v>770</v>
      </c>
      <c r="F1058" s="270">
        <f>'Net Gen'!K1058</f>
        <v>770</v>
      </c>
      <c r="G1058" s="270">
        <f>'Net Gen'!N1058</f>
        <v>770</v>
      </c>
      <c r="H1058" s="270">
        <f>'Net Gen'!O1058</f>
        <v>770</v>
      </c>
      <c r="J1058" s="120">
        <f t="shared" si="66"/>
        <v>0.5</v>
      </c>
      <c r="K1058" s="108">
        <f t="shared" si="64"/>
        <v>385</v>
      </c>
      <c r="L1058" s="102">
        <f t="shared" si="65"/>
        <v>385</v>
      </c>
      <c r="M1058" s="123">
        <f t="shared" si="67"/>
        <v>385</v>
      </c>
    </row>
    <row r="1059" spans="1:13" x14ac:dyDescent="0.2">
      <c r="A1059" s="208" t="str">
        <f>'Net Gen'!B1059</f>
        <v>ML1KP-Mitchell 1 KP</v>
      </c>
      <c r="B1059" s="269">
        <f>'Net Gen'!C1059</f>
        <v>44819</v>
      </c>
      <c r="C1059" s="270" t="str">
        <f>'Net Gen'!P1059</f>
        <v>DISPATCHABLE</v>
      </c>
      <c r="D1059" s="270">
        <f>'Net Gen'!E1059</f>
        <v>250.97049999999999</v>
      </c>
      <c r="E1059" s="270">
        <f>'Net Gen'!I1059</f>
        <v>770</v>
      </c>
      <c r="F1059" s="270">
        <f>'Net Gen'!K1059</f>
        <v>770</v>
      </c>
      <c r="G1059" s="270">
        <f>'Net Gen'!N1059</f>
        <v>770</v>
      </c>
      <c r="H1059" s="270">
        <f>'Net Gen'!O1059</f>
        <v>770</v>
      </c>
      <c r="J1059" s="120">
        <f t="shared" si="66"/>
        <v>0.5</v>
      </c>
      <c r="K1059" s="108">
        <f t="shared" si="64"/>
        <v>385</v>
      </c>
      <c r="L1059" s="102">
        <f t="shared" si="65"/>
        <v>385</v>
      </c>
      <c r="M1059" s="123">
        <f t="shared" si="67"/>
        <v>385</v>
      </c>
    </row>
    <row r="1060" spans="1:13" x14ac:dyDescent="0.2">
      <c r="A1060" s="208" t="str">
        <f>'Net Gen'!B1060</f>
        <v>ML1KP-Mitchell 1 KP</v>
      </c>
      <c r="B1060" s="269">
        <f>'Net Gen'!C1060</f>
        <v>44819.041666666664</v>
      </c>
      <c r="C1060" s="270" t="str">
        <f>'Net Gen'!P1060</f>
        <v>DISPATCHABLE</v>
      </c>
      <c r="D1060" s="270">
        <f>'Net Gen'!E1060</f>
        <v>250.90649999999999</v>
      </c>
      <c r="E1060" s="270">
        <f>'Net Gen'!I1060</f>
        <v>770</v>
      </c>
      <c r="F1060" s="270">
        <f>'Net Gen'!K1060</f>
        <v>770</v>
      </c>
      <c r="G1060" s="270">
        <f>'Net Gen'!N1060</f>
        <v>770</v>
      </c>
      <c r="H1060" s="270">
        <f>'Net Gen'!O1060</f>
        <v>770</v>
      </c>
      <c r="J1060" s="120">
        <f t="shared" si="66"/>
        <v>0.5</v>
      </c>
      <c r="K1060" s="108">
        <f t="shared" si="64"/>
        <v>385</v>
      </c>
      <c r="L1060" s="102">
        <f t="shared" si="65"/>
        <v>385</v>
      </c>
      <c r="M1060" s="123">
        <f t="shared" si="67"/>
        <v>385</v>
      </c>
    </row>
    <row r="1061" spans="1:13" x14ac:dyDescent="0.2">
      <c r="A1061" s="208" t="str">
        <f>'Net Gen'!B1061</f>
        <v>ML1KP-Mitchell 1 KP</v>
      </c>
      <c r="B1061" s="269">
        <f>'Net Gen'!C1061</f>
        <v>44819.083333333336</v>
      </c>
      <c r="C1061" s="270" t="str">
        <f>'Net Gen'!P1061</f>
        <v>DISPATCHABLE</v>
      </c>
      <c r="D1061" s="270">
        <f>'Net Gen'!E1061</f>
        <v>251.13650000000001</v>
      </c>
      <c r="E1061" s="270">
        <f>'Net Gen'!I1061</f>
        <v>770</v>
      </c>
      <c r="F1061" s="270">
        <f>'Net Gen'!K1061</f>
        <v>770</v>
      </c>
      <c r="G1061" s="270">
        <f>'Net Gen'!N1061</f>
        <v>770</v>
      </c>
      <c r="H1061" s="270">
        <f>'Net Gen'!O1061</f>
        <v>770</v>
      </c>
      <c r="J1061" s="120">
        <f t="shared" si="66"/>
        <v>0.5</v>
      </c>
      <c r="K1061" s="108">
        <f t="shared" si="64"/>
        <v>385</v>
      </c>
      <c r="L1061" s="102">
        <f t="shared" si="65"/>
        <v>385</v>
      </c>
      <c r="M1061" s="123">
        <f t="shared" si="67"/>
        <v>385</v>
      </c>
    </row>
    <row r="1062" spans="1:13" x14ac:dyDescent="0.2">
      <c r="A1062" s="208" t="str">
        <f>'Net Gen'!B1062</f>
        <v>ML1KP-Mitchell 1 KP</v>
      </c>
      <c r="B1062" s="269">
        <f>'Net Gen'!C1062</f>
        <v>44819.125</v>
      </c>
      <c r="C1062" s="270" t="str">
        <f>'Net Gen'!P1062</f>
        <v>DISPATCHABLE</v>
      </c>
      <c r="D1062" s="270">
        <f>'Net Gen'!E1062</f>
        <v>250.88650000000001</v>
      </c>
      <c r="E1062" s="270">
        <f>'Net Gen'!I1062</f>
        <v>770</v>
      </c>
      <c r="F1062" s="270">
        <f>'Net Gen'!K1062</f>
        <v>770</v>
      </c>
      <c r="G1062" s="270">
        <f>'Net Gen'!N1062</f>
        <v>770</v>
      </c>
      <c r="H1062" s="270">
        <f>'Net Gen'!O1062</f>
        <v>770</v>
      </c>
      <c r="J1062" s="120">
        <f t="shared" si="66"/>
        <v>0.5</v>
      </c>
      <c r="K1062" s="108">
        <f t="shared" si="64"/>
        <v>385</v>
      </c>
      <c r="L1062" s="102">
        <f t="shared" si="65"/>
        <v>385</v>
      </c>
      <c r="M1062" s="123">
        <f t="shared" si="67"/>
        <v>385</v>
      </c>
    </row>
    <row r="1063" spans="1:13" x14ac:dyDescent="0.2">
      <c r="A1063" s="208" t="str">
        <f>'Net Gen'!B1063</f>
        <v>ML1KP-Mitchell 1 KP</v>
      </c>
      <c r="B1063" s="269">
        <f>'Net Gen'!C1063</f>
        <v>44819.166666666664</v>
      </c>
      <c r="C1063" s="270" t="str">
        <f>'Net Gen'!P1063</f>
        <v>DISPATCHABLE</v>
      </c>
      <c r="D1063" s="270">
        <f>'Net Gen'!E1063</f>
        <v>250.79499999999999</v>
      </c>
      <c r="E1063" s="270">
        <f>'Net Gen'!I1063</f>
        <v>770</v>
      </c>
      <c r="F1063" s="270">
        <f>'Net Gen'!K1063</f>
        <v>770</v>
      </c>
      <c r="G1063" s="270">
        <f>'Net Gen'!N1063</f>
        <v>770</v>
      </c>
      <c r="H1063" s="270">
        <f>'Net Gen'!O1063</f>
        <v>770</v>
      </c>
      <c r="J1063" s="120">
        <f t="shared" si="66"/>
        <v>0.5</v>
      </c>
      <c r="K1063" s="108">
        <f t="shared" si="64"/>
        <v>385</v>
      </c>
      <c r="L1063" s="102">
        <f t="shared" si="65"/>
        <v>385</v>
      </c>
      <c r="M1063" s="123">
        <f t="shared" si="67"/>
        <v>385</v>
      </c>
    </row>
    <row r="1064" spans="1:13" x14ac:dyDescent="0.2">
      <c r="A1064" s="208" t="str">
        <f>'Net Gen'!B1064</f>
        <v>ML1KP-Mitchell 1 KP</v>
      </c>
      <c r="B1064" s="269">
        <f>'Net Gen'!C1064</f>
        <v>44819.208333333336</v>
      </c>
      <c r="C1064" s="270" t="str">
        <f>'Net Gen'!P1064</f>
        <v>DISPATCHABLE</v>
      </c>
      <c r="D1064" s="270">
        <f>'Net Gen'!E1064</f>
        <v>250.98599999999999</v>
      </c>
      <c r="E1064" s="270">
        <f>'Net Gen'!I1064</f>
        <v>770</v>
      </c>
      <c r="F1064" s="270">
        <f>'Net Gen'!K1064</f>
        <v>770</v>
      </c>
      <c r="G1064" s="270">
        <f>'Net Gen'!N1064</f>
        <v>770</v>
      </c>
      <c r="H1064" s="270">
        <f>'Net Gen'!O1064</f>
        <v>770</v>
      </c>
      <c r="J1064" s="120">
        <f t="shared" si="66"/>
        <v>0.5</v>
      </c>
      <c r="K1064" s="108">
        <f t="shared" si="64"/>
        <v>385</v>
      </c>
      <c r="L1064" s="102">
        <f t="shared" si="65"/>
        <v>385</v>
      </c>
      <c r="M1064" s="123">
        <f t="shared" si="67"/>
        <v>385</v>
      </c>
    </row>
    <row r="1065" spans="1:13" x14ac:dyDescent="0.2">
      <c r="A1065" s="208" t="str">
        <f>'Net Gen'!B1065</f>
        <v>ML1KP-Mitchell 1 KP</v>
      </c>
      <c r="B1065" s="269">
        <f>'Net Gen'!C1065</f>
        <v>44819.25</v>
      </c>
      <c r="C1065" s="270" t="str">
        <f>'Net Gen'!P1065</f>
        <v>DISPATCHABLE</v>
      </c>
      <c r="D1065" s="270">
        <f>'Net Gen'!E1065</f>
        <v>250.7355</v>
      </c>
      <c r="E1065" s="270">
        <f>'Net Gen'!I1065</f>
        <v>770</v>
      </c>
      <c r="F1065" s="270">
        <f>'Net Gen'!K1065</f>
        <v>770</v>
      </c>
      <c r="G1065" s="270">
        <f>'Net Gen'!N1065</f>
        <v>770</v>
      </c>
      <c r="H1065" s="270">
        <f>'Net Gen'!O1065</f>
        <v>770</v>
      </c>
      <c r="J1065" s="120">
        <f t="shared" si="66"/>
        <v>0.5</v>
      </c>
      <c r="K1065" s="108">
        <f t="shared" si="64"/>
        <v>385</v>
      </c>
      <c r="L1065" s="102">
        <f t="shared" si="65"/>
        <v>385</v>
      </c>
      <c r="M1065" s="123">
        <f t="shared" si="67"/>
        <v>385</v>
      </c>
    </row>
    <row r="1066" spans="1:13" x14ac:dyDescent="0.2">
      <c r="A1066" s="208" t="str">
        <f>'Net Gen'!B1066</f>
        <v>ML1KP-Mitchell 1 KP</v>
      </c>
      <c r="B1066" s="269">
        <f>'Net Gen'!C1066</f>
        <v>44819.291666666664</v>
      </c>
      <c r="C1066" s="270" t="str">
        <f>'Net Gen'!P1066</f>
        <v>DISPATCHABLE</v>
      </c>
      <c r="D1066" s="270">
        <f>'Net Gen'!E1066</f>
        <v>250.75649999999999</v>
      </c>
      <c r="E1066" s="270">
        <f>'Net Gen'!I1066</f>
        <v>770</v>
      </c>
      <c r="F1066" s="270">
        <f>'Net Gen'!K1066</f>
        <v>770</v>
      </c>
      <c r="G1066" s="270">
        <f>'Net Gen'!N1066</f>
        <v>770</v>
      </c>
      <c r="H1066" s="270">
        <f>'Net Gen'!O1066</f>
        <v>770</v>
      </c>
      <c r="J1066" s="120">
        <f t="shared" si="66"/>
        <v>0.5</v>
      </c>
      <c r="K1066" s="108">
        <f t="shared" si="64"/>
        <v>385</v>
      </c>
      <c r="L1066" s="102">
        <f t="shared" si="65"/>
        <v>385</v>
      </c>
      <c r="M1066" s="123">
        <f t="shared" si="67"/>
        <v>385</v>
      </c>
    </row>
    <row r="1067" spans="1:13" x14ac:dyDescent="0.2">
      <c r="A1067" s="208" t="str">
        <f>'Net Gen'!B1067</f>
        <v>ML1KP-Mitchell 1 KP</v>
      </c>
      <c r="B1067" s="269">
        <f>'Net Gen'!C1067</f>
        <v>44819.333333333336</v>
      </c>
      <c r="C1067" s="270" t="str">
        <f>'Net Gen'!P1067</f>
        <v>DISPATCHABLE</v>
      </c>
      <c r="D1067" s="270">
        <f>'Net Gen'!E1067</f>
        <v>251.023</v>
      </c>
      <c r="E1067" s="270">
        <f>'Net Gen'!I1067</f>
        <v>770</v>
      </c>
      <c r="F1067" s="270">
        <f>'Net Gen'!K1067</f>
        <v>770</v>
      </c>
      <c r="G1067" s="270">
        <f>'Net Gen'!N1067</f>
        <v>770</v>
      </c>
      <c r="H1067" s="270">
        <f>'Net Gen'!O1067</f>
        <v>770</v>
      </c>
      <c r="J1067" s="120">
        <f t="shared" si="66"/>
        <v>0.5</v>
      </c>
      <c r="K1067" s="108">
        <f t="shared" si="64"/>
        <v>385</v>
      </c>
      <c r="L1067" s="102">
        <f t="shared" si="65"/>
        <v>385</v>
      </c>
      <c r="M1067" s="123">
        <f t="shared" si="67"/>
        <v>385</v>
      </c>
    </row>
    <row r="1068" spans="1:13" x14ac:dyDescent="0.2">
      <c r="A1068" s="208" t="str">
        <f>'Net Gen'!B1068</f>
        <v>ML1KP-Mitchell 1 KP</v>
      </c>
      <c r="B1068" s="269">
        <f>'Net Gen'!C1068</f>
        <v>44819.375</v>
      </c>
      <c r="C1068" s="270" t="str">
        <f>'Net Gen'!P1068</f>
        <v>DISPATCHABLE</v>
      </c>
      <c r="D1068" s="270">
        <f>'Net Gen'!E1068</f>
        <v>250.73849999999999</v>
      </c>
      <c r="E1068" s="270">
        <f>'Net Gen'!I1068</f>
        <v>770</v>
      </c>
      <c r="F1068" s="270">
        <f>'Net Gen'!K1068</f>
        <v>770</v>
      </c>
      <c r="G1068" s="270">
        <f>'Net Gen'!N1068</f>
        <v>770</v>
      </c>
      <c r="H1068" s="270">
        <f>'Net Gen'!O1068</f>
        <v>770</v>
      </c>
      <c r="J1068" s="120">
        <f t="shared" si="66"/>
        <v>0.5</v>
      </c>
      <c r="K1068" s="108">
        <f t="shared" si="64"/>
        <v>385</v>
      </c>
      <c r="L1068" s="102">
        <f t="shared" si="65"/>
        <v>385</v>
      </c>
      <c r="M1068" s="123">
        <f t="shared" si="67"/>
        <v>385</v>
      </c>
    </row>
    <row r="1069" spans="1:13" x14ac:dyDescent="0.2">
      <c r="A1069" s="208" t="str">
        <f>'Net Gen'!B1069</f>
        <v>ML1KP-Mitchell 1 KP</v>
      </c>
      <c r="B1069" s="269">
        <f>'Net Gen'!C1069</f>
        <v>44819.416666666664</v>
      </c>
      <c r="C1069" s="270" t="str">
        <f>'Net Gen'!P1069</f>
        <v>DISPATCHABLE</v>
      </c>
      <c r="D1069" s="270">
        <f>'Net Gen'!E1069</f>
        <v>250.8655</v>
      </c>
      <c r="E1069" s="270">
        <f>'Net Gen'!I1069</f>
        <v>770</v>
      </c>
      <c r="F1069" s="270">
        <f>'Net Gen'!K1069</f>
        <v>770</v>
      </c>
      <c r="G1069" s="270">
        <f>'Net Gen'!N1069</f>
        <v>770</v>
      </c>
      <c r="H1069" s="270">
        <f>'Net Gen'!O1069</f>
        <v>770</v>
      </c>
      <c r="J1069" s="120">
        <f t="shared" si="66"/>
        <v>0.5</v>
      </c>
      <c r="K1069" s="108">
        <f t="shared" si="64"/>
        <v>385</v>
      </c>
      <c r="L1069" s="102">
        <f t="shared" si="65"/>
        <v>385</v>
      </c>
      <c r="M1069" s="123">
        <f t="shared" si="67"/>
        <v>385</v>
      </c>
    </row>
    <row r="1070" spans="1:13" x14ac:dyDescent="0.2">
      <c r="A1070" s="208" t="str">
        <f>'Net Gen'!B1070</f>
        <v>ML1KP-Mitchell 1 KP</v>
      </c>
      <c r="B1070" s="269">
        <f>'Net Gen'!C1070</f>
        <v>44819.458333333336</v>
      </c>
      <c r="C1070" s="270" t="str">
        <f>'Net Gen'!P1070</f>
        <v>DISPATCHABLE</v>
      </c>
      <c r="D1070" s="270">
        <f>'Net Gen'!E1070</f>
        <v>250.72300000000001</v>
      </c>
      <c r="E1070" s="270">
        <f>'Net Gen'!I1070</f>
        <v>770</v>
      </c>
      <c r="F1070" s="270">
        <f>'Net Gen'!K1070</f>
        <v>770</v>
      </c>
      <c r="G1070" s="270">
        <f>'Net Gen'!N1070</f>
        <v>770</v>
      </c>
      <c r="H1070" s="270">
        <f>'Net Gen'!O1070</f>
        <v>770</v>
      </c>
      <c r="J1070" s="120">
        <f t="shared" si="66"/>
        <v>0.5</v>
      </c>
      <c r="K1070" s="108">
        <f t="shared" si="64"/>
        <v>385</v>
      </c>
      <c r="L1070" s="102">
        <f t="shared" si="65"/>
        <v>385</v>
      </c>
      <c r="M1070" s="123">
        <f t="shared" si="67"/>
        <v>385</v>
      </c>
    </row>
    <row r="1071" spans="1:13" x14ac:dyDescent="0.2">
      <c r="A1071" s="208" t="str">
        <f>'Net Gen'!B1071</f>
        <v>ML1KP-Mitchell 1 KP</v>
      </c>
      <c r="B1071" s="269">
        <f>'Net Gen'!C1071</f>
        <v>44819.5</v>
      </c>
      <c r="C1071" s="270" t="str">
        <f>'Net Gen'!P1071</f>
        <v>DISPATCHABLE</v>
      </c>
      <c r="D1071" s="270">
        <f>'Net Gen'!E1071</f>
        <v>250.92</v>
      </c>
      <c r="E1071" s="270">
        <f>'Net Gen'!I1071</f>
        <v>770</v>
      </c>
      <c r="F1071" s="270">
        <f>'Net Gen'!K1071</f>
        <v>770</v>
      </c>
      <c r="G1071" s="270">
        <f>'Net Gen'!N1071</f>
        <v>770</v>
      </c>
      <c r="H1071" s="270">
        <f>'Net Gen'!O1071</f>
        <v>770</v>
      </c>
      <c r="J1071" s="120">
        <f t="shared" si="66"/>
        <v>0.5</v>
      </c>
      <c r="K1071" s="108">
        <f t="shared" si="64"/>
        <v>385</v>
      </c>
      <c r="L1071" s="102">
        <f t="shared" si="65"/>
        <v>385</v>
      </c>
      <c r="M1071" s="123">
        <f t="shared" si="67"/>
        <v>385</v>
      </c>
    </row>
    <row r="1072" spans="1:13" x14ac:dyDescent="0.2">
      <c r="A1072" s="208" t="str">
        <f>'Net Gen'!B1072</f>
        <v>ML1KP-Mitchell 1 KP</v>
      </c>
      <c r="B1072" s="269">
        <f>'Net Gen'!C1072</f>
        <v>44819.541666666664</v>
      </c>
      <c r="C1072" s="270" t="str">
        <f>'Net Gen'!P1072</f>
        <v>DISPATCHABLE</v>
      </c>
      <c r="D1072" s="270">
        <f>'Net Gen'!E1072</f>
        <v>250.97399999999999</v>
      </c>
      <c r="E1072" s="270">
        <f>'Net Gen'!I1072</f>
        <v>770</v>
      </c>
      <c r="F1072" s="270">
        <f>'Net Gen'!K1072</f>
        <v>770</v>
      </c>
      <c r="G1072" s="270">
        <f>'Net Gen'!N1072</f>
        <v>770</v>
      </c>
      <c r="H1072" s="270">
        <f>'Net Gen'!O1072</f>
        <v>770</v>
      </c>
      <c r="J1072" s="120">
        <f t="shared" si="66"/>
        <v>0.5</v>
      </c>
      <c r="K1072" s="108">
        <f t="shared" si="64"/>
        <v>385</v>
      </c>
      <c r="L1072" s="102">
        <f t="shared" si="65"/>
        <v>385</v>
      </c>
      <c r="M1072" s="123">
        <f t="shared" si="67"/>
        <v>385</v>
      </c>
    </row>
    <row r="1073" spans="1:13" x14ac:dyDescent="0.2">
      <c r="A1073" s="208" t="str">
        <f>'Net Gen'!B1073</f>
        <v>ML1KP-Mitchell 1 KP</v>
      </c>
      <c r="B1073" s="269">
        <f>'Net Gen'!C1073</f>
        <v>44819.583333333336</v>
      </c>
      <c r="C1073" s="270" t="str">
        <f>'Net Gen'!P1073</f>
        <v>DISPATCHABLE</v>
      </c>
      <c r="D1073" s="270">
        <f>'Net Gen'!E1073</f>
        <v>250.77500000000001</v>
      </c>
      <c r="E1073" s="270">
        <f>'Net Gen'!I1073</f>
        <v>770</v>
      </c>
      <c r="F1073" s="270">
        <f>'Net Gen'!K1073</f>
        <v>770</v>
      </c>
      <c r="G1073" s="270">
        <f>'Net Gen'!N1073</f>
        <v>770</v>
      </c>
      <c r="H1073" s="270">
        <f>'Net Gen'!O1073</f>
        <v>770</v>
      </c>
      <c r="J1073" s="120">
        <f t="shared" si="66"/>
        <v>0.5</v>
      </c>
      <c r="K1073" s="108">
        <f t="shared" si="64"/>
        <v>385</v>
      </c>
      <c r="L1073" s="102">
        <f t="shared" si="65"/>
        <v>385</v>
      </c>
      <c r="M1073" s="123">
        <f t="shared" si="67"/>
        <v>385</v>
      </c>
    </row>
    <row r="1074" spans="1:13" x14ac:dyDescent="0.2">
      <c r="A1074" s="208" t="str">
        <f>'Net Gen'!B1074</f>
        <v>ML1KP-Mitchell 1 KP</v>
      </c>
      <c r="B1074" s="269">
        <f>'Net Gen'!C1074</f>
        <v>44819.625</v>
      </c>
      <c r="C1074" s="270" t="str">
        <f>'Net Gen'!P1074</f>
        <v>DISPATCHABLE</v>
      </c>
      <c r="D1074" s="270">
        <f>'Net Gen'!E1074</f>
        <v>251.18100000000001</v>
      </c>
      <c r="E1074" s="270">
        <f>'Net Gen'!I1074</f>
        <v>770</v>
      </c>
      <c r="F1074" s="270">
        <f>'Net Gen'!K1074</f>
        <v>770</v>
      </c>
      <c r="G1074" s="270">
        <f>'Net Gen'!N1074</f>
        <v>770</v>
      </c>
      <c r="H1074" s="270">
        <f>'Net Gen'!O1074</f>
        <v>770</v>
      </c>
      <c r="J1074" s="120">
        <f t="shared" si="66"/>
        <v>0.5</v>
      </c>
      <c r="K1074" s="108">
        <f t="shared" si="64"/>
        <v>385</v>
      </c>
      <c r="L1074" s="102">
        <f t="shared" si="65"/>
        <v>385</v>
      </c>
      <c r="M1074" s="123">
        <f t="shared" si="67"/>
        <v>385</v>
      </c>
    </row>
    <row r="1075" spans="1:13" x14ac:dyDescent="0.2">
      <c r="A1075" s="208" t="str">
        <f>'Net Gen'!B1075</f>
        <v>ML1KP-Mitchell 1 KP</v>
      </c>
      <c r="B1075" s="269">
        <f>'Net Gen'!C1075</f>
        <v>44819.666666666664</v>
      </c>
      <c r="C1075" s="270" t="str">
        <f>'Net Gen'!P1075</f>
        <v>DISPATCHABLE</v>
      </c>
      <c r="D1075" s="270">
        <f>'Net Gen'!E1075</f>
        <v>250.77549999999999</v>
      </c>
      <c r="E1075" s="270">
        <f>'Net Gen'!I1075</f>
        <v>770</v>
      </c>
      <c r="F1075" s="270">
        <f>'Net Gen'!K1075</f>
        <v>770</v>
      </c>
      <c r="G1075" s="270">
        <f>'Net Gen'!N1075</f>
        <v>770</v>
      </c>
      <c r="H1075" s="270">
        <f>'Net Gen'!O1075</f>
        <v>770</v>
      </c>
      <c r="J1075" s="120">
        <f t="shared" si="66"/>
        <v>0.5</v>
      </c>
      <c r="K1075" s="108">
        <f t="shared" si="64"/>
        <v>385</v>
      </c>
      <c r="L1075" s="102">
        <f t="shared" si="65"/>
        <v>385</v>
      </c>
      <c r="M1075" s="123">
        <f t="shared" si="67"/>
        <v>385</v>
      </c>
    </row>
    <row r="1076" spans="1:13" x14ac:dyDescent="0.2">
      <c r="A1076" s="208" t="str">
        <f>'Net Gen'!B1076</f>
        <v>ML1KP-Mitchell 1 KP</v>
      </c>
      <c r="B1076" s="269">
        <f>'Net Gen'!C1076</f>
        <v>44819.708333333336</v>
      </c>
      <c r="C1076" s="270" t="str">
        <f>'Net Gen'!P1076</f>
        <v>DISPATCHABLE</v>
      </c>
      <c r="D1076" s="270">
        <f>'Net Gen'!E1076</f>
        <v>251.11600000000001</v>
      </c>
      <c r="E1076" s="270">
        <f>'Net Gen'!I1076</f>
        <v>770</v>
      </c>
      <c r="F1076" s="270">
        <f>'Net Gen'!K1076</f>
        <v>770</v>
      </c>
      <c r="G1076" s="270">
        <f>'Net Gen'!N1076</f>
        <v>770</v>
      </c>
      <c r="H1076" s="270">
        <f>'Net Gen'!O1076</f>
        <v>770</v>
      </c>
      <c r="J1076" s="120">
        <f t="shared" si="66"/>
        <v>0.5</v>
      </c>
      <c r="K1076" s="108">
        <f t="shared" si="64"/>
        <v>385</v>
      </c>
      <c r="L1076" s="102">
        <f t="shared" si="65"/>
        <v>385</v>
      </c>
      <c r="M1076" s="123">
        <f t="shared" si="67"/>
        <v>385</v>
      </c>
    </row>
    <row r="1077" spans="1:13" x14ac:dyDescent="0.2">
      <c r="A1077" s="208" t="str">
        <f>'Net Gen'!B1077</f>
        <v>ML1KP-Mitchell 1 KP</v>
      </c>
      <c r="B1077" s="269">
        <f>'Net Gen'!C1077</f>
        <v>44819.75</v>
      </c>
      <c r="C1077" s="270" t="str">
        <f>'Net Gen'!P1077</f>
        <v>DISPATCHABLE</v>
      </c>
      <c r="D1077" s="270">
        <f>'Net Gen'!E1077</f>
        <v>251.33699999999999</v>
      </c>
      <c r="E1077" s="270">
        <f>'Net Gen'!I1077</f>
        <v>770</v>
      </c>
      <c r="F1077" s="270">
        <f>'Net Gen'!K1077</f>
        <v>770</v>
      </c>
      <c r="G1077" s="270">
        <f>'Net Gen'!N1077</f>
        <v>770</v>
      </c>
      <c r="H1077" s="270">
        <f>'Net Gen'!O1077</f>
        <v>770</v>
      </c>
      <c r="J1077" s="120">
        <f t="shared" si="66"/>
        <v>0.5</v>
      </c>
      <c r="K1077" s="108">
        <f t="shared" si="64"/>
        <v>385</v>
      </c>
      <c r="L1077" s="102">
        <f t="shared" si="65"/>
        <v>385</v>
      </c>
      <c r="M1077" s="123">
        <f t="shared" si="67"/>
        <v>385</v>
      </c>
    </row>
    <row r="1078" spans="1:13" x14ac:dyDescent="0.2">
      <c r="A1078" s="208" t="str">
        <f>'Net Gen'!B1078</f>
        <v>ML1KP-Mitchell 1 KP</v>
      </c>
      <c r="B1078" s="269">
        <f>'Net Gen'!C1078</f>
        <v>44819.791666666664</v>
      </c>
      <c r="C1078" s="270" t="str">
        <f>'Net Gen'!P1078</f>
        <v>DISPATCHABLE</v>
      </c>
      <c r="D1078" s="270">
        <f>'Net Gen'!E1078</f>
        <v>251.16300000000001</v>
      </c>
      <c r="E1078" s="270">
        <f>'Net Gen'!I1078</f>
        <v>770</v>
      </c>
      <c r="F1078" s="270">
        <f>'Net Gen'!K1078</f>
        <v>770</v>
      </c>
      <c r="G1078" s="270">
        <f>'Net Gen'!N1078</f>
        <v>770</v>
      </c>
      <c r="H1078" s="270">
        <f>'Net Gen'!O1078</f>
        <v>770</v>
      </c>
      <c r="J1078" s="120">
        <f t="shared" si="66"/>
        <v>0.5</v>
      </c>
      <c r="K1078" s="108">
        <f t="shared" si="64"/>
        <v>385</v>
      </c>
      <c r="L1078" s="102">
        <f t="shared" si="65"/>
        <v>385</v>
      </c>
      <c r="M1078" s="123">
        <f t="shared" si="67"/>
        <v>385</v>
      </c>
    </row>
    <row r="1079" spans="1:13" x14ac:dyDescent="0.2">
      <c r="A1079" s="208" t="str">
        <f>'Net Gen'!B1079</f>
        <v>ML1KP-Mitchell 1 KP</v>
      </c>
      <c r="B1079" s="269">
        <f>'Net Gen'!C1079</f>
        <v>44819.833333333336</v>
      </c>
      <c r="C1079" s="270" t="str">
        <f>'Net Gen'!P1079</f>
        <v>DISPATCHABLE</v>
      </c>
      <c r="D1079" s="270">
        <f>'Net Gen'!E1079</f>
        <v>250.71</v>
      </c>
      <c r="E1079" s="270">
        <f>'Net Gen'!I1079</f>
        <v>770</v>
      </c>
      <c r="F1079" s="270">
        <f>'Net Gen'!K1079</f>
        <v>770</v>
      </c>
      <c r="G1079" s="270">
        <f>'Net Gen'!N1079</f>
        <v>770</v>
      </c>
      <c r="H1079" s="270">
        <f>'Net Gen'!O1079</f>
        <v>770</v>
      </c>
      <c r="J1079" s="120">
        <f t="shared" si="66"/>
        <v>0.5</v>
      </c>
      <c r="K1079" s="108">
        <f t="shared" si="64"/>
        <v>385</v>
      </c>
      <c r="L1079" s="102">
        <f t="shared" si="65"/>
        <v>385</v>
      </c>
      <c r="M1079" s="123">
        <f t="shared" si="67"/>
        <v>385</v>
      </c>
    </row>
    <row r="1080" spans="1:13" x14ac:dyDescent="0.2">
      <c r="A1080" s="208" t="str">
        <f>'Net Gen'!B1080</f>
        <v>ML1KP-Mitchell 1 KP</v>
      </c>
      <c r="B1080" s="269">
        <f>'Net Gen'!C1080</f>
        <v>44819.875</v>
      </c>
      <c r="C1080" s="270" t="str">
        <f>'Net Gen'!P1080</f>
        <v>DISPATCHABLE</v>
      </c>
      <c r="D1080" s="270">
        <f>'Net Gen'!E1080</f>
        <v>251.92400000000001</v>
      </c>
      <c r="E1080" s="270">
        <f>'Net Gen'!I1080</f>
        <v>770</v>
      </c>
      <c r="F1080" s="270">
        <f>'Net Gen'!K1080</f>
        <v>770</v>
      </c>
      <c r="G1080" s="270">
        <f>'Net Gen'!N1080</f>
        <v>770</v>
      </c>
      <c r="H1080" s="270">
        <f>'Net Gen'!O1080</f>
        <v>770</v>
      </c>
      <c r="J1080" s="120">
        <f t="shared" si="66"/>
        <v>0.5</v>
      </c>
      <c r="K1080" s="108">
        <f t="shared" si="64"/>
        <v>385</v>
      </c>
      <c r="L1080" s="102">
        <f t="shared" si="65"/>
        <v>385</v>
      </c>
      <c r="M1080" s="123">
        <f t="shared" si="67"/>
        <v>385</v>
      </c>
    </row>
    <row r="1081" spans="1:13" x14ac:dyDescent="0.2">
      <c r="A1081" s="208" t="str">
        <f>'Net Gen'!B1081</f>
        <v>ML1KP-Mitchell 1 KP</v>
      </c>
      <c r="B1081" s="269">
        <f>'Net Gen'!C1081</f>
        <v>44819.916666666664</v>
      </c>
      <c r="C1081" s="270" t="str">
        <f>'Net Gen'!P1081</f>
        <v>DISPATCHABLE</v>
      </c>
      <c r="D1081" s="270">
        <f>'Net Gen'!E1081</f>
        <v>250.76849999999999</v>
      </c>
      <c r="E1081" s="270">
        <f>'Net Gen'!I1081</f>
        <v>770</v>
      </c>
      <c r="F1081" s="270">
        <f>'Net Gen'!K1081</f>
        <v>770</v>
      </c>
      <c r="G1081" s="270">
        <f>'Net Gen'!N1081</f>
        <v>770</v>
      </c>
      <c r="H1081" s="270">
        <f>'Net Gen'!O1081</f>
        <v>770</v>
      </c>
      <c r="J1081" s="120">
        <f t="shared" si="66"/>
        <v>0.5</v>
      </c>
      <c r="K1081" s="108">
        <f t="shared" si="64"/>
        <v>385</v>
      </c>
      <c r="L1081" s="102">
        <f t="shared" si="65"/>
        <v>385</v>
      </c>
      <c r="M1081" s="123">
        <f t="shared" si="67"/>
        <v>385</v>
      </c>
    </row>
    <row r="1082" spans="1:13" x14ac:dyDescent="0.2">
      <c r="A1082" s="208" t="str">
        <f>'Net Gen'!B1082</f>
        <v>ML1KP-Mitchell 1 KP</v>
      </c>
      <c r="B1082" s="269">
        <f>'Net Gen'!C1082</f>
        <v>44819.958333333336</v>
      </c>
      <c r="C1082" s="270" t="str">
        <f>'Net Gen'!P1082</f>
        <v>DISPATCHABLE</v>
      </c>
      <c r="D1082" s="270">
        <f>'Net Gen'!E1082</f>
        <v>250.98400000000001</v>
      </c>
      <c r="E1082" s="270">
        <f>'Net Gen'!I1082</f>
        <v>770</v>
      </c>
      <c r="F1082" s="270">
        <f>'Net Gen'!K1082</f>
        <v>770</v>
      </c>
      <c r="G1082" s="270">
        <f>'Net Gen'!N1082</f>
        <v>770</v>
      </c>
      <c r="H1082" s="270">
        <f>'Net Gen'!O1082</f>
        <v>770</v>
      </c>
      <c r="J1082" s="120">
        <f t="shared" si="66"/>
        <v>0.5</v>
      </c>
      <c r="K1082" s="108">
        <f t="shared" si="64"/>
        <v>385</v>
      </c>
      <c r="L1082" s="102">
        <f t="shared" si="65"/>
        <v>385</v>
      </c>
      <c r="M1082" s="123">
        <f t="shared" si="67"/>
        <v>385</v>
      </c>
    </row>
    <row r="1083" spans="1:13" x14ac:dyDescent="0.2">
      <c r="A1083" s="208" t="str">
        <f>'Net Gen'!B1083</f>
        <v>ML1KP-Mitchell 1 KP</v>
      </c>
      <c r="B1083" s="269">
        <f>'Net Gen'!C1083</f>
        <v>44820</v>
      </c>
      <c r="C1083" s="270" t="str">
        <f>'Net Gen'!P1083</f>
        <v>DISPATCHABLE</v>
      </c>
      <c r="D1083" s="270">
        <f>'Net Gen'!E1083</f>
        <v>250.9365</v>
      </c>
      <c r="E1083" s="270">
        <f>'Net Gen'!I1083</f>
        <v>770</v>
      </c>
      <c r="F1083" s="270">
        <f>'Net Gen'!K1083</f>
        <v>770</v>
      </c>
      <c r="G1083" s="270">
        <f>'Net Gen'!N1083</f>
        <v>770</v>
      </c>
      <c r="H1083" s="270">
        <f>'Net Gen'!O1083</f>
        <v>770</v>
      </c>
      <c r="J1083" s="120">
        <f t="shared" si="66"/>
        <v>0.5</v>
      </c>
      <c r="K1083" s="108">
        <f t="shared" si="64"/>
        <v>385</v>
      </c>
      <c r="L1083" s="102">
        <f t="shared" si="65"/>
        <v>385</v>
      </c>
      <c r="M1083" s="123">
        <f t="shared" si="67"/>
        <v>385</v>
      </c>
    </row>
    <row r="1084" spans="1:13" x14ac:dyDescent="0.2">
      <c r="A1084" s="208" t="str">
        <f>'Net Gen'!B1084</f>
        <v>ML1KP-Mitchell 1 KP</v>
      </c>
      <c r="B1084" s="269">
        <f>'Net Gen'!C1084</f>
        <v>44820.041666666664</v>
      </c>
      <c r="C1084" s="270" t="str">
        <f>'Net Gen'!P1084</f>
        <v>DISPATCHABLE</v>
      </c>
      <c r="D1084" s="270">
        <f>'Net Gen'!E1084</f>
        <v>250.52799999999999</v>
      </c>
      <c r="E1084" s="270">
        <f>'Net Gen'!I1084</f>
        <v>770</v>
      </c>
      <c r="F1084" s="270">
        <f>'Net Gen'!K1084</f>
        <v>770</v>
      </c>
      <c r="G1084" s="270">
        <f>'Net Gen'!N1084</f>
        <v>770</v>
      </c>
      <c r="H1084" s="270">
        <f>'Net Gen'!O1084</f>
        <v>770</v>
      </c>
      <c r="J1084" s="120">
        <f t="shared" si="66"/>
        <v>0.5</v>
      </c>
      <c r="K1084" s="108">
        <f t="shared" si="64"/>
        <v>385</v>
      </c>
      <c r="L1084" s="102">
        <f t="shared" si="65"/>
        <v>385</v>
      </c>
      <c r="M1084" s="123">
        <f t="shared" si="67"/>
        <v>385</v>
      </c>
    </row>
    <row r="1085" spans="1:13" x14ac:dyDescent="0.2">
      <c r="A1085" s="208" t="str">
        <f>'Net Gen'!B1085</f>
        <v>ML1KP-Mitchell 1 KP</v>
      </c>
      <c r="B1085" s="269">
        <f>'Net Gen'!C1085</f>
        <v>44820.083333333336</v>
      </c>
      <c r="C1085" s="270" t="str">
        <f>'Net Gen'!P1085</f>
        <v>DISPATCHABLE</v>
      </c>
      <c r="D1085" s="270">
        <f>'Net Gen'!E1085</f>
        <v>251.01650000000001</v>
      </c>
      <c r="E1085" s="270">
        <f>'Net Gen'!I1085</f>
        <v>770</v>
      </c>
      <c r="F1085" s="270">
        <f>'Net Gen'!K1085</f>
        <v>770</v>
      </c>
      <c r="G1085" s="270">
        <f>'Net Gen'!N1085</f>
        <v>770</v>
      </c>
      <c r="H1085" s="270">
        <f>'Net Gen'!O1085</f>
        <v>770</v>
      </c>
      <c r="J1085" s="120">
        <f t="shared" si="66"/>
        <v>0.5</v>
      </c>
      <c r="K1085" s="108">
        <f t="shared" si="64"/>
        <v>385</v>
      </c>
      <c r="L1085" s="102">
        <f t="shared" si="65"/>
        <v>385</v>
      </c>
      <c r="M1085" s="123">
        <f t="shared" si="67"/>
        <v>385</v>
      </c>
    </row>
    <row r="1086" spans="1:13" x14ac:dyDescent="0.2">
      <c r="A1086" s="208" t="str">
        <f>'Net Gen'!B1086</f>
        <v>ML1KP-Mitchell 1 KP</v>
      </c>
      <c r="B1086" s="269">
        <f>'Net Gen'!C1086</f>
        <v>44820.125</v>
      </c>
      <c r="C1086" s="270" t="str">
        <f>'Net Gen'!P1086</f>
        <v>DISPATCHABLE</v>
      </c>
      <c r="D1086" s="270">
        <f>'Net Gen'!E1086</f>
        <v>250.7405</v>
      </c>
      <c r="E1086" s="270">
        <f>'Net Gen'!I1086</f>
        <v>770</v>
      </c>
      <c r="F1086" s="270">
        <f>'Net Gen'!K1086</f>
        <v>770</v>
      </c>
      <c r="G1086" s="270">
        <f>'Net Gen'!N1086</f>
        <v>770</v>
      </c>
      <c r="H1086" s="270">
        <f>'Net Gen'!O1086</f>
        <v>770</v>
      </c>
      <c r="J1086" s="120">
        <f t="shared" si="66"/>
        <v>0.5</v>
      </c>
      <c r="K1086" s="108">
        <f t="shared" si="64"/>
        <v>385</v>
      </c>
      <c r="L1086" s="102">
        <f t="shared" si="65"/>
        <v>385</v>
      </c>
      <c r="M1086" s="123">
        <f t="shared" si="67"/>
        <v>385</v>
      </c>
    </row>
    <row r="1087" spans="1:13" x14ac:dyDescent="0.2">
      <c r="A1087" s="208" t="str">
        <f>'Net Gen'!B1087</f>
        <v>ML1KP-Mitchell 1 KP</v>
      </c>
      <c r="B1087" s="269">
        <f>'Net Gen'!C1087</f>
        <v>44820.166666666664</v>
      </c>
      <c r="C1087" s="270" t="str">
        <f>'Net Gen'!P1087</f>
        <v>DISPATCHABLE</v>
      </c>
      <c r="D1087" s="270">
        <f>'Net Gen'!E1087</f>
        <v>250.97499999999999</v>
      </c>
      <c r="E1087" s="270">
        <f>'Net Gen'!I1087</f>
        <v>770</v>
      </c>
      <c r="F1087" s="270">
        <f>'Net Gen'!K1087</f>
        <v>770</v>
      </c>
      <c r="G1087" s="270">
        <f>'Net Gen'!N1087</f>
        <v>770</v>
      </c>
      <c r="H1087" s="270">
        <f>'Net Gen'!O1087</f>
        <v>770</v>
      </c>
      <c r="J1087" s="120">
        <f t="shared" si="66"/>
        <v>0.5</v>
      </c>
      <c r="K1087" s="108">
        <f t="shared" si="64"/>
        <v>385</v>
      </c>
      <c r="L1087" s="102">
        <f t="shared" si="65"/>
        <v>385</v>
      </c>
      <c r="M1087" s="123">
        <f t="shared" si="67"/>
        <v>385</v>
      </c>
    </row>
    <row r="1088" spans="1:13" x14ac:dyDescent="0.2">
      <c r="A1088" s="208" t="str">
        <f>'Net Gen'!B1088</f>
        <v>ML1KP-Mitchell 1 KP</v>
      </c>
      <c r="B1088" s="269">
        <f>'Net Gen'!C1088</f>
        <v>44820.208333333336</v>
      </c>
      <c r="C1088" s="270" t="str">
        <f>'Net Gen'!P1088</f>
        <v>DISPATCHABLE</v>
      </c>
      <c r="D1088" s="270">
        <f>'Net Gen'!E1088</f>
        <v>250.74250000000001</v>
      </c>
      <c r="E1088" s="270">
        <f>'Net Gen'!I1088</f>
        <v>770</v>
      </c>
      <c r="F1088" s="270">
        <f>'Net Gen'!K1088</f>
        <v>770</v>
      </c>
      <c r="G1088" s="270">
        <f>'Net Gen'!N1088</f>
        <v>770</v>
      </c>
      <c r="H1088" s="270">
        <f>'Net Gen'!O1088</f>
        <v>770</v>
      </c>
      <c r="J1088" s="120">
        <f t="shared" si="66"/>
        <v>0.5</v>
      </c>
      <c r="K1088" s="108">
        <f t="shared" si="64"/>
        <v>385</v>
      </c>
      <c r="L1088" s="102">
        <f t="shared" si="65"/>
        <v>385</v>
      </c>
      <c r="M1088" s="123">
        <f t="shared" si="67"/>
        <v>385</v>
      </c>
    </row>
    <row r="1089" spans="1:13" x14ac:dyDescent="0.2">
      <c r="A1089" s="208" t="str">
        <f>'Net Gen'!B1089</f>
        <v>ML1KP-Mitchell 1 KP</v>
      </c>
      <c r="B1089" s="269">
        <f>'Net Gen'!C1089</f>
        <v>44820.25</v>
      </c>
      <c r="C1089" s="270" t="str">
        <f>'Net Gen'!P1089</f>
        <v>DISPATCHABLE</v>
      </c>
      <c r="D1089" s="270">
        <f>'Net Gen'!E1089</f>
        <v>250.72200000000001</v>
      </c>
      <c r="E1089" s="270">
        <f>'Net Gen'!I1089</f>
        <v>770</v>
      </c>
      <c r="F1089" s="270">
        <f>'Net Gen'!K1089</f>
        <v>770</v>
      </c>
      <c r="G1089" s="270">
        <f>'Net Gen'!N1089</f>
        <v>770</v>
      </c>
      <c r="H1089" s="270">
        <f>'Net Gen'!O1089</f>
        <v>770</v>
      </c>
      <c r="J1089" s="120">
        <f t="shared" si="66"/>
        <v>0.5</v>
      </c>
      <c r="K1089" s="108">
        <f t="shared" si="64"/>
        <v>385</v>
      </c>
      <c r="L1089" s="102">
        <f t="shared" si="65"/>
        <v>385</v>
      </c>
      <c r="M1089" s="123">
        <f t="shared" si="67"/>
        <v>385</v>
      </c>
    </row>
    <row r="1090" spans="1:13" x14ac:dyDescent="0.2">
      <c r="A1090" s="208" t="str">
        <f>'Net Gen'!B1090</f>
        <v>ML1KP-Mitchell 1 KP</v>
      </c>
      <c r="B1090" s="269">
        <f>'Net Gen'!C1090</f>
        <v>44820.291666666664</v>
      </c>
      <c r="C1090" s="270" t="str">
        <f>'Net Gen'!P1090</f>
        <v>DISPATCHABLE</v>
      </c>
      <c r="D1090" s="270">
        <f>'Net Gen'!E1090</f>
        <v>251.0925</v>
      </c>
      <c r="E1090" s="270">
        <f>'Net Gen'!I1090</f>
        <v>770</v>
      </c>
      <c r="F1090" s="270">
        <f>'Net Gen'!K1090</f>
        <v>770</v>
      </c>
      <c r="G1090" s="270">
        <f>'Net Gen'!N1090</f>
        <v>770</v>
      </c>
      <c r="H1090" s="270">
        <f>'Net Gen'!O1090</f>
        <v>770</v>
      </c>
      <c r="J1090" s="120">
        <f t="shared" si="66"/>
        <v>0.5</v>
      </c>
      <c r="K1090" s="108">
        <f t="shared" si="64"/>
        <v>385</v>
      </c>
      <c r="L1090" s="102">
        <f t="shared" si="65"/>
        <v>385</v>
      </c>
      <c r="M1090" s="123">
        <f t="shared" si="67"/>
        <v>385</v>
      </c>
    </row>
    <row r="1091" spans="1:13" x14ac:dyDescent="0.2">
      <c r="A1091" s="208" t="str">
        <f>'Net Gen'!B1091</f>
        <v>ML1KP-Mitchell 1 KP</v>
      </c>
      <c r="B1091" s="269">
        <f>'Net Gen'!C1091</f>
        <v>44820.333333333336</v>
      </c>
      <c r="C1091" s="270" t="str">
        <f>'Net Gen'!P1091</f>
        <v>DISPATCHABLE</v>
      </c>
      <c r="D1091" s="270">
        <f>'Net Gen'!E1091</f>
        <v>250.9435</v>
      </c>
      <c r="E1091" s="270">
        <f>'Net Gen'!I1091</f>
        <v>770</v>
      </c>
      <c r="F1091" s="270">
        <f>'Net Gen'!K1091</f>
        <v>770</v>
      </c>
      <c r="G1091" s="270">
        <f>'Net Gen'!N1091</f>
        <v>770</v>
      </c>
      <c r="H1091" s="270">
        <f>'Net Gen'!O1091</f>
        <v>770</v>
      </c>
      <c r="J1091" s="120">
        <f t="shared" si="66"/>
        <v>0.5</v>
      </c>
      <c r="K1091" s="108">
        <f t="shared" si="64"/>
        <v>385</v>
      </c>
      <c r="L1091" s="102">
        <f t="shared" si="65"/>
        <v>385</v>
      </c>
      <c r="M1091" s="123">
        <f t="shared" si="67"/>
        <v>385</v>
      </c>
    </row>
    <row r="1092" spans="1:13" x14ac:dyDescent="0.2">
      <c r="A1092" s="208" t="str">
        <f>'Net Gen'!B1092</f>
        <v>ML1KP-Mitchell 1 KP</v>
      </c>
      <c r="B1092" s="269">
        <f>'Net Gen'!C1092</f>
        <v>44820.375</v>
      </c>
      <c r="C1092" s="270" t="str">
        <f>'Net Gen'!P1092</f>
        <v>DISPATCHABLE</v>
      </c>
      <c r="D1092" s="270">
        <f>'Net Gen'!E1092</f>
        <v>251.44749999999999</v>
      </c>
      <c r="E1092" s="270">
        <f>'Net Gen'!I1092</f>
        <v>770</v>
      </c>
      <c r="F1092" s="270">
        <f>'Net Gen'!K1092</f>
        <v>770</v>
      </c>
      <c r="G1092" s="270">
        <f>'Net Gen'!N1092</f>
        <v>770</v>
      </c>
      <c r="H1092" s="270">
        <f>'Net Gen'!O1092</f>
        <v>770</v>
      </c>
      <c r="J1092" s="120">
        <f t="shared" si="66"/>
        <v>0.5</v>
      </c>
      <c r="K1092" s="108">
        <f t="shared" ref="K1092:K1155" si="68">F1092*J1092</f>
        <v>385</v>
      </c>
      <c r="L1092" s="102">
        <f t="shared" ref="L1092:L1155" si="69">H1092*J1092</f>
        <v>385</v>
      </c>
      <c r="M1092" s="123">
        <f t="shared" si="67"/>
        <v>385</v>
      </c>
    </row>
    <row r="1093" spans="1:13" x14ac:dyDescent="0.2">
      <c r="A1093" s="208" t="str">
        <f>'Net Gen'!B1093</f>
        <v>ML1KP-Mitchell 1 KP</v>
      </c>
      <c r="B1093" s="269">
        <f>'Net Gen'!C1093</f>
        <v>44820.416666666664</v>
      </c>
      <c r="C1093" s="270" t="str">
        <f>'Net Gen'!P1093</f>
        <v>DISPATCHABLE</v>
      </c>
      <c r="D1093" s="270">
        <f>'Net Gen'!E1093</f>
        <v>255.33850000000001</v>
      </c>
      <c r="E1093" s="270">
        <f>'Net Gen'!I1093</f>
        <v>770</v>
      </c>
      <c r="F1093" s="270">
        <f>'Net Gen'!K1093</f>
        <v>770</v>
      </c>
      <c r="G1093" s="270">
        <f>'Net Gen'!N1093</f>
        <v>770</v>
      </c>
      <c r="H1093" s="270">
        <f>'Net Gen'!O1093</f>
        <v>770</v>
      </c>
      <c r="J1093" s="120">
        <f t="shared" ref="J1093:J1156" si="70">VLOOKUP(A1093,$P$4:$Q$8,2,FALSE)</f>
        <v>0.5</v>
      </c>
      <c r="K1093" s="108">
        <f t="shared" si="68"/>
        <v>385</v>
      </c>
      <c r="L1093" s="102">
        <f t="shared" si="69"/>
        <v>385</v>
      </c>
      <c r="M1093" s="123">
        <f t="shared" ref="M1093:M1156" si="71">E1093*J1093</f>
        <v>385</v>
      </c>
    </row>
    <row r="1094" spans="1:13" x14ac:dyDescent="0.2">
      <c r="A1094" s="208" t="str">
        <f>'Net Gen'!B1094</f>
        <v>ML1KP-Mitchell 1 KP</v>
      </c>
      <c r="B1094" s="269">
        <f>'Net Gen'!C1094</f>
        <v>44820.458333333336</v>
      </c>
      <c r="C1094" s="270" t="str">
        <f>'Net Gen'!P1094</f>
        <v>DISPATCHABLE</v>
      </c>
      <c r="D1094" s="270">
        <f>'Net Gen'!E1094</f>
        <v>255.95150000000001</v>
      </c>
      <c r="E1094" s="270">
        <f>'Net Gen'!I1094</f>
        <v>770</v>
      </c>
      <c r="F1094" s="270">
        <f>'Net Gen'!K1094</f>
        <v>770</v>
      </c>
      <c r="G1094" s="270">
        <f>'Net Gen'!N1094</f>
        <v>770</v>
      </c>
      <c r="H1094" s="270">
        <f>'Net Gen'!O1094</f>
        <v>770</v>
      </c>
      <c r="J1094" s="120">
        <f t="shared" si="70"/>
        <v>0.5</v>
      </c>
      <c r="K1094" s="108">
        <f t="shared" si="68"/>
        <v>385</v>
      </c>
      <c r="L1094" s="102">
        <f t="shared" si="69"/>
        <v>385</v>
      </c>
      <c r="M1094" s="123">
        <f t="shared" si="71"/>
        <v>385</v>
      </c>
    </row>
    <row r="1095" spans="1:13" x14ac:dyDescent="0.2">
      <c r="A1095" s="208" t="str">
        <f>'Net Gen'!B1095</f>
        <v>ML1KP-Mitchell 1 KP</v>
      </c>
      <c r="B1095" s="269">
        <f>'Net Gen'!C1095</f>
        <v>44820.5</v>
      </c>
      <c r="C1095" s="270" t="str">
        <f>'Net Gen'!P1095</f>
        <v>DISPATCHABLE</v>
      </c>
      <c r="D1095" s="270">
        <f>'Net Gen'!E1095</f>
        <v>250.81</v>
      </c>
      <c r="E1095" s="270">
        <f>'Net Gen'!I1095</f>
        <v>770</v>
      </c>
      <c r="F1095" s="270">
        <f>'Net Gen'!K1095</f>
        <v>770</v>
      </c>
      <c r="G1095" s="270">
        <f>'Net Gen'!N1095</f>
        <v>770</v>
      </c>
      <c r="H1095" s="270">
        <f>'Net Gen'!O1095</f>
        <v>770</v>
      </c>
      <c r="J1095" s="120">
        <f t="shared" si="70"/>
        <v>0.5</v>
      </c>
      <c r="K1095" s="108">
        <f t="shared" si="68"/>
        <v>385</v>
      </c>
      <c r="L1095" s="102">
        <f t="shared" si="69"/>
        <v>385</v>
      </c>
      <c r="M1095" s="123">
        <f t="shared" si="71"/>
        <v>385</v>
      </c>
    </row>
    <row r="1096" spans="1:13" x14ac:dyDescent="0.2">
      <c r="A1096" s="208" t="str">
        <f>'Net Gen'!B1096</f>
        <v>ML1KP-Mitchell 1 KP</v>
      </c>
      <c r="B1096" s="269">
        <f>'Net Gen'!C1096</f>
        <v>44820.541666666664</v>
      </c>
      <c r="C1096" s="270" t="str">
        <f>'Net Gen'!P1096</f>
        <v>DISPATCHABLE</v>
      </c>
      <c r="D1096" s="270">
        <f>'Net Gen'!E1096</f>
        <v>250.93899999999999</v>
      </c>
      <c r="E1096" s="270">
        <f>'Net Gen'!I1096</f>
        <v>770</v>
      </c>
      <c r="F1096" s="270">
        <f>'Net Gen'!K1096</f>
        <v>770</v>
      </c>
      <c r="G1096" s="270">
        <f>'Net Gen'!N1096</f>
        <v>770</v>
      </c>
      <c r="H1096" s="270">
        <f>'Net Gen'!O1096</f>
        <v>770</v>
      </c>
      <c r="J1096" s="120">
        <f t="shared" si="70"/>
        <v>0.5</v>
      </c>
      <c r="K1096" s="108">
        <f t="shared" si="68"/>
        <v>385</v>
      </c>
      <c r="L1096" s="102">
        <f t="shared" si="69"/>
        <v>385</v>
      </c>
      <c r="M1096" s="123">
        <f t="shared" si="71"/>
        <v>385</v>
      </c>
    </row>
    <row r="1097" spans="1:13" x14ac:dyDescent="0.2">
      <c r="A1097" s="208" t="str">
        <f>'Net Gen'!B1097</f>
        <v>ML1KP-Mitchell 1 KP</v>
      </c>
      <c r="B1097" s="269">
        <f>'Net Gen'!C1097</f>
        <v>44820.583333333336</v>
      </c>
      <c r="C1097" s="270" t="str">
        <f>'Net Gen'!P1097</f>
        <v>DISPATCHABLE</v>
      </c>
      <c r="D1097" s="270">
        <f>'Net Gen'!E1097</f>
        <v>251.15100000000001</v>
      </c>
      <c r="E1097" s="270">
        <f>'Net Gen'!I1097</f>
        <v>770</v>
      </c>
      <c r="F1097" s="270">
        <f>'Net Gen'!K1097</f>
        <v>770</v>
      </c>
      <c r="G1097" s="270">
        <f>'Net Gen'!N1097</f>
        <v>770</v>
      </c>
      <c r="H1097" s="270">
        <f>'Net Gen'!O1097</f>
        <v>770</v>
      </c>
      <c r="J1097" s="120">
        <f t="shared" si="70"/>
        <v>0.5</v>
      </c>
      <c r="K1097" s="108">
        <f t="shared" si="68"/>
        <v>385</v>
      </c>
      <c r="L1097" s="102">
        <f t="shared" si="69"/>
        <v>385</v>
      </c>
      <c r="M1097" s="123">
        <f t="shared" si="71"/>
        <v>385</v>
      </c>
    </row>
    <row r="1098" spans="1:13" x14ac:dyDescent="0.2">
      <c r="A1098" s="208" t="str">
        <f>'Net Gen'!B1098</f>
        <v>ML1KP-Mitchell 1 KP</v>
      </c>
      <c r="B1098" s="269">
        <f>'Net Gen'!C1098</f>
        <v>44820.625</v>
      </c>
      <c r="C1098" s="270" t="str">
        <f>'Net Gen'!P1098</f>
        <v>DISPATCHABLE</v>
      </c>
      <c r="D1098" s="270">
        <f>'Net Gen'!E1098</f>
        <v>251.66249999999999</v>
      </c>
      <c r="E1098" s="270">
        <f>'Net Gen'!I1098</f>
        <v>770</v>
      </c>
      <c r="F1098" s="270">
        <f>'Net Gen'!K1098</f>
        <v>770</v>
      </c>
      <c r="G1098" s="270">
        <f>'Net Gen'!N1098</f>
        <v>770</v>
      </c>
      <c r="H1098" s="270">
        <f>'Net Gen'!O1098</f>
        <v>770</v>
      </c>
      <c r="J1098" s="120">
        <f t="shared" si="70"/>
        <v>0.5</v>
      </c>
      <c r="K1098" s="108">
        <f t="shared" si="68"/>
        <v>385</v>
      </c>
      <c r="L1098" s="102">
        <f t="shared" si="69"/>
        <v>385</v>
      </c>
      <c r="M1098" s="123">
        <f t="shared" si="71"/>
        <v>385</v>
      </c>
    </row>
    <row r="1099" spans="1:13" x14ac:dyDescent="0.2">
      <c r="A1099" s="208" t="str">
        <f>'Net Gen'!B1099</f>
        <v>ML1KP-Mitchell 1 KP</v>
      </c>
      <c r="B1099" s="269">
        <f>'Net Gen'!C1099</f>
        <v>44820.666666666664</v>
      </c>
      <c r="C1099" s="270" t="str">
        <f>'Net Gen'!P1099</f>
        <v>DISPATCHABLE</v>
      </c>
      <c r="D1099" s="270">
        <f>'Net Gen'!E1099</f>
        <v>250.92850000000001</v>
      </c>
      <c r="E1099" s="270">
        <f>'Net Gen'!I1099</f>
        <v>770</v>
      </c>
      <c r="F1099" s="270">
        <f>'Net Gen'!K1099</f>
        <v>770</v>
      </c>
      <c r="G1099" s="270">
        <f>'Net Gen'!N1099</f>
        <v>770</v>
      </c>
      <c r="H1099" s="270">
        <f>'Net Gen'!O1099</f>
        <v>770</v>
      </c>
      <c r="J1099" s="120">
        <f t="shared" si="70"/>
        <v>0.5</v>
      </c>
      <c r="K1099" s="108">
        <f t="shared" si="68"/>
        <v>385</v>
      </c>
      <c r="L1099" s="102">
        <f t="shared" si="69"/>
        <v>385</v>
      </c>
      <c r="M1099" s="123">
        <f t="shared" si="71"/>
        <v>385</v>
      </c>
    </row>
    <row r="1100" spans="1:13" x14ac:dyDescent="0.2">
      <c r="A1100" s="208" t="str">
        <f>'Net Gen'!B1100</f>
        <v>ML1KP-Mitchell 1 KP</v>
      </c>
      <c r="B1100" s="269">
        <f>'Net Gen'!C1100</f>
        <v>44820.708333333336</v>
      </c>
      <c r="C1100" s="270" t="str">
        <f>'Net Gen'!P1100</f>
        <v>DISPATCHABLE</v>
      </c>
      <c r="D1100" s="270">
        <f>'Net Gen'!E1100</f>
        <v>251.00149999999999</v>
      </c>
      <c r="E1100" s="270">
        <f>'Net Gen'!I1100</f>
        <v>770</v>
      </c>
      <c r="F1100" s="270">
        <f>'Net Gen'!K1100</f>
        <v>770</v>
      </c>
      <c r="G1100" s="270">
        <f>'Net Gen'!N1100</f>
        <v>770</v>
      </c>
      <c r="H1100" s="270">
        <f>'Net Gen'!O1100</f>
        <v>770</v>
      </c>
      <c r="J1100" s="120">
        <f t="shared" si="70"/>
        <v>0.5</v>
      </c>
      <c r="K1100" s="108">
        <f t="shared" si="68"/>
        <v>385</v>
      </c>
      <c r="L1100" s="102">
        <f t="shared" si="69"/>
        <v>385</v>
      </c>
      <c r="M1100" s="123">
        <f t="shared" si="71"/>
        <v>385</v>
      </c>
    </row>
    <row r="1101" spans="1:13" x14ac:dyDescent="0.2">
      <c r="A1101" s="208" t="str">
        <f>'Net Gen'!B1101</f>
        <v>ML1KP-Mitchell 1 KP</v>
      </c>
      <c r="B1101" s="269">
        <f>'Net Gen'!C1101</f>
        <v>44820.75</v>
      </c>
      <c r="C1101" s="270" t="str">
        <f>'Net Gen'!P1101</f>
        <v>DISPATCHABLE</v>
      </c>
      <c r="D1101" s="270">
        <f>'Net Gen'!E1101</f>
        <v>251.0745</v>
      </c>
      <c r="E1101" s="270">
        <f>'Net Gen'!I1101</f>
        <v>770</v>
      </c>
      <c r="F1101" s="270">
        <f>'Net Gen'!K1101</f>
        <v>770</v>
      </c>
      <c r="G1101" s="270">
        <f>'Net Gen'!N1101</f>
        <v>770</v>
      </c>
      <c r="H1101" s="270">
        <f>'Net Gen'!O1101</f>
        <v>770</v>
      </c>
      <c r="J1101" s="120">
        <f t="shared" si="70"/>
        <v>0.5</v>
      </c>
      <c r="K1101" s="108">
        <f t="shared" si="68"/>
        <v>385</v>
      </c>
      <c r="L1101" s="102">
        <f t="shared" si="69"/>
        <v>385</v>
      </c>
      <c r="M1101" s="123">
        <f t="shared" si="71"/>
        <v>385</v>
      </c>
    </row>
    <row r="1102" spans="1:13" x14ac:dyDescent="0.2">
      <c r="A1102" s="208" t="str">
        <f>'Net Gen'!B1102</f>
        <v>ML1KP-Mitchell 1 KP</v>
      </c>
      <c r="B1102" s="269">
        <f>'Net Gen'!C1102</f>
        <v>44820.791666666664</v>
      </c>
      <c r="C1102" s="270" t="str">
        <f>'Net Gen'!P1102</f>
        <v>DISPATCHABLE</v>
      </c>
      <c r="D1102" s="270">
        <f>'Net Gen'!E1102</f>
        <v>251.02549999999999</v>
      </c>
      <c r="E1102" s="270">
        <f>'Net Gen'!I1102</f>
        <v>770</v>
      </c>
      <c r="F1102" s="270">
        <f>'Net Gen'!K1102</f>
        <v>770</v>
      </c>
      <c r="G1102" s="270">
        <f>'Net Gen'!N1102</f>
        <v>770</v>
      </c>
      <c r="H1102" s="270">
        <f>'Net Gen'!O1102</f>
        <v>770</v>
      </c>
      <c r="J1102" s="120">
        <f t="shared" si="70"/>
        <v>0.5</v>
      </c>
      <c r="K1102" s="108">
        <f t="shared" si="68"/>
        <v>385</v>
      </c>
      <c r="L1102" s="102">
        <f t="shared" si="69"/>
        <v>385</v>
      </c>
      <c r="M1102" s="123">
        <f t="shared" si="71"/>
        <v>385</v>
      </c>
    </row>
    <row r="1103" spans="1:13" x14ac:dyDescent="0.2">
      <c r="A1103" s="208" t="str">
        <f>'Net Gen'!B1103</f>
        <v>ML1KP-Mitchell 1 KP</v>
      </c>
      <c r="B1103" s="269">
        <f>'Net Gen'!C1103</f>
        <v>44820.833333333336</v>
      </c>
      <c r="C1103" s="270" t="str">
        <f>'Net Gen'!P1103</f>
        <v>DISPATCHABLE</v>
      </c>
      <c r="D1103" s="270">
        <f>'Net Gen'!E1103</f>
        <v>250.75200000000001</v>
      </c>
      <c r="E1103" s="270">
        <f>'Net Gen'!I1103</f>
        <v>770</v>
      </c>
      <c r="F1103" s="270">
        <f>'Net Gen'!K1103</f>
        <v>770</v>
      </c>
      <c r="G1103" s="270">
        <f>'Net Gen'!N1103</f>
        <v>770</v>
      </c>
      <c r="H1103" s="270">
        <f>'Net Gen'!O1103</f>
        <v>770</v>
      </c>
      <c r="J1103" s="120">
        <f t="shared" si="70"/>
        <v>0.5</v>
      </c>
      <c r="K1103" s="108">
        <f t="shared" si="68"/>
        <v>385</v>
      </c>
      <c r="L1103" s="102">
        <f t="shared" si="69"/>
        <v>385</v>
      </c>
      <c r="M1103" s="123">
        <f t="shared" si="71"/>
        <v>385</v>
      </c>
    </row>
    <row r="1104" spans="1:13" x14ac:dyDescent="0.2">
      <c r="A1104" s="208" t="str">
        <f>'Net Gen'!B1104</f>
        <v>ML1KP-Mitchell 1 KP</v>
      </c>
      <c r="B1104" s="269">
        <f>'Net Gen'!C1104</f>
        <v>44820.875</v>
      </c>
      <c r="C1104" s="270" t="str">
        <f>'Net Gen'!P1104</f>
        <v>DISPATCHABLE</v>
      </c>
      <c r="D1104" s="270">
        <f>'Net Gen'!E1104</f>
        <v>251.00149999999999</v>
      </c>
      <c r="E1104" s="270">
        <f>'Net Gen'!I1104</f>
        <v>770</v>
      </c>
      <c r="F1104" s="270">
        <f>'Net Gen'!K1104</f>
        <v>770</v>
      </c>
      <c r="G1104" s="270">
        <f>'Net Gen'!N1104</f>
        <v>770</v>
      </c>
      <c r="H1104" s="270">
        <f>'Net Gen'!O1104</f>
        <v>770</v>
      </c>
      <c r="J1104" s="120">
        <f t="shared" si="70"/>
        <v>0.5</v>
      </c>
      <c r="K1104" s="108">
        <f t="shared" si="68"/>
        <v>385</v>
      </c>
      <c r="L1104" s="102">
        <f t="shared" si="69"/>
        <v>385</v>
      </c>
      <c r="M1104" s="123">
        <f t="shared" si="71"/>
        <v>385</v>
      </c>
    </row>
    <row r="1105" spans="1:13" x14ac:dyDescent="0.2">
      <c r="A1105" s="208" t="str">
        <f>'Net Gen'!B1105</f>
        <v>ML1KP-Mitchell 1 KP</v>
      </c>
      <c r="B1105" s="269">
        <f>'Net Gen'!C1105</f>
        <v>44820.916666666664</v>
      </c>
      <c r="C1105" s="270" t="str">
        <f>'Net Gen'!P1105</f>
        <v>DISPATCHABLE</v>
      </c>
      <c r="D1105" s="270">
        <f>'Net Gen'!E1105</f>
        <v>250.792</v>
      </c>
      <c r="E1105" s="270">
        <f>'Net Gen'!I1105</f>
        <v>770</v>
      </c>
      <c r="F1105" s="270">
        <f>'Net Gen'!K1105</f>
        <v>770</v>
      </c>
      <c r="G1105" s="270">
        <f>'Net Gen'!N1105</f>
        <v>770</v>
      </c>
      <c r="H1105" s="270">
        <f>'Net Gen'!O1105</f>
        <v>770</v>
      </c>
      <c r="J1105" s="120">
        <f t="shared" si="70"/>
        <v>0.5</v>
      </c>
      <c r="K1105" s="108">
        <f t="shared" si="68"/>
        <v>385</v>
      </c>
      <c r="L1105" s="102">
        <f t="shared" si="69"/>
        <v>385</v>
      </c>
      <c r="M1105" s="123">
        <f t="shared" si="71"/>
        <v>385</v>
      </c>
    </row>
    <row r="1106" spans="1:13" x14ac:dyDescent="0.2">
      <c r="A1106" s="208" t="str">
        <f>'Net Gen'!B1106</f>
        <v>ML1KP-Mitchell 1 KP</v>
      </c>
      <c r="B1106" s="269">
        <f>'Net Gen'!C1106</f>
        <v>44820.958333333336</v>
      </c>
      <c r="C1106" s="270" t="str">
        <f>'Net Gen'!P1106</f>
        <v>DISPATCHABLE</v>
      </c>
      <c r="D1106" s="270">
        <f>'Net Gen'!E1106</f>
        <v>250.86850000000001</v>
      </c>
      <c r="E1106" s="270">
        <f>'Net Gen'!I1106</f>
        <v>770</v>
      </c>
      <c r="F1106" s="270">
        <f>'Net Gen'!K1106</f>
        <v>770</v>
      </c>
      <c r="G1106" s="270">
        <f>'Net Gen'!N1106</f>
        <v>770</v>
      </c>
      <c r="H1106" s="270">
        <f>'Net Gen'!O1106</f>
        <v>770</v>
      </c>
      <c r="J1106" s="120">
        <f t="shared" si="70"/>
        <v>0.5</v>
      </c>
      <c r="K1106" s="108">
        <f t="shared" si="68"/>
        <v>385</v>
      </c>
      <c r="L1106" s="102">
        <f t="shared" si="69"/>
        <v>385</v>
      </c>
      <c r="M1106" s="123">
        <f t="shared" si="71"/>
        <v>385</v>
      </c>
    </row>
    <row r="1107" spans="1:13" x14ac:dyDescent="0.2">
      <c r="A1107" s="208" t="str">
        <f>'Net Gen'!B1107</f>
        <v>ML1KP-Mitchell 1 KP</v>
      </c>
      <c r="B1107" s="269">
        <f>'Net Gen'!C1107</f>
        <v>44821</v>
      </c>
      <c r="C1107" s="270" t="str">
        <f>'Net Gen'!P1107</f>
        <v>DISPATCHABLE</v>
      </c>
      <c r="D1107" s="270">
        <f>'Net Gen'!E1107</f>
        <v>250.97399999999999</v>
      </c>
      <c r="E1107" s="270">
        <f>'Net Gen'!I1107</f>
        <v>770</v>
      </c>
      <c r="F1107" s="270">
        <f>'Net Gen'!K1107</f>
        <v>770</v>
      </c>
      <c r="G1107" s="270">
        <f>'Net Gen'!N1107</f>
        <v>770</v>
      </c>
      <c r="H1107" s="270">
        <f>'Net Gen'!O1107</f>
        <v>770</v>
      </c>
      <c r="J1107" s="120">
        <f t="shared" si="70"/>
        <v>0.5</v>
      </c>
      <c r="K1107" s="108">
        <f t="shared" si="68"/>
        <v>385</v>
      </c>
      <c r="L1107" s="102">
        <f t="shared" si="69"/>
        <v>385</v>
      </c>
      <c r="M1107" s="123">
        <f t="shared" si="71"/>
        <v>385</v>
      </c>
    </row>
    <row r="1108" spans="1:13" x14ac:dyDescent="0.2">
      <c r="A1108" s="208" t="str">
        <f>'Net Gen'!B1108</f>
        <v>ML1KP-Mitchell 1 KP</v>
      </c>
      <c r="B1108" s="269">
        <f>'Net Gen'!C1108</f>
        <v>44821.041666666664</v>
      </c>
      <c r="C1108" s="270" t="str">
        <f>'Net Gen'!P1108</f>
        <v>DISPATCHABLE</v>
      </c>
      <c r="D1108" s="270">
        <f>'Net Gen'!E1108</f>
        <v>250.809</v>
      </c>
      <c r="E1108" s="270">
        <f>'Net Gen'!I1108</f>
        <v>770</v>
      </c>
      <c r="F1108" s="270">
        <f>'Net Gen'!K1108</f>
        <v>770</v>
      </c>
      <c r="G1108" s="270">
        <f>'Net Gen'!N1108</f>
        <v>770</v>
      </c>
      <c r="H1108" s="270">
        <f>'Net Gen'!O1108</f>
        <v>770</v>
      </c>
      <c r="J1108" s="120">
        <f t="shared" si="70"/>
        <v>0.5</v>
      </c>
      <c r="K1108" s="108">
        <f t="shared" si="68"/>
        <v>385</v>
      </c>
      <c r="L1108" s="102">
        <f t="shared" si="69"/>
        <v>385</v>
      </c>
      <c r="M1108" s="123">
        <f t="shared" si="71"/>
        <v>385</v>
      </c>
    </row>
    <row r="1109" spans="1:13" x14ac:dyDescent="0.2">
      <c r="A1109" s="208" t="str">
        <f>'Net Gen'!B1109</f>
        <v>ML1KP-Mitchell 1 KP</v>
      </c>
      <c r="B1109" s="269">
        <f>'Net Gen'!C1109</f>
        <v>44821.083333333336</v>
      </c>
      <c r="C1109" s="270" t="str">
        <f>'Net Gen'!P1109</f>
        <v>DISPATCHABLE</v>
      </c>
      <c r="D1109" s="270">
        <f>'Net Gen'!E1109</f>
        <v>248.60149999999999</v>
      </c>
      <c r="E1109" s="270">
        <f>'Net Gen'!I1109</f>
        <v>770</v>
      </c>
      <c r="F1109" s="270">
        <f>'Net Gen'!K1109</f>
        <v>770</v>
      </c>
      <c r="G1109" s="270">
        <f>'Net Gen'!N1109</f>
        <v>770</v>
      </c>
      <c r="H1109" s="270">
        <f>'Net Gen'!O1109</f>
        <v>770</v>
      </c>
      <c r="J1109" s="120">
        <f t="shared" si="70"/>
        <v>0.5</v>
      </c>
      <c r="K1109" s="108">
        <f t="shared" si="68"/>
        <v>385</v>
      </c>
      <c r="L1109" s="102">
        <f t="shared" si="69"/>
        <v>385</v>
      </c>
      <c r="M1109" s="123">
        <f t="shared" si="71"/>
        <v>385</v>
      </c>
    </row>
    <row r="1110" spans="1:13" x14ac:dyDescent="0.2">
      <c r="A1110" s="208" t="str">
        <f>'Net Gen'!B1110</f>
        <v>ML1KP-Mitchell 1 KP</v>
      </c>
      <c r="B1110" s="269">
        <f>'Net Gen'!C1110</f>
        <v>44821.125</v>
      </c>
      <c r="C1110" s="270" t="str">
        <f>'Net Gen'!P1110</f>
        <v>DISPATCHABLE</v>
      </c>
      <c r="D1110" s="270">
        <f>'Net Gen'!E1110</f>
        <v>250.81450000000001</v>
      </c>
      <c r="E1110" s="270">
        <f>'Net Gen'!I1110</f>
        <v>770</v>
      </c>
      <c r="F1110" s="270">
        <f>'Net Gen'!K1110</f>
        <v>770</v>
      </c>
      <c r="G1110" s="270">
        <f>'Net Gen'!N1110</f>
        <v>770</v>
      </c>
      <c r="H1110" s="270">
        <f>'Net Gen'!O1110</f>
        <v>770</v>
      </c>
      <c r="J1110" s="120">
        <f t="shared" si="70"/>
        <v>0.5</v>
      </c>
      <c r="K1110" s="108">
        <f t="shared" si="68"/>
        <v>385</v>
      </c>
      <c r="L1110" s="102">
        <f t="shared" si="69"/>
        <v>385</v>
      </c>
      <c r="M1110" s="123">
        <f t="shared" si="71"/>
        <v>385</v>
      </c>
    </row>
    <row r="1111" spans="1:13" x14ac:dyDescent="0.2">
      <c r="A1111" s="208" t="str">
        <f>'Net Gen'!B1111</f>
        <v>ML1KP-Mitchell 1 KP</v>
      </c>
      <c r="B1111" s="269">
        <f>'Net Gen'!C1111</f>
        <v>44821.166666666664</v>
      </c>
      <c r="C1111" s="270" t="str">
        <f>'Net Gen'!P1111</f>
        <v>DISPATCHABLE</v>
      </c>
      <c r="D1111" s="270">
        <f>'Net Gen'!E1111</f>
        <v>250.8355</v>
      </c>
      <c r="E1111" s="270">
        <f>'Net Gen'!I1111</f>
        <v>770</v>
      </c>
      <c r="F1111" s="270">
        <f>'Net Gen'!K1111</f>
        <v>770</v>
      </c>
      <c r="G1111" s="270">
        <f>'Net Gen'!N1111</f>
        <v>770</v>
      </c>
      <c r="H1111" s="270">
        <f>'Net Gen'!O1111</f>
        <v>770</v>
      </c>
      <c r="J1111" s="120">
        <f t="shared" si="70"/>
        <v>0.5</v>
      </c>
      <c r="K1111" s="108">
        <f t="shared" si="68"/>
        <v>385</v>
      </c>
      <c r="L1111" s="102">
        <f t="shared" si="69"/>
        <v>385</v>
      </c>
      <c r="M1111" s="123">
        <f t="shared" si="71"/>
        <v>385</v>
      </c>
    </row>
    <row r="1112" spans="1:13" x14ac:dyDescent="0.2">
      <c r="A1112" s="208" t="str">
        <f>'Net Gen'!B1112</f>
        <v>ML1KP-Mitchell 1 KP</v>
      </c>
      <c r="B1112" s="269">
        <f>'Net Gen'!C1112</f>
        <v>44821.208333333336</v>
      </c>
      <c r="C1112" s="270" t="str">
        <f>'Net Gen'!P1112</f>
        <v>DISPATCHABLE</v>
      </c>
      <c r="D1112" s="270">
        <f>'Net Gen'!E1112</f>
        <v>251.08600000000001</v>
      </c>
      <c r="E1112" s="270">
        <f>'Net Gen'!I1112</f>
        <v>770</v>
      </c>
      <c r="F1112" s="270">
        <f>'Net Gen'!K1112</f>
        <v>770</v>
      </c>
      <c r="G1112" s="270">
        <f>'Net Gen'!N1112</f>
        <v>770</v>
      </c>
      <c r="H1112" s="270">
        <f>'Net Gen'!O1112</f>
        <v>770</v>
      </c>
      <c r="J1112" s="120">
        <f t="shared" si="70"/>
        <v>0.5</v>
      </c>
      <c r="K1112" s="108">
        <f t="shared" si="68"/>
        <v>385</v>
      </c>
      <c r="L1112" s="102">
        <f t="shared" si="69"/>
        <v>385</v>
      </c>
      <c r="M1112" s="123">
        <f t="shared" si="71"/>
        <v>385</v>
      </c>
    </row>
    <row r="1113" spans="1:13" x14ac:dyDescent="0.2">
      <c r="A1113" s="208" t="str">
        <f>'Net Gen'!B1113</f>
        <v>ML1KP-Mitchell 1 KP</v>
      </c>
      <c r="B1113" s="269">
        <f>'Net Gen'!C1113</f>
        <v>44821.25</v>
      </c>
      <c r="C1113" s="270" t="str">
        <f>'Net Gen'!P1113</f>
        <v>DISPATCHABLE</v>
      </c>
      <c r="D1113" s="270">
        <f>'Net Gen'!E1113</f>
        <v>250.73099999999999</v>
      </c>
      <c r="E1113" s="270">
        <f>'Net Gen'!I1113</f>
        <v>770</v>
      </c>
      <c r="F1113" s="270">
        <f>'Net Gen'!K1113</f>
        <v>770</v>
      </c>
      <c r="G1113" s="270">
        <f>'Net Gen'!N1113</f>
        <v>770</v>
      </c>
      <c r="H1113" s="270">
        <f>'Net Gen'!O1113</f>
        <v>770</v>
      </c>
      <c r="J1113" s="120">
        <f t="shared" si="70"/>
        <v>0.5</v>
      </c>
      <c r="K1113" s="108">
        <f t="shared" si="68"/>
        <v>385</v>
      </c>
      <c r="L1113" s="102">
        <f t="shared" si="69"/>
        <v>385</v>
      </c>
      <c r="M1113" s="123">
        <f t="shared" si="71"/>
        <v>385</v>
      </c>
    </row>
    <row r="1114" spans="1:13" x14ac:dyDescent="0.2">
      <c r="A1114" s="208" t="str">
        <f>'Net Gen'!B1114</f>
        <v>ML1KP-Mitchell 1 KP</v>
      </c>
      <c r="B1114" s="269">
        <f>'Net Gen'!C1114</f>
        <v>44821.291666666664</v>
      </c>
      <c r="C1114" s="270" t="str">
        <f>'Net Gen'!P1114</f>
        <v>DISPATCHABLE</v>
      </c>
      <c r="D1114" s="270">
        <f>'Net Gen'!E1114</f>
        <v>250.93950000000001</v>
      </c>
      <c r="E1114" s="270">
        <f>'Net Gen'!I1114</f>
        <v>770</v>
      </c>
      <c r="F1114" s="270">
        <f>'Net Gen'!K1114</f>
        <v>770</v>
      </c>
      <c r="G1114" s="270">
        <f>'Net Gen'!N1114</f>
        <v>770</v>
      </c>
      <c r="H1114" s="270">
        <f>'Net Gen'!O1114</f>
        <v>770</v>
      </c>
      <c r="J1114" s="120">
        <f t="shared" si="70"/>
        <v>0.5</v>
      </c>
      <c r="K1114" s="108">
        <f t="shared" si="68"/>
        <v>385</v>
      </c>
      <c r="L1114" s="102">
        <f t="shared" si="69"/>
        <v>385</v>
      </c>
      <c r="M1114" s="123">
        <f t="shared" si="71"/>
        <v>385</v>
      </c>
    </row>
    <row r="1115" spans="1:13" x14ac:dyDescent="0.2">
      <c r="A1115" s="208" t="str">
        <f>'Net Gen'!B1115</f>
        <v>ML1KP-Mitchell 1 KP</v>
      </c>
      <c r="B1115" s="269">
        <f>'Net Gen'!C1115</f>
        <v>44821.333333333336</v>
      </c>
      <c r="C1115" s="270" t="str">
        <f>'Net Gen'!P1115</f>
        <v>DISPATCHABLE</v>
      </c>
      <c r="D1115" s="270">
        <f>'Net Gen'!E1115</f>
        <v>250.6405</v>
      </c>
      <c r="E1115" s="270">
        <f>'Net Gen'!I1115</f>
        <v>770</v>
      </c>
      <c r="F1115" s="270">
        <f>'Net Gen'!K1115</f>
        <v>770</v>
      </c>
      <c r="G1115" s="270">
        <f>'Net Gen'!N1115</f>
        <v>770</v>
      </c>
      <c r="H1115" s="270">
        <f>'Net Gen'!O1115</f>
        <v>770</v>
      </c>
      <c r="J1115" s="120">
        <f t="shared" si="70"/>
        <v>0.5</v>
      </c>
      <c r="K1115" s="108">
        <f t="shared" si="68"/>
        <v>385</v>
      </c>
      <c r="L1115" s="102">
        <f t="shared" si="69"/>
        <v>385</v>
      </c>
      <c r="M1115" s="123">
        <f t="shared" si="71"/>
        <v>385</v>
      </c>
    </row>
    <row r="1116" spans="1:13" x14ac:dyDescent="0.2">
      <c r="A1116" s="208" t="str">
        <f>'Net Gen'!B1116</f>
        <v>ML1KP-Mitchell 1 KP</v>
      </c>
      <c r="B1116" s="269">
        <f>'Net Gen'!C1116</f>
        <v>44821.375</v>
      </c>
      <c r="C1116" s="270" t="str">
        <f>'Net Gen'!P1116</f>
        <v>DISPATCHABLE</v>
      </c>
      <c r="D1116" s="270">
        <f>'Net Gen'!E1116</f>
        <v>250.82</v>
      </c>
      <c r="E1116" s="270">
        <f>'Net Gen'!I1116</f>
        <v>770</v>
      </c>
      <c r="F1116" s="270">
        <f>'Net Gen'!K1116</f>
        <v>770</v>
      </c>
      <c r="G1116" s="270">
        <f>'Net Gen'!N1116</f>
        <v>770</v>
      </c>
      <c r="H1116" s="270">
        <f>'Net Gen'!O1116</f>
        <v>770</v>
      </c>
      <c r="J1116" s="120">
        <f t="shared" si="70"/>
        <v>0.5</v>
      </c>
      <c r="K1116" s="108">
        <f t="shared" si="68"/>
        <v>385</v>
      </c>
      <c r="L1116" s="102">
        <f t="shared" si="69"/>
        <v>385</v>
      </c>
      <c r="M1116" s="123">
        <f t="shared" si="71"/>
        <v>385</v>
      </c>
    </row>
    <row r="1117" spans="1:13" x14ac:dyDescent="0.2">
      <c r="A1117" s="208" t="str">
        <f>'Net Gen'!B1117</f>
        <v>ML1KP-Mitchell 1 KP</v>
      </c>
      <c r="B1117" s="269">
        <f>'Net Gen'!C1117</f>
        <v>44821.416666666664</v>
      </c>
      <c r="C1117" s="270" t="str">
        <f>'Net Gen'!P1117</f>
        <v>DISPATCHABLE</v>
      </c>
      <c r="D1117" s="270">
        <f>'Net Gen'!E1117</f>
        <v>250.89449999999999</v>
      </c>
      <c r="E1117" s="270">
        <f>'Net Gen'!I1117</f>
        <v>770</v>
      </c>
      <c r="F1117" s="270">
        <f>'Net Gen'!K1117</f>
        <v>770</v>
      </c>
      <c r="G1117" s="270">
        <f>'Net Gen'!N1117</f>
        <v>770</v>
      </c>
      <c r="H1117" s="270">
        <f>'Net Gen'!O1117</f>
        <v>770</v>
      </c>
      <c r="J1117" s="120">
        <f t="shared" si="70"/>
        <v>0.5</v>
      </c>
      <c r="K1117" s="108">
        <f t="shared" si="68"/>
        <v>385</v>
      </c>
      <c r="L1117" s="102">
        <f t="shared" si="69"/>
        <v>385</v>
      </c>
      <c r="M1117" s="123">
        <f t="shared" si="71"/>
        <v>385</v>
      </c>
    </row>
    <row r="1118" spans="1:13" x14ac:dyDescent="0.2">
      <c r="A1118" s="208" t="str">
        <f>'Net Gen'!B1118</f>
        <v>ML1KP-Mitchell 1 KP</v>
      </c>
      <c r="B1118" s="269">
        <f>'Net Gen'!C1118</f>
        <v>44821.458333333336</v>
      </c>
      <c r="C1118" s="270" t="str">
        <f>'Net Gen'!P1118</f>
        <v>DISPATCHABLE</v>
      </c>
      <c r="D1118" s="270">
        <f>'Net Gen'!E1118</f>
        <v>250.64500000000001</v>
      </c>
      <c r="E1118" s="270">
        <f>'Net Gen'!I1118</f>
        <v>770</v>
      </c>
      <c r="F1118" s="270">
        <f>'Net Gen'!K1118</f>
        <v>770</v>
      </c>
      <c r="G1118" s="270">
        <f>'Net Gen'!N1118</f>
        <v>770</v>
      </c>
      <c r="H1118" s="270">
        <f>'Net Gen'!O1118</f>
        <v>770</v>
      </c>
      <c r="J1118" s="120">
        <f t="shared" si="70"/>
        <v>0.5</v>
      </c>
      <c r="K1118" s="108">
        <f t="shared" si="68"/>
        <v>385</v>
      </c>
      <c r="L1118" s="102">
        <f t="shared" si="69"/>
        <v>385</v>
      </c>
      <c r="M1118" s="123">
        <f t="shared" si="71"/>
        <v>385</v>
      </c>
    </row>
    <row r="1119" spans="1:13" x14ac:dyDescent="0.2">
      <c r="A1119" s="208" t="str">
        <f>'Net Gen'!B1119</f>
        <v>ML1KP-Mitchell 1 KP</v>
      </c>
      <c r="B1119" s="269">
        <f>'Net Gen'!C1119</f>
        <v>44821.5</v>
      </c>
      <c r="C1119" s="270" t="str">
        <f>'Net Gen'!P1119</f>
        <v>DISPATCHABLE</v>
      </c>
      <c r="D1119" s="270">
        <f>'Net Gen'!E1119</f>
        <v>250.78399999999999</v>
      </c>
      <c r="E1119" s="270">
        <f>'Net Gen'!I1119</f>
        <v>770</v>
      </c>
      <c r="F1119" s="270">
        <f>'Net Gen'!K1119</f>
        <v>770</v>
      </c>
      <c r="G1119" s="270">
        <f>'Net Gen'!N1119</f>
        <v>770</v>
      </c>
      <c r="H1119" s="270">
        <f>'Net Gen'!O1119</f>
        <v>770</v>
      </c>
      <c r="J1119" s="120">
        <f t="shared" si="70"/>
        <v>0.5</v>
      </c>
      <c r="K1119" s="108">
        <f t="shared" si="68"/>
        <v>385</v>
      </c>
      <c r="L1119" s="102">
        <f t="shared" si="69"/>
        <v>385</v>
      </c>
      <c r="M1119" s="123">
        <f t="shared" si="71"/>
        <v>385</v>
      </c>
    </row>
    <row r="1120" spans="1:13" x14ac:dyDescent="0.2">
      <c r="A1120" s="208" t="str">
        <f>'Net Gen'!B1120</f>
        <v>ML1KP-Mitchell 1 KP</v>
      </c>
      <c r="B1120" s="269">
        <f>'Net Gen'!C1120</f>
        <v>44821.541666666664</v>
      </c>
      <c r="C1120" s="270" t="str">
        <f>'Net Gen'!P1120</f>
        <v>DISPATCHABLE</v>
      </c>
      <c r="D1120" s="270">
        <f>'Net Gen'!E1120</f>
        <v>251.041</v>
      </c>
      <c r="E1120" s="270">
        <f>'Net Gen'!I1120</f>
        <v>770</v>
      </c>
      <c r="F1120" s="270">
        <f>'Net Gen'!K1120</f>
        <v>770</v>
      </c>
      <c r="G1120" s="270">
        <f>'Net Gen'!N1120</f>
        <v>770</v>
      </c>
      <c r="H1120" s="270">
        <f>'Net Gen'!O1120</f>
        <v>770</v>
      </c>
      <c r="J1120" s="120">
        <f t="shared" si="70"/>
        <v>0.5</v>
      </c>
      <c r="K1120" s="108">
        <f t="shared" si="68"/>
        <v>385</v>
      </c>
      <c r="L1120" s="102">
        <f t="shared" si="69"/>
        <v>385</v>
      </c>
      <c r="M1120" s="123">
        <f t="shared" si="71"/>
        <v>385</v>
      </c>
    </row>
    <row r="1121" spans="1:13" x14ac:dyDescent="0.2">
      <c r="A1121" s="208" t="str">
        <f>'Net Gen'!B1121</f>
        <v>ML1KP-Mitchell 1 KP</v>
      </c>
      <c r="B1121" s="269">
        <f>'Net Gen'!C1121</f>
        <v>44821.583333333336</v>
      </c>
      <c r="C1121" s="270" t="str">
        <f>'Net Gen'!P1121</f>
        <v>DISPATCHABLE</v>
      </c>
      <c r="D1121" s="270">
        <f>'Net Gen'!E1121</f>
        <v>250.8355</v>
      </c>
      <c r="E1121" s="270">
        <f>'Net Gen'!I1121</f>
        <v>770</v>
      </c>
      <c r="F1121" s="270">
        <f>'Net Gen'!K1121</f>
        <v>770</v>
      </c>
      <c r="G1121" s="270">
        <f>'Net Gen'!N1121</f>
        <v>770</v>
      </c>
      <c r="H1121" s="270">
        <f>'Net Gen'!O1121</f>
        <v>770</v>
      </c>
      <c r="J1121" s="120">
        <f t="shared" si="70"/>
        <v>0.5</v>
      </c>
      <c r="K1121" s="108">
        <f t="shared" si="68"/>
        <v>385</v>
      </c>
      <c r="L1121" s="102">
        <f t="shared" si="69"/>
        <v>385</v>
      </c>
      <c r="M1121" s="123">
        <f t="shared" si="71"/>
        <v>385</v>
      </c>
    </row>
    <row r="1122" spans="1:13" x14ac:dyDescent="0.2">
      <c r="A1122" s="208" t="str">
        <f>'Net Gen'!B1122</f>
        <v>ML1KP-Mitchell 1 KP</v>
      </c>
      <c r="B1122" s="269">
        <f>'Net Gen'!C1122</f>
        <v>44821.625</v>
      </c>
      <c r="C1122" s="270" t="str">
        <f>'Net Gen'!P1122</f>
        <v>DISPATCHABLE</v>
      </c>
      <c r="D1122" s="270">
        <f>'Net Gen'!E1122</f>
        <v>251.02600000000001</v>
      </c>
      <c r="E1122" s="270">
        <f>'Net Gen'!I1122</f>
        <v>770</v>
      </c>
      <c r="F1122" s="270">
        <f>'Net Gen'!K1122</f>
        <v>770</v>
      </c>
      <c r="G1122" s="270">
        <f>'Net Gen'!N1122</f>
        <v>770</v>
      </c>
      <c r="H1122" s="270">
        <f>'Net Gen'!O1122</f>
        <v>770</v>
      </c>
      <c r="J1122" s="120">
        <f t="shared" si="70"/>
        <v>0.5</v>
      </c>
      <c r="K1122" s="108">
        <f t="shared" si="68"/>
        <v>385</v>
      </c>
      <c r="L1122" s="102">
        <f t="shared" si="69"/>
        <v>385</v>
      </c>
      <c r="M1122" s="123">
        <f t="shared" si="71"/>
        <v>385</v>
      </c>
    </row>
    <row r="1123" spans="1:13" x14ac:dyDescent="0.2">
      <c r="A1123" s="208" t="str">
        <f>'Net Gen'!B1123</f>
        <v>ML1KP-Mitchell 1 KP</v>
      </c>
      <c r="B1123" s="269">
        <f>'Net Gen'!C1123</f>
        <v>44821.666666666664</v>
      </c>
      <c r="C1123" s="270" t="str">
        <f>'Net Gen'!P1123</f>
        <v>DISPATCHABLE</v>
      </c>
      <c r="D1123" s="270">
        <f>'Net Gen'!E1123</f>
        <v>250.8115</v>
      </c>
      <c r="E1123" s="270">
        <f>'Net Gen'!I1123</f>
        <v>770</v>
      </c>
      <c r="F1123" s="270">
        <f>'Net Gen'!K1123</f>
        <v>770</v>
      </c>
      <c r="G1123" s="270">
        <f>'Net Gen'!N1123</f>
        <v>770</v>
      </c>
      <c r="H1123" s="270">
        <f>'Net Gen'!O1123</f>
        <v>770</v>
      </c>
      <c r="J1123" s="120">
        <f t="shared" si="70"/>
        <v>0.5</v>
      </c>
      <c r="K1123" s="108">
        <f t="shared" si="68"/>
        <v>385</v>
      </c>
      <c r="L1123" s="102">
        <f t="shared" si="69"/>
        <v>385</v>
      </c>
      <c r="M1123" s="123">
        <f t="shared" si="71"/>
        <v>385</v>
      </c>
    </row>
    <row r="1124" spans="1:13" x14ac:dyDescent="0.2">
      <c r="A1124" s="208" t="str">
        <f>'Net Gen'!B1124</f>
        <v>ML1KP-Mitchell 1 KP</v>
      </c>
      <c r="B1124" s="269">
        <f>'Net Gen'!C1124</f>
        <v>44821.708333333336</v>
      </c>
      <c r="C1124" s="270" t="str">
        <f>'Net Gen'!P1124</f>
        <v>DISPATCHABLE</v>
      </c>
      <c r="D1124" s="270">
        <f>'Net Gen'!E1124</f>
        <v>251.024</v>
      </c>
      <c r="E1124" s="270">
        <f>'Net Gen'!I1124</f>
        <v>770</v>
      </c>
      <c r="F1124" s="270">
        <f>'Net Gen'!K1124</f>
        <v>770</v>
      </c>
      <c r="G1124" s="270">
        <f>'Net Gen'!N1124</f>
        <v>770</v>
      </c>
      <c r="H1124" s="270">
        <f>'Net Gen'!O1124</f>
        <v>770</v>
      </c>
      <c r="J1124" s="120">
        <f t="shared" si="70"/>
        <v>0.5</v>
      </c>
      <c r="K1124" s="108">
        <f t="shared" si="68"/>
        <v>385</v>
      </c>
      <c r="L1124" s="102">
        <f t="shared" si="69"/>
        <v>385</v>
      </c>
      <c r="M1124" s="123">
        <f t="shared" si="71"/>
        <v>385</v>
      </c>
    </row>
    <row r="1125" spans="1:13" x14ac:dyDescent="0.2">
      <c r="A1125" s="208" t="str">
        <f>'Net Gen'!B1125</f>
        <v>ML1KP-Mitchell 1 KP</v>
      </c>
      <c r="B1125" s="269">
        <f>'Net Gen'!C1125</f>
        <v>44821.75</v>
      </c>
      <c r="C1125" s="270" t="str">
        <f>'Net Gen'!P1125</f>
        <v>DISPATCHABLE</v>
      </c>
      <c r="D1125" s="270">
        <f>'Net Gen'!E1125</f>
        <v>251.71250000000001</v>
      </c>
      <c r="E1125" s="270">
        <f>'Net Gen'!I1125</f>
        <v>770</v>
      </c>
      <c r="F1125" s="270">
        <f>'Net Gen'!K1125</f>
        <v>770</v>
      </c>
      <c r="G1125" s="270">
        <f>'Net Gen'!N1125</f>
        <v>770</v>
      </c>
      <c r="H1125" s="270">
        <f>'Net Gen'!O1125</f>
        <v>770</v>
      </c>
      <c r="J1125" s="120">
        <f t="shared" si="70"/>
        <v>0.5</v>
      </c>
      <c r="K1125" s="108">
        <f t="shared" si="68"/>
        <v>385</v>
      </c>
      <c r="L1125" s="102">
        <f t="shared" si="69"/>
        <v>385</v>
      </c>
      <c r="M1125" s="123">
        <f t="shared" si="71"/>
        <v>385</v>
      </c>
    </row>
    <row r="1126" spans="1:13" x14ac:dyDescent="0.2">
      <c r="A1126" s="208" t="str">
        <f>'Net Gen'!B1126</f>
        <v>ML1KP-Mitchell 1 KP</v>
      </c>
      <c r="B1126" s="269">
        <f>'Net Gen'!C1126</f>
        <v>44821.791666666664</v>
      </c>
      <c r="C1126" s="270" t="str">
        <f>'Net Gen'!P1126</f>
        <v>DISPATCHABLE</v>
      </c>
      <c r="D1126" s="270">
        <f>'Net Gen'!E1126</f>
        <v>251.078</v>
      </c>
      <c r="E1126" s="270">
        <f>'Net Gen'!I1126</f>
        <v>770</v>
      </c>
      <c r="F1126" s="270">
        <f>'Net Gen'!K1126</f>
        <v>770</v>
      </c>
      <c r="G1126" s="270">
        <f>'Net Gen'!N1126</f>
        <v>770</v>
      </c>
      <c r="H1126" s="270">
        <f>'Net Gen'!O1126</f>
        <v>770</v>
      </c>
      <c r="J1126" s="120">
        <f t="shared" si="70"/>
        <v>0.5</v>
      </c>
      <c r="K1126" s="108">
        <f t="shared" si="68"/>
        <v>385</v>
      </c>
      <c r="L1126" s="102">
        <f t="shared" si="69"/>
        <v>385</v>
      </c>
      <c r="M1126" s="123">
        <f t="shared" si="71"/>
        <v>385</v>
      </c>
    </row>
    <row r="1127" spans="1:13" x14ac:dyDescent="0.2">
      <c r="A1127" s="208" t="str">
        <f>'Net Gen'!B1127</f>
        <v>ML1KP-Mitchell 1 KP</v>
      </c>
      <c r="B1127" s="269">
        <f>'Net Gen'!C1127</f>
        <v>44821.833333333336</v>
      </c>
      <c r="C1127" s="270" t="str">
        <f>'Net Gen'!P1127</f>
        <v>DISPATCHABLE</v>
      </c>
      <c r="D1127" s="270">
        <f>'Net Gen'!E1127</f>
        <v>250.89349999999999</v>
      </c>
      <c r="E1127" s="270">
        <f>'Net Gen'!I1127</f>
        <v>770</v>
      </c>
      <c r="F1127" s="270">
        <f>'Net Gen'!K1127</f>
        <v>770</v>
      </c>
      <c r="G1127" s="270">
        <f>'Net Gen'!N1127</f>
        <v>770</v>
      </c>
      <c r="H1127" s="270">
        <f>'Net Gen'!O1127</f>
        <v>770</v>
      </c>
      <c r="J1127" s="120">
        <f t="shared" si="70"/>
        <v>0.5</v>
      </c>
      <c r="K1127" s="108">
        <f t="shared" si="68"/>
        <v>385</v>
      </c>
      <c r="L1127" s="102">
        <f t="shared" si="69"/>
        <v>385</v>
      </c>
      <c r="M1127" s="123">
        <f t="shared" si="71"/>
        <v>385</v>
      </c>
    </row>
    <row r="1128" spans="1:13" x14ac:dyDescent="0.2">
      <c r="A1128" s="208" t="str">
        <f>'Net Gen'!B1128</f>
        <v>ML1KP-Mitchell 1 KP</v>
      </c>
      <c r="B1128" s="269">
        <f>'Net Gen'!C1128</f>
        <v>44821.875</v>
      </c>
      <c r="C1128" s="270" t="str">
        <f>'Net Gen'!P1128</f>
        <v>DISPATCHABLE</v>
      </c>
      <c r="D1128" s="270">
        <f>'Net Gen'!E1128</f>
        <v>250.79599999999999</v>
      </c>
      <c r="E1128" s="270">
        <f>'Net Gen'!I1128</f>
        <v>770</v>
      </c>
      <c r="F1128" s="270">
        <f>'Net Gen'!K1128</f>
        <v>770</v>
      </c>
      <c r="G1128" s="270">
        <f>'Net Gen'!N1128</f>
        <v>770</v>
      </c>
      <c r="H1128" s="270">
        <f>'Net Gen'!O1128</f>
        <v>770</v>
      </c>
      <c r="J1128" s="120">
        <f t="shared" si="70"/>
        <v>0.5</v>
      </c>
      <c r="K1128" s="108">
        <f t="shared" si="68"/>
        <v>385</v>
      </c>
      <c r="L1128" s="102">
        <f t="shared" si="69"/>
        <v>385</v>
      </c>
      <c r="M1128" s="123">
        <f t="shared" si="71"/>
        <v>385</v>
      </c>
    </row>
    <row r="1129" spans="1:13" x14ac:dyDescent="0.2">
      <c r="A1129" s="208" t="str">
        <f>'Net Gen'!B1129</f>
        <v>ML1KP-Mitchell 1 KP</v>
      </c>
      <c r="B1129" s="269">
        <f>'Net Gen'!C1129</f>
        <v>44821.916666666664</v>
      </c>
      <c r="C1129" s="270" t="str">
        <f>'Net Gen'!P1129</f>
        <v>DISPATCHABLE</v>
      </c>
      <c r="D1129" s="270">
        <f>'Net Gen'!E1129</f>
        <v>251.11500000000001</v>
      </c>
      <c r="E1129" s="270">
        <f>'Net Gen'!I1129</f>
        <v>770</v>
      </c>
      <c r="F1129" s="270">
        <f>'Net Gen'!K1129</f>
        <v>770</v>
      </c>
      <c r="G1129" s="270">
        <f>'Net Gen'!N1129</f>
        <v>770</v>
      </c>
      <c r="H1129" s="270">
        <f>'Net Gen'!O1129</f>
        <v>770</v>
      </c>
      <c r="J1129" s="120">
        <f t="shared" si="70"/>
        <v>0.5</v>
      </c>
      <c r="K1129" s="108">
        <f t="shared" si="68"/>
        <v>385</v>
      </c>
      <c r="L1129" s="102">
        <f t="shared" si="69"/>
        <v>385</v>
      </c>
      <c r="M1129" s="123">
        <f t="shared" si="71"/>
        <v>385</v>
      </c>
    </row>
    <row r="1130" spans="1:13" x14ac:dyDescent="0.2">
      <c r="A1130" s="208" t="str">
        <f>'Net Gen'!B1130</f>
        <v>ML1KP-Mitchell 1 KP</v>
      </c>
      <c r="B1130" s="269">
        <f>'Net Gen'!C1130</f>
        <v>44821.958333333336</v>
      </c>
      <c r="C1130" s="270" t="str">
        <f>'Net Gen'!P1130</f>
        <v>DISPATCHABLE</v>
      </c>
      <c r="D1130" s="270">
        <f>'Net Gen'!E1130</f>
        <v>254.0865</v>
      </c>
      <c r="E1130" s="270">
        <f>'Net Gen'!I1130</f>
        <v>770</v>
      </c>
      <c r="F1130" s="270">
        <f>'Net Gen'!K1130</f>
        <v>770</v>
      </c>
      <c r="G1130" s="270">
        <f>'Net Gen'!N1130</f>
        <v>770</v>
      </c>
      <c r="H1130" s="270">
        <f>'Net Gen'!O1130</f>
        <v>770</v>
      </c>
      <c r="J1130" s="120">
        <f t="shared" si="70"/>
        <v>0.5</v>
      </c>
      <c r="K1130" s="108">
        <f t="shared" si="68"/>
        <v>385</v>
      </c>
      <c r="L1130" s="102">
        <f t="shared" si="69"/>
        <v>385</v>
      </c>
      <c r="M1130" s="123">
        <f t="shared" si="71"/>
        <v>385</v>
      </c>
    </row>
    <row r="1131" spans="1:13" x14ac:dyDescent="0.2">
      <c r="A1131" s="208" t="str">
        <f>'Net Gen'!B1131</f>
        <v>ML1KP-Mitchell 1 KP</v>
      </c>
      <c r="B1131" s="269">
        <f>'Net Gen'!C1131</f>
        <v>44822</v>
      </c>
      <c r="C1131" s="270" t="str">
        <f>'Net Gen'!P1131</f>
        <v>DISPATCHABLE</v>
      </c>
      <c r="D1131" s="270">
        <f>'Net Gen'!E1131</f>
        <v>256.72149999999999</v>
      </c>
      <c r="E1131" s="270">
        <f>'Net Gen'!I1131</f>
        <v>770</v>
      </c>
      <c r="F1131" s="270">
        <f>'Net Gen'!K1131</f>
        <v>770</v>
      </c>
      <c r="G1131" s="270">
        <f>'Net Gen'!N1131</f>
        <v>770</v>
      </c>
      <c r="H1131" s="270">
        <f>'Net Gen'!O1131</f>
        <v>770</v>
      </c>
      <c r="J1131" s="120">
        <f t="shared" si="70"/>
        <v>0.5</v>
      </c>
      <c r="K1131" s="108">
        <f t="shared" si="68"/>
        <v>385</v>
      </c>
      <c r="L1131" s="102">
        <f t="shared" si="69"/>
        <v>385</v>
      </c>
      <c r="M1131" s="123">
        <f t="shared" si="71"/>
        <v>385</v>
      </c>
    </row>
    <row r="1132" spans="1:13" x14ac:dyDescent="0.2">
      <c r="A1132" s="208" t="str">
        <f>'Net Gen'!B1132</f>
        <v>ML1KP-Mitchell 1 KP</v>
      </c>
      <c r="B1132" s="269">
        <f>'Net Gen'!C1132</f>
        <v>44822.041666666664</v>
      </c>
      <c r="C1132" s="270" t="str">
        <f>'Net Gen'!P1132</f>
        <v>DISPATCHABLE</v>
      </c>
      <c r="D1132" s="270">
        <f>'Net Gen'!E1132</f>
        <v>251.04750000000001</v>
      </c>
      <c r="E1132" s="270">
        <f>'Net Gen'!I1132</f>
        <v>770</v>
      </c>
      <c r="F1132" s="270">
        <f>'Net Gen'!K1132</f>
        <v>770</v>
      </c>
      <c r="G1132" s="270">
        <f>'Net Gen'!N1132</f>
        <v>770</v>
      </c>
      <c r="H1132" s="270">
        <f>'Net Gen'!O1132</f>
        <v>770</v>
      </c>
      <c r="J1132" s="120">
        <f t="shared" si="70"/>
        <v>0.5</v>
      </c>
      <c r="K1132" s="108">
        <f t="shared" si="68"/>
        <v>385</v>
      </c>
      <c r="L1132" s="102">
        <f t="shared" si="69"/>
        <v>385</v>
      </c>
      <c r="M1132" s="123">
        <f t="shared" si="71"/>
        <v>385</v>
      </c>
    </row>
    <row r="1133" spans="1:13" x14ac:dyDescent="0.2">
      <c r="A1133" s="208" t="str">
        <f>'Net Gen'!B1133</f>
        <v>ML1KP-Mitchell 1 KP</v>
      </c>
      <c r="B1133" s="269">
        <f>'Net Gen'!C1133</f>
        <v>44822.083333333336</v>
      </c>
      <c r="C1133" s="270" t="str">
        <f>'Net Gen'!P1133</f>
        <v>DISPATCHABLE</v>
      </c>
      <c r="D1133" s="270">
        <f>'Net Gen'!E1133</f>
        <v>250.999</v>
      </c>
      <c r="E1133" s="270">
        <f>'Net Gen'!I1133</f>
        <v>770</v>
      </c>
      <c r="F1133" s="270">
        <f>'Net Gen'!K1133</f>
        <v>770</v>
      </c>
      <c r="G1133" s="270">
        <f>'Net Gen'!N1133</f>
        <v>770</v>
      </c>
      <c r="H1133" s="270">
        <f>'Net Gen'!O1133</f>
        <v>770</v>
      </c>
      <c r="J1133" s="120">
        <f t="shared" si="70"/>
        <v>0.5</v>
      </c>
      <c r="K1133" s="108">
        <f t="shared" si="68"/>
        <v>385</v>
      </c>
      <c r="L1133" s="102">
        <f t="shared" si="69"/>
        <v>385</v>
      </c>
      <c r="M1133" s="123">
        <f t="shared" si="71"/>
        <v>385</v>
      </c>
    </row>
    <row r="1134" spans="1:13" x14ac:dyDescent="0.2">
      <c r="A1134" s="208" t="str">
        <f>'Net Gen'!B1134</f>
        <v>ML1KP-Mitchell 1 KP</v>
      </c>
      <c r="B1134" s="269">
        <f>'Net Gen'!C1134</f>
        <v>44822.125</v>
      </c>
      <c r="C1134" s="270" t="str">
        <f>'Net Gen'!P1134</f>
        <v>DISPATCHABLE</v>
      </c>
      <c r="D1134" s="270">
        <f>'Net Gen'!E1134</f>
        <v>250.90299999999999</v>
      </c>
      <c r="E1134" s="270">
        <f>'Net Gen'!I1134</f>
        <v>770</v>
      </c>
      <c r="F1134" s="270">
        <f>'Net Gen'!K1134</f>
        <v>770</v>
      </c>
      <c r="G1134" s="270">
        <f>'Net Gen'!N1134</f>
        <v>770</v>
      </c>
      <c r="H1134" s="270">
        <f>'Net Gen'!O1134</f>
        <v>770</v>
      </c>
      <c r="J1134" s="120">
        <f t="shared" si="70"/>
        <v>0.5</v>
      </c>
      <c r="K1134" s="108">
        <f t="shared" si="68"/>
        <v>385</v>
      </c>
      <c r="L1134" s="102">
        <f t="shared" si="69"/>
        <v>385</v>
      </c>
      <c r="M1134" s="123">
        <f t="shared" si="71"/>
        <v>385</v>
      </c>
    </row>
    <row r="1135" spans="1:13" x14ac:dyDescent="0.2">
      <c r="A1135" s="208" t="str">
        <f>'Net Gen'!B1135</f>
        <v>ML1KP-Mitchell 1 KP</v>
      </c>
      <c r="B1135" s="269">
        <f>'Net Gen'!C1135</f>
        <v>44822.166666666664</v>
      </c>
      <c r="C1135" s="270" t="str">
        <f>'Net Gen'!P1135</f>
        <v>DISPATCHABLE</v>
      </c>
      <c r="D1135" s="270">
        <f>'Net Gen'!E1135</f>
        <v>250.625</v>
      </c>
      <c r="E1135" s="270">
        <f>'Net Gen'!I1135</f>
        <v>770</v>
      </c>
      <c r="F1135" s="270">
        <f>'Net Gen'!K1135</f>
        <v>770</v>
      </c>
      <c r="G1135" s="270">
        <f>'Net Gen'!N1135</f>
        <v>770</v>
      </c>
      <c r="H1135" s="270">
        <f>'Net Gen'!O1135</f>
        <v>770</v>
      </c>
      <c r="J1135" s="120">
        <f t="shared" si="70"/>
        <v>0.5</v>
      </c>
      <c r="K1135" s="108">
        <f t="shared" si="68"/>
        <v>385</v>
      </c>
      <c r="L1135" s="102">
        <f t="shared" si="69"/>
        <v>385</v>
      </c>
      <c r="M1135" s="123">
        <f t="shared" si="71"/>
        <v>385</v>
      </c>
    </row>
    <row r="1136" spans="1:13" x14ac:dyDescent="0.2">
      <c r="A1136" s="208" t="str">
        <f>'Net Gen'!B1136</f>
        <v>ML1KP-Mitchell 1 KP</v>
      </c>
      <c r="B1136" s="269">
        <f>'Net Gen'!C1136</f>
        <v>44822.208333333336</v>
      </c>
      <c r="C1136" s="270" t="str">
        <f>'Net Gen'!P1136</f>
        <v>DISPATCHABLE</v>
      </c>
      <c r="D1136" s="270">
        <f>'Net Gen'!E1136</f>
        <v>250.96850000000001</v>
      </c>
      <c r="E1136" s="270">
        <f>'Net Gen'!I1136</f>
        <v>770</v>
      </c>
      <c r="F1136" s="270">
        <f>'Net Gen'!K1136</f>
        <v>770</v>
      </c>
      <c r="G1136" s="270">
        <f>'Net Gen'!N1136</f>
        <v>770</v>
      </c>
      <c r="H1136" s="270">
        <f>'Net Gen'!O1136</f>
        <v>770</v>
      </c>
      <c r="J1136" s="120">
        <f t="shared" si="70"/>
        <v>0.5</v>
      </c>
      <c r="K1136" s="108">
        <f t="shared" si="68"/>
        <v>385</v>
      </c>
      <c r="L1136" s="102">
        <f t="shared" si="69"/>
        <v>385</v>
      </c>
      <c r="M1136" s="123">
        <f t="shared" si="71"/>
        <v>385</v>
      </c>
    </row>
    <row r="1137" spans="1:13" x14ac:dyDescent="0.2">
      <c r="A1137" s="208" t="str">
        <f>'Net Gen'!B1137</f>
        <v>ML1KP-Mitchell 1 KP</v>
      </c>
      <c r="B1137" s="269">
        <f>'Net Gen'!C1137</f>
        <v>44822.25</v>
      </c>
      <c r="C1137" s="270" t="str">
        <f>'Net Gen'!P1137</f>
        <v>DISPATCHABLE</v>
      </c>
      <c r="D1137" s="270">
        <f>'Net Gen'!E1137</f>
        <v>250.96600000000001</v>
      </c>
      <c r="E1137" s="270">
        <f>'Net Gen'!I1137</f>
        <v>770</v>
      </c>
      <c r="F1137" s="270">
        <f>'Net Gen'!K1137</f>
        <v>770</v>
      </c>
      <c r="G1137" s="270">
        <f>'Net Gen'!N1137</f>
        <v>770</v>
      </c>
      <c r="H1137" s="270">
        <f>'Net Gen'!O1137</f>
        <v>770</v>
      </c>
      <c r="J1137" s="120">
        <f t="shared" si="70"/>
        <v>0.5</v>
      </c>
      <c r="K1137" s="108">
        <f t="shared" si="68"/>
        <v>385</v>
      </c>
      <c r="L1137" s="102">
        <f t="shared" si="69"/>
        <v>385</v>
      </c>
      <c r="M1137" s="123">
        <f t="shared" si="71"/>
        <v>385</v>
      </c>
    </row>
    <row r="1138" spans="1:13" x14ac:dyDescent="0.2">
      <c r="A1138" s="208" t="str">
        <f>'Net Gen'!B1138</f>
        <v>ML1KP-Mitchell 1 KP</v>
      </c>
      <c r="B1138" s="269">
        <f>'Net Gen'!C1138</f>
        <v>44822.291666666664</v>
      </c>
      <c r="C1138" s="270" t="str">
        <f>'Net Gen'!P1138</f>
        <v>DISPATCHABLE</v>
      </c>
      <c r="D1138" s="270">
        <f>'Net Gen'!E1138</f>
        <v>250.87799999999999</v>
      </c>
      <c r="E1138" s="270">
        <f>'Net Gen'!I1138</f>
        <v>770</v>
      </c>
      <c r="F1138" s="270">
        <f>'Net Gen'!K1138</f>
        <v>770</v>
      </c>
      <c r="G1138" s="270">
        <f>'Net Gen'!N1138</f>
        <v>770</v>
      </c>
      <c r="H1138" s="270">
        <f>'Net Gen'!O1138</f>
        <v>770</v>
      </c>
      <c r="J1138" s="120">
        <f t="shared" si="70"/>
        <v>0.5</v>
      </c>
      <c r="K1138" s="108">
        <f t="shared" si="68"/>
        <v>385</v>
      </c>
      <c r="L1138" s="102">
        <f t="shared" si="69"/>
        <v>385</v>
      </c>
      <c r="M1138" s="123">
        <f t="shared" si="71"/>
        <v>385</v>
      </c>
    </row>
    <row r="1139" spans="1:13" x14ac:dyDescent="0.2">
      <c r="A1139" s="208" t="str">
        <f>'Net Gen'!B1139</f>
        <v>ML1KP-Mitchell 1 KP</v>
      </c>
      <c r="B1139" s="269">
        <f>'Net Gen'!C1139</f>
        <v>44822.333333333336</v>
      </c>
      <c r="C1139" s="270" t="str">
        <f>'Net Gen'!P1139</f>
        <v>DISPATCHABLE</v>
      </c>
      <c r="D1139" s="270">
        <f>'Net Gen'!E1139</f>
        <v>250.82249999999999</v>
      </c>
      <c r="E1139" s="270">
        <f>'Net Gen'!I1139</f>
        <v>770</v>
      </c>
      <c r="F1139" s="270">
        <f>'Net Gen'!K1139</f>
        <v>770</v>
      </c>
      <c r="G1139" s="270">
        <f>'Net Gen'!N1139</f>
        <v>770</v>
      </c>
      <c r="H1139" s="270">
        <f>'Net Gen'!O1139</f>
        <v>770</v>
      </c>
      <c r="J1139" s="120">
        <f t="shared" si="70"/>
        <v>0.5</v>
      </c>
      <c r="K1139" s="108">
        <f t="shared" si="68"/>
        <v>385</v>
      </c>
      <c r="L1139" s="102">
        <f t="shared" si="69"/>
        <v>385</v>
      </c>
      <c r="M1139" s="123">
        <f t="shared" si="71"/>
        <v>385</v>
      </c>
    </row>
    <row r="1140" spans="1:13" x14ac:dyDescent="0.2">
      <c r="A1140" s="208" t="str">
        <f>'Net Gen'!B1140</f>
        <v>ML1KP-Mitchell 1 KP</v>
      </c>
      <c r="B1140" s="269">
        <f>'Net Gen'!C1140</f>
        <v>44822.375</v>
      </c>
      <c r="C1140" s="270" t="str">
        <f>'Net Gen'!P1140</f>
        <v>DISPATCHABLE</v>
      </c>
      <c r="D1140" s="270">
        <f>'Net Gen'!E1140</f>
        <v>250.79900000000001</v>
      </c>
      <c r="E1140" s="270">
        <f>'Net Gen'!I1140</f>
        <v>770</v>
      </c>
      <c r="F1140" s="270">
        <f>'Net Gen'!K1140</f>
        <v>770</v>
      </c>
      <c r="G1140" s="270">
        <f>'Net Gen'!N1140</f>
        <v>770</v>
      </c>
      <c r="H1140" s="270">
        <f>'Net Gen'!O1140</f>
        <v>770</v>
      </c>
      <c r="J1140" s="120">
        <f t="shared" si="70"/>
        <v>0.5</v>
      </c>
      <c r="K1140" s="108">
        <f t="shared" si="68"/>
        <v>385</v>
      </c>
      <c r="L1140" s="102">
        <f t="shared" si="69"/>
        <v>385</v>
      </c>
      <c r="M1140" s="123">
        <f t="shared" si="71"/>
        <v>385</v>
      </c>
    </row>
    <row r="1141" spans="1:13" x14ac:dyDescent="0.2">
      <c r="A1141" s="208" t="str">
        <f>'Net Gen'!B1141</f>
        <v>ML1KP-Mitchell 1 KP</v>
      </c>
      <c r="B1141" s="269">
        <f>'Net Gen'!C1141</f>
        <v>44822.416666666664</v>
      </c>
      <c r="C1141" s="270" t="str">
        <f>'Net Gen'!P1141</f>
        <v>DISPATCHABLE</v>
      </c>
      <c r="D1141" s="270">
        <f>'Net Gen'!E1141</f>
        <v>251.01349999999999</v>
      </c>
      <c r="E1141" s="270">
        <f>'Net Gen'!I1141</f>
        <v>770</v>
      </c>
      <c r="F1141" s="270">
        <f>'Net Gen'!K1141</f>
        <v>770</v>
      </c>
      <c r="G1141" s="270">
        <f>'Net Gen'!N1141</f>
        <v>770</v>
      </c>
      <c r="H1141" s="270">
        <f>'Net Gen'!O1141</f>
        <v>770</v>
      </c>
      <c r="J1141" s="120">
        <f t="shared" si="70"/>
        <v>0.5</v>
      </c>
      <c r="K1141" s="108">
        <f t="shared" si="68"/>
        <v>385</v>
      </c>
      <c r="L1141" s="102">
        <f t="shared" si="69"/>
        <v>385</v>
      </c>
      <c r="M1141" s="123">
        <f t="shared" si="71"/>
        <v>385</v>
      </c>
    </row>
    <row r="1142" spans="1:13" x14ac:dyDescent="0.2">
      <c r="A1142" s="208" t="str">
        <f>'Net Gen'!B1142</f>
        <v>ML1KP-Mitchell 1 KP</v>
      </c>
      <c r="B1142" s="269">
        <f>'Net Gen'!C1142</f>
        <v>44822.458333333336</v>
      </c>
      <c r="C1142" s="270" t="str">
        <f>'Net Gen'!P1142</f>
        <v>DISPATCHABLE</v>
      </c>
      <c r="D1142" s="270">
        <f>'Net Gen'!E1142</f>
        <v>250.708</v>
      </c>
      <c r="E1142" s="270">
        <f>'Net Gen'!I1142</f>
        <v>770</v>
      </c>
      <c r="F1142" s="270">
        <f>'Net Gen'!K1142</f>
        <v>770</v>
      </c>
      <c r="G1142" s="270">
        <f>'Net Gen'!N1142</f>
        <v>770</v>
      </c>
      <c r="H1142" s="270">
        <f>'Net Gen'!O1142</f>
        <v>770</v>
      </c>
      <c r="J1142" s="120">
        <f t="shared" si="70"/>
        <v>0.5</v>
      </c>
      <c r="K1142" s="108">
        <f t="shared" si="68"/>
        <v>385</v>
      </c>
      <c r="L1142" s="102">
        <f t="shared" si="69"/>
        <v>385</v>
      </c>
      <c r="M1142" s="123">
        <f t="shared" si="71"/>
        <v>385</v>
      </c>
    </row>
    <row r="1143" spans="1:13" x14ac:dyDescent="0.2">
      <c r="A1143" s="208" t="str">
        <f>'Net Gen'!B1143</f>
        <v>ML1KP-Mitchell 1 KP</v>
      </c>
      <c r="B1143" s="269">
        <f>'Net Gen'!C1143</f>
        <v>44822.5</v>
      </c>
      <c r="C1143" s="270" t="str">
        <f>'Net Gen'!P1143</f>
        <v>DISPATCHABLE</v>
      </c>
      <c r="D1143" s="270">
        <f>'Net Gen'!E1143</f>
        <v>251.01249999999999</v>
      </c>
      <c r="E1143" s="270">
        <f>'Net Gen'!I1143</f>
        <v>770</v>
      </c>
      <c r="F1143" s="270">
        <f>'Net Gen'!K1143</f>
        <v>770</v>
      </c>
      <c r="G1143" s="270">
        <f>'Net Gen'!N1143</f>
        <v>770</v>
      </c>
      <c r="H1143" s="270">
        <f>'Net Gen'!O1143</f>
        <v>770</v>
      </c>
      <c r="J1143" s="120">
        <f t="shared" si="70"/>
        <v>0.5</v>
      </c>
      <c r="K1143" s="108">
        <f t="shared" si="68"/>
        <v>385</v>
      </c>
      <c r="L1143" s="102">
        <f t="shared" si="69"/>
        <v>385</v>
      </c>
      <c r="M1143" s="123">
        <f t="shared" si="71"/>
        <v>385</v>
      </c>
    </row>
    <row r="1144" spans="1:13" x14ac:dyDescent="0.2">
      <c r="A1144" s="208" t="str">
        <f>'Net Gen'!B1144</f>
        <v>ML1KP-Mitchell 1 KP</v>
      </c>
      <c r="B1144" s="269">
        <f>'Net Gen'!C1144</f>
        <v>44822.541666666664</v>
      </c>
      <c r="C1144" s="270" t="str">
        <f>'Net Gen'!P1144</f>
        <v>DISPATCHABLE</v>
      </c>
      <c r="D1144" s="270">
        <f>'Net Gen'!E1144</f>
        <v>250.87049999999999</v>
      </c>
      <c r="E1144" s="270">
        <f>'Net Gen'!I1144</f>
        <v>770</v>
      </c>
      <c r="F1144" s="270">
        <f>'Net Gen'!K1144</f>
        <v>770</v>
      </c>
      <c r="G1144" s="270">
        <f>'Net Gen'!N1144</f>
        <v>770</v>
      </c>
      <c r="H1144" s="270">
        <f>'Net Gen'!O1144</f>
        <v>770</v>
      </c>
      <c r="J1144" s="120">
        <f t="shared" si="70"/>
        <v>0.5</v>
      </c>
      <c r="K1144" s="108">
        <f t="shared" si="68"/>
        <v>385</v>
      </c>
      <c r="L1144" s="102">
        <f t="shared" si="69"/>
        <v>385</v>
      </c>
      <c r="M1144" s="123">
        <f t="shared" si="71"/>
        <v>385</v>
      </c>
    </row>
    <row r="1145" spans="1:13" x14ac:dyDescent="0.2">
      <c r="A1145" s="208" t="str">
        <f>'Net Gen'!B1145</f>
        <v>ML1KP-Mitchell 1 KP</v>
      </c>
      <c r="B1145" s="269">
        <f>'Net Gen'!C1145</f>
        <v>44822.583333333336</v>
      </c>
      <c r="C1145" s="270" t="str">
        <f>'Net Gen'!P1145</f>
        <v>DISPATCHABLE</v>
      </c>
      <c r="D1145" s="270">
        <f>'Net Gen'!E1145</f>
        <v>250.8005</v>
      </c>
      <c r="E1145" s="270">
        <f>'Net Gen'!I1145</f>
        <v>770</v>
      </c>
      <c r="F1145" s="270">
        <f>'Net Gen'!K1145</f>
        <v>770</v>
      </c>
      <c r="G1145" s="270">
        <f>'Net Gen'!N1145</f>
        <v>770</v>
      </c>
      <c r="H1145" s="270">
        <f>'Net Gen'!O1145</f>
        <v>770</v>
      </c>
      <c r="J1145" s="120">
        <f t="shared" si="70"/>
        <v>0.5</v>
      </c>
      <c r="K1145" s="108">
        <f t="shared" si="68"/>
        <v>385</v>
      </c>
      <c r="L1145" s="102">
        <f t="shared" si="69"/>
        <v>385</v>
      </c>
      <c r="M1145" s="123">
        <f t="shared" si="71"/>
        <v>385</v>
      </c>
    </row>
    <row r="1146" spans="1:13" x14ac:dyDescent="0.2">
      <c r="A1146" s="208" t="str">
        <f>'Net Gen'!B1146</f>
        <v>ML1KP-Mitchell 1 KP</v>
      </c>
      <c r="B1146" s="269">
        <f>'Net Gen'!C1146</f>
        <v>44822.625</v>
      </c>
      <c r="C1146" s="270" t="str">
        <f>'Net Gen'!P1146</f>
        <v>DISPATCHABLE</v>
      </c>
      <c r="D1146" s="270">
        <f>'Net Gen'!E1146</f>
        <v>250.97399999999999</v>
      </c>
      <c r="E1146" s="270">
        <f>'Net Gen'!I1146</f>
        <v>770</v>
      </c>
      <c r="F1146" s="270">
        <f>'Net Gen'!K1146</f>
        <v>770</v>
      </c>
      <c r="G1146" s="270">
        <f>'Net Gen'!N1146</f>
        <v>770</v>
      </c>
      <c r="H1146" s="270">
        <f>'Net Gen'!O1146</f>
        <v>770</v>
      </c>
      <c r="J1146" s="120">
        <f t="shared" si="70"/>
        <v>0.5</v>
      </c>
      <c r="K1146" s="108">
        <f t="shared" si="68"/>
        <v>385</v>
      </c>
      <c r="L1146" s="102">
        <f t="shared" si="69"/>
        <v>385</v>
      </c>
      <c r="M1146" s="123">
        <f t="shared" si="71"/>
        <v>385</v>
      </c>
    </row>
    <row r="1147" spans="1:13" x14ac:dyDescent="0.2">
      <c r="A1147" s="208" t="str">
        <f>'Net Gen'!B1147</f>
        <v>ML1KP-Mitchell 1 KP</v>
      </c>
      <c r="B1147" s="269">
        <f>'Net Gen'!C1147</f>
        <v>44822.666666666664</v>
      </c>
      <c r="C1147" s="270" t="str">
        <f>'Net Gen'!P1147</f>
        <v>DISPATCHABLE</v>
      </c>
      <c r="D1147" s="270">
        <f>'Net Gen'!E1147</f>
        <v>250.88399999999999</v>
      </c>
      <c r="E1147" s="270">
        <f>'Net Gen'!I1147</f>
        <v>770</v>
      </c>
      <c r="F1147" s="270">
        <f>'Net Gen'!K1147</f>
        <v>770</v>
      </c>
      <c r="G1147" s="270">
        <f>'Net Gen'!N1147</f>
        <v>770</v>
      </c>
      <c r="H1147" s="270">
        <f>'Net Gen'!O1147</f>
        <v>770</v>
      </c>
      <c r="J1147" s="120">
        <f t="shared" si="70"/>
        <v>0.5</v>
      </c>
      <c r="K1147" s="108">
        <f t="shared" si="68"/>
        <v>385</v>
      </c>
      <c r="L1147" s="102">
        <f t="shared" si="69"/>
        <v>385</v>
      </c>
      <c r="M1147" s="123">
        <f t="shared" si="71"/>
        <v>385</v>
      </c>
    </row>
    <row r="1148" spans="1:13" x14ac:dyDescent="0.2">
      <c r="A1148" s="208" t="str">
        <f>'Net Gen'!B1148</f>
        <v>ML1KP-Mitchell 1 KP</v>
      </c>
      <c r="B1148" s="269">
        <f>'Net Gen'!C1148</f>
        <v>44822.708333333336</v>
      </c>
      <c r="C1148" s="270" t="str">
        <f>'Net Gen'!P1148</f>
        <v>DISPATCHABLE</v>
      </c>
      <c r="D1148" s="270">
        <f>'Net Gen'!E1148</f>
        <v>250.952</v>
      </c>
      <c r="E1148" s="270">
        <f>'Net Gen'!I1148</f>
        <v>770</v>
      </c>
      <c r="F1148" s="270">
        <f>'Net Gen'!K1148</f>
        <v>770</v>
      </c>
      <c r="G1148" s="270">
        <f>'Net Gen'!N1148</f>
        <v>770</v>
      </c>
      <c r="H1148" s="270">
        <f>'Net Gen'!O1148</f>
        <v>770</v>
      </c>
      <c r="J1148" s="120">
        <f t="shared" si="70"/>
        <v>0.5</v>
      </c>
      <c r="K1148" s="108">
        <f t="shared" si="68"/>
        <v>385</v>
      </c>
      <c r="L1148" s="102">
        <f t="shared" si="69"/>
        <v>385</v>
      </c>
      <c r="M1148" s="123">
        <f t="shared" si="71"/>
        <v>385</v>
      </c>
    </row>
    <row r="1149" spans="1:13" x14ac:dyDescent="0.2">
      <c r="A1149" s="208" t="str">
        <f>'Net Gen'!B1149</f>
        <v>ML1KP-Mitchell 1 KP</v>
      </c>
      <c r="B1149" s="269">
        <f>'Net Gen'!C1149</f>
        <v>44822.75</v>
      </c>
      <c r="C1149" s="270" t="str">
        <f>'Net Gen'!P1149</f>
        <v>DISPATCHABLE</v>
      </c>
      <c r="D1149" s="270">
        <f>'Net Gen'!E1149</f>
        <v>259.07400000000001</v>
      </c>
      <c r="E1149" s="270">
        <f>'Net Gen'!I1149</f>
        <v>770</v>
      </c>
      <c r="F1149" s="270">
        <f>'Net Gen'!K1149</f>
        <v>770</v>
      </c>
      <c r="G1149" s="270">
        <f>'Net Gen'!N1149</f>
        <v>770</v>
      </c>
      <c r="H1149" s="270">
        <f>'Net Gen'!O1149</f>
        <v>770</v>
      </c>
      <c r="J1149" s="120">
        <f t="shared" si="70"/>
        <v>0.5</v>
      </c>
      <c r="K1149" s="108">
        <f t="shared" si="68"/>
        <v>385</v>
      </c>
      <c r="L1149" s="102">
        <f t="shared" si="69"/>
        <v>385</v>
      </c>
      <c r="M1149" s="123">
        <f t="shared" si="71"/>
        <v>385</v>
      </c>
    </row>
    <row r="1150" spans="1:13" x14ac:dyDescent="0.2">
      <c r="A1150" s="208" t="str">
        <f>'Net Gen'!B1150</f>
        <v>ML1KP-Mitchell 1 KP</v>
      </c>
      <c r="B1150" s="269">
        <f>'Net Gen'!C1150</f>
        <v>44822.791666666664</v>
      </c>
      <c r="C1150" s="270" t="str">
        <f>'Net Gen'!P1150</f>
        <v>DISPATCHABLE</v>
      </c>
      <c r="D1150" s="270">
        <f>'Net Gen'!E1150</f>
        <v>251.62</v>
      </c>
      <c r="E1150" s="270">
        <f>'Net Gen'!I1150</f>
        <v>770</v>
      </c>
      <c r="F1150" s="270">
        <f>'Net Gen'!K1150</f>
        <v>770</v>
      </c>
      <c r="G1150" s="270">
        <f>'Net Gen'!N1150</f>
        <v>770</v>
      </c>
      <c r="H1150" s="270">
        <f>'Net Gen'!O1150</f>
        <v>770</v>
      </c>
      <c r="J1150" s="120">
        <f t="shared" si="70"/>
        <v>0.5</v>
      </c>
      <c r="K1150" s="108">
        <f t="shared" si="68"/>
        <v>385</v>
      </c>
      <c r="L1150" s="102">
        <f t="shared" si="69"/>
        <v>385</v>
      </c>
      <c r="M1150" s="123">
        <f t="shared" si="71"/>
        <v>385</v>
      </c>
    </row>
    <row r="1151" spans="1:13" x14ac:dyDescent="0.2">
      <c r="A1151" s="208" t="str">
        <f>'Net Gen'!B1151</f>
        <v>ML1KP-Mitchell 1 KP</v>
      </c>
      <c r="B1151" s="269">
        <f>'Net Gen'!C1151</f>
        <v>44822.833333333336</v>
      </c>
      <c r="C1151" s="270" t="str">
        <f>'Net Gen'!P1151</f>
        <v>DISPATCHABLE</v>
      </c>
      <c r="D1151" s="270">
        <f>'Net Gen'!E1151</f>
        <v>251.07249999999999</v>
      </c>
      <c r="E1151" s="270">
        <f>'Net Gen'!I1151</f>
        <v>770</v>
      </c>
      <c r="F1151" s="270">
        <f>'Net Gen'!K1151</f>
        <v>770</v>
      </c>
      <c r="G1151" s="270">
        <f>'Net Gen'!N1151</f>
        <v>770</v>
      </c>
      <c r="H1151" s="270">
        <f>'Net Gen'!O1151</f>
        <v>770</v>
      </c>
      <c r="J1151" s="120">
        <f t="shared" si="70"/>
        <v>0.5</v>
      </c>
      <c r="K1151" s="108">
        <f t="shared" si="68"/>
        <v>385</v>
      </c>
      <c r="L1151" s="102">
        <f t="shared" si="69"/>
        <v>385</v>
      </c>
      <c r="M1151" s="123">
        <f t="shared" si="71"/>
        <v>385</v>
      </c>
    </row>
    <row r="1152" spans="1:13" x14ac:dyDescent="0.2">
      <c r="A1152" s="208" t="str">
        <f>'Net Gen'!B1152</f>
        <v>ML1KP-Mitchell 1 KP</v>
      </c>
      <c r="B1152" s="269">
        <f>'Net Gen'!C1152</f>
        <v>44822.875</v>
      </c>
      <c r="C1152" s="270" t="str">
        <f>'Net Gen'!P1152</f>
        <v>DISPATCHABLE</v>
      </c>
      <c r="D1152" s="270">
        <f>'Net Gen'!E1152</f>
        <v>250.94300000000001</v>
      </c>
      <c r="E1152" s="270">
        <f>'Net Gen'!I1152</f>
        <v>770</v>
      </c>
      <c r="F1152" s="270">
        <f>'Net Gen'!K1152</f>
        <v>770</v>
      </c>
      <c r="G1152" s="270">
        <f>'Net Gen'!N1152</f>
        <v>770</v>
      </c>
      <c r="H1152" s="270">
        <f>'Net Gen'!O1152</f>
        <v>770</v>
      </c>
      <c r="J1152" s="120">
        <f t="shared" si="70"/>
        <v>0.5</v>
      </c>
      <c r="K1152" s="108">
        <f t="shared" si="68"/>
        <v>385</v>
      </c>
      <c r="L1152" s="102">
        <f t="shared" si="69"/>
        <v>385</v>
      </c>
      <c r="M1152" s="123">
        <f t="shared" si="71"/>
        <v>385</v>
      </c>
    </row>
    <row r="1153" spans="1:13" x14ac:dyDescent="0.2">
      <c r="A1153" s="208" t="str">
        <f>'Net Gen'!B1153</f>
        <v>ML1KP-Mitchell 1 KP</v>
      </c>
      <c r="B1153" s="269">
        <f>'Net Gen'!C1153</f>
        <v>44822.916666666664</v>
      </c>
      <c r="C1153" s="270" t="str">
        <f>'Net Gen'!P1153</f>
        <v>DISPATCHABLE</v>
      </c>
      <c r="D1153" s="270">
        <f>'Net Gen'!E1153</f>
        <v>250.7895</v>
      </c>
      <c r="E1153" s="270">
        <f>'Net Gen'!I1153</f>
        <v>770</v>
      </c>
      <c r="F1153" s="270">
        <f>'Net Gen'!K1153</f>
        <v>770</v>
      </c>
      <c r="G1153" s="270">
        <f>'Net Gen'!N1153</f>
        <v>770</v>
      </c>
      <c r="H1153" s="270">
        <f>'Net Gen'!O1153</f>
        <v>770</v>
      </c>
      <c r="J1153" s="120">
        <f t="shared" si="70"/>
        <v>0.5</v>
      </c>
      <c r="K1153" s="108">
        <f t="shared" si="68"/>
        <v>385</v>
      </c>
      <c r="L1153" s="102">
        <f t="shared" si="69"/>
        <v>385</v>
      </c>
      <c r="M1153" s="123">
        <f t="shared" si="71"/>
        <v>385</v>
      </c>
    </row>
    <row r="1154" spans="1:13" x14ac:dyDescent="0.2">
      <c r="A1154" s="208" t="str">
        <f>'Net Gen'!B1154</f>
        <v>ML1KP-Mitchell 1 KP</v>
      </c>
      <c r="B1154" s="269">
        <f>'Net Gen'!C1154</f>
        <v>44822.958333333336</v>
      </c>
      <c r="C1154" s="270" t="str">
        <f>'Net Gen'!P1154</f>
        <v>DISPATCHABLE</v>
      </c>
      <c r="D1154" s="270">
        <f>'Net Gen'!E1154</f>
        <v>250.75450000000001</v>
      </c>
      <c r="E1154" s="270">
        <f>'Net Gen'!I1154</f>
        <v>770</v>
      </c>
      <c r="F1154" s="270">
        <f>'Net Gen'!K1154</f>
        <v>770</v>
      </c>
      <c r="G1154" s="270">
        <f>'Net Gen'!N1154</f>
        <v>770</v>
      </c>
      <c r="H1154" s="270">
        <f>'Net Gen'!O1154</f>
        <v>770</v>
      </c>
      <c r="J1154" s="120">
        <f t="shared" si="70"/>
        <v>0.5</v>
      </c>
      <c r="K1154" s="108">
        <f t="shared" si="68"/>
        <v>385</v>
      </c>
      <c r="L1154" s="102">
        <f t="shared" si="69"/>
        <v>385</v>
      </c>
      <c r="M1154" s="123">
        <f t="shared" si="71"/>
        <v>385</v>
      </c>
    </row>
    <row r="1155" spans="1:13" x14ac:dyDescent="0.2">
      <c r="A1155" s="208" t="str">
        <f>'Net Gen'!B1155</f>
        <v>ML1KP-Mitchell 1 KP</v>
      </c>
      <c r="B1155" s="269">
        <f>'Net Gen'!C1155</f>
        <v>44823</v>
      </c>
      <c r="C1155" s="270" t="str">
        <f>'Net Gen'!P1155</f>
        <v>DISPATCHABLE</v>
      </c>
      <c r="D1155" s="270">
        <f>'Net Gen'!E1155</f>
        <v>250.94450000000001</v>
      </c>
      <c r="E1155" s="270">
        <f>'Net Gen'!I1155</f>
        <v>770</v>
      </c>
      <c r="F1155" s="270">
        <f>'Net Gen'!K1155</f>
        <v>770</v>
      </c>
      <c r="G1155" s="270">
        <f>'Net Gen'!N1155</f>
        <v>770</v>
      </c>
      <c r="H1155" s="270">
        <f>'Net Gen'!O1155</f>
        <v>770</v>
      </c>
      <c r="J1155" s="120">
        <f t="shared" si="70"/>
        <v>0.5</v>
      </c>
      <c r="K1155" s="108">
        <f t="shared" si="68"/>
        <v>385</v>
      </c>
      <c r="L1155" s="102">
        <f t="shared" si="69"/>
        <v>385</v>
      </c>
      <c r="M1155" s="123">
        <f t="shared" si="71"/>
        <v>385</v>
      </c>
    </row>
    <row r="1156" spans="1:13" x14ac:dyDescent="0.2">
      <c r="A1156" s="208" t="str">
        <f>'Net Gen'!B1156</f>
        <v>ML1KP-Mitchell 1 KP</v>
      </c>
      <c r="B1156" s="269">
        <f>'Net Gen'!C1156</f>
        <v>44823.041666666664</v>
      </c>
      <c r="C1156" s="270" t="str">
        <f>'Net Gen'!P1156</f>
        <v>DISPATCHABLE</v>
      </c>
      <c r="D1156" s="270">
        <f>'Net Gen'!E1156</f>
        <v>250.77</v>
      </c>
      <c r="E1156" s="270">
        <f>'Net Gen'!I1156</f>
        <v>770</v>
      </c>
      <c r="F1156" s="270">
        <f>'Net Gen'!K1156</f>
        <v>770</v>
      </c>
      <c r="G1156" s="270">
        <f>'Net Gen'!N1156</f>
        <v>770</v>
      </c>
      <c r="H1156" s="270">
        <f>'Net Gen'!O1156</f>
        <v>770</v>
      </c>
      <c r="J1156" s="120">
        <f t="shared" si="70"/>
        <v>0.5</v>
      </c>
      <c r="K1156" s="108">
        <f t="shared" ref="K1156:K1219" si="72">F1156*J1156</f>
        <v>385</v>
      </c>
      <c r="L1156" s="102">
        <f t="shared" ref="L1156:L1219" si="73">H1156*J1156</f>
        <v>385</v>
      </c>
      <c r="M1156" s="123">
        <f t="shared" si="71"/>
        <v>385</v>
      </c>
    </row>
    <row r="1157" spans="1:13" x14ac:dyDescent="0.2">
      <c r="A1157" s="208" t="str">
        <f>'Net Gen'!B1157</f>
        <v>ML1KP-Mitchell 1 KP</v>
      </c>
      <c r="B1157" s="269">
        <f>'Net Gen'!C1157</f>
        <v>44823.083333333336</v>
      </c>
      <c r="C1157" s="270" t="str">
        <f>'Net Gen'!P1157</f>
        <v>DISPATCHABLE</v>
      </c>
      <c r="D1157" s="270">
        <f>'Net Gen'!E1157</f>
        <v>250.9365</v>
      </c>
      <c r="E1157" s="270">
        <f>'Net Gen'!I1157</f>
        <v>770</v>
      </c>
      <c r="F1157" s="270">
        <f>'Net Gen'!K1157</f>
        <v>770</v>
      </c>
      <c r="G1157" s="270">
        <f>'Net Gen'!N1157</f>
        <v>770</v>
      </c>
      <c r="H1157" s="270">
        <f>'Net Gen'!O1157</f>
        <v>770</v>
      </c>
      <c r="J1157" s="120">
        <f t="shared" ref="J1157:J1220" si="74">VLOOKUP(A1157,$P$4:$Q$8,2,FALSE)</f>
        <v>0.5</v>
      </c>
      <c r="K1157" s="108">
        <f t="shared" si="72"/>
        <v>385</v>
      </c>
      <c r="L1157" s="102">
        <f t="shared" si="73"/>
        <v>385</v>
      </c>
      <c r="M1157" s="123">
        <f t="shared" ref="M1157:M1220" si="75">E1157*J1157</f>
        <v>385</v>
      </c>
    </row>
    <row r="1158" spans="1:13" x14ac:dyDescent="0.2">
      <c r="A1158" s="208" t="str">
        <f>'Net Gen'!B1158</f>
        <v>ML1KP-Mitchell 1 KP</v>
      </c>
      <c r="B1158" s="269">
        <f>'Net Gen'!C1158</f>
        <v>44823.125</v>
      </c>
      <c r="C1158" s="270" t="str">
        <f>'Net Gen'!P1158</f>
        <v>DISPATCHABLE</v>
      </c>
      <c r="D1158" s="270">
        <f>'Net Gen'!E1158</f>
        <v>250.75550000000001</v>
      </c>
      <c r="E1158" s="270">
        <f>'Net Gen'!I1158</f>
        <v>770</v>
      </c>
      <c r="F1158" s="270">
        <f>'Net Gen'!K1158</f>
        <v>770</v>
      </c>
      <c r="G1158" s="270">
        <f>'Net Gen'!N1158</f>
        <v>770</v>
      </c>
      <c r="H1158" s="270">
        <f>'Net Gen'!O1158</f>
        <v>770</v>
      </c>
      <c r="J1158" s="120">
        <f t="shared" si="74"/>
        <v>0.5</v>
      </c>
      <c r="K1158" s="108">
        <f t="shared" si="72"/>
        <v>385</v>
      </c>
      <c r="L1158" s="102">
        <f t="shared" si="73"/>
        <v>385</v>
      </c>
      <c r="M1158" s="123">
        <f t="shared" si="75"/>
        <v>385</v>
      </c>
    </row>
    <row r="1159" spans="1:13" x14ac:dyDescent="0.2">
      <c r="A1159" s="208" t="str">
        <f>'Net Gen'!B1159</f>
        <v>ML1KP-Mitchell 1 KP</v>
      </c>
      <c r="B1159" s="269">
        <f>'Net Gen'!C1159</f>
        <v>44823.166666666664</v>
      </c>
      <c r="C1159" s="270" t="str">
        <f>'Net Gen'!P1159</f>
        <v>DISPATCHABLE</v>
      </c>
      <c r="D1159" s="270">
        <f>'Net Gen'!E1159</f>
        <v>251.09800000000001</v>
      </c>
      <c r="E1159" s="270">
        <f>'Net Gen'!I1159</f>
        <v>770</v>
      </c>
      <c r="F1159" s="270">
        <f>'Net Gen'!K1159</f>
        <v>770</v>
      </c>
      <c r="G1159" s="270">
        <f>'Net Gen'!N1159</f>
        <v>770</v>
      </c>
      <c r="H1159" s="270">
        <f>'Net Gen'!O1159</f>
        <v>770</v>
      </c>
      <c r="J1159" s="120">
        <f t="shared" si="74"/>
        <v>0.5</v>
      </c>
      <c r="K1159" s="108">
        <f t="shared" si="72"/>
        <v>385</v>
      </c>
      <c r="L1159" s="102">
        <f t="shared" si="73"/>
        <v>385</v>
      </c>
      <c r="M1159" s="123">
        <f t="shared" si="75"/>
        <v>385</v>
      </c>
    </row>
    <row r="1160" spans="1:13" x14ac:dyDescent="0.2">
      <c r="A1160" s="208" t="str">
        <f>'Net Gen'!B1160</f>
        <v>ML1KP-Mitchell 1 KP</v>
      </c>
      <c r="B1160" s="269">
        <f>'Net Gen'!C1160</f>
        <v>44823.208333333336</v>
      </c>
      <c r="C1160" s="270" t="str">
        <f>'Net Gen'!P1160</f>
        <v>DISPATCHABLE</v>
      </c>
      <c r="D1160" s="270">
        <f>'Net Gen'!E1160</f>
        <v>250.7835</v>
      </c>
      <c r="E1160" s="270">
        <f>'Net Gen'!I1160</f>
        <v>770</v>
      </c>
      <c r="F1160" s="270">
        <f>'Net Gen'!K1160</f>
        <v>770</v>
      </c>
      <c r="G1160" s="270">
        <f>'Net Gen'!N1160</f>
        <v>770</v>
      </c>
      <c r="H1160" s="270">
        <f>'Net Gen'!O1160</f>
        <v>770</v>
      </c>
      <c r="J1160" s="120">
        <f t="shared" si="74"/>
        <v>0.5</v>
      </c>
      <c r="K1160" s="108">
        <f t="shared" si="72"/>
        <v>385</v>
      </c>
      <c r="L1160" s="102">
        <f t="shared" si="73"/>
        <v>385</v>
      </c>
      <c r="M1160" s="123">
        <f t="shared" si="75"/>
        <v>385</v>
      </c>
    </row>
    <row r="1161" spans="1:13" x14ac:dyDescent="0.2">
      <c r="A1161" s="208" t="str">
        <f>'Net Gen'!B1161</f>
        <v>ML1KP-Mitchell 1 KP</v>
      </c>
      <c r="B1161" s="269">
        <f>'Net Gen'!C1161</f>
        <v>44823.25</v>
      </c>
      <c r="C1161" s="270" t="str">
        <f>'Net Gen'!P1161</f>
        <v>DISPATCHABLE</v>
      </c>
      <c r="D1161" s="270">
        <f>'Net Gen'!E1161</f>
        <v>251.06049999999999</v>
      </c>
      <c r="E1161" s="270">
        <f>'Net Gen'!I1161</f>
        <v>770</v>
      </c>
      <c r="F1161" s="270">
        <f>'Net Gen'!K1161</f>
        <v>770</v>
      </c>
      <c r="G1161" s="270">
        <f>'Net Gen'!N1161</f>
        <v>770</v>
      </c>
      <c r="H1161" s="270">
        <f>'Net Gen'!O1161</f>
        <v>770</v>
      </c>
      <c r="J1161" s="120">
        <f t="shared" si="74"/>
        <v>0.5</v>
      </c>
      <c r="K1161" s="108">
        <f t="shared" si="72"/>
        <v>385</v>
      </c>
      <c r="L1161" s="102">
        <f t="shared" si="73"/>
        <v>385</v>
      </c>
      <c r="M1161" s="123">
        <f t="shared" si="75"/>
        <v>385</v>
      </c>
    </row>
    <row r="1162" spans="1:13" x14ac:dyDescent="0.2">
      <c r="A1162" s="208" t="str">
        <f>'Net Gen'!B1162</f>
        <v>ML1KP-Mitchell 1 KP</v>
      </c>
      <c r="B1162" s="269">
        <f>'Net Gen'!C1162</f>
        <v>44823.291666666664</v>
      </c>
      <c r="C1162" s="270" t="str">
        <f>'Net Gen'!P1162</f>
        <v>DISPATCHABLE</v>
      </c>
      <c r="D1162" s="270">
        <f>'Net Gen'!E1162</f>
        <v>253.63200000000001</v>
      </c>
      <c r="E1162" s="270">
        <f>'Net Gen'!I1162</f>
        <v>770</v>
      </c>
      <c r="F1162" s="270">
        <f>'Net Gen'!K1162</f>
        <v>770</v>
      </c>
      <c r="G1162" s="270">
        <f>'Net Gen'!N1162</f>
        <v>770</v>
      </c>
      <c r="H1162" s="270">
        <f>'Net Gen'!O1162</f>
        <v>770</v>
      </c>
      <c r="J1162" s="120">
        <f t="shared" si="74"/>
        <v>0.5</v>
      </c>
      <c r="K1162" s="108">
        <f t="shared" si="72"/>
        <v>385</v>
      </c>
      <c r="L1162" s="102">
        <f t="shared" si="73"/>
        <v>385</v>
      </c>
      <c r="M1162" s="123">
        <f t="shared" si="75"/>
        <v>385</v>
      </c>
    </row>
    <row r="1163" spans="1:13" x14ac:dyDescent="0.2">
      <c r="A1163" s="208" t="str">
        <f>'Net Gen'!B1163</f>
        <v>ML1KP-Mitchell 1 KP</v>
      </c>
      <c r="B1163" s="269">
        <f>'Net Gen'!C1163</f>
        <v>44823.333333333336</v>
      </c>
      <c r="C1163" s="270" t="str">
        <f>'Net Gen'!P1163</f>
        <v>DISPATCHABLE</v>
      </c>
      <c r="D1163" s="270">
        <f>'Net Gen'!E1163</f>
        <v>252.22</v>
      </c>
      <c r="E1163" s="270">
        <f>'Net Gen'!I1163</f>
        <v>770</v>
      </c>
      <c r="F1163" s="270">
        <f>'Net Gen'!K1163</f>
        <v>770</v>
      </c>
      <c r="G1163" s="270">
        <f>'Net Gen'!N1163</f>
        <v>770</v>
      </c>
      <c r="H1163" s="270">
        <f>'Net Gen'!O1163</f>
        <v>770</v>
      </c>
      <c r="J1163" s="120">
        <f t="shared" si="74"/>
        <v>0.5</v>
      </c>
      <c r="K1163" s="108">
        <f t="shared" si="72"/>
        <v>385</v>
      </c>
      <c r="L1163" s="102">
        <f t="shared" si="73"/>
        <v>385</v>
      </c>
      <c r="M1163" s="123">
        <f t="shared" si="75"/>
        <v>385</v>
      </c>
    </row>
    <row r="1164" spans="1:13" x14ac:dyDescent="0.2">
      <c r="A1164" s="208" t="str">
        <f>'Net Gen'!B1164</f>
        <v>ML1KP-Mitchell 1 KP</v>
      </c>
      <c r="B1164" s="269">
        <f>'Net Gen'!C1164</f>
        <v>44823.375</v>
      </c>
      <c r="C1164" s="270" t="str">
        <f>'Net Gen'!P1164</f>
        <v>DISPATCHABLE</v>
      </c>
      <c r="D1164" s="270">
        <f>'Net Gen'!E1164</f>
        <v>250.94649999999999</v>
      </c>
      <c r="E1164" s="270">
        <f>'Net Gen'!I1164</f>
        <v>770</v>
      </c>
      <c r="F1164" s="270">
        <f>'Net Gen'!K1164</f>
        <v>770</v>
      </c>
      <c r="G1164" s="270">
        <f>'Net Gen'!N1164</f>
        <v>770</v>
      </c>
      <c r="H1164" s="270">
        <f>'Net Gen'!O1164</f>
        <v>770</v>
      </c>
      <c r="J1164" s="120">
        <f t="shared" si="74"/>
        <v>0.5</v>
      </c>
      <c r="K1164" s="108">
        <f t="shared" si="72"/>
        <v>385</v>
      </c>
      <c r="L1164" s="102">
        <f t="shared" si="73"/>
        <v>385</v>
      </c>
      <c r="M1164" s="123">
        <f t="shared" si="75"/>
        <v>385</v>
      </c>
    </row>
    <row r="1165" spans="1:13" x14ac:dyDescent="0.2">
      <c r="A1165" s="208" t="str">
        <f>'Net Gen'!B1165</f>
        <v>ML1KP-Mitchell 1 KP</v>
      </c>
      <c r="B1165" s="269">
        <f>'Net Gen'!C1165</f>
        <v>44823.416666666664</v>
      </c>
      <c r="C1165" s="270" t="str">
        <f>'Net Gen'!P1165</f>
        <v>DISPATCHABLE</v>
      </c>
      <c r="D1165" s="270">
        <f>'Net Gen'!E1165</f>
        <v>252.13</v>
      </c>
      <c r="E1165" s="270">
        <f>'Net Gen'!I1165</f>
        <v>770</v>
      </c>
      <c r="F1165" s="270">
        <f>'Net Gen'!K1165</f>
        <v>770</v>
      </c>
      <c r="G1165" s="270">
        <f>'Net Gen'!N1165</f>
        <v>770</v>
      </c>
      <c r="H1165" s="270">
        <f>'Net Gen'!O1165</f>
        <v>770</v>
      </c>
      <c r="J1165" s="120">
        <f t="shared" si="74"/>
        <v>0.5</v>
      </c>
      <c r="K1165" s="108">
        <f t="shared" si="72"/>
        <v>385</v>
      </c>
      <c r="L1165" s="102">
        <f t="shared" si="73"/>
        <v>385</v>
      </c>
      <c r="M1165" s="123">
        <f t="shared" si="75"/>
        <v>385</v>
      </c>
    </row>
    <row r="1166" spans="1:13" x14ac:dyDescent="0.2">
      <c r="A1166" s="208" t="str">
        <f>'Net Gen'!B1166</f>
        <v>ML1KP-Mitchell 1 KP</v>
      </c>
      <c r="B1166" s="269">
        <f>'Net Gen'!C1166</f>
        <v>44823.458333333336</v>
      </c>
      <c r="C1166" s="270" t="str">
        <f>'Net Gen'!P1166</f>
        <v>DISPATCHABLE</v>
      </c>
      <c r="D1166" s="270">
        <f>'Net Gen'!E1166</f>
        <v>250.97450000000001</v>
      </c>
      <c r="E1166" s="270">
        <f>'Net Gen'!I1166</f>
        <v>770</v>
      </c>
      <c r="F1166" s="270">
        <f>'Net Gen'!K1166</f>
        <v>770</v>
      </c>
      <c r="G1166" s="270">
        <f>'Net Gen'!N1166</f>
        <v>770</v>
      </c>
      <c r="H1166" s="270">
        <f>'Net Gen'!O1166</f>
        <v>770</v>
      </c>
      <c r="J1166" s="120">
        <f t="shared" si="74"/>
        <v>0.5</v>
      </c>
      <c r="K1166" s="108">
        <f t="shared" si="72"/>
        <v>385</v>
      </c>
      <c r="L1166" s="102">
        <f t="shared" si="73"/>
        <v>385</v>
      </c>
      <c r="M1166" s="123">
        <f t="shared" si="75"/>
        <v>385</v>
      </c>
    </row>
    <row r="1167" spans="1:13" x14ac:dyDescent="0.2">
      <c r="A1167" s="208" t="str">
        <f>'Net Gen'!B1167</f>
        <v>ML1KP-Mitchell 1 KP</v>
      </c>
      <c r="B1167" s="269">
        <f>'Net Gen'!C1167</f>
        <v>44823.5</v>
      </c>
      <c r="C1167" s="270" t="str">
        <f>'Net Gen'!P1167</f>
        <v>DISPATCHABLE</v>
      </c>
      <c r="D1167" s="270">
        <f>'Net Gen'!E1167</f>
        <v>250.898</v>
      </c>
      <c r="E1167" s="270">
        <f>'Net Gen'!I1167</f>
        <v>770</v>
      </c>
      <c r="F1167" s="270">
        <f>'Net Gen'!K1167</f>
        <v>770</v>
      </c>
      <c r="G1167" s="270">
        <f>'Net Gen'!N1167</f>
        <v>770</v>
      </c>
      <c r="H1167" s="270">
        <f>'Net Gen'!O1167</f>
        <v>770</v>
      </c>
      <c r="J1167" s="120">
        <f t="shared" si="74"/>
        <v>0.5</v>
      </c>
      <c r="K1167" s="108">
        <f t="shared" si="72"/>
        <v>385</v>
      </c>
      <c r="L1167" s="102">
        <f t="shared" si="73"/>
        <v>385</v>
      </c>
      <c r="M1167" s="123">
        <f t="shared" si="75"/>
        <v>385</v>
      </c>
    </row>
    <row r="1168" spans="1:13" x14ac:dyDescent="0.2">
      <c r="A1168" s="208" t="str">
        <f>'Net Gen'!B1168</f>
        <v>ML1KP-Mitchell 1 KP</v>
      </c>
      <c r="B1168" s="269">
        <f>'Net Gen'!C1168</f>
        <v>44823.541666666664</v>
      </c>
      <c r="C1168" s="270" t="str">
        <f>'Net Gen'!P1168</f>
        <v>DISPATCHABLE</v>
      </c>
      <c r="D1168" s="270">
        <f>'Net Gen'!E1168</f>
        <v>254.16800000000001</v>
      </c>
      <c r="E1168" s="270">
        <f>'Net Gen'!I1168</f>
        <v>770</v>
      </c>
      <c r="F1168" s="270">
        <f>'Net Gen'!K1168</f>
        <v>770</v>
      </c>
      <c r="G1168" s="270">
        <f>'Net Gen'!N1168</f>
        <v>770</v>
      </c>
      <c r="H1168" s="270">
        <f>'Net Gen'!O1168</f>
        <v>770</v>
      </c>
      <c r="J1168" s="120">
        <f t="shared" si="74"/>
        <v>0.5</v>
      </c>
      <c r="K1168" s="108">
        <f t="shared" si="72"/>
        <v>385</v>
      </c>
      <c r="L1168" s="102">
        <f t="shared" si="73"/>
        <v>385</v>
      </c>
      <c r="M1168" s="123">
        <f t="shared" si="75"/>
        <v>385</v>
      </c>
    </row>
    <row r="1169" spans="1:13" x14ac:dyDescent="0.2">
      <c r="A1169" s="208" t="str">
        <f>'Net Gen'!B1169</f>
        <v>ML1KP-Mitchell 1 KP</v>
      </c>
      <c r="B1169" s="269">
        <f>'Net Gen'!C1169</f>
        <v>44823.583333333336</v>
      </c>
      <c r="C1169" s="270" t="str">
        <f>'Net Gen'!P1169</f>
        <v>DISPATCHABLE</v>
      </c>
      <c r="D1169" s="270">
        <f>'Net Gen'!E1169</f>
        <v>251.01150000000001</v>
      </c>
      <c r="E1169" s="270">
        <f>'Net Gen'!I1169</f>
        <v>770</v>
      </c>
      <c r="F1169" s="270">
        <f>'Net Gen'!K1169</f>
        <v>770</v>
      </c>
      <c r="G1169" s="270">
        <f>'Net Gen'!N1169</f>
        <v>770</v>
      </c>
      <c r="H1169" s="270">
        <f>'Net Gen'!O1169</f>
        <v>770</v>
      </c>
      <c r="J1169" s="120">
        <f t="shared" si="74"/>
        <v>0.5</v>
      </c>
      <c r="K1169" s="108">
        <f t="shared" si="72"/>
        <v>385</v>
      </c>
      <c r="L1169" s="102">
        <f t="shared" si="73"/>
        <v>385</v>
      </c>
      <c r="M1169" s="123">
        <f t="shared" si="75"/>
        <v>385</v>
      </c>
    </row>
    <row r="1170" spans="1:13" x14ac:dyDescent="0.2">
      <c r="A1170" s="208" t="str">
        <f>'Net Gen'!B1170</f>
        <v>ML1KP-Mitchell 1 KP</v>
      </c>
      <c r="B1170" s="269">
        <f>'Net Gen'!C1170</f>
        <v>44823.625</v>
      </c>
      <c r="C1170" s="270" t="str">
        <f>'Net Gen'!P1170</f>
        <v>DISPATCHABLE</v>
      </c>
      <c r="D1170" s="270">
        <f>'Net Gen'!E1170</f>
        <v>251.04150000000001</v>
      </c>
      <c r="E1170" s="270">
        <f>'Net Gen'!I1170</f>
        <v>770</v>
      </c>
      <c r="F1170" s="270">
        <f>'Net Gen'!K1170</f>
        <v>770</v>
      </c>
      <c r="G1170" s="270">
        <f>'Net Gen'!N1170</f>
        <v>770</v>
      </c>
      <c r="H1170" s="270">
        <f>'Net Gen'!O1170</f>
        <v>770</v>
      </c>
      <c r="J1170" s="120">
        <f t="shared" si="74"/>
        <v>0.5</v>
      </c>
      <c r="K1170" s="108">
        <f t="shared" si="72"/>
        <v>385</v>
      </c>
      <c r="L1170" s="102">
        <f t="shared" si="73"/>
        <v>385</v>
      </c>
      <c r="M1170" s="123">
        <f t="shared" si="75"/>
        <v>385</v>
      </c>
    </row>
    <row r="1171" spans="1:13" x14ac:dyDescent="0.2">
      <c r="A1171" s="208" t="str">
        <f>'Net Gen'!B1171</f>
        <v>ML1KP-Mitchell 1 KP</v>
      </c>
      <c r="B1171" s="269">
        <f>'Net Gen'!C1171</f>
        <v>44823.666666666664</v>
      </c>
      <c r="C1171" s="270" t="str">
        <f>'Net Gen'!P1171</f>
        <v>DISPATCHABLE</v>
      </c>
      <c r="D1171" s="270">
        <f>'Net Gen'!E1171</f>
        <v>251.37200000000001</v>
      </c>
      <c r="E1171" s="270">
        <f>'Net Gen'!I1171</f>
        <v>770</v>
      </c>
      <c r="F1171" s="270">
        <f>'Net Gen'!K1171</f>
        <v>770</v>
      </c>
      <c r="G1171" s="270">
        <f>'Net Gen'!N1171</f>
        <v>770</v>
      </c>
      <c r="H1171" s="270">
        <f>'Net Gen'!O1171</f>
        <v>770</v>
      </c>
      <c r="J1171" s="120">
        <f t="shared" si="74"/>
        <v>0.5</v>
      </c>
      <c r="K1171" s="108">
        <f t="shared" si="72"/>
        <v>385</v>
      </c>
      <c r="L1171" s="102">
        <f t="shared" si="73"/>
        <v>385</v>
      </c>
      <c r="M1171" s="123">
        <f t="shared" si="75"/>
        <v>385</v>
      </c>
    </row>
    <row r="1172" spans="1:13" x14ac:dyDescent="0.2">
      <c r="A1172" s="208" t="str">
        <f>'Net Gen'!B1172</f>
        <v>ML1KP-Mitchell 1 KP</v>
      </c>
      <c r="B1172" s="269">
        <f>'Net Gen'!C1172</f>
        <v>44823.708333333336</v>
      </c>
      <c r="C1172" s="270" t="str">
        <f>'Net Gen'!P1172</f>
        <v>DISPATCHABLE</v>
      </c>
      <c r="D1172" s="270">
        <f>'Net Gen'!E1172</f>
        <v>256.31099999999998</v>
      </c>
      <c r="E1172" s="270">
        <f>'Net Gen'!I1172</f>
        <v>770</v>
      </c>
      <c r="F1172" s="270">
        <f>'Net Gen'!K1172</f>
        <v>770</v>
      </c>
      <c r="G1172" s="270">
        <f>'Net Gen'!N1172</f>
        <v>770</v>
      </c>
      <c r="H1172" s="270">
        <f>'Net Gen'!O1172</f>
        <v>770</v>
      </c>
      <c r="J1172" s="120">
        <f t="shared" si="74"/>
        <v>0.5</v>
      </c>
      <c r="K1172" s="108">
        <f t="shared" si="72"/>
        <v>385</v>
      </c>
      <c r="L1172" s="102">
        <f t="shared" si="73"/>
        <v>385</v>
      </c>
      <c r="M1172" s="123">
        <f t="shared" si="75"/>
        <v>385</v>
      </c>
    </row>
    <row r="1173" spans="1:13" x14ac:dyDescent="0.2">
      <c r="A1173" s="208" t="str">
        <f>'Net Gen'!B1173</f>
        <v>ML1KP-Mitchell 1 KP</v>
      </c>
      <c r="B1173" s="269">
        <f>'Net Gen'!C1173</f>
        <v>44823.75</v>
      </c>
      <c r="C1173" s="270" t="str">
        <f>'Net Gen'!P1173</f>
        <v>DISPATCHABLE</v>
      </c>
      <c r="D1173" s="270">
        <f>'Net Gen'!E1173</f>
        <v>262.26299999999998</v>
      </c>
      <c r="E1173" s="270">
        <f>'Net Gen'!I1173</f>
        <v>770</v>
      </c>
      <c r="F1173" s="270">
        <f>'Net Gen'!K1173</f>
        <v>770</v>
      </c>
      <c r="G1173" s="270">
        <f>'Net Gen'!N1173</f>
        <v>770</v>
      </c>
      <c r="H1173" s="270">
        <f>'Net Gen'!O1173</f>
        <v>770</v>
      </c>
      <c r="J1173" s="120">
        <f t="shared" si="74"/>
        <v>0.5</v>
      </c>
      <c r="K1173" s="108">
        <f t="shared" si="72"/>
        <v>385</v>
      </c>
      <c r="L1173" s="102">
        <f t="shared" si="73"/>
        <v>385</v>
      </c>
      <c r="M1173" s="123">
        <f t="shared" si="75"/>
        <v>385</v>
      </c>
    </row>
    <row r="1174" spans="1:13" x14ac:dyDescent="0.2">
      <c r="A1174" s="208" t="str">
        <f>'Net Gen'!B1174</f>
        <v>ML1KP-Mitchell 1 KP</v>
      </c>
      <c r="B1174" s="269">
        <f>'Net Gen'!C1174</f>
        <v>44823.791666666664</v>
      </c>
      <c r="C1174" s="270" t="str">
        <f>'Net Gen'!P1174</f>
        <v>DISPATCHABLE</v>
      </c>
      <c r="D1174" s="270">
        <f>'Net Gen'!E1174</f>
        <v>266.79950000000002</v>
      </c>
      <c r="E1174" s="270">
        <f>'Net Gen'!I1174</f>
        <v>770</v>
      </c>
      <c r="F1174" s="270">
        <f>'Net Gen'!K1174</f>
        <v>770</v>
      </c>
      <c r="G1174" s="270">
        <f>'Net Gen'!N1174</f>
        <v>770</v>
      </c>
      <c r="H1174" s="270">
        <f>'Net Gen'!O1174</f>
        <v>770</v>
      </c>
      <c r="J1174" s="120">
        <f t="shared" si="74"/>
        <v>0.5</v>
      </c>
      <c r="K1174" s="108">
        <f t="shared" si="72"/>
        <v>385</v>
      </c>
      <c r="L1174" s="102">
        <f t="shared" si="73"/>
        <v>385</v>
      </c>
      <c r="M1174" s="123">
        <f t="shared" si="75"/>
        <v>385</v>
      </c>
    </row>
    <row r="1175" spans="1:13" x14ac:dyDescent="0.2">
      <c r="A1175" s="208" t="str">
        <f>'Net Gen'!B1175</f>
        <v>ML1KP-Mitchell 1 KP</v>
      </c>
      <c r="B1175" s="269">
        <f>'Net Gen'!C1175</f>
        <v>44823.833333333336</v>
      </c>
      <c r="C1175" s="270" t="str">
        <f>'Net Gen'!P1175</f>
        <v>DISPATCHABLE</v>
      </c>
      <c r="D1175" s="270">
        <f>'Net Gen'!E1175</f>
        <v>251.333</v>
      </c>
      <c r="E1175" s="270">
        <f>'Net Gen'!I1175</f>
        <v>770</v>
      </c>
      <c r="F1175" s="270">
        <f>'Net Gen'!K1175</f>
        <v>770</v>
      </c>
      <c r="G1175" s="270">
        <f>'Net Gen'!N1175</f>
        <v>770</v>
      </c>
      <c r="H1175" s="270">
        <f>'Net Gen'!O1175</f>
        <v>770</v>
      </c>
      <c r="J1175" s="120">
        <f t="shared" si="74"/>
        <v>0.5</v>
      </c>
      <c r="K1175" s="108">
        <f t="shared" si="72"/>
        <v>385</v>
      </c>
      <c r="L1175" s="102">
        <f t="shared" si="73"/>
        <v>385</v>
      </c>
      <c r="M1175" s="123">
        <f t="shared" si="75"/>
        <v>385</v>
      </c>
    </row>
    <row r="1176" spans="1:13" x14ac:dyDescent="0.2">
      <c r="A1176" s="208" t="str">
        <f>'Net Gen'!B1176</f>
        <v>ML1KP-Mitchell 1 KP</v>
      </c>
      <c r="B1176" s="269">
        <f>'Net Gen'!C1176</f>
        <v>44823.875</v>
      </c>
      <c r="C1176" s="270" t="str">
        <f>'Net Gen'!P1176</f>
        <v>DISPATCHABLE</v>
      </c>
      <c r="D1176" s="270">
        <f>'Net Gen'!E1176</f>
        <v>251.24449999999999</v>
      </c>
      <c r="E1176" s="270">
        <f>'Net Gen'!I1176</f>
        <v>770</v>
      </c>
      <c r="F1176" s="270">
        <f>'Net Gen'!K1176</f>
        <v>770</v>
      </c>
      <c r="G1176" s="270">
        <f>'Net Gen'!N1176</f>
        <v>770</v>
      </c>
      <c r="H1176" s="270">
        <f>'Net Gen'!O1176</f>
        <v>770</v>
      </c>
      <c r="J1176" s="120">
        <f t="shared" si="74"/>
        <v>0.5</v>
      </c>
      <c r="K1176" s="108">
        <f t="shared" si="72"/>
        <v>385</v>
      </c>
      <c r="L1176" s="102">
        <f t="shared" si="73"/>
        <v>385</v>
      </c>
      <c r="M1176" s="123">
        <f t="shared" si="75"/>
        <v>385</v>
      </c>
    </row>
    <row r="1177" spans="1:13" x14ac:dyDescent="0.2">
      <c r="A1177" s="208" t="str">
        <f>'Net Gen'!B1177</f>
        <v>ML1KP-Mitchell 1 KP</v>
      </c>
      <c r="B1177" s="269">
        <f>'Net Gen'!C1177</f>
        <v>44823.916666666664</v>
      </c>
      <c r="C1177" s="270" t="str">
        <f>'Net Gen'!P1177</f>
        <v>DISPATCHABLE</v>
      </c>
      <c r="D1177" s="270">
        <f>'Net Gen'!E1177</f>
        <v>250.90899999999999</v>
      </c>
      <c r="E1177" s="270">
        <f>'Net Gen'!I1177</f>
        <v>770</v>
      </c>
      <c r="F1177" s="270">
        <f>'Net Gen'!K1177</f>
        <v>770</v>
      </c>
      <c r="G1177" s="270">
        <f>'Net Gen'!N1177</f>
        <v>770</v>
      </c>
      <c r="H1177" s="270">
        <f>'Net Gen'!O1177</f>
        <v>770</v>
      </c>
      <c r="J1177" s="120">
        <f t="shared" si="74"/>
        <v>0.5</v>
      </c>
      <c r="K1177" s="108">
        <f t="shared" si="72"/>
        <v>385</v>
      </c>
      <c r="L1177" s="102">
        <f t="shared" si="73"/>
        <v>385</v>
      </c>
      <c r="M1177" s="123">
        <f t="shared" si="75"/>
        <v>385</v>
      </c>
    </row>
    <row r="1178" spans="1:13" x14ac:dyDescent="0.2">
      <c r="A1178" s="208" t="str">
        <f>'Net Gen'!B1178</f>
        <v>ML1KP-Mitchell 1 KP</v>
      </c>
      <c r="B1178" s="269">
        <f>'Net Gen'!C1178</f>
        <v>44823.958333333336</v>
      </c>
      <c r="C1178" s="270" t="str">
        <f>'Net Gen'!P1178</f>
        <v>DISPATCHABLE</v>
      </c>
      <c r="D1178" s="270">
        <f>'Net Gen'!E1178</f>
        <v>250.5455</v>
      </c>
      <c r="E1178" s="270">
        <f>'Net Gen'!I1178</f>
        <v>770</v>
      </c>
      <c r="F1178" s="270">
        <f>'Net Gen'!K1178</f>
        <v>770</v>
      </c>
      <c r="G1178" s="270">
        <f>'Net Gen'!N1178</f>
        <v>770</v>
      </c>
      <c r="H1178" s="270">
        <f>'Net Gen'!O1178</f>
        <v>770</v>
      </c>
      <c r="J1178" s="120">
        <f t="shared" si="74"/>
        <v>0.5</v>
      </c>
      <c r="K1178" s="108">
        <f t="shared" si="72"/>
        <v>385</v>
      </c>
      <c r="L1178" s="102">
        <f t="shared" si="73"/>
        <v>385</v>
      </c>
      <c r="M1178" s="123">
        <f t="shared" si="75"/>
        <v>385</v>
      </c>
    </row>
    <row r="1179" spans="1:13" x14ac:dyDescent="0.2">
      <c r="A1179" s="208" t="str">
        <f>'Net Gen'!B1179</f>
        <v>ML1KP-Mitchell 1 KP</v>
      </c>
      <c r="B1179" s="269">
        <f>'Net Gen'!C1179</f>
        <v>44824</v>
      </c>
      <c r="C1179" s="270" t="str">
        <f>'Net Gen'!P1179</f>
        <v>DISPATCHABLE</v>
      </c>
      <c r="D1179" s="270">
        <f>'Net Gen'!E1179</f>
        <v>250.846</v>
      </c>
      <c r="E1179" s="270">
        <f>'Net Gen'!I1179</f>
        <v>770</v>
      </c>
      <c r="F1179" s="270">
        <f>'Net Gen'!K1179</f>
        <v>770</v>
      </c>
      <c r="G1179" s="270">
        <f>'Net Gen'!N1179</f>
        <v>770</v>
      </c>
      <c r="H1179" s="270">
        <f>'Net Gen'!O1179</f>
        <v>770</v>
      </c>
      <c r="J1179" s="120">
        <f t="shared" si="74"/>
        <v>0.5</v>
      </c>
      <c r="K1179" s="108">
        <f t="shared" si="72"/>
        <v>385</v>
      </c>
      <c r="L1179" s="102">
        <f t="shared" si="73"/>
        <v>385</v>
      </c>
      <c r="M1179" s="123">
        <f t="shared" si="75"/>
        <v>385</v>
      </c>
    </row>
    <row r="1180" spans="1:13" x14ac:dyDescent="0.2">
      <c r="A1180" s="208" t="str">
        <f>'Net Gen'!B1180</f>
        <v>ML1KP-Mitchell 1 KP</v>
      </c>
      <c r="B1180" s="269">
        <f>'Net Gen'!C1180</f>
        <v>44824.041666666664</v>
      </c>
      <c r="C1180" s="270" t="str">
        <f>'Net Gen'!P1180</f>
        <v>DISPATCHABLE</v>
      </c>
      <c r="D1180" s="270">
        <f>'Net Gen'!E1180</f>
        <v>251.10249999999999</v>
      </c>
      <c r="E1180" s="270">
        <f>'Net Gen'!I1180</f>
        <v>770</v>
      </c>
      <c r="F1180" s="270">
        <f>'Net Gen'!K1180</f>
        <v>770</v>
      </c>
      <c r="G1180" s="270">
        <f>'Net Gen'!N1180</f>
        <v>770</v>
      </c>
      <c r="H1180" s="270">
        <f>'Net Gen'!O1180</f>
        <v>770</v>
      </c>
      <c r="J1180" s="120">
        <f t="shared" si="74"/>
        <v>0.5</v>
      </c>
      <c r="K1180" s="108">
        <f t="shared" si="72"/>
        <v>385</v>
      </c>
      <c r="L1180" s="102">
        <f t="shared" si="73"/>
        <v>385</v>
      </c>
      <c r="M1180" s="123">
        <f t="shared" si="75"/>
        <v>385</v>
      </c>
    </row>
    <row r="1181" spans="1:13" x14ac:dyDescent="0.2">
      <c r="A1181" s="208" t="str">
        <f>'Net Gen'!B1181</f>
        <v>ML1KP-Mitchell 1 KP</v>
      </c>
      <c r="B1181" s="269">
        <f>'Net Gen'!C1181</f>
        <v>44824.083333333336</v>
      </c>
      <c r="C1181" s="270" t="str">
        <f>'Net Gen'!P1181</f>
        <v>DISPATCHABLE</v>
      </c>
      <c r="D1181" s="270">
        <f>'Net Gen'!E1181</f>
        <v>250.809</v>
      </c>
      <c r="E1181" s="270">
        <f>'Net Gen'!I1181</f>
        <v>770</v>
      </c>
      <c r="F1181" s="270">
        <f>'Net Gen'!K1181</f>
        <v>770</v>
      </c>
      <c r="G1181" s="270">
        <f>'Net Gen'!N1181</f>
        <v>770</v>
      </c>
      <c r="H1181" s="270">
        <f>'Net Gen'!O1181</f>
        <v>770</v>
      </c>
      <c r="J1181" s="120">
        <f t="shared" si="74"/>
        <v>0.5</v>
      </c>
      <c r="K1181" s="108">
        <f t="shared" si="72"/>
        <v>385</v>
      </c>
      <c r="L1181" s="102">
        <f t="shared" si="73"/>
        <v>385</v>
      </c>
      <c r="M1181" s="123">
        <f t="shared" si="75"/>
        <v>385</v>
      </c>
    </row>
    <row r="1182" spans="1:13" x14ac:dyDescent="0.2">
      <c r="A1182" s="208" t="str">
        <f>'Net Gen'!B1182</f>
        <v>ML1KP-Mitchell 1 KP</v>
      </c>
      <c r="B1182" s="269">
        <f>'Net Gen'!C1182</f>
        <v>44824.125</v>
      </c>
      <c r="C1182" s="270" t="str">
        <f>'Net Gen'!P1182</f>
        <v>DISPATCHABLE</v>
      </c>
      <c r="D1182" s="270">
        <f>'Net Gen'!E1182</f>
        <v>250.762</v>
      </c>
      <c r="E1182" s="270">
        <f>'Net Gen'!I1182</f>
        <v>770</v>
      </c>
      <c r="F1182" s="270">
        <f>'Net Gen'!K1182</f>
        <v>770</v>
      </c>
      <c r="G1182" s="270">
        <f>'Net Gen'!N1182</f>
        <v>770</v>
      </c>
      <c r="H1182" s="270">
        <f>'Net Gen'!O1182</f>
        <v>770</v>
      </c>
      <c r="J1182" s="120">
        <f t="shared" si="74"/>
        <v>0.5</v>
      </c>
      <c r="K1182" s="108">
        <f t="shared" si="72"/>
        <v>385</v>
      </c>
      <c r="L1182" s="102">
        <f t="shared" si="73"/>
        <v>385</v>
      </c>
      <c r="M1182" s="123">
        <f t="shared" si="75"/>
        <v>385</v>
      </c>
    </row>
    <row r="1183" spans="1:13" x14ac:dyDescent="0.2">
      <c r="A1183" s="208" t="str">
        <f>'Net Gen'!B1183</f>
        <v>ML1KP-Mitchell 1 KP</v>
      </c>
      <c r="B1183" s="269">
        <f>'Net Gen'!C1183</f>
        <v>44824.166666666664</v>
      </c>
      <c r="C1183" s="270" t="str">
        <f>'Net Gen'!P1183</f>
        <v>DISPATCHABLE</v>
      </c>
      <c r="D1183" s="270">
        <f>'Net Gen'!E1183</f>
        <v>250.83750000000001</v>
      </c>
      <c r="E1183" s="270">
        <f>'Net Gen'!I1183</f>
        <v>770</v>
      </c>
      <c r="F1183" s="270">
        <f>'Net Gen'!K1183</f>
        <v>770</v>
      </c>
      <c r="G1183" s="270">
        <f>'Net Gen'!N1183</f>
        <v>770</v>
      </c>
      <c r="H1183" s="270">
        <f>'Net Gen'!O1183</f>
        <v>770</v>
      </c>
      <c r="J1183" s="120">
        <f t="shared" si="74"/>
        <v>0.5</v>
      </c>
      <c r="K1183" s="108">
        <f t="shared" si="72"/>
        <v>385</v>
      </c>
      <c r="L1183" s="102">
        <f t="shared" si="73"/>
        <v>385</v>
      </c>
      <c r="M1183" s="123">
        <f t="shared" si="75"/>
        <v>385</v>
      </c>
    </row>
    <row r="1184" spans="1:13" x14ac:dyDescent="0.2">
      <c r="A1184" s="208" t="str">
        <f>'Net Gen'!B1184</f>
        <v>ML1KP-Mitchell 1 KP</v>
      </c>
      <c r="B1184" s="269">
        <f>'Net Gen'!C1184</f>
        <v>44824.208333333336</v>
      </c>
      <c r="C1184" s="270" t="str">
        <f>'Net Gen'!P1184</f>
        <v>DISPATCHABLE</v>
      </c>
      <c r="D1184" s="270">
        <f>'Net Gen'!E1184</f>
        <v>250.9195</v>
      </c>
      <c r="E1184" s="270">
        <f>'Net Gen'!I1184</f>
        <v>770</v>
      </c>
      <c r="F1184" s="270">
        <f>'Net Gen'!K1184</f>
        <v>770</v>
      </c>
      <c r="G1184" s="270">
        <f>'Net Gen'!N1184</f>
        <v>770</v>
      </c>
      <c r="H1184" s="270">
        <f>'Net Gen'!O1184</f>
        <v>770</v>
      </c>
      <c r="J1184" s="120">
        <f t="shared" si="74"/>
        <v>0.5</v>
      </c>
      <c r="K1184" s="108">
        <f t="shared" si="72"/>
        <v>385</v>
      </c>
      <c r="L1184" s="102">
        <f t="shared" si="73"/>
        <v>385</v>
      </c>
      <c r="M1184" s="123">
        <f t="shared" si="75"/>
        <v>385</v>
      </c>
    </row>
    <row r="1185" spans="1:13" x14ac:dyDescent="0.2">
      <c r="A1185" s="208" t="str">
        <f>'Net Gen'!B1185</f>
        <v>ML1KP-Mitchell 1 KP</v>
      </c>
      <c r="B1185" s="269">
        <f>'Net Gen'!C1185</f>
        <v>44824.25</v>
      </c>
      <c r="C1185" s="270" t="str">
        <f>'Net Gen'!P1185</f>
        <v>DISPATCHABLE</v>
      </c>
      <c r="D1185" s="270">
        <f>'Net Gen'!E1185</f>
        <v>250.9615</v>
      </c>
      <c r="E1185" s="270">
        <f>'Net Gen'!I1185</f>
        <v>770</v>
      </c>
      <c r="F1185" s="270">
        <f>'Net Gen'!K1185</f>
        <v>770</v>
      </c>
      <c r="G1185" s="270">
        <f>'Net Gen'!N1185</f>
        <v>770</v>
      </c>
      <c r="H1185" s="270">
        <f>'Net Gen'!O1185</f>
        <v>770</v>
      </c>
      <c r="J1185" s="120">
        <f t="shared" si="74"/>
        <v>0.5</v>
      </c>
      <c r="K1185" s="108">
        <f t="shared" si="72"/>
        <v>385</v>
      </c>
      <c r="L1185" s="102">
        <f t="shared" si="73"/>
        <v>385</v>
      </c>
      <c r="M1185" s="123">
        <f t="shared" si="75"/>
        <v>385</v>
      </c>
    </row>
    <row r="1186" spans="1:13" x14ac:dyDescent="0.2">
      <c r="A1186" s="208" t="str">
        <f>'Net Gen'!B1186</f>
        <v>ML1KP-Mitchell 1 KP</v>
      </c>
      <c r="B1186" s="269">
        <f>'Net Gen'!C1186</f>
        <v>44824.291666666664</v>
      </c>
      <c r="C1186" s="270" t="str">
        <f>'Net Gen'!P1186</f>
        <v>DISPATCHABLE</v>
      </c>
      <c r="D1186" s="270">
        <f>'Net Gen'!E1186</f>
        <v>255.82849999999999</v>
      </c>
      <c r="E1186" s="270">
        <f>'Net Gen'!I1186</f>
        <v>770</v>
      </c>
      <c r="F1186" s="270">
        <f>'Net Gen'!K1186</f>
        <v>770</v>
      </c>
      <c r="G1186" s="270">
        <f>'Net Gen'!N1186</f>
        <v>770</v>
      </c>
      <c r="H1186" s="270">
        <f>'Net Gen'!O1186</f>
        <v>770</v>
      </c>
      <c r="J1186" s="120">
        <f t="shared" si="74"/>
        <v>0.5</v>
      </c>
      <c r="K1186" s="108">
        <f t="shared" si="72"/>
        <v>385</v>
      </c>
      <c r="L1186" s="102">
        <f t="shared" si="73"/>
        <v>385</v>
      </c>
      <c r="M1186" s="123">
        <f t="shared" si="75"/>
        <v>385</v>
      </c>
    </row>
    <row r="1187" spans="1:13" x14ac:dyDescent="0.2">
      <c r="A1187" s="208" t="str">
        <f>'Net Gen'!B1187</f>
        <v>ML1KP-Mitchell 1 KP</v>
      </c>
      <c r="B1187" s="269">
        <f>'Net Gen'!C1187</f>
        <v>44824.333333333336</v>
      </c>
      <c r="C1187" s="270" t="str">
        <f>'Net Gen'!P1187</f>
        <v>DISPATCHABLE</v>
      </c>
      <c r="D1187" s="270">
        <f>'Net Gen'!E1187</f>
        <v>253.7765</v>
      </c>
      <c r="E1187" s="270">
        <f>'Net Gen'!I1187</f>
        <v>770</v>
      </c>
      <c r="F1187" s="270">
        <f>'Net Gen'!K1187</f>
        <v>770</v>
      </c>
      <c r="G1187" s="270">
        <f>'Net Gen'!N1187</f>
        <v>770</v>
      </c>
      <c r="H1187" s="270">
        <f>'Net Gen'!O1187</f>
        <v>770</v>
      </c>
      <c r="J1187" s="120">
        <f t="shared" si="74"/>
        <v>0.5</v>
      </c>
      <c r="K1187" s="108">
        <f t="shared" si="72"/>
        <v>385</v>
      </c>
      <c r="L1187" s="102">
        <f t="shared" si="73"/>
        <v>385</v>
      </c>
      <c r="M1187" s="123">
        <f t="shared" si="75"/>
        <v>385</v>
      </c>
    </row>
    <row r="1188" spans="1:13" x14ac:dyDescent="0.2">
      <c r="A1188" s="208" t="str">
        <f>'Net Gen'!B1188</f>
        <v>ML1KP-Mitchell 1 KP</v>
      </c>
      <c r="B1188" s="269">
        <f>'Net Gen'!C1188</f>
        <v>44824.375</v>
      </c>
      <c r="C1188" s="270" t="str">
        <f>'Net Gen'!P1188</f>
        <v>DISPATCHABLE</v>
      </c>
      <c r="D1188" s="270">
        <f>'Net Gen'!E1188</f>
        <v>251.24250000000001</v>
      </c>
      <c r="E1188" s="270">
        <f>'Net Gen'!I1188</f>
        <v>770</v>
      </c>
      <c r="F1188" s="270">
        <f>'Net Gen'!K1188</f>
        <v>770</v>
      </c>
      <c r="G1188" s="270">
        <f>'Net Gen'!N1188</f>
        <v>770</v>
      </c>
      <c r="H1188" s="270">
        <f>'Net Gen'!O1188</f>
        <v>770</v>
      </c>
      <c r="J1188" s="120">
        <f t="shared" si="74"/>
        <v>0.5</v>
      </c>
      <c r="K1188" s="108">
        <f t="shared" si="72"/>
        <v>385</v>
      </c>
      <c r="L1188" s="102">
        <f t="shared" si="73"/>
        <v>385</v>
      </c>
      <c r="M1188" s="123">
        <f t="shared" si="75"/>
        <v>385</v>
      </c>
    </row>
    <row r="1189" spans="1:13" x14ac:dyDescent="0.2">
      <c r="A1189" s="208" t="str">
        <f>'Net Gen'!B1189</f>
        <v>ML1KP-Mitchell 1 KP</v>
      </c>
      <c r="B1189" s="269">
        <f>'Net Gen'!C1189</f>
        <v>44824.416666666664</v>
      </c>
      <c r="C1189" s="270" t="str">
        <f>'Net Gen'!P1189</f>
        <v>DISPATCHABLE</v>
      </c>
      <c r="D1189" s="270">
        <f>'Net Gen'!E1189</f>
        <v>250.9</v>
      </c>
      <c r="E1189" s="270">
        <f>'Net Gen'!I1189</f>
        <v>770</v>
      </c>
      <c r="F1189" s="270">
        <f>'Net Gen'!K1189</f>
        <v>770</v>
      </c>
      <c r="G1189" s="270">
        <f>'Net Gen'!N1189</f>
        <v>770</v>
      </c>
      <c r="H1189" s="270">
        <f>'Net Gen'!O1189</f>
        <v>770</v>
      </c>
      <c r="J1189" s="120">
        <f t="shared" si="74"/>
        <v>0.5</v>
      </c>
      <c r="K1189" s="108">
        <f t="shared" si="72"/>
        <v>385</v>
      </c>
      <c r="L1189" s="102">
        <f t="shared" si="73"/>
        <v>385</v>
      </c>
      <c r="M1189" s="123">
        <f t="shared" si="75"/>
        <v>385</v>
      </c>
    </row>
    <row r="1190" spans="1:13" x14ac:dyDescent="0.2">
      <c r="A1190" s="208" t="str">
        <f>'Net Gen'!B1190</f>
        <v>ML1KP-Mitchell 1 KP</v>
      </c>
      <c r="B1190" s="269">
        <f>'Net Gen'!C1190</f>
        <v>44824.458333333336</v>
      </c>
      <c r="C1190" s="270" t="str">
        <f>'Net Gen'!P1190</f>
        <v>DISPATCHABLE</v>
      </c>
      <c r="D1190" s="270">
        <f>'Net Gen'!E1190</f>
        <v>254.351</v>
      </c>
      <c r="E1190" s="270">
        <f>'Net Gen'!I1190</f>
        <v>770</v>
      </c>
      <c r="F1190" s="270">
        <f>'Net Gen'!K1190</f>
        <v>770</v>
      </c>
      <c r="G1190" s="270">
        <f>'Net Gen'!N1190</f>
        <v>770</v>
      </c>
      <c r="H1190" s="270">
        <f>'Net Gen'!O1190</f>
        <v>770</v>
      </c>
      <c r="J1190" s="120">
        <f t="shared" si="74"/>
        <v>0.5</v>
      </c>
      <c r="K1190" s="108">
        <f t="shared" si="72"/>
        <v>385</v>
      </c>
      <c r="L1190" s="102">
        <f t="shared" si="73"/>
        <v>385</v>
      </c>
      <c r="M1190" s="123">
        <f t="shared" si="75"/>
        <v>385</v>
      </c>
    </row>
    <row r="1191" spans="1:13" x14ac:dyDescent="0.2">
      <c r="A1191" s="208" t="str">
        <f>'Net Gen'!B1191</f>
        <v>ML1KP-Mitchell 1 KP</v>
      </c>
      <c r="B1191" s="269">
        <f>'Net Gen'!C1191</f>
        <v>44824.5</v>
      </c>
      <c r="C1191" s="270" t="str">
        <f>'Net Gen'!P1191</f>
        <v>DISPATCHABLE</v>
      </c>
      <c r="D1191" s="270">
        <f>'Net Gen'!E1191</f>
        <v>251.89599999999999</v>
      </c>
      <c r="E1191" s="270">
        <f>'Net Gen'!I1191</f>
        <v>770</v>
      </c>
      <c r="F1191" s="270">
        <f>'Net Gen'!K1191</f>
        <v>770</v>
      </c>
      <c r="G1191" s="270">
        <f>'Net Gen'!N1191</f>
        <v>770</v>
      </c>
      <c r="H1191" s="270">
        <f>'Net Gen'!O1191</f>
        <v>770</v>
      </c>
      <c r="J1191" s="120">
        <f t="shared" si="74"/>
        <v>0.5</v>
      </c>
      <c r="K1191" s="108">
        <f t="shared" si="72"/>
        <v>385</v>
      </c>
      <c r="L1191" s="102">
        <f t="shared" si="73"/>
        <v>385</v>
      </c>
      <c r="M1191" s="123">
        <f t="shared" si="75"/>
        <v>385</v>
      </c>
    </row>
    <row r="1192" spans="1:13" x14ac:dyDescent="0.2">
      <c r="A1192" s="208" t="str">
        <f>'Net Gen'!B1192</f>
        <v>ML1KP-Mitchell 1 KP</v>
      </c>
      <c r="B1192" s="269">
        <f>'Net Gen'!C1192</f>
        <v>44824.541666666664</v>
      </c>
      <c r="C1192" s="270" t="str">
        <f>'Net Gen'!P1192</f>
        <v>DISPATCHABLE</v>
      </c>
      <c r="D1192" s="270">
        <f>'Net Gen'!E1192</f>
        <v>255.494</v>
      </c>
      <c r="E1192" s="270">
        <f>'Net Gen'!I1192</f>
        <v>770</v>
      </c>
      <c r="F1192" s="270">
        <f>'Net Gen'!K1192</f>
        <v>770</v>
      </c>
      <c r="G1192" s="270">
        <f>'Net Gen'!N1192</f>
        <v>770</v>
      </c>
      <c r="H1192" s="270">
        <f>'Net Gen'!O1192</f>
        <v>770</v>
      </c>
      <c r="J1192" s="120">
        <f t="shared" si="74"/>
        <v>0.5</v>
      </c>
      <c r="K1192" s="108">
        <f t="shared" si="72"/>
        <v>385</v>
      </c>
      <c r="L1192" s="102">
        <f t="shared" si="73"/>
        <v>385</v>
      </c>
      <c r="M1192" s="123">
        <f t="shared" si="75"/>
        <v>385</v>
      </c>
    </row>
    <row r="1193" spans="1:13" x14ac:dyDescent="0.2">
      <c r="A1193" s="208" t="str">
        <f>'Net Gen'!B1193</f>
        <v>ML1KP-Mitchell 1 KP</v>
      </c>
      <c r="B1193" s="269">
        <f>'Net Gen'!C1193</f>
        <v>44824.583333333336</v>
      </c>
      <c r="C1193" s="270" t="str">
        <f>'Net Gen'!P1193</f>
        <v>DISPATCHABLE</v>
      </c>
      <c r="D1193" s="270">
        <f>'Net Gen'!E1193</f>
        <v>251.3235</v>
      </c>
      <c r="E1193" s="270">
        <f>'Net Gen'!I1193</f>
        <v>770</v>
      </c>
      <c r="F1193" s="270">
        <f>'Net Gen'!K1193</f>
        <v>770</v>
      </c>
      <c r="G1193" s="270">
        <f>'Net Gen'!N1193</f>
        <v>770</v>
      </c>
      <c r="H1193" s="270">
        <f>'Net Gen'!O1193</f>
        <v>770</v>
      </c>
      <c r="J1193" s="120">
        <f t="shared" si="74"/>
        <v>0.5</v>
      </c>
      <c r="K1193" s="108">
        <f t="shared" si="72"/>
        <v>385</v>
      </c>
      <c r="L1193" s="102">
        <f t="shared" si="73"/>
        <v>385</v>
      </c>
      <c r="M1193" s="123">
        <f t="shared" si="75"/>
        <v>385</v>
      </c>
    </row>
    <row r="1194" spans="1:13" x14ac:dyDescent="0.2">
      <c r="A1194" s="208" t="str">
        <f>'Net Gen'!B1194</f>
        <v>ML1KP-Mitchell 1 KP</v>
      </c>
      <c r="B1194" s="269">
        <f>'Net Gen'!C1194</f>
        <v>44824.625</v>
      </c>
      <c r="C1194" s="270" t="str">
        <f>'Net Gen'!P1194</f>
        <v>DISPATCHABLE</v>
      </c>
      <c r="D1194" s="270">
        <f>'Net Gen'!E1194</f>
        <v>251.93600000000001</v>
      </c>
      <c r="E1194" s="270">
        <f>'Net Gen'!I1194</f>
        <v>770</v>
      </c>
      <c r="F1194" s="270">
        <f>'Net Gen'!K1194</f>
        <v>770</v>
      </c>
      <c r="G1194" s="270">
        <f>'Net Gen'!N1194</f>
        <v>770</v>
      </c>
      <c r="H1194" s="270">
        <f>'Net Gen'!O1194</f>
        <v>770</v>
      </c>
      <c r="J1194" s="120">
        <f t="shared" si="74"/>
        <v>0.5</v>
      </c>
      <c r="K1194" s="108">
        <f t="shared" si="72"/>
        <v>385</v>
      </c>
      <c r="L1194" s="102">
        <f t="shared" si="73"/>
        <v>385</v>
      </c>
      <c r="M1194" s="123">
        <f t="shared" si="75"/>
        <v>385</v>
      </c>
    </row>
    <row r="1195" spans="1:13" x14ac:dyDescent="0.2">
      <c r="A1195" s="208" t="str">
        <f>'Net Gen'!B1195</f>
        <v>ML1KP-Mitchell 1 KP</v>
      </c>
      <c r="B1195" s="269">
        <f>'Net Gen'!C1195</f>
        <v>44824.666666666664</v>
      </c>
      <c r="C1195" s="270" t="str">
        <f>'Net Gen'!P1195</f>
        <v>DISPATCHABLE</v>
      </c>
      <c r="D1195" s="270">
        <f>'Net Gen'!E1195</f>
        <v>252.37950000000001</v>
      </c>
      <c r="E1195" s="270">
        <f>'Net Gen'!I1195</f>
        <v>770</v>
      </c>
      <c r="F1195" s="270">
        <f>'Net Gen'!K1195</f>
        <v>770</v>
      </c>
      <c r="G1195" s="270">
        <f>'Net Gen'!N1195</f>
        <v>770</v>
      </c>
      <c r="H1195" s="270">
        <f>'Net Gen'!O1195</f>
        <v>770</v>
      </c>
      <c r="J1195" s="120">
        <f t="shared" si="74"/>
        <v>0.5</v>
      </c>
      <c r="K1195" s="108">
        <f t="shared" si="72"/>
        <v>385</v>
      </c>
      <c r="L1195" s="102">
        <f t="shared" si="73"/>
        <v>385</v>
      </c>
      <c r="M1195" s="123">
        <f t="shared" si="75"/>
        <v>385</v>
      </c>
    </row>
    <row r="1196" spans="1:13" x14ac:dyDescent="0.2">
      <c r="A1196" s="208" t="str">
        <f>'Net Gen'!B1196</f>
        <v>ML1KP-Mitchell 1 KP</v>
      </c>
      <c r="B1196" s="269">
        <f>'Net Gen'!C1196</f>
        <v>44824.708333333336</v>
      </c>
      <c r="C1196" s="270" t="str">
        <f>'Net Gen'!P1196</f>
        <v>DISPATCHABLE</v>
      </c>
      <c r="D1196" s="270">
        <f>'Net Gen'!E1196</f>
        <v>251.84049999999999</v>
      </c>
      <c r="E1196" s="270">
        <f>'Net Gen'!I1196</f>
        <v>770</v>
      </c>
      <c r="F1196" s="270">
        <f>'Net Gen'!K1196</f>
        <v>770</v>
      </c>
      <c r="G1196" s="270">
        <f>'Net Gen'!N1196</f>
        <v>770</v>
      </c>
      <c r="H1196" s="270">
        <f>'Net Gen'!O1196</f>
        <v>770</v>
      </c>
      <c r="J1196" s="120">
        <f t="shared" si="74"/>
        <v>0.5</v>
      </c>
      <c r="K1196" s="108">
        <f t="shared" si="72"/>
        <v>385</v>
      </c>
      <c r="L1196" s="102">
        <f t="shared" si="73"/>
        <v>385</v>
      </c>
      <c r="M1196" s="123">
        <f t="shared" si="75"/>
        <v>385</v>
      </c>
    </row>
    <row r="1197" spans="1:13" x14ac:dyDescent="0.2">
      <c r="A1197" s="208" t="str">
        <f>'Net Gen'!B1197</f>
        <v>ML1KP-Mitchell 1 KP</v>
      </c>
      <c r="B1197" s="269">
        <f>'Net Gen'!C1197</f>
        <v>44824.75</v>
      </c>
      <c r="C1197" s="270" t="str">
        <f>'Net Gen'!P1197</f>
        <v>DISPATCHABLE</v>
      </c>
      <c r="D1197" s="270">
        <f>'Net Gen'!E1197</f>
        <v>262.12599999999998</v>
      </c>
      <c r="E1197" s="270">
        <f>'Net Gen'!I1197</f>
        <v>770</v>
      </c>
      <c r="F1197" s="270">
        <f>'Net Gen'!K1197</f>
        <v>770</v>
      </c>
      <c r="G1197" s="270">
        <f>'Net Gen'!N1197</f>
        <v>770</v>
      </c>
      <c r="H1197" s="270">
        <f>'Net Gen'!O1197</f>
        <v>770</v>
      </c>
      <c r="J1197" s="120">
        <f t="shared" si="74"/>
        <v>0.5</v>
      </c>
      <c r="K1197" s="108">
        <f t="shared" si="72"/>
        <v>385</v>
      </c>
      <c r="L1197" s="102">
        <f t="shared" si="73"/>
        <v>385</v>
      </c>
      <c r="M1197" s="123">
        <f t="shared" si="75"/>
        <v>385</v>
      </c>
    </row>
    <row r="1198" spans="1:13" x14ac:dyDescent="0.2">
      <c r="A1198" s="208" t="str">
        <f>'Net Gen'!B1198</f>
        <v>ML1KP-Mitchell 1 KP</v>
      </c>
      <c r="B1198" s="269">
        <f>'Net Gen'!C1198</f>
        <v>44824.791666666664</v>
      </c>
      <c r="C1198" s="270" t="str">
        <f>'Net Gen'!P1198</f>
        <v>DISPATCHABLE</v>
      </c>
      <c r="D1198" s="270">
        <f>'Net Gen'!E1198</f>
        <v>265.66449999999998</v>
      </c>
      <c r="E1198" s="270">
        <f>'Net Gen'!I1198</f>
        <v>770</v>
      </c>
      <c r="F1198" s="270">
        <f>'Net Gen'!K1198</f>
        <v>770</v>
      </c>
      <c r="G1198" s="270">
        <f>'Net Gen'!N1198</f>
        <v>770</v>
      </c>
      <c r="H1198" s="270">
        <f>'Net Gen'!O1198</f>
        <v>770</v>
      </c>
      <c r="J1198" s="120">
        <f t="shared" si="74"/>
        <v>0.5</v>
      </c>
      <c r="K1198" s="108">
        <f t="shared" si="72"/>
        <v>385</v>
      </c>
      <c r="L1198" s="102">
        <f t="shared" si="73"/>
        <v>385</v>
      </c>
      <c r="M1198" s="123">
        <f t="shared" si="75"/>
        <v>385</v>
      </c>
    </row>
    <row r="1199" spans="1:13" x14ac:dyDescent="0.2">
      <c r="A1199" s="208" t="str">
        <f>'Net Gen'!B1199</f>
        <v>ML1KP-Mitchell 1 KP</v>
      </c>
      <c r="B1199" s="269">
        <f>'Net Gen'!C1199</f>
        <v>44824.833333333336</v>
      </c>
      <c r="C1199" s="270" t="str">
        <f>'Net Gen'!P1199</f>
        <v>DISPATCHABLE</v>
      </c>
      <c r="D1199" s="270">
        <f>'Net Gen'!E1199</f>
        <v>251.1515</v>
      </c>
      <c r="E1199" s="270">
        <f>'Net Gen'!I1199</f>
        <v>770</v>
      </c>
      <c r="F1199" s="270">
        <f>'Net Gen'!K1199</f>
        <v>770</v>
      </c>
      <c r="G1199" s="270">
        <f>'Net Gen'!N1199</f>
        <v>770</v>
      </c>
      <c r="H1199" s="270">
        <f>'Net Gen'!O1199</f>
        <v>770</v>
      </c>
      <c r="J1199" s="120">
        <f t="shared" si="74"/>
        <v>0.5</v>
      </c>
      <c r="K1199" s="108">
        <f t="shared" si="72"/>
        <v>385</v>
      </c>
      <c r="L1199" s="102">
        <f t="shared" si="73"/>
        <v>385</v>
      </c>
      <c r="M1199" s="123">
        <f t="shared" si="75"/>
        <v>385</v>
      </c>
    </row>
    <row r="1200" spans="1:13" x14ac:dyDescent="0.2">
      <c r="A1200" s="208" t="str">
        <f>'Net Gen'!B1200</f>
        <v>ML1KP-Mitchell 1 KP</v>
      </c>
      <c r="B1200" s="269">
        <f>'Net Gen'!C1200</f>
        <v>44824.875</v>
      </c>
      <c r="C1200" s="270" t="str">
        <f>'Net Gen'!P1200</f>
        <v>DISPATCHABLE</v>
      </c>
      <c r="D1200" s="270">
        <f>'Net Gen'!E1200</f>
        <v>251.12</v>
      </c>
      <c r="E1200" s="270">
        <f>'Net Gen'!I1200</f>
        <v>770</v>
      </c>
      <c r="F1200" s="270">
        <f>'Net Gen'!K1200</f>
        <v>770</v>
      </c>
      <c r="G1200" s="270">
        <f>'Net Gen'!N1200</f>
        <v>770</v>
      </c>
      <c r="H1200" s="270">
        <f>'Net Gen'!O1200</f>
        <v>770</v>
      </c>
      <c r="J1200" s="120">
        <f t="shared" si="74"/>
        <v>0.5</v>
      </c>
      <c r="K1200" s="108">
        <f t="shared" si="72"/>
        <v>385</v>
      </c>
      <c r="L1200" s="102">
        <f t="shared" si="73"/>
        <v>385</v>
      </c>
      <c r="M1200" s="123">
        <f t="shared" si="75"/>
        <v>385</v>
      </c>
    </row>
    <row r="1201" spans="1:13" x14ac:dyDescent="0.2">
      <c r="A1201" s="208" t="str">
        <f>'Net Gen'!B1201</f>
        <v>ML1KP-Mitchell 1 KP</v>
      </c>
      <c r="B1201" s="269">
        <f>'Net Gen'!C1201</f>
        <v>44824.916666666664</v>
      </c>
      <c r="C1201" s="270" t="str">
        <f>'Net Gen'!P1201</f>
        <v>DISPATCHABLE</v>
      </c>
      <c r="D1201" s="270">
        <f>'Net Gen'!E1201</f>
        <v>250.89150000000001</v>
      </c>
      <c r="E1201" s="270">
        <f>'Net Gen'!I1201</f>
        <v>770</v>
      </c>
      <c r="F1201" s="270">
        <f>'Net Gen'!K1201</f>
        <v>770</v>
      </c>
      <c r="G1201" s="270">
        <f>'Net Gen'!N1201</f>
        <v>770</v>
      </c>
      <c r="H1201" s="270">
        <f>'Net Gen'!O1201</f>
        <v>770</v>
      </c>
      <c r="J1201" s="120">
        <f t="shared" si="74"/>
        <v>0.5</v>
      </c>
      <c r="K1201" s="108">
        <f t="shared" si="72"/>
        <v>385</v>
      </c>
      <c r="L1201" s="102">
        <f t="shared" si="73"/>
        <v>385</v>
      </c>
      <c r="M1201" s="123">
        <f t="shared" si="75"/>
        <v>385</v>
      </c>
    </row>
    <row r="1202" spans="1:13" x14ac:dyDescent="0.2">
      <c r="A1202" s="208" t="str">
        <f>'Net Gen'!B1202</f>
        <v>ML1KP-Mitchell 1 KP</v>
      </c>
      <c r="B1202" s="269">
        <f>'Net Gen'!C1202</f>
        <v>44824.958333333336</v>
      </c>
      <c r="C1202" s="270" t="str">
        <f>'Net Gen'!P1202</f>
        <v>DISPATCHABLE</v>
      </c>
      <c r="D1202" s="270">
        <f>'Net Gen'!E1202</f>
        <v>251.03800000000001</v>
      </c>
      <c r="E1202" s="270">
        <f>'Net Gen'!I1202</f>
        <v>770</v>
      </c>
      <c r="F1202" s="270">
        <f>'Net Gen'!K1202</f>
        <v>770</v>
      </c>
      <c r="G1202" s="270">
        <f>'Net Gen'!N1202</f>
        <v>770</v>
      </c>
      <c r="H1202" s="270">
        <f>'Net Gen'!O1202</f>
        <v>770</v>
      </c>
      <c r="J1202" s="120">
        <f t="shared" si="74"/>
        <v>0.5</v>
      </c>
      <c r="K1202" s="108">
        <f t="shared" si="72"/>
        <v>385</v>
      </c>
      <c r="L1202" s="102">
        <f t="shared" si="73"/>
        <v>385</v>
      </c>
      <c r="M1202" s="123">
        <f t="shared" si="75"/>
        <v>385</v>
      </c>
    </row>
    <row r="1203" spans="1:13" x14ac:dyDescent="0.2">
      <c r="A1203" s="208" t="str">
        <f>'Net Gen'!B1203</f>
        <v>ML1KP-Mitchell 1 KP</v>
      </c>
      <c r="B1203" s="269">
        <f>'Net Gen'!C1203</f>
        <v>44825</v>
      </c>
      <c r="C1203" s="270" t="str">
        <f>'Net Gen'!P1203</f>
        <v>DISPATCHABLE</v>
      </c>
      <c r="D1203" s="270">
        <f>'Net Gen'!E1203</f>
        <v>250.755</v>
      </c>
      <c r="E1203" s="270">
        <f>'Net Gen'!I1203</f>
        <v>770</v>
      </c>
      <c r="F1203" s="270">
        <f>'Net Gen'!K1203</f>
        <v>770</v>
      </c>
      <c r="G1203" s="270">
        <f>'Net Gen'!N1203</f>
        <v>770</v>
      </c>
      <c r="H1203" s="270">
        <f>'Net Gen'!O1203</f>
        <v>770</v>
      </c>
      <c r="J1203" s="120">
        <f t="shared" si="74"/>
        <v>0.5</v>
      </c>
      <c r="K1203" s="108">
        <f t="shared" si="72"/>
        <v>385</v>
      </c>
      <c r="L1203" s="102">
        <f t="shared" si="73"/>
        <v>385</v>
      </c>
      <c r="M1203" s="123">
        <f t="shared" si="75"/>
        <v>385</v>
      </c>
    </row>
    <row r="1204" spans="1:13" x14ac:dyDescent="0.2">
      <c r="A1204" s="208" t="str">
        <f>'Net Gen'!B1204</f>
        <v>ML1KP-Mitchell 1 KP</v>
      </c>
      <c r="B1204" s="269">
        <f>'Net Gen'!C1204</f>
        <v>44825.041666666664</v>
      </c>
      <c r="C1204" s="270" t="str">
        <f>'Net Gen'!P1204</f>
        <v>DISPATCHABLE</v>
      </c>
      <c r="D1204" s="270">
        <f>'Net Gen'!E1204</f>
        <v>251.00450000000001</v>
      </c>
      <c r="E1204" s="270">
        <f>'Net Gen'!I1204</f>
        <v>770</v>
      </c>
      <c r="F1204" s="270">
        <f>'Net Gen'!K1204</f>
        <v>770</v>
      </c>
      <c r="G1204" s="270">
        <f>'Net Gen'!N1204</f>
        <v>770</v>
      </c>
      <c r="H1204" s="270">
        <f>'Net Gen'!O1204</f>
        <v>770</v>
      </c>
      <c r="J1204" s="120">
        <f t="shared" si="74"/>
        <v>0.5</v>
      </c>
      <c r="K1204" s="108">
        <f t="shared" si="72"/>
        <v>385</v>
      </c>
      <c r="L1204" s="102">
        <f t="shared" si="73"/>
        <v>385</v>
      </c>
      <c r="M1204" s="123">
        <f t="shared" si="75"/>
        <v>385</v>
      </c>
    </row>
    <row r="1205" spans="1:13" x14ac:dyDescent="0.2">
      <c r="A1205" s="208" t="str">
        <f>'Net Gen'!B1205</f>
        <v>ML1KP-Mitchell 1 KP</v>
      </c>
      <c r="B1205" s="269">
        <f>'Net Gen'!C1205</f>
        <v>44825.083333333336</v>
      </c>
      <c r="C1205" s="270" t="str">
        <f>'Net Gen'!P1205</f>
        <v>DISPATCHABLE</v>
      </c>
      <c r="D1205" s="270">
        <f>'Net Gen'!E1205</f>
        <v>250.79050000000001</v>
      </c>
      <c r="E1205" s="270">
        <f>'Net Gen'!I1205</f>
        <v>770</v>
      </c>
      <c r="F1205" s="270">
        <f>'Net Gen'!K1205</f>
        <v>770</v>
      </c>
      <c r="G1205" s="270">
        <f>'Net Gen'!N1205</f>
        <v>770</v>
      </c>
      <c r="H1205" s="270">
        <f>'Net Gen'!O1205</f>
        <v>770</v>
      </c>
      <c r="J1205" s="120">
        <f t="shared" si="74"/>
        <v>0.5</v>
      </c>
      <c r="K1205" s="108">
        <f t="shared" si="72"/>
        <v>385</v>
      </c>
      <c r="L1205" s="102">
        <f t="shared" si="73"/>
        <v>385</v>
      </c>
      <c r="M1205" s="123">
        <f t="shared" si="75"/>
        <v>385</v>
      </c>
    </row>
    <row r="1206" spans="1:13" x14ac:dyDescent="0.2">
      <c r="A1206" s="208" t="str">
        <f>'Net Gen'!B1206</f>
        <v>ML1KP-Mitchell 1 KP</v>
      </c>
      <c r="B1206" s="269">
        <f>'Net Gen'!C1206</f>
        <v>44825.125</v>
      </c>
      <c r="C1206" s="270" t="str">
        <f>'Net Gen'!P1206</f>
        <v>DISPATCHABLE</v>
      </c>
      <c r="D1206" s="270">
        <f>'Net Gen'!E1206</f>
        <v>251.047</v>
      </c>
      <c r="E1206" s="270">
        <f>'Net Gen'!I1206</f>
        <v>770</v>
      </c>
      <c r="F1206" s="270">
        <f>'Net Gen'!K1206</f>
        <v>770</v>
      </c>
      <c r="G1206" s="270">
        <f>'Net Gen'!N1206</f>
        <v>770</v>
      </c>
      <c r="H1206" s="270">
        <f>'Net Gen'!O1206</f>
        <v>770</v>
      </c>
      <c r="J1206" s="120">
        <f t="shared" si="74"/>
        <v>0.5</v>
      </c>
      <c r="K1206" s="108">
        <f t="shared" si="72"/>
        <v>385</v>
      </c>
      <c r="L1206" s="102">
        <f t="shared" si="73"/>
        <v>385</v>
      </c>
      <c r="M1206" s="123">
        <f t="shared" si="75"/>
        <v>385</v>
      </c>
    </row>
    <row r="1207" spans="1:13" x14ac:dyDescent="0.2">
      <c r="A1207" s="208" t="str">
        <f>'Net Gen'!B1207</f>
        <v>ML1KP-Mitchell 1 KP</v>
      </c>
      <c r="B1207" s="269">
        <f>'Net Gen'!C1207</f>
        <v>44825.166666666664</v>
      </c>
      <c r="C1207" s="270" t="str">
        <f>'Net Gen'!P1207</f>
        <v>DISPATCHABLE</v>
      </c>
      <c r="D1207" s="270">
        <f>'Net Gen'!E1207</f>
        <v>250.63650000000001</v>
      </c>
      <c r="E1207" s="270">
        <f>'Net Gen'!I1207</f>
        <v>770</v>
      </c>
      <c r="F1207" s="270">
        <f>'Net Gen'!K1207</f>
        <v>770</v>
      </c>
      <c r="G1207" s="270">
        <f>'Net Gen'!N1207</f>
        <v>770</v>
      </c>
      <c r="H1207" s="270">
        <f>'Net Gen'!O1207</f>
        <v>770</v>
      </c>
      <c r="J1207" s="120">
        <f t="shared" si="74"/>
        <v>0.5</v>
      </c>
      <c r="K1207" s="108">
        <f t="shared" si="72"/>
        <v>385</v>
      </c>
      <c r="L1207" s="102">
        <f t="shared" si="73"/>
        <v>385</v>
      </c>
      <c r="M1207" s="123">
        <f t="shared" si="75"/>
        <v>385</v>
      </c>
    </row>
    <row r="1208" spans="1:13" x14ac:dyDescent="0.2">
      <c r="A1208" s="208" t="str">
        <f>'Net Gen'!B1208</f>
        <v>ML1KP-Mitchell 1 KP</v>
      </c>
      <c r="B1208" s="269">
        <f>'Net Gen'!C1208</f>
        <v>44825.208333333336</v>
      </c>
      <c r="C1208" s="270" t="str">
        <f>'Net Gen'!P1208</f>
        <v>DISPATCHABLE</v>
      </c>
      <c r="D1208" s="270">
        <f>'Net Gen'!E1208</f>
        <v>250.97</v>
      </c>
      <c r="E1208" s="270">
        <f>'Net Gen'!I1208</f>
        <v>770</v>
      </c>
      <c r="F1208" s="270">
        <f>'Net Gen'!K1208</f>
        <v>770</v>
      </c>
      <c r="G1208" s="270">
        <f>'Net Gen'!N1208</f>
        <v>770</v>
      </c>
      <c r="H1208" s="270">
        <f>'Net Gen'!O1208</f>
        <v>770</v>
      </c>
      <c r="J1208" s="120">
        <f t="shared" si="74"/>
        <v>0.5</v>
      </c>
      <c r="K1208" s="108">
        <f t="shared" si="72"/>
        <v>385</v>
      </c>
      <c r="L1208" s="102">
        <f t="shared" si="73"/>
        <v>385</v>
      </c>
      <c r="M1208" s="123">
        <f t="shared" si="75"/>
        <v>385</v>
      </c>
    </row>
    <row r="1209" spans="1:13" x14ac:dyDescent="0.2">
      <c r="A1209" s="208" t="str">
        <f>'Net Gen'!B1209</f>
        <v>ML1KP-Mitchell 1 KP</v>
      </c>
      <c r="B1209" s="269">
        <f>'Net Gen'!C1209</f>
        <v>44825.25</v>
      </c>
      <c r="C1209" s="270" t="str">
        <f>'Net Gen'!P1209</f>
        <v>DISPATCHABLE</v>
      </c>
      <c r="D1209" s="270">
        <f>'Net Gen'!E1209</f>
        <v>250.73699999999999</v>
      </c>
      <c r="E1209" s="270">
        <f>'Net Gen'!I1209</f>
        <v>770</v>
      </c>
      <c r="F1209" s="270">
        <f>'Net Gen'!K1209</f>
        <v>770</v>
      </c>
      <c r="G1209" s="270">
        <f>'Net Gen'!N1209</f>
        <v>770</v>
      </c>
      <c r="H1209" s="270">
        <f>'Net Gen'!O1209</f>
        <v>770</v>
      </c>
      <c r="J1209" s="120">
        <f t="shared" si="74"/>
        <v>0.5</v>
      </c>
      <c r="K1209" s="108">
        <f t="shared" si="72"/>
        <v>385</v>
      </c>
      <c r="L1209" s="102">
        <f t="shared" si="73"/>
        <v>385</v>
      </c>
      <c r="M1209" s="123">
        <f t="shared" si="75"/>
        <v>385</v>
      </c>
    </row>
    <row r="1210" spans="1:13" x14ac:dyDescent="0.2">
      <c r="A1210" s="208" t="str">
        <f>'Net Gen'!B1210</f>
        <v>ML1KP-Mitchell 1 KP</v>
      </c>
      <c r="B1210" s="269">
        <f>'Net Gen'!C1210</f>
        <v>44825.291666666664</v>
      </c>
      <c r="C1210" s="270" t="str">
        <f>'Net Gen'!P1210</f>
        <v>DISPATCHABLE</v>
      </c>
      <c r="D1210" s="270">
        <f>'Net Gen'!E1210</f>
        <v>251.2045</v>
      </c>
      <c r="E1210" s="270">
        <f>'Net Gen'!I1210</f>
        <v>770</v>
      </c>
      <c r="F1210" s="270">
        <f>'Net Gen'!K1210</f>
        <v>770</v>
      </c>
      <c r="G1210" s="270">
        <f>'Net Gen'!N1210</f>
        <v>770</v>
      </c>
      <c r="H1210" s="270">
        <f>'Net Gen'!O1210</f>
        <v>770</v>
      </c>
      <c r="J1210" s="120">
        <f t="shared" si="74"/>
        <v>0.5</v>
      </c>
      <c r="K1210" s="108">
        <f t="shared" si="72"/>
        <v>385</v>
      </c>
      <c r="L1210" s="102">
        <f t="shared" si="73"/>
        <v>385</v>
      </c>
      <c r="M1210" s="123">
        <f t="shared" si="75"/>
        <v>385</v>
      </c>
    </row>
    <row r="1211" spans="1:13" x14ac:dyDescent="0.2">
      <c r="A1211" s="208" t="str">
        <f>'Net Gen'!B1211</f>
        <v>ML1KP-Mitchell 1 KP</v>
      </c>
      <c r="B1211" s="269">
        <f>'Net Gen'!C1211</f>
        <v>44825.333333333336</v>
      </c>
      <c r="C1211" s="270" t="str">
        <f>'Net Gen'!P1211</f>
        <v>DISPATCHABLE</v>
      </c>
      <c r="D1211" s="270">
        <f>'Net Gen'!E1211</f>
        <v>251.2945</v>
      </c>
      <c r="E1211" s="270">
        <f>'Net Gen'!I1211</f>
        <v>770</v>
      </c>
      <c r="F1211" s="270">
        <f>'Net Gen'!K1211</f>
        <v>770</v>
      </c>
      <c r="G1211" s="270">
        <f>'Net Gen'!N1211</f>
        <v>770</v>
      </c>
      <c r="H1211" s="270">
        <f>'Net Gen'!O1211</f>
        <v>770</v>
      </c>
      <c r="J1211" s="120">
        <f t="shared" si="74"/>
        <v>0.5</v>
      </c>
      <c r="K1211" s="108">
        <f t="shared" si="72"/>
        <v>385</v>
      </c>
      <c r="L1211" s="102">
        <f t="shared" si="73"/>
        <v>385</v>
      </c>
      <c r="M1211" s="123">
        <f t="shared" si="75"/>
        <v>385</v>
      </c>
    </row>
    <row r="1212" spans="1:13" x14ac:dyDescent="0.2">
      <c r="A1212" s="208" t="str">
        <f>'Net Gen'!B1212</f>
        <v>ML1KP-Mitchell 1 KP</v>
      </c>
      <c r="B1212" s="269">
        <f>'Net Gen'!C1212</f>
        <v>44825.375</v>
      </c>
      <c r="C1212" s="270" t="str">
        <f>'Net Gen'!P1212</f>
        <v>DISPATCHABLE</v>
      </c>
      <c r="D1212" s="270">
        <f>'Net Gen'!E1212</f>
        <v>250.774</v>
      </c>
      <c r="E1212" s="270">
        <f>'Net Gen'!I1212</f>
        <v>770</v>
      </c>
      <c r="F1212" s="270">
        <f>'Net Gen'!K1212</f>
        <v>770</v>
      </c>
      <c r="G1212" s="270">
        <f>'Net Gen'!N1212</f>
        <v>770</v>
      </c>
      <c r="H1212" s="270">
        <f>'Net Gen'!O1212</f>
        <v>770</v>
      </c>
      <c r="J1212" s="120">
        <f t="shared" si="74"/>
        <v>0.5</v>
      </c>
      <c r="K1212" s="108">
        <f t="shared" si="72"/>
        <v>385</v>
      </c>
      <c r="L1212" s="102">
        <f t="shared" si="73"/>
        <v>385</v>
      </c>
      <c r="M1212" s="123">
        <f t="shared" si="75"/>
        <v>385</v>
      </c>
    </row>
    <row r="1213" spans="1:13" x14ac:dyDescent="0.2">
      <c r="A1213" s="208" t="str">
        <f>'Net Gen'!B1213</f>
        <v>ML1KP-Mitchell 1 KP</v>
      </c>
      <c r="B1213" s="269">
        <f>'Net Gen'!C1213</f>
        <v>44825.416666666664</v>
      </c>
      <c r="C1213" s="270" t="str">
        <f>'Net Gen'!P1213</f>
        <v>DISPATCHABLE</v>
      </c>
      <c r="D1213" s="270">
        <f>'Net Gen'!E1213</f>
        <v>251.64850000000001</v>
      </c>
      <c r="E1213" s="270">
        <f>'Net Gen'!I1213</f>
        <v>770</v>
      </c>
      <c r="F1213" s="270">
        <f>'Net Gen'!K1213</f>
        <v>770</v>
      </c>
      <c r="G1213" s="270">
        <f>'Net Gen'!N1213</f>
        <v>770</v>
      </c>
      <c r="H1213" s="270">
        <f>'Net Gen'!O1213</f>
        <v>770</v>
      </c>
      <c r="J1213" s="120">
        <f t="shared" si="74"/>
        <v>0.5</v>
      </c>
      <c r="K1213" s="108">
        <f t="shared" si="72"/>
        <v>385</v>
      </c>
      <c r="L1213" s="102">
        <f t="shared" si="73"/>
        <v>385</v>
      </c>
      <c r="M1213" s="123">
        <f t="shared" si="75"/>
        <v>385</v>
      </c>
    </row>
    <row r="1214" spans="1:13" x14ac:dyDescent="0.2">
      <c r="A1214" s="208" t="str">
        <f>'Net Gen'!B1214</f>
        <v>ML1KP-Mitchell 1 KP</v>
      </c>
      <c r="B1214" s="269">
        <f>'Net Gen'!C1214</f>
        <v>44825.458333333336</v>
      </c>
      <c r="C1214" s="270" t="str">
        <f>'Net Gen'!P1214</f>
        <v>DISPATCHABLE</v>
      </c>
      <c r="D1214" s="270">
        <f>'Net Gen'!E1214</f>
        <v>253.66900000000001</v>
      </c>
      <c r="E1214" s="270">
        <f>'Net Gen'!I1214</f>
        <v>770</v>
      </c>
      <c r="F1214" s="270">
        <f>'Net Gen'!K1214</f>
        <v>770</v>
      </c>
      <c r="G1214" s="270">
        <f>'Net Gen'!N1214</f>
        <v>770</v>
      </c>
      <c r="H1214" s="270">
        <f>'Net Gen'!O1214</f>
        <v>770</v>
      </c>
      <c r="J1214" s="120">
        <f t="shared" si="74"/>
        <v>0.5</v>
      </c>
      <c r="K1214" s="108">
        <f t="shared" si="72"/>
        <v>385</v>
      </c>
      <c r="L1214" s="102">
        <f t="shared" si="73"/>
        <v>385</v>
      </c>
      <c r="M1214" s="123">
        <f t="shared" si="75"/>
        <v>385</v>
      </c>
    </row>
    <row r="1215" spans="1:13" x14ac:dyDescent="0.2">
      <c r="A1215" s="208" t="str">
        <f>'Net Gen'!B1215</f>
        <v>ML1KP-Mitchell 1 KP</v>
      </c>
      <c r="B1215" s="269">
        <f>'Net Gen'!C1215</f>
        <v>44825.5</v>
      </c>
      <c r="C1215" s="270" t="str">
        <f>'Net Gen'!P1215</f>
        <v>DISPATCHABLE</v>
      </c>
      <c r="D1215" s="270">
        <f>'Net Gen'!E1215</f>
        <v>251.19550000000001</v>
      </c>
      <c r="E1215" s="270">
        <f>'Net Gen'!I1215</f>
        <v>770</v>
      </c>
      <c r="F1215" s="270">
        <f>'Net Gen'!K1215</f>
        <v>770</v>
      </c>
      <c r="G1215" s="270">
        <f>'Net Gen'!N1215</f>
        <v>770</v>
      </c>
      <c r="H1215" s="270">
        <f>'Net Gen'!O1215</f>
        <v>770</v>
      </c>
      <c r="J1215" s="120">
        <f t="shared" si="74"/>
        <v>0.5</v>
      </c>
      <c r="K1215" s="108">
        <f t="shared" si="72"/>
        <v>385</v>
      </c>
      <c r="L1215" s="102">
        <f t="shared" si="73"/>
        <v>385</v>
      </c>
      <c r="M1215" s="123">
        <f t="shared" si="75"/>
        <v>385</v>
      </c>
    </row>
    <row r="1216" spans="1:13" x14ac:dyDescent="0.2">
      <c r="A1216" s="208" t="str">
        <f>'Net Gen'!B1216</f>
        <v>ML1KP-Mitchell 1 KP</v>
      </c>
      <c r="B1216" s="269">
        <f>'Net Gen'!C1216</f>
        <v>44825.541666666664</v>
      </c>
      <c r="C1216" s="270" t="str">
        <f>'Net Gen'!P1216</f>
        <v>DISPATCHABLE</v>
      </c>
      <c r="D1216" s="270">
        <f>'Net Gen'!E1216</f>
        <v>251.8355</v>
      </c>
      <c r="E1216" s="270">
        <f>'Net Gen'!I1216</f>
        <v>770</v>
      </c>
      <c r="F1216" s="270">
        <f>'Net Gen'!K1216</f>
        <v>770</v>
      </c>
      <c r="G1216" s="270">
        <f>'Net Gen'!N1216</f>
        <v>770</v>
      </c>
      <c r="H1216" s="270">
        <f>'Net Gen'!O1216</f>
        <v>770</v>
      </c>
      <c r="J1216" s="120">
        <f t="shared" si="74"/>
        <v>0.5</v>
      </c>
      <c r="K1216" s="108">
        <f t="shared" si="72"/>
        <v>385</v>
      </c>
      <c r="L1216" s="102">
        <f t="shared" si="73"/>
        <v>385</v>
      </c>
      <c r="M1216" s="123">
        <f t="shared" si="75"/>
        <v>385</v>
      </c>
    </row>
    <row r="1217" spans="1:13" x14ac:dyDescent="0.2">
      <c r="A1217" s="208" t="str">
        <f>'Net Gen'!B1217</f>
        <v>ML1KP-Mitchell 1 KP</v>
      </c>
      <c r="B1217" s="269">
        <f>'Net Gen'!C1217</f>
        <v>44825.583333333336</v>
      </c>
      <c r="C1217" s="270" t="str">
        <f>'Net Gen'!P1217</f>
        <v>DISPATCHABLE</v>
      </c>
      <c r="D1217" s="270">
        <f>'Net Gen'!E1217</f>
        <v>261.72199999999998</v>
      </c>
      <c r="E1217" s="270">
        <f>'Net Gen'!I1217</f>
        <v>770</v>
      </c>
      <c r="F1217" s="270">
        <f>'Net Gen'!K1217</f>
        <v>770</v>
      </c>
      <c r="G1217" s="270">
        <f>'Net Gen'!N1217</f>
        <v>770</v>
      </c>
      <c r="H1217" s="270">
        <f>'Net Gen'!O1217</f>
        <v>770</v>
      </c>
      <c r="J1217" s="120">
        <f t="shared" si="74"/>
        <v>0.5</v>
      </c>
      <c r="K1217" s="108">
        <f t="shared" si="72"/>
        <v>385</v>
      </c>
      <c r="L1217" s="102">
        <f t="shared" si="73"/>
        <v>385</v>
      </c>
      <c r="M1217" s="123">
        <f t="shared" si="75"/>
        <v>385</v>
      </c>
    </row>
    <row r="1218" spans="1:13" x14ac:dyDescent="0.2">
      <c r="A1218" s="208" t="str">
        <f>'Net Gen'!B1218</f>
        <v>ML1KP-Mitchell 1 KP</v>
      </c>
      <c r="B1218" s="269">
        <f>'Net Gen'!C1218</f>
        <v>44825.625</v>
      </c>
      <c r="C1218" s="270" t="str">
        <f>'Net Gen'!P1218</f>
        <v>DISPATCHABLE</v>
      </c>
      <c r="D1218" s="270">
        <f>'Net Gen'!E1218</f>
        <v>251.679</v>
      </c>
      <c r="E1218" s="270">
        <f>'Net Gen'!I1218</f>
        <v>770</v>
      </c>
      <c r="F1218" s="270">
        <f>'Net Gen'!K1218</f>
        <v>770</v>
      </c>
      <c r="G1218" s="270">
        <f>'Net Gen'!N1218</f>
        <v>770</v>
      </c>
      <c r="H1218" s="270">
        <f>'Net Gen'!O1218</f>
        <v>770</v>
      </c>
      <c r="J1218" s="120">
        <f t="shared" si="74"/>
        <v>0.5</v>
      </c>
      <c r="K1218" s="108">
        <f t="shared" si="72"/>
        <v>385</v>
      </c>
      <c r="L1218" s="102">
        <f t="shared" si="73"/>
        <v>385</v>
      </c>
      <c r="M1218" s="123">
        <f t="shared" si="75"/>
        <v>385</v>
      </c>
    </row>
    <row r="1219" spans="1:13" x14ac:dyDescent="0.2">
      <c r="A1219" s="208" t="str">
        <f>'Net Gen'!B1219</f>
        <v>ML1KP-Mitchell 1 KP</v>
      </c>
      <c r="B1219" s="269">
        <f>'Net Gen'!C1219</f>
        <v>44825.666666666664</v>
      </c>
      <c r="C1219" s="270" t="str">
        <f>'Net Gen'!P1219</f>
        <v>DISPATCHABLE</v>
      </c>
      <c r="D1219" s="270">
        <f>'Net Gen'!E1219</f>
        <v>270.3175</v>
      </c>
      <c r="E1219" s="270">
        <f>'Net Gen'!I1219</f>
        <v>770</v>
      </c>
      <c r="F1219" s="270">
        <f>'Net Gen'!K1219</f>
        <v>770</v>
      </c>
      <c r="G1219" s="270">
        <f>'Net Gen'!N1219</f>
        <v>770</v>
      </c>
      <c r="H1219" s="270">
        <f>'Net Gen'!O1219</f>
        <v>770</v>
      </c>
      <c r="J1219" s="120">
        <f t="shared" si="74"/>
        <v>0.5</v>
      </c>
      <c r="K1219" s="108">
        <f t="shared" si="72"/>
        <v>385</v>
      </c>
      <c r="L1219" s="102">
        <f t="shared" si="73"/>
        <v>385</v>
      </c>
      <c r="M1219" s="123">
        <f t="shared" si="75"/>
        <v>385</v>
      </c>
    </row>
    <row r="1220" spans="1:13" x14ac:dyDescent="0.2">
      <c r="A1220" s="208" t="str">
        <f>'Net Gen'!B1220</f>
        <v>ML1KP-Mitchell 1 KP</v>
      </c>
      <c r="B1220" s="269">
        <f>'Net Gen'!C1220</f>
        <v>44825.708333333336</v>
      </c>
      <c r="C1220" s="270" t="str">
        <f>'Net Gen'!P1220</f>
        <v>DISPATCHABLE</v>
      </c>
      <c r="D1220" s="270">
        <f>'Net Gen'!E1220</f>
        <v>323.63749999999999</v>
      </c>
      <c r="E1220" s="270">
        <f>'Net Gen'!I1220</f>
        <v>770</v>
      </c>
      <c r="F1220" s="270">
        <f>'Net Gen'!K1220</f>
        <v>770</v>
      </c>
      <c r="G1220" s="270">
        <f>'Net Gen'!N1220</f>
        <v>770</v>
      </c>
      <c r="H1220" s="270">
        <f>'Net Gen'!O1220</f>
        <v>770</v>
      </c>
      <c r="J1220" s="120">
        <f t="shared" si="74"/>
        <v>0.5</v>
      </c>
      <c r="K1220" s="108">
        <f t="shared" ref="K1220:K1283" si="76">F1220*J1220</f>
        <v>385</v>
      </c>
      <c r="L1220" s="102">
        <f t="shared" ref="L1220:L1283" si="77">H1220*J1220</f>
        <v>385</v>
      </c>
      <c r="M1220" s="123">
        <f t="shared" si="75"/>
        <v>385</v>
      </c>
    </row>
    <row r="1221" spans="1:13" x14ac:dyDescent="0.2">
      <c r="A1221" s="208" t="str">
        <f>'Net Gen'!B1221</f>
        <v>ML1KP-Mitchell 1 KP</v>
      </c>
      <c r="B1221" s="269">
        <f>'Net Gen'!C1221</f>
        <v>44825.75</v>
      </c>
      <c r="C1221" s="270" t="str">
        <f>'Net Gen'!P1221</f>
        <v>DISPATCHABLE</v>
      </c>
      <c r="D1221" s="270">
        <f>'Net Gen'!E1221</f>
        <v>348.97300000000001</v>
      </c>
      <c r="E1221" s="270">
        <f>'Net Gen'!I1221</f>
        <v>704</v>
      </c>
      <c r="F1221" s="270">
        <f>'Net Gen'!K1221</f>
        <v>770</v>
      </c>
      <c r="G1221" s="270">
        <f>'Net Gen'!N1221</f>
        <v>770</v>
      </c>
      <c r="H1221" s="270">
        <f>'Net Gen'!O1221</f>
        <v>770</v>
      </c>
      <c r="J1221" s="120">
        <f t="shared" ref="J1221:J1284" si="78">VLOOKUP(A1221,$P$4:$Q$8,2,FALSE)</f>
        <v>0.5</v>
      </c>
      <c r="K1221" s="108">
        <f t="shared" si="76"/>
        <v>385</v>
      </c>
      <c r="L1221" s="102">
        <f t="shared" si="77"/>
        <v>385</v>
      </c>
      <c r="M1221" s="123">
        <f t="shared" ref="M1221:M1284" si="79">E1221*J1221</f>
        <v>352</v>
      </c>
    </row>
    <row r="1222" spans="1:13" x14ac:dyDescent="0.2">
      <c r="A1222" s="208" t="str">
        <f>'Net Gen'!B1222</f>
        <v>ML1KP-Mitchell 1 KP</v>
      </c>
      <c r="B1222" s="269">
        <f>'Net Gen'!C1222</f>
        <v>44825.791666666664</v>
      </c>
      <c r="C1222" s="270" t="str">
        <f>'Net Gen'!P1222</f>
        <v>DISPATCHABLE</v>
      </c>
      <c r="D1222" s="270">
        <f>'Net Gen'!E1222</f>
        <v>348.44</v>
      </c>
      <c r="E1222" s="270">
        <f>'Net Gen'!I1222</f>
        <v>698</v>
      </c>
      <c r="F1222" s="270">
        <f>'Net Gen'!K1222</f>
        <v>770</v>
      </c>
      <c r="G1222" s="270">
        <f>'Net Gen'!N1222</f>
        <v>770</v>
      </c>
      <c r="H1222" s="270">
        <f>'Net Gen'!O1222</f>
        <v>770</v>
      </c>
      <c r="J1222" s="120">
        <f t="shared" si="78"/>
        <v>0.5</v>
      </c>
      <c r="K1222" s="108">
        <f t="shared" si="76"/>
        <v>385</v>
      </c>
      <c r="L1222" s="102">
        <f t="shared" si="77"/>
        <v>385</v>
      </c>
      <c r="M1222" s="123">
        <f t="shared" si="79"/>
        <v>349</v>
      </c>
    </row>
    <row r="1223" spans="1:13" x14ac:dyDescent="0.2">
      <c r="A1223" s="208" t="str">
        <f>'Net Gen'!B1223</f>
        <v>ML1KP-Mitchell 1 KP</v>
      </c>
      <c r="B1223" s="269">
        <f>'Net Gen'!C1223</f>
        <v>44825.833333333336</v>
      </c>
      <c r="C1223" s="270" t="str">
        <f>'Net Gen'!P1223</f>
        <v>DISPATCHABLE</v>
      </c>
      <c r="D1223" s="270">
        <f>'Net Gen'!E1223</f>
        <v>315.61399999999998</v>
      </c>
      <c r="E1223" s="270">
        <f>'Net Gen'!I1223</f>
        <v>696</v>
      </c>
      <c r="F1223" s="270">
        <f>'Net Gen'!K1223</f>
        <v>770</v>
      </c>
      <c r="G1223" s="270">
        <f>'Net Gen'!N1223</f>
        <v>770</v>
      </c>
      <c r="H1223" s="270">
        <f>'Net Gen'!O1223</f>
        <v>770</v>
      </c>
      <c r="J1223" s="120">
        <f t="shared" si="78"/>
        <v>0.5</v>
      </c>
      <c r="K1223" s="108">
        <f t="shared" si="76"/>
        <v>385</v>
      </c>
      <c r="L1223" s="102">
        <f t="shared" si="77"/>
        <v>385</v>
      </c>
      <c r="M1223" s="123">
        <f t="shared" si="79"/>
        <v>348</v>
      </c>
    </row>
    <row r="1224" spans="1:13" x14ac:dyDescent="0.2">
      <c r="A1224" s="208" t="str">
        <f>'Net Gen'!B1224</f>
        <v>ML1KP-Mitchell 1 KP</v>
      </c>
      <c r="B1224" s="269">
        <f>'Net Gen'!C1224</f>
        <v>44825.875</v>
      </c>
      <c r="C1224" s="270" t="str">
        <f>'Net Gen'!P1224</f>
        <v>DISPATCHABLE</v>
      </c>
      <c r="D1224" s="270">
        <f>'Net Gen'!E1224</f>
        <v>263.75799999999998</v>
      </c>
      <c r="E1224" s="270">
        <f>'Net Gen'!I1224</f>
        <v>695</v>
      </c>
      <c r="F1224" s="270">
        <f>'Net Gen'!K1224</f>
        <v>770</v>
      </c>
      <c r="G1224" s="270">
        <f>'Net Gen'!N1224</f>
        <v>770</v>
      </c>
      <c r="H1224" s="270">
        <f>'Net Gen'!O1224</f>
        <v>770</v>
      </c>
      <c r="J1224" s="120">
        <f t="shared" si="78"/>
        <v>0.5</v>
      </c>
      <c r="K1224" s="108">
        <f t="shared" si="76"/>
        <v>385</v>
      </c>
      <c r="L1224" s="102">
        <f t="shared" si="77"/>
        <v>385</v>
      </c>
      <c r="M1224" s="123">
        <f t="shared" si="79"/>
        <v>347.5</v>
      </c>
    </row>
    <row r="1225" spans="1:13" x14ac:dyDescent="0.2">
      <c r="A1225" s="208" t="str">
        <f>'Net Gen'!B1225</f>
        <v>ML1KP-Mitchell 1 KP</v>
      </c>
      <c r="B1225" s="269">
        <f>'Net Gen'!C1225</f>
        <v>44825.916666666664</v>
      </c>
      <c r="C1225" s="270" t="str">
        <f>'Net Gen'!P1225</f>
        <v>DISPATCHABLE</v>
      </c>
      <c r="D1225" s="270">
        <f>'Net Gen'!E1225</f>
        <v>251.64850000000001</v>
      </c>
      <c r="E1225" s="270">
        <f>'Net Gen'!I1225</f>
        <v>695</v>
      </c>
      <c r="F1225" s="270">
        <f>'Net Gen'!K1225</f>
        <v>770</v>
      </c>
      <c r="G1225" s="270">
        <f>'Net Gen'!N1225</f>
        <v>770</v>
      </c>
      <c r="H1225" s="270">
        <f>'Net Gen'!O1225</f>
        <v>770</v>
      </c>
      <c r="J1225" s="120">
        <f t="shared" si="78"/>
        <v>0.5</v>
      </c>
      <c r="K1225" s="108">
        <f t="shared" si="76"/>
        <v>385</v>
      </c>
      <c r="L1225" s="102">
        <f t="shared" si="77"/>
        <v>385</v>
      </c>
      <c r="M1225" s="123">
        <f t="shared" si="79"/>
        <v>347.5</v>
      </c>
    </row>
    <row r="1226" spans="1:13" x14ac:dyDescent="0.2">
      <c r="A1226" s="208" t="str">
        <f>'Net Gen'!B1226</f>
        <v>ML1KP-Mitchell 1 KP</v>
      </c>
      <c r="B1226" s="269">
        <f>'Net Gen'!C1226</f>
        <v>44825.958333333336</v>
      </c>
      <c r="C1226" s="270" t="str">
        <f>'Net Gen'!P1226</f>
        <v>DISPATCHABLE</v>
      </c>
      <c r="D1226" s="270">
        <f>'Net Gen'!E1226</f>
        <v>250.27500000000001</v>
      </c>
      <c r="E1226" s="270">
        <f>'Net Gen'!I1226</f>
        <v>695</v>
      </c>
      <c r="F1226" s="270">
        <f>'Net Gen'!K1226</f>
        <v>770</v>
      </c>
      <c r="G1226" s="270">
        <f>'Net Gen'!N1226</f>
        <v>770</v>
      </c>
      <c r="H1226" s="270">
        <f>'Net Gen'!O1226</f>
        <v>770</v>
      </c>
      <c r="J1226" s="120">
        <f t="shared" si="78"/>
        <v>0.5</v>
      </c>
      <c r="K1226" s="108">
        <f t="shared" si="76"/>
        <v>385</v>
      </c>
      <c r="L1226" s="102">
        <f t="shared" si="77"/>
        <v>385</v>
      </c>
      <c r="M1226" s="123">
        <f t="shared" si="79"/>
        <v>347.5</v>
      </c>
    </row>
    <row r="1227" spans="1:13" x14ac:dyDescent="0.2">
      <c r="A1227" s="208" t="str">
        <f>'Net Gen'!B1227</f>
        <v>ML1KP-Mitchell 1 KP</v>
      </c>
      <c r="B1227" s="269">
        <f>'Net Gen'!C1227</f>
        <v>44826</v>
      </c>
      <c r="C1227" s="270" t="str">
        <f>'Net Gen'!P1227</f>
        <v>DISPATCHABLE</v>
      </c>
      <c r="D1227" s="270">
        <f>'Net Gen'!E1227</f>
        <v>250.7235</v>
      </c>
      <c r="E1227" s="270">
        <f>'Net Gen'!I1227</f>
        <v>695</v>
      </c>
      <c r="F1227" s="270">
        <f>'Net Gen'!K1227</f>
        <v>770</v>
      </c>
      <c r="G1227" s="270">
        <f>'Net Gen'!N1227</f>
        <v>770</v>
      </c>
      <c r="H1227" s="270">
        <f>'Net Gen'!O1227</f>
        <v>770</v>
      </c>
      <c r="J1227" s="120">
        <f t="shared" si="78"/>
        <v>0.5</v>
      </c>
      <c r="K1227" s="108">
        <f t="shared" si="76"/>
        <v>385</v>
      </c>
      <c r="L1227" s="102">
        <f t="shared" si="77"/>
        <v>385</v>
      </c>
      <c r="M1227" s="123">
        <f t="shared" si="79"/>
        <v>347.5</v>
      </c>
    </row>
    <row r="1228" spans="1:13" x14ac:dyDescent="0.2">
      <c r="A1228" s="208" t="str">
        <f>'Net Gen'!B1228</f>
        <v>ML1KP-Mitchell 1 KP</v>
      </c>
      <c r="B1228" s="269">
        <f>'Net Gen'!C1228</f>
        <v>44826.041666666664</v>
      </c>
      <c r="C1228" s="270" t="str">
        <f>'Net Gen'!P1228</f>
        <v>DISPATCHABLE</v>
      </c>
      <c r="D1228" s="270">
        <f>'Net Gen'!E1228</f>
        <v>220.8355</v>
      </c>
      <c r="E1228" s="270">
        <f>'Net Gen'!I1228</f>
        <v>715</v>
      </c>
      <c r="F1228" s="270">
        <f>'Net Gen'!K1228</f>
        <v>717</v>
      </c>
      <c r="G1228" s="270">
        <f>'Net Gen'!N1228</f>
        <v>717</v>
      </c>
      <c r="H1228" s="270">
        <f>'Net Gen'!O1228</f>
        <v>770</v>
      </c>
      <c r="J1228" s="120">
        <f t="shared" si="78"/>
        <v>0.5</v>
      </c>
      <c r="K1228" s="108">
        <f t="shared" si="76"/>
        <v>358.5</v>
      </c>
      <c r="L1228" s="102">
        <f t="shared" si="77"/>
        <v>385</v>
      </c>
      <c r="M1228" s="123">
        <f t="shared" si="79"/>
        <v>357.5</v>
      </c>
    </row>
    <row r="1229" spans="1:13" x14ac:dyDescent="0.2">
      <c r="A1229" s="208" t="str">
        <f>'Net Gen'!B1229</f>
        <v>ML1KP-Mitchell 1 KP</v>
      </c>
      <c r="B1229" s="269">
        <f>'Net Gen'!C1229</f>
        <v>44826.083333333336</v>
      </c>
      <c r="C1229" s="270" t="str">
        <f>'Net Gen'!P1229</f>
        <v>FIXED</v>
      </c>
      <c r="D1229" s="270">
        <f>'Net Gen'!E1229</f>
        <v>126.715</v>
      </c>
      <c r="E1229" s="270">
        <f>'Net Gen'!I1229</f>
        <v>257</v>
      </c>
      <c r="F1229" s="270">
        <f>'Net Gen'!K1229</f>
        <v>257</v>
      </c>
      <c r="G1229" s="270">
        <f>'Net Gen'!N1229</f>
        <v>257</v>
      </c>
      <c r="H1229" s="270">
        <f>'Net Gen'!O1229</f>
        <v>770</v>
      </c>
      <c r="J1229" s="120">
        <f t="shared" si="78"/>
        <v>0.5</v>
      </c>
      <c r="K1229" s="108">
        <f t="shared" si="76"/>
        <v>128.5</v>
      </c>
      <c r="L1229" s="102">
        <f t="shared" si="77"/>
        <v>385</v>
      </c>
      <c r="M1229" s="123">
        <f t="shared" si="79"/>
        <v>128.5</v>
      </c>
    </row>
    <row r="1230" spans="1:13" x14ac:dyDescent="0.2">
      <c r="A1230" s="208" t="str">
        <f>'Net Gen'!B1230</f>
        <v>ML1KP-Mitchell 1 KP</v>
      </c>
      <c r="B1230" s="269">
        <f>'Net Gen'!C1230</f>
        <v>44826.125</v>
      </c>
      <c r="C1230" s="270" t="str">
        <f>'Net Gen'!P1230</f>
        <v>OFFLINE</v>
      </c>
      <c r="D1230" s="270">
        <f>'Net Gen'!E1230</f>
        <v>0</v>
      </c>
      <c r="E1230" s="270">
        <f>'Net Gen'!I1230</f>
        <v>0</v>
      </c>
      <c r="F1230" s="270">
        <f>'Net Gen'!K1230</f>
        <v>0</v>
      </c>
      <c r="G1230" s="270">
        <f>'Net Gen'!N1230</f>
        <v>0</v>
      </c>
      <c r="H1230" s="270">
        <f>'Net Gen'!O1230</f>
        <v>770</v>
      </c>
      <c r="J1230" s="120">
        <f t="shared" si="78"/>
        <v>0.5</v>
      </c>
      <c r="K1230" s="108">
        <f t="shared" si="76"/>
        <v>0</v>
      </c>
      <c r="L1230" s="102">
        <f t="shared" si="77"/>
        <v>385</v>
      </c>
      <c r="M1230" s="123">
        <f t="shared" si="79"/>
        <v>0</v>
      </c>
    </row>
    <row r="1231" spans="1:13" x14ac:dyDescent="0.2">
      <c r="A1231" s="208" t="str">
        <f>'Net Gen'!B1231</f>
        <v>ML1KP-Mitchell 1 KP</v>
      </c>
      <c r="B1231" s="269">
        <f>'Net Gen'!C1231</f>
        <v>44826.166666666664</v>
      </c>
      <c r="C1231" s="270" t="str">
        <f>'Net Gen'!P1231</f>
        <v>OFFLINE</v>
      </c>
      <c r="D1231" s="270">
        <f>'Net Gen'!E1231</f>
        <v>0</v>
      </c>
      <c r="E1231" s="270">
        <f>'Net Gen'!I1231</f>
        <v>0</v>
      </c>
      <c r="F1231" s="270">
        <f>'Net Gen'!K1231</f>
        <v>0</v>
      </c>
      <c r="G1231" s="270">
        <f>'Net Gen'!N1231</f>
        <v>0</v>
      </c>
      <c r="H1231" s="270">
        <f>'Net Gen'!O1231</f>
        <v>770</v>
      </c>
      <c r="J1231" s="120">
        <f t="shared" si="78"/>
        <v>0.5</v>
      </c>
      <c r="K1231" s="108">
        <f t="shared" si="76"/>
        <v>0</v>
      </c>
      <c r="L1231" s="102">
        <f t="shared" si="77"/>
        <v>385</v>
      </c>
      <c r="M1231" s="123">
        <f t="shared" si="79"/>
        <v>0</v>
      </c>
    </row>
    <row r="1232" spans="1:13" x14ac:dyDescent="0.2">
      <c r="A1232" s="208" t="str">
        <f>'Net Gen'!B1232</f>
        <v>ML1KP-Mitchell 1 KP</v>
      </c>
      <c r="B1232" s="269">
        <f>'Net Gen'!C1232</f>
        <v>44826.208333333336</v>
      </c>
      <c r="C1232" s="270" t="str">
        <f>'Net Gen'!P1232</f>
        <v>OFFLINE</v>
      </c>
      <c r="D1232" s="270">
        <f>'Net Gen'!E1232</f>
        <v>0</v>
      </c>
      <c r="E1232" s="270">
        <f>'Net Gen'!I1232</f>
        <v>0</v>
      </c>
      <c r="F1232" s="270">
        <f>'Net Gen'!K1232</f>
        <v>0</v>
      </c>
      <c r="G1232" s="270">
        <f>'Net Gen'!N1232</f>
        <v>0</v>
      </c>
      <c r="H1232" s="270">
        <f>'Net Gen'!O1232</f>
        <v>770</v>
      </c>
      <c r="J1232" s="120">
        <f t="shared" si="78"/>
        <v>0.5</v>
      </c>
      <c r="K1232" s="108">
        <f t="shared" si="76"/>
        <v>0</v>
      </c>
      <c r="L1232" s="102">
        <f t="shared" si="77"/>
        <v>385</v>
      </c>
      <c r="M1232" s="123">
        <f t="shared" si="79"/>
        <v>0</v>
      </c>
    </row>
    <row r="1233" spans="1:13" x14ac:dyDescent="0.2">
      <c r="A1233" s="208" t="str">
        <f>'Net Gen'!B1233</f>
        <v>ML1KP-Mitchell 1 KP</v>
      </c>
      <c r="B1233" s="269">
        <f>'Net Gen'!C1233</f>
        <v>44826.25</v>
      </c>
      <c r="C1233" s="270" t="str">
        <f>'Net Gen'!P1233</f>
        <v>OFFLINE</v>
      </c>
      <c r="D1233" s="270">
        <f>'Net Gen'!E1233</f>
        <v>0</v>
      </c>
      <c r="E1233" s="270">
        <f>'Net Gen'!I1233</f>
        <v>0</v>
      </c>
      <c r="F1233" s="270">
        <f>'Net Gen'!K1233</f>
        <v>0</v>
      </c>
      <c r="G1233" s="270">
        <f>'Net Gen'!N1233</f>
        <v>0</v>
      </c>
      <c r="H1233" s="270">
        <f>'Net Gen'!O1233</f>
        <v>770</v>
      </c>
      <c r="J1233" s="120">
        <f t="shared" si="78"/>
        <v>0.5</v>
      </c>
      <c r="K1233" s="108">
        <f t="shared" si="76"/>
        <v>0</v>
      </c>
      <c r="L1233" s="102">
        <f t="shared" si="77"/>
        <v>385</v>
      </c>
      <c r="M1233" s="123">
        <f t="shared" si="79"/>
        <v>0</v>
      </c>
    </row>
    <row r="1234" spans="1:13" x14ac:dyDescent="0.2">
      <c r="A1234" s="208" t="str">
        <f>'Net Gen'!B1234</f>
        <v>ML1KP-Mitchell 1 KP</v>
      </c>
      <c r="B1234" s="269">
        <f>'Net Gen'!C1234</f>
        <v>44826.291666666664</v>
      </c>
      <c r="C1234" s="270" t="str">
        <f>'Net Gen'!P1234</f>
        <v>OFFLINE</v>
      </c>
      <c r="D1234" s="270">
        <f>'Net Gen'!E1234</f>
        <v>0</v>
      </c>
      <c r="E1234" s="270">
        <f>'Net Gen'!I1234</f>
        <v>0</v>
      </c>
      <c r="F1234" s="270">
        <f>'Net Gen'!K1234</f>
        <v>0</v>
      </c>
      <c r="G1234" s="270">
        <f>'Net Gen'!N1234</f>
        <v>0</v>
      </c>
      <c r="H1234" s="270">
        <f>'Net Gen'!O1234</f>
        <v>770</v>
      </c>
      <c r="J1234" s="120">
        <f t="shared" si="78"/>
        <v>0.5</v>
      </c>
      <c r="K1234" s="108">
        <f t="shared" si="76"/>
        <v>0</v>
      </c>
      <c r="L1234" s="102">
        <f t="shared" si="77"/>
        <v>385</v>
      </c>
      <c r="M1234" s="123">
        <f t="shared" si="79"/>
        <v>0</v>
      </c>
    </row>
    <row r="1235" spans="1:13" x14ac:dyDescent="0.2">
      <c r="A1235" s="208" t="str">
        <f>'Net Gen'!B1235</f>
        <v>ML1KP-Mitchell 1 KP</v>
      </c>
      <c r="B1235" s="269">
        <f>'Net Gen'!C1235</f>
        <v>44826.333333333336</v>
      </c>
      <c r="C1235" s="270" t="str">
        <f>'Net Gen'!P1235</f>
        <v>OFFLINE</v>
      </c>
      <c r="D1235" s="270">
        <f>'Net Gen'!E1235</f>
        <v>0</v>
      </c>
      <c r="E1235" s="270">
        <f>'Net Gen'!I1235</f>
        <v>0</v>
      </c>
      <c r="F1235" s="270">
        <f>'Net Gen'!K1235</f>
        <v>0</v>
      </c>
      <c r="G1235" s="270">
        <f>'Net Gen'!N1235</f>
        <v>0</v>
      </c>
      <c r="H1235" s="270">
        <f>'Net Gen'!O1235</f>
        <v>770</v>
      </c>
      <c r="J1235" s="120">
        <f t="shared" si="78"/>
        <v>0.5</v>
      </c>
      <c r="K1235" s="108">
        <f t="shared" si="76"/>
        <v>0</v>
      </c>
      <c r="L1235" s="102">
        <f t="shared" si="77"/>
        <v>385</v>
      </c>
      <c r="M1235" s="123">
        <f t="shared" si="79"/>
        <v>0</v>
      </c>
    </row>
    <row r="1236" spans="1:13" x14ac:dyDescent="0.2">
      <c r="A1236" s="208" t="str">
        <f>'Net Gen'!B1236</f>
        <v>ML1KP-Mitchell 1 KP</v>
      </c>
      <c r="B1236" s="269">
        <f>'Net Gen'!C1236</f>
        <v>44826.375</v>
      </c>
      <c r="C1236" s="270" t="str">
        <f>'Net Gen'!P1236</f>
        <v>OFFLINE</v>
      </c>
      <c r="D1236" s="270">
        <f>'Net Gen'!E1236</f>
        <v>0</v>
      </c>
      <c r="E1236" s="270">
        <f>'Net Gen'!I1236</f>
        <v>0</v>
      </c>
      <c r="F1236" s="270">
        <f>'Net Gen'!K1236</f>
        <v>0</v>
      </c>
      <c r="G1236" s="270">
        <f>'Net Gen'!N1236</f>
        <v>0</v>
      </c>
      <c r="H1236" s="270">
        <f>'Net Gen'!O1236</f>
        <v>770</v>
      </c>
      <c r="J1236" s="120">
        <f t="shared" si="78"/>
        <v>0.5</v>
      </c>
      <c r="K1236" s="108">
        <f t="shared" si="76"/>
        <v>0</v>
      </c>
      <c r="L1236" s="102">
        <f t="shared" si="77"/>
        <v>385</v>
      </c>
      <c r="M1236" s="123">
        <f t="shared" si="79"/>
        <v>0</v>
      </c>
    </row>
    <row r="1237" spans="1:13" x14ac:dyDescent="0.2">
      <c r="A1237" s="208" t="str">
        <f>'Net Gen'!B1237</f>
        <v>ML1KP-Mitchell 1 KP</v>
      </c>
      <c r="B1237" s="269">
        <f>'Net Gen'!C1237</f>
        <v>44826.416666666664</v>
      </c>
      <c r="C1237" s="270" t="str">
        <f>'Net Gen'!P1237</f>
        <v>OFFLINE</v>
      </c>
      <c r="D1237" s="270">
        <f>'Net Gen'!E1237</f>
        <v>0</v>
      </c>
      <c r="E1237" s="270">
        <f>'Net Gen'!I1237</f>
        <v>0</v>
      </c>
      <c r="F1237" s="270">
        <f>'Net Gen'!K1237</f>
        <v>0</v>
      </c>
      <c r="G1237" s="270">
        <f>'Net Gen'!N1237</f>
        <v>0</v>
      </c>
      <c r="H1237" s="270">
        <f>'Net Gen'!O1237</f>
        <v>770</v>
      </c>
      <c r="J1237" s="120">
        <f t="shared" si="78"/>
        <v>0.5</v>
      </c>
      <c r="K1237" s="108">
        <f t="shared" si="76"/>
        <v>0</v>
      </c>
      <c r="L1237" s="102">
        <f t="shared" si="77"/>
        <v>385</v>
      </c>
      <c r="M1237" s="123">
        <f t="shared" si="79"/>
        <v>0</v>
      </c>
    </row>
    <row r="1238" spans="1:13" x14ac:dyDescent="0.2">
      <c r="A1238" s="208" t="str">
        <f>'Net Gen'!B1238</f>
        <v>ML1KP-Mitchell 1 KP</v>
      </c>
      <c r="B1238" s="269">
        <f>'Net Gen'!C1238</f>
        <v>44826.458333333336</v>
      </c>
      <c r="C1238" s="270" t="str">
        <f>'Net Gen'!P1238</f>
        <v>OFFLINE</v>
      </c>
      <c r="D1238" s="270">
        <f>'Net Gen'!E1238</f>
        <v>0</v>
      </c>
      <c r="E1238" s="270">
        <f>'Net Gen'!I1238</f>
        <v>0</v>
      </c>
      <c r="F1238" s="270">
        <f>'Net Gen'!K1238</f>
        <v>0</v>
      </c>
      <c r="G1238" s="270">
        <f>'Net Gen'!N1238</f>
        <v>0</v>
      </c>
      <c r="H1238" s="270">
        <f>'Net Gen'!O1238</f>
        <v>770</v>
      </c>
      <c r="J1238" s="120">
        <f t="shared" si="78"/>
        <v>0.5</v>
      </c>
      <c r="K1238" s="108">
        <f t="shared" si="76"/>
        <v>0</v>
      </c>
      <c r="L1238" s="102">
        <f t="shared" si="77"/>
        <v>385</v>
      </c>
      <c r="M1238" s="123">
        <f t="shared" si="79"/>
        <v>0</v>
      </c>
    </row>
    <row r="1239" spans="1:13" x14ac:dyDescent="0.2">
      <c r="A1239" s="208" t="str">
        <f>'Net Gen'!B1239</f>
        <v>ML1KP-Mitchell 1 KP</v>
      </c>
      <c r="B1239" s="269">
        <f>'Net Gen'!C1239</f>
        <v>44826.5</v>
      </c>
      <c r="C1239" s="270" t="str">
        <f>'Net Gen'!P1239</f>
        <v>OFFLINE</v>
      </c>
      <c r="D1239" s="270">
        <f>'Net Gen'!E1239</f>
        <v>0</v>
      </c>
      <c r="E1239" s="270">
        <f>'Net Gen'!I1239</f>
        <v>0</v>
      </c>
      <c r="F1239" s="270">
        <f>'Net Gen'!K1239</f>
        <v>0</v>
      </c>
      <c r="G1239" s="270">
        <f>'Net Gen'!N1239</f>
        <v>0</v>
      </c>
      <c r="H1239" s="270">
        <f>'Net Gen'!O1239</f>
        <v>770</v>
      </c>
      <c r="J1239" s="120">
        <f t="shared" si="78"/>
        <v>0.5</v>
      </c>
      <c r="K1239" s="108">
        <f t="shared" si="76"/>
        <v>0</v>
      </c>
      <c r="L1239" s="102">
        <f t="shared" si="77"/>
        <v>385</v>
      </c>
      <c r="M1239" s="123">
        <f t="shared" si="79"/>
        <v>0</v>
      </c>
    </row>
    <row r="1240" spans="1:13" x14ac:dyDescent="0.2">
      <c r="A1240" s="208" t="str">
        <f>'Net Gen'!B1240</f>
        <v>ML1KP-Mitchell 1 KP</v>
      </c>
      <c r="B1240" s="269">
        <f>'Net Gen'!C1240</f>
        <v>44826.541666666664</v>
      </c>
      <c r="C1240" s="270" t="str">
        <f>'Net Gen'!P1240</f>
        <v>OFFLINE</v>
      </c>
      <c r="D1240" s="270">
        <f>'Net Gen'!E1240</f>
        <v>0</v>
      </c>
      <c r="E1240" s="270">
        <f>'Net Gen'!I1240</f>
        <v>0</v>
      </c>
      <c r="F1240" s="270">
        <f>'Net Gen'!K1240</f>
        <v>0</v>
      </c>
      <c r="G1240" s="270">
        <f>'Net Gen'!N1240</f>
        <v>0</v>
      </c>
      <c r="H1240" s="270">
        <f>'Net Gen'!O1240</f>
        <v>770</v>
      </c>
      <c r="J1240" s="120">
        <f t="shared" si="78"/>
        <v>0.5</v>
      </c>
      <c r="K1240" s="108">
        <f t="shared" si="76"/>
        <v>0</v>
      </c>
      <c r="L1240" s="102">
        <f t="shared" si="77"/>
        <v>385</v>
      </c>
      <c r="M1240" s="123">
        <f t="shared" si="79"/>
        <v>0</v>
      </c>
    </row>
    <row r="1241" spans="1:13" x14ac:dyDescent="0.2">
      <c r="A1241" s="208" t="str">
        <f>'Net Gen'!B1241</f>
        <v>ML1KP-Mitchell 1 KP</v>
      </c>
      <c r="B1241" s="269">
        <f>'Net Gen'!C1241</f>
        <v>44826.583333333336</v>
      </c>
      <c r="C1241" s="270" t="str">
        <f>'Net Gen'!P1241</f>
        <v>OFFLINE</v>
      </c>
      <c r="D1241" s="270">
        <f>'Net Gen'!E1241</f>
        <v>0</v>
      </c>
      <c r="E1241" s="270">
        <f>'Net Gen'!I1241</f>
        <v>0</v>
      </c>
      <c r="F1241" s="270">
        <f>'Net Gen'!K1241</f>
        <v>0</v>
      </c>
      <c r="G1241" s="270">
        <f>'Net Gen'!N1241</f>
        <v>0</v>
      </c>
      <c r="H1241" s="270">
        <f>'Net Gen'!O1241</f>
        <v>770</v>
      </c>
      <c r="J1241" s="120">
        <f t="shared" si="78"/>
        <v>0.5</v>
      </c>
      <c r="K1241" s="108">
        <f t="shared" si="76"/>
        <v>0</v>
      </c>
      <c r="L1241" s="102">
        <f t="shared" si="77"/>
        <v>385</v>
      </c>
      <c r="M1241" s="123">
        <f t="shared" si="79"/>
        <v>0</v>
      </c>
    </row>
    <row r="1242" spans="1:13" x14ac:dyDescent="0.2">
      <c r="A1242" s="208" t="str">
        <f>'Net Gen'!B1242</f>
        <v>ML1KP-Mitchell 1 KP</v>
      </c>
      <c r="B1242" s="269">
        <f>'Net Gen'!C1242</f>
        <v>44826.625</v>
      </c>
      <c r="C1242" s="270" t="str">
        <f>'Net Gen'!P1242</f>
        <v>OFFLINE</v>
      </c>
      <c r="D1242" s="270">
        <f>'Net Gen'!E1242</f>
        <v>0</v>
      </c>
      <c r="E1242" s="270">
        <f>'Net Gen'!I1242</f>
        <v>0</v>
      </c>
      <c r="F1242" s="270">
        <f>'Net Gen'!K1242</f>
        <v>0</v>
      </c>
      <c r="G1242" s="270">
        <f>'Net Gen'!N1242</f>
        <v>0</v>
      </c>
      <c r="H1242" s="270">
        <f>'Net Gen'!O1242</f>
        <v>770</v>
      </c>
      <c r="J1242" s="120">
        <f t="shared" si="78"/>
        <v>0.5</v>
      </c>
      <c r="K1242" s="108">
        <f t="shared" si="76"/>
        <v>0</v>
      </c>
      <c r="L1242" s="102">
        <f t="shared" si="77"/>
        <v>385</v>
      </c>
      <c r="M1242" s="123">
        <f t="shared" si="79"/>
        <v>0</v>
      </c>
    </row>
    <row r="1243" spans="1:13" x14ac:dyDescent="0.2">
      <c r="A1243" s="208" t="str">
        <f>'Net Gen'!B1243</f>
        <v>ML1KP-Mitchell 1 KP</v>
      </c>
      <c r="B1243" s="269">
        <f>'Net Gen'!C1243</f>
        <v>44826.666666666664</v>
      </c>
      <c r="C1243" s="270" t="str">
        <f>'Net Gen'!P1243</f>
        <v>OFFLINE</v>
      </c>
      <c r="D1243" s="270">
        <f>'Net Gen'!E1243</f>
        <v>0</v>
      </c>
      <c r="E1243" s="270">
        <f>'Net Gen'!I1243</f>
        <v>0</v>
      </c>
      <c r="F1243" s="270">
        <f>'Net Gen'!K1243</f>
        <v>0</v>
      </c>
      <c r="G1243" s="270">
        <f>'Net Gen'!N1243</f>
        <v>0</v>
      </c>
      <c r="H1243" s="270">
        <f>'Net Gen'!O1243</f>
        <v>770</v>
      </c>
      <c r="J1243" s="120">
        <f t="shared" si="78"/>
        <v>0.5</v>
      </c>
      <c r="K1243" s="108">
        <f t="shared" si="76"/>
        <v>0</v>
      </c>
      <c r="L1243" s="102">
        <f t="shared" si="77"/>
        <v>385</v>
      </c>
      <c r="M1243" s="123">
        <f t="shared" si="79"/>
        <v>0</v>
      </c>
    </row>
    <row r="1244" spans="1:13" x14ac:dyDescent="0.2">
      <c r="A1244" s="208" t="str">
        <f>'Net Gen'!B1244</f>
        <v>ML1KP-Mitchell 1 KP</v>
      </c>
      <c r="B1244" s="269">
        <f>'Net Gen'!C1244</f>
        <v>44826.708333333336</v>
      </c>
      <c r="C1244" s="270" t="str">
        <f>'Net Gen'!P1244</f>
        <v>OFFLINE</v>
      </c>
      <c r="D1244" s="270">
        <f>'Net Gen'!E1244</f>
        <v>0</v>
      </c>
      <c r="E1244" s="270">
        <f>'Net Gen'!I1244</f>
        <v>0</v>
      </c>
      <c r="F1244" s="270">
        <f>'Net Gen'!K1244</f>
        <v>0</v>
      </c>
      <c r="G1244" s="270">
        <f>'Net Gen'!N1244</f>
        <v>0</v>
      </c>
      <c r="H1244" s="270">
        <f>'Net Gen'!O1244</f>
        <v>770</v>
      </c>
      <c r="J1244" s="120">
        <f t="shared" si="78"/>
        <v>0.5</v>
      </c>
      <c r="K1244" s="108">
        <f t="shared" si="76"/>
        <v>0</v>
      </c>
      <c r="L1244" s="102">
        <f t="shared" si="77"/>
        <v>385</v>
      </c>
      <c r="M1244" s="123">
        <f t="shared" si="79"/>
        <v>0</v>
      </c>
    </row>
    <row r="1245" spans="1:13" x14ac:dyDescent="0.2">
      <c r="A1245" s="208" t="str">
        <f>'Net Gen'!B1245</f>
        <v>ML1KP-Mitchell 1 KP</v>
      </c>
      <c r="B1245" s="269">
        <f>'Net Gen'!C1245</f>
        <v>44826.75</v>
      </c>
      <c r="C1245" s="270" t="str">
        <f>'Net Gen'!P1245</f>
        <v>OFFLINE</v>
      </c>
      <c r="D1245" s="270">
        <f>'Net Gen'!E1245</f>
        <v>0</v>
      </c>
      <c r="E1245" s="270">
        <f>'Net Gen'!I1245</f>
        <v>0</v>
      </c>
      <c r="F1245" s="270">
        <f>'Net Gen'!K1245</f>
        <v>0</v>
      </c>
      <c r="G1245" s="270">
        <f>'Net Gen'!N1245</f>
        <v>0</v>
      </c>
      <c r="H1245" s="270">
        <f>'Net Gen'!O1245</f>
        <v>770</v>
      </c>
      <c r="J1245" s="120">
        <f t="shared" si="78"/>
        <v>0.5</v>
      </c>
      <c r="K1245" s="108">
        <f t="shared" si="76"/>
        <v>0</v>
      </c>
      <c r="L1245" s="102">
        <f t="shared" si="77"/>
        <v>385</v>
      </c>
      <c r="M1245" s="123">
        <f t="shared" si="79"/>
        <v>0</v>
      </c>
    </row>
    <row r="1246" spans="1:13" x14ac:dyDescent="0.2">
      <c r="A1246" s="208" t="str">
        <f>'Net Gen'!B1246</f>
        <v>ML1KP-Mitchell 1 KP</v>
      </c>
      <c r="B1246" s="269">
        <f>'Net Gen'!C1246</f>
        <v>44826.791666666664</v>
      </c>
      <c r="C1246" s="270" t="str">
        <f>'Net Gen'!P1246</f>
        <v>OFFLINE</v>
      </c>
      <c r="D1246" s="270">
        <f>'Net Gen'!E1246</f>
        <v>0</v>
      </c>
      <c r="E1246" s="270">
        <f>'Net Gen'!I1246</f>
        <v>0</v>
      </c>
      <c r="F1246" s="270">
        <f>'Net Gen'!K1246</f>
        <v>0</v>
      </c>
      <c r="G1246" s="270">
        <f>'Net Gen'!N1246</f>
        <v>0</v>
      </c>
      <c r="H1246" s="270">
        <f>'Net Gen'!O1246</f>
        <v>770</v>
      </c>
      <c r="J1246" s="120">
        <f t="shared" si="78"/>
        <v>0.5</v>
      </c>
      <c r="K1246" s="108">
        <f t="shared" si="76"/>
        <v>0</v>
      </c>
      <c r="L1246" s="102">
        <f t="shared" si="77"/>
        <v>385</v>
      </c>
      <c r="M1246" s="123">
        <f t="shared" si="79"/>
        <v>0</v>
      </c>
    </row>
    <row r="1247" spans="1:13" x14ac:dyDescent="0.2">
      <c r="A1247" s="208" t="str">
        <f>'Net Gen'!B1247</f>
        <v>ML1KP-Mitchell 1 KP</v>
      </c>
      <c r="B1247" s="269">
        <f>'Net Gen'!C1247</f>
        <v>44826.833333333336</v>
      </c>
      <c r="C1247" s="270" t="str">
        <f>'Net Gen'!P1247</f>
        <v>OFFLINE</v>
      </c>
      <c r="D1247" s="270">
        <f>'Net Gen'!E1247</f>
        <v>0</v>
      </c>
      <c r="E1247" s="270">
        <f>'Net Gen'!I1247</f>
        <v>0</v>
      </c>
      <c r="F1247" s="270">
        <f>'Net Gen'!K1247</f>
        <v>0</v>
      </c>
      <c r="G1247" s="270">
        <f>'Net Gen'!N1247</f>
        <v>0</v>
      </c>
      <c r="H1247" s="270">
        <f>'Net Gen'!O1247</f>
        <v>770</v>
      </c>
      <c r="J1247" s="120">
        <f t="shared" si="78"/>
        <v>0.5</v>
      </c>
      <c r="K1247" s="108">
        <f t="shared" si="76"/>
        <v>0</v>
      </c>
      <c r="L1247" s="102">
        <f t="shared" si="77"/>
        <v>385</v>
      </c>
      <c r="M1247" s="123">
        <f t="shared" si="79"/>
        <v>0</v>
      </c>
    </row>
    <row r="1248" spans="1:13" x14ac:dyDescent="0.2">
      <c r="A1248" s="208" t="str">
        <f>'Net Gen'!B1248</f>
        <v>ML1KP-Mitchell 1 KP</v>
      </c>
      <c r="B1248" s="269">
        <f>'Net Gen'!C1248</f>
        <v>44826.875</v>
      </c>
      <c r="C1248" s="270" t="str">
        <f>'Net Gen'!P1248</f>
        <v>OFFLINE</v>
      </c>
      <c r="D1248" s="270">
        <f>'Net Gen'!E1248</f>
        <v>0</v>
      </c>
      <c r="E1248" s="270">
        <f>'Net Gen'!I1248</f>
        <v>0</v>
      </c>
      <c r="F1248" s="270">
        <f>'Net Gen'!K1248</f>
        <v>0</v>
      </c>
      <c r="G1248" s="270">
        <f>'Net Gen'!N1248</f>
        <v>0</v>
      </c>
      <c r="H1248" s="270">
        <f>'Net Gen'!O1248</f>
        <v>770</v>
      </c>
      <c r="J1248" s="120">
        <f t="shared" si="78"/>
        <v>0.5</v>
      </c>
      <c r="K1248" s="108">
        <f t="shared" si="76"/>
        <v>0</v>
      </c>
      <c r="L1248" s="102">
        <f t="shared" si="77"/>
        <v>385</v>
      </c>
      <c r="M1248" s="123">
        <f t="shared" si="79"/>
        <v>0</v>
      </c>
    </row>
    <row r="1249" spans="1:13" x14ac:dyDescent="0.2">
      <c r="A1249" s="208" t="str">
        <f>'Net Gen'!B1249</f>
        <v>ML1KP-Mitchell 1 KP</v>
      </c>
      <c r="B1249" s="269">
        <f>'Net Gen'!C1249</f>
        <v>44826.916666666664</v>
      </c>
      <c r="C1249" s="270" t="str">
        <f>'Net Gen'!P1249</f>
        <v>OFFLINE</v>
      </c>
      <c r="D1249" s="270">
        <f>'Net Gen'!E1249</f>
        <v>0</v>
      </c>
      <c r="E1249" s="270">
        <f>'Net Gen'!I1249</f>
        <v>0</v>
      </c>
      <c r="F1249" s="270">
        <f>'Net Gen'!K1249</f>
        <v>0</v>
      </c>
      <c r="G1249" s="270">
        <f>'Net Gen'!N1249</f>
        <v>0</v>
      </c>
      <c r="H1249" s="270">
        <f>'Net Gen'!O1249</f>
        <v>770</v>
      </c>
      <c r="J1249" s="120">
        <f t="shared" si="78"/>
        <v>0.5</v>
      </c>
      <c r="K1249" s="108">
        <f t="shared" si="76"/>
        <v>0</v>
      </c>
      <c r="L1249" s="102">
        <f t="shared" si="77"/>
        <v>385</v>
      </c>
      <c r="M1249" s="123">
        <f t="shared" si="79"/>
        <v>0</v>
      </c>
    </row>
    <row r="1250" spans="1:13" x14ac:dyDescent="0.2">
      <c r="A1250" s="208" t="str">
        <f>'Net Gen'!B1250</f>
        <v>ML1KP-Mitchell 1 KP</v>
      </c>
      <c r="B1250" s="269">
        <f>'Net Gen'!C1250</f>
        <v>44826.958333333336</v>
      </c>
      <c r="C1250" s="270" t="str">
        <f>'Net Gen'!P1250</f>
        <v>OFFLINE</v>
      </c>
      <c r="D1250" s="270">
        <f>'Net Gen'!E1250</f>
        <v>0</v>
      </c>
      <c r="E1250" s="270">
        <f>'Net Gen'!I1250</f>
        <v>0</v>
      </c>
      <c r="F1250" s="270">
        <f>'Net Gen'!K1250</f>
        <v>0</v>
      </c>
      <c r="G1250" s="270">
        <f>'Net Gen'!N1250</f>
        <v>0</v>
      </c>
      <c r="H1250" s="270">
        <f>'Net Gen'!O1250</f>
        <v>770</v>
      </c>
      <c r="J1250" s="120">
        <f t="shared" si="78"/>
        <v>0.5</v>
      </c>
      <c r="K1250" s="108">
        <f t="shared" si="76"/>
        <v>0</v>
      </c>
      <c r="L1250" s="102">
        <f t="shared" si="77"/>
        <v>385</v>
      </c>
      <c r="M1250" s="123">
        <f t="shared" si="79"/>
        <v>0</v>
      </c>
    </row>
    <row r="1251" spans="1:13" x14ac:dyDescent="0.2">
      <c r="A1251" s="208" t="str">
        <f>'Net Gen'!B1251</f>
        <v>ML1KP-Mitchell 1 KP</v>
      </c>
      <c r="B1251" s="269">
        <f>'Net Gen'!C1251</f>
        <v>44827</v>
      </c>
      <c r="C1251" s="270" t="str">
        <f>'Net Gen'!P1251</f>
        <v>OFFLINE</v>
      </c>
      <c r="D1251" s="270">
        <f>'Net Gen'!E1251</f>
        <v>0</v>
      </c>
      <c r="E1251" s="270">
        <f>'Net Gen'!I1251</f>
        <v>0</v>
      </c>
      <c r="F1251" s="270">
        <f>'Net Gen'!K1251</f>
        <v>0</v>
      </c>
      <c r="G1251" s="270">
        <f>'Net Gen'!N1251</f>
        <v>0</v>
      </c>
      <c r="H1251" s="270">
        <f>'Net Gen'!O1251</f>
        <v>770</v>
      </c>
      <c r="J1251" s="120">
        <f t="shared" si="78"/>
        <v>0.5</v>
      </c>
      <c r="K1251" s="108">
        <f t="shared" si="76"/>
        <v>0</v>
      </c>
      <c r="L1251" s="102">
        <f t="shared" si="77"/>
        <v>385</v>
      </c>
      <c r="M1251" s="123">
        <f t="shared" si="79"/>
        <v>0</v>
      </c>
    </row>
    <row r="1252" spans="1:13" x14ac:dyDescent="0.2">
      <c r="A1252" s="208" t="str">
        <f>'Net Gen'!B1252</f>
        <v>ML1KP-Mitchell 1 KP</v>
      </c>
      <c r="B1252" s="269">
        <f>'Net Gen'!C1252</f>
        <v>44827.041666666664</v>
      </c>
      <c r="C1252" s="270" t="str">
        <f>'Net Gen'!P1252</f>
        <v>OFFLINE</v>
      </c>
      <c r="D1252" s="270">
        <f>'Net Gen'!E1252</f>
        <v>0</v>
      </c>
      <c r="E1252" s="270">
        <f>'Net Gen'!I1252</f>
        <v>0</v>
      </c>
      <c r="F1252" s="270">
        <f>'Net Gen'!K1252</f>
        <v>0</v>
      </c>
      <c r="G1252" s="270">
        <f>'Net Gen'!N1252</f>
        <v>0</v>
      </c>
      <c r="H1252" s="270">
        <f>'Net Gen'!O1252</f>
        <v>770</v>
      </c>
      <c r="J1252" s="120">
        <f t="shared" si="78"/>
        <v>0.5</v>
      </c>
      <c r="K1252" s="108">
        <f t="shared" si="76"/>
        <v>0</v>
      </c>
      <c r="L1252" s="102">
        <f t="shared" si="77"/>
        <v>385</v>
      </c>
      <c r="M1252" s="123">
        <f t="shared" si="79"/>
        <v>0</v>
      </c>
    </row>
    <row r="1253" spans="1:13" x14ac:dyDescent="0.2">
      <c r="A1253" s="208" t="str">
        <f>'Net Gen'!B1253</f>
        <v>ML1KP-Mitchell 1 KP</v>
      </c>
      <c r="B1253" s="269">
        <f>'Net Gen'!C1253</f>
        <v>44827.083333333336</v>
      </c>
      <c r="C1253" s="270" t="str">
        <f>'Net Gen'!P1253</f>
        <v>OFFLINE</v>
      </c>
      <c r="D1253" s="270">
        <f>'Net Gen'!E1253</f>
        <v>0</v>
      </c>
      <c r="E1253" s="270">
        <f>'Net Gen'!I1253</f>
        <v>0</v>
      </c>
      <c r="F1253" s="270">
        <f>'Net Gen'!K1253</f>
        <v>0</v>
      </c>
      <c r="G1253" s="270">
        <f>'Net Gen'!N1253</f>
        <v>0</v>
      </c>
      <c r="H1253" s="270">
        <f>'Net Gen'!O1253</f>
        <v>770</v>
      </c>
      <c r="J1253" s="120">
        <f t="shared" si="78"/>
        <v>0.5</v>
      </c>
      <c r="K1253" s="108">
        <f t="shared" si="76"/>
        <v>0</v>
      </c>
      <c r="L1253" s="102">
        <f t="shared" si="77"/>
        <v>385</v>
      </c>
      <c r="M1253" s="123">
        <f t="shared" si="79"/>
        <v>0</v>
      </c>
    </row>
    <row r="1254" spans="1:13" x14ac:dyDescent="0.2">
      <c r="A1254" s="208" t="str">
        <f>'Net Gen'!B1254</f>
        <v>ML1KP-Mitchell 1 KP</v>
      </c>
      <c r="B1254" s="269">
        <f>'Net Gen'!C1254</f>
        <v>44827.125</v>
      </c>
      <c r="C1254" s="270" t="str">
        <f>'Net Gen'!P1254</f>
        <v>OFFLINE</v>
      </c>
      <c r="D1254" s="270">
        <f>'Net Gen'!E1254</f>
        <v>0</v>
      </c>
      <c r="E1254" s="270">
        <f>'Net Gen'!I1254</f>
        <v>0</v>
      </c>
      <c r="F1254" s="270">
        <f>'Net Gen'!K1254</f>
        <v>0</v>
      </c>
      <c r="G1254" s="270">
        <f>'Net Gen'!N1254</f>
        <v>0</v>
      </c>
      <c r="H1254" s="270">
        <f>'Net Gen'!O1254</f>
        <v>770</v>
      </c>
      <c r="J1254" s="120">
        <f t="shared" si="78"/>
        <v>0.5</v>
      </c>
      <c r="K1254" s="108">
        <f t="shared" si="76"/>
        <v>0</v>
      </c>
      <c r="L1254" s="102">
        <f t="shared" si="77"/>
        <v>385</v>
      </c>
      <c r="M1254" s="123">
        <f t="shared" si="79"/>
        <v>0</v>
      </c>
    </row>
    <row r="1255" spans="1:13" x14ac:dyDescent="0.2">
      <c r="A1255" s="208" t="str">
        <f>'Net Gen'!B1255</f>
        <v>ML1KP-Mitchell 1 KP</v>
      </c>
      <c r="B1255" s="269">
        <f>'Net Gen'!C1255</f>
        <v>44827.166666666664</v>
      </c>
      <c r="C1255" s="270" t="str">
        <f>'Net Gen'!P1255</f>
        <v>OFFLINE</v>
      </c>
      <c r="D1255" s="270">
        <f>'Net Gen'!E1255</f>
        <v>0</v>
      </c>
      <c r="E1255" s="270">
        <f>'Net Gen'!I1255</f>
        <v>0</v>
      </c>
      <c r="F1255" s="270">
        <f>'Net Gen'!K1255</f>
        <v>0</v>
      </c>
      <c r="G1255" s="270">
        <f>'Net Gen'!N1255</f>
        <v>0</v>
      </c>
      <c r="H1255" s="270">
        <f>'Net Gen'!O1255</f>
        <v>770</v>
      </c>
      <c r="J1255" s="120">
        <f t="shared" si="78"/>
        <v>0.5</v>
      </c>
      <c r="K1255" s="108">
        <f t="shared" si="76"/>
        <v>0</v>
      </c>
      <c r="L1255" s="102">
        <f t="shared" si="77"/>
        <v>385</v>
      </c>
      <c r="M1255" s="123">
        <f t="shared" si="79"/>
        <v>0</v>
      </c>
    </row>
    <row r="1256" spans="1:13" x14ac:dyDescent="0.2">
      <c r="A1256" s="208" t="str">
        <f>'Net Gen'!B1256</f>
        <v>ML1KP-Mitchell 1 KP</v>
      </c>
      <c r="B1256" s="269">
        <f>'Net Gen'!C1256</f>
        <v>44827.208333333336</v>
      </c>
      <c r="C1256" s="270" t="str">
        <f>'Net Gen'!P1256</f>
        <v>OFFLINE</v>
      </c>
      <c r="D1256" s="270">
        <f>'Net Gen'!E1256</f>
        <v>0</v>
      </c>
      <c r="E1256" s="270">
        <f>'Net Gen'!I1256</f>
        <v>0</v>
      </c>
      <c r="F1256" s="270">
        <f>'Net Gen'!K1256</f>
        <v>0</v>
      </c>
      <c r="G1256" s="270">
        <f>'Net Gen'!N1256</f>
        <v>0</v>
      </c>
      <c r="H1256" s="270">
        <f>'Net Gen'!O1256</f>
        <v>770</v>
      </c>
      <c r="J1256" s="120">
        <f t="shared" si="78"/>
        <v>0.5</v>
      </c>
      <c r="K1256" s="108">
        <f t="shared" si="76"/>
        <v>0</v>
      </c>
      <c r="L1256" s="102">
        <f t="shared" si="77"/>
        <v>385</v>
      </c>
      <c r="M1256" s="123">
        <f t="shared" si="79"/>
        <v>0</v>
      </c>
    </row>
    <row r="1257" spans="1:13" x14ac:dyDescent="0.2">
      <c r="A1257" s="208" t="str">
        <f>'Net Gen'!B1257</f>
        <v>ML1KP-Mitchell 1 KP</v>
      </c>
      <c r="B1257" s="269">
        <f>'Net Gen'!C1257</f>
        <v>44827.25</v>
      </c>
      <c r="C1257" s="270" t="str">
        <f>'Net Gen'!P1257</f>
        <v>OFFLINE</v>
      </c>
      <c r="D1257" s="270">
        <f>'Net Gen'!E1257</f>
        <v>0</v>
      </c>
      <c r="E1257" s="270">
        <f>'Net Gen'!I1257</f>
        <v>0</v>
      </c>
      <c r="F1257" s="270">
        <f>'Net Gen'!K1257</f>
        <v>0</v>
      </c>
      <c r="G1257" s="270">
        <f>'Net Gen'!N1257</f>
        <v>0</v>
      </c>
      <c r="H1257" s="270">
        <f>'Net Gen'!O1257</f>
        <v>770</v>
      </c>
      <c r="J1257" s="120">
        <f t="shared" si="78"/>
        <v>0.5</v>
      </c>
      <c r="K1257" s="108">
        <f t="shared" si="76"/>
        <v>0</v>
      </c>
      <c r="L1257" s="102">
        <f t="shared" si="77"/>
        <v>385</v>
      </c>
      <c r="M1257" s="123">
        <f t="shared" si="79"/>
        <v>0</v>
      </c>
    </row>
    <row r="1258" spans="1:13" x14ac:dyDescent="0.2">
      <c r="A1258" s="208" t="str">
        <f>'Net Gen'!B1258</f>
        <v>ML1KP-Mitchell 1 KP</v>
      </c>
      <c r="B1258" s="269">
        <f>'Net Gen'!C1258</f>
        <v>44827.291666666664</v>
      </c>
      <c r="C1258" s="270" t="str">
        <f>'Net Gen'!P1258</f>
        <v>OFFLINE</v>
      </c>
      <c r="D1258" s="270">
        <f>'Net Gen'!E1258</f>
        <v>0</v>
      </c>
      <c r="E1258" s="270">
        <f>'Net Gen'!I1258</f>
        <v>0</v>
      </c>
      <c r="F1258" s="270">
        <f>'Net Gen'!K1258</f>
        <v>0</v>
      </c>
      <c r="G1258" s="270">
        <f>'Net Gen'!N1258</f>
        <v>0</v>
      </c>
      <c r="H1258" s="270">
        <f>'Net Gen'!O1258</f>
        <v>770</v>
      </c>
      <c r="J1258" s="120">
        <f t="shared" si="78"/>
        <v>0.5</v>
      </c>
      <c r="K1258" s="108">
        <f t="shared" si="76"/>
        <v>0</v>
      </c>
      <c r="L1258" s="102">
        <f t="shared" si="77"/>
        <v>385</v>
      </c>
      <c r="M1258" s="123">
        <f t="shared" si="79"/>
        <v>0</v>
      </c>
    </row>
    <row r="1259" spans="1:13" x14ac:dyDescent="0.2">
      <c r="A1259" s="208" t="str">
        <f>'Net Gen'!B1259</f>
        <v>ML1KP-Mitchell 1 KP</v>
      </c>
      <c r="B1259" s="269">
        <f>'Net Gen'!C1259</f>
        <v>44827.333333333336</v>
      </c>
      <c r="C1259" s="270" t="str">
        <f>'Net Gen'!P1259</f>
        <v>OFFLINE</v>
      </c>
      <c r="D1259" s="270">
        <f>'Net Gen'!E1259</f>
        <v>0</v>
      </c>
      <c r="E1259" s="270">
        <f>'Net Gen'!I1259</f>
        <v>0</v>
      </c>
      <c r="F1259" s="270">
        <f>'Net Gen'!K1259</f>
        <v>0</v>
      </c>
      <c r="G1259" s="270">
        <f>'Net Gen'!N1259</f>
        <v>0</v>
      </c>
      <c r="H1259" s="270">
        <f>'Net Gen'!O1259</f>
        <v>770</v>
      </c>
      <c r="J1259" s="120">
        <f t="shared" si="78"/>
        <v>0.5</v>
      </c>
      <c r="K1259" s="108">
        <f t="shared" si="76"/>
        <v>0</v>
      </c>
      <c r="L1259" s="102">
        <f t="shared" si="77"/>
        <v>385</v>
      </c>
      <c r="M1259" s="123">
        <f t="shared" si="79"/>
        <v>0</v>
      </c>
    </row>
    <row r="1260" spans="1:13" x14ac:dyDescent="0.2">
      <c r="A1260" s="208" t="str">
        <f>'Net Gen'!B1260</f>
        <v>ML1KP-Mitchell 1 KP</v>
      </c>
      <c r="B1260" s="269">
        <f>'Net Gen'!C1260</f>
        <v>44827.375</v>
      </c>
      <c r="C1260" s="270" t="str">
        <f>'Net Gen'!P1260</f>
        <v>OFFLINE</v>
      </c>
      <c r="D1260" s="270">
        <f>'Net Gen'!E1260</f>
        <v>0</v>
      </c>
      <c r="E1260" s="270">
        <f>'Net Gen'!I1260</f>
        <v>0</v>
      </c>
      <c r="F1260" s="270">
        <f>'Net Gen'!K1260</f>
        <v>0</v>
      </c>
      <c r="G1260" s="270">
        <f>'Net Gen'!N1260</f>
        <v>0</v>
      </c>
      <c r="H1260" s="270">
        <f>'Net Gen'!O1260</f>
        <v>770</v>
      </c>
      <c r="J1260" s="120">
        <f t="shared" si="78"/>
        <v>0.5</v>
      </c>
      <c r="K1260" s="108">
        <f t="shared" si="76"/>
        <v>0</v>
      </c>
      <c r="L1260" s="102">
        <f t="shared" si="77"/>
        <v>385</v>
      </c>
      <c r="M1260" s="123">
        <f t="shared" si="79"/>
        <v>0</v>
      </c>
    </row>
    <row r="1261" spans="1:13" x14ac:dyDescent="0.2">
      <c r="A1261" s="208" t="str">
        <f>'Net Gen'!B1261</f>
        <v>ML1KP-Mitchell 1 KP</v>
      </c>
      <c r="B1261" s="269">
        <f>'Net Gen'!C1261</f>
        <v>44827.416666666664</v>
      </c>
      <c r="C1261" s="270" t="str">
        <f>'Net Gen'!P1261</f>
        <v>OFFLINE</v>
      </c>
      <c r="D1261" s="270">
        <f>'Net Gen'!E1261</f>
        <v>0</v>
      </c>
      <c r="E1261" s="270">
        <f>'Net Gen'!I1261</f>
        <v>0</v>
      </c>
      <c r="F1261" s="270">
        <f>'Net Gen'!K1261</f>
        <v>0</v>
      </c>
      <c r="G1261" s="270">
        <f>'Net Gen'!N1261</f>
        <v>0</v>
      </c>
      <c r="H1261" s="270">
        <f>'Net Gen'!O1261</f>
        <v>770</v>
      </c>
      <c r="J1261" s="120">
        <f t="shared" si="78"/>
        <v>0.5</v>
      </c>
      <c r="K1261" s="108">
        <f t="shared" si="76"/>
        <v>0</v>
      </c>
      <c r="L1261" s="102">
        <f t="shared" si="77"/>
        <v>385</v>
      </c>
      <c r="M1261" s="123">
        <f t="shared" si="79"/>
        <v>0</v>
      </c>
    </row>
    <row r="1262" spans="1:13" x14ac:dyDescent="0.2">
      <c r="A1262" s="208" t="str">
        <f>'Net Gen'!B1262</f>
        <v>ML1KP-Mitchell 1 KP</v>
      </c>
      <c r="B1262" s="269">
        <f>'Net Gen'!C1262</f>
        <v>44827.458333333336</v>
      </c>
      <c r="C1262" s="270" t="str">
        <f>'Net Gen'!P1262</f>
        <v>OFFLINE</v>
      </c>
      <c r="D1262" s="270">
        <f>'Net Gen'!E1262</f>
        <v>0</v>
      </c>
      <c r="E1262" s="270">
        <f>'Net Gen'!I1262</f>
        <v>0</v>
      </c>
      <c r="F1262" s="270">
        <f>'Net Gen'!K1262</f>
        <v>0</v>
      </c>
      <c r="G1262" s="270">
        <f>'Net Gen'!N1262</f>
        <v>0</v>
      </c>
      <c r="H1262" s="270">
        <f>'Net Gen'!O1262</f>
        <v>770</v>
      </c>
      <c r="J1262" s="120">
        <f t="shared" si="78"/>
        <v>0.5</v>
      </c>
      <c r="K1262" s="108">
        <f t="shared" si="76"/>
        <v>0</v>
      </c>
      <c r="L1262" s="102">
        <f t="shared" si="77"/>
        <v>385</v>
      </c>
      <c r="M1262" s="123">
        <f t="shared" si="79"/>
        <v>0</v>
      </c>
    </row>
    <row r="1263" spans="1:13" x14ac:dyDescent="0.2">
      <c r="A1263" s="208" t="str">
        <f>'Net Gen'!B1263</f>
        <v>ML1KP-Mitchell 1 KP</v>
      </c>
      <c r="B1263" s="269">
        <f>'Net Gen'!C1263</f>
        <v>44827.5</v>
      </c>
      <c r="C1263" s="270" t="str">
        <f>'Net Gen'!P1263</f>
        <v>OFFLINE</v>
      </c>
      <c r="D1263" s="270">
        <f>'Net Gen'!E1263</f>
        <v>0</v>
      </c>
      <c r="E1263" s="270">
        <f>'Net Gen'!I1263</f>
        <v>0</v>
      </c>
      <c r="F1263" s="270">
        <f>'Net Gen'!K1263</f>
        <v>0</v>
      </c>
      <c r="G1263" s="270">
        <f>'Net Gen'!N1263</f>
        <v>0</v>
      </c>
      <c r="H1263" s="270">
        <f>'Net Gen'!O1263</f>
        <v>770</v>
      </c>
      <c r="J1263" s="120">
        <f t="shared" si="78"/>
        <v>0.5</v>
      </c>
      <c r="K1263" s="108">
        <f t="shared" si="76"/>
        <v>0</v>
      </c>
      <c r="L1263" s="102">
        <f t="shared" si="77"/>
        <v>385</v>
      </c>
      <c r="M1263" s="123">
        <f t="shared" si="79"/>
        <v>0</v>
      </c>
    </row>
    <row r="1264" spans="1:13" x14ac:dyDescent="0.2">
      <c r="A1264" s="208" t="str">
        <f>'Net Gen'!B1264</f>
        <v>ML1KP-Mitchell 1 KP</v>
      </c>
      <c r="B1264" s="269">
        <f>'Net Gen'!C1264</f>
        <v>44827.541666666664</v>
      </c>
      <c r="C1264" s="270" t="str">
        <f>'Net Gen'!P1264</f>
        <v>OFFLINE</v>
      </c>
      <c r="D1264" s="270">
        <f>'Net Gen'!E1264</f>
        <v>0</v>
      </c>
      <c r="E1264" s="270">
        <f>'Net Gen'!I1264</f>
        <v>0</v>
      </c>
      <c r="F1264" s="270">
        <f>'Net Gen'!K1264</f>
        <v>0</v>
      </c>
      <c r="G1264" s="270">
        <f>'Net Gen'!N1264</f>
        <v>0</v>
      </c>
      <c r="H1264" s="270">
        <f>'Net Gen'!O1264</f>
        <v>770</v>
      </c>
      <c r="J1264" s="120">
        <f t="shared" si="78"/>
        <v>0.5</v>
      </c>
      <c r="K1264" s="108">
        <f t="shared" si="76"/>
        <v>0</v>
      </c>
      <c r="L1264" s="102">
        <f t="shared" si="77"/>
        <v>385</v>
      </c>
      <c r="M1264" s="123">
        <f t="shared" si="79"/>
        <v>0</v>
      </c>
    </row>
    <row r="1265" spans="1:13" x14ac:dyDescent="0.2">
      <c r="A1265" s="208" t="str">
        <f>'Net Gen'!B1265</f>
        <v>ML1KP-Mitchell 1 KP</v>
      </c>
      <c r="B1265" s="269">
        <f>'Net Gen'!C1265</f>
        <v>44827.583333333336</v>
      </c>
      <c r="C1265" s="270" t="str">
        <f>'Net Gen'!P1265</f>
        <v>OFFLINE</v>
      </c>
      <c r="D1265" s="270">
        <f>'Net Gen'!E1265</f>
        <v>0</v>
      </c>
      <c r="E1265" s="270">
        <f>'Net Gen'!I1265</f>
        <v>0</v>
      </c>
      <c r="F1265" s="270">
        <f>'Net Gen'!K1265</f>
        <v>0</v>
      </c>
      <c r="G1265" s="270">
        <f>'Net Gen'!N1265</f>
        <v>0</v>
      </c>
      <c r="H1265" s="270">
        <f>'Net Gen'!O1265</f>
        <v>770</v>
      </c>
      <c r="J1265" s="120">
        <f t="shared" si="78"/>
        <v>0.5</v>
      </c>
      <c r="K1265" s="108">
        <f t="shared" si="76"/>
        <v>0</v>
      </c>
      <c r="L1265" s="102">
        <f t="shared" si="77"/>
        <v>385</v>
      </c>
      <c r="M1265" s="123">
        <f t="shared" si="79"/>
        <v>0</v>
      </c>
    </row>
    <row r="1266" spans="1:13" x14ac:dyDescent="0.2">
      <c r="A1266" s="208" t="str">
        <f>'Net Gen'!B1266</f>
        <v>ML1KP-Mitchell 1 KP</v>
      </c>
      <c r="B1266" s="269">
        <f>'Net Gen'!C1266</f>
        <v>44827.625</v>
      </c>
      <c r="C1266" s="270" t="str">
        <f>'Net Gen'!P1266</f>
        <v>OFFLINE</v>
      </c>
      <c r="D1266" s="270">
        <f>'Net Gen'!E1266</f>
        <v>0</v>
      </c>
      <c r="E1266" s="270">
        <f>'Net Gen'!I1266</f>
        <v>0</v>
      </c>
      <c r="F1266" s="270">
        <f>'Net Gen'!K1266</f>
        <v>0</v>
      </c>
      <c r="G1266" s="270">
        <f>'Net Gen'!N1266</f>
        <v>0</v>
      </c>
      <c r="H1266" s="270">
        <f>'Net Gen'!O1266</f>
        <v>770</v>
      </c>
      <c r="J1266" s="120">
        <f t="shared" si="78"/>
        <v>0.5</v>
      </c>
      <c r="K1266" s="108">
        <f t="shared" si="76"/>
        <v>0</v>
      </c>
      <c r="L1266" s="102">
        <f t="shared" si="77"/>
        <v>385</v>
      </c>
      <c r="M1266" s="123">
        <f t="shared" si="79"/>
        <v>0</v>
      </c>
    </row>
    <row r="1267" spans="1:13" x14ac:dyDescent="0.2">
      <c r="A1267" s="208" t="str">
        <f>'Net Gen'!B1267</f>
        <v>ML1KP-Mitchell 1 KP</v>
      </c>
      <c r="B1267" s="269">
        <f>'Net Gen'!C1267</f>
        <v>44827.666666666664</v>
      </c>
      <c r="C1267" s="270" t="str">
        <f>'Net Gen'!P1267</f>
        <v>OFFLINE</v>
      </c>
      <c r="D1267" s="270">
        <f>'Net Gen'!E1267</f>
        <v>0</v>
      </c>
      <c r="E1267" s="270">
        <f>'Net Gen'!I1267</f>
        <v>0</v>
      </c>
      <c r="F1267" s="270">
        <f>'Net Gen'!K1267</f>
        <v>0</v>
      </c>
      <c r="G1267" s="270">
        <f>'Net Gen'!N1267</f>
        <v>0</v>
      </c>
      <c r="H1267" s="270">
        <f>'Net Gen'!O1267</f>
        <v>770</v>
      </c>
      <c r="J1267" s="120">
        <f t="shared" si="78"/>
        <v>0.5</v>
      </c>
      <c r="K1267" s="108">
        <f t="shared" si="76"/>
        <v>0</v>
      </c>
      <c r="L1267" s="102">
        <f t="shared" si="77"/>
        <v>385</v>
      </c>
      <c r="M1267" s="123">
        <f t="shared" si="79"/>
        <v>0</v>
      </c>
    </row>
    <row r="1268" spans="1:13" x14ac:dyDescent="0.2">
      <c r="A1268" s="208" t="str">
        <f>'Net Gen'!B1268</f>
        <v>ML1KP-Mitchell 1 KP</v>
      </c>
      <c r="B1268" s="269">
        <f>'Net Gen'!C1268</f>
        <v>44827.708333333336</v>
      </c>
      <c r="C1268" s="270" t="str">
        <f>'Net Gen'!P1268</f>
        <v>OFFLINE</v>
      </c>
      <c r="D1268" s="270">
        <f>'Net Gen'!E1268</f>
        <v>0</v>
      </c>
      <c r="E1268" s="270">
        <f>'Net Gen'!I1268</f>
        <v>0</v>
      </c>
      <c r="F1268" s="270">
        <f>'Net Gen'!K1268</f>
        <v>0</v>
      </c>
      <c r="G1268" s="270">
        <f>'Net Gen'!N1268</f>
        <v>0</v>
      </c>
      <c r="H1268" s="270">
        <f>'Net Gen'!O1268</f>
        <v>770</v>
      </c>
      <c r="J1268" s="120">
        <f t="shared" si="78"/>
        <v>0.5</v>
      </c>
      <c r="K1268" s="108">
        <f t="shared" si="76"/>
        <v>0</v>
      </c>
      <c r="L1268" s="102">
        <f t="shared" si="77"/>
        <v>385</v>
      </c>
      <c r="M1268" s="123">
        <f t="shared" si="79"/>
        <v>0</v>
      </c>
    </row>
    <row r="1269" spans="1:13" x14ac:dyDescent="0.2">
      <c r="A1269" s="208" t="str">
        <f>'Net Gen'!B1269</f>
        <v>ML1KP-Mitchell 1 KP</v>
      </c>
      <c r="B1269" s="269">
        <f>'Net Gen'!C1269</f>
        <v>44827.75</v>
      </c>
      <c r="C1269" s="270" t="str">
        <f>'Net Gen'!P1269</f>
        <v>OFFLINE</v>
      </c>
      <c r="D1269" s="270">
        <f>'Net Gen'!E1269</f>
        <v>0</v>
      </c>
      <c r="E1269" s="270">
        <f>'Net Gen'!I1269</f>
        <v>0</v>
      </c>
      <c r="F1269" s="270">
        <f>'Net Gen'!K1269</f>
        <v>0</v>
      </c>
      <c r="G1269" s="270">
        <f>'Net Gen'!N1269</f>
        <v>0</v>
      </c>
      <c r="H1269" s="270">
        <f>'Net Gen'!O1269</f>
        <v>770</v>
      </c>
      <c r="J1269" s="120">
        <f t="shared" si="78"/>
        <v>0.5</v>
      </c>
      <c r="K1269" s="108">
        <f t="shared" si="76"/>
        <v>0</v>
      </c>
      <c r="L1269" s="102">
        <f t="shared" si="77"/>
        <v>385</v>
      </c>
      <c r="M1269" s="123">
        <f t="shared" si="79"/>
        <v>0</v>
      </c>
    </row>
    <row r="1270" spans="1:13" x14ac:dyDescent="0.2">
      <c r="A1270" s="208" t="str">
        <f>'Net Gen'!B1270</f>
        <v>ML1KP-Mitchell 1 KP</v>
      </c>
      <c r="B1270" s="269">
        <f>'Net Gen'!C1270</f>
        <v>44827.791666666664</v>
      </c>
      <c r="C1270" s="270" t="str">
        <f>'Net Gen'!P1270</f>
        <v>OFFLINE</v>
      </c>
      <c r="D1270" s="270">
        <f>'Net Gen'!E1270</f>
        <v>0</v>
      </c>
      <c r="E1270" s="270">
        <f>'Net Gen'!I1270</f>
        <v>0</v>
      </c>
      <c r="F1270" s="270">
        <f>'Net Gen'!K1270</f>
        <v>0</v>
      </c>
      <c r="G1270" s="270">
        <f>'Net Gen'!N1270</f>
        <v>0</v>
      </c>
      <c r="H1270" s="270">
        <f>'Net Gen'!O1270</f>
        <v>770</v>
      </c>
      <c r="J1270" s="120">
        <f t="shared" si="78"/>
        <v>0.5</v>
      </c>
      <c r="K1270" s="108">
        <f t="shared" si="76"/>
        <v>0</v>
      </c>
      <c r="L1270" s="102">
        <f t="shared" si="77"/>
        <v>385</v>
      </c>
      <c r="M1270" s="123">
        <f t="shared" si="79"/>
        <v>0</v>
      </c>
    </row>
    <row r="1271" spans="1:13" x14ac:dyDescent="0.2">
      <c r="A1271" s="208" t="str">
        <f>'Net Gen'!B1271</f>
        <v>ML1KP-Mitchell 1 KP</v>
      </c>
      <c r="B1271" s="269">
        <f>'Net Gen'!C1271</f>
        <v>44827.833333333336</v>
      </c>
      <c r="C1271" s="270" t="str">
        <f>'Net Gen'!P1271</f>
        <v>OFFLINE</v>
      </c>
      <c r="D1271" s="270">
        <f>'Net Gen'!E1271</f>
        <v>0</v>
      </c>
      <c r="E1271" s="270">
        <f>'Net Gen'!I1271</f>
        <v>0</v>
      </c>
      <c r="F1271" s="270">
        <f>'Net Gen'!K1271</f>
        <v>0</v>
      </c>
      <c r="G1271" s="270">
        <f>'Net Gen'!N1271</f>
        <v>0</v>
      </c>
      <c r="H1271" s="270">
        <f>'Net Gen'!O1271</f>
        <v>770</v>
      </c>
      <c r="J1271" s="120">
        <f t="shared" si="78"/>
        <v>0.5</v>
      </c>
      <c r="K1271" s="108">
        <f t="shared" si="76"/>
        <v>0</v>
      </c>
      <c r="L1271" s="102">
        <f t="shared" si="77"/>
        <v>385</v>
      </c>
      <c r="M1271" s="123">
        <f t="shared" si="79"/>
        <v>0</v>
      </c>
    </row>
    <row r="1272" spans="1:13" x14ac:dyDescent="0.2">
      <c r="A1272" s="208" t="str">
        <f>'Net Gen'!B1272</f>
        <v>ML1KP-Mitchell 1 KP</v>
      </c>
      <c r="B1272" s="269">
        <f>'Net Gen'!C1272</f>
        <v>44827.875</v>
      </c>
      <c r="C1272" s="270" t="str">
        <f>'Net Gen'!P1272</f>
        <v>OFFLINE</v>
      </c>
      <c r="D1272" s="270">
        <f>'Net Gen'!E1272</f>
        <v>0</v>
      </c>
      <c r="E1272" s="270">
        <f>'Net Gen'!I1272</f>
        <v>0</v>
      </c>
      <c r="F1272" s="270">
        <f>'Net Gen'!K1272</f>
        <v>0</v>
      </c>
      <c r="G1272" s="270">
        <f>'Net Gen'!N1272</f>
        <v>0</v>
      </c>
      <c r="H1272" s="270">
        <f>'Net Gen'!O1272</f>
        <v>770</v>
      </c>
      <c r="J1272" s="120">
        <f t="shared" si="78"/>
        <v>0.5</v>
      </c>
      <c r="K1272" s="108">
        <f t="shared" si="76"/>
        <v>0</v>
      </c>
      <c r="L1272" s="102">
        <f t="shared" si="77"/>
        <v>385</v>
      </c>
      <c r="M1272" s="123">
        <f t="shared" si="79"/>
        <v>0</v>
      </c>
    </row>
    <row r="1273" spans="1:13" x14ac:dyDescent="0.2">
      <c r="A1273" s="208" t="str">
        <f>'Net Gen'!B1273</f>
        <v>ML1KP-Mitchell 1 KP</v>
      </c>
      <c r="B1273" s="269">
        <f>'Net Gen'!C1273</f>
        <v>44827.916666666664</v>
      </c>
      <c r="C1273" s="270" t="str">
        <f>'Net Gen'!P1273</f>
        <v>OFFLINE</v>
      </c>
      <c r="D1273" s="270">
        <f>'Net Gen'!E1273</f>
        <v>0</v>
      </c>
      <c r="E1273" s="270">
        <f>'Net Gen'!I1273</f>
        <v>0</v>
      </c>
      <c r="F1273" s="270">
        <f>'Net Gen'!K1273</f>
        <v>0</v>
      </c>
      <c r="G1273" s="270">
        <f>'Net Gen'!N1273</f>
        <v>0</v>
      </c>
      <c r="H1273" s="270">
        <f>'Net Gen'!O1273</f>
        <v>770</v>
      </c>
      <c r="J1273" s="120">
        <f t="shared" si="78"/>
        <v>0.5</v>
      </c>
      <c r="K1273" s="108">
        <f t="shared" si="76"/>
        <v>0</v>
      </c>
      <c r="L1273" s="102">
        <f t="shared" si="77"/>
        <v>385</v>
      </c>
      <c r="M1273" s="123">
        <f t="shared" si="79"/>
        <v>0</v>
      </c>
    </row>
    <row r="1274" spans="1:13" x14ac:dyDescent="0.2">
      <c r="A1274" s="208" t="str">
        <f>'Net Gen'!B1274</f>
        <v>ML1KP-Mitchell 1 KP</v>
      </c>
      <c r="B1274" s="269">
        <f>'Net Gen'!C1274</f>
        <v>44827.958333333336</v>
      </c>
      <c r="C1274" s="270" t="str">
        <f>'Net Gen'!P1274</f>
        <v>OFFLINE</v>
      </c>
      <c r="D1274" s="270">
        <f>'Net Gen'!E1274</f>
        <v>0</v>
      </c>
      <c r="E1274" s="270">
        <f>'Net Gen'!I1274</f>
        <v>0</v>
      </c>
      <c r="F1274" s="270">
        <f>'Net Gen'!K1274</f>
        <v>0</v>
      </c>
      <c r="G1274" s="270">
        <f>'Net Gen'!N1274</f>
        <v>0</v>
      </c>
      <c r="H1274" s="270">
        <f>'Net Gen'!O1274</f>
        <v>770</v>
      </c>
      <c r="J1274" s="120">
        <f t="shared" si="78"/>
        <v>0.5</v>
      </c>
      <c r="K1274" s="108">
        <f t="shared" si="76"/>
        <v>0</v>
      </c>
      <c r="L1274" s="102">
        <f t="shared" si="77"/>
        <v>385</v>
      </c>
      <c r="M1274" s="123">
        <f t="shared" si="79"/>
        <v>0</v>
      </c>
    </row>
    <row r="1275" spans="1:13" x14ac:dyDescent="0.2">
      <c r="A1275" s="208" t="str">
        <f>'Net Gen'!B1275</f>
        <v>ML1KP-Mitchell 1 KP</v>
      </c>
      <c r="B1275" s="269">
        <f>'Net Gen'!C1275</f>
        <v>44828</v>
      </c>
      <c r="C1275" s="270" t="str">
        <f>'Net Gen'!P1275</f>
        <v>OFFLINE</v>
      </c>
      <c r="D1275" s="270">
        <f>'Net Gen'!E1275</f>
        <v>0</v>
      </c>
      <c r="E1275" s="270">
        <f>'Net Gen'!I1275</f>
        <v>0</v>
      </c>
      <c r="F1275" s="270">
        <f>'Net Gen'!K1275</f>
        <v>0</v>
      </c>
      <c r="G1275" s="270">
        <f>'Net Gen'!N1275</f>
        <v>0</v>
      </c>
      <c r="H1275" s="270">
        <f>'Net Gen'!O1275</f>
        <v>770</v>
      </c>
      <c r="J1275" s="120">
        <f t="shared" si="78"/>
        <v>0.5</v>
      </c>
      <c r="K1275" s="108">
        <f t="shared" si="76"/>
        <v>0</v>
      </c>
      <c r="L1275" s="102">
        <f t="shared" si="77"/>
        <v>385</v>
      </c>
      <c r="M1275" s="123">
        <f t="shared" si="79"/>
        <v>0</v>
      </c>
    </row>
    <row r="1276" spans="1:13" x14ac:dyDescent="0.2">
      <c r="A1276" s="208" t="str">
        <f>'Net Gen'!B1276</f>
        <v>ML1KP-Mitchell 1 KP</v>
      </c>
      <c r="B1276" s="269">
        <f>'Net Gen'!C1276</f>
        <v>44828.041666666664</v>
      </c>
      <c r="C1276" s="270" t="str">
        <f>'Net Gen'!P1276</f>
        <v>OFFLINE</v>
      </c>
      <c r="D1276" s="270">
        <f>'Net Gen'!E1276</f>
        <v>0</v>
      </c>
      <c r="E1276" s="270">
        <f>'Net Gen'!I1276</f>
        <v>0</v>
      </c>
      <c r="F1276" s="270">
        <f>'Net Gen'!K1276</f>
        <v>0</v>
      </c>
      <c r="G1276" s="270">
        <f>'Net Gen'!N1276</f>
        <v>0</v>
      </c>
      <c r="H1276" s="270">
        <f>'Net Gen'!O1276</f>
        <v>770</v>
      </c>
      <c r="J1276" s="120">
        <f t="shared" si="78"/>
        <v>0.5</v>
      </c>
      <c r="K1276" s="108">
        <f t="shared" si="76"/>
        <v>0</v>
      </c>
      <c r="L1276" s="102">
        <f t="shared" si="77"/>
        <v>385</v>
      </c>
      <c r="M1276" s="123">
        <f t="shared" si="79"/>
        <v>0</v>
      </c>
    </row>
    <row r="1277" spans="1:13" x14ac:dyDescent="0.2">
      <c r="A1277" s="208" t="str">
        <f>'Net Gen'!B1277</f>
        <v>ML1KP-Mitchell 1 KP</v>
      </c>
      <c r="B1277" s="269">
        <f>'Net Gen'!C1277</f>
        <v>44828.083333333336</v>
      </c>
      <c r="C1277" s="270" t="str">
        <f>'Net Gen'!P1277</f>
        <v>OFFLINE</v>
      </c>
      <c r="D1277" s="270">
        <f>'Net Gen'!E1277</f>
        <v>0</v>
      </c>
      <c r="E1277" s="270">
        <f>'Net Gen'!I1277</f>
        <v>0</v>
      </c>
      <c r="F1277" s="270">
        <f>'Net Gen'!K1277</f>
        <v>0</v>
      </c>
      <c r="G1277" s="270">
        <f>'Net Gen'!N1277</f>
        <v>0</v>
      </c>
      <c r="H1277" s="270">
        <f>'Net Gen'!O1277</f>
        <v>770</v>
      </c>
      <c r="J1277" s="120">
        <f t="shared" si="78"/>
        <v>0.5</v>
      </c>
      <c r="K1277" s="108">
        <f t="shared" si="76"/>
        <v>0</v>
      </c>
      <c r="L1277" s="102">
        <f t="shared" si="77"/>
        <v>385</v>
      </c>
      <c r="M1277" s="123">
        <f t="shared" si="79"/>
        <v>0</v>
      </c>
    </row>
    <row r="1278" spans="1:13" x14ac:dyDescent="0.2">
      <c r="A1278" s="208" t="str">
        <f>'Net Gen'!B1278</f>
        <v>ML1KP-Mitchell 1 KP</v>
      </c>
      <c r="B1278" s="269">
        <f>'Net Gen'!C1278</f>
        <v>44828.125</v>
      </c>
      <c r="C1278" s="270" t="str">
        <f>'Net Gen'!P1278</f>
        <v>OFFLINE</v>
      </c>
      <c r="D1278" s="270">
        <f>'Net Gen'!E1278</f>
        <v>0</v>
      </c>
      <c r="E1278" s="270">
        <f>'Net Gen'!I1278</f>
        <v>0</v>
      </c>
      <c r="F1278" s="270">
        <f>'Net Gen'!K1278</f>
        <v>0</v>
      </c>
      <c r="G1278" s="270">
        <f>'Net Gen'!N1278</f>
        <v>0</v>
      </c>
      <c r="H1278" s="270">
        <f>'Net Gen'!O1278</f>
        <v>770</v>
      </c>
      <c r="J1278" s="120">
        <f t="shared" si="78"/>
        <v>0.5</v>
      </c>
      <c r="K1278" s="108">
        <f t="shared" si="76"/>
        <v>0</v>
      </c>
      <c r="L1278" s="102">
        <f t="shared" si="77"/>
        <v>385</v>
      </c>
      <c r="M1278" s="123">
        <f t="shared" si="79"/>
        <v>0</v>
      </c>
    </row>
    <row r="1279" spans="1:13" x14ac:dyDescent="0.2">
      <c r="A1279" s="208" t="str">
        <f>'Net Gen'!B1279</f>
        <v>ML1KP-Mitchell 1 KP</v>
      </c>
      <c r="B1279" s="269">
        <f>'Net Gen'!C1279</f>
        <v>44828.166666666664</v>
      </c>
      <c r="C1279" s="270" t="str">
        <f>'Net Gen'!P1279</f>
        <v>OFFLINE</v>
      </c>
      <c r="D1279" s="270">
        <f>'Net Gen'!E1279</f>
        <v>0</v>
      </c>
      <c r="E1279" s="270">
        <f>'Net Gen'!I1279</f>
        <v>0</v>
      </c>
      <c r="F1279" s="270">
        <f>'Net Gen'!K1279</f>
        <v>0</v>
      </c>
      <c r="G1279" s="270">
        <f>'Net Gen'!N1279</f>
        <v>0</v>
      </c>
      <c r="H1279" s="270">
        <f>'Net Gen'!O1279</f>
        <v>770</v>
      </c>
      <c r="J1279" s="120">
        <f t="shared" si="78"/>
        <v>0.5</v>
      </c>
      <c r="K1279" s="108">
        <f t="shared" si="76"/>
        <v>0</v>
      </c>
      <c r="L1279" s="102">
        <f t="shared" si="77"/>
        <v>385</v>
      </c>
      <c r="M1279" s="123">
        <f t="shared" si="79"/>
        <v>0</v>
      </c>
    </row>
    <row r="1280" spans="1:13" x14ac:dyDescent="0.2">
      <c r="A1280" s="208" t="str">
        <f>'Net Gen'!B1280</f>
        <v>ML1KP-Mitchell 1 KP</v>
      </c>
      <c r="B1280" s="269">
        <f>'Net Gen'!C1280</f>
        <v>44828.208333333336</v>
      </c>
      <c r="C1280" s="270" t="str">
        <f>'Net Gen'!P1280</f>
        <v>OFFLINE</v>
      </c>
      <c r="D1280" s="270">
        <f>'Net Gen'!E1280</f>
        <v>0</v>
      </c>
      <c r="E1280" s="270">
        <f>'Net Gen'!I1280</f>
        <v>0</v>
      </c>
      <c r="F1280" s="270">
        <f>'Net Gen'!K1280</f>
        <v>0</v>
      </c>
      <c r="G1280" s="270">
        <f>'Net Gen'!N1280</f>
        <v>0</v>
      </c>
      <c r="H1280" s="270">
        <f>'Net Gen'!O1280</f>
        <v>770</v>
      </c>
      <c r="J1280" s="120">
        <f t="shared" si="78"/>
        <v>0.5</v>
      </c>
      <c r="K1280" s="108">
        <f t="shared" si="76"/>
        <v>0</v>
      </c>
      <c r="L1280" s="102">
        <f t="shared" si="77"/>
        <v>385</v>
      </c>
      <c r="M1280" s="123">
        <f t="shared" si="79"/>
        <v>0</v>
      </c>
    </row>
    <row r="1281" spans="1:13" x14ac:dyDescent="0.2">
      <c r="A1281" s="208" t="str">
        <f>'Net Gen'!B1281</f>
        <v>ML1KP-Mitchell 1 KP</v>
      </c>
      <c r="B1281" s="269">
        <f>'Net Gen'!C1281</f>
        <v>44828.25</v>
      </c>
      <c r="C1281" s="270" t="str">
        <f>'Net Gen'!P1281</f>
        <v>OFFLINE</v>
      </c>
      <c r="D1281" s="270">
        <f>'Net Gen'!E1281</f>
        <v>0</v>
      </c>
      <c r="E1281" s="270">
        <f>'Net Gen'!I1281</f>
        <v>0</v>
      </c>
      <c r="F1281" s="270">
        <f>'Net Gen'!K1281</f>
        <v>0</v>
      </c>
      <c r="G1281" s="270">
        <f>'Net Gen'!N1281</f>
        <v>0</v>
      </c>
      <c r="H1281" s="270">
        <f>'Net Gen'!O1281</f>
        <v>770</v>
      </c>
      <c r="J1281" s="120">
        <f t="shared" si="78"/>
        <v>0.5</v>
      </c>
      <c r="K1281" s="108">
        <f t="shared" si="76"/>
        <v>0</v>
      </c>
      <c r="L1281" s="102">
        <f t="shared" si="77"/>
        <v>385</v>
      </c>
      <c r="M1281" s="123">
        <f t="shared" si="79"/>
        <v>0</v>
      </c>
    </row>
    <row r="1282" spans="1:13" x14ac:dyDescent="0.2">
      <c r="A1282" s="208" t="str">
        <f>'Net Gen'!B1282</f>
        <v>ML1KP-Mitchell 1 KP</v>
      </c>
      <c r="B1282" s="269">
        <f>'Net Gen'!C1282</f>
        <v>44828.291666666664</v>
      </c>
      <c r="C1282" s="270" t="str">
        <f>'Net Gen'!P1282</f>
        <v>OFFLINE</v>
      </c>
      <c r="D1282" s="270">
        <f>'Net Gen'!E1282</f>
        <v>0</v>
      </c>
      <c r="E1282" s="270">
        <f>'Net Gen'!I1282</f>
        <v>0</v>
      </c>
      <c r="F1282" s="270">
        <f>'Net Gen'!K1282</f>
        <v>0</v>
      </c>
      <c r="G1282" s="270">
        <f>'Net Gen'!N1282</f>
        <v>0</v>
      </c>
      <c r="H1282" s="270">
        <f>'Net Gen'!O1282</f>
        <v>770</v>
      </c>
      <c r="J1282" s="120">
        <f t="shared" si="78"/>
        <v>0.5</v>
      </c>
      <c r="K1282" s="108">
        <f t="shared" si="76"/>
        <v>0</v>
      </c>
      <c r="L1282" s="102">
        <f t="shared" si="77"/>
        <v>385</v>
      </c>
      <c r="M1282" s="123">
        <f t="shared" si="79"/>
        <v>0</v>
      </c>
    </row>
    <row r="1283" spans="1:13" x14ac:dyDescent="0.2">
      <c r="A1283" s="208" t="str">
        <f>'Net Gen'!B1283</f>
        <v>ML1KP-Mitchell 1 KP</v>
      </c>
      <c r="B1283" s="269">
        <f>'Net Gen'!C1283</f>
        <v>44828.333333333336</v>
      </c>
      <c r="C1283" s="270" t="str">
        <f>'Net Gen'!P1283</f>
        <v>OFFLINE</v>
      </c>
      <c r="D1283" s="270">
        <f>'Net Gen'!E1283</f>
        <v>0</v>
      </c>
      <c r="E1283" s="270">
        <f>'Net Gen'!I1283</f>
        <v>0</v>
      </c>
      <c r="F1283" s="270">
        <f>'Net Gen'!K1283</f>
        <v>0</v>
      </c>
      <c r="G1283" s="270">
        <f>'Net Gen'!N1283</f>
        <v>0</v>
      </c>
      <c r="H1283" s="270">
        <f>'Net Gen'!O1283</f>
        <v>770</v>
      </c>
      <c r="J1283" s="120">
        <f t="shared" si="78"/>
        <v>0.5</v>
      </c>
      <c r="K1283" s="108">
        <f t="shared" si="76"/>
        <v>0</v>
      </c>
      <c r="L1283" s="102">
        <f t="shared" si="77"/>
        <v>385</v>
      </c>
      <c r="M1283" s="123">
        <f t="shared" si="79"/>
        <v>0</v>
      </c>
    </row>
    <row r="1284" spans="1:13" x14ac:dyDescent="0.2">
      <c r="A1284" s="208" t="str">
        <f>'Net Gen'!B1284</f>
        <v>ML1KP-Mitchell 1 KP</v>
      </c>
      <c r="B1284" s="269">
        <f>'Net Gen'!C1284</f>
        <v>44828.375</v>
      </c>
      <c r="C1284" s="270" t="str">
        <f>'Net Gen'!P1284</f>
        <v>OFFLINE</v>
      </c>
      <c r="D1284" s="270">
        <f>'Net Gen'!E1284</f>
        <v>0</v>
      </c>
      <c r="E1284" s="270">
        <f>'Net Gen'!I1284</f>
        <v>0</v>
      </c>
      <c r="F1284" s="270">
        <f>'Net Gen'!K1284</f>
        <v>0</v>
      </c>
      <c r="G1284" s="270">
        <f>'Net Gen'!N1284</f>
        <v>0</v>
      </c>
      <c r="H1284" s="270">
        <f>'Net Gen'!O1284</f>
        <v>770</v>
      </c>
      <c r="J1284" s="120">
        <f t="shared" si="78"/>
        <v>0.5</v>
      </c>
      <c r="K1284" s="108">
        <f t="shared" ref="K1284:K1347" si="80">F1284*J1284</f>
        <v>0</v>
      </c>
      <c r="L1284" s="102">
        <f t="shared" ref="L1284:L1347" si="81">H1284*J1284</f>
        <v>385</v>
      </c>
      <c r="M1284" s="123">
        <f t="shared" si="79"/>
        <v>0</v>
      </c>
    </row>
    <row r="1285" spans="1:13" x14ac:dyDescent="0.2">
      <c r="A1285" s="208" t="str">
        <f>'Net Gen'!B1285</f>
        <v>ML1KP-Mitchell 1 KP</v>
      </c>
      <c r="B1285" s="269">
        <f>'Net Gen'!C1285</f>
        <v>44828.416666666664</v>
      </c>
      <c r="C1285" s="270" t="str">
        <f>'Net Gen'!P1285</f>
        <v>OFFLINE</v>
      </c>
      <c r="D1285" s="270">
        <f>'Net Gen'!E1285</f>
        <v>0</v>
      </c>
      <c r="E1285" s="270">
        <f>'Net Gen'!I1285</f>
        <v>0</v>
      </c>
      <c r="F1285" s="270">
        <f>'Net Gen'!K1285</f>
        <v>0</v>
      </c>
      <c r="G1285" s="270">
        <f>'Net Gen'!N1285</f>
        <v>0</v>
      </c>
      <c r="H1285" s="270">
        <f>'Net Gen'!O1285</f>
        <v>770</v>
      </c>
      <c r="J1285" s="120">
        <f t="shared" ref="J1285:J1348" si="82">VLOOKUP(A1285,$P$4:$Q$8,2,FALSE)</f>
        <v>0.5</v>
      </c>
      <c r="K1285" s="108">
        <f t="shared" si="80"/>
        <v>0</v>
      </c>
      <c r="L1285" s="102">
        <f t="shared" si="81"/>
        <v>385</v>
      </c>
      <c r="M1285" s="123">
        <f t="shared" ref="M1285:M1348" si="83">E1285*J1285</f>
        <v>0</v>
      </c>
    </row>
    <row r="1286" spans="1:13" x14ac:dyDescent="0.2">
      <c r="A1286" s="208" t="str">
        <f>'Net Gen'!B1286</f>
        <v>ML1KP-Mitchell 1 KP</v>
      </c>
      <c r="B1286" s="269">
        <f>'Net Gen'!C1286</f>
        <v>44828.458333333336</v>
      </c>
      <c r="C1286" s="270" t="str">
        <f>'Net Gen'!P1286</f>
        <v>OFFLINE</v>
      </c>
      <c r="D1286" s="270">
        <f>'Net Gen'!E1286</f>
        <v>0</v>
      </c>
      <c r="E1286" s="270">
        <f>'Net Gen'!I1286</f>
        <v>0</v>
      </c>
      <c r="F1286" s="270">
        <f>'Net Gen'!K1286</f>
        <v>0</v>
      </c>
      <c r="G1286" s="270">
        <f>'Net Gen'!N1286</f>
        <v>0</v>
      </c>
      <c r="H1286" s="270">
        <f>'Net Gen'!O1286</f>
        <v>770</v>
      </c>
      <c r="J1286" s="120">
        <f t="shared" si="82"/>
        <v>0.5</v>
      </c>
      <c r="K1286" s="108">
        <f t="shared" si="80"/>
        <v>0</v>
      </c>
      <c r="L1286" s="102">
        <f t="shared" si="81"/>
        <v>385</v>
      </c>
      <c r="M1286" s="123">
        <f t="shared" si="83"/>
        <v>0</v>
      </c>
    </row>
    <row r="1287" spans="1:13" x14ac:dyDescent="0.2">
      <c r="A1287" s="208" t="str">
        <f>'Net Gen'!B1287</f>
        <v>ML1KP-Mitchell 1 KP</v>
      </c>
      <c r="B1287" s="269">
        <f>'Net Gen'!C1287</f>
        <v>44828.5</v>
      </c>
      <c r="C1287" s="270" t="str">
        <f>'Net Gen'!P1287</f>
        <v>OFFLINE</v>
      </c>
      <c r="D1287" s="270">
        <f>'Net Gen'!E1287</f>
        <v>0</v>
      </c>
      <c r="E1287" s="270">
        <f>'Net Gen'!I1287</f>
        <v>0</v>
      </c>
      <c r="F1287" s="270">
        <f>'Net Gen'!K1287</f>
        <v>0</v>
      </c>
      <c r="G1287" s="270">
        <f>'Net Gen'!N1287</f>
        <v>0</v>
      </c>
      <c r="H1287" s="270">
        <f>'Net Gen'!O1287</f>
        <v>770</v>
      </c>
      <c r="J1287" s="120">
        <f t="shared" si="82"/>
        <v>0.5</v>
      </c>
      <c r="K1287" s="108">
        <f t="shared" si="80"/>
        <v>0</v>
      </c>
      <c r="L1287" s="102">
        <f t="shared" si="81"/>
        <v>385</v>
      </c>
      <c r="M1287" s="123">
        <f t="shared" si="83"/>
        <v>0</v>
      </c>
    </row>
    <row r="1288" spans="1:13" x14ac:dyDescent="0.2">
      <c r="A1288" s="208" t="str">
        <f>'Net Gen'!B1288</f>
        <v>ML1KP-Mitchell 1 KP</v>
      </c>
      <c r="B1288" s="269">
        <f>'Net Gen'!C1288</f>
        <v>44828.541666666664</v>
      </c>
      <c r="C1288" s="270" t="str">
        <f>'Net Gen'!P1288</f>
        <v>OFFLINE</v>
      </c>
      <c r="D1288" s="270">
        <f>'Net Gen'!E1288</f>
        <v>0</v>
      </c>
      <c r="E1288" s="270">
        <f>'Net Gen'!I1288</f>
        <v>0</v>
      </c>
      <c r="F1288" s="270">
        <f>'Net Gen'!K1288</f>
        <v>0</v>
      </c>
      <c r="G1288" s="270">
        <f>'Net Gen'!N1288</f>
        <v>0</v>
      </c>
      <c r="H1288" s="270">
        <f>'Net Gen'!O1288</f>
        <v>770</v>
      </c>
      <c r="J1288" s="120">
        <f t="shared" si="82"/>
        <v>0.5</v>
      </c>
      <c r="K1288" s="108">
        <f t="shared" si="80"/>
        <v>0</v>
      </c>
      <c r="L1288" s="102">
        <f t="shared" si="81"/>
        <v>385</v>
      </c>
      <c r="M1288" s="123">
        <f t="shared" si="83"/>
        <v>0</v>
      </c>
    </row>
    <row r="1289" spans="1:13" x14ac:dyDescent="0.2">
      <c r="A1289" s="208" t="str">
        <f>'Net Gen'!B1289</f>
        <v>ML1KP-Mitchell 1 KP</v>
      </c>
      <c r="B1289" s="269">
        <f>'Net Gen'!C1289</f>
        <v>44828.583333333336</v>
      </c>
      <c r="C1289" s="270" t="str">
        <f>'Net Gen'!P1289</f>
        <v>OFFLINE</v>
      </c>
      <c r="D1289" s="270">
        <f>'Net Gen'!E1289</f>
        <v>0</v>
      </c>
      <c r="E1289" s="270">
        <f>'Net Gen'!I1289</f>
        <v>0</v>
      </c>
      <c r="F1289" s="270">
        <f>'Net Gen'!K1289</f>
        <v>0</v>
      </c>
      <c r="G1289" s="270">
        <f>'Net Gen'!N1289</f>
        <v>0</v>
      </c>
      <c r="H1289" s="270">
        <f>'Net Gen'!O1289</f>
        <v>770</v>
      </c>
      <c r="J1289" s="120">
        <f t="shared" si="82"/>
        <v>0.5</v>
      </c>
      <c r="K1289" s="108">
        <f t="shared" si="80"/>
        <v>0</v>
      </c>
      <c r="L1289" s="102">
        <f t="shared" si="81"/>
        <v>385</v>
      </c>
      <c r="M1289" s="123">
        <f t="shared" si="83"/>
        <v>0</v>
      </c>
    </row>
    <row r="1290" spans="1:13" x14ac:dyDescent="0.2">
      <c r="A1290" s="208" t="str">
        <f>'Net Gen'!B1290</f>
        <v>ML1KP-Mitchell 1 KP</v>
      </c>
      <c r="B1290" s="269">
        <f>'Net Gen'!C1290</f>
        <v>44828.625</v>
      </c>
      <c r="C1290" s="270" t="str">
        <f>'Net Gen'!P1290</f>
        <v>OFFLINE</v>
      </c>
      <c r="D1290" s="270">
        <f>'Net Gen'!E1290</f>
        <v>0</v>
      </c>
      <c r="E1290" s="270">
        <f>'Net Gen'!I1290</f>
        <v>0</v>
      </c>
      <c r="F1290" s="270">
        <f>'Net Gen'!K1290</f>
        <v>0</v>
      </c>
      <c r="G1290" s="270">
        <f>'Net Gen'!N1290</f>
        <v>0</v>
      </c>
      <c r="H1290" s="270">
        <f>'Net Gen'!O1290</f>
        <v>770</v>
      </c>
      <c r="J1290" s="120">
        <f t="shared" si="82"/>
        <v>0.5</v>
      </c>
      <c r="K1290" s="108">
        <f t="shared" si="80"/>
        <v>0</v>
      </c>
      <c r="L1290" s="102">
        <f t="shared" si="81"/>
        <v>385</v>
      </c>
      <c r="M1290" s="123">
        <f t="shared" si="83"/>
        <v>0</v>
      </c>
    </row>
    <row r="1291" spans="1:13" x14ac:dyDescent="0.2">
      <c r="A1291" s="208" t="str">
        <f>'Net Gen'!B1291</f>
        <v>ML1KP-Mitchell 1 KP</v>
      </c>
      <c r="B1291" s="269">
        <f>'Net Gen'!C1291</f>
        <v>44828.666666666664</v>
      </c>
      <c r="C1291" s="270" t="str">
        <f>'Net Gen'!P1291</f>
        <v>OFFLINE</v>
      </c>
      <c r="D1291" s="270">
        <f>'Net Gen'!E1291</f>
        <v>0</v>
      </c>
      <c r="E1291" s="270">
        <f>'Net Gen'!I1291</f>
        <v>0</v>
      </c>
      <c r="F1291" s="270">
        <f>'Net Gen'!K1291</f>
        <v>0</v>
      </c>
      <c r="G1291" s="270">
        <f>'Net Gen'!N1291</f>
        <v>0</v>
      </c>
      <c r="H1291" s="270">
        <f>'Net Gen'!O1291</f>
        <v>770</v>
      </c>
      <c r="J1291" s="120">
        <f t="shared" si="82"/>
        <v>0.5</v>
      </c>
      <c r="K1291" s="108">
        <f t="shared" si="80"/>
        <v>0</v>
      </c>
      <c r="L1291" s="102">
        <f t="shared" si="81"/>
        <v>385</v>
      </c>
      <c r="M1291" s="123">
        <f t="shared" si="83"/>
        <v>0</v>
      </c>
    </row>
    <row r="1292" spans="1:13" x14ac:dyDescent="0.2">
      <c r="A1292" s="208" t="str">
        <f>'Net Gen'!B1292</f>
        <v>ML1KP-Mitchell 1 KP</v>
      </c>
      <c r="B1292" s="269">
        <f>'Net Gen'!C1292</f>
        <v>44828.708333333336</v>
      </c>
      <c r="C1292" s="270" t="str">
        <f>'Net Gen'!P1292</f>
        <v>OFFLINE</v>
      </c>
      <c r="D1292" s="270">
        <f>'Net Gen'!E1292</f>
        <v>0</v>
      </c>
      <c r="E1292" s="270">
        <f>'Net Gen'!I1292</f>
        <v>0</v>
      </c>
      <c r="F1292" s="270">
        <f>'Net Gen'!K1292</f>
        <v>0</v>
      </c>
      <c r="G1292" s="270">
        <f>'Net Gen'!N1292</f>
        <v>0</v>
      </c>
      <c r="H1292" s="270">
        <f>'Net Gen'!O1292</f>
        <v>770</v>
      </c>
      <c r="J1292" s="120">
        <f t="shared" si="82"/>
        <v>0.5</v>
      </c>
      <c r="K1292" s="108">
        <f t="shared" si="80"/>
        <v>0</v>
      </c>
      <c r="L1292" s="102">
        <f t="shared" si="81"/>
        <v>385</v>
      </c>
      <c r="M1292" s="123">
        <f t="shared" si="83"/>
        <v>0</v>
      </c>
    </row>
    <row r="1293" spans="1:13" x14ac:dyDescent="0.2">
      <c r="A1293" s="208" t="str">
        <f>'Net Gen'!B1293</f>
        <v>ML1KP-Mitchell 1 KP</v>
      </c>
      <c r="B1293" s="269">
        <f>'Net Gen'!C1293</f>
        <v>44828.75</v>
      </c>
      <c r="C1293" s="270" t="str">
        <f>'Net Gen'!P1293</f>
        <v>OFFLINE</v>
      </c>
      <c r="D1293" s="270">
        <f>'Net Gen'!E1293</f>
        <v>0</v>
      </c>
      <c r="E1293" s="270">
        <f>'Net Gen'!I1293</f>
        <v>0</v>
      </c>
      <c r="F1293" s="270">
        <f>'Net Gen'!K1293</f>
        <v>0</v>
      </c>
      <c r="G1293" s="270">
        <f>'Net Gen'!N1293</f>
        <v>0</v>
      </c>
      <c r="H1293" s="270">
        <f>'Net Gen'!O1293</f>
        <v>770</v>
      </c>
      <c r="J1293" s="120">
        <f t="shared" si="82"/>
        <v>0.5</v>
      </c>
      <c r="K1293" s="108">
        <f t="shared" si="80"/>
        <v>0</v>
      </c>
      <c r="L1293" s="102">
        <f t="shared" si="81"/>
        <v>385</v>
      </c>
      <c r="M1293" s="123">
        <f t="shared" si="83"/>
        <v>0</v>
      </c>
    </row>
    <row r="1294" spans="1:13" x14ac:dyDescent="0.2">
      <c r="A1294" s="208" t="str">
        <f>'Net Gen'!B1294</f>
        <v>ML1KP-Mitchell 1 KP</v>
      </c>
      <c r="B1294" s="269">
        <f>'Net Gen'!C1294</f>
        <v>44828.791666666664</v>
      </c>
      <c r="C1294" s="270" t="str">
        <f>'Net Gen'!P1294</f>
        <v>OFFLINE</v>
      </c>
      <c r="D1294" s="270">
        <f>'Net Gen'!E1294</f>
        <v>0</v>
      </c>
      <c r="E1294" s="270">
        <f>'Net Gen'!I1294</f>
        <v>0</v>
      </c>
      <c r="F1294" s="270">
        <f>'Net Gen'!K1294</f>
        <v>0</v>
      </c>
      <c r="G1294" s="270">
        <f>'Net Gen'!N1294</f>
        <v>0</v>
      </c>
      <c r="H1294" s="270">
        <f>'Net Gen'!O1294</f>
        <v>770</v>
      </c>
      <c r="J1294" s="120">
        <f t="shared" si="82"/>
        <v>0.5</v>
      </c>
      <c r="K1294" s="108">
        <f t="shared" si="80"/>
        <v>0</v>
      </c>
      <c r="L1294" s="102">
        <f t="shared" si="81"/>
        <v>385</v>
      </c>
      <c r="M1294" s="123">
        <f t="shared" si="83"/>
        <v>0</v>
      </c>
    </row>
    <row r="1295" spans="1:13" x14ac:dyDescent="0.2">
      <c r="A1295" s="208" t="str">
        <f>'Net Gen'!B1295</f>
        <v>ML1KP-Mitchell 1 KP</v>
      </c>
      <c r="B1295" s="269">
        <f>'Net Gen'!C1295</f>
        <v>44828.833333333336</v>
      </c>
      <c r="C1295" s="270" t="str">
        <f>'Net Gen'!P1295</f>
        <v>OFFLINE</v>
      </c>
      <c r="D1295" s="270">
        <f>'Net Gen'!E1295</f>
        <v>0</v>
      </c>
      <c r="E1295" s="270">
        <f>'Net Gen'!I1295</f>
        <v>0</v>
      </c>
      <c r="F1295" s="270">
        <f>'Net Gen'!K1295</f>
        <v>0</v>
      </c>
      <c r="G1295" s="270">
        <f>'Net Gen'!N1295</f>
        <v>0</v>
      </c>
      <c r="H1295" s="270">
        <f>'Net Gen'!O1295</f>
        <v>770</v>
      </c>
      <c r="J1295" s="120">
        <f t="shared" si="82"/>
        <v>0.5</v>
      </c>
      <c r="K1295" s="108">
        <f t="shared" si="80"/>
        <v>0</v>
      </c>
      <c r="L1295" s="102">
        <f t="shared" si="81"/>
        <v>385</v>
      </c>
      <c r="M1295" s="123">
        <f t="shared" si="83"/>
        <v>0</v>
      </c>
    </row>
    <row r="1296" spans="1:13" x14ac:dyDescent="0.2">
      <c r="A1296" s="208" t="str">
        <f>'Net Gen'!B1296</f>
        <v>ML1KP-Mitchell 1 KP</v>
      </c>
      <c r="B1296" s="269">
        <f>'Net Gen'!C1296</f>
        <v>44828.875</v>
      </c>
      <c r="C1296" s="270" t="str">
        <f>'Net Gen'!P1296</f>
        <v>OFFLINE</v>
      </c>
      <c r="D1296" s="270">
        <f>'Net Gen'!E1296</f>
        <v>0</v>
      </c>
      <c r="E1296" s="270">
        <f>'Net Gen'!I1296</f>
        <v>0</v>
      </c>
      <c r="F1296" s="270">
        <f>'Net Gen'!K1296</f>
        <v>0</v>
      </c>
      <c r="G1296" s="270">
        <f>'Net Gen'!N1296</f>
        <v>0</v>
      </c>
      <c r="H1296" s="270">
        <f>'Net Gen'!O1296</f>
        <v>770</v>
      </c>
      <c r="J1296" s="120">
        <f t="shared" si="82"/>
        <v>0.5</v>
      </c>
      <c r="K1296" s="108">
        <f t="shared" si="80"/>
        <v>0</v>
      </c>
      <c r="L1296" s="102">
        <f t="shared" si="81"/>
        <v>385</v>
      </c>
      <c r="M1296" s="123">
        <f t="shared" si="83"/>
        <v>0</v>
      </c>
    </row>
    <row r="1297" spans="1:13" x14ac:dyDescent="0.2">
      <c r="A1297" s="208" t="str">
        <f>'Net Gen'!B1297</f>
        <v>ML1KP-Mitchell 1 KP</v>
      </c>
      <c r="B1297" s="269">
        <f>'Net Gen'!C1297</f>
        <v>44828.916666666664</v>
      </c>
      <c r="C1297" s="270" t="str">
        <f>'Net Gen'!P1297</f>
        <v>OFFLINE</v>
      </c>
      <c r="D1297" s="270">
        <f>'Net Gen'!E1297</f>
        <v>0</v>
      </c>
      <c r="E1297" s="270">
        <f>'Net Gen'!I1297</f>
        <v>0</v>
      </c>
      <c r="F1297" s="270">
        <f>'Net Gen'!K1297</f>
        <v>0</v>
      </c>
      <c r="G1297" s="270">
        <f>'Net Gen'!N1297</f>
        <v>0</v>
      </c>
      <c r="H1297" s="270">
        <f>'Net Gen'!O1297</f>
        <v>770</v>
      </c>
      <c r="J1297" s="120">
        <f t="shared" si="82"/>
        <v>0.5</v>
      </c>
      <c r="K1297" s="108">
        <f t="shared" si="80"/>
        <v>0</v>
      </c>
      <c r="L1297" s="102">
        <f t="shared" si="81"/>
        <v>385</v>
      </c>
      <c r="M1297" s="123">
        <f t="shared" si="83"/>
        <v>0</v>
      </c>
    </row>
    <row r="1298" spans="1:13" x14ac:dyDescent="0.2">
      <c r="A1298" s="208" t="str">
        <f>'Net Gen'!B1298</f>
        <v>ML1KP-Mitchell 1 KP</v>
      </c>
      <c r="B1298" s="269">
        <f>'Net Gen'!C1298</f>
        <v>44828.958333333336</v>
      </c>
      <c r="C1298" s="270" t="str">
        <f>'Net Gen'!P1298</f>
        <v>OFFLINE</v>
      </c>
      <c r="D1298" s="270">
        <f>'Net Gen'!E1298</f>
        <v>0</v>
      </c>
      <c r="E1298" s="270">
        <f>'Net Gen'!I1298</f>
        <v>0</v>
      </c>
      <c r="F1298" s="270">
        <f>'Net Gen'!K1298</f>
        <v>0</v>
      </c>
      <c r="G1298" s="270">
        <f>'Net Gen'!N1298</f>
        <v>0</v>
      </c>
      <c r="H1298" s="270">
        <f>'Net Gen'!O1298</f>
        <v>770</v>
      </c>
      <c r="J1298" s="120">
        <f t="shared" si="82"/>
        <v>0.5</v>
      </c>
      <c r="K1298" s="108">
        <f t="shared" si="80"/>
        <v>0</v>
      </c>
      <c r="L1298" s="102">
        <f t="shared" si="81"/>
        <v>385</v>
      </c>
      <c r="M1298" s="123">
        <f t="shared" si="83"/>
        <v>0</v>
      </c>
    </row>
    <row r="1299" spans="1:13" x14ac:dyDescent="0.2">
      <c r="A1299" s="208" t="str">
        <f>'Net Gen'!B1299</f>
        <v>ML1KP-Mitchell 1 KP</v>
      </c>
      <c r="B1299" s="269">
        <f>'Net Gen'!C1299</f>
        <v>44829</v>
      </c>
      <c r="C1299" s="270" t="str">
        <f>'Net Gen'!P1299</f>
        <v>OFFLINE</v>
      </c>
      <c r="D1299" s="270">
        <f>'Net Gen'!E1299</f>
        <v>0</v>
      </c>
      <c r="E1299" s="270">
        <f>'Net Gen'!I1299</f>
        <v>0</v>
      </c>
      <c r="F1299" s="270">
        <f>'Net Gen'!K1299</f>
        <v>0</v>
      </c>
      <c r="G1299" s="270">
        <f>'Net Gen'!N1299</f>
        <v>0</v>
      </c>
      <c r="H1299" s="270">
        <f>'Net Gen'!O1299</f>
        <v>770</v>
      </c>
      <c r="J1299" s="120">
        <f t="shared" si="82"/>
        <v>0.5</v>
      </c>
      <c r="K1299" s="108">
        <f t="shared" si="80"/>
        <v>0</v>
      </c>
      <c r="L1299" s="102">
        <f t="shared" si="81"/>
        <v>385</v>
      </c>
      <c r="M1299" s="123">
        <f t="shared" si="83"/>
        <v>0</v>
      </c>
    </row>
    <row r="1300" spans="1:13" x14ac:dyDescent="0.2">
      <c r="A1300" s="208" t="str">
        <f>'Net Gen'!B1300</f>
        <v>ML1KP-Mitchell 1 KP</v>
      </c>
      <c r="B1300" s="269">
        <f>'Net Gen'!C1300</f>
        <v>44829.041666666664</v>
      </c>
      <c r="C1300" s="270" t="str">
        <f>'Net Gen'!P1300</f>
        <v>OFFLINE</v>
      </c>
      <c r="D1300" s="270">
        <f>'Net Gen'!E1300</f>
        <v>0</v>
      </c>
      <c r="E1300" s="270">
        <f>'Net Gen'!I1300</f>
        <v>0</v>
      </c>
      <c r="F1300" s="270">
        <f>'Net Gen'!K1300</f>
        <v>0</v>
      </c>
      <c r="G1300" s="270">
        <f>'Net Gen'!N1300</f>
        <v>0</v>
      </c>
      <c r="H1300" s="270">
        <f>'Net Gen'!O1300</f>
        <v>770</v>
      </c>
      <c r="J1300" s="120">
        <f t="shared" si="82"/>
        <v>0.5</v>
      </c>
      <c r="K1300" s="108">
        <f t="shared" si="80"/>
        <v>0</v>
      </c>
      <c r="L1300" s="102">
        <f t="shared" si="81"/>
        <v>385</v>
      </c>
      <c r="M1300" s="123">
        <f t="shared" si="83"/>
        <v>0</v>
      </c>
    </row>
    <row r="1301" spans="1:13" x14ac:dyDescent="0.2">
      <c r="A1301" s="208" t="str">
        <f>'Net Gen'!B1301</f>
        <v>ML1KP-Mitchell 1 KP</v>
      </c>
      <c r="B1301" s="269">
        <f>'Net Gen'!C1301</f>
        <v>44829.083333333336</v>
      </c>
      <c r="C1301" s="270" t="str">
        <f>'Net Gen'!P1301</f>
        <v>OFFLINE</v>
      </c>
      <c r="D1301" s="270">
        <f>'Net Gen'!E1301</f>
        <v>0</v>
      </c>
      <c r="E1301" s="270">
        <f>'Net Gen'!I1301</f>
        <v>0</v>
      </c>
      <c r="F1301" s="270">
        <f>'Net Gen'!K1301</f>
        <v>0</v>
      </c>
      <c r="G1301" s="270">
        <f>'Net Gen'!N1301</f>
        <v>0</v>
      </c>
      <c r="H1301" s="270">
        <f>'Net Gen'!O1301</f>
        <v>770</v>
      </c>
      <c r="J1301" s="120">
        <f t="shared" si="82"/>
        <v>0.5</v>
      </c>
      <c r="K1301" s="108">
        <f t="shared" si="80"/>
        <v>0</v>
      </c>
      <c r="L1301" s="102">
        <f t="shared" si="81"/>
        <v>385</v>
      </c>
      <c r="M1301" s="123">
        <f t="shared" si="83"/>
        <v>0</v>
      </c>
    </row>
    <row r="1302" spans="1:13" x14ac:dyDescent="0.2">
      <c r="A1302" s="208" t="str">
        <f>'Net Gen'!B1302</f>
        <v>ML1KP-Mitchell 1 KP</v>
      </c>
      <c r="B1302" s="269">
        <f>'Net Gen'!C1302</f>
        <v>44829.125</v>
      </c>
      <c r="C1302" s="270" t="str">
        <f>'Net Gen'!P1302</f>
        <v>OFFLINE</v>
      </c>
      <c r="D1302" s="270">
        <f>'Net Gen'!E1302</f>
        <v>0</v>
      </c>
      <c r="E1302" s="270">
        <f>'Net Gen'!I1302</f>
        <v>0</v>
      </c>
      <c r="F1302" s="270">
        <f>'Net Gen'!K1302</f>
        <v>0</v>
      </c>
      <c r="G1302" s="270">
        <f>'Net Gen'!N1302</f>
        <v>0</v>
      </c>
      <c r="H1302" s="270">
        <f>'Net Gen'!O1302</f>
        <v>770</v>
      </c>
      <c r="J1302" s="120">
        <f t="shared" si="82"/>
        <v>0.5</v>
      </c>
      <c r="K1302" s="108">
        <f t="shared" si="80"/>
        <v>0</v>
      </c>
      <c r="L1302" s="102">
        <f t="shared" si="81"/>
        <v>385</v>
      </c>
      <c r="M1302" s="123">
        <f t="shared" si="83"/>
        <v>0</v>
      </c>
    </row>
    <row r="1303" spans="1:13" x14ac:dyDescent="0.2">
      <c r="A1303" s="208" t="str">
        <f>'Net Gen'!B1303</f>
        <v>ML1KP-Mitchell 1 KP</v>
      </c>
      <c r="B1303" s="269">
        <f>'Net Gen'!C1303</f>
        <v>44829.166666666664</v>
      </c>
      <c r="C1303" s="270" t="str">
        <f>'Net Gen'!P1303</f>
        <v>OFFLINE</v>
      </c>
      <c r="D1303" s="270">
        <f>'Net Gen'!E1303</f>
        <v>0</v>
      </c>
      <c r="E1303" s="270">
        <f>'Net Gen'!I1303</f>
        <v>0</v>
      </c>
      <c r="F1303" s="270">
        <f>'Net Gen'!K1303</f>
        <v>0</v>
      </c>
      <c r="G1303" s="270">
        <f>'Net Gen'!N1303</f>
        <v>0</v>
      </c>
      <c r="H1303" s="270">
        <f>'Net Gen'!O1303</f>
        <v>770</v>
      </c>
      <c r="J1303" s="120">
        <f t="shared" si="82"/>
        <v>0.5</v>
      </c>
      <c r="K1303" s="108">
        <f t="shared" si="80"/>
        <v>0</v>
      </c>
      <c r="L1303" s="102">
        <f t="shared" si="81"/>
        <v>385</v>
      </c>
      <c r="M1303" s="123">
        <f t="shared" si="83"/>
        <v>0</v>
      </c>
    </row>
    <row r="1304" spans="1:13" x14ac:dyDescent="0.2">
      <c r="A1304" s="208" t="str">
        <f>'Net Gen'!B1304</f>
        <v>ML1KP-Mitchell 1 KP</v>
      </c>
      <c r="B1304" s="269">
        <f>'Net Gen'!C1304</f>
        <v>44829.208333333336</v>
      </c>
      <c r="C1304" s="270" t="str">
        <f>'Net Gen'!P1304</f>
        <v>OFFLINE</v>
      </c>
      <c r="D1304" s="270">
        <f>'Net Gen'!E1304</f>
        <v>0</v>
      </c>
      <c r="E1304" s="270">
        <f>'Net Gen'!I1304</f>
        <v>0</v>
      </c>
      <c r="F1304" s="270">
        <f>'Net Gen'!K1304</f>
        <v>0</v>
      </c>
      <c r="G1304" s="270">
        <f>'Net Gen'!N1304</f>
        <v>0</v>
      </c>
      <c r="H1304" s="270">
        <f>'Net Gen'!O1304</f>
        <v>770</v>
      </c>
      <c r="J1304" s="120">
        <f t="shared" si="82"/>
        <v>0.5</v>
      </c>
      <c r="K1304" s="108">
        <f t="shared" si="80"/>
        <v>0</v>
      </c>
      <c r="L1304" s="102">
        <f t="shared" si="81"/>
        <v>385</v>
      </c>
      <c r="M1304" s="123">
        <f t="shared" si="83"/>
        <v>0</v>
      </c>
    </row>
    <row r="1305" spans="1:13" x14ac:dyDescent="0.2">
      <c r="A1305" s="208" t="str">
        <f>'Net Gen'!B1305</f>
        <v>ML1KP-Mitchell 1 KP</v>
      </c>
      <c r="B1305" s="269">
        <f>'Net Gen'!C1305</f>
        <v>44829.25</v>
      </c>
      <c r="C1305" s="270" t="str">
        <f>'Net Gen'!P1305</f>
        <v>OFFLINE</v>
      </c>
      <c r="D1305" s="270">
        <f>'Net Gen'!E1305</f>
        <v>0</v>
      </c>
      <c r="E1305" s="270">
        <f>'Net Gen'!I1305</f>
        <v>0</v>
      </c>
      <c r="F1305" s="270">
        <f>'Net Gen'!K1305</f>
        <v>0</v>
      </c>
      <c r="G1305" s="270">
        <f>'Net Gen'!N1305</f>
        <v>0</v>
      </c>
      <c r="H1305" s="270">
        <f>'Net Gen'!O1305</f>
        <v>770</v>
      </c>
      <c r="J1305" s="120">
        <f t="shared" si="82"/>
        <v>0.5</v>
      </c>
      <c r="K1305" s="108">
        <f t="shared" si="80"/>
        <v>0</v>
      </c>
      <c r="L1305" s="102">
        <f t="shared" si="81"/>
        <v>385</v>
      </c>
      <c r="M1305" s="123">
        <f t="shared" si="83"/>
        <v>0</v>
      </c>
    </row>
    <row r="1306" spans="1:13" x14ac:dyDescent="0.2">
      <c r="A1306" s="208" t="str">
        <f>'Net Gen'!B1306</f>
        <v>ML1KP-Mitchell 1 KP</v>
      </c>
      <c r="B1306" s="269">
        <f>'Net Gen'!C1306</f>
        <v>44829.291666666664</v>
      </c>
      <c r="C1306" s="270" t="str">
        <f>'Net Gen'!P1306</f>
        <v>OFFLINE</v>
      </c>
      <c r="D1306" s="270">
        <f>'Net Gen'!E1306</f>
        <v>0</v>
      </c>
      <c r="E1306" s="270">
        <f>'Net Gen'!I1306</f>
        <v>0</v>
      </c>
      <c r="F1306" s="270">
        <f>'Net Gen'!K1306</f>
        <v>0</v>
      </c>
      <c r="G1306" s="270">
        <f>'Net Gen'!N1306</f>
        <v>0</v>
      </c>
      <c r="H1306" s="270">
        <f>'Net Gen'!O1306</f>
        <v>770</v>
      </c>
      <c r="J1306" s="120">
        <f t="shared" si="82"/>
        <v>0.5</v>
      </c>
      <c r="K1306" s="108">
        <f t="shared" si="80"/>
        <v>0</v>
      </c>
      <c r="L1306" s="102">
        <f t="shared" si="81"/>
        <v>385</v>
      </c>
      <c r="M1306" s="123">
        <f t="shared" si="83"/>
        <v>0</v>
      </c>
    </row>
    <row r="1307" spans="1:13" x14ac:dyDescent="0.2">
      <c r="A1307" s="208" t="str">
        <f>'Net Gen'!B1307</f>
        <v>ML1KP-Mitchell 1 KP</v>
      </c>
      <c r="B1307" s="269">
        <f>'Net Gen'!C1307</f>
        <v>44829.333333333336</v>
      </c>
      <c r="C1307" s="270" t="str">
        <f>'Net Gen'!P1307</f>
        <v>OFFLINE</v>
      </c>
      <c r="D1307" s="270">
        <f>'Net Gen'!E1307</f>
        <v>0</v>
      </c>
      <c r="E1307" s="270">
        <f>'Net Gen'!I1307</f>
        <v>0</v>
      </c>
      <c r="F1307" s="270">
        <f>'Net Gen'!K1307</f>
        <v>0</v>
      </c>
      <c r="G1307" s="270">
        <f>'Net Gen'!N1307</f>
        <v>0</v>
      </c>
      <c r="H1307" s="270">
        <f>'Net Gen'!O1307</f>
        <v>770</v>
      </c>
      <c r="J1307" s="120">
        <f t="shared" si="82"/>
        <v>0.5</v>
      </c>
      <c r="K1307" s="108">
        <f t="shared" si="80"/>
        <v>0</v>
      </c>
      <c r="L1307" s="102">
        <f t="shared" si="81"/>
        <v>385</v>
      </c>
      <c r="M1307" s="123">
        <f t="shared" si="83"/>
        <v>0</v>
      </c>
    </row>
    <row r="1308" spans="1:13" x14ac:dyDescent="0.2">
      <c r="A1308" s="208" t="str">
        <f>'Net Gen'!B1308</f>
        <v>ML1KP-Mitchell 1 KP</v>
      </c>
      <c r="B1308" s="269">
        <f>'Net Gen'!C1308</f>
        <v>44829.375</v>
      </c>
      <c r="C1308" s="270" t="str">
        <f>'Net Gen'!P1308</f>
        <v>OFFLINE</v>
      </c>
      <c r="D1308" s="270">
        <f>'Net Gen'!E1308</f>
        <v>0</v>
      </c>
      <c r="E1308" s="270">
        <f>'Net Gen'!I1308</f>
        <v>0</v>
      </c>
      <c r="F1308" s="270">
        <f>'Net Gen'!K1308</f>
        <v>0</v>
      </c>
      <c r="G1308" s="270">
        <f>'Net Gen'!N1308</f>
        <v>0</v>
      </c>
      <c r="H1308" s="270">
        <f>'Net Gen'!O1308</f>
        <v>770</v>
      </c>
      <c r="J1308" s="120">
        <f t="shared" si="82"/>
        <v>0.5</v>
      </c>
      <c r="K1308" s="108">
        <f t="shared" si="80"/>
        <v>0</v>
      </c>
      <c r="L1308" s="102">
        <f t="shared" si="81"/>
        <v>385</v>
      </c>
      <c r="M1308" s="123">
        <f t="shared" si="83"/>
        <v>0</v>
      </c>
    </row>
    <row r="1309" spans="1:13" x14ac:dyDescent="0.2">
      <c r="A1309" s="208" t="str">
        <f>'Net Gen'!B1309</f>
        <v>ML1KP-Mitchell 1 KP</v>
      </c>
      <c r="B1309" s="269">
        <f>'Net Gen'!C1309</f>
        <v>44829.416666666664</v>
      </c>
      <c r="C1309" s="270" t="str">
        <f>'Net Gen'!P1309</f>
        <v>OFFLINE</v>
      </c>
      <c r="D1309" s="270">
        <f>'Net Gen'!E1309</f>
        <v>0</v>
      </c>
      <c r="E1309" s="270">
        <f>'Net Gen'!I1309</f>
        <v>0</v>
      </c>
      <c r="F1309" s="270">
        <f>'Net Gen'!K1309</f>
        <v>0</v>
      </c>
      <c r="G1309" s="270">
        <f>'Net Gen'!N1309</f>
        <v>0</v>
      </c>
      <c r="H1309" s="270">
        <f>'Net Gen'!O1309</f>
        <v>770</v>
      </c>
      <c r="J1309" s="120">
        <f t="shared" si="82"/>
        <v>0.5</v>
      </c>
      <c r="K1309" s="108">
        <f t="shared" si="80"/>
        <v>0</v>
      </c>
      <c r="L1309" s="102">
        <f t="shared" si="81"/>
        <v>385</v>
      </c>
      <c r="M1309" s="123">
        <f t="shared" si="83"/>
        <v>0</v>
      </c>
    </row>
    <row r="1310" spans="1:13" x14ac:dyDescent="0.2">
      <c r="A1310" s="208" t="str">
        <f>'Net Gen'!B1310</f>
        <v>ML1KP-Mitchell 1 KP</v>
      </c>
      <c r="B1310" s="269">
        <f>'Net Gen'!C1310</f>
        <v>44829.458333333336</v>
      </c>
      <c r="C1310" s="270" t="str">
        <f>'Net Gen'!P1310</f>
        <v>OFFLINE</v>
      </c>
      <c r="D1310" s="270">
        <f>'Net Gen'!E1310</f>
        <v>0</v>
      </c>
      <c r="E1310" s="270">
        <f>'Net Gen'!I1310</f>
        <v>0</v>
      </c>
      <c r="F1310" s="270">
        <f>'Net Gen'!K1310</f>
        <v>0</v>
      </c>
      <c r="G1310" s="270">
        <f>'Net Gen'!N1310</f>
        <v>0</v>
      </c>
      <c r="H1310" s="270">
        <f>'Net Gen'!O1310</f>
        <v>770</v>
      </c>
      <c r="J1310" s="120">
        <f t="shared" si="82"/>
        <v>0.5</v>
      </c>
      <c r="K1310" s="108">
        <f t="shared" si="80"/>
        <v>0</v>
      </c>
      <c r="L1310" s="102">
        <f t="shared" si="81"/>
        <v>385</v>
      </c>
      <c r="M1310" s="123">
        <f t="shared" si="83"/>
        <v>0</v>
      </c>
    </row>
    <row r="1311" spans="1:13" x14ac:dyDescent="0.2">
      <c r="A1311" s="208" t="str">
        <f>'Net Gen'!B1311</f>
        <v>ML1KP-Mitchell 1 KP</v>
      </c>
      <c r="B1311" s="269">
        <f>'Net Gen'!C1311</f>
        <v>44829.5</v>
      </c>
      <c r="C1311" s="270" t="str">
        <f>'Net Gen'!P1311</f>
        <v>OFFLINE</v>
      </c>
      <c r="D1311" s="270">
        <f>'Net Gen'!E1311</f>
        <v>0</v>
      </c>
      <c r="E1311" s="270">
        <f>'Net Gen'!I1311</f>
        <v>0</v>
      </c>
      <c r="F1311" s="270">
        <f>'Net Gen'!K1311</f>
        <v>0</v>
      </c>
      <c r="G1311" s="270">
        <f>'Net Gen'!N1311</f>
        <v>0</v>
      </c>
      <c r="H1311" s="270">
        <f>'Net Gen'!O1311</f>
        <v>770</v>
      </c>
      <c r="J1311" s="120">
        <f t="shared" si="82"/>
        <v>0.5</v>
      </c>
      <c r="K1311" s="108">
        <f t="shared" si="80"/>
        <v>0</v>
      </c>
      <c r="L1311" s="102">
        <f t="shared" si="81"/>
        <v>385</v>
      </c>
      <c r="M1311" s="123">
        <f t="shared" si="83"/>
        <v>0</v>
      </c>
    </row>
    <row r="1312" spans="1:13" x14ac:dyDescent="0.2">
      <c r="A1312" s="208" t="str">
        <f>'Net Gen'!B1312</f>
        <v>ML1KP-Mitchell 1 KP</v>
      </c>
      <c r="B1312" s="269">
        <f>'Net Gen'!C1312</f>
        <v>44829.541666666664</v>
      </c>
      <c r="C1312" s="270" t="str">
        <f>'Net Gen'!P1312</f>
        <v>OFFLINE</v>
      </c>
      <c r="D1312" s="270">
        <f>'Net Gen'!E1312</f>
        <v>0</v>
      </c>
      <c r="E1312" s="270">
        <f>'Net Gen'!I1312</f>
        <v>0</v>
      </c>
      <c r="F1312" s="270">
        <f>'Net Gen'!K1312</f>
        <v>0</v>
      </c>
      <c r="G1312" s="270">
        <f>'Net Gen'!N1312</f>
        <v>0</v>
      </c>
      <c r="H1312" s="270">
        <f>'Net Gen'!O1312</f>
        <v>770</v>
      </c>
      <c r="J1312" s="120">
        <f t="shared" si="82"/>
        <v>0.5</v>
      </c>
      <c r="K1312" s="108">
        <f t="shared" si="80"/>
        <v>0</v>
      </c>
      <c r="L1312" s="102">
        <f t="shared" si="81"/>
        <v>385</v>
      </c>
      <c r="M1312" s="123">
        <f t="shared" si="83"/>
        <v>0</v>
      </c>
    </row>
    <row r="1313" spans="1:13" x14ac:dyDescent="0.2">
      <c r="A1313" s="208" t="str">
        <f>'Net Gen'!B1313</f>
        <v>ML1KP-Mitchell 1 KP</v>
      </c>
      <c r="B1313" s="269">
        <f>'Net Gen'!C1313</f>
        <v>44829.583333333336</v>
      </c>
      <c r="C1313" s="270" t="str">
        <f>'Net Gen'!P1313</f>
        <v>OFFLINE</v>
      </c>
      <c r="D1313" s="270">
        <f>'Net Gen'!E1313</f>
        <v>0</v>
      </c>
      <c r="E1313" s="270">
        <f>'Net Gen'!I1313</f>
        <v>0</v>
      </c>
      <c r="F1313" s="270">
        <f>'Net Gen'!K1313</f>
        <v>0</v>
      </c>
      <c r="G1313" s="270">
        <f>'Net Gen'!N1313</f>
        <v>0</v>
      </c>
      <c r="H1313" s="270">
        <f>'Net Gen'!O1313</f>
        <v>770</v>
      </c>
      <c r="J1313" s="120">
        <f t="shared" si="82"/>
        <v>0.5</v>
      </c>
      <c r="K1313" s="108">
        <f t="shared" si="80"/>
        <v>0</v>
      </c>
      <c r="L1313" s="102">
        <f t="shared" si="81"/>
        <v>385</v>
      </c>
      <c r="M1313" s="123">
        <f t="shared" si="83"/>
        <v>0</v>
      </c>
    </row>
    <row r="1314" spans="1:13" x14ac:dyDescent="0.2">
      <c r="A1314" s="208" t="str">
        <f>'Net Gen'!B1314</f>
        <v>ML1KP-Mitchell 1 KP</v>
      </c>
      <c r="B1314" s="269">
        <f>'Net Gen'!C1314</f>
        <v>44829.625</v>
      </c>
      <c r="C1314" s="270" t="str">
        <f>'Net Gen'!P1314</f>
        <v>OFFLINE</v>
      </c>
      <c r="D1314" s="270">
        <f>'Net Gen'!E1314</f>
        <v>0</v>
      </c>
      <c r="E1314" s="270">
        <f>'Net Gen'!I1314</f>
        <v>0</v>
      </c>
      <c r="F1314" s="270">
        <f>'Net Gen'!K1314</f>
        <v>0</v>
      </c>
      <c r="G1314" s="270">
        <f>'Net Gen'!N1314</f>
        <v>0</v>
      </c>
      <c r="H1314" s="270">
        <f>'Net Gen'!O1314</f>
        <v>770</v>
      </c>
      <c r="J1314" s="120">
        <f t="shared" si="82"/>
        <v>0.5</v>
      </c>
      <c r="K1314" s="108">
        <f t="shared" si="80"/>
        <v>0</v>
      </c>
      <c r="L1314" s="102">
        <f t="shared" si="81"/>
        <v>385</v>
      </c>
      <c r="M1314" s="123">
        <f t="shared" si="83"/>
        <v>0</v>
      </c>
    </row>
    <row r="1315" spans="1:13" x14ac:dyDescent="0.2">
      <c r="A1315" s="208" t="str">
        <f>'Net Gen'!B1315</f>
        <v>ML1KP-Mitchell 1 KP</v>
      </c>
      <c r="B1315" s="269">
        <f>'Net Gen'!C1315</f>
        <v>44829.666666666664</v>
      </c>
      <c r="C1315" s="270" t="str">
        <f>'Net Gen'!P1315</f>
        <v>OFFLINE</v>
      </c>
      <c r="D1315" s="270">
        <f>'Net Gen'!E1315</f>
        <v>0</v>
      </c>
      <c r="E1315" s="270">
        <f>'Net Gen'!I1315</f>
        <v>0</v>
      </c>
      <c r="F1315" s="270">
        <f>'Net Gen'!K1315</f>
        <v>0</v>
      </c>
      <c r="G1315" s="270">
        <f>'Net Gen'!N1315</f>
        <v>0</v>
      </c>
      <c r="H1315" s="270">
        <f>'Net Gen'!O1315</f>
        <v>770</v>
      </c>
      <c r="J1315" s="120">
        <f t="shared" si="82"/>
        <v>0.5</v>
      </c>
      <c r="K1315" s="108">
        <f t="shared" si="80"/>
        <v>0</v>
      </c>
      <c r="L1315" s="102">
        <f t="shared" si="81"/>
        <v>385</v>
      </c>
      <c r="M1315" s="123">
        <f t="shared" si="83"/>
        <v>0</v>
      </c>
    </row>
    <row r="1316" spans="1:13" x14ac:dyDescent="0.2">
      <c r="A1316" s="208" t="str">
        <f>'Net Gen'!B1316</f>
        <v>ML1KP-Mitchell 1 KP</v>
      </c>
      <c r="B1316" s="269">
        <f>'Net Gen'!C1316</f>
        <v>44829.708333333336</v>
      </c>
      <c r="C1316" s="270" t="str">
        <f>'Net Gen'!P1316</f>
        <v>OFFLINE</v>
      </c>
      <c r="D1316" s="270">
        <f>'Net Gen'!E1316</f>
        <v>0</v>
      </c>
      <c r="E1316" s="270">
        <f>'Net Gen'!I1316</f>
        <v>0</v>
      </c>
      <c r="F1316" s="270">
        <f>'Net Gen'!K1316</f>
        <v>0</v>
      </c>
      <c r="G1316" s="270">
        <f>'Net Gen'!N1316</f>
        <v>0</v>
      </c>
      <c r="H1316" s="270">
        <f>'Net Gen'!O1316</f>
        <v>770</v>
      </c>
      <c r="J1316" s="120">
        <f t="shared" si="82"/>
        <v>0.5</v>
      </c>
      <c r="K1316" s="108">
        <f t="shared" si="80"/>
        <v>0</v>
      </c>
      <c r="L1316" s="102">
        <f t="shared" si="81"/>
        <v>385</v>
      </c>
      <c r="M1316" s="123">
        <f t="shared" si="83"/>
        <v>0</v>
      </c>
    </row>
    <row r="1317" spans="1:13" x14ac:dyDescent="0.2">
      <c r="A1317" s="208" t="str">
        <f>'Net Gen'!B1317</f>
        <v>ML1KP-Mitchell 1 KP</v>
      </c>
      <c r="B1317" s="269">
        <f>'Net Gen'!C1317</f>
        <v>44829.75</v>
      </c>
      <c r="C1317" s="270" t="str">
        <f>'Net Gen'!P1317</f>
        <v>OFFLINE</v>
      </c>
      <c r="D1317" s="270">
        <f>'Net Gen'!E1317</f>
        <v>0</v>
      </c>
      <c r="E1317" s="270">
        <f>'Net Gen'!I1317</f>
        <v>0</v>
      </c>
      <c r="F1317" s="270">
        <f>'Net Gen'!K1317</f>
        <v>0</v>
      </c>
      <c r="G1317" s="270">
        <f>'Net Gen'!N1317</f>
        <v>0</v>
      </c>
      <c r="H1317" s="270">
        <f>'Net Gen'!O1317</f>
        <v>770</v>
      </c>
      <c r="J1317" s="120">
        <f t="shared" si="82"/>
        <v>0.5</v>
      </c>
      <c r="K1317" s="108">
        <f t="shared" si="80"/>
        <v>0</v>
      </c>
      <c r="L1317" s="102">
        <f t="shared" si="81"/>
        <v>385</v>
      </c>
      <c r="M1317" s="123">
        <f t="shared" si="83"/>
        <v>0</v>
      </c>
    </row>
    <row r="1318" spans="1:13" x14ac:dyDescent="0.2">
      <c r="A1318" s="208" t="str">
        <f>'Net Gen'!B1318</f>
        <v>ML1KP-Mitchell 1 KP</v>
      </c>
      <c r="B1318" s="269">
        <f>'Net Gen'!C1318</f>
        <v>44829.791666666664</v>
      </c>
      <c r="C1318" s="270" t="str">
        <f>'Net Gen'!P1318</f>
        <v>OFFLINE</v>
      </c>
      <c r="D1318" s="270">
        <f>'Net Gen'!E1318</f>
        <v>0</v>
      </c>
      <c r="E1318" s="270">
        <f>'Net Gen'!I1318</f>
        <v>0</v>
      </c>
      <c r="F1318" s="270">
        <f>'Net Gen'!K1318</f>
        <v>0</v>
      </c>
      <c r="G1318" s="270">
        <f>'Net Gen'!N1318</f>
        <v>0</v>
      </c>
      <c r="H1318" s="270">
        <f>'Net Gen'!O1318</f>
        <v>770</v>
      </c>
      <c r="J1318" s="120">
        <f t="shared" si="82"/>
        <v>0.5</v>
      </c>
      <c r="K1318" s="108">
        <f t="shared" si="80"/>
        <v>0</v>
      </c>
      <c r="L1318" s="102">
        <f t="shared" si="81"/>
        <v>385</v>
      </c>
      <c r="M1318" s="123">
        <f t="shared" si="83"/>
        <v>0</v>
      </c>
    </row>
    <row r="1319" spans="1:13" x14ac:dyDescent="0.2">
      <c r="A1319" s="208" t="str">
        <f>'Net Gen'!B1319</f>
        <v>ML1KP-Mitchell 1 KP</v>
      </c>
      <c r="B1319" s="269">
        <f>'Net Gen'!C1319</f>
        <v>44829.833333333336</v>
      </c>
      <c r="C1319" s="270" t="str">
        <f>'Net Gen'!P1319</f>
        <v>OFFLINE</v>
      </c>
      <c r="D1319" s="270">
        <f>'Net Gen'!E1319</f>
        <v>0</v>
      </c>
      <c r="E1319" s="270">
        <f>'Net Gen'!I1319</f>
        <v>0</v>
      </c>
      <c r="F1319" s="270">
        <f>'Net Gen'!K1319</f>
        <v>0</v>
      </c>
      <c r="G1319" s="270">
        <f>'Net Gen'!N1319</f>
        <v>0</v>
      </c>
      <c r="H1319" s="270">
        <f>'Net Gen'!O1319</f>
        <v>770</v>
      </c>
      <c r="J1319" s="120">
        <f t="shared" si="82"/>
        <v>0.5</v>
      </c>
      <c r="K1319" s="108">
        <f t="shared" si="80"/>
        <v>0</v>
      </c>
      <c r="L1319" s="102">
        <f t="shared" si="81"/>
        <v>385</v>
      </c>
      <c r="M1319" s="123">
        <f t="shared" si="83"/>
        <v>0</v>
      </c>
    </row>
    <row r="1320" spans="1:13" x14ac:dyDescent="0.2">
      <c r="A1320" s="208" t="str">
        <f>'Net Gen'!B1320</f>
        <v>ML1KP-Mitchell 1 KP</v>
      </c>
      <c r="B1320" s="269">
        <f>'Net Gen'!C1320</f>
        <v>44829.875</v>
      </c>
      <c r="C1320" s="270" t="str">
        <f>'Net Gen'!P1320</f>
        <v>OFFLINE</v>
      </c>
      <c r="D1320" s="270">
        <f>'Net Gen'!E1320</f>
        <v>0</v>
      </c>
      <c r="E1320" s="270">
        <f>'Net Gen'!I1320</f>
        <v>0</v>
      </c>
      <c r="F1320" s="270">
        <f>'Net Gen'!K1320</f>
        <v>0</v>
      </c>
      <c r="G1320" s="270">
        <f>'Net Gen'!N1320</f>
        <v>0</v>
      </c>
      <c r="H1320" s="270">
        <f>'Net Gen'!O1320</f>
        <v>770</v>
      </c>
      <c r="J1320" s="120">
        <f t="shared" si="82"/>
        <v>0.5</v>
      </c>
      <c r="K1320" s="108">
        <f t="shared" si="80"/>
        <v>0</v>
      </c>
      <c r="L1320" s="102">
        <f t="shared" si="81"/>
        <v>385</v>
      </c>
      <c r="M1320" s="123">
        <f t="shared" si="83"/>
        <v>0</v>
      </c>
    </row>
    <row r="1321" spans="1:13" x14ac:dyDescent="0.2">
      <c r="A1321" s="208" t="str">
        <f>'Net Gen'!B1321</f>
        <v>ML1KP-Mitchell 1 KP</v>
      </c>
      <c r="B1321" s="269">
        <f>'Net Gen'!C1321</f>
        <v>44829.916666666664</v>
      </c>
      <c r="C1321" s="270" t="str">
        <f>'Net Gen'!P1321</f>
        <v>OFFLINE</v>
      </c>
      <c r="D1321" s="270">
        <f>'Net Gen'!E1321</f>
        <v>0</v>
      </c>
      <c r="E1321" s="270">
        <f>'Net Gen'!I1321</f>
        <v>0</v>
      </c>
      <c r="F1321" s="270">
        <f>'Net Gen'!K1321</f>
        <v>0</v>
      </c>
      <c r="G1321" s="270">
        <f>'Net Gen'!N1321</f>
        <v>0</v>
      </c>
      <c r="H1321" s="270">
        <f>'Net Gen'!O1321</f>
        <v>770</v>
      </c>
      <c r="J1321" s="120">
        <f t="shared" si="82"/>
        <v>0.5</v>
      </c>
      <c r="K1321" s="108">
        <f t="shared" si="80"/>
        <v>0</v>
      </c>
      <c r="L1321" s="102">
        <f t="shared" si="81"/>
        <v>385</v>
      </c>
      <c r="M1321" s="123">
        <f t="shared" si="83"/>
        <v>0</v>
      </c>
    </row>
    <row r="1322" spans="1:13" x14ac:dyDescent="0.2">
      <c r="A1322" s="208" t="str">
        <f>'Net Gen'!B1322</f>
        <v>ML1KP-Mitchell 1 KP</v>
      </c>
      <c r="B1322" s="269">
        <f>'Net Gen'!C1322</f>
        <v>44829.958333333336</v>
      </c>
      <c r="C1322" s="270" t="str">
        <f>'Net Gen'!P1322</f>
        <v>OFFLINE</v>
      </c>
      <c r="D1322" s="270">
        <f>'Net Gen'!E1322</f>
        <v>0</v>
      </c>
      <c r="E1322" s="270">
        <f>'Net Gen'!I1322</f>
        <v>0</v>
      </c>
      <c r="F1322" s="270">
        <f>'Net Gen'!K1322</f>
        <v>0</v>
      </c>
      <c r="G1322" s="270">
        <f>'Net Gen'!N1322</f>
        <v>0</v>
      </c>
      <c r="H1322" s="270">
        <f>'Net Gen'!O1322</f>
        <v>770</v>
      </c>
      <c r="J1322" s="120">
        <f t="shared" si="82"/>
        <v>0.5</v>
      </c>
      <c r="K1322" s="108">
        <f t="shared" si="80"/>
        <v>0</v>
      </c>
      <c r="L1322" s="102">
        <f t="shared" si="81"/>
        <v>385</v>
      </c>
      <c r="M1322" s="123">
        <f t="shared" si="83"/>
        <v>0</v>
      </c>
    </row>
    <row r="1323" spans="1:13" x14ac:dyDescent="0.2">
      <c r="A1323" s="208" t="str">
        <f>'Net Gen'!B1323</f>
        <v>ML1KP-Mitchell 1 KP</v>
      </c>
      <c r="B1323" s="269">
        <f>'Net Gen'!C1323</f>
        <v>44830</v>
      </c>
      <c r="C1323" s="270" t="str">
        <f>'Net Gen'!P1323</f>
        <v>OFFLINE</v>
      </c>
      <c r="D1323" s="270">
        <f>'Net Gen'!E1323</f>
        <v>0</v>
      </c>
      <c r="E1323" s="270">
        <f>'Net Gen'!I1323</f>
        <v>0</v>
      </c>
      <c r="F1323" s="270">
        <f>'Net Gen'!K1323</f>
        <v>0</v>
      </c>
      <c r="G1323" s="270">
        <f>'Net Gen'!N1323</f>
        <v>0</v>
      </c>
      <c r="H1323" s="270">
        <f>'Net Gen'!O1323</f>
        <v>770</v>
      </c>
      <c r="J1323" s="120">
        <f t="shared" si="82"/>
        <v>0.5</v>
      </c>
      <c r="K1323" s="108">
        <f t="shared" si="80"/>
        <v>0</v>
      </c>
      <c r="L1323" s="102">
        <f t="shared" si="81"/>
        <v>385</v>
      </c>
      <c r="M1323" s="123">
        <f t="shared" si="83"/>
        <v>0</v>
      </c>
    </row>
    <row r="1324" spans="1:13" x14ac:dyDescent="0.2">
      <c r="A1324" s="208" t="str">
        <f>'Net Gen'!B1324</f>
        <v>ML1KP-Mitchell 1 KP</v>
      </c>
      <c r="B1324" s="269">
        <f>'Net Gen'!C1324</f>
        <v>44830.041666666664</v>
      </c>
      <c r="C1324" s="270" t="str">
        <f>'Net Gen'!P1324</f>
        <v>OFFLINE</v>
      </c>
      <c r="D1324" s="270">
        <f>'Net Gen'!E1324</f>
        <v>0</v>
      </c>
      <c r="E1324" s="270">
        <f>'Net Gen'!I1324</f>
        <v>0</v>
      </c>
      <c r="F1324" s="270">
        <f>'Net Gen'!K1324</f>
        <v>0</v>
      </c>
      <c r="G1324" s="270">
        <f>'Net Gen'!N1324</f>
        <v>0</v>
      </c>
      <c r="H1324" s="270">
        <f>'Net Gen'!O1324</f>
        <v>770</v>
      </c>
      <c r="J1324" s="120">
        <f t="shared" si="82"/>
        <v>0.5</v>
      </c>
      <c r="K1324" s="108">
        <f t="shared" si="80"/>
        <v>0</v>
      </c>
      <c r="L1324" s="102">
        <f t="shared" si="81"/>
        <v>385</v>
      </c>
      <c r="M1324" s="123">
        <f t="shared" si="83"/>
        <v>0</v>
      </c>
    </row>
    <row r="1325" spans="1:13" x14ac:dyDescent="0.2">
      <c r="A1325" s="208" t="str">
        <f>'Net Gen'!B1325</f>
        <v>ML1KP-Mitchell 1 KP</v>
      </c>
      <c r="B1325" s="269">
        <f>'Net Gen'!C1325</f>
        <v>44830.083333333336</v>
      </c>
      <c r="C1325" s="270" t="str">
        <f>'Net Gen'!P1325</f>
        <v>OFFLINE</v>
      </c>
      <c r="D1325" s="270">
        <f>'Net Gen'!E1325</f>
        <v>0</v>
      </c>
      <c r="E1325" s="270">
        <f>'Net Gen'!I1325</f>
        <v>0</v>
      </c>
      <c r="F1325" s="270">
        <f>'Net Gen'!K1325</f>
        <v>0</v>
      </c>
      <c r="G1325" s="270">
        <f>'Net Gen'!N1325</f>
        <v>0</v>
      </c>
      <c r="H1325" s="270">
        <f>'Net Gen'!O1325</f>
        <v>770</v>
      </c>
      <c r="J1325" s="120">
        <f t="shared" si="82"/>
        <v>0.5</v>
      </c>
      <c r="K1325" s="108">
        <f t="shared" si="80"/>
        <v>0</v>
      </c>
      <c r="L1325" s="102">
        <f t="shared" si="81"/>
        <v>385</v>
      </c>
      <c r="M1325" s="123">
        <f t="shared" si="83"/>
        <v>0</v>
      </c>
    </row>
    <row r="1326" spans="1:13" x14ac:dyDescent="0.2">
      <c r="A1326" s="208" t="str">
        <f>'Net Gen'!B1326</f>
        <v>ML1KP-Mitchell 1 KP</v>
      </c>
      <c r="B1326" s="269">
        <f>'Net Gen'!C1326</f>
        <v>44830.125</v>
      </c>
      <c r="C1326" s="270" t="str">
        <f>'Net Gen'!P1326</f>
        <v>OFFLINE</v>
      </c>
      <c r="D1326" s="270">
        <f>'Net Gen'!E1326</f>
        <v>0</v>
      </c>
      <c r="E1326" s="270">
        <f>'Net Gen'!I1326</f>
        <v>0</v>
      </c>
      <c r="F1326" s="270">
        <f>'Net Gen'!K1326</f>
        <v>0</v>
      </c>
      <c r="G1326" s="270">
        <f>'Net Gen'!N1326</f>
        <v>0</v>
      </c>
      <c r="H1326" s="270">
        <f>'Net Gen'!O1326</f>
        <v>770</v>
      </c>
      <c r="J1326" s="120">
        <f t="shared" si="82"/>
        <v>0.5</v>
      </c>
      <c r="K1326" s="108">
        <f t="shared" si="80"/>
        <v>0</v>
      </c>
      <c r="L1326" s="102">
        <f t="shared" si="81"/>
        <v>385</v>
      </c>
      <c r="M1326" s="123">
        <f t="shared" si="83"/>
        <v>0</v>
      </c>
    </row>
    <row r="1327" spans="1:13" x14ac:dyDescent="0.2">
      <c r="A1327" s="208" t="str">
        <f>'Net Gen'!B1327</f>
        <v>ML1KP-Mitchell 1 KP</v>
      </c>
      <c r="B1327" s="269">
        <f>'Net Gen'!C1327</f>
        <v>44830.166666666664</v>
      </c>
      <c r="C1327" s="270" t="str">
        <f>'Net Gen'!P1327</f>
        <v>OFFLINE</v>
      </c>
      <c r="D1327" s="270">
        <f>'Net Gen'!E1327</f>
        <v>0</v>
      </c>
      <c r="E1327" s="270">
        <f>'Net Gen'!I1327</f>
        <v>0</v>
      </c>
      <c r="F1327" s="270">
        <f>'Net Gen'!K1327</f>
        <v>0</v>
      </c>
      <c r="G1327" s="270">
        <f>'Net Gen'!N1327</f>
        <v>0</v>
      </c>
      <c r="H1327" s="270">
        <f>'Net Gen'!O1327</f>
        <v>770</v>
      </c>
      <c r="J1327" s="120">
        <f t="shared" si="82"/>
        <v>0.5</v>
      </c>
      <c r="K1327" s="108">
        <f t="shared" si="80"/>
        <v>0</v>
      </c>
      <c r="L1327" s="102">
        <f t="shared" si="81"/>
        <v>385</v>
      </c>
      <c r="M1327" s="123">
        <f t="shared" si="83"/>
        <v>0</v>
      </c>
    </row>
    <row r="1328" spans="1:13" x14ac:dyDescent="0.2">
      <c r="A1328" s="208" t="str">
        <f>'Net Gen'!B1328</f>
        <v>ML1KP-Mitchell 1 KP</v>
      </c>
      <c r="B1328" s="269">
        <f>'Net Gen'!C1328</f>
        <v>44830.208333333336</v>
      </c>
      <c r="C1328" s="270" t="str">
        <f>'Net Gen'!P1328</f>
        <v>OFFLINE</v>
      </c>
      <c r="D1328" s="270">
        <f>'Net Gen'!E1328</f>
        <v>0</v>
      </c>
      <c r="E1328" s="270">
        <f>'Net Gen'!I1328</f>
        <v>0</v>
      </c>
      <c r="F1328" s="270">
        <f>'Net Gen'!K1328</f>
        <v>0</v>
      </c>
      <c r="G1328" s="270">
        <f>'Net Gen'!N1328</f>
        <v>0</v>
      </c>
      <c r="H1328" s="270">
        <f>'Net Gen'!O1328</f>
        <v>770</v>
      </c>
      <c r="J1328" s="120">
        <f t="shared" si="82"/>
        <v>0.5</v>
      </c>
      <c r="K1328" s="108">
        <f t="shared" si="80"/>
        <v>0</v>
      </c>
      <c r="L1328" s="102">
        <f t="shared" si="81"/>
        <v>385</v>
      </c>
      <c r="M1328" s="123">
        <f t="shared" si="83"/>
        <v>0</v>
      </c>
    </row>
    <row r="1329" spans="1:13" x14ac:dyDescent="0.2">
      <c r="A1329" s="208" t="str">
        <f>'Net Gen'!B1329</f>
        <v>ML1KP-Mitchell 1 KP</v>
      </c>
      <c r="B1329" s="269">
        <f>'Net Gen'!C1329</f>
        <v>44830.25</v>
      </c>
      <c r="C1329" s="270" t="str">
        <f>'Net Gen'!P1329</f>
        <v>OFFLINE</v>
      </c>
      <c r="D1329" s="270">
        <f>'Net Gen'!E1329</f>
        <v>0</v>
      </c>
      <c r="E1329" s="270">
        <f>'Net Gen'!I1329</f>
        <v>0</v>
      </c>
      <c r="F1329" s="270">
        <f>'Net Gen'!K1329</f>
        <v>0</v>
      </c>
      <c r="G1329" s="270">
        <f>'Net Gen'!N1329</f>
        <v>0</v>
      </c>
      <c r="H1329" s="270">
        <f>'Net Gen'!O1329</f>
        <v>770</v>
      </c>
      <c r="J1329" s="120">
        <f t="shared" si="82"/>
        <v>0.5</v>
      </c>
      <c r="K1329" s="108">
        <f t="shared" si="80"/>
        <v>0</v>
      </c>
      <c r="L1329" s="102">
        <f t="shared" si="81"/>
        <v>385</v>
      </c>
      <c r="M1329" s="123">
        <f t="shared" si="83"/>
        <v>0</v>
      </c>
    </row>
    <row r="1330" spans="1:13" x14ac:dyDescent="0.2">
      <c r="A1330" s="208" t="str">
        <f>'Net Gen'!B1330</f>
        <v>ML1KP-Mitchell 1 KP</v>
      </c>
      <c r="B1330" s="269">
        <f>'Net Gen'!C1330</f>
        <v>44830.291666666664</v>
      </c>
      <c r="C1330" s="270" t="str">
        <f>'Net Gen'!P1330</f>
        <v>OFFLINE</v>
      </c>
      <c r="D1330" s="270">
        <f>'Net Gen'!E1330</f>
        <v>0</v>
      </c>
      <c r="E1330" s="270">
        <f>'Net Gen'!I1330</f>
        <v>0</v>
      </c>
      <c r="F1330" s="270">
        <f>'Net Gen'!K1330</f>
        <v>0</v>
      </c>
      <c r="G1330" s="270">
        <f>'Net Gen'!N1330</f>
        <v>0</v>
      </c>
      <c r="H1330" s="270">
        <f>'Net Gen'!O1330</f>
        <v>770</v>
      </c>
      <c r="J1330" s="120">
        <f t="shared" si="82"/>
        <v>0.5</v>
      </c>
      <c r="K1330" s="108">
        <f t="shared" si="80"/>
        <v>0</v>
      </c>
      <c r="L1330" s="102">
        <f t="shared" si="81"/>
        <v>385</v>
      </c>
      <c r="M1330" s="123">
        <f t="shared" si="83"/>
        <v>0</v>
      </c>
    </row>
    <row r="1331" spans="1:13" x14ac:dyDescent="0.2">
      <c r="A1331" s="208" t="str">
        <f>'Net Gen'!B1331</f>
        <v>ML1KP-Mitchell 1 KP</v>
      </c>
      <c r="B1331" s="269">
        <f>'Net Gen'!C1331</f>
        <v>44830.333333333336</v>
      </c>
      <c r="C1331" s="270" t="str">
        <f>'Net Gen'!P1331</f>
        <v>OFFLINE</v>
      </c>
      <c r="D1331" s="270">
        <f>'Net Gen'!E1331</f>
        <v>0</v>
      </c>
      <c r="E1331" s="270">
        <f>'Net Gen'!I1331</f>
        <v>0</v>
      </c>
      <c r="F1331" s="270">
        <f>'Net Gen'!K1331</f>
        <v>0</v>
      </c>
      <c r="G1331" s="270">
        <f>'Net Gen'!N1331</f>
        <v>0</v>
      </c>
      <c r="H1331" s="270">
        <f>'Net Gen'!O1331</f>
        <v>770</v>
      </c>
      <c r="J1331" s="120">
        <f t="shared" si="82"/>
        <v>0.5</v>
      </c>
      <c r="K1331" s="108">
        <f t="shared" si="80"/>
        <v>0</v>
      </c>
      <c r="L1331" s="102">
        <f t="shared" si="81"/>
        <v>385</v>
      </c>
      <c r="M1331" s="123">
        <f t="shared" si="83"/>
        <v>0</v>
      </c>
    </row>
    <row r="1332" spans="1:13" x14ac:dyDescent="0.2">
      <c r="A1332" s="208" t="str">
        <f>'Net Gen'!B1332</f>
        <v>ML1KP-Mitchell 1 KP</v>
      </c>
      <c r="B1332" s="269">
        <f>'Net Gen'!C1332</f>
        <v>44830.375</v>
      </c>
      <c r="C1332" s="270" t="str">
        <f>'Net Gen'!P1332</f>
        <v>OFFLINE</v>
      </c>
      <c r="D1332" s="270">
        <f>'Net Gen'!E1332</f>
        <v>0</v>
      </c>
      <c r="E1332" s="270">
        <f>'Net Gen'!I1332</f>
        <v>0</v>
      </c>
      <c r="F1332" s="270">
        <f>'Net Gen'!K1332</f>
        <v>0</v>
      </c>
      <c r="G1332" s="270">
        <f>'Net Gen'!N1332</f>
        <v>0</v>
      </c>
      <c r="H1332" s="270">
        <f>'Net Gen'!O1332</f>
        <v>770</v>
      </c>
      <c r="J1332" s="120">
        <f t="shared" si="82"/>
        <v>0.5</v>
      </c>
      <c r="K1332" s="108">
        <f t="shared" si="80"/>
        <v>0</v>
      </c>
      <c r="L1332" s="102">
        <f t="shared" si="81"/>
        <v>385</v>
      </c>
      <c r="M1332" s="123">
        <f t="shared" si="83"/>
        <v>0</v>
      </c>
    </row>
    <row r="1333" spans="1:13" x14ac:dyDescent="0.2">
      <c r="A1333" s="208" t="str">
        <f>'Net Gen'!B1333</f>
        <v>ML1KP-Mitchell 1 KP</v>
      </c>
      <c r="B1333" s="269">
        <f>'Net Gen'!C1333</f>
        <v>44830.416666666664</v>
      </c>
      <c r="C1333" s="270" t="str">
        <f>'Net Gen'!P1333</f>
        <v>OFFLINE</v>
      </c>
      <c r="D1333" s="270">
        <f>'Net Gen'!E1333</f>
        <v>0</v>
      </c>
      <c r="E1333" s="270">
        <f>'Net Gen'!I1333</f>
        <v>0</v>
      </c>
      <c r="F1333" s="270">
        <f>'Net Gen'!K1333</f>
        <v>0</v>
      </c>
      <c r="G1333" s="270">
        <f>'Net Gen'!N1333</f>
        <v>0</v>
      </c>
      <c r="H1333" s="270">
        <f>'Net Gen'!O1333</f>
        <v>770</v>
      </c>
      <c r="J1333" s="120">
        <f t="shared" si="82"/>
        <v>0.5</v>
      </c>
      <c r="K1333" s="108">
        <f t="shared" si="80"/>
        <v>0</v>
      </c>
      <c r="L1333" s="102">
        <f t="shared" si="81"/>
        <v>385</v>
      </c>
      <c r="M1333" s="123">
        <f t="shared" si="83"/>
        <v>0</v>
      </c>
    </row>
    <row r="1334" spans="1:13" x14ac:dyDescent="0.2">
      <c r="A1334" s="208" t="str">
        <f>'Net Gen'!B1334</f>
        <v>ML1KP-Mitchell 1 KP</v>
      </c>
      <c r="B1334" s="269">
        <f>'Net Gen'!C1334</f>
        <v>44830.458333333336</v>
      </c>
      <c r="C1334" s="270" t="str">
        <f>'Net Gen'!P1334</f>
        <v>OFFLINE</v>
      </c>
      <c r="D1334" s="270">
        <f>'Net Gen'!E1334</f>
        <v>0</v>
      </c>
      <c r="E1334" s="270">
        <f>'Net Gen'!I1334</f>
        <v>0</v>
      </c>
      <c r="F1334" s="270">
        <f>'Net Gen'!K1334</f>
        <v>0</v>
      </c>
      <c r="G1334" s="270">
        <f>'Net Gen'!N1334</f>
        <v>0</v>
      </c>
      <c r="H1334" s="270">
        <f>'Net Gen'!O1334</f>
        <v>770</v>
      </c>
      <c r="J1334" s="120">
        <f t="shared" si="82"/>
        <v>0.5</v>
      </c>
      <c r="K1334" s="108">
        <f t="shared" si="80"/>
        <v>0</v>
      </c>
      <c r="L1334" s="102">
        <f t="shared" si="81"/>
        <v>385</v>
      </c>
      <c r="M1334" s="123">
        <f t="shared" si="83"/>
        <v>0</v>
      </c>
    </row>
    <row r="1335" spans="1:13" x14ac:dyDescent="0.2">
      <c r="A1335" s="208" t="str">
        <f>'Net Gen'!B1335</f>
        <v>ML1KP-Mitchell 1 KP</v>
      </c>
      <c r="B1335" s="269">
        <f>'Net Gen'!C1335</f>
        <v>44830.5</v>
      </c>
      <c r="C1335" s="270" t="str">
        <f>'Net Gen'!P1335</f>
        <v>OFFLINE</v>
      </c>
      <c r="D1335" s="270">
        <f>'Net Gen'!E1335</f>
        <v>0</v>
      </c>
      <c r="E1335" s="270">
        <f>'Net Gen'!I1335</f>
        <v>0</v>
      </c>
      <c r="F1335" s="270">
        <f>'Net Gen'!K1335</f>
        <v>0</v>
      </c>
      <c r="G1335" s="270">
        <f>'Net Gen'!N1335</f>
        <v>0</v>
      </c>
      <c r="H1335" s="270">
        <f>'Net Gen'!O1335</f>
        <v>770</v>
      </c>
      <c r="J1335" s="120">
        <f t="shared" si="82"/>
        <v>0.5</v>
      </c>
      <c r="K1335" s="108">
        <f t="shared" si="80"/>
        <v>0</v>
      </c>
      <c r="L1335" s="102">
        <f t="shared" si="81"/>
        <v>385</v>
      </c>
      <c r="M1335" s="123">
        <f t="shared" si="83"/>
        <v>0</v>
      </c>
    </row>
    <row r="1336" spans="1:13" x14ac:dyDescent="0.2">
      <c r="A1336" s="208" t="str">
        <f>'Net Gen'!B1336</f>
        <v>ML1KP-Mitchell 1 KP</v>
      </c>
      <c r="B1336" s="269">
        <f>'Net Gen'!C1336</f>
        <v>44830.541666666664</v>
      </c>
      <c r="C1336" s="270" t="str">
        <f>'Net Gen'!P1336</f>
        <v>OFFLINE</v>
      </c>
      <c r="D1336" s="270">
        <f>'Net Gen'!E1336</f>
        <v>0</v>
      </c>
      <c r="E1336" s="270">
        <f>'Net Gen'!I1336</f>
        <v>0</v>
      </c>
      <c r="F1336" s="270">
        <f>'Net Gen'!K1336</f>
        <v>0</v>
      </c>
      <c r="G1336" s="270">
        <f>'Net Gen'!N1336</f>
        <v>0</v>
      </c>
      <c r="H1336" s="270">
        <f>'Net Gen'!O1336</f>
        <v>770</v>
      </c>
      <c r="J1336" s="120">
        <f t="shared" si="82"/>
        <v>0.5</v>
      </c>
      <c r="K1336" s="108">
        <f t="shared" si="80"/>
        <v>0</v>
      </c>
      <c r="L1336" s="102">
        <f t="shared" si="81"/>
        <v>385</v>
      </c>
      <c r="M1336" s="123">
        <f t="shared" si="83"/>
        <v>0</v>
      </c>
    </row>
    <row r="1337" spans="1:13" x14ac:dyDescent="0.2">
      <c r="A1337" s="208" t="str">
        <f>'Net Gen'!B1337</f>
        <v>ML1KP-Mitchell 1 KP</v>
      </c>
      <c r="B1337" s="269">
        <f>'Net Gen'!C1337</f>
        <v>44830.583333333336</v>
      </c>
      <c r="C1337" s="270" t="str">
        <f>'Net Gen'!P1337</f>
        <v>OFFLINE</v>
      </c>
      <c r="D1337" s="270">
        <f>'Net Gen'!E1337</f>
        <v>0</v>
      </c>
      <c r="E1337" s="270">
        <f>'Net Gen'!I1337</f>
        <v>0</v>
      </c>
      <c r="F1337" s="270">
        <f>'Net Gen'!K1337</f>
        <v>0</v>
      </c>
      <c r="G1337" s="270">
        <f>'Net Gen'!N1337</f>
        <v>0</v>
      </c>
      <c r="H1337" s="270">
        <f>'Net Gen'!O1337</f>
        <v>770</v>
      </c>
      <c r="J1337" s="120">
        <f t="shared" si="82"/>
        <v>0.5</v>
      </c>
      <c r="K1337" s="108">
        <f t="shared" si="80"/>
        <v>0</v>
      </c>
      <c r="L1337" s="102">
        <f t="shared" si="81"/>
        <v>385</v>
      </c>
      <c r="M1337" s="123">
        <f t="shared" si="83"/>
        <v>0</v>
      </c>
    </row>
    <row r="1338" spans="1:13" x14ac:dyDescent="0.2">
      <c r="A1338" s="208" t="str">
        <f>'Net Gen'!B1338</f>
        <v>ML1KP-Mitchell 1 KP</v>
      </c>
      <c r="B1338" s="269">
        <f>'Net Gen'!C1338</f>
        <v>44830.625</v>
      </c>
      <c r="C1338" s="270" t="str">
        <f>'Net Gen'!P1338</f>
        <v>OFFLINE</v>
      </c>
      <c r="D1338" s="270">
        <f>'Net Gen'!E1338</f>
        <v>0</v>
      </c>
      <c r="E1338" s="270">
        <f>'Net Gen'!I1338</f>
        <v>0</v>
      </c>
      <c r="F1338" s="270">
        <f>'Net Gen'!K1338</f>
        <v>0</v>
      </c>
      <c r="G1338" s="270">
        <f>'Net Gen'!N1338</f>
        <v>0</v>
      </c>
      <c r="H1338" s="270">
        <f>'Net Gen'!O1338</f>
        <v>770</v>
      </c>
      <c r="J1338" s="120">
        <f t="shared" si="82"/>
        <v>0.5</v>
      </c>
      <c r="K1338" s="108">
        <f t="shared" si="80"/>
        <v>0</v>
      </c>
      <c r="L1338" s="102">
        <f t="shared" si="81"/>
        <v>385</v>
      </c>
      <c r="M1338" s="123">
        <f t="shared" si="83"/>
        <v>0</v>
      </c>
    </row>
    <row r="1339" spans="1:13" x14ac:dyDescent="0.2">
      <c r="A1339" s="208" t="str">
        <f>'Net Gen'!B1339</f>
        <v>ML1KP-Mitchell 1 KP</v>
      </c>
      <c r="B1339" s="269">
        <f>'Net Gen'!C1339</f>
        <v>44830.666666666664</v>
      </c>
      <c r="C1339" s="270" t="str">
        <f>'Net Gen'!P1339</f>
        <v>OFFLINE</v>
      </c>
      <c r="D1339" s="270">
        <f>'Net Gen'!E1339</f>
        <v>0</v>
      </c>
      <c r="E1339" s="270">
        <f>'Net Gen'!I1339</f>
        <v>0</v>
      </c>
      <c r="F1339" s="270">
        <f>'Net Gen'!K1339</f>
        <v>0</v>
      </c>
      <c r="G1339" s="270">
        <f>'Net Gen'!N1339</f>
        <v>0</v>
      </c>
      <c r="H1339" s="270">
        <f>'Net Gen'!O1339</f>
        <v>770</v>
      </c>
      <c r="J1339" s="120">
        <f t="shared" si="82"/>
        <v>0.5</v>
      </c>
      <c r="K1339" s="108">
        <f t="shared" si="80"/>
        <v>0</v>
      </c>
      <c r="L1339" s="102">
        <f t="shared" si="81"/>
        <v>385</v>
      </c>
      <c r="M1339" s="123">
        <f t="shared" si="83"/>
        <v>0</v>
      </c>
    </row>
    <row r="1340" spans="1:13" x14ac:dyDescent="0.2">
      <c r="A1340" s="208" t="str">
        <f>'Net Gen'!B1340</f>
        <v>ML1KP-Mitchell 1 KP</v>
      </c>
      <c r="B1340" s="269">
        <f>'Net Gen'!C1340</f>
        <v>44830.708333333336</v>
      </c>
      <c r="C1340" s="270" t="str">
        <f>'Net Gen'!P1340</f>
        <v>OFFLINE</v>
      </c>
      <c r="D1340" s="270">
        <f>'Net Gen'!E1340</f>
        <v>0</v>
      </c>
      <c r="E1340" s="270">
        <f>'Net Gen'!I1340</f>
        <v>0</v>
      </c>
      <c r="F1340" s="270">
        <f>'Net Gen'!K1340</f>
        <v>0</v>
      </c>
      <c r="G1340" s="270">
        <f>'Net Gen'!N1340</f>
        <v>0</v>
      </c>
      <c r="H1340" s="270">
        <f>'Net Gen'!O1340</f>
        <v>770</v>
      </c>
      <c r="J1340" s="120">
        <f t="shared" si="82"/>
        <v>0.5</v>
      </c>
      <c r="K1340" s="108">
        <f t="shared" si="80"/>
        <v>0</v>
      </c>
      <c r="L1340" s="102">
        <f t="shared" si="81"/>
        <v>385</v>
      </c>
      <c r="M1340" s="123">
        <f t="shared" si="83"/>
        <v>0</v>
      </c>
    </row>
    <row r="1341" spans="1:13" x14ac:dyDescent="0.2">
      <c r="A1341" s="208" t="str">
        <f>'Net Gen'!B1341</f>
        <v>ML1KP-Mitchell 1 KP</v>
      </c>
      <c r="B1341" s="269">
        <f>'Net Gen'!C1341</f>
        <v>44830.75</v>
      </c>
      <c r="C1341" s="270" t="str">
        <f>'Net Gen'!P1341</f>
        <v>OFFLINE</v>
      </c>
      <c r="D1341" s="270">
        <f>'Net Gen'!E1341</f>
        <v>0</v>
      </c>
      <c r="E1341" s="270">
        <f>'Net Gen'!I1341</f>
        <v>0</v>
      </c>
      <c r="F1341" s="270">
        <f>'Net Gen'!K1341</f>
        <v>0</v>
      </c>
      <c r="G1341" s="270">
        <f>'Net Gen'!N1341</f>
        <v>0</v>
      </c>
      <c r="H1341" s="270">
        <f>'Net Gen'!O1341</f>
        <v>770</v>
      </c>
      <c r="J1341" s="120">
        <f t="shared" si="82"/>
        <v>0.5</v>
      </c>
      <c r="K1341" s="108">
        <f t="shared" si="80"/>
        <v>0</v>
      </c>
      <c r="L1341" s="102">
        <f t="shared" si="81"/>
        <v>385</v>
      </c>
      <c r="M1341" s="123">
        <f t="shared" si="83"/>
        <v>0</v>
      </c>
    </row>
    <row r="1342" spans="1:13" x14ac:dyDescent="0.2">
      <c r="A1342" s="208" t="str">
        <f>'Net Gen'!B1342</f>
        <v>ML1KP-Mitchell 1 KP</v>
      </c>
      <c r="B1342" s="269">
        <f>'Net Gen'!C1342</f>
        <v>44830.791666666664</v>
      </c>
      <c r="C1342" s="270" t="str">
        <f>'Net Gen'!P1342</f>
        <v>OFFLINE</v>
      </c>
      <c r="D1342" s="270">
        <f>'Net Gen'!E1342</f>
        <v>0</v>
      </c>
      <c r="E1342" s="270">
        <f>'Net Gen'!I1342</f>
        <v>0</v>
      </c>
      <c r="F1342" s="270">
        <f>'Net Gen'!K1342</f>
        <v>0</v>
      </c>
      <c r="G1342" s="270">
        <f>'Net Gen'!N1342</f>
        <v>0</v>
      </c>
      <c r="H1342" s="270">
        <f>'Net Gen'!O1342</f>
        <v>770</v>
      </c>
      <c r="J1342" s="120">
        <f t="shared" si="82"/>
        <v>0.5</v>
      </c>
      <c r="K1342" s="108">
        <f t="shared" si="80"/>
        <v>0</v>
      </c>
      <c r="L1342" s="102">
        <f t="shared" si="81"/>
        <v>385</v>
      </c>
      <c r="M1342" s="123">
        <f t="shared" si="83"/>
        <v>0</v>
      </c>
    </row>
    <row r="1343" spans="1:13" x14ac:dyDescent="0.2">
      <c r="A1343" s="208" t="str">
        <f>'Net Gen'!B1343</f>
        <v>ML1KP-Mitchell 1 KP</v>
      </c>
      <c r="B1343" s="269">
        <f>'Net Gen'!C1343</f>
        <v>44830.833333333336</v>
      </c>
      <c r="C1343" s="270" t="str">
        <f>'Net Gen'!P1343</f>
        <v>OFFLINE</v>
      </c>
      <c r="D1343" s="270">
        <f>'Net Gen'!E1343</f>
        <v>0</v>
      </c>
      <c r="E1343" s="270">
        <f>'Net Gen'!I1343</f>
        <v>0</v>
      </c>
      <c r="F1343" s="270">
        <f>'Net Gen'!K1343</f>
        <v>0</v>
      </c>
      <c r="G1343" s="270">
        <f>'Net Gen'!N1343</f>
        <v>0</v>
      </c>
      <c r="H1343" s="270">
        <f>'Net Gen'!O1343</f>
        <v>770</v>
      </c>
      <c r="J1343" s="120">
        <f t="shared" si="82"/>
        <v>0.5</v>
      </c>
      <c r="K1343" s="108">
        <f t="shared" si="80"/>
        <v>0</v>
      </c>
      <c r="L1343" s="102">
        <f t="shared" si="81"/>
        <v>385</v>
      </c>
      <c r="M1343" s="123">
        <f t="shared" si="83"/>
        <v>0</v>
      </c>
    </row>
    <row r="1344" spans="1:13" x14ac:dyDescent="0.2">
      <c r="A1344" s="208" t="str">
        <f>'Net Gen'!B1344</f>
        <v>ML1KP-Mitchell 1 KP</v>
      </c>
      <c r="B1344" s="269">
        <f>'Net Gen'!C1344</f>
        <v>44830.875</v>
      </c>
      <c r="C1344" s="270" t="str">
        <f>'Net Gen'!P1344</f>
        <v>OFFLINE</v>
      </c>
      <c r="D1344" s="270">
        <f>'Net Gen'!E1344</f>
        <v>0</v>
      </c>
      <c r="E1344" s="270">
        <f>'Net Gen'!I1344</f>
        <v>0</v>
      </c>
      <c r="F1344" s="270">
        <f>'Net Gen'!K1344</f>
        <v>0</v>
      </c>
      <c r="G1344" s="270">
        <f>'Net Gen'!N1344</f>
        <v>0</v>
      </c>
      <c r="H1344" s="270">
        <f>'Net Gen'!O1344</f>
        <v>770</v>
      </c>
      <c r="J1344" s="120">
        <f t="shared" si="82"/>
        <v>0.5</v>
      </c>
      <c r="K1344" s="108">
        <f t="shared" si="80"/>
        <v>0</v>
      </c>
      <c r="L1344" s="102">
        <f t="shared" si="81"/>
        <v>385</v>
      </c>
      <c r="M1344" s="123">
        <f t="shared" si="83"/>
        <v>0</v>
      </c>
    </row>
    <row r="1345" spans="1:13" x14ac:dyDescent="0.2">
      <c r="A1345" s="208" t="str">
        <f>'Net Gen'!B1345</f>
        <v>ML1KP-Mitchell 1 KP</v>
      </c>
      <c r="B1345" s="269">
        <f>'Net Gen'!C1345</f>
        <v>44830.916666666664</v>
      </c>
      <c r="C1345" s="270" t="str">
        <f>'Net Gen'!P1345</f>
        <v>OFFLINE</v>
      </c>
      <c r="D1345" s="270">
        <f>'Net Gen'!E1345</f>
        <v>0</v>
      </c>
      <c r="E1345" s="270">
        <f>'Net Gen'!I1345</f>
        <v>0</v>
      </c>
      <c r="F1345" s="270">
        <f>'Net Gen'!K1345</f>
        <v>0</v>
      </c>
      <c r="G1345" s="270">
        <f>'Net Gen'!N1345</f>
        <v>0</v>
      </c>
      <c r="H1345" s="270">
        <f>'Net Gen'!O1345</f>
        <v>770</v>
      </c>
      <c r="J1345" s="120">
        <f t="shared" si="82"/>
        <v>0.5</v>
      </c>
      <c r="K1345" s="108">
        <f t="shared" si="80"/>
        <v>0</v>
      </c>
      <c r="L1345" s="102">
        <f t="shared" si="81"/>
        <v>385</v>
      </c>
      <c r="M1345" s="123">
        <f t="shared" si="83"/>
        <v>0</v>
      </c>
    </row>
    <row r="1346" spans="1:13" x14ac:dyDescent="0.2">
      <c r="A1346" s="208" t="str">
        <f>'Net Gen'!B1346</f>
        <v>ML1KP-Mitchell 1 KP</v>
      </c>
      <c r="B1346" s="269">
        <f>'Net Gen'!C1346</f>
        <v>44830.958333333336</v>
      </c>
      <c r="C1346" s="270" t="str">
        <f>'Net Gen'!P1346</f>
        <v>OFFLINE</v>
      </c>
      <c r="D1346" s="270">
        <f>'Net Gen'!E1346</f>
        <v>0</v>
      </c>
      <c r="E1346" s="270">
        <f>'Net Gen'!I1346</f>
        <v>0</v>
      </c>
      <c r="F1346" s="270">
        <f>'Net Gen'!K1346</f>
        <v>0</v>
      </c>
      <c r="G1346" s="270">
        <f>'Net Gen'!N1346</f>
        <v>0</v>
      </c>
      <c r="H1346" s="270">
        <f>'Net Gen'!O1346</f>
        <v>770</v>
      </c>
      <c r="J1346" s="120">
        <f t="shared" si="82"/>
        <v>0.5</v>
      </c>
      <c r="K1346" s="108">
        <f t="shared" si="80"/>
        <v>0</v>
      </c>
      <c r="L1346" s="102">
        <f t="shared" si="81"/>
        <v>385</v>
      </c>
      <c r="M1346" s="123">
        <f t="shared" si="83"/>
        <v>0</v>
      </c>
    </row>
    <row r="1347" spans="1:13" x14ac:dyDescent="0.2">
      <c r="A1347" s="208" t="str">
        <f>'Net Gen'!B1347</f>
        <v>ML1KP-Mitchell 1 KP</v>
      </c>
      <c r="B1347" s="269">
        <f>'Net Gen'!C1347</f>
        <v>44831</v>
      </c>
      <c r="C1347" s="270" t="str">
        <f>'Net Gen'!P1347</f>
        <v>OFFLINE</v>
      </c>
      <c r="D1347" s="270">
        <f>'Net Gen'!E1347</f>
        <v>0</v>
      </c>
      <c r="E1347" s="270">
        <f>'Net Gen'!I1347</f>
        <v>0</v>
      </c>
      <c r="F1347" s="270">
        <f>'Net Gen'!K1347</f>
        <v>0</v>
      </c>
      <c r="G1347" s="270">
        <f>'Net Gen'!N1347</f>
        <v>0</v>
      </c>
      <c r="H1347" s="270">
        <f>'Net Gen'!O1347</f>
        <v>770</v>
      </c>
      <c r="J1347" s="120">
        <f t="shared" si="82"/>
        <v>0.5</v>
      </c>
      <c r="K1347" s="108">
        <f t="shared" si="80"/>
        <v>0</v>
      </c>
      <c r="L1347" s="102">
        <f t="shared" si="81"/>
        <v>385</v>
      </c>
      <c r="M1347" s="123">
        <f t="shared" si="83"/>
        <v>0</v>
      </c>
    </row>
    <row r="1348" spans="1:13" x14ac:dyDescent="0.2">
      <c r="A1348" s="208" t="str">
        <f>'Net Gen'!B1348</f>
        <v>ML1KP-Mitchell 1 KP</v>
      </c>
      <c r="B1348" s="269">
        <f>'Net Gen'!C1348</f>
        <v>44831.041666666664</v>
      </c>
      <c r="C1348" s="270" t="str">
        <f>'Net Gen'!P1348</f>
        <v>OFFLINE</v>
      </c>
      <c r="D1348" s="270">
        <f>'Net Gen'!E1348</f>
        <v>0</v>
      </c>
      <c r="E1348" s="270">
        <f>'Net Gen'!I1348</f>
        <v>0</v>
      </c>
      <c r="F1348" s="270">
        <f>'Net Gen'!K1348</f>
        <v>0</v>
      </c>
      <c r="G1348" s="270">
        <f>'Net Gen'!N1348</f>
        <v>0</v>
      </c>
      <c r="H1348" s="270">
        <f>'Net Gen'!O1348</f>
        <v>770</v>
      </c>
      <c r="J1348" s="120">
        <f t="shared" si="82"/>
        <v>0.5</v>
      </c>
      <c r="K1348" s="108">
        <f t="shared" ref="K1348:K1411" si="84">F1348*J1348</f>
        <v>0</v>
      </c>
      <c r="L1348" s="102">
        <f t="shared" ref="L1348:L1411" si="85">H1348*J1348</f>
        <v>385</v>
      </c>
      <c r="M1348" s="123">
        <f t="shared" si="83"/>
        <v>0</v>
      </c>
    </row>
    <row r="1349" spans="1:13" x14ac:dyDescent="0.2">
      <c r="A1349" s="208" t="str">
        <f>'Net Gen'!B1349</f>
        <v>ML1KP-Mitchell 1 KP</v>
      </c>
      <c r="B1349" s="269">
        <f>'Net Gen'!C1349</f>
        <v>44831.083333333336</v>
      </c>
      <c r="C1349" s="270" t="str">
        <f>'Net Gen'!P1349</f>
        <v>OFFLINE</v>
      </c>
      <c r="D1349" s="270">
        <f>'Net Gen'!E1349</f>
        <v>0</v>
      </c>
      <c r="E1349" s="270">
        <f>'Net Gen'!I1349</f>
        <v>0</v>
      </c>
      <c r="F1349" s="270">
        <f>'Net Gen'!K1349</f>
        <v>0</v>
      </c>
      <c r="G1349" s="270">
        <f>'Net Gen'!N1349</f>
        <v>0</v>
      </c>
      <c r="H1349" s="270">
        <f>'Net Gen'!O1349</f>
        <v>770</v>
      </c>
      <c r="J1349" s="120">
        <f t="shared" ref="J1349:J1412" si="86">VLOOKUP(A1349,$P$4:$Q$8,2,FALSE)</f>
        <v>0.5</v>
      </c>
      <c r="K1349" s="108">
        <f t="shared" si="84"/>
        <v>0</v>
      </c>
      <c r="L1349" s="102">
        <f t="shared" si="85"/>
        <v>385</v>
      </c>
      <c r="M1349" s="123">
        <f t="shared" ref="M1349:M1412" si="87">E1349*J1349</f>
        <v>0</v>
      </c>
    </row>
    <row r="1350" spans="1:13" x14ac:dyDescent="0.2">
      <c r="A1350" s="208" t="str">
        <f>'Net Gen'!B1350</f>
        <v>ML1KP-Mitchell 1 KP</v>
      </c>
      <c r="B1350" s="269">
        <f>'Net Gen'!C1350</f>
        <v>44831.125</v>
      </c>
      <c r="C1350" s="270" t="str">
        <f>'Net Gen'!P1350</f>
        <v>OFFLINE</v>
      </c>
      <c r="D1350" s="270">
        <f>'Net Gen'!E1350</f>
        <v>0</v>
      </c>
      <c r="E1350" s="270">
        <f>'Net Gen'!I1350</f>
        <v>0</v>
      </c>
      <c r="F1350" s="270">
        <f>'Net Gen'!K1350</f>
        <v>0</v>
      </c>
      <c r="G1350" s="270">
        <f>'Net Gen'!N1350</f>
        <v>0</v>
      </c>
      <c r="H1350" s="270">
        <f>'Net Gen'!O1350</f>
        <v>770</v>
      </c>
      <c r="J1350" s="120">
        <f t="shared" si="86"/>
        <v>0.5</v>
      </c>
      <c r="K1350" s="108">
        <f t="shared" si="84"/>
        <v>0</v>
      </c>
      <c r="L1350" s="102">
        <f t="shared" si="85"/>
        <v>385</v>
      </c>
      <c r="M1350" s="123">
        <f t="shared" si="87"/>
        <v>0</v>
      </c>
    </row>
    <row r="1351" spans="1:13" x14ac:dyDescent="0.2">
      <c r="A1351" s="208" t="str">
        <f>'Net Gen'!B1351</f>
        <v>ML1KP-Mitchell 1 KP</v>
      </c>
      <c r="B1351" s="269">
        <f>'Net Gen'!C1351</f>
        <v>44831.166666666664</v>
      </c>
      <c r="C1351" s="270" t="str">
        <f>'Net Gen'!P1351</f>
        <v>OFFLINE</v>
      </c>
      <c r="D1351" s="270">
        <f>'Net Gen'!E1351</f>
        <v>0</v>
      </c>
      <c r="E1351" s="270">
        <f>'Net Gen'!I1351</f>
        <v>0</v>
      </c>
      <c r="F1351" s="270">
        <f>'Net Gen'!K1351</f>
        <v>0</v>
      </c>
      <c r="G1351" s="270">
        <f>'Net Gen'!N1351</f>
        <v>0</v>
      </c>
      <c r="H1351" s="270">
        <f>'Net Gen'!O1351</f>
        <v>770</v>
      </c>
      <c r="J1351" s="120">
        <f t="shared" si="86"/>
        <v>0.5</v>
      </c>
      <c r="K1351" s="108">
        <f t="shared" si="84"/>
        <v>0</v>
      </c>
      <c r="L1351" s="102">
        <f t="shared" si="85"/>
        <v>385</v>
      </c>
      <c r="M1351" s="123">
        <f t="shared" si="87"/>
        <v>0</v>
      </c>
    </row>
    <row r="1352" spans="1:13" x14ac:dyDescent="0.2">
      <c r="A1352" s="208" t="str">
        <f>'Net Gen'!B1352</f>
        <v>ML1KP-Mitchell 1 KP</v>
      </c>
      <c r="B1352" s="269">
        <f>'Net Gen'!C1352</f>
        <v>44831.208333333336</v>
      </c>
      <c r="C1352" s="270" t="str">
        <f>'Net Gen'!P1352</f>
        <v>OFFLINE</v>
      </c>
      <c r="D1352" s="270">
        <f>'Net Gen'!E1352</f>
        <v>0</v>
      </c>
      <c r="E1352" s="270">
        <f>'Net Gen'!I1352</f>
        <v>0</v>
      </c>
      <c r="F1352" s="270">
        <f>'Net Gen'!K1352</f>
        <v>0</v>
      </c>
      <c r="G1352" s="270">
        <f>'Net Gen'!N1352</f>
        <v>0</v>
      </c>
      <c r="H1352" s="270">
        <f>'Net Gen'!O1352</f>
        <v>770</v>
      </c>
      <c r="J1352" s="120">
        <f t="shared" si="86"/>
        <v>0.5</v>
      </c>
      <c r="K1352" s="108">
        <f t="shared" si="84"/>
        <v>0</v>
      </c>
      <c r="L1352" s="102">
        <f t="shared" si="85"/>
        <v>385</v>
      </c>
      <c r="M1352" s="123">
        <f t="shared" si="87"/>
        <v>0</v>
      </c>
    </row>
    <row r="1353" spans="1:13" x14ac:dyDescent="0.2">
      <c r="A1353" s="208" t="str">
        <f>'Net Gen'!B1353</f>
        <v>ML1KP-Mitchell 1 KP</v>
      </c>
      <c r="B1353" s="269">
        <f>'Net Gen'!C1353</f>
        <v>44831.25</v>
      </c>
      <c r="C1353" s="270" t="str">
        <f>'Net Gen'!P1353</f>
        <v>OFFLINE</v>
      </c>
      <c r="D1353" s="270">
        <f>'Net Gen'!E1353</f>
        <v>0</v>
      </c>
      <c r="E1353" s="270">
        <f>'Net Gen'!I1353</f>
        <v>0</v>
      </c>
      <c r="F1353" s="270">
        <f>'Net Gen'!K1353</f>
        <v>0</v>
      </c>
      <c r="G1353" s="270">
        <f>'Net Gen'!N1353</f>
        <v>0</v>
      </c>
      <c r="H1353" s="270">
        <f>'Net Gen'!O1353</f>
        <v>770</v>
      </c>
      <c r="J1353" s="120">
        <f t="shared" si="86"/>
        <v>0.5</v>
      </c>
      <c r="K1353" s="108">
        <f t="shared" si="84"/>
        <v>0</v>
      </c>
      <c r="L1353" s="102">
        <f t="shared" si="85"/>
        <v>385</v>
      </c>
      <c r="M1353" s="123">
        <f t="shared" si="87"/>
        <v>0</v>
      </c>
    </row>
    <row r="1354" spans="1:13" x14ac:dyDescent="0.2">
      <c r="A1354" s="208" t="str">
        <f>'Net Gen'!B1354</f>
        <v>ML1KP-Mitchell 1 KP</v>
      </c>
      <c r="B1354" s="269">
        <f>'Net Gen'!C1354</f>
        <v>44831.291666666664</v>
      </c>
      <c r="C1354" s="270" t="str">
        <f>'Net Gen'!P1354</f>
        <v>OFFLINE</v>
      </c>
      <c r="D1354" s="270">
        <f>'Net Gen'!E1354</f>
        <v>0</v>
      </c>
      <c r="E1354" s="270">
        <f>'Net Gen'!I1354</f>
        <v>0</v>
      </c>
      <c r="F1354" s="270">
        <f>'Net Gen'!K1354</f>
        <v>0</v>
      </c>
      <c r="G1354" s="270">
        <f>'Net Gen'!N1354</f>
        <v>0</v>
      </c>
      <c r="H1354" s="270">
        <f>'Net Gen'!O1354</f>
        <v>770</v>
      </c>
      <c r="J1354" s="120">
        <f t="shared" si="86"/>
        <v>0.5</v>
      </c>
      <c r="K1354" s="108">
        <f t="shared" si="84"/>
        <v>0</v>
      </c>
      <c r="L1354" s="102">
        <f t="shared" si="85"/>
        <v>385</v>
      </c>
      <c r="M1354" s="123">
        <f t="shared" si="87"/>
        <v>0</v>
      </c>
    </row>
    <row r="1355" spans="1:13" x14ac:dyDescent="0.2">
      <c r="A1355" s="208" t="str">
        <f>'Net Gen'!B1355</f>
        <v>ML1KP-Mitchell 1 KP</v>
      </c>
      <c r="B1355" s="269">
        <f>'Net Gen'!C1355</f>
        <v>44831.333333333336</v>
      </c>
      <c r="C1355" s="270" t="str">
        <f>'Net Gen'!P1355</f>
        <v>OFFLINE</v>
      </c>
      <c r="D1355" s="270">
        <f>'Net Gen'!E1355</f>
        <v>0</v>
      </c>
      <c r="E1355" s="270">
        <f>'Net Gen'!I1355</f>
        <v>0</v>
      </c>
      <c r="F1355" s="270">
        <f>'Net Gen'!K1355</f>
        <v>0</v>
      </c>
      <c r="G1355" s="270">
        <f>'Net Gen'!N1355</f>
        <v>0</v>
      </c>
      <c r="H1355" s="270">
        <f>'Net Gen'!O1355</f>
        <v>770</v>
      </c>
      <c r="J1355" s="120">
        <f t="shared" si="86"/>
        <v>0.5</v>
      </c>
      <c r="K1355" s="108">
        <f t="shared" si="84"/>
        <v>0</v>
      </c>
      <c r="L1355" s="102">
        <f t="shared" si="85"/>
        <v>385</v>
      </c>
      <c r="M1355" s="123">
        <f t="shared" si="87"/>
        <v>0</v>
      </c>
    </row>
    <row r="1356" spans="1:13" x14ac:dyDescent="0.2">
      <c r="A1356" s="208" t="str">
        <f>'Net Gen'!B1356</f>
        <v>ML1KP-Mitchell 1 KP</v>
      </c>
      <c r="B1356" s="269">
        <f>'Net Gen'!C1356</f>
        <v>44831.375</v>
      </c>
      <c r="C1356" s="270" t="str">
        <f>'Net Gen'!P1356</f>
        <v>OFFLINE</v>
      </c>
      <c r="D1356" s="270">
        <f>'Net Gen'!E1356</f>
        <v>0</v>
      </c>
      <c r="E1356" s="270">
        <f>'Net Gen'!I1356</f>
        <v>0</v>
      </c>
      <c r="F1356" s="270">
        <f>'Net Gen'!K1356</f>
        <v>0</v>
      </c>
      <c r="G1356" s="270">
        <f>'Net Gen'!N1356</f>
        <v>0</v>
      </c>
      <c r="H1356" s="270">
        <f>'Net Gen'!O1356</f>
        <v>770</v>
      </c>
      <c r="J1356" s="120">
        <f t="shared" si="86"/>
        <v>0.5</v>
      </c>
      <c r="K1356" s="108">
        <f t="shared" si="84"/>
        <v>0</v>
      </c>
      <c r="L1356" s="102">
        <f t="shared" si="85"/>
        <v>385</v>
      </c>
      <c r="M1356" s="123">
        <f t="shared" si="87"/>
        <v>0</v>
      </c>
    </row>
    <row r="1357" spans="1:13" x14ac:dyDescent="0.2">
      <c r="A1357" s="208" t="str">
        <f>'Net Gen'!B1357</f>
        <v>ML1KP-Mitchell 1 KP</v>
      </c>
      <c r="B1357" s="269">
        <f>'Net Gen'!C1357</f>
        <v>44831.416666666664</v>
      </c>
      <c r="C1357" s="270" t="str">
        <f>'Net Gen'!P1357</f>
        <v>OFFLINE</v>
      </c>
      <c r="D1357" s="270">
        <f>'Net Gen'!E1357</f>
        <v>0</v>
      </c>
      <c r="E1357" s="270">
        <f>'Net Gen'!I1357</f>
        <v>0</v>
      </c>
      <c r="F1357" s="270">
        <f>'Net Gen'!K1357</f>
        <v>0</v>
      </c>
      <c r="G1357" s="270">
        <f>'Net Gen'!N1357</f>
        <v>0</v>
      </c>
      <c r="H1357" s="270">
        <f>'Net Gen'!O1357</f>
        <v>770</v>
      </c>
      <c r="J1357" s="120">
        <f t="shared" si="86"/>
        <v>0.5</v>
      </c>
      <c r="K1357" s="108">
        <f t="shared" si="84"/>
        <v>0</v>
      </c>
      <c r="L1357" s="102">
        <f t="shared" si="85"/>
        <v>385</v>
      </c>
      <c r="M1357" s="123">
        <f t="shared" si="87"/>
        <v>0</v>
      </c>
    </row>
    <row r="1358" spans="1:13" x14ac:dyDescent="0.2">
      <c r="A1358" s="208" t="str">
        <f>'Net Gen'!B1358</f>
        <v>ML1KP-Mitchell 1 KP</v>
      </c>
      <c r="B1358" s="269">
        <f>'Net Gen'!C1358</f>
        <v>44831.458333333336</v>
      </c>
      <c r="C1358" s="270" t="str">
        <f>'Net Gen'!P1358</f>
        <v>OFFLINE</v>
      </c>
      <c r="D1358" s="270">
        <f>'Net Gen'!E1358</f>
        <v>0</v>
      </c>
      <c r="E1358" s="270">
        <f>'Net Gen'!I1358</f>
        <v>0</v>
      </c>
      <c r="F1358" s="270">
        <f>'Net Gen'!K1358</f>
        <v>0</v>
      </c>
      <c r="G1358" s="270">
        <f>'Net Gen'!N1358</f>
        <v>0</v>
      </c>
      <c r="H1358" s="270">
        <f>'Net Gen'!O1358</f>
        <v>770</v>
      </c>
      <c r="J1358" s="120">
        <f t="shared" si="86"/>
        <v>0.5</v>
      </c>
      <c r="K1358" s="108">
        <f t="shared" si="84"/>
        <v>0</v>
      </c>
      <c r="L1358" s="102">
        <f t="shared" si="85"/>
        <v>385</v>
      </c>
      <c r="M1358" s="123">
        <f t="shared" si="87"/>
        <v>0</v>
      </c>
    </row>
    <row r="1359" spans="1:13" x14ac:dyDescent="0.2">
      <c r="A1359" s="208" t="str">
        <f>'Net Gen'!B1359</f>
        <v>ML1KP-Mitchell 1 KP</v>
      </c>
      <c r="B1359" s="269">
        <f>'Net Gen'!C1359</f>
        <v>44831.5</v>
      </c>
      <c r="C1359" s="270" t="str">
        <f>'Net Gen'!P1359</f>
        <v>OFFLINE</v>
      </c>
      <c r="D1359" s="270">
        <f>'Net Gen'!E1359</f>
        <v>0</v>
      </c>
      <c r="E1359" s="270">
        <f>'Net Gen'!I1359</f>
        <v>0</v>
      </c>
      <c r="F1359" s="270">
        <f>'Net Gen'!K1359</f>
        <v>0</v>
      </c>
      <c r="G1359" s="270">
        <f>'Net Gen'!N1359</f>
        <v>0</v>
      </c>
      <c r="H1359" s="270">
        <f>'Net Gen'!O1359</f>
        <v>770</v>
      </c>
      <c r="J1359" s="120">
        <f t="shared" si="86"/>
        <v>0.5</v>
      </c>
      <c r="K1359" s="108">
        <f t="shared" si="84"/>
        <v>0</v>
      </c>
      <c r="L1359" s="102">
        <f t="shared" si="85"/>
        <v>385</v>
      </c>
      <c r="M1359" s="123">
        <f t="shared" si="87"/>
        <v>0</v>
      </c>
    </row>
    <row r="1360" spans="1:13" x14ac:dyDescent="0.2">
      <c r="A1360" s="208" t="str">
        <f>'Net Gen'!B1360</f>
        <v>ML1KP-Mitchell 1 KP</v>
      </c>
      <c r="B1360" s="269">
        <f>'Net Gen'!C1360</f>
        <v>44831.541666666664</v>
      </c>
      <c r="C1360" s="270" t="str">
        <f>'Net Gen'!P1360</f>
        <v>OFFLINE</v>
      </c>
      <c r="D1360" s="270">
        <f>'Net Gen'!E1360</f>
        <v>0</v>
      </c>
      <c r="E1360" s="270">
        <f>'Net Gen'!I1360</f>
        <v>0</v>
      </c>
      <c r="F1360" s="270">
        <f>'Net Gen'!K1360</f>
        <v>0</v>
      </c>
      <c r="G1360" s="270">
        <f>'Net Gen'!N1360</f>
        <v>0</v>
      </c>
      <c r="H1360" s="270">
        <f>'Net Gen'!O1360</f>
        <v>770</v>
      </c>
      <c r="J1360" s="120">
        <f t="shared" si="86"/>
        <v>0.5</v>
      </c>
      <c r="K1360" s="108">
        <f t="shared" si="84"/>
        <v>0</v>
      </c>
      <c r="L1360" s="102">
        <f t="shared" si="85"/>
        <v>385</v>
      </c>
      <c r="M1360" s="123">
        <f t="shared" si="87"/>
        <v>0</v>
      </c>
    </row>
    <row r="1361" spans="1:13" x14ac:dyDescent="0.2">
      <c r="A1361" s="208" t="str">
        <f>'Net Gen'!B1361</f>
        <v>ML1KP-Mitchell 1 KP</v>
      </c>
      <c r="B1361" s="269">
        <f>'Net Gen'!C1361</f>
        <v>44831.583333333336</v>
      </c>
      <c r="C1361" s="270" t="str">
        <f>'Net Gen'!P1361</f>
        <v>OFFLINE</v>
      </c>
      <c r="D1361" s="270">
        <f>'Net Gen'!E1361</f>
        <v>0</v>
      </c>
      <c r="E1361" s="270">
        <f>'Net Gen'!I1361</f>
        <v>0</v>
      </c>
      <c r="F1361" s="270">
        <f>'Net Gen'!K1361</f>
        <v>0</v>
      </c>
      <c r="G1361" s="270">
        <f>'Net Gen'!N1361</f>
        <v>0</v>
      </c>
      <c r="H1361" s="270">
        <f>'Net Gen'!O1361</f>
        <v>770</v>
      </c>
      <c r="J1361" s="120">
        <f t="shared" si="86"/>
        <v>0.5</v>
      </c>
      <c r="K1361" s="108">
        <f t="shared" si="84"/>
        <v>0</v>
      </c>
      <c r="L1361" s="102">
        <f t="shared" si="85"/>
        <v>385</v>
      </c>
      <c r="M1361" s="123">
        <f t="shared" si="87"/>
        <v>0</v>
      </c>
    </row>
    <row r="1362" spans="1:13" x14ac:dyDescent="0.2">
      <c r="A1362" s="208" t="str">
        <f>'Net Gen'!B1362</f>
        <v>ML1KP-Mitchell 1 KP</v>
      </c>
      <c r="B1362" s="269">
        <f>'Net Gen'!C1362</f>
        <v>44831.625</v>
      </c>
      <c r="C1362" s="270" t="str">
        <f>'Net Gen'!P1362</f>
        <v>OFFLINE</v>
      </c>
      <c r="D1362" s="270">
        <f>'Net Gen'!E1362</f>
        <v>0</v>
      </c>
      <c r="E1362" s="270">
        <f>'Net Gen'!I1362</f>
        <v>0</v>
      </c>
      <c r="F1362" s="270">
        <f>'Net Gen'!K1362</f>
        <v>0</v>
      </c>
      <c r="G1362" s="270">
        <f>'Net Gen'!N1362</f>
        <v>0</v>
      </c>
      <c r="H1362" s="270">
        <f>'Net Gen'!O1362</f>
        <v>770</v>
      </c>
      <c r="J1362" s="120">
        <f t="shared" si="86"/>
        <v>0.5</v>
      </c>
      <c r="K1362" s="108">
        <f t="shared" si="84"/>
        <v>0</v>
      </c>
      <c r="L1362" s="102">
        <f t="shared" si="85"/>
        <v>385</v>
      </c>
      <c r="M1362" s="123">
        <f t="shared" si="87"/>
        <v>0</v>
      </c>
    </row>
    <row r="1363" spans="1:13" x14ac:dyDescent="0.2">
      <c r="A1363" s="208" t="str">
        <f>'Net Gen'!B1363</f>
        <v>ML1KP-Mitchell 1 KP</v>
      </c>
      <c r="B1363" s="269">
        <f>'Net Gen'!C1363</f>
        <v>44831.666666666664</v>
      </c>
      <c r="C1363" s="270" t="str">
        <f>'Net Gen'!P1363</f>
        <v>OFFLINE</v>
      </c>
      <c r="D1363" s="270">
        <f>'Net Gen'!E1363</f>
        <v>0</v>
      </c>
      <c r="E1363" s="270">
        <f>'Net Gen'!I1363</f>
        <v>0</v>
      </c>
      <c r="F1363" s="270">
        <f>'Net Gen'!K1363</f>
        <v>0</v>
      </c>
      <c r="G1363" s="270">
        <f>'Net Gen'!N1363</f>
        <v>0</v>
      </c>
      <c r="H1363" s="270">
        <f>'Net Gen'!O1363</f>
        <v>770</v>
      </c>
      <c r="J1363" s="120">
        <f t="shared" si="86"/>
        <v>0.5</v>
      </c>
      <c r="K1363" s="108">
        <f t="shared" si="84"/>
        <v>0</v>
      </c>
      <c r="L1363" s="102">
        <f t="shared" si="85"/>
        <v>385</v>
      </c>
      <c r="M1363" s="123">
        <f t="shared" si="87"/>
        <v>0</v>
      </c>
    </row>
    <row r="1364" spans="1:13" x14ac:dyDescent="0.2">
      <c r="A1364" s="208" t="str">
        <f>'Net Gen'!B1364</f>
        <v>ML1KP-Mitchell 1 KP</v>
      </c>
      <c r="B1364" s="269">
        <f>'Net Gen'!C1364</f>
        <v>44831.708333333336</v>
      </c>
      <c r="C1364" s="270" t="str">
        <f>'Net Gen'!P1364</f>
        <v>OFFLINE</v>
      </c>
      <c r="D1364" s="270">
        <f>'Net Gen'!E1364</f>
        <v>0</v>
      </c>
      <c r="E1364" s="270">
        <f>'Net Gen'!I1364</f>
        <v>0</v>
      </c>
      <c r="F1364" s="270">
        <f>'Net Gen'!K1364</f>
        <v>0</v>
      </c>
      <c r="G1364" s="270">
        <f>'Net Gen'!N1364</f>
        <v>0</v>
      </c>
      <c r="H1364" s="270">
        <f>'Net Gen'!O1364</f>
        <v>770</v>
      </c>
      <c r="J1364" s="120">
        <f t="shared" si="86"/>
        <v>0.5</v>
      </c>
      <c r="K1364" s="108">
        <f t="shared" si="84"/>
        <v>0</v>
      </c>
      <c r="L1364" s="102">
        <f t="shared" si="85"/>
        <v>385</v>
      </c>
      <c r="M1364" s="123">
        <f t="shared" si="87"/>
        <v>0</v>
      </c>
    </row>
    <row r="1365" spans="1:13" x14ac:dyDescent="0.2">
      <c r="A1365" s="208" t="str">
        <f>'Net Gen'!B1365</f>
        <v>ML1KP-Mitchell 1 KP</v>
      </c>
      <c r="B1365" s="269">
        <f>'Net Gen'!C1365</f>
        <v>44831.75</v>
      </c>
      <c r="C1365" s="270" t="str">
        <f>'Net Gen'!P1365</f>
        <v>OFFLINE</v>
      </c>
      <c r="D1365" s="270">
        <f>'Net Gen'!E1365</f>
        <v>0</v>
      </c>
      <c r="E1365" s="270">
        <f>'Net Gen'!I1365</f>
        <v>0</v>
      </c>
      <c r="F1365" s="270">
        <f>'Net Gen'!K1365</f>
        <v>0</v>
      </c>
      <c r="G1365" s="270">
        <f>'Net Gen'!N1365</f>
        <v>0</v>
      </c>
      <c r="H1365" s="270">
        <f>'Net Gen'!O1365</f>
        <v>770</v>
      </c>
      <c r="J1365" s="120">
        <f t="shared" si="86"/>
        <v>0.5</v>
      </c>
      <c r="K1365" s="108">
        <f t="shared" si="84"/>
        <v>0</v>
      </c>
      <c r="L1365" s="102">
        <f t="shared" si="85"/>
        <v>385</v>
      </c>
      <c r="M1365" s="123">
        <f t="shared" si="87"/>
        <v>0</v>
      </c>
    </row>
    <row r="1366" spans="1:13" x14ac:dyDescent="0.2">
      <c r="A1366" s="208" t="str">
        <f>'Net Gen'!B1366</f>
        <v>ML1KP-Mitchell 1 KP</v>
      </c>
      <c r="B1366" s="269">
        <f>'Net Gen'!C1366</f>
        <v>44831.791666666664</v>
      </c>
      <c r="C1366" s="270" t="str">
        <f>'Net Gen'!P1366</f>
        <v>OFFLINE</v>
      </c>
      <c r="D1366" s="270">
        <f>'Net Gen'!E1366</f>
        <v>0</v>
      </c>
      <c r="E1366" s="270">
        <f>'Net Gen'!I1366</f>
        <v>0</v>
      </c>
      <c r="F1366" s="270">
        <f>'Net Gen'!K1366</f>
        <v>0</v>
      </c>
      <c r="G1366" s="270">
        <f>'Net Gen'!N1366</f>
        <v>0</v>
      </c>
      <c r="H1366" s="270">
        <f>'Net Gen'!O1366</f>
        <v>770</v>
      </c>
      <c r="J1366" s="120">
        <f t="shared" si="86"/>
        <v>0.5</v>
      </c>
      <c r="K1366" s="108">
        <f t="shared" si="84"/>
        <v>0</v>
      </c>
      <c r="L1366" s="102">
        <f t="shared" si="85"/>
        <v>385</v>
      </c>
      <c r="M1366" s="123">
        <f t="shared" si="87"/>
        <v>0</v>
      </c>
    </row>
    <row r="1367" spans="1:13" x14ac:dyDescent="0.2">
      <c r="A1367" s="208" t="str">
        <f>'Net Gen'!B1367</f>
        <v>ML1KP-Mitchell 1 KP</v>
      </c>
      <c r="B1367" s="269">
        <f>'Net Gen'!C1367</f>
        <v>44831.833333333336</v>
      </c>
      <c r="C1367" s="270" t="str">
        <f>'Net Gen'!P1367</f>
        <v>OFFLINE</v>
      </c>
      <c r="D1367" s="270">
        <f>'Net Gen'!E1367</f>
        <v>0</v>
      </c>
      <c r="E1367" s="270">
        <f>'Net Gen'!I1367</f>
        <v>0</v>
      </c>
      <c r="F1367" s="270">
        <f>'Net Gen'!K1367</f>
        <v>0</v>
      </c>
      <c r="G1367" s="270">
        <f>'Net Gen'!N1367</f>
        <v>0</v>
      </c>
      <c r="H1367" s="270">
        <f>'Net Gen'!O1367</f>
        <v>770</v>
      </c>
      <c r="J1367" s="120">
        <f t="shared" si="86"/>
        <v>0.5</v>
      </c>
      <c r="K1367" s="108">
        <f t="shared" si="84"/>
        <v>0</v>
      </c>
      <c r="L1367" s="102">
        <f t="shared" si="85"/>
        <v>385</v>
      </c>
      <c r="M1367" s="123">
        <f t="shared" si="87"/>
        <v>0</v>
      </c>
    </row>
    <row r="1368" spans="1:13" x14ac:dyDescent="0.2">
      <c r="A1368" s="208" t="str">
        <f>'Net Gen'!B1368</f>
        <v>ML1KP-Mitchell 1 KP</v>
      </c>
      <c r="B1368" s="269">
        <f>'Net Gen'!C1368</f>
        <v>44831.875</v>
      </c>
      <c r="C1368" s="270" t="str">
        <f>'Net Gen'!P1368</f>
        <v>OFFLINE</v>
      </c>
      <c r="D1368" s="270">
        <f>'Net Gen'!E1368</f>
        <v>0</v>
      </c>
      <c r="E1368" s="270">
        <f>'Net Gen'!I1368</f>
        <v>0</v>
      </c>
      <c r="F1368" s="270">
        <f>'Net Gen'!K1368</f>
        <v>0</v>
      </c>
      <c r="G1368" s="270">
        <f>'Net Gen'!N1368</f>
        <v>0</v>
      </c>
      <c r="H1368" s="270">
        <f>'Net Gen'!O1368</f>
        <v>770</v>
      </c>
      <c r="J1368" s="120">
        <f t="shared" si="86"/>
        <v>0.5</v>
      </c>
      <c r="K1368" s="108">
        <f t="shared" si="84"/>
        <v>0</v>
      </c>
      <c r="L1368" s="102">
        <f t="shared" si="85"/>
        <v>385</v>
      </c>
      <c r="M1368" s="123">
        <f t="shared" si="87"/>
        <v>0</v>
      </c>
    </row>
    <row r="1369" spans="1:13" x14ac:dyDescent="0.2">
      <c r="A1369" s="208" t="str">
        <f>'Net Gen'!B1369</f>
        <v>ML1KP-Mitchell 1 KP</v>
      </c>
      <c r="B1369" s="269">
        <f>'Net Gen'!C1369</f>
        <v>44831.916666666664</v>
      </c>
      <c r="C1369" s="270" t="str">
        <f>'Net Gen'!P1369</f>
        <v>OFFLINE</v>
      </c>
      <c r="D1369" s="270">
        <f>'Net Gen'!E1369</f>
        <v>0</v>
      </c>
      <c r="E1369" s="270">
        <f>'Net Gen'!I1369</f>
        <v>0</v>
      </c>
      <c r="F1369" s="270">
        <f>'Net Gen'!K1369</f>
        <v>0</v>
      </c>
      <c r="G1369" s="270">
        <f>'Net Gen'!N1369</f>
        <v>0</v>
      </c>
      <c r="H1369" s="270">
        <f>'Net Gen'!O1369</f>
        <v>770</v>
      </c>
      <c r="J1369" s="120">
        <f t="shared" si="86"/>
        <v>0.5</v>
      </c>
      <c r="K1369" s="108">
        <f t="shared" si="84"/>
        <v>0</v>
      </c>
      <c r="L1369" s="102">
        <f t="shared" si="85"/>
        <v>385</v>
      </c>
      <c r="M1369" s="123">
        <f t="shared" si="87"/>
        <v>0</v>
      </c>
    </row>
    <row r="1370" spans="1:13" x14ac:dyDescent="0.2">
      <c r="A1370" s="208" t="str">
        <f>'Net Gen'!B1370</f>
        <v>ML1KP-Mitchell 1 KP</v>
      </c>
      <c r="B1370" s="269">
        <f>'Net Gen'!C1370</f>
        <v>44831.958333333336</v>
      </c>
      <c r="C1370" s="270" t="str">
        <f>'Net Gen'!P1370</f>
        <v>OFFLINE</v>
      </c>
      <c r="D1370" s="270">
        <f>'Net Gen'!E1370</f>
        <v>0</v>
      </c>
      <c r="E1370" s="270">
        <f>'Net Gen'!I1370</f>
        <v>0</v>
      </c>
      <c r="F1370" s="270">
        <f>'Net Gen'!K1370</f>
        <v>0</v>
      </c>
      <c r="G1370" s="270">
        <f>'Net Gen'!N1370</f>
        <v>0</v>
      </c>
      <c r="H1370" s="270">
        <f>'Net Gen'!O1370</f>
        <v>770</v>
      </c>
      <c r="J1370" s="120">
        <f t="shared" si="86"/>
        <v>0.5</v>
      </c>
      <c r="K1370" s="108">
        <f t="shared" si="84"/>
        <v>0</v>
      </c>
      <c r="L1370" s="102">
        <f t="shared" si="85"/>
        <v>385</v>
      </c>
      <c r="M1370" s="123">
        <f t="shared" si="87"/>
        <v>0</v>
      </c>
    </row>
    <row r="1371" spans="1:13" x14ac:dyDescent="0.2">
      <c r="A1371" s="208" t="str">
        <f>'Net Gen'!B1371</f>
        <v>ML1KP-Mitchell 1 KP</v>
      </c>
      <c r="B1371" s="269">
        <f>'Net Gen'!C1371</f>
        <v>44832</v>
      </c>
      <c r="C1371" s="270" t="str">
        <f>'Net Gen'!P1371</f>
        <v>OFFLINE</v>
      </c>
      <c r="D1371" s="270">
        <f>'Net Gen'!E1371</f>
        <v>0</v>
      </c>
      <c r="E1371" s="270">
        <f>'Net Gen'!I1371</f>
        <v>0</v>
      </c>
      <c r="F1371" s="270">
        <f>'Net Gen'!K1371</f>
        <v>0</v>
      </c>
      <c r="G1371" s="270">
        <f>'Net Gen'!N1371</f>
        <v>0</v>
      </c>
      <c r="H1371" s="270">
        <f>'Net Gen'!O1371</f>
        <v>770</v>
      </c>
      <c r="J1371" s="120">
        <f t="shared" si="86"/>
        <v>0.5</v>
      </c>
      <c r="K1371" s="108">
        <f t="shared" si="84"/>
        <v>0</v>
      </c>
      <c r="L1371" s="102">
        <f t="shared" si="85"/>
        <v>385</v>
      </c>
      <c r="M1371" s="123">
        <f t="shared" si="87"/>
        <v>0</v>
      </c>
    </row>
    <row r="1372" spans="1:13" x14ac:dyDescent="0.2">
      <c r="A1372" s="208" t="str">
        <f>'Net Gen'!B1372</f>
        <v>ML1KP-Mitchell 1 KP</v>
      </c>
      <c r="B1372" s="269">
        <f>'Net Gen'!C1372</f>
        <v>44832.041666666664</v>
      </c>
      <c r="C1372" s="270" t="str">
        <f>'Net Gen'!P1372</f>
        <v>OFFLINE</v>
      </c>
      <c r="D1372" s="270">
        <f>'Net Gen'!E1372</f>
        <v>0</v>
      </c>
      <c r="E1372" s="270">
        <f>'Net Gen'!I1372</f>
        <v>0</v>
      </c>
      <c r="F1372" s="270">
        <f>'Net Gen'!K1372</f>
        <v>0</v>
      </c>
      <c r="G1372" s="270">
        <f>'Net Gen'!N1372</f>
        <v>0</v>
      </c>
      <c r="H1372" s="270">
        <f>'Net Gen'!O1372</f>
        <v>770</v>
      </c>
      <c r="J1372" s="120">
        <f t="shared" si="86"/>
        <v>0.5</v>
      </c>
      <c r="K1372" s="108">
        <f t="shared" si="84"/>
        <v>0</v>
      </c>
      <c r="L1372" s="102">
        <f t="shared" si="85"/>
        <v>385</v>
      </c>
      <c r="M1372" s="123">
        <f t="shared" si="87"/>
        <v>0</v>
      </c>
    </row>
    <row r="1373" spans="1:13" x14ac:dyDescent="0.2">
      <c r="A1373" s="208" t="str">
        <f>'Net Gen'!B1373</f>
        <v>ML1KP-Mitchell 1 KP</v>
      </c>
      <c r="B1373" s="269">
        <f>'Net Gen'!C1373</f>
        <v>44832.083333333336</v>
      </c>
      <c r="C1373" s="270" t="str">
        <f>'Net Gen'!P1373</f>
        <v>OFFLINE</v>
      </c>
      <c r="D1373" s="270">
        <f>'Net Gen'!E1373</f>
        <v>0</v>
      </c>
      <c r="E1373" s="270">
        <f>'Net Gen'!I1373</f>
        <v>0</v>
      </c>
      <c r="F1373" s="270">
        <f>'Net Gen'!K1373</f>
        <v>0</v>
      </c>
      <c r="G1373" s="270">
        <f>'Net Gen'!N1373</f>
        <v>0</v>
      </c>
      <c r="H1373" s="270">
        <f>'Net Gen'!O1373</f>
        <v>770</v>
      </c>
      <c r="J1373" s="120">
        <f t="shared" si="86"/>
        <v>0.5</v>
      </c>
      <c r="K1373" s="108">
        <f t="shared" si="84"/>
        <v>0</v>
      </c>
      <c r="L1373" s="102">
        <f t="shared" si="85"/>
        <v>385</v>
      </c>
      <c r="M1373" s="123">
        <f t="shared" si="87"/>
        <v>0</v>
      </c>
    </row>
    <row r="1374" spans="1:13" x14ac:dyDescent="0.2">
      <c r="A1374" s="208" t="str">
        <f>'Net Gen'!B1374</f>
        <v>ML1KP-Mitchell 1 KP</v>
      </c>
      <c r="B1374" s="269">
        <f>'Net Gen'!C1374</f>
        <v>44832.125</v>
      </c>
      <c r="C1374" s="270" t="str">
        <f>'Net Gen'!P1374</f>
        <v>OFFLINE</v>
      </c>
      <c r="D1374" s="270">
        <f>'Net Gen'!E1374</f>
        <v>0</v>
      </c>
      <c r="E1374" s="270">
        <f>'Net Gen'!I1374</f>
        <v>0</v>
      </c>
      <c r="F1374" s="270">
        <f>'Net Gen'!K1374</f>
        <v>0</v>
      </c>
      <c r="G1374" s="270">
        <f>'Net Gen'!N1374</f>
        <v>0</v>
      </c>
      <c r="H1374" s="270">
        <f>'Net Gen'!O1374</f>
        <v>770</v>
      </c>
      <c r="J1374" s="120">
        <f t="shared" si="86"/>
        <v>0.5</v>
      </c>
      <c r="K1374" s="108">
        <f t="shared" si="84"/>
        <v>0</v>
      </c>
      <c r="L1374" s="102">
        <f t="shared" si="85"/>
        <v>385</v>
      </c>
      <c r="M1374" s="123">
        <f t="shared" si="87"/>
        <v>0</v>
      </c>
    </row>
    <row r="1375" spans="1:13" x14ac:dyDescent="0.2">
      <c r="A1375" s="208" t="str">
        <f>'Net Gen'!B1375</f>
        <v>ML1KP-Mitchell 1 KP</v>
      </c>
      <c r="B1375" s="269">
        <f>'Net Gen'!C1375</f>
        <v>44832.166666666664</v>
      </c>
      <c r="C1375" s="270" t="str">
        <f>'Net Gen'!P1375</f>
        <v>OFFLINE</v>
      </c>
      <c r="D1375" s="270">
        <f>'Net Gen'!E1375</f>
        <v>0</v>
      </c>
      <c r="E1375" s="270">
        <f>'Net Gen'!I1375</f>
        <v>0</v>
      </c>
      <c r="F1375" s="270">
        <f>'Net Gen'!K1375</f>
        <v>0</v>
      </c>
      <c r="G1375" s="270">
        <f>'Net Gen'!N1375</f>
        <v>0</v>
      </c>
      <c r="H1375" s="270">
        <f>'Net Gen'!O1375</f>
        <v>770</v>
      </c>
      <c r="J1375" s="120">
        <f t="shared" si="86"/>
        <v>0.5</v>
      </c>
      <c r="K1375" s="108">
        <f t="shared" si="84"/>
        <v>0</v>
      </c>
      <c r="L1375" s="102">
        <f t="shared" si="85"/>
        <v>385</v>
      </c>
      <c r="M1375" s="123">
        <f t="shared" si="87"/>
        <v>0</v>
      </c>
    </row>
    <row r="1376" spans="1:13" x14ac:dyDescent="0.2">
      <c r="A1376" s="208" t="str">
        <f>'Net Gen'!B1376</f>
        <v>ML1KP-Mitchell 1 KP</v>
      </c>
      <c r="B1376" s="269">
        <f>'Net Gen'!C1376</f>
        <v>44832.208333333336</v>
      </c>
      <c r="C1376" s="270" t="str">
        <f>'Net Gen'!P1376</f>
        <v>OFFLINE</v>
      </c>
      <c r="D1376" s="270">
        <f>'Net Gen'!E1376</f>
        <v>0</v>
      </c>
      <c r="E1376" s="270">
        <f>'Net Gen'!I1376</f>
        <v>0</v>
      </c>
      <c r="F1376" s="270">
        <f>'Net Gen'!K1376</f>
        <v>0</v>
      </c>
      <c r="G1376" s="270">
        <f>'Net Gen'!N1376</f>
        <v>0</v>
      </c>
      <c r="H1376" s="270">
        <f>'Net Gen'!O1376</f>
        <v>770</v>
      </c>
      <c r="J1376" s="120">
        <f t="shared" si="86"/>
        <v>0.5</v>
      </c>
      <c r="K1376" s="108">
        <f t="shared" si="84"/>
        <v>0</v>
      </c>
      <c r="L1376" s="102">
        <f t="shared" si="85"/>
        <v>385</v>
      </c>
      <c r="M1376" s="123">
        <f t="shared" si="87"/>
        <v>0</v>
      </c>
    </row>
    <row r="1377" spans="1:13" x14ac:dyDescent="0.2">
      <c r="A1377" s="208" t="str">
        <f>'Net Gen'!B1377</f>
        <v>ML1KP-Mitchell 1 KP</v>
      </c>
      <c r="B1377" s="269">
        <f>'Net Gen'!C1377</f>
        <v>44832.25</v>
      </c>
      <c r="C1377" s="270" t="str">
        <f>'Net Gen'!P1377</f>
        <v>OFFLINE</v>
      </c>
      <c r="D1377" s="270">
        <f>'Net Gen'!E1377</f>
        <v>0</v>
      </c>
      <c r="E1377" s="270">
        <f>'Net Gen'!I1377</f>
        <v>0</v>
      </c>
      <c r="F1377" s="270">
        <f>'Net Gen'!K1377</f>
        <v>0</v>
      </c>
      <c r="G1377" s="270">
        <f>'Net Gen'!N1377</f>
        <v>0</v>
      </c>
      <c r="H1377" s="270">
        <f>'Net Gen'!O1377</f>
        <v>770</v>
      </c>
      <c r="J1377" s="120">
        <f t="shared" si="86"/>
        <v>0.5</v>
      </c>
      <c r="K1377" s="108">
        <f t="shared" si="84"/>
        <v>0</v>
      </c>
      <c r="L1377" s="102">
        <f t="shared" si="85"/>
        <v>385</v>
      </c>
      <c r="M1377" s="123">
        <f t="shared" si="87"/>
        <v>0</v>
      </c>
    </row>
    <row r="1378" spans="1:13" x14ac:dyDescent="0.2">
      <c r="A1378" s="208" t="str">
        <f>'Net Gen'!B1378</f>
        <v>ML1KP-Mitchell 1 KP</v>
      </c>
      <c r="B1378" s="269">
        <f>'Net Gen'!C1378</f>
        <v>44832.291666666664</v>
      </c>
      <c r="C1378" s="270" t="str">
        <f>'Net Gen'!P1378</f>
        <v>OFFLINE</v>
      </c>
      <c r="D1378" s="270">
        <f>'Net Gen'!E1378</f>
        <v>0</v>
      </c>
      <c r="E1378" s="270">
        <f>'Net Gen'!I1378</f>
        <v>0</v>
      </c>
      <c r="F1378" s="270">
        <f>'Net Gen'!K1378</f>
        <v>0</v>
      </c>
      <c r="G1378" s="270">
        <f>'Net Gen'!N1378</f>
        <v>0</v>
      </c>
      <c r="H1378" s="270">
        <f>'Net Gen'!O1378</f>
        <v>770</v>
      </c>
      <c r="J1378" s="120">
        <f t="shared" si="86"/>
        <v>0.5</v>
      </c>
      <c r="K1378" s="108">
        <f t="shared" si="84"/>
        <v>0</v>
      </c>
      <c r="L1378" s="102">
        <f t="shared" si="85"/>
        <v>385</v>
      </c>
      <c r="M1378" s="123">
        <f t="shared" si="87"/>
        <v>0</v>
      </c>
    </row>
    <row r="1379" spans="1:13" x14ac:dyDescent="0.2">
      <c r="A1379" s="208" t="str">
        <f>'Net Gen'!B1379</f>
        <v>ML1KP-Mitchell 1 KP</v>
      </c>
      <c r="B1379" s="269">
        <f>'Net Gen'!C1379</f>
        <v>44832.333333333336</v>
      </c>
      <c r="C1379" s="270" t="str">
        <f>'Net Gen'!P1379</f>
        <v>OFFLINE</v>
      </c>
      <c r="D1379" s="270">
        <f>'Net Gen'!E1379</f>
        <v>0</v>
      </c>
      <c r="E1379" s="270">
        <f>'Net Gen'!I1379</f>
        <v>0</v>
      </c>
      <c r="F1379" s="270">
        <f>'Net Gen'!K1379</f>
        <v>0</v>
      </c>
      <c r="G1379" s="270">
        <f>'Net Gen'!N1379</f>
        <v>0</v>
      </c>
      <c r="H1379" s="270">
        <f>'Net Gen'!O1379</f>
        <v>770</v>
      </c>
      <c r="J1379" s="120">
        <f t="shared" si="86"/>
        <v>0.5</v>
      </c>
      <c r="K1379" s="108">
        <f t="shared" si="84"/>
        <v>0</v>
      </c>
      <c r="L1379" s="102">
        <f t="shared" si="85"/>
        <v>385</v>
      </c>
      <c r="M1379" s="123">
        <f t="shared" si="87"/>
        <v>0</v>
      </c>
    </row>
    <row r="1380" spans="1:13" x14ac:dyDescent="0.2">
      <c r="A1380" s="208" t="str">
        <f>'Net Gen'!B1380</f>
        <v>ML1KP-Mitchell 1 KP</v>
      </c>
      <c r="B1380" s="269">
        <f>'Net Gen'!C1380</f>
        <v>44832.375</v>
      </c>
      <c r="C1380" s="270" t="str">
        <f>'Net Gen'!P1380</f>
        <v>OFFLINE</v>
      </c>
      <c r="D1380" s="270">
        <f>'Net Gen'!E1380</f>
        <v>0</v>
      </c>
      <c r="E1380" s="270">
        <f>'Net Gen'!I1380</f>
        <v>0</v>
      </c>
      <c r="F1380" s="270">
        <f>'Net Gen'!K1380</f>
        <v>0</v>
      </c>
      <c r="G1380" s="270">
        <f>'Net Gen'!N1380</f>
        <v>0</v>
      </c>
      <c r="H1380" s="270">
        <f>'Net Gen'!O1380</f>
        <v>770</v>
      </c>
      <c r="J1380" s="120">
        <f t="shared" si="86"/>
        <v>0.5</v>
      </c>
      <c r="K1380" s="108">
        <f t="shared" si="84"/>
        <v>0</v>
      </c>
      <c r="L1380" s="102">
        <f t="shared" si="85"/>
        <v>385</v>
      </c>
      <c r="M1380" s="123">
        <f t="shared" si="87"/>
        <v>0</v>
      </c>
    </row>
    <row r="1381" spans="1:13" x14ac:dyDescent="0.2">
      <c r="A1381" s="208" t="str">
        <f>'Net Gen'!B1381</f>
        <v>ML1KP-Mitchell 1 KP</v>
      </c>
      <c r="B1381" s="269">
        <f>'Net Gen'!C1381</f>
        <v>44832.416666666664</v>
      </c>
      <c r="C1381" s="270" t="str">
        <f>'Net Gen'!P1381</f>
        <v>OFFLINE</v>
      </c>
      <c r="D1381" s="270">
        <f>'Net Gen'!E1381</f>
        <v>0</v>
      </c>
      <c r="E1381" s="270">
        <f>'Net Gen'!I1381</f>
        <v>0</v>
      </c>
      <c r="F1381" s="270">
        <f>'Net Gen'!K1381</f>
        <v>0</v>
      </c>
      <c r="G1381" s="270">
        <f>'Net Gen'!N1381</f>
        <v>0</v>
      </c>
      <c r="H1381" s="270">
        <f>'Net Gen'!O1381</f>
        <v>770</v>
      </c>
      <c r="J1381" s="120">
        <f t="shared" si="86"/>
        <v>0.5</v>
      </c>
      <c r="K1381" s="108">
        <f t="shared" si="84"/>
        <v>0</v>
      </c>
      <c r="L1381" s="102">
        <f t="shared" si="85"/>
        <v>385</v>
      </c>
      <c r="M1381" s="123">
        <f t="shared" si="87"/>
        <v>0</v>
      </c>
    </row>
    <row r="1382" spans="1:13" x14ac:dyDescent="0.2">
      <c r="A1382" s="208" t="str">
        <f>'Net Gen'!B1382</f>
        <v>ML1KP-Mitchell 1 KP</v>
      </c>
      <c r="B1382" s="269">
        <f>'Net Gen'!C1382</f>
        <v>44832.458333333336</v>
      </c>
      <c r="C1382" s="270" t="str">
        <f>'Net Gen'!P1382</f>
        <v>OFFLINE</v>
      </c>
      <c r="D1382" s="270">
        <f>'Net Gen'!E1382</f>
        <v>0</v>
      </c>
      <c r="E1382" s="270">
        <f>'Net Gen'!I1382</f>
        <v>0</v>
      </c>
      <c r="F1382" s="270">
        <f>'Net Gen'!K1382</f>
        <v>0</v>
      </c>
      <c r="G1382" s="270">
        <f>'Net Gen'!N1382</f>
        <v>0</v>
      </c>
      <c r="H1382" s="270">
        <f>'Net Gen'!O1382</f>
        <v>770</v>
      </c>
      <c r="J1382" s="120">
        <f t="shared" si="86"/>
        <v>0.5</v>
      </c>
      <c r="K1382" s="108">
        <f t="shared" si="84"/>
        <v>0</v>
      </c>
      <c r="L1382" s="102">
        <f t="shared" si="85"/>
        <v>385</v>
      </c>
      <c r="M1382" s="123">
        <f t="shared" si="87"/>
        <v>0</v>
      </c>
    </row>
    <row r="1383" spans="1:13" x14ac:dyDescent="0.2">
      <c r="A1383" s="208" t="str">
        <f>'Net Gen'!B1383</f>
        <v>ML1KP-Mitchell 1 KP</v>
      </c>
      <c r="B1383" s="269">
        <f>'Net Gen'!C1383</f>
        <v>44832.5</v>
      </c>
      <c r="C1383" s="270" t="str">
        <f>'Net Gen'!P1383</f>
        <v>OFFLINE</v>
      </c>
      <c r="D1383" s="270">
        <f>'Net Gen'!E1383</f>
        <v>0</v>
      </c>
      <c r="E1383" s="270">
        <f>'Net Gen'!I1383</f>
        <v>0</v>
      </c>
      <c r="F1383" s="270">
        <f>'Net Gen'!K1383</f>
        <v>0</v>
      </c>
      <c r="G1383" s="270">
        <f>'Net Gen'!N1383</f>
        <v>0</v>
      </c>
      <c r="H1383" s="270">
        <f>'Net Gen'!O1383</f>
        <v>770</v>
      </c>
      <c r="J1383" s="120">
        <f t="shared" si="86"/>
        <v>0.5</v>
      </c>
      <c r="K1383" s="108">
        <f t="shared" si="84"/>
        <v>0</v>
      </c>
      <c r="L1383" s="102">
        <f t="shared" si="85"/>
        <v>385</v>
      </c>
      <c r="M1383" s="123">
        <f t="shared" si="87"/>
        <v>0</v>
      </c>
    </row>
    <row r="1384" spans="1:13" x14ac:dyDescent="0.2">
      <c r="A1384" s="208" t="str">
        <f>'Net Gen'!B1384</f>
        <v>ML1KP-Mitchell 1 KP</v>
      </c>
      <c r="B1384" s="269">
        <f>'Net Gen'!C1384</f>
        <v>44832.541666666664</v>
      </c>
      <c r="C1384" s="270" t="str">
        <f>'Net Gen'!P1384</f>
        <v>OFFLINE</v>
      </c>
      <c r="D1384" s="270">
        <f>'Net Gen'!E1384</f>
        <v>0</v>
      </c>
      <c r="E1384" s="270">
        <f>'Net Gen'!I1384</f>
        <v>0</v>
      </c>
      <c r="F1384" s="270">
        <f>'Net Gen'!K1384</f>
        <v>0</v>
      </c>
      <c r="G1384" s="270">
        <f>'Net Gen'!N1384</f>
        <v>0</v>
      </c>
      <c r="H1384" s="270">
        <f>'Net Gen'!O1384</f>
        <v>770</v>
      </c>
      <c r="J1384" s="120">
        <f t="shared" si="86"/>
        <v>0.5</v>
      </c>
      <c r="K1384" s="108">
        <f t="shared" si="84"/>
        <v>0</v>
      </c>
      <c r="L1384" s="102">
        <f t="shared" si="85"/>
        <v>385</v>
      </c>
      <c r="M1384" s="123">
        <f t="shared" si="87"/>
        <v>0</v>
      </c>
    </row>
    <row r="1385" spans="1:13" x14ac:dyDescent="0.2">
      <c r="A1385" s="208" t="str">
        <f>'Net Gen'!B1385</f>
        <v>ML1KP-Mitchell 1 KP</v>
      </c>
      <c r="B1385" s="269">
        <f>'Net Gen'!C1385</f>
        <v>44832.583333333336</v>
      </c>
      <c r="C1385" s="270" t="str">
        <f>'Net Gen'!P1385</f>
        <v>OFFLINE</v>
      </c>
      <c r="D1385" s="270">
        <f>'Net Gen'!E1385</f>
        <v>0</v>
      </c>
      <c r="E1385" s="270">
        <f>'Net Gen'!I1385</f>
        <v>0</v>
      </c>
      <c r="F1385" s="270">
        <f>'Net Gen'!K1385</f>
        <v>0</v>
      </c>
      <c r="G1385" s="270">
        <f>'Net Gen'!N1385</f>
        <v>0</v>
      </c>
      <c r="H1385" s="270">
        <f>'Net Gen'!O1385</f>
        <v>770</v>
      </c>
      <c r="J1385" s="120">
        <f t="shared" si="86"/>
        <v>0.5</v>
      </c>
      <c r="K1385" s="108">
        <f t="shared" si="84"/>
        <v>0</v>
      </c>
      <c r="L1385" s="102">
        <f t="shared" si="85"/>
        <v>385</v>
      </c>
      <c r="M1385" s="123">
        <f t="shared" si="87"/>
        <v>0</v>
      </c>
    </row>
    <row r="1386" spans="1:13" x14ac:dyDescent="0.2">
      <c r="A1386" s="208" t="str">
        <f>'Net Gen'!B1386</f>
        <v>ML1KP-Mitchell 1 KP</v>
      </c>
      <c r="B1386" s="269">
        <f>'Net Gen'!C1386</f>
        <v>44832.625</v>
      </c>
      <c r="C1386" s="270" t="str">
        <f>'Net Gen'!P1386</f>
        <v>OFFLINE</v>
      </c>
      <c r="D1386" s="270">
        <f>'Net Gen'!E1386</f>
        <v>0</v>
      </c>
      <c r="E1386" s="270">
        <f>'Net Gen'!I1386</f>
        <v>0</v>
      </c>
      <c r="F1386" s="270">
        <f>'Net Gen'!K1386</f>
        <v>0</v>
      </c>
      <c r="G1386" s="270">
        <f>'Net Gen'!N1386</f>
        <v>0</v>
      </c>
      <c r="H1386" s="270">
        <f>'Net Gen'!O1386</f>
        <v>770</v>
      </c>
      <c r="J1386" s="120">
        <f t="shared" si="86"/>
        <v>0.5</v>
      </c>
      <c r="K1386" s="108">
        <f t="shared" si="84"/>
        <v>0</v>
      </c>
      <c r="L1386" s="102">
        <f t="shared" si="85"/>
        <v>385</v>
      </c>
      <c r="M1386" s="123">
        <f t="shared" si="87"/>
        <v>0</v>
      </c>
    </row>
    <row r="1387" spans="1:13" x14ac:dyDescent="0.2">
      <c r="A1387" s="208" t="str">
        <f>'Net Gen'!B1387</f>
        <v>ML1KP-Mitchell 1 KP</v>
      </c>
      <c r="B1387" s="269">
        <f>'Net Gen'!C1387</f>
        <v>44832.666666666664</v>
      </c>
      <c r="C1387" s="270" t="str">
        <f>'Net Gen'!P1387</f>
        <v>OFFLINE</v>
      </c>
      <c r="D1387" s="270">
        <f>'Net Gen'!E1387</f>
        <v>0</v>
      </c>
      <c r="E1387" s="270">
        <f>'Net Gen'!I1387</f>
        <v>0</v>
      </c>
      <c r="F1387" s="270">
        <f>'Net Gen'!K1387</f>
        <v>0</v>
      </c>
      <c r="G1387" s="270">
        <f>'Net Gen'!N1387</f>
        <v>0</v>
      </c>
      <c r="H1387" s="270">
        <f>'Net Gen'!O1387</f>
        <v>770</v>
      </c>
      <c r="J1387" s="120">
        <f t="shared" si="86"/>
        <v>0.5</v>
      </c>
      <c r="K1387" s="108">
        <f t="shared" si="84"/>
        <v>0</v>
      </c>
      <c r="L1387" s="102">
        <f t="shared" si="85"/>
        <v>385</v>
      </c>
      <c r="M1387" s="123">
        <f t="shared" si="87"/>
        <v>0</v>
      </c>
    </row>
    <row r="1388" spans="1:13" x14ac:dyDescent="0.2">
      <c r="A1388" s="208" t="str">
        <f>'Net Gen'!B1388</f>
        <v>ML1KP-Mitchell 1 KP</v>
      </c>
      <c r="B1388" s="269">
        <f>'Net Gen'!C1388</f>
        <v>44832.708333333336</v>
      </c>
      <c r="C1388" s="270" t="str">
        <f>'Net Gen'!P1388</f>
        <v>OFFLINE</v>
      </c>
      <c r="D1388" s="270">
        <f>'Net Gen'!E1388</f>
        <v>0</v>
      </c>
      <c r="E1388" s="270">
        <f>'Net Gen'!I1388</f>
        <v>0</v>
      </c>
      <c r="F1388" s="270">
        <f>'Net Gen'!K1388</f>
        <v>0</v>
      </c>
      <c r="G1388" s="270">
        <f>'Net Gen'!N1388</f>
        <v>0</v>
      </c>
      <c r="H1388" s="270">
        <f>'Net Gen'!O1388</f>
        <v>770</v>
      </c>
      <c r="J1388" s="120">
        <f t="shared" si="86"/>
        <v>0.5</v>
      </c>
      <c r="K1388" s="108">
        <f t="shared" si="84"/>
        <v>0</v>
      </c>
      <c r="L1388" s="102">
        <f t="shared" si="85"/>
        <v>385</v>
      </c>
      <c r="M1388" s="123">
        <f t="shared" si="87"/>
        <v>0</v>
      </c>
    </row>
    <row r="1389" spans="1:13" x14ac:dyDescent="0.2">
      <c r="A1389" s="208" t="str">
        <f>'Net Gen'!B1389</f>
        <v>ML1KP-Mitchell 1 KP</v>
      </c>
      <c r="B1389" s="269">
        <f>'Net Gen'!C1389</f>
        <v>44832.75</v>
      </c>
      <c r="C1389" s="270" t="str">
        <f>'Net Gen'!P1389</f>
        <v>OFFLINE</v>
      </c>
      <c r="D1389" s="270">
        <f>'Net Gen'!E1389</f>
        <v>0</v>
      </c>
      <c r="E1389" s="270">
        <f>'Net Gen'!I1389</f>
        <v>0</v>
      </c>
      <c r="F1389" s="270">
        <f>'Net Gen'!K1389</f>
        <v>0</v>
      </c>
      <c r="G1389" s="270">
        <f>'Net Gen'!N1389</f>
        <v>0</v>
      </c>
      <c r="H1389" s="270">
        <f>'Net Gen'!O1389</f>
        <v>770</v>
      </c>
      <c r="J1389" s="120">
        <f t="shared" si="86"/>
        <v>0.5</v>
      </c>
      <c r="K1389" s="108">
        <f t="shared" si="84"/>
        <v>0</v>
      </c>
      <c r="L1389" s="102">
        <f t="shared" si="85"/>
        <v>385</v>
      </c>
      <c r="M1389" s="123">
        <f t="shared" si="87"/>
        <v>0</v>
      </c>
    </row>
    <row r="1390" spans="1:13" x14ac:dyDescent="0.2">
      <c r="A1390" s="208" t="str">
        <f>'Net Gen'!B1390</f>
        <v>ML1KP-Mitchell 1 KP</v>
      </c>
      <c r="B1390" s="269">
        <f>'Net Gen'!C1390</f>
        <v>44832.791666666664</v>
      </c>
      <c r="C1390" s="270" t="str">
        <f>'Net Gen'!P1390</f>
        <v>OFFLINE</v>
      </c>
      <c r="D1390" s="270">
        <f>'Net Gen'!E1390</f>
        <v>0</v>
      </c>
      <c r="E1390" s="270">
        <f>'Net Gen'!I1390</f>
        <v>0</v>
      </c>
      <c r="F1390" s="270">
        <f>'Net Gen'!K1390</f>
        <v>0</v>
      </c>
      <c r="G1390" s="270">
        <f>'Net Gen'!N1390</f>
        <v>0</v>
      </c>
      <c r="H1390" s="270">
        <f>'Net Gen'!O1390</f>
        <v>770</v>
      </c>
      <c r="J1390" s="120">
        <f t="shared" si="86"/>
        <v>0.5</v>
      </c>
      <c r="K1390" s="108">
        <f t="shared" si="84"/>
        <v>0</v>
      </c>
      <c r="L1390" s="102">
        <f t="shared" si="85"/>
        <v>385</v>
      </c>
      <c r="M1390" s="123">
        <f t="shared" si="87"/>
        <v>0</v>
      </c>
    </row>
    <row r="1391" spans="1:13" x14ac:dyDescent="0.2">
      <c r="A1391" s="208" t="str">
        <f>'Net Gen'!B1391</f>
        <v>ML1KP-Mitchell 1 KP</v>
      </c>
      <c r="B1391" s="269">
        <f>'Net Gen'!C1391</f>
        <v>44832.833333333336</v>
      </c>
      <c r="C1391" s="270" t="str">
        <f>'Net Gen'!P1391</f>
        <v>OFFLINE</v>
      </c>
      <c r="D1391" s="270">
        <f>'Net Gen'!E1391</f>
        <v>0</v>
      </c>
      <c r="E1391" s="270">
        <f>'Net Gen'!I1391</f>
        <v>0</v>
      </c>
      <c r="F1391" s="270">
        <f>'Net Gen'!K1391</f>
        <v>0</v>
      </c>
      <c r="G1391" s="270">
        <f>'Net Gen'!N1391</f>
        <v>0</v>
      </c>
      <c r="H1391" s="270">
        <f>'Net Gen'!O1391</f>
        <v>770</v>
      </c>
      <c r="J1391" s="120">
        <f t="shared" si="86"/>
        <v>0.5</v>
      </c>
      <c r="K1391" s="108">
        <f t="shared" si="84"/>
        <v>0</v>
      </c>
      <c r="L1391" s="102">
        <f t="shared" si="85"/>
        <v>385</v>
      </c>
      <c r="M1391" s="123">
        <f t="shared" si="87"/>
        <v>0</v>
      </c>
    </row>
    <row r="1392" spans="1:13" x14ac:dyDescent="0.2">
      <c r="A1392" s="208" t="str">
        <f>'Net Gen'!B1392</f>
        <v>ML1KP-Mitchell 1 KP</v>
      </c>
      <c r="B1392" s="269">
        <f>'Net Gen'!C1392</f>
        <v>44832.875</v>
      </c>
      <c r="C1392" s="270" t="str">
        <f>'Net Gen'!P1392</f>
        <v>OFFLINE</v>
      </c>
      <c r="D1392" s="270">
        <f>'Net Gen'!E1392</f>
        <v>0</v>
      </c>
      <c r="E1392" s="270">
        <f>'Net Gen'!I1392</f>
        <v>0</v>
      </c>
      <c r="F1392" s="270">
        <f>'Net Gen'!K1392</f>
        <v>0</v>
      </c>
      <c r="G1392" s="270">
        <f>'Net Gen'!N1392</f>
        <v>0</v>
      </c>
      <c r="H1392" s="270">
        <f>'Net Gen'!O1392</f>
        <v>770</v>
      </c>
      <c r="J1392" s="120">
        <f t="shared" si="86"/>
        <v>0.5</v>
      </c>
      <c r="K1392" s="108">
        <f t="shared" si="84"/>
        <v>0</v>
      </c>
      <c r="L1392" s="102">
        <f t="shared" si="85"/>
        <v>385</v>
      </c>
      <c r="M1392" s="123">
        <f t="shared" si="87"/>
        <v>0</v>
      </c>
    </row>
    <row r="1393" spans="1:13" x14ac:dyDescent="0.2">
      <c r="A1393" s="208" t="str">
        <f>'Net Gen'!B1393</f>
        <v>ML1KP-Mitchell 1 KP</v>
      </c>
      <c r="B1393" s="269">
        <f>'Net Gen'!C1393</f>
        <v>44832.916666666664</v>
      </c>
      <c r="C1393" s="270" t="str">
        <f>'Net Gen'!P1393</f>
        <v>OFFLINE</v>
      </c>
      <c r="D1393" s="270">
        <f>'Net Gen'!E1393</f>
        <v>0</v>
      </c>
      <c r="E1393" s="270">
        <f>'Net Gen'!I1393</f>
        <v>0</v>
      </c>
      <c r="F1393" s="270">
        <f>'Net Gen'!K1393</f>
        <v>0</v>
      </c>
      <c r="G1393" s="270">
        <f>'Net Gen'!N1393</f>
        <v>0</v>
      </c>
      <c r="H1393" s="270">
        <f>'Net Gen'!O1393</f>
        <v>770</v>
      </c>
      <c r="J1393" s="120">
        <f t="shared" si="86"/>
        <v>0.5</v>
      </c>
      <c r="K1393" s="108">
        <f t="shared" si="84"/>
        <v>0</v>
      </c>
      <c r="L1393" s="102">
        <f t="shared" si="85"/>
        <v>385</v>
      </c>
      <c r="M1393" s="123">
        <f t="shared" si="87"/>
        <v>0</v>
      </c>
    </row>
    <row r="1394" spans="1:13" x14ac:dyDescent="0.2">
      <c r="A1394" s="208" t="str">
        <f>'Net Gen'!B1394</f>
        <v>ML1KP-Mitchell 1 KP</v>
      </c>
      <c r="B1394" s="269">
        <f>'Net Gen'!C1394</f>
        <v>44832.958333333336</v>
      </c>
      <c r="C1394" s="270" t="str">
        <f>'Net Gen'!P1394</f>
        <v>OFFLINE</v>
      </c>
      <c r="D1394" s="270">
        <f>'Net Gen'!E1394</f>
        <v>0</v>
      </c>
      <c r="E1394" s="270">
        <f>'Net Gen'!I1394</f>
        <v>0</v>
      </c>
      <c r="F1394" s="270">
        <f>'Net Gen'!K1394</f>
        <v>0</v>
      </c>
      <c r="G1394" s="270">
        <f>'Net Gen'!N1394</f>
        <v>0</v>
      </c>
      <c r="H1394" s="270">
        <f>'Net Gen'!O1394</f>
        <v>770</v>
      </c>
      <c r="J1394" s="120">
        <f t="shared" si="86"/>
        <v>0.5</v>
      </c>
      <c r="K1394" s="108">
        <f t="shared" si="84"/>
        <v>0</v>
      </c>
      <c r="L1394" s="102">
        <f t="shared" si="85"/>
        <v>385</v>
      </c>
      <c r="M1394" s="123">
        <f t="shared" si="87"/>
        <v>0</v>
      </c>
    </row>
    <row r="1395" spans="1:13" x14ac:dyDescent="0.2">
      <c r="A1395" s="208" t="str">
        <f>'Net Gen'!B1395</f>
        <v>ML1KP-Mitchell 1 KP</v>
      </c>
      <c r="B1395" s="269">
        <f>'Net Gen'!C1395</f>
        <v>44833</v>
      </c>
      <c r="C1395" s="270" t="str">
        <f>'Net Gen'!P1395</f>
        <v>OFFLINE</v>
      </c>
      <c r="D1395" s="270">
        <f>'Net Gen'!E1395</f>
        <v>0</v>
      </c>
      <c r="E1395" s="270">
        <f>'Net Gen'!I1395</f>
        <v>0</v>
      </c>
      <c r="F1395" s="270">
        <f>'Net Gen'!K1395</f>
        <v>0</v>
      </c>
      <c r="G1395" s="270">
        <f>'Net Gen'!N1395</f>
        <v>0</v>
      </c>
      <c r="H1395" s="270">
        <f>'Net Gen'!O1395</f>
        <v>770</v>
      </c>
      <c r="J1395" s="120">
        <f t="shared" si="86"/>
        <v>0.5</v>
      </c>
      <c r="K1395" s="108">
        <f t="shared" si="84"/>
        <v>0</v>
      </c>
      <c r="L1395" s="102">
        <f t="shared" si="85"/>
        <v>385</v>
      </c>
      <c r="M1395" s="123">
        <f t="shared" si="87"/>
        <v>0</v>
      </c>
    </row>
    <row r="1396" spans="1:13" x14ac:dyDescent="0.2">
      <c r="A1396" s="208" t="str">
        <f>'Net Gen'!B1396</f>
        <v>ML1KP-Mitchell 1 KP</v>
      </c>
      <c r="B1396" s="269">
        <f>'Net Gen'!C1396</f>
        <v>44833.041666666664</v>
      </c>
      <c r="C1396" s="270" t="str">
        <f>'Net Gen'!P1396</f>
        <v>OFFLINE</v>
      </c>
      <c r="D1396" s="270">
        <f>'Net Gen'!E1396</f>
        <v>0</v>
      </c>
      <c r="E1396" s="270">
        <f>'Net Gen'!I1396</f>
        <v>0</v>
      </c>
      <c r="F1396" s="270">
        <f>'Net Gen'!K1396</f>
        <v>0</v>
      </c>
      <c r="G1396" s="270">
        <f>'Net Gen'!N1396</f>
        <v>0</v>
      </c>
      <c r="H1396" s="270">
        <f>'Net Gen'!O1396</f>
        <v>770</v>
      </c>
      <c r="J1396" s="120">
        <f t="shared" si="86"/>
        <v>0.5</v>
      </c>
      <c r="K1396" s="108">
        <f t="shared" si="84"/>
        <v>0</v>
      </c>
      <c r="L1396" s="102">
        <f t="shared" si="85"/>
        <v>385</v>
      </c>
      <c r="M1396" s="123">
        <f t="shared" si="87"/>
        <v>0</v>
      </c>
    </row>
    <row r="1397" spans="1:13" x14ac:dyDescent="0.2">
      <c r="A1397" s="208" t="str">
        <f>'Net Gen'!B1397</f>
        <v>ML1KP-Mitchell 1 KP</v>
      </c>
      <c r="B1397" s="269">
        <f>'Net Gen'!C1397</f>
        <v>44833.083333333336</v>
      </c>
      <c r="C1397" s="270" t="str">
        <f>'Net Gen'!P1397</f>
        <v>OFFLINE</v>
      </c>
      <c r="D1397" s="270">
        <f>'Net Gen'!E1397</f>
        <v>0</v>
      </c>
      <c r="E1397" s="270">
        <f>'Net Gen'!I1397</f>
        <v>0</v>
      </c>
      <c r="F1397" s="270">
        <f>'Net Gen'!K1397</f>
        <v>0</v>
      </c>
      <c r="G1397" s="270">
        <f>'Net Gen'!N1397</f>
        <v>0</v>
      </c>
      <c r="H1397" s="270">
        <f>'Net Gen'!O1397</f>
        <v>770</v>
      </c>
      <c r="J1397" s="120">
        <f t="shared" si="86"/>
        <v>0.5</v>
      </c>
      <c r="K1397" s="108">
        <f t="shared" si="84"/>
        <v>0</v>
      </c>
      <c r="L1397" s="102">
        <f t="shared" si="85"/>
        <v>385</v>
      </c>
      <c r="M1397" s="123">
        <f t="shared" si="87"/>
        <v>0</v>
      </c>
    </row>
    <row r="1398" spans="1:13" x14ac:dyDescent="0.2">
      <c r="A1398" s="208" t="str">
        <f>'Net Gen'!B1398</f>
        <v>ML1KP-Mitchell 1 KP</v>
      </c>
      <c r="B1398" s="269">
        <f>'Net Gen'!C1398</f>
        <v>44833.125</v>
      </c>
      <c r="C1398" s="270" t="str">
        <f>'Net Gen'!P1398</f>
        <v>OFFLINE</v>
      </c>
      <c r="D1398" s="270">
        <f>'Net Gen'!E1398</f>
        <v>0</v>
      </c>
      <c r="E1398" s="270">
        <f>'Net Gen'!I1398</f>
        <v>0</v>
      </c>
      <c r="F1398" s="270">
        <f>'Net Gen'!K1398</f>
        <v>0</v>
      </c>
      <c r="G1398" s="270">
        <f>'Net Gen'!N1398</f>
        <v>0</v>
      </c>
      <c r="H1398" s="270">
        <f>'Net Gen'!O1398</f>
        <v>770</v>
      </c>
      <c r="J1398" s="120">
        <f t="shared" si="86"/>
        <v>0.5</v>
      </c>
      <c r="K1398" s="108">
        <f t="shared" si="84"/>
        <v>0</v>
      </c>
      <c r="L1398" s="102">
        <f t="shared" si="85"/>
        <v>385</v>
      </c>
      <c r="M1398" s="123">
        <f t="shared" si="87"/>
        <v>0</v>
      </c>
    </row>
    <row r="1399" spans="1:13" x14ac:dyDescent="0.2">
      <c r="A1399" s="208" t="str">
        <f>'Net Gen'!B1399</f>
        <v>ML1KP-Mitchell 1 KP</v>
      </c>
      <c r="B1399" s="269">
        <f>'Net Gen'!C1399</f>
        <v>44833.166666666664</v>
      </c>
      <c r="C1399" s="270" t="str">
        <f>'Net Gen'!P1399</f>
        <v>OFFLINE</v>
      </c>
      <c r="D1399" s="270">
        <f>'Net Gen'!E1399</f>
        <v>0</v>
      </c>
      <c r="E1399" s="270">
        <f>'Net Gen'!I1399</f>
        <v>0</v>
      </c>
      <c r="F1399" s="270">
        <f>'Net Gen'!K1399</f>
        <v>0</v>
      </c>
      <c r="G1399" s="270">
        <f>'Net Gen'!N1399</f>
        <v>0</v>
      </c>
      <c r="H1399" s="270">
        <f>'Net Gen'!O1399</f>
        <v>770</v>
      </c>
      <c r="J1399" s="120">
        <f t="shared" si="86"/>
        <v>0.5</v>
      </c>
      <c r="K1399" s="108">
        <f t="shared" si="84"/>
        <v>0</v>
      </c>
      <c r="L1399" s="102">
        <f t="shared" si="85"/>
        <v>385</v>
      </c>
      <c r="M1399" s="123">
        <f t="shared" si="87"/>
        <v>0</v>
      </c>
    </row>
    <row r="1400" spans="1:13" x14ac:dyDescent="0.2">
      <c r="A1400" s="208" t="str">
        <f>'Net Gen'!B1400</f>
        <v>ML1KP-Mitchell 1 KP</v>
      </c>
      <c r="B1400" s="269">
        <f>'Net Gen'!C1400</f>
        <v>44833.208333333336</v>
      </c>
      <c r="C1400" s="270" t="str">
        <f>'Net Gen'!P1400</f>
        <v>OFFLINE</v>
      </c>
      <c r="D1400" s="270">
        <f>'Net Gen'!E1400</f>
        <v>0</v>
      </c>
      <c r="E1400" s="270">
        <f>'Net Gen'!I1400</f>
        <v>0</v>
      </c>
      <c r="F1400" s="270">
        <f>'Net Gen'!K1400</f>
        <v>0</v>
      </c>
      <c r="G1400" s="270">
        <f>'Net Gen'!N1400</f>
        <v>0</v>
      </c>
      <c r="H1400" s="270">
        <f>'Net Gen'!O1400</f>
        <v>770</v>
      </c>
      <c r="J1400" s="120">
        <f t="shared" si="86"/>
        <v>0.5</v>
      </c>
      <c r="K1400" s="108">
        <f t="shared" si="84"/>
        <v>0</v>
      </c>
      <c r="L1400" s="102">
        <f t="shared" si="85"/>
        <v>385</v>
      </c>
      <c r="M1400" s="123">
        <f t="shared" si="87"/>
        <v>0</v>
      </c>
    </row>
    <row r="1401" spans="1:13" x14ac:dyDescent="0.2">
      <c r="A1401" s="208" t="str">
        <f>'Net Gen'!B1401</f>
        <v>ML1KP-Mitchell 1 KP</v>
      </c>
      <c r="B1401" s="269">
        <f>'Net Gen'!C1401</f>
        <v>44833.25</v>
      </c>
      <c r="C1401" s="270" t="str">
        <f>'Net Gen'!P1401</f>
        <v>OFFLINE</v>
      </c>
      <c r="D1401" s="270">
        <f>'Net Gen'!E1401</f>
        <v>0</v>
      </c>
      <c r="E1401" s="270">
        <f>'Net Gen'!I1401</f>
        <v>0</v>
      </c>
      <c r="F1401" s="270">
        <f>'Net Gen'!K1401</f>
        <v>0</v>
      </c>
      <c r="G1401" s="270">
        <f>'Net Gen'!N1401</f>
        <v>0</v>
      </c>
      <c r="H1401" s="270">
        <f>'Net Gen'!O1401</f>
        <v>770</v>
      </c>
      <c r="J1401" s="120">
        <f t="shared" si="86"/>
        <v>0.5</v>
      </c>
      <c r="K1401" s="108">
        <f t="shared" si="84"/>
        <v>0</v>
      </c>
      <c r="L1401" s="102">
        <f t="shared" si="85"/>
        <v>385</v>
      </c>
      <c r="M1401" s="123">
        <f t="shared" si="87"/>
        <v>0</v>
      </c>
    </row>
    <row r="1402" spans="1:13" x14ac:dyDescent="0.2">
      <c r="A1402" s="208" t="str">
        <f>'Net Gen'!B1402</f>
        <v>ML1KP-Mitchell 1 KP</v>
      </c>
      <c r="B1402" s="269">
        <f>'Net Gen'!C1402</f>
        <v>44833.291666666664</v>
      </c>
      <c r="C1402" s="270" t="str">
        <f>'Net Gen'!P1402</f>
        <v>OFFLINE</v>
      </c>
      <c r="D1402" s="270">
        <f>'Net Gen'!E1402</f>
        <v>0</v>
      </c>
      <c r="E1402" s="270">
        <f>'Net Gen'!I1402</f>
        <v>0</v>
      </c>
      <c r="F1402" s="270">
        <f>'Net Gen'!K1402</f>
        <v>0</v>
      </c>
      <c r="G1402" s="270">
        <f>'Net Gen'!N1402</f>
        <v>0</v>
      </c>
      <c r="H1402" s="270">
        <f>'Net Gen'!O1402</f>
        <v>770</v>
      </c>
      <c r="J1402" s="120">
        <f t="shared" si="86"/>
        <v>0.5</v>
      </c>
      <c r="K1402" s="108">
        <f t="shared" si="84"/>
        <v>0</v>
      </c>
      <c r="L1402" s="102">
        <f t="shared" si="85"/>
        <v>385</v>
      </c>
      <c r="M1402" s="123">
        <f t="shared" si="87"/>
        <v>0</v>
      </c>
    </row>
    <row r="1403" spans="1:13" x14ac:dyDescent="0.2">
      <c r="A1403" s="208" t="str">
        <f>'Net Gen'!B1403</f>
        <v>ML1KP-Mitchell 1 KP</v>
      </c>
      <c r="B1403" s="269">
        <f>'Net Gen'!C1403</f>
        <v>44833.333333333336</v>
      </c>
      <c r="C1403" s="270" t="str">
        <f>'Net Gen'!P1403</f>
        <v>OFFLINE</v>
      </c>
      <c r="D1403" s="270">
        <f>'Net Gen'!E1403</f>
        <v>0</v>
      </c>
      <c r="E1403" s="270">
        <f>'Net Gen'!I1403</f>
        <v>0</v>
      </c>
      <c r="F1403" s="270">
        <f>'Net Gen'!K1403</f>
        <v>0</v>
      </c>
      <c r="G1403" s="270">
        <f>'Net Gen'!N1403</f>
        <v>0</v>
      </c>
      <c r="H1403" s="270">
        <f>'Net Gen'!O1403</f>
        <v>770</v>
      </c>
      <c r="J1403" s="120">
        <f t="shared" si="86"/>
        <v>0.5</v>
      </c>
      <c r="K1403" s="108">
        <f t="shared" si="84"/>
        <v>0</v>
      </c>
      <c r="L1403" s="102">
        <f t="shared" si="85"/>
        <v>385</v>
      </c>
      <c r="M1403" s="123">
        <f t="shared" si="87"/>
        <v>0</v>
      </c>
    </row>
    <row r="1404" spans="1:13" x14ac:dyDescent="0.2">
      <c r="A1404" s="208" t="str">
        <f>'Net Gen'!B1404</f>
        <v>ML1KP-Mitchell 1 KP</v>
      </c>
      <c r="B1404" s="269">
        <f>'Net Gen'!C1404</f>
        <v>44833.375</v>
      </c>
      <c r="C1404" s="270" t="str">
        <f>'Net Gen'!P1404</f>
        <v>OFFLINE</v>
      </c>
      <c r="D1404" s="270">
        <f>'Net Gen'!E1404</f>
        <v>0</v>
      </c>
      <c r="E1404" s="270">
        <f>'Net Gen'!I1404</f>
        <v>0</v>
      </c>
      <c r="F1404" s="270">
        <f>'Net Gen'!K1404</f>
        <v>0</v>
      </c>
      <c r="G1404" s="270">
        <f>'Net Gen'!N1404</f>
        <v>0</v>
      </c>
      <c r="H1404" s="270">
        <f>'Net Gen'!O1404</f>
        <v>770</v>
      </c>
      <c r="J1404" s="120">
        <f t="shared" si="86"/>
        <v>0.5</v>
      </c>
      <c r="K1404" s="108">
        <f t="shared" si="84"/>
        <v>0</v>
      </c>
      <c r="L1404" s="102">
        <f t="shared" si="85"/>
        <v>385</v>
      </c>
      <c r="M1404" s="123">
        <f t="shared" si="87"/>
        <v>0</v>
      </c>
    </row>
    <row r="1405" spans="1:13" x14ac:dyDescent="0.2">
      <c r="A1405" s="208" t="str">
        <f>'Net Gen'!B1405</f>
        <v>ML1KP-Mitchell 1 KP</v>
      </c>
      <c r="B1405" s="269">
        <f>'Net Gen'!C1405</f>
        <v>44833.416666666664</v>
      </c>
      <c r="C1405" s="270" t="str">
        <f>'Net Gen'!P1405</f>
        <v>OFFLINE</v>
      </c>
      <c r="D1405" s="270">
        <f>'Net Gen'!E1405</f>
        <v>0</v>
      </c>
      <c r="E1405" s="270">
        <f>'Net Gen'!I1405</f>
        <v>0</v>
      </c>
      <c r="F1405" s="270">
        <f>'Net Gen'!K1405</f>
        <v>0</v>
      </c>
      <c r="G1405" s="270">
        <f>'Net Gen'!N1405</f>
        <v>0</v>
      </c>
      <c r="H1405" s="270">
        <f>'Net Gen'!O1405</f>
        <v>770</v>
      </c>
      <c r="J1405" s="120">
        <f t="shared" si="86"/>
        <v>0.5</v>
      </c>
      <c r="K1405" s="108">
        <f t="shared" si="84"/>
        <v>0</v>
      </c>
      <c r="L1405" s="102">
        <f t="shared" si="85"/>
        <v>385</v>
      </c>
      <c r="M1405" s="123">
        <f t="shared" si="87"/>
        <v>0</v>
      </c>
    </row>
    <row r="1406" spans="1:13" x14ac:dyDescent="0.2">
      <c r="A1406" s="208" t="str">
        <f>'Net Gen'!B1406</f>
        <v>ML1KP-Mitchell 1 KP</v>
      </c>
      <c r="B1406" s="269">
        <f>'Net Gen'!C1406</f>
        <v>44833.458333333336</v>
      </c>
      <c r="C1406" s="270" t="str">
        <f>'Net Gen'!P1406</f>
        <v>OFFLINE</v>
      </c>
      <c r="D1406" s="270">
        <f>'Net Gen'!E1406</f>
        <v>0</v>
      </c>
      <c r="E1406" s="270">
        <f>'Net Gen'!I1406</f>
        <v>0</v>
      </c>
      <c r="F1406" s="270">
        <f>'Net Gen'!K1406</f>
        <v>0</v>
      </c>
      <c r="G1406" s="270">
        <f>'Net Gen'!N1406</f>
        <v>0</v>
      </c>
      <c r="H1406" s="270">
        <f>'Net Gen'!O1406</f>
        <v>770</v>
      </c>
      <c r="J1406" s="120">
        <f t="shared" si="86"/>
        <v>0.5</v>
      </c>
      <c r="K1406" s="108">
        <f t="shared" si="84"/>
        <v>0</v>
      </c>
      <c r="L1406" s="102">
        <f t="shared" si="85"/>
        <v>385</v>
      </c>
      <c r="M1406" s="123">
        <f t="shared" si="87"/>
        <v>0</v>
      </c>
    </row>
    <row r="1407" spans="1:13" x14ac:dyDescent="0.2">
      <c r="A1407" s="208" t="str">
        <f>'Net Gen'!B1407</f>
        <v>ML1KP-Mitchell 1 KP</v>
      </c>
      <c r="B1407" s="269">
        <f>'Net Gen'!C1407</f>
        <v>44833.5</v>
      </c>
      <c r="C1407" s="270" t="str">
        <f>'Net Gen'!P1407</f>
        <v>OFFLINE</v>
      </c>
      <c r="D1407" s="270">
        <f>'Net Gen'!E1407</f>
        <v>0</v>
      </c>
      <c r="E1407" s="270">
        <f>'Net Gen'!I1407</f>
        <v>0</v>
      </c>
      <c r="F1407" s="270">
        <f>'Net Gen'!K1407</f>
        <v>0</v>
      </c>
      <c r="G1407" s="270">
        <f>'Net Gen'!N1407</f>
        <v>0</v>
      </c>
      <c r="H1407" s="270">
        <f>'Net Gen'!O1407</f>
        <v>770</v>
      </c>
      <c r="J1407" s="120">
        <f t="shared" si="86"/>
        <v>0.5</v>
      </c>
      <c r="K1407" s="108">
        <f t="shared" si="84"/>
        <v>0</v>
      </c>
      <c r="L1407" s="102">
        <f t="shared" si="85"/>
        <v>385</v>
      </c>
      <c r="M1407" s="123">
        <f t="shared" si="87"/>
        <v>0</v>
      </c>
    </row>
    <row r="1408" spans="1:13" x14ac:dyDescent="0.2">
      <c r="A1408" s="208" t="str">
        <f>'Net Gen'!B1408</f>
        <v>ML1KP-Mitchell 1 KP</v>
      </c>
      <c r="B1408" s="269">
        <f>'Net Gen'!C1408</f>
        <v>44833.541666666664</v>
      </c>
      <c r="C1408" s="270" t="str">
        <f>'Net Gen'!P1408</f>
        <v>OFFLINE</v>
      </c>
      <c r="D1408" s="270">
        <f>'Net Gen'!E1408</f>
        <v>0</v>
      </c>
      <c r="E1408" s="270">
        <f>'Net Gen'!I1408</f>
        <v>0</v>
      </c>
      <c r="F1408" s="270">
        <f>'Net Gen'!K1408</f>
        <v>0</v>
      </c>
      <c r="G1408" s="270">
        <f>'Net Gen'!N1408</f>
        <v>0</v>
      </c>
      <c r="H1408" s="270">
        <f>'Net Gen'!O1408</f>
        <v>770</v>
      </c>
      <c r="J1408" s="120">
        <f t="shared" si="86"/>
        <v>0.5</v>
      </c>
      <c r="K1408" s="108">
        <f t="shared" si="84"/>
        <v>0</v>
      </c>
      <c r="L1408" s="102">
        <f t="shared" si="85"/>
        <v>385</v>
      </c>
      <c r="M1408" s="123">
        <f t="shared" si="87"/>
        <v>0</v>
      </c>
    </row>
    <row r="1409" spans="1:13" x14ac:dyDescent="0.2">
      <c r="A1409" s="208" t="str">
        <f>'Net Gen'!B1409</f>
        <v>ML1KP-Mitchell 1 KP</v>
      </c>
      <c r="B1409" s="269">
        <f>'Net Gen'!C1409</f>
        <v>44833.583333333336</v>
      </c>
      <c r="C1409" s="270" t="str">
        <f>'Net Gen'!P1409</f>
        <v>OFFLINE</v>
      </c>
      <c r="D1409" s="270">
        <f>'Net Gen'!E1409</f>
        <v>0</v>
      </c>
      <c r="E1409" s="270">
        <f>'Net Gen'!I1409</f>
        <v>0</v>
      </c>
      <c r="F1409" s="270">
        <f>'Net Gen'!K1409</f>
        <v>0</v>
      </c>
      <c r="G1409" s="270">
        <f>'Net Gen'!N1409</f>
        <v>0</v>
      </c>
      <c r="H1409" s="270">
        <f>'Net Gen'!O1409</f>
        <v>770</v>
      </c>
      <c r="J1409" s="120">
        <f t="shared" si="86"/>
        <v>0.5</v>
      </c>
      <c r="K1409" s="108">
        <f t="shared" si="84"/>
        <v>0</v>
      </c>
      <c r="L1409" s="102">
        <f t="shared" si="85"/>
        <v>385</v>
      </c>
      <c r="M1409" s="123">
        <f t="shared" si="87"/>
        <v>0</v>
      </c>
    </row>
    <row r="1410" spans="1:13" x14ac:dyDescent="0.2">
      <c r="A1410" s="208" t="str">
        <f>'Net Gen'!B1410</f>
        <v>ML1KP-Mitchell 1 KP</v>
      </c>
      <c r="B1410" s="269">
        <f>'Net Gen'!C1410</f>
        <v>44833.625</v>
      </c>
      <c r="C1410" s="270" t="str">
        <f>'Net Gen'!P1410</f>
        <v>OFFLINE</v>
      </c>
      <c r="D1410" s="270">
        <f>'Net Gen'!E1410</f>
        <v>0</v>
      </c>
      <c r="E1410" s="270">
        <f>'Net Gen'!I1410</f>
        <v>0</v>
      </c>
      <c r="F1410" s="270">
        <f>'Net Gen'!K1410</f>
        <v>0</v>
      </c>
      <c r="G1410" s="270">
        <f>'Net Gen'!N1410</f>
        <v>0</v>
      </c>
      <c r="H1410" s="270">
        <f>'Net Gen'!O1410</f>
        <v>770</v>
      </c>
      <c r="J1410" s="120">
        <f t="shared" si="86"/>
        <v>0.5</v>
      </c>
      <c r="K1410" s="108">
        <f t="shared" si="84"/>
        <v>0</v>
      </c>
      <c r="L1410" s="102">
        <f t="shared" si="85"/>
        <v>385</v>
      </c>
      <c r="M1410" s="123">
        <f t="shared" si="87"/>
        <v>0</v>
      </c>
    </row>
    <row r="1411" spans="1:13" x14ac:dyDescent="0.2">
      <c r="A1411" s="208" t="str">
        <f>'Net Gen'!B1411</f>
        <v>ML1KP-Mitchell 1 KP</v>
      </c>
      <c r="B1411" s="269">
        <f>'Net Gen'!C1411</f>
        <v>44833.666666666664</v>
      </c>
      <c r="C1411" s="270" t="str">
        <f>'Net Gen'!P1411</f>
        <v>OFFLINE</v>
      </c>
      <c r="D1411" s="270">
        <f>'Net Gen'!E1411</f>
        <v>0</v>
      </c>
      <c r="E1411" s="270">
        <f>'Net Gen'!I1411</f>
        <v>0</v>
      </c>
      <c r="F1411" s="270">
        <f>'Net Gen'!K1411</f>
        <v>0</v>
      </c>
      <c r="G1411" s="270">
        <f>'Net Gen'!N1411</f>
        <v>0</v>
      </c>
      <c r="H1411" s="270">
        <f>'Net Gen'!O1411</f>
        <v>770</v>
      </c>
      <c r="J1411" s="120">
        <f t="shared" si="86"/>
        <v>0.5</v>
      </c>
      <c r="K1411" s="108">
        <f t="shared" si="84"/>
        <v>0</v>
      </c>
      <c r="L1411" s="102">
        <f t="shared" si="85"/>
        <v>385</v>
      </c>
      <c r="M1411" s="123">
        <f t="shared" si="87"/>
        <v>0</v>
      </c>
    </row>
    <row r="1412" spans="1:13" x14ac:dyDescent="0.2">
      <c r="A1412" s="208" t="str">
        <f>'Net Gen'!B1412</f>
        <v>ML1KP-Mitchell 1 KP</v>
      </c>
      <c r="B1412" s="269">
        <f>'Net Gen'!C1412</f>
        <v>44833.708333333336</v>
      </c>
      <c r="C1412" s="270" t="str">
        <f>'Net Gen'!P1412</f>
        <v>OFFLINE</v>
      </c>
      <c r="D1412" s="270">
        <f>'Net Gen'!E1412</f>
        <v>0</v>
      </c>
      <c r="E1412" s="270">
        <f>'Net Gen'!I1412</f>
        <v>0</v>
      </c>
      <c r="F1412" s="270">
        <f>'Net Gen'!K1412</f>
        <v>0</v>
      </c>
      <c r="G1412" s="270">
        <f>'Net Gen'!N1412</f>
        <v>0</v>
      </c>
      <c r="H1412" s="270">
        <f>'Net Gen'!O1412</f>
        <v>770</v>
      </c>
      <c r="J1412" s="120">
        <f t="shared" si="86"/>
        <v>0.5</v>
      </c>
      <c r="K1412" s="108">
        <f t="shared" ref="K1412:K1475" si="88">F1412*J1412</f>
        <v>0</v>
      </c>
      <c r="L1412" s="102">
        <f t="shared" ref="L1412:L1475" si="89">H1412*J1412</f>
        <v>385</v>
      </c>
      <c r="M1412" s="123">
        <f t="shared" si="87"/>
        <v>0</v>
      </c>
    </row>
    <row r="1413" spans="1:13" x14ac:dyDescent="0.2">
      <c r="A1413" s="208" t="str">
        <f>'Net Gen'!B1413</f>
        <v>ML1KP-Mitchell 1 KP</v>
      </c>
      <c r="B1413" s="269">
        <f>'Net Gen'!C1413</f>
        <v>44833.75</v>
      </c>
      <c r="C1413" s="270" t="str">
        <f>'Net Gen'!P1413</f>
        <v>OFFLINE</v>
      </c>
      <c r="D1413" s="270">
        <f>'Net Gen'!E1413</f>
        <v>0</v>
      </c>
      <c r="E1413" s="270">
        <f>'Net Gen'!I1413</f>
        <v>0</v>
      </c>
      <c r="F1413" s="270">
        <f>'Net Gen'!K1413</f>
        <v>0</v>
      </c>
      <c r="G1413" s="270">
        <f>'Net Gen'!N1413</f>
        <v>0</v>
      </c>
      <c r="H1413" s="270">
        <f>'Net Gen'!O1413</f>
        <v>770</v>
      </c>
      <c r="J1413" s="120">
        <f t="shared" ref="J1413:J1476" si="90">VLOOKUP(A1413,$P$4:$Q$8,2,FALSE)</f>
        <v>0.5</v>
      </c>
      <c r="K1413" s="108">
        <f t="shared" si="88"/>
        <v>0</v>
      </c>
      <c r="L1413" s="102">
        <f t="shared" si="89"/>
        <v>385</v>
      </c>
      <c r="M1413" s="123">
        <f t="shared" ref="M1413:M1476" si="91">E1413*J1413</f>
        <v>0</v>
      </c>
    </row>
    <row r="1414" spans="1:13" x14ac:dyDescent="0.2">
      <c r="A1414" s="208" t="str">
        <f>'Net Gen'!B1414</f>
        <v>ML1KP-Mitchell 1 KP</v>
      </c>
      <c r="B1414" s="269">
        <f>'Net Gen'!C1414</f>
        <v>44833.791666666664</v>
      </c>
      <c r="C1414" s="270" t="str">
        <f>'Net Gen'!P1414</f>
        <v>OFFLINE</v>
      </c>
      <c r="D1414" s="270">
        <f>'Net Gen'!E1414</f>
        <v>0</v>
      </c>
      <c r="E1414" s="270">
        <f>'Net Gen'!I1414</f>
        <v>0</v>
      </c>
      <c r="F1414" s="270">
        <f>'Net Gen'!K1414</f>
        <v>0</v>
      </c>
      <c r="G1414" s="270">
        <f>'Net Gen'!N1414</f>
        <v>0</v>
      </c>
      <c r="H1414" s="270">
        <f>'Net Gen'!O1414</f>
        <v>770</v>
      </c>
      <c r="J1414" s="120">
        <f t="shared" si="90"/>
        <v>0.5</v>
      </c>
      <c r="K1414" s="108">
        <f t="shared" si="88"/>
        <v>0</v>
      </c>
      <c r="L1414" s="102">
        <f t="shared" si="89"/>
        <v>385</v>
      </c>
      <c r="M1414" s="123">
        <f t="shared" si="91"/>
        <v>0</v>
      </c>
    </row>
    <row r="1415" spans="1:13" x14ac:dyDescent="0.2">
      <c r="A1415" s="208" t="str">
        <f>'Net Gen'!B1415</f>
        <v>ML1KP-Mitchell 1 KP</v>
      </c>
      <c r="B1415" s="269">
        <f>'Net Gen'!C1415</f>
        <v>44833.833333333336</v>
      </c>
      <c r="C1415" s="270" t="str">
        <f>'Net Gen'!P1415</f>
        <v>OFFLINE</v>
      </c>
      <c r="D1415" s="270">
        <f>'Net Gen'!E1415</f>
        <v>0</v>
      </c>
      <c r="E1415" s="270">
        <f>'Net Gen'!I1415</f>
        <v>0</v>
      </c>
      <c r="F1415" s="270">
        <f>'Net Gen'!K1415</f>
        <v>0</v>
      </c>
      <c r="G1415" s="270">
        <f>'Net Gen'!N1415</f>
        <v>0</v>
      </c>
      <c r="H1415" s="270">
        <f>'Net Gen'!O1415</f>
        <v>770</v>
      </c>
      <c r="J1415" s="120">
        <f t="shared" si="90"/>
        <v>0.5</v>
      </c>
      <c r="K1415" s="108">
        <f t="shared" si="88"/>
        <v>0</v>
      </c>
      <c r="L1415" s="102">
        <f t="shared" si="89"/>
        <v>385</v>
      </c>
      <c r="M1415" s="123">
        <f t="shared" si="91"/>
        <v>0</v>
      </c>
    </row>
    <row r="1416" spans="1:13" x14ac:dyDescent="0.2">
      <c r="A1416" s="208" t="str">
        <f>'Net Gen'!B1416</f>
        <v>ML1KP-Mitchell 1 KP</v>
      </c>
      <c r="B1416" s="269">
        <f>'Net Gen'!C1416</f>
        <v>44833.875</v>
      </c>
      <c r="C1416" s="270" t="str">
        <f>'Net Gen'!P1416</f>
        <v>OFFLINE</v>
      </c>
      <c r="D1416" s="270">
        <f>'Net Gen'!E1416</f>
        <v>0</v>
      </c>
      <c r="E1416" s="270">
        <f>'Net Gen'!I1416</f>
        <v>0</v>
      </c>
      <c r="F1416" s="270">
        <f>'Net Gen'!K1416</f>
        <v>0</v>
      </c>
      <c r="G1416" s="270">
        <f>'Net Gen'!N1416</f>
        <v>0</v>
      </c>
      <c r="H1416" s="270">
        <f>'Net Gen'!O1416</f>
        <v>770</v>
      </c>
      <c r="J1416" s="120">
        <f t="shared" si="90"/>
        <v>0.5</v>
      </c>
      <c r="K1416" s="108">
        <f t="shared" si="88"/>
        <v>0</v>
      </c>
      <c r="L1416" s="102">
        <f t="shared" si="89"/>
        <v>385</v>
      </c>
      <c r="M1416" s="123">
        <f t="shared" si="91"/>
        <v>0</v>
      </c>
    </row>
    <row r="1417" spans="1:13" x14ac:dyDescent="0.2">
      <c r="A1417" s="208" t="str">
        <f>'Net Gen'!B1417</f>
        <v>ML1KP-Mitchell 1 KP</v>
      </c>
      <c r="B1417" s="269">
        <f>'Net Gen'!C1417</f>
        <v>44833.916666666664</v>
      </c>
      <c r="C1417" s="270" t="str">
        <f>'Net Gen'!P1417</f>
        <v>OFFLINE</v>
      </c>
      <c r="D1417" s="270">
        <f>'Net Gen'!E1417</f>
        <v>0</v>
      </c>
      <c r="E1417" s="270">
        <f>'Net Gen'!I1417</f>
        <v>0</v>
      </c>
      <c r="F1417" s="270">
        <f>'Net Gen'!K1417</f>
        <v>0</v>
      </c>
      <c r="G1417" s="270">
        <f>'Net Gen'!N1417</f>
        <v>0</v>
      </c>
      <c r="H1417" s="270">
        <f>'Net Gen'!O1417</f>
        <v>770</v>
      </c>
      <c r="J1417" s="120">
        <f t="shared" si="90"/>
        <v>0.5</v>
      </c>
      <c r="K1417" s="108">
        <f t="shared" si="88"/>
        <v>0</v>
      </c>
      <c r="L1417" s="102">
        <f t="shared" si="89"/>
        <v>385</v>
      </c>
      <c r="M1417" s="123">
        <f t="shared" si="91"/>
        <v>0</v>
      </c>
    </row>
    <row r="1418" spans="1:13" x14ac:dyDescent="0.2">
      <c r="A1418" s="208" t="str">
        <f>'Net Gen'!B1418</f>
        <v>ML1KP-Mitchell 1 KP</v>
      </c>
      <c r="B1418" s="269">
        <f>'Net Gen'!C1418</f>
        <v>44833.958333333336</v>
      </c>
      <c r="C1418" s="270" t="str">
        <f>'Net Gen'!P1418</f>
        <v>OFFLINE</v>
      </c>
      <c r="D1418" s="270">
        <f>'Net Gen'!E1418</f>
        <v>0</v>
      </c>
      <c r="E1418" s="270">
        <f>'Net Gen'!I1418</f>
        <v>0</v>
      </c>
      <c r="F1418" s="270">
        <f>'Net Gen'!K1418</f>
        <v>0</v>
      </c>
      <c r="G1418" s="270">
        <f>'Net Gen'!N1418</f>
        <v>0</v>
      </c>
      <c r="H1418" s="270">
        <f>'Net Gen'!O1418</f>
        <v>770</v>
      </c>
      <c r="J1418" s="120">
        <f t="shared" si="90"/>
        <v>0.5</v>
      </c>
      <c r="K1418" s="108">
        <f t="shared" si="88"/>
        <v>0</v>
      </c>
      <c r="L1418" s="102">
        <f t="shared" si="89"/>
        <v>385</v>
      </c>
      <c r="M1418" s="123">
        <f t="shared" si="91"/>
        <v>0</v>
      </c>
    </row>
    <row r="1419" spans="1:13" x14ac:dyDescent="0.2">
      <c r="A1419" s="208" t="str">
        <f>'Net Gen'!B1419</f>
        <v>ML1KP-Mitchell 1 KP</v>
      </c>
      <c r="B1419" s="269">
        <f>'Net Gen'!C1419</f>
        <v>44834</v>
      </c>
      <c r="C1419" s="270" t="str">
        <f>'Net Gen'!P1419</f>
        <v>OFFLINE</v>
      </c>
      <c r="D1419" s="270">
        <f>'Net Gen'!E1419</f>
        <v>0</v>
      </c>
      <c r="E1419" s="270">
        <f>'Net Gen'!I1419</f>
        <v>0</v>
      </c>
      <c r="F1419" s="270">
        <f>'Net Gen'!K1419</f>
        <v>0</v>
      </c>
      <c r="G1419" s="270">
        <f>'Net Gen'!N1419</f>
        <v>0</v>
      </c>
      <c r="H1419" s="270">
        <f>'Net Gen'!O1419</f>
        <v>770</v>
      </c>
      <c r="J1419" s="120">
        <f t="shared" si="90"/>
        <v>0.5</v>
      </c>
      <c r="K1419" s="108">
        <f t="shared" si="88"/>
        <v>0</v>
      </c>
      <c r="L1419" s="102">
        <f t="shared" si="89"/>
        <v>385</v>
      </c>
      <c r="M1419" s="123">
        <f t="shared" si="91"/>
        <v>0</v>
      </c>
    </row>
    <row r="1420" spans="1:13" x14ac:dyDescent="0.2">
      <c r="A1420" s="208" t="str">
        <f>'Net Gen'!B1420</f>
        <v>ML1KP-Mitchell 1 KP</v>
      </c>
      <c r="B1420" s="269">
        <f>'Net Gen'!C1420</f>
        <v>44834.041666666664</v>
      </c>
      <c r="C1420" s="270" t="str">
        <f>'Net Gen'!P1420</f>
        <v>OFFLINE</v>
      </c>
      <c r="D1420" s="270">
        <f>'Net Gen'!E1420</f>
        <v>0</v>
      </c>
      <c r="E1420" s="270">
        <f>'Net Gen'!I1420</f>
        <v>0</v>
      </c>
      <c r="F1420" s="270">
        <f>'Net Gen'!K1420</f>
        <v>0</v>
      </c>
      <c r="G1420" s="270">
        <f>'Net Gen'!N1420</f>
        <v>0</v>
      </c>
      <c r="H1420" s="270">
        <f>'Net Gen'!O1420</f>
        <v>770</v>
      </c>
      <c r="J1420" s="120">
        <f t="shared" si="90"/>
        <v>0.5</v>
      </c>
      <c r="K1420" s="108">
        <f t="shared" si="88"/>
        <v>0</v>
      </c>
      <c r="L1420" s="102">
        <f t="shared" si="89"/>
        <v>385</v>
      </c>
      <c r="M1420" s="123">
        <f t="shared" si="91"/>
        <v>0</v>
      </c>
    </row>
    <row r="1421" spans="1:13" x14ac:dyDescent="0.2">
      <c r="A1421" s="208" t="str">
        <f>'Net Gen'!B1421</f>
        <v>ML1KP-Mitchell 1 KP</v>
      </c>
      <c r="B1421" s="269">
        <f>'Net Gen'!C1421</f>
        <v>44834.083333333336</v>
      </c>
      <c r="C1421" s="270" t="str">
        <f>'Net Gen'!P1421</f>
        <v>OFFLINE</v>
      </c>
      <c r="D1421" s="270">
        <f>'Net Gen'!E1421</f>
        <v>0</v>
      </c>
      <c r="E1421" s="270">
        <f>'Net Gen'!I1421</f>
        <v>0</v>
      </c>
      <c r="F1421" s="270">
        <f>'Net Gen'!K1421</f>
        <v>0</v>
      </c>
      <c r="G1421" s="270">
        <f>'Net Gen'!N1421</f>
        <v>0</v>
      </c>
      <c r="H1421" s="270">
        <f>'Net Gen'!O1421</f>
        <v>770</v>
      </c>
      <c r="J1421" s="120">
        <f t="shared" si="90"/>
        <v>0.5</v>
      </c>
      <c r="K1421" s="108">
        <f t="shared" si="88"/>
        <v>0</v>
      </c>
      <c r="L1421" s="102">
        <f t="shared" si="89"/>
        <v>385</v>
      </c>
      <c r="M1421" s="123">
        <f t="shared" si="91"/>
        <v>0</v>
      </c>
    </row>
    <row r="1422" spans="1:13" x14ac:dyDescent="0.2">
      <c r="A1422" s="208" t="str">
        <f>'Net Gen'!B1422</f>
        <v>ML1KP-Mitchell 1 KP</v>
      </c>
      <c r="B1422" s="269">
        <f>'Net Gen'!C1422</f>
        <v>44834.125</v>
      </c>
      <c r="C1422" s="270" t="str">
        <f>'Net Gen'!P1422</f>
        <v>OFFLINE</v>
      </c>
      <c r="D1422" s="270">
        <f>'Net Gen'!E1422</f>
        <v>0</v>
      </c>
      <c r="E1422" s="270">
        <f>'Net Gen'!I1422</f>
        <v>0</v>
      </c>
      <c r="F1422" s="270">
        <f>'Net Gen'!K1422</f>
        <v>0</v>
      </c>
      <c r="G1422" s="270">
        <f>'Net Gen'!N1422</f>
        <v>0</v>
      </c>
      <c r="H1422" s="270">
        <f>'Net Gen'!O1422</f>
        <v>770</v>
      </c>
      <c r="J1422" s="120">
        <f t="shared" si="90"/>
        <v>0.5</v>
      </c>
      <c r="K1422" s="108">
        <f t="shared" si="88"/>
        <v>0</v>
      </c>
      <c r="L1422" s="102">
        <f t="shared" si="89"/>
        <v>385</v>
      </c>
      <c r="M1422" s="123">
        <f t="shared" si="91"/>
        <v>0</v>
      </c>
    </row>
    <row r="1423" spans="1:13" x14ac:dyDescent="0.2">
      <c r="A1423" s="208" t="str">
        <f>'Net Gen'!B1423</f>
        <v>ML1KP-Mitchell 1 KP</v>
      </c>
      <c r="B1423" s="269">
        <f>'Net Gen'!C1423</f>
        <v>44834.166666666664</v>
      </c>
      <c r="C1423" s="270" t="str">
        <f>'Net Gen'!P1423</f>
        <v>OFFLINE</v>
      </c>
      <c r="D1423" s="270">
        <f>'Net Gen'!E1423</f>
        <v>0</v>
      </c>
      <c r="E1423" s="270">
        <f>'Net Gen'!I1423</f>
        <v>0</v>
      </c>
      <c r="F1423" s="270">
        <f>'Net Gen'!K1423</f>
        <v>0</v>
      </c>
      <c r="G1423" s="270">
        <f>'Net Gen'!N1423</f>
        <v>0</v>
      </c>
      <c r="H1423" s="270">
        <f>'Net Gen'!O1423</f>
        <v>770</v>
      </c>
      <c r="J1423" s="120">
        <f t="shared" si="90"/>
        <v>0.5</v>
      </c>
      <c r="K1423" s="108">
        <f t="shared" si="88"/>
        <v>0</v>
      </c>
      <c r="L1423" s="102">
        <f t="shared" si="89"/>
        <v>385</v>
      </c>
      <c r="M1423" s="123">
        <f t="shared" si="91"/>
        <v>0</v>
      </c>
    </row>
    <row r="1424" spans="1:13" x14ac:dyDescent="0.2">
      <c r="A1424" s="208" t="str">
        <f>'Net Gen'!B1424</f>
        <v>ML1KP-Mitchell 1 KP</v>
      </c>
      <c r="B1424" s="269">
        <f>'Net Gen'!C1424</f>
        <v>44834.208333333336</v>
      </c>
      <c r="C1424" s="270" t="str">
        <f>'Net Gen'!P1424</f>
        <v>OFFLINE</v>
      </c>
      <c r="D1424" s="270">
        <f>'Net Gen'!E1424</f>
        <v>0</v>
      </c>
      <c r="E1424" s="270">
        <f>'Net Gen'!I1424</f>
        <v>0</v>
      </c>
      <c r="F1424" s="270">
        <f>'Net Gen'!K1424</f>
        <v>0</v>
      </c>
      <c r="G1424" s="270">
        <f>'Net Gen'!N1424</f>
        <v>0</v>
      </c>
      <c r="H1424" s="270">
        <f>'Net Gen'!O1424</f>
        <v>770</v>
      </c>
      <c r="J1424" s="120">
        <f t="shared" si="90"/>
        <v>0.5</v>
      </c>
      <c r="K1424" s="108">
        <f t="shared" si="88"/>
        <v>0</v>
      </c>
      <c r="L1424" s="102">
        <f t="shared" si="89"/>
        <v>385</v>
      </c>
      <c r="M1424" s="123">
        <f t="shared" si="91"/>
        <v>0</v>
      </c>
    </row>
    <row r="1425" spans="1:13" x14ac:dyDescent="0.2">
      <c r="A1425" s="208" t="str">
        <f>'Net Gen'!B1425</f>
        <v>ML1KP-Mitchell 1 KP</v>
      </c>
      <c r="B1425" s="269">
        <f>'Net Gen'!C1425</f>
        <v>44834.25</v>
      </c>
      <c r="C1425" s="270" t="str">
        <f>'Net Gen'!P1425</f>
        <v>OFFLINE</v>
      </c>
      <c r="D1425" s="270">
        <f>'Net Gen'!E1425</f>
        <v>0</v>
      </c>
      <c r="E1425" s="270">
        <f>'Net Gen'!I1425</f>
        <v>0</v>
      </c>
      <c r="F1425" s="270">
        <f>'Net Gen'!K1425</f>
        <v>0</v>
      </c>
      <c r="G1425" s="270">
        <f>'Net Gen'!N1425</f>
        <v>0</v>
      </c>
      <c r="H1425" s="270">
        <f>'Net Gen'!O1425</f>
        <v>770</v>
      </c>
      <c r="J1425" s="120">
        <f t="shared" si="90"/>
        <v>0.5</v>
      </c>
      <c r="K1425" s="108">
        <f t="shared" si="88"/>
        <v>0</v>
      </c>
      <c r="L1425" s="102">
        <f t="shared" si="89"/>
        <v>385</v>
      </c>
      <c r="M1425" s="123">
        <f t="shared" si="91"/>
        <v>0</v>
      </c>
    </row>
    <row r="1426" spans="1:13" x14ac:dyDescent="0.2">
      <c r="A1426" s="208" t="str">
        <f>'Net Gen'!B1426</f>
        <v>ML1KP-Mitchell 1 KP</v>
      </c>
      <c r="B1426" s="269">
        <f>'Net Gen'!C1426</f>
        <v>44834.291666666664</v>
      </c>
      <c r="C1426" s="270" t="str">
        <f>'Net Gen'!P1426</f>
        <v>OFFLINE</v>
      </c>
      <c r="D1426" s="270">
        <f>'Net Gen'!E1426</f>
        <v>0</v>
      </c>
      <c r="E1426" s="270">
        <f>'Net Gen'!I1426</f>
        <v>0</v>
      </c>
      <c r="F1426" s="270">
        <f>'Net Gen'!K1426</f>
        <v>0</v>
      </c>
      <c r="G1426" s="270">
        <f>'Net Gen'!N1426</f>
        <v>0</v>
      </c>
      <c r="H1426" s="270">
        <f>'Net Gen'!O1426</f>
        <v>770</v>
      </c>
      <c r="J1426" s="120">
        <f t="shared" si="90"/>
        <v>0.5</v>
      </c>
      <c r="K1426" s="108">
        <f t="shared" si="88"/>
        <v>0</v>
      </c>
      <c r="L1426" s="102">
        <f t="shared" si="89"/>
        <v>385</v>
      </c>
      <c r="M1426" s="123">
        <f t="shared" si="91"/>
        <v>0</v>
      </c>
    </row>
    <row r="1427" spans="1:13" x14ac:dyDescent="0.2">
      <c r="A1427" s="208" t="str">
        <f>'Net Gen'!B1427</f>
        <v>ML1KP-Mitchell 1 KP</v>
      </c>
      <c r="B1427" s="269">
        <f>'Net Gen'!C1427</f>
        <v>44834.333333333336</v>
      </c>
      <c r="C1427" s="270" t="str">
        <f>'Net Gen'!P1427</f>
        <v>OFFLINE</v>
      </c>
      <c r="D1427" s="270">
        <f>'Net Gen'!E1427</f>
        <v>0</v>
      </c>
      <c r="E1427" s="270">
        <f>'Net Gen'!I1427</f>
        <v>0</v>
      </c>
      <c r="F1427" s="270">
        <f>'Net Gen'!K1427</f>
        <v>0</v>
      </c>
      <c r="G1427" s="270">
        <f>'Net Gen'!N1427</f>
        <v>0</v>
      </c>
      <c r="H1427" s="270">
        <f>'Net Gen'!O1427</f>
        <v>770</v>
      </c>
      <c r="J1427" s="120">
        <f t="shared" si="90"/>
        <v>0.5</v>
      </c>
      <c r="K1427" s="108">
        <f t="shared" si="88"/>
        <v>0</v>
      </c>
      <c r="L1427" s="102">
        <f t="shared" si="89"/>
        <v>385</v>
      </c>
      <c r="M1427" s="123">
        <f t="shared" si="91"/>
        <v>0</v>
      </c>
    </row>
    <row r="1428" spans="1:13" x14ac:dyDescent="0.2">
      <c r="A1428" s="208" t="str">
        <f>'Net Gen'!B1428</f>
        <v>ML1KP-Mitchell 1 KP</v>
      </c>
      <c r="B1428" s="269">
        <f>'Net Gen'!C1428</f>
        <v>44834.375</v>
      </c>
      <c r="C1428" s="270" t="str">
        <f>'Net Gen'!P1428</f>
        <v>OFFLINE</v>
      </c>
      <c r="D1428" s="270">
        <f>'Net Gen'!E1428</f>
        <v>0</v>
      </c>
      <c r="E1428" s="270">
        <f>'Net Gen'!I1428</f>
        <v>0</v>
      </c>
      <c r="F1428" s="270">
        <f>'Net Gen'!K1428</f>
        <v>0</v>
      </c>
      <c r="G1428" s="270">
        <f>'Net Gen'!N1428</f>
        <v>0</v>
      </c>
      <c r="H1428" s="270">
        <f>'Net Gen'!O1428</f>
        <v>770</v>
      </c>
      <c r="J1428" s="120">
        <f t="shared" si="90"/>
        <v>0.5</v>
      </c>
      <c r="K1428" s="108">
        <f t="shared" si="88"/>
        <v>0</v>
      </c>
      <c r="L1428" s="102">
        <f t="shared" si="89"/>
        <v>385</v>
      </c>
      <c r="M1428" s="123">
        <f t="shared" si="91"/>
        <v>0</v>
      </c>
    </row>
    <row r="1429" spans="1:13" x14ac:dyDescent="0.2">
      <c r="A1429" s="208" t="str">
        <f>'Net Gen'!B1429</f>
        <v>ML1KP-Mitchell 1 KP</v>
      </c>
      <c r="B1429" s="269">
        <f>'Net Gen'!C1429</f>
        <v>44834.416666666664</v>
      </c>
      <c r="C1429" s="270" t="str">
        <f>'Net Gen'!P1429</f>
        <v>OFFLINE</v>
      </c>
      <c r="D1429" s="270">
        <f>'Net Gen'!E1429</f>
        <v>0</v>
      </c>
      <c r="E1429" s="270">
        <f>'Net Gen'!I1429</f>
        <v>0</v>
      </c>
      <c r="F1429" s="270">
        <f>'Net Gen'!K1429</f>
        <v>0</v>
      </c>
      <c r="G1429" s="270">
        <f>'Net Gen'!N1429</f>
        <v>0</v>
      </c>
      <c r="H1429" s="270">
        <f>'Net Gen'!O1429</f>
        <v>770</v>
      </c>
      <c r="J1429" s="120">
        <f t="shared" si="90"/>
        <v>0.5</v>
      </c>
      <c r="K1429" s="108">
        <f t="shared" si="88"/>
        <v>0</v>
      </c>
      <c r="L1429" s="102">
        <f t="shared" si="89"/>
        <v>385</v>
      </c>
      <c r="M1429" s="123">
        <f t="shared" si="91"/>
        <v>0</v>
      </c>
    </row>
    <row r="1430" spans="1:13" x14ac:dyDescent="0.2">
      <c r="A1430" s="208" t="str">
        <f>'Net Gen'!B1430</f>
        <v>ML1KP-Mitchell 1 KP</v>
      </c>
      <c r="B1430" s="269">
        <f>'Net Gen'!C1430</f>
        <v>44834.458333333336</v>
      </c>
      <c r="C1430" s="270" t="str">
        <f>'Net Gen'!P1430</f>
        <v>OFFLINE</v>
      </c>
      <c r="D1430" s="270">
        <f>'Net Gen'!E1430</f>
        <v>0</v>
      </c>
      <c r="E1430" s="270">
        <f>'Net Gen'!I1430</f>
        <v>0</v>
      </c>
      <c r="F1430" s="270">
        <f>'Net Gen'!K1430</f>
        <v>0</v>
      </c>
      <c r="G1430" s="270">
        <f>'Net Gen'!N1430</f>
        <v>0</v>
      </c>
      <c r="H1430" s="270">
        <f>'Net Gen'!O1430</f>
        <v>770</v>
      </c>
      <c r="J1430" s="120">
        <f t="shared" si="90"/>
        <v>0.5</v>
      </c>
      <c r="K1430" s="108">
        <f t="shared" si="88"/>
        <v>0</v>
      </c>
      <c r="L1430" s="102">
        <f t="shared" si="89"/>
        <v>385</v>
      </c>
      <c r="M1430" s="123">
        <f t="shared" si="91"/>
        <v>0</v>
      </c>
    </row>
    <row r="1431" spans="1:13" x14ac:dyDescent="0.2">
      <c r="A1431" s="208" t="str">
        <f>'Net Gen'!B1431</f>
        <v>ML1KP-Mitchell 1 KP</v>
      </c>
      <c r="B1431" s="269">
        <f>'Net Gen'!C1431</f>
        <v>44834.5</v>
      </c>
      <c r="C1431" s="270" t="str">
        <f>'Net Gen'!P1431</f>
        <v>OFFLINE</v>
      </c>
      <c r="D1431" s="270">
        <f>'Net Gen'!E1431</f>
        <v>0</v>
      </c>
      <c r="E1431" s="270">
        <f>'Net Gen'!I1431</f>
        <v>0</v>
      </c>
      <c r="F1431" s="270">
        <f>'Net Gen'!K1431</f>
        <v>0</v>
      </c>
      <c r="G1431" s="270">
        <f>'Net Gen'!N1431</f>
        <v>0</v>
      </c>
      <c r="H1431" s="270">
        <f>'Net Gen'!O1431</f>
        <v>770</v>
      </c>
      <c r="J1431" s="120">
        <f t="shared" si="90"/>
        <v>0.5</v>
      </c>
      <c r="K1431" s="108">
        <f t="shared" si="88"/>
        <v>0</v>
      </c>
      <c r="L1431" s="102">
        <f t="shared" si="89"/>
        <v>385</v>
      </c>
      <c r="M1431" s="123">
        <f t="shared" si="91"/>
        <v>0</v>
      </c>
    </row>
    <row r="1432" spans="1:13" x14ac:dyDescent="0.2">
      <c r="A1432" s="208" t="str">
        <f>'Net Gen'!B1432</f>
        <v>ML1KP-Mitchell 1 KP</v>
      </c>
      <c r="B1432" s="269">
        <f>'Net Gen'!C1432</f>
        <v>44834.541666666664</v>
      </c>
      <c r="C1432" s="270" t="str">
        <f>'Net Gen'!P1432</f>
        <v>OFFLINE</v>
      </c>
      <c r="D1432" s="270">
        <f>'Net Gen'!E1432</f>
        <v>0</v>
      </c>
      <c r="E1432" s="270">
        <f>'Net Gen'!I1432</f>
        <v>0</v>
      </c>
      <c r="F1432" s="270">
        <f>'Net Gen'!K1432</f>
        <v>0</v>
      </c>
      <c r="G1432" s="270">
        <f>'Net Gen'!N1432</f>
        <v>0</v>
      </c>
      <c r="H1432" s="270">
        <f>'Net Gen'!O1432</f>
        <v>770</v>
      </c>
      <c r="J1432" s="120">
        <f t="shared" si="90"/>
        <v>0.5</v>
      </c>
      <c r="K1432" s="108">
        <f t="shared" si="88"/>
        <v>0</v>
      </c>
      <c r="L1432" s="102">
        <f t="shared" si="89"/>
        <v>385</v>
      </c>
      <c r="M1432" s="123">
        <f t="shared" si="91"/>
        <v>0</v>
      </c>
    </row>
    <row r="1433" spans="1:13" x14ac:dyDescent="0.2">
      <c r="A1433" s="208" t="str">
        <f>'Net Gen'!B1433</f>
        <v>ML1KP-Mitchell 1 KP</v>
      </c>
      <c r="B1433" s="269">
        <f>'Net Gen'!C1433</f>
        <v>44834.583333333336</v>
      </c>
      <c r="C1433" s="270" t="str">
        <f>'Net Gen'!P1433</f>
        <v>OFFLINE</v>
      </c>
      <c r="D1433" s="270">
        <f>'Net Gen'!E1433</f>
        <v>0</v>
      </c>
      <c r="E1433" s="270">
        <f>'Net Gen'!I1433</f>
        <v>0</v>
      </c>
      <c r="F1433" s="270">
        <f>'Net Gen'!K1433</f>
        <v>0</v>
      </c>
      <c r="G1433" s="270">
        <f>'Net Gen'!N1433</f>
        <v>0</v>
      </c>
      <c r="H1433" s="270">
        <f>'Net Gen'!O1433</f>
        <v>770</v>
      </c>
      <c r="J1433" s="120">
        <f t="shared" si="90"/>
        <v>0.5</v>
      </c>
      <c r="K1433" s="108">
        <f t="shared" si="88"/>
        <v>0</v>
      </c>
      <c r="L1433" s="102">
        <f t="shared" si="89"/>
        <v>385</v>
      </c>
      <c r="M1433" s="123">
        <f t="shared" si="91"/>
        <v>0</v>
      </c>
    </row>
    <row r="1434" spans="1:13" x14ac:dyDescent="0.2">
      <c r="A1434" s="208" t="str">
        <f>'Net Gen'!B1434</f>
        <v>ML1KP-Mitchell 1 KP</v>
      </c>
      <c r="B1434" s="269">
        <f>'Net Gen'!C1434</f>
        <v>44834.625</v>
      </c>
      <c r="C1434" s="270" t="str">
        <f>'Net Gen'!P1434</f>
        <v>OFFLINE</v>
      </c>
      <c r="D1434" s="270">
        <f>'Net Gen'!E1434</f>
        <v>0</v>
      </c>
      <c r="E1434" s="270">
        <f>'Net Gen'!I1434</f>
        <v>0</v>
      </c>
      <c r="F1434" s="270">
        <f>'Net Gen'!K1434</f>
        <v>0</v>
      </c>
      <c r="G1434" s="270">
        <f>'Net Gen'!N1434</f>
        <v>0</v>
      </c>
      <c r="H1434" s="270">
        <f>'Net Gen'!O1434</f>
        <v>770</v>
      </c>
      <c r="J1434" s="120">
        <f t="shared" si="90"/>
        <v>0.5</v>
      </c>
      <c r="K1434" s="108">
        <f t="shared" si="88"/>
        <v>0</v>
      </c>
      <c r="L1434" s="102">
        <f t="shared" si="89"/>
        <v>385</v>
      </c>
      <c r="M1434" s="123">
        <f t="shared" si="91"/>
        <v>0</v>
      </c>
    </row>
    <row r="1435" spans="1:13" x14ac:dyDescent="0.2">
      <c r="A1435" s="208" t="str">
        <f>'Net Gen'!B1435</f>
        <v>ML1KP-Mitchell 1 KP</v>
      </c>
      <c r="B1435" s="269">
        <f>'Net Gen'!C1435</f>
        <v>44834.666666666664</v>
      </c>
      <c r="C1435" s="270" t="str">
        <f>'Net Gen'!P1435</f>
        <v>OFFLINE</v>
      </c>
      <c r="D1435" s="270">
        <f>'Net Gen'!E1435</f>
        <v>0</v>
      </c>
      <c r="E1435" s="270">
        <f>'Net Gen'!I1435</f>
        <v>0</v>
      </c>
      <c r="F1435" s="270">
        <f>'Net Gen'!K1435</f>
        <v>0</v>
      </c>
      <c r="G1435" s="270">
        <f>'Net Gen'!N1435</f>
        <v>0</v>
      </c>
      <c r="H1435" s="270">
        <f>'Net Gen'!O1435</f>
        <v>770</v>
      </c>
      <c r="J1435" s="120">
        <f t="shared" si="90"/>
        <v>0.5</v>
      </c>
      <c r="K1435" s="108">
        <f t="shared" si="88"/>
        <v>0</v>
      </c>
      <c r="L1435" s="102">
        <f t="shared" si="89"/>
        <v>385</v>
      </c>
      <c r="M1435" s="123">
        <f t="shared" si="91"/>
        <v>0</v>
      </c>
    </row>
    <row r="1436" spans="1:13" x14ac:dyDescent="0.2">
      <c r="A1436" s="208" t="str">
        <f>'Net Gen'!B1436</f>
        <v>ML1KP-Mitchell 1 KP</v>
      </c>
      <c r="B1436" s="269">
        <f>'Net Gen'!C1436</f>
        <v>44834.708333333336</v>
      </c>
      <c r="C1436" s="270" t="str">
        <f>'Net Gen'!P1436</f>
        <v>OFFLINE</v>
      </c>
      <c r="D1436" s="270">
        <f>'Net Gen'!E1436</f>
        <v>0</v>
      </c>
      <c r="E1436" s="270">
        <f>'Net Gen'!I1436</f>
        <v>0</v>
      </c>
      <c r="F1436" s="270">
        <f>'Net Gen'!K1436</f>
        <v>0</v>
      </c>
      <c r="G1436" s="270">
        <f>'Net Gen'!N1436</f>
        <v>0</v>
      </c>
      <c r="H1436" s="270">
        <f>'Net Gen'!O1436</f>
        <v>770</v>
      </c>
      <c r="J1436" s="120">
        <f t="shared" si="90"/>
        <v>0.5</v>
      </c>
      <c r="K1436" s="108">
        <f t="shared" si="88"/>
        <v>0</v>
      </c>
      <c r="L1436" s="102">
        <f t="shared" si="89"/>
        <v>385</v>
      </c>
      <c r="M1436" s="123">
        <f t="shared" si="91"/>
        <v>0</v>
      </c>
    </row>
    <row r="1437" spans="1:13" x14ac:dyDescent="0.2">
      <c r="A1437" s="208" t="str">
        <f>'Net Gen'!B1437</f>
        <v>ML1KP-Mitchell 1 KP</v>
      </c>
      <c r="B1437" s="269">
        <f>'Net Gen'!C1437</f>
        <v>44834.75</v>
      </c>
      <c r="C1437" s="270" t="str">
        <f>'Net Gen'!P1437</f>
        <v>OFFLINE</v>
      </c>
      <c r="D1437" s="270">
        <f>'Net Gen'!E1437</f>
        <v>0</v>
      </c>
      <c r="E1437" s="270">
        <f>'Net Gen'!I1437</f>
        <v>0</v>
      </c>
      <c r="F1437" s="270">
        <f>'Net Gen'!K1437</f>
        <v>0</v>
      </c>
      <c r="G1437" s="270">
        <f>'Net Gen'!N1437</f>
        <v>0</v>
      </c>
      <c r="H1437" s="270">
        <f>'Net Gen'!O1437</f>
        <v>770</v>
      </c>
      <c r="J1437" s="120">
        <f t="shared" si="90"/>
        <v>0.5</v>
      </c>
      <c r="K1437" s="108">
        <f t="shared" si="88"/>
        <v>0</v>
      </c>
      <c r="L1437" s="102">
        <f t="shared" si="89"/>
        <v>385</v>
      </c>
      <c r="M1437" s="123">
        <f t="shared" si="91"/>
        <v>0</v>
      </c>
    </row>
    <row r="1438" spans="1:13" x14ac:dyDescent="0.2">
      <c r="A1438" s="208" t="str">
        <f>'Net Gen'!B1438</f>
        <v>ML1KP-Mitchell 1 KP</v>
      </c>
      <c r="B1438" s="269">
        <f>'Net Gen'!C1438</f>
        <v>44834.791666666664</v>
      </c>
      <c r="C1438" s="270" t="str">
        <f>'Net Gen'!P1438</f>
        <v>OFFLINE</v>
      </c>
      <c r="D1438" s="270">
        <f>'Net Gen'!E1438</f>
        <v>0</v>
      </c>
      <c r="E1438" s="270">
        <f>'Net Gen'!I1438</f>
        <v>0</v>
      </c>
      <c r="F1438" s="270">
        <f>'Net Gen'!K1438</f>
        <v>0</v>
      </c>
      <c r="G1438" s="270">
        <f>'Net Gen'!N1438</f>
        <v>0</v>
      </c>
      <c r="H1438" s="270">
        <f>'Net Gen'!O1438</f>
        <v>770</v>
      </c>
      <c r="J1438" s="120">
        <f t="shared" si="90"/>
        <v>0.5</v>
      </c>
      <c r="K1438" s="108">
        <f t="shared" si="88"/>
        <v>0</v>
      </c>
      <c r="L1438" s="102">
        <f t="shared" si="89"/>
        <v>385</v>
      </c>
      <c r="M1438" s="123">
        <f t="shared" si="91"/>
        <v>0</v>
      </c>
    </row>
    <row r="1439" spans="1:13" x14ac:dyDescent="0.2">
      <c r="A1439" s="208" t="str">
        <f>'Net Gen'!B1439</f>
        <v>ML1KP-Mitchell 1 KP</v>
      </c>
      <c r="B1439" s="269">
        <f>'Net Gen'!C1439</f>
        <v>44834.833333333336</v>
      </c>
      <c r="C1439" s="270" t="str">
        <f>'Net Gen'!P1439</f>
        <v>OFFLINE</v>
      </c>
      <c r="D1439" s="270">
        <f>'Net Gen'!E1439</f>
        <v>0</v>
      </c>
      <c r="E1439" s="270">
        <f>'Net Gen'!I1439</f>
        <v>0</v>
      </c>
      <c r="F1439" s="270">
        <f>'Net Gen'!K1439</f>
        <v>0</v>
      </c>
      <c r="G1439" s="270">
        <f>'Net Gen'!N1439</f>
        <v>0</v>
      </c>
      <c r="H1439" s="270">
        <f>'Net Gen'!O1439</f>
        <v>770</v>
      </c>
      <c r="J1439" s="120">
        <f t="shared" si="90"/>
        <v>0.5</v>
      </c>
      <c r="K1439" s="108">
        <f t="shared" si="88"/>
        <v>0</v>
      </c>
      <c r="L1439" s="102">
        <f t="shared" si="89"/>
        <v>385</v>
      </c>
      <c r="M1439" s="123">
        <f t="shared" si="91"/>
        <v>0</v>
      </c>
    </row>
    <row r="1440" spans="1:13" x14ac:dyDescent="0.2">
      <c r="A1440" s="208" t="str">
        <f>'Net Gen'!B1440</f>
        <v>ML1KP-Mitchell 1 KP</v>
      </c>
      <c r="B1440" s="269">
        <f>'Net Gen'!C1440</f>
        <v>44834.875</v>
      </c>
      <c r="C1440" s="270" t="str">
        <f>'Net Gen'!P1440</f>
        <v>OFFLINE</v>
      </c>
      <c r="D1440" s="270">
        <f>'Net Gen'!E1440</f>
        <v>0</v>
      </c>
      <c r="E1440" s="270">
        <f>'Net Gen'!I1440</f>
        <v>0</v>
      </c>
      <c r="F1440" s="270">
        <f>'Net Gen'!K1440</f>
        <v>0</v>
      </c>
      <c r="G1440" s="270">
        <f>'Net Gen'!N1440</f>
        <v>0</v>
      </c>
      <c r="H1440" s="270">
        <f>'Net Gen'!O1440</f>
        <v>770</v>
      </c>
      <c r="J1440" s="120">
        <f t="shared" si="90"/>
        <v>0.5</v>
      </c>
      <c r="K1440" s="108">
        <f t="shared" si="88"/>
        <v>0</v>
      </c>
      <c r="L1440" s="102">
        <f t="shared" si="89"/>
        <v>385</v>
      </c>
      <c r="M1440" s="123">
        <f t="shared" si="91"/>
        <v>0</v>
      </c>
    </row>
    <row r="1441" spans="1:13" x14ac:dyDescent="0.2">
      <c r="A1441" s="208" t="str">
        <f>'Net Gen'!B1441</f>
        <v>ML1KP-Mitchell 1 KP</v>
      </c>
      <c r="B1441" s="269">
        <f>'Net Gen'!C1441</f>
        <v>44834.916666666664</v>
      </c>
      <c r="C1441" s="270" t="str">
        <f>'Net Gen'!P1441</f>
        <v>OFFLINE</v>
      </c>
      <c r="D1441" s="270">
        <f>'Net Gen'!E1441</f>
        <v>0</v>
      </c>
      <c r="E1441" s="270">
        <f>'Net Gen'!I1441</f>
        <v>0</v>
      </c>
      <c r="F1441" s="270">
        <f>'Net Gen'!K1441</f>
        <v>0</v>
      </c>
      <c r="G1441" s="270">
        <f>'Net Gen'!N1441</f>
        <v>0</v>
      </c>
      <c r="H1441" s="270">
        <f>'Net Gen'!O1441</f>
        <v>770</v>
      </c>
      <c r="J1441" s="120">
        <f t="shared" si="90"/>
        <v>0.5</v>
      </c>
      <c r="K1441" s="108">
        <f t="shared" si="88"/>
        <v>0</v>
      </c>
      <c r="L1441" s="102">
        <f t="shared" si="89"/>
        <v>385</v>
      </c>
      <c r="M1441" s="123">
        <f t="shared" si="91"/>
        <v>0</v>
      </c>
    </row>
    <row r="1442" spans="1:13" x14ac:dyDescent="0.2">
      <c r="A1442" s="208" t="str">
        <f>'Net Gen'!B1442</f>
        <v>ML1KP-Mitchell 1 KP</v>
      </c>
      <c r="B1442" s="269">
        <f>'Net Gen'!C1442</f>
        <v>44834.958333333336</v>
      </c>
      <c r="C1442" s="270" t="str">
        <f>'Net Gen'!P1442</f>
        <v>OFFLINE</v>
      </c>
      <c r="D1442" s="270">
        <f>'Net Gen'!E1442</f>
        <v>0</v>
      </c>
      <c r="E1442" s="270">
        <f>'Net Gen'!I1442</f>
        <v>0</v>
      </c>
      <c r="F1442" s="270">
        <f>'Net Gen'!K1442</f>
        <v>0</v>
      </c>
      <c r="G1442" s="270">
        <f>'Net Gen'!N1442</f>
        <v>0</v>
      </c>
      <c r="H1442" s="270">
        <f>'Net Gen'!O1442</f>
        <v>770</v>
      </c>
      <c r="J1442" s="120">
        <f t="shared" si="90"/>
        <v>0.5</v>
      </c>
      <c r="K1442" s="108">
        <f t="shared" si="88"/>
        <v>0</v>
      </c>
      <c r="L1442" s="102">
        <f t="shared" si="89"/>
        <v>385</v>
      </c>
      <c r="M1442" s="123">
        <f t="shared" si="91"/>
        <v>0</v>
      </c>
    </row>
    <row r="1443" spans="1:13" x14ac:dyDescent="0.2">
      <c r="A1443" s="208" t="str">
        <f>'Net Gen'!B1443</f>
        <v>ML1KP-Mitchell 1 KP</v>
      </c>
      <c r="B1443" s="269">
        <f>'Net Gen'!C1443</f>
        <v>44835</v>
      </c>
      <c r="C1443" s="270" t="str">
        <f>'Net Gen'!P1443</f>
        <v>OFFLINE</v>
      </c>
      <c r="D1443" s="270">
        <f>'Net Gen'!E1443</f>
        <v>0</v>
      </c>
      <c r="E1443" s="270">
        <f>'Net Gen'!I1443</f>
        <v>0</v>
      </c>
      <c r="F1443" s="270">
        <f>'Net Gen'!K1443</f>
        <v>0</v>
      </c>
      <c r="G1443" s="270">
        <f>'Net Gen'!N1443</f>
        <v>0</v>
      </c>
      <c r="H1443" s="270">
        <f>'Net Gen'!O1443</f>
        <v>770</v>
      </c>
      <c r="J1443" s="120">
        <f t="shared" si="90"/>
        <v>0.5</v>
      </c>
      <c r="K1443" s="108">
        <f t="shared" si="88"/>
        <v>0</v>
      </c>
      <c r="L1443" s="102">
        <f t="shared" si="89"/>
        <v>385</v>
      </c>
      <c r="M1443" s="123">
        <f t="shared" si="91"/>
        <v>0</v>
      </c>
    </row>
    <row r="1444" spans="1:13" x14ac:dyDescent="0.2">
      <c r="A1444" s="208" t="str">
        <f>'Net Gen'!B1444</f>
        <v>ML2KP-Mitchell 2 KP</v>
      </c>
      <c r="B1444" s="269">
        <f>'Net Gen'!C1444</f>
        <v>44805.041666666664</v>
      </c>
      <c r="C1444" s="270" t="str">
        <f>'Net Gen'!P1444</f>
        <v>OFFLINE</v>
      </c>
      <c r="D1444" s="270">
        <f>'Net Gen'!E1444</f>
        <v>0</v>
      </c>
      <c r="E1444" s="270">
        <f>'Net Gen'!I1444</f>
        <v>0</v>
      </c>
      <c r="F1444" s="270">
        <f>'Net Gen'!K1444</f>
        <v>0</v>
      </c>
      <c r="G1444" s="270">
        <f>'Net Gen'!N1444</f>
        <v>0</v>
      </c>
      <c r="H1444" s="270">
        <f>'Net Gen'!O1444</f>
        <v>680</v>
      </c>
      <c r="J1444" s="120">
        <f t="shared" si="90"/>
        <v>0.5</v>
      </c>
      <c r="K1444" s="108">
        <f t="shared" si="88"/>
        <v>0</v>
      </c>
      <c r="L1444" s="102">
        <f t="shared" si="89"/>
        <v>340</v>
      </c>
      <c r="M1444" s="123">
        <f t="shared" si="91"/>
        <v>0</v>
      </c>
    </row>
    <row r="1445" spans="1:13" x14ac:dyDescent="0.2">
      <c r="A1445" s="208" t="str">
        <f>'Net Gen'!B1445</f>
        <v>ML2KP-Mitchell 2 KP</v>
      </c>
      <c r="B1445" s="269">
        <f>'Net Gen'!C1445</f>
        <v>44805.083333333336</v>
      </c>
      <c r="C1445" s="270" t="str">
        <f>'Net Gen'!P1445</f>
        <v>OFFLINE</v>
      </c>
      <c r="D1445" s="270">
        <f>'Net Gen'!E1445</f>
        <v>0</v>
      </c>
      <c r="E1445" s="270">
        <f>'Net Gen'!I1445</f>
        <v>0</v>
      </c>
      <c r="F1445" s="270">
        <f>'Net Gen'!K1445</f>
        <v>0</v>
      </c>
      <c r="G1445" s="270">
        <f>'Net Gen'!N1445</f>
        <v>0</v>
      </c>
      <c r="H1445" s="270">
        <f>'Net Gen'!O1445</f>
        <v>680</v>
      </c>
      <c r="J1445" s="120">
        <f t="shared" si="90"/>
        <v>0.5</v>
      </c>
      <c r="K1445" s="108">
        <f t="shared" si="88"/>
        <v>0</v>
      </c>
      <c r="L1445" s="102">
        <f t="shared" si="89"/>
        <v>340</v>
      </c>
      <c r="M1445" s="123">
        <f t="shared" si="91"/>
        <v>0</v>
      </c>
    </row>
    <row r="1446" spans="1:13" x14ac:dyDescent="0.2">
      <c r="A1446" s="208" t="str">
        <f>'Net Gen'!B1446</f>
        <v>ML2KP-Mitchell 2 KP</v>
      </c>
      <c r="B1446" s="269">
        <f>'Net Gen'!C1446</f>
        <v>44805.125</v>
      </c>
      <c r="C1446" s="270" t="str">
        <f>'Net Gen'!P1446</f>
        <v>OFFLINE</v>
      </c>
      <c r="D1446" s="270">
        <f>'Net Gen'!E1446</f>
        <v>0</v>
      </c>
      <c r="E1446" s="270">
        <f>'Net Gen'!I1446</f>
        <v>0</v>
      </c>
      <c r="F1446" s="270">
        <f>'Net Gen'!K1446</f>
        <v>0</v>
      </c>
      <c r="G1446" s="270">
        <f>'Net Gen'!N1446</f>
        <v>0</v>
      </c>
      <c r="H1446" s="270">
        <f>'Net Gen'!O1446</f>
        <v>680</v>
      </c>
      <c r="J1446" s="120">
        <f t="shared" si="90"/>
        <v>0.5</v>
      </c>
      <c r="K1446" s="108">
        <f t="shared" si="88"/>
        <v>0</v>
      </c>
      <c r="L1446" s="102">
        <f t="shared" si="89"/>
        <v>340</v>
      </c>
      <c r="M1446" s="123">
        <f t="shared" si="91"/>
        <v>0</v>
      </c>
    </row>
    <row r="1447" spans="1:13" x14ac:dyDescent="0.2">
      <c r="A1447" s="208" t="str">
        <f>'Net Gen'!B1447</f>
        <v>ML2KP-Mitchell 2 KP</v>
      </c>
      <c r="B1447" s="269">
        <f>'Net Gen'!C1447</f>
        <v>44805.166666666664</v>
      </c>
      <c r="C1447" s="270" t="str">
        <f>'Net Gen'!P1447</f>
        <v>OFFLINE</v>
      </c>
      <c r="D1447" s="270">
        <f>'Net Gen'!E1447</f>
        <v>0</v>
      </c>
      <c r="E1447" s="270">
        <f>'Net Gen'!I1447</f>
        <v>0</v>
      </c>
      <c r="F1447" s="270">
        <f>'Net Gen'!K1447</f>
        <v>0</v>
      </c>
      <c r="G1447" s="270">
        <f>'Net Gen'!N1447</f>
        <v>0</v>
      </c>
      <c r="H1447" s="270">
        <f>'Net Gen'!O1447</f>
        <v>680</v>
      </c>
      <c r="J1447" s="120">
        <f t="shared" si="90"/>
        <v>0.5</v>
      </c>
      <c r="K1447" s="108">
        <f t="shared" si="88"/>
        <v>0</v>
      </c>
      <c r="L1447" s="102">
        <f t="shared" si="89"/>
        <v>340</v>
      </c>
      <c r="M1447" s="123">
        <f t="shared" si="91"/>
        <v>0</v>
      </c>
    </row>
    <row r="1448" spans="1:13" x14ac:dyDescent="0.2">
      <c r="A1448" s="208" t="str">
        <f>'Net Gen'!B1448</f>
        <v>ML2KP-Mitchell 2 KP</v>
      </c>
      <c r="B1448" s="269">
        <f>'Net Gen'!C1448</f>
        <v>44805.208333333336</v>
      </c>
      <c r="C1448" s="270" t="str">
        <f>'Net Gen'!P1448</f>
        <v>OFFLINE</v>
      </c>
      <c r="D1448" s="270">
        <f>'Net Gen'!E1448</f>
        <v>0</v>
      </c>
      <c r="E1448" s="270">
        <f>'Net Gen'!I1448</f>
        <v>0</v>
      </c>
      <c r="F1448" s="270">
        <f>'Net Gen'!K1448</f>
        <v>0</v>
      </c>
      <c r="G1448" s="270">
        <f>'Net Gen'!N1448</f>
        <v>0</v>
      </c>
      <c r="H1448" s="270">
        <f>'Net Gen'!O1448</f>
        <v>680</v>
      </c>
      <c r="J1448" s="120">
        <f t="shared" si="90"/>
        <v>0.5</v>
      </c>
      <c r="K1448" s="108">
        <f t="shared" si="88"/>
        <v>0</v>
      </c>
      <c r="L1448" s="102">
        <f t="shared" si="89"/>
        <v>340</v>
      </c>
      <c r="M1448" s="123">
        <f t="shared" si="91"/>
        <v>0</v>
      </c>
    </row>
    <row r="1449" spans="1:13" x14ac:dyDescent="0.2">
      <c r="A1449" s="208" t="str">
        <f>'Net Gen'!B1449</f>
        <v>ML2KP-Mitchell 2 KP</v>
      </c>
      <c r="B1449" s="269">
        <f>'Net Gen'!C1449</f>
        <v>44805.25</v>
      </c>
      <c r="C1449" s="270" t="str">
        <f>'Net Gen'!P1449</f>
        <v>OFFLINE</v>
      </c>
      <c r="D1449" s="270">
        <f>'Net Gen'!E1449</f>
        <v>0</v>
      </c>
      <c r="E1449" s="270">
        <f>'Net Gen'!I1449</f>
        <v>0</v>
      </c>
      <c r="F1449" s="270">
        <f>'Net Gen'!K1449</f>
        <v>0</v>
      </c>
      <c r="G1449" s="270">
        <f>'Net Gen'!N1449</f>
        <v>0</v>
      </c>
      <c r="H1449" s="270">
        <f>'Net Gen'!O1449</f>
        <v>680</v>
      </c>
      <c r="J1449" s="120">
        <f t="shared" si="90"/>
        <v>0.5</v>
      </c>
      <c r="K1449" s="108">
        <f t="shared" si="88"/>
        <v>0</v>
      </c>
      <c r="L1449" s="102">
        <f t="shared" si="89"/>
        <v>340</v>
      </c>
      <c r="M1449" s="123">
        <f t="shared" si="91"/>
        <v>0</v>
      </c>
    </row>
    <row r="1450" spans="1:13" x14ac:dyDescent="0.2">
      <c r="A1450" s="208" t="str">
        <f>'Net Gen'!B1450</f>
        <v>ML2KP-Mitchell 2 KP</v>
      </c>
      <c r="B1450" s="269">
        <f>'Net Gen'!C1450</f>
        <v>44805.291666666664</v>
      </c>
      <c r="C1450" s="270" t="str">
        <f>'Net Gen'!P1450</f>
        <v>OFFLINE</v>
      </c>
      <c r="D1450" s="270">
        <f>'Net Gen'!E1450</f>
        <v>0</v>
      </c>
      <c r="E1450" s="270">
        <f>'Net Gen'!I1450</f>
        <v>0</v>
      </c>
      <c r="F1450" s="270">
        <f>'Net Gen'!K1450</f>
        <v>0</v>
      </c>
      <c r="G1450" s="270">
        <f>'Net Gen'!N1450</f>
        <v>0</v>
      </c>
      <c r="H1450" s="270">
        <f>'Net Gen'!O1450</f>
        <v>680</v>
      </c>
      <c r="J1450" s="120">
        <f t="shared" si="90"/>
        <v>0.5</v>
      </c>
      <c r="K1450" s="108">
        <f t="shared" si="88"/>
        <v>0</v>
      </c>
      <c r="L1450" s="102">
        <f t="shared" si="89"/>
        <v>340</v>
      </c>
      <c r="M1450" s="123">
        <f t="shared" si="91"/>
        <v>0</v>
      </c>
    </row>
    <row r="1451" spans="1:13" x14ac:dyDescent="0.2">
      <c r="A1451" s="208" t="str">
        <f>'Net Gen'!B1451</f>
        <v>ML2KP-Mitchell 2 KP</v>
      </c>
      <c r="B1451" s="269">
        <f>'Net Gen'!C1451</f>
        <v>44805.333333333336</v>
      </c>
      <c r="C1451" s="270" t="str">
        <f>'Net Gen'!P1451</f>
        <v>OFFLINE</v>
      </c>
      <c r="D1451" s="270">
        <f>'Net Gen'!E1451</f>
        <v>0</v>
      </c>
      <c r="E1451" s="270">
        <f>'Net Gen'!I1451</f>
        <v>0</v>
      </c>
      <c r="F1451" s="270">
        <f>'Net Gen'!K1451</f>
        <v>0</v>
      </c>
      <c r="G1451" s="270">
        <f>'Net Gen'!N1451</f>
        <v>0</v>
      </c>
      <c r="H1451" s="270">
        <f>'Net Gen'!O1451</f>
        <v>680</v>
      </c>
      <c r="J1451" s="120">
        <f t="shared" si="90"/>
        <v>0.5</v>
      </c>
      <c r="K1451" s="108">
        <f t="shared" si="88"/>
        <v>0</v>
      </c>
      <c r="L1451" s="102">
        <f t="shared" si="89"/>
        <v>340</v>
      </c>
      <c r="M1451" s="123">
        <f t="shared" si="91"/>
        <v>0</v>
      </c>
    </row>
    <row r="1452" spans="1:13" x14ac:dyDescent="0.2">
      <c r="A1452" s="208" t="str">
        <f>'Net Gen'!B1452</f>
        <v>ML2KP-Mitchell 2 KP</v>
      </c>
      <c r="B1452" s="269">
        <f>'Net Gen'!C1452</f>
        <v>44805.375</v>
      </c>
      <c r="C1452" s="270" t="str">
        <f>'Net Gen'!P1452</f>
        <v>OFFLINE</v>
      </c>
      <c r="D1452" s="270">
        <f>'Net Gen'!E1452</f>
        <v>0</v>
      </c>
      <c r="E1452" s="270">
        <f>'Net Gen'!I1452</f>
        <v>0</v>
      </c>
      <c r="F1452" s="270">
        <f>'Net Gen'!K1452</f>
        <v>0</v>
      </c>
      <c r="G1452" s="270">
        <f>'Net Gen'!N1452</f>
        <v>0</v>
      </c>
      <c r="H1452" s="270">
        <f>'Net Gen'!O1452</f>
        <v>680</v>
      </c>
      <c r="J1452" s="120">
        <f t="shared" si="90"/>
        <v>0.5</v>
      </c>
      <c r="K1452" s="108">
        <f t="shared" si="88"/>
        <v>0</v>
      </c>
      <c r="L1452" s="102">
        <f t="shared" si="89"/>
        <v>340</v>
      </c>
      <c r="M1452" s="123">
        <f t="shared" si="91"/>
        <v>0</v>
      </c>
    </row>
    <row r="1453" spans="1:13" x14ac:dyDescent="0.2">
      <c r="A1453" s="208" t="str">
        <f>'Net Gen'!B1453</f>
        <v>ML2KP-Mitchell 2 KP</v>
      </c>
      <c r="B1453" s="269">
        <f>'Net Gen'!C1453</f>
        <v>44805.416666666664</v>
      </c>
      <c r="C1453" s="270" t="str">
        <f>'Net Gen'!P1453</f>
        <v>OFFLINE</v>
      </c>
      <c r="D1453" s="270">
        <f>'Net Gen'!E1453</f>
        <v>0</v>
      </c>
      <c r="E1453" s="270">
        <f>'Net Gen'!I1453</f>
        <v>0</v>
      </c>
      <c r="F1453" s="270">
        <f>'Net Gen'!K1453</f>
        <v>0</v>
      </c>
      <c r="G1453" s="270">
        <f>'Net Gen'!N1453</f>
        <v>0</v>
      </c>
      <c r="H1453" s="270">
        <f>'Net Gen'!O1453</f>
        <v>680</v>
      </c>
      <c r="J1453" s="120">
        <f t="shared" si="90"/>
        <v>0.5</v>
      </c>
      <c r="K1453" s="108">
        <f t="shared" si="88"/>
        <v>0</v>
      </c>
      <c r="L1453" s="102">
        <f t="shared" si="89"/>
        <v>340</v>
      </c>
      <c r="M1453" s="123">
        <f t="shared" si="91"/>
        <v>0</v>
      </c>
    </row>
    <row r="1454" spans="1:13" x14ac:dyDescent="0.2">
      <c r="A1454" s="208" t="str">
        <f>'Net Gen'!B1454</f>
        <v>ML2KP-Mitchell 2 KP</v>
      </c>
      <c r="B1454" s="269">
        <f>'Net Gen'!C1454</f>
        <v>44805.458333333336</v>
      </c>
      <c r="C1454" s="270" t="str">
        <f>'Net Gen'!P1454</f>
        <v>OFFLINE</v>
      </c>
      <c r="D1454" s="270">
        <f>'Net Gen'!E1454</f>
        <v>0</v>
      </c>
      <c r="E1454" s="270">
        <f>'Net Gen'!I1454</f>
        <v>0</v>
      </c>
      <c r="F1454" s="270">
        <f>'Net Gen'!K1454</f>
        <v>0</v>
      </c>
      <c r="G1454" s="270">
        <f>'Net Gen'!N1454</f>
        <v>0</v>
      </c>
      <c r="H1454" s="270">
        <f>'Net Gen'!O1454</f>
        <v>680</v>
      </c>
      <c r="J1454" s="120">
        <f t="shared" si="90"/>
        <v>0.5</v>
      </c>
      <c r="K1454" s="108">
        <f t="shared" si="88"/>
        <v>0</v>
      </c>
      <c r="L1454" s="102">
        <f t="shared" si="89"/>
        <v>340</v>
      </c>
      <c r="M1454" s="123">
        <f t="shared" si="91"/>
        <v>0</v>
      </c>
    </row>
    <row r="1455" spans="1:13" x14ac:dyDescent="0.2">
      <c r="A1455" s="208" t="str">
        <f>'Net Gen'!B1455</f>
        <v>ML2KP-Mitchell 2 KP</v>
      </c>
      <c r="B1455" s="269">
        <f>'Net Gen'!C1455</f>
        <v>44805.5</v>
      </c>
      <c r="C1455" s="270" t="str">
        <f>'Net Gen'!P1455</f>
        <v>OFFLINE</v>
      </c>
      <c r="D1455" s="270">
        <f>'Net Gen'!E1455</f>
        <v>0</v>
      </c>
      <c r="E1455" s="270">
        <f>'Net Gen'!I1455</f>
        <v>0</v>
      </c>
      <c r="F1455" s="270">
        <f>'Net Gen'!K1455</f>
        <v>0</v>
      </c>
      <c r="G1455" s="270">
        <f>'Net Gen'!N1455</f>
        <v>0</v>
      </c>
      <c r="H1455" s="270">
        <f>'Net Gen'!O1455</f>
        <v>680</v>
      </c>
      <c r="J1455" s="120">
        <f t="shared" si="90"/>
        <v>0.5</v>
      </c>
      <c r="K1455" s="108">
        <f t="shared" si="88"/>
        <v>0</v>
      </c>
      <c r="L1455" s="102">
        <f t="shared" si="89"/>
        <v>340</v>
      </c>
      <c r="M1455" s="123">
        <f t="shared" si="91"/>
        <v>0</v>
      </c>
    </row>
    <row r="1456" spans="1:13" x14ac:dyDescent="0.2">
      <c r="A1456" s="208" t="str">
        <f>'Net Gen'!B1456</f>
        <v>ML2KP-Mitchell 2 KP</v>
      </c>
      <c r="B1456" s="269">
        <f>'Net Gen'!C1456</f>
        <v>44805.541666666664</v>
      </c>
      <c r="C1456" s="270" t="str">
        <f>'Net Gen'!P1456</f>
        <v>OFFLINE</v>
      </c>
      <c r="D1456" s="270">
        <f>'Net Gen'!E1456</f>
        <v>0</v>
      </c>
      <c r="E1456" s="270">
        <f>'Net Gen'!I1456</f>
        <v>0</v>
      </c>
      <c r="F1456" s="270">
        <f>'Net Gen'!K1456</f>
        <v>0</v>
      </c>
      <c r="G1456" s="270">
        <f>'Net Gen'!N1456</f>
        <v>0</v>
      </c>
      <c r="H1456" s="270">
        <f>'Net Gen'!O1456</f>
        <v>680</v>
      </c>
      <c r="J1456" s="120">
        <f t="shared" si="90"/>
        <v>0.5</v>
      </c>
      <c r="K1456" s="108">
        <f t="shared" si="88"/>
        <v>0</v>
      </c>
      <c r="L1456" s="102">
        <f t="shared" si="89"/>
        <v>340</v>
      </c>
      <c r="M1456" s="123">
        <f t="shared" si="91"/>
        <v>0</v>
      </c>
    </row>
    <row r="1457" spans="1:13" x14ac:dyDescent="0.2">
      <c r="A1457" s="208" t="str">
        <f>'Net Gen'!B1457</f>
        <v>ML2KP-Mitchell 2 KP</v>
      </c>
      <c r="B1457" s="269">
        <f>'Net Gen'!C1457</f>
        <v>44805.583333333336</v>
      </c>
      <c r="C1457" s="270" t="str">
        <f>'Net Gen'!P1457</f>
        <v>OFFLINE</v>
      </c>
      <c r="D1457" s="270">
        <f>'Net Gen'!E1457</f>
        <v>0</v>
      </c>
      <c r="E1457" s="270">
        <f>'Net Gen'!I1457</f>
        <v>0</v>
      </c>
      <c r="F1457" s="270">
        <f>'Net Gen'!K1457</f>
        <v>0</v>
      </c>
      <c r="G1457" s="270">
        <f>'Net Gen'!N1457</f>
        <v>0</v>
      </c>
      <c r="H1457" s="270">
        <f>'Net Gen'!O1457</f>
        <v>680</v>
      </c>
      <c r="J1457" s="120">
        <f t="shared" si="90"/>
        <v>0.5</v>
      </c>
      <c r="K1457" s="108">
        <f t="shared" si="88"/>
        <v>0</v>
      </c>
      <c r="L1457" s="102">
        <f t="shared" si="89"/>
        <v>340</v>
      </c>
      <c r="M1457" s="123">
        <f t="shared" si="91"/>
        <v>0</v>
      </c>
    </row>
    <row r="1458" spans="1:13" x14ac:dyDescent="0.2">
      <c r="A1458" s="208" t="str">
        <f>'Net Gen'!B1458</f>
        <v>ML2KP-Mitchell 2 KP</v>
      </c>
      <c r="B1458" s="269">
        <f>'Net Gen'!C1458</f>
        <v>44805.625</v>
      </c>
      <c r="C1458" s="270" t="str">
        <f>'Net Gen'!P1458</f>
        <v>OFFLINE</v>
      </c>
      <c r="D1458" s="270">
        <f>'Net Gen'!E1458</f>
        <v>0</v>
      </c>
      <c r="E1458" s="270">
        <f>'Net Gen'!I1458</f>
        <v>0</v>
      </c>
      <c r="F1458" s="270">
        <f>'Net Gen'!K1458</f>
        <v>0</v>
      </c>
      <c r="G1458" s="270">
        <f>'Net Gen'!N1458</f>
        <v>0</v>
      </c>
      <c r="H1458" s="270">
        <f>'Net Gen'!O1458</f>
        <v>680</v>
      </c>
      <c r="J1458" s="120">
        <f t="shared" si="90"/>
        <v>0.5</v>
      </c>
      <c r="K1458" s="108">
        <f t="shared" si="88"/>
        <v>0</v>
      </c>
      <c r="L1458" s="102">
        <f t="shared" si="89"/>
        <v>340</v>
      </c>
      <c r="M1458" s="123">
        <f t="shared" si="91"/>
        <v>0</v>
      </c>
    </row>
    <row r="1459" spans="1:13" x14ac:dyDescent="0.2">
      <c r="A1459" s="208" t="str">
        <f>'Net Gen'!B1459</f>
        <v>ML2KP-Mitchell 2 KP</v>
      </c>
      <c r="B1459" s="269">
        <f>'Net Gen'!C1459</f>
        <v>44805.666666666664</v>
      </c>
      <c r="C1459" s="270" t="str">
        <f>'Net Gen'!P1459</f>
        <v>OFFLINE</v>
      </c>
      <c r="D1459" s="270">
        <f>'Net Gen'!E1459</f>
        <v>0</v>
      </c>
      <c r="E1459" s="270">
        <f>'Net Gen'!I1459</f>
        <v>0</v>
      </c>
      <c r="F1459" s="270">
        <f>'Net Gen'!K1459</f>
        <v>0</v>
      </c>
      <c r="G1459" s="270">
        <f>'Net Gen'!N1459</f>
        <v>0</v>
      </c>
      <c r="H1459" s="270">
        <f>'Net Gen'!O1459</f>
        <v>680</v>
      </c>
      <c r="J1459" s="120">
        <f t="shared" si="90"/>
        <v>0.5</v>
      </c>
      <c r="K1459" s="108">
        <f t="shared" si="88"/>
        <v>0</v>
      </c>
      <c r="L1459" s="102">
        <f t="shared" si="89"/>
        <v>340</v>
      </c>
      <c r="M1459" s="123">
        <f t="shared" si="91"/>
        <v>0</v>
      </c>
    </row>
    <row r="1460" spans="1:13" x14ac:dyDescent="0.2">
      <c r="A1460" s="208" t="str">
        <f>'Net Gen'!B1460</f>
        <v>ML2KP-Mitchell 2 KP</v>
      </c>
      <c r="B1460" s="269">
        <f>'Net Gen'!C1460</f>
        <v>44805.708333333336</v>
      </c>
      <c r="C1460" s="270" t="str">
        <f>'Net Gen'!P1460</f>
        <v>OFFLINE</v>
      </c>
      <c r="D1460" s="270">
        <f>'Net Gen'!E1460</f>
        <v>0</v>
      </c>
      <c r="E1460" s="270">
        <f>'Net Gen'!I1460</f>
        <v>0</v>
      </c>
      <c r="F1460" s="270">
        <f>'Net Gen'!K1460</f>
        <v>0</v>
      </c>
      <c r="G1460" s="270">
        <f>'Net Gen'!N1460</f>
        <v>0</v>
      </c>
      <c r="H1460" s="270">
        <f>'Net Gen'!O1460</f>
        <v>680</v>
      </c>
      <c r="J1460" s="120">
        <f t="shared" si="90"/>
        <v>0.5</v>
      </c>
      <c r="K1460" s="108">
        <f t="shared" si="88"/>
        <v>0</v>
      </c>
      <c r="L1460" s="102">
        <f t="shared" si="89"/>
        <v>340</v>
      </c>
      <c r="M1460" s="123">
        <f t="shared" si="91"/>
        <v>0</v>
      </c>
    </row>
    <row r="1461" spans="1:13" x14ac:dyDescent="0.2">
      <c r="A1461" s="208" t="str">
        <f>'Net Gen'!B1461</f>
        <v>ML2KP-Mitchell 2 KP</v>
      </c>
      <c r="B1461" s="269">
        <f>'Net Gen'!C1461</f>
        <v>44805.75</v>
      </c>
      <c r="C1461" s="270" t="str">
        <f>'Net Gen'!P1461</f>
        <v>OFFLINE</v>
      </c>
      <c r="D1461" s="270">
        <f>'Net Gen'!E1461</f>
        <v>0</v>
      </c>
      <c r="E1461" s="270">
        <f>'Net Gen'!I1461</f>
        <v>0</v>
      </c>
      <c r="F1461" s="270">
        <f>'Net Gen'!K1461</f>
        <v>0</v>
      </c>
      <c r="G1461" s="270">
        <f>'Net Gen'!N1461</f>
        <v>0</v>
      </c>
      <c r="H1461" s="270">
        <f>'Net Gen'!O1461</f>
        <v>680</v>
      </c>
      <c r="J1461" s="120">
        <f t="shared" si="90"/>
        <v>0.5</v>
      </c>
      <c r="K1461" s="108">
        <f t="shared" si="88"/>
        <v>0</v>
      </c>
      <c r="L1461" s="102">
        <f t="shared" si="89"/>
        <v>340</v>
      </c>
      <c r="M1461" s="123">
        <f t="shared" si="91"/>
        <v>0</v>
      </c>
    </row>
    <row r="1462" spans="1:13" x14ac:dyDescent="0.2">
      <c r="A1462" s="208" t="str">
        <f>'Net Gen'!B1462</f>
        <v>ML2KP-Mitchell 2 KP</v>
      </c>
      <c r="B1462" s="269">
        <f>'Net Gen'!C1462</f>
        <v>44805.791666666664</v>
      </c>
      <c r="C1462" s="270" t="str">
        <f>'Net Gen'!P1462</f>
        <v>OFFLINE</v>
      </c>
      <c r="D1462" s="270">
        <f>'Net Gen'!E1462</f>
        <v>0</v>
      </c>
      <c r="E1462" s="270">
        <f>'Net Gen'!I1462</f>
        <v>0</v>
      </c>
      <c r="F1462" s="270">
        <f>'Net Gen'!K1462</f>
        <v>0</v>
      </c>
      <c r="G1462" s="270">
        <f>'Net Gen'!N1462</f>
        <v>0</v>
      </c>
      <c r="H1462" s="270">
        <f>'Net Gen'!O1462</f>
        <v>680</v>
      </c>
      <c r="J1462" s="120">
        <f t="shared" si="90"/>
        <v>0.5</v>
      </c>
      <c r="K1462" s="108">
        <f t="shared" si="88"/>
        <v>0</v>
      </c>
      <c r="L1462" s="102">
        <f t="shared" si="89"/>
        <v>340</v>
      </c>
      <c r="M1462" s="123">
        <f t="shared" si="91"/>
        <v>0</v>
      </c>
    </row>
    <row r="1463" spans="1:13" x14ac:dyDescent="0.2">
      <c r="A1463" s="208" t="str">
        <f>'Net Gen'!B1463</f>
        <v>ML2KP-Mitchell 2 KP</v>
      </c>
      <c r="B1463" s="269">
        <f>'Net Gen'!C1463</f>
        <v>44805.833333333336</v>
      </c>
      <c r="C1463" s="270" t="str">
        <f>'Net Gen'!P1463</f>
        <v>OFFLINE</v>
      </c>
      <c r="D1463" s="270">
        <f>'Net Gen'!E1463</f>
        <v>0</v>
      </c>
      <c r="E1463" s="270">
        <f>'Net Gen'!I1463</f>
        <v>0</v>
      </c>
      <c r="F1463" s="270">
        <f>'Net Gen'!K1463</f>
        <v>0</v>
      </c>
      <c r="G1463" s="270">
        <f>'Net Gen'!N1463</f>
        <v>0</v>
      </c>
      <c r="H1463" s="270">
        <f>'Net Gen'!O1463</f>
        <v>680</v>
      </c>
      <c r="J1463" s="120">
        <f t="shared" si="90"/>
        <v>0.5</v>
      </c>
      <c r="K1463" s="108">
        <f t="shared" si="88"/>
        <v>0</v>
      </c>
      <c r="L1463" s="102">
        <f t="shared" si="89"/>
        <v>340</v>
      </c>
      <c r="M1463" s="123">
        <f t="shared" si="91"/>
        <v>0</v>
      </c>
    </row>
    <row r="1464" spans="1:13" x14ac:dyDescent="0.2">
      <c r="A1464" s="208" t="str">
        <f>'Net Gen'!B1464</f>
        <v>ML2KP-Mitchell 2 KP</v>
      </c>
      <c r="B1464" s="269">
        <f>'Net Gen'!C1464</f>
        <v>44805.875</v>
      </c>
      <c r="C1464" s="270" t="str">
        <f>'Net Gen'!P1464</f>
        <v>OFFLINE</v>
      </c>
      <c r="D1464" s="270">
        <f>'Net Gen'!E1464</f>
        <v>0</v>
      </c>
      <c r="E1464" s="270">
        <f>'Net Gen'!I1464</f>
        <v>0</v>
      </c>
      <c r="F1464" s="270">
        <f>'Net Gen'!K1464</f>
        <v>0</v>
      </c>
      <c r="G1464" s="270">
        <f>'Net Gen'!N1464</f>
        <v>0</v>
      </c>
      <c r="H1464" s="270">
        <f>'Net Gen'!O1464</f>
        <v>680</v>
      </c>
      <c r="J1464" s="120">
        <f t="shared" si="90"/>
        <v>0.5</v>
      </c>
      <c r="K1464" s="108">
        <f t="shared" si="88"/>
        <v>0</v>
      </c>
      <c r="L1464" s="102">
        <f t="shared" si="89"/>
        <v>340</v>
      </c>
      <c r="M1464" s="123">
        <f t="shared" si="91"/>
        <v>0</v>
      </c>
    </row>
    <row r="1465" spans="1:13" x14ac:dyDescent="0.2">
      <c r="A1465" s="208" t="str">
        <f>'Net Gen'!B1465</f>
        <v>ML2KP-Mitchell 2 KP</v>
      </c>
      <c r="B1465" s="269">
        <f>'Net Gen'!C1465</f>
        <v>44805.916666666664</v>
      </c>
      <c r="C1465" s="270" t="str">
        <f>'Net Gen'!P1465</f>
        <v>OFFLINE</v>
      </c>
      <c r="D1465" s="270">
        <f>'Net Gen'!E1465</f>
        <v>0</v>
      </c>
      <c r="E1465" s="270">
        <f>'Net Gen'!I1465</f>
        <v>0</v>
      </c>
      <c r="F1465" s="270">
        <f>'Net Gen'!K1465</f>
        <v>0</v>
      </c>
      <c r="G1465" s="270">
        <f>'Net Gen'!N1465</f>
        <v>0</v>
      </c>
      <c r="H1465" s="270">
        <f>'Net Gen'!O1465</f>
        <v>680</v>
      </c>
      <c r="J1465" s="120">
        <f t="shared" si="90"/>
        <v>0.5</v>
      </c>
      <c r="K1465" s="108">
        <f t="shared" si="88"/>
        <v>0</v>
      </c>
      <c r="L1465" s="102">
        <f t="shared" si="89"/>
        <v>340</v>
      </c>
      <c r="M1465" s="123">
        <f t="shared" si="91"/>
        <v>0</v>
      </c>
    </row>
    <row r="1466" spans="1:13" x14ac:dyDescent="0.2">
      <c r="A1466" s="208" t="str">
        <f>'Net Gen'!B1466</f>
        <v>ML2KP-Mitchell 2 KP</v>
      </c>
      <c r="B1466" s="269">
        <f>'Net Gen'!C1466</f>
        <v>44805.958333333336</v>
      </c>
      <c r="C1466" s="270" t="str">
        <f>'Net Gen'!P1466</f>
        <v>OFFLINE</v>
      </c>
      <c r="D1466" s="270">
        <f>'Net Gen'!E1466</f>
        <v>0</v>
      </c>
      <c r="E1466" s="270">
        <f>'Net Gen'!I1466</f>
        <v>0</v>
      </c>
      <c r="F1466" s="270">
        <f>'Net Gen'!K1466</f>
        <v>0</v>
      </c>
      <c r="G1466" s="270">
        <f>'Net Gen'!N1466</f>
        <v>0</v>
      </c>
      <c r="H1466" s="270">
        <f>'Net Gen'!O1466</f>
        <v>680</v>
      </c>
      <c r="J1466" s="120">
        <f t="shared" si="90"/>
        <v>0.5</v>
      </c>
      <c r="K1466" s="108">
        <f t="shared" si="88"/>
        <v>0</v>
      </c>
      <c r="L1466" s="102">
        <f t="shared" si="89"/>
        <v>340</v>
      </c>
      <c r="M1466" s="123">
        <f t="shared" si="91"/>
        <v>0</v>
      </c>
    </row>
    <row r="1467" spans="1:13" x14ac:dyDescent="0.2">
      <c r="A1467" s="208" t="str">
        <f>'Net Gen'!B1467</f>
        <v>ML2KP-Mitchell 2 KP</v>
      </c>
      <c r="B1467" s="269">
        <f>'Net Gen'!C1467</f>
        <v>44806</v>
      </c>
      <c r="C1467" s="270" t="str">
        <f>'Net Gen'!P1467</f>
        <v>OFFLINE</v>
      </c>
      <c r="D1467" s="270">
        <f>'Net Gen'!E1467</f>
        <v>0</v>
      </c>
      <c r="E1467" s="270">
        <f>'Net Gen'!I1467</f>
        <v>0</v>
      </c>
      <c r="F1467" s="270">
        <f>'Net Gen'!K1467</f>
        <v>0</v>
      </c>
      <c r="G1467" s="270">
        <f>'Net Gen'!N1467</f>
        <v>0</v>
      </c>
      <c r="H1467" s="270">
        <f>'Net Gen'!O1467</f>
        <v>680</v>
      </c>
      <c r="J1467" s="120">
        <f t="shared" si="90"/>
        <v>0.5</v>
      </c>
      <c r="K1467" s="108">
        <f t="shared" si="88"/>
        <v>0</v>
      </c>
      <c r="L1467" s="102">
        <f t="shared" si="89"/>
        <v>340</v>
      </c>
      <c r="M1467" s="123">
        <f t="shared" si="91"/>
        <v>0</v>
      </c>
    </row>
    <row r="1468" spans="1:13" x14ac:dyDescent="0.2">
      <c r="A1468" s="208" t="str">
        <f>'Net Gen'!B1468</f>
        <v>ML2KP-Mitchell 2 KP</v>
      </c>
      <c r="B1468" s="269">
        <f>'Net Gen'!C1468</f>
        <v>44806.041666666664</v>
      </c>
      <c r="C1468" s="270" t="str">
        <f>'Net Gen'!P1468</f>
        <v>OFFLINE</v>
      </c>
      <c r="D1468" s="270">
        <f>'Net Gen'!E1468</f>
        <v>0</v>
      </c>
      <c r="E1468" s="270">
        <f>'Net Gen'!I1468</f>
        <v>0</v>
      </c>
      <c r="F1468" s="270">
        <f>'Net Gen'!K1468</f>
        <v>0</v>
      </c>
      <c r="G1468" s="270">
        <f>'Net Gen'!N1468</f>
        <v>0</v>
      </c>
      <c r="H1468" s="270">
        <f>'Net Gen'!O1468</f>
        <v>680</v>
      </c>
      <c r="J1468" s="120">
        <f t="shared" si="90"/>
        <v>0.5</v>
      </c>
      <c r="K1468" s="108">
        <f t="shared" si="88"/>
        <v>0</v>
      </c>
      <c r="L1468" s="102">
        <f t="shared" si="89"/>
        <v>340</v>
      </c>
      <c r="M1468" s="123">
        <f t="shared" si="91"/>
        <v>0</v>
      </c>
    </row>
    <row r="1469" spans="1:13" x14ac:dyDescent="0.2">
      <c r="A1469" s="208" t="str">
        <f>'Net Gen'!B1469</f>
        <v>ML2KP-Mitchell 2 KP</v>
      </c>
      <c r="B1469" s="269">
        <f>'Net Gen'!C1469</f>
        <v>44806.083333333336</v>
      </c>
      <c r="C1469" s="270" t="str">
        <f>'Net Gen'!P1469</f>
        <v>OFFLINE</v>
      </c>
      <c r="D1469" s="270">
        <f>'Net Gen'!E1469</f>
        <v>0</v>
      </c>
      <c r="E1469" s="270">
        <f>'Net Gen'!I1469</f>
        <v>0</v>
      </c>
      <c r="F1469" s="270">
        <f>'Net Gen'!K1469</f>
        <v>0</v>
      </c>
      <c r="G1469" s="270">
        <f>'Net Gen'!N1469</f>
        <v>0</v>
      </c>
      <c r="H1469" s="270">
        <f>'Net Gen'!O1469</f>
        <v>680</v>
      </c>
      <c r="J1469" s="120">
        <f t="shared" si="90"/>
        <v>0.5</v>
      </c>
      <c r="K1469" s="108">
        <f t="shared" si="88"/>
        <v>0</v>
      </c>
      <c r="L1469" s="102">
        <f t="shared" si="89"/>
        <v>340</v>
      </c>
      <c r="M1469" s="123">
        <f t="shared" si="91"/>
        <v>0</v>
      </c>
    </row>
    <row r="1470" spans="1:13" x14ac:dyDescent="0.2">
      <c r="A1470" s="208" t="str">
        <f>'Net Gen'!B1470</f>
        <v>ML2KP-Mitchell 2 KP</v>
      </c>
      <c r="B1470" s="269">
        <f>'Net Gen'!C1470</f>
        <v>44806.125</v>
      </c>
      <c r="C1470" s="270" t="str">
        <f>'Net Gen'!P1470</f>
        <v>OFFLINE</v>
      </c>
      <c r="D1470" s="270">
        <f>'Net Gen'!E1470</f>
        <v>0</v>
      </c>
      <c r="E1470" s="270">
        <f>'Net Gen'!I1470</f>
        <v>0</v>
      </c>
      <c r="F1470" s="270">
        <f>'Net Gen'!K1470</f>
        <v>0</v>
      </c>
      <c r="G1470" s="270">
        <f>'Net Gen'!N1470</f>
        <v>0</v>
      </c>
      <c r="H1470" s="270">
        <f>'Net Gen'!O1470</f>
        <v>680</v>
      </c>
      <c r="J1470" s="120">
        <f t="shared" si="90"/>
        <v>0.5</v>
      </c>
      <c r="K1470" s="108">
        <f t="shared" si="88"/>
        <v>0</v>
      </c>
      <c r="L1470" s="102">
        <f t="shared" si="89"/>
        <v>340</v>
      </c>
      <c r="M1470" s="123">
        <f t="shared" si="91"/>
        <v>0</v>
      </c>
    </row>
    <row r="1471" spans="1:13" x14ac:dyDescent="0.2">
      <c r="A1471" s="208" t="str">
        <f>'Net Gen'!B1471</f>
        <v>ML2KP-Mitchell 2 KP</v>
      </c>
      <c r="B1471" s="269">
        <f>'Net Gen'!C1471</f>
        <v>44806.166666666664</v>
      </c>
      <c r="C1471" s="270" t="str">
        <f>'Net Gen'!P1471</f>
        <v>OFFLINE</v>
      </c>
      <c r="D1471" s="270">
        <f>'Net Gen'!E1471</f>
        <v>0</v>
      </c>
      <c r="E1471" s="270">
        <f>'Net Gen'!I1471</f>
        <v>0</v>
      </c>
      <c r="F1471" s="270">
        <f>'Net Gen'!K1471</f>
        <v>0</v>
      </c>
      <c r="G1471" s="270">
        <f>'Net Gen'!N1471</f>
        <v>0</v>
      </c>
      <c r="H1471" s="270">
        <f>'Net Gen'!O1471</f>
        <v>680</v>
      </c>
      <c r="J1471" s="120">
        <f t="shared" si="90"/>
        <v>0.5</v>
      </c>
      <c r="K1471" s="108">
        <f t="shared" si="88"/>
        <v>0</v>
      </c>
      <c r="L1471" s="102">
        <f t="shared" si="89"/>
        <v>340</v>
      </c>
      <c r="M1471" s="123">
        <f t="shared" si="91"/>
        <v>0</v>
      </c>
    </row>
    <row r="1472" spans="1:13" x14ac:dyDescent="0.2">
      <c r="A1472" s="208" t="str">
        <f>'Net Gen'!B1472</f>
        <v>ML2KP-Mitchell 2 KP</v>
      </c>
      <c r="B1472" s="269">
        <f>'Net Gen'!C1472</f>
        <v>44806.208333333336</v>
      </c>
      <c r="C1472" s="270" t="str">
        <f>'Net Gen'!P1472</f>
        <v>OFFLINE</v>
      </c>
      <c r="D1472" s="270">
        <f>'Net Gen'!E1472</f>
        <v>0</v>
      </c>
      <c r="E1472" s="270">
        <f>'Net Gen'!I1472</f>
        <v>0</v>
      </c>
      <c r="F1472" s="270">
        <f>'Net Gen'!K1472</f>
        <v>0</v>
      </c>
      <c r="G1472" s="270">
        <f>'Net Gen'!N1472</f>
        <v>0</v>
      </c>
      <c r="H1472" s="270">
        <f>'Net Gen'!O1472</f>
        <v>680</v>
      </c>
      <c r="J1472" s="120">
        <f t="shared" si="90"/>
        <v>0.5</v>
      </c>
      <c r="K1472" s="108">
        <f t="shared" si="88"/>
        <v>0</v>
      </c>
      <c r="L1472" s="102">
        <f t="shared" si="89"/>
        <v>340</v>
      </c>
      <c r="M1472" s="123">
        <f t="shared" si="91"/>
        <v>0</v>
      </c>
    </row>
    <row r="1473" spans="1:13" x14ac:dyDescent="0.2">
      <c r="A1473" s="208" t="str">
        <f>'Net Gen'!B1473</f>
        <v>ML2KP-Mitchell 2 KP</v>
      </c>
      <c r="B1473" s="269">
        <f>'Net Gen'!C1473</f>
        <v>44806.25</v>
      </c>
      <c r="C1473" s="270" t="str">
        <f>'Net Gen'!P1473</f>
        <v>OFFLINE</v>
      </c>
      <c r="D1473" s="270">
        <f>'Net Gen'!E1473</f>
        <v>0</v>
      </c>
      <c r="E1473" s="270">
        <f>'Net Gen'!I1473</f>
        <v>0</v>
      </c>
      <c r="F1473" s="270">
        <f>'Net Gen'!K1473</f>
        <v>0</v>
      </c>
      <c r="G1473" s="270">
        <f>'Net Gen'!N1473</f>
        <v>0</v>
      </c>
      <c r="H1473" s="270">
        <f>'Net Gen'!O1473</f>
        <v>680</v>
      </c>
      <c r="J1473" s="120">
        <f t="shared" si="90"/>
        <v>0.5</v>
      </c>
      <c r="K1473" s="108">
        <f t="shared" si="88"/>
        <v>0</v>
      </c>
      <c r="L1473" s="102">
        <f t="shared" si="89"/>
        <v>340</v>
      </c>
      <c r="M1473" s="123">
        <f t="shared" si="91"/>
        <v>0</v>
      </c>
    </row>
    <row r="1474" spans="1:13" x14ac:dyDescent="0.2">
      <c r="A1474" s="208" t="str">
        <f>'Net Gen'!B1474</f>
        <v>ML2KP-Mitchell 2 KP</v>
      </c>
      <c r="B1474" s="269">
        <f>'Net Gen'!C1474</f>
        <v>44806.291666666664</v>
      </c>
      <c r="C1474" s="270" t="str">
        <f>'Net Gen'!P1474</f>
        <v>OFFLINE</v>
      </c>
      <c r="D1474" s="270">
        <f>'Net Gen'!E1474</f>
        <v>0</v>
      </c>
      <c r="E1474" s="270">
        <f>'Net Gen'!I1474</f>
        <v>0</v>
      </c>
      <c r="F1474" s="270">
        <f>'Net Gen'!K1474</f>
        <v>0</v>
      </c>
      <c r="G1474" s="270">
        <f>'Net Gen'!N1474</f>
        <v>0</v>
      </c>
      <c r="H1474" s="270">
        <f>'Net Gen'!O1474</f>
        <v>680</v>
      </c>
      <c r="J1474" s="120">
        <f t="shared" si="90"/>
        <v>0.5</v>
      </c>
      <c r="K1474" s="108">
        <f t="shared" si="88"/>
        <v>0</v>
      </c>
      <c r="L1474" s="102">
        <f t="shared" si="89"/>
        <v>340</v>
      </c>
      <c r="M1474" s="123">
        <f t="shared" si="91"/>
        <v>0</v>
      </c>
    </row>
    <row r="1475" spans="1:13" x14ac:dyDescent="0.2">
      <c r="A1475" s="208" t="str">
        <f>'Net Gen'!B1475</f>
        <v>ML2KP-Mitchell 2 KP</v>
      </c>
      <c r="B1475" s="269">
        <f>'Net Gen'!C1475</f>
        <v>44806.333333333336</v>
      </c>
      <c r="C1475" s="270" t="str">
        <f>'Net Gen'!P1475</f>
        <v>OFFLINE</v>
      </c>
      <c r="D1475" s="270">
        <f>'Net Gen'!E1475</f>
        <v>0</v>
      </c>
      <c r="E1475" s="270">
        <f>'Net Gen'!I1475</f>
        <v>0</v>
      </c>
      <c r="F1475" s="270">
        <f>'Net Gen'!K1475</f>
        <v>0</v>
      </c>
      <c r="G1475" s="270">
        <f>'Net Gen'!N1475</f>
        <v>0</v>
      </c>
      <c r="H1475" s="270">
        <f>'Net Gen'!O1475</f>
        <v>680</v>
      </c>
      <c r="J1475" s="120">
        <f t="shared" si="90"/>
        <v>0.5</v>
      </c>
      <c r="K1475" s="108">
        <f t="shared" si="88"/>
        <v>0</v>
      </c>
      <c r="L1475" s="102">
        <f t="shared" si="89"/>
        <v>340</v>
      </c>
      <c r="M1475" s="123">
        <f t="shared" si="91"/>
        <v>0</v>
      </c>
    </row>
    <row r="1476" spans="1:13" x14ac:dyDescent="0.2">
      <c r="A1476" s="208" t="str">
        <f>'Net Gen'!B1476</f>
        <v>ML2KP-Mitchell 2 KP</v>
      </c>
      <c r="B1476" s="269">
        <f>'Net Gen'!C1476</f>
        <v>44806.375</v>
      </c>
      <c r="C1476" s="270" t="str">
        <f>'Net Gen'!P1476</f>
        <v>OFFLINE</v>
      </c>
      <c r="D1476" s="270">
        <f>'Net Gen'!E1476</f>
        <v>0</v>
      </c>
      <c r="E1476" s="270">
        <f>'Net Gen'!I1476</f>
        <v>0</v>
      </c>
      <c r="F1476" s="270">
        <f>'Net Gen'!K1476</f>
        <v>0</v>
      </c>
      <c r="G1476" s="270">
        <f>'Net Gen'!N1476</f>
        <v>0</v>
      </c>
      <c r="H1476" s="270">
        <f>'Net Gen'!O1476</f>
        <v>680</v>
      </c>
      <c r="J1476" s="120">
        <f t="shared" si="90"/>
        <v>0.5</v>
      </c>
      <c r="K1476" s="108">
        <f t="shared" ref="K1476:K1539" si="92">F1476*J1476</f>
        <v>0</v>
      </c>
      <c r="L1476" s="102">
        <f t="shared" ref="L1476:L1539" si="93">H1476*J1476</f>
        <v>340</v>
      </c>
      <c r="M1476" s="123">
        <f t="shared" si="91"/>
        <v>0</v>
      </c>
    </row>
    <row r="1477" spans="1:13" x14ac:dyDescent="0.2">
      <c r="A1477" s="208" t="str">
        <f>'Net Gen'!B1477</f>
        <v>ML2KP-Mitchell 2 KP</v>
      </c>
      <c r="B1477" s="269">
        <f>'Net Gen'!C1477</f>
        <v>44806.416666666664</v>
      </c>
      <c r="C1477" s="270" t="str">
        <f>'Net Gen'!P1477</f>
        <v>OFFLINE</v>
      </c>
      <c r="D1477" s="270">
        <f>'Net Gen'!E1477</f>
        <v>0</v>
      </c>
      <c r="E1477" s="270">
        <f>'Net Gen'!I1477</f>
        <v>0</v>
      </c>
      <c r="F1477" s="270">
        <f>'Net Gen'!K1477</f>
        <v>0</v>
      </c>
      <c r="G1477" s="270">
        <f>'Net Gen'!N1477</f>
        <v>0</v>
      </c>
      <c r="H1477" s="270">
        <f>'Net Gen'!O1477</f>
        <v>680</v>
      </c>
      <c r="J1477" s="120">
        <f t="shared" ref="J1477:J1540" si="94">VLOOKUP(A1477,$P$4:$Q$8,2,FALSE)</f>
        <v>0.5</v>
      </c>
      <c r="K1477" s="108">
        <f t="shared" si="92"/>
        <v>0</v>
      </c>
      <c r="L1477" s="102">
        <f t="shared" si="93"/>
        <v>340</v>
      </c>
      <c r="M1477" s="123">
        <f t="shared" ref="M1477:M1540" si="95">E1477*J1477</f>
        <v>0</v>
      </c>
    </row>
    <row r="1478" spans="1:13" x14ac:dyDescent="0.2">
      <c r="A1478" s="208" t="str">
        <f>'Net Gen'!B1478</f>
        <v>ML2KP-Mitchell 2 KP</v>
      </c>
      <c r="B1478" s="269">
        <f>'Net Gen'!C1478</f>
        <v>44806.458333333336</v>
      </c>
      <c r="C1478" s="270" t="str">
        <f>'Net Gen'!P1478</f>
        <v>OFFLINE</v>
      </c>
      <c r="D1478" s="270">
        <f>'Net Gen'!E1478</f>
        <v>0</v>
      </c>
      <c r="E1478" s="270">
        <f>'Net Gen'!I1478</f>
        <v>0</v>
      </c>
      <c r="F1478" s="270">
        <f>'Net Gen'!K1478</f>
        <v>0</v>
      </c>
      <c r="G1478" s="270">
        <f>'Net Gen'!N1478</f>
        <v>0</v>
      </c>
      <c r="H1478" s="270">
        <f>'Net Gen'!O1478</f>
        <v>680</v>
      </c>
      <c r="J1478" s="120">
        <f t="shared" si="94"/>
        <v>0.5</v>
      </c>
      <c r="K1478" s="108">
        <f t="shared" si="92"/>
        <v>0</v>
      </c>
      <c r="L1478" s="102">
        <f t="shared" si="93"/>
        <v>340</v>
      </c>
      <c r="M1478" s="123">
        <f t="shared" si="95"/>
        <v>0</v>
      </c>
    </row>
    <row r="1479" spans="1:13" x14ac:dyDescent="0.2">
      <c r="A1479" s="208" t="str">
        <f>'Net Gen'!B1479</f>
        <v>ML2KP-Mitchell 2 KP</v>
      </c>
      <c r="B1479" s="269">
        <f>'Net Gen'!C1479</f>
        <v>44806.5</v>
      </c>
      <c r="C1479" s="270" t="str">
        <f>'Net Gen'!P1479</f>
        <v>OFFLINE</v>
      </c>
      <c r="D1479" s="270">
        <f>'Net Gen'!E1479</f>
        <v>0</v>
      </c>
      <c r="E1479" s="270">
        <f>'Net Gen'!I1479</f>
        <v>0</v>
      </c>
      <c r="F1479" s="270">
        <f>'Net Gen'!K1479</f>
        <v>0</v>
      </c>
      <c r="G1479" s="270">
        <f>'Net Gen'!N1479</f>
        <v>0</v>
      </c>
      <c r="H1479" s="270">
        <f>'Net Gen'!O1479</f>
        <v>680</v>
      </c>
      <c r="J1479" s="120">
        <f t="shared" si="94"/>
        <v>0.5</v>
      </c>
      <c r="K1479" s="108">
        <f t="shared" si="92"/>
        <v>0</v>
      </c>
      <c r="L1479" s="102">
        <f t="shared" si="93"/>
        <v>340</v>
      </c>
      <c r="M1479" s="123">
        <f t="shared" si="95"/>
        <v>0</v>
      </c>
    </row>
    <row r="1480" spans="1:13" x14ac:dyDescent="0.2">
      <c r="A1480" s="208" t="str">
        <f>'Net Gen'!B1480</f>
        <v>ML2KP-Mitchell 2 KP</v>
      </c>
      <c r="B1480" s="269">
        <f>'Net Gen'!C1480</f>
        <v>44806.541666666664</v>
      </c>
      <c r="C1480" s="270" t="str">
        <f>'Net Gen'!P1480</f>
        <v>OFFLINE</v>
      </c>
      <c r="D1480" s="270">
        <f>'Net Gen'!E1480</f>
        <v>0</v>
      </c>
      <c r="E1480" s="270">
        <f>'Net Gen'!I1480</f>
        <v>0</v>
      </c>
      <c r="F1480" s="270">
        <f>'Net Gen'!K1480</f>
        <v>0</v>
      </c>
      <c r="G1480" s="270">
        <f>'Net Gen'!N1480</f>
        <v>0</v>
      </c>
      <c r="H1480" s="270">
        <f>'Net Gen'!O1480</f>
        <v>680</v>
      </c>
      <c r="J1480" s="120">
        <f t="shared" si="94"/>
        <v>0.5</v>
      </c>
      <c r="K1480" s="108">
        <f t="shared" si="92"/>
        <v>0</v>
      </c>
      <c r="L1480" s="102">
        <f t="shared" si="93"/>
        <v>340</v>
      </c>
      <c r="M1480" s="123">
        <f t="shared" si="95"/>
        <v>0</v>
      </c>
    </row>
    <row r="1481" spans="1:13" x14ac:dyDescent="0.2">
      <c r="A1481" s="208" t="str">
        <f>'Net Gen'!B1481</f>
        <v>ML2KP-Mitchell 2 KP</v>
      </c>
      <c r="B1481" s="269">
        <f>'Net Gen'!C1481</f>
        <v>44806.583333333336</v>
      </c>
      <c r="C1481" s="270" t="str">
        <f>'Net Gen'!P1481</f>
        <v>OFFLINE</v>
      </c>
      <c r="D1481" s="270">
        <f>'Net Gen'!E1481</f>
        <v>0</v>
      </c>
      <c r="E1481" s="270">
        <f>'Net Gen'!I1481</f>
        <v>0</v>
      </c>
      <c r="F1481" s="270">
        <f>'Net Gen'!K1481</f>
        <v>0</v>
      </c>
      <c r="G1481" s="270">
        <f>'Net Gen'!N1481</f>
        <v>0</v>
      </c>
      <c r="H1481" s="270">
        <f>'Net Gen'!O1481</f>
        <v>680</v>
      </c>
      <c r="J1481" s="120">
        <f t="shared" si="94"/>
        <v>0.5</v>
      </c>
      <c r="K1481" s="108">
        <f t="shared" si="92"/>
        <v>0</v>
      </c>
      <c r="L1481" s="102">
        <f t="shared" si="93"/>
        <v>340</v>
      </c>
      <c r="M1481" s="123">
        <f t="shared" si="95"/>
        <v>0</v>
      </c>
    </row>
    <row r="1482" spans="1:13" x14ac:dyDescent="0.2">
      <c r="A1482" s="208" t="str">
        <f>'Net Gen'!B1482</f>
        <v>ML2KP-Mitchell 2 KP</v>
      </c>
      <c r="B1482" s="269">
        <f>'Net Gen'!C1482</f>
        <v>44806.625</v>
      </c>
      <c r="C1482" s="270" t="str">
        <f>'Net Gen'!P1482</f>
        <v>OFFLINE</v>
      </c>
      <c r="D1482" s="270">
        <f>'Net Gen'!E1482</f>
        <v>0</v>
      </c>
      <c r="E1482" s="270">
        <f>'Net Gen'!I1482</f>
        <v>0</v>
      </c>
      <c r="F1482" s="270">
        <f>'Net Gen'!K1482</f>
        <v>0</v>
      </c>
      <c r="G1482" s="270">
        <f>'Net Gen'!N1482</f>
        <v>0</v>
      </c>
      <c r="H1482" s="270">
        <f>'Net Gen'!O1482</f>
        <v>680</v>
      </c>
      <c r="J1482" s="120">
        <f t="shared" si="94"/>
        <v>0.5</v>
      </c>
      <c r="K1482" s="108">
        <f t="shared" si="92"/>
        <v>0</v>
      </c>
      <c r="L1482" s="102">
        <f t="shared" si="93"/>
        <v>340</v>
      </c>
      <c r="M1482" s="123">
        <f t="shared" si="95"/>
        <v>0</v>
      </c>
    </row>
    <row r="1483" spans="1:13" x14ac:dyDescent="0.2">
      <c r="A1483" s="208" t="str">
        <f>'Net Gen'!B1483</f>
        <v>ML2KP-Mitchell 2 KP</v>
      </c>
      <c r="B1483" s="269">
        <f>'Net Gen'!C1483</f>
        <v>44806.666666666664</v>
      </c>
      <c r="C1483" s="270" t="str">
        <f>'Net Gen'!P1483</f>
        <v>OFFLINE</v>
      </c>
      <c r="D1483" s="270">
        <f>'Net Gen'!E1483</f>
        <v>0</v>
      </c>
      <c r="E1483" s="270">
        <f>'Net Gen'!I1483</f>
        <v>0</v>
      </c>
      <c r="F1483" s="270">
        <f>'Net Gen'!K1483</f>
        <v>0</v>
      </c>
      <c r="G1483" s="270">
        <f>'Net Gen'!N1483</f>
        <v>0</v>
      </c>
      <c r="H1483" s="270">
        <f>'Net Gen'!O1483</f>
        <v>680</v>
      </c>
      <c r="J1483" s="120">
        <f t="shared" si="94"/>
        <v>0.5</v>
      </c>
      <c r="K1483" s="108">
        <f t="shared" si="92"/>
        <v>0</v>
      </c>
      <c r="L1483" s="102">
        <f t="shared" si="93"/>
        <v>340</v>
      </c>
      <c r="M1483" s="123">
        <f t="shared" si="95"/>
        <v>0</v>
      </c>
    </row>
    <row r="1484" spans="1:13" x14ac:dyDescent="0.2">
      <c r="A1484" s="208" t="str">
        <f>'Net Gen'!B1484</f>
        <v>ML2KP-Mitchell 2 KP</v>
      </c>
      <c r="B1484" s="269">
        <f>'Net Gen'!C1484</f>
        <v>44806.708333333336</v>
      </c>
      <c r="C1484" s="270" t="str">
        <f>'Net Gen'!P1484</f>
        <v>OFFLINE</v>
      </c>
      <c r="D1484" s="270">
        <f>'Net Gen'!E1484</f>
        <v>0</v>
      </c>
      <c r="E1484" s="270">
        <f>'Net Gen'!I1484</f>
        <v>0</v>
      </c>
      <c r="F1484" s="270">
        <f>'Net Gen'!K1484</f>
        <v>0</v>
      </c>
      <c r="G1484" s="270">
        <f>'Net Gen'!N1484</f>
        <v>0</v>
      </c>
      <c r="H1484" s="270">
        <f>'Net Gen'!O1484</f>
        <v>680</v>
      </c>
      <c r="J1484" s="120">
        <f t="shared" si="94"/>
        <v>0.5</v>
      </c>
      <c r="K1484" s="108">
        <f t="shared" si="92"/>
        <v>0</v>
      </c>
      <c r="L1484" s="102">
        <f t="shared" si="93"/>
        <v>340</v>
      </c>
      <c r="M1484" s="123">
        <f t="shared" si="95"/>
        <v>0</v>
      </c>
    </row>
    <row r="1485" spans="1:13" x14ac:dyDescent="0.2">
      <c r="A1485" s="208" t="str">
        <f>'Net Gen'!B1485</f>
        <v>ML2KP-Mitchell 2 KP</v>
      </c>
      <c r="B1485" s="269">
        <f>'Net Gen'!C1485</f>
        <v>44806.75</v>
      </c>
      <c r="C1485" s="270" t="str">
        <f>'Net Gen'!P1485</f>
        <v>OFFLINE</v>
      </c>
      <c r="D1485" s="270">
        <f>'Net Gen'!E1485</f>
        <v>0</v>
      </c>
      <c r="E1485" s="270">
        <f>'Net Gen'!I1485</f>
        <v>0</v>
      </c>
      <c r="F1485" s="270">
        <f>'Net Gen'!K1485</f>
        <v>0</v>
      </c>
      <c r="G1485" s="270">
        <f>'Net Gen'!N1485</f>
        <v>0</v>
      </c>
      <c r="H1485" s="270">
        <f>'Net Gen'!O1485</f>
        <v>680</v>
      </c>
      <c r="J1485" s="120">
        <f t="shared" si="94"/>
        <v>0.5</v>
      </c>
      <c r="K1485" s="108">
        <f t="shared" si="92"/>
        <v>0</v>
      </c>
      <c r="L1485" s="102">
        <f t="shared" si="93"/>
        <v>340</v>
      </c>
      <c r="M1485" s="123">
        <f t="shared" si="95"/>
        <v>0</v>
      </c>
    </row>
    <row r="1486" spans="1:13" x14ac:dyDescent="0.2">
      <c r="A1486" s="208" t="str">
        <f>'Net Gen'!B1486</f>
        <v>ML2KP-Mitchell 2 KP</v>
      </c>
      <c r="B1486" s="269">
        <f>'Net Gen'!C1486</f>
        <v>44806.791666666664</v>
      </c>
      <c r="C1486" s="270" t="str">
        <f>'Net Gen'!P1486</f>
        <v>OFFLINE</v>
      </c>
      <c r="D1486" s="270">
        <f>'Net Gen'!E1486</f>
        <v>0</v>
      </c>
      <c r="E1486" s="270">
        <f>'Net Gen'!I1486</f>
        <v>0</v>
      </c>
      <c r="F1486" s="270">
        <f>'Net Gen'!K1486</f>
        <v>0</v>
      </c>
      <c r="G1486" s="270">
        <f>'Net Gen'!N1486</f>
        <v>0</v>
      </c>
      <c r="H1486" s="270">
        <f>'Net Gen'!O1486</f>
        <v>680</v>
      </c>
      <c r="J1486" s="120">
        <f t="shared" si="94"/>
        <v>0.5</v>
      </c>
      <c r="K1486" s="108">
        <f t="shared" si="92"/>
        <v>0</v>
      </c>
      <c r="L1486" s="102">
        <f t="shared" si="93"/>
        <v>340</v>
      </c>
      <c r="M1486" s="123">
        <f t="shared" si="95"/>
        <v>0</v>
      </c>
    </row>
    <row r="1487" spans="1:13" x14ac:dyDescent="0.2">
      <c r="A1487" s="208" t="str">
        <f>'Net Gen'!B1487</f>
        <v>ML2KP-Mitchell 2 KP</v>
      </c>
      <c r="B1487" s="269">
        <f>'Net Gen'!C1487</f>
        <v>44806.833333333336</v>
      </c>
      <c r="C1487" s="270" t="str">
        <f>'Net Gen'!P1487</f>
        <v>OFFLINE</v>
      </c>
      <c r="D1487" s="270">
        <f>'Net Gen'!E1487</f>
        <v>0</v>
      </c>
      <c r="E1487" s="270">
        <f>'Net Gen'!I1487</f>
        <v>0</v>
      </c>
      <c r="F1487" s="270">
        <f>'Net Gen'!K1487</f>
        <v>0</v>
      </c>
      <c r="G1487" s="270">
        <f>'Net Gen'!N1487</f>
        <v>0</v>
      </c>
      <c r="H1487" s="270">
        <f>'Net Gen'!O1487</f>
        <v>680</v>
      </c>
      <c r="J1487" s="120">
        <f t="shared" si="94"/>
        <v>0.5</v>
      </c>
      <c r="K1487" s="108">
        <f t="shared" si="92"/>
        <v>0</v>
      </c>
      <c r="L1487" s="102">
        <f t="shared" si="93"/>
        <v>340</v>
      </c>
      <c r="M1487" s="123">
        <f t="shared" si="95"/>
        <v>0</v>
      </c>
    </row>
    <row r="1488" spans="1:13" x14ac:dyDescent="0.2">
      <c r="A1488" s="208" t="str">
        <f>'Net Gen'!B1488</f>
        <v>ML2KP-Mitchell 2 KP</v>
      </c>
      <c r="B1488" s="269">
        <f>'Net Gen'!C1488</f>
        <v>44806.875</v>
      </c>
      <c r="C1488" s="270" t="str">
        <f>'Net Gen'!P1488</f>
        <v>OFFLINE</v>
      </c>
      <c r="D1488" s="270">
        <f>'Net Gen'!E1488</f>
        <v>0</v>
      </c>
      <c r="E1488" s="270">
        <f>'Net Gen'!I1488</f>
        <v>0</v>
      </c>
      <c r="F1488" s="270">
        <f>'Net Gen'!K1488</f>
        <v>0</v>
      </c>
      <c r="G1488" s="270">
        <f>'Net Gen'!N1488</f>
        <v>0</v>
      </c>
      <c r="H1488" s="270">
        <f>'Net Gen'!O1488</f>
        <v>680</v>
      </c>
      <c r="J1488" s="120">
        <f t="shared" si="94"/>
        <v>0.5</v>
      </c>
      <c r="K1488" s="108">
        <f t="shared" si="92"/>
        <v>0</v>
      </c>
      <c r="L1488" s="102">
        <f t="shared" si="93"/>
        <v>340</v>
      </c>
      <c r="M1488" s="123">
        <f t="shared" si="95"/>
        <v>0</v>
      </c>
    </row>
    <row r="1489" spans="1:13" x14ac:dyDescent="0.2">
      <c r="A1489" s="208" t="str">
        <f>'Net Gen'!B1489</f>
        <v>ML2KP-Mitchell 2 KP</v>
      </c>
      <c r="B1489" s="269">
        <f>'Net Gen'!C1489</f>
        <v>44806.916666666664</v>
      </c>
      <c r="C1489" s="270" t="str">
        <f>'Net Gen'!P1489</f>
        <v>OFFLINE</v>
      </c>
      <c r="D1489" s="270">
        <f>'Net Gen'!E1489</f>
        <v>0</v>
      </c>
      <c r="E1489" s="270">
        <f>'Net Gen'!I1489</f>
        <v>0</v>
      </c>
      <c r="F1489" s="270">
        <f>'Net Gen'!K1489</f>
        <v>0</v>
      </c>
      <c r="G1489" s="270">
        <f>'Net Gen'!N1489</f>
        <v>0</v>
      </c>
      <c r="H1489" s="270">
        <f>'Net Gen'!O1489</f>
        <v>680</v>
      </c>
      <c r="J1489" s="120">
        <f t="shared" si="94"/>
        <v>0.5</v>
      </c>
      <c r="K1489" s="108">
        <f t="shared" si="92"/>
        <v>0</v>
      </c>
      <c r="L1489" s="102">
        <f t="shared" si="93"/>
        <v>340</v>
      </c>
      <c r="M1489" s="123">
        <f t="shared" si="95"/>
        <v>0</v>
      </c>
    </row>
    <row r="1490" spans="1:13" x14ac:dyDescent="0.2">
      <c r="A1490" s="208" t="str">
        <f>'Net Gen'!B1490</f>
        <v>ML2KP-Mitchell 2 KP</v>
      </c>
      <c r="B1490" s="269">
        <f>'Net Gen'!C1490</f>
        <v>44806.958333333336</v>
      </c>
      <c r="C1490" s="270" t="str">
        <f>'Net Gen'!P1490</f>
        <v>OFFLINE</v>
      </c>
      <c r="D1490" s="270">
        <f>'Net Gen'!E1490</f>
        <v>0</v>
      </c>
      <c r="E1490" s="270">
        <f>'Net Gen'!I1490</f>
        <v>0</v>
      </c>
      <c r="F1490" s="270">
        <f>'Net Gen'!K1490</f>
        <v>0</v>
      </c>
      <c r="G1490" s="270">
        <f>'Net Gen'!N1490</f>
        <v>0</v>
      </c>
      <c r="H1490" s="270">
        <f>'Net Gen'!O1490</f>
        <v>680</v>
      </c>
      <c r="J1490" s="120">
        <f t="shared" si="94"/>
        <v>0.5</v>
      </c>
      <c r="K1490" s="108">
        <f t="shared" si="92"/>
        <v>0</v>
      </c>
      <c r="L1490" s="102">
        <f t="shared" si="93"/>
        <v>340</v>
      </c>
      <c r="M1490" s="123">
        <f t="shared" si="95"/>
        <v>0</v>
      </c>
    </row>
    <row r="1491" spans="1:13" x14ac:dyDescent="0.2">
      <c r="A1491" s="208" t="str">
        <f>'Net Gen'!B1491</f>
        <v>ML2KP-Mitchell 2 KP</v>
      </c>
      <c r="B1491" s="269">
        <f>'Net Gen'!C1491</f>
        <v>44807</v>
      </c>
      <c r="C1491" s="270" t="str">
        <f>'Net Gen'!P1491</f>
        <v>OFFLINE</v>
      </c>
      <c r="D1491" s="270">
        <f>'Net Gen'!E1491</f>
        <v>0</v>
      </c>
      <c r="E1491" s="270">
        <f>'Net Gen'!I1491</f>
        <v>0</v>
      </c>
      <c r="F1491" s="270">
        <f>'Net Gen'!K1491</f>
        <v>0</v>
      </c>
      <c r="G1491" s="270">
        <f>'Net Gen'!N1491</f>
        <v>0</v>
      </c>
      <c r="H1491" s="270">
        <f>'Net Gen'!O1491</f>
        <v>680</v>
      </c>
      <c r="J1491" s="120">
        <f t="shared" si="94"/>
        <v>0.5</v>
      </c>
      <c r="K1491" s="108">
        <f t="shared" si="92"/>
        <v>0</v>
      </c>
      <c r="L1491" s="102">
        <f t="shared" si="93"/>
        <v>340</v>
      </c>
      <c r="M1491" s="123">
        <f t="shared" si="95"/>
        <v>0</v>
      </c>
    </row>
    <row r="1492" spans="1:13" x14ac:dyDescent="0.2">
      <c r="A1492" s="208" t="str">
        <f>'Net Gen'!B1492</f>
        <v>ML2KP-Mitchell 2 KP</v>
      </c>
      <c r="B1492" s="269">
        <f>'Net Gen'!C1492</f>
        <v>44807.041666666664</v>
      </c>
      <c r="C1492" s="270" t="str">
        <f>'Net Gen'!P1492</f>
        <v>OFFLINE</v>
      </c>
      <c r="D1492" s="270">
        <f>'Net Gen'!E1492</f>
        <v>0</v>
      </c>
      <c r="E1492" s="270">
        <f>'Net Gen'!I1492</f>
        <v>0</v>
      </c>
      <c r="F1492" s="270">
        <f>'Net Gen'!K1492</f>
        <v>0</v>
      </c>
      <c r="G1492" s="270">
        <f>'Net Gen'!N1492</f>
        <v>0</v>
      </c>
      <c r="H1492" s="270">
        <f>'Net Gen'!O1492</f>
        <v>680</v>
      </c>
      <c r="J1492" s="120">
        <f t="shared" si="94"/>
        <v>0.5</v>
      </c>
      <c r="K1492" s="108">
        <f t="shared" si="92"/>
        <v>0</v>
      </c>
      <c r="L1492" s="102">
        <f t="shared" si="93"/>
        <v>340</v>
      </c>
      <c r="M1492" s="123">
        <f t="shared" si="95"/>
        <v>0</v>
      </c>
    </row>
    <row r="1493" spans="1:13" x14ac:dyDescent="0.2">
      <c r="A1493" s="208" t="str">
        <f>'Net Gen'!B1493</f>
        <v>ML2KP-Mitchell 2 KP</v>
      </c>
      <c r="B1493" s="269">
        <f>'Net Gen'!C1493</f>
        <v>44807.083333333336</v>
      </c>
      <c r="C1493" s="270" t="str">
        <f>'Net Gen'!P1493</f>
        <v>OFFLINE</v>
      </c>
      <c r="D1493" s="270">
        <f>'Net Gen'!E1493</f>
        <v>0</v>
      </c>
      <c r="E1493" s="270">
        <f>'Net Gen'!I1493</f>
        <v>0</v>
      </c>
      <c r="F1493" s="270">
        <f>'Net Gen'!K1493</f>
        <v>0</v>
      </c>
      <c r="G1493" s="270">
        <f>'Net Gen'!N1493</f>
        <v>0</v>
      </c>
      <c r="H1493" s="270">
        <f>'Net Gen'!O1493</f>
        <v>680</v>
      </c>
      <c r="J1493" s="120">
        <f t="shared" si="94"/>
        <v>0.5</v>
      </c>
      <c r="K1493" s="108">
        <f t="shared" si="92"/>
        <v>0</v>
      </c>
      <c r="L1493" s="102">
        <f t="shared" si="93"/>
        <v>340</v>
      </c>
      <c r="M1493" s="123">
        <f t="shared" si="95"/>
        <v>0</v>
      </c>
    </row>
    <row r="1494" spans="1:13" x14ac:dyDescent="0.2">
      <c r="A1494" s="208" t="str">
        <f>'Net Gen'!B1494</f>
        <v>ML2KP-Mitchell 2 KP</v>
      </c>
      <c r="B1494" s="269">
        <f>'Net Gen'!C1494</f>
        <v>44807.125</v>
      </c>
      <c r="C1494" s="270" t="str">
        <f>'Net Gen'!P1494</f>
        <v>OFFLINE</v>
      </c>
      <c r="D1494" s="270">
        <f>'Net Gen'!E1494</f>
        <v>0</v>
      </c>
      <c r="E1494" s="270">
        <f>'Net Gen'!I1494</f>
        <v>0</v>
      </c>
      <c r="F1494" s="270">
        <f>'Net Gen'!K1494</f>
        <v>0</v>
      </c>
      <c r="G1494" s="270">
        <f>'Net Gen'!N1494</f>
        <v>0</v>
      </c>
      <c r="H1494" s="270">
        <f>'Net Gen'!O1494</f>
        <v>680</v>
      </c>
      <c r="J1494" s="120">
        <f t="shared" si="94"/>
        <v>0.5</v>
      </c>
      <c r="K1494" s="108">
        <f t="shared" si="92"/>
        <v>0</v>
      </c>
      <c r="L1494" s="102">
        <f t="shared" si="93"/>
        <v>340</v>
      </c>
      <c r="M1494" s="123">
        <f t="shared" si="95"/>
        <v>0</v>
      </c>
    </row>
    <row r="1495" spans="1:13" x14ac:dyDescent="0.2">
      <c r="A1495" s="208" t="str">
        <f>'Net Gen'!B1495</f>
        <v>ML2KP-Mitchell 2 KP</v>
      </c>
      <c r="B1495" s="269">
        <f>'Net Gen'!C1495</f>
        <v>44807.166666666664</v>
      </c>
      <c r="C1495" s="270" t="str">
        <f>'Net Gen'!P1495</f>
        <v>OFFLINE</v>
      </c>
      <c r="D1495" s="270">
        <f>'Net Gen'!E1495</f>
        <v>0</v>
      </c>
      <c r="E1495" s="270">
        <f>'Net Gen'!I1495</f>
        <v>0</v>
      </c>
      <c r="F1495" s="270">
        <f>'Net Gen'!K1495</f>
        <v>0</v>
      </c>
      <c r="G1495" s="270">
        <f>'Net Gen'!N1495</f>
        <v>0</v>
      </c>
      <c r="H1495" s="270">
        <f>'Net Gen'!O1495</f>
        <v>680</v>
      </c>
      <c r="J1495" s="120">
        <f t="shared" si="94"/>
        <v>0.5</v>
      </c>
      <c r="K1495" s="108">
        <f t="shared" si="92"/>
        <v>0</v>
      </c>
      <c r="L1495" s="102">
        <f t="shared" si="93"/>
        <v>340</v>
      </c>
      <c r="M1495" s="123">
        <f t="shared" si="95"/>
        <v>0</v>
      </c>
    </row>
    <row r="1496" spans="1:13" x14ac:dyDescent="0.2">
      <c r="A1496" s="208" t="str">
        <f>'Net Gen'!B1496</f>
        <v>ML2KP-Mitchell 2 KP</v>
      </c>
      <c r="B1496" s="269">
        <f>'Net Gen'!C1496</f>
        <v>44807.208333333336</v>
      </c>
      <c r="C1496" s="270" t="str">
        <f>'Net Gen'!P1496</f>
        <v>OFFLINE</v>
      </c>
      <c r="D1496" s="270">
        <f>'Net Gen'!E1496</f>
        <v>0</v>
      </c>
      <c r="E1496" s="270">
        <f>'Net Gen'!I1496</f>
        <v>0</v>
      </c>
      <c r="F1496" s="270">
        <f>'Net Gen'!K1496</f>
        <v>0</v>
      </c>
      <c r="G1496" s="270">
        <f>'Net Gen'!N1496</f>
        <v>0</v>
      </c>
      <c r="H1496" s="270">
        <f>'Net Gen'!O1496</f>
        <v>680</v>
      </c>
      <c r="J1496" s="120">
        <f t="shared" si="94"/>
        <v>0.5</v>
      </c>
      <c r="K1496" s="108">
        <f t="shared" si="92"/>
        <v>0</v>
      </c>
      <c r="L1496" s="102">
        <f t="shared" si="93"/>
        <v>340</v>
      </c>
      <c r="M1496" s="123">
        <f t="shared" si="95"/>
        <v>0</v>
      </c>
    </row>
    <row r="1497" spans="1:13" x14ac:dyDescent="0.2">
      <c r="A1497" s="208" t="str">
        <f>'Net Gen'!B1497</f>
        <v>ML2KP-Mitchell 2 KP</v>
      </c>
      <c r="B1497" s="269">
        <f>'Net Gen'!C1497</f>
        <v>44807.25</v>
      </c>
      <c r="C1497" s="270" t="str">
        <f>'Net Gen'!P1497</f>
        <v>OFFLINE</v>
      </c>
      <c r="D1497" s="270">
        <f>'Net Gen'!E1497</f>
        <v>0</v>
      </c>
      <c r="E1497" s="270">
        <f>'Net Gen'!I1497</f>
        <v>0</v>
      </c>
      <c r="F1497" s="270">
        <f>'Net Gen'!K1497</f>
        <v>0</v>
      </c>
      <c r="G1497" s="270">
        <f>'Net Gen'!N1497</f>
        <v>0</v>
      </c>
      <c r="H1497" s="270">
        <f>'Net Gen'!O1497</f>
        <v>680</v>
      </c>
      <c r="J1497" s="120">
        <f t="shared" si="94"/>
        <v>0.5</v>
      </c>
      <c r="K1497" s="108">
        <f t="shared" si="92"/>
        <v>0</v>
      </c>
      <c r="L1497" s="102">
        <f t="shared" si="93"/>
        <v>340</v>
      </c>
      <c r="M1497" s="123">
        <f t="shared" si="95"/>
        <v>0</v>
      </c>
    </row>
    <row r="1498" spans="1:13" x14ac:dyDescent="0.2">
      <c r="A1498" s="208" t="str">
        <f>'Net Gen'!B1498</f>
        <v>ML2KP-Mitchell 2 KP</v>
      </c>
      <c r="B1498" s="269">
        <f>'Net Gen'!C1498</f>
        <v>44807.291666666664</v>
      </c>
      <c r="C1498" s="270" t="str">
        <f>'Net Gen'!P1498</f>
        <v>OFFLINE</v>
      </c>
      <c r="D1498" s="270">
        <f>'Net Gen'!E1498</f>
        <v>0</v>
      </c>
      <c r="E1498" s="270">
        <f>'Net Gen'!I1498</f>
        <v>0</v>
      </c>
      <c r="F1498" s="270">
        <f>'Net Gen'!K1498</f>
        <v>0</v>
      </c>
      <c r="G1498" s="270">
        <f>'Net Gen'!N1498</f>
        <v>0</v>
      </c>
      <c r="H1498" s="270">
        <f>'Net Gen'!O1498</f>
        <v>680</v>
      </c>
      <c r="J1498" s="120">
        <f t="shared" si="94"/>
        <v>0.5</v>
      </c>
      <c r="K1498" s="108">
        <f t="shared" si="92"/>
        <v>0</v>
      </c>
      <c r="L1498" s="102">
        <f t="shared" si="93"/>
        <v>340</v>
      </c>
      <c r="M1498" s="123">
        <f t="shared" si="95"/>
        <v>0</v>
      </c>
    </row>
    <row r="1499" spans="1:13" x14ac:dyDescent="0.2">
      <c r="A1499" s="208" t="str">
        <f>'Net Gen'!B1499</f>
        <v>ML2KP-Mitchell 2 KP</v>
      </c>
      <c r="B1499" s="269">
        <f>'Net Gen'!C1499</f>
        <v>44807.333333333336</v>
      </c>
      <c r="C1499" s="270" t="str">
        <f>'Net Gen'!P1499</f>
        <v>OFFLINE</v>
      </c>
      <c r="D1499" s="270">
        <f>'Net Gen'!E1499</f>
        <v>0</v>
      </c>
      <c r="E1499" s="270">
        <f>'Net Gen'!I1499</f>
        <v>0</v>
      </c>
      <c r="F1499" s="270">
        <f>'Net Gen'!K1499</f>
        <v>0</v>
      </c>
      <c r="G1499" s="270">
        <f>'Net Gen'!N1499</f>
        <v>0</v>
      </c>
      <c r="H1499" s="270">
        <f>'Net Gen'!O1499</f>
        <v>680</v>
      </c>
      <c r="J1499" s="120">
        <f t="shared" si="94"/>
        <v>0.5</v>
      </c>
      <c r="K1499" s="108">
        <f t="shared" si="92"/>
        <v>0</v>
      </c>
      <c r="L1499" s="102">
        <f t="shared" si="93"/>
        <v>340</v>
      </c>
      <c r="M1499" s="123">
        <f t="shared" si="95"/>
        <v>0</v>
      </c>
    </row>
    <row r="1500" spans="1:13" x14ac:dyDescent="0.2">
      <c r="A1500" s="208" t="str">
        <f>'Net Gen'!B1500</f>
        <v>ML2KP-Mitchell 2 KP</v>
      </c>
      <c r="B1500" s="269">
        <f>'Net Gen'!C1500</f>
        <v>44807.375</v>
      </c>
      <c r="C1500" s="270" t="str">
        <f>'Net Gen'!P1500</f>
        <v>OFFLINE</v>
      </c>
      <c r="D1500" s="270">
        <f>'Net Gen'!E1500</f>
        <v>0</v>
      </c>
      <c r="E1500" s="270">
        <f>'Net Gen'!I1500</f>
        <v>0</v>
      </c>
      <c r="F1500" s="270">
        <f>'Net Gen'!K1500</f>
        <v>0</v>
      </c>
      <c r="G1500" s="270">
        <f>'Net Gen'!N1500</f>
        <v>0</v>
      </c>
      <c r="H1500" s="270">
        <f>'Net Gen'!O1500</f>
        <v>680</v>
      </c>
      <c r="J1500" s="120">
        <f t="shared" si="94"/>
        <v>0.5</v>
      </c>
      <c r="K1500" s="108">
        <f t="shared" si="92"/>
        <v>0</v>
      </c>
      <c r="L1500" s="102">
        <f t="shared" si="93"/>
        <v>340</v>
      </c>
      <c r="M1500" s="123">
        <f t="shared" si="95"/>
        <v>0</v>
      </c>
    </row>
    <row r="1501" spans="1:13" x14ac:dyDescent="0.2">
      <c r="A1501" s="208" t="str">
        <f>'Net Gen'!B1501</f>
        <v>ML2KP-Mitchell 2 KP</v>
      </c>
      <c r="B1501" s="269">
        <f>'Net Gen'!C1501</f>
        <v>44807.416666666664</v>
      </c>
      <c r="C1501" s="270" t="str">
        <f>'Net Gen'!P1501</f>
        <v>OFFLINE</v>
      </c>
      <c r="D1501" s="270">
        <f>'Net Gen'!E1501</f>
        <v>0</v>
      </c>
      <c r="E1501" s="270">
        <f>'Net Gen'!I1501</f>
        <v>0</v>
      </c>
      <c r="F1501" s="270">
        <f>'Net Gen'!K1501</f>
        <v>0</v>
      </c>
      <c r="G1501" s="270">
        <f>'Net Gen'!N1501</f>
        <v>0</v>
      </c>
      <c r="H1501" s="270">
        <f>'Net Gen'!O1501</f>
        <v>680</v>
      </c>
      <c r="J1501" s="120">
        <f t="shared" si="94"/>
        <v>0.5</v>
      </c>
      <c r="K1501" s="108">
        <f t="shared" si="92"/>
        <v>0</v>
      </c>
      <c r="L1501" s="102">
        <f t="shared" si="93"/>
        <v>340</v>
      </c>
      <c r="M1501" s="123">
        <f t="shared" si="95"/>
        <v>0</v>
      </c>
    </row>
    <row r="1502" spans="1:13" x14ac:dyDescent="0.2">
      <c r="A1502" s="208" t="str">
        <f>'Net Gen'!B1502</f>
        <v>ML2KP-Mitchell 2 KP</v>
      </c>
      <c r="B1502" s="269">
        <f>'Net Gen'!C1502</f>
        <v>44807.458333333336</v>
      </c>
      <c r="C1502" s="270" t="str">
        <f>'Net Gen'!P1502</f>
        <v>OFFLINE</v>
      </c>
      <c r="D1502" s="270">
        <f>'Net Gen'!E1502</f>
        <v>0</v>
      </c>
      <c r="E1502" s="270">
        <f>'Net Gen'!I1502</f>
        <v>0</v>
      </c>
      <c r="F1502" s="270">
        <f>'Net Gen'!K1502</f>
        <v>0</v>
      </c>
      <c r="G1502" s="270">
        <f>'Net Gen'!N1502</f>
        <v>0</v>
      </c>
      <c r="H1502" s="270">
        <f>'Net Gen'!O1502</f>
        <v>680</v>
      </c>
      <c r="J1502" s="120">
        <f t="shared" si="94"/>
        <v>0.5</v>
      </c>
      <c r="K1502" s="108">
        <f t="shared" si="92"/>
        <v>0</v>
      </c>
      <c r="L1502" s="102">
        <f t="shared" si="93"/>
        <v>340</v>
      </c>
      <c r="M1502" s="123">
        <f t="shared" si="95"/>
        <v>0</v>
      </c>
    </row>
    <row r="1503" spans="1:13" x14ac:dyDescent="0.2">
      <c r="A1503" s="208" t="str">
        <f>'Net Gen'!B1503</f>
        <v>ML2KP-Mitchell 2 KP</v>
      </c>
      <c r="B1503" s="269">
        <f>'Net Gen'!C1503</f>
        <v>44807.5</v>
      </c>
      <c r="C1503" s="270" t="str">
        <f>'Net Gen'!P1503</f>
        <v>OFFLINE</v>
      </c>
      <c r="D1503" s="270">
        <f>'Net Gen'!E1503</f>
        <v>0</v>
      </c>
      <c r="E1503" s="270">
        <f>'Net Gen'!I1503</f>
        <v>0</v>
      </c>
      <c r="F1503" s="270">
        <f>'Net Gen'!K1503</f>
        <v>0</v>
      </c>
      <c r="G1503" s="270">
        <f>'Net Gen'!N1503</f>
        <v>0</v>
      </c>
      <c r="H1503" s="270">
        <f>'Net Gen'!O1503</f>
        <v>680</v>
      </c>
      <c r="J1503" s="120">
        <f t="shared" si="94"/>
        <v>0.5</v>
      </c>
      <c r="K1503" s="108">
        <f t="shared" si="92"/>
        <v>0</v>
      </c>
      <c r="L1503" s="102">
        <f t="shared" si="93"/>
        <v>340</v>
      </c>
      <c r="M1503" s="123">
        <f t="shared" si="95"/>
        <v>0</v>
      </c>
    </row>
    <row r="1504" spans="1:13" x14ac:dyDescent="0.2">
      <c r="A1504" s="208" t="str">
        <f>'Net Gen'!B1504</f>
        <v>ML2KP-Mitchell 2 KP</v>
      </c>
      <c r="B1504" s="269">
        <f>'Net Gen'!C1504</f>
        <v>44807.541666666664</v>
      </c>
      <c r="C1504" s="270" t="str">
        <f>'Net Gen'!P1504</f>
        <v>OFFLINE</v>
      </c>
      <c r="D1504" s="270">
        <f>'Net Gen'!E1504</f>
        <v>0</v>
      </c>
      <c r="E1504" s="270">
        <f>'Net Gen'!I1504</f>
        <v>0</v>
      </c>
      <c r="F1504" s="270">
        <f>'Net Gen'!K1504</f>
        <v>0</v>
      </c>
      <c r="G1504" s="270">
        <f>'Net Gen'!N1504</f>
        <v>0</v>
      </c>
      <c r="H1504" s="270">
        <f>'Net Gen'!O1504</f>
        <v>680</v>
      </c>
      <c r="J1504" s="120">
        <f t="shared" si="94"/>
        <v>0.5</v>
      </c>
      <c r="K1504" s="108">
        <f t="shared" si="92"/>
        <v>0</v>
      </c>
      <c r="L1504" s="102">
        <f t="shared" si="93"/>
        <v>340</v>
      </c>
      <c r="M1504" s="123">
        <f t="shared" si="95"/>
        <v>0</v>
      </c>
    </row>
    <row r="1505" spans="1:13" x14ac:dyDescent="0.2">
      <c r="A1505" s="208" t="str">
        <f>'Net Gen'!B1505</f>
        <v>ML2KP-Mitchell 2 KP</v>
      </c>
      <c r="B1505" s="269">
        <f>'Net Gen'!C1505</f>
        <v>44807.583333333336</v>
      </c>
      <c r="C1505" s="270" t="str">
        <f>'Net Gen'!P1505</f>
        <v>OFFLINE</v>
      </c>
      <c r="D1505" s="270">
        <f>'Net Gen'!E1505</f>
        <v>0</v>
      </c>
      <c r="E1505" s="270">
        <f>'Net Gen'!I1505</f>
        <v>0</v>
      </c>
      <c r="F1505" s="270">
        <f>'Net Gen'!K1505</f>
        <v>0</v>
      </c>
      <c r="G1505" s="270">
        <f>'Net Gen'!N1505</f>
        <v>0</v>
      </c>
      <c r="H1505" s="270">
        <f>'Net Gen'!O1505</f>
        <v>680</v>
      </c>
      <c r="J1505" s="120">
        <f t="shared" si="94"/>
        <v>0.5</v>
      </c>
      <c r="K1505" s="108">
        <f t="shared" si="92"/>
        <v>0</v>
      </c>
      <c r="L1505" s="102">
        <f t="shared" si="93"/>
        <v>340</v>
      </c>
      <c r="M1505" s="123">
        <f t="shared" si="95"/>
        <v>0</v>
      </c>
    </row>
    <row r="1506" spans="1:13" x14ac:dyDescent="0.2">
      <c r="A1506" s="208" t="str">
        <f>'Net Gen'!B1506</f>
        <v>ML2KP-Mitchell 2 KP</v>
      </c>
      <c r="B1506" s="269">
        <f>'Net Gen'!C1506</f>
        <v>44807.625</v>
      </c>
      <c r="C1506" s="270" t="str">
        <f>'Net Gen'!P1506</f>
        <v>OFFLINE</v>
      </c>
      <c r="D1506" s="270">
        <f>'Net Gen'!E1506</f>
        <v>0</v>
      </c>
      <c r="E1506" s="270">
        <f>'Net Gen'!I1506</f>
        <v>0</v>
      </c>
      <c r="F1506" s="270">
        <f>'Net Gen'!K1506</f>
        <v>0</v>
      </c>
      <c r="G1506" s="270">
        <f>'Net Gen'!N1506</f>
        <v>0</v>
      </c>
      <c r="H1506" s="270">
        <f>'Net Gen'!O1506</f>
        <v>680</v>
      </c>
      <c r="J1506" s="120">
        <f t="shared" si="94"/>
        <v>0.5</v>
      </c>
      <c r="K1506" s="108">
        <f t="shared" si="92"/>
        <v>0</v>
      </c>
      <c r="L1506" s="102">
        <f t="shared" si="93"/>
        <v>340</v>
      </c>
      <c r="M1506" s="123">
        <f t="shared" si="95"/>
        <v>0</v>
      </c>
    </row>
    <row r="1507" spans="1:13" x14ac:dyDescent="0.2">
      <c r="A1507" s="208" t="str">
        <f>'Net Gen'!B1507</f>
        <v>ML2KP-Mitchell 2 KP</v>
      </c>
      <c r="B1507" s="269">
        <f>'Net Gen'!C1507</f>
        <v>44807.666666666664</v>
      </c>
      <c r="C1507" s="270" t="str">
        <f>'Net Gen'!P1507</f>
        <v>OFFLINE</v>
      </c>
      <c r="D1507" s="270">
        <f>'Net Gen'!E1507</f>
        <v>0</v>
      </c>
      <c r="E1507" s="270">
        <f>'Net Gen'!I1507</f>
        <v>0</v>
      </c>
      <c r="F1507" s="270">
        <f>'Net Gen'!K1507</f>
        <v>0</v>
      </c>
      <c r="G1507" s="270">
        <f>'Net Gen'!N1507</f>
        <v>0</v>
      </c>
      <c r="H1507" s="270">
        <f>'Net Gen'!O1507</f>
        <v>680</v>
      </c>
      <c r="J1507" s="120">
        <f t="shared" si="94"/>
        <v>0.5</v>
      </c>
      <c r="K1507" s="108">
        <f t="shared" si="92"/>
        <v>0</v>
      </c>
      <c r="L1507" s="102">
        <f t="shared" si="93"/>
        <v>340</v>
      </c>
      <c r="M1507" s="123">
        <f t="shared" si="95"/>
        <v>0</v>
      </c>
    </row>
    <row r="1508" spans="1:13" x14ac:dyDescent="0.2">
      <c r="A1508" s="208" t="str">
        <f>'Net Gen'!B1508</f>
        <v>ML2KP-Mitchell 2 KP</v>
      </c>
      <c r="B1508" s="269">
        <f>'Net Gen'!C1508</f>
        <v>44807.708333333336</v>
      </c>
      <c r="C1508" s="270" t="str">
        <f>'Net Gen'!P1508</f>
        <v>OFFLINE</v>
      </c>
      <c r="D1508" s="270">
        <f>'Net Gen'!E1508</f>
        <v>0</v>
      </c>
      <c r="E1508" s="270">
        <f>'Net Gen'!I1508</f>
        <v>0</v>
      </c>
      <c r="F1508" s="270">
        <f>'Net Gen'!K1508</f>
        <v>0</v>
      </c>
      <c r="G1508" s="270">
        <f>'Net Gen'!N1508</f>
        <v>0</v>
      </c>
      <c r="H1508" s="270">
        <f>'Net Gen'!O1508</f>
        <v>680</v>
      </c>
      <c r="J1508" s="120">
        <f t="shared" si="94"/>
        <v>0.5</v>
      </c>
      <c r="K1508" s="108">
        <f t="shared" si="92"/>
        <v>0</v>
      </c>
      <c r="L1508" s="102">
        <f t="shared" si="93"/>
        <v>340</v>
      </c>
      <c r="M1508" s="123">
        <f t="shared" si="95"/>
        <v>0</v>
      </c>
    </row>
    <row r="1509" spans="1:13" x14ac:dyDescent="0.2">
      <c r="A1509" s="208" t="str">
        <f>'Net Gen'!B1509</f>
        <v>ML2KP-Mitchell 2 KP</v>
      </c>
      <c r="B1509" s="269">
        <f>'Net Gen'!C1509</f>
        <v>44807.75</v>
      </c>
      <c r="C1509" s="270" t="str">
        <f>'Net Gen'!P1509</f>
        <v>OFFLINE</v>
      </c>
      <c r="D1509" s="270">
        <f>'Net Gen'!E1509</f>
        <v>0</v>
      </c>
      <c r="E1509" s="270">
        <f>'Net Gen'!I1509</f>
        <v>0</v>
      </c>
      <c r="F1509" s="270">
        <f>'Net Gen'!K1509</f>
        <v>0</v>
      </c>
      <c r="G1509" s="270">
        <f>'Net Gen'!N1509</f>
        <v>0</v>
      </c>
      <c r="H1509" s="270">
        <f>'Net Gen'!O1509</f>
        <v>680</v>
      </c>
      <c r="J1509" s="120">
        <f t="shared" si="94"/>
        <v>0.5</v>
      </c>
      <c r="K1509" s="108">
        <f t="shared" si="92"/>
        <v>0</v>
      </c>
      <c r="L1509" s="102">
        <f t="shared" si="93"/>
        <v>340</v>
      </c>
      <c r="M1509" s="123">
        <f t="shared" si="95"/>
        <v>0</v>
      </c>
    </row>
    <row r="1510" spans="1:13" x14ac:dyDescent="0.2">
      <c r="A1510" s="208" t="str">
        <f>'Net Gen'!B1510</f>
        <v>ML2KP-Mitchell 2 KP</v>
      </c>
      <c r="B1510" s="269">
        <f>'Net Gen'!C1510</f>
        <v>44807.791666666664</v>
      </c>
      <c r="C1510" s="270" t="str">
        <f>'Net Gen'!P1510</f>
        <v>OFFLINE</v>
      </c>
      <c r="D1510" s="270">
        <f>'Net Gen'!E1510</f>
        <v>0</v>
      </c>
      <c r="E1510" s="270">
        <f>'Net Gen'!I1510</f>
        <v>0</v>
      </c>
      <c r="F1510" s="270">
        <f>'Net Gen'!K1510</f>
        <v>0</v>
      </c>
      <c r="G1510" s="270">
        <f>'Net Gen'!N1510</f>
        <v>0</v>
      </c>
      <c r="H1510" s="270">
        <f>'Net Gen'!O1510</f>
        <v>680</v>
      </c>
      <c r="J1510" s="120">
        <f t="shared" si="94"/>
        <v>0.5</v>
      </c>
      <c r="K1510" s="108">
        <f t="shared" si="92"/>
        <v>0</v>
      </c>
      <c r="L1510" s="102">
        <f t="shared" si="93"/>
        <v>340</v>
      </c>
      <c r="M1510" s="123">
        <f t="shared" si="95"/>
        <v>0</v>
      </c>
    </row>
    <row r="1511" spans="1:13" x14ac:dyDescent="0.2">
      <c r="A1511" s="208" t="str">
        <f>'Net Gen'!B1511</f>
        <v>ML2KP-Mitchell 2 KP</v>
      </c>
      <c r="B1511" s="269">
        <f>'Net Gen'!C1511</f>
        <v>44807.833333333336</v>
      </c>
      <c r="C1511" s="270" t="str">
        <f>'Net Gen'!P1511</f>
        <v>OFFLINE</v>
      </c>
      <c r="D1511" s="270">
        <f>'Net Gen'!E1511</f>
        <v>0</v>
      </c>
      <c r="E1511" s="270">
        <f>'Net Gen'!I1511</f>
        <v>0</v>
      </c>
      <c r="F1511" s="270">
        <f>'Net Gen'!K1511</f>
        <v>0</v>
      </c>
      <c r="G1511" s="270">
        <f>'Net Gen'!N1511</f>
        <v>0</v>
      </c>
      <c r="H1511" s="270">
        <f>'Net Gen'!O1511</f>
        <v>680</v>
      </c>
      <c r="J1511" s="120">
        <f t="shared" si="94"/>
        <v>0.5</v>
      </c>
      <c r="K1511" s="108">
        <f t="shared" si="92"/>
        <v>0</v>
      </c>
      <c r="L1511" s="102">
        <f t="shared" si="93"/>
        <v>340</v>
      </c>
      <c r="M1511" s="123">
        <f t="shared" si="95"/>
        <v>0</v>
      </c>
    </row>
    <row r="1512" spans="1:13" x14ac:dyDescent="0.2">
      <c r="A1512" s="208" t="str">
        <f>'Net Gen'!B1512</f>
        <v>ML2KP-Mitchell 2 KP</v>
      </c>
      <c r="B1512" s="269">
        <f>'Net Gen'!C1512</f>
        <v>44807.875</v>
      </c>
      <c r="C1512" s="270" t="str">
        <f>'Net Gen'!P1512</f>
        <v>OFFLINE</v>
      </c>
      <c r="D1512" s="270">
        <f>'Net Gen'!E1512</f>
        <v>0</v>
      </c>
      <c r="E1512" s="270">
        <f>'Net Gen'!I1512</f>
        <v>0</v>
      </c>
      <c r="F1512" s="270">
        <f>'Net Gen'!K1512</f>
        <v>0</v>
      </c>
      <c r="G1512" s="270">
        <f>'Net Gen'!N1512</f>
        <v>0</v>
      </c>
      <c r="H1512" s="270">
        <f>'Net Gen'!O1512</f>
        <v>680</v>
      </c>
      <c r="J1512" s="120">
        <f t="shared" si="94"/>
        <v>0.5</v>
      </c>
      <c r="K1512" s="108">
        <f t="shared" si="92"/>
        <v>0</v>
      </c>
      <c r="L1512" s="102">
        <f t="shared" si="93"/>
        <v>340</v>
      </c>
      <c r="M1512" s="123">
        <f t="shared" si="95"/>
        <v>0</v>
      </c>
    </row>
    <row r="1513" spans="1:13" x14ac:dyDescent="0.2">
      <c r="A1513" s="208" t="str">
        <f>'Net Gen'!B1513</f>
        <v>ML2KP-Mitchell 2 KP</v>
      </c>
      <c r="B1513" s="269">
        <f>'Net Gen'!C1513</f>
        <v>44807.916666666664</v>
      </c>
      <c r="C1513" s="270" t="str">
        <f>'Net Gen'!P1513</f>
        <v>OFFLINE</v>
      </c>
      <c r="D1513" s="270">
        <f>'Net Gen'!E1513</f>
        <v>0</v>
      </c>
      <c r="E1513" s="270">
        <f>'Net Gen'!I1513</f>
        <v>0</v>
      </c>
      <c r="F1513" s="270">
        <f>'Net Gen'!K1513</f>
        <v>0</v>
      </c>
      <c r="G1513" s="270">
        <f>'Net Gen'!N1513</f>
        <v>0</v>
      </c>
      <c r="H1513" s="270">
        <f>'Net Gen'!O1513</f>
        <v>680</v>
      </c>
      <c r="J1513" s="120">
        <f t="shared" si="94"/>
        <v>0.5</v>
      </c>
      <c r="K1513" s="108">
        <f t="shared" si="92"/>
        <v>0</v>
      </c>
      <c r="L1513" s="102">
        <f t="shared" si="93"/>
        <v>340</v>
      </c>
      <c r="M1513" s="123">
        <f t="shared" si="95"/>
        <v>0</v>
      </c>
    </row>
    <row r="1514" spans="1:13" x14ac:dyDescent="0.2">
      <c r="A1514" s="208" t="str">
        <f>'Net Gen'!B1514</f>
        <v>ML2KP-Mitchell 2 KP</v>
      </c>
      <c r="B1514" s="269">
        <f>'Net Gen'!C1514</f>
        <v>44807.958333333336</v>
      </c>
      <c r="C1514" s="270" t="str">
        <f>'Net Gen'!P1514</f>
        <v>OFFLINE</v>
      </c>
      <c r="D1514" s="270">
        <f>'Net Gen'!E1514</f>
        <v>0</v>
      </c>
      <c r="E1514" s="270">
        <f>'Net Gen'!I1514</f>
        <v>0</v>
      </c>
      <c r="F1514" s="270">
        <f>'Net Gen'!K1514</f>
        <v>0</v>
      </c>
      <c r="G1514" s="270">
        <f>'Net Gen'!N1514</f>
        <v>0</v>
      </c>
      <c r="H1514" s="270">
        <f>'Net Gen'!O1514</f>
        <v>680</v>
      </c>
      <c r="J1514" s="120">
        <f t="shared" si="94"/>
        <v>0.5</v>
      </c>
      <c r="K1514" s="108">
        <f t="shared" si="92"/>
        <v>0</v>
      </c>
      <c r="L1514" s="102">
        <f t="shared" si="93"/>
        <v>340</v>
      </c>
      <c r="M1514" s="123">
        <f t="shared" si="95"/>
        <v>0</v>
      </c>
    </row>
    <row r="1515" spans="1:13" x14ac:dyDescent="0.2">
      <c r="A1515" s="208" t="str">
        <f>'Net Gen'!B1515</f>
        <v>ML2KP-Mitchell 2 KP</v>
      </c>
      <c r="B1515" s="269">
        <f>'Net Gen'!C1515</f>
        <v>44808</v>
      </c>
      <c r="C1515" s="270" t="str">
        <f>'Net Gen'!P1515</f>
        <v>OFFLINE</v>
      </c>
      <c r="D1515" s="270">
        <f>'Net Gen'!E1515</f>
        <v>0</v>
      </c>
      <c r="E1515" s="270">
        <f>'Net Gen'!I1515</f>
        <v>0</v>
      </c>
      <c r="F1515" s="270">
        <f>'Net Gen'!K1515</f>
        <v>0</v>
      </c>
      <c r="G1515" s="270">
        <f>'Net Gen'!N1515</f>
        <v>0</v>
      </c>
      <c r="H1515" s="270">
        <f>'Net Gen'!O1515</f>
        <v>680</v>
      </c>
      <c r="J1515" s="120">
        <f t="shared" si="94"/>
        <v>0.5</v>
      </c>
      <c r="K1515" s="108">
        <f t="shared" si="92"/>
        <v>0</v>
      </c>
      <c r="L1515" s="102">
        <f t="shared" si="93"/>
        <v>340</v>
      </c>
      <c r="M1515" s="123">
        <f t="shared" si="95"/>
        <v>0</v>
      </c>
    </row>
    <row r="1516" spans="1:13" x14ac:dyDescent="0.2">
      <c r="A1516" s="208" t="str">
        <f>'Net Gen'!B1516</f>
        <v>ML2KP-Mitchell 2 KP</v>
      </c>
      <c r="B1516" s="269">
        <f>'Net Gen'!C1516</f>
        <v>44808.041666666664</v>
      </c>
      <c r="C1516" s="270" t="str">
        <f>'Net Gen'!P1516</f>
        <v>OFFLINE</v>
      </c>
      <c r="D1516" s="270">
        <f>'Net Gen'!E1516</f>
        <v>0</v>
      </c>
      <c r="E1516" s="270">
        <f>'Net Gen'!I1516</f>
        <v>0</v>
      </c>
      <c r="F1516" s="270">
        <f>'Net Gen'!K1516</f>
        <v>0</v>
      </c>
      <c r="G1516" s="270">
        <f>'Net Gen'!N1516</f>
        <v>0</v>
      </c>
      <c r="H1516" s="270">
        <f>'Net Gen'!O1516</f>
        <v>680</v>
      </c>
      <c r="J1516" s="120">
        <f t="shared" si="94"/>
        <v>0.5</v>
      </c>
      <c r="K1516" s="108">
        <f t="shared" si="92"/>
        <v>0</v>
      </c>
      <c r="L1516" s="102">
        <f t="shared" si="93"/>
        <v>340</v>
      </c>
      <c r="M1516" s="123">
        <f t="shared" si="95"/>
        <v>0</v>
      </c>
    </row>
    <row r="1517" spans="1:13" x14ac:dyDescent="0.2">
      <c r="A1517" s="208" t="str">
        <f>'Net Gen'!B1517</f>
        <v>ML2KP-Mitchell 2 KP</v>
      </c>
      <c r="B1517" s="269">
        <f>'Net Gen'!C1517</f>
        <v>44808.083333333336</v>
      </c>
      <c r="C1517" s="270" t="str">
        <f>'Net Gen'!P1517</f>
        <v>OFFLINE</v>
      </c>
      <c r="D1517" s="270">
        <f>'Net Gen'!E1517</f>
        <v>0</v>
      </c>
      <c r="E1517" s="270">
        <f>'Net Gen'!I1517</f>
        <v>0</v>
      </c>
      <c r="F1517" s="270">
        <f>'Net Gen'!K1517</f>
        <v>0</v>
      </c>
      <c r="G1517" s="270">
        <f>'Net Gen'!N1517</f>
        <v>0</v>
      </c>
      <c r="H1517" s="270">
        <f>'Net Gen'!O1517</f>
        <v>680</v>
      </c>
      <c r="J1517" s="120">
        <f t="shared" si="94"/>
        <v>0.5</v>
      </c>
      <c r="K1517" s="108">
        <f t="shared" si="92"/>
        <v>0</v>
      </c>
      <c r="L1517" s="102">
        <f t="shared" si="93"/>
        <v>340</v>
      </c>
      <c r="M1517" s="123">
        <f t="shared" si="95"/>
        <v>0</v>
      </c>
    </row>
    <row r="1518" spans="1:13" x14ac:dyDescent="0.2">
      <c r="A1518" s="208" t="str">
        <f>'Net Gen'!B1518</f>
        <v>ML2KP-Mitchell 2 KP</v>
      </c>
      <c r="B1518" s="269">
        <f>'Net Gen'!C1518</f>
        <v>44808.125</v>
      </c>
      <c r="C1518" s="270" t="str">
        <f>'Net Gen'!P1518</f>
        <v>OFFLINE</v>
      </c>
      <c r="D1518" s="270">
        <f>'Net Gen'!E1518</f>
        <v>0</v>
      </c>
      <c r="E1518" s="270">
        <f>'Net Gen'!I1518</f>
        <v>0</v>
      </c>
      <c r="F1518" s="270">
        <f>'Net Gen'!K1518</f>
        <v>0</v>
      </c>
      <c r="G1518" s="270">
        <f>'Net Gen'!N1518</f>
        <v>0</v>
      </c>
      <c r="H1518" s="270">
        <f>'Net Gen'!O1518</f>
        <v>680</v>
      </c>
      <c r="J1518" s="120">
        <f t="shared" si="94"/>
        <v>0.5</v>
      </c>
      <c r="K1518" s="108">
        <f t="shared" si="92"/>
        <v>0</v>
      </c>
      <c r="L1518" s="102">
        <f t="shared" si="93"/>
        <v>340</v>
      </c>
      <c r="M1518" s="123">
        <f t="shared" si="95"/>
        <v>0</v>
      </c>
    </row>
    <row r="1519" spans="1:13" x14ac:dyDescent="0.2">
      <c r="A1519" s="208" t="str">
        <f>'Net Gen'!B1519</f>
        <v>ML2KP-Mitchell 2 KP</v>
      </c>
      <c r="B1519" s="269">
        <f>'Net Gen'!C1519</f>
        <v>44808.166666666664</v>
      </c>
      <c r="C1519" s="270" t="str">
        <f>'Net Gen'!P1519</f>
        <v>OFFLINE</v>
      </c>
      <c r="D1519" s="270">
        <f>'Net Gen'!E1519</f>
        <v>0</v>
      </c>
      <c r="E1519" s="270">
        <f>'Net Gen'!I1519</f>
        <v>0</v>
      </c>
      <c r="F1519" s="270">
        <f>'Net Gen'!K1519</f>
        <v>0</v>
      </c>
      <c r="G1519" s="270">
        <f>'Net Gen'!N1519</f>
        <v>0</v>
      </c>
      <c r="H1519" s="270">
        <f>'Net Gen'!O1519</f>
        <v>680</v>
      </c>
      <c r="J1519" s="120">
        <f t="shared" si="94"/>
        <v>0.5</v>
      </c>
      <c r="K1519" s="108">
        <f t="shared" si="92"/>
        <v>0</v>
      </c>
      <c r="L1519" s="102">
        <f t="shared" si="93"/>
        <v>340</v>
      </c>
      <c r="M1519" s="123">
        <f t="shared" si="95"/>
        <v>0</v>
      </c>
    </row>
    <row r="1520" spans="1:13" x14ac:dyDescent="0.2">
      <c r="A1520" s="208" t="str">
        <f>'Net Gen'!B1520</f>
        <v>ML2KP-Mitchell 2 KP</v>
      </c>
      <c r="B1520" s="269">
        <f>'Net Gen'!C1520</f>
        <v>44808.208333333336</v>
      </c>
      <c r="C1520" s="270" t="str">
        <f>'Net Gen'!P1520</f>
        <v>OFFLINE</v>
      </c>
      <c r="D1520" s="270">
        <f>'Net Gen'!E1520</f>
        <v>0</v>
      </c>
      <c r="E1520" s="270">
        <f>'Net Gen'!I1520</f>
        <v>0</v>
      </c>
      <c r="F1520" s="270">
        <f>'Net Gen'!K1520</f>
        <v>0</v>
      </c>
      <c r="G1520" s="270">
        <f>'Net Gen'!N1520</f>
        <v>0</v>
      </c>
      <c r="H1520" s="270">
        <f>'Net Gen'!O1520</f>
        <v>680</v>
      </c>
      <c r="J1520" s="120">
        <f t="shared" si="94"/>
        <v>0.5</v>
      </c>
      <c r="K1520" s="108">
        <f t="shared" si="92"/>
        <v>0</v>
      </c>
      <c r="L1520" s="102">
        <f t="shared" si="93"/>
        <v>340</v>
      </c>
      <c r="M1520" s="123">
        <f t="shared" si="95"/>
        <v>0</v>
      </c>
    </row>
    <row r="1521" spans="1:13" x14ac:dyDescent="0.2">
      <c r="A1521" s="208" t="str">
        <f>'Net Gen'!B1521</f>
        <v>ML2KP-Mitchell 2 KP</v>
      </c>
      <c r="B1521" s="269">
        <f>'Net Gen'!C1521</f>
        <v>44808.25</v>
      </c>
      <c r="C1521" s="270" t="str">
        <f>'Net Gen'!P1521</f>
        <v>OFFLINE</v>
      </c>
      <c r="D1521" s="270">
        <f>'Net Gen'!E1521</f>
        <v>0</v>
      </c>
      <c r="E1521" s="270">
        <f>'Net Gen'!I1521</f>
        <v>0</v>
      </c>
      <c r="F1521" s="270">
        <f>'Net Gen'!K1521</f>
        <v>0</v>
      </c>
      <c r="G1521" s="270">
        <f>'Net Gen'!N1521</f>
        <v>0</v>
      </c>
      <c r="H1521" s="270">
        <f>'Net Gen'!O1521</f>
        <v>680</v>
      </c>
      <c r="J1521" s="120">
        <f t="shared" si="94"/>
        <v>0.5</v>
      </c>
      <c r="K1521" s="108">
        <f t="shared" si="92"/>
        <v>0</v>
      </c>
      <c r="L1521" s="102">
        <f t="shared" si="93"/>
        <v>340</v>
      </c>
      <c r="M1521" s="123">
        <f t="shared" si="95"/>
        <v>0</v>
      </c>
    </row>
    <row r="1522" spans="1:13" x14ac:dyDescent="0.2">
      <c r="A1522" s="208" t="str">
        <f>'Net Gen'!B1522</f>
        <v>ML2KP-Mitchell 2 KP</v>
      </c>
      <c r="B1522" s="269">
        <f>'Net Gen'!C1522</f>
        <v>44808.291666666664</v>
      </c>
      <c r="C1522" s="270" t="str">
        <f>'Net Gen'!P1522</f>
        <v>OFFLINE</v>
      </c>
      <c r="D1522" s="270">
        <f>'Net Gen'!E1522</f>
        <v>0</v>
      </c>
      <c r="E1522" s="270">
        <f>'Net Gen'!I1522</f>
        <v>0</v>
      </c>
      <c r="F1522" s="270">
        <f>'Net Gen'!K1522</f>
        <v>0</v>
      </c>
      <c r="G1522" s="270">
        <f>'Net Gen'!N1522</f>
        <v>0</v>
      </c>
      <c r="H1522" s="270">
        <f>'Net Gen'!O1522</f>
        <v>680</v>
      </c>
      <c r="J1522" s="120">
        <f t="shared" si="94"/>
        <v>0.5</v>
      </c>
      <c r="K1522" s="108">
        <f t="shared" si="92"/>
        <v>0</v>
      </c>
      <c r="L1522" s="102">
        <f t="shared" si="93"/>
        <v>340</v>
      </c>
      <c r="M1522" s="123">
        <f t="shared" si="95"/>
        <v>0</v>
      </c>
    </row>
    <row r="1523" spans="1:13" x14ac:dyDescent="0.2">
      <c r="A1523" s="208" t="str">
        <f>'Net Gen'!B1523</f>
        <v>ML2KP-Mitchell 2 KP</v>
      </c>
      <c r="B1523" s="269">
        <f>'Net Gen'!C1523</f>
        <v>44808.333333333336</v>
      </c>
      <c r="C1523" s="270" t="str">
        <f>'Net Gen'!P1523</f>
        <v>OFFLINE</v>
      </c>
      <c r="D1523" s="270">
        <f>'Net Gen'!E1523</f>
        <v>0</v>
      </c>
      <c r="E1523" s="270">
        <f>'Net Gen'!I1523</f>
        <v>0</v>
      </c>
      <c r="F1523" s="270">
        <f>'Net Gen'!K1523</f>
        <v>0</v>
      </c>
      <c r="G1523" s="270">
        <f>'Net Gen'!N1523</f>
        <v>0</v>
      </c>
      <c r="H1523" s="270">
        <f>'Net Gen'!O1523</f>
        <v>680</v>
      </c>
      <c r="J1523" s="120">
        <f t="shared" si="94"/>
        <v>0.5</v>
      </c>
      <c r="K1523" s="108">
        <f t="shared" si="92"/>
        <v>0</v>
      </c>
      <c r="L1523" s="102">
        <f t="shared" si="93"/>
        <v>340</v>
      </c>
      <c r="M1523" s="123">
        <f t="shared" si="95"/>
        <v>0</v>
      </c>
    </row>
    <row r="1524" spans="1:13" x14ac:dyDescent="0.2">
      <c r="A1524" s="208" t="str">
        <f>'Net Gen'!B1524</f>
        <v>ML2KP-Mitchell 2 KP</v>
      </c>
      <c r="B1524" s="269">
        <f>'Net Gen'!C1524</f>
        <v>44808.375</v>
      </c>
      <c r="C1524" s="270" t="str">
        <f>'Net Gen'!P1524</f>
        <v>OFFLINE</v>
      </c>
      <c r="D1524" s="270">
        <f>'Net Gen'!E1524</f>
        <v>0</v>
      </c>
      <c r="E1524" s="270">
        <f>'Net Gen'!I1524</f>
        <v>0</v>
      </c>
      <c r="F1524" s="270">
        <f>'Net Gen'!K1524</f>
        <v>0</v>
      </c>
      <c r="G1524" s="270">
        <f>'Net Gen'!N1524</f>
        <v>0</v>
      </c>
      <c r="H1524" s="270">
        <f>'Net Gen'!O1524</f>
        <v>680</v>
      </c>
      <c r="J1524" s="120">
        <f t="shared" si="94"/>
        <v>0.5</v>
      </c>
      <c r="K1524" s="108">
        <f t="shared" si="92"/>
        <v>0</v>
      </c>
      <c r="L1524" s="102">
        <f t="shared" si="93"/>
        <v>340</v>
      </c>
      <c r="M1524" s="123">
        <f t="shared" si="95"/>
        <v>0</v>
      </c>
    </row>
    <row r="1525" spans="1:13" x14ac:dyDescent="0.2">
      <c r="A1525" s="208" t="str">
        <f>'Net Gen'!B1525</f>
        <v>ML2KP-Mitchell 2 KP</v>
      </c>
      <c r="B1525" s="269">
        <f>'Net Gen'!C1525</f>
        <v>44808.416666666664</v>
      </c>
      <c r="C1525" s="270" t="str">
        <f>'Net Gen'!P1525</f>
        <v>OFFLINE</v>
      </c>
      <c r="D1525" s="270">
        <f>'Net Gen'!E1525</f>
        <v>0</v>
      </c>
      <c r="E1525" s="270">
        <f>'Net Gen'!I1525</f>
        <v>0</v>
      </c>
      <c r="F1525" s="270">
        <f>'Net Gen'!K1525</f>
        <v>0</v>
      </c>
      <c r="G1525" s="270">
        <f>'Net Gen'!N1525</f>
        <v>0</v>
      </c>
      <c r="H1525" s="270">
        <f>'Net Gen'!O1525</f>
        <v>680</v>
      </c>
      <c r="J1525" s="120">
        <f t="shared" si="94"/>
        <v>0.5</v>
      </c>
      <c r="K1525" s="108">
        <f t="shared" si="92"/>
        <v>0</v>
      </c>
      <c r="L1525" s="102">
        <f t="shared" si="93"/>
        <v>340</v>
      </c>
      <c r="M1525" s="123">
        <f t="shared" si="95"/>
        <v>0</v>
      </c>
    </row>
    <row r="1526" spans="1:13" x14ac:dyDescent="0.2">
      <c r="A1526" s="208" t="str">
        <f>'Net Gen'!B1526</f>
        <v>ML2KP-Mitchell 2 KP</v>
      </c>
      <c r="B1526" s="269">
        <f>'Net Gen'!C1526</f>
        <v>44808.458333333336</v>
      </c>
      <c r="C1526" s="270" t="str">
        <f>'Net Gen'!P1526</f>
        <v>OFFLINE</v>
      </c>
      <c r="D1526" s="270">
        <f>'Net Gen'!E1526</f>
        <v>0</v>
      </c>
      <c r="E1526" s="270">
        <f>'Net Gen'!I1526</f>
        <v>0</v>
      </c>
      <c r="F1526" s="270">
        <f>'Net Gen'!K1526</f>
        <v>0</v>
      </c>
      <c r="G1526" s="270">
        <f>'Net Gen'!N1526</f>
        <v>0</v>
      </c>
      <c r="H1526" s="270">
        <f>'Net Gen'!O1526</f>
        <v>680</v>
      </c>
      <c r="J1526" s="120">
        <f t="shared" si="94"/>
        <v>0.5</v>
      </c>
      <c r="K1526" s="108">
        <f t="shared" si="92"/>
        <v>0</v>
      </c>
      <c r="L1526" s="102">
        <f t="shared" si="93"/>
        <v>340</v>
      </c>
      <c r="M1526" s="123">
        <f t="shared" si="95"/>
        <v>0</v>
      </c>
    </row>
    <row r="1527" spans="1:13" x14ac:dyDescent="0.2">
      <c r="A1527" s="208" t="str">
        <f>'Net Gen'!B1527</f>
        <v>ML2KP-Mitchell 2 KP</v>
      </c>
      <c r="B1527" s="269">
        <f>'Net Gen'!C1527</f>
        <v>44808.5</v>
      </c>
      <c r="C1527" s="270" t="str">
        <f>'Net Gen'!P1527</f>
        <v>OFFLINE</v>
      </c>
      <c r="D1527" s="270">
        <f>'Net Gen'!E1527</f>
        <v>0</v>
      </c>
      <c r="E1527" s="270">
        <f>'Net Gen'!I1527</f>
        <v>0</v>
      </c>
      <c r="F1527" s="270">
        <f>'Net Gen'!K1527</f>
        <v>0</v>
      </c>
      <c r="G1527" s="270">
        <f>'Net Gen'!N1527</f>
        <v>0</v>
      </c>
      <c r="H1527" s="270">
        <f>'Net Gen'!O1527</f>
        <v>680</v>
      </c>
      <c r="J1527" s="120">
        <f t="shared" si="94"/>
        <v>0.5</v>
      </c>
      <c r="K1527" s="108">
        <f t="shared" si="92"/>
        <v>0</v>
      </c>
      <c r="L1527" s="102">
        <f t="shared" si="93"/>
        <v>340</v>
      </c>
      <c r="M1527" s="123">
        <f t="shared" si="95"/>
        <v>0</v>
      </c>
    </row>
    <row r="1528" spans="1:13" x14ac:dyDescent="0.2">
      <c r="A1528" s="208" t="str">
        <f>'Net Gen'!B1528</f>
        <v>ML2KP-Mitchell 2 KP</v>
      </c>
      <c r="B1528" s="269">
        <f>'Net Gen'!C1528</f>
        <v>44808.541666666664</v>
      </c>
      <c r="C1528" s="270" t="str">
        <f>'Net Gen'!P1528</f>
        <v>OFFLINE</v>
      </c>
      <c r="D1528" s="270">
        <f>'Net Gen'!E1528</f>
        <v>0</v>
      </c>
      <c r="E1528" s="270">
        <f>'Net Gen'!I1528</f>
        <v>0</v>
      </c>
      <c r="F1528" s="270">
        <f>'Net Gen'!K1528</f>
        <v>0</v>
      </c>
      <c r="G1528" s="270">
        <f>'Net Gen'!N1528</f>
        <v>0</v>
      </c>
      <c r="H1528" s="270">
        <f>'Net Gen'!O1528</f>
        <v>680</v>
      </c>
      <c r="J1528" s="120">
        <f t="shared" si="94"/>
        <v>0.5</v>
      </c>
      <c r="K1528" s="108">
        <f t="shared" si="92"/>
        <v>0</v>
      </c>
      <c r="L1528" s="102">
        <f t="shared" si="93"/>
        <v>340</v>
      </c>
      <c r="M1528" s="123">
        <f t="shared" si="95"/>
        <v>0</v>
      </c>
    </row>
    <row r="1529" spans="1:13" x14ac:dyDescent="0.2">
      <c r="A1529" s="208" t="str">
        <f>'Net Gen'!B1529</f>
        <v>ML2KP-Mitchell 2 KP</v>
      </c>
      <c r="B1529" s="269">
        <f>'Net Gen'!C1529</f>
        <v>44808.583333333336</v>
      </c>
      <c r="C1529" s="270" t="str">
        <f>'Net Gen'!P1529</f>
        <v>OFFLINE</v>
      </c>
      <c r="D1529" s="270">
        <f>'Net Gen'!E1529</f>
        <v>0</v>
      </c>
      <c r="E1529" s="270">
        <f>'Net Gen'!I1529</f>
        <v>0</v>
      </c>
      <c r="F1529" s="270">
        <f>'Net Gen'!K1529</f>
        <v>0</v>
      </c>
      <c r="G1529" s="270">
        <f>'Net Gen'!N1529</f>
        <v>0</v>
      </c>
      <c r="H1529" s="270">
        <f>'Net Gen'!O1529</f>
        <v>680</v>
      </c>
      <c r="J1529" s="120">
        <f t="shared" si="94"/>
        <v>0.5</v>
      </c>
      <c r="K1529" s="108">
        <f t="shared" si="92"/>
        <v>0</v>
      </c>
      <c r="L1529" s="102">
        <f t="shared" si="93"/>
        <v>340</v>
      </c>
      <c r="M1529" s="123">
        <f t="shared" si="95"/>
        <v>0</v>
      </c>
    </row>
    <row r="1530" spans="1:13" x14ac:dyDescent="0.2">
      <c r="A1530" s="208" t="str">
        <f>'Net Gen'!B1530</f>
        <v>ML2KP-Mitchell 2 KP</v>
      </c>
      <c r="B1530" s="269">
        <f>'Net Gen'!C1530</f>
        <v>44808.625</v>
      </c>
      <c r="C1530" s="270" t="str">
        <f>'Net Gen'!P1530</f>
        <v>OFFLINE</v>
      </c>
      <c r="D1530" s="270">
        <f>'Net Gen'!E1530</f>
        <v>0</v>
      </c>
      <c r="E1530" s="270">
        <f>'Net Gen'!I1530</f>
        <v>0</v>
      </c>
      <c r="F1530" s="270">
        <f>'Net Gen'!K1530</f>
        <v>0</v>
      </c>
      <c r="G1530" s="270">
        <f>'Net Gen'!N1530</f>
        <v>0</v>
      </c>
      <c r="H1530" s="270">
        <f>'Net Gen'!O1530</f>
        <v>680</v>
      </c>
      <c r="J1530" s="120">
        <f t="shared" si="94"/>
        <v>0.5</v>
      </c>
      <c r="K1530" s="108">
        <f t="shared" si="92"/>
        <v>0</v>
      </c>
      <c r="L1530" s="102">
        <f t="shared" si="93"/>
        <v>340</v>
      </c>
      <c r="M1530" s="123">
        <f t="shared" si="95"/>
        <v>0</v>
      </c>
    </row>
    <row r="1531" spans="1:13" x14ac:dyDescent="0.2">
      <c r="A1531" s="208" t="str">
        <f>'Net Gen'!B1531</f>
        <v>ML2KP-Mitchell 2 KP</v>
      </c>
      <c r="B1531" s="269">
        <f>'Net Gen'!C1531</f>
        <v>44808.666666666664</v>
      </c>
      <c r="C1531" s="270" t="str">
        <f>'Net Gen'!P1531</f>
        <v>OFFLINE</v>
      </c>
      <c r="D1531" s="270">
        <f>'Net Gen'!E1531</f>
        <v>0</v>
      </c>
      <c r="E1531" s="270">
        <f>'Net Gen'!I1531</f>
        <v>0</v>
      </c>
      <c r="F1531" s="270">
        <f>'Net Gen'!K1531</f>
        <v>0</v>
      </c>
      <c r="G1531" s="270">
        <f>'Net Gen'!N1531</f>
        <v>0</v>
      </c>
      <c r="H1531" s="270">
        <f>'Net Gen'!O1531</f>
        <v>680</v>
      </c>
      <c r="J1531" s="120">
        <f t="shared" si="94"/>
        <v>0.5</v>
      </c>
      <c r="K1531" s="108">
        <f t="shared" si="92"/>
        <v>0</v>
      </c>
      <c r="L1531" s="102">
        <f t="shared" si="93"/>
        <v>340</v>
      </c>
      <c r="M1531" s="123">
        <f t="shared" si="95"/>
        <v>0</v>
      </c>
    </row>
    <row r="1532" spans="1:13" x14ac:dyDescent="0.2">
      <c r="A1532" s="208" t="str">
        <f>'Net Gen'!B1532</f>
        <v>ML2KP-Mitchell 2 KP</v>
      </c>
      <c r="B1532" s="269">
        <f>'Net Gen'!C1532</f>
        <v>44808.708333333336</v>
      </c>
      <c r="C1532" s="270" t="str">
        <f>'Net Gen'!P1532</f>
        <v>OFFLINE</v>
      </c>
      <c r="D1532" s="270">
        <f>'Net Gen'!E1532</f>
        <v>0</v>
      </c>
      <c r="E1532" s="270">
        <f>'Net Gen'!I1532</f>
        <v>0</v>
      </c>
      <c r="F1532" s="270">
        <f>'Net Gen'!K1532</f>
        <v>0</v>
      </c>
      <c r="G1532" s="270">
        <f>'Net Gen'!N1532</f>
        <v>0</v>
      </c>
      <c r="H1532" s="270">
        <f>'Net Gen'!O1532</f>
        <v>680</v>
      </c>
      <c r="J1532" s="120">
        <f t="shared" si="94"/>
        <v>0.5</v>
      </c>
      <c r="K1532" s="108">
        <f t="shared" si="92"/>
        <v>0</v>
      </c>
      <c r="L1532" s="102">
        <f t="shared" si="93"/>
        <v>340</v>
      </c>
      <c r="M1532" s="123">
        <f t="shared" si="95"/>
        <v>0</v>
      </c>
    </row>
    <row r="1533" spans="1:13" x14ac:dyDescent="0.2">
      <c r="A1533" s="208" t="str">
        <f>'Net Gen'!B1533</f>
        <v>ML2KP-Mitchell 2 KP</v>
      </c>
      <c r="B1533" s="269">
        <f>'Net Gen'!C1533</f>
        <v>44808.75</v>
      </c>
      <c r="C1533" s="270" t="str">
        <f>'Net Gen'!P1533</f>
        <v>OFFLINE</v>
      </c>
      <c r="D1533" s="270">
        <f>'Net Gen'!E1533</f>
        <v>0</v>
      </c>
      <c r="E1533" s="270">
        <f>'Net Gen'!I1533</f>
        <v>0</v>
      </c>
      <c r="F1533" s="270">
        <f>'Net Gen'!K1533</f>
        <v>0</v>
      </c>
      <c r="G1533" s="270">
        <f>'Net Gen'!N1533</f>
        <v>0</v>
      </c>
      <c r="H1533" s="270">
        <f>'Net Gen'!O1533</f>
        <v>680</v>
      </c>
      <c r="J1533" s="120">
        <f t="shared" si="94"/>
        <v>0.5</v>
      </c>
      <c r="K1533" s="108">
        <f t="shared" si="92"/>
        <v>0</v>
      </c>
      <c r="L1533" s="102">
        <f t="shared" si="93"/>
        <v>340</v>
      </c>
      <c r="M1533" s="123">
        <f t="shared" si="95"/>
        <v>0</v>
      </c>
    </row>
    <row r="1534" spans="1:13" x14ac:dyDescent="0.2">
      <c r="A1534" s="208" t="str">
        <f>'Net Gen'!B1534</f>
        <v>ML2KP-Mitchell 2 KP</v>
      </c>
      <c r="B1534" s="269">
        <f>'Net Gen'!C1534</f>
        <v>44808.791666666664</v>
      </c>
      <c r="C1534" s="270" t="str">
        <f>'Net Gen'!P1534</f>
        <v>OFFLINE</v>
      </c>
      <c r="D1534" s="270">
        <f>'Net Gen'!E1534</f>
        <v>0</v>
      </c>
      <c r="E1534" s="270">
        <f>'Net Gen'!I1534</f>
        <v>0</v>
      </c>
      <c r="F1534" s="270">
        <f>'Net Gen'!K1534</f>
        <v>0</v>
      </c>
      <c r="G1534" s="270">
        <f>'Net Gen'!N1534</f>
        <v>0</v>
      </c>
      <c r="H1534" s="270">
        <f>'Net Gen'!O1534</f>
        <v>680</v>
      </c>
      <c r="J1534" s="120">
        <f t="shared" si="94"/>
        <v>0.5</v>
      </c>
      <c r="K1534" s="108">
        <f t="shared" si="92"/>
        <v>0</v>
      </c>
      <c r="L1534" s="102">
        <f t="shared" si="93"/>
        <v>340</v>
      </c>
      <c r="M1534" s="123">
        <f t="shared" si="95"/>
        <v>0</v>
      </c>
    </row>
    <row r="1535" spans="1:13" x14ac:dyDescent="0.2">
      <c r="A1535" s="208" t="str">
        <f>'Net Gen'!B1535</f>
        <v>ML2KP-Mitchell 2 KP</v>
      </c>
      <c r="B1535" s="269">
        <f>'Net Gen'!C1535</f>
        <v>44808.833333333336</v>
      </c>
      <c r="C1535" s="270" t="str">
        <f>'Net Gen'!P1535</f>
        <v>OFFLINE</v>
      </c>
      <c r="D1535" s="270">
        <f>'Net Gen'!E1535</f>
        <v>0</v>
      </c>
      <c r="E1535" s="270">
        <f>'Net Gen'!I1535</f>
        <v>0</v>
      </c>
      <c r="F1535" s="270">
        <f>'Net Gen'!K1535</f>
        <v>0</v>
      </c>
      <c r="G1535" s="270">
        <f>'Net Gen'!N1535</f>
        <v>0</v>
      </c>
      <c r="H1535" s="270">
        <f>'Net Gen'!O1535</f>
        <v>680</v>
      </c>
      <c r="J1535" s="120">
        <f t="shared" si="94"/>
        <v>0.5</v>
      </c>
      <c r="K1535" s="108">
        <f t="shared" si="92"/>
        <v>0</v>
      </c>
      <c r="L1535" s="102">
        <f t="shared" si="93"/>
        <v>340</v>
      </c>
      <c r="M1535" s="123">
        <f t="shared" si="95"/>
        <v>0</v>
      </c>
    </row>
    <row r="1536" spans="1:13" x14ac:dyDescent="0.2">
      <c r="A1536" s="208" t="str">
        <f>'Net Gen'!B1536</f>
        <v>ML2KP-Mitchell 2 KP</v>
      </c>
      <c r="B1536" s="269">
        <f>'Net Gen'!C1536</f>
        <v>44808.875</v>
      </c>
      <c r="C1536" s="270" t="str">
        <f>'Net Gen'!P1536</f>
        <v>OFFLINE</v>
      </c>
      <c r="D1536" s="270">
        <f>'Net Gen'!E1536</f>
        <v>0</v>
      </c>
      <c r="E1536" s="270">
        <f>'Net Gen'!I1536</f>
        <v>0</v>
      </c>
      <c r="F1536" s="270">
        <f>'Net Gen'!K1536</f>
        <v>0</v>
      </c>
      <c r="G1536" s="270">
        <f>'Net Gen'!N1536</f>
        <v>0</v>
      </c>
      <c r="H1536" s="270">
        <f>'Net Gen'!O1536</f>
        <v>680</v>
      </c>
      <c r="J1536" s="120">
        <f t="shared" si="94"/>
        <v>0.5</v>
      </c>
      <c r="K1536" s="108">
        <f t="shared" si="92"/>
        <v>0</v>
      </c>
      <c r="L1536" s="102">
        <f t="shared" si="93"/>
        <v>340</v>
      </c>
      <c r="M1536" s="123">
        <f t="shared" si="95"/>
        <v>0</v>
      </c>
    </row>
    <row r="1537" spans="1:13" x14ac:dyDescent="0.2">
      <c r="A1537" s="208" t="str">
        <f>'Net Gen'!B1537</f>
        <v>ML2KP-Mitchell 2 KP</v>
      </c>
      <c r="B1537" s="269">
        <f>'Net Gen'!C1537</f>
        <v>44808.916666666664</v>
      </c>
      <c r="C1537" s="270" t="str">
        <f>'Net Gen'!P1537</f>
        <v>OFFLINE</v>
      </c>
      <c r="D1537" s="270">
        <f>'Net Gen'!E1537</f>
        <v>0</v>
      </c>
      <c r="E1537" s="270">
        <f>'Net Gen'!I1537</f>
        <v>0</v>
      </c>
      <c r="F1537" s="270">
        <f>'Net Gen'!K1537</f>
        <v>0</v>
      </c>
      <c r="G1537" s="270">
        <f>'Net Gen'!N1537</f>
        <v>0</v>
      </c>
      <c r="H1537" s="270">
        <f>'Net Gen'!O1537</f>
        <v>680</v>
      </c>
      <c r="J1537" s="120">
        <f t="shared" si="94"/>
        <v>0.5</v>
      </c>
      <c r="K1537" s="108">
        <f t="shared" si="92"/>
        <v>0</v>
      </c>
      <c r="L1537" s="102">
        <f t="shared" si="93"/>
        <v>340</v>
      </c>
      <c r="M1537" s="123">
        <f t="shared" si="95"/>
        <v>0</v>
      </c>
    </row>
    <row r="1538" spans="1:13" x14ac:dyDescent="0.2">
      <c r="A1538" s="208" t="str">
        <f>'Net Gen'!B1538</f>
        <v>ML2KP-Mitchell 2 KP</v>
      </c>
      <c r="B1538" s="269">
        <f>'Net Gen'!C1538</f>
        <v>44808.958333333336</v>
      </c>
      <c r="C1538" s="270" t="str">
        <f>'Net Gen'!P1538</f>
        <v>OFFLINE</v>
      </c>
      <c r="D1538" s="270">
        <f>'Net Gen'!E1538</f>
        <v>0</v>
      </c>
      <c r="E1538" s="270">
        <f>'Net Gen'!I1538</f>
        <v>0</v>
      </c>
      <c r="F1538" s="270">
        <f>'Net Gen'!K1538</f>
        <v>0</v>
      </c>
      <c r="G1538" s="270">
        <f>'Net Gen'!N1538</f>
        <v>0</v>
      </c>
      <c r="H1538" s="270">
        <f>'Net Gen'!O1538</f>
        <v>680</v>
      </c>
      <c r="J1538" s="120">
        <f t="shared" si="94"/>
        <v>0.5</v>
      </c>
      <c r="K1538" s="108">
        <f t="shared" si="92"/>
        <v>0</v>
      </c>
      <c r="L1538" s="102">
        <f t="shared" si="93"/>
        <v>340</v>
      </c>
      <c r="M1538" s="123">
        <f t="shared" si="95"/>
        <v>0</v>
      </c>
    </row>
    <row r="1539" spans="1:13" x14ac:dyDescent="0.2">
      <c r="A1539" s="208" t="str">
        <f>'Net Gen'!B1539</f>
        <v>ML2KP-Mitchell 2 KP</v>
      </c>
      <c r="B1539" s="269">
        <f>'Net Gen'!C1539</f>
        <v>44809</v>
      </c>
      <c r="C1539" s="270" t="str">
        <f>'Net Gen'!P1539</f>
        <v>OFFLINE</v>
      </c>
      <c r="D1539" s="270">
        <f>'Net Gen'!E1539</f>
        <v>0</v>
      </c>
      <c r="E1539" s="270">
        <f>'Net Gen'!I1539</f>
        <v>0</v>
      </c>
      <c r="F1539" s="270">
        <f>'Net Gen'!K1539</f>
        <v>0</v>
      </c>
      <c r="G1539" s="270">
        <f>'Net Gen'!N1539</f>
        <v>0</v>
      </c>
      <c r="H1539" s="270">
        <f>'Net Gen'!O1539</f>
        <v>680</v>
      </c>
      <c r="J1539" s="120">
        <f t="shared" si="94"/>
        <v>0.5</v>
      </c>
      <c r="K1539" s="108">
        <f t="shared" si="92"/>
        <v>0</v>
      </c>
      <c r="L1539" s="102">
        <f t="shared" si="93"/>
        <v>340</v>
      </c>
      <c r="M1539" s="123">
        <f t="shared" si="95"/>
        <v>0</v>
      </c>
    </row>
    <row r="1540" spans="1:13" x14ac:dyDescent="0.2">
      <c r="A1540" s="208" t="str">
        <f>'Net Gen'!B1540</f>
        <v>ML2KP-Mitchell 2 KP</v>
      </c>
      <c r="B1540" s="269">
        <f>'Net Gen'!C1540</f>
        <v>44809.041666666664</v>
      </c>
      <c r="C1540" s="270" t="str">
        <f>'Net Gen'!P1540</f>
        <v>OFFLINE</v>
      </c>
      <c r="D1540" s="270">
        <f>'Net Gen'!E1540</f>
        <v>0</v>
      </c>
      <c r="E1540" s="270">
        <f>'Net Gen'!I1540</f>
        <v>0</v>
      </c>
      <c r="F1540" s="270">
        <f>'Net Gen'!K1540</f>
        <v>0</v>
      </c>
      <c r="G1540" s="270">
        <f>'Net Gen'!N1540</f>
        <v>0</v>
      </c>
      <c r="H1540" s="270">
        <f>'Net Gen'!O1540</f>
        <v>680</v>
      </c>
      <c r="J1540" s="120">
        <f t="shared" si="94"/>
        <v>0.5</v>
      </c>
      <c r="K1540" s="108">
        <f t="shared" ref="K1540:K1603" si="96">F1540*J1540</f>
        <v>0</v>
      </c>
      <c r="L1540" s="102">
        <f t="shared" ref="L1540:L1603" si="97">H1540*J1540</f>
        <v>340</v>
      </c>
      <c r="M1540" s="123">
        <f t="shared" si="95"/>
        <v>0</v>
      </c>
    </row>
    <row r="1541" spans="1:13" x14ac:dyDescent="0.2">
      <c r="A1541" s="208" t="str">
        <f>'Net Gen'!B1541</f>
        <v>ML2KP-Mitchell 2 KP</v>
      </c>
      <c r="B1541" s="269">
        <f>'Net Gen'!C1541</f>
        <v>44809.083333333336</v>
      </c>
      <c r="C1541" s="270" t="str">
        <f>'Net Gen'!P1541</f>
        <v>OFFLINE</v>
      </c>
      <c r="D1541" s="270">
        <f>'Net Gen'!E1541</f>
        <v>0</v>
      </c>
      <c r="E1541" s="270">
        <f>'Net Gen'!I1541</f>
        <v>0</v>
      </c>
      <c r="F1541" s="270">
        <f>'Net Gen'!K1541</f>
        <v>0</v>
      </c>
      <c r="G1541" s="270">
        <f>'Net Gen'!N1541</f>
        <v>0</v>
      </c>
      <c r="H1541" s="270">
        <f>'Net Gen'!O1541</f>
        <v>680</v>
      </c>
      <c r="J1541" s="120">
        <f t="shared" ref="J1541:J1604" si="98">VLOOKUP(A1541,$P$4:$Q$8,2,FALSE)</f>
        <v>0.5</v>
      </c>
      <c r="K1541" s="108">
        <f t="shared" si="96"/>
        <v>0</v>
      </c>
      <c r="L1541" s="102">
        <f t="shared" si="97"/>
        <v>340</v>
      </c>
      <c r="M1541" s="123">
        <f t="shared" ref="M1541:M1604" si="99">E1541*J1541</f>
        <v>0</v>
      </c>
    </row>
    <row r="1542" spans="1:13" x14ac:dyDescent="0.2">
      <c r="A1542" s="208" t="str">
        <f>'Net Gen'!B1542</f>
        <v>ML2KP-Mitchell 2 KP</v>
      </c>
      <c r="B1542" s="269">
        <f>'Net Gen'!C1542</f>
        <v>44809.125</v>
      </c>
      <c r="C1542" s="270" t="str">
        <f>'Net Gen'!P1542</f>
        <v>OFFLINE</v>
      </c>
      <c r="D1542" s="270">
        <f>'Net Gen'!E1542</f>
        <v>0</v>
      </c>
      <c r="E1542" s="270">
        <f>'Net Gen'!I1542</f>
        <v>0</v>
      </c>
      <c r="F1542" s="270">
        <f>'Net Gen'!K1542</f>
        <v>0</v>
      </c>
      <c r="G1542" s="270">
        <f>'Net Gen'!N1542</f>
        <v>0</v>
      </c>
      <c r="H1542" s="270">
        <f>'Net Gen'!O1542</f>
        <v>680</v>
      </c>
      <c r="J1542" s="120">
        <f t="shared" si="98"/>
        <v>0.5</v>
      </c>
      <c r="K1542" s="108">
        <f t="shared" si="96"/>
        <v>0</v>
      </c>
      <c r="L1542" s="102">
        <f t="shared" si="97"/>
        <v>340</v>
      </c>
      <c r="M1542" s="123">
        <f t="shared" si="99"/>
        <v>0</v>
      </c>
    </row>
    <row r="1543" spans="1:13" x14ac:dyDescent="0.2">
      <c r="A1543" s="208" t="str">
        <f>'Net Gen'!B1543</f>
        <v>ML2KP-Mitchell 2 KP</v>
      </c>
      <c r="B1543" s="269">
        <f>'Net Gen'!C1543</f>
        <v>44809.166666666664</v>
      </c>
      <c r="C1543" s="270" t="str">
        <f>'Net Gen'!P1543</f>
        <v>OFFLINE</v>
      </c>
      <c r="D1543" s="270">
        <f>'Net Gen'!E1543</f>
        <v>0</v>
      </c>
      <c r="E1543" s="270">
        <f>'Net Gen'!I1543</f>
        <v>0</v>
      </c>
      <c r="F1543" s="270">
        <f>'Net Gen'!K1543</f>
        <v>0</v>
      </c>
      <c r="G1543" s="270">
        <f>'Net Gen'!N1543</f>
        <v>0</v>
      </c>
      <c r="H1543" s="270">
        <f>'Net Gen'!O1543</f>
        <v>680</v>
      </c>
      <c r="J1543" s="120">
        <f t="shared" si="98"/>
        <v>0.5</v>
      </c>
      <c r="K1543" s="108">
        <f t="shared" si="96"/>
        <v>0</v>
      </c>
      <c r="L1543" s="102">
        <f t="shared" si="97"/>
        <v>340</v>
      </c>
      <c r="M1543" s="123">
        <f t="shared" si="99"/>
        <v>0</v>
      </c>
    </row>
    <row r="1544" spans="1:13" x14ac:dyDescent="0.2">
      <c r="A1544" s="208" t="str">
        <f>'Net Gen'!B1544</f>
        <v>ML2KP-Mitchell 2 KP</v>
      </c>
      <c r="B1544" s="269">
        <f>'Net Gen'!C1544</f>
        <v>44809.208333333336</v>
      </c>
      <c r="C1544" s="270" t="str">
        <f>'Net Gen'!P1544</f>
        <v>OFFLINE</v>
      </c>
      <c r="D1544" s="270">
        <f>'Net Gen'!E1544</f>
        <v>0</v>
      </c>
      <c r="E1544" s="270">
        <f>'Net Gen'!I1544</f>
        <v>0</v>
      </c>
      <c r="F1544" s="270">
        <f>'Net Gen'!K1544</f>
        <v>0</v>
      </c>
      <c r="G1544" s="270">
        <f>'Net Gen'!N1544</f>
        <v>0</v>
      </c>
      <c r="H1544" s="270">
        <f>'Net Gen'!O1544</f>
        <v>680</v>
      </c>
      <c r="J1544" s="120">
        <f t="shared" si="98"/>
        <v>0.5</v>
      </c>
      <c r="K1544" s="108">
        <f t="shared" si="96"/>
        <v>0</v>
      </c>
      <c r="L1544" s="102">
        <f t="shared" si="97"/>
        <v>340</v>
      </c>
      <c r="M1544" s="123">
        <f t="shared" si="99"/>
        <v>0</v>
      </c>
    </row>
    <row r="1545" spans="1:13" x14ac:dyDescent="0.2">
      <c r="A1545" s="208" t="str">
        <f>'Net Gen'!B1545</f>
        <v>ML2KP-Mitchell 2 KP</v>
      </c>
      <c r="B1545" s="269">
        <f>'Net Gen'!C1545</f>
        <v>44809.25</v>
      </c>
      <c r="C1545" s="270" t="str">
        <f>'Net Gen'!P1545</f>
        <v>OFFLINE</v>
      </c>
      <c r="D1545" s="270">
        <f>'Net Gen'!E1545</f>
        <v>0</v>
      </c>
      <c r="E1545" s="270">
        <f>'Net Gen'!I1545</f>
        <v>0</v>
      </c>
      <c r="F1545" s="270">
        <f>'Net Gen'!K1545</f>
        <v>0</v>
      </c>
      <c r="G1545" s="270">
        <f>'Net Gen'!N1545</f>
        <v>0</v>
      </c>
      <c r="H1545" s="270">
        <f>'Net Gen'!O1545</f>
        <v>680</v>
      </c>
      <c r="J1545" s="120">
        <f t="shared" si="98"/>
        <v>0.5</v>
      </c>
      <c r="K1545" s="108">
        <f t="shared" si="96"/>
        <v>0</v>
      </c>
      <c r="L1545" s="102">
        <f t="shared" si="97"/>
        <v>340</v>
      </c>
      <c r="M1545" s="123">
        <f t="shared" si="99"/>
        <v>0</v>
      </c>
    </row>
    <row r="1546" spans="1:13" x14ac:dyDescent="0.2">
      <c r="A1546" s="208" t="str">
        <f>'Net Gen'!B1546</f>
        <v>ML2KP-Mitchell 2 KP</v>
      </c>
      <c r="B1546" s="269">
        <f>'Net Gen'!C1546</f>
        <v>44809.291666666664</v>
      </c>
      <c r="C1546" s="270" t="str">
        <f>'Net Gen'!P1546</f>
        <v>OFFLINE</v>
      </c>
      <c r="D1546" s="270">
        <f>'Net Gen'!E1546</f>
        <v>0</v>
      </c>
      <c r="E1546" s="270">
        <f>'Net Gen'!I1546</f>
        <v>0</v>
      </c>
      <c r="F1546" s="270">
        <f>'Net Gen'!K1546</f>
        <v>0</v>
      </c>
      <c r="G1546" s="270">
        <f>'Net Gen'!N1546</f>
        <v>0</v>
      </c>
      <c r="H1546" s="270">
        <f>'Net Gen'!O1546</f>
        <v>680</v>
      </c>
      <c r="J1546" s="120">
        <f t="shared" si="98"/>
        <v>0.5</v>
      </c>
      <c r="K1546" s="108">
        <f t="shared" si="96"/>
        <v>0</v>
      </c>
      <c r="L1546" s="102">
        <f t="shared" si="97"/>
        <v>340</v>
      </c>
      <c r="M1546" s="123">
        <f t="shared" si="99"/>
        <v>0</v>
      </c>
    </row>
    <row r="1547" spans="1:13" x14ac:dyDescent="0.2">
      <c r="A1547" s="208" t="str">
        <f>'Net Gen'!B1547</f>
        <v>ML2KP-Mitchell 2 KP</v>
      </c>
      <c r="B1547" s="269">
        <f>'Net Gen'!C1547</f>
        <v>44809.333333333336</v>
      </c>
      <c r="C1547" s="270" t="str">
        <f>'Net Gen'!P1547</f>
        <v>OFFLINE</v>
      </c>
      <c r="D1547" s="270">
        <f>'Net Gen'!E1547</f>
        <v>0</v>
      </c>
      <c r="E1547" s="270">
        <f>'Net Gen'!I1547</f>
        <v>0</v>
      </c>
      <c r="F1547" s="270">
        <f>'Net Gen'!K1547</f>
        <v>0</v>
      </c>
      <c r="G1547" s="270">
        <f>'Net Gen'!N1547</f>
        <v>0</v>
      </c>
      <c r="H1547" s="270">
        <f>'Net Gen'!O1547</f>
        <v>680</v>
      </c>
      <c r="J1547" s="120">
        <f t="shared" si="98"/>
        <v>0.5</v>
      </c>
      <c r="K1547" s="108">
        <f t="shared" si="96"/>
        <v>0</v>
      </c>
      <c r="L1547" s="102">
        <f t="shared" si="97"/>
        <v>340</v>
      </c>
      <c r="M1547" s="123">
        <f t="shared" si="99"/>
        <v>0</v>
      </c>
    </row>
    <row r="1548" spans="1:13" x14ac:dyDescent="0.2">
      <c r="A1548" s="208" t="str">
        <f>'Net Gen'!B1548</f>
        <v>ML2KP-Mitchell 2 KP</v>
      </c>
      <c r="B1548" s="269">
        <f>'Net Gen'!C1548</f>
        <v>44809.375</v>
      </c>
      <c r="C1548" s="270" t="str">
        <f>'Net Gen'!P1548</f>
        <v>OFFLINE</v>
      </c>
      <c r="D1548" s="270">
        <f>'Net Gen'!E1548</f>
        <v>0</v>
      </c>
      <c r="E1548" s="270">
        <f>'Net Gen'!I1548</f>
        <v>0</v>
      </c>
      <c r="F1548" s="270">
        <f>'Net Gen'!K1548</f>
        <v>0</v>
      </c>
      <c r="G1548" s="270">
        <f>'Net Gen'!N1548</f>
        <v>0</v>
      </c>
      <c r="H1548" s="270">
        <f>'Net Gen'!O1548</f>
        <v>680</v>
      </c>
      <c r="J1548" s="120">
        <f t="shared" si="98"/>
        <v>0.5</v>
      </c>
      <c r="K1548" s="108">
        <f t="shared" si="96"/>
        <v>0</v>
      </c>
      <c r="L1548" s="102">
        <f t="shared" si="97"/>
        <v>340</v>
      </c>
      <c r="M1548" s="123">
        <f t="shared" si="99"/>
        <v>0</v>
      </c>
    </row>
    <row r="1549" spans="1:13" x14ac:dyDescent="0.2">
      <c r="A1549" s="208" t="str">
        <f>'Net Gen'!B1549</f>
        <v>ML2KP-Mitchell 2 KP</v>
      </c>
      <c r="B1549" s="269">
        <f>'Net Gen'!C1549</f>
        <v>44809.416666666664</v>
      </c>
      <c r="C1549" s="270" t="str">
        <f>'Net Gen'!P1549</f>
        <v>OFFLINE</v>
      </c>
      <c r="D1549" s="270">
        <f>'Net Gen'!E1549</f>
        <v>0</v>
      </c>
      <c r="E1549" s="270">
        <f>'Net Gen'!I1549</f>
        <v>0</v>
      </c>
      <c r="F1549" s="270">
        <f>'Net Gen'!K1549</f>
        <v>0</v>
      </c>
      <c r="G1549" s="270">
        <f>'Net Gen'!N1549</f>
        <v>0</v>
      </c>
      <c r="H1549" s="270">
        <f>'Net Gen'!O1549</f>
        <v>680</v>
      </c>
      <c r="J1549" s="120">
        <f t="shared" si="98"/>
        <v>0.5</v>
      </c>
      <c r="K1549" s="108">
        <f t="shared" si="96"/>
        <v>0</v>
      </c>
      <c r="L1549" s="102">
        <f t="shared" si="97"/>
        <v>340</v>
      </c>
      <c r="M1549" s="123">
        <f t="shared" si="99"/>
        <v>0</v>
      </c>
    </row>
    <row r="1550" spans="1:13" x14ac:dyDescent="0.2">
      <c r="A1550" s="208" t="str">
        <f>'Net Gen'!B1550</f>
        <v>ML2KP-Mitchell 2 KP</v>
      </c>
      <c r="B1550" s="269">
        <f>'Net Gen'!C1550</f>
        <v>44809.458333333336</v>
      </c>
      <c r="C1550" s="270" t="str">
        <f>'Net Gen'!P1550</f>
        <v>OFFLINE</v>
      </c>
      <c r="D1550" s="270">
        <f>'Net Gen'!E1550</f>
        <v>0</v>
      </c>
      <c r="E1550" s="270">
        <f>'Net Gen'!I1550</f>
        <v>0</v>
      </c>
      <c r="F1550" s="270">
        <f>'Net Gen'!K1550</f>
        <v>0</v>
      </c>
      <c r="G1550" s="270">
        <f>'Net Gen'!N1550</f>
        <v>0</v>
      </c>
      <c r="H1550" s="270">
        <f>'Net Gen'!O1550</f>
        <v>680</v>
      </c>
      <c r="J1550" s="120">
        <f t="shared" si="98"/>
        <v>0.5</v>
      </c>
      <c r="K1550" s="108">
        <f t="shared" si="96"/>
        <v>0</v>
      </c>
      <c r="L1550" s="102">
        <f t="shared" si="97"/>
        <v>340</v>
      </c>
      <c r="M1550" s="123">
        <f t="shared" si="99"/>
        <v>0</v>
      </c>
    </row>
    <row r="1551" spans="1:13" x14ac:dyDescent="0.2">
      <c r="A1551" s="208" t="str">
        <f>'Net Gen'!B1551</f>
        <v>ML2KP-Mitchell 2 KP</v>
      </c>
      <c r="B1551" s="269">
        <f>'Net Gen'!C1551</f>
        <v>44809.5</v>
      </c>
      <c r="C1551" s="270" t="str">
        <f>'Net Gen'!P1551</f>
        <v>OFFLINE</v>
      </c>
      <c r="D1551" s="270">
        <f>'Net Gen'!E1551</f>
        <v>0</v>
      </c>
      <c r="E1551" s="270">
        <f>'Net Gen'!I1551</f>
        <v>0</v>
      </c>
      <c r="F1551" s="270">
        <f>'Net Gen'!K1551</f>
        <v>0</v>
      </c>
      <c r="G1551" s="270">
        <f>'Net Gen'!N1551</f>
        <v>0</v>
      </c>
      <c r="H1551" s="270">
        <f>'Net Gen'!O1551</f>
        <v>680</v>
      </c>
      <c r="J1551" s="120">
        <f t="shared" si="98"/>
        <v>0.5</v>
      </c>
      <c r="K1551" s="108">
        <f t="shared" si="96"/>
        <v>0</v>
      </c>
      <c r="L1551" s="102">
        <f t="shared" si="97"/>
        <v>340</v>
      </c>
      <c r="M1551" s="123">
        <f t="shared" si="99"/>
        <v>0</v>
      </c>
    </row>
    <row r="1552" spans="1:13" x14ac:dyDescent="0.2">
      <c r="A1552" s="208" t="str">
        <f>'Net Gen'!B1552</f>
        <v>ML2KP-Mitchell 2 KP</v>
      </c>
      <c r="B1552" s="269">
        <f>'Net Gen'!C1552</f>
        <v>44809.541666666664</v>
      </c>
      <c r="C1552" s="270" t="str">
        <f>'Net Gen'!P1552</f>
        <v>OFFLINE</v>
      </c>
      <c r="D1552" s="270">
        <f>'Net Gen'!E1552</f>
        <v>0</v>
      </c>
      <c r="E1552" s="270">
        <f>'Net Gen'!I1552</f>
        <v>0</v>
      </c>
      <c r="F1552" s="270">
        <f>'Net Gen'!K1552</f>
        <v>0</v>
      </c>
      <c r="G1552" s="270">
        <f>'Net Gen'!N1552</f>
        <v>0</v>
      </c>
      <c r="H1552" s="270">
        <f>'Net Gen'!O1552</f>
        <v>680</v>
      </c>
      <c r="J1552" s="120">
        <f t="shared" si="98"/>
        <v>0.5</v>
      </c>
      <c r="K1552" s="108">
        <f t="shared" si="96"/>
        <v>0</v>
      </c>
      <c r="L1552" s="102">
        <f t="shared" si="97"/>
        <v>340</v>
      </c>
      <c r="M1552" s="123">
        <f t="shared" si="99"/>
        <v>0</v>
      </c>
    </row>
    <row r="1553" spans="1:13" x14ac:dyDescent="0.2">
      <c r="A1553" s="208" t="str">
        <f>'Net Gen'!B1553</f>
        <v>ML2KP-Mitchell 2 KP</v>
      </c>
      <c r="B1553" s="269">
        <f>'Net Gen'!C1553</f>
        <v>44809.583333333336</v>
      </c>
      <c r="C1553" s="270" t="str">
        <f>'Net Gen'!P1553</f>
        <v>OFFLINE</v>
      </c>
      <c r="D1553" s="270">
        <f>'Net Gen'!E1553</f>
        <v>0</v>
      </c>
      <c r="E1553" s="270">
        <f>'Net Gen'!I1553</f>
        <v>0</v>
      </c>
      <c r="F1553" s="270">
        <f>'Net Gen'!K1553</f>
        <v>0</v>
      </c>
      <c r="G1553" s="270">
        <f>'Net Gen'!N1553</f>
        <v>0</v>
      </c>
      <c r="H1553" s="270">
        <f>'Net Gen'!O1553</f>
        <v>680</v>
      </c>
      <c r="J1553" s="120">
        <f t="shared" si="98"/>
        <v>0.5</v>
      </c>
      <c r="K1553" s="108">
        <f t="shared" si="96"/>
        <v>0</v>
      </c>
      <c r="L1553" s="102">
        <f t="shared" si="97"/>
        <v>340</v>
      </c>
      <c r="M1553" s="123">
        <f t="shared" si="99"/>
        <v>0</v>
      </c>
    </row>
    <row r="1554" spans="1:13" x14ac:dyDescent="0.2">
      <c r="A1554" s="208" t="str">
        <f>'Net Gen'!B1554</f>
        <v>ML2KP-Mitchell 2 KP</v>
      </c>
      <c r="B1554" s="269">
        <f>'Net Gen'!C1554</f>
        <v>44809.625</v>
      </c>
      <c r="C1554" s="270" t="str">
        <f>'Net Gen'!P1554</f>
        <v>OFFLINE</v>
      </c>
      <c r="D1554" s="270">
        <f>'Net Gen'!E1554</f>
        <v>0</v>
      </c>
      <c r="E1554" s="270">
        <f>'Net Gen'!I1554</f>
        <v>0</v>
      </c>
      <c r="F1554" s="270">
        <f>'Net Gen'!K1554</f>
        <v>0</v>
      </c>
      <c r="G1554" s="270">
        <f>'Net Gen'!N1554</f>
        <v>0</v>
      </c>
      <c r="H1554" s="270">
        <f>'Net Gen'!O1554</f>
        <v>680</v>
      </c>
      <c r="J1554" s="120">
        <f t="shared" si="98"/>
        <v>0.5</v>
      </c>
      <c r="K1554" s="108">
        <f t="shared" si="96"/>
        <v>0</v>
      </c>
      <c r="L1554" s="102">
        <f t="shared" si="97"/>
        <v>340</v>
      </c>
      <c r="M1554" s="123">
        <f t="shared" si="99"/>
        <v>0</v>
      </c>
    </row>
    <row r="1555" spans="1:13" x14ac:dyDescent="0.2">
      <c r="A1555" s="208" t="str">
        <f>'Net Gen'!B1555</f>
        <v>ML2KP-Mitchell 2 KP</v>
      </c>
      <c r="B1555" s="269">
        <f>'Net Gen'!C1555</f>
        <v>44809.666666666664</v>
      </c>
      <c r="C1555" s="270" t="str">
        <f>'Net Gen'!P1555</f>
        <v>OFFLINE</v>
      </c>
      <c r="D1555" s="270">
        <f>'Net Gen'!E1555</f>
        <v>0</v>
      </c>
      <c r="E1555" s="270">
        <f>'Net Gen'!I1555</f>
        <v>0</v>
      </c>
      <c r="F1555" s="270">
        <f>'Net Gen'!K1555</f>
        <v>0</v>
      </c>
      <c r="G1555" s="270">
        <f>'Net Gen'!N1555</f>
        <v>0</v>
      </c>
      <c r="H1555" s="270">
        <f>'Net Gen'!O1555</f>
        <v>680</v>
      </c>
      <c r="J1555" s="120">
        <f t="shared" si="98"/>
        <v>0.5</v>
      </c>
      <c r="K1555" s="108">
        <f t="shared" si="96"/>
        <v>0</v>
      </c>
      <c r="L1555" s="102">
        <f t="shared" si="97"/>
        <v>340</v>
      </c>
      <c r="M1555" s="123">
        <f t="shared" si="99"/>
        <v>0</v>
      </c>
    </row>
    <row r="1556" spans="1:13" x14ac:dyDescent="0.2">
      <c r="A1556" s="208" t="str">
        <f>'Net Gen'!B1556</f>
        <v>ML2KP-Mitchell 2 KP</v>
      </c>
      <c r="B1556" s="269">
        <f>'Net Gen'!C1556</f>
        <v>44809.708333333336</v>
      </c>
      <c r="C1556" s="270" t="str">
        <f>'Net Gen'!P1556</f>
        <v>OFFLINE</v>
      </c>
      <c r="D1556" s="270">
        <f>'Net Gen'!E1556</f>
        <v>0</v>
      </c>
      <c r="E1556" s="270">
        <f>'Net Gen'!I1556</f>
        <v>0</v>
      </c>
      <c r="F1556" s="270">
        <f>'Net Gen'!K1556</f>
        <v>0</v>
      </c>
      <c r="G1556" s="270">
        <f>'Net Gen'!N1556</f>
        <v>0</v>
      </c>
      <c r="H1556" s="270">
        <f>'Net Gen'!O1556</f>
        <v>680</v>
      </c>
      <c r="J1556" s="120">
        <f t="shared" si="98"/>
        <v>0.5</v>
      </c>
      <c r="K1556" s="108">
        <f t="shared" si="96"/>
        <v>0</v>
      </c>
      <c r="L1556" s="102">
        <f t="shared" si="97"/>
        <v>340</v>
      </c>
      <c r="M1556" s="123">
        <f t="shared" si="99"/>
        <v>0</v>
      </c>
    </row>
    <row r="1557" spans="1:13" x14ac:dyDescent="0.2">
      <c r="A1557" s="208" t="str">
        <f>'Net Gen'!B1557</f>
        <v>ML2KP-Mitchell 2 KP</v>
      </c>
      <c r="B1557" s="269">
        <f>'Net Gen'!C1557</f>
        <v>44809.75</v>
      </c>
      <c r="C1557" s="270" t="str">
        <f>'Net Gen'!P1557</f>
        <v>OFFLINE</v>
      </c>
      <c r="D1557" s="270">
        <f>'Net Gen'!E1557</f>
        <v>0</v>
      </c>
      <c r="E1557" s="270">
        <f>'Net Gen'!I1557</f>
        <v>0</v>
      </c>
      <c r="F1557" s="270">
        <f>'Net Gen'!K1557</f>
        <v>0</v>
      </c>
      <c r="G1557" s="270">
        <f>'Net Gen'!N1557</f>
        <v>0</v>
      </c>
      <c r="H1557" s="270">
        <f>'Net Gen'!O1557</f>
        <v>680</v>
      </c>
      <c r="J1557" s="120">
        <f t="shared" si="98"/>
        <v>0.5</v>
      </c>
      <c r="K1557" s="108">
        <f t="shared" si="96"/>
        <v>0</v>
      </c>
      <c r="L1557" s="102">
        <f t="shared" si="97"/>
        <v>340</v>
      </c>
      <c r="M1557" s="123">
        <f t="shared" si="99"/>
        <v>0</v>
      </c>
    </row>
    <row r="1558" spans="1:13" x14ac:dyDescent="0.2">
      <c r="A1558" s="208" t="str">
        <f>'Net Gen'!B1558</f>
        <v>ML2KP-Mitchell 2 KP</v>
      </c>
      <c r="B1558" s="269">
        <f>'Net Gen'!C1558</f>
        <v>44809.791666666664</v>
      </c>
      <c r="C1558" s="270" t="str">
        <f>'Net Gen'!P1558</f>
        <v>OFFLINE</v>
      </c>
      <c r="D1558" s="270">
        <f>'Net Gen'!E1558</f>
        <v>0</v>
      </c>
      <c r="E1558" s="270">
        <f>'Net Gen'!I1558</f>
        <v>0</v>
      </c>
      <c r="F1558" s="270">
        <f>'Net Gen'!K1558</f>
        <v>0</v>
      </c>
      <c r="G1558" s="270">
        <f>'Net Gen'!N1558</f>
        <v>0</v>
      </c>
      <c r="H1558" s="270">
        <f>'Net Gen'!O1558</f>
        <v>680</v>
      </c>
      <c r="J1558" s="120">
        <f t="shared" si="98"/>
        <v>0.5</v>
      </c>
      <c r="K1558" s="108">
        <f t="shared" si="96"/>
        <v>0</v>
      </c>
      <c r="L1558" s="102">
        <f t="shared" si="97"/>
        <v>340</v>
      </c>
      <c r="M1558" s="123">
        <f t="shared" si="99"/>
        <v>0</v>
      </c>
    </row>
    <row r="1559" spans="1:13" x14ac:dyDescent="0.2">
      <c r="A1559" s="208" t="str">
        <f>'Net Gen'!B1559</f>
        <v>ML2KP-Mitchell 2 KP</v>
      </c>
      <c r="B1559" s="269">
        <f>'Net Gen'!C1559</f>
        <v>44809.833333333336</v>
      </c>
      <c r="C1559" s="270" t="str">
        <f>'Net Gen'!P1559</f>
        <v>OFFLINE</v>
      </c>
      <c r="D1559" s="270">
        <f>'Net Gen'!E1559</f>
        <v>0</v>
      </c>
      <c r="E1559" s="270">
        <f>'Net Gen'!I1559</f>
        <v>0</v>
      </c>
      <c r="F1559" s="270">
        <f>'Net Gen'!K1559</f>
        <v>0</v>
      </c>
      <c r="G1559" s="270">
        <f>'Net Gen'!N1559</f>
        <v>0</v>
      </c>
      <c r="H1559" s="270">
        <f>'Net Gen'!O1559</f>
        <v>680</v>
      </c>
      <c r="J1559" s="120">
        <f t="shared" si="98"/>
        <v>0.5</v>
      </c>
      <c r="K1559" s="108">
        <f t="shared" si="96"/>
        <v>0</v>
      </c>
      <c r="L1559" s="102">
        <f t="shared" si="97"/>
        <v>340</v>
      </c>
      <c r="M1559" s="123">
        <f t="shared" si="99"/>
        <v>0</v>
      </c>
    </row>
    <row r="1560" spans="1:13" x14ac:dyDescent="0.2">
      <c r="A1560" s="208" t="str">
        <f>'Net Gen'!B1560</f>
        <v>ML2KP-Mitchell 2 KP</v>
      </c>
      <c r="B1560" s="269">
        <f>'Net Gen'!C1560</f>
        <v>44809.875</v>
      </c>
      <c r="C1560" s="270" t="str">
        <f>'Net Gen'!P1560</f>
        <v>OFFLINE</v>
      </c>
      <c r="D1560" s="270">
        <f>'Net Gen'!E1560</f>
        <v>0</v>
      </c>
      <c r="E1560" s="270">
        <f>'Net Gen'!I1560</f>
        <v>0</v>
      </c>
      <c r="F1560" s="270">
        <f>'Net Gen'!K1560</f>
        <v>0</v>
      </c>
      <c r="G1560" s="270">
        <f>'Net Gen'!N1560</f>
        <v>0</v>
      </c>
      <c r="H1560" s="270">
        <f>'Net Gen'!O1560</f>
        <v>680</v>
      </c>
      <c r="J1560" s="120">
        <f t="shared" si="98"/>
        <v>0.5</v>
      </c>
      <c r="K1560" s="108">
        <f t="shared" si="96"/>
        <v>0</v>
      </c>
      <c r="L1560" s="102">
        <f t="shared" si="97"/>
        <v>340</v>
      </c>
      <c r="M1560" s="123">
        <f t="shared" si="99"/>
        <v>0</v>
      </c>
    </row>
    <row r="1561" spans="1:13" x14ac:dyDescent="0.2">
      <c r="A1561" s="208" t="str">
        <f>'Net Gen'!B1561</f>
        <v>ML2KP-Mitchell 2 KP</v>
      </c>
      <c r="B1561" s="269">
        <f>'Net Gen'!C1561</f>
        <v>44809.916666666664</v>
      </c>
      <c r="C1561" s="270" t="str">
        <f>'Net Gen'!P1561</f>
        <v>OFFLINE</v>
      </c>
      <c r="D1561" s="270">
        <f>'Net Gen'!E1561</f>
        <v>0</v>
      </c>
      <c r="E1561" s="270">
        <f>'Net Gen'!I1561</f>
        <v>0</v>
      </c>
      <c r="F1561" s="270">
        <f>'Net Gen'!K1561</f>
        <v>0</v>
      </c>
      <c r="G1561" s="270">
        <f>'Net Gen'!N1561</f>
        <v>0</v>
      </c>
      <c r="H1561" s="270">
        <f>'Net Gen'!O1561</f>
        <v>680</v>
      </c>
      <c r="J1561" s="120">
        <f t="shared" si="98"/>
        <v>0.5</v>
      </c>
      <c r="K1561" s="108">
        <f t="shared" si="96"/>
        <v>0</v>
      </c>
      <c r="L1561" s="102">
        <f t="shared" si="97"/>
        <v>340</v>
      </c>
      <c r="M1561" s="123">
        <f t="shared" si="99"/>
        <v>0</v>
      </c>
    </row>
    <row r="1562" spans="1:13" x14ac:dyDescent="0.2">
      <c r="A1562" s="208" t="str">
        <f>'Net Gen'!B1562</f>
        <v>ML2KP-Mitchell 2 KP</v>
      </c>
      <c r="B1562" s="269">
        <f>'Net Gen'!C1562</f>
        <v>44809.958333333336</v>
      </c>
      <c r="C1562" s="270" t="str">
        <f>'Net Gen'!P1562</f>
        <v>OFFLINE</v>
      </c>
      <c r="D1562" s="270">
        <f>'Net Gen'!E1562</f>
        <v>0</v>
      </c>
      <c r="E1562" s="270">
        <f>'Net Gen'!I1562</f>
        <v>0</v>
      </c>
      <c r="F1562" s="270">
        <f>'Net Gen'!K1562</f>
        <v>0</v>
      </c>
      <c r="G1562" s="270">
        <f>'Net Gen'!N1562</f>
        <v>0</v>
      </c>
      <c r="H1562" s="270">
        <f>'Net Gen'!O1562</f>
        <v>680</v>
      </c>
      <c r="J1562" s="120">
        <f t="shared" si="98"/>
        <v>0.5</v>
      </c>
      <c r="K1562" s="108">
        <f t="shared" si="96"/>
        <v>0</v>
      </c>
      <c r="L1562" s="102">
        <f t="shared" si="97"/>
        <v>340</v>
      </c>
      <c r="M1562" s="123">
        <f t="shared" si="99"/>
        <v>0</v>
      </c>
    </row>
    <row r="1563" spans="1:13" x14ac:dyDescent="0.2">
      <c r="A1563" s="208" t="str">
        <f>'Net Gen'!B1563</f>
        <v>ML2KP-Mitchell 2 KP</v>
      </c>
      <c r="B1563" s="269">
        <f>'Net Gen'!C1563</f>
        <v>44810</v>
      </c>
      <c r="C1563" s="270" t="str">
        <f>'Net Gen'!P1563</f>
        <v>OFFLINE</v>
      </c>
      <c r="D1563" s="270">
        <f>'Net Gen'!E1563</f>
        <v>0</v>
      </c>
      <c r="E1563" s="270">
        <f>'Net Gen'!I1563</f>
        <v>0</v>
      </c>
      <c r="F1563" s="270">
        <f>'Net Gen'!K1563</f>
        <v>0</v>
      </c>
      <c r="G1563" s="270">
        <f>'Net Gen'!N1563</f>
        <v>0</v>
      </c>
      <c r="H1563" s="270">
        <f>'Net Gen'!O1563</f>
        <v>680</v>
      </c>
      <c r="J1563" s="120">
        <f t="shared" si="98"/>
        <v>0.5</v>
      </c>
      <c r="K1563" s="108">
        <f t="shared" si="96"/>
        <v>0</v>
      </c>
      <c r="L1563" s="102">
        <f t="shared" si="97"/>
        <v>340</v>
      </c>
      <c r="M1563" s="123">
        <f t="shared" si="99"/>
        <v>0</v>
      </c>
    </row>
    <row r="1564" spans="1:13" x14ac:dyDescent="0.2">
      <c r="A1564" s="208" t="str">
        <f>'Net Gen'!B1564</f>
        <v>ML2KP-Mitchell 2 KP</v>
      </c>
      <c r="B1564" s="269">
        <f>'Net Gen'!C1564</f>
        <v>44810.041666666664</v>
      </c>
      <c r="C1564" s="270" t="str">
        <f>'Net Gen'!P1564</f>
        <v>OFFLINE</v>
      </c>
      <c r="D1564" s="270">
        <f>'Net Gen'!E1564</f>
        <v>0</v>
      </c>
      <c r="E1564" s="270">
        <f>'Net Gen'!I1564</f>
        <v>0</v>
      </c>
      <c r="F1564" s="270">
        <f>'Net Gen'!K1564</f>
        <v>0</v>
      </c>
      <c r="G1564" s="270">
        <f>'Net Gen'!N1564</f>
        <v>0</v>
      </c>
      <c r="H1564" s="270">
        <f>'Net Gen'!O1564</f>
        <v>680</v>
      </c>
      <c r="J1564" s="120">
        <f t="shared" si="98"/>
        <v>0.5</v>
      </c>
      <c r="K1564" s="108">
        <f t="shared" si="96"/>
        <v>0</v>
      </c>
      <c r="L1564" s="102">
        <f t="shared" si="97"/>
        <v>340</v>
      </c>
      <c r="M1564" s="123">
        <f t="shared" si="99"/>
        <v>0</v>
      </c>
    </row>
    <row r="1565" spans="1:13" x14ac:dyDescent="0.2">
      <c r="A1565" s="208" t="str">
        <f>'Net Gen'!B1565</f>
        <v>ML2KP-Mitchell 2 KP</v>
      </c>
      <c r="B1565" s="269">
        <f>'Net Gen'!C1565</f>
        <v>44810.083333333336</v>
      </c>
      <c r="C1565" s="270" t="str">
        <f>'Net Gen'!P1565</f>
        <v>OFFLINE</v>
      </c>
      <c r="D1565" s="270">
        <f>'Net Gen'!E1565</f>
        <v>0</v>
      </c>
      <c r="E1565" s="270">
        <f>'Net Gen'!I1565</f>
        <v>0</v>
      </c>
      <c r="F1565" s="270">
        <f>'Net Gen'!K1565</f>
        <v>0</v>
      </c>
      <c r="G1565" s="270">
        <f>'Net Gen'!N1565</f>
        <v>0</v>
      </c>
      <c r="H1565" s="270">
        <f>'Net Gen'!O1565</f>
        <v>680</v>
      </c>
      <c r="J1565" s="120">
        <f t="shared" si="98"/>
        <v>0.5</v>
      </c>
      <c r="K1565" s="108">
        <f t="shared" si="96"/>
        <v>0</v>
      </c>
      <c r="L1565" s="102">
        <f t="shared" si="97"/>
        <v>340</v>
      </c>
      <c r="M1565" s="123">
        <f t="shared" si="99"/>
        <v>0</v>
      </c>
    </row>
    <row r="1566" spans="1:13" x14ac:dyDescent="0.2">
      <c r="A1566" s="208" t="str">
        <f>'Net Gen'!B1566</f>
        <v>ML2KP-Mitchell 2 KP</v>
      </c>
      <c r="B1566" s="269">
        <f>'Net Gen'!C1566</f>
        <v>44810.125</v>
      </c>
      <c r="C1566" s="270" t="str">
        <f>'Net Gen'!P1566</f>
        <v>OFFLINE</v>
      </c>
      <c r="D1566" s="270">
        <f>'Net Gen'!E1566</f>
        <v>0</v>
      </c>
      <c r="E1566" s="270">
        <f>'Net Gen'!I1566</f>
        <v>0</v>
      </c>
      <c r="F1566" s="270">
        <f>'Net Gen'!K1566</f>
        <v>0</v>
      </c>
      <c r="G1566" s="270">
        <f>'Net Gen'!N1566</f>
        <v>0</v>
      </c>
      <c r="H1566" s="270">
        <f>'Net Gen'!O1566</f>
        <v>680</v>
      </c>
      <c r="J1566" s="120">
        <f t="shared" si="98"/>
        <v>0.5</v>
      </c>
      <c r="K1566" s="108">
        <f t="shared" si="96"/>
        <v>0</v>
      </c>
      <c r="L1566" s="102">
        <f t="shared" si="97"/>
        <v>340</v>
      </c>
      <c r="M1566" s="123">
        <f t="shared" si="99"/>
        <v>0</v>
      </c>
    </row>
    <row r="1567" spans="1:13" x14ac:dyDescent="0.2">
      <c r="A1567" s="208" t="str">
        <f>'Net Gen'!B1567</f>
        <v>ML2KP-Mitchell 2 KP</v>
      </c>
      <c r="B1567" s="269">
        <f>'Net Gen'!C1567</f>
        <v>44810.166666666664</v>
      </c>
      <c r="C1567" s="270" t="str">
        <f>'Net Gen'!P1567</f>
        <v>OFFLINE</v>
      </c>
      <c r="D1567" s="270">
        <f>'Net Gen'!E1567</f>
        <v>0</v>
      </c>
      <c r="E1567" s="270">
        <f>'Net Gen'!I1567</f>
        <v>0</v>
      </c>
      <c r="F1567" s="270">
        <f>'Net Gen'!K1567</f>
        <v>0</v>
      </c>
      <c r="G1567" s="270">
        <f>'Net Gen'!N1567</f>
        <v>0</v>
      </c>
      <c r="H1567" s="270">
        <f>'Net Gen'!O1567</f>
        <v>680</v>
      </c>
      <c r="J1567" s="120">
        <f t="shared" si="98"/>
        <v>0.5</v>
      </c>
      <c r="K1567" s="108">
        <f t="shared" si="96"/>
        <v>0</v>
      </c>
      <c r="L1567" s="102">
        <f t="shared" si="97"/>
        <v>340</v>
      </c>
      <c r="M1567" s="123">
        <f t="shared" si="99"/>
        <v>0</v>
      </c>
    </row>
    <row r="1568" spans="1:13" x14ac:dyDescent="0.2">
      <c r="A1568" s="208" t="str">
        <f>'Net Gen'!B1568</f>
        <v>ML2KP-Mitchell 2 KP</v>
      </c>
      <c r="B1568" s="269">
        <f>'Net Gen'!C1568</f>
        <v>44810.208333333336</v>
      </c>
      <c r="C1568" s="270" t="str">
        <f>'Net Gen'!P1568</f>
        <v>OFFLINE</v>
      </c>
      <c r="D1568" s="270">
        <f>'Net Gen'!E1568</f>
        <v>0</v>
      </c>
      <c r="E1568" s="270">
        <f>'Net Gen'!I1568</f>
        <v>0</v>
      </c>
      <c r="F1568" s="270">
        <f>'Net Gen'!K1568</f>
        <v>0</v>
      </c>
      <c r="G1568" s="270">
        <f>'Net Gen'!N1568</f>
        <v>0</v>
      </c>
      <c r="H1568" s="270">
        <f>'Net Gen'!O1568</f>
        <v>680</v>
      </c>
      <c r="J1568" s="120">
        <f t="shared" si="98"/>
        <v>0.5</v>
      </c>
      <c r="K1568" s="108">
        <f t="shared" si="96"/>
        <v>0</v>
      </c>
      <c r="L1568" s="102">
        <f t="shared" si="97"/>
        <v>340</v>
      </c>
      <c r="M1568" s="123">
        <f t="shared" si="99"/>
        <v>0</v>
      </c>
    </row>
    <row r="1569" spans="1:13" x14ac:dyDescent="0.2">
      <c r="A1569" s="208" t="str">
        <f>'Net Gen'!B1569</f>
        <v>ML2KP-Mitchell 2 KP</v>
      </c>
      <c r="B1569" s="269">
        <f>'Net Gen'!C1569</f>
        <v>44810.25</v>
      </c>
      <c r="C1569" s="270" t="str">
        <f>'Net Gen'!P1569</f>
        <v>OFFLINE</v>
      </c>
      <c r="D1569" s="270">
        <f>'Net Gen'!E1569</f>
        <v>0</v>
      </c>
      <c r="E1569" s="270">
        <f>'Net Gen'!I1569</f>
        <v>0</v>
      </c>
      <c r="F1569" s="270">
        <f>'Net Gen'!K1569</f>
        <v>0</v>
      </c>
      <c r="G1569" s="270">
        <f>'Net Gen'!N1569</f>
        <v>0</v>
      </c>
      <c r="H1569" s="270">
        <f>'Net Gen'!O1569</f>
        <v>680</v>
      </c>
      <c r="J1569" s="120">
        <f t="shared" si="98"/>
        <v>0.5</v>
      </c>
      <c r="K1569" s="108">
        <f t="shared" si="96"/>
        <v>0</v>
      </c>
      <c r="L1569" s="102">
        <f t="shared" si="97"/>
        <v>340</v>
      </c>
      <c r="M1569" s="123">
        <f t="shared" si="99"/>
        <v>0</v>
      </c>
    </row>
    <row r="1570" spans="1:13" x14ac:dyDescent="0.2">
      <c r="A1570" s="208" t="str">
        <f>'Net Gen'!B1570</f>
        <v>ML2KP-Mitchell 2 KP</v>
      </c>
      <c r="B1570" s="269">
        <f>'Net Gen'!C1570</f>
        <v>44810.291666666664</v>
      </c>
      <c r="C1570" s="270" t="str">
        <f>'Net Gen'!P1570</f>
        <v>OFFLINE</v>
      </c>
      <c r="D1570" s="270">
        <f>'Net Gen'!E1570</f>
        <v>0</v>
      </c>
      <c r="E1570" s="270">
        <f>'Net Gen'!I1570</f>
        <v>0</v>
      </c>
      <c r="F1570" s="270">
        <f>'Net Gen'!K1570</f>
        <v>0</v>
      </c>
      <c r="G1570" s="270">
        <f>'Net Gen'!N1570</f>
        <v>0</v>
      </c>
      <c r="H1570" s="270">
        <f>'Net Gen'!O1570</f>
        <v>680</v>
      </c>
      <c r="J1570" s="120">
        <f t="shared" si="98"/>
        <v>0.5</v>
      </c>
      <c r="K1570" s="108">
        <f t="shared" si="96"/>
        <v>0</v>
      </c>
      <c r="L1570" s="102">
        <f t="shared" si="97"/>
        <v>340</v>
      </c>
      <c r="M1570" s="123">
        <f t="shared" si="99"/>
        <v>0</v>
      </c>
    </row>
    <row r="1571" spans="1:13" x14ac:dyDescent="0.2">
      <c r="A1571" s="208" t="str">
        <f>'Net Gen'!B1571</f>
        <v>ML2KP-Mitchell 2 KP</v>
      </c>
      <c r="B1571" s="269">
        <f>'Net Gen'!C1571</f>
        <v>44810.333333333336</v>
      </c>
      <c r="C1571" s="270" t="str">
        <f>'Net Gen'!P1571</f>
        <v>OFFLINE</v>
      </c>
      <c r="D1571" s="270">
        <f>'Net Gen'!E1571</f>
        <v>0</v>
      </c>
      <c r="E1571" s="270">
        <f>'Net Gen'!I1571</f>
        <v>0</v>
      </c>
      <c r="F1571" s="270">
        <f>'Net Gen'!K1571</f>
        <v>0</v>
      </c>
      <c r="G1571" s="270">
        <f>'Net Gen'!N1571</f>
        <v>0</v>
      </c>
      <c r="H1571" s="270">
        <f>'Net Gen'!O1571</f>
        <v>680</v>
      </c>
      <c r="J1571" s="120">
        <f t="shared" si="98"/>
        <v>0.5</v>
      </c>
      <c r="K1571" s="108">
        <f t="shared" si="96"/>
        <v>0</v>
      </c>
      <c r="L1571" s="102">
        <f t="shared" si="97"/>
        <v>340</v>
      </c>
      <c r="M1571" s="123">
        <f t="shared" si="99"/>
        <v>0</v>
      </c>
    </row>
    <row r="1572" spans="1:13" x14ac:dyDescent="0.2">
      <c r="A1572" s="208" t="str">
        <f>'Net Gen'!B1572</f>
        <v>ML2KP-Mitchell 2 KP</v>
      </c>
      <c r="B1572" s="269">
        <f>'Net Gen'!C1572</f>
        <v>44810.375</v>
      </c>
      <c r="C1572" s="270" t="str">
        <f>'Net Gen'!P1572</f>
        <v>OFFLINE</v>
      </c>
      <c r="D1572" s="270">
        <f>'Net Gen'!E1572</f>
        <v>0</v>
      </c>
      <c r="E1572" s="270">
        <f>'Net Gen'!I1572</f>
        <v>0</v>
      </c>
      <c r="F1572" s="270">
        <f>'Net Gen'!K1572</f>
        <v>0</v>
      </c>
      <c r="G1572" s="270">
        <f>'Net Gen'!N1572</f>
        <v>0</v>
      </c>
      <c r="H1572" s="270">
        <f>'Net Gen'!O1572</f>
        <v>680</v>
      </c>
      <c r="J1572" s="120">
        <f t="shared" si="98"/>
        <v>0.5</v>
      </c>
      <c r="K1572" s="108">
        <f t="shared" si="96"/>
        <v>0</v>
      </c>
      <c r="L1572" s="102">
        <f t="shared" si="97"/>
        <v>340</v>
      </c>
      <c r="M1572" s="123">
        <f t="shared" si="99"/>
        <v>0</v>
      </c>
    </row>
    <row r="1573" spans="1:13" x14ac:dyDescent="0.2">
      <c r="A1573" s="208" t="str">
        <f>'Net Gen'!B1573</f>
        <v>ML2KP-Mitchell 2 KP</v>
      </c>
      <c r="B1573" s="269">
        <f>'Net Gen'!C1573</f>
        <v>44810.416666666664</v>
      </c>
      <c r="C1573" s="270" t="str">
        <f>'Net Gen'!P1573</f>
        <v>OFFLINE</v>
      </c>
      <c r="D1573" s="270">
        <f>'Net Gen'!E1573</f>
        <v>0</v>
      </c>
      <c r="E1573" s="270">
        <f>'Net Gen'!I1573</f>
        <v>0</v>
      </c>
      <c r="F1573" s="270">
        <f>'Net Gen'!K1573</f>
        <v>0</v>
      </c>
      <c r="G1573" s="270">
        <f>'Net Gen'!N1573</f>
        <v>0</v>
      </c>
      <c r="H1573" s="270">
        <f>'Net Gen'!O1573</f>
        <v>680</v>
      </c>
      <c r="J1573" s="120">
        <f t="shared" si="98"/>
        <v>0.5</v>
      </c>
      <c r="K1573" s="108">
        <f t="shared" si="96"/>
        <v>0</v>
      </c>
      <c r="L1573" s="102">
        <f t="shared" si="97"/>
        <v>340</v>
      </c>
      <c r="M1573" s="123">
        <f t="shared" si="99"/>
        <v>0</v>
      </c>
    </row>
    <row r="1574" spans="1:13" x14ac:dyDescent="0.2">
      <c r="A1574" s="208" t="str">
        <f>'Net Gen'!B1574</f>
        <v>ML2KP-Mitchell 2 KP</v>
      </c>
      <c r="B1574" s="269">
        <f>'Net Gen'!C1574</f>
        <v>44810.458333333336</v>
      </c>
      <c r="C1574" s="270" t="str">
        <f>'Net Gen'!P1574</f>
        <v>OFFLINE</v>
      </c>
      <c r="D1574" s="270">
        <f>'Net Gen'!E1574</f>
        <v>0</v>
      </c>
      <c r="E1574" s="270">
        <f>'Net Gen'!I1574</f>
        <v>0</v>
      </c>
      <c r="F1574" s="270">
        <f>'Net Gen'!K1574</f>
        <v>0</v>
      </c>
      <c r="G1574" s="270">
        <f>'Net Gen'!N1574</f>
        <v>0</v>
      </c>
      <c r="H1574" s="270">
        <f>'Net Gen'!O1574</f>
        <v>680</v>
      </c>
      <c r="J1574" s="120">
        <f t="shared" si="98"/>
        <v>0.5</v>
      </c>
      <c r="K1574" s="108">
        <f t="shared" si="96"/>
        <v>0</v>
      </c>
      <c r="L1574" s="102">
        <f t="shared" si="97"/>
        <v>340</v>
      </c>
      <c r="M1574" s="123">
        <f t="shared" si="99"/>
        <v>0</v>
      </c>
    </row>
    <row r="1575" spans="1:13" x14ac:dyDescent="0.2">
      <c r="A1575" s="208" t="str">
        <f>'Net Gen'!B1575</f>
        <v>ML2KP-Mitchell 2 KP</v>
      </c>
      <c r="B1575" s="269">
        <f>'Net Gen'!C1575</f>
        <v>44810.5</v>
      </c>
      <c r="C1575" s="270" t="str">
        <f>'Net Gen'!P1575</f>
        <v>OFFLINE</v>
      </c>
      <c r="D1575" s="270">
        <f>'Net Gen'!E1575</f>
        <v>0</v>
      </c>
      <c r="E1575" s="270">
        <f>'Net Gen'!I1575</f>
        <v>0</v>
      </c>
      <c r="F1575" s="270">
        <f>'Net Gen'!K1575</f>
        <v>0</v>
      </c>
      <c r="G1575" s="270">
        <f>'Net Gen'!N1575</f>
        <v>0</v>
      </c>
      <c r="H1575" s="270">
        <f>'Net Gen'!O1575</f>
        <v>680</v>
      </c>
      <c r="J1575" s="120">
        <f t="shared" si="98"/>
        <v>0.5</v>
      </c>
      <c r="K1575" s="108">
        <f t="shared" si="96"/>
        <v>0</v>
      </c>
      <c r="L1575" s="102">
        <f t="shared" si="97"/>
        <v>340</v>
      </c>
      <c r="M1575" s="123">
        <f t="shared" si="99"/>
        <v>0</v>
      </c>
    </row>
    <row r="1576" spans="1:13" x14ac:dyDescent="0.2">
      <c r="A1576" s="208" t="str">
        <f>'Net Gen'!B1576</f>
        <v>ML2KP-Mitchell 2 KP</v>
      </c>
      <c r="B1576" s="269">
        <f>'Net Gen'!C1576</f>
        <v>44810.541666666664</v>
      </c>
      <c r="C1576" s="270" t="str">
        <f>'Net Gen'!P1576</f>
        <v>OFFLINE</v>
      </c>
      <c r="D1576" s="270">
        <f>'Net Gen'!E1576</f>
        <v>0</v>
      </c>
      <c r="E1576" s="270">
        <f>'Net Gen'!I1576</f>
        <v>0</v>
      </c>
      <c r="F1576" s="270">
        <f>'Net Gen'!K1576</f>
        <v>0</v>
      </c>
      <c r="G1576" s="270">
        <f>'Net Gen'!N1576</f>
        <v>0</v>
      </c>
      <c r="H1576" s="270">
        <f>'Net Gen'!O1576</f>
        <v>680</v>
      </c>
      <c r="J1576" s="120">
        <f t="shared" si="98"/>
        <v>0.5</v>
      </c>
      <c r="K1576" s="108">
        <f t="shared" si="96"/>
        <v>0</v>
      </c>
      <c r="L1576" s="102">
        <f t="shared" si="97"/>
        <v>340</v>
      </c>
      <c r="M1576" s="123">
        <f t="shared" si="99"/>
        <v>0</v>
      </c>
    </row>
    <row r="1577" spans="1:13" x14ac:dyDescent="0.2">
      <c r="A1577" s="208" t="str">
        <f>'Net Gen'!B1577</f>
        <v>ML2KP-Mitchell 2 KP</v>
      </c>
      <c r="B1577" s="269">
        <f>'Net Gen'!C1577</f>
        <v>44810.583333333336</v>
      </c>
      <c r="C1577" s="270" t="str">
        <f>'Net Gen'!P1577</f>
        <v>OFFLINE</v>
      </c>
      <c r="D1577" s="270">
        <f>'Net Gen'!E1577</f>
        <v>0</v>
      </c>
      <c r="E1577" s="270">
        <f>'Net Gen'!I1577</f>
        <v>0</v>
      </c>
      <c r="F1577" s="270">
        <f>'Net Gen'!K1577</f>
        <v>0</v>
      </c>
      <c r="G1577" s="270">
        <f>'Net Gen'!N1577</f>
        <v>0</v>
      </c>
      <c r="H1577" s="270">
        <f>'Net Gen'!O1577</f>
        <v>680</v>
      </c>
      <c r="J1577" s="120">
        <f t="shared" si="98"/>
        <v>0.5</v>
      </c>
      <c r="K1577" s="108">
        <f t="shared" si="96"/>
        <v>0</v>
      </c>
      <c r="L1577" s="102">
        <f t="shared" si="97"/>
        <v>340</v>
      </c>
      <c r="M1577" s="123">
        <f t="shared" si="99"/>
        <v>0</v>
      </c>
    </row>
    <row r="1578" spans="1:13" x14ac:dyDescent="0.2">
      <c r="A1578" s="208" t="str">
        <f>'Net Gen'!B1578</f>
        <v>ML2KP-Mitchell 2 KP</v>
      </c>
      <c r="B1578" s="269">
        <f>'Net Gen'!C1578</f>
        <v>44810.625</v>
      </c>
      <c r="C1578" s="270" t="str">
        <f>'Net Gen'!P1578</f>
        <v>OFFLINE</v>
      </c>
      <c r="D1578" s="270">
        <f>'Net Gen'!E1578</f>
        <v>0</v>
      </c>
      <c r="E1578" s="270">
        <f>'Net Gen'!I1578</f>
        <v>0</v>
      </c>
      <c r="F1578" s="270">
        <f>'Net Gen'!K1578</f>
        <v>0</v>
      </c>
      <c r="G1578" s="270">
        <f>'Net Gen'!N1578</f>
        <v>0</v>
      </c>
      <c r="H1578" s="270">
        <f>'Net Gen'!O1578</f>
        <v>680</v>
      </c>
      <c r="J1578" s="120">
        <f t="shared" si="98"/>
        <v>0.5</v>
      </c>
      <c r="K1578" s="108">
        <f t="shared" si="96"/>
        <v>0</v>
      </c>
      <c r="L1578" s="102">
        <f t="shared" si="97"/>
        <v>340</v>
      </c>
      <c r="M1578" s="123">
        <f t="shared" si="99"/>
        <v>0</v>
      </c>
    </row>
    <row r="1579" spans="1:13" x14ac:dyDescent="0.2">
      <c r="A1579" s="208" t="str">
        <f>'Net Gen'!B1579</f>
        <v>ML2KP-Mitchell 2 KP</v>
      </c>
      <c r="B1579" s="269">
        <f>'Net Gen'!C1579</f>
        <v>44810.666666666664</v>
      </c>
      <c r="C1579" s="270" t="str">
        <f>'Net Gen'!P1579</f>
        <v>OFFLINE</v>
      </c>
      <c r="D1579" s="270">
        <f>'Net Gen'!E1579</f>
        <v>0</v>
      </c>
      <c r="E1579" s="270">
        <f>'Net Gen'!I1579</f>
        <v>0</v>
      </c>
      <c r="F1579" s="270">
        <f>'Net Gen'!K1579</f>
        <v>0</v>
      </c>
      <c r="G1579" s="270">
        <f>'Net Gen'!N1579</f>
        <v>0</v>
      </c>
      <c r="H1579" s="270">
        <f>'Net Gen'!O1579</f>
        <v>680</v>
      </c>
      <c r="J1579" s="120">
        <f t="shared" si="98"/>
        <v>0.5</v>
      </c>
      <c r="K1579" s="108">
        <f t="shared" si="96"/>
        <v>0</v>
      </c>
      <c r="L1579" s="102">
        <f t="shared" si="97"/>
        <v>340</v>
      </c>
      <c r="M1579" s="123">
        <f t="shared" si="99"/>
        <v>0</v>
      </c>
    </row>
    <row r="1580" spans="1:13" x14ac:dyDescent="0.2">
      <c r="A1580" s="208" t="str">
        <f>'Net Gen'!B1580</f>
        <v>ML2KP-Mitchell 2 KP</v>
      </c>
      <c r="B1580" s="269">
        <f>'Net Gen'!C1580</f>
        <v>44810.708333333336</v>
      </c>
      <c r="C1580" s="270" t="str">
        <f>'Net Gen'!P1580</f>
        <v>OFFLINE</v>
      </c>
      <c r="D1580" s="270">
        <f>'Net Gen'!E1580</f>
        <v>0</v>
      </c>
      <c r="E1580" s="270">
        <f>'Net Gen'!I1580</f>
        <v>0</v>
      </c>
      <c r="F1580" s="270">
        <f>'Net Gen'!K1580</f>
        <v>0</v>
      </c>
      <c r="G1580" s="270">
        <f>'Net Gen'!N1580</f>
        <v>0</v>
      </c>
      <c r="H1580" s="270">
        <f>'Net Gen'!O1580</f>
        <v>680</v>
      </c>
      <c r="J1580" s="120">
        <f t="shared" si="98"/>
        <v>0.5</v>
      </c>
      <c r="K1580" s="108">
        <f t="shared" si="96"/>
        <v>0</v>
      </c>
      <c r="L1580" s="102">
        <f t="shared" si="97"/>
        <v>340</v>
      </c>
      <c r="M1580" s="123">
        <f t="shared" si="99"/>
        <v>0</v>
      </c>
    </row>
    <row r="1581" spans="1:13" x14ac:dyDescent="0.2">
      <c r="A1581" s="208" t="str">
        <f>'Net Gen'!B1581</f>
        <v>ML2KP-Mitchell 2 KP</v>
      </c>
      <c r="B1581" s="269">
        <f>'Net Gen'!C1581</f>
        <v>44810.75</v>
      </c>
      <c r="C1581" s="270" t="str">
        <f>'Net Gen'!P1581</f>
        <v>OFFLINE</v>
      </c>
      <c r="D1581" s="270">
        <f>'Net Gen'!E1581</f>
        <v>0</v>
      </c>
      <c r="E1581" s="270">
        <f>'Net Gen'!I1581</f>
        <v>0</v>
      </c>
      <c r="F1581" s="270">
        <f>'Net Gen'!K1581</f>
        <v>0</v>
      </c>
      <c r="G1581" s="270">
        <f>'Net Gen'!N1581</f>
        <v>0</v>
      </c>
      <c r="H1581" s="270">
        <f>'Net Gen'!O1581</f>
        <v>680</v>
      </c>
      <c r="J1581" s="120">
        <f t="shared" si="98"/>
        <v>0.5</v>
      </c>
      <c r="K1581" s="108">
        <f t="shared" si="96"/>
        <v>0</v>
      </c>
      <c r="L1581" s="102">
        <f t="shared" si="97"/>
        <v>340</v>
      </c>
      <c r="M1581" s="123">
        <f t="shared" si="99"/>
        <v>0</v>
      </c>
    </row>
    <row r="1582" spans="1:13" x14ac:dyDescent="0.2">
      <c r="A1582" s="208" t="str">
        <f>'Net Gen'!B1582</f>
        <v>ML2KP-Mitchell 2 KP</v>
      </c>
      <c r="B1582" s="269">
        <f>'Net Gen'!C1582</f>
        <v>44810.791666666664</v>
      </c>
      <c r="C1582" s="270" t="str">
        <f>'Net Gen'!P1582</f>
        <v>OFFLINE</v>
      </c>
      <c r="D1582" s="270">
        <f>'Net Gen'!E1582</f>
        <v>0</v>
      </c>
      <c r="E1582" s="270">
        <f>'Net Gen'!I1582</f>
        <v>0</v>
      </c>
      <c r="F1582" s="270">
        <f>'Net Gen'!K1582</f>
        <v>0</v>
      </c>
      <c r="G1582" s="270">
        <f>'Net Gen'!N1582</f>
        <v>0</v>
      </c>
      <c r="H1582" s="270">
        <f>'Net Gen'!O1582</f>
        <v>680</v>
      </c>
      <c r="J1582" s="120">
        <f t="shared" si="98"/>
        <v>0.5</v>
      </c>
      <c r="K1582" s="108">
        <f t="shared" si="96"/>
        <v>0</v>
      </c>
      <c r="L1582" s="102">
        <f t="shared" si="97"/>
        <v>340</v>
      </c>
      <c r="M1582" s="123">
        <f t="shared" si="99"/>
        <v>0</v>
      </c>
    </row>
    <row r="1583" spans="1:13" x14ac:dyDescent="0.2">
      <c r="A1583" s="208" t="str">
        <f>'Net Gen'!B1583</f>
        <v>ML2KP-Mitchell 2 KP</v>
      </c>
      <c r="B1583" s="269">
        <f>'Net Gen'!C1583</f>
        <v>44810.833333333336</v>
      </c>
      <c r="C1583" s="270" t="str">
        <f>'Net Gen'!P1583</f>
        <v>OFFLINE</v>
      </c>
      <c r="D1583" s="270">
        <f>'Net Gen'!E1583</f>
        <v>0</v>
      </c>
      <c r="E1583" s="270">
        <f>'Net Gen'!I1583</f>
        <v>0</v>
      </c>
      <c r="F1583" s="270">
        <f>'Net Gen'!K1583</f>
        <v>0</v>
      </c>
      <c r="G1583" s="270">
        <f>'Net Gen'!N1583</f>
        <v>0</v>
      </c>
      <c r="H1583" s="270">
        <f>'Net Gen'!O1583</f>
        <v>680</v>
      </c>
      <c r="J1583" s="120">
        <f t="shared" si="98"/>
        <v>0.5</v>
      </c>
      <c r="K1583" s="108">
        <f t="shared" si="96"/>
        <v>0</v>
      </c>
      <c r="L1583" s="102">
        <f t="shared" si="97"/>
        <v>340</v>
      </c>
      <c r="M1583" s="123">
        <f t="shared" si="99"/>
        <v>0</v>
      </c>
    </row>
    <row r="1584" spans="1:13" x14ac:dyDescent="0.2">
      <c r="A1584" s="208" t="str">
        <f>'Net Gen'!B1584</f>
        <v>ML2KP-Mitchell 2 KP</v>
      </c>
      <c r="B1584" s="269">
        <f>'Net Gen'!C1584</f>
        <v>44810.875</v>
      </c>
      <c r="C1584" s="270" t="str">
        <f>'Net Gen'!P1584</f>
        <v>OFFLINE</v>
      </c>
      <c r="D1584" s="270">
        <f>'Net Gen'!E1584</f>
        <v>0</v>
      </c>
      <c r="E1584" s="270">
        <f>'Net Gen'!I1584</f>
        <v>0</v>
      </c>
      <c r="F1584" s="270">
        <f>'Net Gen'!K1584</f>
        <v>0</v>
      </c>
      <c r="G1584" s="270">
        <f>'Net Gen'!N1584</f>
        <v>0</v>
      </c>
      <c r="H1584" s="270">
        <f>'Net Gen'!O1584</f>
        <v>680</v>
      </c>
      <c r="J1584" s="120">
        <f t="shared" si="98"/>
        <v>0.5</v>
      </c>
      <c r="K1584" s="108">
        <f t="shared" si="96"/>
        <v>0</v>
      </c>
      <c r="L1584" s="102">
        <f t="shared" si="97"/>
        <v>340</v>
      </c>
      <c r="M1584" s="123">
        <f t="shared" si="99"/>
        <v>0</v>
      </c>
    </row>
    <row r="1585" spans="1:13" x14ac:dyDescent="0.2">
      <c r="A1585" s="208" t="str">
        <f>'Net Gen'!B1585</f>
        <v>ML2KP-Mitchell 2 KP</v>
      </c>
      <c r="B1585" s="269">
        <f>'Net Gen'!C1585</f>
        <v>44810.916666666664</v>
      </c>
      <c r="C1585" s="270" t="str">
        <f>'Net Gen'!P1585</f>
        <v>OFFLINE</v>
      </c>
      <c r="D1585" s="270">
        <f>'Net Gen'!E1585</f>
        <v>0</v>
      </c>
      <c r="E1585" s="270">
        <f>'Net Gen'!I1585</f>
        <v>0</v>
      </c>
      <c r="F1585" s="270">
        <f>'Net Gen'!K1585</f>
        <v>0</v>
      </c>
      <c r="G1585" s="270">
        <f>'Net Gen'!N1585</f>
        <v>0</v>
      </c>
      <c r="H1585" s="270">
        <f>'Net Gen'!O1585</f>
        <v>680</v>
      </c>
      <c r="J1585" s="120">
        <f t="shared" si="98"/>
        <v>0.5</v>
      </c>
      <c r="K1585" s="108">
        <f t="shared" si="96"/>
        <v>0</v>
      </c>
      <c r="L1585" s="102">
        <f t="shared" si="97"/>
        <v>340</v>
      </c>
      <c r="M1585" s="123">
        <f t="shared" si="99"/>
        <v>0</v>
      </c>
    </row>
    <row r="1586" spans="1:13" x14ac:dyDescent="0.2">
      <c r="A1586" s="208" t="str">
        <f>'Net Gen'!B1586</f>
        <v>ML2KP-Mitchell 2 KP</v>
      </c>
      <c r="B1586" s="269">
        <f>'Net Gen'!C1586</f>
        <v>44810.958333333336</v>
      </c>
      <c r="C1586" s="270" t="str">
        <f>'Net Gen'!P1586</f>
        <v>OFFLINE</v>
      </c>
      <c r="D1586" s="270">
        <f>'Net Gen'!E1586</f>
        <v>0</v>
      </c>
      <c r="E1586" s="270">
        <f>'Net Gen'!I1586</f>
        <v>0</v>
      </c>
      <c r="F1586" s="270">
        <f>'Net Gen'!K1586</f>
        <v>0</v>
      </c>
      <c r="G1586" s="270">
        <f>'Net Gen'!N1586</f>
        <v>0</v>
      </c>
      <c r="H1586" s="270">
        <f>'Net Gen'!O1586</f>
        <v>680</v>
      </c>
      <c r="J1586" s="120">
        <f t="shared" si="98"/>
        <v>0.5</v>
      </c>
      <c r="K1586" s="108">
        <f t="shared" si="96"/>
        <v>0</v>
      </c>
      <c r="L1586" s="102">
        <f t="shared" si="97"/>
        <v>340</v>
      </c>
      <c r="M1586" s="123">
        <f t="shared" si="99"/>
        <v>0</v>
      </c>
    </row>
    <row r="1587" spans="1:13" x14ac:dyDescent="0.2">
      <c r="A1587" s="208" t="str">
        <f>'Net Gen'!B1587</f>
        <v>ML2KP-Mitchell 2 KP</v>
      </c>
      <c r="B1587" s="269">
        <f>'Net Gen'!C1587</f>
        <v>44811</v>
      </c>
      <c r="C1587" s="270" t="str">
        <f>'Net Gen'!P1587</f>
        <v>OFFLINE</v>
      </c>
      <c r="D1587" s="270">
        <f>'Net Gen'!E1587</f>
        <v>0</v>
      </c>
      <c r="E1587" s="270">
        <f>'Net Gen'!I1587</f>
        <v>0</v>
      </c>
      <c r="F1587" s="270">
        <f>'Net Gen'!K1587</f>
        <v>0</v>
      </c>
      <c r="G1587" s="270">
        <f>'Net Gen'!N1587</f>
        <v>0</v>
      </c>
      <c r="H1587" s="270">
        <f>'Net Gen'!O1587</f>
        <v>680</v>
      </c>
      <c r="J1587" s="120">
        <f t="shared" si="98"/>
        <v>0.5</v>
      </c>
      <c r="K1587" s="108">
        <f t="shared" si="96"/>
        <v>0</v>
      </c>
      <c r="L1587" s="102">
        <f t="shared" si="97"/>
        <v>340</v>
      </c>
      <c r="M1587" s="123">
        <f t="shared" si="99"/>
        <v>0</v>
      </c>
    </row>
    <row r="1588" spans="1:13" x14ac:dyDescent="0.2">
      <c r="A1588" s="208" t="str">
        <f>'Net Gen'!B1588</f>
        <v>ML2KP-Mitchell 2 KP</v>
      </c>
      <c r="B1588" s="269">
        <f>'Net Gen'!C1588</f>
        <v>44811.041666666664</v>
      </c>
      <c r="C1588" s="270" t="str">
        <f>'Net Gen'!P1588</f>
        <v>OFFLINE</v>
      </c>
      <c r="D1588" s="270">
        <f>'Net Gen'!E1588</f>
        <v>0</v>
      </c>
      <c r="E1588" s="270">
        <f>'Net Gen'!I1588</f>
        <v>0</v>
      </c>
      <c r="F1588" s="270">
        <f>'Net Gen'!K1588</f>
        <v>0</v>
      </c>
      <c r="G1588" s="270">
        <f>'Net Gen'!N1588</f>
        <v>0</v>
      </c>
      <c r="H1588" s="270">
        <f>'Net Gen'!O1588</f>
        <v>680</v>
      </c>
      <c r="J1588" s="120">
        <f t="shared" si="98"/>
        <v>0.5</v>
      </c>
      <c r="K1588" s="108">
        <f t="shared" si="96"/>
        <v>0</v>
      </c>
      <c r="L1588" s="102">
        <f t="shared" si="97"/>
        <v>340</v>
      </c>
      <c r="M1588" s="123">
        <f t="shared" si="99"/>
        <v>0</v>
      </c>
    </row>
    <row r="1589" spans="1:13" x14ac:dyDescent="0.2">
      <c r="A1589" s="208" t="str">
        <f>'Net Gen'!B1589</f>
        <v>ML2KP-Mitchell 2 KP</v>
      </c>
      <c r="B1589" s="269">
        <f>'Net Gen'!C1589</f>
        <v>44811.083333333336</v>
      </c>
      <c r="C1589" s="270" t="str">
        <f>'Net Gen'!P1589</f>
        <v>OFFLINE</v>
      </c>
      <c r="D1589" s="270">
        <f>'Net Gen'!E1589</f>
        <v>0</v>
      </c>
      <c r="E1589" s="270">
        <f>'Net Gen'!I1589</f>
        <v>0</v>
      </c>
      <c r="F1589" s="270">
        <f>'Net Gen'!K1589</f>
        <v>0</v>
      </c>
      <c r="G1589" s="270">
        <f>'Net Gen'!N1589</f>
        <v>0</v>
      </c>
      <c r="H1589" s="270">
        <f>'Net Gen'!O1589</f>
        <v>680</v>
      </c>
      <c r="J1589" s="120">
        <f t="shared" si="98"/>
        <v>0.5</v>
      </c>
      <c r="K1589" s="108">
        <f t="shared" si="96"/>
        <v>0</v>
      </c>
      <c r="L1589" s="102">
        <f t="shared" si="97"/>
        <v>340</v>
      </c>
      <c r="M1589" s="123">
        <f t="shared" si="99"/>
        <v>0</v>
      </c>
    </row>
    <row r="1590" spans="1:13" x14ac:dyDescent="0.2">
      <c r="A1590" s="208" t="str">
        <f>'Net Gen'!B1590</f>
        <v>ML2KP-Mitchell 2 KP</v>
      </c>
      <c r="B1590" s="269">
        <f>'Net Gen'!C1590</f>
        <v>44811.125</v>
      </c>
      <c r="C1590" s="270" t="str">
        <f>'Net Gen'!P1590</f>
        <v>OFFLINE</v>
      </c>
      <c r="D1590" s="270">
        <f>'Net Gen'!E1590</f>
        <v>0</v>
      </c>
      <c r="E1590" s="270">
        <f>'Net Gen'!I1590</f>
        <v>0</v>
      </c>
      <c r="F1590" s="270">
        <f>'Net Gen'!K1590</f>
        <v>0</v>
      </c>
      <c r="G1590" s="270">
        <f>'Net Gen'!N1590</f>
        <v>0</v>
      </c>
      <c r="H1590" s="270">
        <f>'Net Gen'!O1590</f>
        <v>680</v>
      </c>
      <c r="J1590" s="120">
        <f t="shared" si="98"/>
        <v>0.5</v>
      </c>
      <c r="K1590" s="108">
        <f t="shared" si="96"/>
        <v>0</v>
      </c>
      <c r="L1590" s="102">
        <f t="shared" si="97"/>
        <v>340</v>
      </c>
      <c r="M1590" s="123">
        <f t="shared" si="99"/>
        <v>0</v>
      </c>
    </row>
    <row r="1591" spans="1:13" x14ac:dyDescent="0.2">
      <c r="A1591" s="208" t="str">
        <f>'Net Gen'!B1591</f>
        <v>ML2KP-Mitchell 2 KP</v>
      </c>
      <c r="B1591" s="269">
        <f>'Net Gen'!C1591</f>
        <v>44811.166666666664</v>
      </c>
      <c r="C1591" s="270" t="str">
        <f>'Net Gen'!P1591</f>
        <v>OFFLINE</v>
      </c>
      <c r="D1591" s="270">
        <f>'Net Gen'!E1591</f>
        <v>0</v>
      </c>
      <c r="E1591" s="270">
        <f>'Net Gen'!I1591</f>
        <v>0</v>
      </c>
      <c r="F1591" s="270">
        <f>'Net Gen'!K1591</f>
        <v>0</v>
      </c>
      <c r="G1591" s="270">
        <f>'Net Gen'!N1591</f>
        <v>0</v>
      </c>
      <c r="H1591" s="270">
        <f>'Net Gen'!O1591</f>
        <v>680</v>
      </c>
      <c r="J1591" s="120">
        <f t="shared" si="98"/>
        <v>0.5</v>
      </c>
      <c r="K1591" s="108">
        <f t="shared" si="96"/>
        <v>0</v>
      </c>
      <c r="L1591" s="102">
        <f t="shared" si="97"/>
        <v>340</v>
      </c>
      <c r="M1591" s="123">
        <f t="shared" si="99"/>
        <v>0</v>
      </c>
    </row>
    <row r="1592" spans="1:13" x14ac:dyDescent="0.2">
      <c r="A1592" s="208" t="str">
        <f>'Net Gen'!B1592</f>
        <v>ML2KP-Mitchell 2 KP</v>
      </c>
      <c r="B1592" s="269">
        <f>'Net Gen'!C1592</f>
        <v>44811.208333333336</v>
      </c>
      <c r="C1592" s="270" t="str">
        <f>'Net Gen'!P1592</f>
        <v>OFFLINE</v>
      </c>
      <c r="D1592" s="270">
        <f>'Net Gen'!E1592</f>
        <v>0</v>
      </c>
      <c r="E1592" s="270">
        <f>'Net Gen'!I1592</f>
        <v>0</v>
      </c>
      <c r="F1592" s="270">
        <f>'Net Gen'!K1592</f>
        <v>0</v>
      </c>
      <c r="G1592" s="270">
        <f>'Net Gen'!N1592</f>
        <v>0</v>
      </c>
      <c r="H1592" s="270">
        <f>'Net Gen'!O1592</f>
        <v>680</v>
      </c>
      <c r="J1592" s="120">
        <f t="shared" si="98"/>
        <v>0.5</v>
      </c>
      <c r="K1592" s="108">
        <f t="shared" si="96"/>
        <v>0</v>
      </c>
      <c r="L1592" s="102">
        <f t="shared" si="97"/>
        <v>340</v>
      </c>
      <c r="M1592" s="123">
        <f t="shared" si="99"/>
        <v>0</v>
      </c>
    </row>
    <row r="1593" spans="1:13" x14ac:dyDescent="0.2">
      <c r="A1593" s="208" t="str">
        <f>'Net Gen'!B1593</f>
        <v>ML2KP-Mitchell 2 KP</v>
      </c>
      <c r="B1593" s="269">
        <f>'Net Gen'!C1593</f>
        <v>44811.25</v>
      </c>
      <c r="C1593" s="270" t="str">
        <f>'Net Gen'!P1593</f>
        <v>OFFLINE</v>
      </c>
      <c r="D1593" s="270">
        <f>'Net Gen'!E1593</f>
        <v>0</v>
      </c>
      <c r="E1593" s="270">
        <f>'Net Gen'!I1593</f>
        <v>0</v>
      </c>
      <c r="F1593" s="270">
        <f>'Net Gen'!K1593</f>
        <v>0</v>
      </c>
      <c r="G1593" s="270">
        <f>'Net Gen'!N1593</f>
        <v>0</v>
      </c>
      <c r="H1593" s="270">
        <f>'Net Gen'!O1593</f>
        <v>680</v>
      </c>
      <c r="J1593" s="120">
        <f t="shared" si="98"/>
        <v>0.5</v>
      </c>
      <c r="K1593" s="108">
        <f t="shared" si="96"/>
        <v>0</v>
      </c>
      <c r="L1593" s="102">
        <f t="shared" si="97"/>
        <v>340</v>
      </c>
      <c r="M1593" s="123">
        <f t="shared" si="99"/>
        <v>0</v>
      </c>
    </row>
    <row r="1594" spans="1:13" x14ac:dyDescent="0.2">
      <c r="A1594" s="208" t="str">
        <f>'Net Gen'!B1594</f>
        <v>ML2KP-Mitchell 2 KP</v>
      </c>
      <c r="B1594" s="269">
        <f>'Net Gen'!C1594</f>
        <v>44811.291666666664</v>
      </c>
      <c r="C1594" s="270" t="str">
        <f>'Net Gen'!P1594</f>
        <v>OFFLINE</v>
      </c>
      <c r="D1594" s="270">
        <f>'Net Gen'!E1594</f>
        <v>0</v>
      </c>
      <c r="E1594" s="270">
        <f>'Net Gen'!I1594</f>
        <v>0</v>
      </c>
      <c r="F1594" s="270">
        <f>'Net Gen'!K1594</f>
        <v>0</v>
      </c>
      <c r="G1594" s="270">
        <f>'Net Gen'!N1594</f>
        <v>0</v>
      </c>
      <c r="H1594" s="270">
        <f>'Net Gen'!O1594</f>
        <v>680</v>
      </c>
      <c r="J1594" s="120">
        <f t="shared" si="98"/>
        <v>0.5</v>
      </c>
      <c r="K1594" s="108">
        <f t="shared" si="96"/>
        <v>0</v>
      </c>
      <c r="L1594" s="102">
        <f t="shared" si="97"/>
        <v>340</v>
      </c>
      <c r="M1594" s="123">
        <f t="shared" si="99"/>
        <v>0</v>
      </c>
    </row>
    <row r="1595" spans="1:13" x14ac:dyDescent="0.2">
      <c r="A1595" s="208" t="str">
        <f>'Net Gen'!B1595</f>
        <v>ML2KP-Mitchell 2 KP</v>
      </c>
      <c r="B1595" s="269">
        <f>'Net Gen'!C1595</f>
        <v>44811.333333333336</v>
      </c>
      <c r="C1595" s="270" t="str">
        <f>'Net Gen'!P1595</f>
        <v>OFFLINE</v>
      </c>
      <c r="D1595" s="270">
        <f>'Net Gen'!E1595</f>
        <v>0</v>
      </c>
      <c r="E1595" s="270">
        <f>'Net Gen'!I1595</f>
        <v>0</v>
      </c>
      <c r="F1595" s="270">
        <f>'Net Gen'!K1595</f>
        <v>0</v>
      </c>
      <c r="G1595" s="270">
        <f>'Net Gen'!N1595</f>
        <v>0</v>
      </c>
      <c r="H1595" s="270">
        <f>'Net Gen'!O1595</f>
        <v>680</v>
      </c>
      <c r="J1595" s="120">
        <f t="shared" si="98"/>
        <v>0.5</v>
      </c>
      <c r="K1595" s="108">
        <f t="shared" si="96"/>
        <v>0</v>
      </c>
      <c r="L1595" s="102">
        <f t="shared" si="97"/>
        <v>340</v>
      </c>
      <c r="M1595" s="123">
        <f t="shared" si="99"/>
        <v>0</v>
      </c>
    </row>
    <row r="1596" spans="1:13" x14ac:dyDescent="0.2">
      <c r="A1596" s="208" t="str">
        <f>'Net Gen'!B1596</f>
        <v>ML2KP-Mitchell 2 KP</v>
      </c>
      <c r="B1596" s="269">
        <f>'Net Gen'!C1596</f>
        <v>44811.375</v>
      </c>
      <c r="C1596" s="270" t="str">
        <f>'Net Gen'!P1596</f>
        <v>OFFLINE</v>
      </c>
      <c r="D1596" s="270">
        <f>'Net Gen'!E1596</f>
        <v>0</v>
      </c>
      <c r="E1596" s="270">
        <f>'Net Gen'!I1596</f>
        <v>0</v>
      </c>
      <c r="F1596" s="270">
        <f>'Net Gen'!K1596</f>
        <v>0</v>
      </c>
      <c r="G1596" s="270">
        <f>'Net Gen'!N1596</f>
        <v>0</v>
      </c>
      <c r="H1596" s="270">
        <f>'Net Gen'!O1596</f>
        <v>680</v>
      </c>
      <c r="J1596" s="120">
        <f t="shared" si="98"/>
        <v>0.5</v>
      </c>
      <c r="K1596" s="108">
        <f t="shared" si="96"/>
        <v>0</v>
      </c>
      <c r="L1596" s="102">
        <f t="shared" si="97"/>
        <v>340</v>
      </c>
      <c r="M1596" s="123">
        <f t="shared" si="99"/>
        <v>0</v>
      </c>
    </row>
    <row r="1597" spans="1:13" x14ac:dyDescent="0.2">
      <c r="A1597" s="208" t="str">
        <f>'Net Gen'!B1597</f>
        <v>ML2KP-Mitchell 2 KP</v>
      </c>
      <c r="B1597" s="269">
        <f>'Net Gen'!C1597</f>
        <v>44811.416666666664</v>
      </c>
      <c r="C1597" s="270" t="str">
        <f>'Net Gen'!P1597</f>
        <v>OFFLINE</v>
      </c>
      <c r="D1597" s="270">
        <f>'Net Gen'!E1597</f>
        <v>0</v>
      </c>
      <c r="E1597" s="270">
        <f>'Net Gen'!I1597</f>
        <v>0</v>
      </c>
      <c r="F1597" s="270">
        <f>'Net Gen'!K1597</f>
        <v>0</v>
      </c>
      <c r="G1597" s="270">
        <f>'Net Gen'!N1597</f>
        <v>0</v>
      </c>
      <c r="H1597" s="270">
        <f>'Net Gen'!O1597</f>
        <v>680</v>
      </c>
      <c r="J1597" s="120">
        <f t="shared" si="98"/>
        <v>0.5</v>
      </c>
      <c r="K1597" s="108">
        <f t="shared" si="96"/>
        <v>0</v>
      </c>
      <c r="L1597" s="102">
        <f t="shared" si="97"/>
        <v>340</v>
      </c>
      <c r="M1597" s="123">
        <f t="shared" si="99"/>
        <v>0</v>
      </c>
    </row>
    <row r="1598" spans="1:13" x14ac:dyDescent="0.2">
      <c r="A1598" s="208" t="str">
        <f>'Net Gen'!B1598</f>
        <v>ML2KP-Mitchell 2 KP</v>
      </c>
      <c r="B1598" s="269">
        <f>'Net Gen'!C1598</f>
        <v>44811.458333333336</v>
      </c>
      <c r="C1598" s="270" t="str">
        <f>'Net Gen'!P1598</f>
        <v>OFFLINE</v>
      </c>
      <c r="D1598" s="270">
        <f>'Net Gen'!E1598</f>
        <v>0</v>
      </c>
      <c r="E1598" s="270">
        <f>'Net Gen'!I1598</f>
        <v>0</v>
      </c>
      <c r="F1598" s="270">
        <f>'Net Gen'!K1598</f>
        <v>0</v>
      </c>
      <c r="G1598" s="270">
        <f>'Net Gen'!N1598</f>
        <v>0</v>
      </c>
      <c r="H1598" s="270">
        <f>'Net Gen'!O1598</f>
        <v>680</v>
      </c>
      <c r="J1598" s="120">
        <f t="shared" si="98"/>
        <v>0.5</v>
      </c>
      <c r="K1598" s="108">
        <f t="shared" si="96"/>
        <v>0</v>
      </c>
      <c r="L1598" s="102">
        <f t="shared" si="97"/>
        <v>340</v>
      </c>
      <c r="M1598" s="123">
        <f t="shared" si="99"/>
        <v>0</v>
      </c>
    </row>
    <row r="1599" spans="1:13" x14ac:dyDescent="0.2">
      <c r="A1599" s="208" t="str">
        <f>'Net Gen'!B1599</f>
        <v>ML2KP-Mitchell 2 KP</v>
      </c>
      <c r="B1599" s="269">
        <f>'Net Gen'!C1599</f>
        <v>44811.5</v>
      </c>
      <c r="C1599" s="270" t="str">
        <f>'Net Gen'!P1599</f>
        <v>OFFLINE</v>
      </c>
      <c r="D1599" s="270">
        <f>'Net Gen'!E1599</f>
        <v>0</v>
      </c>
      <c r="E1599" s="270">
        <f>'Net Gen'!I1599</f>
        <v>0</v>
      </c>
      <c r="F1599" s="270">
        <f>'Net Gen'!K1599</f>
        <v>0</v>
      </c>
      <c r="G1599" s="270">
        <f>'Net Gen'!N1599</f>
        <v>0</v>
      </c>
      <c r="H1599" s="270">
        <f>'Net Gen'!O1599</f>
        <v>680</v>
      </c>
      <c r="J1599" s="120">
        <f t="shared" si="98"/>
        <v>0.5</v>
      </c>
      <c r="K1599" s="108">
        <f t="shared" si="96"/>
        <v>0</v>
      </c>
      <c r="L1599" s="102">
        <f t="shared" si="97"/>
        <v>340</v>
      </c>
      <c r="M1599" s="123">
        <f t="shared" si="99"/>
        <v>0</v>
      </c>
    </row>
    <row r="1600" spans="1:13" x14ac:dyDescent="0.2">
      <c r="A1600" s="208" t="str">
        <f>'Net Gen'!B1600</f>
        <v>ML2KP-Mitchell 2 KP</v>
      </c>
      <c r="B1600" s="269">
        <f>'Net Gen'!C1600</f>
        <v>44811.541666666664</v>
      </c>
      <c r="C1600" s="270" t="str">
        <f>'Net Gen'!P1600</f>
        <v>OFFLINE</v>
      </c>
      <c r="D1600" s="270">
        <f>'Net Gen'!E1600</f>
        <v>0</v>
      </c>
      <c r="E1600" s="270">
        <f>'Net Gen'!I1600</f>
        <v>0</v>
      </c>
      <c r="F1600" s="270">
        <f>'Net Gen'!K1600</f>
        <v>0</v>
      </c>
      <c r="G1600" s="270">
        <f>'Net Gen'!N1600</f>
        <v>0</v>
      </c>
      <c r="H1600" s="270">
        <f>'Net Gen'!O1600</f>
        <v>680</v>
      </c>
      <c r="J1600" s="120">
        <f t="shared" si="98"/>
        <v>0.5</v>
      </c>
      <c r="K1600" s="108">
        <f t="shared" si="96"/>
        <v>0</v>
      </c>
      <c r="L1600" s="102">
        <f t="shared" si="97"/>
        <v>340</v>
      </c>
      <c r="M1600" s="123">
        <f t="shared" si="99"/>
        <v>0</v>
      </c>
    </row>
    <row r="1601" spans="1:13" x14ac:dyDescent="0.2">
      <c r="A1601" s="208" t="str">
        <f>'Net Gen'!B1601</f>
        <v>ML2KP-Mitchell 2 KP</v>
      </c>
      <c r="B1601" s="269">
        <f>'Net Gen'!C1601</f>
        <v>44811.583333333336</v>
      </c>
      <c r="C1601" s="270" t="str">
        <f>'Net Gen'!P1601</f>
        <v>OFFLINE</v>
      </c>
      <c r="D1601" s="270">
        <f>'Net Gen'!E1601</f>
        <v>0</v>
      </c>
      <c r="E1601" s="270">
        <f>'Net Gen'!I1601</f>
        <v>0</v>
      </c>
      <c r="F1601" s="270">
        <f>'Net Gen'!K1601</f>
        <v>0</v>
      </c>
      <c r="G1601" s="270">
        <f>'Net Gen'!N1601</f>
        <v>0</v>
      </c>
      <c r="H1601" s="270">
        <f>'Net Gen'!O1601</f>
        <v>680</v>
      </c>
      <c r="J1601" s="120">
        <f t="shared" si="98"/>
        <v>0.5</v>
      </c>
      <c r="K1601" s="108">
        <f t="shared" si="96"/>
        <v>0</v>
      </c>
      <c r="L1601" s="102">
        <f t="shared" si="97"/>
        <v>340</v>
      </c>
      <c r="M1601" s="123">
        <f t="shared" si="99"/>
        <v>0</v>
      </c>
    </row>
    <row r="1602" spans="1:13" x14ac:dyDescent="0.2">
      <c r="A1602" s="208" t="str">
        <f>'Net Gen'!B1602</f>
        <v>ML2KP-Mitchell 2 KP</v>
      </c>
      <c r="B1602" s="269">
        <f>'Net Gen'!C1602</f>
        <v>44811.625</v>
      </c>
      <c r="C1602" s="270" t="str">
        <f>'Net Gen'!P1602</f>
        <v>OFFLINE</v>
      </c>
      <c r="D1602" s="270">
        <f>'Net Gen'!E1602</f>
        <v>0</v>
      </c>
      <c r="E1602" s="270">
        <f>'Net Gen'!I1602</f>
        <v>0</v>
      </c>
      <c r="F1602" s="270">
        <f>'Net Gen'!K1602</f>
        <v>0</v>
      </c>
      <c r="G1602" s="270">
        <f>'Net Gen'!N1602</f>
        <v>0</v>
      </c>
      <c r="H1602" s="270">
        <f>'Net Gen'!O1602</f>
        <v>680</v>
      </c>
      <c r="J1602" s="120">
        <f t="shared" si="98"/>
        <v>0.5</v>
      </c>
      <c r="K1602" s="108">
        <f t="shared" si="96"/>
        <v>0</v>
      </c>
      <c r="L1602" s="102">
        <f t="shared" si="97"/>
        <v>340</v>
      </c>
      <c r="M1602" s="123">
        <f t="shared" si="99"/>
        <v>0</v>
      </c>
    </row>
    <row r="1603" spans="1:13" x14ac:dyDescent="0.2">
      <c r="A1603" s="208" t="str">
        <f>'Net Gen'!B1603</f>
        <v>ML2KP-Mitchell 2 KP</v>
      </c>
      <c r="B1603" s="269">
        <f>'Net Gen'!C1603</f>
        <v>44811.666666666664</v>
      </c>
      <c r="C1603" s="270" t="str">
        <f>'Net Gen'!P1603</f>
        <v>OFFLINE</v>
      </c>
      <c r="D1603" s="270">
        <f>'Net Gen'!E1603</f>
        <v>0</v>
      </c>
      <c r="E1603" s="270">
        <f>'Net Gen'!I1603</f>
        <v>0</v>
      </c>
      <c r="F1603" s="270">
        <f>'Net Gen'!K1603</f>
        <v>0</v>
      </c>
      <c r="G1603" s="270">
        <f>'Net Gen'!N1603</f>
        <v>0</v>
      </c>
      <c r="H1603" s="270">
        <f>'Net Gen'!O1603</f>
        <v>680</v>
      </c>
      <c r="J1603" s="120">
        <f t="shared" si="98"/>
        <v>0.5</v>
      </c>
      <c r="K1603" s="108">
        <f t="shared" si="96"/>
        <v>0</v>
      </c>
      <c r="L1603" s="102">
        <f t="shared" si="97"/>
        <v>340</v>
      </c>
      <c r="M1603" s="123">
        <f t="shared" si="99"/>
        <v>0</v>
      </c>
    </row>
    <row r="1604" spans="1:13" x14ac:dyDescent="0.2">
      <c r="A1604" s="208" t="str">
        <f>'Net Gen'!B1604</f>
        <v>ML2KP-Mitchell 2 KP</v>
      </c>
      <c r="B1604" s="269">
        <f>'Net Gen'!C1604</f>
        <v>44811.708333333336</v>
      </c>
      <c r="C1604" s="270" t="str">
        <f>'Net Gen'!P1604</f>
        <v>OFFLINE</v>
      </c>
      <c r="D1604" s="270">
        <f>'Net Gen'!E1604</f>
        <v>0</v>
      </c>
      <c r="E1604" s="270">
        <f>'Net Gen'!I1604</f>
        <v>0</v>
      </c>
      <c r="F1604" s="270">
        <f>'Net Gen'!K1604</f>
        <v>0</v>
      </c>
      <c r="G1604" s="270">
        <f>'Net Gen'!N1604</f>
        <v>0</v>
      </c>
      <c r="H1604" s="270">
        <f>'Net Gen'!O1604</f>
        <v>680</v>
      </c>
      <c r="J1604" s="120">
        <f t="shared" si="98"/>
        <v>0.5</v>
      </c>
      <c r="K1604" s="108">
        <f t="shared" ref="K1604:K1667" si="100">F1604*J1604</f>
        <v>0</v>
      </c>
      <c r="L1604" s="102">
        <f t="shared" ref="L1604:L1667" si="101">H1604*J1604</f>
        <v>340</v>
      </c>
      <c r="M1604" s="123">
        <f t="shared" si="99"/>
        <v>0</v>
      </c>
    </row>
    <row r="1605" spans="1:13" x14ac:dyDescent="0.2">
      <c r="A1605" s="208" t="str">
        <f>'Net Gen'!B1605</f>
        <v>ML2KP-Mitchell 2 KP</v>
      </c>
      <c r="B1605" s="269">
        <f>'Net Gen'!C1605</f>
        <v>44811.75</v>
      </c>
      <c r="C1605" s="270" t="str">
        <f>'Net Gen'!P1605</f>
        <v>OFFLINE</v>
      </c>
      <c r="D1605" s="270">
        <f>'Net Gen'!E1605</f>
        <v>0</v>
      </c>
      <c r="E1605" s="270">
        <f>'Net Gen'!I1605</f>
        <v>0</v>
      </c>
      <c r="F1605" s="270">
        <f>'Net Gen'!K1605</f>
        <v>0</v>
      </c>
      <c r="G1605" s="270">
        <f>'Net Gen'!N1605</f>
        <v>0</v>
      </c>
      <c r="H1605" s="270">
        <f>'Net Gen'!O1605</f>
        <v>680</v>
      </c>
      <c r="J1605" s="120">
        <f t="shared" ref="J1605:J1668" si="102">VLOOKUP(A1605,$P$4:$Q$8,2,FALSE)</f>
        <v>0.5</v>
      </c>
      <c r="K1605" s="108">
        <f t="shared" si="100"/>
        <v>0</v>
      </c>
      <c r="L1605" s="102">
        <f t="shared" si="101"/>
        <v>340</v>
      </c>
      <c r="M1605" s="123">
        <f t="shared" ref="M1605:M1668" si="103">E1605*J1605</f>
        <v>0</v>
      </c>
    </row>
    <row r="1606" spans="1:13" x14ac:dyDescent="0.2">
      <c r="A1606" s="208" t="str">
        <f>'Net Gen'!B1606</f>
        <v>ML2KP-Mitchell 2 KP</v>
      </c>
      <c r="B1606" s="269">
        <f>'Net Gen'!C1606</f>
        <v>44811.791666666664</v>
      </c>
      <c r="C1606" s="270" t="str">
        <f>'Net Gen'!P1606</f>
        <v>OFFLINE</v>
      </c>
      <c r="D1606" s="270">
        <f>'Net Gen'!E1606</f>
        <v>0</v>
      </c>
      <c r="E1606" s="270">
        <f>'Net Gen'!I1606</f>
        <v>0</v>
      </c>
      <c r="F1606" s="270">
        <f>'Net Gen'!K1606</f>
        <v>0</v>
      </c>
      <c r="G1606" s="270">
        <f>'Net Gen'!N1606</f>
        <v>0</v>
      </c>
      <c r="H1606" s="270">
        <f>'Net Gen'!O1606</f>
        <v>680</v>
      </c>
      <c r="J1606" s="120">
        <f t="shared" si="102"/>
        <v>0.5</v>
      </c>
      <c r="K1606" s="108">
        <f t="shared" si="100"/>
        <v>0</v>
      </c>
      <c r="L1606" s="102">
        <f t="shared" si="101"/>
        <v>340</v>
      </c>
      <c r="M1606" s="123">
        <f t="shared" si="103"/>
        <v>0</v>
      </c>
    </row>
    <row r="1607" spans="1:13" x14ac:dyDescent="0.2">
      <c r="A1607" s="208" t="str">
        <f>'Net Gen'!B1607</f>
        <v>ML2KP-Mitchell 2 KP</v>
      </c>
      <c r="B1607" s="269">
        <f>'Net Gen'!C1607</f>
        <v>44811.833333333336</v>
      </c>
      <c r="C1607" s="270" t="str">
        <f>'Net Gen'!P1607</f>
        <v>OFFLINE</v>
      </c>
      <c r="D1607" s="270">
        <f>'Net Gen'!E1607</f>
        <v>0</v>
      </c>
      <c r="E1607" s="270">
        <f>'Net Gen'!I1607</f>
        <v>0</v>
      </c>
      <c r="F1607" s="270">
        <f>'Net Gen'!K1607</f>
        <v>0</v>
      </c>
      <c r="G1607" s="270">
        <f>'Net Gen'!N1607</f>
        <v>0</v>
      </c>
      <c r="H1607" s="270">
        <f>'Net Gen'!O1607</f>
        <v>680</v>
      </c>
      <c r="J1607" s="120">
        <f t="shared" si="102"/>
        <v>0.5</v>
      </c>
      <c r="K1607" s="108">
        <f t="shared" si="100"/>
        <v>0</v>
      </c>
      <c r="L1607" s="102">
        <f t="shared" si="101"/>
        <v>340</v>
      </c>
      <c r="M1607" s="123">
        <f t="shared" si="103"/>
        <v>0</v>
      </c>
    </row>
    <row r="1608" spans="1:13" x14ac:dyDescent="0.2">
      <c r="A1608" s="208" t="str">
        <f>'Net Gen'!B1608</f>
        <v>ML2KP-Mitchell 2 KP</v>
      </c>
      <c r="B1608" s="269">
        <f>'Net Gen'!C1608</f>
        <v>44811.875</v>
      </c>
      <c r="C1608" s="270" t="str">
        <f>'Net Gen'!P1608</f>
        <v>OFFLINE</v>
      </c>
      <c r="D1608" s="270">
        <f>'Net Gen'!E1608</f>
        <v>0</v>
      </c>
      <c r="E1608" s="270">
        <f>'Net Gen'!I1608</f>
        <v>0</v>
      </c>
      <c r="F1608" s="270">
        <f>'Net Gen'!K1608</f>
        <v>0</v>
      </c>
      <c r="G1608" s="270">
        <f>'Net Gen'!N1608</f>
        <v>0</v>
      </c>
      <c r="H1608" s="270">
        <f>'Net Gen'!O1608</f>
        <v>680</v>
      </c>
      <c r="J1608" s="120">
        <f t="shared" si="102"/>
        <v>0.5</v>
      </c>
      <c r="K1608" s="108">
        <f t="shared" si="100"/>
        <v>0</v>
      </c>
      <c r="L1608" s="102">
        <f t="shared" si="101"/>
        <v>340</v>
      </c>
      <c r="M1608" s="123">
        <f t="shared" si="103"/>
        <v>0</v>
      </c>
    </row>
    <row r="1609" spans="1:13" x14ac:dyDescent="0.2">
      <c r="A1609" s="208" t="str">
        <f>'Net Gen'!B1609</f>
        <v>ML2KP-Mitchell 2 KP</v>
      </c>
      <c r="B1609" s="269">
        <f>'Net Gen'!C1609</f>
        <v>44811.916666666664</v>
      </c>
      <c r="C1609" s="270" t="str">
        <f>'Net Gen'!P1609</f>
        <v>OFFLINE</v>
      </c>
      <c r="D1609" s="270">
        <f>'Net Gen'!E1609</f>
        <v>0</v>
      </c>
      <c r="E1609" s="270">
        <f>'Net Gen'!I1609</f>
        <v>0</v>
      </c>
      <c r="F1609" s="270">
        <f>'Net Gen'!K1609</f>
        <v>0</v>
      </c>
      <c r="G1609" s="270">
        <f>'Net Gen'!N1609</f>
        <v>0</v>
      </c>
      <c r="H1609" s="270">
        <f>'Net Gen'!O1609</f>
        <v>680</v>
      </c>
      <c r="J1609" s="120">
        <f t="shared" si="102"/>
        <v>0.5</v>
      </c>
      <c r="K1609" s="108">
        <f t="shared" si="100"/>
        <v>0</v>
      </c>
      <c r="L1609" s="102">
        <f t="shared" si="101"/>
        <v>340</v>
      </c>
      <c r="M1609" s="123">
        <f t="shared" si="103"/>
        <v>0</v>
      </c>
    </row>
    <row r="1610" spans="1:13" x14ac:dyDescent="0.2">
      <c r="A1610" s="208" t="str">
        <f>'Net Gen'!B1610</f>
        <v>ML2KP-Mitchell 2 KP</v>
      </c>
      <c r="B1610" s="269">
        <f>'Net Gen'!C1610</f>
        <v>44811.958333333336</v>
      </c>
      <c r="C1610" s="270" t="str">
        <f>'Net Gen'!P1610</f>
        <v>OFFLINE</v>
      </c>
      <c r="D1610" s="270">
        <f>'Net Gen'!E1610</f>
        <v>0</v>
      </c>
      <c r="E1610" s="270">
        <f>'Net Gen'!I1610</f>
        <v>0</v>
      </c>
      <c r="F1610" s="270">
        <f>'Net Gen'!K1610</f>
        <v>0</v>
      </c>
      <c r="G1610" s="270">
        <f>'Net Gen'!N1610</f>
        <v>0</v>
      </c>
      <c r="H1610" s="270">
        <f>'Net Gen'!O1610</f>
        <v>680</v>
      </c>
      <c r="J1610" s="120">
        <f t="shared" si="102"/>
        <v>0.5</v>
      </c>
      <c r="K1610" s="108">
        <f t="shared" si="100"/>
        <v>0</v>
      </c>
      <c r="L1610" s="102">
        <f t="shared" si="101"/>
        <v>340</v>
      </c>
      <c r="M1610" s="123">
        <f t="shared" si="103"/>
        <v>0</v>
      </c>
    </row>
    <row r="1611" spans="1:13" x14ac:dyDescent="0.2">
      <c r="A1611" s="208" t="str">
        <f>'Net Gen'!B1611</f>
        <v>ML2KP-Mitchell 2 KP</v>
      </c>
      <c r="B1611" s="269">
        <f>'Net Gen'!C1611</f>
        <v>44812</v>
      </c>
      <c r="C1611" s="270" t="str">
        <f>'Net Gen'!P1611</f>
        <v>OFFLINE</v>
      </c>
      <c r="D1611" s="270">
        <f>'Net Gen'!E1611</f>
        <v>0</v>
      </c>
      <c r="E1611" s="270">
        <f>'Net Gen'!I1611</f>
        <v>0</v>
      </c>
      <c r="F1611" s="270">
        <f>'Net Gen'!K1611</f>
        <v>0</v>
      </c>
      <c r="G1611" s="270">
        <f>'Net Gen'!N1611</f>
        <v>0</v>
      </c>
      <c r="H1611" s="270">
        <f>'Net Gen'!O1611</f>
        <v>680</v>
      </c>
      <c r="J1611" s="120">
        <f t="shared" si="102"/>
        <v>0.5</v>
      </c>
      <c r="K1611" s="108">
        <f t="shared" si="100"/>
        <v>0</v>
      </c>
      <c r="L1611" s="102">
        <f t="shared" si="101"/>
        <v>340</v>
      </c>
      <c r="M1611" s="123">
        <f t="shared" si="103"/>
        <v>0</v>
      </c>
    </row>
    <row r="1612" spans="1:13" x14ac:dyDescent="0.2">
      <c r="A1612" s="208" t="str">
        <f>'Net Gen'!B1612</f>
        <v>ML2KP-Mitchell 2 KP</v>
      </c>
      <c r="B1612" s="269">
        <f>'Net Gen'!C1612</f>
        <v>44812.041666666664</v>
      </c>
      <c r="C1612" s="270" t="str">
        <f>'Net Gen'!P1612</f>
        <v>OFFLINE</v>
      </c>
      <c r="D1612" s="270">
        <f>'Net Gen'!E1612</f>
        <v>0</v>
      </c>
      <c r="E1612" s="270">
        <f>'Net Gen'!I1612</f>
        <v>0</v>
      </c>
      <c r="F1612" s="270">
        <f>'Net Gen'!K1612</f>
        <v>0</v>
      </c>
      <c r="G1612" s="270">
        <f>'Net Gen'!N1612</f>
        <v>0</v>
      </c>
      <c r="H1612" s="270">
        <f>'Net Gen'!O1612</f>
        <v>680</v>
      </c>
      <c r="J1612" s="120">
        <f t="shared" si="102"/>
        <v>0.5</v>
      </c>
      <c r="K1612" s="108">
        <f t="shared" si="100"/>
        <v>0</v>
      </c>
      <c r="L1612" s="102">
        <f t="shared" si="101"/>
        <v>340</v>
      </c>
      <c r="M1612" s="123">
        <f t="shared" si="103"/>
        <v>0</v>
      </c>
    </row>
    <row r="1613" spans="1:13" x14ac:dyDescent="0.2">
      <c r="A1613" s="208" t="str">
        <f>'Net Gen'!B1613</f>
        <v>ML2KP-Mitchell 2 KP</v>
      </c>
      <c r="B1613" s="269">
        <f>'Net Gen'!C1613</f>
        <v>44812.083333333336</v>
      </c>
      <c r="C1613" s="270" t="str">
        <f>'Net Gen'!P1613</f>
        <v>OFFLINE</v>
      </c>
      <c r="D1613" s="270">
        <f>'Net Gen'!E1613</f>
        <v>0</v>
      </c>
      <c r="E1613" s="270">
        <f>'Net Gen'!I1613</f>
        <v>0</v>
      </c>
      <c r="F1613" s="270">
        <f>'Net Gen'!K1613</f>
        <v>0</v>
      </c>
      <c r="G1613" s="270">
        <f>'Net Gen'!N1613</f>
        <v>0</v>
      </c>
      <c r="H1613" s="270">
        <f>'Net Gen'!O1613</f>
        <v>680</v>
      </c>
      <c r="J1613" s="120">
        <f t="shared" si="102"/>
        <v>0.5</v>
      </c>
      <c r="K1613" s="108">
        <f t="shared" si="100"/>
        <v>0</v>
      </c>
      <c r="L1613" s="102">
        <f t="shared" si="101"/>
        <v>340</v>
      </c>
      <c r="M1613" s="123">
        <f t="shared" si="103"/>
        <v>0</v>
      </c>
    </row>
    <row r="1614" spans="1:13" x14ac:dyDescent="0.2">
      <c r="A1614" s="208" t="str">
        <f>'Net Gen'!B1614</f>
        <v>ML2KP-Mitchell 2 KP</v>
      </c>
      <c r="B1614" s="269">
        <f>'Net Gen'!C1614</f>
        <v>44812.125</v>
      </c>
      <c r="C1614" s="270" t="str">
        <f>'Net Gen'!P1614</f>
        <v>OFFLINE</v>
      </c>
      <c r="D1614" s="270">
        <f>'Net Gen'!E1614</f>
        <v>0</v>
      </c>
      <c r="E1614" s="270">
        <f>'Net Gen'!I1614</f>
        <v>0</v>
      </c>
      <c r="F1614" s="270">
        <f>'Net Gen'!K1614</f>
        <v>0</v>
      </c>
      <c r="G1614" s="270">
        <f>'Net Gen'!N1614</f>
        <v>0</v>
      </c>
      <c r="H1614" s="270">
        <f>'Net Gen'!O1614</f>
        <v>680</v>
      </c>
      <c r="J1614" s="120">
        <f t="shared" si="102"/>
        <v>0.5</v>
      </c>
      <c r="K1614" s="108">
        <f t="shared" si="100"/>
        <v>0</v>
      </c>
      <c r="L1614" s="102">
        <f t="shared" si="101"/>
        <v>340</v>
      </c>
      <c r="M1614" s="123">
        <f t="shared" si="103"/>
        <v>0</v>
      </c>
    </row>
    <row r="1615" spans="1:13" x14ac:dyDescent="0.2">
      <c r="A1615" s="208" t="str">
        <f>'Net Gen'!B1615</f>
        <v>ML2KP-Mitchell 2 KP</v>
      </c>
      <c r="B1615" s="269">
        <f>'Net Gen'!C1615</f>
        <v>44812.166666666664</v>
      </c>
      <c r="C1615" s="270" t="str">
        <f>'Net Gen'!P1615</f>
        <v>OFFLINE</v>
      </c>
      <c r="D1615" s="270">
        <f>'Net Gen'!E1615</f>
        <v>0</v>
      </c>
      <c r="E1615" s="270">
        <f>'Net Gen'!I1615</f>
        <v>0</v>
      </c>
      <c r="F1615" s="270">
        <f>'Net Gen'!K1615</f>
        <v>0</v>
      </c>
      <c r="G1615" s="270">
        <f>'Net Gen'!N1615</f>
        <v>0</v>
      </c>
      <c r="H1615" s="270">
        <f>'Net Gen'!O1615</f>
        <v>680</v>
      </c>
      <c r="J1615" s="120">
        <f t="shared" si="102"/>
        <v>0.5</v>
      </c>
      <c r="K1615" s="108">
        <f t="shared" si="100"/>
        <v>0</v>
      </c>
      <c r="L1615" s="102">
        <f t="shared" si="101"/>
        <v>340</v>
      </c>
      <c r="M1615" s="123">
        <f t="shared" si="103"/>
        <v>0</v>
      </c>
    </row>
    <row r="1616" spans="1:13" x14ac:dyDescent="0.2">
      <c r="A1616" s="208" t="str">
        <f>'Net Gen'!B1616</f>
        <v>ML2KP-Mitchell 2 KP</v>
      </c>
      <c r="B1616" s="269">
        <f>'Net Gen'!C1616</f>
        <v>44812.208333333336</v>
      </c>
      <c r="C1616" s="270" t="str">
        <f>'Net Gen'!P1616</f>
        <v>OFFLINE</v>
      </c>
      <c r="D1616" s="270">
        <f>'Net Gen'!E1616</f>
        <v>0</v>
      </c>
      <c r="E1616" s="270">
        <f>'Net Gen'!I1616</f>
        <v>0</v>
      </c>
      <c r="F1616" s="270">
        <f>'Net Gen'!K1616</f>
        <v>0</v>
      </c>
      <c r="G1616" s="270">
        <f>'Net Gen'!N1616</f>
        <v>0</v>
      </c>
      <c r="H1616" s="270">
        <f>'Net Gen'!O1616</f>
        <v>680</v>
      </c>
      <c r="J1616" s="120">
        <f t="shared" si="102"/>
        <v>0.5</v>
      </c>
      <c r="K1616" s="108">
        <f t="shared" si="100"/>
        <v>0</v>
      </c>
      <c r="L1616" s="102">
        <f t="shared" si="101"/>
        <v>340</v>
      </c>
      <c r="M1616" s="123">
        <f t="shared" si="103"/>
        <v>0</v>
      </c>
    </row>
    <row r="1617" spans="1:13" x14ac:dyDescent="0.2">
      <c r="A1617" s="208" t="str">
        <f>'Net Gen'!B1617</f>
        <v>ML2KP-Mitchell 2 KP</v>
      </c>
      <c r="B1617" s="269">
        <f>'Net Gen'!C1617</f>
        <v>44812.25</v>
      </c>
      <c r="C1617" s="270" t="str">
        <f>'Net Gen'!P1617</f>
        <v>OFFLINE</v>
      </c>
      <c r="D1617" s="270">
        <f>'Net Gen'!E1617</f>
        <v>0</v>
      </c>
      <c r="E1617" s="270">
        <f>'Net Gen'!I1617</f>
        <v>0</v>
      </c>
      <c r="F1617" s="270">
        <f>'Net Gen'!K1617</f>
        <v>0</v>
      </c>
      <c r="G1617" s="270">
        <f>'Net Gen'!N1617</f>
        <v>0</v>
      </c>
      <c r="H1617" s="270">
        <f>'Net Gen'!O1617</f>
        <v>680</v>
      </c>
      <c r="J1617" s="120">
        <f t="shared" si="102"/>
        <v>0.5</v>
      </c>
      <c r="K1617" s="108">
        <f t="shared" si="100"/>
        <v>0</v>
      </c>
      <c r="L1617" s="102">
        <f t="shared" si="101"/>
        <v>340</v>
      </c>
      <c r="M1617" s="123">
        <f t="shared" si="103"/>
        <v>0</v>
      </c>
    </row>
    <row r="1618" spans="1:13" x14ac:dyDescent="0.2">
      <c r="A1618" s="208" t="str">
        <f>'Net Gen'!B1618</f>
        <v>ML2KP-Mitchell 2 KP</v>
      </c>
      <c r="B1618" s="269">
        <f>'Net Gen'!C1618</f>
        <v>44812.291666666664</v>
      </c>
      <c r="C1618" s="270" t="str">
        <f>'Net Gen'!P1618</f>
        <v>OFFLINE</v>
      </c>
      <c r="D1618" s="270">
        <f>'Net Gen'!E1618</f>
        <v>0</v>
      </c>
      <c r="E1618" s="270">
        <f>'Net Gen'!I1618</f>
        <v>0</v>
      </c>
      <c r="F1618" s="270">
        <f>'Net Gen'!K1618</f>
        <v>0</v>
      </c>
      <c r="G1618" s="270">
        <f>'Net Gen'!N1618</f>
        <v>0</v>
      </c>
      <c r="H1618" s="270">
        <f>'Net Gen'!O1618</f>
        <v>680</v>
      </c>
      <c r="J1618" s="120">
        <f t="shared" si="102"/>
        <v>0.5</v>
      </c>
      <c r="K1618" s="108">
        <f t="shared" si="100"/>
        <v>0</v>
      </c>
      <c r="L1618" s="102">
        <f t="shared" si="101"/>
        <v>340</v>
      </c>
      <c r="M1618" s="123">
        <f t="shared" si="103"/>
        <v>0</v>
      </c>
    </row>
    <row r="1619" spans="1:13" x14ac:dyDescent="0.2">
      <c r="A1619" s="208" t="str">
        <f>'Net Gen'!B1619</f>
        <v>ML2KP-Mitchell 2 KP</v>
      </c>
      <c r="B1619" s="269">
        <f>'Net Gen'!C1619</f>
        <v>44812.333333333336</v>
      </c>
      <c r="C1619" s="270" t="str">
        <f>'Net Gen'!P1619</f>
        <v>OFFLINE</v>
      </c>
      <c r="D1619" s="270">
        <f>'Net Gen'!E1619</f>
        <v>0</v>
      </c>
      <c r="E1619" s="270">
        <f>'Net Gen'!I1619</f>
        <v>0</v>
      </c>
      <c r="F1619" s="270">
        <f>'Net Gen'!K1619</f>
        <v>0</v>
      </c>
      <c r="G1619" s="270">
        <f>'Net Gen'!N1619</f>
        <v>0</v>
      </c>
      <c r="H1619" s="270">
        <f>'Net Gen'!O1619</f>
        <v>680</v>
      </c>
      <c r="J1619" s="120">
        <f t="shared" si="102"/>
        <v>0.5</v>
      </c>
      <c r="K1619" s="108">
        <f t="shared" si="100"/>
        <v>0</v>
      </c>
      <c r="L1619" s="102">
        <f t="shared" si="101"/>
        <v>340</v>
      </c>
      <c r="M1619" s="123">
        <f t="shared" si="103"/>
        <v>0</v>
      </c>
    </row>
    <row r="1620" spans="1:13" x14ac:dyDescent="0.2">
      <c r="A1620" s="208" t="str">
        <f>'Net Gen'!B1620</f>
        <v>ML2KP-Mitchell 2 KP</v>
      </c>
      <c r="B1620" s="269">
        <f>'Net Gen'!C1620</f>
        <v>44812.375</v>
      </c>
      <c r="C1620" s="270" t="str">
        <f>'Net Gen'!P1620</f>
        <v>OFFLINE</v>
      </c>
      <c r="D1620" s="270">
        <f>'Net Gen'!E1620</f>
        <v>0</v>
      </c>
      <c r="E1620" s="270">
        <f>'Net Gen'!I1620</f>
        <v>0</v>
      </c>
      <c r="F1620" s="270">
        <f>'Net Gen'!K1620</f>
        <v>0</v>
      </c>
      <c r="G1620" s="270">
        <f>'Net Gen'!N1620</f>
        <v>0</v>
      </c>
      <c r="H1620" s="270">
        <f>'Net Gen'!O1620</f>
        <v>680</v>
      </c>
      <c r="J1620" s="120">
        <f t="shared" si="102"/>
        <v>0.5</v>
      </c>
      <c r="K1620" s="108">
        <f t="shared" si="100"/>
        <v>0</v>
      </c>
      <c r="L1620" s="102">
        <f t="shared" si="101"/>
        <v>340</v>
      </c>
      <c r="M1620" s="123">
        <f t="shared" si="103"/>
        <v>0</v>
      </c>
    </row>
    <row r="1621" spans="1:13" x14ac:dyDescent="0.2">
      <c r="A1621" s="208" t="str">
        <f>'Net Gen'!B1621</f>
        <v>ML2KP-Mitchell 2 KP</v>
      </c>
      <c r="B1621" s="269">
        <f>'Net Gen'!C1621</f>
        <v>44812.416666666664</v>
      </c>
      <c r="C1621" s="270" t="str">
        <f>'Net Gen'!P1621</f>
        <v>OFFLINE</v>
      </c>
      <c r="D1621" s="270">
        <f>'Net Gen'!E1621</f>
        <v>0</v>
      </c>
      <c r="E1621" s="270">
        <f>'Net Gen'!I1621</f>
        <v>0</v>
      </c>
      <c r="F1621" s="270">
        <f>'Net Gen'!K1621</f>
        <v>0</v>
      </c>
      <c r="G1621" s="270">
        <f>'Net Gen'!N1621</f>
        <v>0</v>
      </c>
      <c r="H1621" s="270">
        <f>'Net Gen'!O1621</f>
        <v>680</v>
      </c>
      <c r="J1621" s="120">
        <f t="shared" si="102"/>
        <v>0.5</v>
      </c>
      <c r="K1621" s="108">
        <f t="shared" si="100"/>
        <v>0</v>
      </c>
      <c r="L1621" s="102">
        <f t="shared" si="101"/>
        <v>340</v>
      </c>
      <c r="M1621" s="123">
        <f t="shared" si="103"/>
        <v>0</v>
      </c>
    </row>
    <row r="1622" spans="1:13" x14ac:dyDescent="0.2">
      <c r="A1622" s="208" t="str">
        <f>'Net Gen'!B1622</f>
        <v>ML2KP-Mitchell 2 KP</v>
      </c>
      <c r="B1622" s="269">
        <f>'Net Gen'!C1622</f>
        <v>44812.458333333336</v>
      </c>
      <c r="C1622" s="270" t="str">
        <f>'Net Gen'!P1622</f>
        <v>OFFLINE</v>
      </c>
      <c r="D1622" s="270">
        <f>'Net Gen'!E1622</f>
        <v>0</v>
      </c>
      <c r="E1622" s="270">
        <f>'Net Gen'!I1622</f>
        <v>0</v>
      </c>
      <c r="F1622" s="270">
        <f>'Net Gen'!K1622</f>
        <v>0</v>
      </c>
      <c r="G1622" s="270">
        <f>'Net Gen'!N1622</f>
        <v>0</v>
      </c>
      <c r="H1622" s="270">
        <f>'Net Gen'!O1622</f>
        <v>680</v>
      </c>
      <c r="J1622" s="120">
        <f t="shared" si="102"/>
        <v>0.5</v>
      </c>
      <c r="K1622" s="108">
        <f t="shared" si="100"/>
        <v>0</v>
      </c>
      <c r="L1622" s="102">
        <f t="shared" si="101"/>
        <v>340</v>
      </c>
      <c r="M1622" s="123">
        <f t="shared" si="103"/>
        <v>0</v>
      </c>
    </row>
    <row r="1623" spans="1:13" x14ac:dyDescent="0.2">
      <c r="A1623" s="208" t="str">
        <f>'Net Gen'!B1623</f>
        <v>ML2KP-Mitchell 2 KP</v>
      </c>
      <c r="B1623" s="269">
        <f>'Net Gen'!C1623</f>
        <v>44812.5</v>
      </c>
      <c r="C1623" s="270" t="str">
        <f>'Net Gen'!P1623</f>
        <v>OFFLINE</v>
      </c>
      <c r="D1623" s="270">
        <f>'Net Gen'!E1623</f>
        <v>0</v>
      </c>
      <c r="E1623" s="270">
        <f>'Net Gen'!I1623</f>
        <v>0</v>
      </c>
      <c r="F1623" s="270">
        <f>'Net Gen'!K1623</f>
        <v>0</v>
      </c>
      <c r="G1623" s="270">
        <f>'Net Gen'!N1623</f>
        <v>0</v>
      </c>
      <c r="H1623" s="270">
        <f>'Net Gen'!O1623</f>
        <v>680</v>
      </c>
      <c r="J1623" s="120">
        <f t="shared" si="102"/>
        <v>0.5</v>
      </c>
      <c r="K1623" s="108">
        <f t="shared" si="100"/>
        <v>0</v>
      </c>
      <c r="L1623" s="102">
        <f t="shared" si="101"/>
        <v>340</v>
      </c>
      <c r="M1623" s="123">
        <f t="shared" si="103"/>
        <v>0</v>
      </c>
    </row>
    <row r="1624" spans="1:13" x14ac:dyDescent="0.2">
      <c r="A1624" s="208" t="str">
        <f>'Net Gen'!B1624</f>
        <v>ML2KP-Mitchell 2 KP</v>
      </c>
      <c r="B1624" s="269">
        <f>'Net Gen'!C1624</f>
        <v>44812.541666666664</v>
      </c>
      <c r="C1624" s="270" t="str">
        <f>'Net Gen'!P1624</f>
        <v>OFFLINE</v>
      </c>
      <c r="D1624" s="270">
        <f>'Net Gen'!E1624</f>
        <v>0</v>
      </c>
      <c r="E1624" s="270">
        <f>'Net Gen'!I1624</f>
        <v>0</v>
      </c>
      <c r="F1624" s="270">
        <f>'Net Gen'!K1624</f>
        <v>0</v>
      </c>
      <c r="G1624" s="270">
        <f>'Net Gen'!N1624</f>
        <v>0</v>
      </c>
      <c r="H1624" s="270">
        <f>'Net Gen'!O1624</f>
        <v>680</v>
      </c>
      <c r="J1624" s="120">
        <f t="shared" si="102"/>
        <v>0.5</v>
      </c>
      <c r="K1624" s="108">
        <f t="shared" si="100"/>
        <v>0</v>
      </c>
      <c r="L1624" s="102">
        <f t="shared" si="101"/>
        <v>340</v>
      </c>
      <c r="M1624" s="123">
        <f t="shared" si="103"/>
        <v>0</v>
      </c>
    </row>
    <row r="1625" spans="1:13" x14ac:dyDescent="0.2">
      <c r="A1625" s="208" t="str">
        <f>'Net Gen'!B1625</f>
        <v>ML2KP-Mitchell 2 KP</v>
      </c>
      <c r="B1625" s="269">
        <f>'Net Gen'!C1625</f>
        <v>44812.583333333336</v>
      </c>
      <c r="C1625" s="270" t="str">
        <f>'Net Gen'!P1625</f>
        <v>OFFLINE</v>
      </c>
      <c r="D1625" s="270">
        <f>'Net Gen'!E1625</f>
        <v>0</v>
      </c>
      <c r="E1625" s="270">
        <f>'Net Gen'!I1625</f>
        <v>0</v>
      </c>
      <c r="F1625" s="270">
        <f>'Net Gen'!K1625</f>
        <v>0</v>
      </c>
      <c r="G1625" s="270">
        <f>'Net Gen'!N1625</f>
        <v>0</v>
      </c>
      <c r="H1625" s="270">
        <f>'Net Gen'!O1625</f>
        <v>680</v>
      </c>
      <c r="J1625" s="120">
        <f t="shared" si="102"/>
        <v>0.5</v>
      </c>
      <c r="K1625" s="108">
        <f t="shared" si="100"/>
        <v>0</v>
      </c>
      <c r="L1625" s="102">
        <f t="shared" si="101"/>
        <v>340</v>
      </c>
      <c r="M1625" s="123">
        <f t="shared" si="103"/>
        <v>0</v>
      </c>
    </row>
    <row r="1626" spans="1:13" x14ac:dyDescent="0.2">
      <c r="A1626" s="208" t="str">
        <f>'Net Gen'!B1626</f>
        <v>ML2KP-Mitchell 2 KP</v>
      </c>
      <c r="B1626" s="269">
        <f>'Net Gen'!C1626</f>
        <v>44812.625</v>
      </c>
      <c r="C1626" s="270" t="str">
        <f>'Net Gen'!P1626</f>
        <v>OFFLINE</v>
      </c>
      <c r="D1626" s="270">
        <f>'Net Gen'!E1626</f>
        <v>0</v>
      </c>
      <c r="E1626" s="270">
        <f>'Net Gen'!I1626</f>
        <v>0</v>
      </c>
      <c r="F1626" s="270">
        <f>'Net Gen'!K1626</f>
        <v>0</v>
      </c>
      <c r="G1626" s="270">
        <f>'Net Gen'!N1626</f>
        <v>0</v>
      </c>
      <c r="H1626" s="270">
        <f>'Net Gen'!O1626</f>
        <v>680</v>
      </c>
      <c r="J1626" s="120">
        <f t="shared" si="102"/>
        <v>0.5</v>
      </c>
      <c r="K1626" s="108">
        <f t="shared" si="100"/>
        <v>0</v>
      </c>
      <c r="L1626" s="102">
        <f t="shared" si="101"/>
        <v>340</v>
      </c>
      <c r="M1626" s="123">
        <f t="shared" si="103"/>
        <v>0</v>
      </c>
    </row>
    <row r="1627" spans="1:13" x14ac:dyDescent="0.2">
      <c r="A1627" s="208" t="str">
        <f>'Net Gen'!B1627</f>
        <v>ML2KP-Mitchell 2 KP</v>
      </c>
      <c r="B1627" s="269">
        <f>'Net Gen'!C1627</f>
        <v>44812.666666666664</v>
      </c>
      <c r="C1627" s="270" t="str">
        <f>'Net Gen'!P1627</f>
        <v>OFFLINE</v>
      </c>
      <c r="D1627" s="270">
        <f>'Net Gen'!E1627</f>
        <v>0</v>
      </c>
      <c r="E1627" s="270">
        <f>'Net Gen'!I1627</f>
        <v>0</v>
      </c>
      <c r="F1627" s="270">
        <f>'Net Gen'!K1627</f>
        <v>0</v>
      </c>
      <c r="G1627" s="270">
        <f>'Net Gen'!N1627</f>
        <v>0</v>
      </c>
      <c r="H1627" s="270">
        <f>'Net Gen'!O1627</f>
        <v>680</v>
      </c>
      <c r="J1627" s="120">
        <f t="shared" si="102"/>
        <v>0.5</v>
      </c>
      <c r="K1627" s="108">
        <f t="shared" si="100"/>
        <v>0</v>
      </c>
      <c r="L1627" s="102">
        <f t="shared" si="101"/>
        <v>340</v>
      </c>
      <c r="M1627" s="123">
        <f t="shared" si="103"/>
        <v>0</v>
      </c>
    </row>
    <row r="1628" spans="1:13" x14ac:dyDescent="0.2">
      <c r="A1628" s="208" t="str">
        <f>'Net Gen'!B1628</f>
        <v>ML2KP-Mitchell 2 KP</v>
      </c>
      <c r="B1628" s="269">
        <f>'Net Gen'!C1628</f>
        <v>44812.708333333336</v>
      </c>
      <c r="C1628" s="270" t="str">
        <f>'Net Gen'!P1628</f>
        <v>OFFLINE</v>
      </c>
      <c r="D1628" s="270">
        <f>'Net Gen'!E1628</f>
        <v>0</v>
      </c>
      <c r="E1628" s="270">
        <f>'Net Gen'!I1628</f>
        <v>0</v>
      </c>
      <c r="F1628" s="270">
        <f>'Net Gen'!K1628</f>
        <v>0</v>
      </c>
      <c r="G1628" s="270">
        <f>'Net Gen'!N1628</f>
        <v>0</v>
      </c>
      <c r="H1628" s="270">
        <f>'Net Gen'!O1628</f>
        <v>680</v>
      </c>
      <c r="J1628" s="120">
        <f t="shared" si="102"/>
        <v>0.5</v>
      </c>
      <c r="K1628" s="108">
        <f t="shared" si="100"/>
        <v>0</v>
      </c>
      <c r="L1628" s="102">
        <f t="shared" si="101"/>
        <v>340</v>
      </c>
      <c r="M1628" s="123">
        <f t="shared" si="103"/>
        <v>0</v>
      </c>
    </row>
    <row r="1629" spans="1:13" x14ac:dyDescent="0.2">
      <c r="A1629" s="208" t="str">
        <f>'Net Gen'!B1629</f>
        <v>ML2KP-Mitchell 2 KP</v>
      </c>
      <c r="B1629" s="269">
        <f>'Net Gen'!C1629</f>
        <v>44812.75</v>
      </c>
      <c r="C1629" s="270" t="str">
        <f>'Net Gen'!P1629</f>
        <v>OFFLINE</v>
      </c>
      <c r="D1629" s="270">
        <f>'Net Gen'!E1629</f>
        <v>0</v>
      </c>
      <c r="E1629" s="270">
        <f>'Net Gen'!I1629</f>
        <v>0</v>
      </c>
      <c r="F1629" s="270">
        <f>'Net Gen'!K1629</f>
        <v>0</v>
      </c>
      <c r="G1629" s="270">
        <f>'Net Gen'!N1629</f>
        <v>0</v>
      </c>
      <c r="H1629" s="270">
        <f>'Net Gen'!O1629</f>
        <v>680</v>
      </c>
      <c r="J1629" s="120">
        <f t="shared" si="102"/>
        <v>0.5</v>
      </c>
      <c r="K1629" s="108">
        <f t="shared" si="100"/>
        <v>0</v>
      </c>
      <c r="L1629" s="102">
        <f t="shared" si="101"/>
        <v>340</v>
      </c>
      <c r="M1629" s="123">
        <f t="shared" si="103"/>
        <v>0</v>
      </c>
    </row>
    <row r="1630" spans="1:13" x14ac:dyDescent="0.2">
      <c r="A1630" s="208" t="str">
        <f>'Net Gen'!B1630</f>
        <v>ML2KP-Mitchell 2 KP</v>
      </c>
      <c r="B1630" s="269">
        <f>'Net Gen'!C1630</f>
        <v>44812.791666666664</v>
      </c>
      <c r="C1630" s="270" t="str">
        <f>'Net Gen'!P1630</f>
        <v>OFFLINE</v>
      </c>
      <c r="D1630" s="270">
        <f>'Net Gen'!E1630</f>
        <v>0</v>
      </c>
      <c r="E1630" s="270">
        <f>'Net Gen'!I1630</f>
        <v>0</v>
      </c>
      <c r="F1630" s="270">
        <f>'Net Gen'!K1630</f>
        <v>0</v>
      </c>
      <c r="G1630" s="270">
        <f>'Net Gen'!N1630</f>
        <v>0</v>
      </c>
      <c r="H1630" s="270">
        <f>'Net Gen'!O1630</f>
        <v>680</v>
      </c>
      <c r="J1630" s="120">
        <f t="shared" si="102"/>
        <v>0.5</v>
      </c>
      <c r="K1630" s="108">
        <f t="shared" si="100"/>
        <v>0</v>
      </c>
      <c r="L1630" s="102">
        <f t="shared" si="101"/>
        <v>340</v>
      </c>
      <c r="M1630" s="123">
        <f t="shared" si="103"/>
        <v>0</v>
      </c>
    </row>
    <row r="1631" spans="1:13" x14ac:dyDescent="0.2">
      <c r="A1631" s="208" t="str">
        <f>'Net Gen'!B1631</f>
        <v>ML2KP-Mitchell 2 KP</v>
      </c>
      <c r="B1631" s="269">
        <f>'Net Gen'!C1631</f>
        <v>44812.833333333336</v>
      </c>
      <c r="C1631" s="270" t="str">
        <f>'Net Gen'!P1631</f>
        <v>OFFLINE</v>
      </c>
      <c r="D1631" s="270">
        <f>'Net Gen'!E1631</f>
        <v>0</v>
      </c>
      <c r="E1631" s="270">
        <f>'Net Gen'!I1631</f>
        <v>0</v>
      </c>
      <c r="F1631" s="270">
        <f>'Net Gen'!K1631</f>
        <v>0</v>
      </c>
      <c r="G1631" s="270">
        <f>'Net Gen'!N1631</f>
        <v>0</v>
      </c>
      <c r="H1631" s="270">
        <f>'Net Gen'!O1631</f>
        <v>680</v>
      </c>
      <c r="J1631" s="120">
        <f t="shared" si="102"/>
        <v>0.5</v>
      </c>
      <c r="K1631" s="108">
        <f t="shared" si="100"/>
        <v>0</v>
      </c>
      <c r="L1631" s="102">
        <f t="shared" si="101"/>
        <v>340</v>
      </c>
      <c r="M1631" s="123">
        <f t="shared" si="103"/>
        <v>0</v>
      </c>
    </row>
    <row r="1632" spans="1:13" x14ac:dyDescent="0.2">
      <c r="A1632" s="208" t="str">
        <f>'Net Gen'!B1632</f>
        <v>ML2KP-Mitchell 2 KP</v>
      </c>
      <c r="B1632" s="269">
        <f>'Net Gen'!C1632</f>
        <v>44812.875</v>
      </c>
      <c r="C1632" s="270" t="str">
        <f>'Net Gen'!P1632</f>
        <v>OFFLINE</v>
      </c>
      <c r="D1632" s="270">
        <f>'Net Gen'!E1632</f>
        <v>0</v>
      </c>
      <c r="E1632" s="270">
        <f>'Net Gen'!I1632</f>
        <v>0</v>
      </c>
      <c r="F1632" s="270">
        <f>'Net Gen'!K1632</f>
        <v>0</v>
      </c>
      <c r="G1632" s="270">
        <f>'Net Gen'!N1632</f>
        <v>0</v>
      </c>
      <c r="H1632" s="270">
        <f>'Net Gen'!O1632</f>
        <v>680</v>
      </c>
      <c r="J1632" s="120">
        <f t="shared" si="102"/>
        <v>0.5</v>
      </c>
      <c r="K1632" s="108">
        <f t="shared" si="100"/>
        <v>0</v>
      </c>
      <c r="L1632" s="102">
        <f t="shared" si="101"/>
        <v>340</v>
      </c>
      <c r="M1632" s="123">
        <f t="shared" si="103"/>
        <v>0</v>
      </c>
    </row>
    <row r="1633" spans="1:13" x14ac:dyDescent="0.2">
      <c r="A1633" s="208" t="str">
        <f>'Net Gen'!B1633</f>
        <v>ML2KP-Mitchell 2 KP</v>
      </c>
      <c r="B1633" s="269">
        <f>'Net Gen'!C1633</f>
        <v>44812.916666666664</v>
      </c>
      <c r="C1633" s="270" t="str">
        <f>'Net Gen'!P1633</f>
        <v>OFFLINE</v>
      </c>
      <c r="D1633" s="270">
        <f>'Net Gen'!E1633</f>
        <v>0</v>
      </c>
      <c r="E1633" s="270">
        <f>'Net Gen'!I1633</f>
        <v>0</v>
      </c>
      <c r="F1633" s="270">
        <f>'Net Gen'!K1633</f>
        <v>0</v>
      </c>
      <c r="G1633" s="270">
        <f>'Net Gen'!N1633</f>
        <v>0</v>
      </c>
      <c r="H1633" s="270">
        <f>'Net Gen'!O1633</f>
        <v>680</v>
      </c>
      <c r="J1633" s="120">
        <f t="shared" si="102"/>
        <v>0.5</v>
      </c>
      <c r="K1633" s="108">
        <f t="shared" si="100"/>
        <v>0</v>
      </c>
      <c r="L1633" s="102">
        <f t="shared" si="101"/>
        <v>340</v>
      </c>
      <c r="M1633" s="123">
        <f t="shared" si="103"/>
        <v>0</v>
      </c>
    </row>
    <row r="1634" spans="1:13" x14ac:dyDescent="0.2">
      <c r="A1634" s="208" t="str">
        <f>'Net Gen'!B1634</f>
        <v>ML2KP-Mitchell 2 KP</v>
      </c>
      <c r="B1634" s="269">
        <f>'Net Gen'!C1634</f>
        <v>44812.958333333336</v>
      </c>
      <c r="C1634" s="270" t="str">
        <f>'Net Gen'!P1634</f>
        <v>OFFLINE</v>
      </c>
      <c r="D1634" s="270">
        <f>'Net Gen'!E1634</f>
        <v>0</v>
      </c>
      <c r="E1634" s="270">
        <f>'Net Gen'!I1634</f>
        <v>0</v>
      </c>
      <c r="F1634" s="270">
        <f>'Net Gen'!K1634</f>
        <v>0</v>
      </c>
      <c r="G1634" s="270">
        <f>'Net Gen'!N1634</f>
        <v>0</v>
      </c>
      <c r="H1634" s="270">
        <f>'Net Gen'!O1634</f>
        <v>680</v>
      </c>
      <c r="J1634" s="120">
        <f t="shared" si="102"/>
        <v>0.5</v>
      </c>
      <c r="K1634" s="108">
        <f t="shared" si="100"/>
        <v>0</v>
      </c>
      <c r="L1634" s="102">
        <f t="shared" si="101"/>
        <v>340</v>
      </c>
      <c r="M1634" s="123">
        <f t="shared" si="103"/>
        <v>0</v>
      </c>
    </row>
    <row r="1635" spans="1:13" x14ac:dyDescent="0.2">
      <c r="A1635" s="208" t="str">
        <f>'Net Gen'!B1635</f>
        <v>ML2KP-Mitchell 2 KP</v>
      </c>
      <c r="B1635" s="269">
        <f>'Net Gen'!C1635</f>
        <v>44813</v>
      </c>
      <c r="C1635" s="270" t="str">
        <f>'Net Gen'!P1635</f>
        <v>OFFLINE</v>
      </c>
      <c r="D1635" s="270">
        <f>'Net Gen'!E1635</f>
        <v>0</v>
      </c>
      <c r="E1635" s="270">
        <f>'Net Gen'!I1635</f>
        <v>0</v>
      </c>
      <c r="F1635" s="270">
        <f>'Net Gen'!K1635</f>
        <v>0</v>
      </c>
      <c r="G1635" s="270">
        <f>'Net Gen'!N1635</f>
        <v>0</v>
      </c>
      <c r="H1635" s="270">
        <f>'Net Gen'!O1635</f>
        <v>680</v>
      </c>
      <c r="J1635" s="120">
        <f t="shared" si="102"/>
        <v>0.5</v>
      </c>
      <c r="K1635" s="108">
        <f t="shared" si="100"/>
        <v>0</v>
      </c>
      <c r="L1635" s="102">
        <f t="shared" si="101"/>
        <v>340</v>
      </c>
      <c r="M1635" s="123">
        <f t="shared" si="103"/>
        <v>0</v>
      </c>
    </row>
    <row r="1636" spans="1:13" x14ac:dyDescent="0.2">
      <c r="A1636" s="208" t="str">
        <f>'Net Gen'!B1636</f>
        <v>ML2KP-Mitchell 2 KP</v>
      </c>
      <c r="B1636" s="269">
        <f>'Net Gen'!C1636</f>
        <v>44813.041666666664</v>
      </c>
      <c r="C1636" s="270" t="str">
        <f>'Net Gen'!P1636</f>
        <v>OFFLINE</v>
      </c>
      <c r="D1636" s="270">
        <f>'Net Gen'!E1636</f>
        <v>0</v>
      </c>
      <c r="E1636" s="270">
        <f>'Net Gen'!I1636</f>
        <v>0</v>
      </c>
      <c r="F1636" s="270">
        <f>'Net Gen'!K1636</f>
        <v>0</v>
      </c>
      <c r="G1636" s="270">
        <f>'Net Gen'!N1636</f>
        <v>0</v>
      </c>
      <c r="H1636" s="270">
        <f>'Net Gen'!O1636</f>
        <v>680</v>
      </c>
      <c r="J1636" s="120">
        <f t="shared" si="102"/>
        <v>0.5</v>
      </c>
      <c r="K1636" s="108">
        <f t="shared" si="100"/>
        <v>0</v>
      </c>
      <c r="L1636" s="102">
        <f t="shared" si="101"/>
        <v>340</v>
      </c>
      <c r="M1636" s="123">
        <f t="shared" si="103"/>
        <v>0</v>
      </c>
    </row>
    <row r="1637" spans="1:13" x14ac:dyDescent="0.2">
      <c r="A1637" s="208" t="str">
        <f>'Net Gen'!B1637</f>
        <v>ML2KP-Mitchell 2 KP</v>
      </c>
      <c r="B1637" s="269">
        <f>'Net Gen'!C1637</f>
        <v>44813.083333333336</v>
      </c>
      <c r="C1637" s="270" t="str">
        <f>'Net Gen'!P1637</f>
        <v>OFFLINE</v>
      </c>
      <c r="D1637" s="270">
        <f>'Net Gen'!E1637</f>
        <v>0</v>
      </c>
      <c r="E1637" s="270">
        <f>'Net Gen'!I1637</f>
        <v>0</v>
      </c>
      <c r="F1637" s="270">
        <f>'Net Gen'!K1637</f>
        <v>0</v>
      </c>
      <c r="G1637" s="270">
        <f>'Net Gen'!N1637</f>
        <v>0</v>
      </c>
      <c r="H1637" s="270">
        <f>'Net Gen'!O1637</f>
        <v>680</v>
      </c>
      <c r="J1637" s="120">
        <f t="shared" si="102"/>
        <v>0.5</v>
      </c>
      <c r="K1637" s="108">
        <f t="shared" si="100"/>
        <v>0</v>
      </c>
      <c r="L1637" s="102">
        <f t="shared" si="101"/>
        <v>340</v>
      </c>
      <c r="M1637" s="123">
        <f t="shared" si="103"/>
        <v>0</v>
      </c>
    </row>
    <row r="1638" spans="1:13" x14ac:dyDescent="0.2">
      <c r="A1638" s="208" t="str">
        <f>'Net Gen'!B1638</f>
        <v>ML2KP-Mitchell 2 KP</v>
      </c>
      <c r="B1638" s="269">
        <f>'Net Gen'!C1638</f>
        <v>44813.125</v>
      </c>
      <c r="C1638" s="270" t="str">
        <f>'Net Gen'!P1638</f>
        <v>OFFLINE</v>
      </c>
      <c r="D1638" s="270">
        <f>'Net Gen'!E1638</f>
        <v>0</v>
      </c>
      <c r="E1638" s="270">
        <f>'Net Gen'!I1638</f>
        <v>0</v>
      </c>
      <c r="F1638" s="270">
        <f>'Net Gen'!K1638</f>
        <v>0</v>
      </c>
      <c r="G1638" s="270">
        <f>'Net Gen'!N1638</f>
        <v>0</v>
      </c>
      <c r="H1638" s="270">
        <f>'Net Gen'!O1638</f>
        <v>680</v>
      </c>
      <c r="J1638" s="120">
        <f t="shared" si="102"/>
        <v>0.5</v>
      </c>
      <c r="K1638" s="108">
        <f t="shared" si="100"/>
        <v>0</v>
      </c>
      <c r="L1638" s="102">
        <f t="shared" si="101"/>
        <v>340</v>
      </c>
      <c r="M1638" s="123">
        <f t="shared" si="103"/>
        <v>0</v>
      </c>
    </row>
    <row r="1639" spans="1:13" x14ac:dyDescent="0.2">
      <c r="A1639" s="208" t="str">
        <f>'Net Gen'!B1639</f>
        <v>ML2KP-Mitchell 2 KP</v>
      </c>
      <c r="B1639" s="269">
        <f>'Net Gen'!C1639</f>
        <v>44813.166666666664</v>
      </c>
      <c r="C1639" s="270" t="str">
        <f>'Net Gen'!P1639</f>
        <v>OFFLINE</v>
      </c>
      <c r="D1639" s="270">
        <f>'Net Gen'!E1639</f>
        <v>0</v>
      </c>
      <c r="E1639" s="270">
        <f>'Net Gen'!I1639</f>
        <v>0</v>
      </c>
      <c r="F1639" s="270">
        <f>'Net Gen'!K1639</f>
        <v>0</v>
      </c>
      <c r="G1639" s="270">
        <f>'Net Gen'!N1639</f>
        <v>0</v>
      </c>
      <c r="H1639" s="270">
        <f>'Net Gen'!O1639</f>
        <v>680</v>
      </c>
      <c r="J1639" s="120">
        <f t="shared" si="102"/>
        <v>0.5</v>
      </c>
      <c r="K1639" s="108">
        <f t="shared" si="100"/>
        <v>0</v>
      </c>
      <c r="L1639" s="102">
        <f t="shared" si="101"/>
        <v>340</v>
      </c>
      <c r="M1639" s="123">
        <f t="shared" si="103"/>
        <v>0</v>
      </c>
    </row>
    <row r="1640" spans="1:13" x14ac:dyDescent="0.2">
      <c r="A1640" s="208" t="str">
        <f>'Net Gen'!B1640</f>
        <v>ML2KP-Mitchell 2 KP</v>
      </c>
      <c r="B1640" s="269">
        <f>'Net Gen'!C1640</f>
        <v>44813.208333333336</v>
      </c>
      <c r="C1640" s="270" t="str">
        <f>'Net Gen'!P1640</f>
        <v>OFFLINE</v>
      </c>
      <c r="D1640" s="270">
        <f>'Net Gen'!E1640</f>
        <v>0</v>
      </c>
      <c r="E1640" s="270">
        <f>'Net Gen'!I1640</f>
        <v>0</v>
      </c>
      <c r="F1640" s="270">
        <f>'Net Gen'!K1640</f>
        <v>0</v>
      </c>
      <c r="G1640" s="270">
        <f>'Net Gen'!N1640</f>
        <v>0</v>
      </c>
      <c r="H1640" s="270">
        <f>'Net Gen'!O1640</f>
        <v>680</v>
      </c>
      <c r="J1640" s="120">
        <f t="shared" si="102"/>
        <v>0.5</v>
      </c>
      <c r="K1640" s="108">
        <f t="shared" si="100"/>
        <v>0</v>
      </c>
      <c r="L1640" s="102">
        <f t="shared" si="101"/>
        <v>340</v>
      </c>
      <c r="M1640" s="123">
        <f t="shared" si="103"/>
        <v>0</v>
      </c>
    </row>
    <row r="1641" spans="1:13" x14ac:dyDescent="0.2">
      <c r="A1641" s="208" t="str">
        <f>'Net Gen'!B1641</f>
        <v>ML2KP-Mitchell 2 KP</v>
      </c>
      <c r="B1641" s="269">
        <f>'Net Gen'!C1641</f>
        <v>44813.25</v>
      </c>
      <c r="C1641" s="270" t="str">
        <f>'Net Gen'!P1641</f>
        <v>OFFLINE</v>
      </c>
      <c r="D1641" s="270">
        <f>'Net Gen'!E1641</f>
        <v>0</v>
      </c>
      <c r="E1641" s="270">
        <f>'Net Gen'!I1641</f>
        <v>0</v>
      </c>
      <c r="F1641" s="270">
        <f>'Net Gen'!K1641</f>
        <v>0</v>
      </c>
      <c r="G1641" s="270">
        <f>'Net Gen'!N1641</f>
        <v>0</v>
      </c>
      <c r="H1641" s="270">
        <f>'Net Gen'!O1641</f>
        <v>680</v>
      </c>
      <c r="J1641" s="120">
        <f t="shared" si="102"/>
        <v>0.5</v>
      </c>
      <c r="K1641" s="108">
        <f t="shared" si="100"/>
        <v>0</v>
      </c>
      <c r="L1641" s="102">
        <f t="shared" si="101"/>
        <v>340</v>
      </c>
      <c r="M1641" s="123">
        <f t="shared" si="103"/>
        <v>0</v>
      </c>
    </row>
    <row r="1642" spans="1:13" x14ac:dyDescent="0.2">
      <c r="A1642" s="208" t="str">
        <f>'Net Gen'!B1642</f>
        <v>ML2KP-Mitchell 2 KP</v>
      </c>
      <c r="B1642" s="269">
        <f>'Net Gen'!C1642</f>
        <v>44813.291666666664</v>
      </c>
      <c r="C1642" s="270" t="str">
        <f>'Net Gen'!P1642</f>
        <v>OFFLINE</v>
      </c>
      <c r="D1642" s="270">
        <f>'Net Gen'!E1642</f>
        <v>0</v>
      </c>
      <c r="E1642" s="270">
        <f>'Net Gen'!I1642</f>
        <v>0</v>
      </c>
      <c r="F1642" s="270">
        <f>'Net Gen'!K1642</f>
        <v>0</v>
      </c>
      <c r="G1642" s="270">
        <f>'Net Gen'!N1642</f>
        <v>0</v>
      </c>
      <c r="H1642" s="270">
        <f>'Net Gen'!O1642</f>
        <v>680</v>
      </c>
      <c r="J1642" s="120">
        <f t="shared" si="102"/>
        <v>0.5</v>
      </c>
      <c r="K1642" s="108">
        <f t="shared" si="100"/>
        <v>0</v>
      </c>
      <c r="L1642" s="102">
        <f t="shared" si="101"/>
        <v>340</v>
      </c>
      <c r="M1642" s="123">
        <f t="shared" si="103"/>
        <v>0</v>
      </c>
    </row>
    <row r="1643" spans="1:13" x14ac:dyDescent="0.2">
      <c r="A1643" s="208" t="str">
        <f>'Net Gen'!B1643</f>
        <v>ML2KP-Mitchell 2 KP</v>
      </c>
      <c r="B1643" s="269">
        <f>'Net Gen'!C1643</f>
        <v>44813.333333333336</v>
      </c>
      <c r="C1643" s="270" t="str">
        <f>'Net Gen'!P1643</f>
        <v>OFFLINE</v>
      </c>
      <c r="D1643" s="270">
        <f>'Net Gen'!E1643</f>
        <v>0</v>
      </c>
      <c r="E1643" s="270">
        <f>'Net Gen'!I1643</f>
        <v>0</v>
      </c>
      <c r="F1643" s="270">
        <f>'Net Gen'!K1643</f>
        <v>0</v>
      </c>
      <c r="G1643" s="270">
        <f>'Net Gen'!N1643</f>
        <v>0</v>
      </c>
      <c r="H1643" s="270">
        <f>'Net Gen'!O1643</f>
        <v>680</v>
      </c>
      <c r="J1643" s="120">
        <f t="shared" si="102"/>
        <v>0.5</v>
      </c>
      <c r="K1643" s="108">
        <f t="shared" si="100"/>
        <v>0</v>
      </c>
      <c r="L1643" s="102">
        <f t="shared" si="101"/>
        <v>340</v>
      </c>
      <c r="M1643" s="123">
        <f t="shared" si="103"/>
        <v>0</v>
      </c>
    </row>
    <row r="1644" spans="1:13" x14ac:dyDescent="0.2">
      <c r="A1644" s="208" t="str">
        <f>'Net Gen'!B1644</f>
        <v>ML2KP-Mitchell 2 KP</v>
      </c>
      <c r="B1644" s="269">
        <f>'Net Gen'!C1644</f>
        <v>44813.375</v>
      </c>
      <c r="C1644" s="270" t="str">
        <f>'Net Gen'!P1644</f>
        <v>OFFLINE</v>
      </c>
      <c r="D1644" s="270">
        <f>'Net Gen'!E1644</f>
        <v>0</v>
      </c>
      <c r="E1644" s="270">
        <f>'Net Gen'!I1644</f>
        <v>0</v>
      </c>
      <c r="F1644" s="270">
        <f>'Net Gen'!K1644</f>
        <v>0</v>
      </c>
      <c r="G1644" s="270">
        <f>'Net Gen'!N1644</f>
        <v>0</v>
      </c>
      <c r="H1644" s="270">
        <f>'Net Gen'!O1644</f>
        <v>680</v>
      </c>
      <c r="J1644" s="120">
        <f t="shared" si="102"/>
        <v>0.5</v>
      </c>
      <c r="K1644" s="108">
        <f t="shared" si="100"/>
        <v>0</v>
      </c>
      <c r="L1644" s="102">
        <f t="shared" si="101"/>
        <v>340</v>
      </c>
      <c r="M1644" s="123">
        <f t="shared" si="103"/>
        <v>0</v>
      </c>
    </row>
    <row r="1645" spans="1:13" x14ac:dyDescent="0.2">
      <c r="A1645" s="208" t="str">
        <f>'Net Gen'!B1645</f>
        <v>ML2KP-Mitchell 2 KP</v>
      </c>
      <c r="B1645" s="269">
        <f>'Net Gen'!C1645</f>
        <v>44813.416666666664</v>
      </c>
      <c r="C1645" s="270" t="str">
        <f>'Net Gen'!P1645</f>
        <v>OFFLINE</v>
      </c>
      <c r="D1645" s="270">
        <f>'Net Gen'!E1645</f>
        <v>0</v>
      </c>
      <c r="E1645" s="270">
        <f>'Net Gen'!I1645</f>
        <v>0</v>
      </c>
      <c r="F1645" s="270">
        <f>'Net Gen'!K1645</f>
        <v>0</v>
      </c>
      <c r="G1645" s="270">
        <f>'Net Gen'!N1645</f>
        <v>0</v>
      </c>
      <c r="H1645" s="270">
        <f>'Net Gen'!O1645</f>
        <v>680</v>
      </c>
      <c r="J1645" s="120">
        <f t="shared" si="102"/>
        <v>0.5</v>
      </c>
      <c r="K1645" s="108">
        <f t="shared" si="100"/>
        <v>0</v>
      </c>
      <c r="L1645" s="102">
        <f t="shared" si="101"/>
        <v>340</v>
      </c>
      <c r="M1645" s="123">
        <f t="shared" si="103"/>
        <v>0</v>
      </c>
    </row>
    <row r="1646" spans="1:13" x14ac:dyDescent="0.2">
      <c r="A1646" s="208" t="str">
        <f>'Net Gen'!B1646</f>
        <v>ML2KP-Mitchell 2 KP</v>
      </c>
      <c r="B1646" s="269">
        <f>'Net Gen'!C1646</f>
        <v>44813.458333333336</v>
      </c>
      <c r="C1646" s="270" t="str">
        <f>'Net Gen'!P1646</f>
        <v>OFFLINE</v>
      </c>
      <c r="D1646" s="270">
        <f>'Net Gen'!E1646</f>
        <v>0</v>
      </c>
      <c r="E1646" s="270">
        <f>'Net Gen'!I1646</f>
        <v>0</v>
      </c>
      <c r="F1646" s="270">
        <f>'Net Gen'!K1646</f>
        <v>0</v>
      </c>
      <c r="G1646" s="270">
        <f>'Net Gen'!N1646</f>
        <v>0</v>
      </c>
      <c r="H1646" s="270">
        <f>'Net Gen'!O1646</f>
        <v>680</v>
      </c>
      <c r="J1646" s="120">
        <f t="shared" si="102"/>
        <v>0.5</v>
      </c>
      <c r="K1646" s="108">
        <f t="shared" si="100"/>
        <v>0</v>
      </c>
      <c r="L1646" s="102">
        <f t="shared" si="101"/>
        <v>340</v>
      </c>
      <c r="M1646" s="123">
        <f t="shared" si="103"/>
        <v>0</v>
      </c>
    </row>
    <row r="1647" spans="1:13" x14ac:dyDescent="0.2">
      <c r="A1647" s="208" t="str">
        <f>'Net Gen'!B1647</f>
        <v>ML2KP-Mitchell 2 KP</v>
      </c>
      <c r="B1647" s="269">
        <f>'Net Gen'!C1647</f>
        <v>44813.5</v>
      </c>
      <c r="C1647" s="270" t="str">
        <f>'Net Gen'!P1647</f>
        <v>OFFLINE</v>
      </c>
      <c r="D1647" s="270">
        <f>'Net Gen'!E1647</f>
        <v>0</v>
      </c>
      <c r="E1647" s="270">
        <f>'Net Gen'!I1647</f>
        <v>0</v>
      </c>
      <c r="F1647" s="270">
        <f>'Net Gen'!K1647</f>
        <v>0</v>
      </c>
      <c r="G1647" s="270">
        <f>'Net Gen'!N1647</f>
        <v>0</v>
      </c>
      <c r="H1647" s="270">
        <f>'Net Gen'!O1647</f>
        <v>680</v>
      </c>
      <c r="J1647" s="120">
        <f t="shared" si="102"/>
        <v>0.5</v>
      </c>
      <c r="K1647" s="108">
        <f t="shared" si="100"/>
        <v>0</v>
      </c>
      <c r="L1647" s="102">
        <f t="shared" si="101"/>
        <v>340</v>
      </c>
      <c r="M1647" s="123">
        <f t="shared" si="103"/>
        <v>0</v>
      </c>
    </row>
    <row r="1648" spans="1:13" x14ac:dyDescent="0.2">
      <c r="A1648" s="208" t="str">
        <f>'Net Gen'!B1648</f>
        <v>ML2KP-Mitchell 2 KP</v>
      </c>
      <c r="B1648" s="269">
        <f>'Net Gen'!C1648</f>
        <v>44813.541666666664</v>
      </c>
      <c r="C1648" s="270" t="str">
        <f>'Net Gen'!P1648</f>
        <v>OFFLINE</v>
      </c>
      <c r="D1648" s="270">
        <f>'Net Gen'!E1648</f>
        <v>0</v>
      </c>
      <c r="E1648" s="270">
        <f>'Net Gen'!I1648</f>
        <v>0</v>
      </c>
      <c r="F1648" s="270">
        <f>'Net Gen'!K1648</f>
        <v>0</v>
      </c>
      <c r="G1648" s="270">
        <f>'Net Gen'!N1648</f>
        <v>0</v>
      </c>
      <c r="H1648" s="270">
        <f>'Net Gen'!O1648</f>
        <v>680</v>
      </c>
      <c r="J1648" s="120">
        <f t="shared" si="102"/>
        <v>0.5</v>
      </c>
      <c r="K1648" s="108">
        <f t="shared" si="100"/>
        <v>0</v>
      </c>
      <c r="L1648" s="102">
        <f t="shared" si="101"/>
        <v>340</v>
      </c>
      <c r="M1648" s="123">
        <f t="shared" si="103"/>
        <v>0</v>
      </c>
    </row>
    <row r="1649" spans="1:13" x14ac:dyDescent="0.2">
      <c r="A1649" s="208" t="str">
        <f>'Net Gen'!B1649</f>
        <v>ML2KP-Mitchell 2 KP</v>
      </c>
      <c r="B1649" s="269">
        <f>'Net Gen'!C1649</f>
        <v>44813.583333333336</v>
      </c>
      <c r="C1649" s="270" t="str">
        <f>'Net Gen'!P1649</f>
        <v>OFFLINE</v>
      </c>
      <c r="D1649" s="270">
        <f>'Net Gen'!E1649</f>
        <v>0</v>
      </c>
      <c r="E1649" s="270">
        <f>'Net Gen'!I1649</f>
        <v>0</v>
      </c>
      <c r="F1649" s="270">
        <f>'Net Gen'!K1649</f>
        <v>0</v>
      </c>
      <c r="G1649" s="270">
        <f>'Net Gen'!N1649</f>
        <v>0</v>
      </c>
      <c r="H1649" s="270">
        <f>'Net Gen'!O1649</f>
        <v>680</v>
      </c>
      <c r="J1649" s="120">
        <f t="shared" si="102"/>
        <v>0.5</v>
      </c>
      <c r="K1649" s="108">
        <f t="shared" si="100"/>
        <v>0</v>
      </c>
      <c r="L1649" s="102">
        <f t="shared" si="101"/>
        <v>340</v>
      </c>
      <c r="M1649" s="123">
        <f t="shared" si="103"/>
        <v>0</v>
      </c>
    </row>
    <row r="1650" spans="1:13" x14ac:dyDescent="0.2">
      <c r="A1650" s="208" t="str">
        <f>'Net Gen'!B1650</f>
        <v>ML2KP-Mitchell 2 KP</v>
      </c>
      <c r="B1650" s="269">
        <f>'Net Gen'!C1650</f>
        <v>44813.625</v>
      </c>
      <c r="C1650" s="270" t="str">
        <f>'Net Gen'!P1650</f>
        <v>OFFLINE</v>
      </c>
      <c r="D1650" s="270">
        <f>'Net Gen'!E1650</f>
        <v>0</v>
      </c>
      <c r="E1650" s="270">
        <f>'Net Gen'!I1650</f>
        <v>0</v>
      </c>
      <c r="F1650" s="270">
        <f>'Net Gen'!K1650</f>
        <v>0</v>
      </c>
      <c r="G1650" s="270">
        <f>'Net Gen'!N1650</f>
        <v>0</v>
      </c>
      <c r="H1650" s="270">
        <f>'Net Gen'!O1650</f>
        <v>680</v>
      </c>
      <c r="J1650" s="120">
        <f t="shared" si="102"/>
        <v>0.5</v>
      </c>
      <c r="K1650" s="108">
        <f t="shared" si="100"/>
        <v>0</v>
      </c>
      <c r="L1650" s="102">
        <f t="shared" si="101"/>
        <v>340</v>
      </c>
      <c r="M1650" s="123">
        <f t="shared" si="103"/>
        <v>0</v>
      </c>
    </row>
    <row r="1651" spans="1:13" x14ac:dyDescent="0.2">
      <c r="A1651" s="208" t="str">
        <f>'Net Gen'!B1651</f>
        <v>ML2KP-Mitchell 2 KP</v>
      </c>
      <c r="B1651" s="269">
        <f>'Net Gen'!C1651</f>
        <v>44813.666666666664</v>
      </c>
      <c r="C1651" s="270" t="str">
        <f>'Net Gen'!P1651</f>
        <v>OFFLINE</v>
      </c>
      <c r="D1651" s="270">
        <f>'Net Gen'!E1651</f>
        <v>0</v>
      </c>
      <c r="E1651" s="270">
        <f>'Net Gen'!I1651</f>
        <v>0</v>
      </c>
      <c r="F1651" s="270">
        <f>'Net Gen'!K1651</f>
        <v>0</v>
      </c>
      <c r="G1651" s="270">
        <f>'Net Gen'!N1651</f>
        <v>0</v>
      </c>
      <c r="H1651" s="270">
        <f>'Net Gen'!O1651</f>
        <v>680</v>
      </c>
      <c r="J1651" s="120">
        <f t="shared" si="102"/>
        <v>0.5</v>
      </c>
      <c r="K1651" s="108">
        <f t="shared" si="100"/>
        <v>0</v>
      </c>
      <c r="L1651" s="102">
        <f t="shared" si="101"/>
        <v>340</v>
      </c>
      <c r="M1651" s="123">
        <f t="shared" si="103"/>
        <v>0</v>
      </c>
    </row>
    <row r="1652" spans="1:13" x14ac:dyDescent="0.2">
      <c r="A1652" s="208" t="str">
        <f>'Net Gen'!B1652</f>
        <v>ML2KP-Mitchell 2 KP</v>
      </c>
      <c r="B1652" s="269">
        <f>'Net Gen'!C1652</f>
        <v>44813.708333333336</v>
      </c>
      <c r="C1652" s="270" t="str">
        <f>'Net Gen'!P1652</f>
        <v>OFFLINE</v>
      </c>
      <c r="D1652" s="270">
        <f>'Net Gen'!E1652</f>
        <v>0</v>
      </c>
      <c r="E1652" s="270">
        <f>'Net Gen'!I1652</f>
        <v>0</v>
      </c>
      <c r="F1652" s="270">
        <f>'Net Gen'!K1652</f>
        <v>0</v>
      </c>
      <c r="G1652" s="270">
        <f>'Net Gen'!N1652</f>
        <v>0</v>
      </c>
      <c r="H1652" s="270">
        <f>'Net Gen'!O1652</f>
        <v>680</v>
      </c>
      <c r="J1652" s="120">
        <f t="shared" si="102"/>
        <v>0.5</v>
      </c>
      <c r="K1652" s="108">
        <f t="shared" si="100"/>
        <v>0</v>
      </c>
      <c r="L1652" s="102">
        <f t="shared" si="101"/>
        <v>340</v>
      </c>
      <c r="M1652" s="123">
        <f t="shared" si="103"/>
        <v>0</v>
      </c>
    </row>
    <row r="1653" spans="1:13" x14ac:dyDescent="0.2">
      <c r="A1653" s="208" t="str">
        <f>'Net Gen'!B1653</f>
        <v>ML2KP-Mitchell 2 KP</v>
      </c>
      <c r="B1653" s="269">
        <f>'Net Gen'!C1653</f>
        <v>44813.75</v>
      </c>
      <c r="C1653" s="270" t="str">
        <f>'Net Gen'!P1653</f>
        <v>OFFLINE</v>
      </c>
      <c r="D1653" s="270">
        <f>'Net Gen'!E1653</f>
        <v>0</v>
      </c>
      <c r="E1653" s="270">
        <f>'Net Gen'!I1653</f>
        <v>0</v>
      </c>
      <c r="F1653" s="270">
        <f>'Net Gen'!K1653</f>
        <v>0</v>
      </c>
      <c r="G1653" s="270">
        <f>'Net Gen'!N1653</f>
        <v>0</v>
      </c>
      <c r="H1653" s="270">
        <f>'Net Gen'!O1653</f>
        <v>680</v>
      </c>
      <c r="J1653" s="120">
        <f t="shared" si="102"/>
        <v>0.5</v>
      </c>
      <c r="K1653" s="108">
        <f t="shared" si="100"/>
        <v>0</v>
      </c>
      <c r="L1653" s="102">
        <f t="shared" si="101"/>
        <v>340</v>
      </c>
      <c r="M1653" s="123">
        <f t="shared" si="103"/>
        <v>0</v>
      </c>
    </row>
    <row r="1654" spans="1:13" x14ac:dyDescent="0.2">
      <c r="A1654" s="208" t="str">
        <f>'Net Gen'!B1654</f>
        <v>ML2KP-Mitchell 2 KP</v>
      </c>
      <c r="B1654" s="269">
        <f>'Net Gen'!C1654</f>
        <v>44813.791666666664</v>
      </c>
      <c r="C1654" s="270" t="str">
        <f>'Net Gen'!P1654</f>
        <v>OFFLINE</v>
      </c>
      <c r="D1654" s="270">
        <f>'Net Gen'!E1654</f>
        <v>0</v>
      </c>
      <c r="E1654" s="270">
        <f>'Net Gen'!I1654</f>
        <v>0</v>
      </c>
      <c r="F1654" s="270">
        <f>'Net Gen'!K1654</f>
        <v>0</v>
      </c>
      <c r="G1654" s="270">
        <f>'Net Gen'!N1654</f>
        <v>0</v>
      </c>
      <c r="H1654" s="270">
        <f>'Net Gen'!O1654</f>
        <v>680</v>
      </c>
      <c r="J1654" s="120">
        <f t="shared" si="102"/>
        <v>0.5</v>
      </c>
      <c r="K1654" s="108">
        <f t="shared" si="100"/>
        <v>0</v>
      </c>
      <c r="L1654" s="102">
        <f t="shared" si="101"/>
        <v>340</v>
      </c>
      <c r="M1654" s="123">
        <f t="shared" si="103"/>
        <v>0</v>
      </c>
    </row>
    <row r="1655" spans="1:13" x14ac:dyDescent="0.2">
      <c r="A1655" s="208" t="str">
        <f>'Net Gen'!B1655</f>
        <v>ML2KP-Mitchell 2 KP</v>
      </c>
      <c r="B1655" s="269">
        <f>'Net Gen'!C1655</f>
        <v>44813.833333333336</v>
      </c>
      <c r="C1655" s="270" t="str">
        <f>'Net Gen'!P1655</f>
        <v>OFFLINE</v>
      </c>
      <c r="D1655" s="270">
        <f>'Net Gen'!E1655</f>
        <v>0</v>
      </c>
      <c r="E1655" s="270">
        <f>'Net Gen'!I1655</f>
        <v>0</v>
      </c>
      <c r="F1655" s="270">
        <f>'Net Gen'!K1655</f>
        <v>0</v>
      </c>
      <c r="G1655" s="270">
        <f>'Net Gen'!N1655</f>
        <v>0</v>
      </c>
      <c r="H1655" s="270">
        <f>'Net Gen'!O1655</f>
        <v>680</v>
      </c>
      <c r="J1655" s="120">
        <f t="shared" si="102"/>
        <v>0.5</v>
      </c>
      <c r="K1655" s="108">
        <f t="shared" si="100"/>
        <v>0</v>
      </c>
      <c r="L1655" s="102">
        <f t="shared" si="101"/>
        <v>340</v>
      </c>
      <c r="M1655" s="123">
        <f t="shared" si="103"/>
        <v>0</v>
      </c>
    </row>
    <row r="1656" spans="1:13" x14ac:dyDescent="0.2">
      <c r="A1656" s="208" t="str">
        <f>'Net Gen'!B1656</f>
        <v>ML2KP-Mitchell 2 KP</v>
      </c>
      <c r="B1656" s="269">
        <f>'Net Gen'!C1656</f>
        <v>44813.875</v>
      </c>
      <c r="C1656" s="270" t="str">
        <f>'Net Gen'!P1656</f>
        <v>OFFLINE</v>
      </c>
      <c r="D1656" s="270">
        <f>'Net Gen'!E1656</f>
        <v>0</v>
      </c>
      <c r="E1656" s="270">
        <f>'Net Gen'!I1656</f>
        <v>0</v>
      </c>
      <c r="F1656" s="270">
        <f>'Net Gen'!K1656</f>
        <v>0</v>
      </c>
      <c r="G1656" s="270">
        <f>'Net Gen'!N1656</f>
        <v>0</v>
      </c>
      <c r="H1656" s="270">
        <f>'Net Gen'!O1656</f>
        <v>680</v>
      </c>
      <c r="J1656" s="120">
        <f t="shared" si="102"/>
        <v>0.5</v>
      </c>
      <c r="K1656" s="108">
        <f t="shared" si="100"/>
        <v>0</v>
      </c>
      <c r="L1656" s="102">
        <f t="shared" si="101"/>
        <v>340</v>
      </c>
      <c r="M1656" s="123">
        <f t="shared" si="103"/>
        <v>0</v>
      </c>
    </row>
    <row r="1657" spans="1:13" x14ac:dyDescent="0.2">
      <c r="A1657" s="208" t="str">
        <f>'Net Gen'!B1657</f>
        <v>ML2KP-Mitchell 2 KP</v>
      </c>
      <c r="B1657" s="269">
        <f>'Net Gen'!C1657</f>
        <v>44813.916666666664</v>
      </c>
      <c r="C1657" s="270" t="str">
        <f>'Net Gen'!P1657</f>
        <v>OFFLINE</v>
      </c>
      <c r="D1657" s="270">
        <f>'Net Gen'!E1657</f>
        <v>0</v>
      </c>
      <c r="E1657" s="270">
        <f>'Net Gen'!I1657</f>
        <v>0</v>
      </c>
      <c r="F1657" s="270">
        <f>'Net Gen'!K1657</f>
        <v>0</v>
      </c>
      <c r="G1657" s="270">
        <f>'Net Gen'!N1657</f>
        <v>0</v>
      </c>
      <c r="H1657" s="270">
        <f>'Net Gen'!O1657</f>
        <v>680</v>
      </c>
      <c r="J1657" s="120">
        <f t="shared" si="102"/>
        <v>0.5</v>
      </c>
      <c r="K1657" s="108">
        <f t="shared" si="100"/>
        <v>0</v>
      </c>
      <c r="L1657" s="102">
        <f t="shared" si="101"/>
        <v>340</v>
      </c>
      <c r="M1657" s="123">
        <f t="shared" si="103"/>
        <v>0</v>
      </c>
    </row>
    <row r="1658" spans="1:13" x14ac:dyDescent="0.2">
      <c r="A1658" s="208" t="str">
        <f>'Net Gen'!B1658</f>
        <v>ML2KP-Mitchell 2 KP</v>
      </c>
      <c r="B1658" s="269">
        <f>'Net Gen'!C1658</f>
        <v>44813.958333333336</v>
      </c>
      <c r="C1658" s="270" t="str">
        <f>'Net Gen'!P1658</f>
        <v>OFFLINE</v>
      </c>
      <c r="D1658" s="270">
        <f>'Net Gen'!E1658</f>
        <v>0</v>
      </c>
      <c r="E1658" s="270">
        <f>'Net Gen'!I1658</f>
        <v>0</v>
      </c>
      <c r="F1658" s="270">
        <f>'Net Gen'!K1658</f>
        <v>0</v>
      </c>
      <c r="G1658" s="270">
        <f>'Net Gen'!N1658</f>
        <v>0</v>
      </c>
      <c r="H1658" s="270">
        <f>'Net Gen'!O1658</f>
        <v>680</v>
      </c>
      <c r="J1658" s="120">
        <f t="shared" si="102"/>
        <v>0.5</v>
      </c>
      <c r="K1658" s="108">
        <f t="shared" si="100"/>
        <v>0</v>
      </c>
      <c r="L1658" s="102">
        <f t="shared" si="101"/>
        <v>340</v>
      </c>
      <c r="M1658" s="123">
        <f t="shared" si="103"/>
        <v>0</v>
      </c>
    </row>
    <row r="1659" spans="1:13" x14ac:dyDescent="0.2">
      <c r="A1659" s="208" t="str">
        <f>'Net Gen'!B1659</f>
        <v>ML2KP-Mitchell 2 KP</v>
      </c>
      <c r="B1659" s="269">
        <f>'Net Gen'!C1659</f>
        <v>44814</v>
      </c>
      <c r="C1659" s="270" t="str">
        <f>'Net Gen'!P1659</f>
        <v>OFFLINE</v>
      </c>
      <c r="D1659" s="270">
        <f>'Net Gen'!E1659</f>
        <v>0</v>
      </c>
      <c r="E1659" s="270">
        <f>'Net Gen'!I1659</f>
        <v>0</v>
      </c>
      <c r="F1659" s="270">
        <f>'Net Gen'!K1659</f>
        <v>0</v>
      </c>
      <c r="G1659" s="270">
        <f>'Net Gen'!N1659</f>
        <v>0</v>
      </c>
      <c r="H1659" s="270">
        <f>'Net Gen'!O1659</f>
        <v>680</v>
      </c>
      <c r="J1659" s="120">
        <f t="shared" si="102"/>
        <v>0.5</v>
      </c>
      <c r="K1659" s="108">
        <f t="shared" si="100"/>
        <v>0</v>
      </c>
      <c r="L1659" s="102">
        <f t="shared" si="101"/>
        <v>340</v>
      </c>
      <c r="M1659" s="123">
        <f t="shared" si="103"/>
        <v>0</v>
      </c>
    </row>
    <row r="1660" spans="1:13" x14ac:dyDescent="0.2">
      <c r="A1660" s="208" t="str">
        <f>'Net Gen'!B1660</f>
        <v>ML2KP-Mitchell 2 KP</v>
      </c>
      <c r="B1660" s="269">
        <f>'Net Gen'!C1660</f>
        <v>44814.041666666664</v>
      </c>
      <c r="C1660" s="270" t="str">
        <f>'Net Gen'!P1660</f>
        <v>OFFLINE</v>
      </c>
      <c r="D1660" s="270">
        <f>'Net Gen'!E1660</f>
        <v>0</v>
      </c>
      <c r="E1660" s="270">
        <f>'Net Gen'!I1660</f>
        <v>0</v>
      </c>
      <c r="F1660" s="270">
        <f>'Net Gen'!K1660</f>
        <v>0</v>
      </c>
      <c r="G1660" s="270">
        <f>'Net Gen'!N1660</f>
        <v>0</v>
      </c>
      <c r="H1660" s="270">
        <f>'Net Gen'!O1660</f>
        <v>680</v>
      </c>
      <c r="J1660" s="120">
        <f t="shared" si="102"/>
        <v>0.5</v>
      </c>
      <c r="K1660" s="108">
        <f t="shared" si="100"/>
        <v>0</v>
      </c>
      <c r="L1660" s="102">
        <f t="shared" si="101"/>
        <v>340</v>
      </c>
      <c r="M1660" s="123">
        <f t="shared" si="103"/>
        <v>0</v>
      </c>
    </row>
    <row r="1661" spans="1:13" x14ac:dyDescent="0.2">
      <c r="A1661" s="208" t="str">
        <f>'Net Gen'!B1661</f>
        <v>ML2KP-Mitchell 2 KP</v>
      </c>
      <c r="B1661" s="269">
        <f>'Net Gen'!C1661</f>
        <v>44814.083333333336</v>
      </c>
      <c r="C1661" s="270" t="str">
        <f>'Net Gen'!P1661</f>
        <v>OFFLINE</v>
      </c>
      <c r="D1661" s="270">
        <f>'Net Gen'!E1661</f>
        <v>0</v>
      </c>
      <c r="E1661" s="270">
        <f>'Net Gen'!I1661</f>
        <v>0</v>
      </c>
      <c r="F1661" s="270">
        <f>'Net Gen'!K1661</f>
        <v>0</v>
      </c>
      <c r="G1661" s="270">
        <f>'Net Gen'!N1661</f>
        <v>0</v>
      </c>
      <c r="H1661" s="270">
        <f>'Net Gen'!O1661</f>
        <v>680</v>
      </c>
      <c r="J1661" s="120">
        <f t="shared" si="102"/>
        <v>0.5</v>
      </c>
      <c r="K1661" s="108">
        <f t="shared" si="100"/>
        <v>0</v>
      </c>
      <c r="L1661" s="102">
        <f t="shared" si="101"/>
        <v>340</v>
      </c>
      <c r="M1661" s="123">
        <f t="shared" si="103"/>
        <v>0</v>
      </c>
    </row>
    <row r="1662" spans="1:13" x14ac:dyDescent="0.2">
      <c r="A1662" s="208" t="str">
        <f>'Net Gen'!B1662</f>
        <v>ML2KP-Mitchell 2 KP</v>
      </c>
      <c r="B1662" s="269">
        <f>'Net Gen'!C1662</f>
        <v>44814.125</v>
      </c>
      <c r="C1662" s="270" t="str">
        <f>'Net Gen'!P1662</f>
        <v>OFFLINE</v>
      </c>
      <c r="D1662" s="270">
        <f>'Net Gen'!E1662</f>
        <v>0</v>
      </c>
      <c r="E1662" s="270">
        <f>'Net Gen'!I1662</f>
        <v>0</v>
      </c>
      <c r="F1662" s="270">
        <f>'Net Gen'!K1662</f>
        <v>0</v>
      </c>
      <c r="G1662" s="270">
        <f>'Net Gen'!N1662</f>
        <v>0</v>
      </c>
      <c r="H1662" s="270">
        <f>'Net Gen'!O1662</f>
        <v>680</v>
      </c>
      <c r="J1662" s="120">
        <f t="shared" si="102"/>
        <v>0.5</v>
      </c>
      <c r="K1662" s="108">
        <f t="shared" si="100"/>
        <v>0</v>
      </c>
      <c r="L1662" s="102">
        <f t="shared" si="101"/>
        <v>340</v>
      </c>
      <c r="M1662" s="123">
        <f t="shared" si="103"/>
        <v>0</v>
      </c>
    </row>
    <row r="1663" spans="1:13" x14ac:dyDescent="0.2">
      <c r="A1663" s="208" t="str">
        <f>'Net Gen'!B1663</f>
        <v>ML2KP-Mitchell 2 KP</v>
      </c>
      <c r="B1663" s="269">
        <f>'Net Gen'!C1663</f>
        <v>44814.166666666664</v>
      </c>
      <c r="C1663" s="270" t="str">
        <f>'Net Gen'!P1663</f>
        <v>OFFLINE</v>
      </c>
      <c r="D1663" s="270">
        <f>'Net Gen'!E1663</f>
        <v>0</v>
      </c>
      <c r="E1663" s="270">
        <f>'Net Gen'!I1663</f>
        <v>0</v>
      </c>
      <c r="F1663" s="270">
        <f>'Net Gen'!K1663</f>
        <v>0</v>
      </c>
      <c r="G1663" s="270">
        <f>'Net Gen'!N1663</f>
        <v>0</v>
      </c>
      <c r="H1663" s="270">
        <f>'Net Gen'!O1663</f>
        <v>680</v>
      </c>
      <c r="J1663" s="120">
        <f t="shared" si="102"/>
        <v>0.5</v>
      </c>
      <c r="K1663" s="108">
        <f t="shared" si="100"/>
        <v>0</v>
      </c>
      <c r="L1663" s="102">
        <f t="shared" si="101"/>
        <v>340</v>
      </c>
      <c r="M1663" s="123">
        <f t="shared" si="103"/>
        <v>0</v>
      </c>
    </row>
    <row r="1664" spans="1:13" x14ac:dyDescent="0.2">
      <c r="A1664" s="208" t="str">
        <f>'Net Gen'!B1664</f>
        <v>ML2KP-Mitchell 2 KP</v>
      </c>
      <c r="B1664" s="269">
        <f>'Net Gen'!C1664</f>
        <v>44814.208333333336</v>
      </c>
      <c r="C1664" s="270" t="str">
        <f>'Net Gen'!P1664</f>
        <v>OFFLINE</v>
      </c>
      <c r="D1664" s="270">
        <f>'Net Gen'!E1664</f>
        <v>0</v>
      </c>
      <c r="E1664" s="270">
        <f>'Net Gen'!I1664</f>
        <v>0</v>
      </c>
      <c r="F1664" s="270">
        <f>'Net Gen'!K1664</f>
        <v>0</v>
      </c>
      <c r="G1664" s="270">
        <f>'Net Gen'!N1664</f>
        <v>0</v>
      </c>
      <c r="H1664" s="270">
        <f>'Net Gen'!O1664</f>
        <v>680</v>
      </c>
      <c r="J1664" s="120">
        <f t="shared" si="102"/>
        <v>0.5</v>
      </c>
      <c r="K1664" s="108">
        <f t="shared" si="100"/>
        <v>0</v>
      </c>
      <c r="L1664" s="102">
        <f t="shared" si="101"/>
        <v>340</v>
      </c>
      <c r="M1664" s="123">
        <f t="shared" si="103"/>
        <v>0</v>
      </c>
    </row>
    <row r="1665" spans="1:13" x14ac:dyDescent="0.2">
      <c r="A1665" s="208" t="str">
        <f>'Net Gen'!B1665</f>
        <v>ML2KP-Mitchell 2 KP</v>
      </c>
      <c r="B1665" s="269">
        <f>'Net Gen'!C1665</f>
        <v>44814.25</v>
      </c>
      <c r="C1665" s="270" t="str">
        <f>'Net Gen'!P1665</f>
        <v>OFFLINE</v>
      </c>
      <c r="D1665" s="270">
        <f>'Net Gen'!E1665</f>
        <v>0</v>
      </c>
      <c r="E1665" s="270">
        <f>'Net Gen'!I1665</f>
        <v>0</v>
      </c>
      <c r="F1665" s="270">
        <f>'Net Gen'!K1665</f>
        <v>0</v>
      </c>
      <c r="G1665" s="270">
        <f>'Net Gen'!N1665</f>
        <v>0</v>
      </c>
      <c r="H1665" s="270">
        <f>'Net Gen'!O1665</f>
        <v>680</v>
      </c>
      <c r="J1665" s="120">
        <f t="shared" si="102"/>
        <v>0.5</v>
      </c>
      <c r="K1665" s="108">
        <f t="shared" si="100"/>
        <v>0</v>
      </c>
      <c r="L1665" s="102">
        <f t="shared" si="101"/>
        <v>340</v>
      </c>
      <c r="M1665" s="123">
        <f t="shared" si="103"/>
        <v>0</v>
      </c>
    </row>
    <row r="1666" spans="1:13" x14ac:dyDescent="0.2">
      <c r="A1666" s="208" t="str">
        <f>'Net Gen'!B1666</f>
        <v>ML2KP-Mitchell 2 KP</v>
      </c>
      <c r="B1666" s="269">
        <f>'Net Gen'!C1666</f>
        <v>44814.291666666664</v>
      </c>
      <c r="C1666" s="270" t="str">
        <f>'Net Gen'!P1666</f>
        <v>OFFLINE</v>
      </c>
      <c r="D1666" s="270">
        <f>'Net Gen'!E1666</f>
        <v>0</v>
      </c>
      <c r="E1666" s="270">
        <f>'Net Gen'!I1666</f>
        <v>0</v>
      </c>
      <c r="F1666" s="270">
        <f>'Net Gen'!K1666</f>
        <v>0</v>
      </c>
      <c r="G1666" s="270">
        <f>'Net Gen'!N1666</f>
        <v>0</v>
      </c>
      <c r="H1666" s="270">
        <f>'Net Gen'!O1666</f>
        <v>680</v>
      </c>
      <c r="J1666" s="120">
        <f t="shared" si="102"/>
        <v>0.5</v>
      </c>
      <c r="K1666" s="108">
        <f t="shared" si="100"/>
        <v>0</v>
      </c>
      <c r="L1666" s="102">
        <f t="shared" si="101"/>
        <v>340</v>
      </c>
      <c r="M1666" s="123">
        <f t="shared" si="103"/>
        <v>0</v>
      </c>
    </row>
    <row r="1667" spans="1:13" x14ac:dyDescent="0.2">
      <c r="A1667" s="208" t="str">
        <f>'Net Gen'!B1667</f>
        <v>ML2KP-Mitchell 2 KP</v>
      </c>
      <c r="B1667" s="269">
        <f>'Net Gen'!C1667</f>
        <v>44814.333333333336</v>
      </c>
      <c r="C1667" s="270" t="str">
        <f>'Net Gen'!P1667</f>
        <v>OFFLINE</v>
      </c>
      <c r="D1667" s="270">
        <f>'Net Gen'!E1667</f>
        <v>0</v>
      </c>
      <c r="E1667" s="270">
        <f>'Net Gen'!I1667</f>
        <v>0</v>
      </c>
      <c r="F1667" s="270">
        <f>'Net Gen'!K1667</f>
        <v>0</v>
      </c>
      <c r="G1667" s="270">
        <f>'Net Gen'!N1667</f>
        <v>0</v>
      </c>
      <c r="H1667" s="270">
        <f>'Net Gen'!O1667</f>
        <v>680</v>
      </c>
      <c r="J1667" s="120">
        <f t="shared" si="102"/>
        <v>0.5</v>
      </c>
      <c r="K1667" s="108">
        <f t="shared" si="100"/>
        <v>0</v>
      </c>
      <c r="L1667" s="102">
        <f t="shared" si="101"/>
        <v>340</v>
      </c>
      <c r="M1667" s="123">
        <f t="shared" si="103"/>
        <v>0</v>
      </c>
    </row>
    <row r="1668" spans="1:13" x14ac:dyDescent="0.2">
      <c r="A1668" s="208" t="str">
        <f>'Net Gen'!B1668</f>
        <v>ML2KP-Mitchell 2 KP</v>
      </c>
      <c r="B1668" s="269">
        <f>'Net Gen'!C1668</f>
        <v>44814.375</v>
      </c>
      <c r="C1668" s="270" t="str">
        <f>'Net Gen'!P1668</f>
        <v>OFFLINE</v>
      </c>
      <c r="D1668" s="270">
        <f>'Net Gen'!E1668</f>
        <v>0</v>
      </c>
      <c r="E1668" s="270">
        <f>'Net Gen'!I1668</f>
        <v>0</v>
      </c>
      <c r="F1668" s="270">
        <f>'Net Gen'!K1668</f>
        <v>0</v>
      </c>
      <c r="G1668" s="270">
        <f>'Net Gen'!N1668</f>
        <v>0</v>
      </c>
      <c r="H1668" s="270">
        <f>'Net Gen'!O1668</f>
        <v>680</v>
      </c>
      <c r="J1668" s="120">
        <f t="shared" si="102"/>
        <v>0.5</v>
      </c>
      <c r="K1668" s="108">
        <f t="shared" ref="K1668:K1731" si="104">F1668*J1668</f>
        <v>0</v>
      </c>
      <c r="L1668" s="102">
        <f t="shared" ref="L1668:L1731" si="105">H1668*J1668</f>
        <v>340</v>
      </c>
      <c r="M1668" s="123">
        <f t="shared" si="103"/>
        <v>0</v>
      </c>
    </row>
    <row r="1669" spans="1:13" x14ac:dyDescent="0.2">
      <c r="A1669" s="208" t="str">
        <f>'Net Gen'!B1669</f>
        <v>ML2KP-Mitchell 2 KP</v>
      </c>
      <c r="B1669" s="269">
        <f>'Net Gen'!C1669</f>
        <v>44814.416666666664</v>
      </c>
      <c r="C1669" s="270" t="str">
        <f>'Net Gen'!P1669</f>
        <v>OFFLINE</v>
      </c>
      <c r="D1669" s="270">
        <f>'Net Gen'!E1669</f>
        <v>0</v>
      </c>
      <c r="E1669" s="270">
        <f>'Net Gen'!I1669</f>
        <v>0</v>
      </c>
      <c r="F1669" s="270">
        <f>'Net Gen'!K1669</f>
        <v>0</v>
      </c>
      <c r="G1669" s="270">
        <f>'Net Gen'!N1669</f>
        <v>0</v>
      </c>
      <c r="H1669" s="270">
        <f>'Net Gen'!O1669</f>
        <v>680</v>
      </c>
      <c r="J1669" s="120">
        <f t="shared" ref="J1669:J1732" si="106">VLOOKUP(A1669,$P$4:$Q$8,2,FALSE)</f>
        <v>0.5</v>
      </c>
      <c r="K1669" s="108">
        <f t="shared" si="104"/>
        <v>0</v>
      </c>
      <c r="L1669" s="102">
        <f t="shared" si="105"/>
        <v>340</v>
      </c>
      <c r="M1669" s="123">
        <f t="shared" ref="M1669:M1732" si="107">E1669*J1669</f>
        <v>0</v>
      </c>
    </row>
    <row r="1670" spans="1:13" x14ac:dyDescent="0.2">
      <c r="A1670" s="208" t="str">
        <f>'Net Gen'!B1670</f>
        <v>ML2KP-Mitchell 2 KP</v>
      </c>
      <c r="B1670" s="269">
        <f>'Net Gen'!C1670</f>
        <v>44814.458333333336</v>
      </c>
      <c r="C1670" s="270" t="str">
        <f>'Net Gen'!P1670</f>
        <v>OFFLINE</v>
      </c>
      <c r="D1670" s="270">
        <f>'Net Gen'!E1670</f>
        <v>0</v>
      </c>
      <c r="E1670" s="270">
        <f>'Net Gen'!I1670</f>
        <v>0</v>
      </c>
      <c r="F1670" s="270">
        <f>'Net Gen'!K1670</f>
        <v>0</v>
      </c>
      <c r="G1670" s="270">
        <f>'Net Gen'!N1670</f>
        <v>0</v>
      </c>
      <c r="H1670" s="270">
        <f>'Net Gen'!O1670</f>
        <v>680</v>
      </c>
      <c r="J1670" s="120">
        <f t="shared" si="106"/>
        <v>0.5</v>
      </c>
      <c r="K1670" s="108">
        <f t="shared" si="104"/>
        <v>0</v>
      </c>
      <c r="L1670" s="102">
        <f t="shared" si="105"/>
        <v>340</v>
      </c>
      <c r="M1670" s="123">
        <f t="shared" si="107"/>
        <v>0</v>
      </c>
    </row>
    <row r="1671" spans="1:13" x14ac:dyDescent="0.2">
      <c r="A1671" s="208" t="str">
        <f>'Net Gen'!B1671</f>
        <v>ML2KP-Mitchell 2 KP</v>
      </c>
      <c r="B1671" s="269">
        <f>'Net Gen'!C1671</f>
        <v>44814.5</v>
      </c>
      <c r="C1671" s="270" t="str">
        <f>'Net Gen'!P1671</f>
        <v>OFFLINE</v>
      </c>
      <c r="D1671" s="270">
        <f>'Net Gen'!E1671</f>
        <v>0</v>
      </c>
      <c r="E1671" s="270">
        <f>'Net Gen'!I1671</f>
        <v>0</v>
      </c>
      <c r="F1671" s="270">
        <f>'Net Gen'!K1671</f>
        <v>0</v>
      </c>
      <c r="G1671" s="270">
        <f>'Net Gen'!N1671</f>
        <v>0</v>
      </c>
      <c r="H1671" s="270">
        <f>'Net Gen'!O1671</f>
        <v>680</v>
      </c>
      <c r="J1671" s="120">
        <f t="shared" si="106"/>
        <v>0.5</v>
      </c>
      <c r="K1671" s="108">
        <f t="shared" si="104"/>
        <v>0</v>
      </c>
      <c r="L1671" s="102">
        <f t="shared" si="105"/>
        <v>340</v>
      </c>
      <c r="M1671" s="123">
        <f t="shared" si="107"/>
        <v>0</v>
      </c>
    </row>
    <row r="1672" spans="1:13" x14ac:dyDescent="0.2">
      <c r="A1672" s="208" t="str">
        <f>'Net Gen'!B1672</f>
        <v>ML2KP-Mitchell 2 KP</v>
      </c>
      <c r="B1672" s="269">
        <f>'Net Gen'!C1672</f>
        <v>44814.541666666664</v>
      </c>
      <c r="C1672" s="270" t="str">
        <f>'Net Gen'!P1672</f>
        <v>OFFLINE</v>
      </c>
      <c r="D1672" s="270">
        <f>'Net Gen'!E1672</f>
        <v>0</v>
      </c>
      <c r="E1672" s="270">
        <f>'Net Gen'!I1672</f>
        <v>0</v>
      </c>
      <c r="F1672" s="270">
        <f>'Net Gen'!K1672</f>
        <v>0</v>
      </c>
      <c r="G1672" s="270">
        <f>'Net Gen'!N1672</f>
        <v>0</v>
      </c>
      <c r="H1672" s="270">
        <f>'Net Gen'!O1672</f>
        <v>680</v>
      </c>
      <c r="J1672" s="120">
        <f t="shared" si="106"/>
        <v>0.5</v>
      </c>
      <c r="K1672" s="108">
        <f t="shared" si="104"/>
        <v>0</v>
      </c>
      <c r="L1672" s="102">
        <f t="shared" si="105"/>
        <v>340</v>
      </c>
      <c r="M1672" s="123">
        <f t="shared" si="107"/>
        <v>0</v>
      </c>
    </row>
    <row r="1673" spans="1:13" x14ac:dyDescent="0.2">
      <c r="A1673" s="208" t="str">
        <f>'Net Gen'!B1673</f>
        <v>ML2KP-Mitchell 2 KP</v>
      </c>
      <c r="B1673" s="269">
        <f>'Net Gen'!C1673</f>
        <v>44814.583333333336</v>
      </c>
      <c r="C1673" s="270" t="str">
        <f>'Net Gen'!P1673</f>
        <v>OFFLINE</v>
      </c>
      <c r="D1673" s="270">
        <f>'Net Gen'!E1673</f>
        <v>0</v>
      </c>
      <c r="E1673" s="270">
        <f>'Net Gen'!I1673</f>
        <v>0</v>
      </c>
      <c r="F1673" s="270">
        <f>'Net Gen'!K1673</f>
        <v>0</v>
      </c>
      <c r="G1673" s="270">
        <f>'Net Gen'!N1673</f>
        <v>0</v>
      </c>
      <c r="H1673" s="270">
        <f>'Net Gen'!O1673</f>
        <v>680</v>
      </c>
      <c r="J1673" s="120">
        <f t="shared" si="106"/>
        <v>0.5</v>
      </c>
      <c r="K1673" s="108">
        <f t="shared" si="104"/>
        <v>0</v>
      </c>
      <c r="L1673" s="102">
        <f t="shared" si="105"/>
        <v>340</v>
      </c>
      <c r="M1673" s="123">
        <f t="shared" si="107"/>
        <v>0</v>
      </c>
    </row>
    <row r="1674" spans="1:13" x14ac:dyDescent="0.2">
      <c r="A1674" s="208" t="str">
        <f>'Net Gen'!B1674</f>
        <v>ML2KP-Mitchell 2 KP</v>
      </c>
      <c r="B1674" s="269">
        <f>'Net Gen'!C1674</f>
        <v>44814.625</v>
      </c>
      <c r="C1674" s="270" t="str">
        <f>'Net Gen'!P1674</f>
        <v>OFFLINE</v>
      </c>
      <c r="D1674" s="270">
        <f>'Net Gen'!E1674</f>
        <v>0</v>
      </c>
      <c r="E1674" s="270">
        <f>'Net Gen'!I1674</f>
        <v>0</v>
      </c>
      <c r="F1674" s="270">
        <f>'Net Gen'!K1674</f>
        <v>0</v>
      </c>
      <c r="G1674" s="270">
        <f>'Net Gen'!N1674</f>
        <v>0</v>
      </c>
      <c r="H1674" s="270">
        <f>'Net Gen'!O1674</f>
        <v>680</v>
      </c>
      <c r="J1674" s="120">
        <f t="shared" si="106"/>
        <v>0.5</v>
      </c>
      <c r="K1674" s="108">
        <f t="shared" si="104"/>
        <v>0</v>
      </c>
      <c r="L1674" s="102">
        <f t="shared" si="105"/>
        <v>340</v>
      </c>
      <c r="M1674" s="123">
        <f t="shared" si="107"/>
        <v>0</v>
      </c>
    </row>
    <row r="1675" spans="1:13" x14ac:dyDescent="0.2">
      <c r="A1675" s="208" t="str">
        <f>'Net Gen'!B1675</f>
        <v>ML2KP-Mitchell 2 KP</v>
      </c>
      <c r="B1675" s="269">
        <f>'Net Gen'!C1675</f>
        <v>44814.666666666664</v>
      </c>
      <c r="C1675" s="270" t="str">
        <f>'Net Gen'!P1675</f>
        <v>OFFLINE</v>
      </c>
      <c r="D1675" s="270">
        <f>'Net Gen'!E1675</f>
        <v>0</v>
      </c>
      <c r="E1675" s="270">
        <f>'Net Gen'!I1675</f>
        <v>0</v>
      </c>
      <c r="F1675" s="270">
        <f>'Net Gen'!K1675</f>
        <v>0</v>
      </c>
      <c r="G1675" s="270">
        <f>'Net Gen'!N1675</f>
        <v>0</v>
      </c>
      <c r="H1675" s="270">
        <f>'Net Gen'!O1675</f>
        <v>680</v>
      </c>
      <c r="J1675" s="120">
        <f t="shared" si="106"/>
        <v>0.5</v>
      </c>
      <c r="K1675" s="108">
        <f t="shared" si="104"/>
        <v>0</v>
      </c>
      <c r="L1675" s="102">
        <f t="shared" si="105"/>
        <v>340</v>
      </c>
      <c r="M1675" s="123">
        <f t="shared" si="107"/>
        <v>0</v>
      </c>
    </row>
    <row r="1676" spans="1:13" x14ac:dyDescent="0.2">
      <c r="A1676" s="208" t="str">
        <f>'Net Gen'!B1676</f>
        <v>ML2KP-Mitchell 2 KP</v>
      </c>
      <c r="B1676" s="269">
        <f>'Net Gen'!C1676</f>
        <v>44814.708333333336</v>
      </c>
      <c r="C1676" s="270" t="str">
        <f>'Net Gen'!P1676</f>
        <v>OFFLINE</v>
      </c>
      <c r="D1676" s="270">
        <f>'Net Gen'!E1676</f>
        <v>0</v>
      </c>
      <c r="E1676" s="270">
        <f>'Net Gen'!I1676</f>
        <v>0</v>
      </c>
      <c r="F1676" s="270">
        <f>'Net Gen'!K1676</f>
        <v>0</v>
      </c>
      <c r="G1676" s="270">
        <f>'Net Gen'!N1676</f>
        <v>0</v>
      </c>
      <c r="H1676" s="270">
        <f>'Net Gen'!O1676</f>
        <v>680</v>
      </c>
      <c r="J1676" s="120">
        <f t="shared" si="106"/>
        <v>0.5</v>
      </c>
      <c r="K1676" s="108">
        <f t="shared" si="104"/>
        <v>0</v>
      </c>
      <c r="L1676" s="102">
        <f t="shared" si="105"/>
        <v>340</v>
      </c>
      <c r="M1676" s="123">
        <f t="shared" si="107"/>
        <v>0</v>
      </c>
    </row>
    <row r="1677" spans="1:13" x14ac:dyDescent="0.2">
      <c r="A1677" s="208" t="str">
        <f>'Net Gen'!B1677</f>
        <v>ML2KP-Mitchell 2 KP</v>
      </c>
      <c r="B1677" s="269">
        <f>'Net Gen'!C1677</f>
        <v>44814.75</v>
      </c>
      <c r="C1677" s="270" t="str">
        <f>'Net Gen'!P1677</f>
        <v>OFFLINE</v>
      </c>
      <c r="D1677" s="270">
        <f>'Net Gen'!E1677</f>
        <v>0</v>
      </c>
      <c r="E1677" s="270">
        <f>'Net Gen'!I1677</f>
        <v>0</v>
      </c>
      <c r="F1677" s="270">
        <f>'Net Gen'!K1677</f>
        <v>0</v>
      </c>
      <c r="G1677" s="270">
        <f>'Net Gen'!N1677</f>
        <v>0</v>
      </c>
      <c r="H1677" s="270">
        <f>'Net Gen'!O1677</f>
        <v>680</v>
      </c>
      <c r="J1677" s="120">
        <f t="shared" si="106"/>
        <v>0.5</v>
      </c>
      <c r="K1677" s="108">
        <f t="shared" si="104"/>
        <v>0</v>
      </c>
      <c r="L1677" s="102">
        <f t="shared" si="105"/>
        <v>340</v>
      </c>
      <c r="M1677" s="123">
        <f t="shared" si="107"/>
        <v>0</v>
      </c>
    </row>
    <row r="1678" spans="1:13" x14ac:dyDescent="0.2">
      <c r="A1678" s="208" t="str">
        <f>'Net Gen'!B1678</f>
        <v>ML2KP-Mitchell 2 KP</v>
      </c>
      <c r="B1678" s="269">
        <f>'Net Gen'!C1678</f>
        <v>44814.791666666664</v>
      </c>
      <c r="C1678" s="270" t="str">
        <f>'Net Gen'!P1678</f>
        <v>OFFLINE</v>
      </c>
      <c r="D1678" s="270">
        <f>'Net Gen'!E1678</f>
        <v>0</v>
      </c>
      <c r="E1678" s="270">
        <f>'Net Gen'!I1678</f>
        <v>0</v>
      </c>
      <c r="F1678" s="270">
        <f>'Net Gen'!K1678</f>
        <v>0</v>
      </c>
      <c r="G1678" s="270">
        <f>'Net Gen'!N1678</f>
        <v>0</v>
      </c>
      <c r="H1678" s="270">
        <f>'Net Gen'!O1678</f>
        <v>680</v>
      </c>
      <c r="J1678" s="120">
        <f t="shared" si="106"/>
        <v>0.5</v>
      </c>
      <c r="K1678" s="108">
        <f t="shared" si="104"/>
        <v>0</v>
      </c>
      <c r="L1678" s="102">
        <f t="shared" si="105"/>
        <v>340</v>
      </c>
      <c r="M1678" s="123">
        <f t="shared" si="107"/>
        <v>0</v>
      </c>
    </row>
    <row r="1679" spans="1:13" x14ac:dyDescent="0.2">
      <c r="A1679" s="208" t="str">
        <f>'Net Gen'!B1679</f>
        <v>ML2KP-Mitchell 2 KP</v>
      </c>
      <c r="B1679" s="269">
        <f>'Net Gen'!C1679</f>
        <v>44814.833333333336</v>
      </c>
      <c r="C1679" s="270" t="str">
        <f>'Net Gen'!P1679</f>
        <v>OFFLINE</v>
      </c>
      <c r="D1679" s="270">
        <f>'Net Gen'!E1679</f>
        <v>0</v>
      </c>
      <c r="E1679" s="270">
        <f>'Net Gen'!I1679</f>
        <v>0</v>
      </c>
      <c r="F1679" s="270">
        <f>'Net Gen'!K1679</f>
        <v>0</v>
      </c>
      <c r="G1679" s="270">
        <f>'Net Gen'!N1679</f>
        <v>0</v>
      </c>
      <c r="H1679" s="270">
        <f>'Net Gen'!O1679</f>
        <v>680</v>
      </c>
      <c r="J1679" s="120">
        <f t="shared" si="106"/>
        <v>0.5</v>
      </c>
      <c r="K1679" s="108">
        <f t="shared" si="104"/>
        <v>0</v>
      </c>
      <c r="L1679" s="102">
        <f t="shared" si="105"/>
        <v>340</v>
      </c>
      <c r="M1679" s="123">
        <f t="shared" si="107"/>
        <v>0</v>
      </c>
    </row>
    <row r="1680" spans="1:13" x14ac:dyDescent="0.2">
      <c r="A1680" s="208" t="str">
        <f>'Net Gen'!B1680</f>
        <v>ML2KP-Mitchell 2 KP</v>
      </c>
      <c r="B1680" s="269">
        <f>'Net Gen'!C1680</f>
        <v>44814.875</v>
      </c>
      <c r="C1680" s="270" t="str">
        <f>'Net Gen'!P1680</f>
        <v>OFFLINE</v>
      </c>
      <c r="D1680" s="270">
        <f>'Net Gen'!E1680</f>
        <v>0</v>
      </c>
      <c r="E1680" s="270">
        <f>'Net Gen'!I1680</f>
        <v>0</v>
      </c>
      <c r="F1680" s="270">
        <f>'Net Gen'!K1680</f>
        <v>0</v>
      </c>
      <c r="G1680" s="270">
        <f>'Net Gen'!N1680</f>
        <v>0</v>
      </c>
      <c r="H1680" s="270">
        <f>'Net Gen'!O1680</f>
        <v>680</v>
      </c>
      <c r="J1680" s="120">
        <f t="shared" si="106"/>
        <v>0.5</v>
      </c>
      <c r="K1680" s="108">
        <f t="shared" si="104"/>
        <v>0</v>
      </c>
      <c r="L1680" s="102">
        <f t="shared" si="105"/>
        <v>340</v>
      </c>
      <c r="M1680" s="123">
        <f t="shared" si="107"/>
        <v>0</v>
      </c>
    </row>
    <row r="1681" spans="1:13" x14ac:dyDescent="0.2">
      <c r="A1681" s="208" t="str">
        <f>'Net Gen'!B1681</f>
        <v>ML2KP-Mitchell 2 KP</v>
      </c>
      <c r="B1681" s="269">
        <f>'Net Gen'!C1681</f>
        <v>44814.916666666664</v>
      </c>
      <c r="C1681" s="270" t="str">
        <f>'Net Gen'!P1681</f>
        <v>OFFLINE</v>
      </c>
      <c r="D1681" s="270">
        <f>'Net Gen'!E1681</f>
        <v>0</v>
      </c>
      <c r="E1681" s="270">
        <f>'Net Gen'!I1681</f>
        <v>0</v>
      </c>
      <c r="F1681" s="270">
        <f>'Net Gen'!K1681</f>
        <v>0</v>
      </c>
      <c r="G1681" s="270">
        <f>'Net Gen'!N1681</f>
        <v>0</v>
      </c>
      <c r="H1681" s="270">
        <f>'Net Gen'!O1681</f>
        <v>680</v>
      </c>
      <c r="J1681" s="120">
        <f t="shared" si="106"/>
        <v>0.5</v>
      </c>
      <c r="K1681" s="108">
        <f t="shared" si="104"/>
        <v>0</v>
      </c>
      <c r="L1681" s="102">
        <f t="shared" si="105"/>
        <v>340</v>
      </c>
      <c r="M1681" s="123">
        <f t="shared" si="107"/>
        <v>0</v>
      </c>
    </row>
    <row r="1682" spans="1:13" x14ac:dyDescent="0.2">
      <c r="A1682" s="208" t="str">
        <f>'Net Gen'!B1682</f>
        <v>ML2KP-Mitchell 2 KP</v>
      </c>
      <c r="B1682" s="269">
        <f>'Net Gen'!C1682</f>
        <v>44814.958333333336</v>
      </c>
      <c r="C1682" s="270" t="str">
        <f>'Net Gen'!P1682</f>
        <v>OFFLINE</v>
      </c>
      <c r="D1682" s="270">
        <f>'Net Gen'!E1682</f>
        <v>0</v>
      </c>
      <c r="E1682" s="270">
        <f>'Net Gen'!I1682</f>
        <v>0</v>
      </c>
      <c r="F1682" s="270">
        <f>'Net Gen'!K1682</f>
        <v>0</v>
      </c>
      <c r="G1682" s="270">
        <f>'Net Gen'!N1682</f>
        <v>0</v>
      </c>
      <c r="H1682" s="270">
        <f>'Net Gen'!O1682</f>
        <v>680</v>
      </c>
      <c r="J1682" s="120">
        <f t="shared" si="106"/>
        <v>0.5</v>
      </c>
      <c r="K1682" s="108">
        <f t="shared" si="104"/>
        <v>0</v>
      </c>
      <c r="L1682" s="102">
        <f t="shared" si="105"/>
        <v>340</v>
      </c>
      <c r="M1682" s="123">
        <f t="shared" si="107"/>
        <v>0</v>
      </c>
    </row>
    <row r="1683" spans="1:13" x14ac:dyDescent="0.2">
      <c r="A1683" s="208" t="str">
        <f>'Net Gen'!B1683</f>
        <v>ML2KP-Mitchell 2 KP</v>
      </c>
      <c r="B1683" s="269">
        <f>'Net Gen'!C1683</f>
        <v>44815</v>
      </c>
      <c r="C1683" s="270" t="str">
        <f>'Net Gen'!P1683</f>
        <v>OFFLINE</v>
      </c>
      <c r="D1683" s="270">
        <f>'Net Gen'!E1683</f>
        <v>0</v>
      </c>
      <c r="E1683" s="270">
        <f>'Net Gen'!I1683</f>
        <v>0</v>
      </c>
      <c r="F1683" s="270">
        <f>'Net Gen'!K1683</f>
        <v>0</v>
      </c>
      <c r="G1683" s="270">
        <f>'Net Gen'!N1683</f>
        <v>0</v>
      </c>
      <c r="H1683" s="270">
        <f>'Net Gen'!O1683</f>
        <v>680</v>
      </c>
      <c r="J1683" s="120">
        <f t="shared" si="106"/>
        <v>0.5</v>
      </c>
      <c r="K1683" s="108">
        <f t="shared" si="104"/>
        <v>0</v>
      </c>
      <c r="L1683" s="102">
        <f t="shared" si="105"/>
        <v>340</v>
      </c>
      <c r="M1683" s="123">
        <f t="shared" si="107"/>
        <v>0</v>
      </c>
    </row>
    <row r="1684" spans="1:13" x14ac:dyDescent="0.2">
      <c r="A1684" s="208" t="str">
        <f>'Net Gen'!B1684</f>
        <v>ML2KP-Mitchell 2 KP</v>
      </c>
      <c r="B1684" s="269">
        <f>'Net Gen'!C1684</f>
        <v>44815.041666666664</v>
      </c>
      <c r="C1684" s="270" t="str">
        <f>'Net Gen'!P1684</f>
        <v>OFFLINE</v>
      </c>
      <c r="D1684" s="270">
        <f>'Net Gen'!E1684</f>
        <v>0</v>
      </c>
      <c r="E1684" s="270">
        <f>'Net Gen'!I1684</f>
        <v>0</v>
      </c>
      <c r="F1684" s="270">
        <f>'Net Gen'!K1684</f>
        <v>0</v>
      </c>
      <c r="G1684" s="270">
        <f>'Net Gen'!N1684</f>
        <v>0</v>
      </c>
      <c r="H1684" s="270">
        <f>'Net Gen'!O1684</f>
        <v>680</v>
      </c>
      <c r="J1684" s="120">
        <f t="shared" si="106"/>
        <v>0.5</v>
      </c>
      <c r="K1684" s="108">
        <f t="shared" si="104"/>
        <v>0</v>
      </c>
      <c r="L1684" s="102">
        <f t="shared" si="105"/>
        <v>340</v>
      </c>
      <c r="M1684" s="123">
        <f t="shared" si="107"/>
        <v>0</v>
      </c>
    </row>
    <row r="1685" spans="1:13" x14ac:dyDescent="0.2">
      <c r="A1685" s="208" t="str">
        <f>'Net Gen'!B1685</f>
        <v>ML2KP-Mitchell 2 KP</v>
      </c>
      <c r="B1685" s="269">
        <f>'Net Gen'!C1685</f>
        <v>44815.083333333336</v>
      </c>
      <c r="C1685" s="270" t="str">
        <f>'Net Gen'!P1685</f>
        <v>OFFLINE</v>
      </c>
      <c r="D1685" s="270">
        <f>'Net Gen'!E1685</f>
        <v>0</v>
      </c>
      <c r="E1685" s="270">
        <f>'Net Gen'!I1685</f>
        <v>0</v>
      </c>
      <c r="F1685" s="270">
        <f>'Net Gen'!K1685</f>
        <v>0</v>
      </c>
      <c r="G1685" s="270">
        <f>'Net Gen'!N1685</f>
        <v>0</v>
      </c>
      <c r="H1685" s="270">
        <f>'Net Gen'!O1685</f>
        <v>680</v>
      </c>
      <c r="J1685" s="120">
        <f t="shared" si="106"/>
        <v>0.5</v>
      </c>
      <c r="K1685" s="108">
        <f t="shared" si="104"/>
        <v>0</v>
      </c>
      <c r="L1685" s="102">
        <f t="shared" si="105"/>
        <v>340</v>
      </c>
      <c r="M1685" s="123">
        <f t="shared" si="107"/>
        <v>0</v>
      </c>
    </row>
    <row r="1686" spans="1:13" x14ac:dyDescent="0.2">
      <c r="A1686" s="208" t="str">
        <f>'Net Gen'!B1686</f>
        <v>ML2KP-Mitchell 2 KP</v>
      </c>
      <c r="B1686" s="269">
        <f>'Net Gen'!C1686</f>
        <v>44815.125</v>
      </c>
      <c r="C1686" s="270" t="str">
        <f>'Net Gen'!P1686</f>
        <v>OFFLINE</v>
      </c>
      <c r="D1686" s="270">
        <f>'Net Gen'!E1686</f>
        <v>0</v>
      </c>
      <c r="E1686" s="270">
        <f>'Net Gen'!I1686</f>
        <v>0</v>
      </c>
      <c r="F1686" s="270">
        <f>'Net Gen'!K1686</f>
        <v>0</v>
      </c>
      <c r="G1686" s="270">
        <f>'Net Gen'!N1686</f>
        <v>0</v>
      </c>
      <c r="H1686" s="270">
        <f>'Net Gen'!O1686</f>
        <v>680</v>
      </c>
      <c r="J1686" s="120">
        <f t="shared" si="106"/>
        <v>0.5</v>
      </c>
      <c r="K1686" s="108">
        <f t="shared" si="104"/>
        <v>0</v>
      </c>
      <c r="L1686" s="102">
        <f t="shared" si="105"/>
        <v>340</v>
      </c>
      <c r="M1686" s="123">
        <f t="shared" si="107"/>
        <v>0</v>
      </c>
    </row>
    <row r="1687" spans="1:13" x14ac:dyDescent="0.2">
      <c r="A1687" s="208" t="str">
        <f>'Net Gen'!B1687</f>
        <v>ML2KP-Mitchell 2 KP</v>
      </c>
      <c r="B1687" s="269">
        <f>'Net Gen'!C1687</f>
        <v>44815.166666666664</v>
      </c>
      <c r="C1687" s="270" t="str">
        <f>'Net Gen'!P1687</f>
        <v>OFFLINE</v>
      </c>
      <c r="D1687" s="270">
        <f>'Net Gen'!E1687</f>
        <v>0</v>
      </c>
      <c r="E1687" s="270">
        <f>'Net Gen'!I1687</f>
        <v>0</v>
      </c>
      <c r="F1687" s="270">
        <f>'Net Gen'!K1687</f>
        <v>0</v>
      </c>
      <c r="G1687" s="270">
        <f>'Net Gen'!N1687</f>
        <v>0</v>
      </c>
      <c r="H1687" s="270">
        <f>'Net Gen'!O1687</f>
        <v>680</v>
      </c>
      <c r="J1687" s="120">
        <f t="shared" si="106"/>
        <v>0.5</v>
      </c>
      <c r="K1687" s="108">
        <f t="shared" si="104"/>
        <v>0</v>
      </c>
      <c r="L1687" s="102">
        <f t="shared" si="105"/>
        <v>340</v>
      </c>
      <c r="M1687" s="123">
        <f t="shared" si="107"/>
        <v>0</v>
      </c>
    </row>
    <row r="1688" spans="1:13" x14ac:dyDescent="0.2">
      <c r="A1688" s="208" t="str">
        <f>'Net Gen'!B1688</f>
        <v>ML2KP-Mitchell 2 KP</v>
      </c>
      <c r="B1688" s="269">
        <f>'Net Gen'!C1688</f>
        <v>44815.208333333336</v>
      </c>
      <c r="C1688" s="270" t="str">
        <f>'Net Gen'!P1688</f>
        <v>OFFLINE</v>
      </c>
      <c r="D1688" s="270">
        <f>'Net Gen'!E1688</f>
        <v>0</v>
      </c>
      <c r="E1688" s="270">
        <f>'Net Gen'!I1688</f>
        <v>0</v>
      </c>
      <c r="F1688" s="270">
        <f>'Net Gen'!K1688</f>
        <v>0</v>
      </c>
      <c r="G1688" s="270">
        <f>'Net Gen'!N1688</f>
        <v>0</v>
      </c>
      <c r="H1688" s="270">
        <f>'Net Gen'!O1688</f>
        <v>680</v>
      </c>
      <c r="J1688" s="120">
        <f t="shared" si="106"/>
        <v>0.5</v>
      </c>
      <c r="K1688" s="108">
        <f t="shared" si="104"/>
        <v>0</v>
      </c>
      <c r="L1688" s="102">
        <f t="shared" si="105"/>
        <v>340</v>
      </c>
      <c r="M1688" s="123">
        <f t="shared" si="107"/>
        <v>0</v>
      </c>
    </row>
    <row r="1689" spans="1:13" x14ac:dyDescent="0.2">
      <c r="A1689" s="208" t="str">
        <f>'Net Gen'!B1689</f>
        <v>ML2KP-Mitchell 2 KP</v>
      </c>
      <c r="B1689" s="269">
        <f>'Net Gen'!C1689</f>
        <v>44815.25</v>
      </c>
      <c r="C1689" s="270" t="str">
        <f>'Net Gen'!P1689</f>
        <v>OFFLINE</v>
      </c>
      <c r="D1689" s="270">
        <f>'Net Gen'!E1689</f>
        <v>0</v>
      </c>
      <c r="E1689" s="270">
        <f>'Net Gen'!I1689</f>
        <v>0</v>
      </c>
      <c r="F1689" s="270">
        <f>'Net Gen'!K1689</f>
        <v>0</v>
      </c>
      <c r="G1689" s="270">
        <f>'Net Gen'!N1689</f>
        <v>0</v>
      </c>
      <c r="H1689" s="270">
        <f>'Net Gen'!O1689</f>
        <v>680</v>
      </c>
      <c r="J1689" s="120">
        <f t="shared" si="106"/>
        <v>0.5</v>
      </c>
      <c r="K1689" s="108">
        <f t="shared" si="104"/>
        <v>0</v>
      </c>
      <c r="L1689" s="102">
        <f t="shared" si="105"/>
        <v>340</v>
      </c>
      <c r="M1689" s="123">
        <f t="shared" si="107"/>
        <v>0</v>
      </c>
    </row>
    <row r="1690" spans="1:13" x14ac:dyDescent="0.2">
      <c r="A1690" s="208" t="str">
        <f>'Net Gen'!B1690</f>
        <v>ML2KP-Mitchell 2 KP</v>
      </c>
      <c r="B1690" s="269">
        <f>'Net Gen'!C1690</f>
        <v>44815.291666666664</v>
      </c>
      <c r="C1690" s="270" t="str">
        <f>'Net Gen'!P1690</f>
        <v>OFFLINE</v>
      </c>
      <c r="D1690" s="270">
        <f>'Net Gen'!E1690</f>
        <v>0</v>
      </c>
      <c r="E1690" s="270">
        <f>'Net Gen'!I1690</f>
        <v>0</v>
      </c>
      <c r="F1690" s="270">
        <f>'Net Gen'!K1690</f>
        <v>0</v>
      </c>
      <c r="G1690" s="270">
        <f>'Net Gen'!N1690</f>
        <v>0</v>
      </c>
      <c r="H1690" s="270">
        <f>'Net Gen'!O1690</f>
        <v>680</v>
      </c>
      <c r="J1690" s="120">
        <f t="shared" si="106"/>
        <v>0.5</v>
      </c>
      <c r="K1690" s="108">
        <f t="shared" si="104"/>
        <v>0</v>
      </c>
      <c r="L1690" s="102">
        <f t="shared" si="105"/>
        <v>340</v>
      </c>
      <c r="M1690" s="123">
        <f t="shared" si="107"/>
        <v>0</v>
      </c>
    </row>
    <row r="1691" spans="1:13" x14ac:dyDescent="0.2">
      <c r="A1691" s="208" t="str">
        <f>'Net Gen'!B1691</f>
        <v>ML2KP-Mitchell 2 KP</v>
      </c>
      <c r="B1691" s="269">
        <f>'Net Gen'!C1691</f>
        <v>44815.333333333336</v>
      </c>
      <c r="C1691" s="270" t="str">
        <f>'Net Gen'!P1691</f>
        <v>OFFLINE</v>
      </c>
      <c r="D1691" s="270">
        <f>'Net Gen'!E1691</f>
        <v>0</v>
      </c>
      <c r="E1691" s="270">
        <f>'Net Gen'!I1691</f>
        <v>0</v>
      </c>
      <c r="F1691" s="270">
        <f>'Net Gen'!K1691</f>
        <v>0</v>
      </c>
      <c r="G1691" s="270">
        <f>'Net Gen'!N1691</f>
        <v>0</v>
      </c>
      <c r="H1691" s="270">
        <f>'Net Gen'!O1691</f>
        <v>680</v>
      </c>
      <c r="J1691" s="120">
        <f t="shared" si="106"/>
        <v>0.5</v>
      </c>
      <c r="K1691" s="108">
        <f t="shared" si="104"/>
        <v>0</v>
      </c>
      <c r="L1691" s="102">
        <f t="shared" si="105"/>
        <v>340</v>
      </c>
      <c r="M1691" s="123">
        <f t="shared" si="107"/>
        <v>0</v>
      </c>
    </row>
    <row r="1692" spans="1:13" x14ac:dyDescent="0.2">
      <c r="A1692" s="208" t="str">
        <f>'Net Gen'!B1692</f>
        <v>ML2KP-Mitchell 2 KP</v>
      </c>
      <c r="B1692" s="269">
        <f>'Net Gen'!C1692</f>
        <v>44815.375</v>
      </c>
      <c r="C1692" s="270" t="str">
        <f>'Net Gen'!P1692</f>
        <v>OFFLINE</v>
      </c>
      <c r="D1692" s="270">
        <f>'Net Gen'!E1692</f>
        <v>0</v>
      </c>
      <c r="E1692" s="270">
        <f>'Net Gen'!I1692</f>
        <v>0</v>
      </c>
      <c r="F1692" s="270">
        <f>'Net Gen'!K1692</f>
        <v>0</v>
      </c>
      <c r="G1692" s="270">
        <f>'Net Gen'!N1692</f>
        <v>0</v>
      </c>
      <c r="H1692" s="270">
        <f>'Net Gen'!O1692</f>
        <v>680</v>
      </c>
      <c r="J1692" s="120">
        <f t="shared" si="106"/>
        <v>0.5</v>
      </c>
      <c r="K1692" s="108">
        <f t="shared" si="104"/>
        <v>0</v>
      </c>
      <c r="L1692" s="102">
        <f t="shared" si="105"/>
        <v>340</v>
      </c>
      <c r="M1692" s="123">
        <f t="shared" si="107"/>
        <v>0</v>
      </c>
    </row>
    <row r="1693" spans="1:13" x14ac:dyDescent="0.2">
      <c r="A1693" s="208" t="str">
        <f>'Net Gen'!B1693</f>
        <v>ML2KP-Mitchell 2 KP</v>
      </c>
      <c r="B1693" s="269">
        <f>'Net Gen'!C1693</f>
        <v>44815.416666666664</v>
      </c>
      <c r="C1693" s="270" t="str">
        <f>'Net Gen'!P1693</f>
        <v>OFFLINE</v>
      </c>
      <c r="D1693" s="270">
        <f>'Net Gen'!E1693</f>
        <v>0</v>
      </c>
      <c r="E1693" s="270">
        <f>'Net Gen'!I1693</f>
        <v>0</v>
      </c>
      <c r="F1693" s="270">
        <f>'Net Gen'!K1693</f>
        <v>0</v>
      </c>
      <c r="G1693" s="270">
        <f>'Net Gen'!N1693</f>
        <v>0</v>
      </c>
      <c r="H1693" s="270">
        <f>'Net Gen'!O1693</f>
        <v>680</v>
      </c>
      <c r="J1693" s="120">
        <f t="shared" si="106"/>
        <v>0.5</v>
      </c>
      <c r="K1693" s="108">
        <f t="shared" si="104"/>
        <v>0</v>
      </c>
      <c r="L1693" s="102">
        <f t="shared" si="105"/>
        <v>340</v>
      </c>
      <c r="M1693" s="123">
        <f t="shared" si="107"/>
        <v>0</v>
      </c>
    </row>
    <row r="1694" spans="1:13" x14ac:dyDescent="0.2">
      <c r="A1694" s="208" t="str">
        <f>'Net Gen'!B1694</f>
        <v>ML2KP-Mitchell 2 KP</v>
      </c>
      <c r="B1694" s="269">
        <f>'Net Gen'!C1694</f>
        <v>44815.458333333336</v>
      </c>
      <c r="C1694" s="270" t="str">
        <f>'Net Gen'!P1694</f>
        <v>OFFLINE</v>
      </c>
      <c r="D1694" s="270">
        <f>'Net Gen'!E1694</f>
        <v>0</v>
      </c>
      <c r="E1694" s="270">
        <f>'Net Gen'!I1694</f>
        <v>0</v>
      </c>
      <c r="F1694" s="270">
        <f>'Net Gen'!K1694</f>
        <v>0</v>
      </c>
      <c r="G1694" s="270">
        <f>'Net Gen'!N1694</f>
        <v>0</v>
      </c>
      <c r="H1694" s="270">
        <f>'Net Gen'!O1694</f>
        <v>680</v>
      </c>
      <c r="J1694" s="120">
        <f t="shared" si="106"/>
        <v>0.5</v>
      </c>
      <c r="K1694" s="108">
        <f t="shared" si="104"/>
        <v>0</v>
      </c>
      <c r="L1694" s="102">
        <f t="shared" si="105"/>
        <v>340</v>
      </c>
      <c r="M1694" s="123">
        <f t="shared" si="107"/>
        <v>0</v>
      </c>
    </row>
    <row r="1695" spans="1:13" x14ac:dyDescent="0.2">
      <c r="A1695" s="208" t="str">
        <f>'Net Gen'!B1695</f>
        <v>ML2KP-Mitchell 2 KP</v>
      </c>
      <c r="B1695" s="269">
        <f>'Net Gen'!C1695</f>
        <v>44815.5</v>
      </c>
      <c r="C1695" s="270" t="str">
        <f>'Net Gen'!P1695</f>
        <v>OFFLINE</v>
      </c>
      <c r="D1695" s="270">
        <f>'Net Gen'!E1695</f>
        <v>0</v>
      </c>
      <c r="E1695" s="270">
        <f>'Net Gen'!I1695</f>
        <v>0</v>
      </c>
      <c r="F1695" s="270">
        <f>'Net Gen'!K1695</f>
        <v>0</v>
      </c>
      <c r="G1695" s="270">
        <f>'Net Gen'!N1695</f>
        <v>0</v>
      </c>
      <c r="H1695" s="270">
        <f>'Net Gen'!O1695</f>
        <v>680</v>
      </c>
      <c r="J1695" s="120">
        <f t="shared" si="106"/>
        <v>0.5</v>
      </c>
      <c r="K1695" s="108">
        <f t="shared" si="104"/>
        <v>0</v>
      </c>
      <c r="L1695" s="102">
        <f t="shared" si="105"/>
        <v>340</v>
      </c>
      <c r="M1695" s="123">
        <f t="shared" si="107"/>
        <v>0</v>
      </c>
    </row>
    <row r="1696" spans="1:13" x14ac:dyDescent="0.2">
      <c r="A1696" s="208" t="str">
        <f>'Net Gen'!B1696</f>
        <v>ML2KP-Mitchell 2 KP</v>
      </c>
      <c r="B1696" s="269">
        <f>'Net Gen'!C1696</f>
        <v>44815.541666666664</v>
      </c>
      <c r="C1696" s="270" t="str">
        <f>'Net Gen'!P1696</f>
        <v>OFFLINE</v>
      </c>
      <c r="D1696" s="270">
        <f>'Net Gen'!E1696</f>
        <v>0</v>
      </c>
      <c r="E1696" s="270">
        <f>'Net Gen'!I1696</f>
        <v>0</v>
      </c>
      <c r="F1696" s="270">
        <f>'Net Gen'!K1696</f>
        <v>0</v>
      </c>
      <c r="G1696" s="270">
        <f>'Net Gen'!N1696</f>
        <v>0</v>
      </c>
      <c r="H1696" s="270">
        <f>'Net Gen'!O1696</f>
        <v>680</v>
      </c>
      <c r="J1696" s="120">
        <f t="shared" si="106"/>
        <v>0.5</v>
      </c>
      <c r="K1696" s="108">
        <f t="shared" si="104"/>
        <v>0</v>
      </c>
      <c r="L1696" s="102">
        <f t="shared" si="105"/>
        <v>340</v>
      </c>
      <c r="M1696" s="123">
        <f t="shared" si="107"/>
        <v>0</v>
      </c>
    </row>
    <row r="1697" spans="1:13" x14ac:dyDescent="0.2">
      <c r="A1697" s="208" t="str">
        <f>'Net Gen'!B1697</f>
        <v>ML2KP-Mitchell 2 KP</v>
      </c>
      <c r="B1697" s="269">
        <f>'Net Gen'!C1697</f>
        <v>44815.583333333336</v>
      </c>
      <c r="C1697" s="270" t="str">
        <f>'Net Gen'!P1697</f>
        <v>OFFLINE</v>
      </c>
      <c r="D1697" s="270">
        <f>'Net Gen'!E1697</f>
        <v>0</v>
      </c>
      <c r="E1697" s="270">
        <f>'Net Gen'!I1697</f>
        <v>0</v>
      </c>
      <c r="F1697" s="270">
        <f>'Net Gen'!K1697</f>
        <v>0</v>
      </c>
      <c r="G1697" s="270">
        <f>'Net Gen'!N1697</f>
        <v>0</v>
      </c>
      <c r="H1697" s="270">
        <f>'Net Gen'!O1697</f>
        <v>680</v>
      </c>
      <c r="J1697" s="120">
        <f t="shared" si="106"/>
        <v>0.5</v>
      </c>
      <c r="K1697" s="108">
        <f t="shared" si="104"/>
        <v>0</v>
      </c>
      <c r="L1697" s="102">
        <f t="shared" si="105"/>
        <v>340</v>
      </c>
      <c r="M1697" s="123">
        <f t="shared" si="107"/>
        <v>0</v>
      </c>
    </row>
    <row r="1698" spans="1:13" x14ac:dyDescent="0.2">
      <c r="A1698" s="208" t="str">
        <f>'Net Gen'!B1698</f>
        <v>ML2KP-Mitchell 2 KP</v>
      </c>
      <c r="B1698" s="269">
        <f>'Net Gen'!C1698</f>
        <v>44815.625</v>
      </c>
      <c r="C1698" s="270" t="str">
        <f>'Net Gen'!P1698</f>
        <v>OFFLINE</v>
      </c>
      <c r="D1698" s="270">
        <f>'Net Gen'!E1698</f>
        <v>0</v>
      </c>
      <c r="E1698" s="270">
        <f>'Net Gen'!I1698</f>
        <v>0</v>
      </c>
      <c r="F1698" s="270">
        <f>'Net Gen'!K1698</f>
        <v>0</v>
      </c>
      <c r="G1698" s="270">
        <f>'Net Gen'!N1698</f>
        <v>0</v>
      </c>
      <c r="H1698" s="270">
        <f>'Net Gen'!O1698</f>
        <v>680</v>
      </c>
      <c r="J1698" s="120">
        <f t="shared" si="106"/>
        <v>0.5</v>
      </c>
      <c r="K1698" s="108">
        <f t="shared" si="104"/>
        <v>0</v>
      </c>
      <c r="L1698" s="102">
        <f t="shared" si="105"/>
        <v>340</v>
      </c>
      <c r="M1698" s="123">
        <f t="shared" si="107"/>
        <v>0</v>
      </c>
    </row>
    <row r="1699" spans="1:13" x14ac:dyDescent="0.2">
      <c r="A1699" s="208" t="str">
        <f>'Net Gen'!B1699</f>
        <v>ML2KP-Mitchell 2 KP</v>
      </c>
      <c r="B1699" s="269">
        <f>'Net Gen'!C1699</f>
        <v>44815.666666666664</v>
      </c>
      <c r="C1699" s="270" t="str">
        <f>'Net Gen'!P1699</f>
        <v>OFFLINE</v>
      </c>
      <c r="D1699" s="270">
        <f>'Net Gen'!E1699</f>
        <v>0</v>
      </c>
      <c r="E1699" s="270">
        <f>'Net Gen'!I1699</f>
        <v>0</v>
      </c>
      <c r="F1699" s="270">
        <f>'Net Gen'!K1699</f>
        <v>0</v>
      </c>
      <c r="G1699" s="270">
        <f>'Net Gen'!N1699</f>
        <v>0</v>
      </c>
      <c r="H1699" s="270">
        <f>'Net Gen'!O1699</f>
        <v>680</v>
      </c>
      <c r="J1699" s="120">
        <f t="shared" si="106"/>
        <v>0.5</v>
      </c>
      <c r="K1699" s="108">
        <f t="shared" si="104"/>
        <v>0</v>
      </c>
      <c r="L1699" s="102">
        <f t="shared" si="105"/>
        <v>340</v>
      </c>
      <c r="M1699" s="123">
        <f t="shared" si="107"/>
        <v>0</v>
      </c>
    </row>
    <row r="1700" spans="1:13" x14ac:dyDescent="0.2">
      <c r="A1700" s="208" t="str">
        <f>'Net Gen'!B1700</f>
        <v>ML2KP-Mitchell 2 KP</v>
      </c>
      <c r="B1700" s="269">
        <f>'Net Gen'!C1700</f>
        <v>44815.708333333336</v>
      </c>
      <c r="C1700" s="270" t="str">
        <f>'Net Gen'!P1700</f>
        <v>OFFLINE</v>
      </c>
      <c r="D1700" s="270">
        <f>'Net Gen'!E1700</f>
        <v>0</v>
      </c>
      <c r="E1700" s="270">
        <f>'Net Gen'!I1700</f>
        <v>0</v>
      </c>
      <c r="F1700" s="270">
        <f>'Net Gen'!K1700</f>
        <v>0</v>
      </c>
      <c r="G1700" s="270">
        <f>'Net Gen'!N1700</f>
        <v>0</v>
      </c>
      <c r="H1700" s="270">
        <f>'Net Gen'!O1700</f>
        <v>680</v>
      </c>
      <c r="J1700" s="120">
        <f t="shared" si="106"/>
        <v>0.5</v>
      </c>
      <c r="K1700" s="108">
        <f t="shared" si="104"/>
        <v>0</v>
      </c>
      <c r="L1700" s="102">
        <f t="shared" si="105"/>
        <v>340</v>
      </c>
      <c r="M1700" s="123">
        <f t="shared" si="107"/>
        <v>0</v>
      </c>
    </row>
    <row r="1701" spans="1:13" x14ac:dyDescent="0.2">
      <c r="A1701" s="208" t="str">
        <f>'Net Gen'!B1701</f>
        <v>ML2KP-Mitchell 2 KP</v>
      </c>
      <c r="B1701" s="269">
        <f>'Net Gen'!C1701</f>
        <v>44815.75</v>
      </c>
      <c r="C1701" s="270" t="str">
        <f>'Net Gen'!P1701</f>
        <v>OFFLINE</v>
      </c>
      <c r="D1701" s="270">
        <f>'Net Gen'!E1701</f>
        <v>0</v>
      </c>
      <c r="E1701" s="270">
        <f>'Net Gen'!I1701</f>
        <v>0</v>
      </c>
      <c r="F1701" s="270">
        <f>'Net Gen'!K1701</f>
        <v>0</v>
      </c>
      <c r="G1701" s="270">
        <f>'Net Gen'!N1701</f>
        <v>0</v>
      </c>
      <c r="H1701" s="270">
        <f>'Net Gen'!O1701</f>
        <v>680</v>
      </c>
      <c r="J1701" s="120">
        <f t="shared" si="106"/>
        <v>0.5</v>
      </c>
      <c r="K1701" s="108">
        <f t="shared" si="104"/>
        <v>0</v>
      </c>
      <c r="L1701" s="102">
        <f t="shared" si="105"/>
        <v>340</v>
      </c>
      <c r="M1701" s="123">
        <f t="shared" si="107"/>
        <v>0</v>
      </c>
    </row>
    <row r="1702" spans="1:13" x14ac:dyDescent="0.2">
      <c r="A1702" s="208" t="str">
        <f>'Net Gen'!B1702</f>
        <v>ML2KP-Mitchell 2 KP</v>
      </c>
      <c r="B1702" s="269">
        <f>'Net Gen'!C1702</f>
        <v>44815.791666666664</v>
      </c>
      <c r="C1702" s="270" t="str">
        <f>'Net Gen'!P1702</f>
        <v>OFFLINE</v>
      </c>
      <c r="D1702" s="270">
        <f>'Net Gen'!E1702</f>
        <v>0</v>
      </c>
      <c r="E1702" s="270">
        <f>'Net Gen'!I1702</f>
        <v>0</v>
      </c>
      <c r="F1702" s="270">
        <f>'Net Gen'!K1702</f>
        <v>0</v>
      </c>
      <c r="G1702" s="270">
        <f>'Net Gen'!N1702</f>
        <v>0</v>
      </c>
      <c r="H1702" s="270">
        <f>'Net Gen'!O1702</f>
        <v>680</v>
      </c>
      <c r="J1702" s="120">
        <f t="shared" si="106"/>
        <v>0.5</v>
      </c>
      <c r="K1702" s="108">
        <f t="shared" si="104"/>
        <v>0</v>
      </c>
      <c r="L1702" s="102">
        <f t="shared" si="105"/>
        <v>340</v>
      </c>
      <c r="M1702" s="123">
        <f t="shared" si="107"/>
        <v>0</v>
      </c>
    </row>
    <row r="1703" spans="1:13" x14ac:dyDescent="0.2">
      <c r="A1703" s="208" t="str">
        <f>'Net Gen'!B1703</f>
        <v>ML2KP-Mitchell 2 KP</v>
      </c>
      <c r="B1703" s="269">
        <f>'Net Gen'!C1703</f>
        <v>44815.833333333336</v>
      </c>
      <c r="C1703" s="270" t="str">
        <f>'Net Gen'!P1703</f>
        <v>OFFLINE</v>
      </c>
      <c r="D1703" s="270">
        <f>'Net Gen'!E1703</f>
        <v>0</v>
      </c>
      <c r="E1703" s="270">
        <f>'Net Gen'!I1703</f>
        <v>0</v>
      </c>
      <c r="F1703" s="270">
        <f>'Net Gen'!K1703</f>
        <v>0</v>
      </c>
      <c r="G1703" s="270">
        <f>'Net Gen'!N1703</f>
        <v>0</v>
      </c>
      <c r="H1703" s="270">
        <f>'Net Gen'!O1703</f>
        <v>680</v>
      </c>
      <c r="J1703" s="120">
        <f t="shared" si="106"/>
        <v>0.5</v>
      </c>
      <c r="K1703" s="108">
        <f t="shared" si="104"/>
        <v>0</v>
      </c>
      <c r="L1703" s="102">
        <f t="shared" si="105"/>
        <v>340</v>
      </c>
      <c r="M1703" s="123">
        <f t="shared" si="107"/>
        <v>0</v>
      </c>
    </row>
    <row r="1704" spans="1:13" x14ac:dyDescent="0.2">
      <c r="A1704" s="208" t="str">
        <f>'Net Gen'!B1704</f>
        <v>ML2KP-Mitchell 2 KP</v>
      </c>
      <c r="B1704" s="269">
        <f>'Net Gen'!C1704</f>
        <v>44815.875</v>
      </c>
      <c r="C1704" s="270" t="str">
        <f>'Net Gen'!P1704</f>
        <v>OFFLINE</v>
      </c>
      <c r="D1704" s="270">
        <f>'Net Gen'!E1704</f>
        <v>0</v>
      </c>
      <c r="E1704" s="270">
        <f>'Net Gen'!I1704</f>
        <v>0</v>
      </c>
      <c r="F1704" s="270">
        <f>'Net Gen'!K1704</f>
        <v>0</v>
      </c>
      <c r="G1704" s="270">
        <f>'Net Gen'!N1704</f>
        <v>0</v>
      </c>
      <c r="H1704" s="270">
        <f>'Net Gen'!O1704</f>
        <v>680</v>
      </c>
      <c r="J1704" s="120">
        <f t="shared" si="106"/>
        <v>0.5</v>
      </c>
      <c r="K1704" s="108">
        <f t="shared" si="104"/>
        <v>0</v>
      </c>
      <c r="L1704" s="102">
        <f t="shared" si="105"/>
        <v>340</v>
      </c>
      <c r="M1704" s="123">
        <f t="shared" si="107"/>
        <v>0</v>
      </c>
    </row>
    <row r="1705" spans="1:13" x14ac:dyDescent="0.2">
      <c r="A1705" s="208" t="str">
        <f>'Net Gen'!B1705</f>
        <v>ML2KP-Mitchell 2 KP</v>
      </c>
      <c r="B1705" s="269">
        <f>'Net Gen'!C1705</f>
        <v>44815.916666666664</v>
      </c>
      <c r="C1705" s="270" t="str">
        <f>'Net Gen'!P1705</f>
        <v>OFFLINE</v>
      </c>
      <c r="D1705" s="270">
        <f>'Net Gen'!E1705</f>
        <v>0</v>
      </c>
      <c r="E1705" s="270">
        <f>'Net Gen'!I1705</f>
        <v>0</v>
      </c>
      <c r="F1705" s="270">
        <f>'Net Gen'!K1705</f>
        <v>0</v>
      </c>
      <c r="G1705" s="270">
        <f>'Net Gen'!N1705</f>
        <v>0</v>
      </c>
      <c r="H1705" s="270">
        <f>'Net Gen'!O1705</f>
        <v>680</v>
      </c>
      <c r="J1705" s="120">
        <f t="shared" si="106"/>
        <v>0.5</v>
      </c>
      <c r="K1705" s="108">
        <f t="shared" si="104"/>
        <v>0</v>
      </c>
      <c r="L1705" s="102">
        <f t="shared" si="105"/>
        <v>340</v>
      </c>
      <c r="M1705" s="123">
        <f t="shared" si="107"/>
        <v>0</v>
      </c>
    </row>
    <row r="1706" spans="1:13" x14ac:dyDescent="0.2">
      <c r="A1706" s="208" t="str">
        <f>'Net Gen'!B1706</f>
        <v>ML2KP-Mitchell 2 KP</v>
      </c>
      <c r="B1706" s="269">
        <f>'Net Gen'!C1706</f>
        <v>44815.958333333336</v>
      </c>
      <c r="C1706" s="270" t="str">
        <f>'Net Gen'!P1706</f>
        <v>OFFLINE</v>
      </c>
      <c r="D1706" s="270">
        <f>'Net Gen'!E1706</f>
        <v>0</v>
      </c>
      <c r="E1706" s="270">
        <f>'Net Gen'!I1706</f>
        <v>0</v>
      </c>
      <c r="F1706" s="270">
        <f>'Net Gen'!K1706</f>
        <v>0</v>
      </c>
      <c r="G1706" s="270">
        <f>'Net Gen'!N1706</f>
        <v>0</v>
      </c>
      <c r="H1706" s="270">
        <f>'Net Gen'!O1706</f>
        <v>680</v>
      </c>
      <c r="J1706" s="120">
        <f t="shared" si="106"/>
        <v>0.5</v>
      </c>
      <c r="K1706" s="108">
        <f t="shared" si="104"/>
        <v>0</v>
      </c>
      <c r="L1706" s="102">
        <f t="shared" si="105"/>
        <v>340</v>
      </c>
      <c r="M1706" s="123">
        <f t="shared" si="107"/>
        <v>0</v>
      </c>
    </row>
    <row r="1707" spans="1:13" x14ac:dyDescent="0.2">
      <c r="A1707" s="208" t="str">
        <f>'Net Gen'!B1707</f>
        <v>ML2KP-Mitchell 2 KP</v>
      </c>
      <c r="B1707" s="269">
        <f>'Net Gen'!C1707</f>
        <v>44816</v>
      </c>
      <c r="C1707" s="270" t="str">
        <f>'Net Gen'!P1707</f>
        <v>OFFLINE</v>
      </c>
      <c r="D1707" s="270">
        <f>'Net Gen'!E1707</f>
        <v>0</v>
      </c>
      <c r="E1707" s="270">
        <f>'Net Gen'!I1707</f>
        <v>0</v>
      </c>
      <c r="F1707" s="270">
        <f>'Net Gen'!K1707</f>
        <v>0</v>
      </c>
      <c r="G1707" s="270">
        <f>'Net Gen'!N1707</f>
        <v>0</v>
      </c>
      <c r="H1707" s="270">
        <f>'Net Gen'!O1707</f>
        <v>680</v>
      </c>
      <c r="J1707" s="120">
        <f t="shared" si="106"/>
        <v>0.5</v>
      </c>
      <c r="K1707" s="108">
        <f t="shared" si="104"/>
        <v>0</v>
      </c>
      <c r="L1707" s="102">
        <f t="shared" si="105"/>
        <v>340</v>
      </c>
      <c r="M1707" s="123">
        <f t="shared" si="107"/>
        <v>0</v>
      </c>
    </row>
    <row r="1708" spans="1:13" x14ac:dyDescent="0.2">
      <c r="A1708" s="208" t="str">
        <f>'Net Gen'!B1708</f>
        <v>ML2KP-Mitchell 2 KP</v>
      </c>
      <c r="B1708" s="269">
        <f>'Net Gen'!C1708</f>
        <v>44816.041666666664</v>
      </c>
      <c r="C1708" s="270" t="str">
        <f>'Net Gen'!P1708</f>
        <v>OFFLINE</v>
      </c>
      <c r="D1708" s="270">
        <f>'Net Gen'!E1708</f>
        <v>0</v>
      </c>
      <c r="E1708" s="270">
        <f>'Net Gen'!I1708</f>
        <v>0</v>
      </c>
      <c r="F1708" s="270">
        <f>'Net Gen'!K1708</f>
        <v>0</v>
      </c>
      <c r="G1708" s="270">
        <f>'Net Gen'!N1708</f>
        <v>0</v>
      </c>
      <c r="H1708" s="270">
        <f>'Net Gen'!O1708</f>
        <v>680</v>
      </c>
      <c r="J1708" s="120">
        <f t="shared" si="106"/>
        <v>0.5</v>
      </c>
      <c r="K1708" s="108">
        <f t="shared" si="104"/>
        <v>0</v>
      </c>
      <c r="L1708" s="102">
        <f t="shared" si="105"/>
        <v>340</v>
      </c>
      <c r="M1708" s="123">
        <f t="shared" si="107"/>
        <v>0</v>
      </c>
    </row>
    <row r="1709" spans="1:13" x14ac:dyDescent="0.2">
      <c r="A1709" s="208" t="str">
        <f>'Net Gen'!B1709</f>
        <v>ML2KP-Mitchell 2 KP</v>
      </c>
      <c r="B1709" s="269">
        <f>'Net Gen'!C1709</f>
        <v>44816.083333333336</v>
      </c>
      <c r="C1709" s="270" t="str">
        <f>'Net Gen'!P1709</f>
        <v>OFFLINE</v>
      </c>
      <c r="D1709" s="270">
        <f>'Net Gen'!E1709</f>
        <v>0</v>
      </c>
      <c r="E1709" s="270">
        <f>'Net Gen'!I1709</f>
        <v>0</v>
      </c>
      <c r="F1709" s="270">
        <f>'Net Gen'!K1709</f>
        <v>0</v>
      </c>
      <c r="G1709" s="270">
        <f>'Net Gen'!N1709</f>
        <v>0</v>
      </c>
      <c r="H1709" s="270">
        <f>'Net Gen'!O1709</f>
        <v>680</v>
      </c>
      <c r="J1709" s="120">
        <f t="shared" si="106"/>
        <v>0.5</v>
      </c>
      <c r="K1709" s="108">
        <f t="shared" si="104"/>
        <v>0</v>
      </c>
      <c r="L1709" s="102">
        <f t="shared" si="105"/>
        <v>340</v>
      </c>
      <c r="M1709" s="123">
        <f t="shared" si="107"/>
        <v>0</v>
      </c>
    </row>
    <row r="1710" spans="1:13" x14ac:dyDescent="0.2">
      <c r="A1710" s="208" t="str">
        <f>'Net Gen'!B1710</f>
        <v>ML2KP-Mitchell 2 KP</v>
      </c>
      <c r="B1710" s="269">
        <f>'Net Gen'!C1710</f>
        <v>44816.125</v>
      </c>
      <c r="C1710" s="270" t="str">
        <f>'Net Gen'!P1710</f>
        <v>OFFLINE</v>
      </c>
      <c r="D1710" s="270">
        <f>'Net Gen'!E1710</f>
        <v>0</v>
      </c>
      <c r="E1710" s="270">
        <f>'Net Gen'!I1710</f>
        <v>0</v>
      </c>
      <c r="F1710" s="270">
        <f>'Net Gen'!K1710</f>
        <v>0</v>
      </c>
      <c r="G1710" s="270">
        <f>'Net Gen'!N1710</f>
        <v>0</v>
      </c>
      <c r="H1710" s="270">
        <f>'Net Gen'!O1710</f>
        <v>680</v>
      </c>
      <c r="J1710" s="120">
        <f t="shared" si="106"/>
        <v>0.5</v>
      </c>
      <c r="K1710" s="108">
        <f t="shared" si="104"/>
        <v>0</v>
      </c>
      <c r="L1710" s="102">
        <f t="shared" si="105"/>
        <v>340</v>
      </c>
      <c r="M1710" s="123">
        <f t="shared" si="107"/>
        <v>0</v>
      </c>
    </row>
    <row r="1711" spans="1:13" x14ac:dyDescent="0.2">
      <c r="A1711" s="208" t="str">
        <f>'Net Gen'!B1711</f>
        <v>ML2KP-Mitchell 2 KP</v>
      </c>
      <c r="B1711" s="269">
        <f>'Net Gen'!C1711</f>
        <v>44816.166666666664</v>
      </c>
      <c r="C1711" s="270" t="str">
        <f>'Net Gen'!P1711</f>
        <v>OFFLINE</v>
      </c>
      <c r="D1711" s="270">
        <f>'Net Gen'!E1711</f>
        <v>0</v>
      </c>
      <c r="E1711" s="270">
        <f>'Net Gen'!I1711</f>
        <v>0</v>
      </c>
      <c r="F1711" s="270">
        <f>'Net Gen'!K1711</f>
        <v>0</v>
      </c>
      <c r="G1711" s="270">
        <f>'Net Gen'!N1711</f>
        <v>0</v>
      </c>
      <c r="H1711" s="270">
        <f>'Net Gen'!O1711</f>
        <v>680</v>
      </c>
      <c r="J1711" s="120">
        <f t="shared" si="106"/>
        <v>0.5</v>
      </c>
      <c r="K1711" s="108">
        <f t="shared" si="104"/>
        <v>0</v>
      </c>
      <c r="L1711" s="102">
        <f t="shared" si="105"/>
        <v>340</v>
      </c>
      <c r="M1711" s="123">
        <f t="shared" si="107"/>
        <v>0</v>
      </c>
    </row>
    <row r="1712" spans="1:13" x14ac:dyDescent="0.2">
      <c r="A1712" s="208" t="str">
        <f>'Net Gen'!B1712</f>
        <v>ML2KP-Mitchell 2 KP</v>
      </c>
      <c r="B1712" s="269">
        <f>'Net Gen'!C1712</f>
        <v>44816.208333333336</v>
      </c>
      <c r="C1712" s="270" t="str">
        <f>'Net Gen'!P1712</f>
        <v>OFFLINE</v>
      </c>
      <c r="D1712" s="270">
        <f>'Net Gen'!E1712</f>
        <v>0</v>
      </c>
      <c r="E1712" s="270">
        <f>'Net Gen'!I1712</f>
        <v>0</v>
      </c>
      <c r="F1712" s="270">
        <f>'Net Gen'!K1712</f>
        <v>0</v>
      </c>
      <c r="G1712" s="270">
        <f>'Net Gen'!N1712</f>
        <v>0</v>
      </c>
      <c r="H1712" s="270">
        <f>'Net Gen'!O1712</f>
        <v>680</v>
      </c>
      <c r="J1712" s="120">
        <f t="shared" si="106"/>
        <v>0.5</v>
      </c>
      <c r="K1712" s="108">
        <f t="shared" si="104"/>
        <v>0</v>
      </c>
      <c r="L1712" s="102">
        <f t="shared" si="105"/>
        <v>340</v>
      </c>
      <c r="M1712" s="123">
        <f t="shared" si="107"/>
        <v>0</v>
      </c>
    </row>
    <row r="1713" spans="1:13" x14ac:dyDescent="0.2">
      <c r="A1713" s="208" t="str">
        <f>'Net Gen'!B1713</f>
        <v>ML2KP-Mitchell 2 KP</v>
      </c>
      <c r="B1713" s="269">
        <f>'Net Gen'!C1713</f>
        <v>44816.25</v>
      </c>
      <c r="C1713" s="270" t="str">
        <f>'Net Gen'!P1713</f>
        <v>OFFLINE</v>
      </c>
      <c r="D1713" s="270">
        <f>'Net Gen'!E1713</f>
        <v>0</v>
      </c>
      <c r="E1713" s="270">
        <f>'Net Gen'!I1713</f>
        <v>0</v>
      </c>
      <c r="F1713" s="270">
        <f>'Net Gen'!K1713</f>
        <v>0</v>
      </c>
      <c r="G1713" s="270">
        <f>'Net Gen'!N1713</f>
        <v>0</v>
      </c>
      <c r="H1713" s="270">
        <f>'Net Gen'!O1713</f>
        <v>680</v>
      </c>
      <c r="J1713" s="120">
        <f t="shared" si="106"/>
        <v>0.5</v>
      </c>
      <c r="K1713" s="108">
        <f t="shared" si="104"/>
        <v>0</v>
      </c>
      <c r="L1713" s="102">
        <f t="shared" si="105"/>
        <v>340</v>
      </c>
      <c r="M1713" s="123">
        <f t="shared" si="107"/>
        <v>0</v>
      </c>
    </row>
    <row r="1714" spans="1:13" x14ac:dyDescent="0.2">
      <c r="A1714" s="208" t="str">
        <f>'Net Gen'!B1714</f>
        <v>ML2KP-Mitchell 2 KP</v>
      </c>
      <c r="B1714" s="269">
        <f>'Net Gen'!C1714</f>
        <v>44816.291666666664</v>
      </c>
      <c r="C1714" s="270" t="str">
        <f>'Net Gen'!P1714</f>
        <v>OFFLINE</v>
      </c>
      <c r="D1714" s="270">
        <f>'Net Gen'!E1714</f>
        <v>0</v>
      </c>
      <c r="E1714" s="270">
        <f>'Net Gen'!I1714</f>
        <v>0</v>
      </c>
      <c r="F1714" s="270">
        <f>'Net Gen'!K1714</f>
        <v>0</v>
      </c>
      <c r="G1714" s="270">
        <f>'Net Gen'!N1714</f>
        <v>0</v>
      </c>
      <c r="H1714" s="270">
        <f>'Net Gen'!O1714</f>
        <v>680</v>
      </c>
      <c r="J1714" s="120">
        <f t="shared" si="106"/>
        <v>0.5</v>
      </c>
      <c r="K1714" s="108">
        <f t="shared" si="104"/>
        <v>0</v>
      </c>
      <c r="L1714" s="102">
        <f t="shared" si="105"/>
        <v>340</v>
      </c>
      <c r="M1714" s="123">
        <f t="shared" si="107"/>
        <v>0</v>
      </c>
    </row>
    <row r="1715" spans="1:13" x14ac:dyDescent="0.2">
      <c r="A1715" s="208" t="str">
        <f>'Net Gen'!B1715</f>
        <v>ML2KP-Mitchell 2 KP</v>
      </c>
      <c r="B1715" s="269">
        <f>'Net Gen'!C1715</f>
        <v>44816.333333333336</v>
      </c>
      <c r="C1715" s="270" t="str">
        <f>'Net Gen'!P1715</f>
        <v>OFFLINE</v>
      </c>
      <c r="D1715" s="270">
        <f>'Net Gen'!E1715</f>
        <v>0</v>
      </c>
      <c r="E1715" s="270">
        <f>'Net Gen'!I1715</f>
        <v>0</v>
      </c>
      <c r="F1715" s="270">
        <f>'Net Gen'!K1715</f>
        <v>0</v>
      </c>
      <c r="G1715" s="270">
        <f>'Net Gen'!N1715</f>
        <v>0</v>
      </c>
      <c r="H1715" s="270">
        <f>'Net Gen'!O1715</f>
        <v>680</v>
      </c>
      <c r="J1715" s="120">
        <f t="shared" si="106"/>
        <v>0.5</v>
      </c>
      <c r="K1715" s="108">
        <f t="shared" si="104"/>
        <v>0</v>
      </c>
      <c r="L1715" s="102">
        <f t="shared" si="105"/>
        <v>340</v>
      </c>
      <c r="M1715" s="123">
        <f t="shared" si="107"/>
        <v>0</v>
      </c>
    </row>
    <row r="1716" spans="1:13" x14ac:dyDescent="0.2">
      <c r="A1716" s="208" t="str">
        <f>'Net Gen'!B1716</f>
        <v>ML2KP-Mitchell 2 KP</v>
      </c>
      <c r="B1716" s="269">
        <f>'Net Gen'!C1716</f>
        <v>44816.375</v>
      </c>
      <c r="C1716" s="270" t="str">
        <f>'Net Gen'!P1716</f>
        <v>OFFLINE</v>
      </c>
      <c r="D1716" s="270">
        <f>'Net Gen'!E1716</f>
        <v>0</v>
      </c>
      <c r="E1716" s="270">
        <f>'Net Gen'!I1716</f>
        <v>0</v>
      </c>
      <c r="F1716" s="270">
        <f>'Net Gen'!K1716</f>
        <v>0</v>
      </c>
      <c r="G1716" s="270">
        <f>'Net Gen'!N1716</f>
        <v>0</v>
      </c>
      <c r="H1716" s="270">
        <f>'Net Gen'!O1716</f>
        <v>680</v>
      </c>
      <c r="J1716" s="120">
        <f t="shared" si="106"/>
        <v>0.5</v>
      </c>
      <c r="K1716" s="108">
        <f t="shared" si="104"/>
        <v>0</v>
      </c>
      <c r="L1716" s="102">
        <f t="shared" si="105"/>
        <v>340</v>
      </c>
      <c r="M1716" s="123">
        <f t="shared" si="107"/>
        <v>0</v>
      </c>
    </row>
    <row r="1717" spans="1:13" x14ac:dyDescent="0.2">
      <c r="A1717" s="208" t="str">
        <f>'Net Gen'!B1717</f>
        <v>ML2KP-Mitchell 2 KP</v>
      </c>
      <c r="B1717" s="269">
        <f>'Net Gen'!C1717</f>
        <v>44816.416666666664</v>
      </c>
      <c r="C1717" s="270" t="str">
        <f>'Net Gen'!P1717</f>
        <v>OFFLINE</v>
      </c>
      <c r="D1717" s="270">
        <f>'Net Gen'!E1717</f>
        <v>0</v>
      </c>
      <c r="E1717" s="270">
        <f>'Net Gen'!I1717</f>
        <v>0</v>
      </c>
      <c r="F1717" s="270">
        <f>'Net Gen'!K1717</f>
        <v>0</v>
      </c>
      <c r="G1717" s="270">
        <f>'Net Gen'!N1717</f>
        <v>0</v>
      </c>
      <c r="H1717" s="270">
        <f>'Net Gen'!O1717</f>
        <v>680</v>
      </c>
      <c r="J1717" s="120">
        <f t="shared" si="106"/>
        <v>0.5</v>
      </c>
      <c r="K1717" s="108">
        <f t="shared" si="104"/>
        <v>0</v>
      </c>
      <c r="L1717" s="102">
        <f t="shared" si="105"/>
        <v>340</v>
      </c>
      <c r="M1717" s="123">
        <f t="shared" si="107"/>
        <v>0</v>
      </c>
    </row>
    <row r="1718" spans="1:13" x14ac:dyDescent="0.2">
      <c r="A1718" s="208" t="str">
        <f>'Net Gen'!B1718</f>
        <v>ML2KP-Mitchell 2 KP</v>
      </c>
      <c r="B1718" s="269">
        <f>'Net Gen'!C1718</f>
        <v>44816.458333333336</v>
      </c>
      <c r="C1718" s="270" t="str">
        <f>'Net Gen'!P1718</f>
        <v>OFFLINE</v>
      </c>
      <c r="D1718" s="270">
        <f>'Net Gen'!E1718</f>
        <v>0</v>
      </c>
      <c r="E1718" s="270">
        <f>'Net Gen'!I1718</f>
        <v>0</v>
      </c>
      <c r="F1718" s="270">
        <f>'Net Gen'!K1718</f>
        <v>0</v>
      </c>
      <c r="G1718" s="270">
        <f>'Net Gen'!N1718</f>
        <v>0</v>
      </c>
      <c r="H1718" s="270">
        <f>'Net Gen'!O1718</f>
        <v>680</v>
      </c>
      <c r="J1718" s="120">
        <f t="shared" si="106"/>
        <v>0.5</v>
      </c>
      <c r="K1718" s="108">
        <f t="shared" si="104"/>
        <v>0</v>
      </c>
      <c r="L1718" s="102">
        <f t="shared" si="105"/>
        <v>340</v>
      </c>
      <c r="M1718" s="123">
        <f t="shared" si="107"/>
        <v>0</v>
      </c>
    </row>
    <row r="1719" spans="1:13" x14ac:dyDescent="0.2">
      <c r="A1719" s="208" t="str">
        <f>'Net Gen'!B1719</f>
        <v>ML2KP-Mitchell 2 KP</v>
      </c>
      <c r="B1719" s="269">
        <f>'Net Gen'!C1719</f>
        <v>44816.5</v>
      </c>
      <c r="C1719" s="270" t="str">
        <f>'Net Gen'!P1719</f>
        <v>OFFLINE</v>
      </c>
      <c r="D1719" s="270">
        <f>'Net Gen'!E1719</f>
        <v>0</v>
      </c>
      <c r="E1719" s="270">
        <f>'Net Gen'!I1719</f>
        <v>0</v>
      </c>
      <c r="F1719" s="270">
        <f>'Net Gen'!K1719</f>
        <v>0</v>
      </c>
      <c r="G1719" s="270">
        <f>'Net Gen'!N1719</f>
        <v>0</v>
      </c>
      <c r="H1719" s="270">
        <f>'Net Gen'!O1719</f>
        <v>680</v>
      </c>
      <c r="J1719" s="120">
        <f t="shared" si="106"/>
        <v>0.5</v>
      </c>
      <c r="K1719" s="108">
        <f t="shared" si="104"/>
        <v>0</v>
      </c>
      <c r="L1719" s="102">
        <f t="shared" si="105"/>
        <v>340</v>
      </c>
      <c r="M1719" s="123">
        <f t="shared" si="107"/>
        <v>0</v>
      </c>
    </row>
    <row r="1720" spans="1:13" x14ac:dyDescent="0.2">
      <c r="A1720" s="208" t="str">
        <f>'Net Gen'!B1720</f>
        <v>ML2KP-Mitchell 2 KP</v>
      </c>
      <c r="B1720" s="269">
        <f>'Net Gen'!C1720</f>
        <v>44816.541666666664</v>
      </c>
      <c r="C1720" s="270" t="str">
        <f>'Net Gen'!P1720</f>
        <v>OFFLINE</v>
      </c>
      <c r="D1720" s="270">
        <f>'Net Gen'!E1720</f>
        <v>0</v>
      </c>
      <c r="E1720" s="270">
        <f>'Net Gen'!I1720</f>
        <v>0</v>
      </c>
      <c r="F1720" s="270">
        <f>'Net Gen'!K1720</f>
        <v>0</v>
      </c>
      <c r="G1720" s="270">
        <f>'Net Gen'!N1720</f>
        <v>0</v>
      </c>
      <c r="H1720" s="270">
        <f>'Net Gen'!O1720</f>
        <v>680</v>
      </c>
      <c r="J1720" s="120">
        <f t="shared" si="106"/>
        <v>0.5</v>
      </c>
      <c r="K1720" s="108">
        <f t="shared" si="104"/>
        <v>0</v>
      </c>
      <c r="L1720" s="102">
        <f t="shared" si="105"/>
        <v>340</v>
      </c>
      <c r="M1720" s="123">
        <f t="shared" si="107"/>
        <v>0</v>
      </c>
    </row>
    <row r="1721" spans="1:13" x14ac:dyDescent="0.2">
      <c r="A1721" s="208" t="str">
        <f>'Net Gen'!B1721</f>
        <v>ML2KP-Mitchell 2 KP</v>
      </c>
      <c r="B1721" s="269">
        <f>'Net Gen'!C1721</f>
        <v>44816.583333333336</v>
      </c>
      <c r="C1721" s="270" t="str">
        <f>'Net Gen'!P1721</f>
        <v>OFFLINE</v>
      </c>
      <c r="D1721" s="270">
        <f>'Net Gen'!E1721</f>
        <v>0</v>
      </c>
      <c r="E1721" s="270">
        <f>'Net Gen'!I1721</f>
        <v>0</v>
      </c>
      <c r="F1721" s="270">
        <f>'Net Gen'!K1721</f>
        <v>0</v>
      </c>
      <c r="G1721" s="270">
        <f>'Net Gen'!N1721</f>
        <v>0</v>
      </c>
      <c r="H1721" s="270">
        <f>'Net Gen'!O1721</f>
        <v>680</v>
      </c>
      <c r="J1721" s="120">
        <f t="shared" si="106"/>
        <v>0.5</v>
      </c>
      <c r="K1721" s="108">
        <f t="shared" si="104"/>
        <v>0</v>
      </c>
      <c r="L1721" s="102">
        <f t="shared" si="105"/>
        <v>340</v>
      </c>
      <c r="M1721" s="123">
        <f t="shared" si="107"/>
        <v>0</v>
      </c>
    </row>
    <row r="1722" spans="1:13" x14ac:dyDescent="0.2">
      <c r="A1722" s="208" t="str">
        <f>'Net Gen'!B1722</f>
        <v>ML2KP-Mitchell 2 KP</v>
      </c>
      <c r="B1722" s="269">
        <f>'Net Gen'!C1722</f>
        <v>44816.625</v>
      </c>
      <c r="C1722" s="270" t="str">
        <f>'Net Gen'!P1722</f>
        <v>OFFLINE</v>
      </c>
      <c r="D1722" s="270">
        <f>'Net Gen'!E1722</f>
        <v>0</v>
      </c>
      <c r="E1722" s="270">
        <f>'Net Gen'!I1722</f>
        <v>0</v>
      </c>
      <c r="F1722" s="270">
        <f>'Net Gen'!K1722</f>
        <v>0</v>
      </c>
      <c r="G1722" s="270">
        <f>'Net Gen'!N1722</f>
        <v>0</v>
      </c>
      <c r="H1722" s="270">
        <f>'Net Gen'!O1722</f>
        <v>680</v>
      </c>
      <c r="J1722" s="120">
        <f t="shared" si="106"/>
        <v>0.5</v>
      </c>
      <c r="K1722" s="108">
        <f t="shared" si="104"/>
        <v>0</v>
      </c>
      <c r="L1722" s="102">
        <f t="shared" si="105"/>
        <v>340</v>
      </c>
      <c r="M1722" s="123">
        <f t="shared" si="107"/>
        <v>0</v>
      </c>
    </row>
    <row r="1723" spans="1:13" x14ac:dyDescent="0.2">
      <c r="A1723" s="208" t="str">
        <f>'Net Gen'!B1723</f>
        <v>ML2KP-Mitchell 2 KP</v>
      </c>
      <c r="B1723" s="269">
        <f>'Net Gen'!C1723</f>
        <v>44816.666666666664</v>
      </c>
      <c r="C1723" s="270" t="str">
        <f>'Net Gen'!P1723</f>
        <v>OFFLINE</v>
      </c>
      <c r="D1723" s="270">
        <f>'Net Gen'!E1723</f>
        <v>0</v>
      </c>
      <c r="E1723" s="270">
        <f>'Net Gen'!I1723</f>
        <v>0</v>
      </c>
      <c r="F1723" s="270">
        <f>'Net Gen'!K1723</f>
        <v>0</v>
      </c>
      <c r="G1723" s="270">
        <f>'Net Gen'!N1723</f>
        <v>0</v>
      </c>
      <c r="H1723" s="270">
        <f>'Net Gen'!O1723</f>
        <v>680</v>
      </c>
      <c r="J1723" s="120">
        <f t="shared" si="106"/>
        <v>0.5</v>
      </c>
      <c r="K1723" s="108">
        <f t="shared" si="104"/>
        <v>0</v>
      </c>
      <c r="L1723" s="102">
        <f t="shared" si="105"/>
        <v>340</v>
      </c>
      <c r="M1723" s="123">
        <f t="shared" si="107"/>
        <v>0</v>
      </c>
    </row>
    <row r="1724" spans="1:13" x14ac:dyDescent="0.2">
      <c r="A1724" s="208" t="str">
        <f>'Net Gen'!B1724</f>
        <v>ML2KP-Mitchell 2 KP</v>
      </c>
      <c r="B1724" s="269">
        <f>'Net Gen'!C1724</f>
        <v>44816.708333333336</v>
      </c>
      <c r="C1724" s="270" t="str">
        <f>'Net Gen'!P1724</f>
        <v>OFFLINE</v>
      </c>
      <c r="D1724" s="270">
        <f>'Net Gen'!E1724</f>
        <v>0</v>
      </c>
      <c r="E1724" s="270">
        <f>'Net Gen'!I1724</f>
        <v>0</v>
      </c>
      <c r="F1724" s="270">
        <f>'Net Gen'!K1724</f>
        <v>0</v>
      </c>
      <c r="G1724" s="270">
        <f>'Net Gen'!N1724</f>
        <v>0</v>
      </c>
      <c r="H1724" s="270">
        <f>'Net Gen'!O1724</f>
        <v>680</v>
      </c>
      <c r="J1724" s="120">
        <f t="shared" si="106"/>
        <v>0.5</v>
      </c>
      <c r="K1724" s="108">
        <f t="shared" si="104"/>
        <v>0</v>
      </c>
      <c r="L1724" s="102">
        <f t="shared" si="105"/>
        <v>340</v>
      </c>
      <c r="M1724" s="123">
        <f t="shared" si="107"/>
        <v>0</v>
      </c>
    </row>
    <row r="1725" spans="1:13" x14ac:dyDescent="0.2">
      <c r="A1725" s="208" t="str">
        <f>'Net Gen'!B1725</f>
        <v>ML2KP-Mitchell 2 KP</v>
      </c>
      <c r="B1725" s="269">
        <f>'Net Gen'!C1725</f>
        <v>44816.75</v>
      </c>
      <c r="C1725" s="270" t="str">
        <f>'Net Gen'!P1725</f>
        <v>OFFLINE</v>
      </c>
      <c r="D1725" s="270">
        <f>'Net Gen'!E1725</f>
        <v>0</v>
      </c>
      <c r="E1725" s="270">
        <f>'Net Gen'!I1725</f>
        <v>0</v>
      </c>
      <c r="F1725" s="270">
        <f>'Net Gen'!K1725</f>
        <v>0</v>
      </c>
      <c r="G1725" s="270">
        <f>'Net Gen'!N1725</f>
        <v>0</v>
      </c>
      <c r="H1725" s="270">
        <f>'Net Gen'!O1725</f>
        <v>680</v>
      </c>
      <c r="J1725" s="120">
        <f t="shared" si="106"/>
        <v>0.5</v>
      </c>
      <c r="K1725" s="108">
        <f t="shared" si="104"/>
        <v>0</v>
      </c>
      <c r="L1725" s="102">
        <f t="shared" si="105"/>
        <v>340</v>
      </c>
      <c r="M1725" s="123">
        <f t="shared" si="107"/>
        <v>0</v>
      </c>
    </row>
    <row r="1726" spans="1:13" x14ac:dyDescent="0.2">
      <c r="A1726" s="208" t="str">
        <f>'Net Gen'!B1726</f>
        <v>ML2KP-Mitchell 2 KP</v>
      </c>
      <c r="B1726" s="269">
        <f>'Net Gen'!C1726</f>
        <v>44816.791666666664</v>
      </c>
      <c r="C1726" s="270" t="str">
        <f>'Net Gen'!P1726</f>
        <v>OFFLINE</v>
      </c>
      <c r="D1726" s="270">
        <f>'Net Gen'!E1726</f>
        <v>0</v>
      </c>
      <c r="E1726" s="270">
        <f>'Net Gen'!I1726</f>
        <v>0</v>
      </c>
      <c r="F1726" s="270">
        <f>'Net Gen'!K1726</f>
        <v>0</v>
      </c>
      <c r="G1726" s="270">
        <f>'Net Gen'!N1726</f>
        <v>0</v>
      </c>
      <c r="H1726" s="270">
        <f>'Net Gen'!O1726</f>
        <v>680</v>
      </c>
      <c r="J1726" s="120">
        <f t="shared" si="106"/>
        <v>0.5</v>
      </c>
      <c r="K1726" s="108">
        <f t="shared" si="104"/>
        <v>0</v>
      </c>
      <c r="L1726" s="102">
        <f t="shared" si="105"/>
        <v>340</v>
      </c>
      <c r="M1726" s="123">
        <f t="shared" si="107"/>
        <v>0</v>
      </c>
    </row>
    <row r="1727" spans="1:13" x14ac:dyDescent="0.2">
      <c r="A1727" s="208" t="str">
        <f>'Net Gen'!B1727</f>
        <v>ML2KP-Mitchell 2 KP</v>
      </c>
      <c r="B1727" s="269">
        <f>'Net Gen'!C1727</f>
        <v>44816.833333333336</v>
      </c>
      <c r="C1727" s="270" t="str">
        <f>'Net Gen'!P1727</f>
        <v>OFFLINE</v>
      </c>
      <c r="D1727" s="270">
        <f>'Net Gen'!E1727</f>
        <v>0</v>
      </c>
      <c r="E1727" s="270">
        <f>'Net Gen'!I1727</f>
        <v>0</v>
      </c>
      <c r="F1727" s="270">
        <f>'Net Gen'!K1727</f>
        <v>0</v>
      </c>
      <c r="G1727" s="270">
        <f>'Net Gen'!N1727</f>
        <v>0</v>
      </c>
      <c r="H1727" s="270">
        <f>'Net Gen'!O1727</f>
        <v>680</v>
      </c>
      <c r="J1727" s="120">
        <f t="shared" si="106"/>
        <v>0.5</v>
      </c>
      <c r="K1727" s="108">
        <f t="shared" si="104"/>
        <v>0</v>
      </c>
      <c r="L1727" s="102">
        <f t="shared" si="105"/>
        <v>340</v>
      </c>
      <c r="M1727" s="123">
        <f t="shared" si="107"/>
        <v>0</v>
      </c>
    </row>
    <row r="1728" spans="1:13" x14ac:dyDescent="0.2">
      <c r="A1728" s="208" t="str">
        <f>'Net Gen'!B1728</f>
        <v>ML2KP-Mitchell 2 KP</v>
      </c>
      <c r="B1728" s="269">
        <f>'Net Gen'!C1728</f>
        <v>44816.875</v>
      </c>
      <c r="C1728" s="270" t="str">
        <f>'Net Gen'!P1728</f>
        <v>OFFLINE</v>
      </c>
      <c r="D1728" s="270">
        <f>'Net Gen'!E1728</f>
        <v>0</v>
      </c>
      <c r="E1728" s="270">
        <f>'Net Gen'!I1728</f>
        <v>0</v>
      </c>
      <c r="F1728" s="270">
        <f>'Net Gen'!K1728</f>
        <v>0</v>
      </c>
      <c r="G1728" s="270">
        <f>'Net Gen'!N1728</f>
        <v>0</v>
      </c>
      <c r="H1728" s="270">
        <f>'Net Gen'!O1728</f>
        <v>680</v>
      </c>
      <c r="J1728" s="120">
        <f t="shared" si="106"/>
        <v>0.5</v>
      </c>
      <c r="K1728" s="108">
        <f t="shared" si="104"/>
        <v>0</v>
      </c>
      <c r="L1728" s="102">
        <f t="shared" si="105"/>
        <v>340</v>
      </c>
      <c r="M1728" s="123">
        <f t="shared" si="107"/>
        <v>0</v>
      </c>
    </row>
    <row r="1729" spans="1:13" x14ac:dyDescent="0.2">
      <c r="A1729" s="208" t="str">
        <f>'Net Gen'!B1729</f>
        <v>ML2KP-Mitchell 2 KP</v>
      </c>
      <c r="B1729" s="269">
        <f>'Net Gen'!C1729</f>
        <v>44816.916666666664</v>
      </c>
      <c r="C1729" s="270" t="str">
        <f>'Net Gen'!P1729</f>
        <v>OFFLINE</v>
      </c>
      <c r="D1729" s="270">
        <f>'Net Gen'!E1729</f>
        <v>0</v>
      </c>
      <c r="E1729" s="270">
        <f>'Net Gen'!I1729</f>
        <v>0</v>
      </c>
      <c r="F1729" s="270">
        <f>'Net Gen'!K1729</f>
        <v>0</v>
      </c>
      <c r="G1729" s="270">
        <f>'Net Gen'!N1729</f>
        <v>0</v>
      </c>
      <c r="H1729" s="270">
        <f>'Net Gen'!O1729</f>
        <v>680</v>
      </c>
      <c r="J1729" s="120">
        <f t="shared" si="106"/>
        <v>0.5</v>
      </c>
      <c r="K1729" s="108">
        <f t="shared" si="104"/>
        <v>0</v>
      </c>
      <c r="L1729" s="102">
        <f t="shared" si="105"/>
        <v>340</v>
      </c>
      <c r="M1729" s="123">
        <f t="shared" si="107"/>
        <v>0</v>
      </c>
    </row>
    <row r="1730" spans="1:13" x14ac:dyDescent="0.2">
      <c r="A1730" s="208" t="str">
        <f>'Net Gen'!B1730</f>
        <v>ML2KP-Mitchell 2 KP</v>
      </c>
      <c r="B1730" s="269">
        <f>'Net Gen'!C1730</f>
        <v>44816.958333333336</v>
      </c>
      <c r="C1730" s="270" t="str">
        <f>'Net Gen'!P1730</f>
        <v>OFFLINE</v>
      </c>
      <c r="D1730" s="270">
        <f>'Net Gen'!E1730</f>
        <v>0</v>
      </c>
      <c r="E1730" s="270">
        <f>'Net Gen'!I1730</f>
        <v>0</v>
      </c>
      <c r="F1730" s="270">
        <f>'Net Gen'!K1730</f>
        <v>0</v>
      </c>
      <c r="G1730" s="270">
        <f>'Net Gen'!N1730</f>
        <v>0</v>
      </c>
      <c r="H1730" s="270">
        <f>'Net Gen'!O1730</f>
        <v>680</v>
      </c>
      <c r="J1730" s="120">
        <f t="shared" si="106"/>
        <v>0.5</v>
      </c>
      <c r="K1730" s="108">
        <f t="shared" si="104"/>
        <v>0</v>
      </c>
      <c r="L1730" s="102">
        <f t="shared" si="105"/>
        <v>340</v>
      </c>
      <c r="M1730" s="123">
        <f t="shared" si="107"/>
        <v>0</v>
      </c>
    </row>
    <row r="1731" spans="1:13" x14ac:dyDescent="0.2">
      <c r="A1731" s="208" t="str">
        <f>'Net Gen'!B1731</f>
        <v>ML2KP-Mitchell 2 KP</v>
      </c>
      <c r="B1731" s="269">
        <f>'Net Gen'!C1731</f>
        <v>44817</v>
      </c>
      <c r="C1731" s="270" t="str">
        <f>'Net Gen'!P1731</f>
        <v>OFFLINE</v>
      </c>
      <c r="D1731" s="270">
        <f>'Net Gen'!E1731</f>
        <v>0</v>
      </c>
      <c r="E1731" s="270">
        <f>'Net Gen'!I1731</f>
        <v>0</v>
      </c>
      <c r="F1731" s="270">
        <f>'Net Gen'!K1731</f>
        <v>0</v>
      </c>
      <c r="G1731" s="270">
        <f>'Net Gen'!N1731</f>
        <v>0</v>
      </c>
      <c r="H1731" s="270">
        <f>'Net Gen'!O1731</f>
        <v>680</v>
      </c>
      <c r="J1731" s="120">
        <f t="shared" si="106"/>
        <v>0.5</v>
      </c>
      <c r="K1731" s="108">
        <f t="shared" si="104"/>
        <v>0</v>
      </c>
      <c r="L1731" s="102">
        <f t="shared" si="105"/>
        <v>340</v>
      </c>
      <c r="M1731" s="123">
        <f t="shared" si="107"/>
        <v>0</v>
      </c>
    </row>
    <row r="1732" spans="1:13" x14ac:dyDescent="0.2">
      <c r="A1732" s="208" t="str">
        <f>'Net Gen'!B1732</f>
        <v>ML2KP-Mitchell 2 KP</v>
      </c>
      <c r="B1732" s="269">
        <f>'Net Gen'!C1732</f>
        <v>44817.041666666664</v>
      </c>
      <c r="C1732" s="270" t="str">
        <f>'Net Gen'!P1732</f>
        <v>OFFLINE</v>
      </c>
      <c r="D1732" s="270">
        <f>'Net Gen'!E1732</f>
        <v>0</v>
      </c>
      <c r="E1732" s="270">
        <f>'Net Gen'!I1732</f>
        <v>0</v>
      </c>
      <c r="F1732" s="270">
        <f>'Net Gen'!K1732</f>
        <v>0</v>
      </c>
      <c r="G1732" s="270">
        <f>'Net Gen'!N1732</f>
        <v>0</v>
      </c>
      <c r="H1732" s="270">
        <f>'Net Gen'!O1732</f>
        <v>680</v>
      </c>
      <c r="J1732" s="120">
        <f t="shared" si="106"/>
        <v>0.5</v>
      </c>
      <c r="K1732" s="108">
        <f t="shared" ref="K1732:K1795" si="108">F1732*J1732</f>
        <v>0</v>
      </c>
      <c r="L1732" s="102">
        <f t="shared" ref="L1732:L1795" si="109">H1732*J1732</f>
        <v>340</v>
      </c>
      <c r="M1732" s="123">
        <f t="shared" si="107"/>
        <v>0</v>
      </c>
    </row>
    <row r="1733" spans="1:13" x14ac:dyDescent="0.2">
      <c r="A1733" s="208" t="str">
        <f>'Net Gen'!B1733</f>
        <v>ML2KP-Mitchell 2 KP</v>
      </c>
      <c r="B1733" s="269">
        <f>'Net Gen'!C1733</f>
        <v>44817.083333333336</v>
      </c>
      <c r="C1733" s="270" t="str">
        <f>'Net Gen'!P1733</f>
        <v>OFFLINE</v>
      </c>
      <c r="D1733" s="270">
        <f>'Net Gen'!E1733</f>
        <v>0</v>
      </c>
      <c r="E1733" s="270">
        <f>'Net Gen'!I1733</f>
        <v>0</v>
      </c>
      <c r="F1733" s="270">
        <f>'Net Gen'!K1733</f>
        <v>0</v>
      </c>
      <c r="G1733" s="270">
        <f>'Net Gen'!N1733</f>
        <v>0</v>
      </c>
      <c r="H1733" s="270">
        <f>'Net Gen'!O1733</f>
        <v>680</v>
      </c>
      <c r="J1733" s="120">
        <f t="shared" ref="J1733:J1796" si="110">VLOOKUP(A1733,$P$4:$Q$8,2,FALSE)</f>
        <v>0.5</v>
      </c>
      <c r="K1733" s="108">
        <f t="shared" si="108"/>
        <v>0</v>
      </c>
      <c r="L1733" s="102">
        <f t="shared" si="109"/>
        <v>340</v>
      </c>
      <c r="M1733" s="123">
        <f t="shared" ref="M1733:M1796" si="111">E1733*J1733</f>
        <v>0</v>
      </c>
    </row>
    <row r="1734" spans="1:13" x14ac:dyDescent="0.2">
      <c r="A1734" s="208" t="str">
        <f>'Net Gen'!B1734</f>
        <v>ML2KP-Mitchell 2 KP</v>
      </c>
      <c r="B1734" s="269">
        <f>'Net Gen'!C1734</f>
        <v>44817.125</v>
      </c>
      <c r="C1734" s="270" t="str">
        <f>'Net Gen'!P1734</f>
        <v>OFFLINE</v>
      </c>
      <c r="D1734" s="270">
        <f>'Net Gen'!E1734</f>
        <v>0</v>
      </c>
      <c r="E1734" s="270">
        <f>'Net Gen'!I1734</f>
        <v>0</v>
      </c>
      <c r="F1734" s="270">
        <f>'Net Gen'!K1734</f>
        <v>0</v>
      </c>
      <c r="G1734" s="270">
        <f>'Net Gen'!N1734</f>
        <v>0</v>
      </c>
      <c r="H1734" s="270">
        <f>'Net Gen'!O1734</f>
        <v>680</v>
      </c>
      <c r="J1734" s="120">
        <f t="shared" si="110"/>
        <v>0.5</v>
      </c>
      <c r="K1734" s="108">
        <f t="shared" si="108"/>
        <v>0</v>
      </c>
      <c r="L1734" s="102">
        <f t="shared" si="109"/>
        <v>340</v>
      </c>
      <c r="M1734" s="123">
        <f t="shared" si="111"/>
        <v>0</v>
      </c>
    </row>
    <row r="1735" spans="1:13" x14ac:dyDescent="0.2">
      <c r="A1735" s="208" t="str">
        <f>'Net Gen'!B1735</f>
        <v>ML2KP-Mitchell 2 KP</v>
      </c>
      <c r="B1735" s="269">
        <f>'Net Gen'!C1735</f>
        <v>44817.166666666664</v>
      </c>
      <c r="C1735" s="270" t="str">
        <f>'Net Gen'!P1735</f>
        <v>OFFLINE</v>
      </c>
      <c r="D1735" s="270">
        <f>'Net Gen'!E1735</f>
        <v>0</v>
      </c>
      <c r="E1735" s="270">
        <f>'Net Gen'!I1735</f>
        <v>0</v>
      </c>
      <c r="F1735" s="270">
        <f>'Net Gen'!K1735</f>
        <v>0</v>
      </c>
      <c r="G1735" s="270">
        <f>'Net Gen'!N1735</f>
        <v>0</v>
      </c>
      <c r="H1735" s="270">
        <f>'Net Gen'!O1735</f>
        <v>680</v>
      </c>
      <c r="J1735" s="120">
        <f t="shared" si="110"/>
        <v>0.5</v>
      </c>
      <c r="K1735" s="108">
        <f t="shared" si="108"/>
        <v>0</v>
      </c>
      <c r="L1735" s="102">
        <f t="shared" si="109"/>
        <v>340</v>
      </c>
      <c r="M1735" s="123">
        <f t="shared" si="111"/>
        <v>0</v>
      </c>
    </row>
    <row r="1736" spans="1:13" x14ac:dyDescent="0.2">
      <c r="A1736" s="208" t="str">
        <f>'Net Gen'!B1736</f>
        <v>ML2KP-Mitchell 2 KP</v>
      </c>
      <c r="B1736" s="269">
        <f>'Net Gen'!C1736</f>
        <v>44817.208333333336</v>
      </c>
      <c r="C1736" s="270" t="str">
        <f>'Net Gen'!P1736</f>
        <v>OFFLINE</v>
      </c>
      <c r="D1736" s="270">
        <f>'Net Gen'!E1736</f>
        <v>0</v>
      </c>
      <c r="E1736" s="270">
        <f>'Net Gen'!I1736</f>
        <v>0</v>
      </c>
      <c r="F1736" s="270">
        <f>'Net Gen'!K1736</f>
        <v>0</v>
      </c>
      <c r="G1736" s="270">
        <f>'Net Gen'!N1736</f>
        <v>0</v>
      </c>
      <c r="H1736" s="270">
        <f>'Net Gen'!O1736</f>
        <v>680</v>
      </c>
      <c r="J1736" s="120">
        <f t="shared" si="110"/>
        <v>0.5</v>
      </c>
      <c r="K1736" s="108">
        <f t="shared" si="108"/>
        <v>0</v>
      </c>
      <c r="L1736" s="102">
        <f t="shared" si="109"/>
        <v>340</v>
      </c>
      <c r="M1736" s="123">
        <f t="shared" si="111"/>
        <v>0</v>
      </c>
    </row>
    <row r="1737" spans="1:13" x14ac:dyDescent="0.2">
      <c r="A1737" s="208" t="str">
        <f>'Net Gen'!B1737</f>
        <v>ML2KP-Mitchell 2 KP</v>
      </c>
      <c r="B1737" s="269">
        <f>'Net Gen'!C1737</f>
        <v>44817.25</v>
      </c>
      <c r="C1737" s="270" t="str">
        <f>'Net Gen'!P1737</f>
        <v>OFFLINE</v>
      </c>
      <c r="D1737" s="270">
        <f>'Net Gen'!E1737</f>
        <v>0</v>
      </c>
      <c r="E1737" s="270">
        <f>'Net Gen'!I1737</f>
        <v>0</v>
      </c>
      <c r="F1737" s="270">
        <f>'Net Gen'!K1737</f>
        <v>0</v>
      </c>
      <c r="G1737" s="270">
        <f>'Net Gen'!N1737</f>
        <v>0</v>
      </c>
      <c r="H1737" s="270">
        <f>'Net Gen'!O1737</f>
        <v>680</v>
      </c>
      <c r="J1737" s="120">
        <f t="shared" si="110"/>
        <v>0.5</v>
      </c>
      <c r="K1737" s="108">
        <f t="shared" si="108"/>
        <v>0</v>
      </c>
      <c r="L1737" s="102">
        <f t="shared" si="109"/>
        <v>340</v>
      </c>
      <c r="M1737" s="123">
        <f t="shared" si="111"/>
        <v>0</v>
      </c>
    </row>
    <row r="1738" spans="1:13" x14ac:dyDescent="0.2">
      <c r="A1738" s="208" t="str">
        <f>'Net Gen'!B1738</f>
        <v>ML2KP-Mitchell 2 KP</v>
      </c>
      <c r="B1738" s="269">
        <f>'Net Gen'!C1738</f>
        <v>44817.291666666664</v>
      </c>
      <c r="C1738" s="270" t="str">
        <f>'Net Gen'!P1738</f>
        <v>OFFLINE</v>
      </c>
      <c r="D1738" s="270">
        <f>'Net Gen'!E1738</f>
        <v>0</v>
      </c>
      <c r="E1738" s="270">
        <f>'Net Gen'!I1738</f>
        <v>0</v>
      </c>
      <c r="F1738" s="270">
        <f>'Net Gen'!K1738</f>
        <v>0</v>
      </c>
      <c r="G1738" s="270">
        <f>'Net Gen'!N1738</f>
        <v>0</v>
      </c>
      <c r="H1738" s="270">
        <f>'Net Gen'!O1738</f>
        <v>680</v>
      </c>
      <c r="J1738" s="120">
        <f t="shared" si="110"/>
        <v>0.5</v>
      </c>
      <c r="K1738" s="108">
        <f t="shared" si="108"/>
        <v>0</v>
      </c>
      <c r="L1738" s="102">
        <f t="shared" si="109"/>
        <v>340</v>
      </c>
      <c r="M1738" s="123">
        <f t="shared" si="111"/>
        <v>0</v>
      </c>
    </row>
    <row r="1739" spans="1:13" x14ac:dyDescent="0.2">
      <c r="A1739" s="208" t="str">
        <f>'Net Gen'!B1739</f>
        <v>ML2KP-Mitchell 2 KP</v>
      </c>
      <c r="B1739" s="269">
        <f>'Net Gen'!C1739</f>
        <v>44817.333333333336</v>
      </c>
      <c r="C1739" s="270" t="str">
        <f>'Net Gen'!P1739</f>
        <v>OFFLINE</v>
      </c>
      <c r="D1739" s="270">
        <f>'Net Gen'!E1739</f>
        <v>0</v>
      </c>
      <c r="E1739" s="270">
        <f>'Net Gen'!I1739</f>
        <v>0</v>
      </c>
      <c r="F1739" s="270">
        <f>'Net Gen'!K1739</f>
        <v>0</v>
      </c>
      <c r="G1739" s="270">
        <f>'Net Gen'!N1739</f>
        <v>0</v>
      </c>
      <c r="H1739" s="270">
        <f>'Net Gen'!O1739</f>
        <v>680</v>
      </c>
      <c r="J1739" s="120">
        <f t="shared" si="110"/>
        <v>0.5</v>
      </c>
      <c r="K1739" s="108">
        <f t="shared" si="108"/>
        <v>0</v>
      </c>
      <c r="L1739" s="102">
        <f t="shared" si="109"/>
        <v>340</v>
      </c>
      <c r="M1739" s="123">
        <f t="shared" si="111"/>
        <v>0</v>
      </c>
    </row>
    <row r="1740" spans="1:13" x14ac:dyDescent="0.2">
      <c r="A1740" s="208" t="str">
        <f>'Net Gen'!B1740</f>
        <v>ML2KP-Mitchell 2 KP</v>
      </c>
      <c r="B1740" s="269">
        <f>'Net Gen'!C1740</f>
        <v>44817.375</v>
      </c>
      <c r="C1740" s="270" t="str">
        <f>'Net Gen'!P1740</f>
        <v>OFFLINE</v>
      </c>
      <c r="D1740" s="270">
        <f>'Net Gen'!E1740</f>
        <v>0</v>
      </c>
      <c r="E1740" s="270">
        <f>'Net Gen'!I1740</f>
        <v>0</v>
      </c>
      <c r="F1740" s="270">
        <f>'Net Gen'!K1740</f>
        <v>0</v>
      </c>
      <c r="G1740" s="270">
        <f>'Net Gen'!N1740</f>
        <v>0</v>
      </c>
      <c r="H1740" s="270">
        <f>'Net Gen'!O1740</f>
        <v>680</v>
      </c>
      <c r="J1740" s="120">
        <f t="shared" si="110"/>
        <v>0.5</v>
      </c>
      <c r="K1740" s="108">
        <f t="shared" si="108"/>
        <v>0</v>
      </c>
      <c r="L1740" s="102">
        <f t="shared" si="109"/>
        <v>340</v>
      </c>
      <c r="M1740" s="123">
        <f t="shared" si="111"/>
        <v>0</v>
      </c>
    </row>
    <row r="1741" spans="1:13" x14ac:dyDescent="0.2">
      <c r="A1741" s="208" t="str">
        <f>'Net Gen'!B1741</f>
        <v>ML2KP-Mitchell 2 KP</v>
      </c>
      <c r="B1741" s="269">
        <f>'Net Gen'!C1741</f>
        <v>44817.416666666664</v>
      </c>
      <c r="C1741" s="270" t="str">
        <f>'Net Gen'!P1741</f>
        <v>OFFLINE</v>
      </c>
      <c r="D1741" s="270">
        <f>'Net Gen'!E1741</f>
        <v>0</v>
      </c>
      <c r="E1741" s="270">
        <f>'Net Gen'!I1741</f>
        <v>0</v>
      </c>
      <c r="F1741" s="270">
        <f>'Net Gen'!K1741</f>
        <v>0</v>
      </c>
      <c r="G1741" s="270">
        <f>'Net Gen'!N1741</f>
        <v>0</v>
      </c>
      <c r="H1741" s="270">
        <f>'Net Gen'!O1741</f>
        <v>680</v>
      </c>
      <c r="J1741" s="120">
        <f t="shared" si="110"/>
        <v>0.5</v>
      </c>
      <c r="K1741" s="108">
        <f t="shared" si="108"/>
        <v>0</v>
      </c>
      <c r="L1741" s="102">
        <f t="shared" si="109"/>
        <v>340</v>
      </c>
      <c r="M1741" s="123">
        <f t="shared" si="111"/>
        <v>0</v>
      </c>
    </row>
    <row r="1742" spans="1:13" x14ac:dyDescent="0.2">
      <c r="A1742" s="208" t="str">
        <f>'Net Gen'!B1742</f>
        <v>ML2KP-Mitchell 2 KP</v>
      </c>
      <c r="B1742" s="269">
        <f>'Net Gen'!C1742</f>
        <v>44817.458333333336</v>
      </c>
      <c r="C1742" s="270" t="str">
        <f>'Net Gen'!P1742</f>
        <v>OFFLINE</v>
      </c>
      <c r="D1742" s="270">
        <f>'Net Gen'!E1742</f>
        <v>0</v>
      </c>
      <c r="E1742" s="270">
        <f>'Net Gen'!I1742</f>
        <v>0</v>
      </c>
      <c r="F1742" s="270">
        <f>'Net Gen'!K1742</f>
        <v>0</v>
      </c>
      <c r="G1742" s="270">
        <f>'Net Gen'!N1742</f>
        <v>0</v>
      </c>
      <c r="H1742" s="270">
        <f>'Net Gen'!O1742</f>
        <v>680</v>
      </c>
      <c r="J1742" s="120">
        <f t="shared" si="110"/>
        <v>0.5</v>
      </c>
      <c r="K1742" s="108">
        <f t="shared" si="108"/>
        <v>0</v>
      </c>
      <c r="L1742" s="102">
        <f t="shared" si="109"/>
        <v>340</v>
      </c>
      <c r="M1742" s="123">
        <f t="shared" si="111"/>
        <v>0</v>
      </c>
    </row>
    <row r="1743" spans="1:13" x14ac:dyDescent="0.2">
      <c r="A1743" s="208" t="str">
        <f>'Net Gen'!B1743</f>
        <v>ML2KP-Mitchell 2 KP</v>
      </c>
      <c r="B1743" s="269">
        <f>'Net Gen'!C1743</f>
        <v>44817.5</v>
      </c>
      <c r="C1743" s="270" t="str">
        <f>'Net Gen'!P1743</f>
        <v>OFFLINE</v>
      </c>
      <c r="D1743" s="270">
        <f>'Net Gen'!E1743</f>
        <v>0</v>
      </c>
      <c r="E1743" s="270">
        <f>'Net Gen'!I1743</f>
        <v>0</v>
      </c>
      <c r="F1743" s="270">
        <f>'Net Gen'!K1743</f>
        <v>0</v>
      </c>
      <c r="G1743" s="270">
        <f>'Net Gen'!N1743</f>
        <v>0</v>
      </c>
      <c r="H1743" s="270">
        <f>'Net Gen'!O1743</f>
        <v>680</v>
      </c>
      <c r="J1743" s="120">
        <f t="shared" si="110"/>
        <v>0.5</v>
      </c>
      <c r="K1743" s="108">
        <f t="shared" si="108"/>
        <v>0</v>
      </c>
      <c r="L1743" s="102">
        <f t="shared" si="109"/>
        <v>340</v>
      </c>
      <c r="M1743" s="123">
        <f t="shared" si="111"/>
        <v>0</v>
      </c>
    </row>
    <row r="1744" spans="1:13" x14ac:dyDescent="0.2">
      <c r="A1744" s="208" t="str">
        <f>'Net Gen'!B1744</f>
        <v>ML2KP-Mitchell 2 KP</v>
      </c>
      <c r="B1744" s="269">
        <f>'Net Gen'!C1744</f>
        <v>44817.541666666664</v>
      </c>
      <c r="C1744" s="270" t="str">
        <f>'Net Gen'!P1744</f>
        <v>OFFLINE</v>
      </c>
      <c r="D1744" s="270">
        <f>'Net Gen'!E1744</f>
        <v>0</v>
      </c>
      <c r="E1744" s="270">
        <f>'Net Gen'!I1744</f>
        <v>0</v>
      </c>
      <c r="F1744" s="270">
        <f>'Net Gen'!K1744</f>
        <v>0</v>
      </c>
      <c r="G1744" s="270">
        <f>'Net Gen'!N1744</f>
        <v>0</v>
      </c>
      <c r="H1744" s="270">
        <f>'Net Gen'!O1744</f>
        <v>680</v>
      </c>
      <c r="J1744" s="120">
        <f t="shared" si="110"/>
        <v>0.5</v>
      </c>
      <c r="K1744" s="108">
        <f t="shared" si="108"/>
        <v>0</v>
      </c>
      <c r="L1744" s="102">
        <f t="shared" si="109"/>
        <v>340</v>
      </c>
      <c r="M1744" s="123">
        <f t="shared" si="111"/>
        <v>0</v>
      </c>
    </row>
    <row r="1745" spans="1:13" x14ac:dyDescent="0.2">
      <c r="A1745" s="208" t="str">
        <f>'Net Gen'!B1745</f>
        <v>ML2KP-Mitchell 2 KP</v>
      </c>
      <c r="B1745" s="269">
        <f>'Net Gen'!C1745</f>
        <v>44817.583333333336</v>
      </c>
      <c r="C1745" s="270" t="str">
        <f>'Net Gen'!P1745</f>
        <v>OFFLINE</v>
      </c>
      <c r="D1745" s="270">
        <f>'Net Gen'!E1745</f>
        <v>0</v>
      </c>
      <c r="E1745" s="270">
        <f>'Net Gen'!I1745</f>
        <v>0</v>
      </c>
      <c r="F1745" s="270">
        <f>'Net Gen'!K1745</f>
        <v>0</v>
      </c>
      <c r="G1745" s="270">
        <f>'Net Gen'!N1745</f>
        <v>0</v>
      </c>
      <c r="H1745" s="270">
        <f>'Net Gen'!O1745</f>
        <v>680</v>
      </c>
      <c r="J1745" s="120">
        <f t="shared" si="110"/>
        <v>0.5</v>
      </c>
      <c r="K1745" s="108">
        <f t="shared" si="108"/>
        <v>0</v>
      </c>
      <c r="L1745" s="102">
        <f t="shared" si="109"/>
        <v>340</v>
      </c>
      <c r="M1745" s="123">
        <f t="shared" si="111"/>
        <v>0</v>
      </c>
    </row>
    <row r="1746" spans="1:13" x14ac:dyDescent="0.2">
      <c r="A1746" s="208" t="str">
        <f>'Net Gen'!B1746</f>
        <v>ML2KP-Mitchell 2 KP</v>
      </c>
      <c r="B1746" s="269">
        <f>'Net Gen'!C1746</f>
        <v>44817.625</v>
      </c>
      <c r="C1746" s="270" t="str">
        <f>'Net Gen'!P1746</f>
        <v>OFFLINE</v>
      </c>
      <c r="D1746" s="270">
        <f>'Net Gen'!E1746</f>
        <v>0</v>
      </c>
      <c r="E1746" s="270">
        <f>'Net Gen'!I1746</f>
        <v>0</v>
      </c>
      <c r="F1746" s="270">
        <f>'Net Gen'!K1746</f>
        <v>0</v>
      </c>
      <c r="G1746" s="270">
        <f>'Net Gen'!N1746</f>
        <v>0</v>
      </c>
      <c r="H1746" s="270">
        <f>'Net Gen'!O1746</f>
        <v>680</v>
      </c>
      <c r="J1746" s="120">
        <f t="shared" si="110"/>
        <v>0.5</v>
      </c>
      <c r="K1746" s="108">
        <f t="shared" si="108"/>
        <v>0</v>
      </c>
      <c r="L1746" s="102">
        <f t="shared" si="109"/>
        <v>340</v>
      </c>
      <c r="M1746" s="123">
        <f t="shared" si="111"/>
        <v>0</v>
      </c>
    </row>
    <row r="1747" spans="1:13" x14ac:dyDescent="0.2">
      <c r="A1747" s="208" t="str">
        <f>'Net Gen'!B1747</f>
        <v>ML2KP-Mitchell 2 KP</v>
      </c>
      <c r="B1747" s="269">
        <f>'Net Gen'!C1747</f>
        <v>44817.666666666664</v>
      </c>
      <c r="C1747" s="270" t="str">
        <f>'Net Gen'!P1747</f>
        <v>OFFLINE</v>
      </c>
      <c r="D1747" s="270">
        <f>'Net Gen'!E1747</f>
        <v>0</v>
      </c>
      <c r="E1747" s="270">
        <f>'Net Gen'!I1747</f>
        <v>0</v>
      </c>
      <c r="F1747" s="270">
        <f>'Net Gen'!K1747</f>
        <v>0</v>
      </c>
      <c r="G1747" s="270">
        <f>'Net Gen'!N1747</f>
        <v>0</v>
      </c>
      <c r="H1747" s="270">
        <f>'Net Gen'!O1747</f>
        <v>680</v>
      </c>
      <c r="J1747" s="120">
        <f t="shared" si="110"/>
        <v>0.5</v>
      </c>
      <c r="K1747" s="108">
        <f t="shared" si="108"/>
        <v>0</v>
      </c>
      <c r="L1747" s="102">
        <f t="shared" si="109"/>
        <v>340</v>
      </c>
      <c r="M1747" s="123">
        <f t="shared" si="111"/>
        <v>0</v>
      </c>
    </row>
    <row r="1748" spans="1:13" x14ac:dyDescent="0.2">
      <c r="A1748" s="208" t="str">
        <f>'Net Gen'!B1748</f>
        <v>ML2KP-Mitchell 2 KP</v>
      </c>
      <c r="B1748" s="269">
        <f>'Net Gen'!C1748</f>
        <v>44817.708333333336</v>
      </c>
      <c r="C1748" s="270" t="str">
        <f>'Net Gen'!P1748</f>
        <v>OFFLINE</v>
      </c>
      <c r="D1748" s="270">
        <f>'Net Gen'!E1748</f>
        <v>0</v>
      </c>
      <c r="E1748" s="270">
        <f>'Net Gen'!I1748</f>
        <v>0</v>
      </c>
      <c r="F1748" s="270">
        <f>'Net Gen'!K1748</f>
        <v>0</v>
      </c>
      <c r="G1748" s="270">
        <f>'Net Gen'!N1748</f>
        <v>0</v>
      </c>
      <c r="H1748" s="270">
        <f>'Net Gen'!O1748</f>
        <v>680</v>
      </c>
      <c r="J1748" s="120">
        <f t="shared" si="110"/>
        <v>0.5</v>
      </c>
      <c r="K1748" s="108">
        <f t="shared" si="108"/>
        <v>0</v>
      </c>
      <c r="L1748" s="102">
        <f t="shared" si="109"/>
        <v>340</v>
      </c>
      <c r="M1748" s="123">
        <f t="shared" si="111"/>
        <v>0</v>
      </c>
    </row>
    <row r="1749" spans="1:13" x14ac:dyDescent="0.2">
      <c r="A1749" s="208" t="str">
        <f>'Net Gen'!B1749</f>
        <v>ML2KP-Mitchell 2 KP</v>
      </c>
      <c r="B1749" s="269">
        <f>'Net Gen'!C1749</f>
        <v>44817.75</v>
      </c>
      <c r="C1749" s="270" t="str">
        <f>'Net Gen'!P1749</f>
        <v>OFFLINE</v>
      </c>
      <c r="D1749" s="270">
        <f>'Net Gen'!E1749</f>
        <v>0</v>
      </c>
      <c r="E1749" s="270">
        <f>'Net Gen'!I1749</f>
        <v>0</v>
      </c>
      <c r="F1749" s="270">
        <f>'Net Gen'!K1749</f>
        <v>0</v>
      </c>
      <c r="G1749" s="270">
        <f>'Net Gen'!N1749</f>
        <v>0</v>
      </c>
      <c r="H1749" s="270">
        <f>'Net Gen'!O1749</f>
        <v>680</v>
      </c>
      <c r="J1749" s="120">
        <f t="shared" si="110"/>
        <v>0.5</v>
      </c>
      <c r="K1749" s="108">
        <f t="shared" si="108"/>
        <v>0</v>
      </c>
      <c r="L1749" s="102">
        <f t="shared" si="109"/>
        <v>340</v>
      </c>
      <c r="M1749" s="123">
        <f t="shared" si="111"/>
        <v>0</v>
      </c>
    </row>
    <row r="1750" spans="1:13" x14ac:dyDescent="0.2">
      <c r="A1750" s="208" t="str">
        <f>'Net Gen'!B1750</f>
        <v>ML2KP-Mitchell 2 KP</v>
      </c>
      <c r="B1750" s="269">
        <f>'Net Gen'!C1750</f>
        <v>44817.791666666664</v>
      </c>
      <c r="C1750" s="270" t="str">
        <f>'Net Gen'!P1750</f>
        <v>OFFLINE</v>
      </c>
      <c r="D1750" s="270">
        <f>'Net Gen'!E1750</f>
        <v>0</v>
      </c>
      <c r="E1750" s="270">
        <f>'Net Gen'!I1750</f>
        <v>0</v>
      </c>
      <c r="F1750" s="270">
        <f>'Net Gen'!K1750</f>
        <v>0</v>
      </c>
      <c r="G1750" s="270">
        <f>'Net Gen'!N1750</f>
        <v>0</v>
      </c>
      <c r="H1750" s="270">
        <f>'Net Gen'!O1750</f>
        <v>680</v>
      </c>
      <c r="J1750" s="120">
        <f t="shared" si="110"/>
        <v>0.5</v>
      </c>
      <c r="K1750" s="108">
        <f t="shared" si="108"/>
        <v>0</v>
      </c>
      <c r="L1750" s="102">
        <f t="shared" si="109"/>
        <v>340</v>
      </c>
      <c r="M1750" s="123">
        <f t="shared" si="111"/>
        <v>0</v>
      </c>
    </row>
    <row r="1751" spans="1:13" x14ac:dyDescent="0.2">
      <c r="A1751" s="208" t="str">
        <f>'Net Gen'!B1751</f>
        <v>ML2KP-Mitchell 2 KP</v>
      </c>
      <c r="B1751" s="269">
        <f>'Net Gen'!C1751</f>
        <v>44817.833333333336</v>
      </c>
      <c r="C1751" s="270" t="str">
        <f>'Net Gen'!P1751</f>
        <v>OFFLINE</v>
      </c>
      <c r="D1751" s="270">
        <f>'Net Gen'!E1751</f>
        <v>0</v>
      </c>
      <c r="E1751" s="270">
        <f>'Net Gen'!I1751</f>
        <v>0</v>
      </c>
      <c r="F1751" s="270">
        <f>'Net Gen'!K1751</f>
        <v>0</v>
      </c>
      <c r="G1751" s="270">
        <f>'Net Gen'!N1751</f>
        <v>0</v>
      </c>
      <c r="H1751" s="270">
        <f>'Net Gen'!O1751</f>
        <v>680</v>
      </c>
      <c r="J1751" s="120">
        <f t="shared" si="110"/>
        <v>0.5</v>
      </c>
      <c r="K1751" s="108">
        <f t="shared" si="108"/>
        <v>0</v>
      </c>
      <c r="L1751" s="102">
        <f t="shared" si="109"/>
        <v>340</v>
      </c>
      <c r="M1751" s="123">
        <f t="shared" si="111"/>
        <v>0</v>
      </c>
    </row>
    <row r="1752" spans="1:13" x14ac:dyDescent="0.2">
      <c r="A1752" s="208" t="str">
        <f>'Net Gen'!B1752</f>
        <v>ML2KP-Mitchell 2 KP</v>
      </c>
      <c r="B1752" s="269">
        <f>'Net Gen'!C1752</f>
        <v>44817.875</v>
      </c>
      <c r="C1752" s="270" t="str">
        <f>'Net Gen'!P1752</f>
        <v>OFFLINE</v>
      </c>
      <c r="D1752" s="270">
        <f>'Net Gen'!E1752</f>
        <v>0</v>
      </c>
      <c r="E1752" s="270">
        <f>'Net Gen'!I1752</f>
        <v>0</v>
      </c>
      <c r="F1752" s="270">
        <f>'Net Gen'!K1752</f>
        <v>0</v>
      </c>
      <c r="G1752" s="270">
        <f>'Net Gen'!N1752</f>
        <v>0</v>
      </c>
      <c r="H1752" s="270">
        <f>'Net Gen'!O1752</f>
        <v>680</v>
      </c>
      <c r="J1752" s="120">
        <f t="shared" si="110"/>
        <v>0.5</v>
      </c>
      <c r="K1752" s="108">
        <f t="shared" si="108"/>
        <v>0</v>
      </c>
      <c r="L1752" s="102">
        <f t="shared" si="109"/>
        <v>340</v>
      </c>
      <c r="M1752" s="123">
        <f t="shared" si="111"/>
        <v>0</v>
      </c>
    </row>
    <row r="1753" spans="1:13" x14ac:dyDescent="0.2">
      <c r="A1753" s="208" t="str">
        <f>'Net Gen'!B1753</f>
        <v>ML2KP-Mitchell 2 KP</v>
      </c>
      <c r="B1753" s="269">
        <f>'Net Gen'!C1753</f>
        <v>44817.916666666664</v>
      </c>
      <c r="C1753" s="270" t="str">
        <f>'Net Gen'!P1753</f>
        <v>OFFLINE</v>
      </c>
      <c r="D1753" s="270">
        <f>'Net Gen'!E1753</f>
        <v>0</v>
      </c>
      <c r="E1753" s="270">
        <f>'Net Gen'!I1753</f>
        <v>0</v>
      </c>
      <c r="F1753" s="270">
        <f>'Net Gen'!K1753</f>
        <v>0</v>
      </c>
      <c r="G1753" s="270">
        <f>'Net Gen'!N1753</f>
        <v>0</v>
      </c>
      <c r="H1753" s="270">
        <f>'Net Gen'!O1753</f>
        <v>680</v>
      </c>
      <c r="J1753" s="120">
        <f t="shared" si="110"/>
        <v>0.5</v>
      </c>
      <c r="K1753" s="108">
        <f t="shared" si="108"/>
        <v>0</v>
      </c>
      <c r="L1753" s="102">
        <f t="shared" si="109"/>
        <v>340</v>
      </c>
      <c r="M1753" s="123">
        <f t="shared" si="111"/>
        <v>0</v>
      </c>
    </row>
    <row r="1754" spans="1:13" x14ac:dyDescent="0.2">
      <c r="A1754" s="208" t="str">
        <f>'Net Gen'!B1754</f>
        <v>ML2KP-Mitchell 2 KP</v>
      </c>
      <c r="B1754" s="269">
        <f>'Net Gen'!C1754</f>
        <v>44817.958333333336</v>
      </c>
      <c r="C1754" s="270" t="str">
        <f>'Net Gen'!P1754</f>
        <v>OFFLINE</v>
      </c>
      <c r="D1754" s="270">
        <f>'Net Gen'!E1754</f>
        <v>0</v>
      </c>
      <c r="E1754" s="270">
        <f>'Net Gen'!I1754</f>
        <v>0</v>
      </c>
      <c r="F1754" s="270">
        <f>'Net Gen'!K1754</f>
        <v>0</v>
      </c>
      <c r="G1754" s="270">
        <f>'Net Gen'!N1754</f>
        <v>0</v>
      </c>
      <c r="H1754" s="270">
        <f>'Net Gen'!O1754</f>
        <v>680</v>
      </c>
      <c r="J1754" s="120">
        <f t="shared" si="110"/>
        <v>0.5</v>
      </c>
      <c r="K1754" s="108">
        <f t="shared" si="108"/>
        <v>0</v>
      </c>
      <c r="L1754" s="102">
        <f t="shared" si="109"/>
        <v>340</v>
      </c>
      <c r="M1754" s="123">
        <f t="shared" si="111"/>
        <v>0</v>
      </c>
    </row>
    <row r="1755" spans="1:13" x14ac:dyDescent="0.2">
      <c r="A1755" s="208" t="str">
        <f>'Net Gen'!B1755</f>
        <v>ML2KP-Mitchell 2 KP</v>
      </c>
      <c r="B1755" s="269">
        <f>'Net Gen'!C1755</f>
        <v>44818</v>
      </c>
      <c r="C1755" s="270" t="str">
        <f>'Net Gen'!P1755</f>
        <v>OFFLINE</v>
      </c>
      <c r="D1755" s="270">
        <f>'Net Gen'!E1755</f>
        <v>0</v>
      </c>
      <c r="E1755" s="270">
        <f>'Net Gen'!I1755</f>
        <v>0</v>
      </c>
      <c r="F1755" s="270">
        <f>'Net Gen'!K1755</f>
        <v>0</v>
      </c>
      <c r="G1755" s="270">
        <f>'Net Gen'!N1755</f>
        <v>0</v>
      </c>
      <c r="H1755" s="270">
        <f>'Net Gen'!O1755</f>
        <v>680</v>
      </c>
      <c r="J1755" s="120">
        <f t="shared" si="110"/>
        <v>0.5</v>
      </c>
      <c r="K1755" s="108">
        <f t="shared" si="108"/>
        <v>0</v>
      </c>
      <c r="L1755" s="102">
        <f t="shared" si="109"/>
        <v>340</v>
      </c>
      <c r="M1755" s="123">
        <f t="shared" si="111"/>
        <v>0</v>
      </c>
    </row>
    <row r="1756" spans="1:13" x14ac:dyDescent="0.2">
      <c r="A1756" s="208" t="str">
        <f>'Net Gen'!B1756</f>
        <v>ML2KP-Mitchell 2 KP</v>
      </c>
      <c r="B1756" s="269">
        <f>'Net Gen'!C1756</f>
        <v>44818.041666666664</v>
      </c>
      <c r="C1756" s="270" t="str">
        <f>'Net Gen'!P1756</f>
        <v>OFFLINE</v>
      </c>
      <c r="D1756" s="270">
        <f>'Net Gen'!E1756</f>
        <v>0</v>
      </c>
      <c r="E1756" s="270">
        <f>'Net Gen'!I1756</f>
        <v>0</v>
      </c>
      <c r="F1756" s="270">
        <f>'Net Gen'!K1756</f>
        <v>0</v>
      </c>
      <c r="G1756" s="270">
        <f>'Net Gen'!N1756</f>
        <v>0</v>
      </c>
      <c r="H1756" s="270">
        <f>'Net Gen'!O1756</f>
        <v>680</v>
      </c>
      <c r="J1756" s="120">
        <f t="shared" si="110"/>
        <v>0.5</v>
      </c>
      <c r="K1756" s="108">
        <f t="shared" si="108"/>
        <v>0</v>
      </c>
      <c r="L1756" s="102">
        <f t="shared" si="109"/>
        <v>340</v>
      </c>
      <c r="M1756" s="123">
        <f t="shared" si="111"/>
        <v>0</v>
      </c>
    </row>
    <row r="1757" spans="1:13" x14ac:dyDescent="0.2">
      <c r="A1757" s="208" t="str">
        <f>'Net Gen'!B1757</f>
        <v>ML2KP-Mitchell 2 KP</v>
      </c>
      <c r="B1757" s="269">
        <f>'Net Gen'!C1757</f>
        <v>44818.083333333336</v>
      </c>
      <c r="C1757" s="270" t="str">
        <f>'Net Gen'!P1757</f>
        <v>OFFLINE</v>
      </c>
      <c r="D1757" s="270">
        <f>'Net Gen'!E1757</f>
        <v>0</v>
      </c>
      <c r="E1757" s="270">
        <f>'Net Gen'!I1757</f>
        <v>0</v>
      </c>
      <c r="F1757" s="270">
        <f>'Net Gen'!K1757</f>
        <v>0</v>
      </c>
      <c r="G1757" s="270">
        <f>'Net Gen'!N1757</f>
        <v>0</v>
      </c>
      <c r="H1757" s="270">
        <f>'Net Gen'!O1757</f>
        <v>680</v>
      </c>
      <c r="J1757" s="120">
        <f t="shared" si="110"/>
        <v>0.5</v>
      </c>
      <c r="K1757" s="108">
        <f t="shared" si="108"/>
        <v>0</v>
      </c>
      <c r="L1757" s="102">
        <f t="shared" si="109"/>
        <v>340</v>
      </c>
      <c r="M1757" s="123">
        <f t="shared" si="111"/>
        <v>0</v>
      </c>
    </row>
    <row r="1758" spans="1:13" x14ac:dyDescent="0.2">
      <c r="A1758" s="208" t="str">
        <f>'Net Gen'!B1758</f>
        <v>ML2KP-Mitchell 2 KP</v>
      </c>
      <c r="B1758" s="269">
        <f>'Net Gen'!C1758</f>
        <v>44818.125</v>
      </c>
      <c r="C1758" s="270" t="str">
        <f>'Net Gen'!P1758</f>
        <v>OFFLINE</v>
      </c>
      <c r="D1758" s="270">
        <f>'Net Gen'!E1758</f>
        <v>0</v>
      </c>
      <c r="E1758" s="270">
        <f>'Net Gen'!I1758</f>
        <v>0</v>
      </c>
      <c r="F1758" s="270">
        <f>'Net Gen'!K1758</f>
        <v>0</v>
      </c>
      <c r="G1758" s="270">
        <f>'Net Gen'!N1758</f>
        <v>0</v>
      </c>
      <c r="H1758" s="270">
        <f>'Net Gen'!O1758</f>
        <v>680</v>
      </c>
      <c r="J1758" s="120">
        <f t="shared" si="110"/>
        <v>0.5</v>
      </c>
      <c r="K1758" s="108">
        <f t="shared" si="108"/>
        <v>0</v>
      </c>
      <c r="L1758" s="102">
        <f t="shared" si="109"/>
        <v>340</v>
      </c>
      <c r="M1758" s="123">
        <f t="shared" si="111"/>
        <v>0</v>
      </c>
    </row>
    <row r="1759" spans="1:13" x14ac:dyDescent="0.2">
      <c r="A1759" s="208" t="str">
        <f>'Net Gen'!B1759</f>
        <v>ML2KP-Mitchell 2 KP</v>
      </c>
      <c r="B1759" s="269">
        <f>'Net Gen'!C1759</f>
        <v>44818.166666666664</v>
      </c>
      <c r="C1759" s="270" t="str">
        <f>'Net Gen'!P1759</f>
        <v>OFFLINE</v>
      </c>
      <c r="D1759" s="270">
        <f>'Net Gen'!E1759</f>
        <v>0</v>
      </c>
      <c r="E1759" s="270">
        <f>'Net Gen'!I1759</f>
        <v>0</v>
      </c>
      <c r="F1759" s="270">
        <f>'Net Gen'!K1759</f>
        <v>0</v>
      </c>
      <c r="G1759" s="270">
        <f>'Net Gen'!N1759</f>
        <v>0</v>
      </c>
      <c r="H1759" s="270">
        <f>'Net Gen'!O1759</f>
        <v>680</v>
      </c>
      <c r="J1759" s="120">
        <f t="shared" si="110"/>
        <v>0.5</v>
      </c>
      <c r="K1759" s="108">
        <f t="shared" si="108"/>
        <v>0</v>
      </c>
      <c r="L1759" s="102">
        <f t="shared" si="109"/>
        <v>340</v>
      </c>
      <c r="M1759" s="123">
        <f t="shared" si="111"/>
        <v>0</v>
      </c>
    </row>
    <row r="1760" spans="1:13" x14ac:dyDescent="0.2">
      <c r="A1760" s="208" t="str">
        <f>'Net Gen'!B1760</f>
        <v>ML2KP-Mitchell 2 KP</v>
      </c>
      <c r="B1760" s="269">
        <f>'Net Gen'!C1760</f>
        <v>44818.208333333336</v>
      </c>
      <c r="C1760" s="270" t="str">
        <f>'Net Gen'!P1760</f>
        <v>OFFLINE</v>
      </c>
      <c r="D1760" s="270">
        <f>'Net Gen'!E1760</f>
        <v>0</v>
      </c>
      <c r="E1760" s="270">
        <f>'Net Gen'!I1760</f>
        <v>0</v>
      </c>
      <c r="F1760" s="270">
        <f>'Net Gen'!K1760</f>
        <v>0</v>
      </c>
      <c r="G1760" s="270">
        <f>'Net Gen'!N1760</f>
        <v>0</v>
      </c>
      <c r="H1760" s="270">
        <f>'Net Gen'!O1760</f>
        <v>680</v>
      </c>
      <c r="J1760" s="120">
        <f t="shared" si="110"/>
        <v>0.5</v>
      </c>
      <c r="K1760" s="108">
        <f t="shared" si="108"/>
        <v>0</v>
      </c>
      <c r="L1760" s="102">
        <f t="shared" si="109"/>
        <v>340</v>
      </c>
      <c r="M1760" s="123">
        <f t="shared" si="111"/>
        <v>0</v>
      </c>
    </row>
    <row r="1761" spans="1:13" x14ac:dyDescent="0.2">
      <c r="A1761" s="208" t="str">
        <f>'Net Gen'!B1761</f>
        <v>ML2KP-Mitchell 2 KP</v>
      </c>
      <c r="B1761" s="269">
        <f>'Net Gen'!C1761</f>
        <v>44818.25</v>
      </c>
      <c r="C1761" s="270" t="str">
        <f>'Net Gen'!P1761</f>
        <v>OFFLINE</v>
      </c>
      <c r="D1761" s="270">
        <f>'Net Gen'!E1761</f>
        <v>0</v>
      </c>
      <c r="E1761" s="270">
        <f>'Net Gen'!I1761</f>
        <v>0</v>
      </c>
      <c r="F1761" s="270">
        <f>'Net Gen'!K1761</f>
        <v>0</v>
      </c>
      <c r="G1761" s="270">
        <f>'Net Gen'!N1761</f>
        <v>0</v>
      </c>
      <c r="H1761" s="270">
        <f>'Net Gen'!O1761</f>
        <v>680</v>
      </c>
      <c r="J1761" s="120">
        <f t="shared" si="110"/>
        <v>0.5</v>
      </c>
      <c r="K1761" s="108">
        <f t="shared" si="108"/>
        <v>0</v>
      </c>
      <c r="L1761" s="102">
        <f t="shared" si="109"/>
        <v>340</v>
      </c>
      <c r="M1761" s="123">
        <f t="shared" si="111"/>
        <v>0</v>
      </c>
    </row>
    <row r="1762" spans="1:13" x14ac:dyDescent="0.2">
      <c r="A1762" s="208" t="str">
        <f>'Net Gen'!B1762</f>
        <v>ML2KP-Mitchell 2 KP</v>
      </c>
      <c r="B1762" s="269">
        <f>'Net Gen'!C1762</f>
        <v>44818.291666666664</v>
      </c>
      <c r="C1762" s="270" t="str">
        <f>'Net Gen'!P1762</f>
        <v>OFFLINE</v>
      </c>
      <c r="D1762" s="270">
        <f>'Net Gen'!E1762</f>
        <v>0</v>
      </c>
      <c r="E1762" s="270">
        <f>'Net Gen'!I1762</f>
        <v>0</v>
      </c>
      <c r="F1762" s="270">
        <f>'Net Gen'!K1762</f>
        <v>0</v>
      </c>
      <c r="G1762" s="270">
        <f>'Net Gen'!N1762</f>
        <v>0</v>
      </c>
      <c r="H1762" s="270">
        <f>'Net Gen'!O1762</f>
        <v>680</v>
      </c>
      <c r="J1762" s="120">
        <f t="shared" si="110"/>
        <v>0.5</v>
      </c>
      <c r="K1762" s="108">
        <f t="shared" si="108"/>
        <v>0</v>
      </c>
      <c r="L1762" s="102">
        <f t="shared" si="109"/>
        <v>340</v>
      </c>
      <c r="M1762" s="123">
        <f t="shared" si="111"/>
        <v>0</v>
      </c>
    </row>
    <row r="1763" spans="1:13" x14ac:dyDescent="0.2">
      <c r="A1763" s="208" t="str">
        <f>'Net Gen'!B1763</f>
        <v>ML2KP-Mitchell 2 KP</v>
      </c>
      <c r="B1763" s="269">
        <f>'Net Gen'!C1763</f>
        <v>44818.333333333336</v>
      </c>
      <c r="C1763" s="270" t="str">
        <f>'Net Gen'!P1763</f>
        <v>OFFLINE</v>
      </c>
      <c r="D1763" s="270">
        <f>'Net Gen'!E1763</f>
        <v>0</v>
      </c>
      <c r="E1763" s="270">
        <f>'Net Gen'!I1763</f>
        <v>0</v>
      </c>
      <c r="F1763" s="270">
        <f>'Net Gen'!K1763</f>
        <v>0</v>
      </c>
      <c r="G1763" s="270">
        <f>'Net Gen'!N1763</f>
        <v>0</v>
      </c>
      <c r="H1763" s="270">
        <f>'Net Gen'!O1763</f>
        <v>680</v>
      </c>
      <c r="J1763" s="120">
        <f t="shared" si="110"/>
        <v>0.5</v>
      </c>
      <c r="K1763" s="108">
        <f t="shared" si="108"/>
        <v>0</v>
      </c>
      <c r="L1763" s="102">
        <f t="shared" si="109"/>
        <v>340</v>
      </c>
      <c r="M1763" s="123">
        <f t="shared" si="111"/>
        <v>0</v>
      </c>
    </row>
    <row r="1764" spans="1:13" x14ac:dyDescent="0.2">
      <c r="A1764" s="208" t="str">
        <f>'Net Gen'!B1764</f>
        <v>ML2KP-Mitchell 2 KP</v>
      </c>
      <c r="B1764" s="269">
        <f>'Net Gen'!C1764</f>
        <v>44818.375</v>
      </c>
      <c r="C1764" s="270" t="str">
        <f>'Net Gen'!P1764</f>
        <v>OFFLINE</v>
      </c>
      <c r="D1764" s="270">
        <f>'Net Gen'!E1764</f>
        <v>0</v>
      </c>
      <c r="E1764" s="270">
        <f>'Net Gen'!I1764</f>
        <v>0</v>
      </c>
      <c r="F1764" s="270">
        <f>'Net Gen'!K1764</f>
        <v>0</v>
      </c>
      <c r="G1764" s="270">
        <f>'Net Gen'!N1764</f>
        <v>0</v>
      </c>
      <c r="H1764" s="270">
        <f>'Net Gen'!O1764</f>
        <v>680</v>
      </c>
      <c r="J1764" s="120">
        <f t="shared" si="110"/>
        <v>0.5</v>
      </c>
      <c r="K1764" s="108">
        <f t="shared" si="108"/>
        <v>0</v>
      </c>
      <c r="L1764" s="102">
        <f t="shared" si="109"/>
        <v>340</v>
      </c>
      <c r="M1764" s="123">
        <f t="shared" si="111"/>
        <v>0</v>
      </c>
    </row>
    <row r="1765" spans="1:13" x14ac:dyDescent="0.2">
      <c r="A1765" s="208" t="str">
        <f>'Net Gen'!B1765</f>
        <v>ML2KP-Mitchell 2 KP</v>
      </c>
      <c r="B1765" s="269">
        <f>'Net Gen'!C1765</f>
        <v>44818.416666666664</v>
      </c>
      <c r="C1765" s="270" t="str">
        <f>'Net Gen'!P1765</f>
        <v>OFFLINE</v>
      </c>
      <c r="D1765" s="270">
        <f>'Net Gen'!E1765</f>
        <v>0</v>
      </c>
      <c r="E1765" s="270">
        <f>'Net Gen'!I1765</f>
        <v>0</v>
      </c>
      <c r="F1765" s="270">
        <f>'Net Gen'!K1765</f>
        <v>0</v>
      </c>
      <c r="G1765" s="270">
        <f>'Net Gen'!N1765</f>
        <v>0</v>
      </c>
      <c r="H1765" s="270">
        <f>'Net Gen'!O1765</f>
        <v>680</v>
      </c>
      <c r="J1765" s="120">
        <f t="shared" si="110"/>
        <v>0.5</v>
      </c>
      <c r="K1765" s="108">
        <f t="shared" si="108"/>
        <v>0</v>
      </c>
      <c r="L1765" s="102">
        <f t="shared" si="109"/>
        <v>340</v>
      </c>
      <c r="M1765" s="123">
        <f t="shared" si="111"/>
        <v>0</v>
      </c>
    </row>
    <row r="1766" spans="1:13" x14ac:dyDescent="0.2">
      <c r="A1766" s="208" t="str">
        <f>'Net Gen'!B1766</f>
        <v>ML2KP-Mitchell 2 KP</v>
      </c>
      <c r="B1766" s="269">
        <f>'Net Gen'!C1766</f>
        <v>44818.458333333336</v>
      </c>
      <c r="C1766" s="270" t="str">
        <f>'Net Gen'!P1766</f>
        <v>OFFLINE</v>
      </c>
      <c r="D1766" s="270">
        <f>'Net Gen'!E1766</f>
        <v>0</v>
      </c>
      <c r="E1766" s="270">
        <f>'Net Gen'!I1766</f>
        <v>0</v>
      </c>
      <c r="F1766" s="270">
        <f>'Net Gen'!K1766</f>
        <v>0</v>
      </c>
      <c r="G1766" s="270">
        <f>'Net Gen'!N1766</f>
        <v>0</v>
      </c>
      <c r="H1766" s="270">
        <f>'Net Gen'!O1766</f>
        <v>680</v>
      </c>
      <c r="J1766" s="120">
        <f t="shared" si="110"/>
        <v>0.5</v>
      </c>
      <c r="K1766" s="108">
        <f t="shared" si="108"/>
        <v>0</v>
      </c>
      <c r="L1766" s="102">
        <f t="shared" si="109"/>
        <v>340</v>
      </c>
      <c r="M1766" s="123">
        <f t="shared" si="111"/>
        <v>0</v>
      </c>
    </row>
    <row r="1767" spans="1:13" x14ac:dyDescent="0.2">
      <c r="A1767" s="208" t="str">
        <f>'Net Gen'!B1767</f>
        <v>ML2KP-Mitchell 2 KP</v>
      </c>
      <c r="B1767" s="269">
        <f>'Net Gen'!C1767</f>
        <v>44818.5</v>
      </c>
      <c r="C1767" s="270" t="str">
        <f>'Net Gen'!P1767</f>
        <v>OFFLINE</v>
      </c>
      <c r="D1767" s="270">
        <f>'Net Gen'!E1767</f>
        <v>0</v>
      </c>
      <c r="E1767" s="270">
        <f>'Net Gen'!I1767</f>
        <v>0</v>
      </c>
      <c r="F1767" s="270">
        <f>'Net Gen'!K1767</f>
        <v>0</v>
      </c>
      <c r="G1767" s="270">
        <f>'Net Gen'!N1767</f>
        <v>0</v>
      </c>
      <c r="H1767" s="270">
        <f>'Net Gen'!O1767</f>
        <v>680</v>
      </c>
      <c r="J1767" s="120">
        <f t="shared" si="110"/>
        <v>0.5</v>
      </c>
      <c r="K1767" s="108">
        <f t="shared" si="108"/>
        <v>0</v>
      </c>
      <c r="L1767" s="102">
        <f t="shared" si="109"/>
        <v>340</v>
      </c>
      <c r="M1767" s="123">
        <f t="shared" si="111"/>
        <v>0</v>
      </c>
    </row>
    <row r="1768" spans="1:13" x14ac:dyDescent="0.2">
      <c r="A1768" s="208" t="str">
        <f>'Net Gen'!B1768</f>
        <v>ML2KP-Mitchell 2 KP</v>
      </c>
      <c r="B1768" s="269">
        <f>'Net Gen'!C1768</f>
        <v>44818.541666666664</v>
      </c>
      <c r="C1768" s="270" t="str">
        <f>'Net Gen'!P1768</f>
        <v>OFFLINE</v>
      </c>
      <c r="D1768" s="270">
        <f>'Net Gen'!E1768</f>
        <v>0</v>
      </c>
      <c r="E1768" s="270">
        <f>'Net Gen'!I1768</f>
        <v>0</v>
      </c>
      <c r="F1768" s="270">
        <f>'Net Gen'!K1768</f>
        <v>0</v>
      </c>
      <c r="G1768" s="270">
        <f>'Net Gen'!N1768</f>
        <v>0</v>
      </c>
      <c r="H1768" s="270">
        <f>'Net Gen'!O1768</f>
        <v>680</v>
      </c>
      <c r="J1768" s="120">
        <f t="shared" si="110"/>
        <v>0.5</v>
      </c>
      <c r="K1768" s="108">
        <f t="shared" si="108"/>
        <v>0</v>
      </c>
      <c r="L1768" s="102">
        <f t="shared" si="109"/>
        <v>340</v>
      </c>
      <c r="M1768" s="123">
        <f t="shared" si="111"/>
        <v>0</v>
      </c>
    </row>
    <row r="1769" spans="1:13" x14ac:dyDescent="0.2">
      <c r="A1769" s="208" t="str">
        <f>'Net Gen'!B1769</f>
        <v>ML2KP-Mitchell 2 KP</v>
      </c>
      <c r="B1769" s="269">
        <f>'Net Gen'!C1769</f>
        <v>44818.583333333336</v>
      </c>
      <c r="C1769" s="270" t="str">
        <f>'Net Gen'!P1769</f>
        <v>OFFLINE</v>
      </c>
      <c r="D1769" s="270">
        <f>'Net Gen'!E1769</f>
        <v>0</v>
      </c>
      <c r="E1769" s="270">
        <f>'Net Gen'!I1769</f>
        <v>0</v>
      </c>
      <c r="F1769" s="270">
        <f>'Net Gen'!K1769</f>
        <v>0</v>
      </c>
      <c r="G1769" s="270">
        <f>'Net Gen'!N1769</f>
        <v>0</v>
      </c>
      <c r="H1769" s="270">
        <f>'Net Gen'!O1769</f>
        <v>680</v>
      </c>
      <c r="J1769" s="120">
        <f t="shared" si="110"/>
        <v>0.5</v>
      </c>
      <c r="K1769" s="108">
        <f t="shared" si="108"/>
        <v>0</v>
      </c>
      <c r="L1769" s="102">
        <f t="shared" si="109"/>
        <v>340</v>
      </c>
      <c r="M1769" s="123">
        <f t="shared" si="111"/>
        <v>0</v>
      </c>
    </row>
    <row r="1770" spans="1:13" x14ac:dyDescent="0.2">
      <c r="A1770" s="208" t="str">
        <f>'Net Gen'!B1770</f>
        <v>ML2KP-Mitchell 2 KP</v>
      </c>
      <c r="B1770" s="269">
        <f>'Net Gen'!C1770</f>
        <v>44818.625</v>
      </c>
      <c r="C1770" s="270" t="str">
        <f>'Net Gen'!P1770</f>
        <v>OFFLINE</v>
      </c>
      <c r="D1770" s="270">
        <f>'Net Gen'!E1770</f>
        <v>0</v>
      </c>
      <c r="E1770" s="270">
        <f>'Net Gen'!I1770</f>
        <v>0</v>
      </c>
      <c r="F1770" s="270">
        <f>'Net Gen'!K1770</f>
        <v>0</v>
      </c>
      <c r="G1770" s="270">
        <f>'Net Gen'!N1770</f>
        <v>0</v>
      </c>
      <c r="H1770" s="270">
        <f>'Net Gen'!O1770</f>
        <v>680</v>
      </c>
      <c r="J1770" s="120">
        <f t="shared" si="110"/>
        <v>0.5</v>
      </c>
      <c r="K1770" s="108">
        <f t="shared" si="108"/>
        <v>0</v>
      </c>
      <c r="L1770" s="102">
        <f t="shared" si="109"/>
        <v>340</v>
      </c>
      <c r="M1770" s="123">
        <f t="shared" si="111"/>
        <v>0</v>
      </c>
    </row>
    <row r="1771" spans="1:13" x14ac:dyDescent="0.2">
      <c r="A1771" s="208" t="str">
        <f>'Net Gen'!B1771</f>
        <v>ML2KP-Mitchell 2 KP</v>
      </c>
      <c r="B1771" s="269">
        <f>'Net Gen'!C1771</f>
        <v>44818.666666666664</v>
      </c>
      <c r="C1771" s="270" t="str">
        <f>'Net Gen'!P1771</f>
        <v>OFFLINE</v>
      </c>
      <c r="D1771" s="270">
        <f>'Net Gen'!E1771</f>
        <v>0</v>
      </c>
      <c r="E1771" s="270">
        <f>'Net Gen'!I1771</f>
        <v>0</v>
      </c>
      <c r="F1771" s="270">
        <f>'Net Gen'!K1771</f>
        <v>0</v>
      </c>
      <c r="G1771" s="270">
        <f>'Net Gen'!N1771</f>
        <v>0</v>
      </c>
      <c r="H1771" s="270">
        <f>'Net Gen'!O1771</f>
        <v>680</v>
      </c>
      <c r="J1771" s="120">
        <f t="shared" si="110"/>
        <v>0.5</v>
      </c>
      <c r="K1771" s="108">
        <f t="shared" si="108"/>
        <v>0</v>
      </c>
      <c r="L1771" s="102">
        <f t="shared" si="109"/>
        <v>340</v>
      </c>
      <c r="M1771" s="123">
        <f t="shared" si="111"/>
        <v>0</v>
      </c>
    </row>
    <row r="1772" spans="1:13" x14ac:dyDescent="0.2">
      <c r="A1772" s="208" t="str">
        <f>'Net Gen'!B1772</f>
        <v>ML2KP-Mitchell 2 KP</v>
      </c>
      <c r="B1772" s="269">
        <f>'Net Gen'!C1772</f>
        <v>44818.708333333336</v>
      </c>
      <c r="C1772" s="270" t="str">
        <f>'Net Gen'!P1772</f>
        <v>OFFLINE</v>
      </c>
      <c r="D1772" s="270">
        <f>'Net Gen'!E1772</f>
        <v>0</v>
      </c>
      <c r="E1772" s="270">
        <f>'Net Gen'!I1772</f>
        <v>0</v>
      </c>
      <c r="F1772" s="270">
        <f>'Net Gen'!K1772</f>
        <v>0</v>
      </c>
      <c r="G1772" s="270">
        <f>'Net Gen'!N1772</f>
        <v>0</v>
      </c>
      <c r="H1772" s="270">
        <f>'Net Gen'!O1772</f>
        <v>680</v>
      </c>
      <c r="J1772" s="120">
        <f t="shared" si="110"/>
        <v>0.5</v>
      </c>
      <c r="K1772" s="108">
        <f t="shared" si="108"/>
        <v>0</v>
      </c>
      <c r="L1772" s="102">
        <f t="shared" si="109"/>
        <v>340</v>
      </c>
      <c r="M1772" s="123">
        <f t="shared" si="111"/>
        <v>0</v>
      </c>
    </row>
    <row r="1773" spans="1:13" x14ac:dyDescent="0.2">
      <c r="A1773" s="208" t="str">
        <f>'Net Gen'!B1773</f>
        <v>ML2KP-Mitchell 2 KP</v>
      </c>
      <c r="B1773" s="269">
        <f>'Net Gen'!C1773</f>
        <v>44818.75</v>
      </c>
      <c r="C1773" s="270" t="str">
        <f>'Net Gen'!P1773</f>
        <v>OFFLINE</v>
      </c>
      <c r="D1773" s="270">
        <f>'Net Gen'!E1773</f>
        <v>0</v>
      </c>
      <c r="E1773" s="270">
        <f>'Net Gen'!I1773</f>
        <v>0</v>
      </c>
      <c r="F1773" s="270">
        <f>'Net Gen'!K1773</f>
        <v>0</v>
      </c>
      <c r="G1773" s="270">
        <f>'Net Gen'!N1773</f>
        <v>0</v>
      </c>
      <c r="H1773" s="270">
        <f>'Net Gen'!O1773</f>
        <v>680</v>
      </c>
      <c r="J1773" s="120">
        <f t="shared" si="110"/>
        <v>0.5</v>
      </c>
      <c r="K1773" s="108">
        <f t="shared" si="108"/>
        <v>0</v>
      </c>
      <c r="L1773" s="102">
        <f t="shared" si="109"/>
        <v>340</v>
      </c>
      <c r="M1773" s="123">
        <f t="shared" si="111"/>
        <v>0</v>
      </c>
    </row>
    <row r="1774" spans="1:13" x14ac:dyDescent="0.2">
      <c r="A1774" s="208" t="str">
        <f>'Net Gen'!B1774</f>
        <v>ML2KP-Mitchell 2 KP</v>
      </c>
      <c r="B1774" s="269">
        <f>'Net Gen'!C1774</f>
        <v>44818.791666666664</v>
      </c>
      <c r="C1774" s="270" t="str">
        <f>'Net Gen'!P1774</f>
        <v>OFFLINE</v>
      </c>
      <c r="D1774" s="270">
        <f>'Net Gen'!E1774</f>
        <v>0</v>
      </c>
      <c r="E1774" s="270">
        <f>'Net Gen'!I1774</f>
        <v>0</v>
      </c>
      <c r="F1774" s="270">
        <f>'Net Gen'!K1774</f>
        <v>0</v>
      </c>
      <c r="G1774" s="270">
        <f>'Net Gen'!N1774</f>
        <v>0</v>
      </c>
      <c r="H1774" s="270">
        <f>'Net Gen'!O1774</f>
        <v>680</v>
      </c>
      <c r="J1774" s="120">
        <f t="shared" si="110"/>
        <v>0.5</v>
      </c>
      <c r="K1774" s="108">
        <f t="shared" si="108"/>
        <v>0</v>
      </c>
      <c r="L1774" s="102">
        <f t="shared" si="109"/>
        <v>340</v>
      </c>
      <c r="M1774" s="123">
        <f t="shared" si="111"/>
        <v>0</v>
      </c>
    </row>
    <row r="1775" spans="1:13" x14ac:dyDescent="0.2">
      <c r="A1775" s="208" t="str">
        <f>'Net Gen'!B1775</f>
        <v>ML2KP-Mitchell 2 KP</v>
      </c>
      <c r="B1775" s="269">
        <f>'Net Gen'!C1775</f>
        <v>44818.833333333336</v>
      </c>
      <c r="C1775" s="270" t="str">
        <f>'Net Gen'!P1775</f>
        <v>OFFLINE</v>
      </c>
      <c r="D1775" s="270">
        <f>'Net Gen'!E1775</f>
        <v>0</v>
      </c>
      <c r="E1775" s="270">
        <f>'Net Gen'!I1775</f>
        <v>0</v>
      </c>
      <c r="F1775" s="270">
        <f>'Net Gen'!K1775</f>
        <v>0</v>
      </c>
      <c r="G1775" s="270">
        <f>'Net Gen'!N1775</f>
        <v>0</v>
      </c>
      <c r="H1775" s="270">
        <f>'Net Gen'!O1775</f>
        <v>680</v>
      </c>
      <c r="J1775" s="120">
        <f t="shared" si="110"/>
        <v>0.5</v>
      </c>
      <c r="K1775" s="108">
        <f t="shared" si="108"/>
        <v>0</v>
      </c>
      <c r="L1775" s="102">
        <f t="shared" si="109"/>
        <v>340</v>
      </c>
      <c r="M1775" s="123">
        <f t="shared" si="111"/>
        <v>0</v>
      </c>
    </row>
    <row r="1776" spans="1:13" x14ac:dyDescent="0.2">
      <c r="A1776" s="208" t="str">
        <f>'Net Gen'!B1776</f>
        <v>ML2KP-Mitchell 2 KP</v>
      </c>
      <c r="B1776" s="269">
        <f>'Net Gen'!C1776</f>
        <v>44818.875</v>
      </c>
      <c r="C1776" s="270" t="str">
        <f>'Net Gen'!P1776</f>
        <v>OFFLINE</v>
      </c>
      <c r="D1776" s="270">
        <f>'Net Gen'!E1776</f>
        <v>0</v>
      </c>
      <c r="E1776" s="270">
        <f>'Net Gen'!I1776</f>
        <v>0</v>
      </c>
      <c r="F1776" s="270">
        <f>'Net Gen'!K1776</f>
        <v>0</v>
      </c>
      <c r="G1776" s="270">
        <f>'Net Gen'!N1776</f>
        <v>0</v>
      </c>
      <c r="H1776" s="270">
        <f>'Net Gen'!O1776</f>
        <v>680</v>
      </c>
      <c r="J1776" s="120">
        <f t="shared" si="110"/>
        <v>0.5</v>
      </c>
      <c r="K1776" s="108">
        <f t="shared" si="108"/>
        <v>0</v>
      </c>
      <c r="L1776" s="102">
        <f t="shared" si="109"/>
        <v>340</v>
      </c>
      <c r="M1776" s="123">
        <f t="shared" si="111"/>
        <v>0</v>
      </c>
    </row>
    <row r="1777" spans="1:13" x14ac:dyDescent="0.2">
      <c r="A1777" s="208" t="str">
        <f>'Net Gen'!B1777</f>
        <v>ML2KP-Mitchell 2 KP</v>
      </c>
      <c r="B1777" s="269">
        <f>'Net Gen'!C1777</f>
        <v>44818.916666666664</v>
      </c>
      <c r="C1777" s="270" t="str">
        <f>'Net Gen'!P1777</f>
        <v>OFFLINE</v>
      </c>
      <c r="D1777" s="270">
        <f>'Net Gen'!E1777</f>
        <v>0</v>
      </c>
      <c r="E1777" s="270">
        <f>'Net Gen'!I1777</f>
        <v>0</v>
      </c>
      <c r="F1777" s="270">
        <f>'Net Gen'!K1777</f>
        <v>0</v>
      </c>
      <c r="G1777" s="270">
        <f>'Net Gen'!N1777</f>
        <v>0</v>
      </c>
      <c r="H1777" s="270">
        <f>'Net Gen'!O1777</f>
        <v>680</v>
      </c>
      <c r="J1777" s="120">
        <f t="shared" si="110"/>
        <v>0.5</v>
      </c>
      <c r="K1777" s="108">
        <f t="shared" si="108"/>
        <v>0</v>
      </c>
      <c r="L1777" s="102">
        <f t="shared" si="109"/>
        <v>340</v>
      </c>
      <c r="M1777" s="123">
        <f t="shared" si="111"/>
        <v>0</v>
      </c>
    </row>
    <row r="1778" spans="1:13" x14ac:dyDescent="0.2">
      <c r="A1778" s="208" t="str">
        <f>'Net Gen'!B1778</f>
        <v>ML2KP-Mitchell 2 KP</v>
      </c>
      <c r="B1778" s="269">
        <f>'Net Gen'!C1778</f>
        <v>44818.958333333336</v>
      </c>
      <c r="C1778" s="270" t="str">
        <f>'Net Gen'!P1778</f>
        <v>OFFLINE</v>
      </c>
      <c r="D1778" s="270">
        <f>'Net Gen'!E1778</f>
        <v>0</v>
      </c>
      <c r="E1778" s="270">
        <f>'Net Gen'!I1778</f>
        <v>0</v>
      </c>
      <c r="F1778" s="270">
        <f>'Net Gen'!K1778</f>
        <v>0</v>
      </c>
      <c r="G1778" s="270">
        <f>'Net Gen'!N1778</f>
        <v>0</v>
      </c>
      <c r="H1778" s="270">
        <f>'Net Gen'!O1778</f>
        <v>680</v>
      </c>
      <c r="J1778" s="120">
        <f t="shared" si="110"/>
        <v>0.5</v>
      </c>
      <c r="K1778" s="108">
        <f t="shared" si="108"/>
        <v>0</v>
      </c>
      <c r="L1778" s="102">
        <f t="shared" si="109"/>
        <v>340</v>
      </c>
      <c r="M1778" s="123">
        <f t="shared" si="111"/>
        <v>0</v>
      </c>
    </row>
    <row r="1779" spans="1:13" x14ac:dyDescent="0.2">
      <c r="A1779" s="208" t="str">
        <f>'Net Gen'!B1779</f>
        <v>ML2KP-Mitchell 2 KP</v>
      </c>
      <c r="B1779" s="269">
        <f>'Net Gen'!C1779</f>
        <v>44819</v>
      </c>
      <c r="C1779" s="270" t="str">
        <f>'Net Gen'!P1779</f>
        <v>OFFLINE</v>
      </c>
      <c r="D1779" s="270">
        <f>'Net Gen'!E1779</f>
        <v>0</v>
      </c>
      <c r="E1779" s="270">
        <f>'Net Gen'!I1779</f>
        <v>0</v>
      </c>
      <c r="F1779" s="270">
        <f>'Net Gen'!K1779</f>
        <v>0</v>
      </c>
      <c r="G1779" s="270">
        <f>'Net Gen'!N1779</f>
        <v>0</v>
      </c>
      <c r="H1779" s="270">
        <f>'Net Gen'!O1779</f>
        <v>680</v>
      </c>
      <c r="J1779" s="120">
        <f t="shared" si="110"/>
        <v>0.5</v>
      </c>
      <c r="K1779" s="108">
        <f t="shared" si="108"/>
        <v>0</v>
      </c>
      <c r="L1779" s="102">
        <f t="shared" si="109"/>
        <v>340</v>
      </c>
      <c r="M1779" s="123">
        <f t="shared" si="111"/>
        <v>0</v>
      </c>
    </row>
    <row r="1780" spans="1:13" x14ac:dyDescent="0.2">
      <c r="A1780" s="208" t="str">
        <f>'Net Gen'!B1780</f>
        <v>ML2KP-Mitchell 2 KP</v>
      </c>
      <c r="B1780" s="269">
        <f>'Net Gen'!C1780</f>
        <v>44819.041666666664</v>
      </c>
      <c r="C1780" s="270" t="str">
        <f>'Net Gen'!P1780</f>
        <v>OFFLINE</v>
      </c>
      <c r="D1780" s="270">
        <f>'Net Gen'!E1780</f>
        <v>0</v>
      </c>
      <c r="E1780" s="270">
        <f>'Net Gen'!I1780</f>
        <v>0</v>
      </c>
      <c r="F1780" s="270">
        <f>'Net Gen'!K1780</f>
        <v>0</v>
      </c>
      <c r="G1780" s="270">
        <f>'Net Gen'!N1780</f>
        <v>0</v>
      </c>
      <c r="H1780" s="270">
        <f>'Net Gen'!O1780</f>
        <v>680</v>
      </c>
      <c r="J1780" s="120">
        <f t="shared" si="110"/>
        <v>0.5</v>
      </c>
      <c r="K1780" s="108">
        <f t="shared" si="108"/>
        <v>0</v>
      </c>
      <c r="L1780" s="102">
        <f t="shared" si="109"/>
        <v>340</v>
      </c>
      <c r="M1780" s="123">
        <f t="shared" si="111"/>
        <v>0</v>
      </c>
    </row>
    <row r="1781" spans="1:13" x14ac:dyDescent="0.2">
      <c r="A1781" s="208" t="str">
        <f>'Net Gen'!B1781</f>
        <v>ML2KP-Mitchell 2 KP</v>
      </c>
      <c r="B1781" s="269">
        <f>'Net Gen'!C1781</f>
        <v>44819.083333333336</v>
      </c>
      <c r="C1781" s="270" t="str">
        <f>'Net Gen'!P1781</f>
        <v>OFFLINE</v>
      </c>
      <c r="D1781" s="270">
        <f>'Net Gen'!E1781</f>
        <v>0</v>
      </c>
      <c r="E1781" s="270">
        <f>'Net Gen'!I1781</f>
        <v>0</v>
      </c>
      <c r="F1781" s="270">
        <f>'Net Gen'!K1781</f>
        <v>0</v>
      </c>
      <c r="G1781" s="270">
        <f>'Net Gen'!N1781</f>
        <v>0</v>
      </c>
      <c r="H1781" s="270">
        <f>'Net Gen'!O1781</f>
        <v>680</v>
      </c>
      <c r="J1781" s="120">
        <f t="shared" si="110"/>
        <v>0.5</v>
      </c>
      <c r="K1781" s="108">
        <f t="shared" si="108"/>
        <v>0</v>
      </c>
      <c r="L1781" s="102">
        <f t="shared" si="109"/>
        <v>340</v>
      </c>
      <c r="M1781" s="123">
        <f t="shared" si="111"/>
        <v>0</v>
      </c>
    </row>
    <row r="1782" spans="1:13" x14ac:dyDescent="0.2">
      <c r="A1782" s="208" t="str">
        <f>'Net Gen'!B1782</f>
        <v>ML2KP-Mitchell 2 KP</v>
      </c>
      <c r="B1782" s="269">
        <f>'Net Gen'!C1782</f>
        <v>44819.125</v>
      </c>
      <c r="C1782" s="270" t="str">
        <f>'Net Gen'!P1782</f>
        <v>OFFLINE</v>
      </c>
      <c r="D1782" s="270">
        <f>'Net Gen'!E1782</f>
        <v>0</v>
      </c>
      <c r="E1782" s="270">
        <f>'Net Gen'!I1782</f>
        <v>0</v>
      </c>
      <c r="F1782" s="270">
        <f>'Net Gen'!K1782</f>
        <v>0</v>
      </c>
      <c r="G1782" s="270">
        <f>'Net Gen'!N1782</f>
        <v>0</v>
      </c>
      <c r="H1782" s="270">
        <f>'Net Gen'!O1782</f>
        <v>680</v>
      </c>
      <c r="J1782" s="120">
        <f t="shared" si="110"/>
        <v>0.5</v>
      </c>
      <c r="K1782" s="108">
        <f t="shared" si="108"/>
        <v>0</v>
      </c>
      <c r="L1782" s="102">
        <f t="shared" si="109"/>
        <v>340</v>
      </c>
      <c r="M1782" s="123">
        <f t="shared" si="111"/>
        <v>0</v>
      </c>
    </row>
    <row r="1783" spans="1:13" x14ac:dyDescent="0.2">
      <c r="A1783" s="208" t="str">
        <f>'Net Gen'!B1783</f>
        <v>ML2KP-Mitchell 2 KP</v>
      </c>
      <c r="B1783" s="269">
        <f>'Net Gen'!C1783</f>
        <v>44819.166666666664</v>
      </c>
      <c r="C1783" s="270" t="str">
        <f>'Net Gen'!P1783</f>
        <v>OFFLINE</v>
      </c>
      <c r="D1783" s="270">
        <f>'Net Gen'!E1783</f>
        <v>0</v>
      </c>
      <c r="E1783" s="270">
        <f>'Net Gen'!I1783</f>
        <v>0</v>
      </c>
      <c r="F1783" s="270">
        <f>'Net Gen'!K1783</f>
        <v>0</v>
      </c>
      <c r="G1783" s="270">
        <f>'Net Gen'!N1783</f>
        <v>0</v>
      </c>
      <c r="H1783" s="270">
        <f>'Net Gen'!O1783</f>
        <v>680</v>
      </c>
      <c r="J1783" s="120">
        <f t="shared" si="110"/>
        <v>0.5</v>
      </c>
      <c r="K1783" s="108">
        <f t="shared" si="108"/>
        <v>0</v>
      </c>
      <c r="L1783" s="102">
        <f t="shared" si="109"/>
        <v>340</v>
      </c>
      <c r="M1783" s="123">
        <f t="shared" si="111"/>
        <v>0</v>
      </c>
    </row>
    <row r="1784" spans="1:13" x14ac:dyDescent="0.2">
      <c r="A1784" s="208" t="str">
        <f>'Net Gen'!B1784</f>
        <v>ML2KP-Mitchell 2 KP</v>
      </c>
      <c r="B1784" s="269">
        <f>'Net Gen'!C1784</f>
        <v>44819.208333333336</v>
      </c>
      <c r="C1784" s="270" t="str">
        <f>'Net Gen'!P1784</f>
        <v>OFFLINE</v>
      </c>
      <c r="D1784" s="270">
        <f>'Net Gen'!E1784</f>
        <v>0</v>
      </c>
      <c r="E1784" s="270">
        <f>'Net Gen'!I1784</f>
        <v>0</v>
      </c>
      <c r="F1784" s="270">
        <f>'Net Gen'!K1784</f>
        <v>0</v>
      </c>
      <c r="G1784" s="270">
        <f>'Net Gen'!N1784</f>
        <v>0</v>
      </c>
      <c r="H1784" s="270">
        <f>'Net Gen'!O1784</f>
        <v>680</v>
      </c>
      <c r="J1784" s="120">
        <f t="shared" si="110"/>
        <v>0.5</v>
      </c>
      <c r="K1784" s="108">
        <f t="shared" si="108"/>
        <v>0</v>
      </c>
      <c r="L1784" s="102">
        <f t="shared" si="109"/>
        <v>340</v>
      </c>
      <c r="M1784" s="123">
        <f t="shared" si="111"/>
        <v>0</v>
      </c>
    </row>
    <row r="1785" spans="1:13" x14ac:dyDescent="0.2">
      <c r="A1785" s="208" t="str">
        <f>'Net Gen'!B1785</f>
        <v>ML2KP-Mitchell 2 KP</v>
      </c>
      <c r="B1785" s="269">
        <f>'Net Gen'!C1785</f>
        <v>44819.25</v>
      </c>
      <c r="C1785" s="270" t="str">
        <f>'Net Gen'!P1785</f>
        <v>OFFLINE</v>
      </c>
      <c r="D1785" s="270">
        <f>'Net Gen'!E1785</f>
        <v>0</v>
      </c>
      <c r="E1785" s="270">
        <f>'Net Gen'!I1785</f>
        <v>0</v>
      </c>
      <c r="F1785" s="270">
        <f>'Net Gen'!K1785</f>
        <v>0</v>
      </c>
      <c r="G1785" s="270">
        <f>'Net Gen'!N1785</f>
        <v>0</v>
      </c>
      <c r="H1785" s="270">
        <f>'Net Gen'!O1785</f>
        <v>680</v>
      </c>
      <c r="J1785" s="120">
        <f t="shared" si="110"/>
        <v>0.5</v>
      </c>
      <c r="K1785" s="108">
        <f t="shared" si="108"/>
        <v>0</v>
      </c>
      <c r="L1785" s="102">
        <f t="shared" si="109"/>
        <v>340</v>
      </c>
      <c r="M1785" s="123">
        <f t="shared" si="111"/>
        <v>0</v>
      </c>
    </row>
    <row r="1786" spans="1:13" x14ac:dyDescent="0.2">
      <c r="A1786" s="208" t="str">
        <f>'Net Gen'!B1786</f>
        <v>ML2KP-Mitchell 2 KP</v>
      </c>
      <c r="B1786" s="269">
        <f>'Net Gen'!C1786</f>
        <v>44819.291666666664</v>
      </c>
      <c r="C1786" s="270" t="str">
        <f>'Net Gen'!P1786</f>
        <v>OFFLINE</v>
      </c>
      <c r="D1786" s="270">
        <f>'Net Gen'!E1786</f>
        <v>0</v>
      </c>
      <c r="E1786" s="270">
        <f>'Net Gen'!I1786</f>
        <v>0</v>
      </c>
      <c r="F1786" s="270">
        <f>'Net Gen'!K1786</f>
        <v>0</v>
      </c>
      <c r="G1786" s="270">
        <f>'Net Gen'!N1786</f>
        <v>0</v>
      </c>
      <c r="H1786" s="270">
        <f>'Net Gen'!O1786</f>
        <v>680</v>
      </c>
      <c r="J1786" s="120">
        <f t="shared" si="110"/>
        <v>0.5</v>
      </c>
      <c r="K1786" s="108">
        <f t="shared" si="108"/>
        <v>0</v>
      </c>
      <c r="L1786" s="102">
        <f t="shared" si="109"/>
        <v>340</v>
      </c>
      <c r="M1786" s="123">
        <f t="shared" si="111"/>
        <v>0</v>
      </c>
    </row>
    <row r="1787" spans="1:13" x14ac:dyDescent="0.2">
      <c r="A1787" s="208" t="str">
        <f>'Net Gen'!B1787</f>
        <v>ML2KP-Mitchell 2 KP</v>
      </c>
      <c r="B1787" s="269">
        <f>'Net Gen'!C1787</f>
        <v>44819.333333333336</v>
      </c>
      <c r="C1787" s="270" t="str">
        <f>'Net Gen'!P1787</f>
        <v>OFFLINE</v>
      </c>
      <c r="D1787" s="270">
        <f>'Net Gen'!E1787</f>
        <v>0</v>
      </c>
      <c r="E1787" s="270">
        <f>'Net Gen'!I1787</f>
        <v>0</v>
      </c>
      <c r="F1787" s="270">
        <f>'Net Gen'!K1787</f>
        <v>0</v>
      </c>
      <c r="G1787" s="270">
        <f>'Net Gen'!N1787</f>
        <v>0</v>
      </c>
      <c r="H1787" s="270">
        <f>'Net Gen'!O1787</f>
        <v>680</v>
      </c>
      <c r="J1787" s="120">
        <f t="shared" si="110"/>
        <v>0.5</v>
      </c>
      <c r="K1787" s="108">
        <f t="shared" si="108"/>
        <v>0</v>
      </c>
      <c r="L1787" s="102">
        <f t="shared" si="109"/>
        <v>340</v>
      </c>
      <c r="M1787" s="123">
        <f t="shared" si="111"/>
        <v>0</v>
      </c>
    </row>
    <row r="1788" spans="1:13" x14ac:dyDescent="0.2">
      <c r="A1788" s="208" t="str">
        <f>'Net Gen'!B1788</f>
        <v>ML2KP-Mitchell 2 KP</v>
      </c>
      <c r="B1788" s="269">
        <f>'Net Gen'!C1788</f>
        <v>44819.375</v>
      </c>
      <c r="C1788" s="270" t="str">
        <f>'Net Gen'!P1788</f>
        <v>OFFLINE</v>
      </c>
      <c r="D1788" s="270">
        <f>'Net Gen'!E1788</f>
        <v>0</v>
      </c>
      <c r="E1788" s="270">
        <f>'Net Gen'!I1788</f>
        <v>0</v>
      </c>
      <c r="F1788" s="270">
        <f>'Net Gen'!K1788</f>
        <v>0</v>
      </c>
      <c r="G1788" s="270">
        <f>'Net Gen'!N1788</f>
        <v>0</v>
      </c>
      <c r="H1788" s="270">
        <f>'Net Gen'!O1788</f>
        <v>680</v>
      </c>
      <c r="J1788" s="120">
        <f t="shared" si="110"/>
        <v>0.5</v>
      </c>
      <c r="K1788" s="108">
        <f t="shared" si="108"/>
        <v>0</v>
      </c>
      <c r="L1788" s="102">
        <f t="shared" si="109"/>
        <v>340</v>
      </c>
      <c r="M1788" s="123">
        <f t="shared" si="111"/>
        <v>0</v>
      </c>
    </row>
    <row r="1789" spans="1:13" x14ac:dyDescent="0.2">
      <c r="A1789" s="208" t="str">
        <f>'Net Gen'!B1789</f>
        <v>ML2KP-Mitchell 2 KP</v>
      </c>
      <c r="B1789" s="269">
        <f>'Net Gen'!C1789</f>
        <v>44819.416666666664</v>
      </c>
      <c r="C1789" s="270" t="str">
        <f>'Net Gen'!P1789</f>
        <v>OFFLINE</v>
      </c>
      <c r="D1789" s="270">
        <f>'Net Gen'!E1789</f>
        <v>0</v>
      </c>
      <c r="E1789" s="270">
        <f>'Net Gen'!I1789</f>
        <v>0</v>
      </c>
      <c r="F1789" s="270">
        <f>'Net Gen'!K1789</f>
        <v>0</v>
      </c>
      <c r="G1789" s="270">
        <f>'Net Gen'!N1789</f>
        <v>0</v>
      </c>
      <c r="H1789" s="270">
        <f>'Net Gen'!O1789</f>
        <v>680</v>
      </c>
      <c r="J1789" s="120">
        <f t="shared" si="110"/>
        <v>0.5</v>
      </c>
      <c r="K1789" s="108">
        <f t="shared" si="108"/>
        <v>0</v>
      </c>
      <c r="L1789" s="102">
        <f t="shared" si="109"/>
        <v>340</v>
      </c>
      <c r="M1789" s="123">
        <f t="shared" si="111"/>
        <v>0</v>
      </c>
    </row>
    <row r="1790" spans="1:13" x14ac:dyDescent="0.2">
      <c r="A1790" s="208" t="str">
        <f>'Net Gen'!B1790</f>
        <v>ML2KP-Mitchell 2 KP</v>
      </c>
      <c r="B1790" s="269">
        <f>'Net Gen'!C1790</f>
        <v>44819.458333333336</v>
      </c>
      <c r="C1790" s="270" t="str">
        <f>'Net Gen'!P1790</f>
        <v>OFFLINE</v>
      </c>
      <c r="D1790" s="270">
        <f>'Net Gen'!E1790</f>
        <v>0</v>
      </c>
      <c r="E1790" s="270">
        <f>'Net Gen'!I1790</f>
        <v>0</v>
      </c>
      <c r="F1790" s="270">
        <f>'Net Gen'!K1790</f>
        <v>0</v>
      </c>
      <c r="G1790" s="270">
        <f>'Net Gen'!N1790</f>
        <v>0</v>
      </c>
      <c r="H1790" s="270">
        <f>'Net Gen'!O1790</f>
        <v>680</v>
      </c>
      <c r="J1790" s="120">
        <f t="shared" si="110"/>
        <v>0.5</v>
      </c>
      <c r="K1790" s="108">
        <f t="shared" si="108"/>
        <v>0</v>
      </c>
      <c r="L1790" s="102">
        <f t="shared" si="109"/>
        <v>340</v>
      </c>
      <c r="M1790" s="123">
        <f t="shared" si="111"/>
        <v>0</v>
      </c>
    </row>
    <row r="1791" spans="1:13" x14ac:dyDescent="0.2">
      <c r="A1791" s="208" t="str">
        <f>'Net Gen'!B1791</f>
        <v>ML2KP-Mitchell 2 KP</v>
      </c>
      <c r="B1791" s="269">
        <f>'Net Gen'!C1791</f>
        <v>44819.5</v>
      </c>
      <c r="C1791" s="270" t="str">
        <f>'Net Gen'!P1791</f>
        <v>OFFLINE</v>
      </c>
      <c r="D1791" s="270">
        <f>'Net Gen'!E1791</f>
        <v>0</v>
      </c>
      <c r="E1791" s="270">
        <f>'Net Gen'!I1791</f>
        <v>0</v>
      </c>
      <c r="F1791" s="270">
        <f>'Net Gen'!K1791</f>
        <v>0</v>
      </c>
      <c r="G1791" s="270">
        <f>'Net Gen'!N1791</f>
        <v>0</v>
      </c>
      <c r="H1791" s="270">
        <f>'Net Gen'!O1791</f>
        <v>680</v>
      </c>
      <c r="J1791" s="120">
        <f t="shared" si="110"/>
        <v>0.5</v>
      </c>
      <c r="K1791" s="108">
        <f t="shared" si="108"/>
        <v>0</v>
      </c>
      <c r="L1791" s="102">
        <f t="shared" si="109"/>
        <v>340</v>
      </c>
      <c r="M1791" s="123">
        <f t="shared" si="111"/>
        <v>0</v>
      </c>
    </row>
    <row r="1792" spans="1:13" x14ac:dyDescent="0.2">
      <c r="A1792" s="208" t="str">
        <f>'Net Gen'!B1792</f>
        <v>ML2KP-Mitchell 2 KP</v>
      </c>
      <c r="B1792" s="269">
        <f>'Net Gen'!C1792</f>
        <v>44819.541666666664</v>
      </c>
      <c r="C1792" s="270" t="str">
        <f>'Net Gen'!P1792</f>
        <v>OFFLINE</v>
      </c>
      <c r="D1792" s="270">
        <f>'Net Gen'!E1792</f>
        <v>0</v>
      </c>
      <c r="E1792" s="270">
        <f>'Net Gen'!I1792</f>
        <v>0</v>
      </c>
      <c r="F1792" s="270">
        <f>'Net Gen'!K1792</f>
        <v>0</v>
      </c>
      <c r="G1792" s="270">
        <f>'Net Gen'!N1792</f>
        <v>0</v>
      </c>
      <c r="H1792" s="270">
        <f>'Net Gen'!O1792</f>
        <v>680</v>
      </c>
      <c r="J1792" s="120">
        <f t="shared" si="110"/>
        <v>0.5</v>
      </c>
      <c r="K1792" s="108">
        <f t="shared" si="108"/>
        <v>0</v>
      </c>
      <c r="L1792" s="102">
        <f t="shared" si="109"/>
        <v>340</v>
      </c>
      <c r="M1792" s="123">
        <f t="shared" si="111"/>
        <v>0</v>
      </c>
    </row>
    <row r="1793" spans="1:13" x14ac:dyDescent="0.2">
      <c r="A1793" s="208" t="str">
        <f>'Net Gen'!B1793</f>
        <v>ML2KP-Mitchell 2 KP</v>
      </c>
      <c r="B1793" s="269">
        <f>'Net Gen'!C1793</f>
        <v>44819.583333333336</v>
      </c>
      <c r="C1793" s="270" t="str">
        <f>'Net Gen'!P1793</f>
        <v>OFFLINE</v>
      </c>
      <c r="D1793" s="270">
        <f>'Net Gen'!E1793</f>
        <v>0</v>
      </c>
      <c r="E1793" s="270">
        <f>'Net Gen'!I1793</f>
        <v>0</v>
      </c>
      <c r="F1793" s="270">
        <f>'Net Gen'!K1793</f>
        <v>0</v>
      </c>
      <c r="G1793" s="270">
        <f>'Net Gen'!N1793</f>
        <v>0</v>
      </c>
      <c r="H1793" s="270">
        <f>'Net Gen'!O1793</f>
        <v>680</v>
      </c>
      <c r="J1793" s="120">
        <f t="shared" si="110"/>
        <v>0.5</v>
      </c>
      <c r="K1793" s="108">
        <f t="shared" si="108"/>
        <v>0</v>
      </c>
      <c r="L1793" s="102">
        <f t="shared" si="109"/>
        <v>340</v>
      </c>
      <c r="M1793" s="123">
        <f t="shared" si="111"/>
        <v>0</v>
      </c>
    </row>
    <row r="1794" spans="1:13" x14ac:dyDescent="0.2">
      <c r="A1794" s="208" t="str">
        <f>'Net Gen'!B1794</f>
        <v>ML2KP-Mitchell 2 KP</v>
      </c>
      <c r="B1794" s="269">
        <f>'Net Gen'!C1794</f>
        <v>44819.625</v>
      </c>
      <c r="C1794" s="270" t="str">
        <f>'Net Gen'!P1794</f>
        <v>OFFLINE</v>
      </c>
      <c r="D1794" s="270">
        <f>'Net Gen'!E1794</f>
        <v>0</v>
      </c>
      <c r="E1794" s="270">
        <f>'Net Gen'!I1794</f>
        <v>0</v>
      </c>
      <c r="F1794" s="270">
        <f>'Net Gen'!K1794</f>
        <v>0</v>
      </c>
      <c r="G1794" s="270">
        <f>'Net Gen'!N1794</f>
        <v>0</v>
      </c>
      <c r="H1794" s="270">
        <f>'Net Gen'!O1794</f>
        <v>680</v>
      </c>
      <c r="J1794" s="120">
        <f t="shared" si="110"/>
        <v>0.5</v>
      </c>
      <c r="K1794" s="108">
        <f t="shared" si="108"/>
        <v>0</v>
      </c>
      <c r="L1794" s="102">
        <f t="shared" si="109"/>
        <v>340</v>
      </c>
      <c r="M1794" s="123">
        <f t="shared" si="111"/>
        <v>0</v>
      </c>
    </row>
    <row r="1795" spans="1:13" x14ac:dyDescent="0.2">
      <c r="A1795" s="208" t="str">
        <f>'Net Gen'!B1795</f>
        <v>ML2KP-Mitchell 2 KP</v>
      </c>
      <c r="B1795" s="269">
        <f>'Net Gen'!C1795</f>
        <v>44819.666666666664</v>
      </c>
      <c r="C1795" s="270" t="str">
        <f>'Net Gen'!P1795</f>
        <v>OFFLINE</v>
      </c>
      <c r="D1795" s="270">
        <f>'Net Gen'!E1795</f>
        <v>0</v>
      </c>
      <c r="E1795" s="270">
        <f>'Net Gen'!I1795</f>
        <v>0</v>
      </c>
      <c r="F1795" s="270">
        <f>'Net Gen'!K1795</f>
        <v>0</v>
      </c>
      <c r="G1795" s="270">
        <f>'Net Gen'!N1795</f>
        <v>0</v>
      </c>
      <c r="H1795" s="270">
        <f>'Net Gen'!O1795</f>
        <v>680</v>
      </c>
      <c r="J1795" s="120">
        <f t="shared" si="110"/>
        <v>0.5</v>
      </c>
      <c r="K1795" s="108">
        <f t="shared" si="108"/>
        <v>0</v>
      </c>
      <c r="L1795" s="102">
        <f t="shared" si="109"/>
        <v>340</v>
      </c>
      <c r="M1795" s="123">
        <f t="shared" si="111"/>
        <v>0</v>
      </c>
    </row>
    <row r="1796" spans="1:13" x14ac:dyDescent="0.2">
      <c r="A1796" s="208" t="str">
        <f>'Net Gen'!B1796</f>
        <v>ML2KP-Mitchell 2 KP</v>
      </c>
      <c r="B1796" s="269">
        <f>'Net Gen'!C1796</f>
        <v>44819.708333333336</v>
      </c>
      <c r="C1796" s="270" t="str">
        <f>'Net Gen'!P1796</f>
        <v>OFFLINE</v>
      </c>
      <c r="D1796" s="270">
        <f>'Net Gen'!E1796</f>
        <v>0</v>
      </c>
      <c r="E1796" s="270">
        <f>'Net Gen'!I1796</f>
        <v>0</v>
      </c>
      <c r="F1796" s="270">
        <f>'Net Gen'!K1796</f>
        <v>0</v>
      </c>
      <c r="G1796" s="270">
        <f>'Net Gen'!N1796</f>
        <v>0</v>
      </c>
      <c r="H1796" s="270">
        <f>'Net Gen'!O1796</f>
        <v>680</v>
      </c>
      <c r="J1796" s="120">
        <f t="shared" si="110"/>
        <v>0.5</v>
      </c>
      <c r="K1796" s="108">
        <f t="shared" ref="K1796:K1859" si="112">F1796*J1796</f>
        <v>0</v>
      </c>
      <c r="L1796" s="102">
        <f t="shared" ref="L1796:L1859" si="113">H1796*J1796</f>
        <v>340</v>
      </c>
      <c r="M1796" s="123">
        <f t="shared" si="111"/>
        <v>0</v>
      </c>
    </row>
    <row r="1797" spans="1:13" x14ac:dyDescent="0.2">
      <c r="A1797" s="208" t="str">
        <f>'Net Gen'!B1797</f>
        <v>ML2KP-Mitchell 2 KP</v>
      </c>
      <c r="B1797" s="269">
        <f>'Net Gen'!C1797</f>
        <v>44819.75</v>
      </c>
      <c r="C1797" s="270" t="str">
        <f>'Net Gen'!P1797</f>
        <v>OFFLINE</v>
      </c>
      <c r="D1797" s="270">
        <f>'Net Gen'!E1797</f>
        <v>0</v>
      </c>
      <c r="E1797" s="270">
        <f>'Net Gen'!I1797</f>
        <v>0</v>
      </c>
      <c r="F1797" s="270">
        <f>'Net Gen'!K1797</f>
        <v>0</v>
      </c>
      <c r="G1797" s="270">
        <f>'Net Gen'!N1797</f>
        <v>0</v>
      </c>
      <c r="H1797" s="270">
        <f>'Net Gen'!O1797</f>
        <v>680</v>
      </c>
      <c r="J1797" s="120">
        <f t="shared" ref="J1797:J1860" si="114">VLOOKUP(A1797,$P$4:$Q$8,2,FALSE)</f>
        <v>0.5</v>
      </c>
      <c r="K1797" s="108">
        <f t="shared" si="112"/>
        <v>0</v>
      </c>
      <c r="L1797" s="102">
        <f t="shared" si="113"/>
        <v>340</v>
      </c>
      <c r="M1797" s="123">
        <f t="shared" ref="M1797:M1860" si="115">E1797*J1797</f>
        <v>0</v>
      </c>
    </row>
    <row r="1798" spans="1:13" x14ac:dyDescent="0.2">
      <c r="A1798" s="208" t="str">
        <f>'Net Gen'!B1798</f>
        <v>ML2KP-Mitchell 2 KP</v>
      </c>
      <c r="B1798" s="269">
        <f>'Net Gen'!C1798</f>
        <v>44819.791666666664</v>
      </c>
      <c r="C1798" s="270" t="str">
        <f>'Net Gen'!P1798</f>
        <v>OFFLINE</v>
      </c>
      <c r="D1798" s="270">
        <f>'Net Gen'!E1798</f>
        <v>0</v>
      </c>
      <c r="E1798" s="270">
        <f>'Net Gen'!I1798</f>
        <v>0</v>
      </c>
      <c r="F1798" s="270">
        <f>'Net Gen'!K1798</f>
        <v>0</v>
      </c>
      <c r="G1798" s="270">
        <f>'Net Gen'!N1798</f>
        <v>0</v>
      </c>
      <c r="H1798" s="270">
        <f>'Net Gen'!O1798</f>
        <v>680</v>
      </c>
      <c r="J1798" s="120">
        <f t="shared" si="114"/>
        <v>0.5</v>
      </c>
      <c r="K1798" s="108">
        <f t="shared" si="112"/>
        <v>0</v>
      </c>
      <c r="L1798" s="102">
        <f t="shared" si="113"/>
        <v>340</v>
      </c>
      <c r="M1798" s="123">
        <f t="shared" si="115"/>
        <v>0</v>
      </c>
    </row>
    <row r="1799" spans="1:13" x14ac:dyDescent="0.2">
      <c r="A1799" s="208" t="str">
        <f>'Net Gen'!B1799</f>
        <v>ML2KP-Mitchell 2 KP</v>
      </c>
      <c r="B1799" s="269">
        <f>'Net Gen'!C1799</f>
        <v>44819.833333333336</v>
      </c>
      <c r="C1799" s="270" t="str">
        <f>'Net Gen'!P1799</f>
        <v>OFFLINE</v>
      </c>
      <c r="D1799" s="270">
        <f>'Net Gen'!E1799</f>
        <v>0</v>
      </c>
      <c r="E1799" s="270">
        <f>'Net Gen'!I1799</f>
        <v>0</v>
      </c>
      <c r="F1799" s="270">
        <f>'Net Gen'!K1799</f>
        <v>0</v>
      </c>
      <c r="G1799" s="270">
        <f>'Net Gen'!N1799</f>
        <v>0</v>
      </c>
      <c r="H1799" s="270">
        <f>'Net Gen'!O1799</f>
        <v>680</v>
      </c>
      <c r="J1799" s="120">
        <f t="shared" si="114"/>
        <v>0.5</v>
      </c>
      <c r="K1799" s="108">
        <f t="shared" si="112"/>
        <v>0</v>
      </c>
      <c r="L1799" s="102">
        <f t="shared" si="113"/>
        <v>340</v>
      </c>
      <c r="M1799" s="123">
        <f t="shared" si="115"/>
        <v>0</v>
      </c>
    </row>
    <row r="1800" spans="1:13" x14ac:dyDescent="0.2">
      <c r="A1800" s="208" t="str">
        <f>'Net Gen'!B1800</f>
        <v>ML2KP-Mitchell 2 KP</v>
      </c>
      <c r="B1800" s="269">
        <f>'Net Gen'!C1800</f>
        <v>44819.875</v>
      </c>
      <c r="C1800" s="270" t="str">
        <f>'Net Gen'!P1800</f>
        <v>OFFLINE</v>
      </c>
      <c r="D1800" s="270">
        <f>'Net Gen'!E1800</f>
        <v>0</v>
      </c>
      <c r="E1800" s="270">
        <f>'Net Gen'!I1800</f>
        <v>0</v>
      </c>
      <c r="F1800" s="270">
        <f>'Net Gen'!K1800</f>
        <v>0</v>
      </c>
      <c r="G1800" s="270">
        <f>'Net Gen'!N1800</f>
        <v>0</v>
      </c>
      <c r="H1800" s="270">
        <f>'Net Gen'!O1800</f>
        <v>680</v>
      </c>
      <c r="J1800" s="120">
        <f t="shared" si="114"/>
        <v>0.5</v>
      </c>
      <c r="K1800" s="108">
        <f t="shared" si="112"/>
        <v>0</v>
      </c>
      <c r="L1800" s="102">
        <f t="shared" si="113"/>
        <v>340</v>
      </c>
      <c r="M1800" s="123">
        <f t="shared" si="115"/>
        <v>0</v>
      </c>
    </row>
    <row r="1801" spans="1:13" x14ac:dyDescent="0.2">
      <c r="A1801" s="208" t="str">
        <f>'Net Gen'!B1801</f>
        <v>ML2KP-Mitchell 2 KP</v>
      </c>
      <c r="B1801" s="269">
        <f>'Net Gen'!C1801</f>
        <v>44819.916666666664</v>
      </c>
      <c r="C1801" s="270" t="str">
        <f>'Net Gen'!P1801</f>
        <v>OFFLINE</v>
      </c>
      <c r="D1801" s="270">
        <f>'Net Gen'!E1801</f>
        <v>0</v>
      </c>
      <c r="E1801" s="270">
        <f>'Net Gen'!I1801</f>
        <v>0</v>
      </c>
      <c r="F1801" s="270">
        <f>'Net Gen'!K1801</f>
        <v>0</v>
      </c>
      <c r="G1801" s="270">
        <f>'Net Gen'!N1801</f>
        <v>0</v>
      </c>
      <c r="H1801" s="270">
        <f>'Net Gen'!O1801</f>
        <v>680</v>
      </c>
      <c r="J1801" s="120">
        <f t="shared" si="114"/>
        <v>0.5</v>
      </c>
      <c r="K1801" s="108">
        <f t="shared" si="112"/>
        <v>0</v>
      </c>
      <c r="L1801" s="102">
        <f t="shared" si="113"/>
        <v>340</v>
      </c>
      <c r="M1801" s="123">
        <f t="shared" si="115"/>
        <v>0</v>
      </c>
    </row>
    <row r="1802" spans="1:13" x14ac:dyDescent="0.2">
      <c r="A1802" s="208" t="str">
        <f>'Net Gen'!B1802</f>
        <v>ML2KP-Mitchell 2 KP</v>
      </c>
      <c r="B1802" s="269">
        <f>'Net Gen'!C1802</f>
        <v>44819.958333333336</v>
      </c>
      <c r="C1802" s="270" t="str">
        <f>'Net Gen'!P1802</f>
        <v>OFFLINE</v>
      </c>
      <c r="D1802" s="270">
        <f>'Net Gen'!E1802</f>
        <v>0</v>
      </c>
      <c r="E1802" s="270">
        <f>'Net Gen'!I1802</f>
        <v>0</v>
      </c>
      <c r="F1802" s="270">
        <f>'Net Gen'!K1802</f>
        <v>0</v>
      </c>
      <c r="G1802" s="270">
        <f>'Net Gen'!N1802</f>
        <v>0</v>
      </c>
      <c r="H1802" s="270">
        <f>'Net Gen'!O1802</f>
        <v>680</v>
      </c>
      <c r="J1802" s="120">
        <f t="shared" si="114"/>
        <v>0.5</v>
      </c>
      <c r="K1802" s="108">
        <f t="shared" si="112"/>
        <v>0</v>
      </c>
      <c r="L1802" s="102">
        <f t="shared" si="113"/>
        <v>340</v>
      </c>
      <c r="M1802" s="123">
        <f t="shared" si="115"/>
        <v>0</v>
      </c>
    </row>
    <row r="1803" spans="1:13" x14ac:dyDescent="0.2">
      <c r="A1803" s="208" t="str">
        <f>'Net Gen'!B1803</f>
        <v>ML2KP-Mitchell 2 KP</v>
      </c>
      <c r="B1803" s="269">
        <f>'Net Gen'!C1803</f>
        <v>44820</v>
      </c>
      <c r="C1803" s="270" t="str">
        <f>'Net Gen'!P1803</f>
        <v>OFFLINE</v>
      </c>
      <c r="D1803" s="270">
        <f>'Net Gen'!E1803</f>
        <v>0</v>
      </c>
      <c r="E1803" s="270">
        <f>'Net Gen'!I1803</f>
        <v>0</v>
      </c>
      <c r="F1803" s="270">
        <f>'Net Gen'!K1803</f>
        <v>0</v>
      </c>
      <c r="G1803" s="270">
        <f>'Net Gen'!N1803</f>
        <v>0</v>
      </c>
      <c r="H1803" s="270">
        <f>'Net Gen'!O1803</f>
        <v>680</v>
      </c>
      <c r="J1803" s="120">
        <f t="shared" si="114"/>
        <v>0.5</v>
      </c>
      <c r="K1803" s="108">
        <f t="shared" si="112"/>
        <v>0</v>
      </c>
      <c r="L1803" s="102">
        <f t="shared" si="113"/>
        <v>340</v>
      </c>
      <c r="M1803" s="123">
        <f t="shared" si="115"/>
        <v>0</v>
      </c>
    </row>
    <row r="1804" spans="1:13" x14ac:dyDescent="0.2">
      <c r="A1804" s="208" t="str">
        <f>'Net Gen'!B1804</f>
        <v>ML2KP-Mitchell 2 KP</v>
      </c>
      <c r="B1804" s="269">
        <f>'Net Gen'!C1804</f>
        <v>44820.041666666664</v>
      </c>
      <c r="C1804" s="270" t="str">
        <f>'Net Gen'!P1804</f>
        <v>OFFLINE</v>
      </c>
      <c r="D1804" s="270">
        <f>'Net Gen'!E1804</f>
        <v>0</v>
      </c>
      <c r="E1804" s="270">
        <f>'Net Gen'!I1804</f>
        <v>0</v>
      </c>
      <c r="F1804" s="270">
        <f>'Net Gen'!K1804</f>
        <v>0</v>
      </c>
      <c r="G1804" s="270">
        <f>'Net Gen'!N1804</f>
        <v>0</v>
      </c>
      <c r="H1804" s="270">
        <f>'Net Gen'!O1804</f>
        <v>680</v>
      </c>
      <c r="J1804" s="120">
        <f t="shared" si="114"/>
        <v>0.5</v>
      </c>
      <c r="K1804" s="108">
        <f t="shared" si="112"/>
        <v>0</v>
      </c>
      <c r="L1804" s="102">
        <f t="shared" si="113"/>
        <v>340</v>
      </c>
      <c r="M1804" s="123">
        <f t="shared" si="115"/>
        <v>0</v>
      </c>
    </row>
    <row r="1805" spans="1:13" x14ac:dyDescent="0.2">
      <c r="A1805" s="208" t="str">
        <f>'Net Gen'!B1805</f>
        <v>ML2KP-Mitchell 2 KP</v>
      </c>
      <c r="B1805" s="269">
        <f>'Net Gen'!C1805</f>
        <v>44820.083333333336</v>
      </c>
      <c r="C1805" s="270" t="str">
        <f>'Net Gen'!P1805</f>
        <v>OFFLINE</v>
      </c>
      <c r="D1805" s="270">
        <f>'Net Gen'!E1805</f>
        <v>0</v>
      </c>
      <c r="E1805" s="270">
        <f>'Net Gen'!I1805</f>
        <v>0</v>
      </c>
      <c r="F1805" s="270">
        <f>'Net Gen'!K1805</f>
        <v>0</v>
      </c>
      <c r="G1805" s="270">
        <f>'Net Gen'!N1805</f>
        <v>0</v>
      </c>
      <c r="H1805" s="270">
        <f>'Net Gen'!O1805</f>
        <v>680</v>
      </c>
      <c r="J1805" s="120">
        <f t="shared" si="114"/>
        <v>0.5</v>
      </c>
      <c r="K1805" s="108">
        <f t="shared" si="112"/>
        <v>0</v>
      </c>
      <c r="L1805" s="102">
        <f t="shared" si="113"/>
        <v>340</v>
      </c>
      <c r="M1805" s="123">
        <f t="shared" si="115"/>
        <v>0</v>
      </c>
    </row>
    <row r="1806" spans="1:13" x14ac:dyDescent="0.2">
      <c r="A1806" s="208" t="str">
        <f>'Net Gen'!B1806</f>
        <v>ML2KP-Mitchell 2 KP</v>
      </c>
      <c r="B1806" s="269">
        <f>'Net Gen'!C1806</f>
        <v>44820.125</v>
      </c>
      <c r="C1806" s="270" t="str">
        <f>'Net Gen'!P1806</f>
        <v>OFFLINE</v>
      </c>
      <c r="D1806" s="270">
        <f>'Net Gen'!E1806</f>
        <v>0</v>
      </c>
      <c r="E1806" s="270">
        <f>'Net Gen'!I1806</f>
        <v>0</v>
      </c>
      <c r="F1806" s="270">
        <f>'Net Gen'!K1806</f>
        <v>0</v>
      </c>
      <c r="G1806" s="270">
        <f>'Net Gen'!N1806</f>
        <v>0</v>
      </c>
      <c r="H1806" s="270">
        <f>'Net Gen'!O1806</f>
        <v>680</v>
      </c>
      <c r="J1806" s="120">
        <f t="shared" si="114"/>
        <v>0.5</v>
      </c>
      <c r="K1806" s="108">
        <f t="shared" si="112"/>
        <v>0</v>
      </c>
      <c r="L1806" s="102">
        <f t="shared" si="113"/>
        <v>340</v>
      </c>
      <c r="M1806" s="123">
        <f t="shared" si="115"/>
        <v>0</v>
      </c>
    </row>
    <row r="1807" spans="1:13" x14ac:dyDescent="0.2">
      <c r="A1807" s="208" t="str">
        <f>'Net Gen'!B1807</f>
        <v>ML2KP-Mitchell 2 KP</v>
      </c>
      <c r="B1807" s="269">
        <f>'Net Gen'!C1807</f>
        <v>44820.166666666664</v>
      </c>
      <c r="C1807" s="270" t="str">
        <f>'Net Gen'!P1807</f>
        <v>OFFLINE</v>
      </c>
      <c r="D1807" s="270">
        <f>'Net Gen'!E1807</f>
        <v>0</v>
      </c>
      <c r="E1807" s="270">
        <f>'Net Gen'!I1807</f>
        <v>0</v>
      </c>
      <c r="F1807" s="270">
        <f>'Net Gen'!K1807</f>
        <v>0</v>
      </c>
      <c r="G1807" s="270">
        <f>'Net Gen'!N1807</f>
        <v>0</v>
      </c>
      <c r="H1807" s="270">
        <f>'Net Gen'!O1807</f>
        <v>680</v>
      </c>
      <c r="J1807" s="120">
        <f t="shared" si="114"/>
        <v>0.5</v>
      </c>
      <c r="K1807" s="108">
        <f t="shared" si="112"/>
        <v>0</v>
      </c>
      <c r="L1807" s="102">
        <f t="shared" si="113"/>
        <v>340</v>
      </c>
      <c r="M1807" s="123">
        <f t="shared" si="115"/>
        <v>0</v>
      </c>
    </row>
    <row r="1808" spans="1:13" x14ac:dyDescent="0.2">
      <c r="A1808" s="208" t="str">
        <f>'Net Gen'!B1808</f>
        <v>ML2KP-Mitchell 2 KP</v>
      </c>
      <c r="B1808" s="269">
        <f>'Net Gen'!C1808</f>
        <v>44820.208333333336</v>
      </c>
      <c r="C1808" s="270" t="str">
        <f>'Net Gen'!P1808</f>
        <v>OFFLINE</v>
      </c>
      <c r="D1808" s="270">
        <f>'Net Gen'!E1808</f>
        <v>0</v>
      </c>
      <c r="E1808" s="270">
        <f>'Net Gen'!I1808</f>
        <v>0</v>
      </c>
      <c r="F1808" s="270">
        <f>'Net Gen'!K1808</f>
        <v>0</v>
      </c>
      <c r="G1808" s="270">
        <f>'Net Gen'!N1808</f>
        <v>0</v>
      </c>
      <c r="H1808" s="270">
        <f>'Net Gen'!O1808</f>
        <v>680</v>
      </c>
      <c r="J1808" s="120">
        <f t="shared" si="114"/>
        <v>0.5</v>
      </c>
      <c r="K1808" s="108">
        <f t="shared" si="112"/>
        <v>0</v>
      </c>
      <c r="L1808" s="102">
        <f t="shared" si="113"/>
        <v>340</v>
      </c>
      <c r="M1808" s="123">
        <f t="shared" si="115"/>
        <v>0</v>
      </c>
    </row>
    <row r="1809" spans="1:13" x14ac:dyDescent="0.2">
      <c r="A1809" s="208" t="str">
        <f>'Net Gen'!B1809</f>
        <v>ML2KP-Mitchell 2 KP</v>
      </c>
      <c r="B1809" s="269">
        <f>'Net Gen'!C1809</f>
        <v>44820.25</v>
      </c>
      <c r="C1809" s="270" t="str">
        <f>'Net Gen'!P1809</f>
        <v>OFFLINE</v>
      </c>
      <c r="D1809" s="270">
        <f>'Net Gen'!E1809</f>
        <v>0</v>
      </c>
      <c r="E1809" s="270">
        <f>'Net Gen'!I1809</f>
        <v>0</v>
      </c>
      <c r="F1809" s="270">
        <f>'Net Gen'!K1809</f>
        <v>0</v>
      </c>
      <c r="G1809" s="270">
        <f>'Net Gen'!N1809</f>
        <v>0</v>
      </c>
      <c r="H1809" s="270">
        <f>'Net Gen'!O1809</f>
        <v>680</v>
      </c>
      <c r="J1809" s="120">
        <f t="shared" si="114"/>
        <v>0.5</v>
      </c>
      <c r="K1809" s="108">
        <f t="shared" si="112"/>
        <v>0</v>
      </c>
      <c r="L1809" s="102">
        <f t="shared" si="113"/>
        <v>340</v>
      </c>
      <c r="M1809" s="123">
        <f t="shared" si="115"/>
        <v>0</v>
      </c>
    </row>
    <row r="1810" spans="1:13" x14ac:dyDescent="0.2">
      <c r="A1810" s="208" t="str">
        <f>'Net Gen'!B1810</f>
        <v>ML2KP-Mitchell 2 KP</v>
      </c>
      <c r="B1810" s="269">
        <f>'Net Gen'!C1810</f>
        <v>44820.291666666664</v>
      </c>
      <c r="C1810" s="270" t="str">
        <f>'Net Gen'!P1810</f>
        <v>OFFLINE</v>
      </c>
      <c r="D1810" s="270">
        <f>'Net Gen'!E1810</f>
        <v>0</v>
      </c>
      <c r="E1810" s="270">
        <f>'Net Gen'!I1810</f>
        <v>0</v>
      </c>
      <c r="F1810" s="270">
        <f>'Net Gen'!K1810</f>
        <v>0</v>
      </c>
      <c r="G1810" s="270">
        <f>'Net Gen'!N1810</f>
        <v>0</v>
      </c>
      <c r="H1810" s="270">
        <f>'Net Gen'!O1810</f>
        <v>680</v>
      </c>
      <c r="J1810" s="120">
        <f t="shared" si="114"/>
        <v>0.5</v>
      </c>
      <c r="K1810" s="108">
        <f t="shared" si="112"/>
        <v>0</v>
      </c>
      <c r="L1810" s="102">
        <f t="shared" si="113"/>
        <v>340</v>
      </c>
      <c r="M1810" s="123">
        <f t="shared" si="115"/>
        <v>0</v>
      </c>
    </row>
    <row r="1811" spans="1:13" x14ac:dyDescent="0.2">
      <c r="A1811" s="208" t="str">
        <f>'Net Gen'!B1811</f>
        <v>ML2KP-Mitchell 2 KP</v>
      </c>
      <c r="B1811" s="269">
        <f>'Net Gen'!C1811</f>
        <v>44820.333333333336</v>
      </c>
      <c r="C1811" s="270" t="str">
        <f>'Net Gen'!P1811</f>
        <v>OFFLINE</v>
      </c>
      <c r="D1811" s="270">
        <f>'Net Gen'!E1811</f>
        <v>0</v>
      </c>
      <c r="E1811" s="270">
        <f>'Net Gen'!I1811</f>
        <v>0</v>
      </c>
      <c r="F1811" s="270">
        <f>'Net Gen'!K1811</f>
        <v>0</v>
      </c>
      <c r="G1811" s="270">
        <f>'Net Gen'!N1811</f>
        <v>0</v>
      </c>
      <c r="H1811" s="270">
        <f>'Net Gen'!O1811</f>
        <v>680</v>
      </c>
      <c r="J1811" s="120">
        <f t="shared" si="114"/>
        <v>0.5</v>
      </c>
      <c r="K1811" s="108">
        <f t="shared" si="112"/>
        <v>0</v>
      </c>
      <c r="L1811" s="102">
        <f t="shared" si="113"/>
        <v>340</v>
      </c>
      <c r="M1811" s="123">
        <f t="shared" si="115"/>
        <v>0</v>
      </c>
    </row>
    <row r="1812" spans="1:13" x14ac:dyDescent="0.2">
      <c r="A1812" s="208" t="str">
        <f>'Net Gen'!B1812</f>
        <v>ML2KP-Mitchell 2 KP</v>
      </c>
      <c r="B1812" s="269">
        <f>'Net Gen'!C1812</f>
        <v>44820.375</v>
      </c>
      <c r="C1812" s="270" t="str">
        <f>'Net Gen'!P1812</f>
        <v>OFFLINE</v>
      </c>
      <c r="D1812" s="270">
        <f>'Net Gen'!E1812</f>
        <v>0</v>
      </c>
      <c r="E1812" s="270">
        <f>'Net Gen'!I1812</f>
        <v>0</v>
      </c>
      <c r="F1812" s="270">
        <f>'Net Gen'!K1812</f>
        <v>0</v>
      </c>
      <c r="G1812" s="270">
        <f>'Net Gen'!N1812</f>
        <v>0</v>
      </c>
      <c r="H1812" s="270">
        <f>'Net Gen'!O1812</f>
        <v>680</v>
      </c>
      <c r="J1812" s="120">
        <f t="shared" si="114"/>
        <v>0.5</v>
      </c>
      <c r="K1812" s="108">
        <f t="shared" si="112"/>
        <v>0</v>
      </c>
      <c r="L1812" s="102">
        <f t="shared" si="113"/>
        <v>340</v>
      </c>
      <c r="M1812" s="123">
        <f t="shared" si="115"/>
        <v>0</v>
      </c>
    </row>
    <row r="1813" spans="1:13" x14ac:dyDescent="0.2">
      <c r="A1813" s="208" t="str">
        <f>'Net Gen'!B1813</f>
        <v>ML2KP-Mitchell 2 KP</v>
      </c>
      <c r="B1813" s="269">
        <f>'Net Gen'!C1813</f>
        <v>44820.416666666664</v>
      </c>
      <c r="C1813" s="270" t="str">
        <f>'Net Gen'!P1813</f>
        <v>OFFLINE</v>
      </c>
      <c r="D1813" s="270">
        <f>'Net Gen'!E1813</f>
        <v>0</v>
      </c>
      <c r="E1813" s="270">
        <f>'Net Gen'!I1813</f>
        <v>0</v>
      </c>
      <c r="F1813" s="270">
        <f>'Net Gen'!K1813</f>
        <v>0</v>
      </c>
      <c r="G1813" s="270">
        <f>'Net Gen'!N1813</f>
        <v>0</v>
      </c>
      <c r="H1813" s="270">
        <f>'Net Gen'!O1813</f>
        <v>680</v>
      </c>
      <c r="J1813" s="120">
        <f t="shared" si="114"/>
        <v>0.5</v>
      </c>
      <c r="K1813" s="108">
        <f t="shared" si="112"/>
        <v>0</v>
      </c>
      <c r="L1813" s="102">
        <f t="shared" si="113"/>
        <v>340</v>
      </c>
      <c r="M1813" s="123">
        <f t="shared" si="115"/>
        <v>0</v>
      </c>
    </row>
    <row r="1814" spans="1:13" x14ac:dyDescent="0.2">
      <c r="A1814" s="208" t="str">
        <f>'Net Gen'!B1814</f>
        <v>ML2KP-Mitchell 2 KP</v>
      </c>
      <c r="B1814" s="269">
        <f>'Net Gen'!C1814</f>
        <v>44820.458333333336</v>
      </c>
      <c r="C1814" s="270" t="str">
        <f>'Net Gen'!P1814</f>
        <v>OFFLINE</v>
      </c>
      <c r="D1814" s="270">
        <f>'Net Gen'!E1814</f>
        <v>0</v>
      </c>
      <c r="E1814" s="270">
        <f>'Net Gen'!I1814</f>
        <v>0</v>
      </c>
      <c r="F1814" s="270">
        <f>'Net Gen'!K1814</f>
        <v>0</v>
      </c>
      <c r="G1814" s="270">
        <f>'Net Gen'!N1814</f>
        <v>0</v>
      </c>
      <c r="H1814" s="270">
        <f>'Net Gen'!O1814</f>
        <v>680</v>
      </c>
      <c r="J1814" s="120">
        <f t="shared" si="114"/>
        <v>0.5</v>
      </c>
      <c r="K1814" s="108">
        <f t="shared" si="112"/>
        <v>0</v>
      </c>
      <c r="L1814" s="102">
        <f t="shared" si="113"/>
        <v>340</v>
      </c>
      <c r="M1814" s="123">
        <f t="shared" si="115"/>
        <v>0</v>
      </c>
    </row>
    <row r="1815" spans="1:13" x14ac:dyDescent="0.2">
      <c r="A1815" s="208" t="str">
        <f>'Net Gen'!B1815</f>
        <v>ML2KP-Mitchell 2 KP</v>
      </c>
      <c r="B1815" s="269">
        <f>'Net Gen'!C1815</f>
        <v>44820.5</v>
      </c>
      <c r="C1815" s="270" t="str">
        <f>'Net Gen'!P1815</f>
        <v>OFFLINE</v>
      </c>
      <c r="D1815" s="270">
        <f>'Net Gen'!E1815</f>
        <v>0</v>
      </c>
      <c r="E1815" s="270">
        <f>'Net Gen'!I1815</f>
        <v>0</v>
      </c>
      <c r="F1815" s="270">
        <f>'Net Gen'!K1815</f>
        <v>0</v>
      </c>
      <c r="G1815" s="270">
        <f>'Net Gen'!N1815</f>
        <v>0</v>
      </c>
      <c r="H1815" s="270">
        <f>'Net Gen'!O1815</f>
        <v>680</v>
      </c>
      <c r="J1815" s="120">
        <f t="shared" si="114"/>
        <v>0.5</v>
      </c>
      <c r="K1815" s="108">
        <f t="shared" si="112"/>
        <v>0</v>
      </c>
      <c r="L1815" s="102">
        <f t="shared" si="113"/>
        <v>340</v>
      </c>
      <c r="M1815" s="123">
        <f t="shared" si="115"/>
        <v>0</v>
      </c>
    </row>
    <row r="1816" spans="1:13" x14ac:dyDescent="0.2">
      <c r="A1816" s="208" t="str">
        <f>'Net Gen'!B1816</f>
        <v>ML2KP-Mitchell 2 KP</v>
      </c>
      <c r="B1816" s="269">
        <f>'Net Gen'!C1816</f>
        <v>44820.541666666664</v>
      </c>
      <c r="C1816" s="270" t="str">
        <f>'Net Gen'!P1816</f>
        <v>OFFLINE</v>
      </c>
      <c r="D1816" s="270">
        <f>'Net Gen'!E1816</f>
        <v>0</v>
      </c>
      <c r="E1816" s="270">
        <f>'Net Gen'!I1816</f>
        <v>0</v>
      </c>
      <c r="F1816" s="270">
        <f>'Net Gen'!K1816</f>
        <v>0</v>
      </c>
      <c r="G1816" s="270">
        <f>'Net Gen'!N1816</f>
        <v>0</v>
      </c>
      <c r="H1816" s="270">
        <f>'Net Gen'!O1816</f>
        <v>680</v>
      </c>
      <c r="J1816" s="120">
        <f t="shared" si="114"/>
        <v>0.5</v>
      </c>
      <c r="K1816" s="108">
        <f t="shared" si="112"/>
        <v>0</v>
      </c>
      <c r="L1816" s="102">
        <f t="shared" si="113"/>
        <v>340</v>
      </c>
      <c r="M1816" s="123">
        <f t="shared" si="115"/>
        <v>0</v>
      </c>
    </row>
    <row r="1817" spans="1:13" x14ac:dyDescent="0.2">
      <c r="A1817" s="208" t="str">
        <f>'Net Gen'!B1817</f>
        <v>ML2KP-Mitchell 2 KP</v>
      </c>
      <c r="B1817" s="269">
        <f>'Net Gen'!C1817</f>
        <v>44820.583333333336</v>
      </c>
      <c r="C1817" s="270" t="str">
        <f>'Net Gen'!P1817</f>
        <v>OFFLINE</v>
      </c>
      <c r="D1817" s="270">
        <f>'Net Gen'!E1817</f>
        <v>0</v>
      </c>
      <c r="E1817" s="270">
        <f>'Net Gen'!I1817</f>
        <v>0</v>
      </c>
      <c r="F1817" s="270">
        <f>'Net Gen'!K1817</f>
        <v>0</v>
      </c>
      <c r="G1817" s="270">
        <f>'Net Gen'!N1817</f>
        <v>0</v>
      </c>
      <c r="H1817" s="270">
        <f>'Net Gen'!O1817</f>
        <v>680</v>
      </c>
      <c r="J1817" s="120">
        <f t="shared" si="114"/>
        <v>0.5</v>
      </c>
      <c r="K1817" s="108">
        <f t="shared" si="112"/>
        <v>0</v>
      </c>
      <c r="L1817" s="102">
        <f t="shared" si="113"/>
        <v>340</v>
      </c>
      <c r="M1817" s="123">
        <f t="shared" si="115"/>
        <v>0</v>
      </c>
    </row>
    <row r="1818" spans="1:13" x14ac:dyDescent="0.2">
      <c r="A1818" s="208" t="str">
        <f>'Net Gen'!B1818</f>
        <v>ML2KP-Mitchell 2 KP</v>
      </c>
      <c r="B1818" s="269">
        <f>'Net Gen'!C1818</f>
        <v>44820.625</v>
      </c>
      <c r="C1818" s="270" t="str">
        <f>'Net Gen'!P1818</f>
        <v>OFFLINE</v>
      </c>
      <c r="D1818" s="270">
        <f>'Net Gen'!E1818</f>
        <v>0</v>
      </c>
      <c r="E1818" s="270">
        <f>'Net Gen'!I1818</f>
        <v>0</v>
      </c>
      <c r="F1818" s="270">
        <f>'Net Gen'!K1818</f>
        <v>0</v>
      </c>
      <c r="G1818" s="270">
        <f>'Net Gen'!N1818</f>
        <v>0</v>
      </c>
      <c r="H1818" s="270">
        <f>'Net Gen'!O1818</f>
        <v>680</v>
      </c>
      <c r="J1818" s="120">
        <f t="shared" si="114"/>
        <v>0.5</v>
      </c>
      <c r="K1818" s="108">
        <f t="shared" si="112"/>
        <v>0</v>
      </c>
      <c r="L1818" s="102">
        <f t="shared" si="113"/>
        <v>340</v>
      </c>
      <c r="M1818" s="123">
        <f t="shared" si="115"/>
        <v>0</v>
      </c>
    </row>
    <row r="1819" spans="1:13" x14ac:dyDescent="0.2">
      <c r="A1819" s="208" t="str">
        <f>'Net Gen'!B1819</f>
        <v>ML2KP-Mitchell 2 KP</v>
      </c>
      <c r="B1819" s="269">
        <f>'Net Gen'!C1819</f>
        <v>44820.666666666664</v>
      </c>
      <c r="C1819" s="270" t="str">
        <f>'Net Gen'!P1819</f>
        <v>OFFLINE</v>
      </c>
      <c r="D1819" s="270">
        <f>'Net Gen'!E1819</f>
        <v>0</v>
      </c>
      <c r="E1819" s="270">
        <f>'Net Gen'!I1819</f>
        <v>0</v>
      </c>
      <c r="F1819" s="270">
        <f>'Net Gen'!K1819</f>
        <v>0</v>
      </c>
      <c r="G1819" s="270">
        <f>'Net Gen'!N1819</f>
        <v>0</v>
      </c>
      <c r="H1819" s="270">
        <f>'Net Gen'!O1819</f>
        <v>680</v>
      </c>
      <c r="J1819" s="120">
        <f t="shared" si="114"/>
        <v>0.5</v>
      </c>
      <c r="K1819" s="108">
        <f t="shared" si="112"/>
        <v>0</v>
      </c>
      <c r="L1819" s="102">
        <f t="shared" si="113"/>
        <v>340</v>
      </c>
      <c r="M1819" s="123">
        <f t="shared" si="115"/>
        <v>0</v>
      </c>
    </row>
    <row r="1820" spans="1:13" x14ac:dyDescent="0.2">
      <c r="A1820" s="208" t="str">
        <f>'Net Gen'!B1820</f>
        <v>ML2KP-Mitchell 2 KP</v>
      </c>
      <c r="B1820" s="269">
        <f>'Net Gen'!C1820</f>
        <v>44820.708333333336</v>
      </c>
      <c r="C1820" s="270" t="str">
        <f>'Net Gen'!P1820</f>
        <v>OFFLINE</v>
      </c>
      <c r="D1820" s="270">
        <f>'Net Gen'!E1820</f>
        <v>0</v>
      </c>
      <c r="E1820" s="270">
        <f>'Net Gen'!I1820</f>
        <v>0</v>
      </c>
      <c r="F1820" s="270">
        <f>'Net Gen'!K1820</f>
        <v>0</v>
      </c>
      <c r="G1820" s="270">
        <f>'Net Gen'!N1820</f>
        <v>0</v>
      </c>
      <c r="H1820" s="270">
        <f>'Net Gen'!O1820</f>
        <v>680</v>
      </c>
      <c r="J1820" s="120">
        <f t="shared" si="114"/>
        <v>0.5</v>
      </c>
      <c r="K1820" s="108">
        <f t="shared" si="112"/>
        <v>0</v>
      </c>
      <c r="L1820" s="102">
        <f t="shared" si="113"/>
        <v>340</v>
      </c>
      <c r="M1820" s="123">
        <f t="shared" si="115"/>
        <v>0</v>
      </c>
    </row>
    <row r="1821" spans="1:13" x14ac:dyDescent="0.2">
      <c r="A1821" s="208" t="str">
        <f>'Net Gen'!B1821</f>
        <v>ML2KP-Mitchell 2 KP</v>
      </c>
      <c r="B1821" s="269">
        <f>'Net Gen'!C1821</f>
        <v>44820.75</v>
      </c>
      <c r="C1821" s="270" t="str">
        <f>'Net Gen'!P1821</f>
        <v>OFFLINE</v>
      </c>
      <c r="D1821" s="270">
        <f>'Net Gen'!E1821</f>
        <v>0</v>
      </c>
      <c r="E1821" s="270">
        <f>'Net Gen'!I1821</f>
        <v>0</v>
      </c>
      <c r="F1821" s="270">
        <f>'Net Gen'!K1821</f>
        <v>0</v>
      </c>
      <c r="G1821" s="270">
        <f>'Net Gen'!N1821</f>
        <v>0</v>
      </c>
      <c r="H1821" s="270">
        <f>'Net Gen'!O1821</f>
        <v>680</v>
      </c>
      <c r="J1821" s="120">
        <f t="shared" si="114"/>
        <v>0.5</v>
      </c>
      <c r="K1821" s="108">
        <f t="shared" si="112"/>
        <v>0</v>
      </c>
      <c r="L1821" s="102">
        <f t="shared" si="113"/>
        <v>340</v>
      </c>
      <c r="M1821" s="123">
        <f t="shared" si="115"/>
        <v>0</v>
      </c>
    </row>
    <row r="1822" spans="1:13" x14ac:dyDescent="0.2">
      <c r="A1822" s="208" t="str">
        <f>'Net Gen'!B1822</f>
        <v>ML2KP-Mitchell 2 KP</v>
      </c>
      <c r="B1822" s="269">
        <f>'Net Gen'!C1822</f>
        <v>44820.791666666664</v>
      </c>
      <c r="C1822" s="270" t="str">
        <f>'Net Gen'!P1822</f>
        <v>OFFLINE</v>
      </c>
      <c r="D1822" s="270">
        <f>'Net Gen'!E1822</f>
        <v>0</v>
      </c>
      <c r="E1822" s="270">
        <f>'Net Gen'!I1822</f>
        <v>0</v>
      </c>
      <c r="F1822" s="270">
        <f>'Net Gen'!K1822</f>
        <v>0</v>
      </c>
      <c r="G1822" s="270">
        <f>'Net Gen'!N1822</f>
        <v>0</v>
      </c>
      <c r="H1822" s="270">
        <f>'Net Gen'!O1822</f>
        <v>680</v>
      </c>
      <c r="J1822" s="120">
        <f t="shared" si="114"/>
        <v>0.5</v>
      </c>
      <c r="K1822" s="108">
        <f t="shared" si="112"/>
        <v>0</v>
      </c>
      <c r="L1822" s="102">
        <f t="shared" si="113"/>
        <v>340</v>
      </c>
      <c r="M1822" s="123">
        <f t="shared" si="115"/>
        <v>0</v>
      </c>
    </row>
    <row r="1823" spans="1:13" x14ac:dyDescent="0.2">
      <c r="A1823" s="208" t="str">
        <f>'Net Gen'!B1823</f>
        <v>ML2KP-Mitchell 2 KP</v>
      </c>
      <c r="B1823" s="269">
        <f>'Net Gen'!C1823</f>
        <v>44820.833333333336</v>
      </c>
      <c r="C1823" s="270" t="str">
        <f>'Net Gen'!P1823</f>
        <v>OFFLINE</v>
      </c>
      <c r="D1823" s="270">
        <f>'Net Gen'!E1823</f>
        <v>0</v>
      </c>
      <c r="E1823" s="270">
        <f>'Net Gen'!I1823</f>
        <v>0</v>
      </c>
      <c r="F1823" s="270">
        <f>'Net Gen'!K1823</f>
        <v>0</v>
      </c>
      <c r="G1823" s="270">
        <f>'Net Gen'!N1823</f>
        <v>0</v>
      </c>
      <c r="H1823" s="270">
        <f>'Net Gen'!O1823</f>
        <v>680</v>
      </c>
      <c r="J1823" s="120">
        <f t="shared" si="114"/>
        <v>0.5</v>
      </c>
      <c r="K1823" s="108">
        <f t="shared" si="112"/>
        <v>0</v>
      </c>
      <c r="L1823" s="102">
        <f t="shared" si="113"/>
        <v>340</v>
      </c>
      <c r="M1823" s="123">
        <f t="shared" si="115"/>
        <v>0</v>
      </c>
    </row>
    <row r="1824" spans="1:13" x14ac:dyDescent="0.2">
      <c r="A1824" s="208" t="str">
        <f>'Net Gen'!B1824</f>
        <v>ML2KP-Mitchell 2 KP</v>
      </c>
      <c r="B1824" s="269">
        <f>'Net Gen'!C1824</f>
        <v>44820.875</v>
      </c>
      <c r="C1824" s="270" t="str">
        <f>'Net Gen'!P1824</f>
        <v>OFFLINE</v>
      </c>
      <c r="D1824" s="270">
        <f>'Net Gen'!E1824</f>
        <v>0</v>
      </c>
      <c r="E1824" s="270">
        <f>'Net Gen'!I1824</f>
        <v>0</v>
      </c>
      <c r="F1824" s="270">
        <f>'Net Gen'!K1824</f>
        <v>0</v>
      </c>
      <c r="G1824" s="270">
        <f>'Net Gen'!N1824</f>
        <v>0</v>
      </c>
      <c r="H1824" s="270">
        <f>'Net Gen'!O1824</f>
        <v>680</v>
      </c>
      <c r="J1824" s="120">
        <f t="shared" si="114"/>
        <v>0.5</v>
      </c>
      <c r="K1824" s="108">
        <f t="shared" si="112"/>
        <v>0</v>
      </c>
      <c r="L1824" s="102">
        <f t="shared" si="113"/>
        <v>340</v>
      </c>
      <c r="M1824" s="123">
        <f t="shared" si="115"/>
        <v>0</v>
      </c>
    </row>
    <row r="1825" spans="1:13" x14ac:dyDescent="0.2">
      <c r="A1825" s="208" t="str">
        <f>'Net Gen'!B1825</f>
        <v>ML2KP-Mitchell 2 KP</v>
      </c>
      <c r="B1825" s="269">
        <f>'Net Gen'!C1825</f>
        <v>44820.916666666664</v>
      </c>
      <c r="C1825" s="270" t="str">
        <f>'Net Gen'!P1825</f>
        <v>OFFLINE</v>
      </c>
      <c r="D1825" s="270">
        <f>'Net Gen'!E1825</f>
        <v>0</v>
      </c>
      <c r="E1825" s="270">
        <f>'Net Gen'!I1825</f>
        <v>0</v>
      </c>
      <c r="F1825" s="270">
        <f>'Net Gen'!K1825</f>
        <v>0</v>
      </c>
      <c r="G1825" s="270">
        <f>'Net Gen'!N1825</f>
        <v>0</v>
      </c>
      <c r="H1825" s="270">
        <f>'Net Gen'!O1825</f>
        <v>680</v>
      </c>
      <c r="J1825" s="120">
        <f t="shared" si="114"/>
        <v>0.5</v>
      </c>
      <c r="K1825" s="108">
        <f t="shared" si="112"/>
        <v>0</v>
      </c>
      <c r="L1825" s="102">
        <f t="shared" si="113"/>
        <v>340</v>
      </c>
      <c r="M1825" s="123">
        <f t="shared" si="115"/>
        <v>0</v>
      </c>
    </row>
    <row r="1826" spans="1:13" x14ac:dyDescent="0.2">
      <c r="A1826" s="208" t="str">
        <f>'Net Gen'!B1826</f>
        <v>ML2KP-Mitchell 2 KP</v>
      </c>
      <c r="B1826" s="269">
        <f>'Net Gen'!C1826</f>
        <v>44820.958333333336</v>
      </c>
      <c r="C1826" s="270" t="str">
        <f>'Net Gen'!P1826</f>
        <v>OFFLINE</v>
      </c>
      <c r="D1826" s="270">
        <f>'Net Gen'!E1826</f>
        <v>0</v>
      </c>
      <c r="E1826" s="270">
        <f>'Net Gen'!I1826</f>
        <v>0</v>
      </c>
      <c r="F1826" s="270">
        <f>'Net Gen'!K1826</f>
        <v>0</v>
      </c>
      <c r="G1826" s="270">
        <f>'Net Gen'!N1826</f>
        <v>0</v>
      </c>
      <c r="H1826" s="270">
        <f>'Net Gen'!O1826</f>
        <v>680</v>
      </c>
      <c r="J1826" s="120">
        <f t="shared" si="114"/>
        <v>0.5</v>
      </c>
      <c r="K1826" s="108">
        <f t="shared" si="112"/>
        <v>0</v>
      </c>
      <c r="L1826" s="102">
        <f t="shared" si="113"/>
        <v>340</v>
      </c>
      <c r="M1826" s="123">
        <f t="shared" si="115"/>
        <v>0</v>
      </c>
    </row>
    <row r="1827" spans="1:13" x14ac:dyDescent="0.2">
      <c r="A1827" s="208" t="str">
        <f>'Net Gen'!B1827</f>
        <v>ML2KP-Mitchell 2 KP</v>
      </c>
      <c r="B1827" s="269">
        <f>'Net Gen'!C1827</f>
        <v>44821</v>
      </c>
      <c r="C1827" s="270" t="str">
        <f>'Net Gen'!P1827</f>
        <v>OFFLINE</v>
      </c>
      <c r="D1827" s="270">
        <f>'Net Gen'!E1827</f>
        <v>0</v>
      </c>
      <c r="E1827" s="270">
        <f>'Net Gen'!I1827</f>
        <v>0</v>
      </c>
      <c r="F1827" s="270">
        <f>'Net Gen'!K1827</f>
        <v>0</v>
      </c>
      <c r="G1827" s="270">
        <f>'Net Gen'!N1827</f>
        <v>0</v>
      </c>
      <c r="H1827" s="270">
        <f>'Net Gen'!O1827</f>
        <v>680</v>
      </c>
      <c r="J1827" s="120">
        <f t="shared" si="114"/>
        <v>0.5</v>
      </c>
      <c r="K1827" s="108">
        <f t="shared" si="112"/>
        <v>0</v>
      </c>
      <c r="L1827" s="102">
        <f t="shared" si="113"/>
        <v>340</v>
      </c>
      <c r="M1827" s="123">
        <f t="shared" si="115"/>
        <v>0</v>
      </c>
    </row>
    <row r="1828" spans="1:13" x14ac:dyDescent="0.2">
      <c r="A1828" s="208" t="str">
        <f>'Net Gen'!B1828</f>
        <v>ML2KP-Mitchell 2 KP</v>
      </c>
      <c r="B1828" s="269">
        <f>'Net Gen'!C1828</f>
        <v>44821.041666666664</v>
      </c>
      <c r="C1828" s="270" t="str">
        <f>'Net Gen'!P1828</f>
        <v>OFFLINE</v>
      </c>
      <c r="D1828" s="270">
        <f>'Net Gen'!E1828</f>
        <v>0</v>
      </c>
      <c r="E1828" s="270">
        <f>'Net Gen'!I1828</f>
        <v>0</v>
      </c>
      <c r="F1828" s="270">
        <f>'Net Gen'!K1828</f>
        <v>0</v>
      </c>
      <c r="G1828" s="270">
        <f>'Net Gen'!N1828</f>
        <v>0</v>
      </c>
      <c r="H1828" s="270">
        <f>'Net Gen'!O1828</f>
        <v>680</v>
      </c>
      <c r="J1828" s="120">
        <f t="shared" si="114"/>
        <v>0.5</v>
      </c>
      <c r="K1828" s="108">
        <f t="shared" si="112"/>
        <v>0</v>
      </c>
      <c r="L1828" s="102">
        <f t="shared" si="113"/>
        <v>340</v>
      </c>
      <c r="M1828" s="123">
        <f t="shared" si="115"/>
        <v>0</v>
      </c>
    </row>
    <row r="1829" spans="1:13" x14ac:dyDescent="0.2">
      <c r="A1829" s="208" t="str">
        <f>'Net Gen'!B1829</f>
        <v>ML2KP-Mitchell 2 KP</v>
      </c>
      <c r="B1829" s="269">
        <f>'Net Gen'!C1829</f>
        <v>44821.083333333336</v>
      </c>
      <c r="C1829" s="270" t="str">
        <f>'Net Gen'!P1829</f>
        <v>OFFLINE</v>
      </c>
      <c r="D1829" s="270">
        <f>'Net Gen'!E1829</f>
        <v>0</v>
      </c>
      <c r="E1829" s="270">
        <f>'Net Gen'!I1829</f>
        <v>0</v>
      </c>
      <c r="F1829" s="270">
        <f>'Net Gen'!K1829</f>
        <v>0</v>
      </c>
      <c r="G1829" s="270">
        <f>'Net Gen'!N1829</f>
        <v>0</v>
      </c>
      <c r="H1829" s="270">
        <f>'Net Gen'!O1829</f>
        <v>680</v>
      </c>
      <c r="J1829" s="120">
        <f t="shared" si="114"/>
        <v>0.5</v>
      </c>
      <c r="K1829" s="108">
        <f t="shared" si="112"/>
        <v>0</v>
      </c>
      <c r="L1829" s="102">
        <f t="shared" si="113"/>
        <v>340</v>
      </c>
      <c r="M1829" s="123">
        <f t="shared" si="115"/>
        <v>0</v>
      </c>
    </row>
    <row r="1830" spans="1:13" x14ac:dyDescent="0.2">
      <c r="A1830" s="208" t="str">
        <f>'Net Gen'!B1830</f>
        <v>ML2KP-Mitchell 2 KP</v>
      </c>
      <c r="B1830" s="269">
        <f>'Net Gen'!C1830</f>
        <v>44821.125</v>
      </c>
      <c r="C1830" s="270" t="str">
        <f>'Net Gen'!P1830</f>
        <v>OFFLINE</v>
      </c>
      <c r="D1830" s="270">
        <f>'Net Gen'!E1830</f>
        <v>0</v>
      </c>
      <c r="E1830" s="270">
        <f>'Net Gen'!I1830</f>
        <v>0</v>
      </c>
      <c r="F1830" s="270">
        <f>'Net Gen'!K1830</f>
        <v>0</v>
      </c>
      <c r="G1830" s="270">
        <f>'Net Gen'!N1830</f>
        <v>0</v>
      </c>
      <c r="H1830" s="270">
        <f>'Net Gen'!O1830</f>
        <v>680</v>
      </c>
      <c r="J1830" s="120">
        <f t="shared" si="114"/>
        <v>0.5</v>
      </c>
      <c r="K1830" s="108">
        <f t="shared" si="112"/>
        <v>0</v>
      </c>
      <c r="L1830" s="102">
        <f t="shared" si="113"/>
        <v>340</v>
      </c>
      <c r="M1830" s="123">
        <f t="shared" si="115"/>
        <v>0</v>
      </c>
    </row>
    <row r="1831" spans="1:13" x14ac:dyDescent="0.2">
      <c r="A1831" s="208" t="str">
        <f>'Net Gen'!B1831</f>
        <v>ML2KP-Mitchell 2 KP</v>
      </c>
      <c r="B1831" s="269">
        <f>'Net Gen'!C1831</f>
        <v>44821.166666666664</v>
      </c>
      <c r="C1831" s="270" t="str">
        <f>'Net Gen'!P1831</f>
        <v>OFFLINE</v>
      </c>
      <c r="D1831" s="270">
        <f>'Net Gen'!E1831</f>
        <v>0</v>
      </c>
      <c r="E1831" s="270">
        <f>'Net Gen'!I1831</f>
        <v>0</v>
      </c>
      <c r="F1831" s="270">
        <f>'Net Gen'!K1831</f>
        <v>0</v>
      </c>
      <c r="G1831" s="270">
        <f>'Net Gen'!N1831</f>
        <v>0</v>
      </c>
      <c r="H1831" s="270">
        <f>'Net Gen'!O1831</f>
        <v>680</v>
      </c>
      <c r="J1831" s="120">
        <f t="shared" si="114"/>
        <v>0.5</v>
      </c>
      <c r="K1831" s="108">
        <f t="shared" si="112"/>
        <v>0</v>
      </c>
      <c r="L1831" s="102">
        <f t="shared" si="113"/>
        <v>340</v>
      </c>
      <c r="M1831" s="123">
        <f t="shared" si="115"/>
        <v>0</v>
      </c>
    </row>
    <row r="1832" spans="1:13" x14ac:dyDescent="0.2">
      <c r="A1832" s="208" t="str">
        <f>'Net Gen'!B1832</f>
        <v>ML2KP-Mitchell 2 KP</v>
      </c>
      <c r="B1832" s="269">
        <f>'Net Gen'!C1832</f>
        <v>44821.208333333336</v>
      </c>
      <c r="C1832" s="270" t="str">
        <f>'Net Gen'!P1832</f>
        <v>OFFLINE</v>
      </c>
      <c r="D1832" s="270">
        <f>'Net Gen'!E1832</f>
        <v>0</v>
      </c>
      <c r="E1832" s="270">
        <f>'Net Gen'!I1832</f>
        <v>0</v>
      </c>
      <c r="F1832" s="270">
        <f>'Net Gen'!K1832</f>
        <v>0</v>
      </c>
      <c r="G1832" s="270">
        <f>'Net Gen'!N1832</f>
        <v>0</v>
      </c>
      <c r="H1832" s="270">
        <f>'Net Gen'!O1832</f>
        <v>680</v>
      </c>
      <c r="J1832" s="120">
        <f t="shared" si="114"/>
        <v>0.5</v>
      </c>
      <c r="K1832" s="108">
        <f t="shared" si="112"/>
        <v>0</v>
      </c>
      <c r="L1832" s="102">
        <f t="shared" si="113"/>
        <v>340</v>
      </c>
      <c r="M1832" s="123">
        <f t="shared" si="115"/>
        <v>0</v>
      </c>
    </row>
    <row r="1833" spans="1:13" x14ac:dyDescent="0.2">
      <c r="A1833" s="208" t="str">
        <f>'Net Gen'!B1833</f>
        <v>ML2KP-Mitchell 2 KP</v>
      </c>
      <c r="B1833" s="269">
        <f>'Net Gen'!C1833</f>
        <v>44821.25</v>
      </c>
      <c r="C1833" s="270" t="str">
        <f>'Net Gen'!P1833</f>
        <v>OFFLINE</v>
      </c>
      <c r="D1833" s="270">
        <f>'Net Gen'!E1833</f>
        <v>0</v>
      </c>
      <c r="E1833" s="270">
        <f>'Net Gen'!I1833</f>
        <v>0</v>
      </c>
      <c r="F1833" s="270">
        <f>'Net Gen'!K1833</f>
        <v>0</v>
      </c>
      <c r="G1833" s="270">
        <f>'Net Gen'!N1833</f>
        <v>0</v>
      </c>
      <c r="H1833" s="270">
        <f>'Net Gen'!O1833</f>
        <v>680</v>
      </c>
      <c r="J1833" s="120">
        <f t="shared" si="114"/>
        <v>0.5</v>
      </c>
      <c r="K1833" s="108">
        <f t="shared" si="112"/>
        <v>0</v>
      </c>
      <c r="L1833" s="102">
        <f t="shared" si="113"/>
        <v>340</v>
      </c>
      <c r="M1833" s="123">
        <f t="shared" si="115"/>
        <v>0</v>
      </c>
    </row>
    <row r="1834" spans="1:13" x14ac:dyDescent="0.2">
      <c r="A1834" s="208" t="str">
        <f>'Net Gen'!B1834</f>
        <v>ML2KP-Mitchell 2 KP</v>
      </c>
      <c r="B1834" s="269">
        <f>'Net Gen'!C1834</f>
        <v>44821.291666666664</v>
      </c>
      <c r="C1834" s="270" t="str">
        <f>'Net Gen'!P1834</f>
        <v>OFFLINE</v>
      </c>
      <c r="D1834" s="270">
        <f>'Net Gen'!E1834</f>
        <v>0</v>
      </c>
      <c r="E1834" s="270">
        <f>'Net Gen'!I1834</f>
        <v>0</v>
      </c>
      <c r="F1834" s="270">
        <f>'Net Gen'!K1834</f>
        <v>0</v>
      </c>
      <c r="G1834" s="270">
        <f>'Net Gen'!N1834</f>
        <v>0</v>
      </c>
      <c r="H1834" s="270">
        <f>'Net Gen'!O1834</f>
        <v>680</v>
      </c>
      <c r="J1834" s="120">
        <f t="shared" si="114"/>
        <v>0.5</v>
      </c>
      <c r="K1834" s="108">
        <f t="shared" si="112"/>
        <v>0</v>
      </c>
      <c r="L1834" s="102">
        <f t="shared" si="113"/>
        <v>340</v>
      </c>
      <c r="M1834" s="123">
        <f t="shared" si="115"/>
        <v>0</v>
      </c>
    </row>
    <row r="1835" spans="1:13" x14ac:dyDescent="0.2">
      <c r="A1835" s="208" t="str">
        <f>'Net Gen'!B1835</f>
        <v>ML2KP-Mitchell 2 KP</v>
      </c>
      <c r="B1835" s="269">
        <f>'Net Gen'!C1835</f>
        <v>44821.333333333336</v>
      </c>
      <c r="C1835" s="270" t="str">
        <f>'Net Gen'!P1835</f>
        <v>OFFLINE</v>
      </c>
      <c r="D1835" s="270">
        <f>'Net Gen'!E1835</f>
        <v>0</v>
      </c>
      <c r="E1835" s="270">
        <f>'Net Gen'!I1835</f>
        <v>0</v>
      </c>
      <c r="F1835" s="270">
        <f>'Net Gen'!K1835</f>
        <v>0</v>
      </c>
      <c r="G1835" s="270">
        <f>'Net Gen'!N1835</f>
        <v>0</v>
      </c>
      <c r="H1835" s="270">
        <f>'Net Gen'!O1835</f>
        <v>680</v>
      </c>
      <c r="J1835" s="120">
        <f t="shared" si="114"/>
        <v>0.5</v>
      </c>
      <c r="K1835" s="108">
        <f t="shared" si="112"/>
        <v>0</v>
      </c>
      <c r="L1835" s="102">
        <f t="shared" si="113"/>
        <v>340</v>
      </c>
      <c r="M1835" s="123">
        <f t="shared" si="115"/>
        <v>0</v>
      </c>
    </row>
    <row r="1836" spans="1:13" x14ac:dyDescent="0.2">
      <c r="A1836" s="208" t="str">
        <f>'Net Gen'!B1836</f>
        <v>ML2KP-Mitchell 2 KP</v>
      </c>
      <c r="B1836" s="269">
        <f>'Net Gen'!C1836</f>
        <v>44821.375</v>
      </c>
      <c r="C1836" s="270" t="str">
        <f>'Net Gen'!P1836</f>
        <v>OFFLINE</v>
      </c>
      <c r="D1836" s="270">
        <f>'Net Gen'!E1836</f>
        <v>0</v>
      </c>
      <c r="E1836" s="270">
        <f>'Net Gen'!I1836</f>
        <v>0</v>
      </c>
      <c r="F1836" s="270">
        <f>'Net Gen'!K1836</f>
        <v>0</v>
      </c>
      <c r="G1836" s="270">
        <f>'Net Gen'!N1836</f>
        <v>0</v>
      </c>
      <c r="H1836" s="270">
        <f>'Net Gen'!O1836</f>
        <v>680</v>
      </c>
      <c r="J1836" s="120">
        <f t="shared" si="114"/>
        <v>0.5</v>
      </c>
      <c r="K1836" s="108">
        <f t="shared" si="112"/>
        <v>0</v>
      </c>
      <c r="L1836" s="102">
        <f t="shared" si="113"/>
        <v>340</v>
      </c>
      <c r="M1836" s="123">
        <f t="shared" si="115"/>
        <v>0</v>
      </c>
    </row>
    <row r="1837" spans="1:13" x14ac:dyDescent="0.2">
      <c r="A1837" s="208" t="str">
        <f>'Net Gen'!B1837</f>
        <v>ML2KP-Mitchell 2 KP</v>
      </c>
      <c r="B1837" s="269">
        <f>'Net Gen'!C1837</f>
        <v>44821.416666666664</v>
      </c>
      <c r="C1837" s="270" t="str">
        <f>'Net Gen'!P1837</f>
        <v>OFFLINE</v>
      </c>
      <c r="D1837" s="270">
        <f>'Net Gen'!E1837</f>
        <v>0</v>
      </c>
      <c r="E1837" s="270">
        <f>'Net Gen'!I1837</f>
        <v>0</v>
      </c>
      <c r="F1837" s="270">
        <f>'Net Gen'!K1837</f>
        <v>0</v>
      </c>
      <c r="G1837" s="270">
        <f>'Net Gen'!N1837</f>
        <v>0</v>
      </c>
      <c r="H1837" s="270">
        <f>'Net Gen'!O1837</f>
        <v>680</v>
      </c>
      <c r="J1837" s="120">
        <f t="shared" si="114"/>
        <v>0.5</v>
      </c>
      <c r="K1837" s="108">
        <f t="shared" si="112"/>
        <v>0</v>
      </c>
      <c r="L1837" s="102">
        <f t="shared" si="113"/>
        <v>340</v>
      </c>
      <c r="M1837" s="123">
        <f t="shared" si="115"/>
        <v>0</v>
      </c>
    </row>
    <row r="1838" spans="1:13" x14ac:dyDescent="0.2">
      <c r="A1838" s="208" t="str">
        <f>'Net Gen'!B1838</f>
        <v>ML2KP-Mitchell 2 KP</v>
      </c>
      <c r="B1838" s="269">
        <f>'Net Gen'!C1838</f>
        <v>44821.458333333336</v>
      </c>
      <c r="C1838" s="270" t="str">
        <f>'Net Gen'!P1838</f>
        <v>OFFLINE</v>
      </c>
      <c r="D1838" s="270">
        <f>'Net Gen'!E1838</f>
        <v>0</v>
      </c>
      <c r="E1838" s="270">
        <f>'Net Gen'!I1838</f>
        <v>0</v>
      </c>
      <c r="F1838" s="270">
        <f>'Net Gen'!K1838</f>
        <v>0</v>
      </c>
      <c r="G1838" s="270">
        <f>'Net Gen'!N1838</f>
        <v>0</v>
      </c>
      <c r="H1838" s="270">
        <f>'Net Gen'!O1838</f>
        <v>680</v>
      </c>
      <c r="J1838" s="120">
        <f t="shared" si="114"/>
        <v>0.5</v>
      </c>
      <c r="K1838" s="108">
        <f t="shared" si="112"/>
        <v>0</v>
      </c>
      <c r="L1838" s="102">
        <f t="shared" si="113"/>
        <v>340</v>
      </c>
      <c r="M1838" s="123">
        <f t="shared" si="115"/>
        <v>0</v>
      </c>
    </row>
    <row r="1839" spans="1:13" x14ac:dyDescent="0.2">
      <c r="A1839" s="208" t="str">
        <f>'Net Gen'!B1839</f>
        <v>ML2KP-Mitchell 2 KP</v>
      </c>
      <c r="B1839" s="269">
        <f>'Net Gen'!C1839</f>
        <v>44821.5</v>
      </c>
      <c r="C1839" s="270" t="str">
        <f>'Net Gen'!P1839</f>
        <v>OFFLINE</v>
      </c>
      <c r="D1839" s="270">
        <f>'Net Gen'!E1839</f>
        <v>0</v>
      </c>
      <c r="E1839" s="270">
        <f>'Net Gen'!I1839</f>
        <v>0</v>
      </c>
      <c r="F1839" s="270">
        <f>'Net Gen'!K1839</f>
        <v>0</v>
      </c>
      <c r="G1839" s="270">
        <f>'Net Gen'!N1839</f>
        <v>0</v>
      </c>
      <c r="H1839" s="270">
        <f>'Net Gen'!O1839</f>
        <v>680</v>
      </c>
      <c r="J1839" s="120">
        <f t="shared" si="114"/>
        <v>0.5</v>
      </c>
      <c r="K1839" s="108">
        <f t="shared" si="112"/>
        <v>0</v>
      </c>
      <c r="L1839" s="102">
        <f t="shared" si="113"/>
        <v>340</v>
      </c>
      <c r="M1839" s="123">
        <f t="shared" si="115"/>
        <v>0</v>
      </c>
    </row>
    <row r="1840" spans="1:13" x14ac:dyDescent="0.2">
      <c r="A1840" s="208" t="str">
        <f>'Net Gen'!B1840</f>
        <v>ML2KP-Mitchell 2 KP</v>
      </c>
      <c r="B1840" s="269">
        <f>'Net Gen'!C1840</f>
        <v>44821.541666666664</v>
      </c>
      <c r="C1840" s="270" t="str">
        <f>'Net Gen'!P1840</f>
        <v>OFFLINE</v>
      </c>
      <c r="D1840" s="270">
        <f>'Net Gen'!E1840</f>
        <v>0</v>
      </c>
      <c r="E1840" s="270">
        <f>'Net Gen'!I1840</f>
        <v>0</v>
      </c>
      <c r="F1840" s="270">
        <f>'Net Gen'!K1840</f>
        <v>0</v>
      </c>
      <c r="G1840" s="270">
        <f>'Net Gen'!N1840</f>
        <v>0</v>
      </c>
      <c r="H1840" s="270">
        <f>'Net Gen'!O1840</f>
        <v>680</v>
      </c>
      <c r="J1840" s="120">
        <f t="shared" si="114"/>
        <v>0.5</v>
      </c>
      <c r="K1840" s="108">
        <f t="shared" si="112"/>
        <v>0</v>
      </c>
      <c r="L1840" s="102">
        <f t="shared" si="113"/>
        <v>340</v>
      </c>
      <c r="M1840" s="123">
        <f t="shared" si="115"/>
        <v>0</v>
      </c>
    </row>
    <row r="1841" spans="1:13" x14ac:dyDescent="0.2">
      <c r="A1841" s="208" t="str">
        <f>'Net Gen'!B1841</f>
        <v>ML2KP-Mitchell 2 KP</v>
      </c>
      <c r="B1841" s="269">
        <f>'Net Gen'!C1841</f>
        <v>44821.583333333336</v>
      </c>
      <c r="C1841" s="270" t="str">
        <f>'Net Gen'!P1841</f>
        <v>OFFLINE</v>
      </c>
      <c r="D1841" s="270">
        <f>'Net Gen'!E1841</f>
        <v>0</v>
      </c>
      <c r="E1841" s="270">
        <f>'Net Gen'!I1841</f>
        <v>0</v>
      </c>
      <c r="F1841" s="270">
        <f>'Net Gen'!K1841</f>
        <v>0</v>
      </c>
      <c r="G1841" s="270">
        <f>'Net Gen'!N1841</f>
        <v>0</v>
      </c>
      <c r="H1841" s="270">
        <f>'Net Gen'!O1841</f>
        <v>680</v>
      </c>
      <c r="J1841" s="120">
        <f t="shared" si="114"/>
        <v>0.5</v>
      </c>
      <c r="K1841" s="108">
        <f t="shared" si="112"/>
        <v>0</v>
      </c>
      <c r="L1841" s="102">
        <f t="shared" si="113"/>
        <v>340</v>
      </c>
      <c r="M1841" s="123">
        <f t="shared" si="115"/>
        <v>0</v>
      </c>
    </row>
    <row r="1842" spans="1:13" x14ac:dyDescent="0.2">
      <c r="A1842" s="208" t="str">
        <f>'Net Gen'!B1842</f>
        <v>ML2KP-Mitchell 2 KP</v>
      </c>
      <c r="B1842" s="269">
        <f>'Net Gen'!C1842</f>
        <v>44821.625</v>
      </c>
      <c r="C1842" s="270" t="str">
        <f>'Net Gen'!P1842</f>
        <v>OFFLINE</v>
      </c>
      <c r="D1842" s="270">
        <f>'Net Gen'!E1842</f>
        <v>0</v>
      </c>
      <c r="E1842" s="270">
        <f>'Net Gen'!I1842</f>
        <v>0</v>
      </c>
      <c r="F1842" s="270">
        <f>'Net Gen'!K1842</f>
        <v>0</v>
      </c>
      <c r="G1842" s="270">
        <f>'Net Gen'!N1842</f>
        <v>0</v>
      </c>
      <c r="H1842" s="270">
        <f>'Net Gen'!O1842</f>
        <v>680</v>
      </c>
      <c r="J1842" s="120">
        <f t="shared" si="114"/>
        <v>0.5</v>
      </c>
      <c r="K1842" s="108">
        <f t="shared" si="112"/>
        <v>0</v>
      </c>
      <c r="L1842" s="102">
        <f t="shared" si="113"/>
        <v>340</v>
      </c>
      <c r="M1842" s="123">
        <f t="shared" si="115"/>
        <v>0</v>
      </c>
    </row>
    <row r="1843" spans="1:13" x14ac:dyDescent="0.2">
      <c r="A1843" s="208" t="str">
        <f>'Net Gen'!B1843</f>
        <v>ML2KP-Mitchell 2 KP</v>
      </c>
      <c r="B1843" s="269">
        <f>'Net Gen'!C1843</f>
        <v>44821.666666666664</v>
      </c>
      <c r="C1843" s="270" t="str">
        <f>'Net Gen'!P1843</f>
        <v>OFFLINE</v>
      </c>
      <c r="D1843" s="270">
        <f>'Net Gen'!E1843</f>
        <v>0</v>
      </c>
      <c r="E1843" s="270">
        <f>'Net Gen'!I1843</f>
        <v>0</v>
      </c>
      <c r="F1843" s="270">
        <f>'Net Gen'!K1843</f>
        <v>0</v>
      </c>
      <c r="G1843" s="270">
        <f>'Net Gen'!N1843</f>
        <v>0</v>
      </c>
      <c r="H1843" s="270">
        <f>'Net Gen'!O1843</f>
        <v>680</v>
      </c>
      <c r="J1843" s="120">
        <f t="shared" si="114"/>
        <v>0.5</v>
      </c>
      <c r="K1843" s="108">
        <f t="shared" si="112"/>
        <v>0</v>
      </c>
      <c r="L1843" s="102">
        <f t="shared" si="113"/>
        <v>340</v>
      </c>
      <c r="M1843" s="123">
        <f t="shared" si="115"/>
        <v>0</v>
      </c>
    </row>
    <row r="1844" spans="1:13" x14ac:dyDescent="0.2">
      <c r="A1844" s="208" t="str">
        <f>'Net Gen'!B1844</f>
        <v>ML2KP-Mitchell 2 KP</v>
      </c>
      <c r="B1844" s="269">
        <f>'Net Gen'!C1844</f>
        <v>44821.708333333336</v>
      </c>
      <c r="C1844" s="270" t="str">
        <f>'Net Gen'!P1844</f>
        <v>OFFLINE</v>
      </c>
      <c r="D1844" s="270">
        <f>'Net Gen'!E1844</f>
        <v>0</v>
      </c>
      <c r="E1844" s="270">
        <f>'Net Gen'!I1844</f>
        <v>0</v>
      </c>
      <c r="F1844" s="270">
        <f>'Net Gen'!K1844</f>
        <v>0</v>
      </c>
      <c r="G1844" s="270">
        <f>'Net Gen'!N1844</f>
        <v>0</v>
      </c>
      <c r="H1844" s="270">
        <f>'Net Gen'!O1844</f>
        <v>680</v>
      </c>
      <c r="J1844" s="120">
        <f t="shared" si="114"/>
        <v>0.5</v>
      </c>
      <c r="K1844" s="108">
        <f t="shared" si="112"/>
        <v>0</v>
      </c>
      <c r="L1844" s="102">
        <f t="shared" si="113"/>
        <v>340</v>
      </c>
      <c r="M1844" s="123">
        <f t="shared" si="115"/>
        <v>0</v>
      </c>
    </row>
    <row r="1845" spans="1:13" x14ac:dyDescent="0.2">
      <c r="A1845" s="208" t="str">
        <f>'Net Gen'!B1845</f>
        <v>ML2KP-Mitchell 2 KP</v>
      </c>
      <c r="B1845" s="269">
        <f>'Net Gen'!C1845</f>
        <v>44821.75</v>
      </c>
      <c r="C1845" s="270" t="str">
        <f>'Net Gen'!P1845</f>
        <v>OFFLINE</v>
      </c>
      <c r="D1845" s="270">
        <f>'Net Gen'!E1845</f>
        <v>0</v>
      </c>
      <c r="E1845" s="270">
        <f>'Net Gen'!I1845</f>
        <v>0</v>
      </c>
      <c r="F1845" s="270">
        <f>'Net Gen'!K1845</f>
        <v>0</v>
      </c>
      <c r="G1845" s="270">
        <f>'Net Gen'!N1845</f>
        <v>0</v>
      </c>
      <c r="H1845" s="270">
        <f>'Net Gen'!O1845</f>
        <v>680</v>
      </c>
      <c r="J1845" s="120">
        <f t="shared" si="114"/>
        <v>0.5</v>
      </c>
      <c r="K1845" s="108">
        <f t="shared" si="112"/>
        <v>0</v>
      </c>
      <c r="L1845" s="102">
        <f t="shared" si="113"/>
        <v>340</v>
      </c>
      <c r="M1845" s="123">
        <f t="shared" si="115"/>
        <v>0</v>
      </c>
    </row>
    <row r="1846" spans="1:13" x14ac:dyDescent="0.2">
      <c r="A1846" s="208" t="str">
        <f>'Net Gen'!B1846</f>
        <v>ML2KP-Mitchell 2 KP</v>
      </c>
      <c r="B1846" s="269">
        <f>'Net Gen'!C1846</f>
        <v>44821.791666666664</v>
      </c>
      <c r="C1846" s="270" t="str">
        <f>'Net Gen'!P1846</f>
        <v>OFFLINE</v>
      </c>
      <c r="D1846" s="270">
        <f>'Net Gen'!E1846</f>
        <v>0</v>
      </c>
      <c r="E1846" s="270">
        <f>'Net Gen'!I1846</f>
        <v>0</v>
      </c>
      <c r="F1846" s="270">
        <f>'Net Gen'!K1846</f>
        <v>0</v>
      </c>
      <c r="G1846" s="270">
        <f>'Net Gen'!N1846</f>
        <v>0</v>
      </c>
      <c r="H1846" s="270">
        <f>'Net Gen'!O1846</f>
        <v>680</v>
      </c>
      <c r="J1846" s="120">
        <f t="shared" si="114"/>
        <v>0.5</v>
      </c>
      <c r="K1846" s="108">
        <f t="shared" si="112"/>
        <v>0</v>
      </c>
      <c r="L1846" s="102">
        <f t="shared" si="113"/>
        <v>340</v>
      </c>
      <c r="M1846" s="123">
        <f t="shared" si="115"/>
        <v>0</v>
      </c>
    </row>
    <row r="1847" spans="1:13" x14ac:dyDescent="0.2">
      <c r="A1847" s="208" t="str">
        <f>'Net Gen'!B1847</f>
        <v>ML2KP-Mitchell 2 KP</v>
      </c>
      <c r="B1847" s="269">
        <f>'Net Gen'!C1847</f>
        <v>44821.833333333336</v>
      </c>
      <c r="C1847" s="270" t="str">
        <f>'Net Gen'!P1847</f>
        <v>OFFLINE</v>
      </c>
      <c r="D1847" s="270">
        <f>'Net Gen'!E1847</f>
        <v>0</v>
      </c>
      <c r="E1847" s="270">
        <f>'Net Gen'!I1847</f>
        <v>0</v>
      </c>
      <c r="F1847" s="270">
        <f>'Net Gen'!K1847</f>
        <v>0</v>
      </c>
      <c r="G1847" s="270">
        <f>'Net Gen'!N1847</f>
        <v>0</v>
      </c>
      <c r="H1847" s="270">
        <f>'Net Gen'!O1847</f>
        <v>680</v>
      </c>
      <c r="J1847" s="120">
        <f t="shared" si="114"/>
        <v>0.5</v>
      </c>
      <c r="K1847" s="108">
        <f t="shared" si="112"/>
        <v>0</v>
      </c>
      <c r="L1847" s="102">
        <f t="shared" si="113"/>
        <v>340</v>
      </c>
      <c r="M1847" s="123">
        <f t="shared" si="115"/>
        <v>0</v>
      </c>
    </row>
    <row r="1848" spans="1:13" x14ac:dyDescent="0.2">
      <c r="A1848" s="208" t="str">
        <f>'Net Gen'!B1848</f>
        <v>ML2KP-Mitchell 2 KP</v>
      </c>
      <c r="B1848" s="269">
        <f>'Net Gen'!C1848</f>
        <v>44821.875</v>
      </c>
      <c r="C1848" s="270" t="str">
        <f>'Net Gen'!P1848</f>
        <v>OFFLINE</v>
      </c>
      <c r="D1848" s="270">
        <f>'Net Gen'!E1848</f>
        <v>0</v>
      </c>
      <c r="E1848" s="270">
        <f>'Net Gen'!I1848</f>
        <v>0</v>
      </c>
      <c r="F1848" s="270">
        <f>'Net Gen'!K1848</f>
        <v>0</v>
      </c>
      <c r="G1848" s="270">
        <f>'Net Gen'!N1848</f>
        <v>0</v>
      </c>
      <c r="H1848" s="270">
        <f>'Net Gen'!O1848</f>
        <v>680</v>
      </c>
      <c r="J1848" s="120">
        <f t="shared" si="114"/>
        <v>0.5</v>
      </c>
      <c r="K1848" s="108">
        <f t="shared" si="112"/>
        <v>0</v>
      </c>
      <c r="L1848" s="102">
        <f t="shared" si="113"/>
        <v>340</v>
      </c>
      <c r="M1848" s="123">
        <f t="shared" si="115"/>
        <v>0</v>
      </c>
    </row>
    <row r="1849" spans="1:13" x14ac:dyDescent="0.2">
      <c r="A1849" s="208" t="str">
        <f>'Net Gen'!B1849</f>
        <v>ML2KP-Mitchell 2 KP</v>
      </c>
      <c r="B1849" s="269">
        <f>'Net Gen'!C1849</f>
        <v>44821.916666666664</v>
      </c>
      <c r="C1849" s="270" t="str">
        <f>'Net Gen'!P1849</f>
        <v>OFFLINE</v>
      </c>
      <c r="D1849" s="270">
        <f>'Net Gen'!E1849</f>
        <v>0</v>
      </c>
      <c r="E1849" s="270">
        <f>'Net Gen'!I1849</f>
        <v>0</v>
      </c>
      <c r="F1849" s="270">
        <f>'Net Gen'!K1849</f>
        <v>0</v>
      </c>
      <c r="G1849" s="270">
        <f>'Net Gen'!N1849</f>
        <v>0</v>
      </c>
      <c r="H1849" s="270">
        <f>'Net Gen'!O1849</f>
        <v>680</v>
      </c>
      <c r="J1849" s="120">
        <f t="shared" si="114"/>
        <v>0.5</v>
      </c>
      <c r="K1849" s="108">
        <f t="shared" si="112"/>
        <v>0</v>
      </c>
      <c r="L1849" s="102">
        <f t="shared" si="113"/>
        <v>340</v>
      </c>
      <c r="M1849" s="123">
        <f t="shared" si="115"/>
        <v>0</v>
      </c>
    </row>
    <row r="1850" spans="1:13" x14ac:dyDescent="0.2">
      <c r="A1850" s="208" t="str">
        <f>'Net Gen'!B1850</f>
        <v>ML2KP-Mitchell 2 KP</v>
      </c>
      <c r="B1850" s="269">
        <f>'Net Gen'!C1850</f>
        <v>44821.958333333336</v>
      </c>
      <c r="C1850" s="270" t="str">
        <f>'Net Gen'!P1850</f>
        <v>OFFLINE</v>
      </c>
      <c r="D1850" s="270">
        <f>'Net Gen'!E1850</f>
        <v>0</v>
      </c>
      <c r="E1850" s="270">
        <f>'Net Gen'!I1850</f>
        <v>0</v>
      </c>
      <c r="F1850" s="270">
        <f>'Net Gen'!K1850</f>
        <v>0</v>
      </c>
      <c r="G1850" s="270">
        <f>'Net Gen'!N1850</f>
        <v>0</v>
      </c>
      <c r="H1850" s="270">
        <f>'Net Gen'!O1850</f>
        <v>680</v>
      </c>
      <c r="J1850" s="120">
        <f t="shared" si="114"/>
        <v>0.5</v>
      </c>
      <c r="K1850" s="108">
        <f t="shared" si="112"/>
        <v>0</v>
      </c>
      <c r="L1850" s="102">
        <f t="shared" si="113"/>
        <v>340</v>
      </c>
      <c r="M1850" s="123">
        <f t="shared" si="115"/>
        <v>0</v>
      </c>
    </row>
    <row r="1851" spans="1:13" x14ac:dyDescent="0.2">
      <c r="A1851" s="208" t="str">
        <f>'Net Gen'!B1851</f>
        <v>ML2KP-Mitchell 2 KP</v>
      </c>
      <c r="B1851" s="269">
        <f>'Net Gen'!C1851</f>
        <v>44822</v>
      </c>
      <c r="C1851" s="270" t="str">
        <f>'Net Gen'!P1851</f>
        <v>OFFLINE</v>
      </c>
      <c r="D1851" s="270">
        <f>'Net Gen'!E1851</f>
        <v>0</v>
      </c>
      <c r="E1851" s="270">
        <f>'Net Gen'!I1851</f>
        <v>0</v>
      </c>
      <c r="F1851" s="270">
        <f>'Net Gen'!K1851</f>
        <v>0</v>
      </c>
      <c r="G1851" s="270">
        <f>'Net Gen'!N1851</f>
        <v>0</v>
      </c>
      <c r="H1851" s="270">
        <f>'Net Gen'!O1851</f>
        <v>680</v>
      </c>
      <c r="J1851" s="120">
        <f t="shared" si="114"/>
        <v>0.5</v>
      </c>
      <c r="K1851" s="108">
        <f t="shared" si="112"/>
        <v>0</v>
      </c>
      <c r="L1851" s="102">
        <f t="shared" si="113"/>
        <v>340</v>
      </c>
      <c r="M1851" s="123">
        <f t="shared" si="115"/>
        <v>0</v>
      </c>
    </row>
    <row r="1852" spans="1:13" x14ac:dyDescent="0.2">
      <c r="A1852" s="208" t="str">
        <f>'Net Gen'!B1852</f>
        <v>ML2KP-Mitchell 2 KP</v>
      </c>
      <c r="B1852" s="269">
        <f>'Net Gen'!C1852</f>
        <v>44822.041666666664</v>
      </c>
      <c r="C1852" s="270" t="str">
        <f>'Net Gen'!P1852</f>
        <v>OFFLINE</v>
      </c>
      <c r="D1852" s="270">
        <f>'Net Gen'!E1852</f>
        <v>0</v>
      </c>
      <c r="E1852" s="270">
        <f>'Net Gen'!I1852</f>
        <v>0</v>
      </c>
      <c r="F1852" s="270">
        <f>'Net Gen'!K1852</f>
        <v>0</v>
      </c>
      <c r="G1852" s="270">
        <f>'Net Gen'!N1852</f>
        <v>0</v>
      </c>
      <c r="H1852" s="270">
        <f>'Net Gen'!O1852</f>
        <v>680</v>
      </c>
      <c r="J1852" s="120">
        <f t="shared" si="114"/>
        <v>0.5</v>
      </c>
      <c r="K1852" s="108">
        <f t="shared" si="112"/>
        <v>0</v>
      </c>
      <c r="L1852" s="102">
        <f t="shared" si="113"/>
        <v>340</v>
      </c>
      <c r="M1852" s="123">
        <f t="shared" si="115"/>
        <v>0</v>
      </c>
    </row>
    <row r="1853" spans="1:13" x14ac:dyDescent="0.2">
      <c r="A1853" s="208" t="str">
        <f>'Net Gen'!B1853</f>
        <v>ML2KP-Mitchell 2 KP</v>
      </c>
      <c r="B1853" s="269">
        <f>'Net Gen'!C1853</f>
        <v>44822.083333333336</v>
      </c>
      <c r="C1853" s="270" t="str">
        <f>'Net Gen'!P1853</f>
        <v>OFFLINE</v>
      </c>
      <c r="D1853" s="270">
        <f>'Net Gen'!E1853</f>
        <v>0</v>
      </c>
      <c r="E1853" s="270">
        <f>'Net Gen'!I1853</f>
        <v>0</v>
      </c>
      <c r="F1853" s="270">
        <f>'Net Gen'!K1853</f>
        <v>0</v>
      </c>
      <c r="G1853" s="270">
        <f>'Net Gen'!N1853</f>
        <v>0</v>
      </c>
      <c r="H1853" s="270">
        <f>'Net Gen'!O1853</f>
        <v>680</v>
      </c>
      <c r="J1853" s="120">
        <f t="shared" si="114"/>
        <v>0.5</v>
      </c>
      <c r="K1853" s="108">
        <f t="shared" si="112"/>
        <v>0</v>
      </c>
      <c r="L1853" s="102">
        <f t="shared" si="113"/>
        <v>340</v>
      </c>
      <c r="M1853" s="123">
        <f t="shared" si="115"/>
        <v>0</v>
      </c>
    </row>
    <row r="1854" spans="1:13" x14ac:dyDescent="0.2">
      <c r="A1854" s="208" t="str">
        <f>'Net Gen'!B1854</f>
        <v>ML2KP-Mitchell 2 KP</v>
      </c>
      <c r="B1854" s="269">
        <f>'Net Gen'!C1854</f>
        <v>44822.125</v>
      </c>
      <c r="C1854" s="270" t="str">
        <f>'Net Gen'!P1854</f>
        <v>OFFLINE</v>
      </c>
      <c r="D1854" s="270">
        <f>'Net Gen'!E1854</f>
        <v>0</v>
      </c>
      <c r="E1854" s="270">
        <f>'Net Gen'!I1854</f>
        <v>0</v>
      </c>
      <c r="F1854" s="270">
        <f>'Net Gen'!K1854</f>
        <v>0</v>
      </c>
      <c r="G1854" s="270">
        <f>'Net Gen'!N1854</f>
        <v>0</v>
      </c>
      <c r="H1854" s="270">
        <f>'Net Gen'!O1854</f>
        <v>680</v>
      </c>
      <c r="J1854" s="120">
        <f t="shared" si="114"/>
        <v>0.5</v>
      </c>
      <c r="K1854" s="108">
        <f t="shared" si="112"/>
        <v>0</v>
      </c>
      <c r="L1854" s="102">
        <f t="shared" si="113"/>
        <v>340</v>
      </c>
      <c r="M1854" s="123">
        <f t="shared" si="115"/>
        <v>0</v>
      </c>
    </row>
    <row r="1855" spans="1:13" x14ac:dyDescent="0.2">
      <c r="A1855" s="208" t="str">
        <f>'Net Gen'!B1855</f>
        <v>ML2KP-Mitchell 2 KP</v>
      </c>
      <c r="B1855" s="269">
        <f>'Net Gen'!C1855</f>
        <v>44822.166666666664</v>
      </c>
      <c r="C1855" s="270" t="str">
        <f>'Net Gen'!P1855</f>
        <v>OFFLINE</v>
      </c>
      <c r="D1855" s="270">
        <f>'Net Gen'!E1855</f>
        <v>0</v>
      </c>
      <c r="E1855" s="270">
        <f>'Net Gen'!I1855</f>
        <v>0</v>
      </c>
      <c r="F1855" s="270">
        <f>'Net Gen'!K1855</f>
        <v>0</v>
      </c>
      <c r="G1855" s="270">
        <f>'Net Gen'!N1855</f>
        <v>0</v>
      </c>
      <c r="H1855" s="270">
        <f>'Net Gen'!O1855</f>
        <v>680</v>
      </c>
      <c r="J1855" s="120">
        <f t="shared" si="114"/>
        <v>0.5</v>
      </c>
      <c r="K1855" s="108">
        <f t="shared" si="112"/>
        <v>0</v>
      </c>
      <c r="L1855" s="102">
        <f t="shared" si="113"/>
        <v>340</v>
      </c>
      <c r="M1855" s="123">
        <f t="shared" si="115"/>
        <v>0</v>
      </c>
    </row>
    <row r="1856" spans="1:13" x14ac:dyDescent="0.2">
      <c r="A1856" s="208" t="str">
        <f>'Net Gen'!B1856</f>
        <v>ML2KP-Mitchell 2 KP</v>
      </c>
      <c r="B1856" s="269">
        <f>'Net Gen'!C1856</f>
        <v>44822.208333333336</v>
      </c>
      <c r="C1856" s="270" t="str">
        <f>'Net Gen'!P1856</f>
        <v>OFFLINE</v>
      </c>
      <c r="D1856" s="270">
        <f>'Net Gen'!E1856</f>
        <v>0</v>
      </c>
      <c r="E1856" s="270">
        <f>'Net Gen'!I1856</f>
        <v>0</v>
      </c>
      <c r="F1856" s="270">
        <f>'Net Gen'!K1856</f>
        <v>0</v>
      </c>
      <c r="G1856" s="270">
        <f>'Net Gen'!N1856</f>
        <v>0</v>
      </c>
      <c r="H1856" s="270">
        <f>'Net Gen'!O1856</f>
        <v>680</v>
      </c>
      <c r="J1856" s="120">
        <f t="shared" si="114"/>
        <v>0.5</v>
      </c>
      <c r="K1856" s="108">
        <f t="shared" si="112"/>
        <v>0</v>
      </c>
      <c r="L1856" s="102">
        <f t="shared" si="113"/>
        <v>340</v>
      </c>
      <c r="M1856" s="123">
        <f t="shared" si="115"/>
        <v>0</v>
      </c>
    </row>
    <row r="1857" spans="1:13" x14ac:dyDescent="0.2">
      <c r="A1857" s="208" t="str">
        <f>'Net Gen'!B1857</f>
        <v>ML2KP-Mitchell 2 KP</v>
      </c>
      <c r="B1857" s="269">
        <f>'Net Gen'!C1857</f>
        <v>44822.25</v>
      </c>
      <c r="C1857" s="270" t="str">
        <f>'Net Gen'!P1857</f>
        <v>OFFLINE</v>
      </c>
      <c r="D1857" s="270">
        <f>'Net Gen'!E1857</f>
        <v>0</v>
      </c>
      <c r="E1857" s="270">
        <f>'Net Gen'!I1857</f>
        <v>0</v>
      </c>
      <c r="F1857" s="270">
        <f>'Net Gen'!K1857</f>
        <v>0</v>
      </c>
      <c r="G1857" s="270">
        <f>'Net Gen'!N1857</f>
        <v>0</v>
      </c>
      <c r="H1857" s="270">
        <f>'Net Gen'!O1857</f>
        <v>680</v>
      </c>
      <c r="J1857" s="120">
        <f t="shared" si="114"/>
        <v>0.5</v>
      </c>
      <c r="K1857" s="108">
        <f t="shared" si="112"/>
        <v>0</v>
      </c>
      <c r="L1857" s="102">
        <f t="shared" si="113"/>
        <v>340</v>
      </c>
      <c r="M1857" s="123">
        <f t="shared" si="115"/>
        <v>0</v>
      </c>
    </row>
    <row r="1858" spans="1:13" x14ac:dyDescent="0.2">
      <c r="A1858" s="208" t="str">
        <f>'Net Gen'!B1858</f>
        <v>ML2KP-Mitchell 2 KP</v>
      </c>
      <c r="B1858" s="269">
        <f>'Net Gen'!C1858</f>
        <v>44822.291666666664</v>
      </c>
      <c r="C1858" s="270" t="str">
        <f>'Net Gen'!P1858</f>
        <v>OFFLINE</v>
      </c>
      <c r="D1858" s="270">
        <f>'Net Gen'!E1858</f>
        <v>0</v>
      </c>
      <c r="E1858" s="270">
        <f>'Net Gen'!I1858</f>
        <v>0</v>
      </c>
      <c r="F1858" s="270">
        <f>'Net Gen'!K1858</f>
        <v>0</v>
      </c>
      <c r="G1858" s="270">
        <f>'Net Gen'!N1858</f>
        <v>0</v>
      </c>
      <c r="H1858" s="270">
        <f>'Net Gen'!O1858</f>
        <v>680</v>
      </c>
      <c r="J1858" s="120">
        <f t="shared" si="114"/>
        <v>0.5</v>
      </c>
      <c r="K1858" s="108">
        <f t="shared" si="112"/>
        <v>0</v>
      </c>
      <c r="L1858" s="102">
        <f t="shared" si="113"/>
        <v>340</v>
      </c>
      <c r="M1858" s="123">
        <f t="shared" si="115"/>
        <v>0</v>
      </c>
    </row>
    <row r="1859" spans="1:13" x14ac:dyDescent="0.2">
      <c r="A1859" s="208" t="str">
        <f>'Net Gen'!B1859</f>
        <v>ML2KP-Mitchell 2 KP</v>
      </c>
      <c r="B1859" s="269">
        <f>'Net Gen'!C1859</f>
        <v>44822.333333333336</v>
      </c>
      <c r="C1859" s="270" t="str">
        <f>'Net Gen'!P1859</f>
        <v>OFFLINE</v>
      </c>
      <c r="D1859" s="270">
        <f>'Net Gen'!E1859</f>
        <v>0</v>
      </c>
      <c r="E1859" s="270">
        <f>'Net Gen'!I1859</f>
        <v>0</v>
      </c>
      <c r="F1859" s="270">
        <f>'Net Gen'!K1859</f>
        <v>0</v>
      </c>
      <c r="G1859" s="270">
        <f>'Net Gen'!N1859</f>
        <v>0</v>
      </c>
      <c r="H1859" s="270">
        <f>'Net Gen'!O1859</f>
        <v>680</v>
      </c>
      <c r="J1859" s="120">
        <f t="shared" si="114"/>
        <v>0.5</v>
      </c>
      <c r="K1859" s="108">
        <f t="shared" si="112"/>
        <v>0</v>
      </c>
      <c r="L1859" s="102">
        <f t="shared" si="113"/>
        <v>340</v>
      </c>
      <c r="M1859" s="123">
        <f t="shared" si="115"/>
        <v>0</v>
      </c>
    </row>
    <row r="1860" spans="1:13" x14ac:dyDescent="0.2">
      <c r="A1860" s="208" t="str">
        <f>'Net Gen'!B1860</f>
        <v>ML2KP-Mitchell 2 KP</v>
      </c>
      <c r="B1860" s="269">
        <f>'Net Gen'!C1860</f>
        <v>44822.375</v>
      </c>
      <c r="C1860" s="270" t="str">
        <f>'Net Gen'!P1860</f>
        <v>OFFLINE</v>
      </c>
      <c r="D1860" s="270">
        <f>'Net Gen'!E1860</f>
        <v>0</v>
      </c>
      <c r="E1860" s="270">
        <f>'Net Gen'!I1860</f>
        <v>0</v>
      </c>
      <c r="F1860" s="270">
        <f>'Net Gen'!K1860</f>
        <v>0</v>
      </c>
      <c r="G1860" s="270">
        <f>'Net Gen'!N1860</f>
        <v>0</v>
      </c>
      <c r="H1860" s="270">
        <f>'Net Gen'!O1860</f>
        <v>680</v>
      </c>
      <c r="J1860" s="120">
        <f t="shared" si="114"/>
        <v>0.5</v>
      </c>
      <c r="K1860" s="108">
        <f t="shared" ref="K1860:K1923" si="116">F1860*J1860</f>
        <v>0</v>
      </c>
      <c r="L1860" s="102">
        <f t="shared" ref="L1860:L1923" si="117">H1860*J1860</f>
        <v>340</v>
      </c>
      <c r="M1860" s="123">
        <f t="shared" si="115"/>
        <v>0</v>
      </c>
    </row>
    <row r="1861" spans="1:13" x14ac:dyDescent="0.2">
      <c r="A1861" s="208" t="str">
        <f>'Net Gen'!B1861</f>
        <v>ML2KP-Mitchell 2 KP</v>
      </c>
      <c r="B1861" s="269">
        <f>'Net Gen'!C1861</f>
        <v>44822.416666666664</v>
      </c>
      <c r="C1861" s="270" t="str">
        <f>'Net Gen'!P1861</f>
        <v>OFFLINE</v>
      </c>
      <c r="D1861" s="270">
        <f>'Net Gen'!E1861</f>
        <v>0</v>
      </c>
      <c r="E1861" s="270">
        <f>'Net Gen'!I1861</f>
        <v>0</v>
      </c>
      <c r="F1861" s="270">
        <f>'Net Gen'!K1861</f>
        <v>0</v>
      </c>
      <c r="G1861" s="270">
        <f>'Net Gen'!N1861</f>
        <v>0</v>
      </c>
      <c r="H1861" s="270">
        <f>'Net Gen'!O1861</f>
        <v>680</v>
      </c>
      <c r="J1861" s="120">
        <f t="shared" ref="J1861:J1924" si="118">VLOOKUP(A1861,$P$4:$Q$8,2,FALSE)</f>
        <v>0.5</v>
      </c>
      <c r="K1861" s="108">
        <f t="shared" si="116"/>
        <v>0</v>
      </c>
      <c r="L1861" s="102">
        <f t="shared" si="117"/>
        <v>340</v>
      </c>
      <c r="M1861" s="123">
        <f t="shared" ref="M1861:M1924" si="119">E1861*J1861</f>
        <v>0</v>
      </c>
    </row>
    <row r="1862" spans="1:13" x14ac:dyDescent="0.2">
      <c r="A1862" s="208" t="str">
        <f>'Net Gen'!B1862</f>
        <v>ML2KP-Mitchell 2 KP</v>
      </c>
      <c r="B1862" s="269">
        <f>'Net Gen'!C1862</f>
        <v>44822.458333333336</v>
      </c>
      <c r="C1862" s="270" t="str">
        <f>'Net Gen'!P1862</f>
        <v>OFFLINE</v>
      </c>
      <c r="D1862" s="270">
        <f>'Net Gen'!E1862</f>
        <v>0</v>
      </c>
      <c r="E1862" s="270">
        <f>'Net Gen'!I1862</f>
        <v>0</v>
      </c>
      <c r="F1862" s="270">
        <f>'Net Gen'!K1862</f>
        <v>0</v>
      </c>
      <c r="G1862" s="270">
        <f>'Net Gen'!N1862</f>
        <v>0</v>
      </c>
      <c r="H1862" s="270">
        <f>'Net Gen'!O1862</f>
        <v>680</v>
      </c>
      <c r="J1862" s="120">
        <f t="shared" si="118"/>
        <v>0.5</v>
      </c>
      <c r="K1862" s="108">
        <f t="shared" si="116"/>
        <v>0</v>
      </c>
      <c r="L1862" s="102">
        <f t="shared" si="117"/>
        <v>340</v>
      </c>
      <c r="M1862" s="123">
        <f t="shared" si="119"/>
        <v>0</v>
      </c>
    </row>
    <row r="1863" spans="1:13" x14ac:dyDescent="0.2">
      <c r="A1863" s="208" t="str">
        <f>'Net Gen'!B1863</f>
        <v>ML2KP-Mitchell 2 KP</v>
      </c>
      <c r="B1863" s="269">
        <f>'Net Gen'!C1863</f>
        <v>44822.5</v>
      </c>
      <c r="C1863" s="270" t="str">
        <f>'Net Gen'!P1863</f>
        <v>OFFLINE</v>
      </c>
      <c r="D1863" s="270">
        <f>'Net Gen'!E1863</f>
        <v>0</v>
      </c>
      <c r="E1863" s="270">
        <f>'Net Gen'!I1863</f>
        <v>0</v>
      </c>
      <c r="F1863" s="270">
        <f>'Net Gen'!K1863</f>
        <v>0</v>
      </c>
      <c r="G1863" s="270">
        <f>'Net Gen'!N1863</f>
        <v>0</v>
      </c>
      <c r="H1863" s="270">
        <f>'Net Gen'!O1863</f>
        <v>680</v>
      </c>
      <c r="J1863" s="120">
        <f t="shared" si="118"/>
        <v>0.5</v>
      </c>
      <c r="K1863" s="108">
        <f t="shared" si="116"/>
        <v>0</v>
      </c>
      <c r="L1863" s="102">
        <f t="shared" si="117"/>
        <v>340</v>
      </c>
      <c r="M1863" s="123">
        <f t="shared" si="119"/>
        <v>0</v>
      </c>
    </row>
    <row r="1864" spans="1:13" x14ac:dyDescent="0.2">
      <c r="A1864" s="208" t="str">
        <f>'Net Gen'!B1864</f>
        <v>ML2KP-Mitchell 2 KP</v>
      </c>
      <c r="B1864" s="269">
        <f>'Net Gen'!C1864</f>
        <v>44822.541666666664</v>
      </c>
      <c r="C1864" s="270" t="str">
        <f>'Net Gen'!P1864</f>
        <v>OFFLINE</v>
      </c>
      <c r="D1864" s="270">
        <f>'Net Gen'!E1864</f>
        <v>0</v>
      </c>
      <c r="E1864" s="270">
        <f>'Net Gen'!I1864</f>
        <v>0</v>
      </c>
      <c r="F1864" s="270">
        <f>'Net Gen'!K1864</f>
        <v>0</v>
      </c>
      <c r="G1864" s="270">
        <f>'Net Gen'!N1864</f>
        <v>0</v>
      </c>
      <c r="H1864" s="270">
        <f>'Net Gen'!O1864</f>
        <v>680</v>
      </c>
      <c r="J1864" s="120">
        <f t="shared" si="118"/>
        <v>0.5</v>
      </c>
      <c r="K1864" s="108">
        <f t="shared" si="116"/>
        <v>0</v>
      </c>
      <c r="L1864" s="102">
        <f t="shared" si="117"/>
        <v>340</v>
      </c>
      <c r="M1864" s="123">
        <f t="shared" si="119"/>
        <v>0</v>
      </c>
    </row>
    <row r="1865" spans="1:13" x14ac:dyDescent="0.2">
      <c r="A1865" s="208" t="str">
        <f>'Net Gen'!B1865</f>
        <v>ML2KP-Mitchell 2 KP</v>
      </c>
      <c r="B1865" s="269">
        <f>'Net Gen'!C1865</f>
        <v>44822.583333333336</v>
      </c>
      <c r="C1865" s="270" t="str">
        <f>'Net Gen'!P1865</f>
        <v>OFFLINE</v>
      </c>
      <c r="D1865" s="270">
        <f>'Net Gen'!E1865</f>
        <v>0</v>
      </c>
      <c r="E1865" s="270">
        <f>'Net Gen'!I1865</f>
        <v>0</v>
      </c>
      <c r="F1865" s="270">
        <f>'Net Gen'!K1865</f>
        <v>0</v>
      </c>
      <c r="G1865" s="270">
        <f>'Net Gen'!N1865</f>
        <v>0</v>
      </c>
      <c r="H1865" s="270">
        <f>'Net Gen'!O1865</f>
        <v>680</v>
      </c>
      <c r="J1865" s="120">
        <f t="shared" si="118"/>
        <v>0.5</v>
      </c>
      <c r="K1865" s="108">
        <f t="shared" si="116"/>
        <v>0</v>
      </c>
      <c r="L1865" s="102">
        <f t="shared" si="117"/>
        <v>340</v>
      </c>
      <c r="M1865" s="123">
        <f t="shared" si="119"/>
        <v>0</v>
      </c>
    </row>
    <row r="1866" spans="1:13" x14ac:dyDescent="0.2">
      <c r="A1866" s="208" t="str">
        <f>'Net Gen'!B1866</f>
        <v>ML2KP-Mitchell 2 KP</v>
      </c>
      <c r="B1866" s="269">
        <f>'Net Gen'!C1866</f>
        <v>44822.625</v>
      </c>
      <c r="C1866" s="270" t="str">
        <f>'Net Gen'!P1866</f>
        <v>OFFLINE</v>
      </c>
      <c r="D1866" s="270">
        <f>'Net Gen'!E1866</f>
        <v>0</v>
      </c>
      <c r="E1866" s="270">
        <f>'Net Gen'!I1866</f>
        <v>0</v>
      </c>
      <c r="F1866" s="270">
        <f>'Net Gen'!K1866</f>
        <v>0</v>
      </c>
      <c r="G1866" s="270">
        <f>'Net Gen'!N1866</f>
        <v>0</v>
      </c>
      <c r="H1866" s="270">
        <f>'Net Gen'!O1866</f>
        <v>680</v>
      </c>
      <c r="J1866" s="120">
        <f t="shared" si="118"/>
        <v>0.5</v>
      </c>
      <c r="K1866" s="108">
        <f t="shared" si="116"/>
        <v>0</v>
      </c>
      <c r="L1866" s="102">
        <f t="shared" si="117"/>
        <v>340</v>
      </c>
      <c r="M1866" s="123">
        <f t="shared" si="119"/>
        <v>0</v>
      </c>
    </row>
    <row r="1867" spans="1:13" x14ac:dyDescent="0.2">
      <c r="A1867" s="208" t="str">
        <f>'Net Gen'!B1867</f>
        <v>ML2KP-Mitchell 2 KP</v>
      </c>
      <c r="B1867" s="269">
        <f>'Net Gen'!C1867</f>
        <v>44822.666666666664</v>
      </c>
      <c r="C1867" s="270" t="str">
        <f>'Net Gen'!P1867</f>
        <v>OFFLINE</v>
      </c>
      <c r="D1867" s="270">
        <f>'Net Gen'!E1867</f>
        <v>0</v>
      </c>
      <c r="E1867" s="270">
        <f>'Net Gen'!I1867</f>
        <v>0</v>
      </c>
      <c r="F1867" s="270">
        <f>'Net Gen'!K1867</f>
        <v>0</v>
      </c>
      <c r="G1867" s="270">
        <f>'Net Gen'!N1867</f>
        <v>0</v>
      </c>
      <c r="H1867" s="270">
        <f>'Net Gen'!O1867</f>
        <v>680</v>
      </c>
      <c r="J1867" s="120">
        <f t="shared" si="118"/>
        <v>0.5</v>
      </c>
      <c r="K1867" s="108">
        <f t="shared" si="116"/>
        <v>0</v>
      </c>
      <c r="L1867" s="102">
        <f t="shared" si="117"/>
        <v>340</v>
      </c>
      <c r="M1867" s="123">
        <f t="shared" si="119"/>
        <v>0</v>
      </c>
    </row>
    <row r="1868" spans="1:13" x14ac:dyDescent="0.2">
      <c r="A1868" s="208" t="str">
        <f>'Net Gen'!B1868</f>
        <v>ML2KP-Mitchell 2 KP</v>
      </c>
      <c r="B1868" s="269">
        <f>'Net Gen'!C1868</f>
        <v>44822.708333333336</v>
      </c>
      <c r="C1868" s="270" t="str">
        <f>'Net Gen'!P1868</f>
        <v>OFFLINE</v>
      </c>
      <c r="D1868" s="270">
        <f>'Net Gen'!E1868</f>
        <v>0</v>
      </c>
      <c r="E1868" s="270">
        <f>'Net Gen'!I1868</f>
        <v>0</v>
      </c>
      <c r="F1868" s="270">
        <f>'Net Gen'!K1868</f>
        <v>0</v>
      </c>
      <c r="G1868" s="270">
        <f>'Net Gen'!N1868</f>
        <v>0</v>
      </c>
      <c r="H1868" s="270">
        <f>'Net Gen'!O1868</f>
        <v>680</v>
      </c>
      <c r="J1868" s="120">
        <f t="shared" si="118"/>
        <v>0.5</v>
      </c>
      <c r="K1868" s="108">
        <f t="shared" si="116"/>
        <v>0</v>
      </c>
      <c r="L1868" s="102">
        <f t="shared" si="117"/>
        <v>340</v>
      </c>
      <c r="M1868" s="123">
        <f t="shared" si="119"/>
        <v>0</v>
      </c>
    </row>
    <row r="1869" spans="1:13" x14ac:dyDescent="0.2">
      <c r="A1869" s="208" t="str">
        <f>'Net Gen'!B1869</f>
        <v>ML2KP-Mitchell 2 KP</v>
      </c>
      <c r="B1869" s="269">
        <f>'Net Gen'!C1869</f>
        <v>44822.75</v>
      </c>
      <c r="C1869" s="270" t="str">
        <f>'Net Gen'!P1869</f>
        <v>OFFLINE</v>
      </c>
      <c r="D1869" s="270">
        <f>'Net Gen'!E1869</f>
        <v>0</v>
      </c>
      <c r="E1869" s="270">
        <f>'Net Gen'!I1869</f>
        <v>0</v>
      </c>
      <c r="F1869" s="270">
        <f>'Net Gen'!K1869</f>
        <v>0</v>
      </c>
      <c r="G1869" s="270">
        <f>'Net Gen'!N1869</f>
        <v>0</v>
      </c>
      <c r="H1869" s="270">
        <f>'Net Gen'!O1869</f>
        <v>680</v>
      </c>
      <c r="J1869" s="120">
        <f t="shared" si="118"/>
        <v>0.5</v>
      </c>
      <c r="K1869" s="108">
        <f t="shared" si="116"/>
        <v>0</v>
      </c>
      <c r="L1869" s="102">
        <f t="shared" si="117"/>
        <v>340</v>
      </c>
      <c r="M1869" s="123">
        <f t="shared" si="119"/>
        <v>0</v>
      </c>
    </row>
    <row r="1870" spans="1:13" x14ac:dyDescent="0.2">
      <c r="A1870" s="208" t="str">
        <f>'Net Gen'!B1870</f>
        <v>ML2KP-Mitchell 2 KP</v>
      </c>
      <c r="B1870" s="269">
        <f>'Net Gen'!C1870</f>
        <v>44822.791666666664</v>
      </c>
      <c r="C1870" s="270" t="str">
        <f>'Net Gen'!P1870</f>
        <v>OFFLINE</v>
      </c>
      <c r="D1870" s="270">
        <f>'Net Gen'!E1870</f>
        <v>0</v>
      </c>
      <c r="E1870" s="270">
        <f>'Net Gen'!I1870</f>
        <v>0</v>
      </c>
      <c r="F1870" s="270">
        <f>'Net Gen'!K1870</f>
        <v>0</v>
      </c>
      <c r="G1870" s="270">
        <f>'Net Gen'!N1870</f>
        <v>0</v>
      </c>
      <c r="H1870" s="270">
        <f>'Net Gen'!O1870</f>
        <v>680</v>
      </c>
      <c r="J1870" s="120">
        <f t="shared" si="118"/>
        <v>0.5</v>
      </c>
      <c r="K1870" s="108">
        <f t="shared" si="116"/>
        <v>0</v>
      </c>
      <c r="L1870" s="102">
        <f t="shared" si="117"/>
        <v>340</v>
      </c>
      <c r="M1870" s="123">
        <f t="shared" si="119"/>
        <v>0</v>
      </c>
    </row>
    <row r="1871" spans="1:13" x14ac:dyDescent="0.2">
      <c r="A1871" s="208" t="str">
        <f>'Net Gen'!B1871</f>
        <v>ML2KP-Mitchell 2 KP</v>
      </c>
      <c r="B1871" s="269">
        <f>'Net Gen'!C1871</f>
        <v>44822.833333333336</v>
      </c>
      <c r="C1871" s="270" t="str">
        <f>'Net Gen'!P1871</f>
        <v>OFFLINE</v>
      </c>
      <c r="D1871" s="270">
        <f>'Net Gen'!E1871</f>
        <v>0</v>
      </c>
      <c r="E1871" s="270">
        <f>'Net Gen'!I1871</f>
        <v>0</v>
      </c>
      <c r="F1871" s="270">
        <f>'Net Gen'!K1871</f>
        <v>0</v>
      </c>
      <c r="G1871" s="270">
        <f>'Net Gen'!N1871</f>
        <v>0</v>
      </c>
      <c r="H1871" s="270">
        <f>'Net Gen'!O1871</f>
        <v>680</v>
      </c>
      <c r="J1871" s="120">
        <f t="shared" si="118"/>
        <v>0.5</v>
      </c>
      <c r="K1871" s="108">
        <f t="shared" si="116"/>
        <v>0</v>
      </c>
      <c r="L1871" s="102">
        <f t="shared" si="117"/>
        <v>340</v>
      </c>
      <c r="M1871" s="123">
        <f t="shared" si="119"/>
        <v>0</v>
      </c>
    </row>
    <row r="1872" spans="1:13" x14ac:dyDescent="0.2">
      <c r="A1872" s="208" t="str">
        <f>'Net Gen'!B1872</f>
        <v>ML2KP-Mitchell 2 KP</v>
      </c>
      <c r="B1872" s="269">
        <f>'Net Gen'!C1872</f>
        <v>44822.875</v>
      </c>
      <c r="C1872" s="270" t="str">
        <f>'Net Gen'!P1872</f>
        <v>OFFLINE</v>
      </c>
      <c r="D1872" s="270">
        <f>'Net Gen'!E1872</f>
        <v>0</v>
      </c>
      <c r="E1872" s="270">
        <f>'Net Gen'!I1872</f>
        <v>0</v>
      </c>
      <c r="F1872" s="270">
        <f>'Net Gen'!K1872</f>
        <v>0</v>
      </c>
      <c r="G1872" s="270">
        <f>'Net Gen'!N1872</f>
        <v>0</v>
      </c>
      <c r="H1872" s="270">
        <f>'Net Gen'!O1872</f>
        <v>680</v>
      </c>
      <c r="J1872" s="120">
        <f t="shared" si="118"/>
        <v>0.5</v>
      </c>
      <c r="K1872" s="108">
        <f t="shared" si="116"/>
        <v>0</v>
      </c>
      <c r="L1872" s="102">
        <f t="shared" si="117"/>
        <v>340</v>
      </c>
      <c r="M1872" s="123">
        <f t="shared" si="119"/>
        <v>0</v>
      </c>
    </row>
    <row r="1873" spans="1:13" x14ac:dyDescent="0.2">
      <c r="A1873" s="208" t="str">
        <f>'Net Gen'!B1873</f>
        <v>ML2KP-Mitchell 2 KP</v>
      </c>
      <c r="B1873" s="269">
        <f>'Net Gen'!C1873</f>
        <v>44822.916666666664</v>
      </c>
      <c r="C1873" s="270" t="str">
        <f>'Net Gen'!P1873</f>
        <v>OFFLINE</v>
      </c>
      <c r="D1873" s="270">
        <f>'Net Gen'!E1873</f>
        <v>0</v>
      </c>
      <c r="E1873" s="270">
        <f>'Net Gen'!I1873</f>
        <v>0</v>
      </c>
      <c r="F1873" s="270">
        <f>'Net Gen'!K1873</f>
        <v>0</v>
      </c>
      <c r="G1873" s="270">
        <f>'Net Gen'!N1873</f>
        <v>0</v>
      </c>
      <c r="H1873" s="270">
        <f>'Net Gen'!O1873</f>
        <v>680</v>
      </c>
      <c r="J1873" s="120">
        <f t="shared" si="118"/>
        <v>0.5</v>
      </c>
      <c r="K1873" s="108">
        <f t="shared" si="116"/>
        <v>0</v>
      </c>
      <c r="L1873" s="102">
        <f t="shared" si="117"/>
        <v>340</v>
      </c>
      <c r="M1873" s="123">
        <f t="shared" si="119"/>
        <v>0</v>
      </c>
    </row>
    <row r="1874" spans="1:13" x14ac:dyDescent="0.2">
      <c r="A1874" s="208" t="str">
        <f>'Net Gen'!B1874</f>
        <v>ML2KP-Mitchell 2 KP</v>
      </c>
      <c r="B1874" s="269">
        <f>'Net Gen'!C1874</f>
        <v>44822.958333333336</v>
      </c>
      <c r="C1874" s="270" t="str">
        <f>'Net Gen'!P1874</f>
        <v>OFFLINE</v>
      </c>
      <c r="D1874" s="270">
        <f>'Net Gen'!E1874</f>
        <v>0</v>
      </c>
      <c r="E1874" s="270">
        <f>'Net Gen'!I1874</f>
        <v>0</v>
      </c>
      <c r="F1874" s="270">
        <f>'Net Gen'!K1874</f>
        <v>0</v>
      </c>
      <c r="G1874" s="270">
        <f>'Net Gen'!N1874</f>
        <v>0</v>
      </c>
      <c r="H1874" s="270">
        <f>'Net Gen'!O1874</f>
        <v>680</v>
      </c>
      <c r="J1874" s="120">
        <f t="shared" si="118"/>
        <v>0.5</v>
      </c>
      <c r="K1874" s="108">
        <f t="shared" si="116"/>
        <v>0</v>
      </c>
      <c r="L1874" s="102">
        <f t="shared" si="117"/>
        <v>340</v>
      </c>
      <c r="M1874" s="123">
        <f t="shared" si="119"/>
        <v>0</v>
      </c>
    </row>
    <row r="1875" spans="1:13" x14ac:dyDescent="0.2">
      <c r="A1875" s="208" t="str">
        <f>'Net Gen'!B1875</f>
        <v>ML2KP-Mitchell 2 KP</v>
      </c>
      <c r="B1875" s="269">
        <f>'Net Gen'!C1875</f>
        <v>44823</v>
      </c>
      <c r="C1875" s="270" t="str">
        <f>'Net Gen'!P1875</f>
        <v>OFFLINE</v>
      </c>
      <c r="D1875" s="270">
        <f>'Net Gen'!E1875</f>
        <v>0</v>
      </c>
      <c r="E1875" s="270">
        <f>'Net Gen'!I1875</f>
        <v>0</v>
      </c>
      <c r="F1875" s="270">
        <f>'Net Gen'!K1875</f>
        <v>0</v>
      </c>
      <c r="G1875" s="270">
        <f>'Net Gen'!N1875</f>
        <v>0</v>
      </c>
      <c r="H1875" s="270">
        <f>'Net Gen'!O1875</f>
        <v>680</v>
      </c>
      <c r="J1875" s="120">
        <f t="shared" si="118"/>
        <v>0.5</v>
      </c>
      <c r="K1875" s="108">
        <f t="shared" si="116"/>
        <v>0</v>
      </c>
      <c r="L1875" s="102">
        <f t="shared" si="117"/>
        <v>340</v>
      </c>
      <c r="M1875" s="123">
        <f t="shared" si="119"/>
        <v>0</v>
      </c>
    </row>
    <row r="1876" spans="1:13" x14ac:dyDescent="0.2">
      <c r="A1876" s="208" t="str">
        <f>'Net Gen'!B1876</f>
        <v>ML2KP-Mitchell 2 KP</v>
      </c>
      <c r="B1876" s="269">
        <f>'Net Gen'!C1876</f>
        <v>44823.041666666664</v>
      </c>
      <c r="C1876" s="270" t="str">
        <f>'Net Gen'!P1876</f>
        <v>OFFLINE</v>
      </c>
      <c r="D1876" s="270">
        <f>'Net Gen'!E1876</f>
        <v>0</v>
      </c>
      <c r="E1876" s="270">
        <f>'Net Gen'!I1876</f>
        <v>0</v>
      </c>
      <c r="F1876" s="270">
        <f>'Net Gen'!K1876</f>
        <v>0</v>
      </c>
      <c r="G1876" s="270">
        <f>'Net Gen'!N1876</f>
        <v>0</v>
      </c>
      <c r="H1876" s="270">
        <f>'Net Gen'!O1876</f>
        <v>680</v>
      </c>
      <c r="J1876" s="120">
        <f t="shared" si="118"/>
        <v>0.5</v>
      </c>
      <c r="K1876" s="108">
        <f t="shared" si="116"/>
        <v>0</v>
      </c>
      <c r="L1876" s="102">
        <f t="shared" si="117"/>
        <v>340</v>
      </c>
      <c r="M1876" s="123">
        <f t="shared" si="119"/>
        <v>0</v>
      </c>
    </row>
    <row r="1877" spans="1:13" x14ac:dyDescent="0.2">
      <c r="A1877" s="208" t="str">
        <f>'Net Gen'!B1877</f>
        <v>ML2KP-Mitchell 2 KP</v>
      </c>
      <c r="B1877" s="269">
        <f>'Net Gen'!C1877</f>
        <v>44823.083333333336</v>
      </c>
      <c r="C1877" s="270" t="str">
        <f>'Net Gen'!P1877</f>
        <v>OFFLINE</v>
      </c>
      <c r="D1877" s="270">
        <f>'Net Gen'!E1877</f>
        <v>0</v>
      </c>
      <c r="E1877" s="270">
        <f>'Net Gen'!I1877</f>
        <v>0</v>
      </c>
      <c r="F1877" s="270">
        <f>'Net Gen'!K1877</f>
        <v>0</v>
      </c>
      <c r="G1877" s="270">
        <f>'Net Gen'!N1877</f>
        <v>0</v>
      </c>
      <c r="H1877" s="270">
        <f>'Net Gen'!O1877</f>
        <v>680</v>
      </c>
      <c r="J1877" s="120">
        <f t="shared" si="118"/>
        <v>0.5</v>
      </c>
      <c r="K1877" s="108">
        <f t="shared" si="116"/>
        <v>0</v>
      </c>
      <c r="L1877" s="102">
        <f t="shared" si="117"/>
        <v>340</v>
      </c>
      <c r="M1877" s="123">
        <f t="shared" si="119"/>
        <v>0</v>
      </c>
    </row>
    <row r="1878" spans="1:13" x14ac:dyDescent="0.2">
      <c r="A1878" s="208" t="str">
        <f>'Net Gen'!B1878</f>
        <v>ML2KP-Mitchell 2 KP</v>
      </c>
      <c r="B1878" s="269">
        <f>'Net Gen'!C1878</f>
        <v>44823.125</v>
      </c>
      <c r="C1878" s="270" t="str">
        <f>'Net Gen'!P1878</f>
        <v>OFFLINE</v>
      </c>
      <c r="D1878" s="270">
        <f>'Net Gen'!E1878</f>
        <v>0</v>
      </c>
      <c r="E1878" s="270">
        <f>'Net Gen'!I1878</f>
        <v>0</v>
      </c>
      <c r="F1878" s="270">
        <f>'Net Gen'!K1878</f>
        <v>0</v>
      </c>
      <c r="G1878" s="270">
        <f>'Net Gen'!N1878</f>
        <v>0</v>
      </c>
      <c r="H1878" s="270">
        <f>'Net Gen'!O1878</f>
        <v>680</v>
      </c>
      <c r="J1878" s="120">
        <f t="shared" si="118"/>
        <v>0.5</v>
      </c>
      <c r="K1878" s="108">
        <f t="shared" si="116"/>
        <v>0</v>
      </c>
      <c r="L1878" s="102">
        <f t="shared" si="117"/>
        <v>340</v>
      </c>
      <c r="M1878" s="123">
        <f t="shared" si="119"/>
        <v>0</v>
      </c>
    </row>
    <row r="1879" spans="1:13" x14ac:dyDescent="0.2">
      <c r="A1879" s="208" t="str">
        <f>'Net Gen'!B1879</f>
        <v>ML2KP-Mitchell 2 KP</v>
      </c>
      <c r="B1879" s="269">
        <f>'Net Gen'!C1879</f>
        <v>44823.166666666664</v>
      </c>
      <c r="C1879" s="270" t="str">
        <f>'Net Gen'!P1879</f>
        <v>OFFLINE</v>
      </c>
      <c r="D1879" s="270">
        <f>'Net Gen'!E1879</f>
        <v>0</v>
      </c>
      <c r="E1879" s="270">
        <f>'Net Gen'!I1879</f>
        <v>0</v>
      </c>
      <c r="F1879" s="270">
        <f>'Net Gen'!K1879</f>
        <v>0</v>
      </c>
      <c r="G1879" s="270">
        <f>'Net Gen'!N1879</f>
        <v>0</v>
      </c>
      <c r="H1879" s="270">
        <f>'Net Gen'!O1879</f>
        <v>680</v>
      </c>
      <c r="J1879" s="120">
        <f t="shared" si="118"/>
        <v>0.5</v>
      </c>
      <c r="K1879" s="108">
        <f t="shared" si="116"/>
        <v>0</v>
      </c>
      <c r="L1879" s="102">
        <f t="shared" si="117"/>
        <v>340</v>
      </c>
      <c r="M1879" s="123">
        <f t="shared" si="119"/>
        <v>0</v>
      </c>
    </row>
    <row r="1880" spans="1:13" x14ac:dyDescent="0.2">
      <c r="A1880" s="208" t="str">
        <f>'Net Gen'!B1880</f>
        <v>ML2KP-Mitchell 2 KP</v>
      </c>
      <c r="B1880" s="269">
        <f>'Net Gen'!C1880</f>
        <v>44823.208333333336</v>
      </c>
      <c r="C1880" s="270" t="str">
        <f>'Net Gen'!P1880</f>
        <v>OFFLINE</v>
      </c>
      <c r="D1880" s="270">
        <f>'Net Gen'!E1880</f>
        <v>0</v>
      </c>
      <c r="E1880" s="270">
        <f>'Net Gen'!I1880</f>
        <v>0</v>
      </c>
      <c r="F1880" s="270">
        <f>'Net Gen'!K1880</f>
        <v>0</v>
      </c>
      <c r="G1880" s="270">
        <f>'Net Gen'!N1880</f>
        <v>0</v>
      </c>
      <c r="H1880" s="270">
        <f>'Net Gen'!O1880</f>
        <v>680</v>
      </c>
      <c r="J1880" s="120">
        <f t="shared" si="118"/>
        <v>0.5</v>
      </c>
      <c r="K1880" s="108">
        <f t="shared" si="116"/>
        <v>0</v>
      </c>
      <c r="L1880" s="102">
        <f t="shared" si="117"/>
        <v>340</v>
      </c>
      <c r="M1880" s="123">
        <f t="shared" si="119"/>
        <v>0</v>
      </c>
    </row>
    <row r="1881" spans="1:13" x14ac:dyDescent="0.2">
      <c r="A1881" s="208" t="str">
        <f>'Net Gen'!B1881</f>
        <v>ML2KP-Mitchell 2 KP</v>
      </c>
      <c r="B1881" s="269">
        <f>'Net Gen'!C1881</f>
        <v>44823.25</v>
      </c>
      <c r="C1881" s="270" t="str">
        <f>'Net Gen'!P1881</f>
        <v>OFFLINE</v>
      </c>
      <c r="D1881" s="270">
        <f>'Net Gen'!E1881</f>
        <v>0</v>
      </c>
      <c r="E1881" s="270">
        <f>'Net Gen'!I1881</f>
        <v>0</v>
      </c>
      <c r="F1881" s="270">
        <f>'Net Gen'!K1881</f>
        <v>0</v>
      </c>
      <c r="G1881" s="270">
        <f>'Net Gen'!N1881</f>
        <v>0</v>
      </c>
      <c r="H1881" s="270">
        <f>'Net Gen'!O1881</f>
        <v>680</v>
      </c>
      <c r="J1881" s="120">
        <f t="shared" si="118"/>
        <v>0.5</v>
      </c>
      <c r="K1881" s="108">
        <f t="shared" si="116"/>
        <v>0</v>
      </c>
      <c r="L1881" s="102">
        <f t="shared" si="117"/>
        <v>340</v>
      </c>
      <c r="M1881" s="123">
        <f t="shared" si="119"/>
        <v>0</v>
      </c>
    </row>
    <row r="1882" spans="1:13" x14ac:dyDescent="0.2">
      <c r="A1882" s="208" t="str">
        <f>'Net Gen'!B1882</f>
        <v>ML2KP-Mitchell 2 KP</v>
      </c>
      <c r="B1882" s="269">
        <f>'Net Gen'!C1882</f>
        <v>44823.291666666664</v>
      </c>
      <c r="C1882" s="270" t="str">
        <f>'Net Gen'!P1882</f>
        <v>OFFLINE</v>
      </c>
      <c r="D1882" s="270">
        <f>'Net Gen'!E1882</f>
        <v>0</v>
      </c>
      <c r="E1882" s="270">
        <f>'Net Gen'!I1882</f>
        <v>0</v>
      </c>
      <c r="F1882" s="270">
        <f>'Net Gen'!K1882</f>
        <v>0</v>
      </c>
      <c r="G1882" s="270">
        <f>'Net Gen'!N1882</f>
        <v>0</v>
      </c>
      <c r="H1882" s="270">
        <f>'Net Gen'!O1882</f>
        <v>680</v>
      </c>
      <c r="J1882" s="120">
        <f t="shared" si="118"/>
        <v>0.5</v>
      </c>
      <c r="K1882" s="108">
        <f t="shared" si="116"/>
        <v>0</v>
      </c>
      <c r="L1882" s="102">
        <f t="shared" si="117"/>
        <v>340</v>
      </c>
      <c r="M1882" s="123">
        <f t="shared" si="119"/>
        <v>0</v>
      </c>
    </row>
    <row r="1883" spans="1:13" x14ac:dyDescent="0.2">
      <c r="A1883" s="208" t="str">
        <f>'Net Gen'!B1883</f>
        <v>ML2KP-Mitchell 2 KP</v>
      </c>
      <c r="B1883" s="269">
        <f>'Net Gen'!C1883</f>
        <v>44823.333333333336</v>
      </c>
      <c r="C1883" s="270" t="str">
        <f>'Net Gen'!P1883</f>
        <v>OFFLINE</v>
      </c>
      <c r="D1883" s="270">
        <f>'Net Gen'!E1883</f>
        <v>0</v>
      </c>
      <c r="E1883" s="270">
        <f>'Net Gen'!I1883</f>
        <v>0</v>
      </c>
      <c r="F1883" s="270">
        <f>'Net Gen'!K1883</f>
        <v>0</v>
      </c>
      <c r="G1883" s="270">
        <f>'Net Gen'!N1883</f>
        <v>0</v>
      </c>
      <c r="H1883" s="270">
        <f>'Net Gen'!O1883</f>
        <v>680</v>
      </c>
      <c r="J1883" s="120">
        <f t="shared" si="118"/>
        <v>0.5</v>
      </c>
      <c r="K1883" s="108">
        <f t="shared" si="116"/>
        <v>0</v>
      </c>
      <c r="L1883" s="102">
        <f t="shared" si="117"/>
        <v>340</v>
      </c>
      <c r="M1883" s="123">
        <f t="shared" si="119"/>
        <v>0</v>
      </c>
    </row>
    <row r="1884" spans="1:13" x14ac:dyDescent="0.2">
      <c r="A1884" s="208" t="str">
        <f>'Net Gen'!B1884</f>
        <v>ML2KP-Mitchell 2 KP</v>
      </c>
      <c r="B1884" s="269">
        <f>'Net Gen'!C1884</f>
        <v>44823.375</v>
      </c>
      <c r="C1884" s="270" t="str">
        <f>'Net Gen'!P1884</f>
        <v>OFFLINE</v>
      </c>
      <c r="D1884" s="270">
        <f>'Net Gen'!E1884</f>
        <v>0</v>
      </c>
      <c r="E1884" s="270">
        <f>'Net Gen'!I1884</f>
        <v>0</v>
      </c>
      <c r="F1884" s="270">
        <f>'Net Gen'!K1884</f>
        <v>0</v>
      </c>
      <c r="G1884" s="270">
        <f>'Net Gen'!N1884</f>
        <v>0</v>
      </c>
      <c r="H1884" s="270">
        <f>'Net Gen'!O1884</f>
        <v>680</v>
      </c>
      <c r="J1884" s="120">
        <f t="shared" si="118"/>
        <v>0.5</v>
      </c>
      <c r="K1884" s="108">
        <f t="shared" si="116"/>
        <v>0</v>
      </c>
      <c r="L1884" s="102">
        <f t="shared" si="117"/>
        <v>340</v>
      </c>
      <c r="M1884" s="123">
        <f t="shared" si="119"/>
        <v>0</v>
      </c>
    </row>
    <row r="1885" spans="1:13" x14ac:dyDescent="0.2">
      <c r="A1885" s="208" t="str">
        <f>'Net Gen'!B1885</f>
        <v>ML2KP-Mitchell 2 KP</v>
      </c>
      <c r="B1885" s="269">
        <f>'Net Gen'!C1885</f>
        <v>44823.416666666664</v>
      </c>
      <c r="C1885" s="270" t="str">
        <f>'Net Gen'!P1885</f>
        <v>OFFLINE</v>
      </c>
      <c r="D1885" s="270">
        <f>'Net Gen'!E1885</f>
        <v>0</v>
      </c>
      <c r="E1885" s="270">
        <f>'Net Gen'!I1885</f>
        <v>0</v>
      </c>
      <c r="F1885" s="270">
        <f>'Net Gen'!K1885</f>
        <v>0</v>
      </c>
      <c r="G1885" s="270">
        <f>'Net Gen'!N1885</f>
        <v>0</v>
      </c>
      <c r="H1885" s="270">
        <f>'Net Gen'!O1885</f>
        <v>680</v>
      </c>
      <c r="J1885" s="120">
        <f t="shared" si="118"/>
        <v>0.5</v>
      </c>
      <c r="K1885" s="108">
        <f t="shared" si="116"/>
        <v>0</v>
      </c>
      <c r="L1885" s="102">
        <f t="shared" si="117"/>
        <v>340</v>
      </c>
      <c r="M1885" s="123">
        <f t="shared" si="119"/>
        <v>0</v>
      </c>
    </row>
    <row r="1886" spans="1:13" x14ac:dyDescent="0.2">
      <c r="A1886" s="208" t="str">
        <f>'Net Gen'!B1886</f>
        <v>ML2KP-Mitchell 2 KP</v>
      </c>
      <c r="B1886" s="269">
        <f>'Net Gen'!C1886</f>
        <v>44823.458333333336</v>
      </c>
      <c r="C1886" s="270" t="str">
        <f>'Net Gen'!P1886</f>
        <v>OFFLINE</v>
      </c>
      <c r="D1886" s="270">
        <f>'Net Gen'!E1886</f>
        <v>0</v>
      </c>
      <c r="E1886" s="270">
        <f>'Net Gen'!I1886</f>
        <v>0</v>
      </c>
      <c r="F1886" s="270">
        <f>'Net Gen'!K1886</f>
        <v>0</v>
      </c>
      <c r="G1886" s="270">
        <f>'Net Gen'!N1886</f>
        <v>0</v>
      </c>
      <c r="H1886" s="270">
        <f>'Net Gen'!O1886</f>
        <v>680</v>
      </c>
      <c r="J1886" s="120">
        <f t="shared" si="118"/>
        <v>0.5</v>
      </c>
      <c r="K1886" s="108">
        <f t="shared" si="116"/>
        <v>0</v>
      </c>
      <c r="L1886" s="102">
        <f t="shared" si="117"/>
        <v>340</v>
      </c>
      <c r="M1886" s="123">
        <f t="shared" si="119"/>
        <v>0</v>
      </c>
    </row>
    <row r="1887" spans="1:13" x14ac:dyDescent="0.2">
      <c r="A1887" s="208" t="str">
        <f>'Net Gen'!B1887</f>
        <v>ML2KP-Mitchell 2 KP</v>
      </c>
      <c r="B1887" s="269">
        <f>'Net Gen'!C1887</f>
        <v>44823.5</v>
      </c>
      <c r="C1887" s="270" t="str">
        <f>'Net Gen'!P1887</f>
        <v>OFFLINE</v>
      </c>
      <c r="D1887" s="270">
        <f>'Net Gen'!E1887</f>
        <v>0</v>
      </c>
      <c r="E1887" s="270">
        <f>'Net Gen'!I1887</f>
        <v>0</v>
      </c>
      <c r="F1887" s="270">
        <f>'Net Gen'!K1887</f>
        <v>0</v>
      </c>
      <c r="G1887" s="270">
        <f>'Net Gen'!N1887</f>
        <v>0</v>
      </c>
      <c r="H1887" s="270">
        <f>'Net Gen'!O1887</f>
        <v>680</v>
      </c>
      <c r="J1887" s="120">
        <f t="shared" si="118"/>
        <v>0.5</v>
      </c>
      <c r="K1887" s="108">
        <f t="shared" si="116"/>
        <v>0</v>
      </c>
      <c r="L1887" s="102">
        <f t="shared" si="117"/>
        <v>340</v>
      </c>
      <c r="M1887" s="123">
        <f t="shared" si="119"/>
        <v>0</v>
      </c>
    </row>
    <row r="1888" spans="1:13" x14ac:dyDescent="0.2">
      <c r="A1888" s="208" t="str">
        <f>'Net Gen'!B1888</f>
        <v>ML2KP-Mitchell 2 KP</v>
      </c>
      <c r="B1888" s="269">
        <f>'Net Gen'!C1888</f>
        <v>44823.541666666664</v>
      </c>
      <c r="C1888" s="270" t="str">
        <f>'Net Gen'!P1888</f>
        <v>OFFLINE</v>
      </c>
      <c r="D1888" s="270">
        <f>'Net Gen'!E1888</f>
        <v>0</v>
      </c>
      <c r="E1888" s="270">
        <f>'Net Gen'!I1888</f>
        <v>0</v>
      </c>
      <c r="F1888" s="270">
        <f>'Net Gen'!K1888</f>
        <v>0</v>
      </c>
      <c r="G1888" s="270">
        <f>'Net Gen'!N1888</f>
        <v>0</v>
      </c>
      <c r="H1888" s="270">
        <f>'Net Gen'!O1888</f>
        <v>680</v>
      </c>
      <c r="J1888" s="120">
        <f t="shared" si="118"/>
        <v>0.5</v>
      </c>
      <c r="K1888" s="108">
        <f t="shared" si="116"/>
        <v>0</v>
      </c>
      <c r="L1888" s="102">
        <f t="shared" si="117"/>
        <v>340</v>
      </c>
      <c r="M1888" s="123">
        <f t="shared" si="119"/>
        <v>0</v>
      </c>
    </row>
    <row r="1889" spans="1:13" x14ac:dyDescent="0.2">
      <c r="A1889" s="208" t="str">
        <f>'Net Gen'!B1889</f>
        <v>ML2KP-Mitchell 2 KP</v>
      </c>
      <c r="B1889" s="269">
        <f>'Net Gen'!C1889</f>
        <v>44823.583333333336</v>
      </c>
      <c r="C1889" s="270" t="str">
        <f>'Net Gen'!P1889</f>
        <v>OFFLINE</v>
      </c>
      <c r="D1889" s="270">
        <f>'Net Gen'!E1889</f>
        <v>0</v>
      </c>
      <c r="E1889" s="270">
        <f>'Net Gen'!I1889</f>
        <v>0</v>
      </c>
      <c r="F1889" s="270">
        <f>'Net Gen'!K1889</f>
        <v>0</v>
      </c>
      <c r="G1889" s="270">
        <f>'Net Gen'!N1889</f>
        <v>0</v>
      </c>
      <c r="H1889" s="270">
        <f>'Net Gen'!O1889</f>
        <v>680</v>
      </c>
      <c r="J1889" s="120">
        <f t="shared" si="118"/>
        <v>0.5</v>
      </c>
      <c r="K1889" s="108">
        <f t="shared" si="116"/>
        <v>0</v>
      </c>
      <c r="L1889" s="102">
        <f t="shared" si="117"/>
        <v>340</v>
      </c>
      <c r="M1889" s="123">
        <f t="shared" si="119"/>
        <v>0</v>
      </c>
    </row>
    <row r="1890" spans="1:13" x14ac:dyDescent="0.2">
      <c r="A1890" s="208" t="str">
        <f>'Net Gen'!B1890</f>
        <v>ML2KP-Mitchell 2 KP</v>
      </c>
      <c r="B1890" s="269">
        <f>'Net Gen'!C1890</f>
        <v>44823.625</v>
      </c>
      <c r="C1890" s="270" t="str">
        <f>'Net Gen'!P1890</f>
        <v>OFFLINE</v>
      </c>
      <c r="D1890" s="270">
        <f>'Net Gen'!E1890</f>
        <v>0</v>
      </c>
      <c r="E1890" s="270">
        <f>'Net Gen'!I1890</f>
        <v>0</v>
      </c>
      <c r="F1890" s="270">
        <f>'Net Gen'!K1890</f>
        <v>0</v>
      </c>
      <c r="G1890" s="270">
        <f>'Net Gen'!N1890</f>
        <v>0</v>
      </c>
      <c r="H1890" s="270">
        <f>'Net Gen'!O1890</f>
        <v>680</v>
      </c>
      <c r="J1890" s="120">
        <f t="shared" si="118"/>
        <v>0.5</v>
      </c>
      <c r="K1890" s="108">
        <f t="shared" si="116"/>
        <v>0</v>
      </c>
      <c r="L1890" s="102">
        <f t="shared" si="117"/>
        <v>340</v>
      </c>
      <c r="M1890" s="123">
        <f t="shared" si="119"/>
        <v>0</v>
      </c>
    </row>
    <row r="1891" spans="1:13" x14ac:dyDescent="0.2">
      <c r="A1891" s="208" t="str">
        <f>'Net Gen'!B1891</f>
        <v>ML2KP-Mitchell 2 KP</v>
      </c>
      <c r="B1891" s="269">
        <f>'Net Gen'!C1891</f>
        <v>44823.666666666664</v>
      </c>
      <c r="C1891" s="270" t="str">
        <f>'Net Gen'!P1891</f>
        <v>OFFLINE</v>
      </c>
      <c r="D1891" s="270">
        <f>'Net Gen'!E1891</f>
        <v>0</v>
      </c>
      <c r="E1891" s="270">
        <f>'Net Gen'!I1891</f>
        <v>0</v>
      </c>
      <c r="F1891" s="270">
        <f>'Net Gen'!K1891</f>
        <v>0</v>
      </c>
      <c r="G1891" s="270">
        <f>'Net Gen'!N1891</f>
        <v>0</v>
      </c>
      <c r="H1891" s="270">
        <f>'Net Gen'!O1891</f>
        <v>680</v>
      </c>
      <c r="J1891" s="120">
        <f t="shared" si="118"/>
        <v>0.5</v>
      </c>
      <c r="K1891" s="108">
        <f t="shared" si="116"/>
        <v>0</v>
      </c>
      <c r="L1891" s="102">
        <f t="shared" si="117"/>
        <v>340</v>
      </c>
      <c r="M1891" s="123">
        <f t="shared" si="119"/>
        <v>0</v>
      </c>
    </row>
    <row r="1892" spans="1:13" x14ac:dyDescent="0.2">
      <c r="A1892" s="208" t="str">
        <f>'Net Gen'!B1892</f>
        <v>ML2KP-Mitchell 2 KP</v>
      </c>
      <c r="B1892" s="269">
        <f>'Net Gen'!C1892</f>
        <v>44823.708333333336</v>
      </c>
      <c r="C1892" s="270" t="str">
        <f>'Net Gen'!P1892</f>
        <v>OFFLINE</v>
      </c>
      <c r="D1892" s="270">
        <f>'Net Gen'!E1892</f>
        <v>0</v>
      </c>
      <c r="E1892" s="270">
        <f>'Net Gen'!I1892</f>
        <v>0</v>
      </c>
      <c r="F1892" s="270">
        <f>'Net Gen'!K1892</f>
        <v>0</v>
      </c>
      <c r="G1892" s="270">
        <f>'Net Gen'!N1892</f>
        <v>0</v>
      </c>
      <c r="H1892" s="270">
        <f>'Net Gen'!O1892</f>
        <v>680</v>
      </c>
      <c r="J1892" s="120">
        <f t="shared" si="118"/>
        <v>0.5</v>
      </c>
      <c r="K1892" s="108">
        <f t="shared" si="116"/>
        <v>0</v>
      </c>
      <c r="L1892" s="102">
        <f t="shared" si="117"/>
        <v>340</v>
      </c>
      <c r="M1892" s="123">
        <f t="shared" si="119"/>
        <v>0</v>
      </c>
    </row>
    <row r="1893" spans="1:13" x14ac:dyDescent="0.2">
      <c r="A1893" s="208" t="str">
        <f>'Net Gen'!B1893</f>
        <v>ML2KP-Mitchell 2 KP</v>
      </c>
      <c r="B1893" s="269">
        <f>'Net Gen'!C1893</f>
        <v>44823.75</v>
      </c>
      <c r="C1893" s="270" t="str">
        <f>'Net Gen'!P1893</f>
        <v>OFFLINE</v>
      </c>
      <c r="D1893" s="270">
        <f>'Net Gen'!E1893</f>
        <v>0</v>
      </c>
      <c r="E1893" s="270">
        <f>'Net Gen'!I1893</f>
        <v>0</v>
      </c>
      <c r="F1893" s="270">
        <f>'Net Gen'!K1893</f>
        <v>0</v>
      </c>
      <c r="G1893" s="270">
        <f>'Net Gen'!N1893</f>
        <v>0</v>
      </c>
      <c r="H1893" s="270">
        <f>'Net Gen'!O1893</f>
        <v>680</v>
      </c>
      <c r="J1893" s="120">
        <f t="shared" si="118"/>
        <v>0.5</v>
      </c>
      <c r="K1893" s="108">
        <f t="shared" si="116"/>
        <v>0</v>
      </c>
      <c r="L1893" s="102">
        <f t="shared" si="117"/>
        <v>340</v>
      </c>
      <c r="M1893" s="123">
        <f t="shared" si="119"/>
        <v>0</v>
      </c>
    </row>
    <row r="1894" spans="1:13" x14ac:dyDescent="0.2">
      <c r="A1894" s="208" t="str">
        <f>'Net Gen'!B1894</f>
        <v>ML2KP-Mitchell 2 KP</v>
      </c>
      <c r="B1894" s="269">
        <f>'Net Gen'!C1894</f>
        <v>44823.791666666664</v>
      </c>
      <c r="C1894" s="270" t="str">
        <f>'Net Gen'!P1894</f>
        <v>OFFLINE</v>
      </c>
      <c r="D1894" s="270">
        <f>'Net Gen'!E1894</f>
        <v>0</v>
      </c>
      <c r="E1894" s="270">
        <f>'Net Gen'!I1894</f>
        <v>0</v>
      </c>
      <c r="F1894" s="270">
        <f>'Net Gen'!K1894</f>
        <v>0</v>
      </c>
      <c r="G1894" s="270">
        <f>'Net Gen'!N1894</f>
        <v>0</v>
      </c>
      <c r="H1894" s="270">
        <f>'Net Gen'!O1894</f>
        <v>680</v>
      </c>
      <c r="J1894" s="120">
        <f t="shared" si="118"/>
        <v>0.5</v>
      </c>
      <c r="K1894" s="108">
        <f t="shared" si="116"/>
        <v>0</v>
      </c>
      <c r="L1894" s="102">
        <f t="shared" si="117"/>
        <v>340</v>
      </c>
      <c r="M1894" s="123">
        <f t="shared" si="119"/>
        <v>0</v>
      </c>
    </row>
    <row r="1895" spans="1:13" x14ac:dyDescent="0.2">
      <c r="A1895" s="208" t="str">
        <f>'Net Gen'!B1895</f>
        <v>ML2KP-Mitchell 2 KP</v>
      </c>
      <c r="B1895" s="269">
        <f>'Net Gen'!C1895</f>
        <v>44823.833333333336</v>
      </c>
      <c r="C1895" s="270" t="str">
        <f>'Net Gen'!P1895</f>
        <v>OFFLINE</v>
      </c>
      <c r="D1895" s="270">
        <f>'Net Gen'!E1895</f>
        <v>0</v>
      </c>
      <c r="E1895" s="270">
        <f>'Net Gen'!I1895</f>
        <v>0</v>
      </c>
      <c r="F1895" s="270">
        <f>'Net Gen'!K1895</f>
        <v>0</v>
      </c>
      <c r="G1895" s="270">
        <f>'Net Gen'!N1895</f>
        <v>0</v>
      </c>
      <c r="H1895" s="270">
        <f>'Net Gen'!O1895</f>
        <v>680</v>
      </c>
      <c r="J1895" s="120">
        <f t="shared" si="118"/>
        <v>0.5</v>
      </c>
      <c r="K1895" s="108">
        <f t="shared" si="116"/>
        <v>0</v>
      </c>
      <c r="L1895" s="102">
        <f t="shared" si="117"/>
        <v>340</v>
      </c>
      <c r="M1895" s="123">
        <f t="shared" si="119"/>
        <v>0</v>
      </c>
    </row>
    <row r="1896" spans="1:13" x14ac:dyDescent="0.2">
      <c r="A1896" s="208" t="str">
        <f>'Net Gen'!B1896</f>
        <v>ML2KP-Mitchell 2 KP</v>
      </c>
      <c r="B1896" s="269">
        <f>'Net Gen'!C1896</f>
        <v>44823.875</v>
      </c>
      <c r="C1896" s="270" t="str">
        <f>'Net Gen'!P1896</f>
        <v>OFFLINE</v>
      </c>
      <c r="D1896" s="270">
        <f>'Net Gen'!E1896</f>
        <v>0</v>
      </c>
      <c r="E1896" s="270">
        <f>'Net Gen'!I1896</f>
        <v>0</v>
      </c>
      <c r="F1896" s="270">
        <f>'Net Gen'!K1896</f>
        <v>0</v>
      </c>
      <c r="G1896" s="270">
        <f>'Net Gen'!N1896</f>
        <v>0</v>
      </c>
      <c r="H1896" s="270">
        <f>'Net Gen'!O1896</f>
        <v>680</v>
      </c>
      <c r="J1896" s="120">
        <f t="shared" si="118"/>
        <v>0.5</v>
      </c>
      <c r="K1896" s="108">
        <f t="shared" si="116"/>
        <v>0</v>
      </c>
      <c r="L1896" s="102">
        <f t="shared" si="117"/>
        <v>340</v>
      </c>
      <c r="M1896" s="123">
        <f t="shared" si="119"/>
        <v>0</v>
      </c>
    </row>
    <row r="1897" spans="1:13" x14ac:dyDescent="0.2">
      <c r="A1897" s="208" t="str">
        <f>'Net Gen'!B1897</f>
        <v>ML2KP-Mitchell 2 KP</v>
      </c>
      <c r="B1897" s="269">
        <f>'Net Gen'!C1897</f>
        <v>44823.916666666664</v>
      </c>
      <c r="C1897" s="270" t="str">
        <f>'Net Gen'!P1897</f>
        <v>OFFLINE</v>
      </c>
      <c r="D1897" s="270">
        <f>'Net Gen'!E1897</f>
        <v>0</v>
      </c>
      <c r="E1897" s="270">
        <f>'Net Gen'!I1897</f>
        <v>0</v>
      </c>
      <c r="F1897" s="270">
        <f>'Net Gen'!K1897</f>
        <v>0</v>
      </c>
      <c r="G1897" s="270">
        <f>'Net Gen'!N1897</f>
        <v>0</v>
      </c>
      <c r="H1897" s="270">
        <f>'Net Gen'!O1897</f>
        <v>680</v>
      </c>
      <c r="J1897" s="120">
        <f t="shared" si="118"/>
        <v>0.5</v>
      </c>
      <c r="K1897" s="108">
        <f t="shared" si="116"/>
        <v>0</v>
      </c>
      <c r="L1897" s="102">
        <f t="shared" si="117"/>
        <v>340</v>
      </c>
      <c r="M1897" s="123">
        <f t="shared" si="119"/>
        <v>0</v>
      </c>
    </row>
    <row r="1898" spans="1:13" x14ac:dyDescent="0.2">
      <c r="A1898" s="208" t="str">
        <f>'Net Gen'!B1898</f>
        <v>ML2KP-Mitchell 2 KP</v>
      </c>
      <c r="B1898" s="269">
        <f>'Net Gen'!C1898</f>
        <v>44823.958333333336</v>
      </c>
      <c r="C1898" s="270" t="str">
        <f>'Net Gen'!P1898</f>
        <v>OFFLINE</v>
      </c>
      <c r="D1898" s="270">
        <f>'Net Gen'!E1898</f>
        <v>0</v>
      </c>
      <c r="E1898" s="270">
        <f>'Net Gen'!I1898</f>
        <v>0</v>
      </c>
      <c r="F1898" s="270">
        <f>'Net Gen'!K1898</f>
        <v>0</v>
      </c>
      <c r="G1898" s="270">
        <f>'Net Gen'!N1898</f>
        <v>0</v>
      </c>
      <c r="H1898" s="270">
        <f>'Net Gen'!O1898</f>
        <v>680</v>
      </c>
      <c r="J1898" s="120">
        <f t="shared" si="118"/>
        <v>0.5</v>
      </c>
      <c r="K1898" s="108">
        <f t="shared" si="116"/>
        <v>0</v>
      </c>
      <c r="L1898" s="102">
        <f t="shared" si="117"/>
        <v>340</v>
      </c>
      <c r="M1898" s="123">
        <f t="shared" si="119"/>
        <v>0</v>
      </c>
    </row>
    <row r="1899" spans="1:13" x14ac:dyDescent="0.2">
      <c r="A1899" s="208" t="str">
        <f>'Net Gen'!B1899</f>
        <v>ML2KP-Mitchell 2 KP</v>
      </c>
      <c r="B1899" s="269">
        <f>'Net Gen'!C1899</f>
        <v>44824</v>
      </c>
      <c r="C1899" s="270" t="str">
        <f>'Net Gen'!P1899</f>
        <v>OFFLINE</v>
      </c>
      <c r="D1899" s="270">
        <f>'Net Gen'!E1899</f>
        <v>0</v>
      </c>
      <c r="E1899" s="270">
        <f>'Net Gen'!I1899</f>
        <v>0</v>
      </c>
      <c r="F1899" s="270">
        <f>'Net Gen'!K1899</f>
        <v>0</v>
      </c>
      <c r="G1899" s="270">
        <f>'Net Gen'!N1899</f>
        <v>0</v>
      </c>
      <c r="H1899" s="270">
        <f>'Net Gen'!O1899</f>
        <v>680</v>
      </c>
      <c r="J1899" s="120">
        <f t="shared" si="118"/>
        <v>0.5</v>
      </c>
      <c r="K1899" s="108">
        <f t="shared" si="116"/>
        <v>0</v>
      </c>
      <c r="L1899" s="102">
        <f t="shared" si="117"/>
        <v>340</v>
      </c>
      <c r="M1899" s="123">
        <f t="shared" si="119"/>
        <v>0</v>
      </c>
    </row>
    <row r="1900" spans="1:13" x14ac:dyDescent="0.2">
      <c r="A1900" s="208" t="str">
        <f>'Net Gen'!B1900</f>
        <v>ML2KP-Mitchell 2 KP</v>
      </c>
      <c r="B1900" s="269">
        <f>'Net Gen'!C1900</f>
        <v>44824.041666666664</v>
      </c>
      <c r="C1900" s="270" t="str">
        <f>'Net Gen'!P1900</f>
        <v>OFFLINE</v>
      </c>
      <c r="D1900" s="270">
        <f>'Net Gen'!E1900</f>
        <v>0</v>
      </c>
      <c r="E1900" s="270">
        <f>'Net Gen'!I1900</f>
        <v>0</v>
      </c>
      <c r="F1900" s="270">
        <f>'Net Gen'!K1900</f>
        <v>0</v>
      </c>
      <c r="G1900" s="270">
        <f>'Net Gen'!N1900</f>
        <v>0</v>
      </c>
      <c r="H1900" s="270">
        <f>'Net Gen'!O1900</f>
        <v>680</v>
      </c>
      <c r="J1900" s="120">
        <f t="shared" si="118"/>
        <v>0.5</v>
      </c>
      <c r="K1900" s="108">
        <f t="shared" si="116"/>
        <v>0</v>
      </c>
      <c r="L1900" s="102">
        <f t="shared" si="117"/>
        <v>340</v>
      </c>
      <c r="M1900" s="123">
        <f t="shared" si="119"/>
        <v>0</v>
      </c>
    </row>
    <row r="1901" spans="1:13" x14ac:dyDescent="0.2">
      <c r="A1901" s="208" t="str">
        <f>'Net Gen'!B1901</f>
        <v>ML2KP-Mitchell 2 KP</v>
      </c>
      <c r="B1901" s="269">
        <f>'Net Gen'!C1901</f>
        <v>44824.083333333336</v>
      </c>
      <c r="C1901" s="270" t="str">
        <f>'Net Gen'!P1901</f>
        <v>OFFLINE</v>
      </c>
      <c r="D1901" s="270">
        <f>'Net Gen'!E1901</f>
        <v>0</v>
      </c>
      <c r="E1901" s="270">
        <f>'Net Gen'!I1901</f>
        <v>0</v>
      </c>
      <c r="F1901" s="270">
        <f>'Net Gen'!K1901</f>
        <v>0</v>
      </c>
      <c r="G1901" s="270">
        <f>'Net Gen'!N1901</f>
        <v>0</v>
      </c>
      <c r="H1901" s="270">
        <f>'Net Gen'!O1901</f>
        <v>680</v>
      </c>
      <c r="J1901" s="120">
        <f t="shared" si="118"/>
        <v>0.5</v>
      </c>
      <c r="K1901" s="108">
        <f t="shared" si="116"/>
        <v>0</v>
      </c>
      <c r="L1901" s="102">
        <f t="shared" si="117"/>
        <v>340</v>
      </c>
      <c r="M1901" s="123">
        <f t="shared" si="119"/>
        <v>0</v>
      </c>
    </row>
    <row r="1902" spans="1:13" x14ac:dyDescent="0.2">
      <c r="A1902" s="208" t="str">
        <f>'Net Gen'!B1902</f>
        <v>ML2KP-Mitchell 2 KP</v>
      </c>
      <c r="B1902" s="269">
        <f>'Net Gen'!C1902</f>
        <v>44824.125</v>
      </c>
      <c r="C1902" s="270" t="str">
        <f>'Net Gen'!P1902</f>
        <v>OFFLINE</v>
      </c>
      <c r="D1902" s="270">
        <f>'Net Gen'!E1902</f>
        <v>0</v>
      </c>
      <c r="E1902" s="270">
        <f>'Net Gen'!I1902</f>
        <v>0</v>
      </c>
      <c r="F1902" s="270">
        <f>'Net Gen'!K1902</f>
        <v>0</v>
      </c>
      <c r="G1902" s="270">
        <f>'Net Gen'!N1902</f>
        <v>0</v>
      </c>
      <c r="H1902" s="270">
        <f>'Net Gen'!O1902</f>
        <v>680</v>
      </c>
      <c r="J1902" s="120">
        <f t="shared" si="118"/>
        <v>0.5</v>
      </c>
      <c r="K1902" s="108">
        <f t="shared" si="116"/>
        <v>0</v>
      </c>
      <c r="L1902" s="102">
        <f t="shared" si="117"/>
        <v>340</v>
      </c>
      <c r="M1902" s="123">
        <f t="shared" si="119"/>
        <v>0</v>
      </c>
    </row>
    <row r="1903" spans="1:13" x14ac:dyDescent="0.2">
      <c r="A1903" s="208" t="str">
        <f>'Net Gen'!B1903</f>
        <v>ML2KP-Mitchell 2 KP</v>
      </c>
      <c r="B1903" s="269">
        <f>'Net Gen'!C1903</f>
        <v>44824.166666666664</v>
      </c>
      <c r="C1903" s="270" t="str">
        <f>'Net Gen'!P1903</f>
        <v>OFFLINE</v>
      </c>
      <c r="D1903" s="270">
        <f>'Net Gen'!E1903</f>
        <v>0</v>
      </c>
      <c r="E1903" s="270">
        <f>'Net Gen'!I1903</f>
        <v>0</v>
      </c>
      <c r="F1903" s="270">
        <f>'Net Gen'!K1903</f>
        <v>0</v>
      </c>
      <c r="G1903" s="270">
        <f>'Net Gen'!N1903</f>
        <v>0</v>
      </c>
      <c r="H1903" s="270">
        <f>'Net Gen'!O1903</f>
        <v>680</v>
      </c>
      <c r="J1903" s="120">
        <f t="shared" si="118"/>
        <v>0.5</v>
      </c>
      <c r="K1903" s="108">
        <f t="shared" si="116"/>
        <v>0</v>
      </c>
      <c r="L1903" s="102">
        <f t="shared" si="117"/>
        <v>340</v>
      </c>
      <c r="M1903" s="123">
        <f t="shared" si="119"/>
        <v>0</v>
      </c>
    </row>
    <row r="1904" spans="1:13" x14ac:dyDescent="0.2">
      <c r="A1904" s="208" t="str">
        <f>'Net Gen'!B1904</f>
        <v>ML2KP-Mitchell 2 KP</v>
      </c>
      <c r="B1904" s="269">
        <f>'Net Gen'!C1904</f>
        <v>44824.208333333336</v>
      </c>
      <c r="C1904" s="270" t="str">
        <f>'Net Gen'!P1904</f>
        <v>OFFLINE</v>
      </c>
      <c r="D1904" s="270">
        <f>'Net Gen'!E1904</f>
        <v>0</v>
      </c>
      <c r="E1904" s="270">
        <f>'Net Gen'!I1904</f>
        <v>0</v>
      </c>
      <c r="F1904" s="270">
        <f>'Net Gen'!K1904</f>
        <v>0</v>
      </c>
      <c r="G1904" s="270">
        <f>'Net Gen'!N1904</f>
        <v>0</v>
      </c>
      <c r="H1904" s="270">
        <f>'Net Gen'!O1904</f>
        <v>680</v>
      </c>
      <c r="J1904" s="120">
        <f t="shared" si="118"/>
        <v>0.5</v>
      </c>
      <c r="K1904" s="108">
        <f t="shared" si="116"/>
        <v>0</v>
      </c>
      <c r="L1904" s="102">
        <f t="shared" si="117"/>
        <v>340</v>
      </c>
      <c r="M1904" s="123">
        <f t="shared" si="119"/>
        <v>0</v>
      </c>
    </row>
    <row r="1905" spans="1:13" x14ac:dyDescent="0.2">
      <c r="A1905" s="208" t="str">
        <f>'Net Gen'!B1905</f>
        <v>ML2KP-Mitchell 2 KP</v>
      </c>
      <c r="B1905" s="269">
        <f>'Net Gen'!C1905</f>
        <v>44824.25</v>
      </c>
      <c r="C1905" s="270" t="str">
        <f>'Net Gen'!P1905</f>
        <v>OFFLINE</v>
      </c>
      <c r="D1905" s="270">
        <f>'Net Gen'!E1905</f>
        <v>0</v>
      </c>
      <c r="E1905" s="270">
        <f>'Net Gen'!I1905</f>
        <v>0</v>
      </c>
      <c r="F1905" s="270">
        <f>'Net Gen'!K1905</f>
        <v>0</v>
      </c>
      <c r="G1905" s="270">
        <f>'Net Gen'!N1905</f>
        <v>0</v>
      </c>
      <c r="H1905" s="270">
        <f>'Net Gen'!O1905</f>
        <v>680</v>
      </c>
      <c r="J1905" s="120">
        <f t="shared" si="118"/>
        <v>0.5</v>
      </c>
      <c r="K1905" s="108">
        <f t="shared" si="116"/>
        <v>0</v>
      </c>
      <c r="L1905" s="102">
        <f t="shared" si="117"/>
        <v>340</v>
      </c>
      <c r="M1905" s="123">
        <f t="shared" si="119"/>
        <v>0</v>
      </c>
    </row>
    <row r="1906" spans="1:13" x14ac:dyDescent="0.2">
      <c r="A1906" s="208" t="str">
        <f>'Net Gen'!B1906</f>
        <v>ML2KP-Mitchell 2 KP</v>
      </c>
      <c r="B1906" s="269">
        <f>'Net Gen'!C1906</f>
        <v>44824.291666666664</v>
      </c>
      <c r="C1906" s="270" t="str">
        <f>'Net Gen'!P1906</f>
        <v>OFFLINE</v>
      </c>
      <c r="D1906" s="270">
        <f>'Net Gen'!E1906</f>
        <v>0</v>
      </c>
      <c r="E1906" s="270">
        <f>'Net Gen'!I1906</f>
        <v>0</v>
      </c>
      <c r="F1906" s="270">
        <f>'Net Gen'!K1906</f>
        <v>0</v>
      </c>
      <c r="G1906" s="270">
        <f>'Net Gen'!N1906</f>
        <v>0</v>
      </c>
      <c r="H1906" s="270">
        <f>'Net Gen'!O1906</f>
        <v>680</v>
      </c>
      <c r="J1906" s="120">
        <f t="shared" si="118"/>
        <v>0.5</v>
      </c>
      <c r="K1906" s="108">
        <f t="shared" si="116"/>
        <v>0</v>
      </c>
      <c r="L1906" s="102">
        <f t="shared" si="117"/>
        <v>340</v>
      </c>
      <c r="M1906" s="123">
        <f t="shared" si="119"/>
        <v>0</v>
      </c>
    </row>
    <row r="1907" spans="1:13" x14ac:dyDescent="0.2">
      <c r="A1907" s="208" t="str">
        <f>'Net Gen'!B1907</f>
        <v>ML2KP-Mitchell 2 KP</v>
      </c>
      <c r="B1907" s="269">
        <f>'Net Gen'!C1907</f>
        <v>44824.333333333336</v>
      </c>
      <c r="C1907" s="270" t="str">
        <f>'Net Gen'!P1907</f>
        <v>OFFLINE</v>
      </c>
      <c r="D1907" s="270">
        <f>'Net Gen'!E1907</f>
        <v>0</v>
      </c>
      <c r="E1907" s="270">
        <f>'Net Gen'!I1907</f>
        <v>0</v>
      </c>
      <c r="F1907" s="270">
        <f>'Net Gen'!K1907</f>
        <v>0</v>
      </c>
      <c r="G1907" s="270">
        <f>'Net Gen'!N1907</f>
        <v>0</v>
      </c>
      <c r="H1907" s="270">
        <f>'Net Gen'!O1907</f>
        <v>680</v>
      </c>
      <c r="J1907" s="120">
        <f t="shared" si="118"/>
        <v>0.5</v>
      </c>
      <c r="K1907" s="108">
        <f t="shared" si="116"/>
        <v>0</v>
      </c>
      <c r="L1907" s="102">
        <f t="shared" si="117"/>
        <v>340</v>
      </c>
      <c r="M1907" s="123">
        <f t="shared" si="119"/>
        <v>0</v>
      </c>
    </row>
    <row r="1908" spans="1:13" x14ac:dyDescent="0.2">
      <c r="A1908" s="208" t="str">
        <f>'Net Gen'!B1908</f>
        <v>ML2KP-Mitchell 2 KP</v>
      </c>
      <c r="B1908" s="269">
        <f>'Net Gen'!C1908</f>
        <v>44824.375</v>
      </c>
      <c r="C1908" s="270" t="str">
        <f>'Net Gen'!P1908</f>
        <v>OFFLINE</v>
      </c>
      <c r="D1908" s="270">
        <f>'Net Gen'!E1908</f>
        <v>0</v>
      </c>
      <c r="E1908" s="270">
        <f>'Net Gen'!I1908</f>
        <v>0</v>
      </c>
      <c r="F1908" s="270">
        <f>'Net Gen'!K1908</f>
        <v>0</v>
      </c>
      <c r="G1908" s="270">
        <f>'Net Gen'!N1908</f>
        <v>0</v>
      </c>
      <c r="H1908" s="270">
        <f>'Net Gen'!O1908</f>
        <v>680</v>
      </c>
      <c r="J1908" s="120">
        <f t="shared" si="118"/>
        <v>0.5</v>
      </c>
      <c r="K1908" s="108">
        <f t="shared" si="116"/>
        <v>0</v>
      </c>
      <c r="L1908" s="102">
        <f t="shared" si="117"/>
        <v>340</v>
      </c>
      <c r="M1908" s="123">
        <f t="shared" si="119"/>
        <v>0</v>
      </c>
    </row>
    <row r="1909" spans="1:13" x14ac:dyDescent="0.2">
      <c r="A1909" s="208" t="str">
        <f>'Net Gen'!B1909</f>
        <v>ML2KP-Mitchell 2 KP</v>
      </c>
      <c r="B1909" s="269">
        <f>'Net Gen'!C1909</f>
        <v>44824.416666666664</v>
      </c>
      <c r="C1909" s="270" t="str">
        <f>'Net Gen'!P1909</f>
        <v>OFFLINE</v>
      </c>
      <c r="D1909" s="270">
        <f>'Net Gen'!E1909</f>
        <v>0</v>
      </c>
      <c r="E1909" s="270">
        <f>'Net Gen'!I1909</f>
        <v>0</v>
      </c>
      <c r="F1909" s="270">
        <f>'Net Gen'!K1909</f>
        <v>0</v>
      </c>
      <c r="G1909" s="270">
        <f>'Net Gen'!N1909</f>
        <v>0</v>
      </c>
      <c r="H1909" s="270">
        <f>'Net Gen'!O1909</f>
        <v>680</v>
      </c>
      <c r="J1909" s="120">
        <f t="shared" si="118"/>
        <v>0.5</v>
      </c>
      <c r="K1909" s="108">
        <f t="shared" si="116"/>
        <v>0</v>
      </c>
      <c r="L1909" s="102">
        <f t="shared" si="117"/>
        <v>340</v>
      </c>
      <c r="M1909" s="123">
        <f t="shared" si="119"/>
        <v>0</v>
      </c>
    </row>
    <row r="1910" spans="1:13" x14ac:dyDescent="0.2">
      <c r="A1910" s="208" t="str">
        <f>'Net Gen'!B1910</f>
        <v>ML2KP-Mitchell 2 KP</v>
      </c>
      <c r="B1910" s="269">
        <f>'Net Gen'!C1910</f>
        <v>44824.458333333336</v>
      </c>
      <c r="C1910" s="270" t="str">
        <f>'Net Gen'!P1910</f>
        <v>OFFLINE</v>
      </c>
      <c r="D1910" s="270">
        <f>'Net Gen'!E1910</f>
        <v>0</v>
      </c>
      <c r="E1910" s="270">
        <f>'Net Gen'!I1910</f>
        <v>0</v>
      </c>
      <c r="F1910" s="270">
        <f>'Net Gen'!K1910</f>
        <v>0</v>
      </c>
      <c r="G1910" s="270">
        <f>'Net Gen'!N1910</f>
        <v>0</v>
      </c>
      <c r="H1910" s="270">
        <f>'Net Gen'!O1910</f>
        <v>680</v>
      </c>
      <c r="J1910" s="120">
        <f t="shared" si="118"/>
        <v>0.5</v>
      </c>
      <c r="K1910" s="108">
        <f t="shared" si="116"/>
        <v>0</v>
      </c>
      <c r="L1910" s="102">
        <f t="shared" si="117"/>
        <v>340</v>
      </c>
      <c r="M1910" s="123">
        <f t="shared" si="119"/>
        <v>0</v>
      </c>
    </row>
    <row r="1911" spans="1:13" x14ac:dyDescent="0.2">
      <c r="A1911" s="208" t="str">
        <f>'Net Gen'!B1911</f>
        <v>ML2KP-Mitchell 2 KP</v>
      </c>
      <c r="B1911" s="269">
        <f>'Net Gen'!C1911</f>
        <v>44824.5</v>
      </c>
      <c r="C1911" s="270" t="str">
        <f>'Net Gen'!P1911</f>
        <v>OFFLINE</v>
      </c>
      <c r="D1911" s="270">
        <f>'Net Gen'!E1911</f>
        <v>0</v>
      </c>
      <c r="E1911" s="270">
        <f>'Net Gen'!I1911</f>
        <v>0</v>
      </c>
      <c r="F1911" s="270">
        <f>'Net Gen'!K1911</f>
        <v>0</v>
      </c>
      <c r="G1911" s="270">
        <f>'Net Gen'!N1911</f>
        <v>0</v>
      </c>
      <c r="H1911" s="270">
        <f>'Net Gen'!O1911</f>
        <v>680</v>
      </c>
      <c r="J1911" s="120">
        <f t="shared" si="118"/>
        <v>0.5</v>
      </c>
      <c r="K1911" s="108">
        <f t="shared" si="116"/>
        <v>0</v>
      </c>
      <c r="L1911" s="102">
        <f t="shared" si="117"/>
        <v>340</v>
      </c>
      <c r="M1911" s="123">
        <f t="shared" si="119"/>
        <v>0</v>
      </c>
    </row>
    <row r="1912" spans="1:13" x14ac:dyDescent="0.2">
      <c r="A1912" s="208" t="str">
        <f>'Net Gen'!B1912</f>
        <v>ML2KP-Mitchell 2 KP</v>
      </c>
      <c r="B1912" s="269">
        <f>'Net Gen'!C1912</f>
        <v>44824.541666666664</v>
      </c>
      <c r="C1912" s="270" t="str">
        <f>'Net Gen'!P1912</f>
        <v>OFFLINE</v>
      </c>
      <c r="D1912" s="270">
        <f>'Net Gen'!E1912</f>
        <v>0</v>
      </c>
      <c r="E1912" s="270">
        <f>'Net Gen'!I1912</f>
        <v>0</v>
      </c>
      <c r="F1912" s="270">
        <f>'Net Gen'!K1912</f>
        <v>0</v>
      </c>
      <c r="G1912" s="270">
        <f>'Net Gen'!N1912</f>
        <v>0</v>
      </c>
      <c r="H1912" s="270">
        <f>'Net Gen'!O1912</f>
        <v>680</v>
      </c>
      <c r="J1912" s="120">
        <f t="shared" si="118"/>
        <v>0.5</v>
      </c>
      <c r="K1912" s="108">
        <f t="shared" si="116"/>
        <v>0</v>
      </c>
      <c r="L1912" s="102">
        <f t="shared" si="117"/>
        <v>340</v>
      </c>
      <c r="M1912" s="123">
        <f t="shared" si="119"/>
        <v>0</v>
      </c>
    </row>
    <row r="1913" spans="1:13" x14ac:dyDescent="0.2">
      <c r="A1913" s="208" t="str">
        <f>'Net Gen'!B1913</f>
        <v>ML2KP-Mitchell 2 KP</v>
      </c>
      <c r="B1913" s="269">
        <f>'Net Gen'!C1913</f>
        <v>44824.583333333336</v>
      </c>
      <c r="C1913" s="270" t="str">
        <f>'Net Gen'!P1913</f>
        <v>OFFLINE</v>
      </c>
      <c r="D1913" s="270">
        <f>'Net Gen'!E1913</f>
        <v>0</v>
      </c>
      <c r="E1913" s="270">
        <f>'Net Gen'!I1913</f>
        <v>0</v>
      </c>
      <c r="F1913" s="270">
        <f>'Net Gen'!K1913</f>
        <v>0</v>
      </c>
      <c r="G1913" s="270">
        <f>'Net Gen'!N1913</f>
        <v>0</v>
      </c>
      <c r="H1913" s="270">
        <f>'Net Gen'!O1913</f>
        <v>680</v>
      </c>
      <c r="J1913" s="120">
        <f t="shared" si="118"/>
        <v>0.5</v>
      </c>
      <c r="K1913" s="108">
        <f t="shared" si="116"/>
        <v>0</v>
      </c>
      <c r="L1913" s="102">
        <f t="shared" si="117"/>
        <v>340</v>
      </c>
      <c r="M1913" s="123">
        <f t="shared" si="119"/>
        <v>0</v>
      </c>
    </row>
    <row r="1914" spans="1:13" x14ac:dyDescent="0.2">
      <c r="A1914" s="208" t="str">
        <f>'Net Gen'!B1914</f>
        <v>ML2KP-Mitchell 2 KP</v>
      </c>
      <c r="B1914" s="269">
        <f>'Net Gen'!C1914</f>
        <v>44824.625</v>
      </c>
      <c r="C1914" s="270" t="str">
        <f>'Net Gen'!P1914</f>
        <v>OFFLINE</v>
      </c>
      <c r="D1914" s="270">
        <f>'Net Gen'!E1914</f>
        <v>0</v>
      </c>
      <c r="E1914" s="270">
        <f>'Net Gen'!I1914</f>
        <v>0</v>
      </c>
      <c r="F1914" s="270">
        <f>'Net Gen'!K1914</f>
        <v>0</v>
      </c>
      <c r="G1914" s="270">
        <f>'Net Gen'!N1914</f>
        <v>0</v>
      </c>
      <c r="H1914" s="270">
        <f>'Net Gen'!O1914</f>
        <v>680</v>
      </c>
      <c r="J1914" s="120">
        <f t="shared" si="118"/>
        <v>0.5</v>
      </c>
      <c r="K1914" s="108">
        <f t="shared" si="116"/>
        <v>0</v>
      </c>
      <c r="L1914" s="102">
        <f t="shared" si="117"/>
        <v>340</v>
      </c>
      <c r="M1914" s="123">
        <f t="shared" si="119"/>
        <v>0</v>
      </c>
    </row>
    <row r="1915" spans="1:13" x14ac:dyDescent="0.2">
      <c r="A1915" s="208" t="str">
        <f>'Net Gen'!B1915</f>
        <v>ML2KP-Mitchell 2 KP</v>
      </c>
      <c r="B1915" s="269">
        <f>'Net Gen'!C1915</f>
        <v>44824.666666666664</v>
      </c>
      <c r="C1915" s="270" t="str">
        <f>'Net Gen'!P1915</f>
        <v>OFFLINE</v>
      </c>
      <c r="D1915" s="270">
        <f>'Net Gen'!E1915</f>
        <v>0</v>
      </c>
      <c r="E1915" s="270">
        <f>'Net Gen'!I1915</f>
        <v>0</v>
      </c>
      <c r="F1915" s="270">
        <f>'Net Gen'!K1915</f>
        <v>0</v>
      </c>
      <c r="G1915" s="270">
        <f>'Net Gen'!N1915</f>
        <v>0</v>
      </c>
      <c r="H1915" s="270">
        <f>'Net Gen'!O1915</f>
        <v>680</v>
      </c>
      <c r="J1915" s="120">
        <f t="shared" si="118"/>
        <v>0.5</v>
      </c>
      <c r="K1915" s="108">
        <f t="shared" si="116"/>
        <v>0</v>
      </c>
      <c r="L1915" s="102">
        <f t="shared" si="117"/>
        <v>340</v>
      </c>
      <c r="M1915" s="123">
        <f t="shared" si="119"/>
        <v>0</v>
      </c>
    </row>
    <row r="1916" spans="1:13" x14ac:dyDescent="0.2">
      <c r="A1916" s="208" t="str">
        <f>'Net Gen'!B1916</f>
        <v>ML2KP-Mitchell 2 KP</v>
      </c>
      <c r="B1916" s="269">
        <f>'Net Gen'!C1916</f>
        <v>44824.708333333336</v>
      </c>
      <c r="C1916" s="270" t="str">
        <f>'Net Gen'!P1916</f>
        <v>OFFLINE</v>
      </c>
      <c r="D1916" s="270">
        <f>'Net Gen'!E1916</f>
        <v>0</v>
      </c>
      <c r="E1916" s="270">
        <f>'Net Gen'!I1916</f>
        <v>0</v>
      </c>
      <c r="F1916" s="270">
        <f>'Net Gen'!K1916</f>
        <v>0</v>
      </c>
      <c r="G1916" s="270">
        <f>'Net Gen'!N1916</f>
        <v>0</v>
      </c>
      <c r="H1916" s="270">
        <f>'Net Gen'!O1916</f>
        <v>680</v>
      </c>
      <c r="J1916" s="120">
        <f t="shared" si="118"/>
        <v>0.5</v>
      </c>
      <c r="K1916" s="108">
        <f t="shared" si="116"/>
        <v>0</v>
      </c>
      <c r="L1916" s="102">
        <f t="shared" si="117"/>
        <v>340</v>
      </c>
      <c r="M1916" s="123">
        <f t="shared" si="119"/>
        <v>0</v>
      </c>
    </row>
    <row r="1917" spans="1:13" x14ac:dyDescent="0.2">
      <c r="A1917" s="208" t="str">
        <f>'Net Gen'!B1917</f>
        <v>ML2KP-Mitchell 2 KP</v>
      </c>
      <c r="B1917" s="269">
        <f>'Net Gen'!C1917</f>
        <v>44824.75</v>
      </c>
      <c r="C1917" s="270" t="str">
        <f>'Net Gen'!P1917</f>
        <v>OFFLINE</v>
      </c>
      <c r="D1917" s="270">
        <f>'Net Gen'!E1917</f>
        <v>0</v>
      </c>
      <c r="E1917" s="270">
        <f>'Net Gen'!I1917</f>
        <v>0</v>
      </c>
      <c r="F1917" s="270">
        <f>'Net Gen'!K1917</f>
        <v>0</v>
      </c>
      <c r="G1917" s="270">
        <f>'Net Gen'!N1917</f>
        <v>0</v>
      </c>
      <c r="H1917" s="270">
        <f>'Net Gen'!O1917</f>
        <v>680</v>
      </c>
      <c r="J1917" s="120">
        <f t="shared" si="118"/>
        <v>0.5</v>
      </c>
      <c r="K1917" s="108">
        <f t="shared" si="116"/>
        <v>0</v>
      </c>
      <c r="L1917" s="102">
        <f t="shared" si="117"/>
        <v>340</v>
      </c>
      <c r="M1917" s="123">
        <f t="shared" si="119"/>
        <v>0</v>
      </c>
    </row>
    <row r="1918" spans="1:13" x14ac:dyDescent="0.2">
      <c r="A1918" s="208" t="str">
        <f>'Net Gen'!B1918</f>
        <v>ML2KP-Mitchell 2 KP</v>
      </c>
      <c r="B1918" s="269">
        <f>'Net Gen'!C1918</f>
        <v>44824.791666666664</v>
      </c>
      <c r="C1918" s="270" t="str">
        <f>'Net Gen'!P1918</f>
        <v>OFFLINE</v>
      </c>
      <c r="D1918" s="270">
        <f>'Net Gen'!E1918</f>
        <v>0</v>
      </c>
      <c r="E1918" s="270">
        <f>'Net Gen'!I1918</f>
        <v>0</v>
      </c>
      <c r="F1918" s="270">
        <f>'Net Gen'!K1918</f>
        <v>0</v>
      </c>
      <c r="G1918" s="270">
        <f>'Net Gen'!N1918</f>
        <v>0</v>
      </c>
      <c r="H1918" s="270">
        <f>'Net Gen'!O1918</f>
        <v>680</v>
      </c>
      <c r="J1918" s="120">
        <f t="shared" si="118"/>
        <v>0.5</v>
      </c>
      <c r="K1918" s="108">
        <f t="shared" si="116"/>
        <v>0</v>
      </c>
      <c r="L1918" s="102">
        <f t="shared" si="117"/>
        <v>340</v>
      </c>
      <c r="M1918" s="123">
        <f t="shared" si="119"/>
        <v>0</v>
      </c>
    </row>
    <row r="1919" spans="1:13" x14ac:dyDescent="0.2">
      <c r="A1919" s="208" t="str">
        <f>'Net Gen'!B1919</f>
        <v>ML2KP-Mitchell 2 KP</v>
      </c>
      <c r="B1919" s="269">
        <f>'Net Gen'!C1919</f>
        <v>44824.833333333336</v>
      </c>
      <c r="C1919" s="270" t="str">
        <f>'Net Gen'!P1919</f>
        <v>OFFLINE</v>
      </c>
      <c r="D1919" s="270">
        <f>'Net Gen'!E1919</f>
        <v>0</v>
      </c>
      <c r="E1919" s="270">
        <f>'Net Gen'!I1919</f>
        <v>0</v>
      </c>
      <c r="F1919" s="270">
        <f>'Net Gen'!K1919</f>
        <v>0</v>
      </c>
      <c r="G1919" s="270">
        <f>'Net Gen'!N1919</f>
        <v>0</v>
      </c>
      <c r="H1919" s="270">
        <f>'Net Gen'!O1919</f>
        <v>680</v>
      </c>
      <c r="J1919" s="120">
        <f t="shared" si="118"/>
        <v>0.5</v>
      </c>
      <c r="K1919" s="108">
        <f t="shared" si="116"/>
        <v>0</v>
      </c>
      <c r="L1919" s="102">
        <f t="shared" si="117"/>
        <v>340</v>
      </c>
      <c r="M1919" s="123">
        <f t="shared" si="119"/>
        <v>0</v>
      </c>
    </row>
    <row r="1920" spans="1:13" x14ac:dyDescent="0.2">
      <c r="A1920" s="208" t="str">
        <f>'Net Gen'!B1920</f>
        <v>ML2KP-Mitchell 2 KP</v>
      </c>
      <c r="B1920" s="269">
        <f>'Net Gen'!C1920</f>
        <v>44824.875</v>
      </c>
      <c r="C1920" s="270" t="str">
        <f>'Net Gen'!P1920</f>
        <v>OFFLINE</v>
      </c>
      <c r="D1920" s="270">
        <f>'Net Gen'!E1920</f>
        <v>0</v>
      </c>
      <c r="E1920" s="270">
        <f>'Net Gen'!I1920</f>
        <v>0</v>
      </c>
      <c r="F1920" s="270">
        <f>'Net Gen'!K1920</f>
        <v>0</v>
      </c>
      <c r="G1920" s="270">
        <f>'Net Gen'!N1920</f>
        <v>0</v>
      </c>
      <c r="H1920" s="270">
        <f>'Net Gen'!O1920</f>
        <v>680</v>
      </c>
      <c r="J1920" s="120">
        <f t="shared" si="118"/>
        <v>0.5</v>
      </c>
      <c r="K1920" s="108">
        <f t="shared" si="116"/>
        <v>0</v>
      </c>
      <c r="L1920" s="102">
        <f t="shared" si="117"/>
        <v>340</v>
      </c>
      <c r="M1920" s="123">
        <f t="shared" si="119"/>
        <v>0</v>
      </c>
    </row>
    <row r="1921" spans="1:13" x14ac:dyDescent="0.2">
      <c r="A1921" s="208" t="str">
        <f>'Net Gen'!B1921</f>
        <v>ML2KP-Mitchell 2 KP</v>
      </c>
      <c r="B1921" s="269">
        <f>'Net Gen'!C1921</f>
        <v>44824.916666666664</v>
      </c>
      <c r="C1921" s="270" t="str">
        <f>'Net Gen'!P1921</f>
        <v>OFFLINE</v>
      </c>
      <c r="D1921" s="270">
        <f>'Net Gen'!E1921</f>
        <v>0</v>
      </c>
      <c r="E1921" s="270">
        <f>'Net Gen'!I1921</f>
        <v>0</v>
      </c>
      <c r="F1921" s="270">
        <f>'Net Gen'!K1921</f>
        <v>0</v>
      </c>
      <c r="G1921" s="270">
        <f>'Net Gen'!N1921</f>
        <v>0</v>
      </c>
      <c r="H1921" s="270">
        <f>'Net Gen'!O1921</f>
        <v>680</v>
      </c>
      <c r="J1921" s="120">
        <f t="shared" si="118"/>
        <v>0.5</v>
      </c>
      <c r="K1921" s="108">
        <f t="shared" si="116"/>
        <v>0</v>
      </c>
      <c r="L1921" s="102">
        <f t="shared" si="117"/>
        <v>340</v>
      </c>
      <c r="M1921" s="123">
        <f t="shared" si="119"/>
        <v>0</v>
      </c>
    </row>
    <row r="1922" spans="1:13" x14ac:dyDescent="0.2">
      <c r="A1922" s="208" t="str">
        <f>'Net Gen'!B1922</f>
        <v>ML2KP-Mitchell 2 KP</v>
      </c>
      <c r="B1922" s="269">
        <f>'Net Gen'!C1922</f>
        <v>44824.958333333336</v>
      </c>
      <c r="C1922" s="270" t="str">
        <f>'Net Gen'!P1922</f>
        <v>OFFLINE</v>
      </c>
      <c r="D1922" s="270">
        <f>'Net Gen'!E1922</f>
        <v>0</v>
      </c>
      <c r="E1922" s="270">
        <f>'Net Gen'!I1922</f>
        <v>0</v>
      </c>
      <c r="F1922" s="270">
        <f>'Net Gen'!K1922</f>
        <v>0</v>
      </c>
      <c r="G1922" s="270">
        <f>'Net Gen'!N1922</f>
        <v>0</v>
      </c>
      <c r="H1922" s="270">
        <f>'Net Gen'!O1922</f>
        <v>680</v>
      </c>
      <c r="J1922" s="120">
        <f t="shared" si="118"/>
        <v>0.5</v>
      </c>
      <c r="K1922" s="108">
        <f t="shared" si="116"/>
        <v>0</v>
      </c>
      <c r="L1922" s="102">
        <f t="shared" si="117"/>
        <v>340</v>
      </c>
      <c r="M1922" s="123">
        <f t="shared" si="119"/>
        <v>0</v>
      </c>
    </row>
    <row r="1923" spans="1:13" x14ac:dyDescent="0.2">
      <c r="A1923" s="208" t="str">
        <f>'Net Gen'!B1923</f>
        <v>ML2KP-Mitchell 2 KP</v>
      </c>
      <c r="B1923" s="269">
        <f>'Net Gen'!C1923</f>
        <v>44825</v>
      </c>
      <c r="C1923" s="270" t="str">
        <f>'Net Gen'!P1923</f>
        <v>OFFLINE</v>
      </c>
      <c r="D1923" s="270">
        <f>'Net Gen'!E1923</f>
        <v>0</v>
      </c>
      <c r="E1923" s="270">
        <f>'Net Gen'!I1923</f>
        <v>0</v>
      </c>
      <c r="F1923" s="270">
        <f>'Net Gen'!K1923</f>
        <v>0</v>
      </c>
      <c r="G1923" s="270">
        <f>'Net Gen'!N1923</f>
        <v>0</v>
      </c>
      <c r="H1923" s="270">
        <f>'Net Gen'!O1923</f>
        <v>680</v>
      </c>
      <c r="J1923" s="120">
        <f t="shared" si="118"/>
        <v>0.5</v>
      </c>
      <c r="K1923" s="108">
        <f t="shared" si="116"/>
        <v>0</v>
      </c>
      <c r="L1923" s="102">
        <f t="shared" si="117"/>
        <v>340</v>
      </c>
      <c r="M1923" s="123">
        <f t="shared" si="119"/>
        <v>0</v>
      </c>
    </row>
    <row r="1924" spans="1:13" x14ac:dyDescent="0.2">
      <c r="A1924" s="208" t="str">
        <f>'Net Gen'!B1924</f>
        <v>ML2KP-Mitchell 2 KP</v>
      </c>
      <c r="B1924" s="269">
        <f>'Net Gen'!C1924</f>
        <v>44825.041666666664</v>
      </c>
      <c r="C1924" s="270" t="str">
        <f>'Net Gen'!P1924</f>
        <v>OFFLINE</v>
      </c>
      <c r="D1924" s="270">
        <f>'Net Gen'!E1924</f>
        <v>0</v>
      </c>
      <c r="E1924" s="270">
        <f>'Net Gen'!I1924</f>
        <v>0</v>
      </c>
      <c r="F1924" s="270">
        <f>'Net Gen'!K1924</f>
        <v>0</v>
      </c>
      <c r="G1924" s="270">
        <f>'Net Gen'!N1924</f>
        <v>0</v>
      </c>
      <c r="H1924" s="270">
        <f>'Net Gen'!O1924</f>
        <v>680</v>
      </c>
      <c r="J1924" s="120">
        <f t="shared" si="118"/>
        <v>0.5</v>
      </c>
      <c r="K1924" s="108">
        <f t="shared" ref="K1924:K1987" si="120">F1924*J1924</f>
        <v>0</v>
      </c>
      <c r="L1924" s="102">
        <f t="shared" ref="L1924:L1987" si="121">H1924*J1924</f>
        <v>340</v>
      </c>
      <c r="M1924" s="123">
        <f t="shared" si="119"/>
        <v>0</v>
      </c>
    </row>
    <row r="1925" spans="1:13" x14ac:dyDescent="0.2">
      <c r="A1925" s="208" t="str">
        <f>'Net Gen'!B1925</f>
        <v>ML2KP-Mitchell 2 KP</v>
      </c>
      <c r="B1925" s="269">
        <f>'Net Gen'!C1925</f>
        <v>44825.083333333336</v>
      </c>
      <c r="C1925" s="270" t="str">
        <f>'Net Gen'!P1925</f>
        <v>OFFLINE</v>
      </c>
      <c r="D1925" s="270">
        <f>'Net Gen'!E1925</f>
        <v>0</v>
      </c>
      <c r="E1925" s="270">
        <f>'Net Gen'!I1925</f>
        <v>0</v>
      </c>
      <c r="F1925" s="270">
        <f>'Net Gen'!K1925</f>
        <v>0</v>
      </c>
      <c r="G1925" s="270">
        <f>'Net Gen'!N1925</f>
        <v>0</v>
      </c>
      <c r="H1925" s="270">
        <f>'Net Gen'!O1925</f>
        <v>680</v>
      </c>
      <c r="J1925" s="120">
        <f t="shared" ref="J1925:J1988" si="122">VLOOKUP(A1925,$P$4:$Q$8,2,FALSE)</f>
        <v>0.5</v>
      </c>
      <c r="K1925" s="108">
        <f t="shared" si="120"/>
        <v>0</v>
      </c>
      <c r="L1925" s="102">
        <f t="shared" si="121"/>
        <v>340</v>
      </c>
      <c r="M1925" s="123">
        <f t="shared" ref="M1925:M1988" si="123">E1925*J1925</f>
        <v>0</v>
      </c>
    </row>
    <row r="1926" spans="1:13" x14ac:dyDescent="0.2">
      <c r="A1926" s="208" t="str">
        <f>'Net Gen'!B1926</f>
        <v>ML2KP-Mitchell 2 KP</v>
      </c>
      <c r="B1926" s="269">
        <f>'Net Gen'!C1926</f>
        <v>44825.125</v>
      </c>
      <c r="C1926" s="270" t="str">
        <f>'Net Gen'!P1926</f>
        <v>OFFLINE</v>
      </c>
      <c r="D1926" s="270">
        <f>'Net Gen'!E1926</f>
        <v>0</v>
      </c>
      <c r="E1926" s="270">
        <f>'Net Gen'!I1926</f>
        <v>0</v>
      </c>
      <c r="F1926" s="270">
        <f>'Net Gen'!K1926</f>
        <v>0</v>
      </c>
      <c r="G1926" s="270">
        <f>'Net Gen'!N1926</f>
        <v>0</v>
      </c>
      <c r="H1926" s="270">
        <f>'Net Gen'!O1926</f>
        <v>680</v>
      </c>
      <c r="J1926" s="120">
        <f t="shared" si="122"/>
        <v>0.5</v>
      </c>
      <c r="K1926" s="108">
        <f t="shared" si="120"/>
        <v>0</v>
      </c>
      <c r="L1926" s="102">
        <f t="shared" si="121"/>
        <v>340</v>
      </c>
      <c r="M1926" s="123">
        <f t="shared" si="123"/>
        <v>0</v>
      </c>
    </row>
    <row r="1927" spans="1:13" x14ac:dyDescent="0.2">
      <c r="A1927" s="208" t="str">
        <f>'Net Gen'!B1927</f>
        <v>ML2KP-Mitchell 2 KP</v>
      </c>
      <c r="B1927" s="269">
        <f>'Net Gen'!C1927</f>
        <v>44825.166666666664</v>
      </c>
      <c r="C1927" s="270" t="str">
        <f>'Net Gen'!P1927</f>
        <v>OFFLINE</v>
      </c>
      <c r="D1927" s="270">
        <f>'Net Gen'!E1927</f>
        <v>0</v>
      </c>
      <c r="E1927" s="270">
        <f>'Net Gen'!I1927</f>
        <v>0</v>
      </c>
      <c r="F1927" s="270">
        <f>'Net Gen'!K1927</f>
        <v>0</v>
      </c>
      <c r="G1927" s="270">
        <f>'Net Gen'!N1927</f>
        <v>0</v>
      </c>
      <c r="H1927" s="270">
        <f>'Net Gen'!O1927</f>
        <v>680</v>
      </c>
      <c r="J1927" s="120">
        <f t="shared" si="122"/>
        <v>0.5</v>
      </c>
      <c r="K1927" s="108">
        <f t="shared" si="120"/>
        <v>0</v>
      </c>
      <c r="L1927" s="102">
        <f t="shared" si="121"/>
        <v>340</v>
      </c>
      <c r="M1927" s="123">
        <f t="shared" si="123"/>
        <v>0</v>
      </c>
    </row>
    <row r="1928" spans="1:13" x14ac:dyDescent="0.2">
      <c r="A1928" s="208" t="str">
        <f>'Net Gen'!B1928</f>
        <v>ML2KP-Mitchell 2 KP</v>
      </c>
      <c r="B1928" s="269">
        <f>'Net Gen'!C1928</f>
        <v>44825.208333333336</v>
      </c>
      <c r="C1928" s="270" t="str">
        <f>'Net Gen'!P1928</f>
        <v>OFFLINE</v>
      </c>
      <c r="D1928" s="270">
        <f>'Net Gen'!E1928</f>
        <v>0</v>
      </c>
      <c r="E1928" s="270">
        <f>'Net Gen'!I1928</f>
        <v>0</v>
      </c>
      <c r="F1928" s="270">
        <f>'Net Gen'!K1928</f>
        <v>0</v>
      </c>
      <c r="G1928" s="270">
        <f>'Net Gen'!N1928</f>
        <v>0</v>
      </c>
      <c r="H1928" s="270">
        <f>'Net Gen'!O1928</f>
        <v>680</v>
      </c>
      <c r="J1928" s="120">
        <f t="shared" si="122"/>
        <v>0.5</v>
      </c>
      <c r="K1928" s="108">
        <f t="shared" si="120"/>
        <v>0</v>
      </c>
      <c r="L1928" s="102">
        <f t="shared" si="121"/>
        <v>340</v>
      </c>
      <c r="M1928" s="123">
        <f t="shared" si="123"/>
        <v>0</v>
      </c>
    </row>
    <row r="1929" spans="1:13" x14ac:dyDescent="0.2">
      <c r="A1929" s="208" t="str">
        <f>'Net Gen'!B1929</f>
        <v>ML2KP-Mitchell 2 KP</v>
      </c>
      <c r="B1929" s="269">
        <f>'Net Gen'!C1929</f>
        <v>44825.25</v>
      </c>
      <c r="C1929" s="270" t="str">
        <f>'Net Gen'!P1929</f>
        <v>OFFLINE</v>
      </c>
      <c r="D1929" s="270">
        <f>'Net Gen'!E1929</f>
        <v>0</v>
      </c>
      <c r="E1929" s="270">
        <f>'Net Gen'!I1929</f>
        <v>0</v>
      </c>
      <c r="F1929" s="270">
        <f>'Net Gen'!K1929</f>
        <v>0</v>
      </c>
      <c r="G1929" s="270">
        <f>'Net Gen'!N1929</f>
        <v>0</v>
      </c>
      <c r="H1929" s="270">
        <f>'Net Gen'!O1929</f>
        <v>680</v>
      </c>
      <c r="J1929" s="120">
        <f t="shared" si="122"/>
        <v>0.5</v>
      </c>
      <c r="K1929" s="108">
        <f t="shared" si="120"/>
        <v>0</v>
      </c>
      <c r="L1929" s="102">
        <f t="shared" si="121"/>
        <v>340</v>
      </c>
      <c r="M1929" s="123">
        <f t="shared" si="123"/>
        <v>0</v>
      </c>
    </row>
    <row r="1930" spans="1:13" x14ac:dyDescent="0.2">
      <c r="A1930" s="208" t="str">
        <f>'Net Gen'!B1930</f>
        <v>ML2KP-Mitchell 2 KP</v>
      </c>
      <c r="B1930" s="269">
        <f>'Net Gen'!C1930</f>
        <v>44825.291666666664</v>
      </c>
      <c r="C1930" s="270" t="str">
        <f>'Net Gen'!P1930</f>
        <v>OFFLINE</v>
      </c>
      <c r="D1930" s="270">
        <f>'Net Gen'!E1930</f>
        <v>0</v>
      </c>
      <c r="E1930" s="270">
        <f>'Net Gen'!I1930</f>
        <v>0</v>
      </c>
      <c r="F1930" s="270">
        <f>'Net Gen'!K1930</f>
        <v>0</v>
      </c>
      <c r="G1930" s="270">
        <f>'Net Gen'!N1930</f>
        <v>0</v>
      </c>
      <c r="H1930" s="270">
        <f>'Net Gen'!O1930</f>
        <v>680</v>
      </c>
      <c r="J1930" s="120">
        <f t="shared" si="122"/>
        <v>0.5</v>
      </c>
      <c r="K1930" s="108">
        <f t="shared" si="120"/>
        <v>0</v>
      </c>
      <c r="L1930" s="102">
        <f t="shared" si="121"/>
        <v>340</v>
      </c>
      <c r="M1930" s="123">
        <f t="shared" si="123"/>
        <v>0</v>
      </c>
    </row>
    <row r="1931" spans="1:13" x14ac:dyDescent="0.2">
      <c r="A1931" s="208" t="str">
        <f>'Net Gen'!B1931</f>
        <v>ML2KP-Mitchell 2 KP</v>
      </c>
      <c r="B1931" s="269">
        <f>'Net Gen'!C1931</f>
        <v>44825.333333333336</v>
      </c>
      <c r="C1931" s="270" t="str">
        <f>'Net Gen'!P1931</f>
        <v>OFFLINE</v>
      </c>
      <c r="D1931" s="270">
        <f>'Net Gen'!E1931</f>
        <v>0</v>
      </c>
      <c r="E1931" s="270">
        <f>'Net Gen'!I1931</f>
        <v>0</v>
      </c>
      <c r="F1931" s="270">
        <f>'Net Gen'!K1931</f>
        <v>0</v>
      </c>
      <c r="G1931" s="270">
        <f>'Net Gen'!N1931</f>
        <v>0</v>
      </c>
      <c r="H1931" s="270">
        <f>'Net Gen'!O1931</f>
        <v>680</v>
      </c>
      <c r="J1931" s="120">
        <f t="shared" si="122"/>
        <v>0.5</v>
      </c>
      <c r="K1931" s="108">
        <f t="shared" si="120"/>
        <v>0</v>
      </c>
      <c r="L1931" s="102">
        <f t="shared" si="121"/>
        <v>340</v>
      </c>
      <c r="M1931" s="123">
        <f t="shared" si="123"/>
        <v>0</v>
      </c>
    </row>
    <row r="1932" spans="1:13" x14ac:dyDescent="0.2">
      <c r="A1932" s="208" t="str">
        <f>'Net Gen'!B1932</f>
        <v>ML2KP-Mitchell 2 KP</v>
      </c>
      <c r="B1932" s="269">
        <f>'Net Gen'!C1932</f>
        <v>44825.375</v>
      </c>
      <c r="C1932" s="270" t="str">
        <f>'Net Gen'!P1932</f>
        <v>OFFLINE</v>
      </c>
      <c r="D1932" s="270">
        <f>'Net Gen'!E1932</f>
        <v>0</v>
      </c>
      <c r="E1932" s="270">
        <f>'Net Gen'!I1932</f>
        <v>0</v>
      </c>
      <c r="F1932" s="270">
        <f>'Net Gen'!K1932</f>
        <v>0</v>
      </c>
      <c r="G1932" s="270">
        <f>'Net Gen'!N1932</f>
        <v>0</v>
      </c>
      <c r="H1932" s="270">
        <f>'Net Gen'!O1932</f>
        <v>680</v>
      </c>
      <c r="J1932" s="120">
        <f t="shared" si="122"/>
        <v>0.5</v>
      </c>
      <c r="K1932" s="108">
        <f t="shared" si="120"/>
        <v>0</v>
      </c>
      <c r="L1932" s="102">
        <f t="shared" si="121"/>
        <v>340</v>
      </c>
      <c r="M1932" s="123">
        <f t="shared" si="123"/>
        <v>0</v>
      </c>
    </row>
    <row r="1933" spans="1:13" x14ac:dyDescent="0.2">
      <c r="A1933" s="208" t="str">
        <f>'Net Gen'!B1933</f>
        <v>ML2KP-Mitchell 2 KP</v>
      </c>
      <c r="B1933" s="269">
        <f>'Net Gen'!C1933</f>
        <v>44825.416666666664</v>
      </c>
      <c r="C1933" s="270" t="str">
        <f>'Net Gen'!P1933</f>
        <v>OFFLINE</v>
      </c>
      <c r="D1933" s="270">
        <f>'Net Gen'!E1933</f>
        <v>0</v>
      </c>
      <c r="E1933" s="270">
        <f>'Net Gen'!I1933</f>
        <v>0</v>
      </c>
      <c r="F1933" s="270">
        <f>'Net Gen'!K1933</f>
        <v>0</v>
      </c>
      <c r="G1933" s="270">
        <f>'Net Gen'!N1933</f>
        <v>0</v>
      </c>
      <c r="H1933" s="270">
        <f>'Net Gen'!O1933</f>
        <v>680</v>
      </c>
      <c r="J1933" s="120">
        <f t="shared" si="122"/>
        <v>0.5</v>
      </c>
      <c r="K1933" s="108">
        <f t="shared" si="120"/>
        <v>0</v>
      </c>
      <c r="L1933" s="102">
        <f t="shared" si="121"/>
        <v>340</v>
      </c>
      <c r="M1933" s="123">
        <f t="shared" si="123"/>
        <v>0</v>
      </c>
    </row>
    <row r="1934" spans="1:13" x14ac:dyDescent="0.2">
      <c r="A1934" s="208" t="str">
        <f>'Net Gen'!B1934</f>
        <v>ML2KP-Mitchell 2 KP</v>
      </c>
      <c r="B1934" s="269">
        <f>'Net Gen'!C1934</f>
        <v>44825.458333333336</v>
      </c>
      <c r="C1934" s="270" t="str">
        <f>'Net Gen'!P1934</f>
        <v>OFFLINE</v>
      </c>
      <c r="D1934" s="270">
        <f>'Net Gen'!E1934</f>
        <v>0</v>
      </c>
      <c r="E1934" s="270">
        <f>'Net Gen'!I1934</f>
        <v>0</v>
      </c>
      <c r="F1934" s="270">
        <f>'Net Gen'!K1934</f>
        <v>0</v>
      </c>
      <c r="G1934" s="270">
        <f>'Net Gen'!N1934</f>
        <v>0</v>
      </c>
      <c r="H1934" s="270">
        <f>'Net Gen'!O1934</f>
        <v>680</v>
      </c>
      <c r="J1934" s="120">
        <f t="shared" si="122"/>
        <v>0.5</v>
      </c>
      <c r="K1934" s="108">
        <f t="shared" si="120"/>
        <v>0</v>
      </c>
      <c r="L1934" s="102">
        <f t="shared" si="121"/>
        <v>340</v>
      </c>
      <c r="M1934" s="123">
        <f t="shared" si="123"/>
        <v>0</v>
      </c>
    </row>
    <row r="1935" spans="1:13" x14ac:dyDescent="0.2">
      <c r="A1935" s="208" t="str">
        <f>'Net Gen'!B1935</f>
        <v>ML2KP-Mitchell 2 KP</v>
      </c>
      <c r="B1935" s="269">
        <f>'Net Gen'!C1935</f>
        <v>44825.5</v>
      </c>
      <c r="C1935" s="270" t="str">
        <f>'Net Gen'!P1935</f>
        <v>OFFLINE</v>
      </c>
      <c r="D1935" s="270">
        <f>'Net Gen'!E1935</f>
        <v>0</v>
      </c>
      <c r="E1935" s="270">
        <f>'Net Gen'!I1935</f>
        <v>0</v>
      </c>
      <c r="F1935" s="270">
        <f>'Net Gen'!K1935</f>
        <v>0</v>
      </c>
      <c r="G1935" s="270">
        <f>'Net Gen'!N1935</f>
        <v>0</v>
      </c>
      <c r="H1935" s="270">
        <f>'Net Gen'!O1935</f>
        <v>680</v>
      </c>
      <c r="J1935" s="120">
        <f t="shared" si="122"/>
        <v>0.5</v>
      </c>
      <c r="K1935" s="108">
        <f t="shared" si="120"/>
        <v>0</v>
      </c>
      <c r="L1935" s="102">
        <f t="shared" si="121"/>
        <v>340</v>
      </c>
      <c r="M1935" s="123">
        <f t="shared" si="123"/>
        <v>0</v>
      </c>
    </row>
    <row r="1936" spans="1:13" x14ac:dyDescent="0.2">
      <c r="A1936" s="208" t="str">
        <f>'Net Gen'!B1936</f>
        <v>ML2KP-Mitchell 2 KP</v>
      </c>
      <c r="B1936" s="269">
        <f>'Net Gen'!C1936</f>
        <v>44825.541666666664</v>
      </c>
      <c r="C1936" s="270" t="str">
        <f>'Net Gen'!P1936</f>
        <v>OFFLINE</v>
      </c>
      <c r="D1936" s="270">
        <f>'Net Gen'!E1936</f>
        <v>0</v>
      </c>
      <c r="E1936" s="270">
        <f>'Net Gen'!I1936</f>
        <v>0</v>
      </c>
      <c r="F1936" s="270">
        <f>'Net Gen'!K1936</f>
        <v>0</v>
      </c>
      <c r="G1936" s="270">
        <f>'Net Gen'!N1936</f>
        <v>0</v>
      </c>
      <c r="H1936" s="270">
        <f>'Net Gen'!O1936</f>
        <v>680</v>
      </c>
      <c r="J1936" s="120">
        <f t="shared" si="122"/>
        <v>0.5</v>
      </c>
      <c r="K1936" s="108">
        <f t="shared" si="120"/>
        <v>0</v>
      </c>
      <c r="L1936" s="102">
        <f t="shared" si="121"/>
        <v>340</v>
      </c>
      <c r="M1936" s="123">
        <f t="shared" si="123"/>
        <v>0</v>
      </c>
    </row>
    <row r="1937" spans="1:13" x14ac:dyDescent="0.2">
      <c r="A1937" s="208" t="str">
        <f>'Net Gen'!B1937</f>
        <v>ML2KP-Mitchell 2 KP</v>
      </c>
      <c r="B1937" s="269">
        <f>'Net Gen'!C1937</f>
        <v>44825.583333333336</v>
      </c>
      <c r="C1937" s="270" t="str">
        <f>'Net Gen'!P1937</f>
        <v>OFFLINE</v>
      </c>
      <c r="D1937" s="270">
        <f>'Net Gen'!E1937</f>
        <v>0</v>
      </c>
      <c r="E1937" s="270">
        <f>'Net Gen'!I1937</f>
        <v>0</v>
      </c>
      <c r="F1937" s="270">
        <f>'Net Gen'!K1937</f>
        <v>0</v>
      </c>
      <c r="G1937" s="270">
        <f>'Net Gen'!N1937</f>
        <v>0</v>
      </c>
      <c r="H1937" s="270">
        <f>'Net Gen'!O1937</f>
        <v>680</v>
      </c>
      <c r="J1937" s="120">
        <f t="shared" si="122"/>
        <v>0.5</v>
      </c>
      <c r="K1937" s="108">
        <f t="shared" si="120"/>
        <v>0</v>
      </c>
      <c r="L1937" s="102">
        <f t="shared" si="121"/>
        <v>340</v>
      </c>
      <c r="M1937" s="123">
        <f t="shared" si="123"/>
        <v>0</v>
      </c>
    </row>
    <row r="1938" spans="1:13" x14ac:dyDescent="0.2">
      <c r="A1938" s="208" t="str">
        <f>'Net Gen'!B1938</f>
        <v>ML2KP-Mitchell 2 KP</v>
      </c>
      <c r="B1938" s="269">
        <f>'Net Gen'!C1938</f>
        <v>44825.625</v>
      </c>
      <c r="C1938" s="270" t="str">
        <f>'Net Gen'!P1938</f>
        <v>OFFLINE</v>
      </c>
      <c r="D1938" s="270">
        <f>'Net Gen'!E1938</f>
        <v>0</v>
      </c>
      <c r="E1938" s="270">
        <f>'Net Gen'!I1938</f>
        <v>0</v>
      </c>
      <c r="F1938" s="270">
        <f>'Net Gen'!K1938</f>
        <v>0</v>
      </c>
      <c r="G1938" s="270">
        <f>'Net Gen'!N1938</f>
        <v>0</v>
      </c>
      <c r="H1938" s="270">
        <f>'Net Gen'!O1938</f>
        <v>680</v>
      </c>
      <c r="J1938" s="120">
        <f t="shared" si="122"/>
        <v>0.5</v>
      </c>
      <c r="K1938" s="108">
        <f t="shared" si="120"/>
        <v>0</v>
      </c>
      <c r="L1938" s="102">
        <f t="shared" si="121"/>
        <v>340</v>
      </c>
      <c r="M1938" s="123">
        <f t="shared" si="123"/>
        <v>0</v>
      </c>
    </row>
    <row r="1939" spans="1:13" x14ac:dyDescent="0.2">
      <c r="A1939" s="208" t="str">
        <f>'Net Gen'!B1939</f>
        <v>ML2KP-Mitchell 2 KP</v>
      </c>
      <c r="B1939" s="269">
        <f>'Net Gen'!C1939</f>
        <v>44825.666666666664</v>
      </c>
      <c r="C1939" s="270" t="str">
        <f>'Net Gen'!P1939</f>
        <v>OFFLINE</v>
      </c>
      <c r="D1939" s="270">
        <f>'Net Gen'!E1939</f>
        <v>0</v>
      </c>
      <c r="E1939" s="270">
        <f>'Net Gen'!I1939</f>
        <v>0</v>
      </c>
      <c r="F1939" s="270">
        <f>'Net Gen'!K1939</f>
        <v>0</v>
      </c>
      <c r="G1939" s="270">
        <f>'Net Gen'!N1939</f>
        <v>0</v>
      </c>
      <c r="H1939" s="270">
        <f>'Net Gen'!O1939</f>
        <v>680</v>
      </c>
      <c r="J1939" s="120">
        <f t="shared" si="122"/>
        <v>0.5</v>
      </c>
      <c r="K1939" s="108">
        <f t="shared" si="120"/>
        <v>0</v>
      </c>
      <c r="L1939" s="102">
        <f t="shared" si="121"/>
        <v>340</v>
      </c>
      <c r="M1939" s="123">
        <f t="shared" si="123"/>
        <v>0</v>
      </c>
    </row>
    <row r="1940" spans="1:13" x14ac:dyDescent="0.2">
      <c r="A1940" s="208" t="str">
        <f>'Net Gen'!B1940</f>
        <v>ML2KP-Mitchell 2 KP</v>
      </c>
      <c r="B1940" s="269">
        <f>'Net Gen'!C1940</f>
        <v>44825.708333333336</v>
      </c>
      <c r="C1940" s="270" t="str">
        <f>'Net Gen'!P1940</f>
        <v>OFFLINE</v>
      </c>
      <c r="D1940" s="270">
        <f>'Net Gen'!E1940</f>
        <v>0</v>
      </c>
      <c r="E1940" s="270">
        <f>'Net Gen'!I1940</f>
        <v>0</v>
      </c>
      <c r="F1940" s="270">
        <f>'Net Gen'!K1940</f>
        <v>0</v>
      </c>
      <c r="G1940" s="270">
        <f>'Net Gen'!N1940</f>
        <v>0</v>
      </c>
      <c r="H1940" s="270">
        <f>'Net Gen'!O1940</f>
        <v>680</v>
      </c>
      <c r="J1940" s="120">
        <f t="shared" si="122"/>
        <v>0.5</v>
      </c>
      <c r="K1940" s="108">
        <f t="shared" si="120"/>
        <v>0</v>
      </c>
      <c r="L1940" s="102">
        <f t="shared" si="121"/>
        <v>340</v>
      </c>
      <c r="M1940" s="123">
        <f t="shared" si="123"/>
        <v>0</v>
      </c>
    </row>
    <row r="1941" spans="1:13" x14ac:dyDescent="0.2">
      <c r="A1941" s="208" t="str">
        <f>'Net Gen'!B1941</f>
        <v>ML2KP-Mitchell 2 KP</v>
      </c>
      <c r="B1941" s="269">
        <f>'Net Gen'!C1941</f>
        <v>44825.75</v>
      </c>
      <c r="C1941" s="270" t="str">
        <f>'Net Gen'!P1941</f>
        <v>OFFLINE</v>
      </c>
      <c r="D1941" s="270">
        <f>'Net Gen'!E1941</f>
        <v>0</v>
      </c>
      <c r="E1941" s="270">
        <f>'Net Gen'!I1941</f>
        <v>0</v>
      </c>
      <c r="F1941" s="270">
        <f>'Net Gen'!K1941</f>
        <v>0</v>
      </c>
      <c r="G1941" s="270">
        <f>'Net Gen'!N1941</f>
        <v>0</v>
      </c>
      <c r="H1941" s="270">
        <f>'Net Gen'!O1941</f>
        <v>680</v>
      </c>
      <c r="J1941" s="120">
        <f t="shared" si="122"/>
        <v>0.5</v>
      </c>
      <c r="K1941" s="108">
        <f t="shared" si="120"/>
        <v>0</v>
      </c>
      <c r="L1941" s="102">
        <f t="shared" si="121"/>
        <v>340</v>
      </c>
      <c r="M1941" s="123">
        <f t="shared" si="123"/>
        <v>0</v>
      </c>
    </row>
    <row r="1942" spans="1:13" x14ac:dyDescent="0.2">
      <c r="A1942" s="208" t="str">
        <f>'Net Gen'!B1942</f>
        <v>ML2KP-Mitchell 2 KP</v>
      </c>
      <c r="B1942" s="269">
        <f>'Net Gen'!C1942</f>
        <v>44825.791666666664</v>
      </c>
      <c r="C1942" s="270" t="str">
        <f>'Net Gen'!P1942</f>
        <v>OFFLINE</v>
      </c>
      <c r="D1942" s="270">
        <f>'Net Gen'!E1942</f>
        <v>0</v>
      </c>
      <c r="E1942" s="270">
        <f>'Net Gen'!I1942</f>
        <v>0</v>
      </c>
      <c r="F1942" s="270">
        <f>'Net Gen'!K1942</f>
        <v>0</v>
      </c>
      <c r="G1942" s="270">
        <f>'Net Gen'!N1942</f>
        <v>0</v>
      </c>
      <c r="H1942" s="270">
        <f>'Net Gen'!O1942</f>
        <v>680</v>
      </c>
      <c r="J1942" s="120">
        <f t="shared" si="122"/>
        <v>0.5</v>
      </c>
      <c r="K1942" s="108">
        <f t="shared" si="120"/>
        <v>0</v>
      </c>
      <c r="L1942" s="102">
        <f t="shared" si="121"/>
        <v>340</v>
      </c>
      <c r="M1942" s="123">
        <f t="shared" si="123"/>
        <v>0</v>
      </c>
    </row>
    <row r="1943" spans="1:13" x14ac:dyDescent="0.2">
      <c r="A1943" s="208" t="str">
        <f>'Net Gen'!B1943</f>
        <v>ML2KP-Mitchell 2 KP</v>
      </c>
      <c r="B1943" s="269">
        <f>'Net Gen'!C1943</f>
        <v>44825.833333333336</v>
      </c>
      <c r="C1943" s="270" t="str">
        <f>'Net Gen'!P1943</f>
        <v>OFFLINE</v>
      </c>
      <c r="D1943" s="270">
        <f>'Net Gen'!E1943</f>
        <v>0</v>
      </c>
      <c r="E1943" s="270">
        <f>'Net Gen'!I1943</f>
        <v>0</v>
      </c>
      <c r="F1943" s="270">
        <f>'Net Gen'!K1943</f>
        <v>0</v>
      </c>
      <c r="G1943" s="270">
        <f>'Net Gen'!N1943</f>
        <v>0</v>
      </c>
      <c r="H1943" s="270">
        <f>'Net Gen'!O1943</f>
        <v>680</v>
      </c>
      <c r="J1943" s="120">
        <f t="shared" si="122"/>
        <v>0.5</v>
      </c>
      <c r="K1943" s="108">
        <f t="shared" si="120"/>
        <v>0</v>
      </c>
      <c r="L1943" s="102">
        <f t="shared" si="121"/>
        <v>340</v>
      </c>
      <c r="M1943" s="123">
        <f t="shared" si="123"/>
        <v>0</v>
      </c>
    </row>
    <row r="1944" spans="1:13" x14ac:dyDescent="0.2">
      <c r="A1944" s="208" t="str">
        <f>'Net Gen'!B1944</f>
        <v>ML2KP-Mitchell 2 KP</v>
      </c>
      <c r="B1944" s="269">
        <f>'Net Gen'!C1944</f>
        <v>44825.875</v>
      </c>
      <c r="C1944" s="270" t="str">
        <f>'Net Gen'!P1944</f>
        <v>OFFLINE</v>
      </c>
      <c r="D1944" s="270">
        <f>'Net Gen'!E1944</f>
        <v>0</v>
      </c>
      <c r="E1944" s="270">
        <f>'Net Gen'!I1944</f>
        <v>0</v>
      </c>
      <c r="F1944" s="270">
        <f>'Net Gen'!K1944</f>
        <v>0</v>
      </c>
      <c r="G1944" s="270">
        <f>'Net Gen'!N1944</f>
        <v>0</v>
      </c>
      <c r="H1944" s="270">
        <f>'Net Gen'!O1944</f>
        <v>680</v>
      </c>
      <c r="J1944" s="120">
        <f t="shared" si="122"/>
        <v>0.5</v>
      </c>
      <c r="K1944" s="108">
        <f t="shared" si="120"/>
        <v>0</v>
      </c>
      <c r="L1944" s="102">
        <f t="shared" si="121"/>
        <v>340</v>
      </c>
      <c r="M1944" s="123">
        <f t="shared" si="123"/>
        <v>0</v>
      </c>
    </row>
    <row r="1945" spans="1:13" x14ac:dyDescent="0.2">
      <c r="A1945" s="208" t="str">
        <f>'Net Gen'!B1945</f>
        <v>ML2KP-Mitchell 2 KP</v>
      </c>
      <c r="B1945" s="269">
        <f>'Net Gen'!C1945</f>
        <v>44825.916666666664</v>
      </c>
      <c r="C1945" s="270" t="str">
        <f>'Net Gen'!P1945</f>
        <v>OFFLINE</v>
      </c>
      <c r="D1945" s="270">
        <f>'Net Gen'!E1945</f>
        <v>0</v>
      </c>
      <c r="E1945" s="270">
        <f>'Net Gen'!I1945</f>
        <v>0</v>
      </c>
      <c r="F1945" s="270">
        <f>'Net Gen'!K1945</f>
        <v>0</v>
      </c>
      <c r="G1945" s="270">
        <f>'Net Gen'!N1945</f>
        <v>0</v>
      </c>
      <c r="H1945" s="270">
        <f>'Net Gen'!O1945</f>
        <v>680</v>
      </c>
      <c r="J1945" s="120">
        <f t="shared" si="122"/>
        <v>0.5</v>
      </c>
      <c r="K1945" s="108">
        <f t="shared" si="120"/>
        <v>0</v>
      </c>
      <c r="L1945" s="102">
        <f t="shared" si="121"/>
        <v>340</v>
      </c>
      <c r="M1945" s="123">
        <f t="shared" si="123"/>
        <v>0</v>
      </c>
    </row>
    <row r="1946" spans="1:13" x14ac:dyDescent="0.2">
      <c r="A1946" s="208" t="str">
        <f>'Net Gen'!B1946</f>
        <v>ML2KP-Mitchell 2 KP</v>
      </c>
      <c r="B1946" s="269">
        <f>'Net Gen'!C1946</f>
        <v>44825.958333333336</v>
      </c>
      <c r="C1946" s="270" t="str">
        <f>'Net Gen'!P1946</f>
        <v>OFFLINE</v>
      </c>
      <c r="D1946" s="270">
        <f>'Net Gen'!E1946</f>
        <v>0</v>
      </c>
      <c r="E1946" s="270">
        <f>'Net Gen'!I1946</f>
        <v>0</v>
      </c>
      <c r="F1946" s="270">
        <f>'Net Gen'!K1946</f>
        <v>0</v>
      </c>
      <c r="G1946" s="270">
        <f>'Net Gen'!N1946</f>
        <v>0</v>
      </c>
      <c r="H1946" s="270">
        <f>'Net Gen'!O1946</f>
        <v>680</v>
      </c>
      <c r="J1946" s="120">
        <f t="shared" si="122"/>
        <v>0.5</v>
      </c>
      <c r="K1946" s="108">
        <f t="shared" si="120"/>
        <v>0</v>
      </c>
      <c r="L1946" s="102">
        <f t="shared" si="121"/>
        <v>340</v>
      </c>
      <c r="M1946" s="123">
        <f t="shared" si="123"/>
        <v>0</v>
      </c>
    </row>
    <row r="1947" spans="1:13" x14ac:dyDescent="0.2">
      <c r="A1947" s="208" t="str">
        <f>'Net Gen'!B1947</f>
        <v>ML2KP-Mitchell 2 KP</v>
      </c>
      <c r="B1947" s="269">
        <f>'Net Gen'!C1947</f>
        <v>44826</v>
      </c>
      <c r="C1947" s="270" t="str">
        <f>'Net Gen'!P1947</f>
        <v>OFFLINE</v>
      </c>
      <c r="D1947" s="270">
        <f>'Net Gen'!E1947</f>
        <v>0</v>
      </c>
      <c r="E1947" s="270">
        <f>'Net Gen'!I1947</f>
        <v>0</v>
      </c>
      <c r="F1947" s="270">
        <f>'Net Gen'!K1947</f>
        <v>0</v>
      </c>
      <c r="G1947" s="270">
        <f>'Net Gen'!N1947</f>
        <v>0</v>
      </c>
      <c r="H1947" s="270">
        <f>'Net Gen'!O1947</f>
        <v>680</v>
      </c>
      <c r="J1947" s="120">
        <f t="shared" si="122"/>
        <v>0.5</v>
      </c>
      <c r="K1947" s="108">
        <f t="shared" si="120"/>
        <v>0</v>
      </c>
      <c r="L1947" s="102">
        <f t="shared" si="121"/>
        <v>340</v>
      </c>
      <c r="M1947" s="123">
        <f t="shared" si="123"/>
        <v>0</v>
      </c>
    </row>
    <row r="1948" spans="1:13" x14ac:dyDescent="0.2">
      <c r="A1948" s="208" t="str">
        <f>'Net Gen'!B1948</f>
        <v>ML2KP-Mitchell 2 KP</v>
      </c>
      <c r="B1948" s="269">
        <f>'Net Gen'!C1948</f>
        <v>44826.041666666664</v>
      </c>
      <c r="C1948" s="270" t="str">
        <f>'Net Gen'!P1948</f>
        <v>OFFLINE</v>
      </c>
      <c r="D1948" s="270">
        <f>'Net Gen'!E1948</f>
        <v>0</v>
      </c>
      <c r="E1948" s="270">
        <f>'Net Gen'!I1948</f>
        <v>0</v>
      </c>
      <c r="F1948" s="270">
        <f>'Net Gen'!K1948</f>
        <v>0</v>
      </c>
      <c r="G1948" s="270">
        <f>'Net Gen'!N1948</f>
        <v>0</v>
      </c>
      <c r="H1948" s="270">
        <f>'Net Gen'!O1948</f>
        <v>680</v>
      </c>
      <c r="J1948" s="120">
        <f t="shared" si="122"/>
        <v>0.5</v>
      </c>
      <c r="K1948" s="108">
        <f t="shared" si="120"/>
        <v>0</v>
      </c>
      <c r="L1948" s="102">
        <f t="shared" si="121"/>
        <v>340</v>
      </c>
      <c r="M1948" s="123">
        <f t="shared" si="123"/>
        <v>0</v>
      </c>
    </row>
    <row r="1949" spans="1:13" x14ac:dyDescent="0.2">
      <c r="A1949" s="208" t="str">
        <f>'Net Gen'!B1949</f>
        <v>ML2KP-Mitchell 2 KP</v>
      </c>
      <c r="B1949" s="269">
        <f>'Net Gen'!C1949</f>
        <v>44826.083333333336</v>
      </c>
      <c r="C1949" s="270" t="str">
        <f>'Net Gen'!P1949</f>
        <v>OFFLINE</v>
      </c>
      <c r="D1949" s="270">
        <f>'Net Gen'!E1949</f>
        <v>0</v>
      </c>
      <c r="E1949" s="270">
        <f>'Net Gen'!I1949</f>
        <v>0</v>
      </c>
      <c r="F1949" s="270">
        <f>'Net Gen'!K1949</f>
        <v>0</v>
      </c>
      <c r="G1949" s="270">
        <f>'Net Gen'!N1949</f>
        <v>0</v>
      </c>
      <c r="H1949" s="270">
        <f>'Net Gen'!O1949</f>
        <v>680</v>
      </c>
      <c r="J1949" s="120">
        <f t="shared" si="122"/>
        <v>0.5</v>
      </c>
      <c r="K1949" s="108">
        <f t="shared" si="120"/>
        <v>0</v>
      </c>
      <c r="L1949" s="102">
        <f t="shared" si="121"/>
        <v>340</v>
      </c>
      <c r="M1949" s="123">
        <f t="shared" si="123"/>
        <v>0</v>
      </c>
    </row>
    <row r="1950" spans="1:13" x14ac:dyDescent="0.2">
      <c r="A1950" s="208" t="str">
        <f>'Net Gen'!B1950</f>
        <v>ML2KP-Mitchell 2 KP</v>
      </c>
      <c r="B1950" s="269">
        <f>'Net Gen'!C1950</f>
        <v>44826.125</v>
      </c>
      <c r="C1950" s="270" t="str">
        <f>'Net Gen'!P1950</f>
        <v>OFFLINE</v>
      </c>
      <c r="D1950" s="270">
        <f>'Net Gen'!E1950</f>
        <v>0</v>
      </c>
      <c r="E1950" s="270">
        <f>'Net Gen'!I1950</f>
        <v>0</v>
      </c>
      <c r="F1950" s="270">
        <f>'Net Gen'!K1950</f>
        <v>0</v>
      </c>
      <c r="G1950" s="270">
        <f>'Net Gen'!N1950</f>
        <v>0</v>
      </c>
      <c r="H1950" s="270">
        <f>'Net Gen'!O1950</f>
        <v>680</v>
      </c>
      <c r="J1950" s="120">
        <f t="shared" si="122"/>
        <v>0.5</v>
      </c>
      <c r="K1950" s="108">
        <f t="shared" si="120"/>
        <v>0</v>
      </c>
      <c r="L1950" s="102">
        <f t="shared" si="121"/>
        <v>340</v>
      </c>
      <c r="M1950" s="123">
        <f t="shared" si="123"/>
        <v>0</v>
      </c>
    </row>
    <row r="1951" spans="1:13" x14ac:dyDescent="0.2">
      <c r="A1951" s="208" t="str">
        <f>'Net Gen'!B1951</f>
        <v>ML2KP-Mitchell 2 KP</v>
      </c>
      <c r="B1951" s="269">
        <f>'Net Gen'!C1951</f>
        <v>44826.166666666664</v>
      </c>
      <c r="C1951" s="270" t="str">
        <f>'Net Gen'!P1951</f>
        <v>OFFLINE</v>
      </c>
      <c r="D1951" s="270">
        <f>'Net Gen'!E1951</f>
        <v>0</v>
      </c>
      <c r="E1951" s="270">
        <f>'Net Gen'!I1951</f>
        <v>0</v>
      </c>
      <c r="F1951" s="270">
        <f>'Net Gen'!K1951</f>
        <v>0</v>
      </c>
      <c r="G1951" s="270">
        <f>'Net Gen'!N1951</f>
        <v>0</v>
      </c>
      <c r="H1951" s="270">
        <f>'Net Gen'!O1951</f>
        <v>680</v>
      </c>
      <c r="J1951" s="120">
        <f t="shared" si="122"/>
        <v>0.5</v>
      </c>
      <c r="K1951" s="108">
        <f t="shared" si="120"/>
        <v>0</v>
      </c>
      <c r="L1951" s="102">
        <f t="shared" si="121"/>
        <v>340</v>
      </c>
      <c r="M1951" s="123">
        <f t="shared" si="123"/>
        <v>0</v>
      </c>
    </row>
    <row r="1952" spans="1:13" x14ac:dyDescent="0.2">
      <c r="A1952" s="208" t="str">
        <f>'Net Gen'!B1952</f>
        <v>ML2KP-Mitchell 2 KP</v>
      </c>
      <c r="B1952" s="269">
        <f>'Net Gen'!C1952</f>
        <v>44826.208333333336</v>
      </c>
      <c r="C1952" s="270" t="str">
        <f>'Net Gen'!P1952</f>
        <v>OFFLINE</v>
      </c>
      <c r="D1952" s="270">
        <f>'Net Gen'!E1952</f>
        <v>0</v>
      </c>
      <c r="E1952" s="270">
        <f>'Net Gen'!I1952</f>
        <v>0</v>
      </c>
      <c r="F1952" s="270">
        <f>'Net Gen'!K1952</f>
        <v>0</v>
      </c>
      <c r="G1952" s="270">
        <f>'Net Gen'!N1952</f>
        <v>0</v>
      </c>
      <c r="H1952" s="270">
        <f>'Net Gen'!O1952</f>
        <v>680</v>
      </c>
      <c r="J1952" s="120">
        <f t="shared" si="122"/>
        <v>0.5</v>
      </c>
      <c r="K1952" s="108">
        <f t="shared" si="120"/>
        <v>0</v>
      </c>
      <c r="L1952" s="102">
        <f t="shared" si="121"/>
        <v>340</v>
      </c>
      <c r="M1952" s="123">
        <f t="shared" si="123"/>
        <v>0</v>
      </c>
    </row>
    <row r="1953" spans="1:13" x14ac:dyDescent="0.2">
      <c r="A1953" s="208" t="str">
        <f>'Net Gen'!B1953</f>
        <v>ML2KP-Mitchell 2 KP</v>
      </c>
      <c r="B1953" s="269">
        <f>'Net Gen'!C1953</f>
        <v>44826.25</v>
      </c>
      <c r="C1953" s="270" t="str">
        <f>'Net Gen'!P1953</f>
        <v>OFFLINE</v>
      </c>
      <c r="D1953" s="270">
        <f>'Net Gen'!E1953</f>
        <v>0</v>
      </c>
      <c r="E1953" s="270">
        <f>'Net Gen'!I1953</f>
        <v>0</v>
      </c>
      <c r="F1953" s="270">
        <f>'Net Gen'!K1953</f>
        <v>0</v>
      </c>
      <c r="G1953" s="270">
        <f>'Net Gen'!N1953</f>
        <v>0</v>
      </c>
      <c r="H1953" s="270">
        <f>'Net Gen'!O1953</f>
        <v>680</v>
      </c>
      <c r="J1953" s="120">
        <f t="shared" si="122"/>
        <v>0.5</v>
      </c>
      <c r="K1953" s="108">
        <f t="shared" si="120"/>
        <v>0</v>
      </c>
      <c r="L1953" s="102">
        <f t="shared" si="121"/>
        <v>340</v>
      </c>
      <c r="M1953" s="123">
        <f t="shared" si="123"/>
        <v>0</v>
      </c>
    </row>
    <row r="1954" spans="1:13" x14ac:dyDescent="0.2">
      <c r="A1954" s="208" t="str">
        <f>'Net Gen'!B1954</f>
        <v>ML2KP-Mitchell 2 KP</v>
      </c>
      <c r="B1954" s="269">
        <f>'Net Gen'!C1954</f>
        <v>44826.291666666664</v>
      </c>
      <c r="C1954" s="270" t="str">
        <f>'Net Gen'!P1954</f>
        <v>OFFLINE</v>
      </c>
      <c r="D1954" s="270">
        <f>'Net Gen'!E1954</f>
        <v>0</v>
      </c>
      <c r="E1954" s="270">
        <f>'Net Gen'!I1954</f>
        <v>0</v>
      </c>
      <c r="F1954" s="270">
        <f>'Net Gen'!K1954</f>
        <v>0</v>
      </c>
      <c r="G1954" s="270">
        <f>'Net Gen'!N1954</f>
        <v>0</v>
      </c>
      <c r="H1954" s="270">
        <f>'Net Gen'!O1954</f>
        <v>680</v>
      </c>
      <c r="J1954" s="120">
        <f t="shared" si="122"/>
        <v>0.5</v>
      </c>
      <c r="K1954" s="108">
        <f t="shared" si="120"/>
        <v>0</v>
      </c>
      <c r="L1954" s="102">
        <f t="shared" si="121"/>
        <v>340</v>
      </c>
      <c r="M1954" s="123">
        <f t="shared" si="123"/>
        <v>0</v>
      </c>
    </row>
    <row r="1955" spans="1:13" x14ac:dyDescent="0.2">
      <c r="A1955" s="208" t="str">
        <f>'Net Gen'!B1955</f>
        <v>ML2KP-Mitchell 2 KP</v>
      </c>
      <c r="B1955" s="269">
        <f>'Net Gen'!C1955</f>
        <v>44826.333333333336</v>
      </c>
      <c r="C1955" s="270" t="str">
        <f>'Net Gen'!P1955</f>
        <v>OFFLINE</v>
      </c>
      <c r="D1955" s="270">
        <f>'Net Gen'!E1955</f>
        <v>0</v>
      </c>
      <c r="E1955" s="270">
        <f>'Net Gen'!I1955</f>
        <v>0</v>
      </c>
      <c r="F1955" s="270">
        <f>'Net Gen'!K1955</f>
        <v>0</v>
      </c>
      <c r="G1955" s="270">
        <f>'Net Gen'!N1955</f>
        <v>0</v>
      </c>
      <c r="H1955" s="270">
        <f>'Net Gen'!O1955</f>
        <v>680</v>
      </c>
      <c r="J1955" s="120">
        <f t="shared" si="122"/>
        <v>0.5</v>
      </c>
      <c r="K1955" s="108">
        <f t="shared" si="120"/>
        <v>0</v>
      </c>
      <c r="L1955" s="102">
        <f t="shared" si="121"/>
        <v>340</v>
      </c>
      <c r="M1955" s="123">
        <f t="shared" si="123"/>
        <v>0</v>
      </c>
    </row>
    <row r="1956" spans="1:13" x14ac:dyDescent="0.2">
      <c r="A1956" s="208" t="str">
        <f>'Net Gen'!B1956</f>
        <v>ML2KP-Mitchell 2 KP</v>
      </c>
      <c r="B1956" s="269">
        <f>'Net Gen'!C1956</f>
        <v>44826.375</v>
      </c>
      <c r="C1956" s="270" t="str">
        <f>'Net Gen'!P1956</f>
        <v>OFFLINE</v>
      </c>
      <c r="D1956" s="270">
        <f>'Net Gen'!E1956</f>
        <v>0</v>
      </c>
      <c r="E1956" s="270">
        <f>'Net Gen'!I1956</f>
        <v>0</v>
      </c>
      <c r="F1956" s="270">
        <f>'Net Gen'!K1956</f>
        <v>0</v>
      </c>
      <c r="G1956" s="270">
        <f>'Net Gen'!N1956</f>
        <v>0</v>
      </c>
      <c r="H1956" s="270">
        <f>'Net Gen'!O1956</f>
        <v>680</v>
      </c>
      <c r="J1956" s="120">
        <f t="shared" si="122"/>
        <v>0.5</v>
      </c>
      <c r="K1956" s="108">
        <f t="shared" si="120"/>
        <v>0</v>
      </c>
      <c r="L1956" s="102">
        <f t="shared" si="121"/>
        <v>340</v>
      </c>
      <c r="M1956" s="123">
        <f t="shared" si="123"/>
        <v>0</v>
      </c>
    </row>
    <row r="1957" spans="1:13" x14ac:dyDescent="0.2">
      <c r="A1957" s="208" t="str">
        <f>'Net Gen'!B1957</f>
        <v>ML2KP-Mitchell 2 KP</v>
      </c>
      <c r="B1957" s="269">
        <f>'Net Gen'!C1957</f>
        <v>44826.416666666664</v>
      </c>
      <c r="C1957" s="270" t="str">
        <f>'Net Gen'!P1957</f>
        <v>OFFLINE</v>
      </c>
      <c r="D1957" s="270">
        <f>'Net Gen'!E1957</f>
        <v>0</v>
      </c>
      <c r="E1957" s="270">
        <f>'Net Gen'!I1957</f>
        <v>0</v>
      </c>
      <c r="F1957" s="270">
        <f>'Net Gen'!K1957</f>
        <v>0</v>
      </c>
      <c r="G1957" s="270">
        <f>'Net Gen'!N1957</f>
        <v>0</v>
      </c>
      <c r="H1957" s="270">
        <f>'Net Gen'!O1957</f>
        <v>680</v>
      </c>
      <c r="J1957" s="120">
        <f t="shared" si="122"/>
        <v>0.5</v>
      </c>
      <c r="K1957" s="108">
        <f t="shared" si="120"/>
        <v>0</v>
      </c>
      <c r="L1957" s="102">
        <f t="shared" si="121"/>
        <v>340</v>
      </c>
      <c r="M1957" s="123">
        <f t="shared" si="123"/>
        <v>0</v>
      </c>
    </row>
    <row r="1958" spans="1:13" x14ac:dyDescent="0.2">
      <c r="A1958" s="208" t="str">
        <f>'Net Gen'!B1958</f>
        <v>ML2KP-Mitchell 2 KP</v>
      </c>
      <c r="B1958" s="269">
        <f>'Net Gen'!C1958</f>
        <v>44826.458333333336</v>
      </c>
      <c r="C1958" s="270" t="str">
        <f>'Net Gen'!P1958</f>
        <v>OFFLINE</v>
      </c>
      <c r="D1958" s="270">
        <f>'Net Gen'!E1958</f>
        <v>0</v>
      </c>
      <c r="E1958" s="270">
        <f>'Net Gen'!I1958</f>
        <v>0</v>
      </c>
      <c r="F1958" s="270">
        <f>'Net Gen'!K1958</f>
        <v>0</v>
      </c>
      <c r="G1958" s="270">
        <f>'Net Gen'!N1958</f>
        <v>0</v>
      </c>
      <c r="H1958" s="270">
        <f>'Net Gen'!O1958</f>
        <v>680</v>
      </c>
      <c r="J1958" s="120">
        <f t="shared" si="122"/>
        <v>0.5</v>
      </c>
      <c r="K1958" s="108">
        <f t="shared" si="120"/>
        <v>0</v>
      </c>
      <c r="L1958" s="102">
        <f t="shared" si="121"/>
        <v>340</v>
      </c>
      <c r="M1958" s="123">
        <f t="shared" si="123"/>
        <v>0</v>
      </c>
    </row>
    <row r="1959" spans="1:13" x14ac:dyDescent="0.2">
      <c r="A1959" s="208" t="str">
        <f>'Net Gen'!B1959</f>
        <v>ML2KP-Mitchell 2 KP</v>
      </c>
      <c r="B1959" s="269">
        <f>'Net Gen'!C1959</f>
        <v>44826.5</v>
      </c>
      <c r="C1959" s="270" t="str">
        <f>'Net Gen'!P1959</f>
        <v>OFFLINE</v>
      </c>
      <c r="D1959" s="270">
        <f>'Net Gen'!E1959</f>
        <v>0</v>
      </c>
      <c r="E1959" s="270">
        <f>'Net Gen'!I1959</f>
        <v>0</v>
      </c>
      <c r="F1959" s="270">
        <f>'Net Gen'!K1959</f>
        <v>0</v>
      </c>
      <c r="G1959" s="270">
        <f>'Net Gen'!N1959</f>
        <v>0</v>
      </c>
      <c r="H1959" s="270">
        <f>'Net Gen'!O1959</f>
        <v>680</v>
      </c>
      <c r="J1959" s="120">
        <f t="shared" si="122"/>
        <v>0.5</v>
      </c>
      <c r="K1959" s="108">
        <f t="shared" si="120"/>
        <v>0</v>
      </c>
      <c r="L1959" s="102">
        <f t="shared" si="121"/>
        <v>340</v>
      </c>
      <c r="M1959" s="123">
        <f t="shared" si="123"/>
        <v>0</v>
      </c>
    </row>
    <row r="1960" spans="1:13" x14ac:dyDescent="0.2">
      <c r="A1960" s="208" t="str">
        <f>'Net Gen'!B1960</f>
        <v>ML2KP-Mitchell 2 KP</v>
      </c>
      <c r="B1960" s="269">
        <f>'Net Gen'!C1960</f>
        <v>44826.541666666664</v>
      </c>
      <c r="C1960" s="270" t="str">
        <f>'Net Gen'!P1960</f>
        <v>OFFLINE</v>
      </c>
      <c r="D1960" s="270">
        <f>'Net Gen'!E1960</f>
        <v>0</v>
      </c>
      <c r="E1960" s="270">
        <f>'Net Gen'!I1960</f>
        <v>0</v>
      </c>
      <c r="F1960" s="270">
        <f>'Net Gen'!K1960</f>
        <v>0</v>
      </c>
      <c r="G1960" s="270">
        <f>'Net Gen'!N1960</f>
        <v>0</v>
      </c>
      <c r="H1960" s="270">
        <f>'Net Gen'!O1960</f>
        <v>680</v>
      </c>
      <c r="J1960" s="120">
        <f t="shared" si="122"/>
        <v>0.5</v>
      </c>
      <c r="K1960" s="108">
        <f t="shared" si="120"/>
        <v>0</v>
      </c>
      <c r="L1960" s="102">
        <f t="shared" si="121"/>
        <v>340</v>
      </c>
      <c r="M1960" s="123">
        <f t="shared" si="123"/>
        <v>0</v>
      </c>
    </row>
    <row r="1961" spans="1:13" x14ac:dyDescent="0.2">
      <c r="A1961" s="208" t="str">
        <f>'Net Gen'!B1961</f>
        <v>ML2KP-Mitchell 2 KP</v>
      </c>
      <c r="B1961" s="269">
        <f>'Net Gen'!C1961</f>
        <v>44826.583333333336</v>
      </c>
      <c r="C1961" s="270" t="str">
        <f>'Net Gen'!P1961</f>
        <v>OFFLINE</v>
      </c>
      <c r="D1961" s="270">
        <f>'Net Gen'!E1961</f>
        <v>0</v>
      </c>
      <c r="E1961" s="270">
        <f>'Net Gen'!I1961</f>
        <v>0</v>
      </c>
      <c r="F1961" s="270">
        <f>'Net Gen'!K1961</f>
        <v>0</v>
      </c>
      <c r="G1961" s="270">
        <f>'Net Gen'!N1961</f>
        <v>0</v>
      </c>
      <c r="H1961" s="270">
        <f>'Net Gen'!O1961</f>
        <v>680</v>
      </c>
      <c r="J1961" s="120">
        <f t="shared" si="122"/>
        <v>0.5</v>
      </c>
      <c r="K1961" s="108">
        <f t="shared" si="120"/>
        <v>0</v>
      </c>
      <c r="L1961" s="102">
        <f t="shared" si="121"/>
        <v>340</v>
      </c>
      <c r="M1961" s="123">
        <f t="shared" si="123"/>
        <v>0</v>
      </c>
    </row>
    <row r="1962" spans="1:13" x14ac:dyDescent="0.2">
      <c r="A1962" s="208" t="str">
        <f>'Net Gen'!B1962</f>
        <v>ML2KP-Mitchell 2 KP</v>
      </c>
      <c r="B1962" s="269">
        <f>'Net Gen'!C1962</f>
        <v>44826.625</v>
      </c>
      <c r="C1962" s="270" t="str">
        <f>'Net Gen'!P1962</f>
        <v>OFFLINE</v>
      </c>
      <c r="D1962" s="270">
        <f>'Net Gen'!E1962</f>
        <v>0</v>
      </c>
      <c r="E1962" s="270">
        <f>'Net Gen'!I1962</f>
        <v>0</v>
      </c>
      <c r="F1962" s="270">
        <f>'Net Gen'!K1962</f>
        <v>0</v>
      </c>
      <c r="G1962" s="270">
        <f>'Net Gen'!N1962</f>
        <v>0</v>
      </c>
      <c r="H1962" s="270">
        <f>'Net Gen'!O1962</f>
        <v>680</v>
      </c>
      <c r="J1962" s="120">
        <f t="shared" si="122"/>
        <v>0.5</v>
      </c>
      <c r="K1962" s="108">
        <f t="shared" si="120"/>
        <v>0</v>
      </c>
      <c r="L1962" s="102">
        <f t="shared" si="121"/>
        <v>340</v>
      </c>
      <c r="M1962" s="123">
        <f t="shared" si="123"/>
        <v>0</v>
      </c>
    </row>
    <row r="1963" spans="1:13" x14ac:dyDescent="0.2">
      <c r="A1963" s="208" t="str">
        <f>'Net Gen'!B1963</f>
        <v>ML2KP-Mitchell 2 KP</v>
      </c>
      <c r="B1963" s="269">
        <f>'Net Gen'!C1963</f>
        <v>44826.666666666664</v>
      </c>
      <c r="C1963" s="270" t="str">
        <f>'Net Gen'!P1963</f>
        <v>OFFLINE</v>
      </c>
      <c r="D1963" s="270">
        <f>'Net Gen'!E1963</f>
        <v>0</v>
      </c>
      <c r="E1963" s="270">
        <f>'Net Gen'!I1963</f>
        <v>0</v>
      </c>
      <c r="F1963" s="270">
        <f>'Net Gen'!K1963</f>
        <v>0</v>
      </c>
      <c r="G1963" s="270">
        <f>'Net Gen'!N1963</f>
        <v>0</v>
      </c>
      <c r="H1963" s="270">
        <f>'Net Gen'!O1963</f>
        <v>680</v>
      </c>
      <c r="J1963" s="120">
        <f t="shared" si="122"/>
        <v>0.5</v>
      </c>
      <c r="K1963" s="108">
        <f t="shared" si="120"/>
        <v>0</v>
      </c>
      <c r="L1963" s="102">
        <f t="shared" si="121"/>
        <v>340</v>
      </c>
      <c r="M1963" s="123">
        <f t="shared" si="123"/>
        <v>0</v>
      </c>
    </row>
    <row r="1964" spans="1:13" x14ac:dyDescent="0.2">
      <c r="A1964" s="208" t="str">
        <f>'Net Gen'!B1964</f>
        <v>ML2KP-Mitchell 2 KP</v>
      </c>
      <c r="B1964" s="269">
        <f>'Net Gen'!C1964</f>
        <v>44826.708333333336</v>
      </c>
      <c r="C1964" s="270" t="str">
        <f>'Net Gen'!P1964</f>
        <v>OFFLINE</v>
      </c>
      <c r="D1964" s="270">
        <f>'Net Gen'!E1964</f>
        <v>0</v>
      </c>
      <c r="E1964" s="270">
        <f>'Net Gen'!I1964</f>
        <v>0</v>
      </c>
      <c r="F1964" s="270">
        <f>'Net Gen'!K1964</f>
        <v>0</v>
      </c>
      <c r="G1964" s="270">
        <f>'Net Gen'!N1964</f>
        <v>0</v>
      </c>
      <c r="H1964" s="270">
        <f>'Net Gen'!O1964</f>
        <v>680</v>
      </c>
      <c r="J1964" s="120">
        <f t="shared" si="122"/>
        <v>0.5</v>
      </c>
      <c r="K1964" s="108">
        <f t="shared" si="120"/>
        <v>0</v>
      </c>
      <c r="L1964" s="102">
        <f t="shared" si="121"/>
        <v>340</v>
      </c>
      <c r="M1964" s="123">
        <f t="shared" si="123"/>
        <v>0</v>
      </c>
    </row>
    <row r="1965" spans="1:13" x14ac:dyDescent="0.2">
      <c r="A1965" s="208" t="str">
        <f>'Net Gen'!B1965</f>
        <v>ML2KP-Mitchell 2 KP</v>
      </c>
      <c r="B1965" s="269">
        <f>'Net Gen'!C1965</f>
        <v>44826.75</v>
      </c>
      <c r="C1965" s="270" t="str">
        <f>'Net Gen'!P1965</f>
        <v>OFFLINE</v>
      </c>
      <c r="D1965" s="270">
        <f>'Net Gen'!E1965</f>
        <v>0</v>
      </c>
      <c r="E1965" s="270">
        <f>'Net Gen'!I1965</f>
        <v>0</v>
      </c>
      <c r="F1965" s="270">
        <f>'Net Gen'!K1965</f>
        <v>0</v>
      </c>
      <c r="G1965" s="270">
        <f>'Net Gen'!N1965</f>
        <v>0</v>
      </c>
      <c r="H1965" s="270">
        <f>'Net Gen'!O1965</f>
        <v>680</v>
      </c>
      <c r="J1965" s="120">
        <f t="shared" si="122"/>
        <v>0.5</v>
      </c>
      <c r="K1965" s="108">
        <f t="shared" si="120"/>
        <v>0</v>
      </c>
      <c r="L1965" s="102">
        <f t="shared" si="121"/>
        <v>340</v>
      </c>
      <c r="M1965" s="123">
        <f t="shared" si="123"/>
        <v>0</v>
      </c>
    </row>
    <row r="1966" spans="1:13" x14ac:dyDescent="0.2">
      <c r="A1966" s="208" t="str">
        <f>'Net Gen'!B1966</f>
        <v>ML2KP-Mitchell 2 KP</v>
      </c>
      <c r="B1966" s="269">
        <f>'Net Gen'!C1966</f>
        <v>44826.791666666664</v>
      </c>
      <c r="C1966" s="270" t="str">
        <f>'Net Gen'!P1966</f>
        <v>OFFLINE</v>
      </c>
      <c r="D1966" s="270">
        <f>'Net Gen'!E1966</f>
        <v>0</v>
      </c>
      <c r="E1966" s="270">
        <f>'Net Gen'!I1966</f>
        <v>0</v>
      </c>
      <c r="F1966" s="270">
        <f>'Net Gen'!K1966</f>
        <v>0</v>
      </c>
      <c r="G1966" s="270">
        <f>'Net Gen'!N1966</f>
        <v>0</v>
      </c>
      <c r="H1966" s="270">
        <f>'Net Gen'!O1966</f>
        <v>680</v>
      </c>
      <c r="J1966" s="120">
        <f t="shared" si="122"/>
        <v>0.5</v>
      </c>
      <c r="K1966" s="108">
        <f t="shared" si="120"/>
        <v>0</v>
      </c>
      <c r="L1966" s="102">
        <f t="shared" si="121"/>
        <v>340</v>
      </c>
      <c r="M1966" s="123">
        <f t="shared" si="123"/>
        <v>0</v>
      </c>
    </row>
    <row r="1967" spans="1:13" x14ac:dyDescent="0.2">
      <c r="A1967" s="208" t="str">
        <f>'Net Gen'!B1967</f>
        <v>ML2KP-Mitchell 2 KP</v>
      </c>
      <c r="B1967" s="269">
        <f>'Net Gen'!C1967</f>
        <v>44826.833333333336</v>
      </c>
      <c r="C1967" s="270" t="str">
        <f>'Net Gen'!P1967</f>
        <v>OFFLINE</v>
      </c>
      <c r="D1967" s="270">
        <f>'Net Gen'!E1967</f>
        <v>0</v>
      </c>
      <c r="E1967" s="270">
        <f>'Net Gen'!I1967</f>
        <v>0</v>
      </c>
      <c r="F1967" s="270">
        <f>'Net Gen'!K1967</f>
        <v>0</v>
      </c>
      <c r="G1967" s="270">
        <f>'Net Gen'!N1967</f>
        <v>0</v>
      </c>
      <c r="H1967" s="270">
        <f>'Net Gen'!O1967</f>
        <v>680</v>
      </c>
      <c r="J1967" s="120">
        <f t="shared" si="122"/>
        <v>0.5</v>
      </c>
      <c r="K1967" s="108">
        <f t="shared" si="120"/>
        <v>0</v>
      </c>
      <c r="L1967" s="102">
        <f t="shared" si="121"/>
        <v>340</v>
      </c>
      <c r="M1967" s="123">
        <f t="shared" si="123"/>
        <v>0</v>
      </c>
    </row>
    <row r="1968" spans="1:13" x14ac:dyDescent="0.2">
      <c r="A1968" s="208" t="str">
        <f>'Net Gen'!B1968</f>
        <v>ML2KP-Mitchell 2 KP</v>
      </c>
      <c r="B1968" s="269">
        <f>'Net Gen'!C1968</f>
        <v>44826.875</v>
      </c>
      <c r="C1968" s="270" t="str">
        <f>'Net Gen'!P1968</f>
        <v>OFFLINE</v>
      </c>
      <c r="D1968" s="270">
        <f>'Net Gen'!E1968</f>
        <v>0</v>
      </c>
      <c r="E1968" s="270">
        <f>'Net Gen'!I1968</f>
        <v>0</v>
      </c>
      <c r="F1968" s="270">
        <f>'Net Gen'!K1968</f>
        <v>0</v>
      </c>
      <c r="G1968" s="270">
        <f>'Net Gen'!N1968</f>
        <v>0</v>
      </c>
      <c r="H1968" s="270">
        <f>'Net Gen'!O1968</f>
        <v>680</v>
      </c>
      <c r="J1968" s="120">
        <f t="shared" si="122"/>
        <v>0.5</v>
      </c>
      <c r="K1968" s="108">
        <f t="shared" si="120"/>
        <v>0</v>
      </c>
      <c r="L1968" s="102">
        <f t="shared" si="121"/>
        <v>340</v>
      </c>
      <c r="M1968" s="123">
        <f t="shared" si="123"/>
        <v>0</v>
      </c>
    </row>
    <row r="1969" spans="1:13" x14ac:dyDescent="0.2">
      <c r="A1969" s="208" t="str">
        <f>'Net Gen'!B1969</f>
        <v>ML2KP-Mitchell 2 KP</v>
      </c>
      <c r="B1969" s="269">
        <f>'Net Gen'!C1969</f>
        <v>44826.916666666664</v>
      </c>
      <c r="C1969" s="270" t="str">
        <f>'Net Gen'!P1969</f>
        <v>OFFLINE</v>
      </c>
      <c r="D1969" s="270">
        <f>'Net Gen'!E1969</f>
        <v>0</v>
      </c>
      <c r="E1969" s="270">
        <f>'Net Gen'!I1969</f>
        <v>0</v>
      </c>
      <c r="F1969" s="270">
        <f>'Net Gen'!K1969</f>
        <v>0</v>
      </c>
      <c r="G1969" s="270">
        <f>'Net Gen'!N1969</f>
        <v>0</v>
      </c>
      <c r="H1969" s="270">
        <f>'Net Gen'!O1969</f>
        <v>680</v>
      </c>
      <c r="J1969" s="120">
        <f t="shared" si="122"/>
        <v>0.5</v>
      </c>
      <c r="K1969" s="108">
        <f t="shared" si="120"/>
        <v>0</v>
      </c>
      <c r="L1969" s="102">
        <f t="shared" si="121"/>
        <v>340</v>
      </c>
      <c r="M1969" s="123">
        <f t="shared" si="123"/>
        <v>0</v>
      </c>
    </row>
    <row r="1970" spans="1:13" x14ac:dyDescent="0.2">
      <c r="A1970" s="208" t="str">
        <f>'Net Gen'!B1970</f>
        <v>ML2KP-Mitchell 2 KP</v>
      </c>
      <c r="B1970" s="269">
        <f>'Net Gen'!C1970</f>
        <v>44826.958333333336</v>
      </c>
      <c r="C1970" s="270" t="str">
        <f>'Net Gen'!P1970</f>
        <v>OFFLINE</v>
      </c>
      <c r="D1970" s="270">
        <f>'Net Gen'!E1970</f>
        <v>0</v>
      </c>
      <c r="E1970" s="270">
        <f>'Net Gen'!I1970</f>
        <v>0</v>
      </c>
      <c r="F1970" s="270">
        <f>'Net Gen'!K1970</f>
        <v>0</v>
      </c>
      <c r="G1970" s="270">
        <f>'Net Gen'!N1970</f>
        <v>0</v>
      </c>
      <c r="H1970" s="270">
        <f>'Net Gen'!O1970</f>
        <v>680</v>
      </c>
      <c r="J1970" s="120">
        <f t="shared" si="122"/>
        <v>0.5</v>
      </c>
      <c r="K1970" s="108">
        <f t="shared" si="120"/>
        <v>0</v>
      </c>
      <c r="L1970" s="102">
        <f t="shared" si="121"/>
        <v>340</v>
      </c>
      <c r="M1970" s="123">
        <f t="shared" si="123"/>
        <v>0</v>
      </c>
    </row>
    <row r="1971" spans="1:13" x14ac:dyDescent="0.2">
      <c r="A1971" s="208" t="str">
        <f>'Net Gen'!B1971</f>
        <v>ML2KP-Mitchell 2 KP</v>
      </c>
      <c r="B1971" s="269">
        <f>'Net Gen'!C1971</f>
        <v>44827</v>
      </c>
      <c r="C1971" s="270" t="str">
        <f>'Net Gen'!P1971</f>
        <v>OFFLINE</v>
      </c>
      <c r="D1971" s="270">
        <f>'Net Gen'!E1971</f>
        <v>0</v>
      </c>
      <c r="E1971" s="270">
        <f>'Net Gen'!I1971</f>
        <v>0</v>
      </c>
      <c r="F1971" s="270">
        <f>'Net Gen'!K1971</f>
        <v>0</v>
      </c>
      <c r="G1971" s="270">
        <f>'Net Gen'!N1971</f>
        <v>0</v>
      </c>
      <c r="H1971" s="270">
        <f>'Net Gen'!O1971</f>
        <v>680</v>
      </c>
      <c r="J1971" s="120">
        <f t="shared" si="122"/>
        <v>0.5</v>
      </c>
      <c r="K1971" s="108">
        <f t="shared" si="120"/>
        <v>0</v>
      </c>
      <c r="L1971" s="102">
        <f t="shared" si="121"/>
        <v>340</v>
      </c>
      <c r="M1971" s="123">
        <f t="shared" si="123"/>
        <v>0</v>
      </c>
    </row>
    <row r="1972" spans="1:13" x14ac:dyDescent="0.2">
      <c r="A1972" s="208" t="str">
        <f>'Net Gen'!B1972</f>
        <v>ML2KP-Mitchell 2 KP</v>
      </c>
      <c r="B1972" s="269">
        <f>'Net Gen'!C1972</f>
        <v>44827.041666666664</v>
      </c>
      <c r="C1972" s="270" t="str">
        <f>'Net Gen'!P1972</f>
        <v>OFFLINE</v>
      </c>
      <c r="D1972" s="270">
        <f>'Net Gen'!E1972</f>
        <v>0</v>
      </c>
      <c r="E1972" s="270">
        <f>'Net Gen'!I1972</f>
        <v>0</v>
      </c>
      <c r="F1972" s="270">
        <f>'Net Gen'!K1972</f>
        <v>0</v>
      </c>
      <c r="G1972" s="270">
        <f>'Net Gen'!N1972</f>
        <v>0</v>
      </c>
      <c r="H1972" s="270">
        <f>'Net Gen'!O1972</f>
        <v>680</v>
      </c>
      <c r="J1972" s="120">
        <f t="shared" si="122"/>
        <v>0.5</v>
      </c>
      <c r="K1972" s="108">
        <f t="shared" si="120"/>
        <v>0</v>
      </c>
      <c r="L1972" s="102">
        <f t="shared" si="121"/>
        <v>340</v>
      </c>
      <c r="M1972" s="123">
        <f t="shared" si="123"/>
        <v>0</v>
      </c>
    </row>
    <row r="1973" spans="1:13" x14ac:dyDescent="0.2">
      <c r="A1973" s="208" t="str">
        <f>'Net Gen'!B1973</f>
        <v>ML2KP-Mitchell 2 KP</v>
      </c>
      <c r="B1973" s="269">
        <f>'Net Gen'!C1973</f>
        <v>44827.083333333336</v>
      </c>
      <c r="C1973" s="270" t="str">
        <f>'Net Gen'!P1973</f>
        <v>OFFLINE</v>
      </c>
      <c r="D1973" s="270">
        <f>'Net Gen'!E1973</f>
        <v>0</v>
      </c>
      <c r="E1973" s="270">
        <f>'Net Gen'!I1973</f>
        <v>0</v>
      </c>
      <c r="F1973" s="270">
        <f>'Net Gen'!K1973</f>
        <v>0</v>
      </c>
      <c r="G1973" s="270">
        <f>'Net Gen'!N1973</f>
        <v>0</v>
      </c>
      <c r="H1973" s="270">
        <f>'Net Gen'!O1973</f>
        <v>680</v>
      </c>
      <c r="J1973" s="120">
        <f t="shared" si="122"/>
        <v>0.5</v>
      </c>
      <c r="K1973" s="108">
        <f t="shared" si="120"/>
        <v>0</v>
      </c>
      <c r="L1973" s="102">
        <f t="shared" si="121"/>
        <v>340</v>
      </c>
      <c r="M1973" s="123">
        <f t="shared" si="123"/>
        <v>0</v>
      </c>
    </row>
    <row r="1974" spans="1:13" x14ac:dyDescent="0.2">
      <c r="A1974" s="208" t="str">
        <f>'Net Gen'!B1974</f>
        <v>ML2KP-Mitchell 2 KP</v>
      </c>
      <c r="B1974" s="269">
        <f>'Net Gen'!C1974</f>
        <v>44827.125</v>
      </c>
      <c r="C1974" s="270" t="str">
        <f>'Net Gen'!P1974</f>
        <v>OFFLINE</v>
      </c>
      <c r="D1974" s="270">
        <f>'Net Gen'!E1974</f>
        <v>0</v>
      </c>
      <c r="E1974" s="270">
        <f>'Net Gen'!I1974</f>
        <v>0</v>
      </c>
      <c r="F1974" s="270">
        <f>'Net Gen'!K1974</f>
        <v>0</v>
      </c>
      <c r="G1974" s="270">
        <f>'Net Gen'!N1974</f>
        <v>0</v>
      </c>
      <c r="H1974" s="270">
        <f>'Net Gen'!O1974</f>
        <v>680</v>
      </c>
      <c r="J1974" s="120">
        <f t="shared" si="122"/>
        <v>0.5</v>
      </c>
      <c r="K1974" s="108">
        <f t="shared" si="120"/>
        <v>0</v>
      </c>
      <c r="L1974" s="102">
        <f t="shared" si="121"/>
        <v>340</v>
      </c>
      <c r="M1974" s="123">
        <f t="shared" si="123"/>
        <v>0</v>
      </c>
    </row>
    <row r="1975" spans="1:13" x14ac:dyDescent="0.2">
      <c r="A1975" s="208" t="str">
        <f>'Net Gen'!B1975</f>
        <v>ML2KP-Mitchell 2 KP</v>
      </c>
      <c r="B1975" s="269">
        <f>'Net Gen'!C1975</f>
        <v>44827.166666666664</v>
      </c>
      <c r="C1975" s="270" t="str">
        <f>'Net Gen'!P1975</f>
        <v>OFFLINE</v>
      </c>
      <c r="D1975" s="270">
        <f>'Net Gen'!E1975</f>
        <v>0</v>
      </c>
      <c r="E1975" s="270">
        <f>'Net Gen'!I1975</f>
        <v>0</v>
      </c>
      <c r="F1975" s="270">
        <f>'Net Gen'!K1975</f>
        <v>0</v>
      </c>
      <c r="G1975" s="270">
        <f>'Net Gen'!N1975</f>
        <v>0</v>
      </c>
      <c r="H1975" s="270">
        <f>'Net Gen'!O1975</f>
        <v>680</v>
      </c>
      <c r="J1975" s="120">
        <f t="shared" si="122"/>
        <v>0.5</v>
      </c>
      <c r="K1975" s="108">
        <f t="shared" si="120"/>
        <v>0</v>
      </c>
      <c r="L1975" s="102">
        <f t="shared" si="121"/>
        <v>340</v>
      </c>
      <c r="M1975" s="123">
        <f t="shared" si="123"/>
        <v>0</v>
      </c>
    </row>
    <row r="1976" spans="1:13" x14ac:dyDescent="0.2">
      <c r="A1976" s="208" t="str">
        <f>'Net Gen'!B1976</f>
        <v>ML2KP-Mitchell 2 KP</v>
      </c>
      <c r="B1976" s="269">
        <f>'Net Gen'!C1976</f>
        <v>44827.208333333336</v>
      </c>
      <c r="C1976" s="270" t="str">
        <f>'Net Gen'!P1976</f>
        <v>OFFLINE</v>
      </c>
      <c r="D1976" s="270">
        <f>'Net Gen'!E1976</f>
        <v>0</v>
      </c>
      <c r="E1976" s="270">
        <f>'Net Gen'!I1976</f>
        <v>0</v>
      </c>
      <c r="F1976" s="270">
        <f>'Net Gen'!K1976</f>
        <v>0</v>
      </c>
      <c r="G1976" s="270">
        <f>'Net Gen'!N1976</f>
        <v>0</v>
      </c>
      <c r="H1976" s="270">
        <f>'Net Gen'!O1976</f>
        <v>680</v>
      </c>
      <c r="J1976" s="120">
        <f t="shared" si="122"/>
        <v>0.5</v>
      </c>
      <c r="K1976" s="108">
        <f t="shared" si="120"/>
        <v>0</v>
      </c>
      <c r="L1976" s="102">
        <f t="shared" si="121"/>
        <v>340</v>
      </c>
      <c r="M1976" s="123">
        <f t="shared" si="123"/>
        <v>0</v>
      </c>
    </row>
    <row r="1977" spans="1:13" x14ac:dyDescent="0.2">
      <c r="A1977" s="208" t="str">
        <f>'Net Gen'!B1977</f>
        <v>ML2KP-Mitchell 2 KP</v>
      </c>
      <c r="B1977" s="269">
        <f>'Net Gen'!C1977</f>
        <v>44827.25</v>
      </c>
      <c r="C1977" s="270" t="str">
        <f>'Net Gen'!P1977</f>
        <v>OFFLINE</v>
      </c>
      <c r="D1977" s="270">
        <f>'Net Gen'!E1977</f>
        <v>0</v>
      </c>
      <c r="E1977" s="270">
        <f>'Net Gen'!I1977</f>
        <v>0</v>
      </c>
      <c r="F1977" s="270">
        <f>'Net Gen'!K1977</f>
        <v>0</v>
      </c>
      <c r="G1977" s="270">
        <f>'Net Gen'!N1977</f>
        <v>0</v>
      </c>
      <c r="H1977" s="270">
        <f>'Net Gen'!O1977</f>
        <v>680</v>
      </c>
      <c r="J1977" s="120">
        <f t="shared" si="122"/>
        <v>0.5</v>
      </c>
      <c r="K1977" s="108">
        <f t="shared" si="120"/>
        <v>0</v>
      </c>
      <c r="L1977" s="102">
        <f t="shared" si="121"/>
        <v>340</v>
      </c>
      <c r="M1977" s="123">
        <f t="shared" si="123"/>
        <v>0</v>
      </c>
    </row>
    <row r="1978" spans="1:13" x14ac:dyDescent="0.2">
      <c r="A1978" s="208" t="str">
        <f>'Net Gen'!B1978</f>
        <v>ML2KP-Mitchell 2 KP</v>
      </c>
      <c r="B1978" s="269">
        <f>'Net Gen'!C1978</f>
        <v>44827.291666666664</v>
      </c>
      <c r="C1978" s="270" t="str">
        <f>'Net Gen'!P1978</f>
        <v>OFFLINE</v>
      </c>
      <c r="D1978" s="270">
        <f>'Net Gen'!E1978</f>
        <v>0</v>
      </c>
      <c r="E1978" s="270">
        <f>'Net Gen'!I1978</f>
        <v>0</v>
      </c>
      <c r="F1978" s="270">
        <f>'Net Gen'!K1978</f>
        <v>0</v>
      </c>
      <c r="G1978" s="270">
        <f>'Net Gen'!N1978</f>
        <v>0</v>
      </c>
      <c r="H1978" s="270">
        <f>'Net Gen'!O1978</f>
        <v>680</v>
      </c>
      <c r="J1978" s="120">
        <f t="shared" si="122"/>
        <v>0.5</v>
      </c>
      <c r="K1978" s="108">
        <f t="shared" si="120"/>
        <v>0</v>
      </c>
      <c r="L1978" s="102">
        <f t="shared" si="121"/>
        <v>340</v>
      </c>
      <c r="M1978" s="123">
        <f t="shared" si="123"/>
        <v>0</v>
      </c>
    </row>
    <row r="1979" spans="1:13" x14ac:dyDescent="0.2">
      <c r="A1979" s="208" t="str">
        <f>'Net Gen'!B1979</f>
        <v>ML2KP-Mitchell 2 KP</v>
      </c>
      <c r="B1979" s="269">
        <f>'Net Gen'!C1979</f>
        <v>44827.333333333336</v>
      </c>
      <c r="C1979" s="270" t="str">
        <f>'Net Gen'!P1979</f>
        <v>OFFLINE</v>
      </c>
      <c r="D1979" s="270">
        <f>'Net Gen'!E1979</f>
        <v>0</v>
      </c>
      <c r="E1979" s="270">
        <f>'Net Gen'!I1979</f>
        <v>0</v>
      </c>
      <c r="F1979" s="270">
        <f>'Net Gen'!K1979</f>
        <v>0</v>
      </c>
      <c r="G1979" s="270">
        <f>'Net Gen'!N1979</f>
        <v>0</v>
      </c>
      <c r="H1979" s="270">
        <f>'Net Gen'!O1979</f>
        <v>680</v>
      </c>
      <c r="J1979" s="120">
        <f t="shared" si="122"/>
        <v>0.5</v>
      </c>
      <c r="K1979" s="108">
        <f t="shared" si="120"/>
        <v>0</v>
      </c>
      <c r="L1979" s="102">
        <f t="shared" si="121"/>
        <v>340</v>
      </c>
      <c r="M1979" s="123">
        <f t="shared" si="123"/>
        <v>0</v>
      </c>
    </row>
    <row r="1980" spans="1:13" x14ac:dyDescent="0.2">
      <c r="A1980" s="208" t="str">
        <f>'Net Gen'!B1980</f>
        <v>ML2KP-Mitchell 2 KP</v>
      </c>
      <c r="B1980" s="269">
        <f>'Net Gen'!C1980</f>
        <v>44827.375</v>
      </c>
      <c r="C1980" s="270" t="str">
        <f>'Net Gen'!P1980</f>
        <v>OFFLINE</v>
      </c>
      <c r="D1980" s="270">
        <f>'Net Gen'!E1980</f>
        <v>0</v>
      </c>
      <c r="E1980" s="270">
        <f>'Net Gen'!I1980</f>
        <v>0</v>
      </c>
      <c r="F1980" s="270">
        <f>'Net Gen'!K1980</f>
        <v>0</v>
      </c>
      <c r="G1980" s="270">
        <f>'Net Gen'!N1980</f>
        <v>0</v>
      </c>
      <c r="H1980" s="270">
        <f>'Net Gen'!O1980</f>
        <v>680</v>
      </c>
      <c r="J1980" s="120">
        <f t="shared" si="122"/>
        <v>0.5</v>
      </c>
      <c r="K1980" s="108">
        <f t="shared" si="120"/>
        <v>0</v>
      </c>
      <c r="L1980" s="102">
        <f t="shared" si="121"/>
        <v>340</v>
      </c>
      <c r="M1980" s="123">
        <f t="shared" si="123"/>
        <v>0</v>
      </c>
    </row>
    <row r="1981" spans="1:13" x14ac:dyDescent="0.2">
      <c r="A1981" s="208" t="str">
        <f>'Net Gen'!B1981</f>
        <v>ML2KP-Mitchell 2 KP</v>
      </c>
      <c r="B1981" s="269">
        <f>'Net Gen'!C1981</f>
        <v>44827.416666666664</v>
      </c>
      <c r="C1981" s="270" t="str">
        <f>'Net Gen'!P1981</f>
        <v>OFFLINE</v>
      </c>
      <c r="D1981" s="270">
        <f>'Net Gen'!E1981</f>
        <v>0</v>
      </c>
      <c r="E1981" s="270">
        <f>'Net Gen'!I1981</f>
        <v>0</v>
      </c>
      <c r="F1981" s="270">
        <f>'Net Gen'!K1981</f>
        <v>0</v>
      </c>
      <c r="G1981" s="270">
        <f>'Net Gen'!N1981</f>
        <v>0</v>
      </c>
      <c r="H1981" s="270">
        <f>'Net Gen'!O1981</f>
        <v>680</v>
      </c>
      <c r="J1981" s="120">
        <f t="shared" si="122"/>
        <v>0.5</v>
      </c>
      <c r="K1981" s="108">
        <f t="shared" si="120"/>
        <v>0</v>
      </c>
      <c r="L1981" s="102">
        <f t="shared" si="121"/>
        <v>340</v>
      </c>
      <c r="M1981" s="123">
        <f t="shared" si="123"/>
        <v>0</v>
      </c>
    </row>
    <row r="1982" spans="1:13" x14ac:dyDescent="0.2">
      <c r="A1982" s="208" t="str">
        <f>'Net Gen'!B1982</f>
        <v>ML2KP-Mitchell 2 KP</v>
      </c>
      <c r="B1982" s="269">
        <f>'Net Gen'!C1982</f>
        <v>44827.458333333336</v>
      </c>
      <c r="C1982" s="270" t="str">
        <f>'Net Gen'!P1982</f>
        <v>OFFLINE</v>
      </c>
      <c r="D1982" s="270">
        <f>'Net Gen'!E1982</f>
        <v>0</v>
      </c>
      <c r="E1982" s="270">
        <f>'Net Gen'!I1982</f>
        <v>0</v>
      </c>
      <c r="F1982" s="270">
        <f>'Net Gen'!K1982</f>
        <v>0</v>
      </c>
      <c r="G1982" s="270">
        <f>'Net Gen'!N1982</f>
        <v>0</v>
      </c>
      <c r="H1982" s="270">
        <f>'Net Gen'!O1982</f>
        <v>680</v>
      </c>
      <c r="J1982" s="120">
        <f t="shared" si="122"/>
        <v>0.5</v>
      </c>
      <c r="K1982" s="108">
        <f t="shared" si="120"/>
        <v>0</v>
      </c>
      <c r="L1982" s="102">
        <f t="shared" si="121"/>
        <v>340</v>
      </c>
      <c r="M1982" s="123">
        <f t="shared" si="123"/>
        <v>0</v>
      </c>
    </row>
    <row r="1983" spans="1:13" x14ac:dyDescent="0.2">
      <c r="A1983" s="208" t="str">
        <f>'Net Gen'!B1983</f>
        <v>ML2KP-Mitchell 2 KP</v>
      </c>
      <c r="B1983" s="269">
        <f>'Net Gen'!C1983</f>
        <v>44827.5</v>
      </c>
      <c r="C1983" s="270" t="str">
        <f>'Net Gen'!P1983</f>
        <v>OFFLINE</v>
      </c>
      <c r="D1983" s="270">
        <f>'Net Gen'!E1983</f>
        <v>0</v>
      </c>
      <c r="E1983" s="270">
        <f>'Net Gen'!I1983</f>
        <v>0</v>
      </c>
      <c r="F1983" s="270">
        <f>'Net Gen'!K1983</f>
        <v>0</v>
      </c>
      <c r="G1983" s="270">
        <f>'Net Gen'!N1983</f>
        <v>0</v>
      </c>
      <c r="H1983" s="270">
        <f>'Net Gen'!O1983</f>
        <v>680</v>
      </c>
      <c r="J1983" s="120">
        <f t="shared" si="122"/>
        <v>0.5</v>
      </c>
      <c r="K1983" s="108">
        <f t="shared" si="120"/>
        <v>0</v>
      </c>
      <c r="L1983" s="102">
        <f t="shared" si="121"/>
        <v>340</v>
      </c>
      <c r="M1983" s="123">
        <f t="shared" si="123"/>
        <v>0</v>
      </c>
    </row>
    <row r="1984" spans="1:13" x14ac:dyDescent="0.2">
      <c r="A1984" s="208" t="str">
        <f>'Net Gen'!B1984</f>
        <v>ML2KP-Mitchell 2 KP</v>
      </c>
      <c r="B1984" s="269">
        <f>'Net Gen'!C1984</f>
        <v>44827.541666666664</v>
      </c>
      <c r="C1984" s="270" t="str">
        <f>'Net Gen'!P1984</f>
        <v>OFFLINE</v>
      </c>
      <c r="D1984" s="270">
        <f>'Net Gen'!E1984</f>
        <v>0</v>
      </c>
      <c r="E1984" s="270">
        <f>'Net Gen'!I1984</f>
        <v>0</v>
      </c>
      <c r="F1984" s="270">
        <f>'Net Gen'!K1984</f>
        <v>0</v>
      </c>
      <c r="G1984" s="270">
        <f>'Net Gen'!N1984</f>
        <v>0</v>
      </c>
      <c r="H1984" s="270">
        <f>'Net Gen'!O1984</f>
        <v>680</v>
      </c>
      <c r="J1984" s="120">
        <f t="shared" si="122"/>
        <v>0.5</v>
      </c>
      <c r="K1984" s="108">
        <f t="shared" si="120"/>
        <v>0</v>
      </c>
      <c r="L1984" s="102">
        <f t="shared" si="121"/>
        <v>340</v>
      </c>
      <c r="M1984" s="123">
        <f t="shared" si="123"/>
        <v>0</v>
      </c>
    </row>
    <row r="1985" spans="1:13" x14ac:dyDescent="0.2">
      <c r="A1985" s="208" t="str">
        <f>'Net Gen'!B1985</f>
        <v>ML2KP-Mitchell 2 KP</v>
      </c>
      <c r="B1985" s="269">
        <f>'Net Gen'!C1985</f>
        <v>44827.583333333336</v>
      </c>
      <c r="C1985" s="270" t="str">
        <f>'Net Gen'!P1985</f>
        <v>OFFLINE</v>
      </c>
      <c r="D1985" s="270">
        <f>'Net Gen'!E1985</f>
        <v>0</v>
      </c>
      <c r="E1985" s="270">
        <f>'Net Gen'!I1985</f>
        <v>0</v>
      </c>
      <c r="F1985" s="270">
        <f>'Net Gen'!K1985</f>
        <v>0</v>
      </c>
      <c r="G1985" s="270">
        <f>'Net Gen'!N1985</f>
        <v>0</v>
      </c>
      <c r="H1985" s="270">
        <f>'Net Gen'!O1985</f>
        <v>680</v>
      </c>
      <c r="J1985" s="120">
        <f t="shared" si="122"/>
        <v>0.5</v>
      </c>
      <c r="K1985" s="108">
        <f t="shared" si="120"/>
        <v>0</v>
      </c>
      <c r="L1985" s="102">
        <f t="shared" si="121"/>
        <v>340</v>
      </c>
      <c r="M1985" s="123">
        <f t="shared" si="123"/>
        <v>0</v>
      </c>
    </row>
    <row r="1986" spans="1:13" x14ac:dyDescent="0.2">
      <c r="A1986" s="208" t="str">
        <f>'Net Gen'!B1986</f>
        <v>ML2KP-Mitchell 2 KP</v>
      </c>
      <c r="B1986" s="269">
        <f>'Net Gen'!C1986</f>
        <v>44827.625</v>
      </c>
      <c r="C1986" s="270" t="str">
        <f>'Net Gen'!P1986</f>
        <v>OFFLINE</v>
      </c>
      <c r="D1986" s="270">
        <f>'Net Gen'!E1986</f>
        <v>0</v>
      </c>
      <c r="E1986" s="270">
        <f>'Net Gen'!I1986</f>
        <v>0</v>
      </c>
      <c r="F1986" s="270">
        <f>'Net Gen'!K1986</f>
        <v>0</v>
      </c>
      <c r="G1986" s="270">
        <f>'Net Gen'!N1986</f>
        <v>0</v>
      </c>
      <c r="H1986" s="270">
        <f>'Net Gen'!O1986</f>
        <v>680</v>
      </c>
      <c r="J1986" s="120">
        <f t="shared" si="122"/>
        <v>0.5</v>
      </c>
      <c r="K1986" s="108">
        <f t="shared" si="120"/>
        <v>0</v>
      </c>
      <c r="L1986" s="102">
        <f t="shared" si="121"/>
        <v>340</v>
      </c>
      <c r="M1986" s="123">
        <f t="shared" si="123"/>
        <v>0</v>
      </c>
    </row>
    <row r="1987" spans="1:13" x14ac:dyDescent="0.2">
      <c r="A1987" s="208" t="str">
        <f>'Net Gen'!B1987</f>
        <v>ML2KP-Mitchell 2 KP</v>
      </c>
      <c r="B1987" s="269">
        <f>'Net Gen'!C1987</f>
        <v>44827.666666666664</v>
      </c>
      <c r="C1987" s="270" t="str">
        <f>'Net Gen'!P1987</f>
        <v>OFFLINE</v>
      </c>
      <c r="D1987" s="270">
        <f>'Net Gen'!E1987</f>
        <v>0</v>
      </c>
      <c r="E1987" s="270">
        <f>'Net Gen'!I1987</f>
        <v>0</v>
      </c>
      <c r="F1987" s="270">
        <f>'Net Gen'!K1987</f>
        <v>0</v>
      </c>
      <c r="G1987" s="270">
        <f>'Net Gen'!N1987</f>
        <v>0</v>
      </c>
      <c r="H1987" s="270">
        <f>'Net Gen'!O1987</f>
        <v>680</v>
      </c>
      <c r="J1987" s="120">
        <f t="shared" si="122"/>
        <v>0.5</v>
      </c>
      <c r="K1987" s="108">
        <f t="shared" si="120"/>
        <v>0</v>
      </c>
      <c r="L1987" s="102">
        <f t="shared" si="121"/>
        <v>340</v>
      </c>
      <c r="M1987" s="123">
        <f t="shared" si="123"/>
        <v>0</v>
      </c>
    </row>
    <row r="1988" spans="1:13" x14ac:dyDescent="0.2">
      <c r="A1988" s="208" t="str">
        <f>'Net Gen'!B1988</f>
        <v>ML2KP-Mitchell 2 KP</v>
      </c>
      <c r="B1988" s="269">
        <f>'Net Gen'!C1988</f>
        <v>44827.708333333336</v>
      </c>
      <c r="C1988" s="270" t="str">
        <f>'Net Gen'!P1988</f>
        <v>OFFLINE</v>
      </c>
      <c r="D1988" s="270">
        <f>'Net Gen'!E1988</f>
        <v>0</v>
      </c>
      <c r="E1988" s="270">
        <f>'Net Gen'!I1988</f>
        <v>0</v>
      </c>
      <c r="F1988" s="270">
        <f>'Net Gen'!K1988</f>
        <v>0</v>
      </c>
      <c r="G1988" s="270">
        <f>'Net Gen'!N1988</f>
        <v>0</v>
      </c>
      <c r="H1988" s="270">
        <f>'Net Gen'!O1988</f>
        <v>680</v>
      </c>
      <c r="J1988" s="120">
        <f t="shared" si="122"/>
        <v>0.5</v>
      </c>
      <c r="K1988" s="108">
        <f t="shared" ref="K1988:K2051" si="124">F1988*J1988</f>
        <v>0</v>
      </c>
      <c r="L1988" s="102">
        <f t="shared" ref="L1988:L2051" si="125">H1988*J1988</f>
        <v>340</v>
      </c>
      <c r="M1988" s="123">
        <f t="shared" si="123"/>
        <v>0</v>
      </c>
    </row>
    <row r="1989" spans="1:13" x14ac:dyDescent="0.2">
      <c r="A1989" s="208" t="str">
        <f>'Net Gen'!B1989</f>
        <v>ML2KP-Mitchell 2 KP</v>
      </c>
      <c r="B1989" s="269">
        <f>'Net Gen'!C1989</f>
        <v>44827.75</v>
      </c>
      <c r="C1989" s="270" t="str">
        <f>'Net Gen'!P1989</f>
        <v>OFFLINE</v>
      </c>
      <c r="D1989" s="270">
        <f>'Net Gen'!E1989</f>
        <v>0</v>
      </c>
      <c r="E1989" s="270">
        <f>'Net Gen'!I1989</f>
        <v>0</v>
      </c>
      <c r="F1989" s="270">
        <f>'Net Gen'!K1989</f>
        <v>0</v>
      </c>
      <c r="G1989" s="270">
        <f>'Net Gen'!N1989</f>
        <v>0</v>
      </c>
      <c r="H1989" s="270">
        <f>'Net Gen'!O1989</f>
        <v>680</v>
      </c>
      <c r="J1989" s="120">
        <f t="shared" ref="J1989:J2052" si="126">VLOOKUP(A1989,$P$4:$Q$8,2,FALSE)</f>
        <v>0.5</v>
      </c>
      <c r="K1989" s="108">
        <f t="shared" si="124"/>
        <v>0</v>
      </c>
      <c r="L1989" s="102">
        <f t="shared" si="125"/>
        <v>340</v>
      </c>
      <c r="M1989" s="123">
        <f t="shared" ref="M1989:M2052" si="127">E1989*J1989</f>
        <v>0</v>
      </c>
    </row>
    <row r="1990" spans="1:13" x14ac:dyDescent="0.2">
      <c r="A1990" s="208" t="str">
        <f>'Net Gen'!B1990</f>
        <v>ML2KP-Mitchell 2 KP</v>
      </c>
      <c r="B1990" s="269">
        <f>'Net Gen'!C1990</f>
        <v>44827.791666666664</v>
      </c>
      <c r="C1990" s="270" t="str">
        <f>'Net Gen'!P1990</f>
        <v>OFFLINE</v>
      </c>
      <c r="D1990" s="270">
        <f>'Net Gen'!E1990</f>
        <v>0</v>
      </c>
      <c r="E1990" s="270">
        <f>'Net Gen'!I1990</f>
        <v>0</v>
      </c>
      <c r="F1990" s="270">
        <f>'Net Gen'!K1990</f>
        <v>0</v>
      </c>
      <c r="G1990" s="270">
        <f>'Net Gen'!N1990</f>
        <v>0</v>
      </c>
      <c r="H1990" s="270">
        <f>'Net Gen'!O1990</f>
        <v>680</v>
      </c>
      <c r="J1990" s="120">
        <f t="shared" si="126"/>
        <v>0.5</v>
      </c>
      <c r="K1990" s="108">
        <f t="shared" si="124"/>
        <v>0</v>
      </c>
      <c r="L1990" s="102">
        <f t="shared" si="125"/>
        <v>340</v>
      </c>
      <c r="M1990" s="123">
        <f t="shared" si="127"/>
        <v>0</v>
      </c>
    </row>
    <row r="1991" spans="1:13" x14ac:dyDescent="0.2">
      <c r="A1991" s="208" t="str">
        <f>'Net Gen'!B1991</f>
        <v>ML2KP-Mitchell 2 KP</v>
      </c>
      <c r="B1991" s="269">
        <f>'Net Gen'!C1991</f>
        <v>44827.833333333336</v>
      </c>
      <c r="C1991" s="270" t="str">
        <f>'Net Gen'!P1991</f>
        <v>OFFLINE</v>
      </c>
      <c r="D1991" s="270">
        <f>'Net Gen'!E1991</f>
        <v>0</v>
      </c>
      <c r="E1991" s="270">
        <f>'Net Gen'!I1991</f>
        <v>0</v>
      </c>
      <c r="F1991" s="270">
        <f>'Net Gen'!K1991</f>
        <v>0</v>
      </c>
      <c r="G1991" s="270">
        <f>'Net Gen'!N1991</f>
        <v>0</v>
      </c>
      <c r="H1991" s="270">
        <f>'Net Gen'!O1991</f>
        <v>680</v>
      </c>
      <c r="J1991" s="120">
        <f t="shared" si="126"/>
        <v>0.5</v>
      </c>
      <c r="K1991" s="108">
        <f t="shared" si="124"/>
        <v>0</v>
      </c>
      <c r="L1991" s="102">
        <f t="shared" si="125"/>
        <v>340</v>
      </c>
      <c r="M1991" s="123">
        <f t="shared" si="127"/>
        <v>0</v>
      </c>
    </row>
    <row r="1992" spans="1:13" x14ac:dyDescent="0.2">
      <c r="A1992" s="208" t="str">
        <f>'Net Gen'!B1992</f>
        <v>ML2KP-Mitchell 2 KP</v>
      </c>
      <c r="B1992" s="269">
        <f>'Net Gen'!C1992</f>
        <v>44827.875</v>
      </c>
      <c r="C1992" s="270" t="str">
        <f>'Net Gen'!P1992</f>
        <v>OFFLINE</v>
      </c>
      <c r="D1992" s="270">
        <f>'Net Gen'!E1992</f>
        <v>0</v>
      </c>
      <c r="E1992" s="270">
        <f>'Net Gen'!I1992</f>
        <v>0</v>
      </c>
      <c r="F1992" s="270">
        <f>'Net Gen'!K1992</f>
        <v>0</v>
      </c>
      <c r="G1992" s="270">
        <f>'Net Gen'!N1992</f>
        <v>0</v>
      </c>
      <c r="H1992" s="270">
        <f>'Net Gen'!O1992</f>
        <v>680</v>
      </c>
      <c r="J1992" s="120">
        <f t="shared" si="126"/>
        <v>0.5</v>
      </c>
      <c r="K1992" s="108">
        <f t="shared" si="124"/>
        <v>0</v>
      </c>
      <c r="L1992" s="102">
        <f t="shared" si="125"/>
        <v>340</v>
      </c>
      <c r="M1992" s="123">
        <f t="shared" si="127"/>
        <v>0</v>
      </c>
    </row>
    <row r="1993" spans="1:13" x14ac:dyDescent="0.2">
      <c r="A1993" s="208" t="str">
        <f>'Net Gen'!B1993</f>
        <v>ML2KP-Mitchell 2 KP</v>
      </c>
      <c r="B1993" s="269">
        <f>'Net Gen'!C1993</f>
        <v>44827.916666666664</v>
      </c>
      <c r="C1993" s="270" t="str">
        <f>'Net Gen'!P1993</f>
        <v>OFFLINE</v>
      </c>
      <c r="D1993" s="270">
        <f>'Net Gen'!E1993</f>
        <v>0</v>
      </c>
      <c r="E1993" s="270">
        <f>'Net Gen'!I1993</f>
        <v>0</v>
      </c>
      <c r="F1993" s="270">
        <f>'Net Gen'!K1993</f>
        <v>0</v>
      </c>
      <c r="G1993" s="270">
        <f>'Net Gen'!N1993</f>
        <v>0</v>
      </c>
      <c r="H1993" s="270">
        <f>'Net Gen'!O1993</f>
        <v>680</v>
      </c>
      <c r="J1993" s="120">
        <f t="shared" si="126"/>
        <v>0.5</v>
      </c>
      <c r="K1993" s="108">
        <f t="shared" si="124"/>
        <v>0</v>
      </c>
      <c r="L1993" s="102">
        <f t="shared" si="125"/>
        <v>340</v>
      </c>
      <c r="M1993" s="123">
        <f t="shared" si="127"/>
        <v>0</v>
      </c>
    </row>
    <row r="1994" spans="1:13" x14ac:dyDescent="0.2">
      <c r="A1994" s="208" t="str">
        <f>'Net Gen'!B1994</f>
        <v>ML2KP-Mitchell 2 KP</v>
      </c>
      <c r="B1994" s="269">
        <f>'Net Gen'!C1994</f>
        <v>44827.958333333336</v>
      </c>
      <c r="C1994" s="270" t="str">
        <f>'Net Gen'!P1994</f>
        <v>OFFLINE</v>
      </c>
      <c r="D1994" s="270">
        <f>'Net Gen'!E1994</f>
        <v>0</v>
      </c>
      <c r="E1994" s="270">
        <f>'Net Gen'!I1994</f>
        <v>0</v>
      </c>
      <c r="F1994" s="270">
        <f>'Net Gen'!K1994</f>
        <v>0</v>
      </c>
      <c r="G1994" s="270">
        <f>'Net Gen'!N1994</f>
        <v>0</v>
      </c>
      <c r="H1994" s="270">
        <f>'Net Gen'!O1994</f>
        <v>680</v>
      </c>
      <c r="J1994" s="120">
        <f t="shared" si="126"/>
        <v>0.5</v>
      </c>
      <c r="K1994" s="108">
        <f t="shared" si="124"/>
        <v>0</v>
      </c>
      <c r="L1994" s="102">
        <f t="shared" si="125"/>
        <v>340</v>
      </c>
      <c r="M1994" s="123">
        <f t="shared" si="127"/>
        <v>0</v>
      </c>
    </row>
    <row r="1995" spans="1:13" x14ac:dyDescent="0.2">
      <c r="A1995" s="208" t="str">
        <f>'Net Gen'!B1995</f>
        <v>ML2KP-Mitchell 2 KP</v>
      </c>
      <c r="B1995" s="269">
        <f>'Net Gen'!C1995</f>
        <v>44828</v>
      </c>
      <c r="C1995" s="270" t="str">
        <f>'Net Gen'!P1995</f>
        <v>OFFLINE</v>
      </c>
      <c r="D1995" s="270">
        <f>'Net Gen'!E1995</f>
        <v>0</v>
      </c>
      <c r="E1995" s="270">
        <f>'Net Gen'!I1995</f>
        <v>0</v>
      </c>
      <c r="F1995" s="270">
        <f>'Net Gen'!K1995</f>
        <v>0</v>
      </c>
      <c r="G1995" s="270">
        <f>'Net Gen'!N1995</f>
        <v>0</v>
      </c>
      <c r="H1995" s="270">
        <f>'Net Gen'!O1995</f>
        <v>680</v>
      </c>
      <c r="J1995" s="120">
        <f t="shared" si="126"/>
        <v>0.5</v>
      </c>
      <c r="K1995" s="108">
        <f t="shared" si="124"/>
        <v>0</v>
      </c>
      <c r="L1995" s="102">
        <f t="shared" si="125"/>
        <v>340</v>
      </c>
      <c r="M1995" s="123">
        <f t="shared" si="127"/>
        <v>0</v>
      </c>
    </row>
    <row r="1996" spans="1:13" x14ac:dyDescent="0.2">
      <c r="A1996" s="208" t="str">
        <f>'Net Gen'!B1996</f>
        <v>ML2KP-Mitchell 2 KP</v>
      </c>
      <c r="B1996" s="269">
        <f>'Net Gen'!C1996</f>
        <v>44828.041666666664</v>
      </c>
      <c r="C1996" s="270" t="str">
        <f>'Net Gen'!P1996</f>
        <v>OFFLINE</v>
      </c>
      <c r="D1996" s="270">
        <f>'Net Gen'!E1996</f>
        <v>0</v>
      </c>
      <c r="E1996" s="270">
        <f>'Net Gen'!I1996</f>
        <v>0</v>
      </c>
      <c r="F1996" s="270">
        <f>'Net Gen'!K1996</f>
        <v>0</v>
      </c>
      <c r="G1996" s="270">
        <f>'Net Gen'!N1996</f>
        <v>0</v>
      </c>
      <c r="H1996" s="270">
        <f>'Net Gen'!O1996</f>
        <v>680</v>
      </c>
      <c r="J1996" s="120">
        <f t="shared" si="126"/>
        <v>0.5</v>
      </c>
      <c r="K1996" s="108">
        <f t="shared" si="124"/>
        <v>0</v>
      </c>
      <c r="L1996" s="102">
        <f t="shared" si="125"/>
        <v>340</v>
      </c>
      <c r="M1996" s="123">
        <f t="shared" si="127"/>
        <v>0</v>
      </c>
    </row>
    <row r="1997" spans="1:13" x14ac:dyDescent="0.2">
      <c r="A1997" s="208" t="str">
        <f>'Net Gen'!B1997</f>
        <v>ML2KP-Mitchell 2 KP</v>
      </c>
      <c r="B1997" s="269">
        <f>'Net Gen'!C1997</f>
        <v>44828.083333333336</v>
      </c>
      <c r="C1997" s="270" t="str">
        <f>'Net Gen'!P1997</f>
        <v>OFFLINE</v>
      </c>
      <c r="D1997" s="270">
        <f>'Net Gen'!E1997</f>
        <v>0</v>
      </c>
      <c r="E1997" s="270">
        <f>'Net Gen'!I1997</f>
        <v>0</v>
      </c>
      <c r="F1997" s="270">
        <f>'Net Gen'!K1997</f>
        <v>0</v>
      </c>
      <c r="G1997" s="270">
        <f>'Net Gen'!N1997</f>
        <v>0</v>
      </c>
      <c r="H1997" s="270">
        <f>'Net Gen'!O1997</f>
        <v>680</v>
      </c>
      <c r="J1997" s="120">
        <f t="shared" si="126"/>
        <v>0.5</v>
      </c>
      <c r="K1997" s="108">
        <f t="shared" si="124"/>
        <v>0</v>
      </c>
      <c r="L1997" s="102">
        <f t="shared" si="125"/>
        <v>340</v>
      </c>
      <c r="M1997" s="123">
        <f t="shared" si="127"/>
        <v>0</v>
      </c>
    </row>
    <row r="1998" spans="1:13" x14ac:dyDescent="0.2">
      <c r="A1998" s="208" t="str">
        <f>'Net Gen'!B1998</f>
        <v>ML2KP-Mitchell 2 KP</v>
      </c>
      <c r="B1998" s="269">
        <f>'Net Gen'!C1998</f>
        <v>44828.125</v>
      </c>
      <c r="C1998" s="270" t="str">
        <f>'Net Gen'!P1998</f>
        <v>OFFLINE</v>
      </c>
      <c r="D1998" s="270">
        <f>'Net Gen'!E1998</f>
        <v>0</v>
      </c>
      <c r="E1998" s="270">
        <f>'Net Gen'!I1998</f>
        <v>0</v>
      </c>
      <c r="F1998" s="270">
        <f>'Net Gen'!K1998</f>
        <v>0</v>
      </c>
      <c r="G1998" s="270">
        <f>'Net Gen'!N1998</f>
        <v>0</v>
      </c>
      <c r="H1998" s="270">
        <f>'Net Gen'!O1998</f>
        <v>680</v>
      </c>
      <c r="J1998" s="120">
        <f t="shared" si="126"/>
        <v>0.5</v>
      </c>
      <c r="K1998" s="108">
        <f t="shared" si="124"/>
        <v>0</v>
      </c>
      <c r="L1998" s="102">
        <f t="shared" si="125"/>
        <v>340</v>
      </c>
      <c r="M1998" s="123">
        <f t="shared" si="127"/>
        <v>0</v>
      </c>
    </row>
    <row r="1999" spans="1:13" x14ac:dyDescent="0.2">
      <c r="A1999" s="208" t="str">
        <f>'Net Gen'!B1999</f>
        <v>ML2KP-Mitchell 2 KP</v>
      </c>
      <c r="B1999" s="269">
        <f>'Net Gen'!C1999</f>
        <v>44828.166666666664</v>
      </c>
      <c r="C1999" s="270" t="str">
        <f>'Net Gen'!P1999</f>
        <v>OFFLINE</v>
      </c>
      <c r="D1999" s="270">
        <f>'Net Gen'!E1999</f>
        <v>0</v>
      </c>
      <c r="E1999" s="270">
        <f>'Net Gen'!I1999</f>
        <v>0</v>
      </c>
      <c r="F1999" s="270">
        <f>'Net Gen'!K1999</f>
        <v>0</v>
      </c>
      <c r="G1999" s="270">
        <f>'Net Gen'!N1999</f>
        <v>0</v>
      </c>
      <c r="H1999" s="270">
        <f>'Net Gen'!O1999</f>
        <v>680</v>
      </c>
      <c r="J1999" s="120">
        <f t="shared" si="126"/>
        <v>0.5</v>
      </c>
      <c r="K1999" s="108">
        <f t="shared" si="124"/>
        <v>0</v>
      </c>
      <c r="L1999" s="102">
        <f t="shared" si="125"/>
        <v>340</v>
      </c>
      <c r="M1999" s="123">
        <f t="shared" si="127"/>
        <v>0</v>
      </c>
    </row>
    <row r="2000" spans="1:13" x14ac:dyDescent="0.2">
      <c r="A2000" s="208" t="str">
        <f>'Net Gen'!B2000</f>
        <v>ML2KP-Mitchell 2 KP</v>
      </c>
      <c r="B2000" s="269">
        <f>'Net Gen'!C2000</f>
        <v>44828.208333333336</v>
      </c>
      <c r="C2000" s="270" t="str">
        <f>'Net Gen'!P2000</f>
        <v>OFFLINE</v>
      </c>
      <c r="D2000" s="270">
        <f>'Net Gen'!E2000</f>
        <v>0</v>
      </c>
      <c r="E2000" s="270">
        <f>'Net Gen'!I2000</f>
        <v>0</v>
      </c>
      <c r="F2000" s="270">
        <f>'Net Gen'!K2000</f>
        <v>0</v>
      </c>
      <c r="G2000" s="270">
        <f>'Net Gen'!N2000</f>
        <v>0</v>
      </c>
      <c r="H2000" s="270">
        <f>'Net Gen'!O2000</f>
        <v>680</v>
      </c>
      <c r="J2000" s="120">
        <f t="shared" si="126"/>
        <v>0.5</v>
      </c>
      <c r="K2000" s="108">
        <f t="shared" si="124"/>
        <v>0</v>
      </c>
      <c r="L2000" s="102">
        <f t="shared" si="125"/>
        <v>340</v>
      </c>
      <c r="M2000" s="123">
        <f t="shared" si="127"/>
        <v>0</v>
      </c>
    </row>
    <row r="2001" spans="1:13" x14ac:dyDescent="0.2">
      <c r="A2001" s="208" t="str">
        <f>'Net Gen'!B2001</f>
        <v>ML2KP-Mitchell 2 KP</v>
      </c>
      <c r="B2001" s="269">
        <f>'Net Gen'!C2001</f>
        <v>44828.25</v>
      </c>
      <c r="C2001" s="270" t="str">
        <f>'Net Gen'!P2001</f>
        <v>OFFLINE</v>
      </c>
      <c r="D2001" s="270">
        <f>'Net Gen'!E2001</f>
        <v>0</v>
      </c>
      <c r="E2001" s="270">
        <f>'Net Gen'!I2001</f>
        <v>0</v>
      </c>
      <c r="F2001" s="270">
        <f>'Net Gen'!K2001</f>
        <v>0</v>
      </c>
      <c r="G2001" s="270">
        <f>'Net Gen'!N2001</f>
        <v>0</v>
      </c>
      <c r="H2001" s="270">
        <f>'Net Gen'!O2001</f>
        <v>680</v>
      </c>
      <c r="J2001" s="120">
        <f t="shared" si="126"/>
        <v>0.5</v>
      </c>
      <c r="K2001" s="108">
        <f t="shared" si="124"/>
        <v>0</v>
      </c>
      <c r="L2001" s="102">
        <f t="shared" si="125"/>
        <v>340</v>
      </c>
      <c r="M2001" s="123">
        <f t="shared" si="127"/>
        <v>0</v>
      </c>
    </row>
    <row r="2002" spans="1:13" x14ac:dyDescent="0.2">
      <c r="A2002" s="208" t="str">
        <f>'Net Gen'!B2002</f>
        <v>ML2KP-Mitchell 2 KP</v>
      </c>
      <c r="B2002" s="269">
        <f>'Net Gen'!C2002</f>
        <v>44828.291666666664</v>
      </c>
      <c r="C2002" s="270" t="str">
        <f>'Net Gen'!P2002</f>
        <v>OFFLINE</v>
      </c>
      <c r="D2002" s="270">
        <f>'Net Gen'!E2002</f>
        <v>0</v>
      </c>
      <c r="E2002" s="270">
        <f>'Net Gen'!I2002</f>
        <v>0</v>
      </c>
      <c r="F2002" s="270">
        <f>'Net Gen'!K2002</f>
        <v>0</v>
      </c>
      <c r="G2002" s="270">
        <f>'Net Gen'!N2002</f>
        <v>0</v>
      </c>
      <c r="H2002" s="270">
        <f>'Net Gen'!O2002</f>
        <v>680</v>
      </c>
      <c r="J2002" s="120">
        <f t="shared" si="126"/>
        <v>0.5</v>
      </c>
      <c r="K2002" s="108">
        <f t="shared" si="124"/>
        <v>0</v>
      </c>
      <c r="L2002" s="102">
        <f t="shared" si="125"/>
        <v>340</v>
      </c>
      <c r="M2002" s="123">
        <f t="shared" si="127"/>
        <v>0</v>
      </c>
    </row>
    <row r="2003" spans="1:13" x14ac:dyDescent="0.2">
      <c r="A2003" s="208" t="str">
        <f>'Net Gen'!B2003</f>
        <v>ML2KP-Mitchell 2 KP</v>
      </c>
      <c r="B2003" s="269">
        <f>'Net Gen'!C2003</f>
        <v>44828.333333333336</v>
      </c>
      <c r="C2003" s="270" t="str">
        <f>'Net Gen'!P2003</f>
        <v>OFFLINE</v>
      </c>
      <c r="D2003" s="270">
        <f>'Net Gen'!E2003</f>
        <v>0</v>
      </c>
      <c r="E2003" s="270">
        <f>'Net Gen'!I2003</f>
        <v>0</v>
      </c>
      <c r="F2003" s="270">
        <f>'Net Gen'!K2003</f>
        <v>0</v>
      </c>
      <c r="G2003" s="270">
        <f>'Net Gen'!N2003</f>
        <v>0</v>
      </c>
      <c r="H2003" s="270">
        <f>'Net Gen'!O2003</f>
        <v>680</v>
      </c>
      <c r="J2003" s="120">
        <f t="shared" si="126"/>
        <v>0.5</v>
      </c>
      <c r="K2003" s="108">
        <f t="shared" si="124"/>
        <v>0</v>
      </c>
      <c r="L2003" s="102">
        <f t="shared" si="125"/>
        <v>340</v>
      </c>
      <c r="M2003" s="123">
        <f t="shared" si="127"/>
        <v>0</v>
      </c>
    </row>
    <row r="2004" spans="1:13" x14ac:dyDescent="0.2">
      <c r="A2004" s="208" t="str">
        <f>'Net Gen'!B2004</f>
        <v>ML2KP-Mitchell 2 KP</v>
      </c>
      <c r="B2004" s="269">
        <f>'Net Gen'!C2004</f>
        <v>44828.375</v>
      </c>
      <c r="C2004" s="270" t="str">
        <f>'Net Gen'!P2004</f>
        <v>OFFLINE</v>
      </c>
      <c r="D2004" s="270">
        <f>'Net Gen'!E2004</f>
        <v>0</v>
      </c>
      <c r="E2004" s="270">
        <f>'Net Gen'!I2004</f>
        <v>0</v>
      </c>
      <c r="F2004" s="270">
        <f>'Net Gen'!K2004</f>
        <v>0</v>
      </c>
      <c r="G2004" s="270">
        <f>'Net Gen'!N2004</f>
        <v>0</v>
      </c>
      <c r="H2004" s="270">
        <f>'Net Gen'!O2004</f>
        <v>680</v>
      </c>
      <c r="J2004" s="120">
        <f t="shared" si="126"/>
        <v>0.5</v>
      </c>
      <c r="K2004" s="108">
        <f t="shared" si="124"/>
        <v>0</v>
      </c>
      <c r="L2004" s="102">
        <f t="shared" si="125"/>
        <v>340</v>
      </c>
      <c r="M2004" s="123">
        <f t="shared" si="127"/>
        <v>0</v>
      </c>
    </row>
    <row r="2005" spans="1:13" x14ac:dyDescent="0.2">
      <c r="A2005" s="208" t="str">
        <f>'Net Gen'!B2005</f>
        <v>ML2KP-Mitchell 2 KP</v>
      </c>
      <c r="B2005" s="269">
        <f>'Net Gen'!C2005</f>
        <v>44828.416666666664</v>
      </c>
      <c r="C2005" s="270" t="str">
        <f>'Net Gen'!P2005</f>
        <v>OFFLINE</v>
      </c>
      <c r="D2005" s="270">
        <f>'Net Gen'!E2005</f>
        <v>0</v>
      </c>
      <c r="E2005" s="270">
        <f>'Net Gen'!I2005</f>
        <v>0</v>
      </c>
      <c r="F2005" s="270">
        <f>'Net Gen'!K2005</f>
        <v>0</v>
      </c>
      <c r="G2005" s="270">
        <f>'Net Gen'!N2005</f>
        <v>0</v>
      </c>
      <c r="H2005" s="270">
        <f>'Net Gen'!O2005</f>
        <v>680</v>
      </c>
      <c r="J2005" s="120">
        <f t="shared" si="126"/>
        <v>0.5</v>
      </c>
      <c r="K2005" s="108">
        <f t="shared" si="124"/>
        <v>0</v>
      </c>
      <c r="L2005" s="102">
        <f t="shared" si="125"/>
        <v>340</v>
      </c>
      <c r="M2005" s="123">
        <f t="shared" si="127"/>
        <v>0</v>
      </c>
    </row>
    <row r="2006" spans="1:13" x14ac:dyDescent="0.2">
      <c r="A2006" s="208" t="str">
        <f>'Net Gen'!B2006</f>
        <v>ML2KP-Mitchell 2 KP</v>
      </c>
      <c r="B2006" s="269">
        <f>'Net Gen'!C2006</f>
        <v>44828.458333333336</v>
      </c>
      <c r="C2006" s="270" t="str">
        <f>'Net Gen'!P2006</f>
        <v>OFFLINE</v>
      </c>
      <c r="D2006" s="270">
        <f>'Net Gen'!E2006</f>
        <v>0</v>
      </c>
      <c r="E2006" s="270">
        <f>'Net Gen'!I2006</f>
        <v>0</v>
      </c>
      <c r="F2006" s="270">
        <f>'Net Gen'!K2006</f>
        <v>0</v>
      </c>
      <c r="G2006" s="270">
        <f>'Net Gen'!N2006</f>
        <v>0</v>
      </c>
      <c r="H2006" s="270">
        <f>'Net Gen'!O2006</f>
        <v>680</v>
      </c>
      <c r="J2006" s="120">
        <f t="shared" si="126"/>
        <v>0.5</v>
      </c>
      <c r="K2006" s="108">
        <f t="shared" si="124"/>
        <v>0</v>
      </c>
      <c r="L2006" s="102">
        <f t="shared" si="125"/>
        <v>340</v>
      </c>
      <c r="M2006" s="123">
        <f t="shared" si="127"/>
        <v>0</v>
      </c>
    </row>
    <row r="2007" spans="1:13" x14ac:dyDescent="0.2">
      <c r="A2007" s="208" t="str">
        <f>'Net Gen'!B2007</f>
        <v>ML2KP-Mitchell 2 KP</v>
      </c>
      <c r="B2007" s="269">
        <f>'Net Gen'!C2007</f>
        <v>44828.5</v>
      </c>
      <c r="C2007" s="270" t="str">
        <f>'Net Gen'!P2007</f>
        <v>OFFLINE</v>
      </c>
      <c r="D2007" s="270">
        <f>'Net Gen'!E2007</f>
        <v>0</v>
      </c>
      <c r="E2007" s="270">
        <f>'Net Gen'!I2007</f>
        <v>0</v>
      </c>
      <c r="F2007" s="270">
        <f>'Net Gen'!K2007</f>
        <v>0</v>
      </c>
      <c r="G2007" s="270">
        <f>'Net Gen'!N2007</f>
        <v>0</v>
      </c>
      <c r="H2007" s="270">
        <f>'Net Gen'!O2007</f>
        <v>680</v>
      </c>
      <c r="J2007" s="120">
        <f t="shared" si="126"/>
        <v>0.5</v>
      </c>
      <c r="K2007" s="108">
        <f t="shared" si="124"/>
        <v>0</v>
      </c>
      <c r="L2007" s="102">
        <f t="shared" si="125"/>
        <v>340</v>
      </c>
      <c r="M2007" s="123">
        <f t="shared" si="127"/>
        <v>0</v>
      </c>
    </row>
    <row r="2008" spans="1:13" x14ac:dyDescent="0.2">
      <c r="A2008" s="208" t="str">
        <f>'Net Gen'!B2008</f>
        <v>ML2KP-Mitchell 2 KP</v>
      </c>
      <c r="B2008" s="269">
        <f>'Net Gen'!C2008</f>
        <v>44828.541666666664</v>
      </c>
      <c r="C2008" s="270" t="str">
        <f>'Net Gen'!P2008</f>
        <v>OFFLINE</v>
      </c>
      <c r="D2008" s="270">
        <f>'Net Gen'!E2008</f>
        <v>0</v>
      </c>
      <c r="E2008" s="270">
        <f>'Net Gen'!I2008</f>
        <v>0</v>
      </c>
      <c r="F2008" s="270">
        <f>'Net Gen'!K2008</f>
        <v>0</v>
      </c>
      <c r="G2008" s="270">
        <f>'Net Gen'!N2008</f>
        <v>0</v>
      </c>
      <c r="H2008" s="270">
        <f>'Net Gen'!O2008</f>
        <v>680</v>
      </c>
      <c r="J2008" s="120">
        <f t="shared" si="126"/>
        <v>0.5</v>
      </c>
      <c r="K2008" s="108">
        <f t="shared" si="124"/>
        <v>0</v>
      </c>
      <c r="L2008" s="102">
        <f t="shared" si="125"/>
        <v>340</v>
      </c>
      <c r="M2008" s="123">
        <f t="shared" si="127"/>
        <v>0</v>
      </c>
    </row>
    <row r="2009" spans="1:13" x14ac:dyDescent="0.2">
      <c r="A2009" s="208" t="str">
        <f>'Net Gen'!B2009</f>
        <v>ML2KP-Mitchell 2 KP</v>
      </c>
      <c r="B2009" s="269">
        <f>'Net Gen'!C2009</f>
        <v>44828.583333333336</v>
      </c>
      <c r="C2009" s="270" t="str">
        <f>'Net Gen'!P2009</f>
        <v>OFFLINE</v>
      </c>
      <c r="D2009" s="270">
        <f>'Net Gen'!E2009</f>
        <v>0</v>
      </c>
      <c r="E2009" s="270">
        <f>'Net Gen'!I2009</f>
        <v>0</v>
      </c>
      <c r="F2009" s="270">
        <f>'Net Gen'!K2009</f>
        <v>0</v>
      </c>
      <c r="G2009" s="270">
        <f>'Net Gen'!N2009</f>
        <v>0</v>
      </c>
      <c r="H2009" s="270">
        <f>'Net Gen'!O2009</f>
        <v>680</v>
      </c>
      <c r="J2009" s="120">
        <f t="shared" si="126"/>
        <v>0.5</v>
      </c>
      <c r="K2009" s="108">
        <f t="shared" si="124"/>
        <v>0</v>
      </c>
      <c r="L2009" s="102">
        <f t="shared" si="125"/>
        <v>340</v>
      </c>
      <c r="M2009" s="123">
        <f t="shared" si="127"/>
        <v>0</v>
      </c>
    </row>
    <row r="2010" spans="1:13" x14ac:dyDescent="0.2">
      <c r="A2010" s="208" t="str">
        <f>'Net Gen'!B2010</f>
        <v>ML2KP-Mitchell 2 KP</v>
      </c>
      <c r="B2010" s="269">
        <f>'Net Gen'!C2010</f>
        <v>44828.625</v>
      </c>
      <c r="C2010" s="270" t="str">
        <f>'Net Gen'!P2010</f>
        <v>OFFLINE</v>
      </c>
      <c r="D2010" s="270">
        <f>'Net Gen'!E2010</f>
        <v>0</v>
      </c>
      <c r="E2010" s="270">
        <f>'Net Gen'!I2010</f>
        <v>0</v>
      </c>
      <c r="F2010" s="270">
        <f>'Net Gen'!K2010</f>
        <v>0</v>
      </c>
      <c r="G2010" s="270">
        <f>'Net Gen'!N2010</f>
        <v>0</v>
      </c>
      <c r="H2010" s="270">
        <f>'Net Gen'!O2010</f>
        <v>680</v>
      </c>
      <c r="J2010" s="120">
        <f t="shared" si="126"/>
        <v>0.5</v>
      </c>
      <c r="K2010" s="108">
        <f t="shared" si="124"/>
        <v>0</v>
      </c>
      <c r="L2010" s="102">
        <f t="shared" si="125"/>
        <v>340</v>
      </c>
      <c r="M2010" s="123">
        <f t="shared" si="127"/>
        <v>0</v>
      </c>
    </row>
    <row r="2011" spans="1:13" x14ac:dyDescent="0.2">
      <c r="A2011" s="208" t="str">
        <f>'Net Gen'!B2011</f>
        <v>ML2KP-Mitchell 2 KP</v>
      </c>
      <c r="B2011" s="269">
        <f>'Net Gen'!C2011</f>
        <v>44828.666666666664</v>
      </c>
      <c r="C2011" s="270" t="str">
        <f>'Net Gen'!P2011</f>
        <v>OFFLINE</v>
      </c>
      <c r="D2011" s="270">
        <f>'Net Gen'!E2011</f>
        <v>0</v>
      </c>
      <c r="E2011" s="270">
        <f>'Net Gen'!I2011</f>
        <v>0</v>
      </c>
      <c r="F2011" s="270">
        <f>'Net Gen'!K2011</f>
        <v>0</v>
      </c>
      <c r="G2011" s="270">
        <f>'Net Gen'!N2011</f>
        <v>0</v>
      </c>
      <c r="H2011" s="270">
        <f>'Net Gen'!O2011</f>
        <v>680</v>
      </c>
      <c r="J2011" s="120">
        <f t="shared" si="126"/>
        <v>0.5</v>
      </c>
      <c r="K2011" s="108">
        <f t="shared" si="124"/>
        <v>0</v>
      </c>
      <c r="L2011" s="102">
        <f t="shared" si="125"/>
        <v>340</v>
      </c>
      <c r="M2011" s="123">
        <f t="shared" si="127"/>
        <v>0</v>
      </c>
    </row>
    <row r="2012" spans="1:13" x14ac:dyDescent="0.2">
      <c r="A2012" s="208" t="str">
        <f>'Net Gen'!B2012</f>
        <v>ML2KP-Mitchell 2 KP</v>
      </c>
      <c r="B2012" s="269">
        <f>'Net Gen'!C2012</f>
        <v>44828.708333333336</v>
      </c>
      <c r="C2012" s="270" t="str">
        <f>'Net Gen'!P2012</f>
        <v>OFFLINE</v>
      </c>
      <c r="D2012" s="270">
        <f>'Net Gen'!E2012</f>
        <v>0</v>
      </c>
      <c r="E2012" s="270">
        <f>'Net Gen'!I2012</f>
        <v>0</v>
      </c>
      <c r="F2012" s="270">
        <f>'Net Gen'!K2012</f>
        <v>0</v>
      </c>
      <c r="G2012" s="270">
        <f>'Net Gen'!N2012</f>
        <v>0</v>
      </c>
      <c r="H2012" s="270">
        <f>'Net Gen'!O2012</f>
        <v>680</v>
      </c>
      <c r="J2012" s="120">
        <f t="shared" si="126"/>
        <v>0.5</v>
      </c>
      <c r="K2012" s="108">
        <f t="shared" si="124"/>
        <v>0</v>
      </c>
      <c r="L2012" s="102">
        <f t="shared" si="125"/>
        <v>340</v>
      </c>
      <c r="M2012" s="123">
        <f t="shared" si="127"/>
        <v>0</v>
      </c>
    </row>
    <row r="2013" spans="1:13" x14ac:dyDescent="0.2">
      <c r="A2013" s="208" t="str">
        <f>'Net Gen'!B2013</f>
        <v>ML2KP-Mitchell 2 KP</v>
      </c>
      <c r="B2013" s="269">
        <f>'Net Gen'!C2013</f>
        <v>44828.75</v>
      </c>
      <c r="C2013" s="270" t="str">
        <f>'Net Gen'!P2013</f>
        <v>OFFLINE</v>
      </c>
      <c r="D2013" s="270">
        <f>'Net Gen'!E2013</f>
        <v>0</v>
      </c>
      <c r="E2013" s="270">
        <f>'Net Gen'!I2013</f>
        <v>0</v>
      </c>
      <c r="F2013" s="270">
        <f>'Net Gen'!K2013</f>
        <v>0</v>
      </c>
      <c r="G2013" s="270">
        <f>'Net Gen'!N2013</f>
        <v>0</v>
      </c>
      <c r="H2013" s="270">
        <f>'Net Gen'!O2013</f>
        <v>680</v>
      </c>
      <c r="J2013" s="120">
        <f t="shared" si="126"/>
        <v>0.5</v>
      </c>
      <c r="K2013" s="108">
        <f t="shared" si="124"/>
        <v>0</v>
      </c>
      <c r="L2013" s="102">
        <f t="shared" si="125"/>
        <v>340</v>
      </c>
      <c r="M2013" s="123">
        <f t="shared" si="127"/>
        <v>0</v>
      </c>
    </row>
    <row r="2014" spans="1:13" x14ac:dyDescent="0.2">
      <c r="A2014" s="208" t="str">
        <f>'Net Gen'!B2014</f>
        <v>ML2KP-Mitchell 2 KP</v>
      </c>
      <c r="B2014" s="269">
        <f>'Net Gen'!C2014</f>
        <v>44828.791666666664</v>
      </c>
      <c r="C2014" s="270" t="str">
        <f>'Net Gen'!P2014</f>
        <v>OFFLINE</v>
      </c>
      <c r="D2014" s="270">
        <f>'Net Gen'!E2014</f>
        <v>0</v>
      </c>
      <c r="E2014" s="270">
        <f>'Net Gen'!I2014</f>
        <v>0</v>
      </c>
      <c r="F2014" s="270">
        <f>'Net Gen'!K2014</f>
        <v>0</v>
      </c>
      <c r="G2014" s="270">
        <f>'Net Gen'!N2014</f>
        <v>0</v>
      </c>
      <c r="H2014" s="270">
        <f>'Net Gen'!O2014</f>
        <v>680</v>
      </c>
      <c r="J2014" s="120">
        <f t="shared" si="126"/>
        <v>0.5</v>
      </c>
      <c r="K2014" s="108">
        <f t="shared" si="124"/>
        <v>0</v>
      </c>
      <c r="L2014" s="102">
        <f t="shared" si="125"/>
        <v>340</v>
      </c>
      <c r="M2014" s="123">
        <f t="shared" si="127"/>
        <v>0</v>
      </c>
    </row>
    <row r="2015" spans="1:13" x14ac:dyDescent="0.2">
      <c r="A2015" s="208" t="str">
        <f>'Net Gen'!B2015</f>
        <v>ML2KP-Mitchell 2 KP</v>
      </c>
      <c r="B2015" s="269">
        <f>'Net Gen'!C2015</f>
        <v>44828.833333333336</v>
      </c>
      <c r="C2015" s="270" t="str">
        <f>'Net Gen'!P2015</f>
        <v>OFFLINE</v>
      </c>
      <c r="D2015" s="270">
        <f>'Net Gen'!E2015</f>
        <v>0</v>
      </c>
      <c r="E2015" s="270">
        <f>'Net Gen'!I2015</f>
        <v>0</v>
      </c>
      <c r="F2015" s="270">
        <f>'Net Gen'!K2015</f>
        <v>0</v>
      </c>
      <c r="G2015" s="270">
        <f>'Net Gen'!N2015</f>
        <v>0</v>
      </c>
      <c r="H2015" s="270">
        <f>'Net Gen'!O2015</f>
        <v>680</v>
      </c>
      <c r="J2015" s="120">
        <f t="shared" si="126"/>
        <v>0.5</v>
      </c>
      <c r="K2015" s="108">
        <f t="shared" si="124"/>
        <v>0</v>
      </c>
      <c r="L2015" s="102">
        <f t="shared" si="125"/>
        <v>340</v>
      </c>
      <c r="M2015" s="123">
        <f t="shared" si="127"/>
        <v>0</v>
      </c>
    </row>
    <row r="2016" spans="1:13" x14ac:dyDescent="0.2">
      <c r="A2016" s="208" t="str">
        <f>'Net Gen'!B2016</f>
        <v>ML2KP-Mitchell 2 KP</v>
      </c>
      <c r="B2016" s="269">
        <f>'Net Gen'!C2016</f>
        <v>44828.875</v>
      </c>
      <c r="C2016" s="270" t="str">
        <f>'Net Gen'!P2016</f>
        <v>OFFLINE</v>
      </c>
      <c r="D2016" s="270">
        <f>'Net Gen'!E2016</f>
        <v>0</v>
      </c>
      <c r="E2016" s="270">
        <f>'Net Gen'!I2016</f>
        <v>0</v>
      </c>
      <c r="F2016" s="270">
        <f>'Net Gen'!K2016</f>
        <v>0</v>
      </c>
      <c r="G2016" s="270">
        <f>'Net Gen'!N2016</f>
        <v>0</v>
      </c>
      <c r="H2016" s="270">
        <f>'Net Gen'!O2016</f>
        <v>680</v>
      </c>
      <c r="J2016" s="120">
        <f t="shared" si="126"/>
        <v>0.5</v>
      </c>
      <c r="K2016" s="108">
        <f t="shared" si="124"/>
        <v>0</v>
      </c>
      <c r="L2016" s="102">
        <f t="shared" si="125"/>
        <v>340</v>
      </c>
      <c r="M2016" s="123">
        <f t="shared" si="127"/>
        <v>0</v>
      </c>
    </row>
    <row r="2017" spans="1:13" x14ac:dyDescent="0.2">
      <c r="A2017" s="208" t="str">
        <f>'Net Gen'!B2017</f>
        <v>ML2KP-Mitchell 2 KP</v>
      </c>
      <c r="B2017" s="269">
        <f>'Net Gen'!C2017</f>
        <v>44828.916666666664</v>
      </c>
      <c r="C2017" s="270" t="str">
        <f>'Net Gen'!P2017</f>
        <v>OFFLINE</v>
      </c>
      <c r="D2017" s="270">
        <f>'Net Gen'!E2017</f>
        <v>0</v>
      </c>
      <c r="E2017" s="270">
        <f>'Net Gen'!I2017</f>
        <v>0</v>
      </c>
      <c r="F2017" s="270">
        <f>'Net Gen'!K2017</f>
        <v>0</v>
      </c>
      <c r="G2017" s="270">
        <f>'Net Gen'!N2017</f>
        <v>0</v>
      </c>
      <c r="H2017" s="270">
        <f>'Net Gen'!O2017</f>
        <v>680</v>
      </c>
      <c r="J2017" s="120">
        <f t="shared" si="126"/>
        <v>0.5</v>
      </c>
      <c r="K2017" s="108">
        <f t="shared" si="124"/>
        <v>0</v>
      </c>
      <c r="L2017" s="102">
        <f t="shared" si="125"/>
        <v>340</v>
      </c>
      <c r="M2017" s="123">
        <f t="shared" si="127"/>
        <v>0</v>
      </c>
    </row>
    <row r="2018" spans="1:13" x14ac:dyDescent="0.2">
      <c r="A2018" s="208" t="str">
        <f>'Net Gen'!B2018</f>
        <v>ML2KP-Mitchell 2 KP</v>
      </c>
      <c r="B2018" s="269">
        <f>'Net Gen'!C2018</f>
        <v>44828.958333333336</v>
      </c>
      <c r="C2018" s="270" t="str">
        <f>'Net Gen'!P2018</f>
        <v>OFFLINE</v>
      </c>
      <c r="D2018" s="270">
        <f>'Net Gen'!E2018</f>
        <v>0</v>
      </c>
      <c r="E2018" s="270">
        <f>'Net Gen'!I2018</f>
        <v>0</v>
      </c>
      <c r="F2018" s="270">
        <f>'Net Gen'!K2018</f>
        <v>0</v>
      </c>
      <c r="G2018" s="270">
        <f>'Net Gen'!N2018</f>
        <v>0</v>
      </c>
      <c r="H2018" s="270">
        <f>'Net Gen'!O2018</f>
        <v>680</v>
      </c>
      <c r="J2018" s="120">
        <f t="shared" si="126"/>
        <v>0.5</v>
      </c>
      <c r="K2018" s="108">
        <f t="shared" si="124"/>
        <v>0</v>
      </c>
      <c r="L2018" s="102">
        <f t="shared" si="125"/>
        <v>340</v>
      </c>
      <c r="M2018" s="123">
        <f t="shared" si="127"/>
        <v>0</v>
      </c>
    </row>
    <row r="2019" spans="1:13" x14ac:dyDescent="0.2">
      <c r="A2019" s="208" t="str">
        <f>'Net Gen'!B2019</f>
        <v>ML2KP-Mitchell 2 KP</v>
      </c>
      <c r="B2019" s="269">
        <f>'Net Gen'!C2019</f>
        <v>44829</v>
      </c>
      <c r="C2019" s="270" t="str">
        <f>'Net Gen'!P2019</f>
        <v>OFFLINE</v>
      </c>
      <c r="D2019" s="270">
        <f>'Net Gen'!E2019</f>
        <v>0</v>
      </c>
      <c r="E2019" s="270">
        <f>'Net Gen'!I2019</f>
        <v>0</v>
      </c>
      <c r="F2019" s="270">
        <f>'Net Gen'!K2019</f>
        <v>0</v>
      </c>
      <c r="G2019" s="270">
        <f>'Net Gen'!N2019</f>
        <v>0</v>
      </c>
      <c r="H2019" s="270">
        <f>'Net Gen'!O2019</f>
        <v>680</v>
      </c>
      <c r="J2019" s="120">
        <f t="shared" si="126"/>
        <v>0.5</v>
      </c>
      <c r="K2019" s="108">
        <f t="shared" si="124"/>
        <v>0</v>
      </c>
      <c r="L2019" s="102">
        <f t="shared" si="125"/>
        <v>340</v>
      </c>
      <c r="M2019" s="123">
        <f t="shared" si="127"/>
        <v>0</v>
      </c>
    </row>
    <row r="2020" spans="1:13" x14ac:dyDescent="0.2">
      <c r="A2020" s="208" t="str">
        <f>'Net Gen'!B2020</f>
        <v>ML2KP-Mitchell 2 KP</v>
      </c>
      <c r="B2020" s="269">
        <f>'Net Gen'!C2020</f>
        <v>44829.041666666664</v>
      </c>
      <c r="C2020" s="270" t="str">
        <f>'Net Gen'!P2020</f>
        <v>OFFLINE</v>
      </c>
      <c r="D2020" s="270">
        <f>'Net Gen'!E2020</f>
        <v>0</v>
      </c>
      <c r="E2020" s="270">
        <f>'Net Gen'!I2020</f>
        <v>0</v>
      </c>
      <c r="F2020" s="270">
        <f>'Net Gen'!K2020</f>
        <v>0</v>
      </c>
      <c r="G2020" s="270">
        <f>'Net Gen'!N2020</f>
        <v>0</v>
      </c>
      <c r="H2020" s="270">
        <f>'Net Gen'!O2020</f>
        <v>680</v>
      </c>
      <c r="J2020" s="120">
        <f t="shared" si="126"/>
        <v>0.5</v>
      </c>
      <c r="K2020" s="108">
        <f t="shared" si="124"/>
        <v>0</v>
      </c>
      <c r="L2020" s="102">
        <f t="shared" si="125"/>
        <v>340</v>
      </c>
      <c r="M2020" s="123">
        <f t="shared" si="127"/>
        <v>0</v>
      </c>
    </row>
    <row r="2021" spans="1:13" x14ac:dyDescent="0.2">
      <c r="A2021" s="208" t="str">
        <f>'Net Gen'!B2021</f>
        <v>ML2KP-Mitchell 2 KP</v>
      </c>
      <c r="B2021" s="269">
        <f>'Net Gen'!C2021</f>
        <v>44829.083333333336</v>
      </c>
      <c r="C2021" s="270" t="str">
        <f>'Net Gen'!P2021</f>
        <v>OFFLINE</v>
      </c>
      <c r="D2021" s="270">
        <f>'Net Gen'!E2021</f>
        <v>0</v>
      </c>
      <c r="E2021" s="270">
        <f>'Net Gen'!I2021</f>
        <v>0</v>
      </c>
      <c r="F2021" s="270">
        <f>'Net Gen'!K2021</f>
        <v>0</v>
      </c>
      <c r="G2021" s="270">
        <f>'Net Gen'!N2021</f>
        <v>0</v>
      </c>
      <c r="H2021" s="270">
        <f>'Net Gen'!O2021</f>
        <v>680</v>
      </c>
      <c r="J2021" s="120">
        <f t="shared" si="126"/>
        <v>0.5</v>
      </c>
      <c r="K2021" s="108">
        <f t="shared" si="124"/>
        <v>0</v>
      </c>
      <c r="L2021" s="102">
        <f t="shared" si="125"/>
        <v>340</v>
      </c>
      <c r="M2021" s="123">
        <f t="shared" si="127"/>
        <v>0</v>
      </c>
    </row>
    <row r="2022" spans="1:13" x14ac:dyDescent="0.2">
      <c r="A2022" s="208" t="str">
        <f>'Net Gen'!B2022</f>
        <v>ML2KP-Mitchell 2 KP</v>
      </c>
      <c r="B2022" s="269">
        <f>'Net Gen'!C2022</f>
        <v>44829.125</v>
      </c>
      <c r="C2022" s="270" t="str">
        <f>'Net Gen'!P2022</f>
        <v>OFFLINE</v>
      </c>
      <c r="D2022" s="270">
        <f>'Net Gen'!E2022</f>
        <v>0</v>
      </c>
      <c r="E2022" s="270">
        <f>'Net Gen'!I2022</f>
        <v>0</v>
      </c>
      <c r="F2022" s="270">
        <f>'Net Gen'!K2022</f>
        <v>0</v>
      </c>
      <c r="G2022" s="270">
        <f>'Net Gen'!N2022</f>
        <v>0</v>
      </c>
      <c r="H2022" s="270">
        <f>'Net Gen'!O2022</f>
        <v>680</v>
      </c>
      <c r="J2022" s="120">
        <f t="shared" si="126"/>
        <v>0.5</v>
      </c>
      <c r="K2022" s="108">
        <f t="shared" si="124"/>
        <v>0</v>
      </c>
      <c r="L2022" s="102">
        <f t="shared" si="125"/>
        <v>340</v>
      </c>
      <c r="M2022" s="123">
        <f t="shared" si="127"/>
        <v>0</v>
      </c>
    </row>
    <row r="2023" spans="1:13" x14ac:dyDescent="0.2">
      <c r="A2023" s="208" t="str">
        <f>'Net Gen'!B2023</f>
        <v>ML2KP-Mitchell 2 KP</v>
      </c>
      <c r="B2023" s="269">
        <f>'Net Gen'!C2023</f>
        <v>44829.166666666664</v>
      </c>
      <c r="C2023" s="270" t="str">
        <f>'Net Gen'!P2023</f>
        <v>OFFLINE</v>
      </c>
      <c r="D2023" s="270">
        <f>'Net Gen'!E2023</f>
        <v>0</v>
      </c>
      <c r="E2023" s="270">
        <f>'Net Gen'!I2023</f>
        <v>0</v>
      </c>
      <c r="F2023" s="270">
        <f>'Net Gen'!K2023</f>
        <v>0</v>
      </c>
      <c r="G2023" s="270">
        <f>'Net Gen'!N2023</f>
        <v>0</v>
      </c>
      <c r="H2023" s="270">
        <f>'Net Gen'!O2023</f>
        <v>680</v>
      </c>
      <c r="J2023" s="120">
        <f t="shared" si="126"/>
        <v>0.5</v>
      </c>
      <c r="K2023" s="108">
        <f t="shared" si="124"/>
        <v>0</v>
      </c>
      <c r="L2023" s="102">
        <f t="shared" si="125"/>
        <v>340</v>
      </c>
      <c r="M2023" s="123">
        <f t="shared" si="127"/>
        <v>0</v>
      </c>
    </row>
    <row r="2024" spans="1:13" x14ac:dyDescent="0.2">
      <c r="A2024" s="208" t="str">
        <f>'Net Gen'!B2024</f>
        <v>ML2KP-Mitchell 2 KP</v>
      </c>
      <c r="B2024" s="269">
        <f>'Net Gen'!C2024</f>
        <v>44829.208333333336</v>
      </c>
      <c r="C2024" s="270" t="str">
        <f>'Net Gen'!P2024</f>
        <v>OFFLINE</v>
      </c>
      <c r="D2024" s="270">
        <f>'Net Gen'!E2024</f>
        <v>0</v>
      </c>
      <c r="E2024" s="270">
        <f>'Net Gen'!I2024</f>
        <v>0</v>
      </c>
      <c r="F2024" s="270">
        <f>'Net Gen'!K2024</f>
        <v>0</v>
      </c>
      <c r="G2024" s="270">
        <f>'Net Gen'!N2024</f>
        <v>0</v>
      </c>
      <c r="H2024" s="270">
        <f>'Net Gen'!O2024</f>
        <v>680</v>
      </c>
      <c r="J2024" s="120">
        <f t="shared" si="126"/>
        <v>0.5</v>
      </c>
      <c r="K2024" s="108">
        <f t="shared" si="124"/>
        <v>0</v>
      </c>
      <c r="L2024" s="102">
        <f t="shared" si="125"/>
        <v>340</v>
      </c>
      <c r="M2024" s="123">
        <f t="shared" si="127"/>
        <v>0</v>
      </c>
    </row>
    <row r="2025" spans="1:13" x14ac:dyDescent="0.2">
      <c r="A2025" s="208" t="str">
        <f>'Net Gen'!B2025</f>
        <v>ML2KP-Mitchell 2 KP</v>
      </c>
      <c r="B2025" s="269">
        <f>'Net Gen'!C2025</f>
        <v>44829.25</v>
      </c>
      <c r="C2025" s="270" t="str">
        <f>'Net Gen'!P2025</f>
        <v>OFFLINE</v>
      </c>
      <c r="D2025" s="270">
        <f>'Net Gen'!E2025</f>
        <v>0</v>
      </c>
      <c r="E2025" s="270">
        <f>'Net Gen'!I2025</f>
        <v>0</v>
      </c>
      <c r="F2025" s="270">
        <f>'Net Gen'!K2025</f>
        <v>0</v>
      </c>
      <c r="G2025" s="270">
        <f>'Net Gen'!N2025</f>
        <v>0</v>
      </c>
      <c r="H2025" s="270">
        <f>'Net Gen'!O2025</f>
        <v>680</v>
      </c>
      <c r="J2025" s="120">
        <f t="shared" si="126"/>
        <v>0.5</v>
      </c>
      <c r="K2025" s="108">
        <f t="shared" si="124"/>
        <v>0</v>
      </c>
      <c r="L2025" s="102">
        <f t="shared" si="125"/>
        <v>340</v>
      </c>
      <c r="M2025" s="123">
        <f t="shared" si="127"/>
        <v>0</v>
      </c>
    </row>
    <row r="2026" spans="1:13" x14ac:dyDescent="0.2">
      <c r="A2026" s="208" t="str">
        <f>'Net Gen'!B2026</f>
        <v>ML2KP-Mitchell 2 KP</v>
      </c>
      <c r="B2026" s="269">
        <f>'Net Gen'!C2026</f>
        <v>44829.291666666664</v>
      </c>
      <c r="C2026" s="270" t="str">
        <f>'Net Gen'!P2026</f>
        <v>OFFLINE</v>
      </c>
      <c r="D2026" s="270">
        <f>'Net Gen'!E2026</f>
        <v>0</v>
      </c>
      <c r="E2026" s="270">
        <f>'Net Gen'!I2026</f>
        <v>0</v>
      </c>
      <c r="F2026" s="270">
        <f>'Net Gen'!K2026</f>
        <v>0</v>
      </c>
      <c r="G2026" s="270">
        <f>'Net Gen'!N2026</f>
        <v>0</v>
      </c>
      <c r="H2026" s="270">
        <f>'Net Gen'!O2026</f>
        <v>680</v>
      </c>
      <c r="J2026" s="120">
        <f t="shared" si="126"/>
        <v>0.5</v>
      </c>
      <c r="K2026" s="108">
        <f t="shared" si="124"/>
        <v>0</v>
      </c>
      <c r="L2026" s="102">
        <f t="shared" si="125"/>
        <v>340</v>
      </c>
      <c r="M2026" s="123">
        <f t="shared" si="127"/>
        <v>0</v>
      </c>
    </row>
    <row r="2027" spans="1:13" x14ac:dyDescent="0.2">
      <c r="A2027" s="208" t="str">
        <f>'Net Gen'!B2027</f>
        <v>ML2KP-Mitchell 2 KP</v>
      </c>
      <c r="B2027" s="269">
        <f>'Net Gen'!C2027</f>
        <v>44829.333333333336</v>
      </c>
      <c r="C2027" s="270" t="str">
        <f>'Net Gen'!P2027</f>
        <v>OFFLINE</v>
      </c>
      <c r="D2027" s="270">
        <f>'Net Gen'!E2027</f>
        <v>0</v>
      </c>
      <c r="E2027" s="270">
        <f>'Net Gen'!I2027</f>
        <v>0</v>
      </c>
      <c r="F2027" s="270">
        <f>'Net Gen'!K2027</f>
        <v>0</v>
      </c>
      <c r="G2027" s="270">
        <f>'Net Gen'!N2027</f>
        <v>0</v>
      </c>
      <c r="H2027" s="270">
        <f>'Net Gen'!O2027</f>
        <v>680</v>
      </c>
      <c r="J2027" s="120">
        <f t="shared" si="126"/>
        <v>0.5</v>
      </c>
      <c r="K2027" s="108">
        <f t="shared" si="124"/>
        <v>0</v>
      </c>
      <c r="L2027" s="102">
        <f t="shared" si="125"/>
        <v>340</v>
      </c>
      <c r="M2027" s="123">
        <f t="shared" si="127"/>
        <v>0</v>
      </c>
    </row>
    <row r="2028" spans="1:13" x14ac:dyDescent="0.2">
      <c r="A2028" s="208" t="str">
        <f>'Net Gen'!B2028</f>
        <v>ML2KP-Mitchell 2 KP</v>
      </c>
      <c r="B2028" s="269">
        <f>'Net Gen'!C2028</f>
        <v>44829.375</v>
      </c>
      <c r="C2028" s="270" t="str">
        <f>'Net Gen'!P2028</f>
        <v>OFFLINE</v>
      </c>
      <c r="D2028" s="270">
        <f>'Net Gen'!E2028</f>
        <v>0</v>
      </c>
      <c r="E2028" s="270">
        <f>'Net Gen'!I2028</f>
        <v>0</v>
      </c>
      <c r="F2028" s="270">
        <f>'Net Gen'!K2028</f>
        <v>0</v>
      </c>
      <c r="G2028" s="270">
        <f>'Net Gen'!N2028</f>
        <v>0</v>
      </c>
      <c r="H2028" s="270">
        <f>'Net Gen'!O2028</f>
        <v>680</v>
      </c>
      <c r="J2028" s="120">
        <f t="shared" si="126"/>
        <v>0.5</v>
      </c>
      <c r="K2028" s="108">
        <f t="shared" si="124"/>
        <v>0</v>
      </c>
      <c r="L2028" s="102">
        <f t="shared" si="125"/>
        <v>340</v>
      </c>
      <c r="M2028" s="123">
        <f t="shared" si="127"/>
        <v>0</v>
      </c>
    </row>
    <row r="2029" spans="1:13" x14ac:dyDescent="0.2">
      <c r="A2029" s="208" t="str">
        <f>'Net Gen'!B2029</f>
        <v>ML2KP-Mitchell 2 KP</v>
      </c>
      <c r="B2029" s="269">
        <f>'Net Gen'!C2029</f>
        <v>44829.416666666664</v>
      </c>
      <c r="C2029" s="270" t="str">
        <f>'Net Gen'!P2029</f>
        <v>OFFLINE</v>
      </c>
      <c r="D2029" s="270">
        <f>'Net Gen'!E2029</f>
        <v>0</v>
      </c>
      <c r="E2029" s="270">
        <f>'Net Gen'!I2029</f>
        <v>0</v>
      </c>
      <c r="F2029" s="270">
        <f>'Net Gen'!K2029</f>
        <v>0</v>
      </c>
      <c r="G2029" s="270">
        <f>'Net Gen'!N2029</f>
        <v>0</v>
      </c>
      <c r="H2029" s="270">
        <f>'Net Gen'!O2029</f>
        <v>680</v>
      </c>
      <c r="J2029" s="120">
        <f t="shared" si="126"/>
        <v>0.5</v>
      </c>
      <c r="K2029" s="108">
        <f t="shared" si="124"/>
        <v>0</v>
      </c>
      <c r="L2029" s="102">
        <f t="shared" si="125"/>
        <v>340</v>
      </c>
      <c r="M2029" s="123">
        <f t="shared" si="127"/>
        <v>0</v>
      </c>
    </row>
    <row r="2030" spans="1:13" x14ac:dyDescent="0.2">
      <c r="A2030" s="208" t="str">
        <f>'Net Gen'!B2030</f>
        <v>ML2KP-Mitchell 2 KP</v>
      </c>
      <c r="B2030" s="269">
        <f>'Net Gen'!C2030</f>
        <v>44829.458333333336</v>
      </c>
      <c r="C2030" s="270" t="str">
        <f>'Net Gen'!P2030</f>
        <v>OFFLINE</v>
      </c>
      <c r="D2030" s="270">
        <f>'Net Gen'!E2030</f>
        <v>0</v>
      </c>
      <c r="E2030" s="270">
        <f>'Net Gen'!I2030</f>
        <v>0</v>
      </c>
      <c r="F2030" s="270">
        <f>'Net Gen'!K2030</f>
        <v>0</v>
      </c>
      <c r="G2030" s="270">
        <f>'Net Gen'!N2030</f>
        <v>0</v>
      </c>
      <c r="H2030" s="270">
        <f>'Net Gen'!O2030</f>
        <v>680</v>
      </c>
      <c r="J2030" s="120">
        <f t="shared" si="126"/>
        <v>0.5</v>
      </c>
      <c r="K2030" s="108">
        <f t="shared" si="124"/>
        <v>0</v>
      </c>
      <c r="L2030" s="102">
        <f t="shared" si="125"/>
        <v>340</v>
      </c>
      <c r="M2030" s="123">
        <f t="shared" si="127"/>
        <v>0</v>
      </c>
    </row>
    <row r="2031" spans="1:13" x14ac:dyDescent="0.2">
      <c r="A2031" s="208" t="str">
        <f>'Net Gen'!B2031</f>
        <v>ML2KP-Mitchell 2 KP</v>
      </c>
      <c r="B2031" s="269">
        <f>'Net Gen'!C2031</f>
        <v>44829.5</v>
      </c>
      <c r="C2031" s="270" t="str">
        <f>'Net Gen'!P2031</f>
        <v>OFFLINE</v>
      </c>
      <c r="D2031" s="270">
        <f>'Net Gen'!E2031</f>
        <v>0</v>
      </c>
      <c r="E2031" s="270">
        <f>'Net Gen'!I2031</f>
        <v>0</v>
      </c>
      <c r="F2031" s="270">
        <f>'Net Gen'!K2031</f>
        <v>0</v>
      </c>
      <c r="G2031" s="270">
        <f>'Net Gen'!N2031</f>
        <v>0</v>
      </c>
      <c r="H2031" s="270">
        <f>'Net Gen'!O2031</f>
        <v>680</v>
      </c>
      <c r="J2031" s="120">
        <f t="shared" si="126"/>
        <v>0.5</v>
      </c>
      <c r="K2031" s="108">
        <f t="shared" si="124"/>
        <v>0</v>
      </c>
      <c r="L2031" s="102">
        <f t="shared" si="125"/>
        <v>340</v>
      </c>
      <c r="M2031" s="123">
        <f t="shared" si="127"/>
        <v>0</v>
      </c>
    </row>
    <row r="2032" spans="1:13" x14ac:dyDescent="0.2">
      <c r="A2032" s="208" t="str">
        <f>'Net Gen'!B2032</f>
        <v>ML2KP-Mitchell 2 KP</v>
      </c>
      <c r="B2032" s="269">
        <f>'Net Gen'!C2032</f>
        <v>44829.541666666664</v>
      </c>
      <c r="C2032" s="270" t="str">
        <f>'Net Gen'!P2032</f>
        <v>OFFLINE</v>
      </c>
      <c r="D2032" s="270">
        <f>'Net Gen'!E2032</f>
        <v>0</v>
      </c>
      <c r="E2032" s="270">
        <f>'Net Gen'!I2032</f>
        <v>0</v>
      </c>
      <c r="F2032" s="270">
        <f>'Net Gen'!K2032</f>
        <v>0</v>
      </c>
      <c r="G2032" s="270">
        <f>'Net Gen'!N2032</f>
        <v>0</v>
      </c>
      <c r="H2032" s="270">
        <f>'Net Gen'!O2032</f>
        <v>680</v>
      </c>
      <c r="J2032" s="120">
        <f t="shared" si="126"/>
        <v>0.5</v>
      </c>
      <c r="K2032" s="108">
        <f t="shared" si="124"/>
        <v>0</v>
      </c>
      <c r="L2032" s="102">
        <f t="shared" si="125"/>
        <v>340</v>
      </c>
      <c r="M2032" s="123">
        <f t="shared" si="127"/>
        <v>0</v>
      </c>
    </row>
    <row r="2033" spans="1:13" x14ac:dyDescent="0.2">
      <c r="A2033" s="208" t="str">
        <f>'Net Gen'!B2033</f>
        <v>ML2KP-Mitchell 2 KP</v>
      </c>
      <c r="B2033" s="269">
        <f>'Net Gen'!C2033</f>
        <v>44829.583333333336</v>
      </c>
      <c r="C2033" s="270" t="str">
        <f>'Net Gen'!P2033</f>
        <v>OFFLINE</v>
      </c>
      <c r="D2033" s="270">
        <f>'Net Gen'!E2033</f>
        <v>0</v>
      </c>
      <c r="E2033" s="270">
        <f>'Net Gen'!I2033</f>
        <v>0</v>
      </c>
      <c r="F2033" s="270">
        <f>'Net Gen'!K2033</f>
        <v>0</v>
      </c>
      <c r="G2033" s="270">
        <f>'Net Gen'!N2033</f>
        <v>0</v>
      </c>
      <c r="H2033" s="270">
        <f>'Net Gen'!O2033</f>
        <v>680</v>
      </c>
      <c r="J2033" s="120">
        <f t="shared" si="126"/>
        <v>0.5</v>
      </c>
      <c r="K2033" s="108">
        <f t="shared" si="124"/>
        <v>0</v>
      </c>
      <c r="L2033" s="102">
        <f t="shared" si="125"/>
        <v>340</v>
      </c>
      <c r="M2033" s="123">
        <f t="shared" si="127"/>
        <v>0</v>
      </c>
    </row>
    <row r="2034" spans="1:13" x14ac:dyDescent="0.2">
      <c r="A2034" s="208" t="str">
        <f>'Net Gen'!B2034</f>
        <v>ML2KP-Mitchell 2 KP</v>
      </c>
      <c r="B2034" s="269">
        <f>'Net Gen'!C2034</f>
        <v>44829.625</v>
      </c>
      <c r="C2034" s="270" t="str">
        <f>'Net Gen'!P2034</f>
        <v>OFFLINE</v>
      </c>
      <c r="D2034" s="270">
        <f>'Net Gen'!E2034</f>
        <v>0</v>
      </c>
      <c r="E2034" s="270">
        <f>'Net Gen'!I2034</f>
        <v>0</v>
      </c>
      <c r="F2034" s="270">
        <f>'Net Gen'!K2034</f>
        <v>0</v>
      </c>
      <c r="G2034" s="270">
        <f>'Net Gen'!N2034</f>
        <v>0</v>
      </c>
      <c r="H2034" s="270">
        <f>'Net Gen'!O2034</f>
        <v>680</v>
      </c>
      <c r="J2034" s="120">
        <f t="shared" si="126"/>
        <v>0.5</v>
      </c>
      <c r="K2034" s="108">
        <f t="shared" si="124"/>
        <v>0</v>
      </c>
      <c r="L2034" s="102">
        <f t="shared" si="125"/>
        <v>340</v>
      </c>
      <c r="M2034" s="123">
        <f t="shared" si="127"/>
        <v>0</v>
      </c>
    </row>
    <row r="2035" spans="1:13" x14ac:dyDescent="0.2">
      <c r="A2035" s="208" t="str">
        <f>'Net Gen'!B2035</f>
        <v>ML2KP-Mitchell 2 KP</v>
      </c>
      <c r="B2035" s="269">
        <f>'Net Gen'!C2035</f>
        <v>44829.666666666664</v>
      </c>
      <c r="C2035" s="270" t="str">
        <f>'Net Gen'!P2035</f>
        <v>OFFLINE</v>
      </c>
      <c r="D2035" s="270">
        <f>'Net Gen'!E2035</f>
        <v>0</v>
      </c>
      <c r="E2035" s="270">
        <f>'Net Gen'!I2035</f>
        <v>0</v>
      </c>
      <c r="F2035" s="270">
        <f>'Net Gen'!K2035</f>
        <v>0</v>
      </c>
      <c r="G2035" s="270">
        <f>'Net Gen'!N2035</f>
        <v>0</v>
      </c>
      <c r="H2035" s="270">
        <f>'Net Gen'!O2035</f>
        <v>680</v>
      </c>
      <c r="J2035" s="120">
        <f t="shared" si="126"/>
        <v>0.5</v>
      </c>
      <c r="K2035" s="108">
        <f t="shared" si="124"/>
        <v>0</v>
      </c>
      <c r="L2035" s="102">
        <f t="shared" si="125"/>
        <v>340</v>
      </c>
      <c r="M2035" s="123">
        <f t="shared" si="127"/>
        <v>0</v>
      </c>
    </row>
    <row r="2036" spans="1:13" x14ac:dyDescent="0.2">
      <c r="A2036" s="208" t="str">
        <f>'Net Gen'!B2036</f>
        <v>ML2KP-Mitchell 2 KP</v>
      </c>
      <c r="B2036" s="269">
        <f>'Net Gen'!C2036</f>
        <v>44829.708333333336</v>
      </c>
      <c r="C2036" s="270" t="str">
        <f>'Net Gen'!P2036</f>
        <v>OFFLINE</v>
      </c>
      <c r="D2036" s="270">
        <f>'Net Gen'!E2036</f>
        <v>0</v>
      </c>
      <c r="E2036" s="270">
        <f>'Net Gen'!I2036</f>
        <v>0</v>
      </c>
      <c r="F2036" s="270">
        <f>'Net Gen'!K2036</f>
        <v>0</v>
      </c>
      <c r="G2036" s="270">
        <f>'Net Gen'!N2036</f>
        <v>0</v>
      </c>
      <c r="H2036" s="270">
        <f>'Net Gen'!O2036</f>
        <v>680</v>
      </c>
      <c r="J2036" s="120">
        <f t="shared" si="126"/>
        <v>0.5</v>
      </c>
      <c r="K2036" s="108">
        <f t="shared" si="124"/>
        <v>0</v>
      </c>
      <c r="L2036" s="102">
        <f t="shared" si="125"/>
        <v>340</v>
      </c>
      <c r="M2036" s="123">
        <f t="shared" si="127"/>
        <v>0</v>
      </c>
    </row>
    <row r="2037" spans="1:13" x14ac:dyDescent="0.2">
      <c r="A2037" s="208" t="str">
        <f>'Net Gen'!B2037</f>
        <v>ML2KP-Mitchell 2 KP</v>
      </c>
      <c r="B2037" s="269">
        <f>'Net Gen'!C2037</f>
        <v>44829.75</v>
      </c>
      <c r="C2037" s="270" t="str">
        <f>'Net Gen'!P2037</f>
        <v>OFFLINE</v>
      </c>
      <c r="D2037" s="270">
        <f>'Net Gen'!E2037</f>
        <v>0</v>
      </c>
      <c r="E2037" s="270">
        <f>'Net Gen'!I2037</f>
        <v>0</v>
      </c>
      <c r="F2037" s="270">
        <f>'Net Gen'!K2037</f>
        <v>0</v>
      </c>
      <c r="G2037" s="270">
        <f>'Net Gen'!N2037</f>
        <v>0</v>
      </c>
      <c r="H2037" s="270">
        <f>'Net Gen'!O2037</f>
        <v>680</v>
      </c>
      <c r="J2037" s="120">
        <f t="shared" si="126"/>
        <v>0.5</v>
      </c>
      <c r="K2037" s="108">
        <f t="shared" si="124"/>
        <v>0</v>
      </c>
      <c r="L2037" s="102">
        <f t="shared" si="125"/>
        <v>340</v>
      </c>
      <c r="M2037" s="123">
        <f t="shared" si="127"/>
        <v>0</v>
      </c>
    </row>
    <row r="2038" spans="1:13" x14ac:dyDescent="0.2">
      <c r="A2038" s="208" t="str">
        <f>'Net Gen'!B2038</f>
        <v>ML2KP-Mitchell 2 KP</v>
      </c>
      <c r="B2038" s="269">
        <f>'Net Gen'!C2038</f>
        <v>44829.791666666664</v>
      </c>
      <c r="C2038" s="270" t="str">
        <f>'Net Gen'!P2038</f>
        <v>OFFLINE</v>
      </c>
      <c r="D2038" s="270">
        <f>'Net Gen'!E2038</f>
        <v>0</v>
      </c>
      <c r="E2038" s="270">
        <f>'Net Gen'!I2038</f>
        <v>0</v>
      </c>
      <c r="F2038" s="270">
        <f>'Net Gen'!K2038</f>
        <v>0</v>
      </c>
      <c r="G2038" s="270">
        <f>'Net Gen'!N2038</f>
        <v>0</v>
      </c>
      <c r="H2038" s="270">
        <f>'Net Gen'!O2038</f>
        <v>680</v>
      </c>
      <c r="J2038" s="120">
        <f t="shared" si="126"/>
        <v>0.5</v>
      </c>
      <c r="K2038" s="108">
        <f t="shared" si="124"/>
        <v>0</v>
      </c>
      <c r="L2038" s="102">
        <f t="shared" si="125"/>
        <v>340</v>
      </c>
      <c r="M2038" s="123">
        <f t="shared" si="127"/>
        <v>0</v>
      </c>
    </row>
    <row r="2039" spans="1:13" x14ac:dyDescent="0.2">
      <c r="A2039" s="208" t="str">
        <f>'Net Gen'!B2039</f>
        <v>ML2KP-Mitchell 2 KP</v>
      </c>
      <c r="B2039" s="269">
        <f>'Net Gen'!C2039</f>
        <v>44829.833333333336</v>
      </c>
      <c r="C2039" s="270" t="str">
        <f>'Net Gen'!P2039</f>
        <v>OFFLINE</v>
      </c>
      <c r="D2039" s="270">
        <f>'Net Gen'!E2039</f>
        <v>0</v>
      </c>
      <c r="E2039" s="270">
        <f>'Net Gen'!I2039</f>
        <v>0</v>
      </c>
      <c r="F2039" s="270">
        <f>'Net Gen'!K2039</f>
        <v>0</v>
      </c>
      <c r="G2039" s="270">
        <f>'Net Gen'!N2039</f>
        <v>0</v>
      </c>
      <c r="H2039" s="270">
        <f>'Net Gen'!O2039</f>
        <v>680</v>
      </c>
      <c r="J2039" s="120">
        <f t="shared" si="126"/>
        <v>0.5</v>
      </c>
      <c r="K2039" s="108">
        <f t="shared" si="124"/>
        <v>0</v>
      </c>
      <c r="L2039" s="102">
        <f t="shared" si="125"/>
        <v>340</v>
      </c>
      <c r="M2039" s="123">
        <f t="shared" si="127"/>
        <v>0</v>
      </c>
    </row>
    <row r="2040" spans="1:13" x14ac:dyDescent="0.2">
      <c r="A2040" s="208" t="str">
        <f>'Net Gen'!B2040</f>
        <v>ML2KP-Mitchell 2 KP</v>
      </c>
      <c r="B2040" s="269">
        <f>'Net Gen'!C2040</f>
        <v>44829.875</v>
      </c>
      <c r="C2040" s="270" t="str">
        <f>'Net Gen'!P2040</f>
        <v>OFFLINE</v>
      </c>
      <c r="D2040" s="270">
        <f>'Net Gen'!E2040</f>
        <v>0</v>
      </c>
      <c r="E2040" s="270">
        <f>'Net Gen'!I2040</f>
        <v>0</v>
      </c>
      <c r="F2040" s="270">
        <f>'Net Gen'!K2040</f>
        <v>0</v>
      </c>
      <c r="G2040" s="270">
        <f>'Net Gen'!N2040</f>
        <v>0</v>
      </c>
      <c r="H2040" s="270">
        <f>'Net Gen'!O2040</f>
        <v>680</v>
      </c>
      <c r="J2040" s="120">
        <f t="shared" si="126"/>
        <v>0.5</v>
      </c>
      <c r="K2040" s="108">
        <f t="shared" si="124"/>
        <v>0</v>
      </c>
      <c r="L2040" s="102">
        <f t="shared" si="125"/>
        <v>340</v>
      </c>
      <c r="M2040" s="123">
        <f t="shared" si="127"/>
        <v>0</v>
      </c>
    </row>
    <row r="2041" spans="1:13" x14ac:dyDescent="0.2">
      <c r="A2041" s="208" t="str">
        <f>'Net Gen'!B2041</f>
        <v>ML2KP-Mitchell 2 KP</v>
      </c>
      <c r="B2041" s="269">
        <f>'Net Gen'!C2041</f>
        <v>44829.916666666664</v>
      </c>
      <c r="C2041" s="270" t="str">
        <f>'Net Gen'!P2041</f>
        <v>OFFLINE</v>
      </c>
      <c r="D2041" s="270">
        <f>'Net Gen'!E2041</f>
        <v>0</v>
      </c>
      <c r="E2041" s="270">
        <f>'Net Gen'!I2041</f>
        <v>0</v>
      </c>
      <c r="F2041" s="270">
        <f>'Net Gen'!K2041</f>
        <v>0</v>
      </c>
      <c r="G2041" s="270">
        <f>'Net Gen'!N2041</f>
        <v>0</v>
      </c>
      <c r="H2041" s="270">
        <f>'Net Gen'!O2041</f>
        <v>680</v>
      </c>
      <c r="J2041" s="120">
        <f t="shared" si="126"/>
        <v>0.5</v>
      </c>
      <c r="K2041" s="108">
        <f t="shared" si="124"/>
        <v>0</v>
      </c>
      <c r="L2041" s="102">
        <f t="shared" si="125"/>
        <v>340</v>
      </c>
      <c r="M2041" s="123">
        <f t="shared" si="127"/>
        <v>0</v>
      </c>
    </row>
    <row r="2042" spans="1:13" x14ac:dyDescent="0.2">
      <c r="A2042" s="208" t="str">
        <f>'Net Gen'!B2042</f>
        <v>ML2KP-Mitchell 2 KP</v>
      </c>
      <c r="B2042" s="269">
        <f>'Net Gen'!C2042</f>
        <v>44829.958333333336</v>
      </c>
      <c r="C2042" s="270" t="str">
        <f>'Net Gen'!P2042</f>
        <v>OFFLINE</v>
      </c>
      <c r="D2042" s="270">
        <f>'Net Gen'!E2042</f>
        <v>0</v>
      </c>
      <c r="E2042" s="270">
        <f>'Net Gen'!I2042</f>
        <v>0</v>
      </c>
      <c r="F2042" s="270">
        <f>'Net Gen'!K2042</f>
        <v>0</v>
      </c>
      <c r="G2042" s="270">
        <f>'Net Gen'!N2042</f>
        <v>0</v>
      </c>
      <c r="H2042" s="270">
        <f>'Net Gen'!O2042</f>
        <v>680</v>
      </c>
      <c r="J2042" s="120">
        <f t="shared" si="126"/>
        <v>0.5</v>
      </c>
      <c r="K2042" s="108">
        <f t="shared" si="124"/>
        <v>0</v>
      </c>
      <c r="L2042" s="102">
        <f t="shared" si="125"/>
        <v>340</v>
      </c>
      <c r="M2042" s="123">
        <f t="shared" si="127"/>
        <v>0</v>
      </c>
    </row>
    <row r="2043" spans="1:13" x14ac:dyDescent="0.2">
      <c r="A2043" s="208" t="str">
        <f>'Net Gen'!B2043</f>
        <v>ML2KP-Mitchell 2 KP</v>
      </c>
      <c r="B2043" s="269">
        <f>'Net Gen'!C2043</f>
        <v>44830</v>
      </c>
      <c r="C2043" s="270" t="str">
        <f>'Net Gen'!P2043</f>
        <v>OFFLINE</v>
      </c>
      <c r="D2043" s="270">
        <f>'Net Gen'!E2043</f>
        <v>0</v>
      </c>
      <c r="E2043" s="270">
        <f>'Net Gen'!I2043</f>
        <v>0</v>
      </c>
      <c r="F2043" s="270">
        <f>'Net Gen'!K2043</f>
        <v>0</v>
      </c>
      <c r="G2043" s="270">
        <f>'Net Gen'!N2043</f>
        <v>0</v>
      </c>
      <c r="H2043" s="270">
        <f>'Net Gen'!O2043</f>
        <v>680</v>
      </c>
      <c r="J2043" s="120">
        <f t="shared" si="126"/>
        <v>0.5</v>
      </c>
      <c r="K2043" s="108">
        <f t="shared" si="124"/>
        <v>0</v>
      </c>
      <c r="L2043" s="102">
        <f t="shared" si="125"/>
        <v>340</v>
      </c>
      <c r="M2043" s="123">
        <f t="shared" si="127"/>
        <v>0</v>
      </c>
    </row>
    <row r="2044" spans="1:13" x14ac:dyDescent="0.2">
      <c r="A2044" s="208" t="str">
        <f>'Net Gen'!B2044</f>
        <v>ML2KP-Mitchell 2 KP</v>
      </c>
      <c r="B2044" s="269">
        <f>'Net Gen'!C2044</f>
        <v>44830.041666666664</v>
      </c>
      <c r="C2044" s="270" t="str">
        <f>'Net Gen'!P2044</f>
        <v>OFFLINE</v>
      </c>
      <c r="D2044" s="270">
        <f>'Net Gen'!E2044</f>
        <v>0</v>
      </c>
      <c r="E2044" s="270">
        <f>'Net Gen'!I2044</f>
        <v>0</v>
      </c>
      <c r="F2044" s="270">
        <f>'Net Gen'!K2044</f>
        <v>0</v>
      </c>
      <c r="G2044" s="270">
        <f>'Net Gen'!N2044</f>
        <v>0</v>
      </c>
      <c r="H2044" s="270">
        <f>'Net Gen'!O2044</f>
        <v>680</v>
      </c>
      <c r="J2044" s="120">
        <f t="shared" si="126"/>
        <v>0.5</v>
      </c>
      <c r="K2044" s="108">
        <f t="shared" si="124"/>
        <v>0</v>
      </c>
      <c r="L2044" s="102">
        <f t="shared" si="125"/>
        <v>340</v>
      </c>
      <c r="M2044" s="123">
        <f t="shared" si="127"/>
        <v>0</v>
      </c>
    </row>
    <row r="2045" spans="1:13" x14ac:dyDescent="0.2">
      <c r="A2045" s="208" t="str">
        <f>'Net Gen'!B2045</f>
        <v>ML2KP-Mitchell 2 KP</v>
      </c>
      <c r="B2045" s="269">
        <f>'Net Gen'!C2045</f>
        <v>44830.083333333336</v>
      </c>
      <c r="C2045" s="270" t="str">
        <f>'Net Gen'!P2045</f>
        <v>OFFLINE</v>
      </c>
      <c r="D2045" s="270">
        <f>'Net Gen'!E2045</f>
        <v>0</v>
      </c>
      <c r="E2045" s="270">
        <f>'Net Gen'!I2045</f>
        <v>0</v>
      </c>
      <c r="F2045" s="270">
        <f>'Net Gen'!K2045</f>
        <v>0</v>
      </c>
      <c r="G2045" s="270">
        <f>'Net Gen'!N2045</f>
        <v>0</v>
      </c>
      <c r="H2045" s="270">
        <f>'Net Gen'!O2045</f>
        <v>680</v>
      </c>
      <c r="J2045" s="120">
        <f t="shared" si="126"/>
        <v>0.5</v>
      </c>
      <c r="K2045" s="108">
        <f t="shared" si="124"/>
        <v>0</v>
      </c>
      <c r="L2045" s="102">
        <f t="shared" si="125"/>
        <v>340</v>
      </c>
      <c r="M2045" s="123">
        <f t="shared" si="127"/>
        <v>0</v>
      </c>
    </row>
    <row r="2046" spans="1:13" x14ac:dyDescent="0.2">
      <c r="A2046" s="208" t="str">
        <f>'Net Gen'!B2046</f>
        <v>ML2KP-Mitchell 2 KP</v>
      </c>
      <c r="B2046" s="269">
        <f>'Net Gen'!C2046</f>
        <v>44830.125</v>
      </c>
      <c r="C2046" s="270" t="str">
        <f>'Net Gen'!P2046</f>
        <v>OFFLINE</v>
      </c>
      <c r="D2046" s="270">
        <f>'Net Gen'!E2046</f>
        <v>0</v>
      </c>
      <c r="E2046" s="270">
        <f>'Net Gen'!I2046</f>
        <v>0</v>
      </c>
      <c r="F2046" s="270">
        <f>'Net Gen'!K2046</f>
        <v>0</v>
      </c>
      <c r="G2046" s="270">
        <f>'Net Gen'!N2046</f>
        <v>0</v>
      </c>
      <c r="H2046" s="270">
        <f>'Net Gen'!O2046</f>
        <v>680</v>
      </c>
      <c r="J2046" s="120">
        <f t="shared" si="126"/>
        <v>0.5</v>
      </c>
      <c r="K2046" s="108">
        <f t="shared" si="124"/>
        <v>0</v>
      </c>
      <c r="L2046" s="102">
        <f t="shared" si="125"/>
        <v>340</v>
      </c>
      <c r="M2046" s="123">
        <f t="shared" si="127"/>
        <v>0</v>
      </c>
    </row>
    <row r="2047" spans="1:13" x14ac:dyDescent="0.2">
      <c r="A2047" s="208" t="str">
        <f>'Net Gen'!B2047</f>
        <v>ML2KP-Mitchell 2 KP</v>
      </c>
      <c r="B2047" s="269">
        <f>'Net Gen'!C2047</f>
        <v>44830.166666666664</v>
      </c>
      <c r="C2047" s="270" t="str">
        <f>'Net Gen'!P2047</f>
        <v>OFFLINE</v>
      </c>
      <c r="D2047" s="270">
        <f>'Net Gen'!E2047</f>
        <v>0</v>
      </c>
      <c r="E2047" s="270">
        <f>'Net Gen'!I2047</f>
        <v>0</v>
      </c>
      <c r="F2047" s="270">
        <f>'Net Gen'!K2047</f>
        <v>0</v>
      </c>
      <c r="G2047" s="270">
        <f>'Net Gen'!N2047</f>
        <v>0</v>
      </c>
      <c r="H2047" s="270">
        <f>'Net Gen'!O2047</f>
        <v>680</v>
      </c>
      <c r="J2047" s="120">
        <f t="shared" si="126"/>
        <v>0.5</v>
      </c>
      <c r="K2047" s="108">
        <f t="shared" si="124"/>
        <v>0</v>
      </c>
      <c r="L2047" s="102">
        <f t="shared" si="125"/>
        <v>340</v>
      </c>
      <c r="M2047" s="123">
        <f t="shared" si="127"/>
        <v>0</v>
      </c>
    </row>
    <row r="2048" spans="1:13" x14ac:dyDescent="0.2">
      <c r="A2048" s="208" t="str">
        <f>'Net Gen'!B2048</f>
        <v>ML2KP-Mitchell 2 KP</v>
      </c>
      <c r="B2048" s="269">
        <f>'Net Gen'!C2048</f>
        <v>44830.208333333336</v>
      </c>
      <c r="C2048" s="270" t="str">
        <f>'Net Gen'!P2048</f>
        <v>OFFLINE</v>
      </c>
      <c r="D2048" s="270">
        <f>'Net Gen'!E2048</f>
        <v>0</v>
      </c>
      <c r="E2048" s="270">
        <f>'Net Gen'!I2048</f>
        <v>0</v>
      </c>
      <c r="F2048" s="270">
        <f>'Net Gen'!K2048</f>
        <v>0</v>
      </c>
      <c r="G2048" s="270">
        <f>'Net Gen'!N2048</f>
        <v>0</v>
      </c>
      <c r="H2048" s="270">
        <f>'Net Gen'!O2048</f>
        <v>680</v>
      </c>
      <c r="J2048" s="120">
        <f t="shared" si="126"/>
        <v>0.5</v>
      </c>
      <c r="K2048" s="108">
        <f t="shared" si="124"/>
        <v>0</v>
      </c>
      <c r="L2048" s="102">
        <f t="shared" si="125"/>
        <v>340</v>
      </c>
      <c r="M2048" s="123">
        <f t="shared" si="127"/>
        <v>0</v>
      </c>
    </row>
    <row r="2049" spans="1:13" x14ac:dyDescent="0.2">
      <c r="A2049" s="208" t="str">
        <f>'Net Gen'!B2049</f>
        <v>ML2KP-Mitchell 2 KP</v>
      </c>
      <c r="B2049" s="269">
        <f>'Net Gen'!C2049</f>
        <v>44830.25</v>
      </c>
      <c r="C2049" s="270" t="str">
        <f>'Net Gen'!P2049</f>
        <v>OFFLINE</v>
      </c>
      <c r="D2049" s="270">
        <f>'Net Gen'!E2049</f>
        <v>0</v>
      </c>
      <c r="E2049" s="270">
        <f>'Net Gen'!I2049</f>
        <v>0</v>
      </c>
      <c r="F2049" s="270">
        <f>'Net Gen'!K2049</f>
        <v>0</v>
      </c>
      <c r="G2049" s="270">
        <f>'Net Gen'!N2049</f>
        <v>0</v>
      </c>
      <c r="H2049" s="270">
        <f>'Net Gen'!O2049</f>
        <v>680</v>
      </c>
      <c r="J2049" s="120">
        <f t="shared" si="126"/>
        <v>0.5</v>
      </c>
      <c r="K2049" s="108">
        <f t="shared" si="124"/>
        <v>0</v>
      </c>
      <c r="L2049" s="102">
        <f t="shared" si="125"/>
        <v>340</v>
      </c>
      <c r="M2049" s="123">
        <f t="shared" si="127"/>
        <v>0</v>
      </c>
    </row>
    <row r="2050" spans="1:13" x14ac:dyDescent="0.2">
      <c r="A2050" s="208" t="str">
        <f>'Net Gen'!B2050</f>
        <v>ML2KP-Mitchell 2 KP</v>
      </c>
      <c r="B2050" s="269">
        <f>'Net Gen'!C2050</f>
        <v>44830.291666666664</v>
      </c>
      <c r="C2050" s="270" t="str">
        <f>'Net Gen'!P2050</f>
        <v>OFFLINE</v>
      </c>
      <c r="D2050" s="270">
        <f>'Net Gen'!E2050</f>
        <v>0</v>
      </c>
      <c r="E2050" s="270">
        <f>'Net Gen'!I2050</f>
        <v>0</v>
      </c>
      <c r="F2050" s="270">
        <f>'Net Gen'!K2050</f>
        <v>0</v>
      </c>
      <c r="G2050" s="270">
        <f>'Net Gen'!N2050</f>
        <v>0</v>
      </c>
      <c r="H2050" s="270">
        <f>'Net Gen'!O2050</f>
        <v>680</v>
      </c>
      <c r="J2050" s="120">
        <f t="shared" si="126"/>
        <v>0.5</v>
      </c>
      <c r="K2050" s="108">
        <f t="shared" si="124"/>
        <v>0</v>
      </c>
      <c r="L2050" s="102">
        <f t="shared" si="125"/>
        <v>340</v>
      </c>
      <c r="M2050" s="123">
        <f t="shared" si="127"/>
        <v>0</v>
      </c>
    </row>
    <row r="2051" spans="1:13" x14ac:dyDescent="0.2">
      <c r="A2051" s="208" t="str">
        <f>'Net Gen'!B2051</f>
        <v>ML2KP-Mitchell 2 KP</v>
      </c>
      <c r="B2051" s="269">
        <f>'Net Gen'!C2051</f>
        <v>44830.333333333336</v>
      </c>
      <c r="C2051" s="270" t="str">
        <f>'Net Gen'!P2051</f>
        <v>OFFLINE</v>
      </c>
      <c r="D2051" s="270">
        <f>'Net Gen'!E2051</f>
        <v>0</v>
      </c>
      <c r="E2051" s="270">
        <f>'Net Gen'!I2051</f>
        <v>0</v>
      </c>
      <c r="F2051" s="270">
        <f>'Net Gen'!K2051</f>
        <v>0</v>
      </c>
      <c r="G2051" s="270">
        <f>'Net Gen'!N2051</f>
        <v>0</v>
      </c>
      <c r="H2051" s="270">
        <f>'Net Gen'!O2051</f>
        <v>680</v>
      </c>
      <c r="J2051" s="120">
        <f t="shared" si="126"/>
        <v>0.5</v>
      </c>
      <c r="K2051" s="108">
        <f t="shared" si="124"/>
        <v>0</v>
      </c>
      <c r="L2051" s="102">
        <f t="shared" si="125"/>
        <v>340</v>
      </c>
      <c r="M2051" s="123">
        <f t="shared" si="127"/>
        <v>0</v>
      </c>
    </row>
    <row r="2052" spans="1:13" x14ac:dyDescent="0.2">
      <c r="A2052" s="208" t="str">
        <f>'Net Gen'!B2052</f>
        <v>ML2KP-Mitchell 2 KP</v>
      </c>
      <c r="B2052" s="269">
        <f>'Net Gen'!C2052</f>
        <v>44830.375</v>
      </c>
      <c r="C2052" s="270" t="str">
        <f>'Net Gen'!P2052</f>
        <v>OFFLINE</v>
      </c>
      <c r="D2052" s="270">
        <f>'Net Gen'!E2052</f>
        <v>0</v>
      </c>
      <c r="E2052" s="270">
        <f>'Net Gen'!I2052</f>
        <v>0</v>
      </c>
      <c r="F2052" s="270">
        <f>'Net Gen'!K2052</f>
        <v>0</v>
      </c>
      <c r="G2052" s="270">
        <f>'Net Gen'!N2052</f>
        <v>0</v>
      </c>
      <c r="H2052" s="270">
        <f>'Net Gen'!O2052</f>
        <v>680</v>
      </c>
      <c r="J2052" s="120">
        <f t="shared" si="126"/>
        <v>0.5</v>
      </c>
      <c r="K2052" s="108">
        <f t="shared" ref="K2052:K2115" si="128">F2052*J2052</f>
        <v>0</v>
      </c>
      <c r="L2052" s="102">
        <f t="shared" ref="L2052:L2115" si="129">H2052*J2052</f>
        <v>340</v>
      </c>
      <c r="M2052" s="123">
        <f t="shared" si="127"/>
        <v>0</v>
      </c>
    </row>
    <row r="2053" spans="1:13" x14ac:dyDescent="0.2">
      <c r="A2053" s="208" t="str">
        <f>'Net Gen'!B2053</f>
        <v>ML2KP-Mitchell 2 KP</v>
      </c>
      <c r="B2053" s="269">
        <f>'Net Gen'!C2053</f>
        <v>44830.416666666664</v>
      </c>
      <c r="C2053" s="270" t="str">
        <f>'Net Gen'!P2053</f>
        <v>OFFLINE</v>
      </c>
      <c r="D2053" s="270">
        <f>'Net Gen'!E2053</f>
        <v>0</v>
      </c>
      <c r="E2053" s="270">
        <f>'Net Gen'!I2053</f>
        <v>0</v>
      </c>
      <c r="F2053" s="270">
        <f>'Net Gen'!K2053</f>
        <v>0</v>
      </c>
      <c r="G2053" s="270">
        <f>'Net Gen'!N2053</f>
        <v>0</v>
      </c>
      <c r="H2053" s="270">
        <f>'Net Gen'!O2053</f>
        <v>680</v>
      </c>
      <c r="J2053" s="120">
        <f t="shared" ref="J2053:J2116" si="130">VLOOKUP(A2053,$P$4:$Q$8,2,FALSE)</f>
        <v>0.5</v>
      </c>
      <c r="K2053" s="108">
        <f t="shared" si="128"/>
        <v>0</v>
      </c>
      <c r="L2053" s="102">
        <f t="shared" si="129"/>
        <v>340</v>
      </c>
      <c r="M2053" s="123">
        <f t="shared" ref="M2053:M2116" si="131">E2053*J2053</f>
        <v>0</v>
      </c>
    </row>
    <row r="2054" spans="1:13" x14ac:dyDescent="0.2">
      <c r="A2054" s="208" t="str">
        <f>'Net Gen'!B2054</f>
        <v>ML2KP-Mitchell 2 KP</v>
      </c>
      <c r="B2054" s="269">
        <f>'Net Gen'!C2054</f>
        <v>44830.458333333336</v>
      </c>
      <c r="C2054" s="270" t="str">
        <f>'Net Gen'!P2054</f>
        <v>OFFLINE</v>
      </c>
      <c r="D2054" s="270">
        <f>'Net Gen'!E2054</f>
        <v>0</v>
      </c>
      <c r="E2054" s="270">
        <f>'Net Gen'!I2054</f>
        <v>0</v>
      </c>
      <c r="F2054" s="270">
        <f>'Net Gen'!K2054</f>
        <v>0</v>
      </c>
      <c r="G2054" s="270">
        <f>'Net Gen'!N2054</f>
        <v>0</v>
      </c>
      <c r="H2054" s="270">
        <f>'Net Gen'!O2054</f>
        <v>680</v>
      </c>
      <c r="J2054" s="120">
        <f t="shared" si="130"/>
        <v>0.5</v>
      </c>
      <c r="K2054" s="108">
        <f t="shared" si="128"/>
        <v>0</v>
      </c>
      <c r="L2054" s="102">
        <f t="shared" si="129"/>
        <v>340</v>
      </c>
      <c r="M2054" s="123">
        <f t="shared" si="131"/>
        <v>0</v>
      </c>
    </row>
    <row r="2055" spans="1:13" x14ac:dyDescent="0.2">
      <c r="A2055" s="208" t="str">
        <f>'Net Gen'!B2055</f>
        <v>ML2KP-Mitchell 2 KP</v>
      </c>
      <c r="B2055" s="269">
        <f>'Net Gen'!C2055</f>
        <v>44830.5</v>
      </c>
      <c r="C2055" s="270" t="str">
        <f>'Net Gen'!P2055</f>
        <v>OFFLINE</v>
      </c>
      <c r="D2055" s="270">
        <f>'Net Gen'!E2055</f>
        <v>0</v>
      </c>
      <c r="E2055" s="270">
        <f>'Net Gen'!I2055</f>
        <v>0</v>
      </c>
      <c r="F2055" s="270">
        <f>'Net Gen'!K2055</f>
        <v>0</v>
      </c>
      <c r="G2055" s="270">
        <f>'Net Gen'!N2055</f>
        <v>0</v>
      </c>
      <c r="H2055" s="270">
        <f>'Net Gen'!O2055</f>
        <v>680</v>
      </c>
      <c r="J2055" s="120">
        <f t="shared" si="130"/>
        <v>0.5</v>
      </c>
      <c r="K2055" s="108">
        <f t="shared" si="128"/>
        <v>0</v>
      </c>
      <c r="L2055" s="102">
        <f t="shared" si="129"/>
        <v>340</v>
      </c>
      <c r="M2055" s="123">
        <f t="shared" si="131"/>
        <v>0</v>
      </c>
    </row>
    <row r="2056" spans="1:13" x14ac:dyDescent="0.2">
      <c r="A2056" s="208" t="str">
        <f>'Net Gen'!B2056</f>
        <v>ML2KP-Mitchell 2 KP</v>
      </c>
      <c r="B2056" s="269">
        <f>'Net Gen'!C2056</f>
        <v>44830.541666666664</v>
      </c>
      <c r="C2056" s="270" t="str">
        <f>'Net Gen'!P2056</f>
        <v>OFFLINE</v>
      </c>
      <c r="D2056" s="270">
        <f>'Net Gen'!E2056</f>
        <v>0</v>
      </c>
      <c r="E2056" s="270">
        <f>'Net Gen'!I2056</f>
        <v>0</v>
      </c>
      <c r="F2056" s="270">
        <f>'Net Gen'!K2056</f>
        <v>0</v>
      </c>
      <c r="G2056" s="270">
        <f>'Net Gen'!N2056</f>
        <v>0</v>
      </c>
      <c r="H2056" s="270">
        <f>'Net Gen'!O2056</f>
        <v>680</v>
      </c>
      <c r="J2056" s="120">
        <f t="shared" si="130"/>
        <v>0.5</v>
      </c>
      <c r="K2056" s="108">
        <f t="shared" si="128"/>
        <v>0</v>
      </c>
      <c r="L2056" s="102">
        <f t="shared" si="129"/>
        <v>340</v>
      </c>
      <c r="M2056" s="123">
        <f t="shared" si="131"/>
        <v>0</v>
      </c>
    </row>
    <row r="2057" spans="1:13" x14ac:dyDescent="0.2">
      <c r="A2057" s="208" t="str">
        <f>'Net Gen'!B2057</f>
        <v>ML2KP-Mitchell 2 KP</v>
      </c>
      <c r="B2057" s="269">
        <f>'Net Gen'!C2057</f>
        <v>44830.583333333336</v>
      </c>
      <c r="C2057" s="270" t="str">
        <f>'Net Gen'!P2057</f>
        <v>OFFLINE</v>
      </c>
      <c r="D2057" s="270">
        <f>'Net Gen'!E2057</f>
        <v>0</v>
      </c>
      <c r="E2057" s="270">
        <f>'Net Gen'!I2057</f>
        <v>0</v>
      </c>
      <c r="F2057" s="270">
        <f>'Net Gen'!K2057</f>
        <v>0</v>
      </c>
      <c r="G2057" s="270">
        <f>'Net Gen'!N2057</f>
        <v>0</v>
      </c>
      <c r="H2057" s="270">
        <f>'Net Gen'!O2057</f>
        <v>680</v>
      </c>
      <c r="J2057" s="120">
        <f t="shared" si="130"/>
        <v>0.5</v>
      </c>
      <c r="K2057" s="108">
        <f t="shared" si="128"/>
        <v>0</v>
      </c>
      <c r="L2057" s="102">
        <f t="shared" si="129"/>
        <v>340</v>
      </c>
      <c r="M2057" s="123">
        <f t="shared" si="131"/>
        <v>0</v>
      </c>
    </row>
    <row r="2058" spans="1:13" x14ac:dyDescent="0.2">
      <c r="A2058" s="208" t="str">
        <f>'Net Gen'!B2058</f>
        <v>ML2KP-Mitchell 2 KP</v>
      </c>
      <c r="B2058" s="269">
        <f>'Net Gen'!C2058</f>
        <v>44830.625</v>
      </c>
      <c r="C2058" s="270" t="str">
        <f>'Net Gen'!P2058</f>
        <v>OFFLINE</v>
      </c>
      <c r="D2058" s="270">
        <f>'Net Gen'!E2058</f>
        <v>0</v>
      </c>
      <c r="E2058" s="270">
        <f>'Net Gen'!I2058</f>
        <v>0</v>
      </c>
      <c r="F2058" s="270">
        <f>'Net Gen'!K2058</f>
        <v>0</v>
      </c>
      <c r="G2058" s="270">
        <f>'Net Gen'!N2058</f>
        <v>0</v>
      </c>
      <c r="H2058" s="270">
        <f>'Net Gen'!O2058</f>
        <v>680</v>
      </c>
      <c r="J2058" s="120">
        <f t="shared" si="130"/>
        <v>0.5</v>
      </c>
      <c r="K2058" s="108">
        <f t="shared" si="128"/>
        <v>0</v>
      </c>
      <c r="L2058" s="102">
        <f t="shared" si="129"/>
        <v>340</v>
      </c>
      <c r="M2058" s="123">
        <f t="shared" si="131"/>
        <v>0</v>
      </c>
    </row>
    <row r="2059" spans="1:13" x14ac:dyDescent="0.2">
      <c r="A2059" s="208" t="str">
        <f>'Net Gen'!B2059</f>
        <v>ML2KP-Mitchell 2 KP</v>
      </c>
      <c r="B2059" s="269">
        <f>'Net Gen'!C2059</f>
        <v>44830.666666666664</v>
      </c>
      <c r="C2059" s="270" t="str">
        <f>'Net Gen'!P2059</f>
        <v>OFFLINE</v>
      </c>
      <c r="D2059" s="270">
        <f>'Net Gen'!E2059</f>
        <v>0</v>
      </c>
      <c r="E2059" s="270">
        <f>'Net Gen'!I2059</f>
        <v>0</v>
      </c>
      <c r="F2059" s="270">
        <f>'Net Gen'!K2059</f>
        <v>0</v>
      </c>
      <c r="G2059" s="270">
        <f>'Net Gen'!N2059</f>
        <v>0</v>
      </c>
      <c r="H2059" s="270">
        <f>'Net Gen'!O2059</f>
        <v>680</v>
      </c>
      <c r="J2059" s="120">
        <f t="shared" si="130"/>
        <v>0.5</v>
      </c>
      <c r="K2059" s="108">
        <f t="shared" si="128"/>
        <v>0</v>
      </c>
      <c r="L2059" s="102">
        <f t="shared" si="129"/>
        <v>340</v>
      </c>
      <c r="M2059" s="123">
        <f t="shared" si="131"/>
        <v>0</v>
      </c>
    </row>
    <row r="2060" spans="1:13" x14ac:dyDescent="0.2">
      <c r="A2060" s="208" t="str">
        <f>'Net Gen'!B2060</f>
        <v>ML2KP-Mitchell 2 KP</v>
      </c>
      <c r="B2060" s="269">
        <f>'Net Gen'!C2060</f>
        <v>44830.708333333336</v>
      </c>
      <c r="C2060" s="270" t="str">
        <f>'Net Gen'!P2060</f>
        <v>OFFLINE</v>
      </c>
      <c r="D2060" s="270">
        <f>'Net Gen'!E2060</f>
        <v>0</v>
      </c>
      <c r="E2060" s="270">
        <f>'Net Gen'!I2060</f>
        <v>0</v>
      </c>
      <c r="F2060" s="270">
        <f>'Net Gen'!K2060</f>
        <v>0</v>
      </c>
      <c r="G2060" s="270">
        <f>'Net Gen'!N2060</f>
        <v>0</v>
      </c>
      <c r="H2060" s="270">
        <f>'Net Gen'!O2060</f>
        <v>680</v>
      </c>
      <c r="J2060" s="120">
        <f t="shared" si="130"/>
        <v>0.5</v>
      </c>
      <c r="K2060" s="108">
        <f t="shared" si="128"/>
        <v>0</v>
      </c>
      <c r="L2060" s="102">
        <f t="shared" si="129"/>
        <v>340</v>
      </c>
      <c r="M2060" s="123">
        <f t="shared" si="131"/>
        <v>0</v>
      </c>
    </row>
    <row r="2061" spans="1:13" x14ac:dyDescent="0.2">
      <c r="A2061" s="208" t="str">
        <f>'Net Gen'!B2061</f>
        <v>ML2KP-Mitchell 2 KP</v>
      </c>
      <c r="B2061" s="269">
        <f>'Net Gen'!C2061</f>
        <v>44830.75</v>
      </c>
      <c r="C2061" s="270" t="str">
        <f>'Net Gen'!P2061</f>
        <v>OFFLINE</v>
      </c>
      <c r="D2061" s="270">
        <f>'Net Gen'!E2061</f>
        <v>0</v>
      </c>
      <c r="E2061" s="270">
        <f>'Net Gen'!I2061</f>
        <v>0</v>
      </c>
      <c r="F2061" s="270">
        <f>'Net Gen'!K2061</f>
        <v>0</v>
      </c>
      <c r="G2061" s="270">
        <f>'Net Gen'!N2061</f>
        <v>0</v>
      </c>
      <c r="H2061" s="270">
        <f>'Net Gen'!O2061</f>
        <v>680</v>
      </c>
      <c r="J2061" s="120">
        <f t="shared" si="130"/>
        <v>0.5</v>
      </c>
      <c r="K2061" s="108">
        <f t="shared" si="128"/>
        <v>0</v>
      </c>
      <c r="L2061" s="102">
        <f t="shared" si="129"/>
        <v>340</v>
      </c>
      <c r="M2061" s="123">
        <f t="shared" si="131"/>
        <v>0</v>
      </c>
    </row>
    <row r="2062" spans="1:13" x14ac:dyDescent="0.2">
      <c r="A2062" s="208" t="str">
        <f>'Net Gen'!B2062</f>
        <v>ML2KP-Mitchell 2 KP</v>
      </c>
      <c r="B2062" s="269">
        <f>'Net Gen'!C2062</f>
        <v>44830.791666666664</v>
      </c>
      <c r="C2062" s="270" t="str">
        <f>'Net Gen'!P2062</f>
        <v>OFFLINE</v>
      </c>
      <c r="D2062" s="270">
        <f>'Net Gen'!E2062</f>
        <v>0</v>
      </c>
      <c r="E2062" s="270">
        <f>'Net Gen'!I2062</f>
        <v>0</v>
      </c>
      <c r="F2062" s="270">
        <f>'Net Gen'!K2062</f>
        <v>0</v>
      </c>
      <c r="G2062" s="270">
        <f>'Net Gen'!N2062</f>
        <v>0</v>
      </c>
      <c r="H2062" s="270">
        <f>'Net Gen'!O2062</f>
        <v>680</v>
      </c>
      <c r="J2062" s="120">
        <f t="shared" si="130"/>
        <v>0.5</v>
      </c>
      <c r="K2062" s="108">
        <f t="shared" si="128"/>
        <v>0</v>
      </c>
      <c r="L2062" s="102">
        <f t="shared" si="129"/>
        <v>340</v>
      </c>
      <c r="M2062" s="123">
        <f t="shared" si="131"/>
        <v>0</v>
      </c>
    </row>
    <row r="2063" spans="1:13" x14ac:dyDescent="0.2">
      <c r="A2063" s="208" t="str">
        <f>'Net Gen'!B2063</f>
        <v>ML2KP-Mitchell 2 KP</v>
      </c>
      <c r="B2063" s="269">
        <f>'Net Gen'!C2063</f>
        <v>44830.833333333336</v>
      </c>
      <c r="C2063" s="270" t="str">
        <f>'Net Gen'!P2063</f>
        <v>OFFLINE</v>
      </c>
      <c r="D2063" s="270">
        <f>'Net Gen'!E2063</f>
        <v>0</v>
      </c>
      <c r="E2063" s="270">
        <f>'Net Gen'!I2063</f>
        <v>0</v>
      </c>
      <c r="F2063" s="270">
        <f>'Net Gen'!K2063</f>
        <v>0</v>
      </c>
      <c r="G2063" s="270">
        <f>'Net Gen'!N2063</f>
        <v>0</v>
      </c>
      <c r="H2063" s="270">
        <f>'Net Gen'!O2063</f>
        <v>680</v>
      </c>
      <c r="J2063" s="120">
        <f t="shared" si="130"/>
        <v>0.5</v>
      </c>
      <c r="K2063" s="108">
        <f t="shared" si="128"/>
        <v>0</v>
      </c>
      <c r="L2063" s="102">
        <f t="shared" si="129"/>
        <v>340</v>
      </c>
      <c r="M2063" s="123">
        <f t="shared" si="131"/>
        <v>0</v>
      </c>
    </row>
    <row r="2064" spans="1:13" x14ac:dyDescent="0.2">
      <c r="A2064" s="208" t="str">
        <f>'Net Gen'!B2064</f>
        <v>ML2KP-Mitchell 2 KP</v>
      </c>
      <c r="B2064" s="269">
        <f>'Net Gen'!C2064</f>
        <v>44830.875</v>
      </c>
      <c r="C2064" s="270" t="str">
        <f>'Net Gen'!P2064</f>
        <v>OFFLINE</v>
      </c>
      <c r="D2064" s="270">
        <f>'Net Gen'!E2064</f>
        <v>0</v>
      </c>
      <c r="E2064" s="270">
        <f>'Net Gen'!I2064</f>
        <v>0</v>
      </c>
      <c r="F2064" s="270">
        <f>'Net Gen'!K2064</f>
        <v>0</v>
      </c>
      <c r="G2064" s="270">
        <f>'Net Gen'!N2064</f>
        <v>0</v>
      </c>
      <c r="H2064" s="270">
        <f>'Net Gen'!O2064</f>
        <v>680</v>
      </c>
      <c r="J2064" s="120">
        <f t="shared" si="130"/>
        <v>0.5</v>
      </c>
      <c r="K2064" s="108">
        <f t="shared" si="128"/>
        <v>0</v>
      </c>
      <c r="L2064" s="102">
        <f t="shared" si="129"/>
        <v>340</v>
      </c>
      <c r="M2064" s="123">
        <f t="shared" si="131"/>
        <v>0</v>
      </c>
    </row>
    <row r="2065" spans="1:13" x14ac:dyDescent="0.2">
      <c r="A2065" s="208" t="str">
        <f>'Net Gen'!B2065</f>
        <v>ML2KP-Mitchell 2 KP</v>
      </c>
      <c r="B2065" s="269">
        <f>'Net Gen'!C2065</f>
        <v>44830.916666666664</v>
      </c>
      <c r="C2065" s="270" t="str">
        <f>'Net Gen'!P2065</f>
        <v>OFFLINE</v>
      </c>
      <c r="D2065" s="270">
        <f>'Net Gen'!E2065</f>
        <v>0</v>
      </c>
      <c r="E2065" s="270">
        <f>'Net Gen'!I2065</f>
        <v>0</v>
      </c>
      <c r="F2065" s="270">
        <f>'Net Gen'!K2065</f>
        <v>0</v>
      </c>
      <c r="G2065" s="270">
        <f>'Net Gen'!N2065</f>
        <v>0</v>
      </c>
      <c r="H2065" s="270">
        <f>'Net Gen'!O2065</f>
        <v>680</v>
      </c>
      <c r="J2065" s="120">
        <f t="shared" si="130"/>
        <v>0.5</v>
      </c>
      <c r="K2065" s="108">
        <f t="shared" si="128"/>
        <v>0</v>
      </c>
      <c r="L2065" s="102">
        <f t="shared" si="129"/>
        <v>340</v>
      </c>
      <c r="M2065" s="123">
        <f t="shared" si="131"/>
        <v>0</v>
      </c>
    </row>
    <row r="2066" spans="1:13" x14ac:dyDescent="0.2">
      <c r="A2066" s="208" t="str">
        <f>'Net Gen'!B2066</f>
        <v>ML2KP-Mitchell 2 KP</v>
      </c>
      <c r="B2066" s="269">
        <f>'Net Gen'!C2066</f>
        <v>44830.958333333336</v>
      </c>
      <c r="C2066" s="270" t="str">
        <f>'Net Gen'!P2066</f>
        <v>OFFLINE</v>
      </c>
      <c r="D2066" s="270">
        <f>'Net Gen'!E2066</f>
        <v>0</v>
      </c>
      <c r="E2066" s="270">
        <f>'Net Gen'!I2066</f>
        <v>0</v>
      </c>
      <c r="F2066" s="270">
        <f>'Net Gen'!K2066</f>
        <v>0</v>
      </c>
      <c r="G2066" s="270">
        <f>'Net Gen'!N2066</f>
        <v>0</v>
      </c>
      <c r="H2066" s="270">
        <f>'Net Gen'!O2066</f>
        <v>680</v>
      </c>
      <c r="J2066" s="120">
        <f t="shared" si="130"/>
        <v>0.5</v>
      </c>
      <c r="K2066" s="108">
        <f t="shared" si="128"/>
        <v>0</v>
      </c>
      <c r="L2066" s="102">
        <f t="shared" si="129"/>
        <v>340</v>
      </c>
      <c r="M2066" s="123">
        <f t="shared" si="131"/>
        <v>0</v>
      </c>
    </row>
    <row r="2067" spans="1:13" x14ac:dyDescent="0.2">
      <c r="A2067" s="208" t="str">
        <f>'Net Gen'!B2067</f>
        <v>ML2KP-Mitchell 2 KP</v>
      </c>
      <c r="B2067" s="269">
        <f>'Net Gen'!C2067</f>
        <v>44831</v>
      </c>
      <c r="C2067" s="270" t="str">
        <f>'Net Gen'!P2067</f>
        <v>OFFLINE</v>
      </c>
      <c r="D2067" s="270">
        <f>'Net Gen'!E2067</f>
        <v>0</v>
      </c>
      <c r="E2067" s="270">
        <f>'Net Gen'!I2067</f>
        <v>0</v>
      </c>
      <c r="F2067" s="270">
        <f>'Net Gen'!K2067</f>
        <v>0</v>
      </c>
      <c r="G2067" s="270">
        <f>'Net Gen'!N2067</f>
        <v>0</v>
      </c>
      <c r="H2067" s="270">
        <f>'Net Gen'!O2067</f>
        <v>680</v>
      </c>
      <c r="J2067" s="120">
        <f t="shared" si="130"/>
        <v>0.5</v>
      </c>
      <c r="K2067" s="108">
        <f t="shared" si="128"/>
        <v>0</v>
      </c>
      <c r="L2067" s="102">
        <f t="shared" si="129"/>
        <v>340</v>
      </c>
      <c r="M2067" s="123">
        <f t="shared" si="131"/>
        <v>0</v>
      </c>
    </row>
    <row r="2068" spans="1:13" x14ac:dyDescent="0.2">
      <c r="A2068" s="208" t="str">
        <f>'Net Gen'!B2068</f>
        <v>ML2KP-Mitchell 2 KP</v>
      </c>
      <c r="B2068" s="269">
        <f>'Net Gen'!C2068</f>
        <v>44831.041666666664</v>
      </c>
      <c r="C2068" s="270" t="str">
        <f>'Net Gen'!P2068</f>
        <v>OFFLINE</v>
      </c>
      <c r="D2068" s="270">
        <f>'Net Gen'!E2068</f>
        <v>0</v>
      </c>
      <c r="E2068" s="270">
        <f>'Net Gen'!I2068</f>
        <v>0</v>
      </c>
      <c r="F2068" s="270">
        <f>'Net Gen'!K2068</f>
        <v>0</v>
      </c>
      <c r="G2068" s="270">
        <f>'Net Gen'!N2068</f>
        <v>0</v>
      </c>
      <c r="H2068" s="270">
        <f>'Net Gen'!O2068</f>
        <v>680</v>
      </c>
      <c r="J2068" s="120">
        <f t="shared" si="130"/>
        <v>0.5</v>
      </c>
      <c r="K2068" s="108">
        <f t="shared" si="128"/>
        <v>0</v>
      </c>
      <c r="L2068" s="102">
        <f t="shared" si="129"/>
        <v>340</v>
      </c>
      <c r="M2068" s="123">
        <f t="shared" si="131"/>
        <v>0</v>
      </c>
    </row>
    <row r="2069" spans="1:13" x14ac:dyDescent="0.2">
      <c r="A2069" s="208" t="str">
        <f>'Net Gen'!B2069</f>
        <v>ML2KP-Mitchell 2 KP</v>
      </c>
      <c r="B2069" s="269">
        <f>'Net Gen'!C2069</f>
        <v>44831.083333333336</v>
      </c>
      <c r="C2069" s="270" t="str">
        <f>'Net Gen'!P2069</f>
        <v>OFFLINE</v>
      </c>
      <c r="D2069" s="270">
        <f>'Net Gen'!E2069</f>
        <v>0</v>
      </c>
      <c r="E2069" s="270">
        <f>'Net Gen'!I2069</f>
        <v>0</v>
      </c>
      <c r="F2069" s="270">
        <f>'Net Gen'!K2069</f>
        <v>0</v>
      </c>
      <c r="G2069" s="270">
        <f>'Net Gen'!N2069</f>
        <v>0</v>
      </c>
      <c r="H2069" s="270">
        <f>'Net Gen'!O2069</f>
        <v>680</v>
      </c>
      <c r="J2069" s="120">
        <f t="shared" si="130"/>
        <v>0.5</v>
      </c>
      <c r="K2069" s="108">
        <f t="shared" si="128"/>
        <v>0</v>
      </c>
      <c r="L2069" s="102">
        <f t="shared" si="129"/>
        <v>340</v>
      </c>
      <c r="M2069" s="123">
        <f t="shared" si="131"/>
        <v>0</v>
      </c>
    </row>
    <row r="2070" spans="1:13" x14ac:dyDescent="0.2">
      <c r="A2070" s="208" t="str">
        <f>'Net Gen'!B2070</f>
        <v>ML2KP-Mitchell 2 KP</v>
      </c>
      <c r="B2070" s="269">
        <f>'Net Gen'!C2070</f>
        <v>44831.125</v>
      </c>
      <c r="C2070" s="270" t="str">
        <f>'Net Gen'!P2070</f>
        <v>OFFLINE</v>
      </c>
      <c r="D2070" s="270">
        <f>'Net Gen'!E2070</f>
        <v>0</v>
      </c>
      <c r="E2070" s="270">
        <f>'Net Gen'!I2070</f>
        <v>0</v>
      </c>
      <c r="F2070" s="270">
        <f>'Net Gen'!K2070</f>
        <v>0</v>
      </c>
      <c r="G2070" s="270">
        <f>'Net Gen'!N2070</f>
        <v>0</v>
      </c>
      <c r="H2070" s="270">
        <f>'Net Gen'!O2070</f>
        <v>680</v>
      </c>
      <c r="J2070" s="120">
        <f t="shared" si="130"/>
        <v>0.5</v>
      </c>
      <c r="K2070" s="108">
        <f t="shared" si="128"/>
        <v>0</v>
      </c>
      <c r="L2070" s="102">
        <f t="shared" si="129"/>
        <v>340</v>
      </c>
      <c r="M2070" s="123">
        <f t="shared" si="131"/>
        <v>0</v>
      </c>
    </row>
    <row r="2071" spans="1:13" x14ac:dyDescent="0.2">
      <c r="A2071" s="208" t="str">
        <f>'Net Gen'!B2071</f>
        <v>ML2KP-Mitchell 2 KP</v>
      </c>
      <c r="B2071" s="269">
        <f>'Net Gen'!C2071</f>
        <v>44831.166666666664</v>
      </c>
      <c r="C2071" s="270" t="str">
        <f>'Net Gen'!P2071</f>
        <v>OFFLINE</v>
      </c>
      <c r="D2071" s="270">
        <f>'Net Gen'!E2071</f>
        <v>0</v>
      </c>
      <c r="E2071" s="270">
        <f>'Net Gen'!I2071</f>
        <v>0</v>
      </c>
      <c r="F2071" s="270">
        <f>'Net Gen'!K2071</f>
        <v>0</v>
      </c>
      <c r="G2071" s="270">
        <f>'Net Gen'!N2071</f>
        <v>0</v>
      </c>
      <c r="H2071" s="270">
        <f>'Net Gen'!O2071</f>
        <v>680</v>
      </c>
      <c r="J2071" s="120">
        <f t="shared" si="130"/>
        <v>0.5</v>
      </c>
      <c r="K2071" s="108">
        <f t="shared" si="128"/>
        <v>0</v>
      </c>
      <c r="L2071" s="102">
        <f t="shared" si="129"/>
        <v>340</v>
      </c>
      <c r="M2071" s="123">
        <f t="shared" si="131"/>
        <v>0</v>
      </c>
    </row>
    <row r="2072" spans="1:13" x14ac:dyDescent="0.2">
      <c r="A2072" s="208" t="str">
        <f>'Net Gen'!B2072</f>
        <v>ML2KP-Mitchell 2 KP</v>
      </c>
      <c r="B2072" s="269">
        <f>'Net Gen'!C2072</f>
        <v>44831.208333333336</v>
      </c>
      <c r="C2072" s="270" t="str">
        <f>'Net Gen'!P2072</f>
        <v>OFFLINE</v>
      </c>
      <c r="D2072" s="270">
        <f>'Net Gen'!E2072</f>
        <v>0</v>
      </c>
      <c r="E2072" s="270">
        <f>'Net Gen'!I2072</f>
        <v>0</v>
      </c>
      <c r="F2072" s="270">
        <f>'Net Gen'!K2072</f>
        <v>0</v>
      </c>
      <c r="G2072" s="270">
        <f>'Net Gen'!N2072</f>
        <v>0</v>
      </c>
      <c r="H2072" s="270">
        <f>'Net Gen'!O2072</f>
        <v>680</v>
      </c>
      <c r="J2072" s="120">
        <f t="shared" si="130"/>
        <v>0.5</v>
      </c>
      <c r="K2072" s="108">
        <f t="shared" si="128"/>
        <v>0</v>
      </c>
      <c r="L2072" s="102">
        <f t="shared" si="129"/>
        <v>340</v>
      </c>
      <c r="M2072" s="123">
        <f t="shared" si="131"/>
        <v>0</v>
      </c>
    </row>
    <row r="2073" spans="1:13" x14ac:dyDescent="0.2">
      <c r="A2073" s="208" t="str">
        <f>'Net Gen'!B2073</f>
        <v>ML2KP-Mitchell 2 KP</v>
      </c>
      <c r="B2073" s="269">
        <f>'Net Gen'!C2073</f>
        <v>44831.25</v>
      </c>
      <c r="C2073" s="270" t="str">
        <f>'Net Gen'!P2073</f>
        <v>OFFLINE</v>
      </c>
      <c r="D2073" s="270">
        <f>'Net Gen'!E2073</f>
        <v>0</v>
      </c>
      <c r="E2073" s="270">
        <f>'Net Gen'!I2073</f>
        <v>0</v>
      </c>
      <c r="F2073" s="270">
        <f>'Net Gen'!K2073</f>
        <v>0</v>
      </c>
      <c r="G2073" s="270">
        <f>'Net Gen'!N2073</f>
        <v>0</v>
      </c>
      <c r="H2073" s="270">
        <f>'Net Gen'!O2073</f>
        <v>680</v>
      </c>
      <c r="J2073" s="120">
        <f t="shared" si="130"/>
        <v>0.5</v>
      </c>
      <c r="K2073" s="108">
        <f t="shared" si="128"/>
        <v>0</v>
      </c>
      <c r="L2073" s="102">
        <f t="shared" si="129"/>
        <v>340</v>
      </c>
      <c r="M2073" s="123">
        <f t="shared" si="131"/>
        <v>0</v>
      </c>
    </row>
    <row r="2074" spans="1:13" x14ac:dyDescent="0.2">
      <c r="A2074" s="208" t="str">
        <f>'Net Gen'!B2074</f>
        <v>ML2KP-Mitchell 2 KP</v>
      </c>
      <c r="B2074" s="269">
        <f>'Net Gen'!C2074</f>
        <v>44831.291666666664</v>
      </c>
      <c r="C2074" s="270" t="str">
        <f>'Net Gen'!P2074</f>
        <v>OFFLINE</v>
      </c>
      <c r="D2074" s="270">
        <f>'Net Gen'!E2074</f>
        <v>0</v>
      </c>
      <c r="E2074" s="270">
        <f>'Net Gen'!I2074</f>
        <v>0</v>
      </c>
      <c r="F2074" s="270">
        <f>'Net Gen'!K2074</f>
        <v>0</v>
      </c>
      <c r="G2074" s="270">
        <f>'Net Gen'!N2074</f>
        <v>0</v>
      </c>
      <c r="H2074" s="270">
        <f>'Net Gen'!O2074</f>
        <v>680</v>
      </c>
      <c r="J2074" s="120">
        <f t="shared" si="130"/>
        <v>0.5</v>
      </c>
      <c r="K2074" s="108">
        <f t="shared" si="128"/>
        <v>0</v>
      </c>
      <c r="L2074" s="102">
        <f t="shared" si="129"/>
        <v>340</v>
      </c>
      <c r="M2074" s="123">
        <f t="shared" si="131"/>
        <v>0</v>
      </c>
    </row>
    <row r="2075" spans="1:13" x14ac:dyDescent="0.2">
      <c r="A2075" s="208" t="str">
        <f>'Net Gen'!B2075</f>
        <v>ML2KP-Mitchell 2 KP</v>
      </c>
      <c r="B2075" s="269">
        <f>'Net Gen'!C2075</f>
        <v>44831.333333333336</v>
      </c>
      <c r="C2075" s="270" t="str">
        <f>'Net Gen'!P2075</f>
        <v>OFFLINE</v>
      </c>
      <c r="D2075" s="270">
        <f>'Net Gen'!E2075</f>
        <v>0</v>
      </c>
      <c r="E2075" s="270">
        <f>'Net Gen'!I2075</f>
        <v>0</v>
      </c>
      <c r="F2075" s="270">
        <f>'Net Gen'!K2075</f>
        <v>0</v>
      </c>
      <c r="G2075" s="270">
        <f>'Net Gen'!N2075</f>
        <v>0</v>
      </c>
      <c r="H2075" s="270">
        <f>'Net Gen'!O2075</f>
        <v>680</v>
      </c>
      <c r="J2075" s="120">
        <f t="shared" si="130"/>
        <v>0.5</v>
      </c>
      <c r="K2075" s="108">
        <f t="shared" si="128"/>
        <v>0</v>
      </c>
      <c r="L2075" s="102">
        <f t="shared" si="129"/>
        <v>340</v>
      </c>
      <c r="M2075" s="123">
        <f t="shared" si="131"/>
        <v>0</v>
      </c>
    </row>
    <row r="2076" spans="1:13" x14ac:dyDescent="0.2">
      <c r="A2076" s="208" t="str">
        <f>'Net Gen'!B2076</f>
        <v>ML2KP-Mitchell 2 KP</v>
      </c>
      <c r="B2076" s="269">
        <f>'Net Gen'!C2076</f>
        <v>44831.375</v>
      </c>
      <c r="C2076" s="270" t="str">
        <f>'Net Gen'!P2076</f>
        <v>OFFLINE</v>
      </c>
      <c r="D2076" s="270">
        <f>'Net Gen'!E2076</f>
        <v>0</v>
      </c>
      <c r="E2076" s="270">
        <f>'Net Gen'!I2076</f>
        <v>0</v>
      </c>
      <c r="F2076" s="270">
        <f>'Net Gen'!K2076</f>
        <v>0</v>
      </c>
      <c r="G2076" s="270">
        <f>'Net Gen'!N2076</f>
        <v>0</v>
      </c>
      <c r="H2076" s="270">
        <f>'Net Gen'!O2076</f>
        <v>680</v>
      </c>
      <c r="J2076" s="120">
        <f t="shared" si="130"/>
        <v>0.5</v>
      </c>
      <c r="K2076" s="108">
        <f t="shared" si="128"/>
        <v>0</v>
      </c>
      <c r="L2076" s="102">
        <f t="shared" si="129"/>
        <v>340</v>
      </c>
      <c r="M2076" s="123">
        <f t="shared" si="131"/>
        <v>0</v>
      </c>
    </row>
    <row r="2077" spans="1:13" x14ac:dyDescent="0.2">
      <c r="A2077" s="208" t="str">
        <f>'Net Gen'!B2077</f>
        <v>ML2KP-Mitchell 2 KP</v>
      </c>
      <c r="B2077" s="269">
        <f>'Net Gen'!C2077</f>
        <v>44831.416666666664</v>
      </c>
      <c r="C2077" s="270" t="str">
        <f>'Net Gen'!P2077</f>
        <v>OFFLINE</v>
      </c>
      <c r="D2077" s="270">
        <f>'Net Gen'!E2077</f>
        <v>0</v>
      </c>
      <c r="E2077" s="270">
        <f>'Net Gen'!I2077</f>
        <v>0</v>
      </c>
      <c r="F2077" s="270">
        <f>'Net Gen'!K2077</f>
        <v>0</v>
      </c>
      <c r="G2077" s="270">
        <f>'Net Gen'!N2077</f>
        <v>0</v>
      </c>
      <c r="H2077" s="270">
        <f>'Net Gen'!O2077</f>
        <v>680</v>
      </c>
      <c r="J2077" s="120">
        <f t="shared" si="130"/>
        <v>0.5</v>
      </c>
      <c r="K2077" s="108">
        <f t="shared" si="128"/>
        <v>0</v>
      </c>
      <c r="L2077" s="102">
        <f t="shared" si="129"/>
        <v>340</v>
      </c>
      <c r="M2077" s="123">
        <f t="shared" si="131"/>
        <v>0</v>
      </c>
    </row>
    <row r="2078" spans="1:13" x14ac:dyDescent="0.2">
      <c r="A2078" s="208" t="str">
        <f>'Net Gen'!B2078</f>
        <v>ML2KP-Mitchell 2 KP</v>
      </c>
      <c r="B2078" s="269">
        <f>'Net Gen'!C2078</f>
        <v>44831.458333333336</v>
      </c>
      <c r="C2078" s="270" t="str">
        <f>'Net Gen'!P2078</f>
        <v>OFFLINE</v>
      </c>
      <c r="D2078" s="270">
        <f>'Net Gen'!E2078</f>
        <v>0</v>
      </c>
      <c r="E2078" s="270">
        <f>'Net Gen'!I2078</f>
        <v>0</v>
      </c>
      <c r="F2078" s="270">
        <f>'Net Gen'!K2078</f>
        <v>0</v>
      </c>
      <c r="G2078" s="270">
        <f>'Net Gen'!N2078</f>
        <v>0</v>
      </c>
      <c r="H2078" s="270">
        <f>'Net Gen'!O2078</f>
        <v>680</v>
      </c>
      <c r="J2078" s="120">
        <f t="shared" si="130"/>
        <v>0.5</v>
      </c>
      <c r="K2078" s="108">
        <f t="shared" si="128"/>
        <v>0</v>
      </c>
      <c r="L2078" s="102">
        <f t="shared" si="129"/>
        <v>340</v>
      </c>
      <c r="M2078" s="123">
        <f t="shared" si="131"/>
        <v>0</v>
      </c>
    </row>
    <row r="2079" spans="1:13" x14ac:dyDescent="0.2">
      <c r="A2079" s="208" t="str">
        <f>'Net Gen'!B2079</f>
        <v>ML2KP-Mitchell 2 KP</v>
      </c>
      <c r="B2079" s="269">
        <f>'Net Gen'!C2079</f>
        <v>44831.5</v>
      </c>
      <c r="C2079" s="270" t="str">
        <f>'Net Gen'!P2079</f>
        <v>OFFLINE</v>
      </c>
      <c r="D2079" s="270">
        <f>'Net Gen'!E2079</f>
        <v>0</v>
      </c>
      <c r="E2079" s="270">
        <f>'Net Gen'!I2079</f>
        <v>0</v>
      </c>
      <c r="F2079" s="270">
        <f>'Net Gen'!K2079</f>
        <v>0</v>
      </c>
      <c r="G2079" s="270">
        <f>'Net Gen'!N2079</f>
        <v>0</v>
      </c>
      <c r="H2079" s="270">
        <f>'Net Gen'!O2079</f>
        <v>680</v>
      </c>
      <c r="J2079" s="120">
        <f t="shared" si="130"/>
        <v>0.5</v>
      </c>
      <c r="K2079" s="108">
        <f t="shared" si="128"/>
        <v>0</v>
      </c>
      <c r="L2079" s="102">
        <f t="shared" si="129"/>
        <v>340</v>
      </c>
      <c r="M2079" s="123">
        <f t="shared" si="131"/>
        <v>0</v>
      </c>
    </row>
    <row r="2080" spans="1:13" x14ac:dyDescent="0.2">
      <c r="A2080" s="208" t="str">
        <f>'Net Gen'!B2080</f>
        <v>ML2KP-Mitchell 2 KP</v>
      </c>
      <c r="B2080" s="269">
        <f>'Net Gen'!C2080</f>
        <v>44831.541666666664</v>
      </c>
      <c r="C2080" s="270" t="str">
        <f>'Net Gen'!P2080</f>
        <v>OFFLINE</v>
      </c>
      <c r="D2080" s="270">
        <f>'Net Gen'!E2080</f>
        <v>0</v>
      </c>
      <c r="E2080" s="270">
        <f>'Net Gen'!I2080</f>
        <v>0</v>
      </c>
      <c r="F2080" s="270">
        <f>'Net Gen'!K2080</f>
        <v>0</v>
      </c>
      <c r="G2080" s="270">
        <f>'Net Gen'!N2080</f>
        <v>0</v>
      </c>
      <c r="H2080" s="270">
        <f>'Net Gen'!O2080</f>
        <v>680</v>
      </c>
      <c r="J2080" s="120">
        <f t="shared" si="130"/>
        <v>0.5</v>
      </c>
      <c r="K2080" s="108">
        <f t="shared" si="128"/>
        <v>0</v>
      </c>
      <c r="L2080" s="102">
        <f t="shared" si="129"/>
        <v>340</v>
      </c>
      <c r="M2080" s="123">
        <f t="shared" si="131"/>
        <v>0</v>
      </c>
    </row>
    <row r="2081" spans="1:13" x14ac:dyDescent="0.2">
      <c r="A2081" s="208" t="str">
        <f>'Net Gen'!B2081</f>
        <v>ML2KP-Mitchell 2 KP</v>
      </c>
      <c r="B2081" s="269">
        <f>'Net Gen'!C2081</f>
        <v>44831.583333333336</v>
      </c>
      <c r="C2081" s="270" t="str">
        <f>'Net Gen'!P2081</f>
        <v>OFFLINE</v>
      </c>
      <c r="D2081" s="270">
        <f>'Net Gen'!E2081</f>
        <v>0</v>
      </c>
      <c r="E2081" s="270">
        <f>'Net Gen'!I2081</f>
        <v>0</v>
      </c>
      <c r="F2081" s="270">
        <f>'Net Gen'!K2081</f>
        <v>0</v>
      </c>
      <c r="G2081" s="270">
        <f>'Net Gen'!N2081</f>
        <v>0</v>
      </c>
      <c r="H2081" s="270">
        <f>'Net Gen'!O2081</f>
        <v>680</v>
      </c>
      <c r="J2081" s="120">
        <f t="shared" si="130"/>
        <v>0.5</v>
      </c>
      <c r="K2081" s="108">
        <f t="shared" si="128"/>
        <v>0</v>
      </c>
      <c r="L2081" s="102">
        <f t="shared" si="129"/>
        <v>340</v>
      </c>
      <c r="M2081" s="123">
        <f t="shared" si="131"/>
        <v>0</v>
      </c>
    </row>
    <row r="2082" spans="1:13" x14ac:dyDescent="0.2">
      <c r="A2082" s="208" t="str">
        <f>'Net Gen'!B2082</f>
        <v>ML2KP-Mitchell 2 KP</v>
      </c>
      <c r="B2082" s="269">
        <f>'Net Gen'!C2082</f>
        <v>44831.625</v>
      </c>
      <c r="C2082" s="270" t="str">
        <f>'Net Gen'!P2082</f>
        <v>OFFLINE</v>
      </c>
      <c r="D2082" s="270">
        <f>'Net Gen'!E2082</f>
        <v>0</v>
      </c>
      <c r="E2082" s="270">
        <f>'Net Gen'!I2082</f>
        <v>0</v>
      </c>
      <c r="F2082" s="270">
        <f>'Net Gen'!K2082</f>
        <v>0</v>
      </c>
      <c r="G2082" s="270">
        <f>'Net Gen'!N2082</f>
        <v>0</v>
      </c>
      <c r="H2082" s="270">
        <f>'Net Gen'!O2082</f>
        <v>680</v>
      </c>
      <c r="J2082" s="120">
        <f t="shared" si="130"/>
        <v>0.5</v>
      </c>
      <c r="K2082" s="108">
        <f t="shared" si="128"/>
        <v>0</v>
      </c>
      <c r="L2082" s="102">
        <f t="shared" si="129"/>
        <v>340</v>
      </c>
      <c r="M2082" s="123">
        <f t="shared" si="131"/>
        <v>0</v>
      </c>
    </row>
    <row r="2083" spans="1:13" x14ac:dyDescent="0.2">
      <c r="A2083" s="208" t="str">
        <f>'Net Gen'!B2083</f>
        <v>ML2KP-Mitchell 2 KP</v>
      </c>
      <c r="B2083" s="269">
        <f>'Net Gen'!C2083</f>
        <v>44831.666666666664</v>
      </c>
      <c r="C2083" s="270" t="str">
        <f>'Net Gen'!P2083</f>
        <v>OFFLINE</v>
      </c>
      <c r="D2083" s="270">
        <f>'Net Gen'!E2083</f>
        <v>0</v>
      </c>
      <c r="E2083" s="270">
        <f>'Net Gen'!I2083</f>
        <v>0</v>
      </c>
      <c r="F2083" s="270">
        <f>'Net Gen'!K2083</f>
        <v>0</v>
      </c>
      <c r="G2083" s="270">
        <f>'Net Gen'!N2083</f>
        <v>0</v>
      </c>
      <c r="H2083" s="270">
        <f>'Net Gen'!O2083</f>
        <v>680</v>
      </c>
      <c r="J2083" s="120">
        <f t="shared" si="130"/>
        <v>0.5</v>
      </c>
      <c r="K2083" s="108">
        <f t="shared" si="128"/>
        <v>0</v>
      </c>
      <c r="L2083" s="102">
        <f t="shared" si="129"/>
        <v>340</v>
      </c>
      <c r="M2083" s="123">
        <f t="shared" si="131"/>
        <v>0</v>
      </c>
    </row>
    <row r="2084" spans="1:13" x14ac:dyDescent="0.2">
      <c r="A2084" s="208" t="str">
        <f>'Net Gen'!B2084</f>
        <v>ML2KP-Mitchell 2 KP</v>
      </c>
      <c r="B2084" s="269">
        <f>'Net Gen'!C2084</f>
        <v>44831.708333333336</v>
      </c>
      <c r="C2084" s="270" t="str">
        <f>'Net Gen'!P2084</f>
        <v>OFFLINE</v>
      </c>
      <c r="D2084" s="270">
        <f>'Net Gen'!E2084</f>
        <v>0</v>
      </c>
      <c r="E2084" s="270">
        <f>'Net Gen'!I2084</f>
        <v>0</v>
      </c>
      <c r="F2084" s="270">
        <f>'Net Gen'!K2084</f>
        <v>0</v>
      </c>
      <c r="G2084" s="270">
        <f>'Net Gen'!N2084</f>
        <v>0</v>
      </c>
      <c r="H2084" s="270">
        <f>'Net Gen'!O2084</f>
        <v>680</v>
      </c>
      <c r="J2084" s="120">
        <f t="shared" si="130"/>
        <v>0.5</v>
      </c>
      <c r="K2084" s="108">
        <f t="shared" si="128"/>
        <v>0</v>
      </c>
      <c r="L2084" s="102">
        <f t="shared" si="129"/>
        <v>340</v>
      </c>
      <c r="M2084" s="123">
        <f t="shared" si="131"/>
        <v>0</v>
      </c>
    </row>
    <row r="2085" spans="1:13" x14ac:dyDescent="0.2">
      <c r="A2085" s="208" t="str">
        <f>'Net Gen'!B2085</f>
        <v>ML2KP-Mitchell 2 KP</v>
      </c>
      <c r="B2085" s="269">
        <f>'Net Gen'!C2085</f>
        <v>44831.75</v>
      </c>
      <c r="C2085" s="270" t="str">
        <f>'Net Gen'!P2085</f>
        <v>OFFLINE</v>
      </c>
      <c r="D2085" s="270">
        <f>'Net Gen'!E2085</f>
        <v>0</v>
      </c>
      <c r="E2085" s="270">
        <f>'Net Gen'!I2085</f>
        <v>0</v>
      </c>
      <c r="F2085" s="270">
        <f>'Net Gen'!K2085</f>
        <v>0</v>
      </c>
      <c r="G2085" s="270">
        <f>'Net Gen'!N2085</f>
        <v>0</v>
      </c>
      <c r="H2085" s="270">
        <f>'Net Gen'!O2085</f>
        <v>680</v>
      </c>
      <c r="J2085" s="120">
        <f t="shared" si="130"/>
        <v>0.5</v>
      </c>
      <c r="K2085" s="108">
        <f t="shared" si="128"/>
        <v>0</v>
      </c>
      <c r="L2085" s="102">
        <f t="shared" si="129"/>
        <v>340</v>
      </c>
      <c r="M2085" s="123">
        <f t="shared" si="131"/>
        <v>0</v>
      </c>
    </row>
    <row r="2086" spans="1:13" x14ac:dyDescent="0.2">
      <c r="A2086" s="208" t="str">
        <f>'Net Gen'!B2086</f>
        <v>ML2KP-Mitchell 2 KP</v>
      </c>
      <c r="B2086" s="269">
        <f>'Net Gen'!C2086</f>
        <v>44831.791666666664</v>
      </c>
      <c r="C2086" s="270" t="str">
        <f>'Net Gen'!P2086</f>
        <v>OFFLINE</v>
      </c>
      <c r="D2086" s="270">
        <f>'Net Gen'!E2086</f>
        <v>0</v>
      </c>
      <c r="E2086" s="270">
        <f>'Net Gen'!I2086</f>
        <v>0</v>
      </c>
      <c r="F2086" s="270">
        <f>'Net Gen'!K2086</f>
        <v>0</v>
      </c>
      <c r="G2086" s="270">
        <f>'Net Gen'!N2086</f>
        <v>0</v>
      </c>
      <c r="H2086" s="270">
        <f>'Net Gen'!O2086</f>
        <v>680</v>
      </c>
      <c r="J2086" s="120">
        <f t="shared" si="130"/>
        <v>0.5</v>
      </c>
      <c r="K2086" s="108">
        <f t="shared" si="128"/>
        <v>0</v>
      </c>
      <c r="L2086" s="102">
        <f t="shared" si="129"/>
        <v>340</v>
      </c>
      <c r="M2086" s="123">
        <f t="shared" si="131"/>
        <v>0</v>
      </c>
    </row>
    <row r="2087" spans="1:13" x14ac:dyDescent="0.2">
      <c r="A2087" s="208" t="str">
        <f>'Net Gen'!B2087</f>
        <v>ML2KP-Mitchell 2 KP</v>
      </c>
      <c r="B2087" s="269">
        <f>'Net Gen'!C2087</f>
        <v>44831.833333333336</v>
      </c>
      <c r="C2087" s="270" t="str">
        <f>'Net Gen'!P2087</f>
        <v>OFFLINE</v>
      </c>
      <c r="D2087" s="270">
        <f>'Net Gen'!E2087</f>
        <v>0</v>
      </c>
      <c r="E2087" s="270">
        <f>'Net Gen'!I2087</f>
        <v>0</v>
      </c>
      <c r="F2087" s="270">
        <f>'Net Gen'!K2087</f>
        <v>0</v>
      </c>
      <c r="G2087" s="270">
        <f>'Net Gen'!N2087</f>
        <v>0</v>
      </c>
      <c r="H2087" s="270">
        <f>'Net Gen'!O2087</f>
        <v>680</v>
      </c>
      <c r="J2087" s="120">
        <f t="shared" si="130"/>
        <v>0.5</v>
      </c>
      <c r="K2087" s="108">
        <f t="shared" si="128"/>
        <v>0</v>
      </c>
      <c r="L2087" s="102">
        <f t="shared" si="129"/>
        <v>340</v>
      </c>
      <c r="M2087" s="123">
        <f t="shared" si="131"/>
        <v>0</v>
      </c>
    </row>
    <row r="2088" spans="1:13" x14ac:dyDescent="0.2">
      <c r="A2088" s="208" t="str">
        <f>'Net Gen'!B2088</f>
        <v>ML2KP-Mitchell 2 KP</v>
      </c>
      <c r="B2088" s="269">
        <f>'Net Gen'!C2088</f>
        <v>44831.875</v>
      </c>
      <c r="C2088" s="270" t="str">
        <f>'Net Gen'!P2088</f>
        <v>OFFLINE</v>
      </c>
      <c r="D2088" s="270">
        <f>'Net Gen'!E2088</f>
        <v>0</v>
      </c>
      <c r="E2088" s="270">
        <f>'Net Gen'!I2088</f>
        <v>0</v>
      </c>
      <c r="F2088" s="270">
        <f>'Net Gen'!K2088</f>
        <v>0</v>
      </c>
      <c r="G2088" s="270">
        <f>'Net Gen'!N2088</f>
        <v>0</v>
      </c>
      <c r="H2088" s="270">
        <f>'Net Gen'!O2088</f>
        <v>680</v>
      </c>
      <c r="J2088" s="120">
        <f t="shared" si="130"/>
        <v>0.5</v>
      </c>
      <c r="K2088" s="108">
        <f t="shared" si="128"/>
        <v>0</v>
      </c>
      <c r="L2088" s="102">
        <f t="shared" si="129"/>
        <v>340</v>
      </c>
      <c r="M2088" s="123">
        <f t="shared" si="131"/>
        <v>0</v>
      </c>
    </row>
    <row r="2089" spans="1:13" x14ac:dyDescent="0.2">
      <c r="A2089" s="208" t="str">
        <f>'Net Gen'!B2089</f>
        <v>ML2KP-Mitchell 2 KP</v>
      </c>
      <c r="B2089" s="269">
        <f>'Net Gen'!C2089</f>
        <v>44831.916666666664</v>
      </c>
      <c r="C2089" s="270" t="str">
        <f>'Net Gen'!P2089</f>
        <v>OFFLINE</v>
      </c>
      <c r="D2089" s="270">
        <f>'Net Gen'!E2089</f>
        <v>0</v>
      </c>
      <c r="E2089" s="270">
        <f>'Net Gen'!I2089</f>
        <v>0</v>
      </c>
      <c r="F2089" s="270">
        <f>'Net Gen'!K2089</f>
        <v>0</v>
      </c>
      <c r="G2089" s="270">
        <f>'Net Gen'!N2089</f>
        <v>0</v>
      </c>
      <c r="H2089" s="270">
        <f>'Net Gen'!O2089</f>
        <v>680</v>
      </c>
      <c r="J2089" s="120">
        <f t="shared" si="130"/>
        <v>0.5</v>
      </c>
      <c r="K2089" s="108">
        <f t="shared" si="128"/>
        <v>0</v>
      </c>
      <c r="L2089" s="102">
        <f t="shared" si="129"/>
        <v>340</v>
      </c>
      <c r="M2089" s="123">
        <f t="shared" si="131"/>
        <v>0</v>
      </c>
    </row>
    <row r="2090" spans="1:13" x14ac:dyDescent="0.2">
      <c r="A2090" s="208" t="str">
        <f>'Net Gen'!B2090</f>
        <v>ML2KP-Mitchell 2 KP</v>
      </c>
      <c r="B2090" s="269">
        <f>'Net Gen'!C2090</f>
        <v>44831.958333333336</v>
      </c>
      <c r="C2090" s="270" t="str">
        <f>'Net Gen'!P2090</f>
        <v>OFFLINE</v>
      </c>
      <c r="D2090" s="270">
        <f>'Net Gen'!E2090</f>
        <v>0</v>
      </c>
      <c r="E2090" s="270">
        <f>'Net Gen'!I2090</f>
        <v>0</v>
      </c>
      <c r="F2090" s="270">
        <f>'Net Gen'!K2090</f>
        <v>0</v>
      </c>
      <c r="G2090" s="270">
        <f>'Net Gen'!N2090</f>
        <v>0</v>
      </c>
      <c r="H2090" s="270">
        <f>'Net Gen'!O2090</f>
        <v>680</v>
      </c>
      <c r="J2090" s="120">
        <f t="shared" si="130"/>
        <v>0.5</v>
      </c>
      <c r="K2090" s="108">
        <f t="shared" si="128"/>
        <v>0</v>
      </c>
      <c r="L2090" s="102">
        <f t="shared" si="129"/>
        <v>340</v>
      </c>
      <c r="M2090" s="123">
        <f t="shared" si="131"/>
        <v>0</v>
      </c>
    </row>
    <row r="2091" spans="1:13" x14ac:dyDescent="0.2">
      <c r="A2091" s="208" t="str">
        <f>'Net Gen'!B2091</f>
        <v>ML2KP-Mitchell 2 KP</v>
      </c>
      <c r="B2091" s="269">
        <f>'Net Gen'!C2091</f>
        <v>44832</v>
      </c>
      <c r="C2091" s="270" t="str">
        <f>'Net Gen'!P2091</f>
        <v>OFFLINE</v>
      </c>
      <c r="D2091" s="270">
        <f>'Net Gen'!E2091</f>
        <v>0</v>
      </c>
      <c r="E2091" s="270">
        <f>'Net Gen'!I2091</f>
        <v>0</v>
      </c>
      <c r="F2091" s="270">
        <f>'Net Gen'!K2091</f>
        <v>0</v>
      </c>
      <c r="G2091" s="270">
        <f>'Net Gen'!N2091</f>
        <v>0</v>
      </c>
      <c r="H2091" s="270">
        <f>'Net Gen'!O2091</f>
        <v>680</v>
      </c>
      <c r="J2091" s="120">
        <f t="shared" si="130"/>
        <v>0.5</v>
      </c>
      <c r="K2091" s="108">
        <f t="shared" si="128"/>
        <v>0</v>
      </c>
      <c r="L2091" s="102">
        <f t="shared" si="129"/>
        <v>340</v>
      </c>
      <c r="M2091" s="123">
        <f t="shared" si="131"/>
        <v>0</v>
      </c>
    </row>
    <row r="2092" spans="1:13" x14ac:dyDescent="0.2">
      <c r="A2092" s="208" t="str">
        <f>'Net Gen'!B2092</f>
        <v>ML2KP-Mitchell 2 KP</v>
      </c>
      <c r="B2092" s="269">
        <f>'Net Gen'!C2092</f>
        <v>44832.041666666664</v>
      </c>
      <c r="C2092" s="270" t="str">
        <f>'Net Gen'!P2092</f>
        <v>OFFLINE</v>
      </c>
      <c r="D2092" s="270">
        <f>'Net Gen'!E2092</f>
        <v>0</v>
      </c>
      <c r="E2092" s="270">
        <f>'Net Gen'!I2092</f>
        <v>0</v>
      </c>
      <c r="F2092" s="270">
        <f>'Net Gen'!K2092</f>
        <v>0</v>
      </c>
      <c r="G2092" s="270">
        <f>'Net Gen'!N2092</f>
        <v>0</v>
      </c>
      <c r="H2092" s="270">
        <f>'Net Gen'!O2092</f>
        <v>680</v>
      </c>
      <c r="J2092" s="120">
        <f t="shared" si="130"/>
        <v>0.5</v>
      </c>
      <c r="K2092" s="108">
        <f t="shared" si="128"/>
        <v>0</v>
      </c>
      <c r="L2092" s="102">
        <f t="shared" si="129"/>
        <v>340</v>
      </c>
      <c r="M2092" s="123">
        <f t="shared" si="131"/>
        <v>0</v>
      </c>
    </row>
    <row r="2093" spans="1:13" x14ac:dyDescent="0.2">
      <c r="A2093" s="208" t="str">
        <f>'Net Gen'!B2093</f>
        <v>ML2KP-Mitchell 2 KP</v>
      </c>
      <c r="B2093" s="269">
        <f>'Net Gen'!C2093</f>
        <v>44832.083333333336</v>
      </c>
      <c r="C2093" s="270" t="str">
        <f>'Net Gen'!P2093</f>
        <v>OFFLINE</v>
      </c>
      <c r="D2093" s="270">
        <f>'Net Gen'!E2093</f>
        <v>0</v>
      </c>
      <c r="E2093" s="270">
        <f>'Net Gen'!I2093</f>
        <v>0</v>
      </c>
      <c r="F2093" s="270">
        <f>'Net Gen'!K2093</f>
        <v>0</v>
      </c>
      <c r="G2093" s="270">
        <f>'Net Gen'!N2093</f>
        <v>0</v>
      </c>
      <c r="H2093" s="270">
        <f>'Net Gen'!O2093</f>
        <v>680</v>
      </c>
      <c r="J2093" s="120">
        <f t="shared" si="130"/>
        <v>0.5</v>
      </c>
      <c r="K2093" s="108">
        <f t="shared" si="128"/>
        <v>0</v>
      </c>
      <c r="L2093" s="102">
        <f t="shared" si="129"/>
        <v>340</v>
      </c>
      <c r="M2093" s="123">
        <f t="shared" si="131"/>
        <v>0</v>
      </c>
    </row>
    <row r="2094" spans="1:13" x14ac:dyDescent="0.2">
      <c r="A2094" s="208" t="str">
        <f>'Net Gen'!B2094</f>
        <v>ML2KP-Mitchell 2 KP</v>
      </c>
      <c r="B2094" s="269">
        <f>'Net Gen'!C2094</f>
        <v>44832.125</v>
      </c>
      <c r="C2094" s="270" t="str">
        <f>'Net Gen'!P2094</f>
        <v>OFFLINE</v>
      </c>
      <c r="D2094" s="270">
        <f>'Net Gen'!E2094</f>
        <v>0</v>
      </c>
      <c r="E2094" s="270">
        <f>'Net Gen'!I2094</f>
        <v>0</v>
      </c>
      <c r="F2094" s="270">
        <f>'Net Gen'!K2094</f>
        <v>0</v>
      </c>
      <c r="G2094" s="270">
        <f>'Net Gen'!N2094</f>
        <v>0</v>
      </c>
      <c r="H2094" s="270">
        <f>'Net Gen'!O2094</f>
        <v>680</v>
      </c>
      <c r="J2094" s="120">
        <f t="shared" si="130"/>
        <v>0.5</v>
      </c>
      <c r="K2094" s="108">
        <f t="shared" si="128"/>
        <v>0</v>
      </c>
      <c r="L2094" s="102">
        <f t="shared" si="129"/>
        <v>340</v>
      </c>
      <c r="M2094" s="123">
        <f t="shared" si="131"/>
        <v>0</v>
      </c>
    </row>
    <row r="2095" spans="1:13" x14ac:dyDescent="0.2">
      <c r="A2095" s="208" t="str">
        <f>'Net Gen'!B2095</f>
        <v>ML2KP-Mitchell 2 KP</v>
      </c>
      <c r="B2095" s="269">
        <f>'Net Gen'!C2095</f>
        <v>44832.166666666664</v>
      </c>
      <c r="C2095" s="270" t="str">
        <f>'Net Gen'!P2095</f>
        <v>OFFLINE</v>
      </c>
      <c r="D2095" s="270">
        <f>'Net Gen'!E2095</f>
        <v>0</v>
      </c>
      <c r="E2095" s="270">
        <f>'Net Gen'!I2095</f>
        <v>0</v>
      </c>
      <c r="F2095" s="270">
        <f>'Net Gen'!K2095</f>
        <v>0</v>
      </c>
      <c r="G2095" s="270">
        <f>'Net Gen'!N2095</f>
        <v>0</v>
      </c>
      <c r="H2095" s="270">
        <f>'Net Gen'!O2095</f>
        <v>680</v>
      </c>
      <c r="J2095" s="120">
        <f t="shared" si="130"/>
        <v>0.5</v>
      </c>
      <c r="K2095" s="108">
        <f t="shared" si="128"/>
        <v>0</v>
      </c>
      <c r="L2095" s="102">
        <f t="shared" si="129"/>
        <v>340</v>
      </c>
      <c r="M2095" s="123">
        <f t="shared" si="131"/>
        <v>0</v>
      </c>
    </row>
    <row r="2096" spans="1:13" x14ac:dyDescent="0.2">
      <c r="A2096" s="208" t="str">
        <f>'Net Gen'!B2096</f>
        <v>ML2KP-Mitchell 2 KP</v>
      </c>
      <c r="B2096" s="269">
        <f>'Net Gen'!C2096</f>
        <v>44832.208333333336</v>
      </c>
      <c r="C2096" s="270" t="str">
        <f>'Net Gen'!P2096</f>
        <v>OFFLINE</v>
      </c>
      <c r="D2096" s="270">
        <f>'Net Gen'!E2096</f>
        <v>0</v>
      </c>
      <c r="E2096" s="270">
        <f>'Net Gen'!I2096</f>
        <v>0</v>
      </c>
      <c r="F2096" s="270">
        <f>'Net Gen'!K2096</f>
        <v>0</v>
      </c>
      <c r="G2096" s="270">
        <f>'Net Gen'!N2096</f>
        <v>0</v>
      </c>
      <c r="H2096" s="270">
        <f>'Net Gen'!O2096</f>
        <v>680</v>
      </c>
      <c r="J2096" s="120">
        <f t="shared" si="130"/>
        <v>0.5</v>
      </c>
      <c r="K2096" s="108">
        <f t="shared" si="128"/>
        <v>0</v>
      </c>
      <c r="L2096" s="102">
        <f t="shared" si="129"/>
        <v>340</v>
      </c>
      <c r="M2096" s="123">
        <f t="shared" si="131"/>
        <v>0</v>
      </c>
    </row>
    <row r="2097" spans="1:13" x14ac:dyDescent="0.2">
      <c r="A2097" s="208" t="str">
        <f>'Net Gen'!B2097</f>
        <v>ML2KP-Mitchell 2 KP</v>
      </c>
      <c r="B2097" s="269">
        <f>'Net Gen'!C2097</f>
        <v>44832.25</v>
      </c>
      <c r="C2097" s="270" t="str">
        <f>'Net Gen'!P2097</f>
        <v>OFFLINE</v>
      </c>
      <c r="D2097" s="270">
        <f>'Net Gen'!E2097</f>
        <v>0</v>
      </c>
      <c r="E2097" s="270">
        <f>'Net Gen'!I2097</f>
        <v>0</v>
      </c>
      <c r="F2097" s="270">
        <f>'Net Gen'!K2097</f>
        <v>0</v>
      </c>
      <c r="G2097" s="270">
        <f>'Net Gen'!N2097</f>
        <v>0</v>
      </c>
      <c r="H2097" s="270">
        <f>'Net Gen'!O2097</f>
        <v>680</v>
      </c>
      <c r="J2097" s="120">
        <f t="shared" si="130"/>
        <v>0.5</v>
      </c>
      <c r="K2097" s="108">
        <f t="shared" si="128"/>
        <v>0</v>
      </c>
      <c r="L2097" s="102">
        <f t="shared" si="129"/>
        <v>340</v>
      </c>
      <c r="M2097" s="123">
        <f t="shared" si="131"/>
        <v>0</v>
      </c>
    </row>
    <row r="2098" spans="1:13" x14ac:dyDescent="0.2">
      <c r="A2098" s="208" t="str">
        <f>'Net Gen'!B2098</f>
        <v>ML2KP-Mitchell 2 KP</v>
      </c>
      <c r="B2098" s="269">
        <f>'Net Gen'!C2098</f>
        <v>44832.291666666664</v>
      </c>
      <c r="C2098" s="270" t="str">
        <f>'Net Gen'!P2098</f>
        <v>OFFLINE</v>
      </c>
      <c r="D2098" s="270">
        <f>'Net Gen'!E2098</f>
        <v>0</v>
      </c>
      <c r="E2098" s="270">
        <f>'Net Gen'!I2098</f>
        <v>0</v>
      </c>
      <c r="F2098" s="270">
        <f>'Net Gen'!K2098</f>
        <v>0</v>
      </c>
      <c r="G2098" s="270">
        <f>'Net Gen'!N2098</f>
        <v>0</v>
      </c>
      <c r="H2098" s="270">
        <f>'Net Gen'!O2098</f>
        <v>680</v>
      </c>
      <c r="J2098" s="120">
        <f t="shared" si="130"/>
        <v>0.5</v>
      </c>
      <c r="K2098" s="108">
        <f t="shared" si="128"/>
        <v>0</v>
      </c>
      <c r="L2098" s="102">
        <f t="shared" si="129"/>
        <v>340</v>
      </c>
      <c r="M2098" s="123">
        <f t="shared" si="131"/>
        <v>0</v>
      </c>
    </row>
    <row r="2099" spans="1:13" x14ac:dyDescent="0.2">
      <c r="A2099" s="208" t="str">
        <f>'Net Gen'!B2099</f>
        <v>ML2KP-Mitchell 2 KP</v>
      </c>
      <c r="B2099" s="269">
        <f>'Net Gen'!C2099</f>
        <v>44832.333333333336</v>
      </c>
      <c r="C2099" s="270" t="str">
        <f>'Net Gen'!P2099</f>
        <v>OFFLINE</v>
      </c>
      <c r="D2099" s="270">
        <f>'Net Gen'!E2099</f>
        <v>0</v>
      </c>
      <c r="E2099" s="270">
        <f>'Net Gen'!I2099</f>
        <v>0</v>
      </c>
      <c r="F2099" s="270">
        <f>'Net Gen'!K2099</f>
        <v>0</v>
      </c>
      <c r="G2099" s="270">
        <f>'Net Gen'!N2099</f>
        <v>0</v>
      </c>
      <c r="H2099" s="270">
        <f>'Net Gen'!O2099</f>
        <v>680</v>
      </c>
      <c r="J2099" s="120">
        <f t="shared" si="130"/>
        <v>0.5</v>
      </c>
      <c r="K2099" s="108">
        <f t="shared" si="128"/>
        <v>0</v>
      </c>
      <c r="L2099" s="102">
        <f t="shared" si="129"/>
        <v>340</v>
      </c>
      <c r="M2099" s="123">
        <f t="shared" si="131"/>
        <v>0</v>
      </c>
    </row>
    <row r="2100" spans="1:13" x14ac:dyDescent="0.2">
      <c r="A2100" s="208" t="str">
        <f>'Net Gen'!B2100</f>
        <v>ML2KP-Mitchell 2 KP</v>
      </c>
      <c r="B2100" s="269">
        <f>'Net Gen'!C2100</f>
        <v>44832.375</v>
      </c>
      <c r="C2100" s="270" t="str">
        <f>'Net Gen'!P2100</f>
        <v>OFFLINE</v>
      </c>
      <c r="D2100" s="270">
        <f>'Net Gen'!E2100</f>
        <v>0</v>
      </c>
      <c r="E2100" s="270">
        <f>'Net Gen'!I2100</f>
        <v>0</v>
      </c>
      <c r="F2100" s="270">
        <f>'Net Gen'!K2100</f>
        <v>0</v>
      </c>
      <c r="G2100" s="270">
        <f>'Net Gen'!N2100</f>
        <v>0</v>
      </c>
      <c r="H2100" s="270">
        <f>'Net Gen'!O2100</f>
        <v>680</v>
      </c>
      <c r="J2100" s="120">
        <f t="shared" si="130"/>
        <v>0.5</v>
      </c>
      <c r="K2100" s="108">
        <f t="shared" si="128"/>
        <v>0</v>
      </c>
      <c r="L2100" s="102">
        <f t="shared" si="129"/>
        <v>340</v>
      </c>
      <c r="M2100" s="123">
        <f t="shared" si="131"/>
        <v>0</v>
      </c>
    </row>
    <row r="2101" spans="1:13" x14ac:dyDescent="0.2">
      <c r="A2101" s="208" t="str">
        <f>'Net Gen'!B2101</f>
        <v>ML2KP-Mitchell 2 KP</v>
      </c>
      <c r="B2101" s="269">
        <f>'Net Gen'!C2101</f>
        <v>44832.416666666664</v>
      </c>
      <c r="C2101" s="270" t="str">
        <f>'Net Gen'!P2101</f>
        <v>OFFLINE</v>
      </c>
      <c r="D2101" s="270">
        <f>'Net Gen'!E2101</f>
        <v>0</v>
      </c>
      <c r="E2101" s="270">
        <f>'Net Gen'!I2101</f>
        <v>0</v>
      </c>
      <c r="F2101" s="270">
        <f>'Net Gen'!K2101</f>
        <v>0</v>
      </c>
      <c r="G2101" s="270">
        <f>'Net Gen'!N2101</f>
        <v>0</v>
      </c>
      <c r="H2101" s="270">
        <f>'Net Gen'!O2101</f>
        <v>680</v>
      </c>
      <c r="J2101" s="120">
        <f t="shared" si="130"/>
        <v>0.5</v>
      </c>
      <c r="K2101" s="108">
        <f t="shared" si="128"/>
        <v>0</v>
      </c>
      <c r="L2101" s="102">
        <f t="shared" si="129"/>
        <v>340</v>
      </c>
      <c r="M2101" s="123">
        <f t="shared" si="131"/>
        <v>0</v>
      </c>
    </row>
    <row r="2102" spans="1:13" x14ac:dyDescent="0.2">
      <c r="A2102" s="208" t="str">
        <f>'Net Gen'!B2102</f>
        <v>ML2KP-Mitchell 2 KP</v>
      </c>
      <c r="B2102" s="269">
        <f>'Net Gen'!C2102</f>
        <v>44832.458333333336</v>
      </c>
      <c r="C2102" s="270" t="str">
        <f>'Net Gen'!P2102</f>
        <v>OFFLINE</v>
      </c>
      <c r="D2102" s="270">
        <f>'Net Gen'!E2102</f>
        <v>0</v>
      </c>
      <c r="E2102" s="270">
        <f>'Net Gen'!I2102</f>
        <v>0</v>
      </c>
      <c r="F2102" s="270">
        <f>'Net Gen'!K2102</f>
        <v>0</v>
      </c>
      <c r="G2102" s="270">
        <f>'Net Gen'!N2102</f>
        <v>0</v>
      </c>
      <c r="H2102" s="270">
        <f>'Net Gen'!O2102</f>
        <v>680</v>
      </c>
      <c r="J2102" s="120">
        <f t="shared" si="130"/>
        <v>0.5</v>
      </c>
      <c r="K2102" s="108">
        <f t="shared" si="128"/>
        <v>0</v>
      </c>
      <c r="L2102" s="102">
        <f t="shared" si="129"/>
        <v>340</v>
      </c>
      <c r="M2102" s="123">
        <f t="shared" si="131"/>
        <v>0</v>
      </c>
    </row>
    <row r="2103" spans="1:13" x14ac:dyDescent="0.2">
      <c r="A2103" s="208" t="str">
        <f>'Net Gen'!B2103</f>
        <v>ML2KP-Mitchell 2 KP</v>
      </c>
      <c r="B2103" s="269">
        <f>'Net Gen'!C2103</f>
        <v>44832.5</v>
      </c>
      <c r="C2103" s="270" t="str">
        <f>'Net Gen'!P2103</f>
        <v>OFFLINE</v>
      </c>
      <c r="D2103" s="270">
        <f>'Net Gen'!E2103</f>
        <v>0</v>
      </c>
      <c r="E2103" s="270">
        <f>'Net Gen'!I2103</f>
        <v>0</v>
      </c>
      <c r="F2103" s="270">
        <f>'Net Gen'!K2103</f>
        <v>0</v>
      </c>
      <c r="G2103" s="270">
        <f>'Net Gen'!N2103</f>
        <v>0</v>
      </c>
      <c r="H2103" s="270">
        <f>'Net Gen'!O2103</f>
        <v>680</v>
      </c>
      <c r="J2103" s="120">
        <f t="shared" si="130"/>
        <v>0.5</v>
      </c>
      <c r="K2103" s="108">
        <f t="shared" si="128"/>
        <v>0</v>
      </c>
      <c r="L2103" s="102">
        <f t="shared" si="129"/>
        <v>340</v>
      </c>
      <c r="M2103" s="123">
        <f t="shared" si="131"/>
        <v>0</v>
      </c>
    </row>
    <row r="2104" spans="1:13" x14ac:dyDescent="0.2">
      <c r="A2104" s="208" t="str">
        <f>'Net Gen'!B2104</f>
        <v>ML2KP-Mitchell 2 KP</v>
      </c>
      <c r="B2104" s="269">
        <f>'Net Gen'!C2104</f>
        <v>44832.541666666664</v>
      </c>
      <c r="C2104" s="270" t="str">
        <f>'Net Gen'!P2104</f>
        <v>OFFLINE</v>
      </c>
      <c r="D2104" s="270">
        <f>'Net Gen'!E2104</f>
        <v>0</v>
      </c>
      <c r="E2104" s="270">
        <f>'Net Gen'!I2104</f>
        <v>0</v>
      </c>
      <c r="F2104" s="270">
        <f>'Net Gen'!K2104</f>
        <v>0</v>
      </c>
      <c r="G2104" s="270">
        <f>'Net Gen'!N2104</f>
        <v>0</v>
      </c>
      <c r="H2104" s="270">
        <f>'Net Gen'!O2104</f>
        <v>680</v>
      </c>
      <c r="J2104" s="120">
        <f t="shared" si="130"/>
        <v>0.5</v>
      </c>
      <c r="K2104" s="108">
        <f t="shared" si="128"/>
        <v>0</v>
      </c>
      <c r="L2104" s="102">
        <f t="shared" si="129"/>
        <v>340</v>
      </c>
      <c r="M2104" s="123">
        <f t="shared" si="131"/>
        <v>0</v>
      </c>
    </row>
    <row r="2105" spans="1:13" x14ac:dyDescent="0.2">
      <c r="A2105" s="208" t="str">
        <f>'Net Gen'!B2105</f>
        <v>ML2KP-Mitchell 2 KP</v>
      </c>
      <c r="B2105" s="269">
        <f>'Net Gen'!C2105</f>
        <v>44832.583333333336</v>
      </c>
      <c r="C2105" s="270" t="str">
        <f>'Net Gen'!P2105</f>
        <v>OFFLINE</v>
      </c>
      <c r="D2105" s="270">
        <f>'Net Gen'!E2105</f>
        <v>0</v>
      </c>
      <c r="E2105" s="270">
        <f>'Net Gen'!I2105</f>
        <v>0</v>
      </c>
      <c r="F2105" s="270">
        <f>'Net Gen'!K2105</f>
        <v>0</v>
      </c>
      <c r="G2105" s="270">
        <f>'Net Gen'!N2105</f>
        <v>0</v>
      </c>
      <c r="H2105" s="270">
        <f>'Net Gen'!O2105</f>
        <v>680</v>
      </c>
      <c r="J2105" s="120">
        <f t="shared" si="130"/>
        <v>0.5</v>
      </c>
      <c r="K2105" s="108">
        <f t="shared" si="128"/>
        <v>0</v>
      </c>
      <c r="L2105" s="102">
        <f t="shared" si="129"/>
        <v>340</v>
      </c>
      <c r="M2105" s="123">
        <f t="shared" si="131"/>
        <v>0</v>
      </c>
    </row>
    <row r="2106" spans="1:13" x14ac:dyDescent="0.2">
      <c r="A2106" s="208" t="str">
        <f>'Net Gen'!B2106</f>
        <v>ML2KP-Mitchell 2 KP</v>
      </c>
      <c r="B2106" s="269">
        <f>'Net Gen'!C2106</f>
        <v>44832.625</v>
      </c>
      <c r="C2106" s="270" t="str">
        <f>'Net Gen'!P2106</f>
        <v>OFFLINE</v>
      </c>
      <c r="D2106" s="270">
        <f>'Net Gen'!E2106</f>
        <v>0</v>
      </c>
      <c r="E2106" s="270">
        <f>'Net Gen'!I2106</f>
        <v>0</v>
      </c>
      <c r="F2106" s="270">
        <f>'Net Gen'!K2106</f>
        <v>0</v>
      </c>
      <c r="G2106" s="270">
        <f>'Net Gen'!N2106</f>
        <v>0</v>
      </c>
      <c r="H2106" s="270">
        <f>'Net Gen'!O2106</f>
        <v>680</v>
      </c>
      <c r="J2106" s="120">
        <f t="shared" si="130"/>
        <v>0.5</v>
      </c>
      <c r="K2106" s="108">
        <f t="shared" si="128"/>
        <v>0</v>
      </c>
      <c r="L2106" s="102">
        <f t="shared" si="129"/>
        <v>340</v>
      </c>
      <c r="M2106" s="123">
        <f t="shared" si="131"/>
        <v>0</v>
      </c>
    </row>
    <row r="2107" spans="1:13" x14ac:dyDescent="0.2">
      <c r="A2107" s="208" t="str">
        <f>'Net Gen'!B2107</f>
        <v>ML2KP-Mitchell 2 KP</v>
      </c>
      <c r="B2107" s="269">
        <f>'Net Gen'!C2107</f>
        <v>44832.666666666664</v>
      </c>
      <c r="C2107" s="270" t="str">
        <f>'Net Gen'!P2107</f>
        <v>OFFLINE</v>
      </c>
      <c r="D2107" s="270">
        <f>'Net Gen'!E2107</f>
        <v>0</v>
      </c>
      <c r="E2107" s="270">
        <f>'Net Gen'!I2107</f>
        <v>0</v>
      </c>
      <c r="F2107" s="270">
        <f>'Net Gen'!K2107</f>
        <v>0</v>
      </c>
      <c r="G2107" s="270">
        <f>'Net Gen'!N2107</f>
        <v>0</v>
      </c>
      <c r="H2107" s="270">
        <f>'Net Gen'!O2107</f>
        <v>680</v>
      </c>
      <c r="J2107" s="120">
        <f t="shared" si="130"/>
        <v>0.5</v>
      </c>
      <c r="K2107" s="108">
        <f t="shared" si="128"/>
        <v>0</v>
      </c>
      <c r="L2107" s="102">
        <f t="shared" si="129"/>
        <v>340</v>
      </c>
      <c r="M2107" s="123">
        <f t="shared" si="131"/>
        <v>0</v>
      </c>
    </row>
    <row r="2108" spans="1:13" x14ac:dyDescent="0.2">
      <c r="A2108" s="208" t="str">
        <f>'Net Gen'!B2108</f>
        <v>ML2KP-Mitchell 2 KP</v>
      </c>
      <c r="B2108" s="269">
        <f>'Net Gen'!C2108</f>
        <v>44832.708333333336</v>
      </c>
      <c r="C2108" s="270" t="str">
        <f>'Net Gen'!P2108</f>
        <v>OFFLINE</v>
      </c>
      <c r="D2108" s="270">
        <f>'Net Gen'!E2108</f>
        <v>0</v>
      </c>
      <c r="E2108" s="270">
        <f>'Net Gen'!I2108</f>
        <v>0</v>
      </c>
      <c r="F2108" s="270">
        <f>'Net Gen'!K2108</f>
        <v>0</v>
      </c>
      <c r="G2108" s="270">
        <f>'Net Gen'!N2108</f>
        <v>0</v>
      </c>
      <c r="H2108" s="270">
        <f>'Net Gen'!O2108</f>
        <v>680</v>
      </c>
      <c r="J2108" s="120">
        <f t="shared" si="130"/>
        <v>0.5</v>
      </c>
      <c r="K2108" s="108">
        <f t="shared" si="128"/>
        <v>0</v>
      </c>
      <c r="L2108" s="102">
        <f t="shared" si="129"/>
        <v>340</v>
      </c>
      <c r="M2108" s="123">
        <f t="shared" si="131"/>
        <v>0</v>
      </c>
    </row>
    <row r="2109" spans="1:13" x14ac:dyDescent="0.2">
      <c r="A2109" s="208" t="str">
        <f>'Net Gen'!B2109</f>
        <v>ML2KP-Mitchell 2 KP</v>
      </c>
      <c r="B2109" s="269">
        <f>'Net Gen'!C2109</f>
        <v>44832.75</v>
      </c>
      <c r="C2109" s="270" t="str">
        <f>'Net Gen'!P2109</f>
        <v>OFFLINE</v>
      </c>
      <c r="D2109" s="270">
        <f>'Net Gen'!E2109</f>
        <v>0</v>
      </c>
      <c r="E2109" s="270">
        <f>'Net Gen'!I2109</f>
        <v>0</v>
      </c>
      <c r="F2109" s="270">
        <f>'Net Gen'!K2109</f>
        <v>0</v>
      </c>
      <c r="G2109" s="270">
        <f>'Net Gen'!N2109</f>
        <v>0</v>
      </c>
      <c r="H2109" s="270">
        <f>'Net Gen'!O2109</f>
        <v>680</v>
      </c>
      <c r="J2109" s="120">
        <f t="shared" si="130"/>
        <v>0.5</v>
      </c>
      <c r="K2109" s="108">
        <f t="shared" si="128"/>
        <v>0</v>
      </c>
      <c r="L2109" s="102">
        <f t="shared" si="129"/>
        <v>340</v>
      </c>
      <c r="M2109" s="123">
        <f t="shared" si="131"/>
        <v>0</v>
      </c>
    </row>
    <row r="2110" spans="1:13" x14ac:dyDescent="0.2">
      <c r="A2110" s="208" t="str">
        <f>'Net Gen'!B2110</f>
        <v>ML2KP-Mitchell 2 KP</v>
      </c>
      <c r="B2110" s="269">
        <f>'Net Gen'!C2110</f>
        <v>44832.791666666664</v>
      </c>
      <c r="C2110" s="270" t="str">
        <f>'Net Gen'!P2110</f>
        <v>OFFLINE</v>
      </c>
      <c r="D2110" s="270">
        <f>'Net Gen'!E2110</f>
        <v>0</v>
      </c>
      <c r="E2110" s="270">
        <f>'Net Gen'!I2110</f>
        <v>0</v>
      </c>
      <c r="F2110" s="270">
        <f>'Net Gen'!K2110</f>
        <v>0</v>
      </c>
      <c r="G2110" s="270">
        <f>'Net Gen'!N2110</f>
        <v>0</v>
      </c>
      <c r="H2110" s="270">
        <f>'Net Gen'!O2110</f>
        <v>680</v>
      </c>
      <c r="J2110" s="120">
        <f t="shared" si="130"/>
        <v>0.5</v>
      </c>
      <c r="K2110" s="108">
        <f t="shared" si="128"/>
        <v>0</v>
      </c>
      <c r="L2110" s="102">
        <f t="shared" si="129"/>
        <v>340</v>
      </c>
      <c r="M2110" s="123">
        <f t="shared" si="131"/>
        <v>0</v>
      </c>
    </row>
    <row r="2111" spans="1:13" x14ac:dyDescent="0.2">
      <c r="A2111" s="208" t="str">
        <f>'Net Gen'!B2111</f>
        <v>ML2KP-Mitchell 2 KP</v>
      </c>
      <c r="B2111" s="269">
        <f>'Net Gen'!C2111</f>
        <v>44832.833333333336</v>
      </c>
      <c r="C2111" s="270" t="str">
        <f>'Net Gen'!P2111</f>
        <v>OFFLINE</v>
      </c>
      <c r="D2111" s="270">
        <f>'Net Gen'!E2111</f>
        <v>0</v>
      </c>
      <c r="E2111" s="270">
        <f>'Net Gen'!I2111</f>
        <v>0</v>
      </c>
      <c r="F2111" s="270">
        <f>'Net Gen'!K2111</f>
        <v>0</v>
      </c>
      <c r="G2111" s="270">
        <f>'Net Gen'!N2111</f>
        <v>0</v>
      </c>
      <c r="H2111" s="270">
        <f>'Net Gen'!O2111</f>
        <v>680</v>
      </c>
      <c r="J2111" s="120">
        <f t="shared" si="130"/>
        <v>0.5</v>
      </c>
      <c r="K2111" s="108">
        <f t="shared" si="128"/>
        <v>0</v>
      </c>
      <c r="L2111" s="102">
        <f t="shared" si="129"/>
        <v>340</v>
      </c>
      <c r="M2111" s="123">
        <f t="shared" si="131"/>
        <v>0</v>
      </c>
    </row>
    <row r="2112" spans="1:13" x14ac:dyDescent="0.2">
      <c r="A2112" s="208" t="str">
        <f>'Net Gen'!B2112</f>
        <v>ML2KP-Mitchell 2 KP</v>
      </c>
      <c r="B2112" s="269">
        <f>'Net Gen'!C2112</f>
        <v>44832.875</v>
      </c>
      <c r="C2112" s="270" t="str">
        <f>'Net Gen'!P2112</f>
        <v>OFFLINE</v>
      </c>
      <c r="D2112" s="270">
        <f>'Net Gen'!E2112</f>
        <v>0</v>
      </c>
      <c r="E2112" s="270">
        <f>'Net Gen'!I2112</f>
        <v>0</v>
      </c>
      <c r="F2112" s="270">
        <f>'Net Gen'!K2112</f>
        <v>0</v>
      </c>
      <c r="G2112" s="270">
        <f>'Net Gen'!N2112</f>
        <v>0</v>
      </c>
      <c r="H2112" s="270">
        <f>'Net Gen'!O2112</f>
        <v>680</v>
      </c>
      <c r="J2112" s="120">
        <f t="shared" si="130"/>
        <v>0.5</v>
      </c>
      <c r="K2112" s="108">
        <f t="shared" si="128"/>
        <v>0</v>
      </c>
      <c r="L2112" s="102">
        <f t="shared" si="129"/>
        <v>340</v>
      </c>
      <c r="M2112" s="123">
        <f t="shared" si="131"/>
        <v>0</v>
      </c>
    </row>
    <row r="2113" spans="1:13" x14ac:dyDescent="0.2">
      <c r="A2113" s="208" t="str">
        <f>'Net Gen'!B2113</f>
        <v>ML2KP-Mitchell 2 KP</v>
      </c>
      <c r="B2113" s="269">
        <f>'Net Gen'!C2113</f>
        <v>44832.916666666664</v>
      </c>
      <c r="C2113" s="270" t="str">
        <f>'Net Gen'!P2113</f>
        <v>OFFLINE</v>
      </c>
      <c r="D2113" s="270">
        <f>'Net Gen'!E2113</f>
        <v>0</v>
      </c>
      <c r="E2113" s="270">
        <f>'Net Gen'!I2113</f>
        <v>0</v>
      </c>
      <c r="F2113" s="270">
        <f>'Net Gen'!K2113</f>
        <v>0</v>
      </c>
      <c r="G2113" s="270">
        <f>'Net Gen'!N2113</f>
        <v>0</v>
      </c>
      <c r="H2113" s="270">
        <f>'Net Gen'!O2113</f>
        <v>680</v>
      </c>
      <c r="J2113" s="120">
        <f t="shared" si="130"/>
        <v>0.5</v>
      </c>
      <c r="K2113" s="108">
        <f t="shared" si="128"/>
        <v>0</v>
      </c>
      <c r="L2113" s="102">
        <f t="shared" si="129"/>
        <v>340</v>
      </c>
      <c r="M2113" s="123">
        <f t="shared" si="131"/>
        <v>0</v>
      </c>
    </row>
    <row r="2114" spans="1:13" x14ac:dyDescent="0.2">
      <c r="A2114" s="208" t="str">
        <f>'Net Gen'!B2114</f>
        <v>ML2KP-Mitchell 2 KP</v>
      </c>
      <c r="B2114" s="269">
        <f>'Net Gen'!C2114</f>
        <v>44832.958333333336</v>
      </c>
      <c r="C2114" s="270" t="str">
        <f>'Net Gen'!P2114</f>
        <v>OFFLINE</v>
      </c>
      <c r="D2114" s="270">
        <f>'Net Gen'!E2114</f>
        <v>0</v>
      </c>
      <c r="E2114" s="270">
        <f>'Net Gen'!I2114</f>
        <v>0</v>
      </c>
      <c r="F2114" s="270">
        <f>'Net Gen'!K2114</f>
        <v>0</v>
      </c>
      <c r="G2114" s="270">
        <f>'Net Gen'!N2114</f>
        <v>0</v>
      </c>
      <c r="H2114" s="270">
        <f>'Net Gen'!O2114</f>
        <v>680</v>
      </c>
      <c r="J2114" s="120">
        <f t="shared" si="130"/>
        <v>0.5</v>
      </c>
      <c r="K2114" s="108">
        <f t="shared" si="128"/>
        <v>0</v>
      </c>
      <c r="L2114" s="102">
        <f t="shared" si="129"/>
        <v>340</v>
      </c>
      <c r="M2114" s="123">
        <f t="shared" si="131"/>
        <v>0</v>
      </c>
    </row>
    <row r="2115" spans="1:13" x14ac:dyDescent="0.2">
      <c r="A2115" s="208" t="str">
        <f>'Net Gen'!B2115</f>
        <v>ML2KP-Mitchell 2 KP</v>
      </c>
      <c r="B2115" s="269">
        <f>'Net Gen'!C2115</f>
        <v>44833</v>
      </c>
      <c r="C2115" s="270" t="str">
        <f>'Net Gen'!P2115</f>
        <v>OFFLINE</v>
      </c>
      <c r="D2115" s="270">
        <f>'Net Gen'!E2115</f>
        <v>0</v>
      </c>
      <c r="E2115" s="270">
        <f>'Net Gen'!I2115</f>
        <v>0</v>
      </c>
      <c r="F2115" s="270">
        <f>'Net Gen'!K2115</f>
        <v>0</v>
      </c>
      <c r="G2115" s="270">
        <f>'Net Gen'!N2115</f>
        <v>0</v>
      </c>
      <c r="H2115" s="270">
        <f>'Net Gen'!O2115</f>
        <v>680</v>
      </c>
      <c r="J2115" s="120">
        <f t="shared" si="130"/>
        <v>0.5</v>
      </c>
      <c r="K2115" s="108">
        <f t="shared" si="128"/>
        <v>0</v>
      </c>
      <c r="L2115" s="102">
        <f t="shared" si="129"/>
        <v>340</v>
      </c>
      <c r="M2115" s="123">
        <f t="shared" si="131"/>
        <v>0</v>
      </c>
    </row>
    <row r="2116" spans="1:13" x14ac:dyDescent="0.2">
      <c r="A2116" s="208" t="str">
        <f>'Net Gen'!B2116</f>
        <v>ML2KP-Mitchell 2 KP</v>
      </c>
      <c r="B2116" s="269">
        <f>'Net Gen'!C2116</f>
        <v>44833.041666666664</v>
      </c>
      <c r="C2116" s="270" t="str">
        <f>'Net Gen'!P2116</f>
        <v>OFFLINE</v>
      </c>
      <c r="D2116" s="270">
        <f>'Net Gen'!E2116</f>
        <v>0</v>
      </c>
      <c r="E2116" s="270">
        <f>'Net Gen'!I2116</f>
        <v>0</v>
      </c>
      <c r="F2116" s="270">
        <f>'Net Gen'!K2116</f>
        <v>0</v>
      </c>
      <c r="G2116" s="270">
        <f>'Net Gen'!N2116</f>
        <v>0</v>
      </c>
      <c r="H2116" s="270">
        <f>'Net Gen'!O2116</f>
        <v>680</v>
      </c>
      <c r="J2116" s="120">
        <f t="shared" si="130"/>
        <v>0.5</v>
      </c>
      <c r="K2116" s="108">
        <f t="shared" ref="K2116:K2179" si="132">F2116*J2116</f>
        <v>0</v>
      </c>
      <c r="L2116" s="102">
        <f t="shared" ref="L2116:L2179" si="133">H2116*J2116</f>
        <v>340</v>
      </c>
      <c r="M2116" s="123">
        <f t="shared" si="131"/>
        <v>0</v>
      </c>
    </row>
    <row r="2117" spans="1:13" x14ac:dyDescent="0.2">
      <c r="A2117" s="208" t="str">
        <f>'Net Gen'!B2117</f>
        <v>ML2KP-Mitchell 2 KP</v>
      </c>
      <c r="B2117" s="269">
        <f>'Net Gen'!C2117</f>
        <v>44833.083333333336</v>
      </c>
      <c r="C2117" s="270" t="str">
        <f>'Net Gen'!P2117</f>
        <v>OFFLINE</v>
      </c>
      <c r="D2117" s="270">
        <f>'Net Gen'!E2117</f>
        <v>0</v>
      </c>
      <c r="E2117" s="270">
        <f>'Net Gen'!I2117</f>
        <v>0</v>
      </c>
      <c r="F2117" s="270">
        <f>'Net Gen'!K2117</f>
        <v>0</v>
      </c>
      <c r="G2117" s="270">
        <f>'Net Gen'!N2117</f>
        <v>0</v>
      </c>
      <c r="H2117" s="270">
        <f>'Net Gen'!O2117</f>
        <v>680</v>
      </c>
      <c r="J2117" s="120">
        <f t="shared" ref="J2117:J2180" si="134">VLOOKUP(A2117,$P$4:$Q$8,2,FALSE)</f>
        <v>0.5</v>
      </c>
      <c r="K2117" s="108">
        <f t="shared" si="132"/>
        <v>0</v>
      </c>
      <c r="L2117" s="102">
        <f t="shared" si="133"/>
        <v>340</v>
      </c>
      <c r="M2117" s="123">
        <f t="shared" ref="M2117:M2180" si="135">E2117*J2117</f>
        <v>0</v>
      </c>
    </row>
    <row r="2118" spans="1:13" x14ac:dyDescent="0.2">
      <c r="A2118" s="208" t="str">
        <f>'Net Gen'!B2118</f>
        <v>ML2KP-Mitchell 2 KP</v>
      </c>
      <c r="B2118" s="269">
        <f>'Net Gen'!C2118</f>
        <v>44833.125</v>
      </c>
      <c r="C2118" s="270" t="str">
        <f>'Net Gen'!P2118</f>
        <v>OFFLINE</v>
      </c>
      <c r="D2118" s="270">
        <f>'Net Gen'!E2118</f>
        <v>0</v>
      </c>
      <c r="E2118" s="270">
        <f>'Net Gen'!I2118</f>
        <v>0</v>
      </c>
      <c r="F2118" s="270">
        <f>'Net Gen'!K2118</f>
        <v>0</v>
      </c>
      <c r="G2118" s="270">
        <f>'Net Gen'!N2118</f>
        <v>0</v>
      </c>
      <c r="H2118" s="270">
        <f>'Net Gen'!O2118</f>
        <v>680</v>
      </c>
      <c r="J2118" s="120">
        <f t="shared" si="134"/>
        <v>0.5</v>
      </c>
      <c r="K2118" s="108">
        <f t="shared" si="132"/>
        <v>0</v>
      </c>
      <c r="L2118" s="102">
        <f t="shared" si="133"/>
        <v>340</v>
      </c>
      <c r="M2118" s="123">
        <f t="shared" si="135"/>
        <v>0</v>
      </c>
    </row>
    <row r="2119" spans="1:13" x14ac:dyDescent="0.2">
      <c r="A2119" s="208" t="str">
        <f>'Net Gen'!B2119</f>
        <v>ML2KP-Mitchell 2 KP</v>
      </c>
      <c r="B2119" s="269">
        <f>'Net Gen'!C2119</f>
        <v>44833.166666666664</v>
      </c>
      <c r="C2119" s="270" t="str">
        <f>'Net Gen'!P2119</f>
        <v>OFFLINE</v>
      </c>
      <c r="D2119" s="270">
        <f>'Net Gen'!E2119</f>
        <v>0</v>
      </c>
      <c r="E2119" s="270">
        <f>'Net Gen'!I2119</f>
        <v>0</v>
      </c>
      <c r="F2119" s="270">
        <f>'Net Gen'!K2119</f>
        <v>0</v>
      </c>
      <c r="G2119" s="270">
        <f>'Net Gen'!N2119</f>
        <v>0</v>
      </c>
      <c r="H2119" s="270">
        <f>'Net Gen'!O2119</f>
        <v>680</v>
      </c>
      <c r="J2119" s="120">
        <f t="shared" si="134"/>
        <v>0.5</v>
      </c>
      <c r="K2119" s="108">
        <f t="shared" si="132"/>
        <v>0</v>
      </c>
      <c r="L2119" s="102">
        <f t="shared" si="133"/>
        <v>340</v>
      </c>
      <c r="M2119" s="123">
        <f t="shared" si="135"/>
        <v>0</v>
      </c>
    </row>
    <row r="2120" spans="1:13" x14ac:dyDescent="0.2">
      <c r="A2120" s="208" t="str">
        <f>'Net Gen'!B2120</f>
        <v>ML2KP-Mitchell 2 KP</v>
      </c>
      <c r="B2120" s="269">
        <f>'Net Gen'!C2120</f>
        <v>44833.208333333336</v>
      </c>
      <c r="C2120" s="270" t="str">
        <f>'Net Gen'!P2120</f>
        <v>OFFLINE</v>
      </c>
      <c r="D2120" s="270">
        <f>'Net Gen'!E2120</f>
        <v>0</v>
      </c>
      <c r="E2120" s="270">
        <f>'Net Gen'!I2120</f>
        <v>0</v>
      </c>
      <c r="F2120" s="270">
        <f>'Net Gen'!K2120</f>
        <v>0</v>
      </c>
      <c r="G2120" s="270">
        <f>'Net Gen'!N2120</f>
        <v>0</v>
      </c>
      <c r="H2120" s="270">
        <f>'Net Gen'!O2120</f>
        <v>680</v>
      </c>
      <c r="J2120" s="120">
        <f t="shared" si="134"/>
        <v>0.5</v>
      </c>
      <c r="K2120" s="108">
        <f t="shared" si="132"/>
        <v>0</v>
      </c>
      <c r="L2120" s="102">
        <f t="shared" si="133"/>
        <v>340</v>
      </c>
      <c r="M2120" s="123">
        <f t="shared" si="135"/>
        <v>0</v>
      </c>
    </row>
    <row r="2121" spans="1:13" x14ac:dyDescent="0.2">
      <c r="A2121" s="208" t="str">
        <f>'Net Gen'!B2121</f>
        <v>ML2KP-Mitchell 2 KP</v>
      </c>
      <c r="B2121" s="269">
        <f>'Net Gen'!C2121</f>
        <v>44833.25</v>
      </c>
      <c r="C2121" s="270" t="str">
        <f>'Net Gen'!P2121</f>
        <v>OFFLINE</v>
      </c>
      <c r="D2121" s="270">
        <f>'Net Gen'!E2121</f>
        <v>0</v>
      </c>
      <c r="E2121" s="270">
        <f>'Net Gen'!I2121</f>
        <v>0</v>
      </c>
      <c r="F2121" s="270">
        <f>'Net Gen'!K2121</f>
        <v>0</v>
      </c>
      <c r="G2121" s="270">
        <f>'Net Gen'!N2121</f>
        <v>0</v>
      </c>
      <c r="H2121" s="270">
        <f>'Net Gen'!O2121</f>
        <v>680</v>
      </c>
      <c r="J2121" s="120">
        <f t="shared" si="134"/>
        <v>0.5</v>
      </c>
      <c r="K2121" s="108">
        <f t="shared" si="132"/>
        <v>0</v>
      </c>
      <c r="L2121" s="102">
        <f t="shared" si="133"/>
        <v>340</v>
      </c>
      <c r="M2121" s="123">
        <f t="shared" si="135"/>
        <v>0</v>
      </c>
    </row>
    <row r="2122" spans="1:13" x14ac:dyDescent="0.2">
      <c r="A2122" s="208" t="str">
        <f>'Net Gen'!B2122</f>
        <v>ML2KP-Mitchell 2 KP</v>
      </c>
      <c r="B2122" s="269">
        <f>'Net Gen'!C2122</f>
        <v>44833.291666666664</v>
      </c>
      <c r="C2122" s="270" t="str">
        <f>'Net Gen'!P2122</f>
        <v>OFFLINE</v>
      </c>
      <c r="D2122" s="270">
        <f>'Net Gen'!E2122</f>
        <v>0</v>
      </c>
      <c r="E2122" s="270">
        <f>'Net Gen'!I2122</f>
        <v>0</v>
      </c>
      <c r="F2122" s="270">
        <f>'Net Gen'!K2122</f>
        <v>0</v>
      </c>
      <c r="G2122" s="270">
        <f>'Net Gen'!N2122</f>
        <v>0</v>
      </c>
      <c r="H2122" s="270">
        <f>'Net Gen'!O2122</f>
        <v>680</v>
      </c>
      <c r="J2122" s="120">
        <f t="shared" si="134"/>
        <v>0.5</v>
      </c>
      <c r="K2122" s="108">
        <f t="shared" si="132"/>
        <v>0</v>
      </c>
      <c r="L2122" s="102">
        <f t="shared" si="133"/>
        <v>340</v>
      </c>
      <c r="M2122" s="123">
        <f t="shared" si="135"/>
        <v>0</v>
      </c>
    </row>
    <row r="2123" spans="1:13" x14ac:dyDescent="0.2">
      <c r="A2123" s="208" t="str">
        <f>'Net Gen'!B2123</f>
        <v>ML2KP-Mitchell 2 KP</v>
      </c>
      <c r="B2123" s="269">
        <f>'Net Gen'!C2123</f>
        <v>44833.333333333336</v>
      </c>
      <c r="C2123" s="270" t="str">
        <f>'Net Gen'!P2123</f>
        <v>OFFLINE</v>
      </c>
      <c r="D2123" s="270">
        <f>'Net Gen'!E2123</f>
        <v>0</v>
      </c>
      <c r="E2123" s="270">
        <f>'Net Gen'!I2123</f>
        <v>0</v>
      </c>
      <c r="F2123" s="270">
        <f>'Net Gen'!K2123</f>
        <v>0</v>
      </c>
      <c r="G2123" s="270">
        <f>'Net Gen'!N2123</f>
        <v>0</v>
      </c>
      <c r="H2123" s="270">
        <f>'Net Gen'!O2123</f>
        <v>680</v>
      </c>
      <c r="J2123" s="120">
        <f t="shared" si="134"/>
        <v>0.5</v>
      </c>
      <c r="K2123" s="108">
        <f t="shared" si="132"/>
        <v>0</v>
      </c>
      <c r="L2123" s="102">
        <f t="shared" si="133"/>
        <v>340</v>
      </c>
      <c r="M2123" s="123">
        <f t="shared" si="135"/>
        <v>0</v>
      </c>
    </row>
    <row r="2124" spans="1:13" x14ac:dyDescent="0.2">
      <c r="A2124" s="208" t="str">
        <f>'Net Gen'!B2124</f>
        <v>ML2KP-Mitchell 2 KP</v>
      </c>
      <c r="B2124" s="269">
        <f>'Net Gen'!C2124</f>
        <v>44833.375</v>
      </c>
      <c r="C2124" s="270" t="str">
        <f>'Net Gen'!P2124</f>
        <v>OFFLINE</v>
      </c>
      <c r="D2124" s="270">
        <f>'Net Gen'!E2124</f>
        <v>0</v>
      </c>
      <c r="E2124" s="270">
        <f>'Net Gen'!I2124</f>
        <v>0</v>
      </c>
      <c r="F2124" s="270">
        <f>'Net Gen'!K2124</f>
        <v>0</v>
      </c>
      <c r="G2124" s="270">
        <f>'Net Gen'!N2124</f>
        <v>0</v>
      </c>
      <c r="H2124" s="270">
        <f>'Net Gen'!O2124</f>
        <v>680</v>
      </c>
      <c r="J2124" s="120">
        <f t="shared" si="134"/>
        <v>0.5</v>
      </c>
      <c r="K2124" s="108">
        <f t="shared" si="132"/>
        <v>0</v>
      </c>
      <c r="L2124" s="102">
        <f t="shared" si="133"/>
        <v>340</v>
      </c>
      <c r="M2124" s="123">
        <f t="shared" si="135"/>
        <v>0</v>
      </c>
    </row>
    <row r="2125" spans="1:13" x14ac:dyDescent="0.2">
      <c r="A2125" s="208" t="str">
        <f>'Net Gen'!B2125</f>
        <v>ML2KP-Mitchell 2 KP</v>
      </c>
      <c r="B2125" s="269">
        <f>'Net Gen'!C2125</f>
        <v>44833.416666666664</v>
      </c>
      <c r="C2125" s="270" t="str">
        <f>'Net Gen'!P2125</f>
        <v>OFFLINE</v>
      </c>
      <c r="D2125" s="270">
        <f>'Net Gen'!E2125</f>
        <v>0</v>
      </c>
      <c r="E2125" s="270">
        <f>'Net Gen'!I2125</f>
        <v>0</v>
      </c>
      <c r="F2125" s="270">
        <f>'Net Gen'!K2125</f>
        <v>0</v>
      </c>
      <c r="G2125" s="270">
        <f>'Net Gen'!N2125</f>
        <v>0</v>
      </c>
      <c r="H2125" s="270">
        <f>'Net Gen'!O2125</f>
        <v>680</v>
      </c>
      <c r="J2125" s="120">
        <f t="shared" si="134"/>
        <v>0.5</v>
      </c>
      <c r="K2125" s="108">
        <f t="shared" si="132"/>
        <v>0</v>
      </c>
      <c r="L2125" s="102">
        <f t="shared" si="133"/>
        <v>340</v>
      </c>
      <c r="M2125" s="123">
        <f t="shared" si="135"/>
        <v>0</v>
      </c>
    </row>
    <row r="2126" spans="1:13" x14ac:dyDescent="0.2">
      <c r="A2126" s="208" t="str">
        <f>'Net Gen'!B2126</f>
        <v>ML2KP-Mitchell 2 KP</v>
      </c>
      <c r="B2126" s="269">
        <f>'Net Gen'!C2126</f>
        <v>44833.458333333336</v>
      </c>
      <c r="C2126" s="270" t="str">
        <f>'Net Gen'!P2126</f>
        <v>OFFLINE</v>
      </c>
      <c r="D2126" s="270">
        <f>'Net Gen'!E2126</f>
        <v>0</v>
      </c>
      <c r="E2126" s="270">
        <f>'Net Gen'!I2126</f>
        <v>0</v>
      </c>
      <c r="F2126" s="270">
        <f>'Net Gen'!K2126</f>
        <v>0</v>
      </c>
      <c r="G2126" s="270">
        <f>'Net Gen'!N2126</f>
        <v>0</v>
      </c>
      <c r="H2126" s="270">
        <f>'Net Gen'!O2126</f>
        <v>680</v>
      </c>
      <c r="J2126" s="120">
        <f t="shared" si="134"/>
        <v>0.5</v>
      </c>
      <c r="K2126" s="108">
        <f t="shared" si="132"/>
        <v>0</v>
      </c>
      <c r="L2126" s="102">
        <f t="shared" si="133"/>
        <v>340</v>
      </c>
      <c r="M2126" s="123">
        <f t="shared" si="135"/>
        <v>0</v>
      </c>
    </row>
    <row r="2127" spans="1:13" x14ac:dyDescent="0.2">
      <c r="A2127" s="208" t="str">
        <f>'Net Gen'!B2127</f>
        <v>ML2KP-Mitchell 2 KP</v>
      </c>
      <c r="B2127" s="269">
        <f>'Net Gen'!C2127</f>
        <v>44833.5</v>
      </c>
      <c r="C2127" s="270" t="str">
        <f>'Net Gen'!P2127</f>
        <v>OFFLINE</v>
      </c>
      <c r="D2127" s="270">
        <f>'Net Gen'!E2127</f>
        <v>0</v>
      </c>
      <c r="E2127" s="270">
        <f>'Net Gen'!I2127</f>
        <v>0</v>
      </c>
      <c r="F2127" s="270">
        <f>'Net Gen'!K2127</f>
        <v>0</v>
      </c>
      <c r="G2127" s="270">
        <f>'Net Gen'!N2127</f>
        <v>0</v>
      </c>
      <c r="H2127" s="270">
        <f>'Net Gen'!O2127</f>
        <v>680</v>
      </c>
      <c r="J2127" s="120">
        <f t="shared" si="134"/>
        <v>0.5</v>
      </c>
      <c r="K2127" s="108">
        <f t="shared" si="132"/>
        <v>0</v>
      </c>
      <c r="L2127" s="102">
        <f t="shared" si="133"/>
        <v>340</v>
      </c>
      <c r="M2127" s="123">
        <f t="shared" si="135"/>
        <v>0</v>
      </c>
    </row>
    <row r="2128" spans="1:13" x14ac:dyDescent="0.2">
      <c r="A2128" s="208" t="str">
        <f>'Net Gen'!B2128</f>
        <v>ML2KP-Mitchell 2 KP</v>
      </c>
      <c r="B2128" s="269">
        <f>'Net Gen'!C2128</f>
        <v>44833.541666666664</v>
      </c>
      <c r="C2128" s="270" t="str">
        <f>'Net Gen'!P2128</f>
        <v>OFFLINE</v>
      </c>
      <c r="D2128" s="270">
        <f>'Net Gen'!E2128</f>
        <v>0</v>
      </c>
      <c r="E2128" s="270">
        <f>'Net Gen'!I2128</f>
        <v>0</v>
      </c>
      <c r="F2128" s="270">
        <f>'Net Gen'!K2128</f>
        <v>0</v>
      </c>
      <c r="G2128" s="270">
        <f>'Net Gen'!N2128</f>
        <v>0</v>
      </c>
      <c r="H2128" s="270">
        <f>'Net Gen'!O2128</f>
        <v>680</v>
      </c>
      <c r="J2128" s="120">
        <f t="shared" si="134"/>
        <v>0.5</v>
      </c>
      <c r="K2128" s="108">
        <f t="shared" si="132"/>
        <v>0</v>
      </c>
      <c r="L2128" s="102">
        <f t="shared" si="133"/>
        <v>340</v>
      </c>
      <c r="M2128" s="123">
        <f t="shared" si="135"/>
        <v>0</v>
      </c>
    </row>
    <row r="2129" spans="1:13" x14ac:dyDescent="0.2">
      <c r="A2129" s="208" t="str">
        <f>'Net Gen'!B2129</f>
        <v>ML2KP-Mitchell 2 KP</v>
      </c>
      <c r="B2129" s="269">
        <f>'Net Gen'!C2129</f>
        <v>44833.583333333336</v>
      </c>
      <c r="C2129" s="270" t="str">
        <f>'Net Gen'!P2129</f>
        <v>OFFLINE</v>
      </c>
      <c r="D2129" s="270">
        <f>'Net Gen'!E2129</f>
        <v>0</v>
      </c>
      <c r="E2129" s="270">
        <f>'Net Gen'!I2129</f>
        <v>0</v>
      </c>
      <c r="F2129" s="270">
        <f>'Net Gen'!K2129</f>
        <v>0</v>
      </c>
      <c r="G2129" s="270">
        <f>'Net Gen'!N2129</f>
        <v>0</v>
      </c>
      <c r="H2129" s="270">
        <f>'Net Gen'!O2129</f>
        <v>680</v>
      </c>
      <c r="J2129" s="120">
        <f t="shared" si="134"/>
        <v>0.5</v>
      </c>
      <c r="K2129" s="108">
        <f t="shared" si="132"/>
        <v>0</v>
      </c>
      <c r="L2129" s="102">
        <f t="shared" si="133"/>
        <v>340</v>
      </c>
      <c r="M2129" s="123">
        <f t="shared" si="135"/>
        <v>0</v>
      </c>
    </row>
    <row r="2130" spans="1:13" x14ac:dyDescent="0.2">
      <c r="A2130" s="208" t="str">
        <f>'Net Gen'!B2130</f>
        <v>ML2KP-Mitchell 2 KP</v>
      </c>
      <c r="B2130" s="269">
        <f>'Net Gen'!C2130</f>
        <v>44833.625</v>
      </c>
      <c r="C2130" s="270" t="str">
        <f>'Net Gen'!P2130</f>
        <v>OFFLINE</v>
      </c>
      <c r="D2130" s="270">
        <f>'Net Gen'!E2130</f>
        <v>0</v>
      </c>
      <c r="E2130" s="270">
        <f>'Net Gen'!I2130</f>
        <v>0</v>
      </c>
      <c r="F2130" s="270">
        <f>'Net Gen'!K2130</f>
        <v>0</v>
      </c>
      <c r="G2130" s="270">
        <f>'Net Gen'!N2130</f>
        <v>0</v>
      </c>
      <c r="H2130" s="270">
        <f>'Net Gen'!O2130</f>
        <v>680</v>
      </c>
      <c r="J2130" s="120">
        <f t="shared" si="134"/>
        <v>0.5</v>
      </c>
      <c r="K2130" s="108">
        <f t="shared" si="132"/>
        <v>0</v>
      </c>
      <c r="L2130" s="102">
        <f t="shared" si="133"/>
        <v>340</v>
      </c>
      <c r="M2130" s="123">
        <f t="shared" si="135"/>
        <v>0</v>
      </c>
    </row>
    <row r="2131" spans="1:13" x14ac:dyDescent="0.2">
      <c r="A2131" s="208" t="str">
        <f>'Net Gen'!B2131</f>
        <v>ML2KP-Mitchell 2 KP</v>
      </c>
      <c r="B2131" s="269">
        <f>'Net Gen'!C2131</f>
        <v>44833.666666666664</v>
      </c>
      <c r="C2131" s="270" t="str">
        <f>'Net Gen'!P2131</f>
        <v>OFFLINE</v>
      </c>
      <c r="D2131" s="270">
        <f>'Net Gen'!E2131</f>
        <v>0</v>
      </c>
      <c r="E2131" s="270">
        <f>'Net Gen'!I2131</f>
        <v>0</v>
      </c>
      <c r="F2131" s="270">
        <f>'Net Gen'!K2131</f>
        <v>0</v>
      </c>
      <c r="G2131" s="270">
        <f>'Net Gen'!N2131</f>
        <v>0</v>
      </c>
      <c r="H2131" s="270">
        <f>'Net Gen'!O2131</f>
        <v>680</v>
      </c>
      <c r="J2131" s="120">
        <f t="shared" si="134"/>
        <v>0.5</v>
      </c>
      <c r="K2131" s="108">
        <f t="shared" si="132"/>
        <v>0</v>
      </c>
      <c r="L2131" s="102">
        <f t="shared" si="133"/>
        <v>340</v>
      </c>
      <c r="M2131" s="123">
        <f t="shared" si="135"/>
        <v>0</v>
      </c>
    </row>
    <row r="2132" spans="1:13" x14ac:dyDescent="0.2">
      <c r="A2132" s="208" t="str">
        <f>'Net Gen'!B2132</f>
        <v>ML2KP-Mitchell 2 KP</v>
      </c>
      <c r="B2132" s="269">
        <f>'Net Gen'!C2132</f>
        <v>44833.708333333336</v>
      </c>
      <c r="C2132" s="270" t="str">
        <f>'Net Gen'!P2132</f>
        <v>OFFLINE</v>
      </c>
      <c r="D2132" s="270">
        <f>'Net Gen'!E2132</f>
        <v>0</v>
      </c>
      <c r="E2132" s="270">
        <f>'Net Gen'!I2132</f>
        <v>0</v>
      </c>
      <c r="F2132" s="270">
        <f>'Net Gen'!K2132</f>
        <v>0</v>
      </c>
      <c r="G2132" s="270">
        <f>'Net Gen'!N2132</f>
        <v>0</v>
      </c>
      <c r="H2132" s="270">
        <f>'Net Gen'!O2132</f>
        <v>680</v>
      </c>
      <c r="J2132" s="120">
        <f t="shared" si="134"/>
        <v>0.5</v>
      </c>
      <c r="K2132" s="108">
        <f t="shared" si="132"/>
        <v>0</v>
      </c>
      <c r="L2132" s="102">
        <f t="shared" si="133"/>
        <v>340</v>
      </c>
      <c r="M2132" s="123">
        <f t="shared" si="135"/>
        <v>0</v>
      </c>
    </row>
    <row r="2133" spans="1:13" x14ac:dyDescent="0.2">
      <c r="A2133" s="208" t="str">
        <f>'Net Gen'!B2133</f>
        <v>ML2KP-Mitchell 2 KP</v>
      </c>
      <c r="B2133" s="269">
        <f>'Net Gen'!C2133</f>
        <v>44833.75</v>
      </c>
      <c r="C2133" s="270" t="str">
        <f>'Net Gen'!P2133</f>
        <v>OFFLINE</v>
      </c>
      <c r="D2133" s="270">
        <f>'Net Gen'!E2133</f>
        <v>0</v>
      </c>
      <c r="E2133" s="270">
        <f>'Net Gen'!I2133</f>
        <v>0</v>
      </c>
      <c r="F2133" s="270">
        <f>'Net Gen'!K2133</f>
        <v>0</v>
      </c>
      <c r="G2133" s="270">
        <f>'Net Gen'!N2133</f>
        <v>0</v>
      </c>
      <c r="H2133" s="270">
        <f>'Net Gen'!O2133</f>
        <v>680</v>
      </c>
      <c r="J2133" s="120">
        <f t="shared" si="134"/>
        <v>0.5</v>
      </c>
      <c r="K2133" s="108">
        <f t="shared" si="132"/>
        <v>0</v>
      </c>
      <c r="L2133" s="102">
        <f t="shared" si="133"/>
        <v>340</v>
      </c>
      <c r="M2133" s="123">
        <f t="shared" si="135"/>
        <v>0</v>
      </c>
    </row>
    <row r="2134" spans="1:13" x14ac:dyDescent="0.2">
      <c r="A2134" s="208" t="str">
        <f>'Net Gen'!B2134</f>
        <v>ML2KP-Mitchell 2 KP</v>
      </c>
      <c r="B2134" s="269">
        <f>'Net Gen'!C2134</f>
        <v>44833.791666666664</v>
      </c>
      <c r="C2134" s="270" t="str">
        <f>'Net Gen'!P2134</f>
        <v>OFFLINE</v>
      </c>
      <c r="D2134" s="270">
        <f>'Net Gen'!E2134</f>
        <v>0</v>
      </c>
      <c r="E2134" s="270">
        <f>'Net Gen'!I2134</f>
        <v>0</v>
      </c>
      <c r="F2134" s="270">
        <f>'Net Gen'!K2134</f>
        <v>0</v>
      </c>
      <c r="G2134" s="270">
        <f>'Net Gen'!N2134</f>
        <v>0</v>
      </c>
      <c r="H2134" s="270">
        <f>'Net Gen'!O2134</f>
        <v>680</v>
      </c>
      <c r="J2134" s="120">
        <f t="shared" si="134"/>
        <v>0.5</v>
      </c>
      <c r="K2134" s="108">
        <f t="shared" si="132"/>
        <v>0</v>
      </c>
      <c r="L2134" s="102">
        <f t="shared" si="133"/>
        <v>340</v>
      </c>
      <c r="M2134" s="123">
        <f t="shared" si="135"/>
        <v>0</v>
      </c>
    </row>
    <row r="2135" spans="1:13" x14ac:dyDescent="0.2">
      <c r="A2135" s="208" t="str">
        <f>'Net Gen'!B2135</f>
        <v>ML2KP-Mitchell 2 KP</v>
      </c>
      <c r="B2135" s="269">
        <f>'Net Gen'!C2135</f>
        <v>44833.833333333336</v>
      </c>
      <c r="C2135" s="270" t="str">
        <f>'Net Gen'!P2135</f>
        <v>OFFLINE</v>
      </c>
      <c r="D2135" s="270">
        <f>'Net Gen'!E2135</f>
        <v>0</v>
      </c>
      <c r="E2135" s="270">
        <f>'Net Gen'!I2135</f>
        <v>0</v>
      </c>
      <c r="F2135" s="270">
        <f>'Net Gen'!K2135</f>
        <v>0</v>
      </c>
      <c r="G2135" s="270">
        <f>'Net Gen'!N2135</f>
        <v>0</v>
      </c>
      <c r="H2135" s="270">
        <f>'Net Gen'!O2135</f>
        <v>680</v>
      </c>
      <c r="J2135" s="120">
        <f t="shared" si="134"/>
        <v>0.5</v>
      </c>
      <c r="K2135" s="108">
        <f t="shared" si="132"/>
        <v>0</v>
      </c>
      <c r="L2135" s="102">
        <f t="shared" si="133"/>
        <v>340</v>
      </c>
      <c r="M2135" s="123">
        <f t="shared" si="135"/>
        <v>0</v>
      </c>
    </row>
    <row r="2136" spans="1:13" x14ac:dyDescent="0.2">
      <c r="A2136" s="208" t="str">
        <f>'Net Gen'!B2136</f>
        <v>ML2KP-Mitchell 2 KP</v>
      </c>
      <c r="B2136" s="269">
        <f>'Net Gen'!C2136</f>
        <v>44833.875</v>
      </c>
      <c r="C2136" s="270" t="str">
        <f>'Net Gen'!P2136</f>
        <v>OFFLINE</v>
      </c>
      <c r="D2136" s="270">
        <f>'Net Gen'!E2136</f>
        <v>0</v>
      </c>
      <c r="E2136" s="270">
        <f>'Net Gen'!I2136</f>
        <v>0</v>
      </c>
      <c r="F2136" s="270">
        <f>'Net Gen'!K2136</f>
        <v>0</v>
      </c>
      <c r="G2136" s="270">
        <f>'Net Gen'!N2136</f>
        <v>0</v>
      </c>
      <c r="H2136" s="270">
        <f>'Net Gen'!O2136</f>
        <v>680</v>
      </c>
      <c r="J2136" s="120">
        <f t="shared" si="134"/>
        <v>0.5</v>
      </c>
      <c r="K2136" s="108">
        <f t="shared" si="132"/>
        <v>0</v>
      </c>
      <c r="L2136" s="102">
        <f t="shared" si="133"/>
        <v>340</v>
      </c>
      <c r="M2136" s="123">
        <f t="shared" si="135"/>
        <v>0</v>
      </c>
    </row>
    <row r="2137" spans="1:13" x14ac:dyDescent="0.2">
      <c r="A2137" s="208" t="str">
        <f>'Net Gen'!B2137</f>
        <v>ML2KP-Mitchell 2 KP</v>
      </c>
      <c r="B2137" s="269">
        <f>'Net Gen'!C2137</f>
        <v>44833.916666666664</v>
      </c>
      <c r="C2137" s="270" t="str">
        <f>'Net Gen'!P2137</f>
        <v>OFFLINE</v>
      </c>
      <c r="D2137" s="270">
        <f>'Net Gen'!E2137</f>
        <v>0</v>
      </c>
      <c r="E2137" s="270">
        <f>'Net Gen'!I2137</f>
        <v>0</v>
      </c>
      <c r="F2137" s="270">
        <f>'Net Gen'!K2137</f>
        <v>0</v>
      </c>
      <c r="G2137" s="270">
        <f>'Net Gen'!N2137</f>
        <v>0</v>
      </c>
      <c r="H2137" s="270">
        <f>'Net Gen'!O2137</f>
        <v>680</v>
      </c>
      <c r="J2137" s="120">
        <f t="shared" si="134"/>
        <v>0.5</v>
      </c>
      <c r="K2137" s="108">
        <f t="shared" si="132"/>
        <v>0</v>
      </c>
      <c r="L2137" s="102">
        <f t="shared" si="133"/>
        <v>340</v>
      </c>
      <c r="M2137" s="123">
        <f t="shared" si="135"/>
        <v>0</v>
      </c>
    </row>
    <row r="2138" spans="1:13" x14ac:dyDescent="0.2">
      <c r="A2138" s="208" t="str">
        <f>'Net Gen'!B2138</f>
        <v>ML2KP-Mitchell 2 KP</v>
      </c>
      <c r="B2138" s="269">
        <f>'Net Gen'!C2138</f>
        <v>44833.958333333336</v>
      </c>
      <c r="C2138" s="270" t="str">
        <f>'Net Gen'!P2138</f>
        <v>OFFLINE</v>
      </c>
      <c r="D2138" s="270">
        <f>'Net Gen'!E2138</f>
        <v>0</v>
      </c>
      <c r="E2138" s="270">
        <f>'Net Gen'!I2138</f>
        <v>0</v>
      </c>
      <c r="F2138" s="270">
        <f>'Net Gen'!K2138</f>
        <v>0</v>
      </c>
      <c r="G2138" s="270">
        <f>'Net Gen'!N2138</f>
        <v>0</v>
      </c>
      <c r="H2138" s="270">
        <f>'Net Gen'!O2138</f>
        <v>680</v>
      </c>
      <c r="J2138" s="120">
        <f t="shared" si="134"/>
        <v>0.5</v>
      </c>
      <c r="K2138" s="108">
        <f t="shared" si="132"/>
        <v>0</v>
      </c>
      <c r="L2138" s="102">
        <f t="shared" si="133"/>
        <v>340</v>
      </c>
      <c r="M2138" s="123">
        <f t="shared" si="135"/>
        <v>0</v>
      </c>
    </row>
    <row r="2139" spans="1:13" x14ac:dyDescent="0.2">
      <c r="A2139" s="208" t="str">
        <f>'Net Gen'!B2139</f>
        <v>ML2KP-Mitchell 2 KP</v>
      </c>
      <c r="B2139" s="269">
        <f>'Net Gen'!C2139</f>
        <v>44834</v>
      </c>
      <c r="C2139" s="270" t="str">
        <f>'Net Gen'!P2139</f>
        <v>OFFLINE</v>
      </c>
      <c r="D2139" s="270">
        <f>'Net Gen'!E2139</f>
        <v>0</v>
      </c>
      <c r="E2139" s="270">
        <f>'Net Gen'!I2139</f>
        <v>0</v>
      </c>
      <c r="F2139" s="270">
        <f>'Net Gen'!K2139</f>
        <v>0</v>
      </c>
      <c r="G2139" s="270">
        <f>'Net Gen'!N2139</f>
        <v>0</v>
      </c>
      <c r="H2139" s="270">
        <f>'Net Gen'!O2139</f>
        <v>680</v>
      </c>
      <c r="J2139" s="120">
        <f t="shared" si="134"/>
        <v>0.5</v>
      </c>
      <c r="K2139" s="108">
        <f t="shared" si="132"/>
        <v>0</v>
      </c>
      <c r="L2139" s="102">
        <f t="shared" si="133"/>
        <v>340</v>
      </c>
      <c r="M2139" s="123">
        <f t="shared" si="135"/>
        <v>0</v>
      </c>
    </row>
    <row r="2140" spans="1:13" x14ac:dyDescent="0.2">
      <c r="A2140" s="208" t="str">
        <f>'Net Gen'!B2140</f>
        <v>ML2KP-Mitchell 2 KP</v>
      </c>
      <c r="B2140" s="269">
        <f>'Net Gen'!C2140</f>
        <v>44834.041666666664</v>
      </c>
      <c r="C2140" s="270" t="str">
        <f>'Net Gen'!P2140</f>
        <v>OFFLINE</v>
      </c>
      <c r="D2140" s="270">
        <f>'Net Gen'!E2140</f>
        <v>0</v>
      </c>
      <c r="E2140" s="270">
        <f>'Net Gen'!I2140</f>
        <v>0</v>
      </c>
      <c r="F2140" s="270">
        <f>'Net Gen'!K2140</f>
        <v>0</v>
      </c>
      <c r="G2140" s="270">
        <f>'Net Gen'!N2140</f>
        <v>0</v>
      </c>
      <c r="H2140" s="270">
        <f>'Net Gen'!O2140</f>
        <v>680</v>
      </c>
      <c r="J2140" s="120">
        <f t="shared" si="134"/>
        <v>0.5</v>
      </c>
      <c r="K2140" s="108">
        <f t="shared" si="132"/>
        <v>0</v>
      </c>
      <c r="L2140" s="102">
        <f t="shared" si="133"/>
        <v>340</v>
      </c>
      <c r="M2140" s="123">
        <f t="shared" si="135"/>
        <v>0</v>
      </c>
    </row>
    <row r="2141" spans="1:13" x14ac:dyDescent="0.2">
      <c r="A2141" s="208" t="str">
        <f>'Net Gen'!B2141</f>
        <v>ML2KP-Mitchell 2 KP</v>
      </c>
      <c r="B2141" s="269">
        <f>'Net Gen'!C2141</f>
        <v>44834.083333333336</v>
      </c>
      <c r="C2141" s="270" t="str">
        <f>'Net Gen'!P2141</f>
        <v>OFFLINE</v>
      </c>
      <c r="D2141" s="270">
        <f>'Net Gen'!E2141</f>
        <v>0</v>
      </c>
      <c r="E2141" s="270">
        <f>'Net Gen'!I2141</f>
        <v>0</v>
      </c>
      <c r="F2141" s="270">
        <f>'Net Gen'!K2141</f>
        <v>0</v>
      </c>
      <c r="G2141" s="270">
        <f>'Net Gen'!N2141</f>
        <v>0</v>
      </c>
      <c r="H2141" s="270">
        <f>'Net Gen'!O2141</f>
        <v>680</v>
      </c>
      <c r="J2141" s="120">
        <f t="shared" si="134"/>
        <v>0.5</v>
      </c>
      <c r="K2141" s="108">
        <f t="shared" si="132"/>
        <v>0</v>
      </c>
      <c r="L2141" s="102">
        <f t="shared" si="133"/>
        <v>340</v>
      </c>
      <c r="M2141" s="123">
        <f t="shared" si="135"/>
        <v>0</v>
      </c>
    </row>
    <row r="2142" spans="1:13" x14ac:dyDescent="0.2">
      <c r="A2142" s="208" t="str">
        <f>'Net Gen'!B2142</f>
        <v>ML2KP-Mitchell 2 KP</v>
      </c>
      <c r="B2142" s="269">
        <f>'Net Gen'!C2142</f>
        <v>44834.125</v>
      </c>
      <c r="C2142" s="270" t="str">
        <f>'Net Gen'!P2142</f>
        <v>OFFLINE</v>
      </c>
      <c r="D2142" s="270">
        <f>'Net Gen'!E2142</f>
        <v>0</v>
      </c>
      <c r="E2142" s="270">
        <f>'Net Gen'!I2142</f>
        <v>0</v>
      </c>
      <c r="F2142" s="270">
        <f>'Net Gen'!K2142</f>
        <v>0</v>
      </c>
      <c r="G2142" s="270">
        <f>'Net Gen'!N2142</f>
        <v>0</v>
      </c>
      <c r="H2142" s="270">
        <f>'Net Gen'!O2142</f>
        <v>680</v>
      </c>
      <c r="J2142" s="120">
        <f t="shared" si="134"/>
        <v>0.5</v>
      </c>
      <c r="K2142" s="108">
        <f t="shared" si="132"/>
        <v>0</v>
      </c>
      <c r="L2142" s="102">
        <f t="shared" si="133"/>
        <v>340</v>
      </c>
      <c r="M2142" s="123">
        <f t="shared" si="135"/>
        <v>0</v>
      </c>
    </row>
    <row r="2143" spans="1:13" x14ac:dyDescent="0.2">
      <c r="A2143" s="208" t="str">
        <f>'Net Gen'!B2143</f>
        <v>ML2KP-Mitchell 2 KP</v>
      </c>
      <c r="B2143" s="269">
        <f>'Net Gen'!C2143</f>
        <v>44834.166666666664</v>
      </c>
      <c r="C2143" s="270" t="str">
        <f>'Net Gen'!P2143</f>
        <v>OFFLINE</v>
      </c>
      <c r="D2143" s="270">
        <f>'Net Gen'!E2143</f>
        <v>0</v>
      </c>
      <c r="E2143" s="270">
        <f>'Net Gen'!I2143</f>
        <v>0</v>
      </c>
      <c r="F2143" s="270">
        <f>'Net Gen'!K2143</f>
        <v>0</v>
      </c>
      <c r="G2143" s="270">
        <f>'Net Gen'!N2143</f>
        <v>0</v>
      </c>
      <c r="H2143" s="270">
        <f>'Net Gen'!O2143</f>
        <v>680</v>
      </c>
      <c r="J2143" s="120">
        <f t="shared" si="134"/>
        <v>0.5</v>
      </c>
      <c r="K2143" s="108">
        <f t="shared" si="132"/>
        <v>0</v>
      </c>
      <c r="L2143" s="102">
        <f t="shared" si="133"/>
        <v>340</v>
      </c>
      <c r="M2143" s="123">
        <f t="shared" si="135"/>
        <v>0</v>
      </c>
    </row>
    <row r="2144" spans="1:13" x14ac:dyDescent="0.2">
      <c r="A2144" s="208" t="str">
        <f>'Net Gen'!B2144</f>
        <v>ML2KP-Mitchell 2 KP</v>
      </c>
      <c r="B2144" s="269">
        <f>'Net Gen'!C2144</f>
        <v>44834.208333333336</v>
      </c>
      <c r="C2144" s="270" t="str">
        <f>'Net Gen'!P2144</f>
        <v>OFFLINE</v>
      </c>
      <c r="D2144" s="270">
        <f>'Net Gen'!E2144</f>
        <v>0</v>
      </c>
      <c r="E2144" s="270">
        <f>'Net Gen'!I2144</f>
        <v>0</v>
      </c>
      <c r="F2144" s="270">
        <f>'Net Gen'!K2144</f>
        <v>0</v>
      </c>
      <c r="G2144" s="270">
        <f>'Net Gen'!N2144</f>
        <v>0</v>
      </c>
      <c r="H2144" s="270">
        <f>'Net Gen'!O2144</f>
        <v>680</v>
      </c>
      <c r="J2144" s="120">
        <f t="shared" si="134"/>
        <v>0.5</v>
      </c>
      <c r="K2144" s="108">
        <f t="shared" si="132"/>
        <v>0</v>
      </c>
      <c r="L2144" s="102">
        <f t="shared" si="133"/>
        <v>340</v>
      </c>
      <c r="M2144" s="123">
        <f t="shared" si="135"/>
        <v>0</v>
      </c>
    </row>
    <row r="2145" spans="1:13" x14ac:dyDescent="0.2">
      <c r="A2145" s="208" t="str">
        <f>'Net Gen'!B2145</f>
        <v>ML2KP-Mitchell 2 KP</v>
      </c>
      <c r="B2145" s="269">
        <f>'Net Gen'!C2145</f>
        <v>44834.25</v>
      </c>
      <c r="C2145" s="270" t="str">
        <f>'Net Gen'!P2145</f>
        <v>OFFLINE</v>
      </c>
      <c r="D2145" s="270">
        <f>'Net Gen'!E2145</f>
        <v>0</v>
      </c>
      <c r="E2145" s="270">
        <f>'Net Gen'!I2145</f>
        <v>0</v>
      </c>
      <c r="F2145" s="270">
        <f>'Net Gen'!K2145</f>
        <v>0</v>
      </c>
      <c r="G2145" s="270">
        <f>'Net Gen'!N2145</f>
        <v>0</v>
      </c>
      <c r="H2145" s="270">
        <f>'Net Gen'!O2145</f>
        <v>680</v>
      </c>
      <c r="J2145" s="120">
        <f t="shared" si="134"/>
        <v>0.5</v>
      </c>
      <c r="K2145" s="108">
        <f t="shared" si="132"/>
        <v>0</v>
      </c>
      <c r="L2145" s="102">
        <f t="shared" si="133"/>
        <v>340</v>
      </c>
      <c r="M2145" s="123">
        <f t="shared" si="135"/>
        <v>0</v>
      </c>
    </row>
    <row r="2146" spans="1:13" x14ac:dyDescent="0.2">
      <c r="A2146" s="208" t="str">
        <f>'Net Gen'!B2146</f>
        <v>ML2KP-Mitchell 2 KP</v>
      </c>
      <c r="B2146" s="269">
        <f>'Net Gen'!C2146</f>
        <v>44834.291666666664</v>
      </c>
      <c r="C2146" s="270" t="str">
        <f>'Net Gen'!P2146</f>
        <v>OFFLINE</v>
      </c>
      <c r="D2146" s="270">
        <f>'Net Gen'!E2146</f>
        <v>0</v>
      </c>
      <c r="E2146" s="270">
        <f>'Net Gen'!I2146</f>
        <v>0</v>
      </c>
      <c r="F2146" s="270">
        <f>'Net Gen'!K2146</f>
        <v>0</v>
      </c>
      <c r="G2146" s="270">
        <f>'Net Gen'!N2146</f>
        <v>0</v>
      </c>
      <c r="H2146" s="270">
        <f>'Net Gen'!O2146</f>
        <v>680</v>
      </c>
      <c r="J2146" s="120">
        <f t="shared" si="134"/>
        <v>0.5</v>
      </c>
      <c r="K2146" s="108">
        <f t="shared" si="132"/>
        <v>0</v>
      </c>
      <c r="L2146" s="102">
        <f t="shared" si="133"/>
        <v>340</v>
      </c>
      <c r="M2146" s="123">
        <f t="shared" si="135"/>
        <v>0</v>
      </c>
    </row>
    <row r="2147" spans="1:13" x14ac:dyDescent="0.2">
      <c r="A2147" s="208" t="str">
        <f>'Net Gen'!B2147</f>
        <v>ML2KP-Mitchell 2 KP</v>
      </c>
      <c r="B2147" s="269">
        <f>'Net Gen'!C2147</f>
        <v>44834.333333333336</v>
      </c>
      <c r="C2147" s="270" t="str">
        <f>'Net Gen'!P2147</f>
        <v>OFFLINE</v>
      </c>
      <c r="D2147" s="270">
        <f>'Net Gen'!E2147</f>
        <v>0</v>
      </c>
      <c r="E2147" s="270">
        <f>'Net Gen'!I2147</f>
        <v>0</v>
      </c>
      <c r="F2147" s="270">
        <f>'Net Gen'!K2147</f>
        <v>0</v>
      </c>
      <c r="G2147" s="270">
        <f>'Net Gen'!N2147</f>
        <v>0</v>
      </c>
      <c r="H2147" s="270">
        <f>'Net Gen'!O2147</f>
        <v>680</v>
      </c>
      <c r="J2147" s="120">
        <f t="shared" si="134"/>
        <v>0.5</v>
      </c>
      <c r="K2147" s="108">
        <f t="shared" si="132"/>
        <v>0</v>
      </c>
      <c r="L2147" s="102">
        <f t="shared" si="133"/>
        <v>340</v>
      </c>
      <c r="M2147" s="123">
        <f t="shared" si="135"/>
        <v>0</v>
      </c>
    </row>
    <row r="2148" spans="1:13" x14ac:dyDescent="0.2">
      <c r="A2148" s="208" t="str">
        <f>'Net Gen'!B2148</f>
        <v>ML2KP-Mitchell 2 KP</v>
      </c>
      <c r="B2148" s="269">
        <f>'Net Gen'!C2148</f>
        <v>44834.375</v>
      </c>
      <c r="C2148" s="270" t="str">
        <f>'Net Gen'!P2148</f>
        <v>OFFLINE</v>
      </c>
      <c r="D2148" s="270">
        <f>'Net Gen'!E2148</f>
        <v>0</v>
      </c>
      <c r="E2148" s="270">
        <f>'Net Gen'!I2148</f>
        <v>0</v>
      </c>
      <c r="F2148" s="270">
        <f>'Net Gen'!K2148</f>
        <v>0</v>
      </c>
      <c r="G2148" s="270">
        <f>'Net Gen'!N2148</f>
        <v>0</v>
      </c>
      <c r="H2148" s="270">
        <f>'Net Gen'!O2148</f>
        <v>680</v>
      </c>
      <c r="J2148" s="120">
        <f t="shared" si="134"/>
        <v>0.5</v>
      </c>
      <c r="K2148" s="108">
        <f t="shared" si="132"/>
        <v>0</v>
      </c>
      <c r="L2148" s="102">
        <f t="shared" si="133"/>
        <v>340</v>
      </c>
      <c r="M2148" s="123">
        <f t="shared" si="135"/>
        <v>0</v>
      </c>
    </row>
    <row r="2149" spans="1:13" x14ac:dyDescent="0.2">
      <c r="A2149" s="208" t="str">
        <f>'Net Gen'!B2149</f>
        <v>ML2KP-Mitchell 2 KP</v>
      </c>
      <c r="B2149" s="269">
        <f>'Net Gen'!C2149</f>
        <v>44834.416666666664</v>
      </c>
      <c r="C2149" s="270" t="str">
        <f>'Net Gen'!P2149</f>
        <v>OFFLINE</v>
      </c>
      <c r="D2149" s="270">
        <f>'Net Gen'!E2149</f>
        <v>0</v>
      </c>
      <c r="E2149" s="270">
        <f>'Net Gen'!I2149</f>
        <v>0</v>
      </c>
      <c r="F2149" s="270">
        <f>'Net Gen'!K2149</f>
        <v>0</v>
      </c>
      <c r="G2149" s="270">
        <f>'Net Gen'!N2149</f>
        <v>0</v>
      </c>
      <c r="H2149" s="270">
        <f>'Net Gen'!O2149</f>
        <v>680</v>
      </c>
      <c r="J2149" s="120">
        <f t="shared" si="134"/>
        <v>0.5</v>
      </c>
      <c r="K2149" s="108">
        <f t="shared" si="132"/>
        <v>0</v>
      </c>
      <c r="L2149" s="102">
        <f t="shared" si="133"/>
        <v>340</v>
      </c>
      <c r="M2149" s="123">
        <f t="shared" si="135"/>
        <v>0</v>
      </c>
    </row>
    <row r="2150" spans="1:13" x14ac:dyDescent="0.2">
      <c r="A2150" s="208" t="str">
        <f>'Net Gen'!B2150</f>
        <v>ML2KP-Mitchell 2 KP</v>
      </c>
      <c r="B2150" s="269">
        <f>'Net Gen'!C2150</f>
        <v>44834.458333333336</v>
      </c>
      <c r="C2150" s="270" t="str">
        <f>'Net Gen'!P2150</f>
        <v>OFFLINE</v>
      </c>
      <c r="D2150" s="270">
        <f>'Net Gen'!E2150</f>
        <v>0</v>
      </c>
      <c r="E2150" s="270">
        <f>'Net Gen'!I2150</f>
        <v>0</v>
      </c>
      <c r="F2150" s="270">
        <f>'Net Gen'!K2150</f>
        <v>0</v>
      </c>
      <c r="G2150" s="270">
        <f>'Net Gen'!N2150</f>
        <v>0</v>
      </c>
      <c r="H2150" s="270">
        <f>'Net Gen'!O2150</f>
        <v>680</v>
      </c>
      <c r="J2150" s="120">
        <f t="shared" si="134"/>
        <v>0.5</v>
      </c>
      <c r="K2150" s="108">
        <f t="shared" si="132"/>
        <v>0</v>
      </c>
      <c r="L2150" s="102">
        <f t="shared" si="133"/>
        <v>340</v>
      </c>
      <c r="M2150" s="123">
        <f t="shared" si="135"/>
        <v>0</v>
      </c>
    </row>
    <row r="2151" spans="1:13" x14ac:dyDescent="0.2">
      <c r="A2151" s="208" t="str">
        <f>'Net Gen'!B2151</f>
        <v>ML2KP-Mitchell 2 KP</v>
      </c>
      <c r="B2151" s="269">
        <f>'Net Gen'!C2151</f>
        <v>44834.5</v>
      </c>
      <c r="C2151" s="270" t="str">
        <f>'Net Gen'!P2151</f>
        <v>OFFLINE</v>
      </c>
      <c r="D2151" s="270">
        <f>'Net Gen'!E2151</f>
        <v>0</v>
      </c>
      <c r="E2151" s="270">
        <f>'Net Gen'!I2151</f>
        <v>0</v>
      </c>
      <c r="F2151" s="270">
        <f>'Net Gen'!K2151</f>
        <v>0</v>
      </c>
      <c r="G2151" s="270">
        <f>'Net Gen'!N2151</f>
        <v>0</v>
      </c>
      <c r="H2151" s="270">
        <f>'Net Gen'!O2151</f>
        <v>680</v>
      </c>
      <c r="J2151" s="120">
        <f t="shared" si="134"/>
        <v>0.5</v>
      </c>
      <c r="K2151" s="108">
        <f t="shared" si="132"/>
        <v>0</v>
      </c>
      <c r="L2151" s="102">
        <f t="shared" si="133"/>
        <v>340</v>
      </c>
      <c r="M2151" s="123">
        <f t="shared" si="135"/>
        <v>0</v>
      </c>
    </row>
    <row r="2152" spans="1:13" x14ac:dyDescent="0.2">
      <c r="A2152" s="208" t="str">
        <f>'Net Gen'!B2152</f>
        <v>ML2KP-Mitchell 2 KP</v>
      </c>
      <c r="B2152" s="269">
        <f>'Net Gen'!C2152</f>
        <v>44834.541666666664</v>
      </c>
      <c r="C2152" s="270" t="str">
        <f>'Net Gen'!P2152</f>
        <v>OFFLINE</v>
      </c>
      <c r="D2152" s="270">
        <f>'Net Gen'!E2152</f>
        <v>0</v>
      </c>
      <c r="E2152" s="270">
        <f>'Net Gen'!I2152</f>
        <v>0</v>
      </c>
      <c r="F2152" s="270">
        <f>'Net Gen'!K2152</f>
        <v>0</v>
      </c>
      <c r="G2152" s="270">
        <f>'Net Gen'!N2152</f>
        <v>0</v>
      </c>
      <c r="H2152" s="270">
        <f>'Net Gen'!O2152</f>
        <v>680</v>
      </c>
      <c r="J2152" s="120">
        <f t="shared" si="134"/>
        <v>0.5</v>
      </c>
      <c r="K2152" s="108">
        <f t="shared" si="132"/>
        <v>0</v>
      </c>
      <c r="L2152" s="102">
        <f t="shared" si="133"/>
        <v>340</v>
      </c>
      <c r="M2152" s="123">
        <f t="shared" si="135"/>
        <v>0</v>
      </c>
    </row>
    <row r="2153" spans="1:13" x14ac:dyDescent="0.2">
      <c r="A2153" s="208" t="str">
        <f>'Net Gen'!B2153</f>
        <v>ML2KP-Mitchell 2 KP</v>
      </c>
      <c r="B2153" s="269">
        <f>'Net Gen'!C2153</f>
        <v>44834.583333333336</v>
      </c>
      <c r="C2153" s="270" t="str">
        <f>'Net Gen'!P2153</f>
        <v>OFFLINE</v>
      </c>
      <c r="D2153" s="270">
        <f>'Net Gen'!E2153</f>
        <v>0</v>
      </c>
      <c r="E2153" s="270">
        <f>'Net Gen'!I2153</f>
        <v>0</v>
      </c>
      <c r="F2153" s="270">
        <f>'Net Gen'!K2153</f>
        <v>0</v>
      </c>
      <c r="G2153" s="270">
        <f>'Net Gen'!N2153</f>
        <v>0</v>
      </c>
      <c r="H2153" s="270">
        <f>'Net Gen'!O2153</f>
        <v>680</v>
      </c>
      <c r="J2153" s="120">
        <f t="shared" si="134"/>
        <v>0.5</v>
      </c>
      <c r="K2153" s="108">
        <f t="shared" si="132"/>
        <v>0</v>
      </c>
      <c r="L2153" s="102">
        <f t="shared" si="133"/>
        <v>340</v>
      </c>
      <c r="M2153" s="123">
        <f t="shared" si="135"/>
        <v>0</v>
      </c>
    </row>
    <row r="2154" spans="1:13" x14ac:dyDescent="0.2">
      <c r="A2154" s="208" t="str">
        <f>'Net Gen'!B2154</f>
        <v>ML2KP-Mitchell 2 KP</v>
      </c>
      <c r="B2154" s="269">
        <f>'Net Gen'!C2154</f>
        <v>44834.625</v>
      </c>
      <c r="C2154" s="270" t="str">
        <f>'Net Gen'!P2154</f>
        <v>OFFLINE</v>
      </c>
      <c r="D2154" s="270">
        <f>'Net Gen'!E2154</f>
        <v>0</v>
      </c>
      <c r="E2154" s="270">
        <f>'Net Gen'!I2154</f>
        <v>0</v>
      </c>
      <c r="F2154" s="270">
        <f>'Net Gen'!K2154</f>
        <v>0</v>
      </c>
      <c r="G2154" s="270">
        <f>'Net Gen'!N2154</f>
        <v>0</v>
      </c>
      <c r="H2154" s="270">
        <f>'Net Gen'!O2154</f>
        <v>680</v>
      </c>
      <c r="J2154" s="120">
        <f t="shared" si="134"/>
        <v>0.5</v>
      </c>
      <c r="K2154" s="108">
        <f t="shared" si="132"/>
        <v>0</v>
      </c>
      <c r="L2154" s="102">
        <f t="shared" si="133"/>
        <v>340</v>
      </c>
      <c r="M2154" s="123">
        <f t="shared" si="135"/>
        <v>0</v>
      </c>
    </row>
    <row r="2155" spans="1:13" x14ac:dyDescent="0.2">
      <c r="A2155" s="208" t="str">
        <f>'Net Gen'!B2155</f>
        <v>ML2KP-Mitchell 2 KP</v>
      </c>
      <c r="B2155" s="269">
        <f>'Net Gen'!C2155</f>
        <v>44834.666666666664</v>
      </c>
      <c r="C2155" s="270" t="str">
        <f>'Net Gen'!P2155</f>
        <v>OFFLINE</v>
      </c>
      <c r="D2155" s="270">
        <f>'Net Gen'!E2155</f>
        <v>0</v>
      </c>
      <c r="E2155" s="270">
        <f>'Net Gen'!I2155</f>
        <v>0</v>
      </c>
      <c r="F2155" s="270">
        <f>'Net Gen'!K2155</f>
        <v>0</v>
      </c>
      <c r="G2155" s="270">
        <f>'Net Gen'!N2155</f>
        <v>0</v>
      </c>
      <c r="H2155" s="270">
        <f>'Net Gen'!O2155</f>
        <v>680</v>
      </c>
      <c r="J2155" s="120">
        <f t="shared" si="134"/>
        <v>0.5</v>
      </c>
      <c r="K2155" s="108">
        <f t="shared" si="132"/>
        <v>0</v>
      </c>
      <c r="L2155" s="102">
        <f t="shared" si="133"/>
        <v>340</v>
      </c>
      <c r="M2155" s="123">
        <f t="shared" si="135"/>
        <v>0</v>
      </c>
    </row>
    <row r="2156" spans="1:13" x14ac:dyDescent="0.2">
      <c r="A2156" s="208" t="str">
        <f>'Net Gen'!B2156</f>
        <v>ML2KP-Mitchell 2 KP</v>
      </c>
      <c r="B2156" s="269">
        <f>'Net Gen'!C2156</f>
        <v>44834.708333333336</v>
      </c>
      <c r="C2156" s="270" t="str">
        <f>'Net Gen'!P2156</f>
        <v>OFFLINE</v>
      </c>
      <c r="D2156" s="270">
        <f>'Net Gen'!E2156</f>
        <v>0</v>
      </c>
      <c r="E2156" s="270">
        <f>'Net Gen'!I2156</f>
        <v>0</v>
      </c>
      <c r="F2156" s="270">
        <f>'Net Gen'!K2156</f>
        <v>0</v>
      </c>
      <c r="G2156" s="270">
        <f>'Net Gen'!N2156</f>
        <v>0</v>
      </c>
      <c r="H2156" s="270">
        <f>'Net Gen'!O2156</f>
        <v>680</v>
      </c>
      <c r="J2156" s="120">
        <f t="shared" si="134"/>
        <v>0.5</v>
      </c>
      <c r="K2156" s="108">
        <f t="shared" si="132"/>
        <v>0</v>
      </c>
      <c r="L2156" s="102">
        <f t="shared" si="133"/>
        <v>340</v>
      </c>
      <c r="M2156" s="123">
        <f t="shared" si="135"/>
        <v>0</v>
      </c>
    </row>
    <row r="2157" spans="1:13" x14ac:dyDescent="0.2">
      <c r="A2157" s="208" t="str">
        <f>'Net Gen'!B2157</f>
        <v>ML2KP-Mitchell 2 KP</v>
      </c>
      <c r="B2157" s="269">
        <f>'Net Gen'!C2157</f>
        <v>44834.75</v>
      </c>
      <c r="C2157" s="270" t="str">
        <f>'Net Gen'!P2157</f>
        <v>OFFLINE</v>
      </c>
      <c r="D2157" s="270">
        <f>'Net Gen'!E2157</f>
        <v>0</v>
      </c>
      <c r="E2157" s="270">
        <f>'Net Gen'!I2157</f>
        <v>0</v>
      </c>
      <c r="F2157" s="270">
        <f>'Net Gen'!K2157</f>
        <v>0</v>
      </c>
      <c r="G2157" s="270">
        <f>'Net Gen'!N2157</f>
        <v>0</v>
      </c>
      <c r="H2157" s="270">
        <f>'Net Gen'!O2157</f>
        <v>680</v>
      </c>
      <c r="J2157" s="120">
        <f t="shared" si="134"/>
        <v>0.5</v>
      </c>
      <c r="K2157" s="108">
        <f t="shared" si="132"/>
        <v>0</v>
      </c>
      <c r="L2157" s="102">
        <f t="shared" si="133"/>
        <v>340</v>
      </c>
      <c r="M2157" s="123">
        <f t="shared" si="135"/>
        <v>0</v>
      </c>
    </row>
    <row r="2158" spans="1:13" x14ac:dyDescent="0.2">
      <c r="A2158" s="208" t="str">
        <f>'Net Gen'!B2158</f>
        <v>ML2KP-Mitchell 2 KP</v>
      </c>
      <c r="B2158" s="269">
        <f>'Net Gen'!C2158</f>
        <v>44834.791666666664</v>
      </c>
      <c r="C2158" s="270" t="str">
        <f>'Net Gen'!P2158</f>
        <v>OFFLINE</v>
      </c>
      <c r="D2158" s="270">
        <f>'Net Gen'!E2158</f>
        <v>0</v>
      </c>
      <c r="E2158" s="270">
        <f>'Net Gen'!I2158</f>
        <v>0</v>
      </c>
      <c r="F2158" s="270">
        <f>'Net Gen'!K2158</f>
        <v>0</v>
      </c>
      <c r="G2158" s="270">
        <f>'Net Gen'!N2158</f>
        <v>0</v>
      </c>
      <c r="H2158" s="270">
        <f>'Net Gen'!O2158</f>
        <v>680</v>
      </c>
      <c r="J2158" s="120">
        <f t="shared" si="134"/>
        <v>0.5</v>
      </c>
      <c r="K2158" s="108">
        <f t="shared" si="132"/>
        <v>0</v>
      </c>
      <c r="L2158" s="102">
        <f t="shared" si="133"/>
        <v>340</v>
      </c>
      <c r="M2158" s="123">
        <f t="shared" si="135"/>
        <v>0</v>
      </c>
    </row>
    <row r="2159" spans="1:13" x14ac:dyDescent="0.2">
      <c r="A2159" s="208" t="str">
        <f>'Net Gen'!B2159</f>
        <v>ML2KP-Mitchell 2 KP</v>
      </c>
      <c r="B2159" s="269">
        <f>'Net Gen'!C2159</f>
        <v>44834.833333333336</v>
      </c>
      <c r="C2159" s="270" t="str">
        <f>'Net Gen'!P2159</f>
        <v>OFFLINE</v>
      </c>
      <c r="D2159" s="270">
        <f>'Net Gen'!E2159</f>
        <v>0</v>
      </c>
      <c r="E2159" s="270">
        <f>'Net Gen'!I2159</f>
        <v>0</v>
      </c>
      <c r="F2159" s="270">
        <f>'Net Gen'!K2159</f>
        <v>0</v>
      </c>
      <c r="G2159" s="270">
        <f>'Net Gen'!N2159</f>
        <v>0</v>
      </c>
      <c r="H2159" s="270">
        <f>'Net Gen'!O2159</f>
        <v>680</v>
      </c>
      <c r="J2159" s="120">
        <f t="shared" si="134"/>
        <v>0.5</v>
      </c>
      <c r="K2159" s="108">
        <f t="shared" si="132"/>
        <v>0</v>
      </c>
      <c r="L2159" s="102">
        <f t="shared" si="133"/>
        <v>340</v>
      </c>
      <c r="M2159" s="123">
        <f t="shared" si="135"/>
        <v>0</v>
      </c>
    </row>
    <row r="2160" spans="1:13" x14ac:dyDescent="0.2">
      <c r="A2160" s="208" t="str">
        <f>'Net Gen'!B2160</f>
        <v>ML2KP-Mitchell 2 KP</v>
      </c>
      <c r="B2160" s="269">
        <f>'Net Gen'!C2160</f>
        <v>44834.875</v>
      </c>
      <c r="C2160" s="270" t="str">
        <f>'Net Gen'!P2160</f>
        <v>OFFLINE</v>
      </c>
      <c r="D2160" s="270">
        <f>'Net Gen'!E2160</f>
        <v>0</v>
      </c>
      <c r="E2160" s="270">
        <f>'Net Gen'!I2160</f>
        <v>0</v>
      </c>
      <c r="F2160" s="270">
        <f>'Net Gen'!K2160</f>
        <v>0</v>
      </c>
      <c r="G2160" s="270">
        <f>'Net Gen'!N2160</f>
        <v>0</v>
      </c>
      <c r="H2160" s="270">
        <f>'Net Gen'!O2160</f>
        <v>680</v>
      </c>
      <c r="J2160" s="120">
        <f t="shared" si="134"/>
        <v>0.5</v>
      </c>
      <c r="K2160" s="108">
        <f t="shared" si="132"/>
        <v>0</v>
      </c>
      <c r="L2160" s="102">
        <f t="shared" si="133"/>
        <v>340</v>
      </c>
      <c r="M2160" s="123">
        <f t="shared" si="135"/>
        <v>0</v>
      </c>
    </row>
    <row r="2161" spans="1:13" x14ac:dyDescent="0.2">
      <c r="A2161" s="208" t="str">
        <f>'Net Gen'!B2161</f>
        <v>ML2KP-Mitchell 2 KP</v>
      </c>
      <c r="B2161" s="269">
        <f>'Net Gen'!C2161</f>
        <v>44834.916666666664</v>
      </c>
      <c r="C2161" s="270" t="str">
        <f>'Net Gen'!P2161</f>
        <v>OFFLINE</v>
      </c>
      <c r="D2161" s="270">
        <f>'Net Gen'!E2161</f>
        <v>0</v>
      </c>
      <c r="E2161" s="270">
        <f>'Net Gen'!I2161</f>
        <v>0</v>
      </c>
      <c r="F2161" s="270">
        <f>'Net Gen'!K2161</f>
        <v>0</v>
      </c>
      <c r="G2161" s="270">
        <f>'Net Gen'!N2161</f>
        <v>0</v>
      </c>
      <c r="H2161" s="270">
        <f>'Net Gen'!O2161</f>
        <v>680</v>
      </c>
      <c r="J2161" s="120">
        <f t="shared" si="134"/>
        <v>0.5</v>
      </c>
      <c r="K2161" s="108">
        <f t="shared" si="132"/>
        <v>0</v>
      </c>
      <c r="L2161" s="102">
        <f t="shared" si="133"/>
        <v>340</v>
      </c>
      <c r="M2161" s="123">
        <f t="shared" si="135"/>
        <v>0</v>
      </c>
    </row>
    <row r="2162" spans="1:13" x14ac:dyDescent="0.2">
      <c r="A2162" s="208" t="str">
        <f>'Net Gen'!B2162</f>
        <v>ML2KP-Mitchell 2 KP</v>
      </c>
      <c r="B2162" s="269">
        <f>'Net Gen'!C2162</f>
        <v>44834.958333333336</v>
      </c>
      <c r="C2162" s="270" t="str">
        <f>'Net Gen'!P2162</f>
        <v>OFFLINE</v>
      </c>
      <c r="D2162" s="270">
        <f>'Net Gen'!E2162</f>
        <v>0</v>
      </c>
      <c r="E2162" s="270">
        <f>'Net Gen'!I2162</f>
        <v>0</v>
      </c>
      <c r="F2162" s="270">
        <f>'Net Gen'!K2162</f>
        <v>0</v>
      </c>
      <c r="G2162" s="270">
        <f>'Net Gen'!N2162</f>
        <v>0</v>
      </c>
      <c r="H2162" s="270">
        <f>'Net Gen'!O2162</f>
        <v>680</v>
      </c>
      <c r="J2162" s="120">
        <f t="shared" si="134"/>
        <v>0.5</v>
      </c>
      <c r="K2162" s="108">
        <f t="shared" si="132"/>
        <v>0</v>
      </c>
      <c r="L2162" s="102">
        <f t="shared" si="133"/>
        <v>340</v>
      </c>
      <c r="M2162" s="123">
        <f t="shared" si="135"/>
        <v>0</v>
      </c>
    </row>
    <row r="2163" spans="1:13" x14ac:dyDescent="0.2">
      <c r="A2163" s="208" t="str">
        <f>'Net Gen'!B2163</f>
        <v>ML2KP-Mitchell 2 KP</v>
      </c>
      <c r="B2163" s="269">
        <f>'Net Gen'!C2163</f>
        <v>44835</v>
      </c>
      <c r="C2163" s="270" t="str">
        <f>'Net Gen'!P2163</f>
        <v>OFFLINE</v>
      </c>
      <c r="D2163" s="270">
        <f>'Net Gen'!E2163</f>
        <v>0</v>
      </c>
      <c r="E2163" s="270">
        <f>'Net Gen'!I2163</f>
        <v>0</v>
      </c>
      <c r="F2163" s="270">
        <f>'Net Gen'!K2163</f>
        <v>0</v>
      </c>
      <c r="G2163" s="270">
        <f>'Net Gen'!N2163</f>
        <v>0</v>
      </c>
      <c r="H2163" s="270">
        <f>'Net Gen'!O2163</f>
        <v>680</v>
      </c>
      <c r="J2163" s="120">
        <f t="shared" si="134"/>
        <v>0.5</v>
      </c>
      <c r="K2163" s="108">
        <f t="shared" si="132"/>
        <v>0</v>
      </c>
      <c r="L2163" s="102">
        <f t="shared" si="133"/>
        <v>340</v>
      </c>
      <c r="M2163" s="123">
        <f t="shared" si="135"/>
        <v>0</v>
      </c>
    </row>
    <row r="2164" spans="1:13" x14ac:dyDescent="0.2">
      <c r="A2164" s="208" t="str">
        <f>'Net Gen'!B2164</f>
        <v>RP1KPAEG-Rockport 1 KP AEG</v>
      </c>
      <c r="B2164" s="269">
        <f>'Net Gen'!C2164</f>
        <v>44805.041666666664</v>
      </c>
      <c r="C2164" s="270" t="str">
        <f>'Net Gen'!P2164</f>
        <v>OFFLINE</v>
      </c>
      <c r="D2164" s="270">
        <f>'Net Gen'!E2164</f>
        <v>0</v>
      </c>
      <c r="E2164" s="270">
        <f>'Net Gen'!I2164</f>
        <v>0</v>
      </c>
      <c r="F2164" s="270">
        <f>'Net Gen'!K2164</f>
        <v>0</v>
      </c>
      <c r="G2164" s="270">
        <f>'Net Gen'!N2164</f>
        <v>0</v>
      </c>
      <c r="H2164" s="270">
        <f>'Net Gen'!O2164</f>
        <v>1266</v>
      </c>
      <c r="J2164" s="120">
        <f t="shared" si="134"/>
        <v>0.15</v>
      </c>
      <c r="K2164" s="108">
        <f t="shared" si="132"/>
        <v>0</v>
      </c>
      <c r="L2164" s="102">
        <f t="shared" si="133"/>
        <v>189.9</v>
      </c>
      <c r="M2164" s="123">
        <f t="shared" si="135"/>
        <v>0</v>
      </c>
    </row>
    <row r="2165" spans="1:13" x14ac:dyDescent="0.2">
      <c r="A2165" s="208" t="str">
        <f>'Net Gen'!B2165</f>
        <v>RP1KPAEG-Rockport 1 KP AEG</v>
      </c>
      <c r="B2165" s="269">
        <f>'Net Gen'!C2165</f>
        <v>44805.083333333336</v>
      </c>
      <c r="C2165" s="270" t="str">
        <f>'Net Gen'!P2165</f>
        <v>OFFLINE</v>
      </c>
      <c r="D2165" s="270">
        <f>'Net Gen'!E2165</f>
        <v>0</v>
      </c>
      <c r="E2165" s="270">
        <f>'Net Gen'!I2165</f>
        <v>0</v>
      </c>
      <c r="F2165" s="270">
        <f>'Net Gen'!K2165</f>
        <v>0</v>
      </c>
      <c r="G2165" s="270">
        <f>'Net Gen'!N2165</f>
        <v>0</v>
      </c>
      <c r="H2165" s="270">
        <f>'Net Gen'!O2165</f>
        <v>1266</v>
      </c>
      <c r="J2165" s="120">
        <f t="shared" si="134"/>
        <v>0.15</v>
      </c>
      <c r="K2165" s="108">
        <f t="shared" si="132"/>
        <v>0</v>
      </c>
      <c r="L2165" s="102">
        <f t="shared" si="133"/>
        <v>189.9</v>
      </c>
      <c r="M2165" s="123">
        <f t="shared" si="135"/>
        <v>0</v>
      </c>
    </row>
    <row r="2166" spans="1:13" x14ac:dyDescent="0.2">
      <c r="A2166" s="208" t="str">
        <f>'Net Gen'!B2166</f>
        <v>RP1KPAEG-Rockport 1 KP AEG</v>
      </c>
      <c r="B2166" s="269">
        <f>'Net Gen'!C2166</f>
        <v>44805.125</v>
      </c>
      <c r="C2166" s="270" t="str">
        <f>'Net Gen'!P2166</f>
        <v>OFFLINE</v>
      </c>
      <c r="D2166" s="270">
        <f>'Net Gen'!E2166</f>
        <v>0</v>
      </c>
      <c r="E2166" s="270">
        <f>'Net Gen'!I2166</f>
        <v>0</v>
      </c>
      <c r="F2166" s="270">
        <f>'Net Gen'!K2166</f>
        <v>0</v>
      </c>
      <c r="G2166" s="270">
        <f>'Net Gen'!N2166</f>
        <v>0</v>
      </c>
      <c r="H2166" s="270">
        <f>'Net Gen'!O2166</f>
        <v>1266</v>
      </c>
      <c r="J2166" s="120">
        <f t="shared" si="134"/>
        <v>0.15</v>
      </c>
      <c r="K2166" s="108">
        <f t="shared" si="132"/>
        <v>0</v>
      </c>
      <c r="L2166" s="102">
        <f t="shared" si="133"/>
        <v>189.9</v>
      </c>
      <c r="M2166" s="123">
        <f t="shared" si="135"/>
        <v>0</v>
      </c>
    </row>
    <row r="2167" spans="1:13" x14ac:dyDescent="0.2">
      <c r="A2167" s="208" t="str">
        <f>'Net Gen'!B2167</f>
        <v>RP1KPAEG-Rockport 1 KP AEG</v>
      </c>
      <c r="B2167" s="269">
        <f>'Net Gen'!C2167</f>
        <v>44805.166666666664</v>
      </c>
      <c r="C2167" s="270" t="str">
        <f>'Net Gen'!P2167</f>
        <v>OFFLINE</v>
      </c>
      <c r="D2167" s="270">
        <f>'Net Gen'!E2167</f>
        <v>0</v>
      </c>
      <c r="E2167" s="270">
        <f>'Net Gen'!I2167</f>
        <v>0</v>
      </c>
      <c r="F2167" s="270">
        <f>'Net Gen'!K2167</f>
        <v>0</v>
      </c>
      <c r="G2167" s="270">
        <f>'Net Gen'!N2167</f>
        <v>0</v>
      </c>
      <c r="H2167" s="270">
        <f>'Net Gen'!O2167</f>
        <v>1266</v>
      </c>
      <c r="J2167" s="120">
        <f t="shared" si="134"/>
        <v>0.15</v>
      </c>
      <c r="K2167" s="108">
        <f t="shared" si="132"/>
        <v>0</v>
      </c>
      <c r="L2167" s="102">
        <f t="shared" si="133"/>
        <v>189.9</v>
      </c>
      <c r="M2167" s="123">
        <f t="shared" si="135"/>
        <v>0</v>
      </c>
    </row>
    <row r="2168" spans="1:13" x14ac:dyDescent="0.2">
      <c r="A2168" s="208" t="str">
        <f>'Net Gen'!B2168</f>
        <v>RP1KPAEG-Rockport 1 KP AEG</v>
      </c>
      <c r="B2168" s="269">
        <f>'Net Gen'!C2168</f>
        <v>44805.208333333336</v>
      </c>
      <c r="C2168" s="270" t="str">
        <f>'Net Gen'!P2168</f>
        <v>OFFLINE</v>
      </c>
      <c r="D2168" s="270">
        <f>'Net Gen'!E2168</f>
        <v>0</v>
      </c>
      <c r="E2168" s="270">
        <f>'Net Gen'!I2168</f>
        <v>0</v>
      </c>
      <c r="F2168" s="270">
        <f>'Net Gen'!K2168</f>
        <v>0</v>
      </c>
      <c r="G2168" s="270">
        <f>'Net Gen'!N2168</f>
        <v>0</v>
      </c>
      <c r="H2168" s="270">
        <f>'Net Gen'!O2168</f>
        <v>1266</v>
      </c>
      <c r="J2168" s="120">
        <f t="shared" si="134"/>
        <v>0.15</v>
      </c>
      <c r="K2168" s="108">
        <f t="shared" si="132"/>
        <v>0</v>
      </c>
      <c r="L2168" s="102">
        <f t="shared" si="133"/>
        <v>189.9</v>
      </c>
      <c r="M2168" s="123">
        <f t="shared" si="135"/>
        <v>0</v>
      </c>
    </row>
    <row r="2169" spans="1:13" x14ac:dyDescent="0.2">
      <c r="A2169" s="208" t="str">
        <f>'Net Gen'!B2169</f>
        <v>RP1KPAEG-Rockport 1 KP AEG</v>
      </c>
      <c r="B2169" s="269">
        <f>'Net Gen'!C2169</f>
        <v>44805.25</v>
      </c>
      <c r="C2169" s="270" t="str">
        <f>'Net Gen'!P2169</f>
        <v>OFFLINE</v>
      </c>
      <c r="D2169" s="270">
        <f>'Net Gen'!E2169</f>
        <v>0</v>
      </c>
      <c r="E2169" s="270">
        <f>'Net Gen'!I2169</f>
        <v>0</v>
      </c>
      <c r="F2169" s="270">
        <f>'Net Gen'!K2169</f>
        <v>0</v>
      </c>
      <c r="G2169" s="270">
        <f>'Net Gen'!N2169</f>
        <v>0</v>
      </c>
      <c r="H2169" s="270">
        <f>'Net Gen'!O2169</f>
        <v>1266</v>
      </c>
      <c r="J2169" s="120">
        <f t="shared" si="134"/>
        <v>0.15</v>
      </c>
      <c r="K2169" s="108">
        <f t="shared" si="132"/>
        <v>0</v>
      </c>
      <c r="L2169" s="102">
        <f t="shared" si="133"/>
        <v>189.9</v>
      </c>
      <c r="M2169" s="123">
        <f t="shared" si="135"/>
        <v>0</v>
      </c>
    </row>
    <row r="2170" spans="1:13" x14ac:dyDescent="0.2">
      <c r="A2170" s="208" t="str">
        <f>'Net Gen'!B2170</f>
        <v>RP1KPAEG-Rockport 1 KP AEG</v>
      </c>
      <c r="B2170" s="269">
        <f>'Net Gen'!C2170</f>
        <v>44805.291666666664</v>
      </c>
      <c r="C2170" s="270" t="str">
        <f>'Net Gen'!P2170</f>
        <v>OFFLINE</v>
      </c>
      <c r="D2170" s="270">
        <f>'Net Gen'!E2170</f>
        <v>0</v>
      </c>
      <c r="E2170" s="270">
        <f>'Net Gen'!I2170</f>
        <v>0</v>
      </c>
      <c r="F2170" s="270">
        <f>'Net Gen'!K2170</f>
        <v>0</v>
      </c>
      <c r="G2170" s="270">
        <f>'Net Gen'!N2170</f>
        <v>0</v>
      </c>
      <c r="H2170" s="270">
        <f>'Net Gen'!O2170</f>
        <v>1266</v>
      </c>
      <c r="J2170" s="120">
        <f t="shared" si="134"/>
        <v>0.15</v>
      </c>
      <c r="K2170" s="108">
        <f t="shared" si="132"/>
        <v>0</v>
      </c>
      <c r="L2170" s="102">
        <f t="shared" si="133"/>
        <v>189.9</v>
      </c>
      <c r="M2170" s="123">
        <f t="shared" si="135"/>
        <v>0</v>
      </c>
    </row>
    <row r="2171" spans="1:13" x14ac:dyDescent="0.2">
      <c r="A2171" s="208" t="str">
        <f>'Net Gen'!B2171</f>
        <v>RP1KPAEG-Rockport 1 KP AEG</v>
      </c>
      <c r="B2171" s="269">
        <f>'Net Gen'!C2171</f>
        <v>44805.333333333336</v>
      </c>
      <c r="C2171" s="270" t="str">
        <f>'Net Gen'!P2171</f>
        <v>OFFLINE</v>
      </c>
      <c r="D2171" s="270">
        <f>'Net Gen'!E2171</f>
        <v>0</v>
      </c>
      <c r="E2171" s="270">
        <f>'Net Gen'!I2171</f>
        <v>0</v>
      </c>
      <c r="F2171" s="270">
        <f>'Net Gen'!K2171</f>
        <v>0</v>
      </c>
      <c r="G2171" s="270">
        <f>'Net Gen'!N2171</f>
        <v>0</v>
      </c>
      <c r="H2171" s="270">
        <f>'Net Gen'!O2171</f>
        <v>1266</v>
      </c>
      <c r="J2171" s="120">
        <f t="shared" si="134"/>
        <v>0.15</v>
      </c>
      <c r="K2171" s="108">
        <f t="shared" si="132"/>
        <v>0</v>
      </c>
      <c r="L2171" s="102">
        <f t="shared" si="133"/>
        <v>189.9</v>
      </c>
      <c r="M2171" s="123">
        <f t="shared" si="135"/>
        <v>0</v>
      </c>
    </row>
    <row r="2172" spans="1:13" x14ac:dyDescent="0.2">
      <c r="A2172" s="208" t="str">
        <f>'Net Gen'!B2172</f>
        <v>RP1KPAEG-Rockport 1 KP AEG</v>
      </c>
      <c r="B2172" s="269">
        <f>'Net Gen'!C2172</f>
        <v>44805.375</v>
      </c>
      <c r="C2172" s="270" t="str">
        <f>'Net Gen'!P2172</f>
        <v>OFFLINE</v>
      </c>
      <c r="D2172" s="270">
        <f>'Net Gen'!E2172</f>
        <v>0</v>
      </c>
      <c r="E2172" s="270">
        <f>'Net Gen'!I2172</f>
        <v>0</v>
      </c>
      <c r="F2172" s="270">
        <f>'Net Gen'!K2172</f>
        <v>0</v>
      </c>
      <c r="G2172" s="270">
        <f>'Net Gen'!N2172</f>
        <v>0</v>
      </c>
      <c r="H2172" s="270">
        <f>'Net Gen'!O2172</f>
        <v>1266</v>
      </c>
      <c r="J2172" s="120">
        <f t="shared" si="134"/>
        <v>0.15</v>
      </c>
      <c r="K2172" s="108">
        <f t="shared" si="132"/>
        <v>0</v>
      </c>
      <c r="L2172" s="102">
        <f t="shared" si="133"/>
        <v>189.9</v>
      </c>
      <c r="M2172" s="123">
        <f t="shared" si="135"/>
        <v>0</v>
      </c>
    </row>
    <row r="2173" spans="1:13" x14ac:dyDescent="0.2">
      <c r="A2173" s="208" t="str">
        <f>'Net Gen'!B2173</f>
        <v>RP1KPAEG-Rockport 1 KP AEG</v>
      </c>
      <c r="B2173" s="269">
        <f>'Net Gen'!C2173</f>
        <v>44805.416666666664</v>
      </c>
      <c r="C2173" s="270" t="str">
        <f>'Net Gen'!P2173</f>
        <v>OFFLINE</v>
      </c>
      <c r="D2173" s="270">
        <f>'Net Gen'!E2173</f>
        <v>0</v>
      </c>
      <c r="E2173" s="270">
        <f>'Net Gen'!I2173</f>
        <v>0</v>
      </c>
      <c r="F2173" s="270">
        <f>'Net Gen'!K2173</f>
        <v>0</v>
      </c>
      <c r="G2173" s="270">
        <f>'Net Gen'!N2173</f>
        <v>0</v>
      </c>
      <c r="H2173" s="270">
        <f>'Net Gen'!O2173</f>
        <v>1266</v>
      </c>
      <c r="J2173" s="120">
        <f t="shared" si="134"/>
        <v>0.15</v>
      </c>
      <c r="K2173" s="108">
        <f t="shared" si="132"/>
        <v>0</v>
      </c>
      <c r="L2173" s="102">
        <f t="shared" si="133"/>
        <v>189.9</v>
      </c>
      <c r="M2173" s="123">
        <f t="shared" si="135"/>
        <v>0</v>
      </c>
    </row>
    <row r="2174" spans="1:13" x14ac:dyDescent="0.2">
      <c r="A2174" s="208" t="str">
        <f>'Net Gen'!B2174</f>
        <v>RP1KPAEG-Rockport 1 KP AEG</v>
      </c>
      <c r="B2174" s="269">
        <f>'Net Gen'!C2174</f>
        <v>44805.458333333336</v>
      </c>
      <c r="C2174" s="270" t="str">
        <f>'Net Gen'!P2174</f>
        <v>OFFLINE</v>
      </c>
      <c r="D2174" s="270">
        <f>'Net Gen'!E2174</f>
        <v>0</v>
      </c>
      <c r="E2174" s="270">
        <f>'Net Gen'!I2174</f>
        <v>0</v>
      </c>
      <c r="F2174" s="270">
        <f>'Net Gen'!K2174</f>
        <v>0</v>
      </c>
      <c r="G2174" s="270">
        <f>'Net Gen'!N2174</f>
        <v>0</v>
      </c>
      <c r="H2174" s="270">
        <f>'Net Gen'!O2174</f>
        <v>1266</v>
      </c>
      <c r="J2174" s="120">
        <f t="shared" si="134"/>
        <v>0.15</v>
      </c>
      <c r="K2174" s="108">
        <f t="shared" si="132"/>
        <v>0</v>
      </c>
      <c r="L2174" s="102">
        <f t="shared" si="133"/>
        <v>189.9</v>
      </c>
      <c r="M2174" s="123">
        <f t="shared" si="135"/>
        <v>0</v>
      </c>
    </row>
    <row r="2175" spans="1:13" x14ac:dyDescent="0.2">
      <c r="A2175" s="208" t="str">
        <f>'Net Gen'!B2175</f>
        <v>RP1KPAEG-Rockport 1 KP AEG</v>
      </c>
      <c r="B2175" s="269">
        <f>'Net Gen'!C2175</f>
        <v>44805.5</v>
      </c>
      <c r="C2175" s="270" t="str">
        <f>'Net Gen'!P2175</f>
        <v>OFFLINE</v>
      </c>
      <c r="D2175" s="270">
        <f>'Net Gen'!E2175</f>
        <v>0</v>
      </c>
      <c r="E2175" s="270">
        <f>'Net Gen'!I2175</f>
        <v>0</v>
      </c>
      <c r="F2175" s="270">
        <f>'Net Gen'!K2175</f>
        <v>0</v>
      </c>
      <c r="G2175" s="270">
        <f>'Net Gen'!N2175</f>
        <v>0</v>
      </c>
      <c r="H2175" s="270">
        <f>'Net Gen'!O2175</f>
        <v>1266</v>
      </c>
      <c r="J2175" s="120">
        <f t="shared" si="134"/>
        <v>0.15</v>
      </c>
      <c r="K2175" s="108">
        <f t="shared" si="132"/>
        <v>0</v>
      </c>
      <c r="L2175" s="102">
        <f t="shared" si="133"/>
        <v>189.9</v>
      </c>
      <c r="M2175" s="123">
        <f t="shared" si="135"/>
        <v>0</v>
      </c>
    </row>
    <row r="2176" spans="1:13" x14ac:dyDescent="0.2">
      <c r="A2176" s="208" t="str">
        <f>'Net Gen'!B2176</f>
        <v>RP1KPAEG-Rockport 1 KP AEG</v>
      </c>
      <c r="B2176" s="269">
        <f>'Net Gen'!C2176</f>
        <v>44805.541666666664</v>
      </c>
      <c r="C2176" s="270" t="str">
        <f>'Net Gen'!P2176</f>
        <v>OFFLINE</v>
      </c>
      <c r="D2176" s="270">
        <f>'Net Gen'!E2176</f>
        <v>0</v>
      </c>
      <c r="E2176" s="270">
        <f>'Net Gen'!I2176</f>
        <v>0</v>
      </c>
      <c r="F2176" s="270">
        <f>'Net Gen'!K2176</f>
        <v>0</v>
      </c>
      <c r="G2176" s="270">
        <f>'Net Gen'!N2176</f>
        <v>0</v>
      </c>
      <c r="H2176" s="270">
        <f>'Net Gen'!O2176</f>
        <v>1266</v>
      </c>
      <c r="J2176" s="120">
        <f t="shared" si="134"/>
        <v>0.15</v>
      </c>
      <c r="K2176" s="108">
        <f t="shared" si="132"/>
        <v>0</v>
      </c>
      <c r="L2176" s="102">
        <f t="shared" si="133"/>
        <v>189.9</v>
      </c>
      <c r="M2176" s="123">
        <f t="shared" si="135"/>
        <v>0</v>
      </c>
    </row>
    <row r="2177" spans="1:13" x14ac:dyDescent="0.2">
      <c r="A2177" s="208" t="str">
        <f>'Net Gen'!B2177</f>
        <v>RP1KPAEG-Rockport 1 KP AEG</v>
      </c>
      <c r="B2177" s="269">
        <f>'Net Gen'!C2177</f>
        <v>44805.583333333336</v>
      </c>
      <c r="C2177" s="270" t="str">
        <f>'Net Gen'!P2177</f>
        <v>OFFLINE</v>
      </c>
      <c r="D2177" s="270">
        <f>'Net Gen'!E2177</f>
        <v>0</v>
      </c>
      <c r="E2177" s="270">
        <f>'Net Gen'!I2177</f>
        <v>0</v>
      </c>
      <c r="F2177" s="270">
        <f>'Net Gen'!K2177</f>
        <v>0</v>
      </c>
      <c r="G2177" s="270">
        <f>'Net Gen'!N2177</f>
        <v>0</v>
      </c>
      <c r="H2177" s="270">
        <f>'Net Gen'!O2177</f>
        <v>1266</v>
      </c>
      <c r="J2177" s="120">
        <f t="shared" si="134"/>
        <v>0.15</v>
      </c>
      <c r="K2177" s="108">
        <f t="shared" si="132"/>
        <v>0</v>
      </c>
      <c r="L2177" s="102">
        <f t="shared" si="133"/>
        <v>189.9</v>
      </c>
      <c r="M2177" s="123">
        <f t="shared" si="135"/>
        <v>0</v>
      </c>
    </row>
    <row r="2178" spans="1:13" x14ac:dyDescent="0.2">
      <c r="A2178" s="208" t="str">
        <f>'Net Gen'!B2178</f>
        <v>RP1KPAEG-Rockport 1 KP AEG</v>
      </c>
      <c r="B2178" s="269">
        <f>'Net Gen'!C2178</f>
        <v>44805.625</v>
      </c>
      <c r="C2178" s="270" t="str">
        <f>'Net Gen'!P2178</f>
        <v>OFFLINE</v>
      </c>
      <c r="D2178" s="270">
        <f>'Net Gen'!E2178</f>
        <v>0</v>
      </c>
      <c r="E2178" s="270">
        <f>'Net Gen'!I2178</f>
        <v>0</v>
      </c>
      <c r="F2178" s="270">
        <f>'Net Gen'!K2178</f>
        <v>0</v>
      </c>
      <c r="G2178" s="270">
        <f>'Net Gen'!N2178</f>
        <v>0</v>
      </c>
      <c r="H2178" s="270">
        <f>'Net Gen'!O2178</f>
        <v>1266</v>
      </c>
      <c r="J2178" s="120">
        <f t="shared" si="134"/>
        <v>0.15</v>
      </c>
      <c r="K2178" s="108">
        <f t="shared" si="132"/>
        <v>0</v>
      </c>
      <c r="L2178" s="102">
        <f t="shared" si="133"/>
        <v>189.9</v>
      </c>
      <c r="M2178" s="123">
        <f t="shared" si="135"/>
        <v>0</v>
      </c>
    </row>
    <row r="2179" spans="1:13" x14ac:dyDescent="0.2">
      <c r="A2179" s="208" t="str">
        <f>'Net Gen'!B2179</f>
        <v>RP1KPAEG-Rockport 1 KP AEG</v>
      </c>
      <c r="B2179" s="269">
        <f>'Net Gen'!C2179</f>
        <v>44805.666666666664</v>
      </c>
      <c r="C2179" s="270" t="str">
        <f>'Net Gen'!P2179</f>
        <v>OFFLINE</v>
      </c>
      <c r="D2179" s="270">
        <f>'Net Gen'!E2179</f>
        <v>0</v>
      </c>
      <c r="E2179" s="270">
        <f>'Net Gen'!I2179</f>
        <v>0</v>
      </c>
      <c r="F2179" s="270">
        <f>'Net Gen'!K2179</f>
        <v>0</v>
      </c>
      <c r="G2179" s="270">
        <f>'Net Gen'!N2179</f>
        <v>0</v>
      </c>
      <c r="H2179" s="270">
        <f>'Net Gen'!O2179</f>
        <v>1266</v>
      </c>
      <c r="J2179" s="120">
        <f t="shared" si="134"/>
        <v>0.15</v>
      </c>
      <c r="K2179" s="108">
        <f t="shared" si="132"/>
        <v>0</v>
      </c>
      <c r="L2179" s="102">
        <f t="shared" si="133"/>
        <v>189.9</v>
      </c>
      <c r="M2179" s="123">
        <f t="shared" si="135"/>
        <v>0</v>
      </c>
    </row>
    <row r="2180" spans="1:13" x14ac:dyDescent="0.2">
      <c r="A2180" s="208" t="str">
        <f>'Net Gen'!B2180</f>
        <v>RP1KPAEG-Rockport 1 KP AEG</v>
      </c>
      <c r="B2180" s="269">
        <f>'Net Gen'!C2180</f>
        <v>44805.708333333336</v>
      </c>
      <c r="C2180" s="270" t="str">
        <f>'Net Gen'!P2180</f>
        <v>OFFLINE</v>
      </c>
      <c r="D2180" s="270">
        <f>'Net Gen'!E2180</f>
        <v>0</v>
      </c>
      <c r="E2180" s="270">
        <f>'Net Gen'!I2180</f>
        <v>0</v>
      </c>
      <c r="F2180" s="270">
        <f>'Net Gen'!K2180</f>
        <v>0</v>
      </c>
      <c r="G2180" s="270">
        <f>'Net Gen'!N2180</f>
        <v>0</v>
      </c>
      <c r="H2180" s="270">
        <f>'Net Gen'!O2180</f>
        <v>1266</v>
      </c>
      <c r="J2180" s="120">
        <f t="shared" si="134"/>
        <v>0.15</v>
      </c>
      <c r="K2180" s="108">
        <f t="shared" ref="K2180:K2243" si="136">F2180*J2180</f>
        <v>0</v>
      </c>
      <c r="L2180" s="102">
        <f t="shared" ref="L2180:L2243" si="137">H2180*J2180</f>
        <v>189.9</v>
      </c>
      <c r="M2180" s="123">
        <f t="shared" si="135"/>
        <v>0</v>
      </c>
    </row>
    <row r="2181" spans="1:13" x14ac:dyDescent="0.2">
      <c r="A2181" s="208" t="str">
        <f>'Net Gen'!B2181</f>
        <v>RP1KPAEG-Rockport 1 KP AEG</v>
      </c>
      <c r="B2181" s="269">
        <f>'Net Gen'!C2181</f>
        <v>44805.75</v>
      </c>
      <c r="C2181" s="270" t="str">
        <f>'Net Gen'!P2181</f>
        <v>OFFLINE</v>
      </c>
      <c r="D2181" s="270">
        <f>'Net Gen'!E2181</f>
        <v>0</v>
      </c>
      <c r="E2181" s="270">
        <f>'Net Gen'!I2181</f>
        <v>0</v>
      </c>
      <c r="F2181" s="270">
        <f>'Net Gen'!K2181</f>
        <v>0</v>
      </c>
      <c r="G2181" s="270">
        <f>'Net Gen'!N2181</f>
        <v>0</v>
      </c>
      <c r="H2181" s="270">
        <f>'Net Gen'!O2181</f>
        <v>1266</v>
      </c>
      <c r="J2181" s="120">
        <f t="shared" ref="J2181:J2244" si="138">VLOOKUP(A2181,$P$4:$Q$8,2,FALSE)</f>
        <v>0.15</v>
      </c>
      <c r="K2181" s="108">
        <f t="shared" si="136"/>
        <v>0</v>
      </c>
      <c r="L2181" s="102">
        <f t="shared" si="137"/>
        <v>189.9</v>
      </c>
      <c r="M2181" s="123">
        <f t="shared" ref="M2181:M2244" si="139">E2181*J2181</f>
        <v>0</v>
      </c>
    </row>
    <row r="2182" spans="1:13" x14ac:dyDescent="0.2">
      <c r="A2182" s="208" t="str">
        <f>'Net Gen'!B2182</f>
        <v>RP1KPAEG-Rockport 1 KP AEG</v>
      </c>
      <c r="B2182" s="269">
        <f>'Net Gen'!C2182</f>
        <v>44805.791666666664</v>
      </c>
      <c r="C2182" s="270" t="str">
        <f>'Net Gen'!P2182</f>
        <v>OFFLINE</v>
      </c>
      <c r="D2182" s="270">
        <f>'Net Gen'!E2182</f>
        <v>0</v>
      </c>
      <c r="E2182" s="270">
        <f>'Net Gen'!I2182</f>
        <v>0</v>
      </c>
      <c r="F2182" s="270">
        <f>'Net Gen'!K2182</f>
        <v>0</v>
      </c>
      <c r="G2182" s="270">
        <f>'Net Gen'!N2182</f>
        <v>0</v>
      </c>
      <c r="H2182" s="270">
        <f>'Net Gen'!O2182</f>
        <v>1266</v>
      </c>
      <c r="J2182" s="120">
        <f t="shared" si="138"/>
        <v>0.15</v>
      </c>
      <c r="K2182" s="108">
        <f t="shared" si="136"/>
        <v>0</v>
      </c>
      <c r="L2182" s="102">
        <f t="shared" si="137"/>
        <v>189.9</v>
      </c>
      <c r="M2182" s="123">
        <f t="shared" si="139"/>
        <v>0</v>
      </c>
    </row>
    <row r="2183" spans="1:13" x14ac:dyDescent="0.2">
      <c r="A2183" s="208" t="str">
        <f>'Net Gen'!B2183</f>
        <v>RP1KPAEG-Rockport 1 KP AEG</v>
      </c>
      <c r="B2183" s="269">
        <f>'Net Gen'!C2183</f>
        <v>44805.833333333336</v>
      </c>
      <c r="C2183" s="270" t="str">
        <f>'Net Gen'!P2183</f>
        <v>OFFLINE</v>
      </c>
      <c r="D2183" s="270">
        <f>'Net Gen'!E2183</f>
        <v>0</v>
      </c>
      <c r="E2183" s="270">
        <f>'Net Gen'!I2183</f>
        <v>0</v>
      </c>
      <c r="F2183" s="270">
        <f>'Net Gen'!K2183</f>
        <v>0</v>
      </c>
      <c r="G2183" s="270">
        <f>'Net Gen'!N2183</f>
        <v>0</v>
      </c>
      <c r="H2183" s="270">
        <f>'Net Gen'!O2183</f>
        <v>1266</v>
      </c>
      <c r="J2183" s="120">
        <f t="shared" si="138"/>
        <v>0.15</v>
      </c>
      <c r="K2183" s="108">
        <f t="shared" si="136"/>
        <v>0</v>
      </c>
      <c r="L2183" s="102">
        <f t="shared" si="137"/>
        <v>189.9</v>
      </c>
      <c r="M2183" s="123">
        <f t="shared" si="139"/>
        <v>0</v>
      </c>
    </row>
    <row r="2184" spans="1:13" x14ac:dyDescent="0.2">
      <c r="A2184" s="208" t="str">
        <f>'Net Gen'!B2184</f>
        <v>RP1KPAEG-Rockport 1 KP AEG</v>
      </c>
      <c r="B2184" s="269">
        <f>'Net Gen'!C2184</f>
        <v>44805.875</v>
      </c>
      <c r="C2184" s="270" t="str">
        <f>'Net Gen'!P2184</f>
        <v>OFFLINE</v>
      </c>
      <c r="D2184" s="270">
        <f>'Net Gen'!E2184</f>
        <v>0</v>
      </c>
      <c r="E2184" s="270">
        <f>'Net Gen'!I2184</f>
        <v>0</v>
      </c>
      <c r="F2184" s="270">
        <f>'Net Gen'!K2184</f>
        <v>0</v>
      </c>
      <c r="G2184" s="270">
        <f>'Net Gen'!N2184</f>
        <v>0</v>
      </c>
      <c r="H2184" s="270">
        <f>'Net Gen'!O2184</f>
        <v>1266</v>
      </c>
      <c r="J2184" s="120">
        <f t="shared" si="138"/>
        <v>0.15</v>
      </c>
      <c r="K2184" s="108">
        <f t="shared" si="136"/>
        <v>0</v>
      </c>
      <c r="L2184" s="102">
        <f t="shared" si="137"/>
        <v>189.9</v>
      </c>
      <c r="M2184" s="123">
        <f t="shared" si="139"/>
        <v>0</v>
      </c>
    </row>
    <row r="2185" spans="1:13" x14ac:dyDescent="0.2">
      <c r="A2185" s="208" t="str">
        <f>'Net Gen'!B2185</f>
        <v>RP1KPAEG-Rockport 1 KP AEG</v>
      </c>
      <c r="B2185" s="269">
        <f>'Net Gen'!C2185</f>
        <v>44805.916666666664</v>
      </c>
      <c r="C2185" s="270" t="str">
        <f>'Net Gen'!P2185</f>
        <v>OFFLINE</v>
      </c>
      <c r="D2185" s="270">
        <f>'Net Gen'!E2185</f>
        <v>0</v>
      </c>
      <c r="E2185" s="270">
        <f>'Net Gen'!I2185</f>
        <v>0</v>
      </c>
      <c r="F2185" s="270">
        <f>'Net Gen'!K2185</f>
        <v>0</v>
      </c>
      <c r="G2185" s="270">
        <f>'Net Gen'!N2185</f>
        <v>0</v>
      </c>
      <c r="H2185" s="270">
        <f>'Net Gen'!O2185</f>
        <v>1266</v>
      </c>
      <c r="J2185" s="120">
        <f t="shared" si="138"/>
        <v>0.15</v>
      </c>
      <c r="K2185" s="108">
        <f t="shared" si="136"/>
        <v>0</v>
      </c>
      <c r="L2185" s="102">
        <f t="shared" si="137"/>
        <v>189.9</v>
      </c>
      <c r="M2185" s="123">
        <f t="shared" si="139"/>
        <v>0</v>
      </c>
    </row>
    <row r="2186" spans="1:13" x14ac:dyDescent="0.2">
      <c r="A2186" s="208" t="str">
        <f>'Net Gen'!B2186</f>
        <v>RP1KPAEG-Rockport 1 KP AEG</v>
      </c>
      <c r="B2186" s="269">
        <f>'Net Gen'!C2186</f>
        <v>44805.958333333336</v>
      </c>
      <c r="C2186" s="270" t="str">
        <f>'Net Gen'!P2186</f>
        <v>OFFLINE</v>
      </c>
      <c r="D2186" s="270">
        <f>'Net Gen'!E2186</f>
        <v>0</v>
      </c>
      <c r="E2186" s="270">
        <f>'Net Gen'!I2186</f>
        <v>0</v>
      </c>
      <c r="F2186" s="270">
        <f>'Net Gen'!K2186</f>
        <v>0</v>
      </c>
      <c r="G2186" s="270">
        <f>'Net Gen'!N2186</f>
        <v>0</v>
      </c>
      <c r="H2186" s="270">
        <f>'Net Gen'!O2186</f>
        <v>1266</v>
      </c>
      <c r="J2186" s="120">
        <f t="shared" si="138"/>
        <v>0.15</v>
      </c>
      <c r="K2186" s="108">
        <f t="shared" si="136"/>
        <v>0</v>
      </c>
      <c r="L2186" s="102">
        <f t="shared" si="137"/>
        <v>189.9</v>
      </c>
      <c r="M2186" s="123">
        <f t="shared" si="139"/>
        <v>0</v>
      </c>
    </row>
    <row r="2187" spans="1:13" x14ac:dyDescent="0.2">
      <c r="A2187" s="208" t="str">
        <f>'Net Gen'!B2187</f>
        <v>RP1KPAEG-Rockport 1 KP AEG</v>
      </c>
      <c r="B2187" s="269">
        <f>'Net Gen'!C2187</f>
        <v>44806</v>
      </c>
      <c r="C2187" s="270" t="str">
        <f>'Net Gen'!P2187</f>
        <v>OFFLINE</v>
      </c>
      <c r="D2187" s="270">
        <f>'Net Gen'!E2187</f>
        <v>0</v>
      </c>
      <c r="E2187" s="270">
        <f>'Net Gen'!I2187</f>
        <v>0</v>
      </c>
      <c r="F2187" s="270">
        <f>'Net Gen'!K2187</f>
        <v>0</v>
      </c>
      <c r="G2187" s="270">
        <f>'Net Gen'!N2187</f>
        <v>0</v>
      </c>
      <c r="H2187" s="270">
        <f>'Net Gen'!O2187</f>
        <v>1266</v>
      </c>
      <c r="J2187" s="120">
        <f t="shared" si="138"/>
        <v>0.15</v>
      </c>
      <c r="K2187" s="108">
        <f t="shared" si="136"/>
        <v>0</v>
      </c>
      <c r="L2187" s="102">
        <f t="shared" si="137"/>
        <v>189.9</v>
      </c>
      <c r="M2187" s="123">
        <f t="shared" si="139"/>
        <v>0</v>
      </c>
    </row>
    <row r="2188" spans="1:13" x14ac:dyDescent="0.2">
      <c r="A2188" s="208" t="str">
        <f>'Net Gen'!B2188</f>
        <v>RP1KPAEG-Rockport 1 KP AEG</v>
      </c>
      <c r="B2188" s="269">
        <f>'Net Gen'!C2188</f>
        <v>44806.041666666664</v>
      </c>
      <c r="C2188" s="270" t="str">
        <f>'Net Gen'!P2188</f>
        <v>OFFLINE</v>
      </c>
      <c r="D2188" s="270">
        <f>'Net Gen'!E2188</f>
        <v>0</v>
      </c>
      <c r="E2188" s="270">
        <f>'Net Gen'!I2188</f>
        <v>0</v>
      </c>
      <c r="F2188" s="270">
        <f>'Net Gen'!K2188</f>
        <v>0</v>
      </c>
      <c r="G2188" s="270">
        <f>'Net Gen'!N2188</f>
        <v>0</v>
      </c>
      <c r="H2188" s="270">
        <f>'Net Gen'!O2188</f>
        <v>1266</v>
      </c>
      <c r="J2188" s="120">
        <f t="shared" si="138"/>
        <v>0.15</v>
      </c>
      <c r="K2188" s="108">
        <f t="shared" si="136"/>
        <v>0</v>
      </c>
      <c r="L2188" s="102">
        <f t="shared" si="137"/>
        <v>189.9</v>
      </c>
      <c r="M2188" s="123">
        <f t="shared" si="139"/>
        <v>0</v>
      </c>
    </row>
    <row r="2189" spans="1:13" x14ac:dyDescent="0.2">
      <c r="A2189" s="208" t="str">
        <f>'Net Gen'!B2189</f>
        <v>RP1KPAEG-Rockport 1 KP AEG</v>
      </c>
      <c r="B2189" s="269">
        <f>'Net Gen'!C2189</f>
        <v>44806.083333333336</v>
      </c>
      <c r="C2189" s="270" t="str">
        <f>'Net Gen'!P2189</f>
        <v>OFFLINE</v>
      </c>
      <c r="D2189" s="270">
        <f>'Net Gen'!E2189</f>
        <v>0</v>
      </c>
      <c r="E2189" s="270">
        <f>'Net Gen'!I2189</f>
        <v>0</v>
      </c>
      <c r="F2189" s="270">
        <f>'Net Gen'!K2189</f>
        <v>0</v>
      </c>
      <c r="G2189" s="270">
        <f>'Net Gen'!N2189</f>
        <v>0</v>
      </c>
      <c r="H2189" s="270">
        <f>'Net Gen'!O2189</f>
        <v>1266</v>
      </c>
      <c r="J2189" s="120">
        <f t="shared" si="138"/>
        <v>0.15</v>
      </c>
      <c r="K2189" s="108">
        <f t="shared" si="136"/>
        <v>0</v>
      </c>
      <c r="L2189" s="102">
        <f t="shared" si="137"/>
        <v>189.9</v>
      </c>
      <c r="M2189" s="123">
        <f t="shared" si="139"/>
        <v>0</v>
      </c>
    </row>
    <row r="2190" spans="1:13" x14ac:dyDescent="0.2">
      <c r="A2190" s="208" t="str">
        <f>'Net Gen'!B2190</f>
        <v>RP1KPAEG-Rockport 1 KP AEG</v>
      </c>
      <c r="B2190" s="269">
        <f>'Net Gen'!C2190</f>
        <v>44806.125</v>
      </c>
      <c r="C2190" s="270" t="str">
        <f>'Net Gen'!P2190</f>
        <v>OFFLINE</v>
      </c>
      <c r="D2190" s="270">
        <f>'Net Gen'!E2190</f>
        <v>0</v>
      </c>
      <c r="E2190" s="270">
        <f>'Net Gen'!I2190</f>
        <v>0</v>
      </c>
      <c r="F2190" s="270">
        <f>'Net Gen'!K2190</f>
        <v>0</v>
      </c>
      <c r="G2190" s="270">
        <f>'Net Gen'!N2190</f>
        <v>0</v>
      </c>
      <c r="H2190" s="270">
        <f>'Net Gen'!O2190</f>
        <v>1266</v>
      </c>
      <c r="J2190" s="120">
        <f t="shared" si="138"/>
        <v>0.15</v>
      </c>
      <c r="K2190" s="108">
        <f t="shared" si="136"/>
        <v>0</v>
      </c>
      <c r="L2190" s="102">
        <f t="shared" si="137"/>
        <v>189.9</v>
      </c>
      <c r="M2190" s="123">
        <f t="shared" si="139"/>
        <v>0</v>
      </c>
    </row>
    <row r="2191" spans="1:13" x14ac:dyDescent="0.2">
      <c r="A2191" s="208" t="str">
        <f>'Net Gen'!B2191</f>
        <v>RP1KPAEG-Rockport 1 KP AEG</v>
      </c>
      <c r="B2191" s="269">
        <f>'Net Gen'!C2191</f>
        <v>44806.166666666664</v>
      </c>
      <c r="C2191" s="270" t="str">
        <f>'Net Gen'!P2191</f>
        <v>OFFLINE</v>
      </c>
      <c r="D2191" s="270">
        <f>'Net Gen'!E2191</f>
        <v>0</v>
      </c>
      <c r="E2191" s="270">
        <f>'Net Gen'!I2191</f>
        <v>0</v>
      </c>
      <c r="F2191" s="270">
        <f>'Net Gen'!K2191</f>
        <v>0</v>
      </c>
      <c r="G2191" s="270">
        <f>'Net Gen'!N2191</f>
        <v>0</v>
      </c>
      <c r="H2191" s="270">
        <f>'Net Gen'!O2191</f>
        <v>1266</v>
      </c>
      <c r="J2191" s="120">
        <f t="shared" si="138"/>
        <v>0.15</v>
      </c>
      <c r="K2191" s="108">
        <f t="shared" si="136"/>
        <v>0</v>
      </c>
      <c r="L2191" s="102">
        <f t="shared" si="137"/>
        <v>189.9</v>
      </c>
      <c r="M2191" s="123">
        <f t="shared" si="139"/>
        <v>0</v>
      </c>
    </row>
    <row r="2192" spans="1:13" x14ac:dyDescent="0.2">
      <c r="A2192" s="208" t="str">
        <f>'Net Gen'!B2192</f>
        <v>RP1KPAEG-Rockport 1 KP AEG</v>
      </c>
      <c r="B2192" s="269">
        <f>'Net Gen'!C2192</f>
        <v>44806.208333333336</v>
      </c>
      <c r="C2192" s="270" t="str">
        <f>'Net Gen'!P2192</f>
        <v>OFFLINE</v>
      </c>
      <c r="D2192" s="270">
        <f>'Net Gen'!E2192</f>
        <v>0</v>
      </c>
      <c r="E2192" s="270">
        <f>'Net Gen'!I2192</f>
        <v>0</v>
      </c>
      <c r="F2192" s="270">
        <f>'Net Gen'!K2192</f>
        <v>0</v>
      </c>
      <c r="G2192" s="270">
        <f>'Net Gen'!N2192</f>
        <v>0</v>
      </c>
      <c r="H2192" s="270">
        <f>'Net Gen'!O2192</f>
        <v>1266</v>
      </c>
      <c r="J2192" s="120">
        <f t="shared" si="138"/>
        <v>0.15</v>
      </c>
      <c r="K2192" s="108">
        <f t="shared" si="136"/>
        <v>0</v>
      </c>
      <c r="L2192" s="102">
        <f t="shared" si="137"/>
        <v>189.9</v>
      </c>
      <c r="M2192" s="123">
        <f t="shared" si="139"/>
        <v>0</v>
      </c>
    </row>
    <row r="2193" spans="1:13" x14ac:dyDescent="0.2">
      <c r="A2193" s="208" t="str">
        <f>'Net Gen'!B2193</f>
        <v>RP1KPAEG-Rockport 1 KP AEG</v>
      </c>
      <c r="B2193" s="269">
        <f>'Net Gen'!C2193</f>
        <v>44806.25</v>
      </c>
      <c r="C2193" s="270" t="str">
        <f>'Net Gen'!P2193</f>
        <v>OFFLINE</v>
      </c>
      <c r="D2193" s="270">
        <f>'Net Gen'!E2193</f>
        <v>0</v>
      </c>
      <c r="E2193" s="270">
        <f>'Net Gen'!I2193</f>
        <v>0</v>
      </c>
      <c r="F2193" s="270">
        <f>'Net Gen'!K2193</f>
        <v>0</v>
      </c>
      <c r="G2193" s="270">
        <f>'Net Gen'!N2193</f>
        <v>0</v>
      </c>
      <c r="H2193" s="270">
        <f>'Net Gen'!O2193</f>
        <v>1266</v>
      </c>
      <c r="J2193" s="120">
        <f t="shared" si="138"/>
        <v>0.15</v>
      </c>
      <c r="K2193" s="108">
        <f t="shared" si="136"/>
        <v>0</v>
      </c>
      <c r="L2193" s="102">
        <f t="shared" si="137"/>
        <v>189.9</v>
      </c>
      <c r="M2193" s="123">
        <f t="shared" si="139"/>
        <v>0</v>
      </c>
    </row>
    <row r="2194" spans="1:13" x14ac:dyDescent="0.2">
      <c r="A2194" s="208" t="str">
        <f>'Net Gen'!B2194</f>
        <v>RP1KPAEG-Rockport 1 KP AEG</v>
      </c>
      <c r="B2194" s="269">
        <f>'Net Gen'!C2194</f>
        <v>44806.291666666664</v>
      </c>
      <c r="C2194" s="270" t="str">
        <f>'Net Gen'!P2194</f>
        <v>OFFLINE</v>
      </c>
      <c r="D2194" s="270">
        <f>'Net Gen'!E2194</f>
        <v>0</v>
      </c>
      <c r="E2194" s="270">
        <f>'Net Gen'!I2194</f>
        <v>0</v>
      </c>
      <c r="F2194" s="270">
        <f>'Net Gen'!K2194</f>
        <v>0</v>
      </c>
      <c r="G2194" s="270">
        <f>'Net Gen'!N2194</f>
        <v>0</v>
      </c>
      <c r="H2194" s="270">
        <f>'Net Gen'!O2194</f>
        <v>1266</v>
      </c>
      <c r="J2194" s="120">
        <f t="shared" si="138"/>
        <v>0.15</v>
      </c>
      <c r="K2194" s="108">
        <f t="shared" si="136"/>
        <v>0</v>
      </c>
      <c r="L2194" s="102">
        <f t="shared" si="137"/>
        <v>189.9</v>
      </c>
      <c r="M2194" s="123">
        <f t="shared" si="139"/>
        <v>0</v>
      </c>
    </row>
    <row r="2195" spans="1:13" x14ac:dyDescent="0.2">
      <c r="A2195" s="208" t="str">
        <f>'Net Gen'!B2195</f>
        <v>RP1KPAEG-Rockport 1 KP AEG</v>
      </c>
      <c r="B2195" s="269">
        <f>'Net Gen'!C2195</f>
        <v>44806.333333333336</v>
      </c>
      <c r="C2195" s="270" t="str">
        <f>'Net Gen'!P2195</f>
        <v>OFFLINE</v>
      </c>
      <c r="D2195" s="270">
        <f>'Net Gen'!E2195</f>
        <v>0</v>
      </c>
      <c r="E2195" s="270">
        <f>'Net Gen'!I2195</f>
        <v>0</v>
      </c>
      <c r="F2195" s="270">
        <f>'Net Gen'!K2195</f>
        <v>0</v>
      </c>
      <c r="G2195" s="270">
        <f>'Net Gen'!N2195</f>
        <v>0</v>
      </c>
      <c r="H2195" s="270">
        <f>'Net Gen'!O2195</f>
        <v>1266</v>
      </c>
      <c r="J2195" s="120">
        <f t="shared" si="138"/>
        <v>0.15</v>
      </c>
      <c r="K2195" s="108">
        <f t="shared" si="136"/>
        <v>0</v>
      </c>
      <c r="L2195" s="102">
        <f t="shared" si="137"/>
        <v>189.9</v>
      </c>
      <c r="M2195" s="123">
        <f t="shared" si="139"/>
        <v>0</v>
      </c>
    </row>
    <row r="2196" spans="1:13" x14ac:dyDescent="0.2">
      <c r="A2196" s="208" t="str">
        <f>'Net Gen'!B2196</f>
        <v>RP1KPAEG-Rockport 1 KP AEG</v>
      </c>
      <c r="B2196" s="269">
        <f>'Net Gen'!C2196</f>
        <v>44806.375</v>
      </c>
      <c r="C2196" s="270" t="str">
        <f>'Net Gen'!P2196</f>
        <v>OFFLINE</v>
      </c>
      <c r="D2196" s="270">
        <f>'Net Gen'!E2196</f>
        <v>0</v>
      </c>
      <c r="E2196" s="270">
        <f>'Net Gen'!I2196</f>
        <v>0</v>
      </c>
      <c r="F2196" s="270">
        <f>'Net Gen'!K2196</f>
        <v>0</v>
      </c>
      <c r="G2196" s="270">
        <f>'Net Gen'!N2196</f>
        <v>0</v>
      </c>
      <c r="H2196" s="270">
        <f>'Net Gen'!O2196</f>
        <v>1266</v>
      </c>
      <c r="J2196" s="120">
        <f t="shared" si="138"/>
        <v>0.15</v>
      </c>
      <c r="K2196" s="108">
        <f t="shared" si="136"/>
        <v>0</v>
      </c>
      <c r="L2196" s="102">
        <f t="shared" si="137"/>
        <v>189.9</v>
      </c>
      <c r="M2196" s="123">
        <f t="shared" si="139"/>
        <v>0</v>
      </c>
    </row>
    <row r="2197" spans="1:13" x14ac:dyDescent="0.2">
      <c r="A2197" s="208" t="str">
        <f>'Net Gen'!B2197</f>
        <v>RP1KPAEG-Rockport 1 KP AEG</v>
      </c>
      <c r="B2197" s="269">
        <f>'Net Gen'!C2197</f>
        <v>44806.416666666664</v>
      </c>
      <c r="C2197" s="270" t="str">
        <f>'Net Gen'!P2197</f>
        <v>OFFLINE</v>
      </c>
      <c r="D2197" s="270">
        <f>'Net Gen'!E2197</f>
        <v>0</v>
      </c>
      <c r="E2197" s="270">
        <f>'Net Gen'!I2197</f>
        <v>0</v>
      </c>
      <c r="F2197" s="270">
        <f>'Net Gen'!K2197</f>
        <v>0</v>
      </c>
      <c r="G2197" s="270">
        <f>'Net Gen'!N2197</f>
        <v>0</v>
      </c>
      <c r="H2197" s="270">
        <f>'Net Gen'!O2197</f>
        <v>1266</v>
      </c>
      <c r="J2197" s="120">
        <f t="shared" si="138"/>
        <v>0.15</v>
      </c>
      <c r="K2197" s="108">
        <f t="shared" si="136"/>
        <v>0</v>
      </c>
      <c r="L2197" s="102">
        <f t="shared" si="137"/>
        <v>189.9</v>
      </c>
      <c r="M2197" s="123">
        <f t="shared" si="139"/>
        <v>0</v>
      </c>
    </row>
    <row r="2198" spans="1:13" x14ac:dyDescent="0.2">
      <c r="A2198" s="208" t="str">
        <f>'Net Gen'!B2198</f>
        <v>RP1KPAEG-Rockport 1 KP AEG</v>
      </c>
      <c r="B2198" s="269">
        <f>'Net Gen'!C2198</f>
        <v>44806.458333333336</v>
      </c>
      <c r="C2198" s="270" t="str">
        <f>'Net Gen'!P2198</f>
        <v>OFFLINE</v>
      </c>
      <c r="D2198" s="270">
        <f>'Net Gen'!E2198</f>
        <v>0</v>
      </c>
      <c r="E2198" s="270">
        <f>'Net Gen'!I2198</f>
        <v>0</v>
      </c>
      <c r="F2198" s="270">
        <f>'Net Gen'!K2198</f>
        <v>0</v>
      </c>
      <c r="G2198" s="270">
        <f>'Net Gen'!N2198</f>
        <v>0</v>
      </c>
      <c r="H2198" s="270">
        <f>'Net Gen'!O2198</f>
        <v>1266</v>
      </c>
      <c r="J2198" s="120">
        <f t="shared" si="138"/>
        <v>0.15</v>
      </c>
      <c r="K2198" s="108">
        <f t="shared" si="136"/>
        <v>0</v>
      </c>
      <c r="L2198" s="102">
        <f t="shared" si="137"/>
        <v>189.9</v>
      </c>
      <c r="M2198" s="123">
        <f t="shared" si="139"/>
        <v>0</v>
      </c>
    </row>
    <row r="2199" spans="1:13" x14ac:dyDescent="0.2">
      <c r="A2199" s="208" t="str">
        <f>'Net Gen'!B2199</f>
        <v>RP1KPAEG-Rockport 1 KP AEG</v>
      </c>
      <c r="B2199" s="269">
        <f>'Net Gen'!C2199</f>
        <v>44806.5</v>
      </c>
      <c r="C2199" s="270" t="str">
        <f>'Net Gen'!P2199</f>
        <v>OFFLINE</v>
      </c>
      <c r="D2199" s="270">
        <f>'Net Gen'!E2199</f>
        <v>0</v>
      </c>
      <c r="E2199" s="270">
        <f>'Net Gen'!I2199</f>
        <v>0</v>
      </c>
      <c r="F2199" s="270">
        <f>'Net Gen'!K2199</f>
        <v>0</v>
      </c>
      <c r="G2199" s="270">
        <f>'Net Gen'!N2199</f>
        <v>0</v>
      </c>
      <c r="H2199" s="270">
        <f>'Net Gen'!O2199</f>
        <v>1266</v>
      </c>
      <c r="J2199" s="120">
        <f t="shared" si="138"/>
        <v>0.15</v>
      </c>
      <c r="K2199" s="108">
        <f t="shared" si="136"/>
        <v>0</v>
      </c>
      <c r="L2199" s="102">
        <f t="shared" si="137"/>
        <v>189.9</v>
      </c>
      <c r="M2199" s="123">
        <f t="shared" si="139"/>
        <v>0</v>
      </c>
    </row>
    <row r="2200" spans="1:13" x14ac:dyDescent="0.2">
      <c r="A2200" s="208" t="str">
        <f>'Net Gen'!B2200</f>
        <v>RP1KPAEG-Rockport 1 KP AEG</v>
      </c>
      <c r="B2200" s="269">
        <f>'Net Gen'!C2200</f>
        <v>44806.541666666664</v>
      </c>
      <c r="C2200" s="270" t="str">
        <f>'Net Gen'!P2200</f>
        <v>OFFLINE</v>
      </c>
      <c r="D2200" s="270">
        <f>'Net Gen'!E2200</f>
        <v>0</v>
      </c>
      <c r="E2200" s="270">
        <f>'Net Gen'!I2200</f>
        <v>0</v>
      </c>
      <c r="F2200" s="270">
        <f>'Net Gen'!K2200</f>
        <v>0</v>
      </c>
      <c r="G2200" s="270">
        <f>'Net Gen'!N2200</f>
        <v>0</v>
      </c>
      <c r="H2200" s="270">
        <f>'Net Gen'!O2200</f>
        <v>1266</v>
      </c>
      <c r="J2200" s="120">
        <f t="shared" si="138"/>
        <v>0.15</v>
      </c>
      <c r="K2200" s="108">
        <f t="shared" si="136"/>
        <v>0</v>
      </c>
      <c r="L2200" s="102">
        <f t="shared" si="137"/>
        <v>189.9</v>
      </c>
      <c r="M2200" s="123">
        <f t="shared" si="139"/>
        <v>0</v>
      </c>
    </row>
    <row r="2201" spans="1:13" x14ac:dyDescent="0.2">
      <c r="A2201" s="208" t="str">
        <f>'Net Gen'!B2201</f>
        <v>RP1KPAEG-Rockport 1 KP AEG</v>
      </c>
      <c r="B2201" s="269">
        <f>'Net Gen'!C2201</f>
        <v>44806.583333333336</v>
      </c>
      <c r="C2201" s="270" t="str">
        <f>'Net Gen'!P2201</f>
        <v>OFFLINE</v>
      </c>
      <c r="D2201" s="270">
        <f>'Net Gen'!E2201</f>
        <v>0</v>
      </c>
      <c r="E2201" s="270">
        <f>'Net Gen'!I2201</f>
        <v>0</v>
      </c>
      <c r="F2201" s="270">
        <f>'Net Gen'!K2201</f>
        <v>0</v>
      </c>
      <c r="G2201" s="270">
        <f>'Net Gen'!N2201</f>
        <v>0</v>
      </c>
      <c r="H2201" s="270">
        <f>'Net Gen'!O2201</f>
        <v>1266</v>
      </c>
      <c r="J2201" s="120">
        <f t="shared" si="138"/>
        <v>0.15</v>
      </c>
      <c r="K2201" s="108">
        <f t="shared" si="136"/>
        <v>0</v>
      </c>
      <c r="L2201" s="102">
        <f t="shared" si="137"/>
        <v>189.9</v>
      </c>
      <c r="M2201" s="123">
        <f t="shared" si="139"/>
        <v>0</v>
      </c>
    </row>
    <row r="2202" spans="1:13" x14ac:dyDescent="0.2">
      <c r="A2202" s="208" t="str">
        <f>'Net Gen'!B2202</f>
        <v>RP1KPAEG-Rockport 1 KP AEG</v>
      </c>
      <c r="B2202" s="269">
        <f>'Net Gen'!C2202</f>
        <v>44806.625</v>
      </c>
      <c r="C2202" s="270" t="str">
        <f>'Net Gen'!P2202</f>
        <v>OFFLINE</v>
      </c>
      <c r="D2202" s="270">
        <f>'Net Gen'!E2202</f>
        <v>0</v>
      </c>
      <c r="E2202" s="270">
        <f>'Net Gen'!I2202</f>
        <v>0</v>
      </c>
      <c r="F2202" s="270">
        <f>'Net Gen'!K2202</f>
        <v>0</v>
      </c>
      <c r="G2202" s="270">
        <f>'Net Gen'!N2202</f>
        <v>0</v>
      </c>
      <c r="H2202" s="270">
        <f>'Net Gen'!O2202</f>
        <v>1266</v>
      </c>
      <c r="J2202" s="120">
        <f t="shared" si="138"/>
        <v>0.15</v>
      </c>
      <c r="K2202" s="108">
        <f t="shared" si="136"/>
        <v>0</v>
      </c>
      <c r="L2202" s="102">
        <f t="shared" si="137"/>
        <v>189.9</v>
      </c>
      <c r="M2202" s="123">
        <f t="shared" si="139"/>
        <v>0</v>
      </c>
    </row>
    <row r="2203" spans="1:13" x14ac:dyDescent="0.2">
      <c r="A2203" s="208" t="str">
        <f>'Net Gen'!B2203</f>
        <v>RP1KPAEG-Rockport 1 KP AEG</v>
      </c>
      <c r="B2203" s="269">
        <f>'Net Gen'!C2203</f>
        <v>44806.666666666664</v>
      </c>
      <c r="C2203" s="270" t="str">
        <f>'Net Gen'!P2203</f>
        <v>OFFLINE</v>
      </c>
      <c r="D2203" s="270">
        <f>'Net Gen'!E2203</f>
        <v>0</v>
      </c>
      <c r="E2203" s="270">
        <f>'Net Gen'!I2203</f>
        <v>0</v>
      </c>
      <c r="F2203" s="270">
        <f>'Net Gen'!K2203</f>
        <v>0</v>
      </c>
      <c r="G2203" s="270">
        <f>'Net Gen'!N2203</f>
        <v>0</v>
      </c>
      <c r="H2203" s="270">
        <f>'Net Gen'!O2203</f>
        <v>1266</v>
      </c>
      <c r="J2203" s="120">
        <f t="shared" si="138"/>
        <v>0.15</v>
      </c>
      <c r="K2203" s="108">
        <f t="shared" si="136"/>
        <v>0</v>
      </c>
      <c r="L2203" s="102">
        <f t="shared" si="137"/>
        <v>189.9</v>
      </c>
      <c r="M2203" s="123">
        <f t="shared" si="139"/>
        <v>0</v>
      </c>
    </row>
    <row r="2204" spans="1:13" x14ac:dyDescent="0.2">
      <c r="A2204" s="208" t="str">
        <f>'Net Gen'!B2204</f>
        <v>RP1KPAEG-Rockport 1 KP AEG</v>
      </c>
      <c r="B2204" s="269">
        <f>'Net Gen'!C2204</f>
        <v>44806.708333333336</v>
      </c>
      <c r="C2204" s="270" t="str">
        <f>'Net Gen'!P2204</f>
        <v>OFFLINE</v>
      </c>
      <c r="D2204" s="270">
        <f>'Net Gen'!E2204</f>
        <v>0</v>
      </c>
      <c r="E2204" s="270">
        <f>'Net Gen'!I2204</f>
        <v>0</v>
      </c>
      <c r="F2204" s="270">
        <f>'Net Gen'!K2204</f>
        <v>0</v>
      </c>
      <c r="G2204" s="270">
        <f>'Net Gen'!N2204</f>
        <v>0</v>
      </c>
      <c r="H2204" s="270">
        <f>'Net Gen'!O2204</f>
        <v>1266</v>
      </c>
      <c r="J2204" s="120">
        <f t="shared" si="138"/>
        <v>0.15</v>
      </c>
      <c r="K2204" s="108">
        <f t="shared" si="136"/>
        <v>0</v>
      </c>
      <c r="L2204" s="102">
        <f t="shared" si="137"/>
        <v>189.9</v>
      </c>
      <c r="M2204" s="123">
        <f t="shared" si="139"/>
        <v>0</v>
      </c>
    </row>
    <row r="2205" spans="1:13" x14ac:dyDescent="0.2">
      <c r="A2205" s="208" t="str">
        <f>'Net Gen'!B2205</f>
        <v>RP1KPAEG-Rockport 1 KP AEG</v>
      </c>
      <c r="B2205" s="269">
        <f>'Net Gen'!C2205</f>
        <v>44806.75</v>
      </c>
      <c r="C2205" s="270" t="str">
        <f>'Net Gen'!P2205</f>
        <v>OFFLINE</v>
      </c>
      <c r="D2205" s="270">
        <f>'Net Gen'!E2205</f>
        <v>0</v>
      </c>
      <c r="E2205" s="270">
        <f>'Net Gen'!I2205</f>
        <v>0</v>
      </c>
      <c r="F2205" s="270">
        <f>'Net Gen'!K2205</f>
        <v>0</v>
      </c>
      <c r="G2205" s="270">
        <f>'Net Gen'!N2205</f>
        <v>0</v>
      </c>
      <c r="H2205" s="270">
        <f>'Net Gen'!O2205</f>
        <v>1266</v>
      </c>
      <c r="J2205" s="120">
        <f t="shared" si="138"/>
        <v>0.15</v>
      </c>
      <c r="K2205" s="108">
        <f t="shared" si="136"/>
        <v>0</v>
      </c>
      <c r="L2205" s="102">
        <f t="shared" si="137"/>
        <v>189.9</v>
      </c>
      <c r="M2205" s="123">
        <f t="shared" si="139"/>
        <v>0</v>
      </c>
    </row>
    <row r="2206" spans="1:13" x14ac:dyDescent="0.2">
      <c r="A2206" s="208" t="str">
        <f>'Net Gen'!B2206</f>
        <v>RP1KPAEG-Rockport 1 KP AEG</v>
      </c>
      <c r="B2206" s="269">
        <f>'Net Gen'!C2206</f>
        <v>44806.791666666664</v>
      </c>
      <c r="C2206" s="270" t="str">
        <f>'Net Gen'!P2206</f>
        <v>OFFLINE</v>
      </c>
      <c r="D2206" s="270">
        <f>'Net Gen'!E2206</f>
        <v>0</v>
      </c>
      <c r="E2206" s="270">
        <f>'Net Gen'!I2206</f>
        <v>0</v>
      </c>
      <c r="F2206" s="270">
        <f>'Net Gen'!K2206</f>
        <v>0</v>
      </c>
      <c r="G2206" s="270">
        <f>'Net Gen'!N2206</f>
        <v>0</v>
      </c>
      <c r="H2206" s="270">
        <f>'Net Gen'!O2206</f>
        <v>1266</v>
      </c>
      <c r="J2206" s="120">
        <f t="shared" si="138"/>
        <v>0.15</v>
      </c>
      <c r="K2206" s="108">
        <f t="shared" si="136"/>
        <v>0</v>
      </c>
      <c r="L2206" s="102">
        <f t="shared" si="137"/>
        <v>189.9</v>
      </c>
      <c r="M2206" s="123">
        <f t="shared" si="139"/>
        <v>0</v>
      </c>
    </row>
    <row r="2207" spans="1:13" x14ac:dyDescent="0.2">
      <c r="A2207" s="208" t="str">
        <f>'Net Gen'!B2207</f>
        <v>RP1KPAEG-Rockport 1 KP AEG</v>
      </c>
      <c r="B2207" s="269">
        <f>'Net Gen'!C2207</f>
        <v>44806.833333333336</v>
      </c>
      <c r="C2207" s="270" t="str">
        <f>'Net Gen'!P2207</f>
        <v>OFFLINE</v>
      </c>
      <c r="D2207" s="270">
        <f>'Net Gen'!E2207</f>
        <v>0</v>
      </c>
      <c r="E2207" s="270">
        <f>'Net Gen'!I2207</f>
        <v>0</v>
      </c>
      <c r="F2207" s="270">
        <f>'Net Gen'!K2207</f>
        <v>0</v>
      </c>
      <c r="G2207" s="270">
        <f>'Net Gen'!N2207</f>
        <v>0</v>
      </c>
      <c r="H2207" s="270">
        <f>'Net Gen'!O2207</f>
        <v>1266</v>
      </c>
      <c r="J2207" s="120">
        <f t="shared" si="138"/>
        <v>0.15</v>
      </c>
      <c r="K2207" s="108">
        <f t="shared" si="136"/>
        <v>0</v>
      </c>
      <c r="L2207" s="102">
        <f t="shared" si="137"/>
        <v>189.9</v>
      </c>
      <c r="M2207" s="123">
        <f t="shared" si="139"/>
        <v>0</v>
      </c>
    </row>
    <row r="2208" spans="1:13" x14ac:dyDescent="0.2">
      <c r="A2208" s="208" t="str">
        <f>'Net Gen'!B2208</f>
        <v>RP1KPAEG-Rockport 1 KP AEG</v>
      </c>
      <c r="B2208" s="269">
        <f>'Net Gen'!C2208</f>
        <v>44806.875</v>
      </c>
      <c r="C2208" s="270" t="str">
        <f>'Net Gen'!P2208</f>
        <v>OFFLINE</v>
      </c>
      <c r="D2208" s="270">
        <f>'Net Gen'!E2208</f>
        <v>0</v>
      </c>
      <c r="E2208" s="270">
        <f>'Net Gen'!I2208</f>
        <v>0</v>
      </c>
      <c r="F2208" s="270">
        <f>'Net Gen'!K2208</f>
        <v>0</v>
      </c>
      <c r="G2208" s="270">
        <f>'Net Gen'!N2208</f>
        <v>0</v>
      </c>
      <c r="H2208" s="270">
        <f>'Net Gen'!O2208</f>
        <v>1266</v>
      </c>
      <c r="J2208" s="120">
        <f t="shared" si="138"/>
        <v>0.15</v>
      </c>
      <c r="K2208" s="108">
        <f t="shared" si="136"/>
        <v>0</v>
      </c>
      <c r="L2208" s="102">
        <f t="shared" si="137"/>
        <v>189.9</v>
      </c>
      <c r="M2208" s="123">
        <f t="shared" si="139"/>
        <v>0</v>
      </c>
    </row>
    <row r="2209" spans="1:13" x14ac:dyDescent="0.2">
      <c r="A2209" s="208" t="str">
        <f>'Net Gen'!B2209</f>
        <v>RP1KPAEG-Rockport 1 KP AEG</v>
      </c>
      <c r="B2209" s="269">
        <f>'Net Gen'!C2209</f>
        <v>44806.916666666664</v>
      </c>
      <c r="C2209" s="270" t="str">
        <f>'Net Gen'!P2209</f>
        <v>OFFLINE</v>
      </c>
      <c r="D2209" s="270">
        <f>'Net Gen'!E2209</f>
        <v>0</v>
      </c>
      <c r="E2209" s="270">
        <f>'Net Gen'!I2209</f>
        <v>0</v>
      </c>
      <c r="F2209" s="270">
        <f>'Net Gen'!K2209</f>
        <v>0</v>
      </c>
      <c r="G2209" s="270">
        <f>'Net Gen'!N2209</f>
        <v>0</v>
      </c>
      <c r="H2209" s="270">
        <f>'Net Gen'!O2209</f>
        <v>1266</v>
      </c>
      <c r="J2209" s="120">
        <f t="shared" si="138"/>
        <v>0.15</v>
      </c>
      <c r="K2209" s="108">
        <f t="shared" si="136"/>
        <v>0</v>
      </c>
      <c r="L2209" s="102">
        <f t="shared" si="137"/>
        <v>189.9</v>
      </c>
      <c r="M2209" s="123">
        <f t="shared" si="139"/>
        <v>0</v>
      </c>
    </row>
    <row r="2210" spans="1:13" x14ac:dyDescent="0.2">
      <c r="A2210" s="208" t="str">
        <f>'Net Gen'!B2210</f>
        <v>RP1KPAEG-Rockport 1 KP AEG</v>
      </c>
      <c r="B2210" s="269">
        <f>'Net Gen'!C2210</f>
        <v>44806.958333333336</v>
      </c>
      <c r="C2210" s="270" t="str">
        <f>'Net Gen'!P2210</f>
        <v>OFFLINE</v>
      </c>
      <c r="D2210" s="270">
        <f>'Net Gen'!E2210</f>
        <v>0</v>
      </c>
      <c r="E2210" s="270">
        <f>'Net Gen'!I2210</f>
        <v>0</v>
      </c>
      <c r="F2210" s="270">
        <f>'Net Gen'!K2210</f>
        <v>0</v>
      </c>
      <c r="G2210" s="270">
        <f>'Net Gen'!N2210</f>
        <v>0</v>
      </c>
      <c r="H2210" s="270">
        <f>'Net Gen'!O2210</f>
        <v>1266</v>
      </c>
      <c r="J2210" s="120">
        <f t="shared" si="138"/>
        <v>0.15</v>
      </c>
      <c r="K2210" s="108">
        <f t="shared" si="136"/>
        <v>0</v>
      </c>
      <c r="L2210" s="102">
        <f t="shared" si="137"/>
        <v>189.9</v>
      </c>
      <c r="M2210" s="123">
        <f t="shared" si="139"/>
        <v>0</v>
      </c>
    </row>
    <row r="2211" spans="1:13" x14ac:dyDescent="0.2">
      <c r="A2211" s="208" t="str">
        <f>'Net Gen'!B2211</f>
        <v>RP1KPAEG-Rockport 1 KP AEG</v>
      </c>
      <c r="B2211" s="269">
        <f>'Net Gen'!C2211</f>
        <v>44807</v>
      </c>
      <c r="C2211" s="270" t="str">
        <f>'Net Gen'!P2211</f>
        <v>OFFLINE</v>
      </c>
      <c r="D2211" s="270">
        <f>'Net Gen'!E2211</f>
        <v>0</v>
      </c>
      <c r="E2211" s="270">
        <f>'Net Gen'!I2211</f>
        <v>0</v>
      </c>
      <c r="F2211" s="270">
        <f>'Net Gen'!K2211</f>
        <v>0</v>
      </c>
      <c r="G2211" s="270">
        <f>'Net Gen'!N2211</f>
        <v>0</v>
      </c>
      <c r="H2211" s="270">
        <f>'Net Gen'!O2211</f>
        <v>1266</v>
      </c>
      <c r="J2211" s="120">
        <f t="shared" si="138"/>
        <v>0.15</v>
      </c>
      <c r="K2211" s="108">
        <f t="shared" si="136"/>
        <v>0</v>
      </c>
      <c r="L2211" s="102">
        <f t="shared" si="137"/>
        <v>189.9</v>
      </c>
      <c r="M2211" s="123">
        <f t="shared" si="139"/>
        <v>0</v>
      </c>
    </row>
    <row r="2212" spans="1:13" x14ac:dyDescent="0.2">
      <c r="A2212" s="208" t="str">
        <f>'Net Gen'!B2212</f>
        <v>RP1KPAEG-Rockport 1 KP AEG</v>
      </c>
      <c r="B2212" s="269">
        <f>'Net Gen'!C2212</f>
        <v>44807.041666666664</v>
      </c>
      <c r="C2212" s="270" t="str">
        <f>'Net Gen'!P2212</f>
        <v>OFFLINE</v>
      </c>
      <c r="D2212" s="270">
        <f>'Net Gen'!E2212</f>
        <v>0</v>
      </c>
      <c r="E2212" s="270">
        <f>'Net Gen'!I2212</f>
        <v>0</v>
      </c>
      <c r="F2212" s="270">
        <f>'Net Gen'!K2212</f>
        <v>0</v>
      </c>
      <c r="G2212" s="270">
        <f>'Net Gen'!N2212</f>
        <v>0</v>
      </c>
      <c r="H2212" s="270">
        <f>'Net Gen'!O2212</f>
        <v>1266</v>
      </c>
      <c r="J2212" s="120">
        <f t="shared" si="138"/>
        <v>0.15</v>
      </c>
      <c r="K2212" s="108">
        <f t="shared" si="136"/>
        <v>0</v>
      </c>
      <c r="L2212" s="102">
        <f t="shared" si="137"/>
        <v>189.9</v>
      </c>
      <c r="M2212" s="123">
        <f t="shared" si="139"/>
        <v>0</v>
      </c>
    </row>
    <row r="2213" spans="1:13" x14ac:dyDescent="0.2">
      <c r="A2213" s="208" t="str">
        <f>'Net Gen'!B2213</f>
        <v>RP1KPAEG-Rockport 1 KP AEG</v>
      </c>
      <c r="B2213" s="269">
        <f>'Net Gen'!C2213</f>
        <v>44807.083333333336</v>
      </c>
      <c r="C2213" s="270" t="str">
        <f>'Net Gen'!P2213</f>
        <v>OFFLINE</v>
      </c>
      <c r="D2213" s="270">
        <f>'Net Gen'!E2213</f>
        <v>0</v>
      </c>
      <c r="E2213" s="270">
        <f>'Net Gen'!I2213</f>
        <v>0</v>
      </c>
      <c r="F2213" s="270">
        <f>'Net Gen'!K2213</f>
        <v>0</v>
      </c>
      <c r="G2213" s="270">
        <f>'Net Gen'!N2213</f>
        <v>0</v>
      </c>
      <c r="H2213" s="270">
        <f>'Net Gen'!O2213</f>
        <v>1266</v>
      </c>
      <c r="J2213" s="120">
        <f t="shared" si="138"/>
        <v>0.15</v>
      </c>
      <c r="K2213" s="108">
        <f t="shared" si="136"/>
        <v>0</v>
      </c>
      <c r="L2213" s="102">
        <f t="shared" si="137"/>
        <v>189.9</v>
      </c>
      <c r="M2213" s="123">
        <f t="shared" si="139"/>
        <v>0</v>
      </c>
    </row>
    <row r="2214" spans="1:13" x14ac:dyDescent="0.2">
      <c r="A2214" s="208" t="str">
        <f>'Net Gen'!B2214</f>
        <v>RP1KPAEG-Rockport 1 KP AEG</v>
      </c>
      <c r="B2214" s="269">
        <f>'Net Gen'!C2214</f>
        <v>44807.125</v>
      </c>
      <c r="C2214" s="270" t="str">
        <f>'Net Gen'!P2214</f>
        <v>OFFLINE</v>
      </c>
      <c r="D2214" s="270">
        <f>'Net Gen'!E2214</f>
        <v>0</v>
      </c>
      <c r="E2214" s="270">
        <f>'Net Gen'!I2214</f>
        <v>0</v>
      </c>
      <c r="F2214" s="270">
        <f>'Net Gen'!K2214</f>
        <v>0</v>
      </c>
      <c r="G2214" s="270">
        <f>'Net Gen'!N2214</f>
        <v>0</v>
      </c>
      <c r="H2214" s="270">
        <f>'Net Gen'!O2214</f>
        <v>1266</v>
      </c>
      <c r="J2214" s="120">
        <f t="shared" si="138"/>
        <v>0.15</v>
      </c>
      <c r="K2214" s="108">
        <f t="shared" si="136"/>
        <v>0</v>
      </c>
      <c r="L2214" s="102">
        <f t="shared" si="137"/>
        <v>189.9</v>
      </c>
      <c r="M2214" s="123">
        <f t="shared" si="139"/>
        <v>0</v>
      </c>
    </row>
    <row r="2215" spans="1:13" x14ac:dyDescent="0.2">
      <c r="A2215" s="208" t="str">
        <f>'Net Gen'!B2215</f>
        <v>RP1KPAEG-Rockport 1 KP AEG</v>
      </c>
      <c r="B2215" s="269">
        <f>'Net Gen'!C2215</f>
        <v>44807.166666666664</v>
      </c>
      <c r="C2215" s="270" t="str">
        <f>'Net Gen'!P2215</f>
        <v>OFFLINE</v>
      </c>
      <c r="D2215" s="270">
        <f>'Net Gen'!E2215</f>
        <v>0</v>
      </c>
      <c r="E2215" s="270">
        <f>'Net Gen'!I2215</f>
        <v>0</v>
      </c>
      <c r="F2215" s="270">
        <f>'Net Gen'!K2215</f>
        <v>0</v>
      </c>
      <c r="G2215" s="270">
        <f>'Net Gen'!N2215</f>
        <v>0</v>
      </c>
      <c r="H2215" s="270">
        <f>'Net Gen'!O2215</f>
        <v>1266</v>
      </c>
      <c r="J2215" s="120">
        <f t="shared" si="138"/>
        <v>0.15</v>
      </c>
      <c r="K2215" s="108">
        <f t="shared" si="136"/>
        <v>0</v>
      </c>
      <c r="L2215" s="102">
        <f t="shared" si="137"/>
        <v>189.9</v>
      </c>
      <c r="M2215" s="123">
        <f t="shared" si="139"/>
        <v>0</v>
      </c>
    </row>
    <row r="2216" spans="1:13" x14ac:dyDescent="0.2">
      <c r="A2216" s="208" t="str">
        <f>'Net Gen'!B2216</f>
        <v>RP1KPAEG-Rockport 1 KP AEG</v>
      </c>
      <c r="B2216" s="269">
        <f>'Net Gen'!C2216</f>
        <v>44807.208333333336</v>
      </c>
      <c r="C2216" s="270" t="str">
        <f>'Net Gen'!P2216</f>
        <v>OFFLINE</v>
      </c>
      <c r="D2216" s="270">
        <f>'Net Gen'!E2216</f>
        <v>0</v>
      </c>
      <c r="E2216" s="270">
        <f>'Net Gen'!I2216</f>
        <v>0</v>
      </c>
      <c r="F2216" s="270">
        <f>'Net Gen'!K2216</f>
        <v>0</v>
      </c>
      <c r="G2216" s="270">
        <f>'Net Gen'!N2216</f>
        <v>0</v>
      </c>
      <c r="H2216" s="270">
        <f>'Net Gen'!O2216</f>
        <v>1266</v>
      </c>
      <c r="J2216" s="120">
        <f t="shared" si="138"/>
        <v>0.15</v>
      </c>
      <c r="K2216" s="108">
        <f t="shared" si="136"/>
        <v>0</v>
      </c>
      <c r="L2216" s="102">
        <f t="shared" si="137"/>
        <v>189.9</v>
      </c>
      <c r="M2216" s="123">
        <f t="shared" si="139"/>
        <v>0</v>
      </c>
    </row>
    <row r="2217" spans="1:13" x14ac:dyDescent="0.2">
      <c r="A2217" s="208" t="str">
        <f>'Net Gen'!B2217</f>
        <v>RP1KPAEG-Rockport 1 KP AEG</v>
      </c>
      <c r="B2217" s="269">
        <f>'Net Gen'!C2217</f>
        <v>44807.25</v>
      </c>
      <c r="C2217" s="270" t="str">
        <f>'Net Gen'!P2217</f>
        <v>OFFLINE</v>
      </c>
      <c r="D2217" s="270">
        <f>'Net Gen'!E2217</f>
        <v>0</v>
      </c>
      <c r="E2217" s="270">
        <f>'Net Gen'!I2217</f>
        <v>0</v>
      </c>
      <c r="F2217" s="270">
        <f>'Net Gen'!K2217</f>
        <v>0</v>
      </c>
      <c r="G2217" s="270">
        <f>'Net Gen'!N2217</f>
        <v>0</v>
      </c>
      <c r="H2217" s="270">
        <f>'Net Gen'!O2217</f>
        <v>1266</v>
      </c>
      <c r="J2217" s="120">
        <f t="shared" si="138"/>
        <v>0.15</v>
      </c>
      <c r="K2217" s="108">
        <f t="shared" si="136"/>
        <v>0</v>
      </c>
      <c r="L2217" s="102">
        <f t="shared" si="137"/>
        <v>189.9</v>
      </c>
      <c r="M2217" s="123">
        <f t="shared" si="139"/>
        <v>0</v>
      </c>
    </row>
    <row r="2218" spans="1:13" x14ac:dyDescent="0.2">
      <c r="A2218" s="208" t="str">
        <f>'Net Gen'!B2218</f>
        <v>RP1KPAEG-Rockport 1 KP AEG</v>
      </c>
      <c r="B2218" s="269">
        <f>'Net Gen'!C2218</f>
        <v>44807.291666666664</v>
      </c>
      <c r="C2218" s="270" t="str">
        <f>'Net Gen'!P2218</f>
        <v>OFFLINE</v>
      </c>
      <c r="D2218" s="270">
        <f>'Net Gen'!E2218</f>
        <v>0</v>
      </c>
      <c r="E2218" s="270">
        <f>'Net Gen'!I2218</f>
        <v>0</v>
      </c>
      <c r="F2218" s="270">
        <f>'Net Gen'!K2218</f>
        <v>0</v>
      </c>
      <c r="G2218" s="270">
        <f>'Net Gen'!N2218</f>
        <v>0</v>
      </c>
      <c r="H2218" s="270">
        <f>'Net Gen'!O2218</f>
        <v>1266</v>
      </c>
      <c r="J2218" s="120">
        <f t="shared" si="138"/>
        <v>0.15</v>
      </c>
      <c r="K2218" s="108">
        <f t="shared" si="136"/>
        <v>0</v>
      </c>
      <c r="L2218" s="102">
        <f t="shared" si="137"/>
        <v>189.9</v>
      </c>
      <c r="M2218" s="123">
        <f t="shared" si="139"/>
        <v>0</v>
      </c>
    </row>
    <row r="2219" spans="1:13" x14ac:dyDescent="0.2">
      <c r="A2219" s="208" t="str">
        <f>'Net Gen'!B2219</f>
        <v>RP1KPAEG-Rockport 1 KP AEG</v>
      </c>
      <c r="B2219" s="269">
        <f>'Net Gen'!C2219</f>
        <v>44807.333333333336</v>
      </c>
      <c r="C2219" s="270" t="str">
        <f>'Net Gen'!P2219</f>
        <v>OFFLINE</v>
      </c>
      <c r="D2219" s="270">
        <f>'Net Gen'!E2219</f>
        <v>0</v>
      </c>
      <c r="E2219" s="270">
        <f>'Net Gen'!I2219</f>
        <v>0</v>
      </c>
      <c r="F2219" s="270">
        <f>'Net Gen'!K2219</f>
        <v>0</v>
      </c>
      <c r="G2219" s="270">
        <f>'Net Gen'!N2219</f>
        <v>0</v>
      </c>
      <c r="H2219" s="270">
        <f>'Net Gen'!O2219</f>
        <v>1266</v>
      </c>
      <c r="J2219" s="120">
        <f t="shared" si="138"/>
        <v>0.15</v>
      </c>
      <c r="K2219" s="108">
        <f t="shared" si="136"/>
        <v>0</v>
      </c>
      <c r="L2219" s="102">
        <f t="shared" si="137"/>
        <v>189.9</v>
      </c>
      <c r="M2219" s="123">
        <f t="shared" si="139"/>
        <v>0</v>
      </c>
    </row>
    <row r="2220" spans="1:13" x14ac:dyDescent="0.2">
      <c r="A2220" s="208" t="str">
        <f>'Net Gen'!B2220</f>
        <v>RP1KPAEG-Rockport 1 KP AEG</v>
      </c>
      <c r="B2220" s="269">
        <f>'Net Gen'!C2220</f>
        <v>44807.375</v>
      </c>
      <c r="C2220" s="270" t="str">
        <f>'Net Gen'!P2220</f>
        <v>OFFLINE</v>
      </c>
      <c r="D2220" s="270">
        <f>'Net Gen'!E2220</f>
        <v>0</v>
      </c>
      <c r="E2220" s="270">
        <f>'Net Gen'!I2220</f>
        <v>0</v>
      </c>
      <c r="F2220" s="270">
        <f>'Net Gen'!K2220</f>
        <v>0</v>
      </c>
      <c r="G2220" s="270">
        <f>'Net Gen'!N2220</f>
        <v>0</v>
      </c>
      <c r="H2220" s="270">
        <f>'Net Gen'!O2220</f>
        <v>1266</v>
      </c>
      <c r="J2220" s="120">
        <f t="shared" si="138"/>
        <v>0.15</v>
      </c>
      <c r="K2220" s="108">
        <f t="shared" si="136"/>
        <v>0</v>
      </c>
      <c r="L2220" s="102">
        <f t="shared" si="137"/>
        <v>189.9</v>
      </c>
      <c r="M2220" s="123">
        <f t="shared" si="139"/>
        <v>0</v>
      </c>
    </row>
    <row r="2221" spans="1:13" x14ac:dyDescent="0.2">
      <c r="A2221" s="208" t="str">
        <f>'Net Gen'!B2221</f>
        <v>RP1KPAEG-Rockport 1 KP AEG</v>
      </c>
      <c r="B2221" s="269">
        <f>'Net Gen'!C2221</f>
        <v>44807.416666666664</v>
      </c>
      <c r="C2221" s="270" t="str">
        <f>'Net Gen'!P2221</f>
        <v>OFFLINE</v>
      </c>
      <c r="D2221" s="270">
        <f>'Net Gen'!E2221</f>
        <v>0</v>
      </c>
      <c r="E2221" s="270">
        <f>'Net Gen'!I2221</f>
        <v>0</v>
      </c>
      <c r="F2221" s="270">
        <f>'Net Gen'!K2221</f>
        <v>0</v>
      </c>
      <c r="G2221" s="270">
        <f>'Net Gen'!N2221</f>
        <v>0</v>
      </c>
      <c r="H2221" s="270">
        <f>'Net Gen'!O2221</f>
        <v>1266</v>
      </c>
      <c r="J2221" s="120">
        <f t="shared" si="138"/>
        <v>0.15</v>
      </c>
      <c r="K2221" s="108">
        <f t="shared" si="136"/>
        <v>0</v>
      </c>
      <c r="L2221" s="102">
        <f t="shared" si="137"/>
        <v>189.9</v>
      </c>
      <c r="M2221" s="123">
        <f t="shared" si="139"/>
        <v>0</v>
      </c>
    </row>
    <row r="2222" spans="1:13" x14ac:dyDescent="0.2">
      <c r="A2222" s="208" t="str">
        <f>'Net Gen'!B2222</f>
        <v>RP1KPAEG-Rockport 1 KP AEG</v>
      </c>
      <c r="B2222" s="269">
        <f>'Net Gen'!C2222</f>
        <v>44807.458333333336</v>
      </c>
      <c r="C2222" s="270" t="str">
        <f>'Net Gen'!P2222</f>
        <v>OFFLINE</v>
      </c>
      <c r="D2222" s="270">
        <f>'Net Gen'!E2222</f>
        <v>0</v>
      </c>
      <c r="E2222" s="270">
        <f>'Net Gen'!I2222</f>
        <v>0</v>
      </c>
      <c r="F2222" s="270">
        <f>'Net Gen'!K2222</f>
        <v>0</v>
      </c>
      <c r="G2222" s="270">
        <f>'Net Gen'!N2222</f>
        <v>0</v>
      </c>
      <c r="H2222" s="270">
        <f>'Net Gen'!O2222</f>
        <v>1266</v>
      </c>
      <c r="J2222" s="120">
        <f t="shared" si="138"/>
        <v>0.15</v>
      </c>
      <c r="K2222" s="108">
        <f t="shared" si="136"/>
        <v>0</v>
      </c>
      <c r="L2222" s="102">
        <f t="shared" si="137"/>
        <v>189.9</v>
      </c>
      <c r="M2222" s="123">
        <f t="shared" si="139"/>
        <v>0</v>
      </c>
    </row>
    <row r="2223" spans="1:13" x14ac:dyDescent="0.2">
      <c r="A2223" s="208" t="str">
        <f>'Net Gen'!B2223</f>
        <v>RP1KPAEG-Rockport 1 KP AEG</v>
      </c>
      <c r="B2223" s="269">
        <f>'Net Gen'!C2223</f>
        <v>44807.5</v>
      </c>
      <c r="C2223" s="270" t="str">
        <f>'Net Gen'!P2223</f>
        <v>OFFLINE</v>
      </c>
      <c r="D2223" s="270">
        <f>'Net Gen'!E2223</f>
        <v>0</v>
      </c>
      <c r="E2223" s="270">
        <f>'Net Gen'!I2223</f>
        <v>0</v>
      </c>
      <c r="F2223" s="270">
        <f>'Net Gen'!K2223</f>
        <v>0</v>
      </c>
      <c r="G2223" s="270">
        <f>'Net Gen'!N2223</f>
        <v>0</v>
      </c>
      <c r="H2223" s="270">
        <f>'Net Gen'!O2223</f>
        <v>1266</v>
      </c>
      <c r="J2223" s="120">
        <f t="shared" si="138"/>
        <v>0.15</v>
      </c>
      <c r="K2223" s="108">
        <f t="shared" si="136"/>
        <v>0</v>
      </c>
      <c r="L2223" s="102">
        <f t="shared" si="137"/>
        <v>189.9</v>
      </c>
      <c r="M2223" s="123">
        <f t="shared" si="139"/>
        <v>0</v>
      </c>
    </row>
    <row r="2224" spans="1:13" x14ac:dyDescent="0.2">
      <c r="A2224" s="208" t="str">
        <f>'Net Gen'!B2224</f>
        <v>RP1KPAEG-Rockport 1 KP AEG</v>
      </c>
      <c r="B2224" s="269">
        <f>'Net Gen'!C2224</f>
        <v>44807.541666666664</v>
      </c>
      <c r="C2224" s="270" t="str">
        <f>'Net Gen'!P2224</f>
        <v>OFFLINE</v>
      </c>
      <c r="D2224" s="270">
        <f>'Net Gen'!E2224</f>
        <v>0</v>
      </c>
      <c r="E2224" s="270">
        <f>'Net Gen'!I2224</f>
        <v>0</v>
      </c>
      <c r="F2224" s="270">
        <f>'Net Gen'!K2224</f>
        <v>0</v>
      </c>
      <c r="G2224" s="270">
        <f>'Net Gen'!N2224</f>
        <v>0</v>
      </c>
      <c r="H2224" s="270">
        <f>'Net Gen'!O2224</f>
        <v>1266</v>
      </c>
      <c r="J2224" s="120">
        <f t="shared" si="138"/>
        <v>0.15</v>
      </c>
      <c r="K2224" s="108">
        <f t="shared" si="136"/>
        <v>0</v>
      </c>
      <c r="L2224" s="102">
        <f t="shared" si="137"/>
        <v>189.9</v>
      </c>
      <c r="M2224" s="123">
        <f t="shared" si="139"/>
        <v>0</v>
      </c>
    </row>
    <row r="2225" spans="1:13" x14ac:dyDescent="0.2">
      <c r="A2225" s="208" t="str">
        <f>'Net Gen'!B2225</f>
        <v>RP1KPAEG-Rockport 1 KP AEG</v>
      </c>
      <c r="B2225" s="269">
        <f>'Net Gen'!C2225</f>
        <v>44807.583333333336</v>
      </c>
      <c r="C2225" s="270" t="str">
        <f>'Net Gen'!P2225</f>
        <v>OFFLINE</v>
      </c>
      <c r="D2225" s="270">
        <f>'Net Gen'!E2225</f>
        <v>0</v>
      </c>
      <c r="E2225" s="270">
        <f>'Net Gen'!I2225</f>
        <v>0</v>
      </c>
      <c r="F2225" s="270">
        <f>'Net Gen'!K2225</f>
        <v>0</v>
      </c>
      <c r="G2225" s="270">
        <f>'Net Gen'!N2225</f>
        <v>0</v>
      </c>
      <c r="H2225" s="270">
        <f>'Net Gen'!O2225</f>
        <v>1266</v>
      </c>
      <c r="J2225" s="120">
        <f t="shared" si="138"/>
        <v>0.15</v>
      </c>
      <c r="K2225" s="108">
        <f t="shared" si="136"/>
        <v>0</v>
      </c>
      <c r="L2225" s="102">
        <f t="shared" si="137"/>
        <v>189.9</v>
      </c>
      <c r="M2225" s="123">
        <f t="shared" si="139"/>
        <v>0</v>
      </c>
    </row>
    <row r="2226" spans="1:13" x14ac:dyDescent="0.2">
      <c r="A2226" s="208" t="str">
        <f>'Net Gen'!B2226</f>
        <v>RP1KPAEG-Rockport 1 KP AEG</v>
      </c>
      <c r="B2226" s="269">
        <f>'Net Gen'!C2226</f>
        <v>44807.625</v>
      </c>
      <c r="C2226" s="270" t="str">
        <f>'Net Gen'!P2226</f>
        <v>OFFLINE</v>
      </c>
      <c r="D2226" s="270">
        <f>'Net Gen'!E2226</f>
        <v>0</v>
      </c>
      <c r="E2226" s="270">
        <f>'Net Gen'!I2226</f>
        <v>0</v>
      </c>
      <c r="F2226" s="270">
        <f>'Net Gen'!K2226</f>
        <v>0</v>
      </c>
      <c r="G2226" s="270">
        <f>'Net Gen'!N2226</f>
        <v>0</v>
      </c>
      <c r="H2226" s="270">
        <f>'Net Gen'!O2226</f>
        <v>1266</v>
      </c>
      <c r="J2226" s="120">
        <f t="shared" si="138"/>
        <v>0.15</v>
      </c>
      <c r="K2226" s="108">
        <f t="shared" si="136"/>
        <v>0</v>
      </c>
      <c r="L2226" s="102">
        <f t="shared" si="137"/>
        <v>189.9</v>
      </c>
      <c r="M2226" s="123">
        <f t="shared" si="139"/>
        <v>0</v>
      </c>
    </row>
    <row r="2227" spans="1:13" x14ac:dyDescent="0.2">
      <c r="A2227" s="208" t="str">
        <f>'Net Gen'!B2227</f>
        <v>RP1KPAEG-Rockport 1 KP AEG</v>
      </c>
      <c r="B2227" s="269">
        <f>'Net Gen'!C2227</f>
        <v>44807.666666666664</v>
      </c>
      <c r="C2227" s="270" t="str">
        <f>'Net Gen'!P2227</f>
        <v>OFFLINE</v>
      </c>
      <c r="D2227" s="270">
        <f>'Net Gen'!E2227</f>
        <v>0</v>
      </c>
      <c r="E2227" s="270">
        <f>'Net Gen'!I2227</f>
        <v>0</v>
      </c>
      <c r="F2227" s="270">
        <f>'Net Gen'!K2227</f>
        <v>0</v>
      </c>
      <c r="G2227" s="270">
        <f>'Net Gen'!N2227</f>
        <v>0</v>
      </c>
      <c r="H2227" s="270">
        <f>'Net Gen'!O2227</f>
        <v>1266</v>
      </c>
      <c r="J2227" s="120">
        <f t="shared" si="138"/>
        <v>0.15</v>
      </c>
      <c r="K2227" s="108">
        <f t="shared" si="136"/>
        <v>0</v>
      </c>
      <c r="L2227" s="102">
        <f t="shared" si="137"/>
        <v>189.9</v>
      </c>
      <c r="M2227" s="123">
        <f t="shared" si="139"/>
        <v>0</v>
      </c>
    </row>
    <row r="2228" spans="1:13" x14ac:dyDescent="0.2">
      <c r="A2228" s="208" t="str">
        <f>'Net Gen'!B2228</f>
        <v>RP1KPAEG-Rockport 1 KP AEG</v>
      </c>
      <c r="B2228" s="269">
        <f>'Net Gen'!C2228</f>
        <v>44807.708333333336</v>
      </c>
      <c r="C2228" s="270" t="str">
        <f>'Net Gen'!P2228</f>
        <v>OFFLINE</v>
      </c>
      <c r="D2228" s="270">
        <f>'Net Gen'!E2228</f>
        <v>0</v>
      </c>
      <c r="E2228" s="270">
        <f>'Net Gen'!I2228</f>
        <v>0</v>
      </c>
      <c r="F2228" s="270">
        <f>'Net Gen'!K2228</f>
        <v>0</v>
      </c>
      <c r="G2228" s="270">
        <f>'Net Gen'!N2228</f>
        <v>0</v>
      </c>
      <c r="H2228" s="270">
        <f>'Net Gen'!O2228</f>
        <v>1266</v>
      </c>
      <c r="J2228" s="120">
        <f t="shared" si="138"/>
        <v>0.15</v>
      </c>
      <c r="K2228" s="108">
        <f t="shared" si="136"/>
        <v>0</v>
      </c>
      <c r="L2228" s="102">
        <f t="shared" si="137"/>
        <v>189.9</v>
      </c>
      <c r="M2228" s="123">
        <f t="shared" si="139"/>
        <v>0</v>
      </c>
    </row>
    <row r="2229" spans="1:13" x14ac:dyDescent="0.2">
      <c r="A2229" s="208" t="str">
        <f>'Net Gen'!B2229</f>
        <v>RP1KPAEG-Rockport 1 KP AEG</v>
      </c>
      <c r="B2229" s="269">
        <f>'Net Gen'!C2229</f>
        <v>44807.75</v>
      </c>
      <c r="C2229" s="270" t="str">
        <f>'Net Gen'!P2229</f>
        <v>OFFLINE</v>
      </c>
      <c r="D2229" s="270">
        <f>'Net Gen'!E2229</f>
        <v>0</v>
      </c>
      <c r="E2229" s="270">
        <f>'Net Gen'!I2229</f>
        <v>0</v>
      </c>
      <c r="F2229" s="270">
        <f>'Net Gen'!K2229</f>
        <v>0</v>
      </c>
      <c r="G2229" s="270">
        <f>'Net Gen'!N2229</f>
        <v>0</v>
      </c>
      <c r="H2229" s="270">
        <f>'Net Gen'!O2229</f>
        <v>1266</v>
      </c>
      <c r="J2229" s="120">
        <f t="shared" si="138"/>
        <v>0.15</v>
      </c>
      <c r="K2229" s="108">
        <f t="shared" si="136"/>
        <v>0</v>
      </c>
      <c r="L2229" s="102">
        <f t="shared" si="137"/>
        <v>189.9</v>
      </c>
      <c r="M2229" s="123">
        <f t="shared" si="139"/>
        <v>0</v>
      </c>
    </row>
    <row r="2230" spans="1:13" x14ac:dyDescent="0.2">
      <c r="A2230" s="208" t="str">
        <f>'Net Gen'!B2230</f>
        <v>RP1KPAEG-Rockport 1 KP AEG</v>
      </c>
      <c r="B2230" s="269">
        <f>'Net Gen'!C2230</f>
        <v>44807.791666666664</v>
      </c>
      <c r="C2230" s="270" t="str">
        <f>'Net Gen'!P2230</f>
        <v>OFFLINE</v>
      </c>
      <c r="D2230" s="270">
        <f>'Net Gen'!E2230</f>
        <v>0</v>
      </c>
      <c r="E2230" s="270">
        <f>'Net Gen'!I2230</f>
        <v>0</v>
      </c>
      <c r="F2230" s="270">
        <f>'Net Gen'!K2230</f>
        <v>0</v>
      </c>
      <c r="G2230" s="270">
        <f>'Net Gen'!N2230</f>
        <v>0</v>
      </c>
      <c r="H2230" s="270">
        <f>'Net Gen'!O2230</f>
        <v>1266</v>
      </c>
      <c r="J2230" s="120">
        <f t="shared" si="138"/>
        <v>0.15</v>
      </c>
      <c r="K2230" s="108">
        <f t="shared" si="136"/>
        <v>0</v>
      </c>
      <c r="L2230" s="102">
        <f t="shared" si="137"/>
        <v>189.9</v>
      </c>
      <c r="M2230" s="123">
        <f t="shared" si="139"/>
        <v>0</v>
      </c>
    </row>
    <row r="2231" spans="1:13" x14ac:dyDescent="0.2">
      <c r="A2231" s="208" t="str">
        <f>'Net Gen'!B2231</f>
        <v>RP1KPAEG-Rockport 1 KP AEG</v>
      </c>
      <c r="B2231" s="269">
        <f>'Net Gen'!C2231</f>
        <v>44807.833333333336</v>
      </c>
      <c r="C2231" s="270" t="str">
        <f>'Net Gen'!P2231</f>
        <v>OFFLINE</v>
      </c>
      <c r="D2231" s="270">
        <f>'Net Gen'!E2231</f>
        <v>0</v>
      </c>
      <c r="E2231" s="270">
        <f>'Net Gen'!I2231</f>
        <v>0</v>
      </c>
      <c r="F2231" s="270">
        <f>'Net Gen'!K2231</f>
        <v>0</v>
      </c>
      <c r="G2231" s="270">
        <f>'Net Gen'!N2231</f>
        <v>0</v>
      </c>
      <c r="H2231" s="270">
        <f>'Net Gen'!O2231</f>
        <v>1266</v>
      </c>
      <c r="J2231" s="120">
        <f t="shared" si="138"/>
        <v>0.15</v>
      </c>
      <c r="K2231" s="108">
        <f t="shared" si="136"/>
        <v>0</v>
      </c>
      <c r="L2231" s="102">
        <f t="shared" si="137"/>
        <v>189.9</v>
      </c>
      <c r="M2231" s="123">
        <f t="shared" si="139"/>
        <v>0</v>
      </c>
    </row>
    <row r="2232" spans="1:13" x14ac:dyDescent="0.2">
      <c r="A2232" s="208" t="str">
        <f>'Net Gen'!B2232</f>
        <v>RP1KPAEG-Rockport 1 KP AEG</v>
      </c>
      <c r="B2232" s="269">
        <f>'Net Gen'!C2232</f>
        <v>44807.875</v>
      </c>
      <c r="C2232" s="270" t="str">
        <f>'Net Gen'!P2232</f>
        <v>OFFLINE</v>
      </c>
      <c r="D2232" s="270">
        <f>'Net Gen'!E2232</f>
        <v>0</v>
      </c>
      <c r="E2232" s="270">
        <f>'Net Gen'!I2232</f>
        <v>0</v>
      </c>
      <c r="F2232" s="270">
        <f>'Net Gen'!K2232</f>
        <v>0</v>
      </c>
      <c r="G2232" s="270">
        <f>'Net Gen'!N2232</f>
        <v>0</v>
      </c>
      <c r="H2232" s="270">
        <f>'Net Gen'!O2232</f>
        <v>1266</v>
      </c>
      <c r="J2232" s="120">
        <f t="shared" si="138"/>
        <v>0.15</v>
      </c>
      <c r="K2232" s="108">
        <f t="shared" si="136"/>
        <v>0</v>
      </c>
      <c r="L2232" s="102">
        <f t="shared" si="137"/>
        <v>189.9</v>
      </c>
      <c r="M2232" s="123">
        <f t="shared" si="139"/>
        <v>0</v>
      </c>
    </row>
    <row r="2233" spans="1:13" x14ac:dyDescent="0.2">
      <c r="A2233" s="208" t="str">
        <f>'Net Gen'!B2233</f>
        <v>RP1KPAEG-Rockport 1 KP AEG</v>
      </c>
      <c r="B2233" s="269">
        <f>'Net Gen'!C2233</f>
        <v>44807.916666666664</v>
      </c>
      <c r="C2233" s="270" t="str">
        <f>'Net Gen'!P2233</f>
        <v>OFFLINE</v>
      </c>
      <c r="D2233" s="270">
        <f>'Net Gen'!E2233</f>
        <v>0</v>
      </c>
      <c r="E2233" s="270">
        <f>'Net Gen'!I2233</f>
        <v>0</v>
      </c>
      <c r="F2233" s="270">
        <f>'Net Gen'!K2233</f>
        <v>0</v>
      </c>
      <c r="G2233" s="270">
        <f>'Net Gen'!N2233</f>
        <v>0</v>
      </c>
      <c r="H2233" s="270">
        <f>'Net Gen'!O2233</f>
        <v>1266</v>
      </c>
      <c r="J2233" s="120">
        <f t="shared" si="138"/>
        <v>0.15</v>
      </c>
      <c r="K2233" s="108">
        <f t="shared" si="136"/>
        <v>0</v>
      </c>
      <c r="L2233" s="102">
        <f t="shared" si="137"/>
        <v>189.9</v>
      </c>
      <c r="M2233" s="123">
        <f t="shared" si="139"/>
        <v>0</v>
      </c>
    </row>
    <row r="2234" spans="1:13" x14ac:dyDescent="0.2">
      <c r="A2234" s="208" t="str">
        <f>'Net Gen'!B2234</f>
        <v>RP1KPAEG-Rockport 1 KP AEG</v>
      </c>
      <c r="B2234" s="269">
        <f>'Net Gen'!C2234</f>
        <v>44807.958333333336</v>
      </c>
      <c r="C2234" s="270" t="str">
        <f>'Net Gen'!P2234</f>
        <v>OFFLINE</v>
      </c>
      <c r="D2234" s="270">
        <f>'Net Gen'!E2234</f>
        <v>0</v>
      </c>
      <c r="E2234" s="270">
        <f>'Net Gen'!I2234</f>
        <v>0</v>
      </c>
      <c r="F2234" s="270">
        <f>'Net Gen'!K2234</f>
        <v>0</v>
      </c>
      <c r="G2234" s="270">
        <f>'Net Gen'!N2234</f>
        <v>0</v>
      </c>
      <c r="H2234" s="270">
        <f>'Net Gen'!O2234</f>
        <v>1266</v>
      </c>
      <c r="J2234" s="120">
        <f t="shared" si="138"/>
        <v>0.15</v>
      </c>
      <c r="K2234" s="108">
        <f t="shared" si="136"/>
        <v>0</v>
      </c>
      <c r="L2234" s="102">
        <f t="shared" si="137"/>
        <v>189.9</v>
      </c>
      <c r="M2234" s="123">
        <f t="shared" si="139"/>
        <v>0</v>
      </c>
    </row>
    <row r="2235" spans="1:13" x14ac:dyDescent="0.2">
      <c r="A2235" s="208" t="str">
        <f>'Net Gen'!B2235</f>
        <v>RP1KPAEG-Rockport 1 KP AEG</v>
      </c>
      <c r="B2235" s="269">
        <f>'Net Gen'!C2235</f>
        <v>44808</v>
      </c>
      <c r="C2235" s="270" t="str">
        <f>'Net Gen'!P2235</f>
        <v>OFFLINE</v>
      </c>
      <c r="D2235" s="270">
        <f>'Net Gen'!E2235</f>
        <v>0</v>
      </c>
      <c r="E2235" s="270">
        <f>'Net Gen'!I2235</f>
        <v>0</v>
      </c>
      <c r="F2235" s="270">
        <f>'Net Gen'!K2235</f>
        <v>0</v>
      </c>
      <c r="G2235" s="270">
        <f>'Net Gen'!N2235</f>
        <v>0</v>
      </c>
      <c r="H2235" s="270">
        <f>'Net Gen'!O2235</f>
        <v>1266</v>
      </c>
      <c r="J2235" s="120">
        <f t="shared" si="138"/>
        <v>0.15</v>
      </c>
      <c r="K2235" s="108">
        <f t="shared" si="136"/>
        <v>0</v>
      </c>
      <c r="L2235" s="102">
        <f t="shared" si="137"/>
        <v>189.9</v>
      </c>
      <c r="M2235" s="123">
        <f t="shared" si="139"/>
        <v>0</v>
      </c>
    </row>
    <row r="2236" spans="1:13" x14ac:dyDescent="0.2">
      <c r="A2236" s="208" t="str">
        <f>'Net Gen'!B2236</f>
        <v>RP1KPAEG-Rockport 1 KP AEG</v>
      </c>
      <c r="B2236" s="269">
        <f>'Net Gen'!C2236</f>
        <v>44808.041666666664</v>
      </c>
      <c r="C2236" s="270" t="str">
        <f>'Net Gen'!P2236</f>
        <v>OFFLINE</v>
      </c>
      <c r="D2236" s="270">
        <f>'Net Gen'!E2236</f>
        <v>0</v>
      </c>
      <c r="E2236" s="270">
        <f>'Net Gen'!I2236</f>
        <v>0</v>
      </c>
      <c r="F2236" s="270">
        <f>'Net Gen'!K2236</f>
        <v>0</v>
      </c>
      <c r="G2236" s="270">
        <f>'Net Gen'!N2236</f>
        <v>0</v>
      </c>
      <c r="H2236" s="270">
        <f>'Net Gen'!O2236</f>
        <v>1266</v>
      </c>
      <c r="J2236" s="120">
        <f t="shared" si="138"/>
        <v>0.15</v>
      </c>
      <c r="K2236" s="108">
        <f t="shared" si="136"/>
        <v>0</v>
      </c>
      <c r="L2236" s="102">
        <f t="shared" si="137"/>
        <v>189.9</v>
      </c>
      <c r="M2236" s="123">
        <f t="shared" si="139"/>
        <v>0</v>
      </c>
    </row>
    <row r="2237" spans="1:13" x14ac:dyDescent="0.2">
      <c r="A2237" s="208" t="str">
        <f>'Net Gen'!B2237</f>
        <v>RP1KPAEG-Rockport 1 KP AEG</v>
      </c>
      <c r="B2237" s="269">
        <f>'Net Gen'!C2237</f>
        <v>44808.083333333336</v>
      </c>
      <c r="C2237" s="270" t="str">
        <f>'Net Gen'!P2237</f>
        <v>OFFLINE</v>
      </c>
      <c r="D2237" s="270">
        <f>'Net Gen'!E2237</f>
        <v>0</v>
      </c>
      <c r="E2237" s="270">
        <f>'Net Gen'!I2237</f>
        <v>0</v>
      </c>
      <c r="F2237" s="270">
        <f>'Net Gen'!K2237</f>
        <v>0</v>
      </c>
      <c r="G2237" s="270">
        <f>'Net Gen'!N2237</f>
        <v>0</v>
      </c>
      <c r="H2237" s="270">
        <f>'Net Gen'!O2237</f>
        <v>1266</v>
      </c>
      <c r="J2237" s="120">
        <f t="shared" si="138"/>
        <v>0.15</v>
      </c>
      <c r="K2237" s="108">
        <f t="shared" si="136"/>
        <v>0</v>
      </c>
      <c r="L2237" s="102">
        <f t="shared" si="137"/>
        <v>189.9</v>
      </c>
      <c r="M2237" s="123">
        <f t="shared" si="139"/>
        <v>0</v>
      </c>
    </row>
    <row r="2238" spans="1:13" x14ac:dyDescent="0.2">
      <c r="A2238" s="208" t="str">
        <f>'Net Gen'!B2238</f>
        <v>RP1KPAEG-Rockport 1 KP AEG</v>
      </c>
      <c r="B2238" s="269">
        <f>'Net Gen'!C2238</f>
        <v>44808.125</v>
      </c>
      <c r="C2238" s="270" t="str">
        <f>'Net Gen'!P2238</f>
        <v>OFFLINE</v>
      </c>
      <c r="D2238" s="270">
        <f>'Net Gen'!E2238</f>
        <v>0</v>
      </c>
      <c r="E2238" s="270">
        <f>'Net Gen'!I2238</f>
        <v>0</v>
      </c>
      <c r="F2238" s="270">
        <f>'Net Gen'!K2238</f>
        <v>0</v>
      </c>
      <c r="G2238" s="270">
        <f>'Net Gen'!N2238</f>
        <v>0</v>
      </c>
      <c r="H2238" s="270">
        <f>'Net Gen'!O2238</f>
        <v>1266</v>
      </c>
      <c r="J2238" s="120">
        <f t="shared" si="138"/>
        <v>0.15</v>
      </c>
      <c r="K2238" s="108">
        <f t="shared" si="136"/>
        <v>0</v>
      </c>
      <c r="L2238" s="102">
        <f t="shared" si="137"/>
        <v>189.9</v>
      </c>
      <c r="M2238" s="123">
        <f t="shared" si="139"/>
        <v>0</v>
      </c>
    </row>
    <row r="2239" spans="1:13" x14ac:dyDescent="0.2">
      <c r="A2239" s="208" t="str">
        <f>'Net Gen'!B2239</f>
        <v>RP1KPAEG-Rockport 1 KP AEG</v>
      </c>
      <c r="B2239" s="269">
        <f>'Net Gen'!C2239</f>
        <v>44808.166666666664</v>
      </c>
      <c r="C2239" s="270" t="str">
        <f>'Net Gen'!P2239</f>
        <v>OFFLINE</v>
      </c>
      <c r="D2239" s="270">
        <f>'Net Gen'!E2239</f>
        <v>0</v>
      </c>
      <c r="E2239" s="270">
        <f>'Net Gen'!I2239</f>
        <v>0</v>
      </c>
      <c r="F2239" s="270">
        <f>'Net Gen'!K2239</f>
        <v>0</v>
      </c>
      <c r="G2239" s="270">
        <f>'Net Gen'!N2239</f>
        <v>0</v>
      </c>
      <c r="H2239" s="270">
        <f>'Net Gen'!O2239</f>
        <v>1266</v>
      </c>
      <c r="J2239" s="120">
        <f t="shared" si="138"/>
        <v>0.15</v>
      </c>
      <c r="K2239" s="108">
        <f t="shared" si="136"/>
        <v>0</v>
      </c>
      <c r="L2239" s="102">
        <f t="shared" si="137"/>
        <v>189.9</v>
      </c>
      <c r="M2239" s="123">
        <f t="shared" si="139"/>
        <v>0</v>
      </c>
    </row>
    <row r="2240" spans="1:13" x14ac:dyDescent="0.2">
      <c r="A2240" s="208" t="str">
        <f>'Net Gen'!B2240</f>
        <v>RP1KPAEG-Rockport 1 KP AEG</v>
      </c>
      <c r="B2240" s="269">
        <f>'Net Gen'!C2240</f>
        <v>44808.208333333336</v>
      </c>
      <c r="C2240" s="270" t="str">
        <f>'Net Gen'!P2240</f>
        <v>OFFLINE</v>
      </c>
      <c r="D2240" s="270">
        <f>'Net Gen'!E2240</f>
        <v>0</v>
      </c>
      <c r="E2240" s="270">
        <f>'Net Gen'!I2240</f>
        <v>0</v>
      </c>
      <c r="F2240" s="270">
        <f>'Net Gen'!K2240</f>
        <v>0</v>
      </c>
      <c r="G2240" s="270">
        <f>'Net Gen'!N2240</f>
        <v>0</v>
      </c>
      <c r="H2240" s="270">
        <f>'Net Gen'!O2240</f>
        <v>1266</v>
      </c>
      <c r="J2240" s="120">
        <f t="shared" si="138"/>
        <v>0.15</v>
      </c>
      <c r="K2240" s="108">
        <f t="shared" si="136"/>
        <v>0</v>
      </c>
      <c r="L2240" s="102">
        <f t="shared" si="137"/>
        <v>189.9</v>
      </c>
      <c r="M2240" s="123">
        <f t="shared" si="139"/>
        <v>0</v>
      </c>
    </row>
    <row r="2241" spans="1:13" x14ac:dyDescent="0.2">
      <c r="A2241" s="208" t="str">
        <f>'Net Gen'!B2241</f>
        <v>RP1KPAEG-Rockport 1 KP AEG</v>
      </c>
      <c r="B2241" s="269">
        <f>'Net Gen'!C2241</f>
        <v>44808.25</v>
      </c>
      <c r="C2241" s="270" t="str">
        <f>'Net Gen'!P2241</f>
        <v>OFFLINE</v>
      </c>
      <c r="D2241" s="270">
        <f>'Net Gen'!E2241</f>
        <v>0</v>
      </c>
      <c r="E2241" s="270">
        <f>'Net Gen'!I2241</f>
        <v>0</v>
      </c>
      <c r="F2241" s="270">
        <f>'Net Gen'!K2241</f>
        <v>0</v>
      </c>
      <c r="G2241" s="270">
        <f>'Net Gen'!N2241</f>
        <v>0</v>
      </c>
      <c r="H2241" s="270">
        <f>'Net Gen'!O2241</f>
        <v>1266</v>
      </c>
      <c r="J2241" s="120">
        <f t="shared" si="138"/>
        <v>0.15</v>
      </c>
      <c r="K2241" s="108">
        <f t="shared" si="136"/>
        <v>0</v>
      </c>
      <c r="L2241" s="102">
        <f t="shared" si="137"/>
        <v>189.9</v>
      </c>
      <c r="M2241" s="123">
        <f t="shared" si="139"/>
        <v>0</v>
      </c>
    </row>
    <row r="2242" spans="1:13" x14ac:dyDescent="0.2">
      <c r="A2242" s="208" t="str">
        <f>'Net Gen'!B2242</f>
        <v>RP1KPAEG-Rockport 1 KP AEG</v>
      </c>
      <c r="B2242" s="269">
        <f>'Net Gen'!C2242</f>
        <v>44808.291666666664</v>
      </c>
      <c r="C2242" s="270" t="str">
        <f>'Net Gen'!P2242</f>
        <v>OFFLINE</v>
      </c>
      <c r="D2242" s="270">
        <f>'Net Gen'!E2242</f>
        <v>0</v>
      </c>
      <c r="E2242" s="270">
        <f>'Net Gen'!I2242</f>
        <v>0</v>
      </c>
      <c r="F2242" s="270">
        <f>'Net Gen'!K2242</f>
        <v>0</v>
      </c>
      <c r="G2242" s="270">
        <f>'Net Gen'!N2242</f>
        <v>0</v>
      </c>
      <c r="H2242" s="270">
        <f>'Net Gen'!O2242</f>
        <v>1266</v>
      </c>
      <c r="J2242" s="120">
        <f t="shared" si="138"/>
        <v>0.15</v>
      </c>
      <c r="K2242" s="108">
        <f t="shared" si="136"/>
        <v>0</v>
      </c>
      <c r="L2242" s="102">
        <f t="shared" si="137"/>
        <v>189.9</v>
      </c>
      <c r="M2242" s="123">
        <f t="shared" si="139"/>
        <v>0</v>
      </c>
    </row>
    <row r="2243" spans="1:13" x14ac:dyDescent="0.2">
      <c r="A2243" s="208" t="str">
        <f>'Net Gen'!B2243</f>
        <v>RP1KPAEG-Rockport 1 KP AEG</v>
      </c>
      <c r="B2243" s="269">
        <f>'Net Gen'!C2243</f>
        <v>44808.333333333336</v>
      </c>
      <c r="C2243" s="270" t="str">
        <f>'Net Gen'!P2243</f>
        <v>OFFLINE</v>
      </c>
      <c r="D2243" s="270">
        <f>'Net Gen'!E2243</f>
        <v>0</v>
      </c>
      <c r="E2243" s="270">
        <f>'Net Gen'!I2243</f>
        <v>0</v>
      </c>
      <c r="F2243" s="270">
        <f>'Net Gen'!K2243</f>
        <v>0</v>
      </c>
      <c r="G2243" s="270">
        <f>'Net Gen'!N2243</f>
        <v>0</v>
      </c>
      <c r="H2243" s="270">
        <f>'Net Gen'!O2243</f>
        <v>1266</v>
      </c>
      <c r="J2243" s="120">
        <f t="shared" si="138"/>
        <v>0.15</v>
      </c>
      <c r="K2243" s="108">
        <f t="shared" si="136"/>
        <v>0</v>
      </c>
      <c r="L2243" s="102">
        <f t="shared" si="137"/>
        <v>189.9</v>
      </c>
      <c r="M2243" s="123">
        <f t="shared" si="139"/>
        <v>0</v>
      </c>
    </row>
    <row r="2244" spans="1:13" x14ac:dyDescent="0.2">
      <c r="A2244" s="208" t="str">
        <f>'Net Gen'!B2244</f>
        <v>RP1KPAEG-Rockport 1 KP AEG</v>
      </c>
      <c r="B2244" s="269">
        <f>'Net Gen'!C2244</f>
        <v>44808.375</v>
      </c>
      <c r="C2244" s="270" t="str">
        <f>'Net Gen'!P2244</f>
        <v>OFFLINE</v>
      </c>
      <c r="D2244" s="270">
        <f>'Net Gen'!E2244</f>
        <v>0</v>
      </c>
      <c r="E2244" s="270">
        <f>'Net Gen'!I2244</f>
        <v>0</v>
      </c>
      <c r="F2244" s="270">
        <f>'Net Gen'!K2244</f>
        <v>0</v>
      </c>
      <c r="G2244" s="270">
        <f>'Net Gen'!N2244</f>
        <v>0</v>
      </c>
      <c r="H2244" s="270">
        <f>'Net Gen'!O2244</f>
        <v>1266</v>
      </c>
      <c r="J2244" s="120">
        <f t="shared" si="138"/>
        <v>0.15</v>
      </c>
      <c r="K2244" s="108">
        <f t="shared" ref="K2244:K2307" si="140">F2244*J2244</f>
        <v>0</v>
      </c>
      <c r="L2244" s="102">
        <f t="shared" ref="L2244:L2307" si="141">H2244*J2244</f>
        <v>189.9</v>
      </c>
      <c r="M2244" s="123">
        <f t="shared" si="139"/>
        <v>0</v>
      </c>
    </row>
    <row r="2245" spans="1:13" x14ac:dyDescent="0.2">
      <c r="A2245" s="208" t="str">
        <f>'Net Gen'!B2245</f>
        <v>RP1KPAEG-Rockport 1 KP AEG</v>
      </c>
      <c r="B2245" s="269">
        <f>'Net Gen'!C2245</f>
        <v>44808.416666666664</v>
      </c>
      <c r="C2245" s="270" t="str">
        <f>'Net Gen'!P2245</f>
        <v>OFFLINE</v>
      </c>
      <c r="D2245" s="270">
        <f>'Net Gen'!E2245</f>
        <v>0</v>
      </c>
      <c r="E2245" s="270">
        <f>'Net Gen'!I2245</f>
        <v>0</v>
      </c>
      <c r="F2245" s="270">
        <f>'Net Gen'!K2245</f>
        <v>0</v>
      </c>
      <c r="G2245" s="270">
        <f>'Net Gen'!N2245</f>
        <v>0</v>
      </c>
      <c r="H2245" s="270">
        <f>'Net Gen'!O2245</f>
        <v>1266</v>
      </c>
      <c r="J2245" s="120">
        <f t="shared" ref="J2245:J2308" si="142">VLOOKUP(A2245,$P$4:$Q$8,2,FALSE)</f>
        <v>0.15</v>
      </c>
      <c r="K2245" s="108">
        <f t="shared" si="140"/>
        <v>0</v>
      </c>
      <c r="L2245" s="102">
        <f t="shared" si="141"/>
        <v>189.9</v>
      </c>
      <c r="M2245" s="123">
        <f t="shared" ref="M2245:M2308" si="143">E2245*J2245</f>
        <v>0</v>
      </c>
    </row>
    <row r="2246" spans="1:13" x14ac:dyDescent="0.2">
      <c r="A2246" s="208" t="str">
        <f>'Net Gen'!B2246</f>
        <v>RP1KPAEG-Rockport 1 KP AEG</v>
      </c>
      <c r="B2246" s="269">
        <f>'Net Gen'!C2246</f>
        <v>44808.458333333336</v>
      </c>
      <c r="C2246" s="270" t="str">
        <f>'Net Gen'!P2246</f>
        <v>OFFLINE</v>
      </c>
      <c r="D2246" s="270">
        <f>'Net Gen'!E2246</f>
        <v>0</v>
      </c>
      <c r="E2246" s="270">
        <f>'Net Gen'!I2246</f>
        <v>0</v>
      </c>
      <c r="F2246" s="270">
        <f>'Net Gen'!K2246</f>
        <v>0</v>
      </c>
      <c r="G2246" s="270">
        <f>'Net Gen'!N2246</f>
        <v>0</v>
      </c>
      <c r="H2246" s="270">
        <f>'Net Gen'!O2246</f>
        <v>1266</v>
      </c>
      <c r="J2246" s="120">
        <f t="shared" si="142"/>
        <v>0.15</v>
      </c>
      <c r="K2246" s="108">
        <f t="shared" si="140"/>
        <v>0</v>
      </c>
      <c r="L2246" s="102">
        <f t="shared" si="141"/>
        <v>189.9</v>
      </c>
      <c r="M2246" s="123">
        <f t="shared" si="143"/>
        <v>0</v>
      </c>
    </row>
    <row r="2247" spans="1:13" x14ac:dyDescent="0.2">
      <c r="A2247" s="208" t="str">
        <f>'Net Gen'!B2247</f>
        <v>RP1KPAEG-Rockport 1 KP AEG</v>
      </c>
      <c r="B2247" s="269">
        <f>'Net Gen'!C2247</f>
        <v>44808.5</v>
      </c>
      <c r="C2247" s="270" t="str">
        <f>'Net Gen'!P2247</f>
        <v>OFFLINE</v>
      </c>
      <c r="D2247" s="270">
        <f>'Net Gen'!E2247</f>
        <v>0</v>
      </c>
      <c r="E2247" s="270">
        <f>'Net Gen'!I2247</f>
        <v>0</v>
      </c>
      <c r="F2247" s="270">
        <f>'Net Gen'!K2247</f>
        <v>0</v>
      </c>
      <c r="G2247" s="270">
        <f>'Net Gen'!N2247</f>
        <v>0</v>
      </c>
      <c r="H2247" s="270">
        <f>'Net Gen'!O2247</f>
        <v>1266</v>
      </c>
      <c r="J2247" s="120">
        <f t="shared" si="142"/>
        <v>0.15</v>
      </c>
      <c r="K2247" s="108">
        <f t="shared" si="140"/>
        <v>0</v>
      </c>
      <c r="L2247" s="102">
        <f t="shared" si="141"/>
        <v>189.9</v>
      </c>
      <c r="M2247" s="123">
        <f t="shared" si="143"/>
        <v>0</v>
      </c>
    </row>
    <row r="2248" spans="1:13" x14ac:dyDescent="0.2">
      <c r="A2248" s="208" t="str">
        <f>'Net Gen'!B2248</f>
        <v>RP1KPAEG-Rockport 1 KP AEG</v>
      </c>
      <c r="B2248" s="269">
        <f>'Net Gen'!C2248</f>
        <v>44808.541666666664</v>
      </c>
      <c r="C2248" s="270" t="str">
        <f>'Net Gen'!P2248</f>
        <v>OFFLINE</v>
      </c>
      <c r="D2248" s="270">
        <f>'Net Gen'!E2248</f>
        <v>0</v>
      </c>
      <c r="E2248" s="270">
        <f>'Net Gen'!I2248</f>
        <v>0</v>
      </c>
      <c r="F2248" s="270">
        <f>'Net Gen'!K2248</f>
        <v>0</v>
      </c>
      <c r="G2248" s="270">
        <f>'Net Gen'!N2248</f>
        <v>0</v>
      </c>
      <c r="H2248" s="270">
        <f>'Net Gen'!O2248</f>
        <v>1266</v>
      </c>
      <c r="J2248" s="120">
        <f t="shared" si="142"/>
        <v>0.15</v>
      </c>
      <c r="K2248" s="108">
        <f t="shared" si="140"/>
        <v>0</v>
      </c>
      <c r="L2248" s="102">
        <f t="shared" si="141"/>
        <v>189.9</v>
      </c>
      <c r="M2248" s="123">
        <f t="shared" si="143"/>
        <v>0</v>
      </c>
    </row>
    <row r="2249" spans="1:13" x14ac:dyDescent="0.2">
      <c r="A2249" s="208" t="str">
        <f>'Net Gen'!B2249</f>
        <v>RP1KPAEG-Rockport 1 KP AEG</v>
      </c>
      <c r="B2249" s="269">
        <f>'Net Gen'!C2249</f>
        <v>44808.583333333336</v>
      </c>
      <c r="C2249" s="270" t="str">
        <f>'Net Gen'!P2249</f>
        <v>OFFLINE</v>
      </c>
      <c r="D2249" s="270">
        <f>'Net Gen'!E2249</f>
        <v>0</v>
      </c>
      <c r="E2249" s="270">
        <f>'Net Gen'!I2249</f>
        <v>0</v>
      </c>
      <c r="F2249" s="270">
        <f>'Net Gen'!K2249</f>
        <v>0</v>
      </c>
      <c r="G2249" s="270">
        <f>'Net Gen'!N2249</f>
        <v>0</v>
      </c>
      <c r="H2249" s="270">
        <f>'Net Gen'!O2249</f>
        <v>1266</v>
      </c>
      <c r="J2249" s="120">
        <f t="shared" si="142"/>
        <v>0.15</v>
      </c>
      <c r="K2249" s="108">
        <f t="shared" si="140"/>
        <v>0</v>
      </c>
      <c r="L2249" s="102">
        <f t="shared" si="141"/>
        <v>189.9</v>
      </c>
      <c r="M2249" s="123">
        <f t="shared" si="143"/>
        <v>0</v>
      </c>
    </row>
    <row r="2250" spans="1:13" x14ac:dyDescent="0.2">
      <c r="A2250" s="208" t="str">
        <f>'Net Gen'!B2250</f>
        <v>RP1KPAEG-Rockport 1 KP AEG</v>
      </c>
      <c r="B2250" s="269">
        <f>'Net Gen'!C2250</f>
        <v>44808.625</v>
      </c>
      <c r="C2250" s="270" t="str">
        <f>'Net Gen'!P2250</f>
        <v>OFFLINE</v>
      </c>
      <c r="D2250" s="270">
        <f>'Net Gen'!E2250</f>
        <v>0</v>
      </c>
      <c r="E2250" s="270">
        <f>'Net Gen'!I2250</f>
        <v>0</v>
      </c>
      <c r="F2250" s="270">
        <f>'Net Gen'!K2250</f>
        <v>0</v>
      </c>
      <c r="G2250" s="270">
        <f>'Net Gen'!N2250</f>
        <v>0</v>
      </c>
      <c r="H2250" s="270">
        <f>'Net Gen'!O2250</f>
        <v>1266</v>
      </c>
      <c r="J2250" s="120">
        <f t="shared" si="142"/>
        <v>0.15</v>
      </c>
      <c r="K2250" s="108">
        <f t="shared" si="140"/>
        <v>0</v>
      </c>
      <c r="L2250" s="102">
        <f t="shared" si="141"/>
        <v>189.9</v>
      </c>
      <c r="M2250" s="123">
        <f t="shared" si="143"/>
        <v>0</v>
      </c>
    </row>
    <row r="2251" spans="1:13" x14ac:dyDescent="0.2">
      <c r="A2251" s="208" t="str">
        <f>'Net Gen'!B2251</f>
        <v>RP1KPAEG-Rockport 1 KP AEG</v>
      </c>
      <c r="B2251" s="269">
        <f>'Net Gen'!C2251</f>
        <v>44808.666666666664</v>
      </c>
      <c r="C2251" s="270" t="str">
        <f>'Net Gen'!P2251</f>
        <v>OFFLINE</v>
      </c>
      <c r="D2251" s="270">
        <f>'Net Gen'!E2251</f>
        <v>0</v>
      </c>
      <c r="E2251" s="270">
        <f>'Net Gen'!I2251</f>
        <v>0</v>
      </c>
      <c r="F2251" s="270">
        <f>'Net Gen'!K2251</f>
        <v>0</v>
      </c>
      <c r="G2251" s="270">
        <f>'Net Gen'!N2251</f>
        <v>0</v>
      </c>
      <c r="H2251" s="270">
        <f>'Net Gen'!O2251</f>
        <v>1266</v>
      </c>
      <c r="J2251" s="120">
        <f t="shared" si="142"/>
        <v>0.15</v>
      </c>
      <c r="K2251" s="108">
        <f t="shared" si="140"/>
        <v>0</v>
      </c>
      <c r="L2251" s="102">
        <f t="shared" si="141"/>
        <v>189.9</v>
      </c>
      <c r="M2251" s="123">
        <f t="shared" si="143"/>
        <v>0</v>
      </c>
    </row>
    <row r="2252" spans="1:13" x14ac:dyDescent="0.2">
      <c r="A2252" s="208" t="str">
        <f>'Net Gen'!B2252</f>
        <v>RP1KPAEG-Rockport 1 KP AEG</v>
      </c>
      <c r="B2252" s="269">
        <f>'Net Gen'!C2252</f>
        <v>44808.708333333336</v>
      </c>
      <c r="C2252" s="270" t="str">
        <f>'Net Gen'!P2252</f>
        <v>OFFLINE</v>
      </c>
      <c r="D2252" s="270">
        <f>'Net Gen'!E2252</f>
        <v>0</v>
      </c>
      <c r="E2252" s="270">
        <f>'Net Gen'!I2252</f>
        <v>0</v>
      </c>
      <c r="F2252" s="270">
        <f>'Net Gen'!K2252</f>
        <v>0</v>
      </c>
      <c r="G2252" s="270">
        <f>'Net Gen'!N2252</f>
        <v>0</v>
      </c>
      <c r="H2252" s="270">
        <f>'Net Gen'!O2252</f>
        <v>1266</v>
      </c>
      <c r="J2252" s="120">
        <f t="shared" si="142"/>
        <v>0.15</v>
      </c>
      <c r="K2252" s="108">
        <f t="shared" si="140"/>
        <v>0</v>
      </c>
      <c r="L2252" s="102">
        <f t="shared" si="141"/>
        <v>189.9</v>
      </c>
      <c r="M2252" s="123">
        <f t="shared" si="143"/>
        <v>0</v>
      </c>
    </row>
    <row r="2253" spans="1:13" x14ac:dyDescent="0.2">
      <c r="A2253" s="208" t="str">
        <f>'Net Gen'!B2253</f>
        <v>RP1KPAEG-Rockport 1 KP AEG</v>
      </c>
      <c r="B2253" s="269">
        <f>'Net Gen'!C2253</f>
        <v>44808.75</v>
      </c>
      <c r="C2253" s="270" t="str">
        <f>'Net Gen'!P2253</f>
        <v>OFFLINE</v>
      </c>
      <c r="D2253" s="270">
        <f>'Net Gen'!E2253</f>
        <v>0</v>
      </c>
      <c r="E2253" s="270">
        <f>'Net Gen'!I2253</f>
        <v>0</v>
      </c>
      <c r="F2253" s="270">
        <f>'Net Gen'!K2253</f>
        <v>0</v>
      </c>
      <c r="G2253" s="270">
        <f>'Net Gen'!N2253</f>
        <v>0</v>
      </c>
      <c r="H2253" s="270">
        <f>'Net Gen'!O2253</f>
        <v>1266</v>
      </c>
      <c r="J2253" s="120">
        <f t="shared" si="142"/>
        <v>0.15</v>
      </c>
      <c r="K2253" s="108">
        <f t="shared" si="140"/>
        <v>0</v>
      </c>
      <c r="L2253" s="102">
        <f t="shared" si="141"/>
        <v>189.9</v>
      </c>
      <c r="M2253" s="123">
        <f t="shared" si="143"/>
        <v>0</v>
      </c>
    </row>
    <row r="2254" spans="1:13" x14ac:dyDescent="0.2">
      <c r="A2254" s="208" t="str">
        <f>'Net Gen'!B2254</f>
        <v>RP1KPAEG-Rockport 1 KP AEG</v>
      </c>
      <c r="B2254" s="269">
        <f>'Net Gen'!C2254</f>
        <v>44808.791666666664</v>
      </c>
      <c r="C2254" s="270" t="str">
        <f>'Net Gen'!P2254</f>
        <v>OFFLINE</v>
      </c>
      <c r="D2254" s="270">
        <f>'Net Gen'!E2254</f>
        <v>0</v>
      </c>
      <c r="E2254" s="270">
        <f>'Net Gen'!I2254</f>
        <v>0</v>
      </c>
      <c r="F2254" s="270">
        <f>'Net Gen'!K2254</f>
        <v>0</v>
      </c>
      <c r="G2254" s="270">
        <f>'Net Gen'!N2254</f>
        <v>0</v>
      </c>
      <c r="H2254" s="270">
        <f>'Net Gen'!O2254</f>
        <v>1266</v>
      </c>
      <c r="J2254" s="120">
        <f t="shared" si="142"/>
        <v>0.15</v>
      </c>
      <c r="K2254" s="108">
        <f t="shared" si="140"/>
        <v>0</v>
      </c>
      <c r="L2254" s="102">
        <f t="shared" si="141"/>
        <v>189.9</v>
      </c>
      <c r="M2254" s="123">
        <f t="shared" si="143"/>
        <v>0</v>
      </c>
    </row>
    <row r="2255" spans="1:13" x14ac:dyDescent="0.2">
      <c r="A2255" s="208" t="str">
        <f>'Net Gen'!B2255</f>
        <v>RP1KPAEG-Rockport 1 KP AEG</v>
      </c>
      <c r="B2255" s="269">
        <f>'Net Gen'!C2255</f>
        <v>44808.833333333336</v>
      </c>
      <c r="C2255" s="270" t="str">
        <f>'Net Gen'!P2255</f>
        <v>OFFLINE</v>
      </c>
      <c r="D2255" s="270">
        <f>'Net Gen'!E2255</f>
        <v>0</v>
      </c>
      <c r="E2255" s="270">
        <f>'Net Gen'!I2255</f>
        <v>0</v>
      </c>
      <c r="F2255" s="270">
        <f>'Net Gen'!K2255</f>
        <v>0</v>
      </c>
      <c r="G2255" s="270">
        <f>'Net Gen'!N2255</f>
        <v>0</v>
      </c>
      <c r="H2255" s="270">
        <f>'Net Gen'!O2255</f>
        <v>1266</v>
      </c>
      <c r="J2255" s="120">
        <f t="shared" si="142"/>
        <v>0.15</v>
      </c>
      <c r="K2255" s="108">
        <f t="shared" si="140"/>
        <v>0</v>
      </c>
      <c r="L2255" s="102">
        <f t="shared" si="141"/>
        <v>189.9</v>
      </c>
      <c r="M2255" s="123">
        <f t="shared" si="143"/>
        <v>0</v>
      </c>
    </row>
    <row r="2256" spans="1:13" x14ac:dyDescent="0.2">
      <c r="A2256" s="208" t="str">
        <f>'Net Gen'!B2256</f>
        <v>RP1KPAEG-Rockport 1 KP AEG</v>
      </c>
      <c r="B2256" s="269">
        <f>'Net Gen'!C2256</f>
        <v>44808.875</v>
      </c>
      <c r="C2256" s="270" t="str">
        <f>'Net Gen'!P2256</f>
        <v>OFFLINE</v>
      </c>
      <c r="D2256" s="270">
        <f>'Net Gen'!E2256</f>
        <v>0</v>
      </c>
      <c r="E2256" s="270">
        <f>'Net Gen'!I2256</f>
        <v>0</v>
      </c>
      <c r="F2256" s="270">
        <f>'Net Gen'!K2256</f>
        <v>0</v>
      </c>
      <c r="G2256" s="270">
        <f>'Net Gen'!N2256</f>
        <v>0</v>
      </c>
      <c r="H2256" s="270">
        <f>'Net Gen'!O2256</f>
        <v>1266</v>
      </c>
      <c r="J2256" s="120">
        <f t="shared" si="142"/>
        <v>0.15</v>
      </c>
      <c r="K2256" s="108">
        <f t="shared" si="140"/>
        <v>0</v>
      </c>
      <c r="L2256" s="102">
        <f t="shared" si="141"/>
        <v>189.9</v>
      </c>
      <c r="M2256" s="123">
        <f t="shared" si="143"/>
        <v>0</v>
      </c>
    </row>
    <row r="2257" spans="1:13" x14ac:dyDescent="0.2">
      <c r="A2257" s="208" t="str">
        <f>'Net Gen'!B2257</f>
        <v>RP1KPAEG-Rockport 1 KP AEG</v>
      </c>
      <c r="B2257" s="269">
        <f>'Net Gen'!C2257</f>
        <v>44808.916666666664</v>
      </c>
      <c r="C2257" s="270" t="str">
        <f>'Net Gen'!P2257</f>
        <v>OFFLINE</v>
      </c>
      <c r="D2257" s="270">
        <f>'Net Gen'!E2257</f>
        <v>0</v>
      </c>
      <c r="E2257" s="270">
        <f>'Net Gen'!I2257</f>
        <v>0</v>
      </c>
      <c r="F2257" s="270">
        <f>'Net Gen'!K2257</f>
        <v>0</v>
      </c>
      <c r="G2257" s="270">
        <f>'Net Gen'!N2257</f>
        <v>0</v>
      </c>
      <c r="H2257" s="270">
        <f>'Net Gen'!O2257</f>
        <v>1266</v>
      </c>
      <c r="J2257" s="120">
        <f t="shared" si="142"/>
        <v>0.15</v>
      </c>
      <c r="K2257" s="108">
        <f t="shared" si="140"/>
        <v>0</v>
      </c>
      <c r="L2257" s="102">
        <f t="shared" si="141"/>
        <v>189.9</v>
      </c>
      <c r="M2257" s="123">
        <f t="shared" si="143"/>
        <v>0</v>
      </c>
    </row>
    <row r="2258" spans="1:13" x14ac:dyDescent="0.2">
      <c r="A2258" s="208" t="str">
        <f>'Net Gen'!B2258</f>
        <v>RP1KPAEG-Rockport 1 KP AEG</v>
      </c>
      <c r="B2258" s="269">
        <f>'Net Gen'!C2258</f>
        <v>44808.958333333336</v>
      </c>
      <c r="C2258" s="270" t="str">
        <f>'Net Gen'!P2258</f>
        <v>OFFLINE</v>
      </c>
      <c r="D2258" s="270">
        <f>'Net Gen'!E2258</f>
        <v>0</v>
      </c>
      <c r="E2258" s="270">
        <f>'Net Gen'!I2258</f>
        <v>0</v>
      </c>
      <c r="F2258" s="270">
        <f>'Net Gen'!K2258</f>
        <v>0</v>
      </c>
      <c r="G2258" s="270">
        <f>'Net Gen'!N2258</f>
        <v>0</v>
      </c>
      <c r="H2258" s="270">
        <f>'Net Gen'!O2258</f>
        <v>1266</v>
      </c>
      <c r="J2258" s="120">
        <f t="shared" si="142"/>
        <v>0.15</v>
      </c>
      <c r="K2258" s="108">
        <f t="shared" si="140"/>
        <v>0</v>
      </c>
      <c r="L2258" s="102">
        <f t="shared" si="141"/>
        <v>189.9</v>
      </c>
      <c r="M2258" s="123">
        <f t="shared" si="143"/>
        <v>0</v>
      </c>
    </row>
    <row r="2259" spans="1:13" x14ac:dyDescent="0.2">
      <c r="A2259" s="208" t="str">
        <f>'Net Gen'!B2259</f>
        <v>RP1KPAEG-Rockport 1 KP AEG</v>
      </c>
      <c r="B2259" s="269">
        <f>'Net Gen'!C2259</f>
        <v>44809</v>
      </c>
      <c r="C2259" s="270" t="str">
        <f>'Net Gen'!P2259</f>
        <v>OFFLINE</v>
      </c>
      <c r="D2259" s="270">
        <f>'Net Gen'!E2259</f>
        <v>0</v>
      </c>
      <c r="E2259" s="270">
        <f>'Net Gen'!I2259</f>
        <v>0</v>
      </c>
      <c r="F2259" s="270">
        <f>'Net Gen'!K2259</f>
        <v>0</v>
      </c>
      <c r="G2259" s="270">
        <f>'Net Gen'!N2259</f>
        <v>0</v>
      </c>
      <c r="H2259" s="270">
        <f>'Net Gen'!O2259</f>
        <v>1266</v>
      </c>
      <c r="J2259" s="120">
        <f t="shared" si="142"/>
        <v>0.15</v>
      </c>
      <c r="K2259" s="108">
        <f t="shared" si="140"/>
        <v>0</v>
      </c>
      <c r="L2259" s="102">
        <f t="shared" si="141"/>
        <v>189.9</v>
      </c>
      <c r="M2259" s="123">
        <f t="shared" si="143"/>
        <v>0</v>
      </c>
    </row>
    <row r="2260" spans="1:13" x14ac:dyDescent="0.2">
      <c r="A2260" s="208" t="str">
        <f>'Net Gen'!B2260</f>
        <v>RP1KPAEG-Rockport 1 KP AEG</v>
      </c>
      <c r="B2260" s="269">
        <f>'Net Gen'!C2260</f>
        <v>44809.041666666664</v>
      </c>
      <c r="C2260" s="270" t="str">
        <f>'Net Gen'!P2260</f>
        <v>OFFLINE</v>
      </c>
      <c r="D2260" s="270">
        <f>'Net Gen'!E2260</f>
        <v>0</v>
      </c>
      <c r="E2260" s="270">
        <f>'Net Gen'!I2260</f>
        <v>0</v>
      </c>
      <c r="F2260" s="270">
        <f>'Net Gen'!K2260</f>
        <v>0</v>
      </c>
      <c r="G2260" s="270">
        <f>'Net Gen'!N2260</f>
        <v>0</v>
      </c>
      <c r="H2260" s="270">
        <f>'Net Gen'!O2260</f>
        <v>1266</v>
      </c>
      <c r="J2260" s="120">
        <f t="shared" si="142"/>
        <v>0.15</v>
      </c>
      <c r="K2260" s="108">
        <f t="shared" si="140"/>
        <v>0</v>
      </c>
      <c r="L2260" s="102">
        <f t="shared" si="141"/>
        <v>189.9</v>
      </c>
      <c r="M2260" s="123">
        <f t="shared" si="143"/>
        <v>0</v>
      </c>
    </row>
    <row r="2261" spans="1:13" x14ac:dyDescent="0.2">
      <c r="A2261" s="208" t="str">
        <f>'Net Gen'!B2261</f>
        <v>RP1KPAEG-Rockport 1 KP AEG</v>
      </c>
      <c r="B2261" s="269">
        <f>'Net Gen'!C2261</f>
        <v>44809.083333333336</v>
      </c>
      <c r="C2261" s="270" t="str">
        <f>'Net Gen'!P2261</f>
        <v>OFFLINE</v>
      </c>
      <c r="D2261" s="270">
        <f>'Net Gen'!E2261</f>
        <v>0</v>
      </c>
      <c r="E2261" s="270">
        <f>'Net Gen'!I2261</f>
        <v>0</v>
      </c>
      <c r="F2261" s="270">
        <f>'Net Gen'!K2261</f>
        <v>0</v>
      </c>
      <c r="G2261" s="270">
        <f>'Net Gen'!N2261</f>
        <v>0</v>
      </c>
      <c r="H2261" s="270">
        <f>'Net Gen'!O2261</f>
        <v>1266</v>
      </c>
      <c r="J2261" s="120">
        <f t="shared" si="142"/>
        <v>0.15</v>
      </c>
      <c r="K2261" s="108">
        <f t="shared" si="140"/>
        <v>0</v>
      </c>
      <c r="L2261" s="102">
        <f t="shared" si="141"/>
        <v>189.9</v>
      </c>
      <c r="M2261" s="123">
        <f t="shared" si="143"/>
        <v>0</v>
      </c>
    </row>
    <row r="2262" spans="1:13" x14ac:dyDescent="0.2">
      <c r="A2262" s="208" t="str">
        <f>'Net Gen'!B2262</f>
        <v>RP1KPAEG-Rockport 1 KP AEG</v>
      </c>
      <c r="B2262" s="269">
        <f>'Net Gen'!C2262</f>
        <v>44809.125</v>
      </c>
      <c r="C2262" s="270" t="str">
        <f>'Net Gen'!P2262</f>
        <v>OFFLINE</v>
      </c>
      <c r="D2262" s="270">
        <f>'Net Gen'!E2262</f>
        <v>0</v>
      </c>
      <c r="E2262" s="270">
        <f>'Net Gen'!I2262</f>
        <v>0</v>
      </c>
      <c r="F2262" s="270">
        <f>'Net Gen'!K2262</f>
        <v>0</v>
      </c>
      <c r="G2262" s="270">
        <f>'Net Gen'!N2262</f>
        <v>0</v>
      </c>
      <c r="H2262" s="270">
        <f>'Net Gen'!O2262</f>
        <v>1266</v>
      </c>
      <c r="J2262" s="120">
        <f t="shared" si="142"/>
        <v>0.15</v>
      </c>
      <c r="K2262" s="108">
        <f t="shared" si="140"/>
        <v>0</v>
      </c>
      <c r="L2262" s="102">
        <f t="shared" si="141"/>
        <v>189.9</v>
      </c>
      <c r="M2262" s="123">
        <f t="shared" si="143"/>
        <v>0</v>
      </c>
    </row>
    <row r="2263" spans="1:13" x14ac:dyDescent="0.2">
      <c r="A2263" s="208" t="str">
        <f>'Net Gen'!B2263</f>
        <v>RP1KPAEG-Rockport 1 KP AEG</v>
      </c>
      <c r="B2263" s="269">
        <f>'Net Gen'!C2263</f>
        <v>44809.166666666664</v>
      </c>
      <c r="C2263" s="270" t="str">
        <f>'Net Gen'!P2263</f>
        <v>OFFLINE</v>
      </c>
      <c r="D2263" s="270">
        <f>'Net Gen'!E2263</f>
        <v>0</v>
      </c>
      <c r="E2263" s="270">
        <f>'Net Gen'!I2263</f>
        <v>0</v>
      </c>
      <c r="F2263" s="270">
        <f>'Net Gen'!K2263</f>
        <v>0</v>
      </c>
      <c r="G2263" s="270">
        <f>'Net Gen'!N2263</f>
        <v>0</v>
      </c>
      <c r="H2263" s="270">
        <f>'Net Gen'!O2263</f>
        <v>1266</v>
      </c>
      <c r="J2263" s="120">
        <f t="shared" si="142"/>
        <v>0.15</v>
      </c>
      <c r="K2263" s="108">
        <f t="shared" si="140"/>
        <v>0</v>
      </c>
      <c r="L2263" s="102">
        <f t="shared" si="141"/>
        <v>189.9</v>
      </c>
      <c r="M2263" s="123">
        <f t="shared" si="143"/>
        <v>0</v>
      </c>
    </row>
    <row r="2264" spans="1:13" x14ac:dyDescent="0.2">
      <c r="A2264" s="208" t="str">
        <f>'Net Gen'!B2264</f>
        <v>RP1KPAEG-Rockport 1 KP AEG</v>
      </c>
      <c r="B2264" s="269">
        <f>'Net Gen'!C2264</f>
        <v>44809.208333333336</v>
      </c>
      <c r="C2264" s="270" t="str">
        <f>'Net Gen'!P2264</f>
        <v>OFFLINE</v>
      </c>
      <c r="D2264" s="270">
        <f>'Net Gen'!E2264</f>
        <v>0</v>
      </c>
      <c r="E2264" s="270">
        <f>'Net Gen'!I2264</f>
        <v>0</v>
      </c>
      <c r="F2264" s="270">
        <f>'Net Gen'!K2264</f>
        <v>0</v>
      </c>
      <c r="G2264" s="270">
        <f>'Net Gen'!N2264</f>
        <v>0</v>
      </c>
      <c r="H2264" s="270">
        <f>'Net Gen'!O2264</f>
        <v>1266</v>
      </c>
      <c r="J2264" s="120">
        <f t="shared" si="142"/>
        <v>0.15</v>
      </c>
      <c r="K2264" s="108">
        <f t="shared" si="140"/>
        <v>0</v>
      </c>
      <c r="L2264" s="102">
        <f t="shared" si="141"/>
        <v>189.9</v>
      </c>
      <c r="M2264" s="123">
        <f t="shared" si="143"/>
        <v>0</v>
      </c>
    </row>
    <row r="2265" spans="1:13" x14ac:dyDescent="0.2">
      <c r="A2265" s="208" t="str">
        <f>'Net Gen'!B2265</f>
        <v>RP1KPAEG-Rockport 1 KP AEG</v>
      </c>
      <c r="B2265" s="269">
        <f>'Net Gen'!C2265</f>
        <v>44809.25</v>
      </c>
      <c r="C2265" s="270" t="str">
        <f>'Net Gen'!P2265</f>
        <v>OFFLINE</v>
      </c>
      <c r="D2265" s="270">
        <f>'Net Gen'!E2265</f>
        <v>0</v>
      </c>
      <c r="E2265" s="270">
        <f>'Net Gen'!I2265</f>
        <v>0</v>
      </c>
      <c r="F2265" s="270">
        <f>'Net Gen'!K2265</f>
        <v>0</v>
      </c>
      <c r="G2265" s="270">
        <f>'Net Gen'!N2265</f>
        <v>0</v>
      </c>
      <c r="H2265" s="270">
        <f>'Net Gen'!O2265</f>
        <v>1266</v>
      </c>
      <c r="J2265" s="120">
        <f t="shared" si="142"/>
        <v>0.15</v>
      </c>
      <c r="K2265" s="108">
        <f t="shared" si="140"/>
        <v>0</v>
      </c>
      <c r="L2265" s="102">
        <f t="shared" si="141"/>
        <v>189.9</v>
      </c>
      <c r="M2265" s="123">
        <f t="shared" si="143"/>
        <v>0</v>
      </c>
    </row>
    <row r="2266" spans="1:13" x14ac:dyDescent="0.2">
      <c r="A2266" s="208" t="str">
        <f>'Net Gen'!B2266</f>
        <v>RP1KPAEG-Rockport 1 KP AEG</v>
      </c>
      <c r="B2266" s="269">
        <f>'Net Gen'!C2266</f>
        <v>44809.291666666664</v>
      </c>
      <c r="C2266" s="270" t="str">
        <f>'Net Gen'!P2266</f>
        <v>OFFLINE</v>
      </c>
      <c r="D2266" s="270">
        <f>'Net Gen'!E2266</f>
        <v>0</v>
      </c>
      <c r="E2266" s="270">
        <f>'Net Gen'!I2266</f>
        <v>0</v>
      </c>
      <c r="F2266" s="270">
        <f>'Net Gen'!K2266</f>
        <v>0</v>
      </c>
      <c r="G2266" s="270">
        <f>'Net Gen'!N2266</f>
        <v>0</v>
      </c>
      <c r="H2266" s="270">
        <f>'Net Gen'!O2266</f>
        <v>1266</v>
      </c>
      <c r="J2266" s="120">
        <f t="shared" si="142"/>
        <v>0.15</v>
      </c>
      <c r="K2266" s="108">
        <f t="shared" si="140"/>
        <v>0</v>
      </c>
      <c r="L2266" s="102">
        <f t="shared" si="141"/>
        <v>189.9</v>
      </c>
      <c r="M2266" s="123">
        <f t="shared" si="143"/>
        <v>0</v>
      </c>
    </row>
    <row r="2267" spans="1:13" x14ac:dyDescent="0.2">
      <c r="A2267" s="208" t="str">
        <f>'Net Gen'!B2267</f>
        <v>RP1KPAEG-Rockport 1 KP AEG</v>
      </c>
      <c r="B2267" s="269">
        <f>'Net Gen'!C2267</f>
        <v>44809.333333333336</v>
      </c>
      <c r="C2267" s="270" t="str">
        <f>'Net Gen'!P2267</f>
        <v>OFFLINE</v>
      </c>
      <c r="D2267" s="270">
        <f>'Net Gen'!E2267</f>
        <v>0</v>
      </c>
      <c r="E2267" s="270">
        <f>'Net Gen'!I2267</f>
        <v>0</v>
      </c>
      <c r="F2267" s="270">
        <f>'Net Gen'!K2267</f>
        <v>0</v>
      </c>
      <c r="G2267" s="270">
        <f>'Net Gen'!N2267</f>
        <v>0</v>
      </c>
      <c r="H2267" s="270">
        <f>'Net Gen'!O2267</f>
        <v>1266</v>
      </c>
      <c r="J2267" s="120">
        <f t="shared" si="142"/>
        <v>0.15</v>
      </c>
      <c r="K2267" s="108">
        <f t="shared" si="140"/>
        <v>0</v>
      </c>
      <c r="L2267" s="102">
        <f t="shared" si="141"/>
        <v>189.9</v>
      </c>
      <c r="M2267" s="123">
        <f t="shared" si="143"/>
        <v>0</v>
      </c>
    </row>
    <row r="2268" spans="1:13" x14ac:dyDescent="0.2">
      <c r="A2268" s="208" t="str">
        <f>'Net Gen'!B2268</f>
        <v>RP1KPAEG-Rockport 1 KP AEG</v>
      </c>
      <c r="B2268" s="269">
        <f>'Net Gen'!C2268</f>
        <v>44809.375</v>
      </c>
      <c r="C2268" s="270" t="str">
        <f>'Net Gen'!P2268</f>
        <v>OFFLINE</v>
      </c>
      <c r="D2268" s="270">
        <f>'Net Gen'!E2268</f>
        <v>0</v>
      </c>
      <c r="E2268" s="270">
        <f>'Net Gen'!I2268</f>
        <v>0</v>
      </c>
      <c r="F2268" s="270">
        <f>'Net Gen'!K2268</f>
        <v>0</v>
      </c>
      <c r="G2268" s="270">
        <f>'Net Gen'!N2268</f>
        <v>0</v>
      </c>
      <c r="H2268" s="270">
        <f>'Net Gen'!O2268</f>
        <v>1266</v>
      </c>
      <c r="J2268" s="120">
        <f t="shared" si="142"/>
        <v>0.15</v>
      </c>
      <c r="K2268" s="108">
        <f t="shared" si="140"/>
        <v>0</v>
      </c>
      <c r="L2268" s="102">
        <f t="shared" si="141"/>
        <v>189.9</v>
      </c>
      <c r="M2268" s="123">
        <f t="shared" si="143"/>
        <v>0</v>
      </c>
    </row>
    <row r="2269" spans="1:13" x14ac:dyDescent="0.2">
      <c r="A2269" s="208" t="str">
        <f>'Net Gen'!B2269</f>
        <v>RP1KPAEG-Rockport 1 KP AEG</v>
      </c>
      <c r="B2269" s="269">
        <f>'Net Gen'!C2269</f>
        <v>44809.416666666664</v>
      </c>
      <c r="C2269" s="270" t="str">
        <f>'Net Gen'!P2269</f>
        <v>OFFLINE</v>
      </c>
      <c r="D2269" s="270">
        <f>'Net Gen'!E2269</f>
        <v>0</v>
      </c>
      <c r="E2269" s="270">
        <f>'Net Gen'!I2269</f>
        <v>0</v>
      </c>
      <c r="F2269" s="270">
        <f>'Net Gen'!K2269</f>
        <v>0</v>
      </c>
      <c r="G2269" s="270">
        <f>'Net Gen'!N2269</f>
        <v>0</v>
      </c>
      <c r="H2269" s="270">
        <f>'Net Gen'!O2269</f>
        <v>1266</v>
      </c>
      <c r="J2269" s="120">
        <f t="shared" si="142"/>
        <v>0.15</v>
      </c>
      <c r="K2269" s="108">
        <f t="shared" si="140"/>
        <v>0</v>
      </c>
      <c r="L2269" s="102">
        <f t="shared" si="141"/>
        <v>189.9</v>
      </c>
      <c r="M2269" s="123">
        <f t="shared" si="143"/>
        <v>0</v>
      </c>
    </row>
    <row r="2270" spans="1:13" x14ac:dyDescent="0.2">
      <c r="A2270" s="208" t="str">
        <f>'Net Gen'!B2270</f>
        <v>RP1KPAEG-Rockport 1 KP AEG</v>
      </c>
      <c r="B2270" s="269">
        <f>'Net Gen'!C2270</f>
        <v>44809.458333333336</v>
      </c>
      <c r="C2270" s="270" t="str">
        <f>'Net Gen'!P2270</f>
        <v>OFFLINE</v>
      </c>
      <c r="D2270" s="270">
        <f>'Net Gen'!E2270</f>
        <v>0</v>
      </c>
      <c r="E2270" s="270">
        <f>'Net Gen'!I2270</f>
        <v>0</v>
      </c>
      <c r="F2270" s="270">
        <f>'Net Gen'!K2270</f>
        <v>0</v>
      </c>
      <c r="G2270" s="270">
        <f>'Net Gen'!N2270</f>
        <v>0</v>
      </c>
      <c r="H2270" s="270">
        <f>'Net Gen'!O2270</f>
        <v>1266</v>
      </c>
      <c r="J2270" s="120">
        <f t="shared" si="142"/>
        <v>0.15</v>
      </c>
      <c r="K2270" s="108">
        <f t="shared" si="140"/>
        <v>0</v>
      </c>
      <c r="L2270" s="102">
        <f t="shared" si="141"/>
        <v>189.9</v>
      </c>
      <c r="M2270" s="123">
        <f t="shared" si="143"/>
        <v>0</v>
      </c>
    </row>
    <row r="2271" spans="1:13" x14ac:dyDescent="0.2">
      <c r="A2271" s="208" t="str">
        <f>'Net Gen'!B2271</f>
        <v>RP1KPAEG-Rockport 1 KP AEG</v>
      </c>
      <c r="B2271" s="269">
        <f>'Net Gen'!C2271</f>
        <v>44809.5</v>
      </c>
      <c r="C2271" s="270" t="str">
        <f>'Net Gen'!P2271</f>
        <v>OFFLINE</v>
      </c>
      <c r="D2271" s="270">
        <f>'Net Gen'!E2271</f>
        <v>0</v>
      </c>
      <c r="E2271" s="270">
        <f>'Net Gen'!I2271</f>
        <v>0</v>
      </c>
      <c r="F2271" s="270">
        <f>'Net Gen'!K2271</f>
        <v>0</v>
      </c>
      <c r="G2271" s="270">
        <f>'Net Gen'!N2271</f>
        <v>0</v>
      </c>
      <c r="H2271" s="270">
        <f>'Net Gen'!O2271</f>
        <v>1266</v>
      </c>
      <c r="J2271" s="120">
        <f t="shared" si="142"/>
        <v>0.15</v>
      </c>
      <c r="K2271" s="108">
        <f t="shared" si="140"/>
        <v>0</v>
      </c>
      <c r="L2271" s="102">
        <f t="shared" si="141"/>
        <v>189.9</v>
      </c>
      <c r="M2271" s="123">
        <f t="shared" si="143"/>
        <v>0</v>
      </c>
    </row>
    <row r="2272" spans="1:13" x14ac:dyDescent="0.2">
      <c r="A2272" s="208" t="str">
        <f>'Net Gen'!B2272</f>
        <v>RP1KPAEG-Rockport 1 KP AEG</v>
      </c>
      <c r="B2272" s="269">
        <f>'Net Gen'!C2272</f>
        <v>44809.541666666664</v>
      </c>
      <c r="C2272" s="270" t="str">
        <f>'Net Gen'!P2272</f>
        <v>OFFLINE</v>
      </c>
      <c r="D2272" s="270">
        <f>'Net Gen'!E2272</f>
        <v>0</v>
      </c>
      <c r="E2272" s="270">
        <f>'Net Gen'!I2272</f>
        <v>0</v>
      </c>
      <c r="F2272" s="270">
        <f>'Net Gen'!K2272</f>
        <v>0</v>
      </c>
      <c r="G2272" s="270">
        <f>'Net Gen'!N2272</f>
        <v>0</v>
      </c>
      <c r="H2272" s="270">
        <f>'Net Gen'!O2272</f>
        <v>1266</v>
      </c>
      <c r="J2272" s="120">
        <f t="shared" si="142"/>
        <v>0.15</v>
      </c>
      <c r="K2272" s="108">
        <f t="shared" si="140"/>
        <v>0</v>
      </c>
      <c r="L2272" s="102">
        <f t="shared" si="141"/>
        <v>189.9</v>
      </c>
      <c r="M2272" s="123">
        <f t="shared" si="143"/>
        <v>0</v>
      </c>
    </row>
    <row r="2273" spans="1:13" x14ac:dyDescent="0.2">
      <c r="A2273" s="208" t="str">
        <f>'Net Gen'!B2273</f>
        <v>RP1KPAEG-Rockport 1 KP AEG</v>
      </c>
      <c r="B2273" s="269">
        <f>'Net Gen'!C2273</f>
        <v>44809.583333333336</v>
      </c>
      <c r="C2273" s="270" t="str">
        <f>'Net Gen'!P2273</f>
        <v>OFFLINE</v>
      </c>
      <c r="D2273" s="270">
        <f>'Net Gen'!E2273</f>
        <v>0</v>
      </c>
      <c r="E2273" s="270">
        <f>'Net Gen'!I2273</f>
        <v>0</v>
      </c>
      <c r="F2273" s="270">
        <f>'Net Gen'!K2273</f>
        <v>0</v>
      </c>
      <c r="G2273" s="270">
        <f>'Net Gen'!N2273</f>
        <v>0</v>
      </c>
      <c r="H2273" s="270">
        <f>'Net Gen'!O2273</f>
        <v>1266</v>
      </c>
      <c r="J2273" s="120">
        <f t="shared" si="142"/>
        <v>0.15</v>
      </c>
      <c r="K2273" s="108">
        <f t="shared" si="140"/>
        <v>0</v>
      </c>
      <c r="L2273" s="102">
        <f t="shared" si="141"/>
        <v>189.9</v>
      </c>
      <c r="M2273" s="123">
        <f t="shared" si="143"/>
        <v>0</v>
      </c>
    </row>
    <row r="2274" spans="1:13" x14ac:dyDescent="0.2">
      <c r="A2274" s="208" t="str">
        <f>'Net Gen'!B2274</f>
        <v>RP1KPAEG-Rockport 1 KP AEG</v>
      </c>
      <c r="B2274" s="269">
        <f>'Net Gen'!C2274</f>
        <v>44809.625</v>
      </c>
      <c r="C2274" s="270" t="str">
        <f>'Net Gen'!P2274</f>
        <v>OFFLINE</v>
      </c>
      <c r="D2274" s="270">
        <f>'Net Gen'!E2274</f>
        <v>0</v>
      </c>
      <c r="E2274" s="270">
        <f>'Net Gen'!I2274</f>
        <v>0</v>
      </c>
      <c r="F2274" s="270">
        <f>'Net Gen'!K2274</f>
        <v>0</v>
      </c>
      <c r="G2274" s="270">
        <f>'Net Gen'!N2274</f>
        <v>0</v>
      </c>
      <c r="H2274" s="270">
        <f>'Net Gen'!O2274</f>
        <v>1266</v>
      </c>
      <c r="J2274" s="120">
        <f t="shared" si="142"/>
        <v>0.15</v>
      </c>
      <c r="K2274" s="108">
        <f t="shared" si="140"/>
        <v>0</v>
      </c>
      <c r="L2274" s="102">
        <f t="shared" si="141"/>
        <v>189.9</v>
      </c>
      <c r="M2274" s="123">
        <f t="shared" si="143"/>
        <v>0</v>
      </c>
    </row>
    <row r="2275" spans="1:13" x14ac:dyDescent="0.2">
      <c r="A2275" s="208" t="str">
        <f>'Net Gen'!B2275</f>
        <v>RP1KPAEG-Rockport 1 KP AEG</v>
      </c>
      <c r="B2275" s="269">
        <f>'Net Gen'!C2275</f>
        <v>44809.666666666664</v>
      </c>
      <c r="C2275" s="270" t="str">
        <f>'Net Gen'!P2275</f>
        <v>OFFLINE</v>
      </c>
      <c r="D2275" s="270">
        <f>'Net Gen'!E2275</f>
        <v>0</v>
      </c>
      <c r="E2275" s="270">
        <f>'Net Gen'!I2275</f>
        <v>0</v>
      </c>
      <c r="F2275" s="270">
        <f>'Net Gen'!K2275</f>
        <v>0</v>
      </c>
      <c r="G2275" s="270">
        <f>'Net Gen'!N2275</f>
        <v>0</v>
      </c>
      <c r="H2275" s="270">
        <f>'Net Gen'!O2275</f>
        <v>1266</v>
      </c>
      <c r="J2275" s="120">
        <f t="shared" si="142"/>
        <v>0.15</v>
      </c>
      <c r="K2275" s="108">
        <f t="shared" si="140"/>
        <v>0</v>
      </c>
      <c r="L2275" s="102">
        <f t="shared" si="141"/>
        <v>189.9</v>
      </c>
      <c r="M2275" s="123">
        <f t="shared" si="143"/>
        <v>0</v>
      </c>
    </row>
    <row r="2276" spans="1:13" x14ac:dyDescent="0.2">
      <c r="A2276" s="208" t="str">
        <f>'Net Gen'!B2276</f>
        <v>RP1KPAEG-Rockport 1 KP AEG</v>
      </c>
      <c r="B2276" s="269">
        <f>'Net Gen'!C2276</f>
        <v>44809.708333333336</v>
      </c>
      <c r="C2276" s="270" t="str">
        <f>'Net Gen'!P2276</f>
        <v>OFFLINE</v>
      </c>
      <c r="D2276" s="270">
        <f>'Net Gen'!E2276</f>
        <v>0</v>
      </c>
      <c r="E2276" s="270">
        <f>'Net Gen'!I2276</f>
        <v>0</v>
      </c>
      <c r="F2276" s="270">
        <f>'Net Gen'!K2276</f>
        <v>0</v>
      </c>
      <c r="G2276" s="270">
        <f>'Net Gen'!N2276</f>
        <v>0</v>
      </c>
      <c r="H2276" s="270">
        <f>'Net Gen'!O2276</f>
        <v>1266</v>
      </c>
      <c r="J2276" s="120">
        <f t="shared" si="142"/>
        <v>0.15</v>
      </c>
      <c r="K2276" s="108">
        <f t="shared" si="140"/>
        <v>0</v>
      </c>
      <c r="L2276" s="102">
        <f t="shared" si="141"/>
        <v>189.9</v>
      </c>
      <c r="M2276" s="123">
        <f t="shared" si="143"/>
        <v>0</v>
      </c>
    </row>
    <row r="2277" spans="1:13" x14ac:dyDescent="0.2">
      <c r="A2277" s="208" t="str">
        <f>'Net Gen'!B2277</f>
        <v>RP1KPAEG-Rockport 1 KP AEG</v>
      </c>
      <c r="B2277" s="269">
        <f>'Net Gen'!C2277</f>
        <v>44809.75</v>
      </c>
      <c r="C2277" s="270" t="str">
        <f>'Net Gen'!P2277</f>
        <v>OFFLINE</v>
      </c>
      <c r="D2277" s="270">
        <f>'Net Gen'!E2277</f>
        <v>0</v>
      </c>
      <c r="E2277" s="270">
        <f>'Net Gen'!I2277</f>
        <v>0</v>
      </c>
      <c r="F2277" s="270">
        <f>'Net Gen'!K2277</f>
        <v>0</v>
      </c>
      <c r="G2277" s="270">
        <f>'Net Gen'!N2277</f>
        <v>0</v>
      </c>
      <c r="H2277" s="270">
        <f>'Net Gen'!O2277</f>
        <v>1266</v>
      </c>
      <c r="J2277" s="120">
        <f t="shared" si="142"/>
        <v>0.15</v>
      </c>
      <c r="K2277" s="108">
        <f t="shared" si="140"/>
        <v>0</v>
      </c>
      <c r="L2277" s="102">
        <f t="shared" si="141"/>
        <v>189.9</v>
      </c>
      <c r="M2277" s="123">
        <f t="shared" si="143"/>
        <v>0</v>
      </c>
    </row>
    <row r="2278" spans="1:13" x14ac:dyDescent="0.2">
      <c r="A2278" s="208" t="str">
        <f>'Net Gen'!B2278</f>
        <v>RP1KPAEG-Rockport 1 KP AEG</v>
      </c>
      <c r="B2278" s="269">
        <f>'Net Gen'!C2278</f>
        <v>44809.791666666664</v>
      </c>
      <c r="C2278" s="270" t="str">
        <f>'Net Gen'!P2278</f>
        <v>OFFLINE</v>
      </c>
      <c r="D2278" s="270">
        <f>'Net Gen'!E2278</f>
        <v>0</v>
      </c>
      <c r="E2278" s="270">
        <f>'Net Gen'!I2278</f>
        <v>0</v>
      </c>
      <c r="F2278" s="270">
        <f>'Net Gen'!K2278</f>
        <v>0</v>
      </c>
      <c r="G2278" s="270">
        <f>'Net Gen'!N2278</f>
        <v>0</v>
      </c>
      <c r="H2278" s="270">
        <f>'Net Gen'!O2278</f>
        <v>1266</v>
      </c>
      <c r="J2278" s="120">
        <f t="shared" si="142"/>
        <v>0.15</v>
      </c>
      <c r="K2278" s="108">
        <f t="shared" si="140"/>
        <v>0</v>
      </c>
      <c r="L2278" s="102">
        <f t="shared" si="141"/>
        <v>189.9</v>
      </c>
      <c r="M2278" s="123">
        <f t="shared" si="143"/>
        <v>0</v>
      </c>
    </row>
    <row r="2279" spans="1:13" x14ac:dyDescent="0.2">
      <c r="A2279" s="208" t="str">
        <f>'Net Gen'!B2279</f>
        <v>RP1KPAEG-Rockport 1 KP AEG</v>
      </c>
      <c r="B2279" s="269">
        <f>'Net Gen'!C2279</f>
        <v>44809.833333333336</v>
      </c>
      <c r="C2279" s="270" t="str">
        <f>'Net Gen'!P2279</f>
        <v>OFFLINE</v>
      </c>
      <c r="D2279" s="270">
        <f>'Net Gen'!E2279</f>
        <v>0</v>
      </c>
      <c r="E2279" s="270">
        <f>'Net Gen'!I2279</f>
        <v>0</v>
      </c>
      <c r="F2279" s="270">
        <f>'Net Gen'!K2279</f>
        <v>0</v>
      </c>
      <c r="G2279" s="270">
        <f>'Net Gen'!N2279</f>
        <v>0</v>
      </c>
      <c r="H2279" s="270">
        <f>'Net Gen'!O2279</f>
        <v>1266</v>
      </c>
      <c r="J2279" s="120">
        <f t="shared" si="142"/>
        <v>0.15</v>
      </c>
      <c r="K2279" s="108">
        <f t="shared" si="140"/>
        <v>0</v>
      </c>
      <c r="L2279" s="102">
        <f t="shared" si="141"/>
        <v>189.9</v>
      </c>
      <c r="M2279" s="123">
        <f t="shared" si="143"/>
        <v>0</v>
      </c>
    </row>
    <row r="2280" spans="1:13" x14ac:dyDescent="0.2">
      <c r="A2280" s="208" t="str">
        <f>'Net Gen'!B2280</f>
        <v>RP1KPAEG-Rockport 1 KP AEG</v>
      </c>
      <c r="B2280" s="269">
        <f>'Net Gen'!C2280</f>
        <v>44809.875</v>
      </c>
      <c r="C2280" s="270" t="str">
        <f>'Net Gen'!P2280</f>
        <v>OFFLINE</v>
      </c>
      <c r="D2280" s="270">
        <f>'Net Gen'!E2280</f>
        <v>0</v>
      </c>
      <c r="E2280" s="270">
        <f>'Net Gen'!I2280</f>
        <v>0</v>
      </c>
      <c r="F2280" s="270">
        <f>'Net Gen'!K2280</f>
        <v>0</v>
      </c>
      <c r="G2280" s="270">
        <f>'Net Gen'!N2280</f>
        <v>0</v>
      </c>
      <c r="H2280" s="270">
        <f>'Net Gen'!O2280</f>
        <v>1266</v>
      </c>
      <c r="J2280" s="120">
        <f t="shared" si="142"/>
        <v>0.15</v>
      </c>
      <c r="K2280" s="108">
        <f t="shared" si="140"/>
        <v>0</v>
      </c>
      <c r="L2280" s="102">
        <f t="shared" si="141"/>
        <v>189.9</v>
      </c>
      <c r="M2280" s="123">
        <f t="shared" si="143"/>
        <v>0</v>
      </c>
    </row>
    <row r="2281" spans="1:13" x14ac:dyDescent="0.2">
      <c r="A2281" s="208" t="str">
        <f>'Net Gen'!B2281</f>
        <v>RP1KPAEG-Rockport 1 KP AEG</v>
      </c>
      <c r="B2281" s="269">
        <f>'Net Gen'!C2281</f>
        <v>44809.916666666664</v>
      </c>
      <c r="C2281" s="270" t="str">
        <f>'Net Gen'!P2281</f>
        <v>OFFLINE</v>
      </c>
      <c r="D2281" s="270">
        <f>'Net Gen'!E2281</f>
        <v>0</v>
      </c>
      <c r="E2281" s="270">
        <f>'Net Gen'!I2281</f>
        <v>0</v>
      </c>
      <c r="F2281" s="270">
        <f>'Net Gen'!K2281</f>
        <v>0</v>
      </c>
      <c r="G2281" s="270">
        <f>'Net Gen'!N2281</f>
        <v>0</v>
      </c>
      <c r="H2281" s="270">
        <f>'Net Gen'!O2281</f>
        <v>1266</v>
      </c>
      <c r="J2281" s="120">
        <f t="shared" si="142"/>
        <v>0.15</v>
      </c>
      <c r="K2281" s="108">
        <f t="shared" si="140"/>
        <v>0</v>
      </c>
      <c r="L2281" s="102">
        <f t="shared" si="141"/>
        <v>189.9</v>
      </c>
      <c r="M2281" s="123">
        <f t="shared" si="143"/>
        <v>0</v>
      </c>
    </row>
    <row r="2282" spans="1:13" x14ac:dyDescent="0.2">
      <c r="A2282" s="208" t="str">
        <f>'Net Gen'!B2282</f>
        <v>RP1KPAEG-Rockport 1 KP AEG</v>
      </c>
      <c r="B2282" s="269">
        <f>'Net Gen'!C2282</f>
        <v>44809.958333333336</v>
      </c>
      <c r="C2282" s="270" t="str">
        <f>'Net Gen'!P2282</f>
        <v>OFFLINE</v>
      </c>
      <c r="D2282" s="270">
        <f>'Net Gen'!E2282</f>
        <v>0</v>
      </c>
      <c r="E2282" s="270">
        <f>'Net Gen'!I2282</f>
        <v>0</v>
      </c>
      <c r="F2282" s="270">
        <f>'Net Gen'!K2282</f>
        <v>0</v>
      </c>
      <c r="G2282" s="270">
        <f>'Net Gen'!N2282</f>
        <v>0</v>
      </c>
      <c r="H2282" s="270">
        <f>'Net Gen'!O2282</f>
        <v>1266</v>
      </c>
      <c r="J2282" s="120">
        <f t="shared" si="142"/>
        <v>0.15</v>
      </c>
      <c r="K2282" s="108">
        <f t="shared" si="140"/>
        <v>0</v>
      </c>
      <c r="L2282" s="102">
        <f t="shared" si="141"/>
        <v>189.9</v>
      </c>
      <c r="M2282" s="123">
        <f t="shared" si="143"/>
        <v>0</v>
      </c>
    </row>
    <row r="2283" spans="1:13" x14ac:dyDescent="0.2">
      <c r="A2283" s="208" t="str">
        <f>'Net Gen'!B2283</f>
        <v>RP1KPAEG-Rockport 1 KP AEG</v>
      </c>
      <c r="B2283" s="269">
        <f>'Net Gen'!C2283</f>
        <v>44810</v>
      </c>
      <c r="C2283" s="270" t="str">
        <f>'Net Gen'!P2283</f>
        <v>OFFLINE</v>
      </c>
      <c r="D2283" s="270">
        <f>'Net Gen'!E2283</f>
        <v>0</v>
      </c>
      <c r="E2283" s="270">
        <f>'Net Gen'!I2283</f>
        <v>0</v>
      </c>
      <c r="F2283" s="270">
        <f>'Net Gen'!K2283</f>
        <v>0</v>
      </c>
      <c r="G2283" s="270">
        <f>'Net Gen'!N2283</f>
        <v>0</v>
      </c>
      <c r="H2283" s="270">
        <f>'Net Gen'!O2283</f>
        <v>1266</v>
      </c>
      <c r="J2283" s="120">
        <f t="shared" si="142"/>
        <v>0.15</v>
      </c>
      <c r="K2283" s="108">
        <f t="shared" si="140"/>
        <v>0</v>
      </c>
      <c r="L2283" s="102">
        <f t="shared" si="141"/>
        <v>189.9</v>
      </c>
      <c r="M2283" s="123">
        <f t="shared" si="143"/>
        <v>0</v>
      </c>
    </row>
    <row r="2284" spans="1:13" x14ac:dyDescent="0.2">
      <c r="A2284" s="208" t="str">
        <f>'Net Gen'!B2284</f>
        <v>RP1KPAEG-Rockport 1 KP AEG</v>
      </c>
      <c r="B2284" s="269">
        <f>'Net Gen'!C2284</f>
        <v>44810.041666666664</v>
      </c>
      <c r="C2284" s="270" t="str">
        <f>'Net Gen'!P2284</f>
        <v>OFFLINE</v>
      </c>
      <c r="D2284" s="270">
        <f>'Net Gen'!E2284</f>
        <v>0</v>
      </c>
      <c r="E2284" s="270">
        <f>'Net Gen'!I2284</f>
        <v>0</v>
      </c>
      <c r="F2284" s="270">
        <f>'Net Gen'!K2284</f>
        <v>0</v>
      </c>
      <c r="G2284" s="270">
        <f>'Net Gen'!N2284</f>
        <v>0</v>
      </c>
      <c r="H2284" s="270">
        <f>'Net Gen'!O2284</f>
        <v>1266</v>
      </c>
      <c r="J2284" s="120">
        <f t="shared" si="142"/>
        <v>0.15</v>
      </c>
      <c r="K2284" s="108">
        <f t="shared" si="140"/>
        <v>0</v>
      </c>
      <c r="L2284" s="102">
        <f t="shared" si="141"/>
        <v>189.9</v>
      </c>
      <c r="M2284" s="123">
        <f t="shared" si="143"/>
        <v>0</v>
      </c>
    </row>
    <row r="2285" spans="1:13" x14ac:dyDescent="0.2">
      <c r="A2285" s="208" t="str">
        <f>'Net Gen'!B2285</f>
        <v>RP1KPAEG-Rockport 1 KP AEG</v>
      </c>
      <c r="B2285" s="269">
        <f>'Net Gen'!C2285</f>
        <v>44810.083333333336</v>
      </c>
      <c r="C2285" s="270" t="str">
        <f>'Net Gen'!P2285</f>
        <v>OFFLINE</v>
      </c>
      <c r="D2285" s="270">
        <f>'Net Gen'!E2285</f>
        <v>0</v>
      </c>
      <c r="E2285" s="270">
        <f>'Net Gen'!I2285</f>
        <v>0</v>
      </c>
      <c r="F2285" s="270">
        <f>'Net Gen'!K2285</f>
        <v>0</v>
      </c>
      <c r="G2285" s="270">
        <f>'Net Gen'!N2285</f>
        <v>0</v>
      </c>
      <c r="H2285" s="270">
        <f>'Net Gen'!O2285</f>
        <v>1266</v>
      </c>
      <c r="J2285" s="120">
        <f t="shared" si="142"/>
        <v>0.15</v>
      </c>
      <c r="K2285" s="108">
        <f t="shared" si="140"/>
        <v>0</v>
      </c>
      <c r="L2285" s="102">
        <f t="shared" si="141"/>
        <v>189.9</v>
      </c>
      <c r="M2285" s="123">
        <f t="shared" si="143"/>
        <v>0</v>
      </c>
    </row>
    <row r="2286" spans="1:13" x14ac:dyDescent="0.2">
      <c r="A2286" s="208" t="str">
        <f>'Net Gen'!B2286</f>
        <v>RP1KPAEG-Rockport 1 KP AEG</v>
      </c>
      <c r="B2286" s="269">
        <f>'Net Gen'!C2286</f>
        <v>44810.125</v>
      </c>
      <c r="C2286" s="270" t="str">
        <f>'Net Gen'!P2286</f>
        <v>OFFLINE</v>
      </c>
      <c r="D2286" s="270">
        <f>'Net Gen'!E2286</f>
        <v>0</v>
      </c>
      <c r="E2286" s="270">
        <f>'Net Gen'!I2286</f>
        <v>0</v>
      </c>
      <c r="F2286" s="270">
        <f>'Net Gen'!K2286</f>
        <v>0</v>
      </c>
      <c r="G2286" s="270">
        <f>'Net Gen'!N2286</f>
        <v>0</v>
      </c>
      <c r="H2286" s="270">
        <f>'Net Gen'!O2286</f>
        <v>1266</v>
      </c>
      <c r="J2286" s="120">
        <f t="shared" si="142"/>
        <v>0.15</v>
      </c>
      <c r="K2286" s="108">
        <f t="shared" si="140"/>
        <v>0</v>
      </c>
      <c r="L2286" s="102">
        <f t="shared" si="141"/>
        <v>189.9</v>
      </c>
      <c r="M2286" s="123">
        <f t="shared" si="143"/>
        <v>0</v>
      </c>
    </row>
    <row r="2287" spans="1:13" x14ac:dyDescent="0.2">
      <c r="A2287" s="208" t="str">
        <f>'Net Gen'!B2287</f>
        <v>RP1KPAEG-Rockport 1 KP AEG</v>
      </c>
      <c r="B2287" s="269">
        <f>'Net Gen'!C2287</f>
        <v>44810.166666666664</v>
      </c>
      <c r="C2287" s="270" t="str">
        <f>'Net Gen'!P2287</f>
        <v>OFFLINE</v>
      </c>
      <c r="D2287" s="270">
        <f>'Net Gen'!E2287</f>
        <v>0</v>
      </c>
      <c r="E2287" s="270">
        <f>'Net Gen'!I2287</f>
        <v>0</v>
      </c>
      <c r="F2287" s="270">
        <f>'Net Gen'!K2287</f>
        <v>0</v>
      </c>
      <c r="G2287" s="270">
        <f>'Net Gen'!N2287</f>
        <v>0</v>
      </c>
      <c r="H2287" s="270">
        <f>'Net Gen'!O2287</f>
        <v>1266</v>
      </c>
      <c r="J2287" s="120">
        <f t="shared" si="142"/>
        <v>0.15</v>
      </c>
      <c r="K2287" s="108">
        <f t="shared" si="140"/>
        <v>0</v>
      </c>
      <c r="L2287" s="102">
        <f t="shared" si="141"/>
        <v>189.9</v>
      </c>
      <c r="M2287" s="123">
        <f t="shared" si="143"/>
        <v>0</v>
      </c>
    </row>
    <row r="2288" spans="1:13" x14ac:dyDescent="0.2">
      <c r="A2288" s="208" t="str">
        <f>'Net Gen'!B2288</f>
        <v>RP1KPAEG-Rockport 1 KP AEG</v>
      </c>
      <c r="B2288" s="269">
        <f>'Net Gen'!C2288</f>
        <v>44810.208333333336</v>
      </c>
      <c r="C2288" s="270" t="str">
        <f>'Net Gen'!P2288</f>
        <v>OFFLINE</v>
      </c>
      <c r="D2288" s="270">
        <f>'Net Gen'!E2288</f>
        <v>0</v>
      </c>
      <c r="E2288" s="270">
        <f>'Net Gen'!I2288</f>
        <v>0</v>
      </c>
      <c r="F2288" s="270">
        <f>'Net Gen'!K2288</f>
        <v>0</v>
      </c>
      <c r="G2288" s="270">
        <f>'Net Gen'!N2288</f>
        <v>0</v>
      </c>
      <c r="H2288" s="270">
        <f>'Net Gen'!O2288</f>
        <v>1266</v>
      </c>
      <c r="J2288" s="120">
        <f t="shared" si="142"/>
        <v>0.15</v>
      </c>
      <c r="K2288" s="108">
        <f t="shared" si="140"/>
        <v>0</v>
      </c>
      <c r="L2288" s="102">
        <f t="shared" si="141"/>
        <v>189.9</v>
      </c>
      <c r="M2288" s="123">
        <f t="shared" si="143"/>
        <v>0</v>
      </c>
    </row>
    <row r="2289" spans="1:13" x14ac:dyDescent="0.2">
      <c r="A2289" s="208" t="str">
        <f>'Net Gen'!B2289</f>
        <v>RP1KPAEG-Rockport 1 KP AEG</v>
      </c>
      <c r="B2289" s="269">
        <f>'Net Gen'!C2289</f>
        <v>44810.25</v>
      </c>
      <c r="C2289" s="270" t="str">
        <f>'Net Gen'!P2289</f>
        <v>OFFLINE</v>
      </c>
      <c r="D2289" s="270">
        <f>'Net Gen'!E2289</f>
        <v>0</v>
      </c>
      <c r="E2289" s="270">
        <f>'Net Gen'!I2289</f>
        <v>0</v>
      </c>
      <c r="F2289" s="270">
        <f>'Net Gen'!K2289</f>
        <v>0</v>
      </c>
      <c r="G2289" s="270">
        <f>'Net Gen'!N2289</f>
        <v>0</v>
      </c>
      <c r="H2289" s="270">
        <f>'Net Gen'!O2289</f>
        <v>1266</v>
      </c>
      <c r="J2289" s="120">
        <f t="shared" si="142"/>
        <v>0.15</v>
      </c>
      <c r="K2289" s="108">
        <f t="shared" si="140"/>
        <v>0</v>
      </c>
      <c r="L2289" s="102">
        <f t="shared" si="141"/>
        <v>189.9</v>
      </c>
      <c r="M2289" s="123">
        <f t="shared" si="143"/>
        <v>0</v>
      </c>
    </row>
    <row r="2290" spans="1:13" x14ac:dyDescent="0.2">
      <c r="A2290" s="208" t="str">
        <f>'Net Gen'!B2290</f>
        <v>RP1KPAEG-Rockport 1 KP AEG</v>
      </c>
      <c r="B2290" s="269">
        <f>'Net Gen'!C2290</f>
        <v>44810.291666666664</v>
      </c>
      <c r="C2290" s="270" t="str">
        <f>'Net Gen'!P2290</f>
        <v>OFFLINE</v>
      </c>
      <c r="D2290" s="270">
        <f>'Net Gen'!E2290</f>
        <v>0</v>
      </c>
      <c r="E2290" s="270">
        <f>'Net Gen'!I2290</f>
        <v>0</v>
      </c>
      <c r="F2290" s="270">
        <f>'Net Gen'!K2290</f>
        <v>0</v>
      </c>
      <c r="G2290" s="270">
        <f>'Net Gen'!N2290</f>
        <v>0</v>
      </c>
      <c r="H2290" s="270">
        <f>'Net Gen'!O2290</f>
        <v>1266</v>
      </c>
      <c r="J2290" s="120">
        <f t="shared" si="142"/>
        <v>0.15</v>
      </c>
      <c r="K2290" s="108">
        <f t="shared" si="140"/>
        <v>0</v>
      </c>
      <c r="L2290" s="102">
        <f t="shared" si="141"/>
        <v>189.9</v>
      </c>
      <c r="M2290" s="123">
        <f t="shared" si="143"/>
        <v>0</v>
      </c>
    </row>
    <row r="2291" spans="1:13" x14ac:dyDescent="0.2">
      <c r="A2291" s="208" t="str">
        <f>'Net Gen'!B2291</f>
        <v>RP1KPAEG-Rockport 1 KP AEG</v>
      </c>
      <c r="B2291" s="269">
        <f>'Net Gen'!C2291</f>
        <v>44810.333333333336</v>
      </c>
      <c r="C2291" s="270" t="str">
        <f>'Net Gen'!P2291</f>
        <v>OFFLINE</v>
      </c>
      <c r="D2291" s="270">
        <f>'Net Gen'!E2291</f>
        <v>0</v>
      </c>
      <c r="E2291" s="270">
        <f>'Net Gen'!I2291</f>
        <v>0</v>
      </c>
      <c r="F2291" s="270">
        <f>'Net Gen'!K2291</f>
        <v>0</v>
      </c>
      <c r="G2291" s="270">
        <f>'Net Gen'!N2291</f>
        <v>0</v>
      </c>
      <c r="H2291" s="270">
        <f>'Net Gen'!O2291</f>
        <v>1266</v>
      </c>
      <c r="J2291" s="120">
        <f t="shared" si="142"/>
        <v>0.15</v>
      </c>
      <c r="K2291" s="108">
        <f t="shared" si="140"/>
        <v>0</v>
      </c>
      <c r="L2291" s="102">
        <f t="shared" si="141"/>
        <v>189.9</v>
      </c>
      <c r="M2291" s="123">
        <f t="shared" si="143"/>
        <v>0</v>
      </c>
    </row>
    <row r="2292" spans="1:13" x14ac:dyDescent="0.2">
      <c r="A2292" s="208" t="str">
        <f>'Net Gen'!B2292</f>
        <v>RP1KPAEG-Rockport 1 KP AEG</v>
      </c>
      <c r="B2292" s="269">
        <f>'Net Gen'!C2292</f>
        <v>44810.375</v>
      </c>
      <c r="C2292" s="270" t="str">
        <f>'Net Gen'!P2292</f>
        <v>OFFLINE</v>
      </c>
      <c r="D2292" s="270">
        <f>'Net Gen'!E2292</f>
        <v>0</v>
      </c>
      <c r="E2292" s="270">
        <f>'Net Gen'!I2292</f>
        <v>0</v>
      </c>
      <c r="F2292" s="270">
        <f>'Net Gen'!K2292</f>
        <v>0</v>
      </c>
      <c r="G2292" s="270">
        <f>'Net Gen'!N2292</f>
        <v>0</v>
      </c>
      <c r="H2292" s="270">
        <f>'Net Gen'!O2292</f>
        <v>1266</v>
      </c>
      <c r="J2292" s="120">
        <f t="shared" si="142"/>
        <v>0.15</v>
      </c>
      <c r="K2292" s="108">
        <f t="shared" si="140"/>
        <v>0</v>
      </c>
      <c r="L2292" s="102">
        <f t="shared" si="141"/>
        <v>189.9</v>
      </c>
      <c r="M2292" s="123">
        <f t="shared" si="143"/>
        <v>0</v>
      </c>
    </row>
    <row r="2293" spans="1:13" x14ac:dyDescent="0.2">
      <c r="A2293" s="208" t="str">
        <f>'Net Gen'!B2293</f>
        <v>RP1KPAEG-Rockport 1 KP AEG</v>
      </c>
      <c r="B2293" s="269">
        <f>'Net Gen'!C2293</f>
        <v>44810.416666666664</v>
      </c>
      <c r="C2293" s="270" t="str">
        <f>'Net Gen'!P2293</f>
        <v>OFFLINE</v>
      </c>
      <c r="D2293" s="270">
        <f>'Net Gen'!E2293</f>
        <v>0</v>
      </c>
      <c r="E2293" s="270">
        <f>'Net Gen'!I2293</f>
        <v>0</v>
      </c>
      <c r="F2293" s="270">
        <f>'Net Gen'!K2293</f>
        <v>0</v>
      </c>
      <c r="G2293" s="270">
        <f>'Net Gen'!N2293</f>
        <v>0</v>
      </c>
      <c r="H2293" s="270">
        <f>'Net Gen'!O2293</f>
        <v>1266</v>
      </c>
      <c r="J2293" s="120">
        <f t="shared" si="142"/>
        <v>0.15</v>
      </c>
      <c r="K2293" s="108">
        <f t="shared" si="140"/>
        <v>0</v>
      </c>
      <c r="L2293" s="102">
        <f t="shared" si="141"/>
        <v>189.9</v>
      </c>
      <c r="M2293" s="123">
        <f t="shared" si="143"/>
        <v>0</v>
      </c>
    </row>
    <row r="2294" spans="1:13" x14ac:dyDescent="0.2">
      <c r="A2294" s="208" t="str">
        <f>'Net Gen'!B2294</f>
        <v>RP1KPAEG-Rockport 1 KP AEG</v>
      </c>
      <c r="B2294" s="269">
        <f>'Net Gen'!C2294</f>
        <v>44810.458333333336</v>
      </c>
      <c r="C2294" s="270" t="str">
        <f>'Net Gen'!P2294</f>
        <v>OFFLINE</v>
      </c>
      <c r="D2294" s="270">
        <f>'Net Gen'!E2294</f>
        <v>0</v>
      </c>
      <c r="E2294" s="270">
        <f>'Net Gen'!I2294</f>
        <v>0</v>
      </c>
      <c r="F2294" s="270">
        <f>'Net Gen'!K2294</f>
        <v>0</v>
      </c>
      <c r="G2294" s="270">
        <f>'Net Gen'!N2294</f>
        <v>0</v>
      </c>
      <c r="H2294" s="270">
        <f>'Net Gen'!O2294</f>
        <v>1266</v>
      </c>
      <c r="J2294" s="120">
        <f t="shared" si="142"/>
        <v>0.15</v>
      </c>
      <c r="K2294" s="108">
        <f t="shared" si="140"/>
        <v>0</v>
      </c>
      <c r="L2294" s="102">
        <f t="shared" si="141"/>
        <v>189.9</v>
      </c>
      <c r="M2294" s="123">
        <f t="shared" si="143"/>
        <v>0</v>
      </c>
    </row>
    <row r="2295" spans="1:13" x14ac:dyDescent="0.2">
      <c r="A2295" s="208" t="str">
        <f>'Net Gen'!B2295</f>
        <v>RP1KPAEG-Rockport 1 KP AEG</v>
      </c>
      <c r="B2295" s="269">
        <f>'Net Gen'!C2295</f>
        <v>44810.5</v>
      </c>
      <c r="C2295" s="270" t="str">
        <f>'Net Gen'!P2295</f>
        <v>OFFLINE</v>
      </c>
      <c r="D2295" s="270">
        <f>'Net Gen'!E2295</f>
        <v>0</v>
      </c>
      <c r="E2295" s="270">
        <f>'Net Gen'!I2295</f>
        <v>0</v>
      </c>
      <c r="F2295" s="270">
        <f>'Net Gen'!K2295</f>
        <v>0</v>
      </c>
      <c r="G2295" s="270">
        <f>'Net Gen'!N2295</f>
        <v>0</v>
      </c>
      <c r="H2295" s="270">
        <f>'Net Gen'!O2295</f>
        <v>1266</v>
      </c>
      <c r="J2295" s="120">
        <f t="shared" si="142"/>
        <v>0.15</v>
      </c>
      <c r="K2295" s="108">
        <f t="shared" si="140"/>
        <v>0</v>
      </c>
      <c r="L2295" s="102">
        <f t="shared" si="141"/>
        <v>189.9</v>
      </c>
      <c r="M2295" s="123">
        <f t="shared" si="143"/>
        <v>0</v>
      </c>
    </row>
    <row r="2296" spans="1:13" x14ac:dyDescent="0.2">
      <c r="A2296" s="208" t="str">
        <f>'Net Gen'!B2296</f>
        <v>RP1KPAEG-Rockport 1 KP AEG</v>
      </c>
      <c r="B2296" s="269">
        <f>'Net Gen'!C2296</f>
        <v>44810.541666666664</v>
      </c>
      <c r="C2296" s="270" t="str">
        <f>'Net Gen'!P2296</f>
        <v>OFFLINE</v>
      </c>
      <c r="D2296" s="270">
        <f>'Net Gen'!E2296</f>
        <v>0</v>
      </c>
      <c r="E2296" s="270">
        <f>'Net Gen'!I2296</f>
        <v>0</v>
      </c>
      <c r="F2296" s="270">
        <f>'Net Gen'!K2296</f>
        <v>0</v>
      </c>
      <c r="G2296" s="270">
        <f>'Net Gen'!N2296</f>
        <v>0</v>
      </c>
      <c r="H2296" s="270">
        <f>'Net Gen'!O2296</f>
        <v>1266</v>
      </c>
      <c r="J2296" s="120">
        <f t="shared" si="142"/>
        <v>0.15</v>
      </c>
      <c r="K2296" s="108">
        <f t="shared" si="140"/>
        <v>0</v>
      </c>
      <c r="L2296" s="102">
        <f t="shared" si="141"/>
        <v>189.9</v>
      </c>
      <c r="M2296" s="123">
        <f t="shared" si="143"/>
        <v>0</v>
      </c>
    </row>
    <row r="2297" spans="1:13" x14ac:dyDescent="0.2">
      <c r="A2297" s="208" t="str">
        <f>'Net Gen'!B2297</f>
        <v>RP1KPAEG-Rockport 1 KP AEG</v>
      </c>
      <c r="B2297" s="269">
        <f>'Net Gen'!C2297</f>
        <v>44810.583333333336</v>
      </c>
      <c r="C2297" s="270" t="str">
        <f>'Net Gen'!P2297</f>
        <v>OFFLINE</v>
      </c>
      <c r="D2297" s="270">
        <f>'Net Gen'!E2297</f>
        <v>0</v>
      </c>
      <c r="E2297" s="270">
        <f>'Net Gen'!I2297</f>
        <v>0</v>
      </c>
      <c r="F2297" s="270">
        <f>'Net Gen'!K2297</f>
        <v>0</v>
      </c>
      <c r="G2297" s="270">
        <f>'Net Gen'!N2297</f>
        <v>0</v>
      </c>
      <c r="H2297" s="270">
        <f>'Net Gen'!O2297</f>
        <v>1266</v>
      </c>
      <c r="J2297" s="120">
        <f t="shared" si="142"/>
        <v>0.15</v>
      </c>
      <c r="K2297" s="108">
        <f t="shared" si="140"/>
        <v>0</v>
      </c>
      <c r="L2297" s="102">
        <f t="shared" si="141"/>
        <v>189.9</v>
      </c>
      <c r="M2297" s="123">
        <f t="shared" si="143"/>
        <v>0</v>
      </c>
    </row>
    <row r="2298" spans="1:13" x14ac:dyDescent="0.2">
      <c r="A2298" s="208" t="str">
        <f>'Net Gen'!B2298</f>
        <v>RP1KPAEG-Rockport 1 KP AEG</v>
      </c>
      <c r="B2298" s="269">
        <f>'Net Gen'!C2298</f>
        <v>44810.625</v>
      </c>
      <c r="C2298" s="270" t="str">
        <f>'Net Gen'!P2298</f>
        <v>OFFLINE</v>
      </c>
      <c r="D2298" s="270">
        <f>'Net Gen'!E2298</f>
        <v>0</v>
      </c>
      <c r="E2298" s="270">
        <f>'Net Gen'!I2298</f>
        <v>0</v>
      </c>
      <c r="F2298" s="270">
        <f>'Net Gen'!K2298</f>
        <v>0</v>
      </c>
      <c r="G2298" s="270">
        <f>'Net Gen'!N2298</f>
        <v>0</v>
      </c>
      <c r="H2298" s="270">
        <f>'Net Gen'!O2298</f>
        <v>1266</v>
      </c>
      <c r="J2298" s="120">
        <f t="shared" si="142"/>
        <v>0.15</v>
      </c>
      <c r="K2298" s="108">
        <f t="shared" si="140"/>
        <v>0</v>
      </c>
      <c r="L2298" s="102">
        <f t="shared" si="141"/>
        <v>189.9</v>
      </c>
      <c r="M2298" s="123">
        <f t="shared" si="143"/>
        <v>0</v>
      </c>
    </row>
    <row r="2299" spans="1:13" x14ac:dyDescent="0.2">
      <c r="A2299" s="208" t="str">
        <f>'Net Gen'!B2299</f>
        <v>RP1KPAEG-Rockport 1 KP AEG</v>
      </c>
      <c r="B2299" s="269">
        <f>'Net Gen'!C2299</f>
        <v>44810.666666666664</v>
      </c>
      <c r="C2299" s="270" t="str">
        <f>'Net Gen'!P2299</f>
        <v>OFFLINE</v>
      </c>
      <c r="D2299" s="270">
        <f>'Net Gen'!E2299</f>
        <v>0</v>
      </c>
      <c r="E2299" s="270">
        <f>'Net Gen'!I2299</f>
        <v>0</v>
      </c>
      <c r="F2299" s="270">
        <f>'Net Gen'!K2299</f>
        <v>0</v>
      </c>
      <c r="G2299" s="270">
        <f>'Net Gen'!N2299</f>
        <v>0</v>
      </c>
      <c r="H2299" s="270">
        <f>'Net Gen'!O2299</f>
        <v>1266</v>
      </c>
      <c r="J2299" s="120">
        <f t="shared" si="142"/>
        <v>0.15</v>
      </c>
      <c r="K2299" s="108">
        <f t="shared" si="140"/>
        <v>0</v>
      </c>
      <c r="L2299" s="102">
        <f t="shared" si="141"/>
        <v>189.9</v>
      </c>
      <c r="M2299" s="123">
        <f t="shared" si="143"/>
        <v>0</v>
      </c>
    </row>
    <row r="2300" spans="1:13" x14ac:dyDescent="0.2">
      <c r="A2300" s="208" t="str">
        <f>'Net Gen'!B2300</f>
        <v>RP1KPAEG-Rockport 1 KP AEG</v>
      </c>
      <c r="B2300" s="269">
        <f>'Net Gen'!C2300</f>
        <v>44810.708333333336</v>
      </c>
      <c r="C2300" s="270" t="str">
        <f>'Net Gen'!P2300</f>
        <v>OFFLINE</v>
      </c>
      <c r="D2300" s="270">
        <f>'Net Gen'!E2300</f>
        <v>0</v>
      </c>
      <c r="E2300" s="270">
        <f>'Net Gen'!I2300</f>
        <v>0</v>
      </c>
      <c r="F2300" s="270">
        <f>'Net Gen'!K2300</f>
        <v>0</v>
      </c>
      <c r="G2300" s="270">
        <f>'Net Gen'!N2300</f>
        <v>0</v>
      </c>
      <c r="H2300" s="270">
        <f>'Net Gen'!O2300</f>
        <v>1266</v>
      </c>
      <c r="J2300" s="120">
        <f t="shared" si="142"/>
        <v>0.15</v>
      </c>
      <c r="K2300" s="108">
        <f t="shared" si="140"/>
        <v>0</v>
      </c>
      <c r="L2300" s="102">
        <f t="shared" si="141"/>
        <v>189.9</v>
      </c>
      <c r="M2300" s="123">
        <f t="shared" si="143"/>
        <v>0</v>
      </c>
    </row>
    <row r="2301" spans="1:13" x14ac:dyDescent="0.2">
      <c r="A2301" s="208" t="str">
        <f>'Net Gen'!B2301</f>
        <v>RP1KPAEG-Rockport 1 KP AEG</v>
      </c>
      <c r="B2301" s="269">
        <f>'Net Gen'!C2301</f>
        <v>44810.75</v>
      </c>
      <c r="C2301" s="270" t="str">
        <f>'Net Gen'!P2301</f>
        <v>OFFLINE</v>
      </c>
      <c r="D2301" s="270">
        <f>'Net Gen'!E2301</f>
        <v>0</v>
      </c>
      <c r="E2301" s="270">
        <f>'Net Gen'!I2301</f>
        <v>0</v>
      </c>
      <c r="F2301" s="270">
        <f>'Net Gen'!K2301</f>
        <v>0</v>
      </c>
      <c r="G2301" s="270">
        <f>'Net Gen'!N2301</f>
        <v>0</v>
      </c>
      <c r="H2301" s="270">
        <f>'Net Gen'!O2301</f>
        <v>1266</v>
      </c>
      <c r="J2301" s="120">
        <f t="shared" si="142"/>
        <v>0.15</v>
      </c>
      <c r="K2301" s="108">
        <f t="shared" si="140"/>
        <v>0</v>
      </c>
      <c r="L2301" s="102">
        <f t="shared" si="141"/>
        <v>189.9</v>
      </c>
      <c r="M2301" s="123">
        <f t="shared" si="143"/>
        <v>0</v>
      </c>
    </row>
    <row r="2302" spans="1:13" x14ac:dyDescent="0.2">
      <c r="A2302" s="208" t="str">
        <f>'Net Gen'!B2302</f>
        <v>RP1KPAEG-Rockport 1 KP AEG</v>
      </c>
      <c r="B2302" s="269">
        <f>'Net Gen'!C2302</f>
        <v>44810.791666666664</v>
      </c>
      <c r="C2302" s="270" t="str">
        <f>'Net Gen'!P2302</f>
        <v>OFFLINE</v>
      </c>
      <c r="D2302" s="270">
        <f>'Net Gen'!E2302</f>
        <v>0</v>
      </c>
      <c r="E2302" s="270">
        <f>'Net Gen'!I2302</f>
        <v>0</v>
      </c>
      <c r="F2302" s="270">
        <f>'Net Gen'!K2302</f>
        <v>0</v>
      </c>
      <c r="G2302" s="270">
        <f>'Net Gen'!N2302</f>
        <v>0</v>
      </c>
      <c r="H2302" s="270">
        <f>'Net Gen'!O2302</f>
        <v>1266</v>
      </c>
      <c r="J2302" s="120">
        <f t="shared" si="142"/>
        <v>0.15</v>
      </c>
      <c r="K2302" s="108">
        <f t="shared" si="140"/>
        <v>0</v>
      </c>
      <c r="L2302" s="102">
        <f t="shared" si="141"/>
        <v>189.9</v>
      </c>
      <c r="M2302" s="123">
        <f t="shared" si="143"/>
        <v>0</v>
      </c>
    </row>
    <row r="2303" spans="1:13" x14ac:dyDescent="0.2">
      <c r="A2303" s="208" t="str">
        <f>'Net Gen'!B2303</f>
        <v>RP1KPAEG-Rockport 1 KP AEG</v>
      </c>
      <c r="B2303" s="269">
        <f>'Net Gen'!C2303</f>
        <v>44810.833333333336</v>
      </c>
      <c r="C2303" s="270" t="str">
        <f>'Net Gen'!P2303</f>
        <v>OFFLINE</v>
      </c>
      <c r="D2303" s="270">
        <f>'Net Gen'!E2303</f>
        <v>0</v>
      </c>
      <c r="E2303" s="270">
        <f>'Net Gen'!I2303</f>
        <v>0</v>
      </c>
      <c r="F2303" s="270">
        <f>'Net Gen'!K2303</f>
        <v>0</v>
      </c>
      <c r="G2303" s="270">
        <f>'Net Gen'!N2303</f>
        <v>0</v>
      </c>
      <c r="H2303" s="270">
        <f>'Net Gen'!O2303</f>
        <v>1266</v>
      </c>
      <c r="J2303" s="120">
        <f t="shared" si="142"/>
        <v>0.15</v>
      </c>
      <c r="K2303" s="108">
        <f t="shared" si="140"/>
        <v>0</v>
      </c>
      <c r="L2303" s="102">
        <f t="shared" si="141"/>
        <v>189.9</v>
      </c>
      <c r="M2303" s="123">
        <f t="shared" si="143"/>
        <v>0</v>
      </c>
    </row>
    <row r="2304" spans="1:13" x14ac:dyDescent="0.2">
      <c r="A2304" s="208" t="str">
        <f>'Net Gen'!B2304</f>
        <v>RP1KPAEG-Rockport 1 KP AEG</v>
      </c>
      <c r="B2304" s="269">
        <f>'Net Gen'!C2304</f>
        <v>44810.875</v>
      </c>
      <c r="C2304" s="270" t="str">
        <f>'Net Gen'!P2304</f>
        <v>OFFLINE</v>
      </c>
      <c r="D2304" s="270">
        <f>'Net Gen'!E2304</f>
        <v>0</v>
      </c>
      <c r="E2304" s="270">
        <f>'Net Gen'!I2304</f>
        <v>0</v>
      </c>
      <c r="F2304" s="270">
        <f>'Net Gen'!K2304</f>
        <v>0</v>
      </c>
      <c r="G2304" s="270">
        <f>'Net Gen'!N2304</f>
        <v>0</v>
      </c>
      <c r="H2304" s="270">
        <f>'Net Gen'!O2304</f>
        <v>1266</v>
      </c>
      <c r="J2304" s="120">
        <f t="shared" si="142"/>
        <v>0.15</v>
      </c>
      <c r="K2304" s="108">
        <f t="shared" si="140"/>
        <v>0</v>
      </c>
      <c r="L2304" s="102">
        <f t="shared" si="141"/>
        <v>189.9</v>
      </c>
      <c r="M2304" s="123">
        <f t="shared" si="143"/>
        <v>0</v>
      </c>
    </row>
    <row r="2305" spans="1:13" x14ac:dyDescent="0.2">
      <c r="A2305" s="208" t="str">
        <f>'Net Gen'!B2305</f>
        <v>RP1KPAEG-Rockport 1 KP AEG</v>
      </c>
      <c r="B2305" s="269">
        <f>'Net Gen'!C2305</f>
        <v>44810.916666666664</v>
      </c>
      <c r="C2305" s="270" t="str">
        <f>'Net Gen'!P2305</f>
        <v>OFFLINE</v>
      </c>
      <c r="D2305" s="270">
        <f>'Net Gen'!E2305</f>
        <v>0</v>
      </c>
      <c r="E2305" s="270">
        <f>'Net Gen'!I2305</f>
        <v>0</v>
      </c>
      <c r="F2305" s="270">
        <f>'Net Gen'!K2305</f>
        <v>0</v>
      </c>
      <c r="G2305" s="270">
        <f>'Net Gen'!N2305</f>
        <v>0</v>
      </c>
      <c r="H2305" s="270">
        <f>'Net Gen'!O2305</f>
        <v>1266</v>
      </c>
      <c r="J2305" s="120">
        <f t="shared" si="142"/>
        <v>0.15</v>
      </c>
      <c r="K2305" s="108">
        <f t="shared" si="140"/>
        <v>0</v>
      </c>
      <c r="L2305" s="102">
        <f t="shared" si="141"/>
        <v>189.9</v>
      </c>
      <c r="M2305" s="123">
        <f t="shared" si="143"/>
        <v>0</v>
      </c>
    </row>
    <row r="2306" spans="1:13" x14ac:dyDescent="0.2">
      <c r="A2306" s="208" t="str">
        <f>'Net Gen'!B2306</f>
        <v>RP1KPAEG-Rockport 1 KP AEG</v>
      </c>
      <c r="B2306" s="269">
        <f>'Net Gen'!C2306</f>
        <v>44810.958333333336</v>
      </c>
      <c r="C2306" s="270" t="str">
        <f>'Net Gen'!P2306</f>
        <v>OFFLINE</v>
      </c>
      <c r="D2306" s="270">
        <f>'Net Gen'!E2306</f>
        <v>0</v>
      </c>
      <c r="E2306" s="270">
        <f>'Net Gen'!I2306</f>
        <v>0</v>
      </c>
      <c r="F2306" s="270">
        <f>'Net Gen'!K2306</f>
        <v>0</v>
      </c>
      <c r="G2306" s="270">
        <f>'Net Gen'!N2306</f>
        <v>0</v>
      </c>
      <c r="H2306" s="270">
        <f>'Net Gen'!O2306</f>
        <v>1266</v>
      </c>
      <c r="J2306" s="120">
        <f t="shared" si="142"/>
        <v>0.15</v>
      </c>
      <c r="K2306" s="108">
        <f t="shared" si="140"/>
        <v>0</v>
      </c>
      <c r="L2306" s="102">
        <f t="shared" si="141"/>
        <v>189.9</v>
      </c>
      <c r="M2306" s="123">
        <f t="shared" si="143"/>
        <v>0</v>
      </c>
    </row>
    <row r="2307" spans="1:13" x14ac:dyDescent="0.2">
      <c r="A2307" s="208" t="str">
        <f>'Net Gen'!B2307</f>
        <v>RP1KPAEG-Rockport 1 KP AEG</v>
      </c>
      <c r="B2307" s="269">
        <f>'Net Gen'!C2307</f>
        <v>44811</v>
      </c>
      <c r="C2307" s="270" t="str">
        <f>'Net Gen'!P2307</f>
        <v>OFFLINE</v>
      </c>
      <c r="D2307" s="270">
        <f>'Net Gen'!E2307</f>
        <v>0</v>
      </c>
      <c r="E2307" s="270">
        <f>'Net Gen'!I2307</f>
        <v>0</v>
      </c>
      <c r="F2307" s="270">
        <f>'Net Gen'!K2307</f>
        <v>0</v>
      </c>
      <c r="G2307" s="270">
        <f>'Net Gen'!N2307</f>
        <v>0</v>
      </c>
      <c r="H2307" s="270">
        <f>'Net Gen'!O2307</f>
        <v>1266</v>
      </c>
      <c r="J2307" s="120">
        <f t="shared" si="142"/>
        <v>0.15</v>
      </c>
      <c r="K2307" s="108">
        <f t="shared" si="140"/>
        <v>0</v>
      </c>
      <c r="L2307" s="102">
        <f t="shared" si="141"/>
        <v>189.9</v>
      </c>
      <c r="M2307" s="123">
        <f t="shared" si="143"/>
        <v>0</v>
      </c>
    </row>
    <row r="2308" spans="1:13" x14ac:dyDescent="0.2">
      <c r="A2308" s="208" t="str">
        <f>'Net Gen'!B2308</f>
        <v>RP1KPAEG-Rockport 1 KP AEG</v>
      </c>
      <c r="B2308" s="269">
        <f>'Net Gen'!C2308</f>
        <v>44811.041666666664</v>
      </c>
      <c r="C2308" s="270" t="str">
        <f>'Net Gen'!P2308</f>
        <v>OFFLINE</v>
      </c>
      <c r="D2308" s="270">
        <f>'Net Gen'!E2308</f>
        <v>0</v>
      </c>
      <c r="E2308" s="270">
        <f>'Net Gen'!I2308</f>
        <v>0</v>
      </c>
      <c r="F2308" s="270">
        <f>'Net Gen'!K2308</f>
        <v>0</v>
      </c>
      <c r="G2308" s="270">
        <f>'Net Gen'!N2308</f>
        <v>0</v>
      </c>
      <c r="H2308" s="270">
        <f>'Net Gen'!O2308</f>
        <v>1266</v>
      </c>
      <c r="J2308" s="120">
        <f t="shared" si="142"/>
        <v>0.15</v>
      </c>
      <c r="K2308" s="108">
        <f t="shared" ref="K2308:K2371" si="144">F2308*J2308</f>
        <v>0</v>
      </c>
      <c r="L2308" s="102">
        <f t="shared" ref="L2308:L2371" si="145">H2308*J2308</f>
        <v>189.9</v>
      </c>
      <c r="M2308" s="123">
        <f t="shared" si="143"/>
        <v>0</v>
      </c>
    </row>
    <row r="2309" spans="1:13" x14ac:dyDescent="0.2">
      <c r="A2309" s="208" t="str">
        <f>'Net Gen'!B2309</f>
        <v>RP1KPAEG-Rockport 1 KP AEG</v>
      </c>
      <c r="B2309" s="269">
        <f>'Net Gen'!C2309</f>
        <v>44811.083333333336</v>
      </c>
      <c r="C2309" s="270" t="str">
        <f>'Net Gen'!P2309</f>
        <v>OFFLINE</v>
      </c>
      <c r="D2309" s="270">
        <f>'Net Gen'!E2309</f>
        <v>0</v>
      </c>
      <c r="E2309" s="270">
        <f>'Net Gen'!I2309</f>
        <v>0</v>
      </c>
      <c r="F2309" s="270">
        <f>'Net Gen'!K2309</f>
        <v>0</v>
      </c>
      <c r="G2309" s="270">
        <f>'Net Gen'!N2309</f>
        <v>0</v>
      </c>
      <c r="H2309" s="270">
        <f>'Net Gen'!O2309</f>
        <v>1266</v>
      </c>
      <c r="J2309" s="120">
        <f t="shared" ref="J2309:J2372" si="146">VLOOKUP(A2309,$P$4:$Q$8,2,FALSE)</f>
        <v>0.15</v>
      </c>
      <c r="K2309" s="108">
        <f t="shared" si="144"/>
        <v>0</v>
      </c>
      <c r="L2309" s="102">
        <f t="shared" si="145"/>
        <v>189.9</v>
      </c>
      <c r="M2309" s="123">
        <f t="shared" ref="M2309:M2372" si="147">E2309*J2309</f>
        <v>0</v>
      </c>
    </row>
    <row r="2310" spans="1:13" x14ac:dyDescent="0.2">
      <c r="A2310" s="208" t="str">
        <f>'Net Gen'!B2310</f>
        <v>RP1KPAEG-Rockport 1 KP AEG</v>
      </c>
      <c r="B2310" s="269">
        <f>'Net Gen'!C2310</f>
        <v>44811.125</v>
      </c>
      <c r="C2310" s="270" t="str">
        <f>'Net Gen'!P2310</f>
        <v>OFFLINE</v>
      </c>
      <c r="D2310" s="270">
        <f>'Net Gen'!E2310</f>
        <v>0</v>
      </c>
      <c r="E2310" s="270">
        <f>'Net Gen'!I2310</f>
        <v>0</v>
      </c>
      <c r="F2310" s="270">
        <f>'Net Gen'!K2310</f>
        <v>0</v>
      </c>
      <c r="G2310" s="270">
        <f>'Net Gen'!N2310</f>
        <v>0</v>
      </c>
      <c r="H2310" s="270">
        <f>'Net Gen'!O2310</f>
        <v>1266</v>
      </c>
      <c r="J2310" s="120">
        <f t="shared" si="146"/>
        <v>0.15</v>
      </c>
      <c r="K2310" s="108">
        <f t="shared" si="144"/>
        <v>0</v>
      </c>
      <c r="L2310" s="102">
        <f t="shared" si="145"/>
        <v>189.9</v>
      </c>
      <c r="M2310" s="123">
        <f t="shared" si="147"/>
        <v>0</v>
      </c>
    </row>
    <row r="2311" spans="1:13" x14ac:dyDescent="0.2">
      <c r="A2311" s="208" t="str">
        <f>'Net Gen'!B2311</f>
        <v>RP1KPAEG-Rockport 1 KP AEG</v>
      </c>
      <c r="B2311" s="269">
        <f>'Net Gen'!C2311</f>
        <v>44811.166666666664</v>
      </c>
      <c r="C2311" s="270" t="str">
        <f>'Net Gen'!P2311</f>
        <v>OFFLINE</v>
      </c>
      <c r="D2311" s="270">
        <f>'Net Gen'!E2311</f>
        <v>0</v>
      </c>
      <c r="E2311" s="270">
        <f>'Net Gen'!I2311</f>
        <v>0</v>
      </c>
      <c r="F2311" s="270">
        <f>'Net Gen'!K2311</f>
        <v>0</v>
      </c>
      <c r="G2311" s="270">
        <f>'Net Gen'!N2311</f>
        <v>0</v>
      </c>
      <c r="H2311" s="270">
        <f>'Net Gen'!O2311</f>
        <v>1266</v>
      </c>
      <c r="J2311" s="120">
        <f t="shared" si="146"/>
        <v>0.15</v>
      </c>
      <c r="K2311" s="108">
        <f t="shared" si="144"/>
        <v>0</v>
      </c>
      <c r="L2311" s="102">
        <f t="shared" si="145"/>
        <v>189.9</v>
      </c>
      <c r="M2311" s="123">
        <f t="shared" si="147"/>
        <v>0</v>
      </c>
    </row>
    <row r="2312" spans="1:13" x14ac:dyDescent="0.2">
      <c r="A2312" s="208" t="str">
        <f>'Net Gen'!B2312</f>
        <v>RP1KPAEG-Rockport 1 KP AEG</v>
      </c>
      <c r="B2312" s="269">
        <f>'Net Gen'!C2312</f>
        <v>44811.208333333336</v>
      </c>
      <c r="C2312" s="270" t="str">
        <f>'Net Gen'!P2312</f>
        <v>OFFLINE</v>
      </c>
      <c r="D2312" s="270">
        <f>'Net Gen'!E2312</f>
        <v>0</v>
      </c>
      <c r="E2312" s="270">
        <f>'Net Gen'!I2312</f>
        <v>0</v>
      </c>
      <c r="F2312" s="270">
        <f>'Net Gen'!K2312</f>
        <v>0</v>
      </c>
      <c r="G2312" s="270">
        <f>'Net Gen'!N2312</f>
        <v>0</v>
      </c>
      <c r="H2312" s="270">
        <f>'Net Gen'!O2312</f>
        <v>1266</v>
      </c>
      <c r="J2312" s="120">
        <f t="shared" si="146"/>
        <v>0.15</v>
      </c>
      <c r="K2312" s="108">
        <f t="shared" si="144"/>
        <v>0</v>
      </c>
      <c r="L2312" s="102">
        <f t="shared" si="145"/>
        <v>189.9</v>
      </c>
      <c r="M2312" s="123">
        <f t="shared" si="147"/>
        <v>0</v>
      </c>
    </row>
    <row r="2313" spans="1:13" x14ac:dyDescent="0.2">
      <c r="A2313" s="208" t="str">
        <f>'Net Gen'!B2313</f>
        <v>RP1KPAEG-Rockport 1 KP AEG</v>
      </c>
      <c r="B2313" s="269">
        <f>'Net Gen'!C2313</f>
        <v>44811.25</v>
      </c>
      <c r="C2313" s="270" t="str">
        <f>'Net Gen'!P2313</f>
        <v>OFFLINE</v>
      </c>
      <c r="D2313" s="270">
        <f>'Net Gen'!E2313</f>
        <v>0</v>
      </c>
      <c r="E2313" s="270">
        <f>'Net Gen'!I2313</f>
        <v>0</v>
      </c>
      <c r="F2313" s="270">
        <f>'Net Gen'!K2313</f>
        <v>0</v>
      </c>
      <c r="G2313" s="270">
        <f>'Net Gen'!N2313</f>
        <v>0</v>
      </c>
      <c r="H2313" s="270">
        <f>'Net Gen'!O2313</f>
        <v>1266</v>
      </c>
      <c r="J2313" s="120">
        <f t="shared" si="146"/>
        <v>0.15</v>
      </c>
      <c r="K2313" s="108">
        <f t="shared" si="144"/>
        <v>0</v>
      </c>
      <c r="L2313" s="102">
        <f t="shared" si="145"/>
        <v>189.9</v>
      </c>
      <c r="M2313" s="123">
        <f t="shared" si="147"/>
        <v>0</v>
      </c>
    </row>
    <row r="2314" spans="1:13" x14ac:dyDescent="0.2">
      <c r="A2314" s="208" t="str">
        <f>'Net Gen'!B2314</f>
        <v>RP1KPAEG-Rockport 1 KP AEG</v>
      </c>
      <c r="B2314" s="269">
        <f>'Net Gen'!C2314</f>
        <v>44811.291666666664</v>
      </c>
      <c r="C2314" s="270" t="str">
        <f>'Net Gen'!P2314</f>
        <v>OFFLINE</v>
      </c>
      <c r="D2314" s="270">
        <f>'Net Gen'!E2314</f>
        <v>0</v>
      </c>
      <c r="E2314" s="270">
        <f>'Net Gen'!I2314</f>
        <v>0</v>
      </c>
      <c r="F2314" s="270">
        <f>'Net Gen'!K2314</f>
        <v>0</v>
      </c>
      <c r="G2314" s="270">
        <f>'Net Gen'!N2314</f>
        <v>0</v>
      </c>
      <c r="H2314" s="270">
        <f>'Net Gen'!O2314</f>
        <v>1266</v>
      </c>
      <c r="J2314" s="120">
        <f t="shared" si="146"/>
        <v>0.15</v>
      </c>
      <c r="K2314" s="108">
        <f t="shared" si="144"/>
        <v>0</v>
      </c>
      <c r="L2314" s="102">
        <f t="shared" si="145"/>
        <v>189.9</v>
      </c>
      <c r="M2314" s="123">
        <f t="shared" si="147"/>
        <v>0</v>
      </c>
    </row>
    <row r="2315" spans="1:13" x14ac:dyDescent="0.2">
      <c r="A2315" s="208" t="str">
        <f>'Net Gen'!B2315</f>
        <v>RP1KPAEG-Rockport 1 KP AEG</v>
      </c>
      <c r="B2315" s="269">
        <f>'Net Gen'!C2315</f>
        <v>44811.333333333336</v>
      </c>
      <c r="C2315" s="270" t="str">
        <f>'Net Gen'!P2315</f>
        <v>OFFLINE</v>
      </c>
      <c r="D2315" s="270">
        <f>'Net Gen'!E2315</f>
        <v>0</v>
      </c>
      <c r="E2315" s="270">
        <f>'Net Gen'!I2315</f>
        <v>0</v>
      </c>
      <c r="F2315" s="270">
        <f>'Net Gen'!K2315</f>
        <v>0</v>
      </c>
      <c r="G2315" s="270">
        <f>'Net Gen'!N2315</f>
        <v>0</v>
      </c>
      <c r="H2315" s="270">
        <f>'Net Gen'!O2315</f>
        <v>1266</v>
      </c>
      <c r="J2315" s="120">
        <f t="shared" si="146"/>
        <v>0.15</v>
      </c>
      <c r="K2315" s="108">
        <f t="shared" si="144"/>
        <v>0</v>
      </c>
      <c r="L2315" s="102">
        <f t="shared" si="145"/>
        <v>189.9</v>
      </c>
      <c r="M2315" s="123">
        <f t="shared" si="147"/>
        <v>0</v>
      </c>
    </row>
    <row r="2316" spans="1:13" x14ac:dyDescent="0.2">
      <c r="A2316" s="208" t="str">
        <f>'Net Gen'!B2316</f>
        <v>RP1KPAEG-Rockport 1 KP AEG</v>
      </c>
      <c r="B2316" s="269">
        <f>'Net Gen'!C2316</f>
        <v>44811.375</v>
      </c>
      <c r="C2316" s="270" t="str">
        <f>'Net Gen'!P2316</f>
        <v>OFFLINE</v>
      </c>
      <c r="D2316" s="270">
        <f>'Net Gen'!E2316</f>
        <v>0</v>
      </c>
      <c r="E2316" s="270">
        <f>'Net Gen'!I2316</f>
        <v>0</v>
      </c>
      <c r="F2316" s="270">
        <f>'Net Gen'!K2316</f>
        <v>0</v>
      </c>
      <c r="G2316" s="270">
        <f>'Net Gen'!N2316</f>
        <v>0</v>
      </c>
      <c r="H2316" s="270">
        <f>'Net Gen'!O2316</f>
        <v>1266</v>
      </c>
      <c r="J2316" s="120">
        <f t="shared" si="146"/>
        <v>0.15</v>
      </c>
      <c r="K2316" s="108">
        <f t="shared" si="144"/>
        <v>0</v>
      </c>
      <c r="L2316" s="102">
        <f t="shared" si="145"/>
        <v>189.9</v>
      </c>
      <c r="M2316" s="123">
        <f t="shared" si="147"/>
        <v>0</v>
      </c>
    </row>
    <row r="2317" spans="1:13" x14ac:dyDescent="0.2">
      <c r="A2317" s="208" t="str">
        <f>'Net Gen'!B2317</f>
        <v>RP1KPAEG-Rockport 1 KP AEG</v>
      </c>
      <c r="B2317" s="269">
        <f>'Net Gen'!C2317</f>
        <v>44811.416666666664</v>
      </c>
      <c r="C2317" s="270" t="str">
        <f>'Net Gen'!P2317</f>
        <v>OFFLINE</v>
      </c>
      <c r="D2317" s="270">
        <f>'Net Gen'!E2317</f>
        <v>0</v>
      </c>
      <c r="E2317" s="270">
        <f>'Net Gen'!I2317</f>
        <v>0</v>
      </c>
      <c r="F2317" s="270">
        <f>'Net Gen'!K2317</f>
        <v>0</v>
      </c>
      <c r="G2317" s="270">
        <f>'Net Gen'!N2317</f>
        <v>0</v>
      </c>
      <c r="H2317" s="270">
        <f>'Net Gen'!O2317</f>
        <v>1266</v>
      </c>
      <c r="J2317" s="120">
        <f t="shared" si="146"/>
        <v>0.15</v>
      </c>
      <c r="K2317" s="108">
        <f t="shared" si="144"/>
        <v>0</v>
      </c>
      <c r="L2317" s="102">
        <f t="shared" si="145"/>
        <v>189.9</v>
      </c>
      <c r="M2317" s="123">
        <f t="shared" si="147"/>
        <v>0</v>
      </c>
    </row>
    <row r="2318" spans="1:13" x14ac:dyDescent="0.2">
      <c r="A2318" s="208" t="str">
        <f>'Net Gen'!B2318</f>
        <v>RP1KPAEG-Rockport 1 KP AEG</v>
      </c>
      <c r="B2318" s="269">
        <f>'Net Gen'!C2318</f>
        <v>44811.458333333336</v>
      </c>
      <c r="C2318" s="270" t="str">
        <f>'Net Gen'!P2318</f>
        <v>OFFLINE</v>
      </c>
      <c r="D2318" s="270">
        <f>'Net Gen'!E2318</f>
        <v>0</v>
      </c>
      <c r="E2318" s="270">
        <f>'Net Gen'!I2318</f>
        <v>0</v>
      </c>
      <c r="F2318" s="270">
        <f>'Net Gen'!K2318</f>
        <v>0</v>
      </c>
      <c r="G2318" s="270">
        <f>'Net Gen'!N2318</f>
        <v>0</v>
      </c>
      <c r="H2318" s="270">
        <f>'Net Gen'!O2318</f>
        <v>1266</v>
      </c>
      <c r="J2318" s="120">
        <f t="shared" si="146"/>
        <v>0.15</v>
      </c>
      <c r="K2318" s="108">
        <f t="shared" si="144"/>
        <v>0</v>
      </c>
      <c r="L2318" s="102">
        <f t="shared" si="145"/>
        <v>189.9</v>
      </c>
      <c r="M2318" s="123">
        <f t="shared" si="147"/>
        <v>0</v>
      </c>
    </row>
    <row r="2319" spans="1:13" x14ac:dyDescent="0.2">
      <c r="A2319" s="208" t="str">
        <f>'Net Gen'!B2319</f>
        <v>RP1KPAEG-Rockport 1 KP AEG</v>
      </c>
      <c r="B2319" s="269">
        <f>'Net Gen'!C2319</f>
        <v>44811.5</v>
      </c>
      <c r="C2319" s="270" t="str">
        <f>'Net Gen'!P2319</f>
        <v>OFFLINE</v>
      </c>
      <c r="D2319" s="270">
        <f>'Net Gen'!E2319</f>
        <v>0</v>
      </c>
      <c r="E2319" s="270">
        <f>'Net Gen'!I2319</f>
        <v>0</v>
      </c>
      <c r="F2319" s="270">
        <f>'Net Gen'!K2319</f>
        <v>0</v>
      </c>
      <c r="G2319" s="270">
        <f>'Net Gen'!N2319</f>
        <v>0</v>
      </c>
      <c r="H2319" s="270">
        <f>'Net Gen'!O2319</f>
        <v>1266</v>
      </c>
      <c r="J2319" s="120">
        <f t="shared" si="146"/>
        <v>0.15</v>
      </c>
      <c r="K2319" s="108">
        <f t="shared" si="144"/>
        <v>0</v>
      </c>
      <c r="L2319" s="102">
        <f t="shared" si="145"/>
        <v>189.9</v>
      </c>
      <c r="M2319" s="123">
        <f t="shared" si="147"/>
        <v>0</v>
      </c>
    </row>
    <row r="2320" spans="1:13" x14ac:dyDescent="0.2">
      <c r="A2320" s="208" t="str">
        <f>'Net Gen'!B2320</f>
        <v>RP1KPAEG-Rockport 1 KP AEG</v>
      </c>
      <c r="B2320" s="269">
        <f>'Net Gen'!C2320</f>
        <v>44811.541666666664</v>
      </c>
      <c r="C2320" s="270" t="str">
        <f>'Net Gen'!P2320</f>
        <v>OFFLINE</v>
      </c>
      <c r="D2320" s="270">
        <f>'Net Gen'!E2320</f>
        <v>0</v>
      </c>
      <c r="E2320" s="270">
        <f>'Net Gen'!I2320</f>
        <v>0</v>
      </c>
      <c r="F2320" s="270">
        <f>'Net Gen'!K2320</f>
        <v>0</v>
      </c>
      <c r="G2320" s="270">
        <f>'Net Gen'!N2320</f>
        <v>0</v>
      </c>
      <c r="H2320" s="270">
        <f>'Net Gen'!O2320</f>
        <v>1266</v>
      </c>
      <c r="J2320" s="120">
        <f t="shared" si="146"/>
        <v>0.15</v>
      </c>
      <c r="K2320" s="108">
        <f t="shared" si="144"/>
        <v>0</v>
      </c>
      <c r="L2320" s="102">
        <f t="shared" si="145"/>
        <v>189.9</v>
      </c>
      <c r="M2320" s="123">
        <f t="shared" si="147"/>
        <v>0</v>
      </c>
    </row>
    <row r="2321" spans="1:13" x14ac:dyDescent="0.2">
      <c r="A2321" s="208" t="str">
        <f>'Net Gen'!B2321</f>
        <v>RP1KPAEG-Rockport 1 KP AEG</v>
      </c>
      <c r="B2321" s="269">
        <f>'Net Gen'!C2321</f>
        <v>44811.583333333336</v>
      </c>
      <c r="C2321" s="270" t="str">
        <f>'Net Gen'!P2321</f>
        <v>OFFLINE</v>
      </c>
      <c r="D2321" s="270">
        <f>'Net Gen'!E2321</f>
        <v>0</v>
      </c>
      <c r="E2321" s="270">
        <f>'Net Gen'!I2321</f>
        <v>0</v>
      </c>
      <c r="F2321" s="270">
        <f>'Net Gen'!K2321</f>
        <v>0</v>
      </c>
      <c r="G2321" s="270">
        <f>'Net Gen'!N2321</f>
        <v>0</v>
      </c>
      <c r="H2321" s="270">
        <f>'Net Gen'!O2321</f>
        <v>1266</v>
      </c>
      <c r="J2321" s="120">
        <f t="shared" si="146"/>
        <v>0.15</v>
      </c>
      <c r="K2321" s="108">
        <f t="shared" si="144"/>
        <v>0</v>
      </c>
      <c r="L2321" s="102">
        <f t="shared" si="145"/>
        <v>189.9</v>
      </c>
      <c r="M2321" s="123">
        <f t="shared" si="147"/>
        <v>0</v>
      </c>
    </row>
    <row r="2322" spans="1:13" x14ac:dyDescent="0.2">
      <c r="A2322" s="208" t="str">
        <f>'Net Gen'!B2322</f>
        <v>RP1KPAEG-Rockport 1 KP AEG</v>
      </c>
      <c r="B2322" s="269">
        <f>'Net Gen'!C2322</f>
        <v>44811.625</v>
      </c>
      <c r="C2322" s="270" t="str">
        <f>'Net Gen'!P2322</f>
        <v>OFFLINE</v>
      </c>
      <c r="D2322" s="270">
        <f>'Net Gen'!E2322</f>
        <v>0</v>
      </c>
      <c r="E2322" s="270">
        <f>'Net Gen'!I2322</f>
        <v>0</v>
      </c>
      <c r="F2322" s="270">
        <f>'Net Gen'!K2322</f>
        <v>0</v>
      </c>
      <c r="G2322" s="270">
        <f>'Net Gen'!N2322</f>
        <v>0</v>
      </c>
      <c r="H2322" s="270">
        <f>'Net Gen'!O2322</f>
        <v>1266</v>
      </c>
      <c r="J2322" s="120">
        <f t="shared" si="146"/>
        <v>0.15</v>
      </c>
      <c r="K2322" s="108">
        <f t="shared" si="144"/>
        <v>0</v>
      </c>
      <c r="L2322" s="102">
        <f t="shared" si="145"/>
        <v>189.9</v>
      </c>
      <c r="M2322" s="123">
        <f t="shared" si="147"/>
        <v>0</v>
      </c>
    </row>
    <row r="2323" spans="1:13" x14ac:dyDescent="0.2">
      <c r="A2323" s="208" t="str">
        <f>'Net Gen'!B2323</f>
        <v>RP1KPAEG-Rockport 1 KP AEG</v>
      </c>
      <c r="B2323" s="269">
        <f>'Net Gen'!C2323</f>
        <v>44811.666666666664</v>
      </c>
      <c r="C2323" s="270" t="str">
        <f>'Net Gen'!P2323</f>
        <v>OFFLINE</v>
      </c>
      <c r="D2323" s="270">
        <f>'Net Gen'!E2323</f>
        <v>0</v>
      </c>
      <c r="E2323" s="270">
        <f>'Net Gen'!I2323</f>
        <v>0</v>
      </c>
      <c r="F2323" s="270">
        <f>'Net Gen'!K2323</f>
        <v>0</v>
      </c>
      <c r="G2323" s="270">
        <f>'Net Gen'!N2323</f>
        <v>0</v>
      </c>
      <c r="H2323" s="270">
        <f>'Net Gen'!O2323</f>
        <v>1266</v>
      </c>
      <c r="J2323" s="120">
        <f t="shared" si="146"/>
        <v>0.15</v>
      </c>
      <c r="K2323" s="108">
        <f t="shared" si="144"/>
        <v>0</v>
      </c>
      <c r="L2323" s="102">
        <f t="shared" si="145"/>
        <v>189.9</v>
      </c>
      <c r="M2323" s="123">
        <f t="shared" si="147"/>
        <v>0</v>
      </c>
    </row>
    <row r="2324" spans="1:13" x14ac:dyDescent="0.2">
      <c r="A2324" s="208" t="str">
        <f>'Net Gen'!B2324</f>
        <v>RP1KPAEG-Rockport 1 KP AEG</v>
      </c>
      <c r="B2324" s="269">
        <f>'Net Gen'!C2324</f>
        <v>44811.708333333336</v>
      </c>
      <c r="C2324" s="270" t="str">
        <f>'Net Gen'!P2324</f>
        <v>OFFLINE</v>
      </c>
      <c r="D2324" s="270">
        <f>'Net Gen'!E2324</f>
        <v>0</v>
      </c>
      <c r="E2324" s="270">
        <f>'Net Gen'!I2324</f>
        <v>0</v>
      </c>
      <c r="F2324" s="270">
        <f>'Net Gen'!K2324</f>
        <v>0</v>
      </c>
      <c r="G2324" s="270">
        <f>'Net Gen'!N2324</f>
        <v>0</v>
      </c>
      <c r="H2324" s="270">
        <f>'Net Gen'!O2324</f>
        <v>1266</v>
      </c>
      <c r="J2324" s="120">
        <f t="shared" si="146"/>
        <v>0.15</v>
      </c>
      <c r="K2324" s="108">
        <f t="shared" si="144"/>
        <v>0</v>
      </c>
      <c r="L2324" s="102">
        <f t="shared" si="145"/>
        <v>189.9</v>
      </c>
      <c r="M2324" s="123">
        <f t="shared" si="147"/>
        <v>0</v>
      </c>
    </row>
    <row r="2325" spans="1:13" x14ac:dyDescent="0.2">
      <c r="A2325" s="208" t="str">
        <f>'Net Gen'!B2325</f>
        <v>RP1KPAEG-Rockport 1 KP AEG</v>
      </c>
      <c r="B2325" s="269">
        <f>'Net Gen'!C2325</f>
        <v>44811.75</v>
      </c>
      <c r="C2325" s="270" t="str">
        <f>'Net Gen'!P2325</f>
        <v>OFFLINE</v>
      </c>
      <c r="D2325" s="270">
        <f>'Net Gen'!E2325</f>
        <v>0</v>
      </c>
      <c r="E2325" s="270">
        <f>'Net Gen'!I2325</f>
        <v>0</v>
      </c>
      <c r="F2325" s="270">
        <f>'Net Gen'!K2325</f>
        <v>0</v>
      </c>
      <c r="G2325" s="270">
        <f>'Net Gen'!N2325</f>
        <v>0</v>
      </c>
      <c r="H2325" s="270">
        <f>'Net Gen'!O2325</f>
        <v>1266</v>
      </c>
      <c r="J2325" s="120">
        <f t="shared" si="146"/>
        <v>0.15</v>
      </c>
      <c r="K2325" s="108">
        <f t="shared" si="144"/>
        <v>0</v>
      </c>
      <c r="L2325" s="102">
        <f t="shared" si="145"/>
        <v>189.9</v>
      </c>
      <c r="M2325" s="123">
        <f t="shared" si="147"/>
        <v>0</v>
      </c>
    </row>
    <row r="2326" spans="1:13" x14ac:dyDescent="0.2">
      <c r="A2326" s="208" t="str">
        <f>'Net Gen'!B2326</f>
        <v>RP1KPAEG-Rockport 1 KP AEG</v>
      </c>
      <c r="B2326" s="269">
        <f>'Net Gen'!C2326</f>
        <v>44811.791666666664</v>
      </c>
      <c r="C2326" s="270" t="str">
        <f>'Net Gen'!P2326</f>
        <v>OFFLINE</v>
      </c>
      <c r="D2326" s="270">
        <f>'Net Gen'!E2326</f>
        <v>0</v>
      </c>
      <c r="E2326" s="270">
        <f>'Net Gen'!I2326</f>
        <v>0</v>
      </c>
      <c r="F2326" s="270">
        <f>'Net Gen'!K2326</f>
        <v>0</v>
      </c>
      <c r="G2326" s="270">
        <f>'Net Gen'!N2326</f>
        <v>0</v>
      </c>
      <c r="H2326" s="270">
        <f>'Net Gen'!O2326</f>
        <v>1266</v>
      </c>
      <c r="J2326" s="120">
        <f t="shared" si="146"/>
        <v>0.15</v>
      </c>
      <c r="K2326" s="108">
        <f t="shared" si="144"/>
        <v>0</v>
      </c>
      <c r="L2326" s="102">
        <f t="shared" si="145"/>
        <v>189.9</v>
      </c>
      <c r="M2326" s="123">
        <f t="shared" si="147"/>
        <v>0</v>
      </c>
    </row>
    <row r="2327" spans="1:13" x14ac:dyDescent="0.2">
      <c r="A2327" s="208" t="str">
        <f>'Net Gen'!B2327</f>
        <v>RP1KPAEG-Rockport 1 KP AEG</v>
      </c>
      <c r="B2327" s="269">
        <f>'Net Gen'!C2327</f>
        <v>44811.833333333336</v>
      </c>
      <c r="C2327" s="270" t="str">
        <f>'Net Gen'!P2327</f>
        <v>OFFLINE</v>
      </c>
      <c r="D2327" s="270">
        <f>'Net Gen'!E2327</f>
        <v>0</v>
      </c>
      <c r="E2327" s="270">
        <f>'Net Gen'!I2327</f>
        <v>0</v>
      </c>
      <c r="F2327" s="270">
        <f>'Net Gen'!K2327</f>
        <v>0</v>
      </c>
      <c r="G2327" s="270">
        <f>'Net Gen'!N2327</f>
        <v>0</v>
      </c>
      <c r="H2327" s="270">
        <f>'Net Gen'!O2327</f>
        <v>1266</v>
      </c>
      <c r="J2327" s="120">
        <f t="shared" si="146"/>
        <v>0.15</v>
      </c>
      <c r="K2327" s="108">
        <f t="shared" si="144"/>
        <v>0</v>
      </c>
      <c r="L2327" s="102">
        <f t="shared" si="145"/>
        <v>189.9</v>
      </c>
      <c r="M2327" s="123">
        <f t="shared" si="147"/>
        <v>0</v>
      </c>
    </row>
    <row r="2328" spans="1:13" x14ac:dyDescent="0.2">
      <c r="A2328" s="208" t="str">
        <f>'Net Gen'!B2328</f>
        <v>RP1KPAEG-Rockport 1 KP AEG</v>
      </c>
      <c r="B2328" s="269">
        <f>'Net Gen'!C2328</f>
        <v>44811.875</v>
      </c>
      <c r="C2328" s="270" t="str">
        <f>'Net Gen'!P2328</f>
        <v>OFFLINE</v>
      </c>
      <c r="D2328" s="270">
        <f>'Net Gen'!E2328</f>
        <v>0</v>
      </c>
      <c r="E2328" s="270">
        <f>'Net Gen'!I2328</f>
        <v>0</v>
      </c>
      <c r="F2328" s="270">
        <f>'Net Gen'!K2328</f>
        <v>0</v>
      </c>
      <c r="G2328" s="270">
        <f>'Net Gen'!N2328</f>
        <v>0</v>
      </c>
      <c r="H2328" s="270">
        <f>'Net Gen'!O2328</f>
        <v>1266</v>
      </c>
      <c r="J2328" s="120">
        <f t="shared" si="146"/>
        <v>0.15</v>
      </c>
      <c r="K2328" s="108">
        <f t="shared" si="144"/>
        <v>0</v>
      </c>
      <c r="L2328" s="102">
        <f t="shared" si="145"/>
        <v>189.9</v>
      </c>
      <c r="M2328" s="123">
        <f t="shared" si="147"/>
        <v>0</v>
      </c>
    </row>
    <row r="2329" spans="1:13" x14ac:dyDescent="0.2">
      <c r="A2329" s="208" t="str">
        <f>'Net Gen'!B2329</f>
        <v>RP1KPAEG-Rockport 1 KP AEG</v>
      </c>
      <c r="B2329" s="269">
        <f>'Net Gen'!C2329</f>
        <v>44811.916666666664</v>
      </c>
      <c r="C2329" s="270" t="str">
        <f>'Net Gen'!P2329</f>
        <v>OFFLINE</v>
      </c>
      <c r="D2329" s="270">
        <f>'Net Gen'!E2329</f>
        <v>0</v>
      </c>
      <c r="E2329" s="270">
        <f>'Net Gen'!I2329</f>
        <v>0</v>
      </c>
      <c r="F2329" s="270">
        <f>'Net Gen'!K2329</f>
        <v>0</v>
      </c>
      <c r="G2329" s="270">
        <f>'Net Gen'!N2329</f>
        <v>0</v>
      </c>
      <c r="H2329" s="270">
        <f>'Net Gen'!O2329</f>
        <v>1266</v>
      </c>
      <c r="J2329" s="120">
        <f t="shared" si="146"/>
        <v>0.15</v>
      </c>
      <c r="K2329" s="108">
        <f t="shared" si="144"/>
        <v>0</v>
      </c>
      <c r="L2329" s="102">
        <f t="shared" si="145"/>
        <v>189.9</v>
      </c>
      <c r="M2329" s="123">
        <f t="shared" si="147"/>
        <v>0</v>
      </c>
    </row>
    <row r="2330" spans="1:13" x14ac:dyDescent="0.2">
      <c r="A2330" s="208" t="str">
        <f>'Net Gen'!B2330</f>
        <v>RP1KPAEG-Rockport 1 KP AEG</v>
      </c>
      <c r="B2330" s="269">
        <f>'Net Gen'!C2330</f>
        <v>44811.958333333336</v>
      </c>
      <c r="C2330" s="270" t="str">
        <f>'Net Gen'!P2330</f>
        <v>OFFLINE</v>
      </c>
      <c r="D2330" s="270">
        <f>'Net Gen'!E2330</f>
        <v>0</v>
      </c>
      <c r="E2330" s="270">
        <f>'Net Gen'!I2330</f>
        <v>0</v>
      </c>
      <c r="F2330" s="270">
        <f>'Net Gen'!K2330</f>
        <v>0</v>
      </c>
      <c r="G2330" s="270">
        <f>'Net Gen'!N2330</f>
        <v>0</v>
      </c>
      <c r="H2330" s="270">
        <f>'Net Gen'!O2330</f>
        <v>1266</v>
      </c>
      <c r="J2330" s="120">
        <f t="shared" si="146"/>
        <v>0.15</v>
      </c>
      <c r="K2330" s="108">
        <f t="shared" si="144"/>
        <v>0</v>
      </c>
      <c r="L2330" s="102">
        <f t="shared" si="145"/>
        <v>189.9</v>
      </c>
      <c r="M2330" s="123">
        <f t="shared" si="147"/>
        <v>0</v>
      </c>
    </row>
    <row r="2331" spans="1:13" x14ac:dyDescent="0.2">
      <c r="A2331" s="208" t="str">
        <f>'Net Gen'!B2331</f>
        <v>RP1KPAEG-Rockport 1 KP AEG</v>
      </c>
      <c r="B2331" s="269">
        <f>'Net Gen'!C2331</f>
        <v>44812</v>
      </c>
      <c r="C2331" s="270" t="str">
        <f>'Net Gen'!P2331</f>
        <v>OFFLINE</v>
      </c>
      <c r="D2331" s="270">
        <f>'Net Gen'!E2331</f>
        <v>0</v>
      </c>
      <c r="E2331" s="270">
        <f>'Net Gen'!I2331</f>
        <v>0</v>
      </c>
      <c r="F2331" s="270">
        <f>'Net Gen'!K2331</f>
        <v>0</v>
      </c>
      <c r="G2331" s="270">
        <f>'Net Gen'!N2331</f>
        <v>0</v>
      </c>
      <c r="H2331" s="270">
        <f>'Net Gen'!O2331</f>
        <v>1266</v>
      </c>
      <c r="J2331" s="120">
        <f t="shared" si="146"/>
        <v>0.15</v>
      </c>
      <c r="K2331" s="108">
        <f t="shared" si="144"/>
        <v>0</v>
      </c>
      <c r="L2331" s="102">
        <f t="shared" si="145"/>
        <v>189.9</v>
      </c>
      <c r="M2331" s="123">
        <f t="shared" si="147"/>
        <v>0</v>
      </c>
    </row>
    <row r="2332" spans="1:13" x14ac:dyDescent="0.2">
      <c r="A2332" s="208" t="str">
        <f>'Net Gen'!B2332</f>
        <v>RP1KPAEG-Rockport 1 KP AEG</v>
      </c>
      <c r="B2332" s="269">
        <f>'Net Gen'!C2332</f>
        <v>44812.041666666664</v>
      </c>
      <c r="C2332" s="270" t="str">
        <f>'Net Gen'!P2332</f>
        <v>OFFLINE</v>
      </c>
      <c r="D2332" s="270">
        <f>'Net Gen'!E2332</f>
        <v>0</v>
      </c>
      <c r="E2332" s="270">
        <f>'Net Gen'!I2332</f>
        <v>0</v>
      </c>
      <c r="F2332" s="270">
        <f>'Net Gen'!K2332</f>
        <v>0</v>
      </c>
      <c r="G2332" s="270">
        <f>'Net Gen'!N2332</f>
        <v>0</v>
      </c>
      <c r="H2332" s="270">
        <f>'Net Gen'!O2332</f>
        <v>1266</v>
      </c>
      <c r="J2332" s="120">
        <f t="shared" si="146"/>
        <v>0.15</v>
      </c>
      <c r="K2332" s="108">
        <f t="shared" si="144"/>
        <v>0</v>
      </c>
      <c r="L2332" s="102">
        <f t="shared" si="145"/>
        <v>189.9</v>
      </c>
      <c r="M2332" s="123">
        <f t="shared" si="147"/>
        <v>0</v>
      </c>
    </row>
    <row r="2333" spans="1:13" x14ac:dyDescent="0.2">
      <c r="A2333" s="208" t="str">
        <f>'Net Gen'!B2333</f>
        <v>RP1KPAEG-Rockport 1 KP AEG</v>
      </c>
      <c r="B2333" s="269">
        <f>'Net Gen'!C2333</f>
        <v>44812.083333333336</v>
      </c>
      <c r="C2333" s="270" t="str">
        <f>'Net Gen'!P2333</f>
        <v>OFFLINE</v>
      </c>
      <c r="D2333" s="270">
        <f>'Net Gen'!E2333</f>
        <v>0</v>
      </c>
      <c r="E2333" s="270">
        <f>'Net Gen'!I2333</f>
        <v>0</v>
      </c>
      <c r="F2333" s="270">
        <f>'Net Gen'!K2333</f>
        <v>0</v>
      </c>
      <c r="G2333" s="270">
        <f>'Net Gen'!N2333</f>
        <v>0</v>
      </c>
      <c r="H2333" s="270">
        <f>'Net Gen'!O2333</f>
        <v>1266</v>
      </c>
      <c r="J2333" s="120">
        <f t="shared" si="146"/>
        <v>0.15</v>
      </c>
      <c r="K2333" s="108">
        <f t="shared" si="144"/>
        <v>0</v>
      </c>
      <c r="L2333" s="102">
        <f t="shared" si="145"/>
        <v>189.9</v>
      </c>
      <c r="M2333" s="123">
        <f t="shared" si="147"/>
        <v>0</v>
      </c>
    </row>
    <row r="2334" spans="1:13" x14ac:dyDescent="0.2">
      <c r="A2334" s="208" t="str">
        <f>'Net Gen'!B2334</f>
        <v>RP1KPAEG-Rockport 1 KP AEG</v>
      </c>
      <c r="B2334" s="269">
        <f>'Net Gen'!C2334</f>
        <v>44812.125</v>
      </c>
      <c r="C2334" s="270" t="str">
        <f>'Net Gen'!P2334</f>
        <v>OFFLINE</v>
      </c>
      <c r="D2334" s="270">
        <f>'Net Gen'!E2334</f>
        <v>0</v>
      </c>
      <c r="E2334" s="270">
        <f>'Net Gen'!I2334</f>
        <v>0</v>
      </c>
      <c r="F2334" s="270">
        <f>'Net Gen'!K2334</f>
        <v>0</v>
      </c>
      <c r="G2334" s="270">
        <f>'Net Gen'!N2334</f>
        <v>0</v>
      </c>
      <c r="H2334" s="270">
        <f>'Net Gen'!O2334</f>
        <v>1266</v>
      </c>
      <c r="J2334" s="120">
        <f t="shared" si="146"/>
        <v>0.15</v>
      </c>
      <c r="K2334" s="108">
        <f t="shared" si="144"/>
        <v>0</v>
      </c>
      <c r="L2334" s="102">
        <f t="shared" si="145"/>
        <v>189.9</v>
      </c>
      <c r="M2334" s="123">
        <f t="shared" si="147"/>
        <v>0</v>
      </c>
    </row>
    <row r="2335" spans="1:13" x14ac:dyDescent="0.2">
      <c r="A2335" s="208" t="str">
        <f>'Net Gen'!B2335</f>
        <v>RP1KPAEG-Rockport 1 KP AEG</v>
      </c>
      <c r="B2335" s="269">
        <f>'Net Gen'!C2335</f>
        <v>44812.166666666664</v>
      </c>
      <c r="C2335" s="270" t="str">
        <f>'Net Gen'!P2335</f>
        <v>OFFLINE</v>
      </c>
      <c r="D2335" s="270">
        <f>'Net Gen'!E2335</f>
        <v>0</v>
      </c>
      <c r="E2335" s="270">
        <f>'Net Gen'!I2335</f>
        <v>0</v>
      </c>
      <c r="F2335" s="270">
        <f>'Net Gen'!K2335</f>
        <v>0</v>
      </c>
      <c r="G2335" s="270">
        <f>'Net Gen'!N2335</f>
        <v>0</v>
      </c>
      <c r="H2335" s="270">
        <f>'Net Gen'!O2335</f>
        <v>1266</v>
      </c>
      <c r="J2335" s="120">
        <f t="shared" si="146"/>
        <v>0.15</v>
      </c>
      <c r="K2335" s="108">
        <f t="shared" si="144"/>
        <v>0</v>
      </c>
      <c r="L2335" s="102">
        <f t="shared" si="145"/>
        <v>189.9</v>
      </c>
      <c r="M2335" s="123">
        <f t="shared" si="147"/>
        <v>0</v>
      </c>
    </row>
    <row r="2336" spans="1:13" x14ac:dyDescent="0.2">
      <c r="A2336" s="208" t="str">
        <f>'Net Gen'!B2336</f>
        <v>RP1KPAEG-Rockport 1 KP AEG</v>
      </c>
      <c r="B2336" s="269">
        <f>'Net Gen'!C2336</f>
        <v>44812.208333333336</v>
      </c>
      <c r="C2336" s="270" t="str">
        <f>'Net Gen'!P2336</f>
        <v>OFFLINE</v>
      </c>
      <c r="D2336" s="270">
        <f>'Net Gen'!E2336</f>
        <v>0</v>
      </c>
      <c r="E2336" s="270">
        <f>'Net Gen'!I2336</f>
        <v>0</v>
      </c>
      <c r="F2336" s="270">
        <f>'Net Gen'!K2336</f>
        <v>0</v>
      </c>
      <c r="G2336" s="270">
        <f>'Net Gen'!N2336</f>
        <v>0</v>
      </c>
      <c r="H2336" s="270">
        <f>'Net Gen'!O2336</f>
        <v>1266</v>
      </c>
      <c r="J2336" s="120">
        <f t="shared" si="146"/>
        <v>0.15</v>
      </c>
      <c r="K2336" s="108">
        <f t="shared" si="144"/>
        <v>0</v>
      </c>
      <c r="L2336" s="102">
        <f t="shared" si="145"/>
        <v>189.9</v>
      </c>
      <c r="M2336" s="123">
        <f t="shared" si="147"/>
        <v>0</v>
      </c>
    </row>
    <row r="2337" spans="1:13" x14ac:dyDescent="0.2">
      <c r="A2337" s="208" t="str">
        <f>'Net Gen'!B2337</f>
        <v>RP1KPAEG-Rockport 1 KP AEG</v>
      </c>
      <c r="B2337" s="269">
        <f>'Net Gen'!C2337</f>
        <v>44812.25</v>
      </c>
      <c r="C2337" s="270" t="str">
        <f>'Net Gen'!P2337</f>
        <v>OFFLINE</v>
      </c>
      <c r="D2337" s="270">
        <f>'Net Gen'!E2337</f>
        <v>0</v>
      </c>
      <c r="E2337" s="270">
        <f>'Net Gen'!I2337</f>
        <v>0</v>
      </c>
      <c r="F2337" s="270">
        <f>'Net Gen'!K2337</f>
        <v>0</v>
      </c>
      <c r="G2337" s="270">
        <f>'Net Gen'!N2337</f>
        <v>0</v>
      </c>
      <c r="H2337" s="270">
        <f>'Net Gen'!O2337</f>
        <v>1266</v>
      </c>
      <c r="J2337" s="120">
        <f t="shared" si="146"/>
        <v>0.15</v>
      </c>
      <c r="K2337" s="108">
        <f t="shared" si="144"/>
        <v>0</v>
      </c>
      <c r="L2337" s="102">
        <f t="shared" si="145"/>
        <v>189.9</v>
      </c>
      <c r="M2337" s="123">
        <f t="shared" si="147"/>
        <v>0</v>
      </c>
    </row>
    <row r="2338" spans="1:13" x14ac:dyDescent="0.2">
      <c r="A2338" s="208" t="str">
        <f>'Net Gen'!B2338</f>
        <v>RP1KPAEG-Rockport 1 KP AEG</v>
      </c>
      <c r="B2338" s="269">
        <f>'Net Gen'!C2338</f>
        <v>44812.291666666664</v>
      </c>
      <c r="C2338" s="270" t="str">
        <f>'Net Gen'!P2338</f>
        <v>OFFLINE</v>
      </c>
      <c r="D2338" s="270">
        <f>'Net Gen'!E2338</f>
        <v>0</v>
      </c>
      <c r="E2338" s="270">
        <f>'Net Gen'!I2338</f>
        <v>0</v>
      </c>
      <c r="F2338" s="270">
        <f>'Net Gen'!K2338</f>
        <v>0</v>
      </c>
      <c r="G2338" s="270">
        <f>'Net Gen'!N2338</f>
        <v>0</v>
      </c>
      <c r="H2338" s="270">
        <f>'Net Gen'!O2338</f>
        <v>1266</v>
      </c>
      <c r="J2338" s="120">
        <f t="shared" si="146"/>
        <v>0.15</v>
      </c>
      <c r="K2338" s="108">
        <f t="shared" si="144"/>
        <v>0</v>
      </c>
      <c r="L2338" s="102">
        <f t="shared" si="145"/>
        <v>189.9</v>
      </c>
      <c r="M2338" s="123">
        <f t="shared" si="147"/>
        <v>0</v>
      </c>
    </row>
    <row r="2339" spans="1:13" x14ac:dyDescent="0.2">
      <c r="A2339" s="208" t="str">
        <f>'Net Gen'!B2339</f>
        <v>RP1KPAEG-Rockport 1 KP AEG</v>
      </c>
      <c r="B2339" s="269">
        <f>'Net Gen'!C2339</f>
        <v>44812.333333333336</v>
      </c>
      <c r="C2339" s="270" t="str">
        <f>'Net Gen'!P2339</f>
        <v>OFFLINE</v>
      </c>
      <c r="D2339" s="270">
        <f>'Net Gen'!E2339</f>
        <v>0</v>
      </c>
      <c r="E2339" s="270">
        <f>'Net Gen'!I2339</f>
        <v>0</v>
      </c>
      <c r="F2339" s="270">
        <f>'Net Gen'!K2339</f>
        <v>0</v>
      </c>
      <c r="G2339" s="270">
        <f>'Net Gen'!N2339</f>
        <v>0</v>
      </c>
      <c r="H2339" s="270">
        <f>'Net Gen'!O2339</f>
        <v>1266</v>
      </c>
      <c r="J2339" s="120">
        <f t="shared" si="146"/>
        <v>0.15</v>
      </c>
      <c r="K2339" s="108">
        <f t="shared" si="144"/>
        <v>0</v>
      </c>
      <c r="L2339" s="102">
        <f t="shared" si="145"/>
        <v>189.9</v>
      </c>
      <c r="M2339" s="123">
        <f t="shared" si="147"/>
        <v>0</v>
      </c>
    </row>
    <row r="2340" spans="1:13" x14ac:dyDescent="0.2">
      <c r="A2340" s="208" t="str">
        <f>'Net Gen'!B2340</f>
        <v>RP1KPAEG-Rockport 1 KP AEG</v>
      </c>
      <c r="B2340" s="269">
        <f>'Net Gen'!C2340</f>
        <v>44812.375</v>
      </c>
      <c r="C2340" s="270" t="str">
        <f>'Net Gen'!P2340</f>
        <v>OFFLINE</v>
      </c>
      <c r="D2340" s="270">
        <f>'Net Gen'!E2340</f>
        <v>0</v>
      </c>
      <c r="E2340" s="270">
        <f>'Net Gen'!I2340</f>
        <v>0</v>
      </c>
      <c r="F2340" s="270">
        <f>'Net Gen'!K2340</f>
        <v>0</v>
      </c>
      <c r="G2340" s="270">
        <f>'Net Gen'!N2340</f>
        <v>0</v>
      </c>
      <c r="H2340" s="270">
        <f>'Net Gen'!O2340</f>
        <v>1266</v>
      </c>
      <c r="J2340" s="120">
        <f t="shared" si="146"/>
        <v>0.15</v>
      </c>
      <c r="K2340" s="108">
        <f t="shared" si="144"/>
        <v>0</v>
      </c>
      <c r="L2340" s="102">
        <f t="shared" si="145"/>
        <v>189.9</v>
      </c>
      <c r="M2340" s="123">
        <f t="shared" si="147"/>
        <v>0</v>
      </c>
    </row>
    <row r="2341" spans="1:13" x14ac:dyDescent="0.2">
      <c r="A2341" s="208" t="str">
        <f>'Net Gen'!B2341</f>
        <v>RP1KPAEG-Rockport 1 KP AEG</v>
      </c>
      <c r="B2341" s="269">
        <f>'Net Gen'!C2341</f>
        <v>44812.416666666664</v>
      </c>
      <c r="C2341" s="270" t="str">
        <f>'Net Gen'!P2341</f>
        <v>OFFLINE</v>
      </c>
      <c r="D2341" s="270">
        <f>'Net Gen'!E2341</f>
        <v>0</v>
      </c>
      <c r="E2341" s="270">
        <f>'Net Gen'!I2341</f>
        <v>0</v>
      </c>
      <c r="F2341" s="270">
        <f>'Net Gen'!K2341</f>
        <v>0</v>
      </c>
      <c r="G2341" s="270">
        <f>'Net Gen'!N2341</f>
        <v>0</v>
      </c>
      <c r="H2341" s="270">
        <f>'Net Gen'!O2341</f>
        <v>1266</v>
      </c>
      <c r="J2341" s="120">
        <f t="shared" si="146"/>
        <v>0.15</v>
      </c>
      <c r="K2341" s="108">
        <f t="shared" si="144"/>
        <v>0</v>
      </c>
      <c r="L2341" s="102">
        <f t="shared" si="145"/>
        <v>189.9</v>
      </c>
      <c r="M2341" s="123">
        <f t="shared" si="147"/>
        <v>0</v>
      </c>
    </row>
    <row r="2342" spans="1:13" x14ac:dyDescent="0.2">
      <c r="A2342" s="208" t="str">
        <f>'Net Gen'!B2342</f>
        <v>RP1KPAEG-Rockport 1 KP AEG</v>
      </c>
      <c r="B2342" s="269">
        <f>'Net Gen'!C2342</f>
        <v>44812.458333333336</v>
      </c>
      <c r="C2342" s="270" t="str">
        <f>'Net Gen'!P2342</f>
        <v>OFFLINE</v>
      </c>
      <c r="D2342" s="270">
        <f>'Net Gen'!E2342</f>
        <v>0</v>
      </c>
      <c r="E2342" s="270">
        <f>'Net Gen'!I2342</f>
        <v>0</v>
      </c>
      <c r="F2342" s="270">
        <f>'Net Gen'!K2342</f>
        <v>0</v>
      </c>
      <c r="G2342" s="270">
        <f>'Net Gen'!N2342</f>
        <v>0</v>
      </c>
      <c r="H2342" s="270">
        <f>'Net Gen'!O2342</f>
        <v>1266</v>
      </c>
      <c r="J2342" s="120">
        <f t="shared" si="146"/>
        <v>0.15</v>
      </c>
      <c r="K2342" s="108">
        <f t="shared" si="144"/>
        <v>0</v>
      </c>
      <c r="L2342" s="102">
        <f t="shared" si="145"/>
        <v>189.9</v>
      </c>
      <c r="M2342" s="123">
        <f t="shared" si="147"/>
        <v>0</v>
      </c>
    </row>
    <row r="2343" spans="1:13" x14ac:dyDescent="0.2">
      <c r="A2343" s="208" t="str">
        <f>'Net Gen'!B2343</f>
        <v>RP1KPAEG-Rockport 1 KP AEG</v>
      </c>
      <c r="B2343" s="269">
        <f>'Net Gen'!C2343</f>
        <v>44812.5</v>
      </c>
      <c r="C2343" s="270" t="str">
        <f>'Net Gen'!P2343</f>
        <v>OFFLINE</v>
      </c>
      <c r="D2343" s="270">
        <f>'Net Gen'!E2343</f>
        <v>0</v>
      </c>
      <c r="E2343" s="270">
        <f>'Net Gen'!I2343</f>
        <v>0</v>
      </c>
      <c r="F2343" s="270">
        <f>'Net Gen'!K2343</f>
        <v>0</v>
      </c>
      <c r="G2343" s="270">
        <f>'Net Gen'!N2343</f>
        <v>0</v>
      </c>
      <c r="H2343" s="270">
        <f>'Net Gen'!O2343</f>
        <v>1266</v>
      </c>
      <c r="J2343" s="120">
        <f t="shared" si="146"/>
        <v>0.15</v>
      </c>
      <c r="K2343" s="108">
        <f t="shared" si="144"/>
        <v>0</v>
      </c>
      <c r="L2343" s="102">
        <f t="shared" si="145"/>
        <v>189.9</v>
      </c>
      <c r="M2343" s="123">
        <f t="shared" si="147"/>
        <v>0</v>
      </c>
    </row>
    <row r="2344" spans="1:13" x14ac:dyDescent="0.2">
      <c r="A2344" s="208" t="str">
        <f>'Net Gen'!B2344</f>
        <v>RP1KPAEG-Rockport 1 KP AEG</v>
      </c>
      <c r="B2344" s="269">
        <f>'Net Gen'!C2344</f>
        <v>44812.541666666664</v>
      </c>
      <c r="C2344" s="270" t="str">
        <f>'Net Gen'!P2344</f>
        <v>OFFLINE</v>
      </c>
      <c r="D2344" s="270">
        <f>'Net Gen'!E2344</f>
        <v>0</v>
      </c>
      <c r="E2344" s="270">
        <f>'Net Gen'!I2344</f>
        <v>0</v>
      </c>
      <c r="F2344" s="270">
        <f>'Net Gen'!K2344</f>
        <v>0</v>
      </c>
      <c r="G2344" s="270">
        <f>'Net Gen'!N2344</f>
        <v>0</v>
      </c>
      <c r="H2344" s="270">
        <f>'Net Gen'!O2344</f>
        <v>1266</v>
      </c>
      <c r="J2344" s="120">
        <f t="shared" si="146"/>
        <v>0.15</v>
      </c>
      <c r="K2344" s="108">
        <f t="shared" si="144"/>
        <v>0</v>
      </c>
      <c r="L2344" s="102">
        <f t="shared" si="145"/>
        <v>189.9</v>
      </c>
      <c r="M2344" s="123">
        <f t="shared" si="147"/>
        <v>0</v>
      </c>
    </row>
    <row r="2345" spans="1:13" x14ac:dyDescent="0.2">
      <c r="A2345" s="208" t="str">
        <f>'Net Gen'!B2345</f>
        <v>RP1KPAEG-Rockport 1 KP AEG</v>
      </c>
      <c r="B2345" s="269">
        <f>'Net Gen'!C2345</f>
        <v>44812.583333333336</v>
      </c>
      <c r="C2345" s="270" t="str">
        <f>'Net Gen'!P2345</f>
        <v>OFFLINE</v>
      </c>
      <c r="D2345" s="270">
        <f>'Net Gen'!E2345</f>
        <v>0</v>
      </c>
      <c r="E2345" s="270">
        <f>'Net Gen'!I2345</f>
        <v>0</v>
      </c>
      <c r="F2345" s="270">
        <f>'Net Gen'!K2345</f>
        <v>0</v>
      </c>
      <c r="G2345" s="270">
        <f>'Net Gen'!N2345</f>
        <v>0</v>
      </c>
      <c r="H2345" s="270">
        <f>'Net Gen'!O2345</f>
        <v>1266</v>
      </c>
      <c r="J2345" s="120">
        <f t="shared" si="146"/>
        <v>0.15</v>
      </c>
      <c r="K2345" s="108">
        <f t="shared" si="144"/>
        <v>0</v>
      </c>
      <c r="L2345" s="102">
        <f t="shared" si="145"/>
        <v>189.9</v>
      </c>
      <c r="M2345" s="123">
        <f t="shared" si="147"/>
        <v>0</v>
      </c>
    </row>
    <row r="2346" spans="1:13" x14ac:dyDescent="0.2">
      <c r="A2346" s="208" t="str">
        <f>'Net Gen'!B2346</f>
        <v>RP1KPAEG-Rockport 1 KP AEG</v>
      </c>
      <c r="B2346" s="269">
        <f>'Net Gen'!C2346</f>
        <v>44812.625</v>
      </c>
      <c r="C2346" s="270" t="str">
        <f>'Net Gen'!P2346</f>
        <v>OFFLINE</v>
      </c>
      <c r="D2346" s="270">
        <f>'Net Gen'!E2346</f>
        <v>0</v>
      </c>
      <c r="E2346" s="270">
        <f>'Net Gen'!I2346</f>
        <v>0</v>
      </c>
      <c r="F2346" s="270">
        <f>'Net Gen'!K2346</f>
        <v>0</v>
      </c>
      <c r="G2346" s="270">
        <f>'Net Gen'!N2346</f>
        <v>0</v>
      </c>
      <c r="H2346" s="270">
        <f>'Net Gen'!O2346</f>
        <v>1266</v>
      </c>
      <c r="J2346" s="120">
        <f t="shared" si="146"/>
        <v>0.15</v>
      </c>
      <c r="K2346" s="108">
        <f t="shared" si="144"/>
        <v>0</v>
      </c>
      <c r="L2346" s="102">
        <f t="shared" si="145"/>
        <v>189.9</v>
      </c>
      <c r="M2346" s="123">
        <f t="shared" si="147"/>
        <v>0</v>
      </c>
    </row>
    <row r="2347" spans="1:13" x14ac:dyDescent="0.2">
      <c r="A2347" s="208" t="str">
        <f>'Net Gen'!B2347</f>
        <v>RP1KPAEG-Rockport 1 KP AEG</v>
      </c>
      <c r="B2347" s="269">
        <f>'Net Gen'!C2347</f>
        <v>44812.666666666664</v>
      </c>
      <c r="C2347" s="270" t="str">
        <f>'Net Gen'!P2347</f>
        <v>OFFLINE</v>
      </c>
      <c r="D2347" s="270">
        <f>'Net Gen'!E2347</f>
        <v>0</v>
      </c>
      <c r="E2347" s="270">
        <f>'Net Gen'!I2347</f>
        <v>0</v>
      </c>
      <c r="F2347" s="270">
        <f>'Net Gen'!K2347</f>
        <v>0</v>
      </c>
      <c r="G2347" s="270">
        <f>'Net Gen'!N2347</f>
        <v>0</v>
      </c>
      <c r="H2347" s="270">
        <f>'Net Gen'!O2347</f>
        <v>1266</v>
      </c>
      <c r="J2347" s="120">
        <f t="shared" si="146"/>
        <v>0.15</v>
      </c>
      <c r="K2347" s="108">
        <f t="shared" si="144"/>
        <v>0</v>
      </c>
      <c r="L2347" s="102">
        <f t="shared" si="145"/>
        <v>189.9</v>
      </c>
      <c r="M2347" s="123">
        <f t="shared" si="147"/>
        <v>0</v>
      </c>
    </row>
    <row r="2348" spans="1:13" x14ac:dyDescent="0.2">
      <c r="A2348" s="208" t="str">
        <f>'Net Gen'!B2348</f>
        <v>RP1KPAEG-Rockport 1 KP AEG</v>
      </c>
      <c r="B2348" s="269">
        <f>'Net Gen'!C2348</f>
        <v>44812.708333333336</v>
      </c>
      <c r="C2348" s="270" t="str">
        <f>'Net Gen'!P2348</f>
        <v>OFFLINE</v>
      </c>
      <c r="D2348" s="270">
        <f>'Net Gen'!E2348</f>
        <v>0</v>
      </c>
      <c r="E2348" s="270">
        <f>'Net Gen'!I2348</f>
        <v>0</v>
      </c>
      <c r="F2348" s="270">
        <f>'Net Gen'!K2348</f>
        <v>0</v>
      </c>
      <c r="G2348" s="270">
        <f>'Net Gen'!N2348</f>
        <v>0</v>
      </c>
      <c r="H2348" s="270">
        <f>'Net Gen'!O2348</f>
        <v>1266</v>
      </c>
      <c r="J2348" s="120">
        <f t="shared" si="146"/>
        <v>0.15</v>
      </c>
      <c r="K2348" s="108">
        <f t="shared" si="144"/>
        <v>0</v>
      </c>
      <c r="L2348" s="102">
        <f t="shared" si="145"/>
        <v>189.9</v>
      </c>
      <c r="M2348" s="123">
        <f t="shared" si="147"/>
        <v>0</v>
      </c>
    </row>
    <row r="2349" spans="1:13" x14ac:dyDescent="0.2">
      <c r="A2349" s="208" t="str">
        <f>'Net Gen'!B2349</f>
        <v>RP1KPAEG-Rockport 1 KP AEG</v>
      </c>
      <c r="B2349" s="269">
        <f>'Net Gen'!C2349</f>
        <v>44812.75</v>
      </c>
      <c r="C2349" s="270" t="str">
        <f>'Net Gen'!P2349</f>
        <v>OFFLINE</v>
      </c>
      <c r="D2349" s="270">
        <f>'Net Gen'!E2349</f>
        <v>0</v>
      </c>
      <c r="E2349" s="270">
        <f>'Net Gen'!I2349</f>
        <v>0</v>
      </c>
      <c r="F2349" s="270">
        <f>'Net Gen'!K2349</f>
        <v>0</v>
      </c>
      <c r="G2349" s="270">
        <f>'Net Gen'!N2349</f>
        <v>0</v>
      </c>
      <c r="H2349" s="270">
        <f>'Net Gen'!O2349</f>
        <v>1266</v>
      </c>
      <c r="J2349" s="120">
        <f t="shared" si="146"/>
        <v>0.15</v>
      </c>
      <c r="K2349" s="108">
        <f t="shared" si="144"/>
        <v>0</v>
      </c>
      <c r="L2349" s="102">
        <f t="shared" si="145"/>
        <v>189.9</v>
      </c>
      <c r="M2349" s="123">
        <f t="shared" si="147"/>
        <v>0</v>
      </c>
    </row>
    <row r="2350" spans="1:13" x14ac:dyDescent="0.2">
      <c r="A2350" s="208" t="str">
        <f>'Net Gen'!B2350</f>
        <v>RP1KPAEG-Rockport 1 KP AEG</v>
      </c>
      <c r="B2350" s="269">
        <f>'Net Gen'!C2350</f>
        <v>44812.791666666664</v>
      </c>
      <c r="C2350" s="270" t="str">
        <f>'Net Gen'!P2350</f>
        <v>OFFLINE</v>
      </c>
      <c r="D2350" s="270">
        <f>'Net Gen'!E2350</f>
        <v>0</v>
      </c>
      <c r="E2350" s="270">
        <f>'Net Gen'!I2350</f>
        <v>0</v>
      </c>
      <c r="F2350" s="270">
        <f>'Net Gen'!K2350</f>
        <v>0</v>
      </c>
      <c r="G2350" s="270">
        <f>'Net Gen'!N2350</f>
        <v>0</v>
      </c>
      <c r="H2350" s="270">
        <f>'Net Gen'!O2350</f>
        <v>1266</v>
      </c>
      <c r="J2350" s="120">
        <f t="shared" si="146"/>
        <v>0.15</v>
      </c>
      <c r="K2350" s="108">
        <f t="shared" si="144"/>
        <v>0</v>
      </c>
      <c r="L2350" s="102">
        <f t="shared" si="145"/>
        <v>189.9</v>
      </c>
      <c r="M2350" s="123">
        <f t="shared" si="147"/>
        <v>0</v>
      </c>
    </row>
    <row r="2351" spans="1:13" x14ac:dyDescent="0.2">
      <c r="A2351" s="208" t="str">
        <f>'Net Gen'!B2351</f>
        <v>RP1KPAEG-Rockport 1 KP AEG</v>
      </c>
      <c r="B2351" s="269">
        <f>'Net Gen'!C2351</f>
        <v>44812.833333333336</v>
      </c>
      <c r="C2351" s="270" t="str">
        <f>'Net Gen'!P2351</f>
        <v>OFFLINE</v>
      </c>
      <c r="D2351" s="270">
        <f>'Net Gen'!E2351</f>
        <v>0</v>
      </c>
      <c r="E2351" s="270">
        <f>'Net Gen'!I2351</f>
        <v>0</v>
      </c>
      <c r="F2351" s="270">
        <f>'Net Gen'!K2351</f>
        <v>0</v>
      </c>
      <c r="G2351" s="270">
        <f>'Net Gen'!N2351</f>
        <v>0</v>
      </c>
      <c r="H2351" s="270">
        <f>'Net Gen'!O2351</f>
        <v>1266</v>
      </c>
      <c r="J2351" s="120">
        <f t="shared" si="146"/>
        <v>0.15</v>
      </c>
      <c r="K2351" s="108">
        <f t="shared" si="144"/>
        <v>0</v>
      </c>
      <c r="L2351" s="102">
        <f t="shared" si="145"/>
        <v>189.9</v>
      </c>
      <c r="M2351" s="123">
        <f t="shared" si="147"/>
        <v>0</v>
      </c>
    </row>
    <row r="2352" spans="1:13" x14ac:dyDescent="0.2">
      <c r="A2352" s="208" t="str">
        <f>'Net Gen'!B2352</f>
        <v>RP1KPAEG-Rockport 1 KP AEG</v>
      </c>
      <c r="B2352" s="269">
        <f>'Net Gen'!C2352</f>
        <v>44812.875</v>
      </c>
      <c r="C2352" s="270" t="str">
        <f>'Net Gen'!P2352</f>
        <v>OFFLINE</v>
      </c>
      <c r="D2352" s="270">
        <f>'Net Gen'!E2352</f>
        <v>0</v>
      </c>
      <c r="E2352" s="270">
        <f>'Net Gen'!I2352</f>
        <v>0</v>
      </c>
      <c r="F2352" s="270">
        <f>'Net Gen'!K2352</f>
        <v>0</v>
      </c>
      <c r="G2352" s="270">
        <f>'Net Gen'!N2352</f>
        <v>0</v>
      </c>
      <c r="H2352" s="270">
        <f>'Net Gen'!O2352</f>
        <v>1266</v>
      </c>
      <c r="J2352" s="120">
        <f t="shared" si="146"/>
        <v>0.15</v>
      </c>
      <c r="K2352" s="108">
        <f t="shared" si="144"/>
        <v>0</v>
      </c>
      <c r="L2352" s="102">
        <f t="shared" si="145"/>
        <v>189.9</v>
      </c>
      <c r="M2352" s="123">
        <f t="shared" si="147"/>
        <v>0</v>
      </c>
    </row>
    <row r="2353" spans="1:13" x14ac:dyDescent="0.2">
      <c r="A2353" s="208" t="str">
        <f>'Net Gen'!B2353</f>
        <v>RP1KPAEG-Rockport 1 KP AEG</v>
      </c>
      <c r="B2353" s="269">
        <f>'Net Gen'!C2353</f>
        <v>44812.916666666664</v>
      </c>
      <c r="C2353" s="270" t="str">
        <f>'Net Gen'!P2353</f>
        <v>OFFLINE</v>
      </c>
      <c r="D2353" s="270">
        <f>'Net Gen'!E2353</f>
        <v>0</v>
      </c>
      <c r="E2353" s="270">
        <f>'Net Gen'!I2353</f>
        <v>0</v>
      </c>
      <c r="F2353" s="270">
        <f>'Net Gen'!K2353</f>
        <v>0</v>
      </c>
      <c r="G2353" s="270">
        <f>'Net Gen'!N2353</f>
        <v>0</v>
      </c>
      <c r="H2353" s="270">
        <f>'Net Gen'!O2353</f>
        <v>1266</v>
      </c>
      <c r="J2353" s="120">
        <f t="shared" si="146"/>
        <v>0.15</v>
      </c>
      <c r="K2353" s="108">
        <f t="shared" si="144"/>
        <v>0</v>
      </c>
      <c r="L2353" s="102">
        <f t="shared" si="145"/>
        <v>189.9</v>
      </c>
      <c r="M2353" s="123">
        <f t="shared" si="147"/>
        <v>0</v>
      </c>
    </row>
    <row r="2354" spans="1:13" x14ac:dyDescent="0.2">
      <c r="A2354" s="208" t="str">
        <f>'Net Gen'!B2354</f>
        <v>RP1KPAEG-Rockport 1 KP AEG</v>
      </c>
      <c r="B2354" s="269">
        <f>'Net Gen'!C2354</f>
        <v>44812.958333333336</v>
      </c>
      <c r="C2354" s="270" t="str">
        <f>'Net Gen'!P2354</f>
        <v>OFFLINE</v>
      </c>
      <c r="D2354" s="270">
        <f>'Net Gen'!E2354</f>
        <v>0</v>
      </c>
      <c r="E2354" s="270">
        <f>'Net Gen'!I2354</f>
        <v>0</v>
      </c>
      <c r="F2354" s="270">
        <f>'Net Gen'!K2354</f>
        <v>0</v>
      </c>
      <c r="G2354" s="270">
        <f>'Net Gen'!N2354</f>
        <v>0</v>
      </c>
      <c r="H2354" s="270">
        <f>'Net Gen'!O2354</f>
        <v>1266</v>
      </c>
      <c r="J2354" s="120">
        <f t="shared" si="146"/>
        <v>0.15</v>
      </c>
      <c r="K2354" s="108">
        <f t="shared" si="144"/>
        <v>0</v>
      </c>
      <c r="L2354" s="102">
        <f t="shared" si="145"/>
        <v>189.9</v>
      </c>
      <c r="M2354" s="123">
        <f t="shared" si="147"/>
        <v>0</v>
      </c>
    </row>
    <row r="2355" spans="1:13" x14ac:dyDescent="0.2">
      <c r="A2355" s="208" t="str">
        <f>'Net Gen'!B2355</f>
        <v>RP1KPAEG-Rockport 1 KP AEG</v>
      </c>
      <c r="B2355" s="269">
        <f>'Net Gen'!C2355</f>
        <v>44813</v>
      </c>
      <c r="C2355" s="270" t="str">
        <f>'Net Gen'!P2355</f>
        <v>OFFLINE</v>
      </c>
      <c r="D2355" s="270">
        <f>'Net Gen'!E2355</f>
        <v>0</v>
      </c>
      <c r="E2355" s="270">
        <f>'Net Gen'!I2355</f>
        <v>0</v>
      </c>
      <c r="F2355" s="270">
        <f>'Net Gen'!K2355</f>
        <v>0</v>
      </c>
      <c r="G2355" s="270">
        <f>'Net Gen'!N2355</f>
        <v>0</v>
      </c>
      <c r="H2355" s="270">
        <f>'Net Gen'!O2355</f>
        <v>1266</v>
      </c>
      <c r="J2355" s="120">
        <f t="shared" si="146"/>
        <v>0.15</v>
      </c>
      <c r="K2355" s="108">
        <f t="shared" si="144"/>
        <v>0</v>
      </c>
      <c r="L2355" s="102">
        <f t="shared" si="145"/>
        <v>189.9</v>
      </c>
      <c r="M2355" s="123">
        <f t="shared" si="147"/>
        <v>0</v>
      </c>
    </row>
    <row r="2356" spans="1:13" x14ac:dyDescent="0.2">
      <c r="A2356" s="208" t="str">
        <f>'Net Gen'!B2356</f>
        <v>RP1KPAEG-Rockport 1 KP AEG</v>
      </c>
      <c r="B2356" s="269">
        <f>'Net Gen'!C2356</f>
        <v>44813.041666666664</v>
      </c>
      <c r="C2356" s="270" t="str">
        <f>'Net Gen'!P2356</f>
        <v>OFFLINE</v>
      </c>
      <c r="D2356" s="270">
        <f>'Net Gen'!E2356</f>
        <v>0</v>
      </c>
      <c r="E2356" s="270">
        <f>'Net Gen'!I2356</f>
        <v>0</v>
      </c>
      <c r="F2356" s="270">
        <f>'Net Gen'!K2356</f>
        <v>0</v>
      </c>
      <c r="G2356" s="270">
        <f>'Net Gen'!N2356</f>
        <v>0</v>
      </c>
      <c r="H2356" s="270">
        <f>'Net Gen'!O2356</f>
        <v>1266</v>
      </c>
      <c r="J2356" s="120">
        <f t="shared" si="146"/>
        <v>0.15</v>
      </c>
      <c r="K2356" s="108">
        <f t="shared" si="144"/>
        <v>0</v>
      </c>
      <c r="L2356" s="102">
        <f t="shared" si="145"/>
        <v>189.9</v>
      </c>
      <c r="M2356" s="123">
        <f t="shared" si="147"/>
        <v>0</v>
      </c>
    </row>
    <row r="2357" spans="1:13" x14ac:dyDescent="0.2">
      <c r="A2357" s="208" t="str">
        <f>'Net Gen'!B2357</f>
        <v>RP1KPAEG-Rockport 1 KP AEG</v>
      </c>
      <c r="B2357" s="269">
        <f>'Net Gen'!C2357</f>
        <v>44813.083333333336</v>
      </c>
      <c r="C2357" s="270" t="str">
        <f>'Net Gen'!P2357</f>
        <v>OFFLINE</v>
      </c>
      <c r="D2357" s="270">
        <f>'Net Gen'!E2357</f>
        <v>0</v>
      </c>
      <c r="E2357" s="270">
        <f>'Net Gen'!I2357</f>
        <v>0</v>
      </c>
      <c r="F2357" s="270">
        <f>'Net Gen'!K2357</f>
        <v>0</v>
      </c>
      <c r="G2357" s="270">
        <f>'Net Gen'!N2357</f>
        <v>0</v>
      </c>
      <c r="H2357" s="270">
        <f>'Net Gen'!O2357</f>
        <v>1266</v>
      </c>
      <c r="J2357" s="120">
        <f t="shared" si="146"/>
        <v>0.15</v>
      </c>
      <c r="K2357" s="108">
        <f t="shared" si="144"/>
        <v>0</v>
      </c>
      <c r="L2357" s="102">
        <f t="shared" si="145"/>
        <v>189.9</v>
      </c>
      <c r="M2357" s="123">
        <f t="shared" si="147"/>
        <v>0</v>
      </c>
    </row>
    <row r="2358" spans="1:13" x14ac:dyDescent="0.2">
      <c r="A2358" s="208" t="str">
        <f>'Net Gen'!B2358</f>
        <v>RP1KPAEG-Rockport 1 KP AEG</v>
      </c>
      <c r="B2358" s="269">
        <f>'Net Gen'!C2358</f>
        <v>44813.125</v>
      </c>
      <c r="C2358" s="270" t="str">
        <f>'Net Gen'!P2358</f>
        <v>OFFLINE</v>
      </c>
      <c r="D2358" s="270">
        <f>'Net Gen'!E2358</f>
        <v>0</v>
      </c>
      <c r="E2358" s="270">
        <f>'Net Gen'!I2358</f>
        <v>0</v>
      </c>
      <c r="F2358" s="270">
        <f>'Net Gen'!K2358</f>
        <v>0</v>
      </c>
      <c r="G2358" s="270">
        <f>'Net Gen'!N2358</f>
        <v>0</v>
      </c>
      <c r="H2358" s="270">
        <f>'Net Gen'!O2358</f>
        <v>1266</v>
      </c>
      <c r="J2358" s="120">
        <f t="shared" si="146"/>
        <v>0.15</v>
      </c>
      <c r="K2358" s="108">
        <f t="shared" si="144"/>
        <v>0</v>
      </c>
      <c r="L2358" s="102">
        <f t="shared" si="145"/>
        <v>189.9</v>
      </c>
      <c r="M2358" s="123">
        <f t="shared" si="147"/>
        <v>0</v>
      </c>
    </row>
    <row r="2359" spans="1:13" x14ac:dyDescent="0.2">
      <c r="A2359" s="208" t="str">
        <f>'Net Gen'!B2359</f>
        <v>RP1KPAEG-Rockport 1 KP AEG</v>
      </c>
      <c r="B2359" s="269">
        <f>'Net Gen'!C2359</f>
        <v>44813.166666666664</v>
      </c>
      <c r="C2359" s="270" t="str">
        <f>'Net Gen'!P2359</f>
        <v>OFFLINE</v>
      </c>
      <c r="D2359" s="270">
        <f>'Net Gen'!E2359</f>
        <v>0</v>
      </c>
      <c r="E2359" s="270">
        <f>'Net Gen'!I2359</f>
        <v>0</v>
      </c>
      <c r="F2359" s="270">
        <f>'Net Gen'!K2359</f>
        <v>0</v>
      </c>
      <c r="G2359" s="270">
        <f>'Net Gen'!N2359</f>
        <v>0</v>
      </c>
      <c r="H2359" s="270">
        <f>'Net Gen'!O2359</f>
        <v>1266</v>
      </c>
      <c r="J2359" s="120">
        <f t="shared" si="146"/>
        <v>0.15</v>
      </c>
      <c r="K2359" s="108">
        <f t="shared" si="144"/>
        <v>0</v>
      </c>
      <c r="L2359" s="102">
        <f t="shared" si="145"/>
        <v>189.9</v>
      </c>
      <c r="M2359" s="123">
        <f t="shared" si="147"/>
        <v>0</v>
      </c>
    </row>
    <row r="2360" spans="1:13" x14ac:dyDescent="0.2">
      <c r="A2360" s="208" t="str">
        <f>'Net Gen'!B2360</f>
        <v>RP1KPAEG-Rockport 1 KP AEG</v>
      </c>
      <c r="B2360" s="269">
        <f>'Net Gen'!C2360</f>
        <v>44813.208333333336</v>
      </c>
      <c r="C2360" s="270" t="str">
        <f>'Net Gen'!P2360</f>
        <v>OFFLINE</v>
      </c>
      <c r="D2360" s="270">
        <f>'Net Gen'!E2360</f>
        <v>0</v>
      </c>
      <c r="E2360" s="270">
        <f>'Net Gen'!I2360</f>
        <v>0</v>
      </c>
      <c r="F2360" s="270">
        <f>'Net Gen'!K2360</f>
        <v>0</v>
      </c>
      <c r="G2360" s="270">
        <f>'Net Gen'!N2360</f>
        <v>0</v>
      </c>
      <c r="H2360" s="270">
        <f>'Net Gen'!O2360</f>
        <v>1266</v>
      </c>
      <c r="J2360" s="120">
        <f t="shared" si="146"/>
        <v>0.15</v>
      </c>
      <c r="K2360" s="108">
        <f t="shared" si="144"/>
        <v>0</v>
      </c>
      <c r="L2360" s="102">
        <f t="shared" si="145"/>
        <v>189.9</v>
      </c>
      <c r="M2360" s="123">
        <f t="shared" si="147"/>
        <v>0</v>
      </c>
    </row>
    <row r="2361" spans="1:13" x14ac:dyDescent="0.2">
      <c r="A2361" s="208" t="str">
        <f>'Net Gen'!B2361</f>
        <v>RP1KPAEG-Rockport 1 KP AEG</v>
      </c>
      <c r="B2361" s="269">
        <f>'Net Gen'!C2361</f>
        <v>44813.25</v>
      </c>
      <c r="C2361" s="270" t="str">
        <f>'Net Gen'!P2361</f>
        <v>OFFLINE</v>
      </c>
      <c r="D2361" s="270">
        <f>'Net Gen'!E2361</f>
        <v>0</v>
      </c>
      <c r="E2361" s="270">
        <f>'Net Gen'!I2361</f>
        <v>0</v>
      </c>
      <c r="F2361" s="270">
        <f>'Net Gen'!K2361</f>
        <v>0</v>
      </c>
      <c r="G2361" s="270">
        <f>'Net Gen'!N2361</f>
        <v>0</v>
      </c>
      <c r="H2361" s="270">
        <f>'Net Gen'!O2361</f>
        <v>1266</v>
      </c>
      <c r="J2361" s="120">
        <f t="shared" si="146"/>
        <v>0.15</v>
      </c>
      <c r="K2361" s="108">
        <f t="shared" si="144"/>
        <v>0</v>
      </c>
      <c r="L2361" s="102">
        <f t="shared" si="145"/>
        <v>189.9</v>
      </c>
      <c r="M2361" s="123">
        <f t="shared" si="147"/>
        <v>0</v>
      </c>
    </row>
    <row r="2362" spans="1:13" x14ac:dyDescent="0.2">
      <c r="A2362" s="208" t="str">
        <f>'Net Gen'!B2362</f>
        <v>RP1KPAEG-Rockport 1 KP AEG</v>
      </c>
      <c r="B2362" s="269">
        <f>'Net Gen'!C2362</f>
        <v>44813.291666666664</v>
      </c>
      <c r="C2362" s="270" t="str">
        <f>'Net Gen'!P2362</f>
        <v>OFFLINE</v>
      </c>
      <c r="D2362" s="270">
        <f>'Net Gen'!E2362</f>
        <v>0</v>
      </c>
      <c r="E2362" s="270">
        <f>'Net Gen'!I2362</f>
        <v>0</v>
      </c>
      <c r="F2362" s="270">
        <f>'Net Gen'!K2362</f>
        <v>0</v>
      </c>
      <c r="G2362" s="270">
        <f>'Net Gen'!N2362</f>
        <v>0</v>
      </c>
      <c r="H2362" s="270">
        <f>'Net Gen'!O2362</f>
        <v>1266</v>
      </c>
      <c r="J2362" s="120">
        <f t="shared" si="146"/>
        <v>0.15</v>
      </c>
      <c r="K2362" s="108">
        <f t="shared" si="144"/>
        <v>0</v>
      </c>
      <c r="L2362" s="102">
        <f t="shared" si="145"/>
        <v>189.9</v>
      </c>
      <c r="M2362" s="123">
        <f t="shared" si="147"/>
        <v>0</v>
      </c>
    </row>
    <row r="2363" spans="1:13" x14ac:dyDescent="0.2">
      <c r="A2363" s="208" t="str">
        <f>'Net Gen'!B2363</f>
        <v>RP1KPAEG-Rockport 1 KP AEG</v>
      </c>
      <c r="B2363" s="269">
        <f>'Net Gen'!C2363</f>
        <v>44813.333333333336</v>
      </c>
      <c r="C2363" s="270" t="str">
        <f>'Net Gen'!P2363</f>
        <v>OFFLINE</v>
      </c>
      <c r="D2363" s="270">
        <f>'Net Gen'!E2363</f>
        <v>0</v>
      </c>
      <c r="E2363" s="270">
        <f>'Net Gen'!I2363</f>
        <v>0</v>
      </c>
      <c r="F2363" s="270">
        <f>'Net Gen'!K2363</f>
        <v>0</v>
      </c>
      <c r="G2363" s="270">
        <f>'Net Gen'!N2363</f>
        <v>0</v>
      </c>
      <c r="H2363" s="270">
        <f>'Net Gen'!O2363</f>
        <v>1266</v>
      </c>
      <c r="J2363" s="120">
        <f t="shared" si="146"/>
        <v>0.15</v>
      </c>
      <c r="K2363" s="108">
        <f t="shared" si="144"/>
        <v>0</v>
      </c>
      <c r="L2363" s="102">
        <f t="shared" si="145"/>
        <v>189.9</v>
      </c>
      <c r="M2363" s="123">
        <f t="shared" si="147"/>
        <v>0</v>
      </c>
    </row>
    <row r="2364" spans="1:13" x14ac:dyDescent="0.2">
      <c r="A2364" s="208" t="str">
        <f>'Net Gen'!B2364</f>
        <v>RP1KPAEG-Rockport 1 KP AEG</v>
      </c>
      <c r="B2364" s="269">
        <f>'Net Gen'!C2364</f>
        <v>44813.375</v>
      </c>
      <c r="C2364" s="270" t="str">
        <f>'Net Gen'!P2364</f>
        <v>OFFLINE</v>
      </c>
      <c r="D2364" s="270">
        <f>'Net Gen'!E2364</f>
        <v>0</v>
      </c>
      <c r="E2364" s="270">
        <f>'Net Gen'!I2364</f>
        <v>0</v>
      </c>
      <c r="F2364" s="270">
        <f>'Net Gen'!K2364</f>
        <v>0</v>
      </c>
      <c r="G2364" s="270">
        <f>'Net Gen'!N2364</f>
        <v>0</v>
      </c>
      <c r="H2364" s="270">
        <f>'Net Gen'!O2364</f>
        <v>1266</v>
      </c>
      <c r="J2364" s="120">
        <f t="shared" si="146"/>
        <v>0.15</v>
      </c>
      <c r="K2364" s="108">
        <f t="shared" si="144"/>
        <v>0</v>
      </c>
      <c r="L2364" s="102">
        <f t="shared" si="145"/>
        <v>189.9</v>
      </c>
      <c r="M2364" s="123">
        <f t="shared" si="147"/>
        <v>0</v>
      </c>
    </row>
    <row r="2365" spans="1:13" x14ac:dyDescent="0.2">
      <c r="A2365" s="208" t="str">
        <f>'Net Gen'!B2365</f>
        <v>RP1KPAEG-Rockport 1 KP AEG</v>
      </c>
      <c r="B2365" s="269">
        <f>'Net Gen'!C2365</f>
        <v>44813.416666666664</v>
      </c>
      <c r="C2365" s="270" t="str">
        <f>'Net Gen'!P2365</f>
        <v>OFFLINE</v>
      </c>
      <c r="D2365" s="270">
        <f>'Net Gen'!E2365</f>
        <v>0</v>
      </c>
      <c r="E2365" s="270">
        <f>'Net Gen'!I2365</f>
        <v>0</v>
      </c>
      <c r="F2365" s="270">
        <f>'Net Gen'!K2365</f>
        <v>0</v>
      </c>
      <c r="G2365" s="270">
        <f>'Net Gen'!N2365</f>
        <v>0</v>
      </c>
      <c r="H2365" s="270">
        <f>'Net Gen'!O2365</f>
        <v>1266</v>
      </c>
      <c r="J2365" s="120">
        <f t="shared" si="146"/>
        <v>0.15</v>
      </c>
      <c r="K2365" s="108">
        <f t="shared" si="144"/>
        <v>0</v>
      </c>
      <c r="L2365" s="102">
        <f t="shared" si="145"/>
        <v>189.9</v>
      </c>
      <c r="M2365" s="123">
        <f t="shared" si="147"/>
        <v>0</v>
      </c>
    </row>
    <row r="2366" spans="1:13" x14ac:dyDescent="0.2">
      <c r="A2366" s="208" t="str">
        <f>'Net Gen'!B2366</f>
        <v>RP1KPAEG-Rockport 1 KP AEG</v>
      </c>
      <c r="B2366" s="269">
        <f>'Net Gen'!C2366</f>
        <v>44813.458333333336</v>
      </c>
      <c r="C2366" s="270" t="str">
        <f>'Net Gen'!P2366</f>
        <v>OFFLINE</v>
      </c>
      <c r="D2366" s="270">
        <f>'Net Gen'!E2366</f>
        <v>0</v>
      </c>
      <c r="E2366" s="270">
        <f>'Net Gen'!I2366</f>
        <v>0</v>
      </c>
      <c r="F2366" s="270">
        <f>'Net Gen'!K2366</f>
        <v>0</v>
      </c>
      <c r="G2366" s="270">
        <f>'Net Gen'!N2366</f>
        <v>0</v>
      </c>
      <c r="H2366" s="270">
        <f>'Net Gen'!O2366</f>
        <v>1266</v>
      </c>
      <c r="J2366" s="120">
        <f t="shared" si="146"/>
        <v>0.15</v>
      </c>
      <c r="K2366" s="108">
        <f t="shared" si="144"/>
        <v>0</v>
      </c>
      <c r="L2366" s="102">
        <f t="shared" si="145"/>
        <v>189.9</v>
      </c>
      <c r="M2366" s="123">
        <f t="shared" si="147"/>
        <v>0</v>
      </c>
    </row>
    <row r="2367" spans="1:13" x14ac:dyDescent="0.2">
      <c r="A2367" s="208" t="str">
        <f>'Net Gen'!B2367</f>
        <v>RP1KPAEG-Rockport 1 KP AEG</v>
      </c>
      <c r="B2367" s="269">
        <f>'Net Gen'!C2367</f>
        <v>44813.5</v>
      </c>
      <c r="C2367" s="270" t="str">
        <f>'Net Gen'!P2367</f>
        <v>OFFLINE</v>
      </c>
      <c r="D2367" s="270">
        <f>'Net Gen'!E2367</f>
        <v>0</v>
      </c>
      <c r="E2367" s="270">
        <f>'Net Gen'!I2367</f>
        <v>0</v>
      </c>
      <c r="F2367" s="270">
        <f>'Net Gen'!K2367</f>
        <v>0</v>
      </c>
      <c r="G2367" s="270">
        <f>'Net Gen'!N2367</f>
        <v>0</v>
      </c>
      <c r="H2367" s="270">
        <f>'Net Gen'!O2367</f>
        <v>1266</v>
      </c>
      <c r="J2367" s="120">
        <f t="shared" si="146"/>
        <v>0.15</v>
      </c>
      <c r="K2367" s="108">
        <f t="shared" si="144"/>
        <v>0</v>
      </c>
      <c r="L2367" s="102">
        <f t="shared" si="145"/>
        <v>189.9</v>
      </c>
      <c r="M2367" s="123">
        <f t="shared" si="147"/>
        <v>0</v>
      </c>
    </row>
    <row r="2368" spans="1:13" x14ac:dyDescent="0.2">
      <c r="A2368" s="208" t="str">
        <f>'Net Gen'!B2368</f>
        <v>RP1KPAEG-Rockport 1 KP AEG</v>
      </c>
      <c r="B2368" s="269">
        <f>'Net Gen'!C2368</f>
        <v>44813.541666666664</v>
      </c>
      <c r="C2368" s="270" t="str">
        <f>'Net Gen'!P2368</f>
        <v>OFFLINE</v>
      </c>
      <c r="D2368" s="270">
        <f>'Net Gen'!E2368</f>
        <v>0</v>
      </c>
      <c r="E2368" s="270">
        <f>'Net Gen'!I2368</f>
        <v>0</v>
      </c>
      <c r="F2368" s="270">
        <f>'Net Gen'!K2368</f>
        <v>0</v>
      </c>
      <c r="G2368" s="270">
        <f>'Net Gen'!N2368</f>
        <v>0</v>
      </c>
      <c r="H2368" s="270">
        <f>'Net Gen'!O2368</f>
        <v>1266</v>
      </c>
      <c r="J2368" s="120">
        <f t="shared" si="146"/>
        <v>0.15</v>
      </c>
      <c r="K2368" s="108">
        <f t="shared" si="144"/>
        <v>0</v>
      </c>
      <c r="L2368" s="102">
        <f t="shared" si="145"/>
        <v>189.9</v>
      </c>
      <c r="M2368" s="123">
        <f t="shared" si="147"/>
        <v>0</v>
      </c>
    </row>
    <row r="2369" spans="1:13" x14ac:dyDescent="0.2">
      <c r="A2369" s="208" t="str">
        <f>'Net Gen'!B2369</f>
        <v>RP1KPAEG-Rockport 1 KP AEG</v>
      </c>
      <c r="B2369" s="269">
        <f>'Net Gen'!C2369</f>
        <v>44813.583333333336</v>
      </c>
      <c r="C2369" s="270" t="str">
        <f>'Net Gen'!P2369</f>
        <v>OFFLINE</v>
      </c>
      <c r="D2369" s="270">
        <f>'Net Gen'!E2369</f>
        <v>0</v>
      </c>
      <c r="E2369" s="270">
        <f>'Net Gen'!I2369</f>
        <v>0</v>
      </c>
      <c r="F2369" s="270">
        <f>'Net Gen'!K2369</f>
        <v>0</v>
      </c>
      <c r="G2369" s="270">
        <f>'Net Gen'!N2369</f>
        <v>0</v>
      </c>
      <c r="H2369" s="270">
        <f>'Net Gen'!O2369</f>
        <v>1266</v>
      </c>
      <c r="J2369" s="120">
        <f t="shared" si="146"/>
        <v>0.15</v>
      </c>
      <c r="K2369" s="108">
        <f t="shared" si="144"/>
        <v>0</v>
      </c>
      <c r="L2369" s="102">
        <f t="shared" si="145"/>
        <v>189.9</v>
      </c>
      <c r="M2369" s="123">
        <f t="shared" si="147"/>
        <v>0</v>
      </c>
    </row>
    <row r="2370" spans="1:13" x14ac:dyDescent="0.2">
      <c r="A2370" s="208" t="str">
        <f>'Net Gen'!B2370</f>
        <v>RP1KPAEG-Rockport 1 KP AEG</v>
      </c>
      <c r="B2370" s="269">
        <f>'Net Gen'!C2370</f>
        <v>44813.625</v>
      </c>
      <c r="C2370" s="270" t="str">
        <f>'Net Gen'!P2370</f>
        <v>OFFLINE</v>
      </c>
      <c r="D2370" s="270">
        <f>'Net Gen'!E2370</f>
        <v>0</v>
      </c>
      <c r="E2370" s="270">
        <f>'Net Gen'!I2370</f>
        <v>0</v>
      </c>
      <c r="F2370" s="270">
        <f>'Net Gen'!K2370</f>
        <v>0</v>
      </c>
      <c r="G2370" s="270">
        <f>'Net Gen'!N2370</f>
        <v>0</v>
      </c>
      <c r="H2370" s="270">
        <f>'Net Gen'!O2370</f>
        <v>1266</v>
      </c>
      <c r="J2370" s="120">
        <f t="shared" si="146"/>
        <v>0.15</v>
      </c>
      <c r="K2370" s="108">
        <f t="shared" si="144"/>
        <v>0</v>
      </c>
      <c r="L2370" s="102">
        <f t="shared" si="145"/>
        <v>189.9</v>
      </c>
      <c r="M2370" s="123">
        <f t="shared" si="147"/>
        <v>0</v>
      </c>
    </row>
    <row r="2371" spans="1:13" x14ac:dyDescent="0.2">
      <c r="A2371" s="208" t="str">
        <f>'Net Gen'!B2371</f>
        <v>RP1KPAEG-Rockport 1 KP AEG</v>
      </c>
      <c r="B2371" s="269">
        <f>'Net Gen'!C2371</f>
        <v>44813.666666666664</v>
      </c>
      <c r="C2371" s="270" t="str">
        <f>'Net Gen'!P2371</f>
        <v>OFFLINE</v>
      </c>
      <c r="D2371" s="270">
        <f>'Net Gen'!E2371</f>
        <v>0</v>
      </c>
      <c r="E2371" s="270">
        <f>'Net Gen'!I2371</f>
        <v>0</v>
      </c>
      <c r="F2371" s="270">
        <f>'Net Gen'!K2371</f>
        <v>0</v>
      </c>
      <c r="G2371" s="270">
        <f>'Net Gen'!N2371</f>
        <v>0</v>
      </c>
      <c r="H2371" s="270">
        <f>'Net Gen'!O2371</f>
        <v>1266</v>
      </c>
      <c r="J2371" s="120">
        <f t="shared" si="146"/>
        <v>0.15</v>
      </c>
      <c r="K2371" s="108">
        <f t="shared" si="144"/>
        <v>0</v>
      </c>
      <c r="L2371" s="102">
        <f t="shared" si="145"/>
        <v>189.9</v>
      </c>
      <c r="M2371" s="123">
        <f t="shared" si="147"/>
        <v>0</v>
      </c>
    </row>
    <row r="2372" spans="1:13" x14ac:dyDescent="0.2">
      <c r="A2372" s="208" t="str">
        <f>'Net Gen'!B2372</f>
        <v>RP1KPAEG-Rockport 1 KP AEG</v>
      </c>
      <c r="B2372" s="269">
        <f>'Net Gen'!C2372</f>
        <v>44813.708333333336</v>
      </c>
      <c r="C2372" s="270" t="str">
        <f>'Net Gen'!P2372</f>
        <v>OFFLINE</v>
      </c>
      <c r="D2372" s="270">
        <f>'Net Gen'!E2372</f>
        <v>0</v>
      </c>
      <c r="E2372" s="270">
        <f>'Net Gen'!I2372</f>
        <v>0</v>
      </c>
      <c r="F2372" s="270">
        <f>'Net Gen'!K2372</f>
        <v>0</v>
      </c>
      <c r="G2372" s="270">
        <f>'Net Gen'!N2372</f>
        <v>0</v>
      </c>
      <c r="H2372" s="270">
        <f>'Net Gen'!O2372</f>
        <v>1266</v>
      </c>
      <c r="J2372" s="120">
        <f t="shared" si="146"/>
        <v>0.15</v>
      </c>
      <c r="K2372" s="108">
        <f t="shared" ref="K2372:K2435" si="148">F2372*J2372</f>
        <v>0</v>
      </c>
      <c r="L2372" s="102">
        <f t="shared" ref="L2372:L2435" si="149">H2372*J2372</f>
        <v>189.9</v>
      </c>
      <c r="M2372" s="123">
        <f t="shared" si="147"/>
        <v>0</v>
      </c>
    </row>
    <row r="2373" spans="1:13" x14ac:dyDescent="0.2">
      <c r="A2373" s="208" t="str">
        <f>'Net Gen'!B2373</f>
        <v>RP1KPAEG-Rockport 1 KP AEG</v>
      </c>
      <c r="B2373" s="269">
        <f>'Net Gen'!C2373</f>
        <v>44813.75</v>
      </c>
      <c r="C2373" s="270" t="str">
        <f>'Net Gen'!P2373</f>
        <v>OFFLINE</v>
      </c>
      <c r="D2373" s="270">
        <f>'Net Gen'!E2373</f>
        <v>0</v>
      </c>
      <c r="E2373" s="270">
        <f>'Net Gen'!I2373</f>
        <v>0</v>
      </c>
      <c r="F2373" s="270">
        <f>'Net Gen'!K2373</f>
        <v>0</v>
      </c>
      <c r="G2373" s="270">
        <f>'Net Gen'!N2373</f>
        <v>0</v>
      </c>
      <c r="H2373" s="270">
        <f>'Net Gen'!O2373</f>
        <v>1266</v>
      </c>
      <c r="J2373" s="120">
        <f t="shared" ref="J2373:J2436" si="150">VLOOKUP(A2373,$P$4:$Q$8,2,FALSE)</f>
        <v>0.15</v>
      </c>
      <c r="K2373" s="108">
        <f t="shared" si="148"/>
        <v>0</v>
      </c>
      <c r="L2373" s="102">
        <f t="shared" si="149"/>
        <v>189.9</v>
      </c>
      <c r="M2373" s="123">
        <f t="shared" ref="M2373:M2436" si="151">E2373*J2373</f>
        <v>0</v>
      </c>
    </row>
    <row r="2374" spans="1:13" x14ac:dyDescent="0.2">
      <c r="A2374" s="208" t="str">
        <f>'Net Gen'!B2374</f>
        <v>RP1KPAEG-Rockport 1 KP AEG</v>
      </c>
      <c r="B2374" s="269">
        <f>'Net Gen'!C2374</f>
        <v>44813.791666666664</v>
      </c>
      <c r="C2374" s="270" t="str">
        <f>'Net Gen'!P2374</f>
        <v>OFFLINE</v>
      </c>
      <c r="D2374" s="270">
        <f>'Net Gen'!E2374</f>
        <v>0</v>
      </c>
      <c r="E2374" s="270">
        <f>'Net Gen'!I2374</f>
        <v>0</v>
      </c>
      <c r="F2374" s="270">
        <f>'Net Gen'!K2374</f>
        <v>0</v>
      </c>
      <c r="G2374" s="270">
        <f>'Net Gen'!N2374</f>
        <v>0</v>
      </c>
      <c r="H2374" s="270">
        <f>'Net Gen'!O2374</f>
        <v>1266</v>
      </c>
      <c r="J2374" s="120">
        <f t="shared" si="150"/>
        <v>0.15</v>
      </c>
      <c r="K2374" s="108">
        <f t="shared" si="148"/>
        <v>0</v>
      </c>
      <c r="L2374" s="102">
        <f t="shared" si="149"/>
        <v>189.9</v>
      </c>
      <c r="M2374" s="123">
        <f t="shared" si="151"/>
        <v>0</v>
      </c>
    </row>
    <row r="2375" spans="1:13" x14ac:dyDescent="0.2">
      <c r="A2375" s="208" t="str">
        <f>'Net Gen'!B2375</f>
        <v>RP1KPAEG-Rockport 1 KP AEG</v>
      </c>
      <c r="B2375" s="269">
        <f>'Net Gen'!C2375</f>
        <v>44813.833333333336</v>
      </c>
      <c r="C2375" s="270" t="str">
        <f>'Net Gen'!P2375</f>
        <v>OFFLINE</v>
      </c>
      <c r="D2375" s="270">
        <f>'Net Gen'!E2375</f>
        <v>0</v>
      </c>
      <c r="E2375" s="270">
        <f>'Net Gen'!I2375</f>
        <v>0</v>
      </c>
      <c r="F2375" s="270">
        <f>'Net Gen'!K2375</f>
        <v>0</v>
      </c>
      <c r="G2375" s="270">
        <f>'Net Gen'!N2375</f>
        <v>0</v>
      </c>
      <c r="H2375" s="270">
        <f>'Net Gen'!O2375</f>
        <v>1266</v>
      </c>
      <c r="J2375" s="120">
        <f t="shared" si="150"/>
        <v>0.15</v>
      </c>
      <c r="K2375" s="108">
        <f t="shared" si="148"/>
        <v>0</v>
      </c>
      <c r="L2375" s="102">
        <f t="shared" si="149"/>
        <v>189.9</v>
      </c>
      <c r="M2375" s="123">
        <f t="shared" si="151"/>
        <v>0</v>
      </c>
    </row>
    <row r="2376" spans="1:13" x14ac:dyDescent="0.2">
      <c r="A2376" s="208" t="str">
        <f>'Net Gen'!B2376</f>
        <v>RP1KPAEG-Rockport 1 KP AEG</v>
      </c>
      <c r="B2376" s="269">
        <f>'Net Gen'!C2376</f>
        <v>44813.875</v>
      </c>
      <c r="C2376" s="270" t="str">
        <f>'Net Gen'!P2376</f>
        <v>OFFLINE</v>
      </c>
      <c r="D2376" s="270">
        <f>'Net Gen'!E2376</f>
        <v>0</v>
      </c>
      <c r="E2376" s="270">
        <f>'Net Gen'!I2376</f>
        <v>0</v>
      </c>
      <c r="F2376" s="270">
        <f>'Net Gen'!K2376</f>
        <v>0</v>
      </c>
      <c r="G2376" s="270">
        <f>'Net Gen'!N2376</f>
        <v>0</v>
      </c>
      <c r="H2376" s="270">
        <f>'Net Gen'!O2376</f>
        <v>1266</v>
      </c>
      <c r="J2376" s="120">
        <f t="shared" si="150"/>
        <v>0.15</v>
      </c>
      <c r="K2376" s="108">
        <f t="shared" si="148"/>
        <v>0</v>
      </c>
      <c r="L2376" s="102">
        <f t="shared" si="149"/>
        <v>189.9</v>
      </c>
      <c r="M2376" s="123">
        <f t="shared" si="151"/>
        <v>0</v>
      </c>
    </row>
    <row r="2377" spans="1:13" x14ac:dyDescent="0.2">
      <c r="A2377" s="208" t="str">
        <f>'Net Gen'!B2377</f>
        <v>RP1KPAEG-Rockport 1 KP AEG</v>
      </c>
      <c r="B2377" s="269">
        <f>'Net Gen'!C2377</f>
        <v>44813.916666666664</v>
      </c>
      <c r="C2377" s="270" t="str">
        <f>'Net Gen'!P2377</f>
        <v>OFFLINE</v>
      </c>
      <c r="D2377" s="270">
        <f>'Net Gen'!E2377</f>
        <v>0</v>
      </c>
      <c r="E2377" s="270">
        <f>'Net Gen'!I2377</f>
        <v>0</v>
      </c>
      <c r="F2377" s="270">
        <f>'Net Gen'!K2377</f>
        <v>0</v>
      </c>
      <c r="G2377" s="270">
        <f>'Net Gen'!N2377</f>
        <v>0</v>
      </c>
      <c r="H2377" s="270">
        <f>'Net Gen'!O2377</f>
        <v>1266</v>
      </c>
      <c r="J2377" s="120">
        <f t="shared" si="150"/>
        <v>0.15</v>
      </c>
      <c r="K2377" s="108">
        <f t="shared" si="148"/>
        <v>0</v>
      </c>
      <c r="L2377" s="102">
        <f t="shared" si="149"/>
        <v>189.9</v>
      </c>
      <c r="M2377" s="123">
        <f t="shared" si="151"/>
        <v>0</v>
      </c>
    </row>
    <row r="2378" spans="1:13" x14ac:dyDescent="0.2">
      <c r="A2378" s="208" t="str">
        <f>'Net Gen'!B2378</f>
        <v>RP1KPAEG-Rockport 1 KP AEG</v>
      </c>
      <c r="B2378" s="269">
        <f>'Net Gen'!C2378</f>
        <v>44813.958333333336</v>
      </c>
      <c r="C2378" s="270" t="str">
        <f>'Net Gen'!P2378</f>
        <v>OFFLINE</v>
      </c>
      <c r="D2378" s="270">
        <f>'Net Gen'!E2378</f>
        <v>0</v>
      </c>
      <c r="E2378" s="270">
        <f>'Net Gen'!I2378</f>
        <v>0</v>
      </c>
      <c r="F2378" s="270">
        <f>'Net Gen'!K2378</f>
        <v>0</v>
      </c>
      <c r="G2378" s="270">
        <f>'Net Gen'!N2378</f>
        <v>0</v>
      </c>
      <c r="H2378" s="270">
        <f>'Net Gen'!O2378</f>
        <v>1266</v>
      </c>
      <c r="J2378" s="120">
        <f t="shared" si="150"/>
        <v>0.15</v>
      </c>
      <c r="K2378" s="108">
        <f t="shared" si="148"/>
        <v>0</v>
      </c>
      <c r="L2378" s="102">
        <f t="shared" si="149"/>
        <v>189.9</v>
      </c>
      <c r="M2378" s="123">
        <f t="shared" si="151"/>
        <v>0</v>
      </c>
    </row>
    <row r="2379" spans="1:13" x14ac:dyDescent="0.2">
      <c r="A2379" s="208" t="str">
        <f>'Net Gen'!B2379</f>
        <v>RP1KPAEG-Rockport 1 KP AEG</v>
      </c>
      <c r="B2379" s="269">
        <f>'Net Gen'!C2379</f>
        <v>44814</v>
      </c>
      <c r="C2379" s="270" t="str">
        <f>'Net Gen'!P2379</f>
        <v>OFFLINE</v>
      </c>
      <c r="D2379" s="270">
        <f>'Net Gen'!E2379</f>
        <v>0</v>
      </c>
      <c r="E2379" s="270">
        <f>'Net Gen'!I2379</f>
        <v>0</v>
      </c>
      <c r="F2379" s="270">
        <f>'Net Gen'!K2379</f>
        <v>0</v>
      </c>
      <c r="G2379" s="270">
        <f>'Net Gen'!N2379</f>
        <v>0</v>
      </c>
      <c r="H2379" s="270">
        <f>'Net Gen'!O2379</f>
        <v>1266</v>
      </c>
      <c r="J2379" s="120">
        <f t="shared" si="150"/>
        <v>0.15</v>
      </c>
      <c r="K2379" s="108">
        <f t="shared" si="148"/>
        <v>0</v>
      </c>
      <c r="L2379" s="102">
        <f t="shared" si="149"/>
        <v>189.9</v>
      </c>
      <c r="M2379" s="123">
        <f t="shared" si="151"/>
        <v>0</v>
      </c>
    </row>
    <row r="2380" spans="1:13" x14ac:dyDescent="0.2">
      <c r="A2380" s="208" t="str">
        <f>'Net Gen'!B2380</f>
        <v>RP1KPAEG-Rockport 1 KP AEG</v>
      </c>
      <c r="B2380" s="269">
        <f>'Net Gen'!C2380</f>
        <v>44814.041666666664</v>
      </c>
      <c r="C2380" s="270" t="str">
        <f>'Net Gen'!P2380</f>
        <v>OFFLINE</v>
      </c>
      <c r="D2380" s="270">
        <f>'Net Gen'!E2380</f>
        <v>0</v>
      </c>
      <c r="E2380" s="270">
        <f>'Net Gen'!I2380</f>
        <v>0</v>
      </c>
      <c r="F2380" s="270">
        <f>'Net Gen'!K2380</f>
        <v>0</v>
      </c>
      <c r="G2380" s="270">
        <f>'Net Gen'!N2380</f>
        <v>0</v>
      </c>
      <c r="H2380" s="270">
        <f>'Net Gen'!O2380</f>
        <v>1266</v>
      </c>
      <c r="J2380" s="120">
        <f t="shared" si="150"/>
        <v>0.15</v>
      </c>
      <c r="K2380" s="108">
        <f t="shared" si="148"/>
        <v>0</v>
      </c>
      <c r="L2380" s="102">
        <f t="shared" si="149"/>
        <v>189.9</v>
      </c>
      <c r="M2380" s="123">
        <f t="shared" si="151"/>
        <v>0</v>
      </c>
    </row>
    <row r="2381" spans="1:13" x14ac:dyDescent="0.2">
      <c r="A2381" s="208" t="str">
        <f>'Net Gen'!B2381</f>
        <v>RP1KPAEG-Rockport 1 KP AEG</v>
      </c>
      <c r="B2381" s="269">
        <f>'Net Gen'!C2381</f>
        <v>44814.083333333336</v>
      </c>
      <c r="C2381" s="270" t="str">
        <f>'Net Gen'!P2381</f>
        <v>OFFLINE</v>
      </c>
      <c r="D2381" s="270">
        <f>'Net Gen'!E2381</f>
        <v>0</v>
      </c>
      <c r="E2381" s="270">
        <f>'Net Gen'!I2381</f>
        <v>0</v>
      </c>
      <c r="F2381" s="270">
        <f>'Net Gen'!K2381</f>
        <v>0</v>
      </c>
      <c r="G2381" s="270">
        <f>'Net Gen'!N2381</f>
        <v>0</v>
      </c>
      <c r="H2381" s="270">
        <f>'Net Gen'!O2381</f>
        <v>1266</v>
      </c>
      <c r="J2381" s="120">
        <f t="shared" si="150"/>
        <v>0.15</v>
      </c>
      <c r="K2381" s="108">
        <f t="shared" si="148"/>
        <v>0</v>
      </c>
      <c r="L2381" s="102">
        <f t="shared" si="149"/>
        <v>189.9</v>
      </c>
      <c r="M2381" s="123">
        <f t="shared" si="151"/>
        <v>0</v>
      </c>
    </row>
    <row r="2382" spans="1:13" x14ac:dyDescent="0.2">
      <c r="A2382" s="208" t="str">
        <f>'Net Gen'!B2382</f>
        <v>RP1KPAEG-Rockport 1 KP AEG</v>
      </c>
      <c r="B2382" s="269">
        <f>'Net Gen'!C2382</f>
        <v>44814.125</v>
      </c>
      <c r="C2382" s="270" t="str">
        <f>'Net Gen'!P2382</f>
        <v>OFFLINE</v>
      </c>
      <c r="D2382" s="270">
        <f>'Net Gen'!E2382</f>
        <v>0</v>
      </c>
      <c r="E2382" s="270">
        <f>'Net Gen'!I2382</f>
        <v>0</v>
      </c>
      <c r="F2382" s="270">
        <f>'Net Gen'!K2382</f>
        <v>0</v>
      </c>
      <c r="G2382" s="270">
        <f>'Net Gen'!N2382</f>
        <v>0</v>
      </c>
      <c r="H2382" s="270">
        <f>'Net Gen'!O2382</f>
        <v>1266</v>
      </c>
      <c r="J2382" s="120">
        <f t="shared" si="150"/>
        <v>0.15</v>
      </c>
      <c r="K2382" s="108">
        <f t="shared" si="148"/>
        <v>0</v>
      </c>
      <c r="L2382" s="102">
        <f t="shared" si="149"/>
        <v>189.9</v>
      </c>
      <c r="M2382" s="123">
        <f t="shared" si="151"/>
        <v>0</v>
      </c>
    </row>
    <row r="2383" spans="1:13" x14ac:dyDescent="0.2">
      <c r="A2383" s="208" t="str">
        <f>'Net Gen'!B2383</f>
        <v>RP1KPAEG-Rockport 1 KP AEG</v>
      </c>
      <c r="B2383" s="269">
        <f>'Net Gen'!C2383</f>
        <v>44814.166666666664</v>
      </c>
      <c r="C2383" s="270" t="str">
        <f>'Net Gen'!P2383</f>
        <v>OFFLINE</v>
      </c>
      <c r="D2383" s="270">
        <f>'Net Gen'!E2383</f>
        <v>0</v>
      </c>
      <c r="E2383" s="270">
        <f>'Net Gen'!I2383</f>
        <v>0</v>
      </c>
      <c r="F2383" s="270">
        <f>'Net Gen'!K2383</f>
        <v>0</v>
      </c>
      <c r="G2383" s="270">
        <f>'Net Gen'!N2383</f>
        <v>0</v>
      </c>
      <c r="H2383" s="270">
        <f>'Net Gen'!O2383</f>
        <v>1266</v>
      </c>
      <c r="J2383" s="120">
        <f t="shared" si="150"/>
        <v>0.15</v>
      </c>
      <c r="K2383" s="108">
        <f t="shared" si="148"/>
        <v>0</v>
      </c>
      <c r="L2383" s="102">
        <f t="shared" si="149"/>
        <v>189.9</v>
      </c>
      <c r="M2383" s="123">
        <f t="shared" si="151"/>
        <v>0</v>
      </c>
    </row>
    <row r="2384" spans="1:13" x14ac:dyDescent="0.2">
      <c r="A2384" s="208" t="str">
        <f>'Net Gen'!B2384</f>
        <v>RP1KPAEG-Rockport 1 KP AEG</v>
      </c>
      <c r="B2384" s="269">
        <f>'Net Gen'!C2384</f>
        <v>44814.208333333336</v>
      </c>
      <c r="C2384" s="270" t="str">
        <f>'Net Gen'!P2384</f>
        <v>OFFLINE</v>
      </c>
      <c r="D2384" s="270">
        <f>'Net Gen'!E2384</f>
        <v>0</v>
      </c>
      <c r="E2384" s="270">
        <f>'Net Gen'!I2384</f>
        <v>0</v>
      </c>
      <c r="F2384" s="270">
        <f>'Net Gen'!K2384</f>
        <v>0</v>
      </c>
      <c r="G2384" s="270">
        <f>'Net Gen'!N2384</f>
        <v>0</v>
      </c>
      <c r="H2384" s="270">
        <f>'Net Gen'!O2384</f>
        <v>1266</v>
      </c>
      <c r="J2384" s="120">
        <f t="shared" si="150"/>
        <v>0.15</v>
      </c>
      <c r="K2384" s="108">
        <f t="shared" si="148"/>
        <v>0</v>
      </c>
      <c r="L2384" s="102">
        <f t="shared" si="149"/>
        <v>189.9</v>
      </c>
      <c r="M2384" s="123">
        <f t="shared" si="151"/>
        <v>0</v>
      </c>
    </row>
    <row r="2385" spans="1:13" x14ac:dyDescent="0.2">
      <c r="A2385" s="208" t="str">
        <f>'Net Gen'!B2385</f>
        <v>RP1KPAEG-Rockport 1 KP AEG</v>
      </c>
      <c r="B2385" s="269">
        <f>'Net Gen'!C2385</f>
        <v>44814.25</v>
      </c>
      <c r="C2385" s="270" t="str">
        <f>'Net Gen'!P2385</f>
        <v>OFFLINE</v>
      </c>
      <c r="D2385" s="270">
        <f>'Net Gen'!E2385</f>
        <v>0</v>
      </c>
      <c r="E2385" s="270">
        <f>'Net Gen'!I2385</f>
        <v>0</v>
      </c>
      <c r="F2385" s="270">
        <f>'Net Gen'!K2385</f>
        <v>0</v>
      </c>
      <c r="G2385" s="270">
        <f>'Net Gen'!N2385</f>
        <v>0</v>
      </c>
      <c r="H2385" s="270">
        <f>'Net Gen'!O2385</f>
        <v>1266</v>
      </c>
      <c r="J2385" s="120">
        <f t="shared" si="150"/>
        <v>0.15</v>
      </c>
      <c r="K2385" s="108">
        <f t="shared" si="148"/>
        <v>0</v>
      </c>
      <c r="L2385" s="102">
        <f t="shared" si="149"/>
        <v>189.9</v>
      </c>
      <c r="M2385" s="123">
        <f t="shared" si="151"/>
        <v>0</v>
      </c>
    </row>
    <row r="2386" spans="1:13" x14ac:dyDescent="0.2">
      <c r="A2386" s="208" t="str">
        <f>'Net Gen'!B2386</f>
        <v>RP1KPAEG-Rockport 1 KP AEG</v>
      </c>
      <c r="B2386" s="269">
        <f>'Net Gen'!C2386</f>
        <v>44814.291666666664</v>
      </c>
      <c r="C2386" s="270" t="str">
        <f>'Net Gen'!P2386</f>
        <v>OFFLINE</v>
      </c>
      <c r="D2386" s="270">
        <f>'Net Gen'!E2386</f>
        <v>0</v>
      </c>
      <c r="E2386" s="270">
        <f>'Net Gen'!I2386</f>
        <v>0</v>
      </c>
      <c r="F2386" s="270">
        <f>'Net Gen'!K2386</f>
        <v>0</v>
      </c>
      <c r="G2386" s="270">
        <f>'Net Gen'!N2386</f>
        <v>0</v>
      </c>
      <c r="H2386" s="270">
        <f>'Net Gen'!O2386</f>
        <v>1266</v>
      </c>
      <c r="J2386" s="120">
        <f t="shared" si="150"/>
        <v>0.15</v>
      </c>
      <c r="K2386" s="108">
        <f t="shared" si="148"/>
        <v>0</v>
      </c>
      <c r="L2386" s="102">
        <f t="shared" si="149"/>
        <v>189.9</v>
      </c>
      <c r="M2386" s="123">
        <f t="shared" si="151"/>
        <v>0</v>
      </c>
    </row>
    <row r="2387" spans="1:13" x14ac:dyDescent="0.2">
      <c r="A2387" s="208" t="str">
        <f>'Net Gen'!B2387</f>
        <v>RP1KPAEG-Rockport 1 KP AEG</v>
      </c>
      <c r="B2387" s="269">
        <f>'Net Gen'!C2387</f>
        <v>44814.333333333336</v>
      </c>
      <c r="C2387" s="270" t="str">
        <f>'Net Gen'!P2387</f>
        <v>OFFLINE</v>
      </c>
      <c r="D2387" s="270">
        <f>'Net Gen'!E2387</f>
        <v>0</v>
      </c>
      <c r="E2387" s="270">
        <f>'Net Gen'!I2387</f>
        <v>0</v>
      </c>
      <c r="F2387" s="270">
        <f>'Net Gen'!K2387</f>
        <v>0</v>
      </c>
      <c r="G2387" s="270">
        <f>'Net Gen'!N2387</f>
        <v>0</v>
      </c>
      <c r="H2387" s="270">
        <f>'Net Gen'!O2387</f>
        <v>1266</v>
      </c>
      <c r="J2387" s="120">
        <f t="shared" si="150"/>
        <v>0.15</v>
      </c>
      <c r="K2387" s="108">
        <f t="shared" si="148"/>
        <v>0</v>
      </c>
      <c r="L2387" s="102">
        <f t="shared" si="149"/>
        <v>189.9</v>
      </c>
      <c r="M2387" s="123">
        <f t="shared" si="151"/>
        <v>0</v>
      </c>
    </row>
    <row r="2388" spans="1:13" x14ac:dyDescent="0.2">
      <c r="A2388" s="208" t="str">
        <f>'Net Gen'!B2388</f>
        <v>RP1KPAEG-Rockport 1 KP AEG</v>
      </c>
      <c r="B2388" s="269">
        <f>'Net Gen'!C2388</f>
        <v>44814.375</v>
      </c>
      <c r="C2388" s="270" t="str">
        <f>'Net Gen'!P2388</f>
        <v>OFFLINE</v>
      </c>
      <c r="D2388" s="270">
        <f>'Net Gen'!E2388</f>
        <v>0</v>
      </c>
      <c r="E2388" s="270">
        <f>'Net Gen'!I2388</f>
        <v>0</v>
      </c>
      <c r="F2388" s="270">
        <f>'Net Gen'!K2388</f>
        <v>0</v>
      </c>
      <c r="G2388" s="270">
        <f>'Net Gen'!N2388</f>
        <v>0</v>
      </c>
      <c r="H2388" s="270">
        <f>'Net Gen'!O2388</f>
        <v>1266</v>
      </c>
      <c r="J2388" s="120">
        <f t="shared" si="150"/>
        <v>0.15</v>
      </c>
      <c r="K2388" s="108">
        <f t="shared" si="148"/>
        <v>0</v>
      </c>
      <c r="L2388" s="102">
        <f t="shared" si="149"/>
        <v>189.9</v>
      </c>
      <c r="M2388" s="123">
        <f t="shared" si="151"/>
        <v>0</v>
      </c>
    </row>
    <row r="2389" spans="1:13" x14ac:dyDescent="0.2">
      <c r="A2389" s="208" t="str">
        <f>'Net Gen'!B2389</f>
        <v>RP1KPAEG-Rockport 1 KP AEG</v>
      </c>
      <c r="B2389" s="269">
        <f>'Net Gen'!C2389</f>
        <v>44814.416666666664</v>
      </c>
      <c r="C2389" s="270" t="str">
        <f>'Net Gen'!P2389</f>
        <v>OFFLINE</v>
      </c>
      <c r="D2389" s="270">
        <f>'Net Gen'!E2389</f>
        <v>0</v>
      </c>
      <c r="E2389" s="270">
        <f>'Net Gen'!I2389</f>
        <v>0</v>
      </c>
      <c r="F2389" s="270">
        <f>'Net Gen'!K2389</f>
        <v>0</v>
      </c>
      <c r="G2389" s="270">
        <f>'Net Gen'!N2389</f>
        <v>0</v>
      </c>
      <c r="H2389" s="270">
        <f>'Net Gen'!O2389</f>
        <v>1266</v>
      </c>
      <c r="J2389" s="120">
        <f t="shared" si="150"/>
        <v>0.15</v>
      </c>
      <c r="K2389" s="108">
        <f t="shared" si="148"/>
        <v>0</v>
      </c>
      <c r="L2389" s="102">
        <f t="shared" si="149"/>
        <v>189.9</v>
      </c>
      <c r="M2389" s="123">
        <f t="shared" si="151"/>
        <v>0</v>
      </c>
    </row>
    <row r="2390" spans="1:13" x14ac:dyDescent="0.2">
      <c r="A2390" s="208" t="str">
        <f>'Net Gen'!B2390</f>
        <v>RP1KPAEG-Rockport 1 KP AEG</v>
      </c>
      <c r="B2390" s="269">
        <f>'Net Gen'!C2390</f>
        <v>44814.458333333336</v>
      </c>
      <c r="C2390" s="270" t="str">
        <f>'Net Gen'!P2390</f>
        <v>OFFLINE</v>
      </c>
      <c r="D2390" s="270">
        <f>'Net Gen'!E2390</f>
        <v>0</v>
      </c>
      <c r="E2390" s="270">
        <f>'Net Gen'!I2390</f>
        <v>0</v>
      </c>
      <c r="F2390" s="270">
        <f>'Net Gen'!K2390</f>
        <v>0</v>
      </c>
      <c r="G2390" s="270">
        <f>'Net Gen'!N2390</f>
        <v>0</v>
      </c>
      <c r="H2390" s="270">
        <f>'Net Gen'!O2390</f>
        <v>1266</v>
      </c>
      <c r="J2390" s="120">
        <f t="shared" si="150"/>
        <v>0.15</v>
      </c>
      <c r="K2390" s="108">
        <f t="shared" si="148"/>
        <v>0</v>
      </c>
      <c r="L2390" s="102">
        <f t="shared" si="149"/>
        <v>189.9</v>
      </c>
      <c r="M2390" s="123">
        <f t="shared" si="151"/>
        <v>0</v>
      </c>
    </row>
    <row r="2391" spans="1:13" x14ac:dyDescent="0.2">
      <c r="A2391" s="208" t="str">
        <f>'Net Gen'!B2391</f>
        <v>RP1KPAEG-Rockport 1 KP AEG</v>
      </c>
      <c r="B2391" s="269">
        <f>'Net Gen'!C2391</f>
        <v>44814.5</v>
      </c>
      <c r="C2391" s="270" t="str">
        <f>'Net Gen'!P2391</f>
        <v>OFFLINE</v>
      </c>
      <c r="D2391" s="270">
        <f>'Net Gen'!E2391</f>
        <v>0</v>
      </c>
      <c r="E2391" s="270">
        <f>'Net Gen'!I2391</f>
        <v>0</v>
      </c>
      <c r="F2391" s="270">
        <f>'Net Gen'!K2391</f>
        <v>0</v>
      </c>
      <c r="G2391" s="270">
        <f>'Net Gen'!N2391</f>
        <v>0</v>
      </c>
      <c r="H2391" s="270">
        <f>'Net Gen'!O2391</f>
        <v>1266</v>
      </c>
      <c r="J2391" s="120">
        <f t="shared" si="150"/>
        <v>0.15</v>
      </c>
      <c r="K2391" s="108">
        <f t="shared" si="148"/>
        <v>0</v>
      </c>
      <c r="L2391" s="102">
        <f t="shared" si="149"/>
        <v>189.9</v>
      </c>
      <c r="M2391" s="123">
        <f t="shared" si="151"/>
        <v>0</v>
      </c>
    </row>
    <row r="2392" spans="1:13" x14ac:dyDescent="0.2">
      <c r="A2392" s="208" t="str">
        <f>'Net Gen'!B2392</f>
        <v>RP1KPAEG-Rockport 1 KP AEG</v>
      </c>
      <c r="B2392" s="269">
        <f>'Net Gen'!C2392</f>
        <v>44814.541666666664</v>
      </c>
      <c r="C2392" s="270" t="str">
        <f>'Net Gen'!P2392</f>
        <v>OFFLINE</v>
      </c>
      <c r="D2392" s="270">
        <f>'Net Gen'!E2392</f>
        <v>0</v>
      </c>
      <c r="E2392" s="270">
        <f>'Net Gen'!I2392</f>
        <v>0</v>
      </c>
      <c r="F2392" s="270">
        <f>'Net Gen'!K2392</f>
        <v>0</v>
      </c>
      <c r="G2392" s="270">
        <f>'Net Gen'!N2392</f>
        <v>0</v>
      </c>
      <c r="H2392" s="270">
        <f>'Net Gen'!O2392</f>
        <v>1266</v>
      </c>
      <c r="J2392" s="120">
        <f t="shared" si="150"/>
        <v>0.15</v>
      </c>
      <c r="K2392" s="108">
        <f t="shared" si="148"/>
        <v>0</v>
      </c>
      <c r="L2392" s="102">
        <f t="shared" si="149"/>
        <v>189.9</v>
      </c>
      <c r="M2392" s="123">
        <f t="shared" si="151"/>
        <v>0</v>
      </c>
    </row>
    <row r="2393" spans="1:13" x14ac:dyDescent="0.2">
      <c r="A2393" s="208" t="str">
        <f>'Net Gen'!B2393</f>
        <v>RP1KPAEG-Rockport 1 KP AEG</v>
      </c>
      <c r="B2393" s="269">
        <f>'Net Gen'!C2393</f>
        <v>44814.583333333336</v>
      </c>
      <c r="C2393" s="270" t="str">
        <f>'Net Gen'!P2393</f>
        <v>OFFLINE</v>
      </c>
      <c r="D2393" s="270">
        <f>'Net Gen'!E2393</f>
        <v>0</v>
      </c>
      <c r="E2393" s="270">
        <f>'Net Gen'!I2393</f>
        <v>0</v>
      </c>
      <c r="F2393" s="270">
        <f>'Net Gen'!K2393</f>
        <v>0</v>
      </c>
      <c r="G2393" s="270">
        <f>'Net Gen'!N2393</f>
        <v>0</v>
      </c>
      <c r="H2393" s="270">
        <f>'Net Gen'!O2393</f>
        <v>1266</v>
      </c>
      <c r="J2393" s="120">
        <f t="shared" si="150"/>
        <v>0.15</v>
      </c>
      <c r="K2393" s="108">
        <f t="shared" si="148"/>
        <v>0</v>
      </c>
      <c r="L2393" s="102">
        <f t="shared" si="149"/>
        <v>189.9</v>
      </c>
      <c r="M2393" s="123">
        <f t="shared" si="151"/>
        <v>0</v>
      </c>
    </row>
    <row r="2394" spans="1:13" x14ac:dyDescent="0.2">
      <c r="A2394" s="208" t="str">
        <f>'Net Gen'!B2394</f>
        <v>RP1KPAEG-Rockport 1 KP AEG</v>
      </c>
      <c r="B2394" s="269">
        <f>'Net Gen'!C2394</f>
        <v>44814.625</v>
      </c>
      <c r="C2394" s="270" t="str">
        <f>'Net Gen'!P2394</f>
        <v>OFFLINE</v>
      </c>
      <c r="D2394" s="270">
        <f>'Net Gen'!E2394</f>
        <v>0</v>
      </c>
      <c r="E2394" s="270">
        <f>'Net Gen'!I2394</f>
        <v>0</v>
      </c>
      <c r="F2394" s="270">
        <f>'Net Gen'!K2394</f>
        <v>0</v>
      </c>
      <c r="G2394" s="270">
        <f>'Net Gen'!N2394</f>
        <v>0</v>
      </c>
      <c r="H2394" s="270">
        <f>'Net Gen'!O2394</f>
        <v>1266</v>
      </c>
      <c r="J2394" s="120">
        <f t="shared" si="150"/>
        <v>0.15</v>
      </c>
      <c r="K2394" s="108">
        <f t="shared" si="148"/>
        <v>0</v>
      </c>
      <c r="L2394" s="102">
        <f t="shared" si="149"/>
        <v>189.9</v>
      </c>
      <c r="M2394" s="123">
        <f t="shared" si="151"/>
        <v>0</v>
      </c>
    </row>
    <row r="2395" spans="1:13" x14ac:dyDescent="0.2">
      <c r="A2395" s="208" t="str">
        <f>'Net Gen'!B2395</f>
        <v>RP1KPAEG-Rockport 1 KP AEG</v>
      </c>
      <c r="B2395" s="269">
        <f>'Net Gen'!C2395</f>
        <v>44814.666666666664</v>
      </c>
      <c r="C2395" s="270" t="str">
        <f>'Net Gen'!P2395</f>
        <v>OFFLINE</v>
      </c>
      <c r="D2395" s="270">
        <f>'Net Gen'!E2395</f>
        <v>0</v>
      </c>
      <c r="E2395" s="270">
        <f>'Net Gen'!I2395</f>
        <v>0</v>
      </c>
      <c r="F2395" s="270">
        <f>'Net Gen'!K2395</f>
        <v>0</v>
      </c>
      <c r="G2395" s="270">
        <f>'Net Gen'!N2395</f>
        <v>0</v>
      </c>
      <c r="H2395" s="270">
        <f>'Net Gen'!O2395</f>
        <v>1266</v>
      </c>
      <c r="J2395" s="120">
        <f t="shared" si="150"/>
        <v>0.15</v>
      </c>
      <c r="K2395" s="108">
        <f t="shared" si="148"/>
        <v>0</v>
      </c>
      <c r="L2395" s="102">
        <f t="shared" si="149"/>
        <v>189.9</v>
      </c>
      <c r="M2395" s="123">
        <f t="shared" si="151"/>
        <v>0</v>
      </c>
    </row>
    <row r="2396" spans="1:13" x14ac:dyDescent="0.2">
      <c r="A2396" s="208" t="str">
        <f>'Net Gen'!B2396</f>
        <v>RP1KPAEG-Rockport 1 KP AEG</v>
      </c>
      <c r="B2396" s="269">
        <f>'Net Gen'!C2396</f>
        <v>44814.708333333336</v>
      </c>
      <c r="C2396" s="270" t="str">
        <f>'Net Gen'!P2396</f>
        <v>OFFLINE</v>
      </c>
      <c r="D2396" s="270">
        <f>'Net Gen'!E2396</f>
        <v>0</v>
      </c>
      <c r="E2396" s="270">
        <f>'Net Gen'!I2396</f>
        <v>0</v>
      </c>
      <c r="F2396" s="270">
        <f>'Net Gen'!K2396</f>
        <v>0</v>
      </c>
      <c r="G2396" s="270">
        <f>'Net Gen'!N2396</f>
        <v>0</v>
      </c>
      <c r="H2396" s="270">
        <f>'Net Gen'!O2396</f>
        <v>1266</v>
      </c>
      <c r="J2396" s="120">
        <f t="shared" si="150"/>
        <v>0.15</v>
      </c>
      <c r="K2396" s="108">
        <f t="shared" si="148"/>
        <v>0</v>
      </c>
      <c r="L2396" s="102">
        <f t="shared" si="149"/>
        <v>189.9</v>
      </c>
      <c r="M2396" s="123">
        <f t="shared" si="151"/>
        <v>0</v>
      </c>
    </row>
    <row r="2397" spans="1:13" x14ac:dyDescent="0.2">
      <c r="A2397" s="208" t="str">
        <f>'Net Gen'!B2397</f>
        <v>RP1KPAEG-Rockport 1 KP AEG</v>
      </c>
      <c r="B2397" s="269">
        <f>'Net Gen'!C2397</f>
        <v>44814.75</v>
      </c>
      <c r="C2397" s="270" t="str">
        <f>'Net Gen'!P2397</f>
        <v>OFFLINE</v>
      </c>
      <c r="D2397" s="270">
        <f>'Net Gen'!E2397</f>
        <v>0</v>
      </c>
      <c r="E2397" s="270">
        <f>'Net Gen'!I2397</f>
        <v>0</v>
      </c>
      <c r="F2397" s="270">
        <f>'Net Gen'!K2397</f>
        <v>0</v>
      </c>
      <c r="G2397" s="270">
        <f>'Net Gen'!N2397</f>
        <v>0</v>
      </c>
      <c r="H2397" s="270">
        <f>'Net Gen'!O2397</f>
        <v>1266</v>
      </c>
      <c r="J2397" s="120">
        <f t="shared" si="150"/>
        <v>0.15</v>
      </c>
      <c r="K2397" s="108">
        <f t="shared" si="148"/>
        <v>0</v>
      </c>
      <c r="L2397" s="102">
        <f t="shared" si="149"/>
        <v>189.9</v>
      </c>
      <c r="M2397" s="123">
        <f t="shared" si="151"/>
        <v>0</v>
      </c>
    </row>
    <row r="2398" spans="1:13" x14ac:dyDescent="0.2">
      <c r="A2398" s="208" t="str">
        <f>'Net Gen'!B2398</f>
        <v>RP1KPAEG-Rockport 1 KP AEG</v>
      </c>
      <c r="B2398" s="269">
        <f>'Net Gen'!C2398</f>
        <v>44814.791666666664</v>
      </c>
      <c r="C2398" s="270" t="str">
        <f>'Net Gen'!P2398</f>
        <v>OFFLINE</v>
      </c>
      <c r="D2398" s="270">
        <f>'Net Gen'!E2398</f>
        <v>0</v>
      </c>
      <c r="E2398" s="270">
        <f>'Net Gen'!I2398</f>
        <v>0</v>
      </c>
      <c r="F2398" s="270">
        <f>'Net Gen'!K2398</f>
        <v>0</v>
      </c>
      <c r="G2398" s="270">
        <f>'Net Gen'!N2398</f>
        <v>0</v>
      </c>
      <c r="H2398" s="270">
        <f>'Net Gen'!O2398</f>
        <v>1266</v>
      </c>
      <c r="J2398" s="120">
        <f t="shared" si="150"/>
        <v>0.15</v>
      </c>
      <c r="K2398" s="108">
        <f t="shared" si="148"/>
        <v>0</v>
      </c>
      <c r="L2398" s="102">
        <f t="shared" si="149"/>
        <v>189.9</v>
      </c>
      <c r="M2398" s="123">
        <f t="shared" si="151"/>
        <v>0</v>
      </c>
    </row>
    <row r="2399" spans="1:13" x14ac:dyDescent="0.2">
      <c r="A2399" s="208" t="str">
        <f>'Net Gen'!B2399</f>
        <v>RP1KPAEG-Rockport 1 KP AEG</v>
      </c>
      <c r="B2399" s="269">
        <f>'Net Gen'!C2399</f>
        <v>44814.833333333336</v>
      </c>
      <c r="C2399" s="270" t="str">
        <f>'Net Gen'!P2399</f>
        <v>OFFLINE</v>
      </c>
      <c r="D2399" s="270">
        <f>'Net Gen'!E2399</f>
        <v>0</v>
      </c>
      <c r="E2399" s="270">
        <f>'Net Gen'!I2399</f>
        <v>0</v>
      </c>
      <c r="F2399" s="270">
        <f>'Net Gen'!K2399</f>
        <v>0</v>
      </c>
      <c r="G2399" s="270">
        <f>'Net Gen'!N2399</f>
        <v>0</v>
      </c>
      <c r="H2399" s="270">
        <f>'Net Gen'!O2399</f>
        <v>1266</v>
      </c>
      <c r="J2399" s="120">
        <f t="shared" si="150"/>
        <v>0.15</v>
      </c>
      <c r="K2399" s="108">
        <f t="shared" si="148"/>
        <v>0</v>
      </c>
      <c r="L2399" s="102">
        <f t="shared" si="149"/>
        <v>189.9</v>
      </c>
      <c r="M2399" s="123">
        <f t="shared" si="151"/>
        <v>0</v>
      </c>
    </row>
    <row r="2400" spans="1:13" x14ac:dyDescent="0.2">
      <c r="A2400" s="208" t="str">
        <f>'Net Gen'!B2400</f>
        <v>RP1KPAEG-Rockport 1 KP AEG</v>
      </c>
      <c r="B2400" s="269">
        <f>'Net Gen'!C2400</f>
        <v>44814.875</v>
      </c>
      <c r="C2400" s="270" t="str">
        <f>'Net Gen'!P2400</f>
        <v>OFFLINE</v>
      </c>
      <c r="D2400" s="270">
        <f>'Net Gen'!E2400</f>
        <v>0</v>
      </c>
      <c r="E2400" s="270">
        <f>'Net Gen'!I2400</f>
        <v>0</v>
      </c>
      <c r="F2400" s="270">
        <f>'Net Gen'!K2400</f>
        <v>0</v>
      </c>
      <c r="G2400" s="270">
        <f>'Net Gen'!N2400</f>
        <v>0</v>
      </c>
      <c r="H2400" s="270">
        <f>'Net Gen'!O2400</f>
        <v>1266</v>
      </c>
      <c r="J2400" s="120">
        <f t="shared" si="150"/>
        <v>0.15</v>
      </c>
      <c r="K2400" s="108">
        <f t="shared" si="148"/>
        <v>0</v>
      </c>
      <c r="L2400" s="102">
        <f t="shared" si="149"/>
        <v>189.9</v>
      </c>
      <c r="M2400" s="123">
        <f t="shared" si="151"/>
        <v>0</v>
      </c>
    </row>
    <row r="2401" spans="1:13" x14ac:dyDescent="0.2">
      <c r="A2401" s="208" t="str">
        <f>'Net Gen'!B2401</f>
        <v>RP1KPAEG-Rockport 1 KP AEG</v>
      </c>
      <c r="B2401" s="269">
        <f>'Net Gen'!C2401</f>
        <v>44814.916666666664</v>
      </c>
      <c r="C2401" s="270" t="str">
        <f>'Net Gen'!P2401</f>
        <v>OFFLINE</v>
      </c>
      <c r="D2401" s="270">
        <f>'Net Gen'!E2401</f>
        <v>0</v>
      </c>
      <c r="E2401" s="270">
        <f>'Net Gen'!I2401</f>
        <v>0</v>
      </c>
      <c r="F2401" s="270">
        <f>'Net Gen'!K2401</f>
        <v>0</v>
      </c>
      <c r="G2401" s="270">
        <f>'Net Gen'!N2401</f>
        <v>0</v>
      </c>
      <c r="H2401" s="270">
        <f>'Net Gen'!O2401</f>
        <v>1266</v>
      </c>
      <c r="J2401" s="120">
        <f t="shared" si="150"/>
        <v>0.15</v>
      </c>
      <c r="K2401" s="108">
        <f t="shared" si="148"/>
        <v>0</v>
      </c>
      <c r="L2401" s="102">
        <f t="shared" si="149"/>
        <v>189.9</v>
      </c>
      <c r="M2401" s="123">
        <f t="shared" si="151"/>
        <v>0</v>
      </c>
    </row>
    <row r="2402" spans="1:13" x14ac:dyDescent="0.2">
      <c r="A2402" s="208" t="str">
        <f>'Net Gen'!B2402</f>
        <v>RP1KPAEG-Rockport 1 KP AEG</v>
      </c>
      <c r="B2402" s="269">
        <f>'Net Gen'!C2402</f>
        <v>44814.958333333336</v>
      </c>
      <c r="C2402" s="270" t="str">
        <f>'Net Gen'!P2402</f>
        <v>OFFLINE</v>
      </c>
      <c r="D2402" s="270">
        <f>'Net Gen'!E2402</f>
        <v>0</v>
      </c>
      <c r="E2402" s="270">
        <f>'Net Gen'!I2402</f>
        <v>0</v>
      </c>
      <c r="F2402" s="270">
        <f>'Net Gen'!K2402</f>
        <v>0</v>
      </c>
      <c r="G2402" s="270">
        <f>'Net Gen'!N2402</f>
        <v>0</v>
      </c>
      <c r="H2402" s="270">
        <f>'Net Gen'!O2402</f>
        <v>1266</v>
      </c>
      <c r="J2402" s="120">
        <f t="shared" si="150"/>
        <v>0.15</v>
      </c>
      <c r="K2402" s="108">
        <f t="shared" si="148"/>
        <v>0</v>
      </c>
      <c r="L2402" s="102">
        <f t="shared" si="149"/>
        <v>189.9</v>
      </c>
      <c r="M2402" s="123">
        <f t="shared" si="151"/>
        <v>0</v>
      </c>
    </row>
    <row r="2403" spans="1:13" x14ac:dyDescent="0.2">
      <c r="A2403" s="208" t="str">
        <f>'Net Gen'!B2403</f>
        <v>RP1KPAEG-Rockport 1 KP AEG</v>
      </c>
      <c r="B2403" s="269">
        <f>'Net Gen'!C2403</f>
        <v>44815</v>
      </c>
      <c r="C2403" s="270" t="str">
        <f>'Net Gen'!P2403</f>
        <v>OFFLINE</v>
      </c>
      <c r="D2403" s="270">
        <f>'Net Gen'!E2403</f>
        <v>0</v>
      </c>
      <c r="E2403" s="270">
        <f>'Net Gen'!I2403</f>
        <v>0</v>
      </c>
      <c r="F2403" s="270">
        <f>'Net Gen'!K2403</f>
        <v>0</v>
      </c>
      <c r="G2403" s="270">
        <f>'Net Gen'!N2403</f>
        <v>0</v>
      </c>
      <c r="H2403" s="270">
        <f>'Net Gen'!O2403</f>
        <v>1266</v>
      </c>
      <c r="J2403" s="120">
        <f t="shared" si="150"/>
        <v>0.15</v>
      </c>
      <c r="K2403" s="108">
        <f t="shared" si="148"/>
        <v>0</v>
      </c>
      <c r="L2403" s="102">
        <f t="shared" si="149"/>
        <v>189.9</v>
      </c>
      <c r="M2403" s="123">
        <f t="shared" si="151"/>
        <v>0</v>
      </c>
    </row>
    <row r="2404" spans="1:13" x14ac:dyDescent="0.2">
      <c r="A2404" s="208" t="str">
        <f>'Net Gen'!B2404</f>
        <v>RP1KPAEG-Rockport 1 KP AEG</v>
      </c>
      <c r="B2404" s="269">
        <f>'Net Gen'!C2404</f>
        <v>44815.041666666664</v>
      </c>
      <c r="C2404" s="270" t="str">
        <f>'Net Gen'!P2404</f>
        <v>OFFLINE</v>
      </c>
      <c r="D2404" s="270">
        <f>'Net Gen'!E2404</f>
        <v>0</v>
      </c>
      <c r="E2404" s="270">
        <f>'Net Gen'!I2404</f>
        <v>0</v>
      </c>
      <c r="F2404" s="270">
        <f>'Net Gen'!K2404</f>
        <v>0</v>
      </c>
      <c r="G2404" s="270">
        <f>'Net Gen'!N2404</f>
        <v>0</v>
      </c>
      <c r="H2404" s="270">
        <f>'Net Gen'!O2404</f>
        <v>1266</v>
      </c>
      <c r="J2404" s="120">
        <f t="shared" si="150"/>
        <v>0.15</v>
      </c>
      <c r="K2404" s="108">
        <f t="shared" si="148"/>
        <v>0</v>
      </c>
      <c r="L2404" s="102">
        <f t="shared" si="149"/>
        <v>189.9</v>
      </c>
      <c r="M2404" s="123">
        <f t="shared" si="151"/>
        <v>0</v>
      </c>
    </row>
    <row r="2405" spans="1:13" x14ac:dyDescent="0.2">
      <c r="A2405" s="208" t="str">
        <f>'Net Gen'!B2405</f>
        <v>RP1KPAEG-Rockport 1 KP AEG</v>
      </c>
      <c r="B2405" s="269">
        <f>'Net Gen'!C2405</f>
        <v>44815.083333333336</v>
      </c>
      <c r="C2405" s="270" t="str">
        <f>'Net Gen'!P2405</f>
        <v>OFFLINE</v>
      </c>
      <c r="D2405" s="270">
        <f>'Net Gen'!E2405</f>
        <v>0</v>
      </c>
      <c r="E2405" s="270">
        <f>'Net Gen'!I2405</f>
        <v>0</v>
      </c>
      <c r="F2405" s="270">
        <f>'Net Gen'!K2405</f>
        <v>0</v>
      </c>
      <c r="G2405" s="270">
        <f>'Net Gen'!N2405</f>
        <v>0</v>
      </c>
      <c r="H2405" s="270">
        <f>'Net Gen'!O2405</f>
        <v>1266</v>
      </c>
      <c r="J2405" s="120">
        <f t="shared" si="150"/>
        <v>0.15</v>
      </c>
      <c r="K2405" s="108">
        <f t="shared" si="148"/>
        <v>0</v>
      </c>
      <c r="L2405" s="102">
        <f t="shared" si="149"/>
        <v>189.9</v>
      </c>
      <c r="M2405" s="123">
        <f t="shared" si="151"/>
        <v>0</v>
      </c>
    </row>
    <row r="2406" spans="1:13" x14ac:dyDescent="0.2">
      <c r="A2406" s="208" t="str">
        <f>'Net Gen'!B2406</f>
        <v>RP1KPAEG-Rockport 1 KP AEG</v>
      </c>
      <c r="B2406" s="269">
        <f>'Net Gen'!C2406</f>
        <v>44815.125</v>
      </c>
      <c r="C2406" s="270" t="str">
        <f>'Net Gen'!P2406</f>
        <v>OFFLINE</v>
      </c>
      <c r="D2406" s="270">
        <f>'Net Gen'!E2406</f>
        <v>0</v>
      </c>
      <c r="E2406" s="270">
        <f>'Net Gen'!I2406</f>
        <v>0</v>
      </c>
      <c r="F2406" s="270">
        <f>'Net Gen'!K2406</f>
        <v>0</v>
      </c>
      <c r="G2406" s="270">
        <f>'Net Gen'!N2406</f>
        <v>0</v>
      </c>
      <c r="H2406" s="270">
        <f>'Net Gen'!O2406</f>
        <v>1266</v>
      </c>
      <c r="J2406" s="120">
        <f t="shared" si="150"/>
        <v>0.15</v>
      </c>
      <c r="K2406" s="108">
        <f t="shared" si="148"/>
        <v>0</v>
      </c>
      <c r="L2406" s="102">
        <f t="shared" si="149"/>
        <v>189.9</v>
      </c>
      <c r="M2406" s="123">
        <f t="shared" si="151"/>
        <v>0</v>
      </c>
    </row>
    <row r="2407" spans="1:13" x14ac:dyDescent="0.2">
      <c r="A2407" s="208" t="str">
        <f>'Net Gen'!B2407</f>
        <v>RP1KPAEG-Rockport 1 KP AEG</v>
      </c>
      <c r="B2407" s="269">
        <f>'Net Gen'!C2407</f>
        <v>44815.166666666664</v>
      </c>
      <c r="C2407" s="270" t="str">
        <f>'Net Gen'!P2407</f>
        <v>OFFLINE</v>
      </c>
      <c r="D2407" s="270">
        <f>'Net Gen'!E2407</f>
        <v>0</v>
      </c>
      <c r="E2407" s="270">
        <f>'Net Gen'!I2407</f>
        <v>0</v>
      </c>
      <c r="F2407" s="270">
        <f>'Net Gen'!K2407</f>
        <v>0</v>
      </c>
      <c r="G2407" s="270">
        <f>'Net Gen'!N2407</f>
        <v>0</v>
      </c>
      <c r="H2407" s="270">
        <f>'Net Gen'!O2407</f>
        <v>1266</v>
      </c>
      <c r="J2407" s="120">
        <f t="shared" si="150"/>
        <v>0.15</v>
      </c>
      <c r="K2407" s="108">
        <f t="shared" si="148"/>
        <v>0</v>
      </c>
      <c r="L2407" s="102">
        <f t="shared" si="149"/>
        <v>189.9</v>
      </c>
      <c r="M2407" s="123">
        <f t="shared" si="151"/>
        <v>0</v>
      </c>
    </row>
    <row r="2408" spans="1:13" x14ac:dyDescent="0.2">
      <c r="A2408" s="208" t="str">
        <f>'Net Gen'!B2408</f>
        <v>RP1KPAEG-Rockport 1 KP AEG</v>
      </c>
      <c r="B2408" s="269">
        <f>'Net Gen'!C2408</f>
        <v>44815.208333333336</v>
      </c>
      <c r="C2408" s="270" t="str">
        <f>'Net Gen'!P2408</f>
        <v>OFFLINE</v>
      </c>
      <c r="D2408" s="270">
        <f>'Net Gen'!E2408</f>
        <v>0</v>
      </c>
      <c r="E2408" s="270">
        <f>'Net Gen'!I2408</f>
        <v>0</v>
      </c>
      <c r="F2408" s="270">
        <f>'Net Gen'!K2408</f>
        <v>0</v>
      </c>
      <c r="G2408" s="270">
        <f>'Net Gen'!N2408</f>
        <v>0</v>
      </c>
      <c r="H2408" s="270">
        <f>'Net Gen'!O2408</f>
        <v>1266</v>
      </c>
      <c r="J2408" s="120">
        <f t="shared" si="150"/>
        <v>0.15</v>
      </c>
      <c r="K2408" s="108">
        <f t="shared" si="148"/>
        <v>0</v>
      </c>
      <c r="L2408" s="102">
        <f t="shared" si="149"/>
        <v>189.9</v>
      </c>
      <c r="M2408" s="123">
        <f t="shared" si="151"/>
        <v>0</v>
      </c>
    </row>
    <row r="2409" spans="1:13" x14ac:dyDescent="0.2">
      <c r="A2409" s="208" t="str">
        <f>'Net Gen'!B2409</f>
        <v>RP1KPAEG-Rockport 1 KP AEG</v>
      </c>
      <c r="B2409" s="269">
        <f>'Net Gen'!C2409</f>
        <v>44815.25</v>
      </c>
      <c r="C2409" s="270" t="str">
        <f>'Net Gen'!P2409</f>
        <v>OFFLINE</v>
      </c>
      <c r="D2409" s="270">
        <f>'Net Gen'!E2409</f>
        <v>0</v>
      </c>
      <c r="E2409" s="270">
        <f>'Net Gen'!I2409</f>
        <v>0</v>
      </c>
      <c r="F2409" s="270">
        <f>'Net Gen'!K2409</f>
        <v>0</v>
      </c>
      <c r="G2409" s="270">
        <f>'Net Gen'!N2409</f>
        <v>0</v>
      </c>
      <c r="H2409" s="270">
        <f>'Net Gen'!O2409</f>
        <v>1266</v>
      </c>
      <c r="J2409" s="120">
        <f t="shared" si="150"/>
        <v>0.15</v>
      </c>
      <c r="K2409" s="108">
        <f t="shared" si="148"/>
        <v>0</v>
      </c>
      <c r="L2409" s="102">
        <f t="shared" si="149"/>
        <v>189.9</v>
      </c>
      <c r="M2409" s="123">
        <f t="shared" si="151"/>
        <v>0</v>
      </c>
    </row>
    <row r="2410" spans="1:13" x14ac:dyDescent="0.2">
      <c r="A2410" s="208" t="str">
        <f>'Net Gen'!B2410</f>
        <v>RP1KPAEG-Rockport 1 KP AEG</v>
      </c>
      <c r="B2410" s="269">
        <f>'Net Gen'!C2410</f>
        <v>44815.291666666664</v>
      </c>
      <c r="C2410" s="270" t="str">
        <f>'Net Gen'!P2410</f>
        <v>OFFLINE</v>
      </c>
      <c r="D2410" s="270">
        <f>'Net Gen'!E2410</f>
        <v>0</v>
      </c>
      <c r="E2410" s="270">
        <f>'Net Gen'!I2410</f>
        <v>0</v>
      </c>
      <c r="F2410" s="270">
        <f>'Net Gen'!K2410</f>
        <v>0</v>
      </c>
      <c r="G2410" s="270">
        <f>'Net Gen'!N2410</f>
        <v>0</v>
      </c>
      <c r="H2410" s="270">
        <f>'Net Gen'!O2410</f>
        <v>1266</v>
      </c>
      <c r="J2410" s="120">
        <f t="shared" si="150"/>
        <v>0.15</v>
      </c>
      <c r="K2410" s="108">
        <f t="shared" si="148"/>
        <v>0</v>
      </c>
      <c r="L2410" s="102">
        <f t="shared" si="149"/>
        <v>189.9</v>
      </c>
      <c r="M2410" s="123">
        <f t="shared" si="151"/>
        <v>0</v>
      </c>
    </row>
    <row r="2411" spans="1:13" x14ac:dyDescent="0.2">
      <c r="A2411" s="208" t="str">
        <f>'Net Gen'!B2411</f>
        <v>RP1KPAEG-Rockport 1 KP AEG</v>
      </c>
      <c r="B2411" s="269">
        <f>'Net Gen'!C2411</f>
        <v>44815.333333333336</v>
      </c>
      <c r="C2411" s="270" t="str">
        <f>'Net Gen'!P2411</f>
        <v>OFFLINE</v>
      </c>
      <c r="D2411" s="270">
        <f>'Net Gen'!E2411</f>
        <v>0</v>
      </c>
      <c r="E2411" s="270">
        <f>'Net Gen'!I2411</f>
        <v>0</v>
      </c>
      <c r="F2411" s="270">
        <f>'Net Gen'!K2411</f>
        <v>0</v>
      </c>
      <c r="G2411" s="270">
        <f>'Net Gen'!N2411</f>
        <v>0</v>
      </c>
      <c r="H2411" s="270">
        <f>'Net Gen'!O2411</f>
        <v>1266</v>
      </c>
      <c r="J2411" s="120">
        <f t="shared" si="150"/>
        <v>0.15</v>
      </c>
      <c r="K2411" s="108">
        <f t="shared" si="148"/>
        <v>0</v>
      </c>
      <c r="L2411" s="102">
        <f t="shared" si="149"/>
        <v>189.9</v>
      </c>
      <c r="M2411" s="123">
        <f t="shared" si="151"/>
        <v>0</v>
      </c>
    </row>
    <row r="2412" spans="1:13" x14ac:dyDescent="0.2">
      <c r="A2412" s="208" t="str">
        <f>'Net Gen'!B2412</f>
        <v>RP1KPAEG-Rockport 1 KP AEG</v>
      </c>
      <c r="B2412" s="269">
        <f>'Net Gen'!C2412</f>
        <v>44815.375</v>
      </c>
      <c r="C2412" s="270" t="str">
        <f>'Net Gen'!P2412</f>
        <v>OFFLINE</v>
      </c>
      <c r="D2412" s="270">
        <f>'Net Gen'!E2412</f>
        <v>0</v>
      </c>
      <c r="E2412" s="270">
        <f>'Net Gen'!I2412</f>
        <v>0</v>
      </c>
      <c r="F2412" s="270">
        <f>'Net Gen'!K2412</f>
        <v>0</v>
      </c>
      <c r="G2412" s="270">
        <f>'Net Gen'!N2412</f>
        <v>0</v>
      </c>
      <c r="H2412" s="270">
        <f>'Net Gen'!O2412</f>
        <v>1266</v>
      </c>
      <c r="J2412" s="120">
        <f t="shared" si="150"/>
        <v>0.15</v>
      </c>
      <c r="K2412" s="108">
        <f t="shared" si="148"/>
        <v>0</v>
      </c>
      <c r="L2412" s="102">
        <f t="shared" si="149"/>
        <v>189.9</v>
      </c>
      <c r="M2412" s="123">
        <f t="shared" si="151"/>
        <v>0</v>
      </c>
    </row>
    <row r="2413" spans="1:13" x14ac:dyDescent="0.2">
      <c r="A2413" s="208" t="str">
        <f>'Net Gen'!B2413</f>
        <v>RP1KPAEG-Rockport 1 KP AEG</v>
      </c>
      <c r="B2413" s="269">
        <f>'Net Gen'!C2413</f>
        <v>44815.416666666664</v>
      </c>
      <c r="C2413" s="270" t="str">
        <f>'Net Gen'!P2413</f>
        <v>OFFLINE</v>
      </c>
      <c r="D2413" s="270">
        <f>'Net Gen'!E2413</f>
        <v>0</v>
      </c>
      <c r="E2413" s="270">
        <f>'Net Gen'!I2413</f>
        <v>0</v>
      </c>
      <c r="F2413" s="270">
        <f>'Net Gen'!K2413</f>
        <v>0</v>
      </c>
      <c r="G2413" s="270">
        <f>'Net Gen'!N2413</f>
        <v>0</v>
      </c>
      <c r="H2413" s="270">
        <f>'Net Gen'!O2413</f>
        <v>1266</v>
      </c>
      <c r="J2413" s="120">
        <f t="shared" si="150"/>
        <v>0.15</v>
      </c>
      <c r="K2413" s="108">
        <f t="shared" si="148"/>
        <v>0</v>
      </c>
      <c r="L2413" s="102">
        <f t="shared" si="149"/>
        <v>189.9</v>
      </c>
      <c r="M2413" s="123">
        <f t="shared" si="151"/>
        <v>0</v>
      </c>
    </row>
    <row r="2414" spans="1:13" x14ac:dyDescent="0.2">
      <c r="A2414" s="208" t="str">
        <f>'Net Gen'!B2414</f>
        <v>RP1KPAEG-Rockport 1 KP AEG</v>
      </c>
      <c r="B2414" s="269">
        <f>'Net Gen'!C2414</f>
        <v>44815.458333333336</v>
      </c>
      <c r="C2414" s="270" t="str">
        <f>'Net Gen'!P2414</f>
        <v>OFFLINE</v>
      </c>
      <c r="D2414" s="270">
        <f>'Net Gen'!E2414</f>
        <v>0</v>
      </c>
      <c r="E2414" s="270">
        <f>'Net Gen'!I2414</f>
        <v>0</v>
      </c>
      <c r="F2414" s="270">
        <f>'Net Gen'!K2414</f>
        <v>0</v>
      </c>
      <c r="G2414" s="270">
        <f>'Net Gen'!N2414</f>
        <v>0</v>
      </c>
      <c r="H2414" s="270">
        <f>'Net Gen'!O2414</f>
        <v>1266</v>
      </c>
      <c r="J2414" s="120">
        <f t="shared" si="150"/>
        <v>0.15</v>
      </c>
      <c r="K2414" s="108">
        <f t="shared" si="148"/>
        <v>0</v>
      </c>
      <c r="L2414" s="102">
        <f t="shared" si="149"/>
        <v>189.9</v>
      </c>
      <c r="M2414" s="123">
        <f t="shared" si="151"/>
        <v>0</v>
      </c>
    </row>
    <row r="2415" spans="1:13" x14ac:dyDescent="0.2">
      <c r="A2415" s="208" t="str">
        <f>'Net Gen'!B2415</f>
        <v>RP1KPAEG-Rockport 1 KP AEG</v>
      </c>
      <c r="B2415" s="269">
        <f>'Net Gen'!C2415</f>
        <v>44815.5</v>
      </c>
      <c r="C2415" s="270" t="str">
        <f>'Net Gen'!P2415</f>
        <v>OFFLINE</v>
      </c>
      <c r="D2415" s="270">
        <f>'Net Gen'!E2415</f>
        <v>0</v>
      </c>
      <c r="E2415" s="270">
        <f>'Net Gen'!I2415</f>
        <v>0</v>
      </c>
      <c r="F2415" s="270">
        <f>'Net Gen'!K2415</f>
        <v>0</v>
      </c>
      <c r="G2415" s="270">
        <f>'Net Gen'!N2415</f>
        <v>0</v>
      </c>
      <c r="H2415" s="270">
        <f>'Net Gen'!O2415</f>
        <v>1266</v>
      </c>
      <c r="J2415" s="120">
        <f t="shared" si="150"/>
        <v>0.15</v>
      </c>
      <c r="K2415" s="108">
        <f t="shared" si="148"/>
        <v>0</v>
      </c>
      <c r="L2415" s="102">
        <f t="shared" si="149"/>
        <v>189.9</v>
      </c>
      <c r="M2415" s="123">
        <f t="shared" si="151"/>
        <v>0</v>
      </c>
    </row>
    <row r="2416" spans="1:13" x14ac:dyDescent="0.2">
      <c r="A2416" s="208" t="str">
        <f>'Net Gen'!B2416</f>
        <v>RP1KPAEG-Rockport 1 KP AEG</v>
      </c>
      <c r="B2416" s="269">
        <f>'Net Gen'!C2416</f>
        <v>44815.541666666664</v>
      </c>
      <c r="C2416" s="270" t="str">
        <f>'Net Gen'!P2416</f>
        <v>OFFLINE</v>
      </c>
      <c r="D2416" s="270">
        <f>'Net Gen'!E2416</f>
        <v>0</v>
      </c>
      <c r="E2416" s="270">
        <f>'Net Gen'!I2416</f>
        <v>0</v>
      </c>
      <c r="F2416" s="270">
        <f>'Net Gen'!K2416</f>
        <v>0</v>
      </c>
      <c r="G2416" s="270">
        <f>'Net Gen'!N2416</f>
        <v>0</v>
      </c>
      <c r="H2416" s="270">
        <f>'Net Gen'!O2416</f>
        <v>1266</v>
      </c>
      <c r="J2416" s="120">
        <f t="shared" si="150"/>
        <v>0.15</v>
      </c>
      <c r="K2416" s="108">
        <f t="shared" si="148"/>
        <v>0</v>
      </c>
      <c r="L2416" s="102">
        <f t="shared" si="149"/>
        <v>189.9</v>
      </c>
      <c r="M2416" s="123">
        <f t="shared" si="151"/>
        <v>0</v>
      </c>
    </row>
    <row r="2417" spans="1:13" x14ac:dyDescent="0.2">
      <c r="A2417" s="208" t="str">
        <f>'Net Gen'!B2417</f>
        <v>RP1KPAEG-Rockport 1 KP AEG</v>
      </c>
      <c r="B2417" s="269">
        <f>'Net Gen'!C2417</f>
        <v>44815.583333333336</v>
      </c>
      <c r="C2417" s="270" t="str">
        <f>'Net Gen'!P2417</f>
        <v>OFFLINE</v>
      </c>
      <c r="D2417" s="270">
        <f>'Net Gen'!E2417</f>
        <v>0</v>
      </c>
      <c r="E2417" s="270">
        <f>'Net Gen'!I2417</f>
        <v>0</v>
      </c>
      <c r="F2417" s="270">
        <f>'Net Gen'!K2417</f>
        <v>0</v>
      </c>
      <c r="G2417" s="270">
        <f>'Net Gen'!N2417</f>
        <v>0</v>
      </c>
      <c r="H2417" s="270">
        <f>'Net Gen'!O2417</f>
        <v>1266</v>
      </c>
      <c r="J2417" s="120">
        <f t="shared" si="150"/>
        <v>0.15</v>
      </c>
      <c r="K2417" s="108">
        <f t="shared" si="148"/>
        <v>0</v>
      </c>
      <c r="L2417" s="102">
        <f t="shared" si="149"/>
        <v>189.9</v>
      </c>
      <c r="M2417" s="123">
        <f t="shared" si="151"/>
        <v>0</v>
      </c>
    </row>
    <row r="2418" spans="1:13" x14ac:dyDescent="0.2">
      <c r="A2418" s="208" t="str">
        <f>'Net Gen'!B2418</f>
        <v>RP1KPAEG-Rockport 1 KP AEG</v>
      </c>
      <c r="B2418" s="269">
        <f>'Net Gen'!C2418</f>
        <v>44815.625</v>
      </c>
      <c r="C2418" s="270" t="str">
        <f>'Net Gen'!P2418</f>
        <v>OFFLINE</v>
      </c>
      <c r="D2418" s="270">
        <f>'Net Gen'!E2418</f>
        <v>0</v>
      </c>
      <c r="E2418" s="270">
        <f>'Net Gen'!I2418</f>
        <v>0</v>
      </c>
      <c r="F2418" s="270">
        <f>'Net Gen'!K2418</f>
        <v>0</v>
      </c>
      <c r="G2418" s="270">
        <f>'Net Gen'!N2418</f>
        <v>0</v>
      </c>
      <c r="H2418" s="270">
        <f>'Net Gen'!O2418</f>
        <v>1266</v>
      </c>
      <c r="J2418" s="120">
        <f t="shared" si="150"/>
        <v>0.15</v>
      </c>
      <c r="K2418" s="108">
        <f t="shared" si="148"/>
        <v>0</v>
      </c>
      <c r="L2418" s="102">
        <f t="shared" si="149"/>
        <v>189.9</v>
      </c>
      <c r="M2418" s="123">
        <f t="shared" si="151"/>
        <v>0</v>
      </c>
    </row>
    <row r="2419" spans="1:13" x14ac:dyDescent="0.2">
      <c r="A2419" s="208" t="str">
        <f>'Net Gen'!B2419</f>
        <v>RP1KPAEG-Rockport 1 KP AEG</v>
      </c>
      <c r="B2419" s="269">
        <f>'Net Gen'!C2419</f>
        <v>44815.666666666664</v>
      </c>
      <c r="C2419" s="270" t="str">
        <f>'Net Gen'!P2419</f>
        <v>OFFLINE</v>
      </c>
      <c r="D2419" s="270">
        <f>'Net Gen'!E2419</f>
        <v>0</v>
      </c>
      <c r="E2419" s="270">
        <f>'Net Gen'!I2419</f>
        <v>0</v>
      </c>
      <c r="F2419" s="270">
        <f>'Net Gen'!K2419</f>
        <v>0</v>
      </c>
      <c r="G2419" s="270">
        <f>'Net Gen'!N2419</f>
        <v>0</v>
      </c>
      <c r="H2419" s="270">
        <f>'Net Gen'!O2419</f>
        <v>1266</v>
      </c>
      <c r="J2419" s="120">
        <f t="shared" si="150"/>
        <v>0.15</v>
      </c>
      <c r="K2419" s="108">
        <f t="shared" si="148"/>
        <v>0</v>
      </c>
      <c r="L2419" s="102">
        <f t="shared" si="149"/>
        <v>189.9</v>
      </c>
      <c r="M2419" s="123">
        <f t="shared" si="151"/>
        <v>0</v>
      </c>
    </row>
    <row r="2420" spans="1:13" x14ac:dyDescent="0.2">
      <c r="A2420" s="208" t="str">
        <f>'Net Gen'!B2420</f>
        <v>RP1KPAEG-Rockport 1 KP AEG</v>
      </c>
      <c r="B2420" s="269">
        <f>'Net Gen'!C2420</f>
        <v>44815.708333333336</v>
      </c>
      <c r="C2420" s="270" t="str">
        <f>'Net Gen'!P2420</f>
        <v>OFFLINE</v>
      </c>
      <c r="D2420" s="270">
        <f>'Net Gen'!E2420</f>
        <v>0</v>
      </c>
      <c r="E2420" s="270">
        <f>'Net Gen'!I2420</f>
        <v>0</v>
      </c>
      <c r="F2420" s="270">
        <f>'Net Gen'!K2420</f>
        <v>0</v>
      </c>
      <c r="G2420" s="270">
        <f>'Net Gen'!N2420</f>
        <v>0</v>
      </c>
      <c r="H2420" s="270">
        <f>'Net Gen'!O2420</f>
        <v>1266</v>
      </c>
      <c r="J2420" s="120">
        <f t="shared" si="150"/>
        <v>0.15</v>
      </c>
      <c r="K2420" s="108">
        <f t="shared" si="148"/>
        <v>0</v>
      </c>
      <c r="L2420" s="102">
        <f t="shared" si="149"/>
        <v>189.9</v>
      </c>
      <c r="M2420" s="123">
        <f t="shared" si="151"/>
        <v>0</v>
      </c>
    </row>
    <row r="2421" spans="1:13" x14ac:dyDescent="0.2">
      <c r="A2421" s="208" t="str">
        <f>'Net Gen'!B2421</f>
        <v>RP1KPAEG-Rockport 1 KP AEG</v>
      </c>
      <c r="B2421" s="269">
        <f>'Net Gen'!C2421</f>
        <v>44815.75</v>
      </c>
      <c r="C2421" s="270" t="str">
        <f>'Net Gen'!P2421</f>
        <v>OFFLINE</v>
      </c>
      <c r="D2421" s="270">
        <f>'Net Gen'!E2421</f>
        <v>0</v>
      </c>
      <c r="E2421" s="270">
        <f>'Net Gen'!I2421</f>
        <v>0</v>
      </c>
      <c r="F2421" s="270">
        <f>'Net Gen'!K2421</f>
        <v>0</v>
      </c>
      <c r="G2421" s="270">
        <f>'Net Gen'!N2421</f>
        <v>0</v>
      </c>
      <c r="H2421" s="270">
        <f>'Net Gen'!O2421</f>
        <v>1266</v>
      </c>
      <c r="J2421" s="120">
        <f t="shared" si="150"/>
        <v>0.15</v>
      </c>
      <c r="K2421" s="108">
        <f t="shared" si="148"/>
        <v>0</v>
      </c>
      <c r="L2421" s="102">
        <f t="shared" si="149"/>
        <v>189.9</v>
      </c>
      <c r="M2421" s="123">
        <f t="shared" si="151"/>
        <v>0</v>
      </c>
    </row>
    <row r="2422" spans="1:13" x14ac:dyDescent="0.2">
      <c r="A2422" s="208" t="str">
        <f>'Net Gen'!B2422</f>
        <v>RP1KPAEG-Rockport 1 KP AEG</v>
      </c>
      <c r="B2422" s="269">
        <f>'Net Gen'!C2422</f>
        <v>44815.791666666664</v>
      </c>
      <c r="C2422" s="270" t="str">
        <f>'Net Gen'!P2422</f>
        <v>OFFLINE</v>
      </c>
      <c r="D2422" s="270">
        <f>'Net Gen'!E2422</f>
        <v>0</v>
      </c>
      <c r="E2422" s="270">
        <f>'Net Gen'!I2422</f>
        <v>0</v>
      </c>
      <c r="F2422" s="270">
        <f>'Net Gen'!K2422</f>
        <v>0</v>
      </c>
      <c r="G2422" s="270">
        <f>'Net Gen'!N2422</f>
        <v>0</v>
      </c>
      <c r="H2422" s="270">
        <f>'Net Gen'!O2422</f>
        <v>1266</v>
      </c>
      <c r="J2422" s="120">
        <f t="shared" si="150"/>
        <v>0.15</v>
      </c>
      <c r="K2422" s="108">
        <f t="shared" si="148"/>
        <v>0</v>
      </c>
      <c r="L2422" s="102">
        <f t="shared" si="149"/>
        <v>189.9</v>
      </c>
      <c r="M2422" s="123">
        <f t="shared" si="151"/>
        <v>0</v>
      </c>
    </row>
    <row r="2423" spans="1:13" x14ac:dyDescent="0.2">
      <c r="A2423" s="208" t="str">
        <f>'Net Gen'!B2423</f>
        <v>RP1KPAEG-Rockport 1 KP AEG</v>
      </c>
      <c r="B2423" s="269">
        <f>'Net Gen'!C2423</f>
        <v>44815.833333333336</v>
      </c>
      <c r="C2423" s="270" t="str">
        <f>'Net Gen'!P2423</f>
        <v>OFFLINE</v>
      </c>
      <c r="D2423" s="270">
        <f>'Net Gen'!E2423</f>
        <v>0</v>
      </c>
      <c r="E2423" s="270">
        <f>'Net Gen'!I2423</f>
        <v>0</v>
      </c>
      <c r="F2423" s="270">
        <f>'Net Gen'!K2423</f>
        <v>0</v>
      </c>
      <c r="G2423" s="270">
        <f>'Net Gen'!N2423</f>
        <v>0</v>
      </c>
      <c r="H2423" s="270">
        <f>'Net Gen'!O2423</f>
        <v>1266</v>
      </c>
      <c r="J2423" s="120">
        <f t="shared" si="150"/>
        <v>0.15</v>
      </c>
      <c r="K2423" s="108">
        <f t="shared" si="148"/>
        <v>0</v>
      </c>
      <c r="L2423" s="102">
        <f t="shared" si="149"/>
        <v>189.9</v>
      </c>
      <c r="M2423" s="123">
        <f t="shared" si="151"/>
        <v>0</v>
      </c>
    </row>
    <row r="2424" spans="1:13" x14ac:dyDescent="0.2">
      <c r="A2424" s="208" t="str">
        <f>'Net Gen'!B2424</f>
        <v>RP1KPAEG-Rockport 1 KP AEG</v>
      </c>
      <c r="B2424" s="269">
        <f>'Net Gen'!C2424</f>
        <v>44815.875</v>
      </c>
      <c r="C2424" s="270" t="str">
        <f>'Net Gen'!P2424</f>
        <v>OFFLINE</v>
      </c>
      <c r="D2424" s="270">
        <f>'Net Gen'!E2424</f>
        <v>0</v>
      </c>
      <c r="E2424" s="270">
        <f>'Net Gen'!I2424</f>
        <v>0</v>
      </c>
      <c r="F2424" s="270">
        <f>'Net Gen'!K2424</f>
        <v>0</v>
      </c>
      <c r="G2424" s="270">
        <f>'Net Gen'!N2424</f>
        <v>0</v>
      </c>
      <c r="H2424" s="270">
        <f>'Net Gen'!O2424</f>
        <v>1266</v>
      </c>
      <c r="J2424" s="120">
        <f t="shared" si="150"/>
        <v>0.15</v>
      </c>
      <c r="K2424" s="108">
        <f t="shared" si="148"/>
        <v>0</v>
      </c>
      <c r="L2424" s="102">
        <f t="shared" si="149"/>
        <v>189.9</v>
      </c>
      <c r="M2424" s="123">
        <f t="shared" si="151"/>
        <v>0</v>
      </c>
    </row>
    <row r="2425" spans="1:13" x14ac:dyDescent="0.2">
      <c r="A2425" s="208" t="str">
        <f>'Net Gen'!B2425</f>
        <v>RP1KPAEG-Rockport 1 KP AEG</v>
      </c>
      <c r="B2425" s="269">
        <f>'Net Gen'!C2425</f>
        <v>44815.916666666664</v>
      </c>
      <c r="C2425" s="270" t="str">
        <f>'Net Gen'!P2425</f>
        <v>OFFLINE</v>
      </c>
      <c r="D2425" s="270">
        <f>'Net Gen'!E2425</f>
        <v>0</v>
      </c>
      <c r="E2425" s="270">
        <f>'Net Gen'!I2425</f>
        <v>0</v>
      </c>
      <c r="F2425" s="270">
        <f>'Net Gen'!K2425</f>
        <v>0</v>
      </c>
      <c r="G2425" s="270">
        <f>'Net Gen'!N2425</f>
        <v>0</v>
      </c>
      <c r="H2425" s="270">
        <f>'Net Gen'!O2425</f>
        <v>1266</v>
      </c>
      <c r="J2425" s="120">
        <f t="shared" si="150"/>
        <v>0.15</v>
      </c>
      <c r="K2425" s="108">
        <f t="shared" si="148"/>
        <v>0</v>
      </c>
      <c r="L2425" s="102">
        <f t="shared" si="149"/>
        <v>189.9</v>
      </c>
      <c r="M2425" s="123">
        <f t="shared" si="151"/>
        <v>0</v>
      </c>
    </row>
    <row r="2426" spans="1:13" x14ac:dyDescent="0.2">
      <c r="A2426" s="208" t="str">
        <f>'Net Gen'!B2426</f>
        <v>RP1KPAEG-Rockport 1 KP AEG</v>
      </c>
      <c r="B2426" s="269">
        <f>'Net Gen'!C2426</f>
        <v>44815.958333333336</v>
      </c>
      <c r="C2426" s="270" t="str">
        <f>'Net Gen'!P2426</f>
        <v>OFFLINE</v>
      </c>
      <c r="D2426" s="270">
        <f>'Net Gen'!E2426</f>
        <v>0</v>
      </c>
      <c r="E2426" s="270">
        <f>'Net Gen'!I2426</f>
        <v>0</v>
      </c>
      <c r="F2426" s="270">
        <f>'Net Gen'!K2426</f>
        <v>0</v>
      </c>
      <c r="G2426" s="270">
        <f>'Net Gen'!N2426</f>
        <v>0</v>
      </c>
      <c r="H2426" s="270">
        <f>'Net Gen'!O2426</f>
        <v>1266</v>
      </c>
      <c r="J2426" s="120">
        <f t="shared" si="150"/>
        <v>0.15</v>
      </c>
      <c r="K2426" s="108">
        <f t="shared" si="148"/>
        <v>0</v>
      </c>
      <c r="L2426" s="102">
        <f t="shared" si="149"/>
        <v>189.9</v>
      </c>
      <c r="M2426" s="123">
        <f t="shared" si="151"/>
        <v>0</v>
      </c>
    </row>
    <row r="2427" spans="1:13" x14ac:dyDescent="0.2">
      <c r="A2427" s="208" t="str">
        <f>'Net Gen'!B2427</f>
        <v>RP1KPAEG-Rockport 1 KP AEG</v>
      </c>
      <c r="B2427" s="269">
        <f>'Net Gen'!C2427</f>
        <v>44816</v>
      </c>
      <c r="C2427" s="270" t="str">
        <f>'Net Gen'!P2427</f>
        <v>OFFLINE</v>
      </c>
      <c r="D2427" s="270">
        <f>'Net Gen'!E2427</f>
        <v>0</v>
      </c>
      <c r="E2427" s="270">
        <f>'Net Gen'!I2427</f>
        <v>0</v>
      </c>
      <c r="F2427" s="270">
        <f>'Net Gen'!K2427</f>
        <v>0</v>
      </c>
      <c r="G2427" s="270">
        <f>'Net Gen'!N2427</f>
        <v>0</v>
      </c>
      <c r="H2427" s="270">
        <f>'Net Gen'!O2427</f>
        <v>1266</v>
      </c>
      <c r="J2427" s="120">
        <f t="shared" si="150"/>
        <v>0.15</v>
      </c>
      <c r="K2427" s="108">
        <f t="shared" si="148"/>
        <v>0</v>
      </c>
      <c r="L2427" s="102">
        <f t="shared" si="149"/>
        <v>189.9</v>
      </c>
      <c r="M2427" s="123">
        <f t="shared" si="151"/>
        <v>0</v>
      </c>
    </row>
    <row r="2428" spans="1:13" x14ac:dyDescent="0.2">
      <c r="A2428" s="208" t="str">
        <f>'Net Gen'!B2428</f>
        <v>RP1KPAEG-Rockport 1 KP AEG</v>
      </c>
      <c r="B2428" s="269">
        <f>'Net Gen'!C2428</f>
        <v>44816.041666666664</v>
      </c>
      <c r="C2428" s="270" t="str">
        <f>'Net Gen'!P2428</f>
        <v>OFFLINE</v>
      </c>
      <c r="D2428" s="270">
        <f>'Net Gen'!E2428</f>
        <v>0</v>
      </c>
      <c r="E2428" s="270">
        <f>'Net Gen'!I2428</f>
        <v>0</v>
      </c>
      <c r="F2428" s="270">
        <f>'Net Gen'!K2428</f>
        <v>0</v>
      </c>
      <c r="G2428" s="270">
        <f>'Net Gen'!N2428</f>
        <v>0</v>
      </c>
      <c r="H2428" s="270">
        <f>'Net Gen'!O2428</f>
        <v>1266</v>
      </c>
      <c r="J2428" s="120">
        <f t="shared" si="150"/>
        <v>0.15</v>
      </c>
      <c r="K2428" s="108">
        <f t="shared" si="148"/>
        <v>0</v>
      </c>
      <c r="L2428" s="102">
        <f t="shared" si="149"/>
        <v>189.9</v>
      </c>
      <c r="M2428" s="123">
        <f t="shared" si="151"/>
        <v>0</v>
      </c>
    </row>
    <row r="2429" spans="1:13" x14ac:dyDescent="0.2">
      <c r="A2429" s="208" t="str">
        <f>'Net Gen'!B2429</f>
        <v>RP1KPAEG-Rockport 1 KP AEG</v>
      </c>
      <c r="B2429" s="269">
        <f>'Net Gen'!C2429</f>
        <v>44816.083333333336</v>
      </c>
      <c r="C2429" s="270" t="str">
        <f>'Net Gen'!P2429</f>
        <v>OFFLINE</v>
      </c>
      <c r="D2429" s="270">
        <f>'Net Gen'!E2429</f>
        <v>0</v>
      </c>
      <c r="E2429" s="270">
        <f>'Net Gen'!I2429</f>
        <v>0</v>
      </c>
      <c r="F2429" s="270">
        <f>'Net Gen'!K2429</f>
        <v>0</v>
      </c>
      <c r="G2429" s="270">
        <f>'Net Gen'!N2429</f>
        <v>0</v>
      </c>
      <c r="H2429" s="270">
        <f>'Net Gen'!O2429</f>
        <v>1266</v>
      </c>
      <c r="J2429" s="120">
        <f t="shared" si="150"/>
        <v>0.15</v>
      </c>
      <c r="K2429" s="108">
        <f t="shared" si="148"/>
        <v>0</v>
      </c>
      <c r="L2429" s="102">
        <f t="shared" si="149"/>
        <v>189.9</v>
      </c>
      <c r="M2429" s="123">
        <f t="shared" si="151"/>
        <v>0</v>
      </c>
    </row>
    <row r="2430" spans="1:13" x14ac:dyDescent="0.2">
      <c r="A2430" s="208" t="str">
        <f>'Net Gen'!B2430</f>
        <v>RP1KPAEG-Rockport 1 KP AEG</v>
      </c>
      <c r="B2430" s="269">
        <f>'Net Gen'!C2430</f>
        <v>44816.125</v>
      </c>
      <c r="C2430" s="270" t="str">
        <f>'Net Gen'!P2430</f>
        <v>OFFLINE</v>
      </c>
      <c r="D2430" s="270">
        <f>'Net Gen'!E2430</f>
        <v>0</v>
      </c>
      <c r="E2430" s="270">
        <f>'Net Gen'!I2430</f>
        <v>0</v>
      </c>
      <c r="F2430" s="270">
        <f>'Net Gen'!K2430</f>
        <v>0</v>
      </c>
      <c r="G2430" s="270">
        <f>'Net Gen'!N2430</f>
        <v>0</v>
      </c>
      <c r="H2430" s="270">
        <f>'Net Gen'!O2430</f>
        <v>1266</v>
      </c>
      <c r="J2430" s="120">
        <f t="shared" si="150"/>
        <v>0.15</v>
      </c>
      <c r="K2430" s="108">
        <f t="shared" si="148"/>
        <v>0</v>
      </c>
      <c r="L2430" s="102">
        <f t="shared" si="149"/>
        <v>189.9</v>
      </c>
      <c r="M2430" s="123">
        <f t="shared" si="151"/>
        <v>0</v>
      </c>
    </row>
    <row r="2431" spans="1:13" x14ac:dyDescent="0.2">
      <c r="A2431" s="208" t="str">
        <f>'Net Gen'!B2431</f>
        <v>RP1KPAEG-Rockport 1 KP AEG</v>
      </c>
      <c r="B2431" s="269">
        <f>'Net Gen'!C2431</f>
        <v>44816.166666666664</v>
      </c>
      <c r="C2431" s="270" t="str">
        <f>'Net Gen'!P2431</f>
        <v>OFFLINE</v>
      </c>
      <c r="D2431" s="270">
        <f>'Net Gen'!E2431</f>
        <v>0</v>
      </c>
      <c r="E2431" s="270">
        <f>'Net Gen'!I2431</f>
        <v>0</v>
      </c>
      <c r="F2431" s="270">
        <f>'Net Gen'!K2431</f>
        <v>0</v>
      </c>
      <c r="G2431" s="270">
        <f>'Net Gen'!N2431</f>
        <v>0</v>
      </c>
      <c r="H2431" s="270">
        <f>'Net Gen'!O2431</f>
        <v>1266</v>
      </c>
      <c r="J2431" s="120">
        <f t="shared" si="150"/>
        <v>0.15</v>
      </c>
      <c r="K2431" s="108">
        <f t="shared" si="148"/>
        <v>0</v>
      </c>
      <c r="L2431" s="102">
        <f t="shared" si="149"/>
        <v>189.9</v>
      </c>
      <c r="M2431" s="123">
        <f t="shared" si="151"/>
        <v>0</v>
      </c>
    </row>
    <row r="2432" spans="1:13" x14ac:dyDescent="0.2">
      <c r="A2432" s="208" t="str">
        <f>'Net Gen'!B2432</f>
        <v>RP1KPAEG-Rockport 1 KP AEG</v>
      </c>
      <c r="B2432" s="269">
        <f>'Net Gen'!C2432</f>
        <v>44816.208333333336</v>
      </c>
      <c r="C2432" s="270" t="str">
        <f>'Net Gen'!P2432</f>
        <v>OFFLINE</v>
      </c>
      <c r="D2432" s="270">
        <f>'Net Gen'!E2432</f>
        <v>0</v>
      </c>
      <c r="E2432" s="270">
        <f>'Net Gen'!I2432</f>
        <v>0</v>
      </c>
      <c r="F2432" s="270">
        <f>'Net Gen'!K2432</f>
        <v>0</v>
      </c>
      <c r="G2432" s="270">
        <f>'Net Gen'!N2432</f>
        <v>0</v>
      </c>
      <c r="H2432" s="270">
        <f>'Net Gen'!O2432</f>
        <v>1266</v>
      </c>
      <c r="J2432" s="120">
        <f t="shared" si="150"/>
        <v>0.15</v>
      </c>
      <c r="K2432" s="108">
        <f t="shared" si="148"/>
        <v>0</v>
      </c>
      <c r="L2432" s="102">
        <f t="shared" si="149"/>
        <v>189.9</v>
      </c>
      <c r="M2432" s="123">
        <f t="shared" si="151"/>
        <v>0</v>
      </c>
    </row>
    <row r="2433" spans="1:13" x14ac:dyDescent="0.2">
      <c r="A2433" s="208" t="str">
        <f>'Net Gen'!B2433</f>
        <v>RP1KPAEG-Rockport 1 KP AEG</v>
      </c>
      <c r="B2433" s="269">
        <f>'Net Gen'!C2433</f>
        <v>44816.25</v>
      </c>
      <c r="C2433" s="270" t="str">
        <f>'Net Gen'!P2433</f>
        <v>OFFLINE</v>
      </c>
      <c r="D2433" s="270">
        <f>'Net Gen'!E2433</f>
        <v>0</v>
      </c>
      <c r="E2433" s="270">
        <f>'Net Gen'!I2433</f>
        <v>0</v>
      </c>
      <c r="F2433" s="270">
        <f>'Net Gen'!K2433</f>
        <v>0</v>
      </c>
      <c r="G2433" s="270">
        <f>'Net Gen'!N2433</f>
        <v>0</v>
      </c>
      <c r="H2433" s="270">
        <f>'Net Gen'!O2433</f>
        <v>1266</v>
      </c>
      <c r="J2433" s="120">
        <f t="shared" si="150"/>
        <v>0.15</v>
      </c>
      <c r="K2433" s="108">
        <f t="shared" si="148"/>
        <v>0</v>
      </c>
      <c r="L2433" s="102">
        <f t="shared" si="149"/>
        <v>189.9</v>
      </c>
      <c r="M2433" s="123">
        <f t="shared" si="151"/>
        <v>0</v>
      </c>
    </row>
    <row r="2434" spans="1:13" x14ac:dyDescent="0.2">
      <c r="A2434" s="208" t="str">
        <f>'Net Gen'!B2434</f>
        <v>RP1KPAEG-Rockport 1 KP AEG</v>
      </c>
      <c r="B2434" s="269">
        <f>'Net Gen'!C2434</f>
        <v>44816.291666666664</v>
      </c>
      <c r="C2434" s="270" t="str">
        <f>'Net Gen'!P2434</f>
        <v>OFFLINE</v>
      </c>
      <c r="D2434" s="270">
        <f>'Net Gen'!E2434</f>
        <v>0</v>
      </c>
      <c r="E2434" s="270">
        <f>'Net Gen'!I2434</f>
        <v>0</v>
      </c>
      <c r="F2434" s="270">
        <f>'Net Gen'!K2434</f>
        <v>0</v>
      </c>
      <c r="G2434" s="270">
        <f>'Net Gen'!N2434</f>
        <v>0</v>
      </c>
      <c r="H2434" s="270">
        <f>'Net Gen'!O2434</f>
        <v>1266</v>
      </c>
      <c r="J2434" s="120">
        <f t="shared" si="150"/>
        <v>0.15</v>
      </c>
      <c r="K2434" s="108">
        <f t="shared" si="148"/>
        <v>0</v>
      </c>
      <c r="L2434" s="102">
        <f t="shared" si="149"/>
        <v>189.9</v>
      </c>
      <c r="M2434" s="123">
        <f t="shared" si="151"/>
        <v>0</v>
      </c>
    </row>
    <row r="2435" spans="1:13" x14ac:dyDescent="0.2">
      <c r="A2435" s="208" t="str">
        <f>'Net Gen'!B2435</f>
        <v>RP1KPAEG-Rockport 1 KP AEG</v>
      </c>
      <c r="B2435" s="269">
        <f>'Net Gen'!C2435</f>
        <v>44816.333333333336</v>
      </c>
      <c r="C2435" s="270" t="str">
        <f>'Net Gen'!P2435</f>
        <v>OFFLINE</v>
      </c>
      <c r="D2435" s="270">
        <f>'Net Gen'!E2435</f>
        <v>0</v>
      </c>
      <c r="E2435" s="270">
        <f>'Net Gen'!I2435</f>
        <v>0</v>
      </c>
      <c r="F2435" s="270">
        <f>'Net Gen'!K2435</f>
        <v>0</v>
      </c>
      <c r="G2435" s="270">
        <f>'Net Gen'!N2435</f>
        <v>0</v>
      </c>
      <c r="H2435" s="270">
        <f>'Net Gen'!O2435</f>
        <v>1266</v>
      </c>
      <c r="J2435" s="120">
        <f t="shared" si="150"/>
        <v>0.15</v>
      </c>
      <c r="K2435" s="108">
        <f t="shared" si="148"/>
        <v>0</v>
      </c>
      <c r="L2435" s="102">
        <f t="shared" si="149"/>
        <v>189.9</v>
      </c>
      <c r="M2435" s="123">
        <f t="shared" si="151"/>
        <v>0</v>
      </c>
    </row>
    <row r="2436" spans="1:13" x14ac:dyDescent="0.2">
      <c r="A2436" s="208" t="str">
        <f>'Net Gen'!B2436</f>
        <v>RP1KPAEG-Rockport 1 KP AEG</v>
      </c>
      <c r="B2436" s="269">
        <f>'Net Gen'!C2436</f>
        <v>44816.375</v>
      </c>
      <c r="C2436" s="270" t="str">
        <f>'Net Gen'!P2436</f>
        <v>OFFLINE</v>
      </c>
      <c r="D2436" s="270">
        <f>'Net Gen'!E2436</f>
        <v>0</v>
      </c>
      <c r="E2436" s="270">
        <f>'Net Gen'!I2436</f>
        <v>0</v>
      </c>
      <c r="F2436" s="270">
        <f>'Net Gen'!K2436</f>
        <v>0</v>
      </c>
      <c r="G2436" s="270">
        <f>'Net Gen'!N2436</f>
        <v>0</v>
      </c>
      <c r="H2436" s="270">
        <f>'Net Gen'!O2436</f>
        <v>1266</v>
      </c>
      <c r="J2436" s="120">
        <f t="shared" si="150"/>
        <v>0.15</v>
      </c>
      <c r="K2436" s="108">
        <f t="shared" ref="K2436:K2499" si="152">F2436*J2436</f>
        <v>0</v>
      </c>
      <c r="L2436" s="102">
        <f t="shared" ref="L2436:L2499" si="153">H2436*J2436</f>
        <v>189.9</v>
      </c>
      <c r="M2436" s="123">
        <f t="shared" si="151"/>
        <v>0</v>
      </c>
    </row>
    <row r="2437" spans="1:13" x14ac:dyDescent="0.2">
      <c r="A2437" s="208" t="str">
        <f>'Net Gen'!B2437</f>
        <v>RP1KPAEG-Rockport 1 KP AEG</v>
      </c>
      <c r="B2437" s="269">
        <f>'Net Gen'!C2437</f>
        <v>44816.416666666664</v>
      </c>
      <c r="C2437" s="270" t="str">
        <f>'Net Gen'!P2437</f>
        <v>OFFLINE</v>
      </c>
      <c r="D2437" s="270">
        <f>'Net Gen'!E2437</f>
        <v>0</v>
      </c>
      <c r="E2437" s="270">
        <f>'Net Gen'!I2437</f>
        <v>0</v>
      </c>
      <c r="F2437" s="270">
        <f>'Net Gen'!K2437</f>
        <v>0</v>
      </c>
      <c r="G2437" s="270">
        <f>'Net Gen'!N2437</f>
        <v>0</v>
      </c>
      <c r="H2437" s="270">
        <f>'Net Gen'!O2437</f>
        <v>1266</v>
      </c>
      <c r="J2437" s="120">
        <f t="shared" ref="J2437:J2500" si="154">VLOOKUP(A2437,$P$4:$Q$8,2,FALSE)</f>
        <v>0.15</v>
      </c>
      <c r="K2437" s="108">
        <f t="shared" si="152"/>
        <v>0</v>
      </c>
      <c r="L2437" s="102">
        <f t="shared" si="153"/>
        <v>189.9</v>
      </c>
      <c r="M2437" s="123">
        <f t="shared" ref="M2437:M2500" si="155">E2437*J2437</f>
        <v>0</v>
      </c>
    </row>
    <row r="2438" spans="1:13" x14ac:dyDescent="0.2">
      <c r="A2438" s="208" t="str">
        <f>'Net Gen'!B2438</f>
        <v>RP1KPAEG-Rockport 1 KP AEG</v>
      </c>
      <c r="B2438" s="269">
        <f>'Net Gen'!C2438</f>
        <v>44816.458333333336</v>
      </c>
      <c r="C2438" s="270" t="str">
        <f>'Net Gen'!P2438</f>
        <v>OFFLINE</v>
      </c>
      <c r="D2438" s="270">
        <f>'Net Gen'!E2438</f>
        <v>0</v>
      </c>
      <c r="E2438" s="270">
        <f>'Net Gen'!I2438</f>
        <v>0</v>
      </c>
      <c r="F2438" s="270">
        <f>'Net Gen'!K2438</f>
        <v>0</v>
      </c>
      <c r="G2438" s="270">
        <f>'Net Gen'!N2438</f>
        <v>0</v>
      </c>
      <c r="H2438" s="270">
        <f>'Net Gen'!O2438</f>
        <v>1266</v>
      </c>
      <c r="J2438" s="120">
        <f t="shared" si="154"/>
        <v>0.15</v>
      </c>
      <c r="K2438" s="108">
        <f t="shared" si="152"/>
        <v>0</v>
      </c>
      <c r="L2438" s="102">
        <f t="shared" si="153"/>
        <v>189.9</v>
      </c>
      <c r="M2438" s="123">
        <f t="shared" si="155"/>
        <v>0</v>
      </c>
    </row>
    <row r="2439" spans="1:13" x14ac:dyDescent="0.2">
      <c r="A2439" s="208" t="str">
        <f>'Net Gen'!B2439</f>
        <v>RP1KPAEG-Rockport 1 KP AEG</v>
      </c>
      <c r="B2439" s="269">
        <f>'Net Gen'!C2439</f>
        <v>44816.5</v>
      </c>
      <c r="C2439" s="270" t="str">
        <f>'Net Gen'!P2439</f>
        <v>OFFLINE</v>
      </c>
      <c r="D2439" s="270">
        <f>'Net Gen'!E2439</f>
        <v>0</v>
      </c>
      <c r="E2439" s="270">
        <f>'Net Gen'!I2439</f>
        <v>0</v>
      </c>
      <c r="F2439" s="270">
        <f>'Net Gen'!K2439</f>
        <v>0</v>
      </c>
      <c r="G2439" s="270">
        <f>'Net Gen'!N2439</f>
        <v>0</v>
      </c>
      <c r="H2439" s="270">
        <f>'Net Gen'!O2439</f>
        <v>1266</v>
      </c>
      <c r="J2439" s="120">
        <f t="shared" si="154"/>
        <v>0.15</v>
      </c>
      <c r="K2439" s="108">
        <f t="shared" si="152"/>
        <v>0</v>
      </c>
      <c r="L2439" s="102">
        <f t="shared" si="153"/>
        <v>189.9</v>
      </c>
      <c r="M2439" s="123">
        <f t="shared" si="155"/>
        <v>0</v>
      </c>
    </row>
    <row r="2440" spans="1:13" x14ac:dyDescent="0.2">
      <c r="A2440" s="208" t="str">
        <f>'Net Gen'!B2440</f>
        <v>RP1KPAEG-Rockport 1 KP AEG</v>
      </c>
      <c r="B2440" s="269">
        <f>'Net Gen'!C2440</f>
        <v>44816.541666666664</v>
      </c>
      <c r="C2440" s="270" t="str">
        <f>'Net Gen'!P2440</f>
        <v>OFFLINE</v>
      </c>
      <c r="D2440" s="270">
        <f>'Net Gen'!E2440</f>
        <v>0</v>
      </c>
      <c r="E2440" s="270">
        <f>'Net Gen'!I2440</f>
        <v>0</v>
      </c>
      <c r="F2440" s="270">
        <f>'Net Gen'!K2440</f>
        <v>0</v>
      </c>
      <c r="G2440" s="270">
        <f>'Net Gen'!N2440</f>
        <v>0</v>
      </c>
      <c r="H2440" s="270">
        <f>'Net Gen'!O2440</f>
        <v>1266</v>
      </c>
      <c r="J2440" s="120">
        <f t="shared" si="154"/>
        <v>0.15</v>
      </c>
      <c r="K2440" s="108">
        <f t="shared" si="152"/>
        <v>0</v>
      </c>
      <c r="L2440" s="102">
        <f t="shared" si="153"/>
        <v>189.9</v>
      </c>
      <c r="M2440" s="123">
        <f t="shared" si="155"/>
        <v>0</v>
      </c>
    </row>
    <row r="2441" spans="1:13" x14ac:dyDescent="0.2">
      <c r="A2441" s="208" t="str">
        <f>'Net Gen'!B2441</f>
        <v>RP1KPAEG-Rockport 1 KP AEG</v>
      </c>
      <c r="B2441" s="269">
        <f>'Net Gen'!C2441</f>
        <v>44816.583333333336</v>
      </c>
      <c r="C2441" s="270" t="str">
        <f>'Net Gen'!P2441</f>
        <v>OFFLINE</v>
      </c>
      <c r="D2441" s="270">
        <f>'Net Gen'!E2441</f>
        <v>0</v>
      </c>
      <c r="E2441" s="270">
        <f>'Net Gen'!I2441</f>
        <v>0</v>
      </c>
      <c r="F2441" s="270">
        <f>'Net Gen'!K2441</f>
        <v>0</v>
      </c>
      <c r="G2441" s="270">
        <f>'Net Gen'!N2441</f>
        <v>0</v>
      </c>
      <c r="H2441" s="270">
        <f>'Net Gen'!O2441</f>
        <v>1266</v>
      </c>
      <c r="J2441" s="120">
        <f t="shared" si="154"/>
        <v>0.15</v>
      </c>
      <c r="K2441" s="108">
        <f t="shared" si="152"/>
        <v>0</v>
      </c>
      <c r="L2441" s="102">
        <f t="shared" si="153"/>
        <v>189.9</v>
      </c>
      <c r="M2441" s="123">
        <f t="shared" si="155"/>
        <v>0</v>
      </c>
    </row>
    <row r="2442" spans="1:13" x14ac:dyDescent="0.2">
      <c r="A2442" s="208" t="str">
        <f>'Net Gen'!B2442</f>
        <v>RP1KPAEG-Rockport 1 KP AEG</v>
      </c>
      <c r="B2442" s="269">
        <f>'Net Gen'!C2442</f>
        <v>44816.625</v>
      </c>
      <c r="C2442" s="270" t="str">
        <f>'Net Gen'!P2442</f>
        <v>OFFLINE</v>
      </c>
      <c r="D2442" s="270">
        <f>'Net Gen'!E2442</f>
        <v>0</v>
      </c>
      <c r="E2442" s="270">
        <f>'Net Gen'!I2442</f>
        <v>0</v>
      </c>
      <c r="F2442" s="270">
        <f>'Net Gen'!K2442</f>
        <v>0</v>
      </c>
      <c r="G2442" s="270">
        <f>'Net Gen'!N2442</f>
        <v>0</v>
      </c>
      <c r="H2442" s="270">
        <f>'Net Gen'!O2442</f>
        <v>1266</v>
      </c>
      <c r="J2442" s="120">
        <f t="shared" si="154"/>
        <v>0.15</v>
      </c>
      <c r="K2442" s="108">
        <f t="shared" si="152"/>
        <v>0</v>
      </c>
      <c r="L2442" s="102">
        <f t="shared" si="153"/>
        <v>189.9</v>
      </c>
      <c r="M2442" s="123">
        <f t="shared" si="155"/>
        <v>0</v>
      </c>
    </row>
    <row r="2443" spans="1:13" x14ac:dyDescent="0.2">
      <c r="A2443" s="208" t="str">
        <f>'Net Gen'!B2443</f>
        <v>RP1KPAEG-Rockport 1 KP AEG</v>
      </c>
      <c r="B2443" s="269">
        <f>'Net Gen'!C2443</f>
        <v>44816.666666666664</v>
      </c>
      <c r="C2443" s="270" t="str">
        <f>'Net Gen'!P2443</f>
        <v>OFFLINE</v>
      </c>
      <c r="D2443" s="270">
        <f>'Net Gen'!E2443</f>
        <v>0</v>
      </c>
      <c r="E2443" s="270">
        <f>'Net Gen'!I2443</f>
        <v>0</v>
      </c>
      <c r="F2443" s="270">
        <f>'Net Gen'!K2443</f>
        <v>0</v>
      </c>
      <c r="G2443" s="270">
        <f>'Net Gen'!N2443</f>
        <v>0</v>
      </c>
      <c r="H2443" s="270">
        <f>'Net Gen'!O2443</f>
        <v>1266</v>
      </c>
      <c r="J2443" s="120">
        <f t="shared" si="154"/>
        <v>0.15</v>
      </c>
      <c r="K2443" s="108">
        <f t="shared" si="152"/>
        <v>0</v>
      </c>
      <c r="L2443" s="102">
        <f t="shared" si="153"/>
        <v>189.9</v>
      </c>
      <c r="M2443" s="123">
        <f t="shared" si="155"/>
        <v>0</v>
      </c>
    </row>
    <row r="2444" spans="1:13" x14ac:dyDescent="0.2">
      <c r="A2444" s="208" t="str">
        <f>'Net Gen'!B2444</f>
        <v>RP1KPAEG-Rockport 1 KP AEG</v>
      </c>
      <c r="B2444" s="269">
        <f>'Net Gen'!C2444</f>
        <v>44816.708333333336</v>
      </c>
      <c r="C2444" s="270" t="str">
        <f>'Net Gen'!P2444</f>
        <v>OFFLINE</v>
      </c>
      <c r="D2444" s="270">
        <f>'Net Gen'!E2444</f>
        <v>0</v>
      </c>
      <c r="E2444" s="270">
        <f>'Net Gen'!I2444</f>
        <v>0</v>
      </c>
      <c r="F2444" s="270">
        <f>'Net Gen'!K2444</f>
        <v>0</v>
      </c>
      <c r="G2444" s="270">
        <f>'Net Gen'!N2444</f>
        <v>0</v>
      </c>
      <c r="H2444" s="270">
        <f>'Net Gen'!O2444</f>
        <v>1266</v>
      </c>
      <c r="J2444" s="120">
        <f t="shared" si="154"/>
        <v>0.15</v>
      </c>
      <c r="K2444" s="108">
        <f t="shared" si="152"/>
        <v>0</v>
      </c>
      <c r="L2444" s="102">
        <f t="shared" si="153"/>
        <v>189.9</v>
      </c>
      <c r="M2444" s="123">
        <f t="shared" si="155"/>
        <v>0</v>
      </c>
    </row>
    <row r="2445" spans="1:13" x14ac:dyDescent="0.2">
      <c r="A2445" s="208" t="str">
        <f>'Net Gen'!B2445</f>
        <v>RP1KPAEG-Rockport 1 KP AEG</v>
      </c>
      <c r="B2445" s="269">
        <f>'Net Gen'!C2445</f>
        <v>44816.75</v>
      </c>
      <c r="C2445" s="270" t="str">
        <f>'Net Gen'!P2445</f>
        <v>OFFLINE</v>
      </c>
      <c r="D2445" s="270">
        <f>'Net Gen'!E2445</f>
        <v>0</v>
      </c>
      <c r="E2445" s="270">
        <f>'Net Gen'!I2445</f>
        <v>0</v>
      </c>
      <c r="F2445" s="270">
        <f>'Net Gen'!K2445</f>
        <v>0</v>
      </c>
      <c r="G2445" s="270">
        <f>'Net Gen'!N2445</f>
        <v>0</v>
      </c>
      <c r="H2445" s="270">
        <f>'Net Gen'!O2445</f>
        <v>1266</v>
      </c>
      <c r="J2445" s="120">
        <f t="shared" si="154"/>
        <v>0.15</v>
      </c>
      <c r="K2445" s="108">
        <f t="shared" si="152"/>
        <v>0</v>
      </c>
      <c r="L2445" s="102">
        <f t="shared" si="153"/>
        <v>189.9</v>
      </c>
      <c r="M2445" s="123">
        <f t="shared" si="155"/>
        <v>0</v>
      </c>
    </row>
    <row r="2446" spans="1:13" x14ac:dyDescent="0.2">
      <c r="A2446" s="208" t="str">
        <f>'Net Gen'!B2446</f>
        <v>RP1KPAEG-Rockport 1 KP AEG</v>
      </c>
      <c r="B2446" s="269">
        <f>'Net Gen'!C2446</f>
        <v>44816.791666666664</v>
      </c>
      <c r="C2446" s="270" t="str">
        <f>'Net Gen'!P2446</f>
        <v>OFFLINE</v>
      </c>
      <c r="D2446" s="270">
        <f>'Net Gen'!E2446</f>
        <v>0</v>
      </c>
      <c r="E2446" s="270">
        <f>'Net Gen'!I2446</f>
        <v>0</v>
      </c>
      <c r="F2446" s="270">
        <f>'Net Gen'!K2446</f>
        <v>0</v>
      </c>
      <c r="G2446" s="270">
        <f>'Net Gen'!N2446</f>
        <v>0</v>
      </c>
      <c r="H2446" s="270">
        <f>'Net Gen'!O2446</f>
        <v>1266</v>
      </c>
      <c r="J2446" s="120">
        <f t="shared" si="154"/>
        <v>0.15</v>
      </c>
      <c r="K2446" s="108">
        <f t="shared" si="152"/>
        <v>0</v>
      </c>
      <c r="L2446" s="102">
        <f t="shared" si="153"/>
        <v>189.9</v>
      </c>
      <c r="M2446" s="123">
        <f t="shared" si="155"/>
        <v>0</v>
      </c>
    </row>
    <row r="2447" spans="1:13" x14ac:dyDescent="0.2">
      <c r="A2447" s="208" t="str">
        <f>'Net Gen'!B2447</f>
        <v>RP1KPAEG-Rockport 1 KP AEG</v>
      </c>
      <c r="B2447" s="269">
        <f>'Net Gen'!C2447</f>
        <v>44816.833333333336</v>
      </c>
      <c r="C2447" s="270" t="str">
        <f>'Net Gen'!P2447</f>
        <v>OFFLINE</v>
      </c>
      <c r="D2447" s="270">
        <f>'Net Gen'!E2447</f>
        <v>0</v>
      </c>
      <c r="E2447" s="270">
        <f>'Net Gen'!I2447</f>
        <v>0</v>
      </c>
      <c r="F2447" s="270">
        <f>'Net Gen'!K2447</f>
        <v>0</v>
      </c>
      <c r="G2447" s="270">
        <f>'Net Gen'!N2447</f>
        <v>0</v>
      </c>
      <c r="H2447" s="270">
        <f>'Net Gen'!O2447</f>
        <v>1266</v>
      </c>
      <c r="J2447" s="120">
        <f t="shared" si="154"/>
        <v>0.15</v>
      </c>
      <c r="K2447" s="108">
        <f t="shared" si="152"/>
        <v>0</v>
      </c>
      <c r="L2447" s="102">
        <f t="shared" si="153"/>
        <v>189.9</v>
      </c>
      <c r="M2447" s="123">
        <f t="shared" si="155"/>
        <v>0</v>
      </c>
    </row>
    <row r="2448" spans="1:13" x14ac:dyDescent="0.2">
      <c r="A2448" s="208" t="str">
        <f>'Net Gen'!B2448</f>
        <v>RP1KPAEG-Rockport 1 KP AEG</v>
      </c>
      <c r="B2448" s="269">
        <f>'Net Gen'!C2448</f>
        <v>44816.875</v>
      </c>
      <c r="C2448" s="270" t="str">
        <f>'Net Gen'!P2448</f>
        <v>OFFLINE</v>
      </c>
      <c r="D2448" s="270">
        <f>'Net Gen'!E2448</f>
        <v>0</v>
      </c>
      <c r="E2448" s="270">
        <f>'Net Gen'!I2448</f>
        <v>0</v>
      </c>
      <c r="F2448" s="270">
        <f>'Net Gen'!K2448</f>
        <v>0</v>
      </c>
      <c r="G2448" s="270">
        <f>'Net Gen'!N2448</f>
        <v>0</v>
      </c>
      <c r="H2448" s="270">
        <f>'Net Gen'!O2448</f>
        <v>1266</v>
      </c>
      <c r="J2448" s="120">
        <f t="shared" si="154"/>
        <v>0.15</v>
      </c>
      <c r="K2448" s="108">
        <f t="shared" si="152"/>
        <v>0</v>
      </c>
      <c r="L2448" s="102">
        <f t="shared" si="153"/>
        <v>189.9</v>
      </c>
      <c r="M2448" s="123">
        <f t="shared" si="155"/>
        <v>0</v>
      </c>
    </row>
    <row r="2449" spans="1:13" x14ac:dyDescent="0.2">
      <c r="A2449" s="208" t="str">
        <f>'Net Gen'!B2449</f>
        <v>RP1KPAEG-Rockport 1 KP AEG</v>
      </c>
      <c r="B2449" s="269">
        <f>'Net Gen'!C2449</f>
        <v>44816.916666666664</v>
      </c>
      <c r="C2449" s="270" t="str">
        <f>'Net Gen'!P2449</f>
        <v>OFFLINE</v>
      </c>
      <c r="D2449" s="270">
        <f>'Net Gen'!E2449</f>
        <v>0</v>
      </c>
      <c r="E2449" s="270">
        <f>'Net Gen'!I2449</f>
        <v>0</v>
      </c>
      <c r="F2449" s="270">
        <f>'Net Gen'!K2449</f>
        <v>0</v>
      </c>
      <c r="G2449" s="270">
        <f>'Net Gen'!N2449</f>
        <v>0</v>
      </c>
      <c r="H2449" s="270">
        <f>'Net Gen'!O2449</f>
        <v>1266</v>
      </c>
      <c r="J2449" s="120">
        <f t="shared" si="154"/>
        <v>0.15</v>
      </c>
      <c r="K2449" s="108">
        <f t="shared" si="152"/>
        <v>0</v>
      </c>
      <c r="L2449" s="102">
        <f t="shared" si="153"/>
        <v>189.9</v>
      </c>
      <c r="M2449" s="123">
        <f t="shared" si="155"/>
        <v>0</v>
      </c>
    </row>
    <row r="2450" spans="1:13" x14ac:dyDescent="0.2">
      <c r="A2450" s="208" t="str">
        <f>'Net Gen'!B2450</f>
        <v>RP1KPAEG-Rockport 1 KP AEG</v>
      </c>
      <c r="B2450" s="269">
        <f>'Net Gen'!C2450</f>
        <v>44816.958333333336</v>
      </c>
      <c r="C2450" s="270" t="str">
        <f>'Net Gen'!P2450</f>
        <v>OFFLINE</v>
      </c>
      <c r="D2450" s="270">
        <f>'Net Gen'!E2450</f>
        <v>0</v>
      </c>
      <c r="E2450" s="270">
        <f>'Net Gen'!I2450</f>
        <v>0</v>
      </c>
      <c r="F2450" s="270">
        <f>'Net Gen'!K2450</f>
        <v>0</v>
      </c>
      <c r="G2450" s="270">
        <f>'Net Gen'!N2450</f>
        <v>0</v>
      </c>
      <c r="H2450" s="270">
        <f>'Net Gen'!O2450</f>
        <v>1266</v>
      </c>
      <c r="J2450" s="120">
        <f t="shared" si="154"/>
        <v>0.15</v>
      </c>
      <c r="K2450" s="108">
        <f t="shared" si="152"/>
        <v>0</v>
      </c>
      <c r="L2450" s="102">
        <f t="shared" si="153"/>
        <v>189.9</v>
      </c>
      <c r="M2450" s="123">
        <f t="shared" si="155"/>
        <v>0</v>
      </c>
    </row>
    <row r="2451" spans="1:13" x14ac:dyDescent="0.2">
      <c r="A2451" s="208" t="str">
        <f>'Net Gen'!B2451</f>
        <v>RP1KPAEG-Rockport 1 KP AEG</v>
      </c>
      <c r="B2451" s="269">
        <f>'Net Gen'!C2451</f>
        <v>44817</v>
      </c>
      <c r="C2451" s="270" t="str">
        <f>'Net Gen'!P2451</f>
        <v>OFFLINE</v>
      </c>
      <c r="D2451" s="270">
        <f>'Net Gen'!E2451</f>
        <v>0</v>
      </c>
      <c r="E2451" s="270">
        <f>'Net Gen'!I2451</f>
        <v>0</v>
      </c>
      <c r="F2451" s="270">
        <f>'Net Gen'!K2451</f>
        <v>0</v>
      </c>
      <c r="G2451" s="270">
        <f>'Net Gen'!N2451</f>
        <v>0</v>
      </c>
      <c r="H2451" s="270">
        <f>'Net Gen'!O2451</f>
        <v>1266</v>
      </c>
      <c r="J2451" s="120">
        <f t="shared" si="154"/>
        <v>0.15</v>
      </c>
      <c r="K2451" s="108">
        <f t="shared" si="152"/>
        <v>0</v>
      </c>
      <c r="L2451" s="102">
        <f t="shared" si="153"/>
        <v>189.9</v>
      </c>
      <c r="M2451" s="123">
        <f t="shared" si="155"/>
        <v>0</v>
      </c>
    </row>
    <row r="2452" spans="1:13" x14ac:dyDescent="0.2">
      <c r="A2452" s="208" t="str">
        <f>'Net Gen'!B2452</f>
        <v>RP1KPAEG-Rockport 1 KP AEG</v>
      </c>
      <c r="B2452" s="269">
        <f>'Net Gen'!C2452</f>
        <v>44817.041666666664</v>
      </c>
      <c r="C2452" s="270" t="str">
        <f>'Net Gen'!P2452</f>
        <v>OFFLINE</v>
      </c>
      <c r="D2452" s="270">
        <f>'Net Gen'!E2452</f>
        <v>0</v>
      </c>
      <c r="E2452" s="270">
        <f>'Net Gen'!I2452</f>
        <v>0</v>
      </c>
      <c r="F2452" s="270">
        <f>'Net Gen'!K2452</f>
        <v>0</v>
      </c>
      <c r="G2452" s="270">
        <f>'Net Gen'!N2452</f>
        <v>0</v>
      </c>
      <c r="H2452" s="270">
        <f>'Net Gen'!O2452</f>
        <v>1266</v>
      </c>
      <c r="J2452" s="120">
        <f t="shared" si="154"/>
        <v>0.15</v>
      </c>
      <c r="K2452" s="108">
        <f t="shared" si="152"/>
        <v>0</v>
      </c>
      <c r="L2452" s="102">
        <f t="shared" si="153"/>
        <v>189.9</v>
      </c>
      <c r="M2452" s="123">
        <f t="shared" si="155"/>
        <v>0</v>
      </c>
    </row>
    <row r="2453" spans="1:13" x14ac:dyDescent="0.2">
      <c r="A2453" s="208" t="str">
        <f>'Net Gen'!B2453</f>
        <v>RP1KPAEG-Rockport 1 KP AEG</v>
      </c>
      <c r="B2453" s="269">
        <f>'Net Gen'!C2453</f>
        <v>44817.083333333336</v>
      </c>
      <c r="C2453" s="270" t="str">
        <f>'Net Gen'!P2453</f>
        <v>OFFLINE</v>
      </c>
      <c r="D2453" s="270">
        <f>'Net Gen'!E2453</f>
        <v>0</v>
      </c>
      <c r="E2453" s="270">
        <f>'Net Gen'!I2453</f>
        <v>0</v>
      </c>
      <c r="F2453" s="270">
        <f>'Net Gen'!K2453</f>
        <v>0</v>
      </c>
      <c r="G2453" s="270">
        <f>'Net Gen'!N2453</f>
        <v>0</v>
      </c>
      <c r="H2453" s="270">
        <f>'Net Gen'!O2453</f>
        <v>1266</v>
      </c>
      <c r="J2453" s="120">
        <f t="shared" si="154"/>
        <v>0.15</v>
      </c>
      <c r="K2453" s="108">
        <f t="shared" si="152"/>
        <v>0</v>
      </c>
      <c r="L2453" s="102">
        <f t="shared" si="153"/>
        <v>189.9</v>
      </c>
      <c r="M2453" s="123">
        <f t="shared" si="155"/>
        <v>0</v>
      </c>
    </row>
    <row r="2454" spans="1:13" x14ac:dyDescent="0.2">
      <c r="A2454" s="208" t="str">
        <f>'Net Gen'!B2454</f>
        <v>RP1KPAEG-Rockport 1 KP AEG</v>
      </c>
      <c r="B2454" s="269">
        <f>'Net Gen'!C2454</f>
        <v>44817.125</v>
      </c>
      <c r="C2454" s="270" t="str">
        <f>'Net Gen'!P2454</f>
        <v>OFFLINE</v>
      </c>
      <c r="D2454" s="270">
        <f>'Net Gen'!E2454</f>
        <v>0</v>
      </c>
      <c r="E2454" s="270">
        <f>'Net Gen'!I2454</f>
        <v>0</v>
      </c>
      <c r="F2454" s="270">
        <f>'Net Gen'!K2454</f>
        <v>0</v>
      </c>
      <c r="G2454" s="270">
        <f>'Net Gen'!N2454</f>
        <v>0</v>
      </c>
      <c r="H2454" s="270">
        <f>'Net Gen'!O2454</f>
        <v>1266</v>
      </c>
      <c r="J2454" s="120">
        <f t="shared" si="154"/>
        <v>0.15</v>
      </c>
      <c r="K2454" s="108">
        <f t="shared" si="152"/>
        <v>0</v>
      </c>
      <c r="L2454" s="102">
        <f t="shared" si="153"/>
        <v>189.9</v>
      </c>
      <c r="M2454" s="123">
        <f t="shared" si="155"/>
        <v>0</v>
      </c>
    </row>
    <row r="2455" spans="1:13" x14ac:dyDescent="0.2">
      <c r="A2455" s="208" t="str">
        <f>'Net Gen'!B2455</f>
        <v>RP1KPAEG-Rockport 1 KP AEG</v>
      </c>
      <c r="B2455" s="269">
        <f>'Net Gen'!C2455</f>
        <v>44817.166666666664</v>
      </c>
      <c r="C2455" s="270" t="str">
        <f>'Net Gen'!P2455</f>
        <v>OFFLINE</v>
      </c>
      <c r="D2455" s="270">
        <f>'Net Gen'!E2455</f>
        <v>0</v>
      </c>
      <c r="E2455" s="270">
        <f>'Net Gen'!I2455</f>
        <v>0</v>
      </c>
      <c r="F2455" s="270">
        <f>'Net Gen'!K2455</f>
        <v>0</v>
      </c>
      <c r="G2455" s="270">
        <f>'Net Gen'!N2455</f>
        <v>0</v>
      </c>
      <c r="H2455" s="270">
        <f>'Net Gen'!O2455</f>
        <v>1266</v>
      </c>
      <c r="J2455" s="120">
        <f t="shared" si="154"/>
        <v>0.15</v>
      </c>
      <c r="K2455" s="108">
        <f t="shared" si="152"/>
        <v>0</v>
      </c>
      <c r="L2455" s="102">
        <f t="shared" si="153"/>
        <v>189.9</v>
      </c>
      <c r="M2455" s="123">
        <f t="shared" si="155"/>
        <v>0</v>
      </c>
    </row>
    <row r="2456" spans="1:13" x14ac:dyDescent="0.2">
      <c r="A2456" s="208" t="str">
        <f>'Net Gen'!B2456</f>
        <v>RP1KPAEG-Rockport 1 KP AEG</v>
      </c>
      <c r="B2456" s="269">
        <f>'Net Gen'!C2456</f>
        <v>44817.208333333336</v>
      </c>
      <c r="C2456" s="270" t="str">
        <f>'Net Gen'!P2456</f>
        <v>OFFLINE</v>
      </c>
      <c r="D2456" s="270">
        <f>'Net Gen'!E2456</f>
        <v>0</v>
      </c>
      <c r="E2456" s="270">
        <f>'Net Gen'!I2456</f>
        <v>0</v>
      </c>
      <c r="F2456" s="270">
        <f>'Net Gen'!K2456</f>
        <v>0</v>
      </c>
      <c r="G2456" s="270">
        <f>'Net Gen'!N2456</f>
        <v>0</v>
      </c>
      <c r="H2456" s="270">
        <f>'Net Gen'!O2456</f>
        <v>1266</v>
      </c>
      <c r="J2456" s="120">
        <f t="shared" si="154"/>
        <v>0.15</v>
      </c>
      <c r="K2456" s="108">
        <f t="shared" si="152"/>
        <v>0</v>
      </c>
      <c r="L2456" s="102">
        <f t="shared" si="153"/>
        <v>189.9</v>
      </c>
      <c r="M2456" s="123">
        <f t="shared" si="155"/>
        <v>0</v>
      </c>
    </row>
    <row r="2457" spans="1:13" x14ac:dyDescent="0.2">
      <c r="A2457" s="208" t="str">
        <f>'Net Gen'!B2457</f>
        <v>RP1KPAEG-Rockport 1 KP AEG</v>
      </c>
      <c r="B2457" s="269">
        <f>'Net Gen'!C2457</f>
        <v>44817.25</v>
      </c>
      <c r="C2457" s="270" t="str">
        <f>'Net Gen'!P2457</f>
        <v>OFFLINE</v>
      </c>
      <c r="D2457" s="270">
        <f>'Net Gen'!E2457</f>
        <v>0</v>
      </c>
      <c r="E2457" s="270">
        <f>'Net Gen'!I2457</f>
        <v>0</v>
      </c>
      <c r="F2457" s="270">
        <f>'Net Gen'!K2457</f>
        <v>0</v>
      </c>
      <c r="G2457" s="270">
        <f>'Net Gen'!N2457</f>
        <v>0</v>
      </c>
      <c r="H2457" s="270">
        <f>'Net Gen'!O2457</f>
        <v>1266</v>
      </c>
      <c r="J2457" s="120">
        <f t="shared" si="154"/>
        <v>0.15</v>
      </c>
      <c r="K2457" s="108">
        <f t="shared" si="152"/>
        <v>0</v>
      </c>
      <c r="L2457" s="102">
        <f t="shared" si="153"/>
        <v>189.9</v>
      </c>
      <c r="M2457" s="123">
        <f t="shared" si="155"/>
        <v>0</v>
      </c>
    </row>
    <row r="2458" spans="1:13" x14ac:dyDescent="0.2">
      <c r="A2458" s="208" t="str">
        <f>'Net Gen'!B2458</f>
        <v>RP1KPAEG-Rockport 1 KP AEG</v>
      </c>
      <c r="B2458" s="269">
        <f>'Net Gen'!C2458</f>
        <v>44817.291666666664</v>
      </c>
      <c r="C2458" s="270" t="str">
        <f>'Net Gen'!P2458</f>
        <v>OFFLINE</v>
      </c>
      <c r="D2458" s="270">
        <f>'Net Gen'!E2458</f>
        <v>0</v>
      </c>
      <c r="E2458" s="270">
        <f>'Net Gen'!I2458</f>
        <v>0</v>
      </c>
      <c r="F2458" s="270">
        <f>'Net Gen'!K2458</f>
        <v>0</v>
      </c>
      <c r="G2458" s="270">
        <f>'Net Gen'!N2458</f>
        <v>0</v>
      </c>
      <c r="H2458" s="270">
        <f>'Net Gen'!O2458</f>
        <v>1266</v>
      </c>
      <c r="J2458" s="120">
        <f t="shared" si="154"/>
        <v>0.15</v>
      </c>
      <c r="K2458" s="108">
        <f t="shared" si="152"/>
        <v>0</v>
      </c>
      <c r="L2458" s="102">
        <f t="shared" si="153"/>
        <v>189.9</v>
      </c>
      <c r="M2458" s="123">
        <f t="shared" si="155"/>
        <v>0</v>
      </c>
    </row>
    <row r="2459" spans="1:13" x14ac:dyDescent="0.2">
      <c r="A2459" s="208" t="str">
        <f>'Net Gen'!B2459</f>
        <v>RP1KPAEG-Rockport 1 KP AEG</v>
      </c>
      <c r="B2459" s="269">
        <f>'Net Gen'!C2459</f>
        <v>44817.333333333336</v>
      </c>
      <c r="C2459" s="270" t="str">
        <f>'Net Gen'!P2459</f>
        <v>OFFLINE</v>
      </c>
      <c r="D2459" s="270">
        <f>'Net Gen'!E2459</f>
        <v>0</v>
      </c>
      <c r="E2459" s="270">
        <f>'Net Gen'!I2459</f>
        <v>0</v>
      </c>
      <c r="F2459" s="270">
        <f>'Net Gen'!K2459</f>
        <v>0</v>
      </c>
      <c r="G2459" s="270">
        <f>'Net Gen'!N2459</f>
        <v>0</v>
      </c>
      <c r="H2459" s="270">
        <f>'Net Gen'!O2459</f>
        <v>1266</v>
      </c>
      <c r="J2459" s="120">
        <f t="shared" si="154"/>
        <v>0.15</v>
      </c>
      <c r="K2459" s="108">
        <f t="shared" si="152"/>
        <v>0</v>
      </c>
      <c r="L2459" s="102">
        <f t="shared" si="153"/>
        <v>189.9</v>
      </c>
      <c r="M2459" s="123">
        <f t="shared" si="155"/>
        <v>0</v>
      </c>
    </row>
    <row r="2460" spans="1:13" x14ac:dyDescent="0.2">
      <c r="A2460" s="208" t="str">
        <f>'Net Gen'!B2460</f>
        <v>RP1KPAEG-Rockport 1 KP AEG</v>
      </c>
      <c r="B2460" s="269">
        <f>'Net Gen'!C2460</f>
        <v>44817.375</v>
      </c>
      <c r="C2460" s="270" t="str">
        <f>'Net Gen'!P2460</f>
        <v>OFFLINE</v>
      </c>
      <c r="D2460" s="270">
        <f>'Net Gen'!E2460</f>
        <v>0</v>
      </c>
      <c r="E2460" s="270">
        <f>'Net Gen'!I2460</f>
        <v>0</v>
      </c>
      <c r="F2460" s="270">
        <f>'Net Gen'!K2460</f>
        <v>0</v>
      </c>
      <c r="G2460" s="270">
        <f>'Net Gen'!N2460</f>
        <v>0</v>
      </c>
      <c r="H2460" s="270">
        <f>'Net Gen'!O2460</f>
        <v>1266</v>
      </c>
      <c r="J2460" s="120">
        <f t="shared" si="154"/>
        <v>0.15</v>
      </c>
      <c r="K2460" s="108">
        <f t="shared" si="152"/>
        <v>0</v>
      </c>
      <c r="L2460" s="102">
        <f t="shared" si="153"/>
        <v>189.9</v>
      </c>
      <c r="M2460" s="123">
        <f t="shared" si="155"/>
        <v>0</v>
      </c>
    </row>
    <row r="2461" spans="1:13" x14ac:dyDescent="0.2">
      <c r="A2461" s="208" t="str">
        <f>'Net Gen'!B2461</f>
        <v>RP1KPAEG-Rockport 1 KP AEG</v>
      </c>
      <c r="B2461" s="269">
        <f>'Net Gen'!C2461</f>
        <v>44817.416666666664</v>
      </c>
      <c r="C2461" s="270" t="str">
        <f>'Net Gen'!P2461</f>
        <v>OFFLINE</v>
      </c>
      <c r="D2461" s="270">
        <f>'Net Gen'!E2461</f>
        <v>0</v>
      </c>
      <c r="E2461" s="270">
        <f>'Net Gen'!I2461</f>
        <v>0</v>
      </c>
      <c r="F2461" s="270">
        <f>'Net Gen'!K2461</f>
        <v>0</v>
      </c>
      <c r="G2461" s="270">
        <f>'Net Gen'!N2461</f>
        <v>0</v>
      </c>
      <c r="H2461" s="270">
        <f>'Net Gen'!O2461</f>
        <v>1266</v>
      </c>
      <c r="J2461" s="120">
        <f t="shared" si="154"/>
        <v>0.15</v>
      </c>
      <c r="K2461" s="108">
        <f t="shared" si="152"/>
        <v>0</v>
      </c>
      <c r="L2461" s="102">
        <f t="shared" si="153"/>
        <v>189.9</v>
      </c>
      <c r="M2461" s="123">
        <f t="shared" si="155"/>
        <v>0</v>
      </c>
    </row>
    <row r="2462" spans="1:13" x14ac:dyDescent="0.2">
      <c r="A2462" s="208" t="str">
        <f>'Net Gen'!B2462</f>
        <v>RP1KPAEG-Rockport 1 KP AEG</v>
      </c>
      <c r="B2462" s="269">
        <f>'Net Gen'!C2462</f>
        <v>44817.458333333336</v>
      </c>
      <c r="C2462" s="270" t="str">
        <f>'Net Gen'!P2462</f>
        <v>OFFLINE</v>
      </c>
      <c r="D2462" s="270">
        <f>'Net Gen'!E2462</f>
        <v>0</v>
      </c>
      <c r="E2462" s="270">
        <f>'Net Gen'!I2462</f>
        <v>0</v>
      </c>
      <c r="F2462" s="270">
        <f>'Net Gen'!K2462</f>
        <v>0</v>
      </c>
      <c r="G2462" s="270">
        <f>'Net Gen'!N2462</f>
        <v>0</v>
      </c>
      <c r="H2462" s="270">
        <f>'Net Gen'!O2462</f>
        <v>1266</v>
      </c>
      <c r="J2462" s="120">
        <f t="shared" si="154"/>
        <v>0.15</v>
      </c>
      <c r="K2462" s="108">
        <f t="shared" si="152"/>
        <v>0</v>
      </c>
      <c r="L2462" s="102">
        <f t="shared" si="153"/>
        <v>189.9</v>
      </c>
      <c r="M2462" s="123">
        <f t="shared" si="155"/>
        <v>0</v>
      </c>
    </row>
    <row r="2463" spans="1:13" x14ac:dyDescent="0.2">
      <c r="A2463" s="208" t="str">
        <f>'Net Gen'!B2463</f>
        <v>RP1KPAEG-Rockport 1 KP AEG</v>
      </c>
      <c r="B2463" s="269">
        <f>'Net Gen'!C2463</f>
        <v>44817.5</v>
      </c>
      <c r="C2463" s="270" t="str">
        <f>'Net Gen'!P2463</f>
        <v>OFFLINE</v>
      </c>
      <c r="D2463" s="270">
        <f>'Net Gen'!E2463</f>
        <v>0</v>
      </c>
      <c r="E2463" s="270">
        <f>'Net Gen'!I2463</f>
        <v>0</v>
      </c>
      <c r="F2463" s="270">
        <f>'Net Gen'!K2463</f>
        <v>0</v>
      </c>
      <c r="G2463" s="270">
        <f>'Net Gen'!N2463</f>
        <v>0</v>
      </c>
      <c r="H2463" s="270">
        <f>'Net Gen'!O2463</f>
        <v>1266</v>
      </c>
      <c r="J2463" s="120">
        <f t="shared" si="154"/>
        <v>0.15</v>
      </c>
      <c r="K2463" s="108">
        <f t="shared" si="152"/>
        <v>0</v>
      </c>
      <c r="L2463" s="102">
        <f t="shared" si="153"/>
        <v>189.9</v>
      </c>
      <c r="M2463" s="123">
        <f t="shared" si="155"/>
        <v>0</v>
      </c>
    </row>
    <row r="2464" spans="1:13" x14ac:dyDescent="0.2">
      <c r="A2464" s="208" t="str">
        <f>'Net Gen'!B2464</f>
        <v>RP1KPAEG-Rockport 1 KP AEG</v>
      </c>
      <c r="B2464" s="269">
        <f>'Net Gen'!C2464</f>
        <v>44817.541666666664</v>
      </c>
      <c r="C2464" s="270" t="str">
        <f>'Net Gen'!P2464</f>
        <v>OFFLINE</v>
      </c>
      <c r="D2464" s="270">
        <f>'Net Gen'!E2464</f>
        <v>0</v>
      </c>
      <c r="E2464" s="270">
        <f>'Net Gen'!I2464</f>
        <v>0</v>
      </c>
      <c r="F2464" s="270">
        <f>'Net Gen'!K2464</f>
        <v>0</v>
      </c>
      <c r="G2464" s="270">
        <f>'Net Gen'!N2464</f>
        <v>0</v>
      </c>
      <c r="H2464" s="270">
        <f>'Net Gen'!O2464</f>
        <v>1266</v>
      </c>
      <c r="J2464" s="120">
        <f t="shared" si="154"/>
        <v>0.15</v>
      </c>
      <c r="K2464" s="108">
        <f t="shared" si="152"/>
        <v>0</v>
      </c>
      <c r="L2464" s="102">
        <f t="shared" si="153"/>
        <v>189.9</v>
      </c>
      <c r="M2464" s="123">
        <f t="shared" si="155"/>
        <v>0</v>
      </c>
    </row>
    <row r="2465" spans="1:13" x14ac:dyDescent="0.2">
      <c r="A2465" s="208" t="str">
        <f>'Net Gen'!B2465</f>
        <v>RP1KPAEG-Rockport 1 KP AEG</v>
      </c>
      <c r="B2465" s="269">
        <f>'Net Gen'!C2465</f>
        <v>44817.583333333336</v>
      </c>
      <c r="C2465" s="270" t="str">
        <f>'Net Gen'!P2465</f>
        <v>OFFLINE</v>
      </c>
      <c r="D2465" s="270">
        <f>'Net Gen'!E2465</f>
        <v>0</v>
      </c>
      <c r="E2465" s="270">
        <f>'Net Gen'!I2465</f>
        <v>0</v>
      </c>
      <c r="F2465" s="270">
        <f>'Net Gen'!K2465</f>
        <v>0</v>
      </c>
      <c r="G2465" s="270">
        <f>'Net Gen'!N2465</f>
        <v>0</v>
      </c>
      <c r="H2465" s="270">
        <f>'Net Gen'!O2465</f>
        <v>1266</v>
      </c>
      <c r="J2465" s="120">
        <f t="shared" si="154"/>
        <v>0.15</v>
      </c>
      <c r="K2465" s="108">
        <f t="shared" si="152"/>
        <v>0</v>
      </c>
      <c r="L2465" s="102">
        <f t="shared" si="153"/>
        <v>189.9</v>
      </c>
      <c r="M2465" s="123">
        <f t="shared" si="155"/>
        <v>0</v>
      </c>
    </row>
    <row r="2466" spans="1:13" x14ac:dyDescent="0.2">
      <c r="A2466" s="208" t="str">
        <f>'Net Gen'!B2466</f>
        <v>RP1KPAEG-Rockport 1 KP AEG</v>
      </c>
      <c r="B2466" s="269">
        <f>'Net Gen'!C2466</f>
        <v>44817.625</v>
      </c>
      <c r="C2466" s="270" t="str">
        <f>'Net Gen'!P2466</f>
        <v>OFFLINE</v>
      </c>
      <c r="D2466" s="270">
        <f>'Net Gen'!E2466</f>
        <v>0</v>
      </c>
      <c r="E2466" s="270">
        <f>'Net Gen'!I2466</f>
        <v>0</v>
      </c>
      <c r="F2466" s="270">
        <f>'Net Gen'!K2466</f>
        <v>0</v>
      </c>
      <c r="G2466" s="270">
        <f>'Net Gen'!N2466</f>
        <v>0</v>
      </c>
      <c r="H2466" s="270">
        <f>'Net Gen'!O2466</f>
        <v>1266</v>
      </c>
      <c r="J2466" s="120">
        <f t="shared" si="154"/>
        <v>0.15</v>
      </c>
      <c r="K2466" s="108">
        <f t="shared" si="152"/>
        <v>0</v>
      </c>
      <c r="L2466" s="102">
        <f t="shared" si="153"/>
        <v>189.9</v>
      </c>
      <c r="M2466" s="123">
        <f t="shared" si="155"/>
        <v>0</v>
      </c>
    </row>
    <row r="2467" spans="1:13" x14ac:dyDescent="0.2">
      <c r="A2467" s="208" t="str">
        <f>'Net Gen'!B2467</f>
        <v>RP1KPAEG-Rockport 1 KP AEG</v>
      </c>
      <c r="B2467" s="269">
        <f>'Net Gen'!C2467</f>
        <v>44817.666666666664</v>
      </c>
      <c r="C2467" s="270" t="str">
        <f>'Net Gen'!P2467</f>
        <v>OFFLINE</v>
      </c>
      <c r="D2467" s="270">
        <f>'Net Gen'!E2467</f>
        <v>0</v>
      </c>
      <c r="E2467" s="270">
        <f>'Net Gen'!I2467</f>
        <v>0</v>
      </c>
      <c r="F2467" s="270">
        <f>'Net Gen'!K2467</f>
        <v>0</v>
      </c>
      <c r="G2467" s="270">
        <f>'Net Gen'!N2467</f>
        <v>0</v>
      </c>
      <c r="H2467" s="270">
        <f>'Net Gen'!O2467</f>
        <v>1266</v>
      </c>
      <c r="J2467" s="120">
        <f t="shared" si="154"/>
        <v>0.15</v>
      </c>
      <c r="K2467" s="108">
        <f t="shared" si="152"/>
        <v>0</v>
      </c>
      <c r="L2467" s="102">
        <f t="shared" si="153"/>
        <v>189.9</v>
      </c>
      <c r="M2467" s="123">
        <f t="shared" si="155"/>
        <v>0</v>
      </c>
    </row>
    <row r="2468" spans="1:13" x14ac:dyDescent="0.2">
      <c r="A2468" s="208" t="str">
        <f>'Net Gen'!B2468</f>
        <v>RP1KPAEG-Rockport 1 KP AEG</v>
      </c>
      <c r="B2468" s="269">
        <f>'Net Gen'!C2468</f>
        <v>44817.708333333336</v>
      </c>
      <c r="C2468" s="270" t="str">
        <f>'Net Gen'!P2468</f>
        <v>OFFLINE</v>
      </c>
      <c r="D2468" s="270">
        <f>'Net Gen'!E2468</f>
        <v>0</v>
      </c>
      <c r="E2468" s="270">
        <f>'Net Gen'!I2468</f>
        <v>0</v>
      </c>
      <c r="F2468" s="270">
        <f>'Net Gen'!K2468</f>
        <v>0</v>
      </c>
      <c r="G2468" s="270">
        <f>'Net Gen'!N2468</f>
        <v>0</v>
      </c>
      <c r="H2468" s="270">
        <f>'Net Gen'!O2468</f>
        <v>1266</v>
      </c>
      <c r="J2468" s="120">
        <f t="shared" si="154"/>
        <v>0.15</v>
      </c>
      <c r="K2468" s="108">
        <f t="shared" si="152"/>
        <v>0</v>
      </c>
      <c r="L2468" s="102">
        <f t="shared" si="153"/>
        <v>189.9</v>
      </c>
      <c r="M2468" s="123">
        <f t="shared" si="155"/>
        <v>0</v>
      </c>
    </row>
    <row r="2469" spans="1:13" x14ac:dyDescent="0.2">
      <c r="A2469" s="208" t="str">
        <f>'Net Gen'!B2469</f>
        <v>RP1KPAEG-Rockport 1 KP AEG</v>
      </c>
      <c r="B2469" s="269">
        <f>'Net Gen'!C2469</f>
        <v>44817.75</v>
      </c>
      <c r="C2469" s="270" t="str">
        <f>'Net Gen'!P2469</f>
        <v>OFFLINE</v>
      </c>
      <c r="D2469" s="270">
        <f>'Net Gen'!E2469</f>
        <v>0</v>
      </c>
      <c r="E2469" s="270">
        <f>'Net Gen'!I2469</f>
        <v>0</v>
      </c>
      <c r="F2469" s="270">
        <f>'Net Gen'!K2469</f>
        <v>0</v>
      </c>
      <c r="G2469" s="270">
        <f>'Net Gen'!N2469</f>
        <v>0</v>
      </c>
      <c r="H2469" s="270">
        <f>'Net Gen'!O2469</f>
        <v>1266</v>
      </c>
      <c r="J2469" s="120">
        <f t="shared" si="154"/>
        <v>0.15</v>
      </c>
      <c r="K2469" s="108">
        <f t="shared" si="152"/>
        <v>0</v>
      </c>
      <c r="L2469" s="102">
        <f t="shared" si="153"/>
        <v>189.9</v>
      </c>
      <c r="M2469" s="123">
        <f t="shared" si="155"/>
        <v>0</v>
      </c>
    </row>
    <row r="2470" spans="1:13" x14ac:dyDescent="0.2">
      <c r="A2470" s="208" t="str">
        <f>'Net Gen'!B2470</f>
        <v>RP1KPAEG-Rockport 1 KP AEG</v>
      </c>
      <c r="B2470" s="269">
        <f>'Net Gen'!C2470</f>
        <v>44817.791666666664</v>
      </c>
      <c r="C2470" s="270" t="str">
        <f>'Net Gen'!P2470</f>
        <v>OFFLINE</v>
      </c>
      <c r="D2470" s="270">
        <f>'Net Gen'!E2470</f>
        <v>0</v>
      </c>
      <c r="E2470" s="270">
        <f>'Net Gen'!I2470</f>
        <v>0</v>
      </c>
      <c r="F2470" s="270">
        <f>'Net Gen'!K2470</f>
        <v>0</v>
      </c>
      <c r="G2470" s="270">
        <f>'Net Gen'!N2470</f>
        <v>0</v>
      </c>
      <c r="H2470" s="270">
        <f>'Net Gen'!O2470</f>
        <v>1266</v>
      </c>
      <c r="J2470" s="120">
        <f t="shared" si="154"/>
        <v>0.15</v>
      </c>
      <c r="K2470" s="108">
        <f t="shared" si="152"/>
        <v>0</v>
      </c>
      <c r="L2470" s="102">
        <f t="shared" si="153"/>
        <v>189.9</v>
      </c>
      <c r="M2470" s="123">
        <f t="shared" si="155"/>
        <v>0</v>
      </c>
    </row>
    <row r="2471" spans="1:13" x14ac:dyDescent="0.2">
      <c r="A2471" s="208" t="str">
        <f>'Net Gen'!B2471</f>
        <v>RP1KPAEG-Rockport 1 KP AEG</v>
      </c>
      <c r="B2471" s="269">
        <f>'Net Gen'!C2471</f>
        <v>44817.833333333336</v>
      </c>
      <c r="C2471" s="270" t="str">
        <f>'Net Gen'!P2471</f>
        <v>OFFLINE</v>
      </c>
      <c r="D2471" s="270">
        <f>'Net Gen'!E2471</f>
        <v>0</v>
      </c>
      <c r="E2471" s="270">
        <f>'Net Gen'!I2471</f>
        <v>0</v>
      </c>
      <c r="F2471" s="270">
        <f>'Net Gen'!K2471</f>
        <v>0</v>
      </c>
      <c r="G2471" s="270">
        <f>'Net Gen'!N2471</f>
        <v>0</v>
      </c>
      <c r="H2471" s="270">
        <f>'Net Gen'!O2471</f>
        <v>1266</v>
      </c>
      <c r="J2471" s="120">
        <f t="shared" si="154"/>
        <v>0.15</v>
      </c>
      <c r="K2471" s="108">
        <f t="shared" si="152"/>
        <v>0</v>
      </c>
      <c r="L2471" s="102">
        <f t="shared" si="153"/>
        <v>189.9</v>
      </c>
      <c r="M2471" s="123">
        <f t="shared" si="155"/>
        <v>0</v>
      </c>
    </row>
    <row r="2472" spans="1:13" x14ac:dyDescent="0.2">
      <c r="A2472" s="208" t="str">
        <f>'Net Gen'!B2472</f>
        <v>RP1KPAEG-Rockport 1 KP AEG</v>
      </c>
      <c r="B2472" s="269">
        <f>'Net Gen'!C2472</f>
        <v>44817.875</v>
      </c>
      <c r="C2472" s="270" t="str">
        <f>'Net Gen'!P2472</f>
        <v>OFFLINE</v>
      </c>
      <c r="D2472" s="270">
        <f>'Net Gen'!E2472</f>
        <v>0</v>
      </c>
      <c r="E2472" s="270">
        <f>'Net Gen'!I2472</f>
        <v>0</v>
      </c>
      <c r="F2472" s="270">
        <f>'Net Gen'!K2472</f>
        <v>0</v>
      </c>
      <c r="G2472" s="270">
        <f>'Net Gen'!N2472</f>
        <v>0</v>
      </c>
      <c r="H2472" s="270">
        <f>'Net Gen'!O2472</f>
        <v>1266</v>
      </c>
      <c r="J2472" s="120">
        <f t="shared" si="154"/>
        <v>0.15</v>
      </c>
      <c r="K2472" s="108">
        <f t="shared" si="152"/>
        <v>0</v>
      </c>
      <c r="L2472" s="102">
        <f t="shared" si="153"/>
        <v>189.9</v>
      </c>
      <c r="M2472" s="123">
        <f t="shared" si="155"/>
        <v>0</v>
      </c>
    </row>
    <row r="2473" spans="1:13" x14ac:dyDescent="0.2">
      <c r="A2473" s="208" t="str">
        <f>'Net Gen'!B2473</f>
        <v>RP1KPAEG-Rockport 1 KP AEG</v>
      </c>
      <c r="B2473" s="269">
        <f>'Net Gen'!C2473</f>
        <v>44817.916666666664</v>
      </c>
      <c r="C2473" s="270" t="str">
        <f>'Net Gen'!P2473</f>
        <v>OFFLINE</v>
      </c>
      <c r="D2473" s="270">
        <f>'Net Gen'!E2473</f>
        <v>0</v>
      </c>
      <c r="E2473" s="270">
        <f>'Net Gen'!I2473</f>
        <v>0</v>
      </c>
      <c r="F2473" s="270">
        <f>'Net Gen'!K2473</f>
        <v>0</v>
      </c>
      <c r="G2473" s="270">
        <f>'Net Gen'!N2473</f>
        <v>0</v>
      </c>
      <c r="H2473" s="270">
        <f>'Net Gen'!O2473</f>
        <v>1266</v>
      </c>
      <c r="J2473" s="120">
        <f t="shared" si="154"/>
        <v>0.15</v>
      </c>
      <c r="K2473" s="108">
        <f t="shared" si="152"/>
        <v>0</v>
      </c>
      <c r="L2473" s="102">
        <f t="shared" si="153"/>
        <v>189.9</v>
      </c>
      <c r="M2473" s="123">
        <f t="shared" si="155"/>
        <v>0</v>
      </c>
    </row>
    <row r="2474" spans="1:13" x14ac:dyDescent="0.2">
      <c r="A2474" s="208" t="str">
        <f>'Net Gen'!B2474</f>
        <v>RP1KPAEG-Rockport 1 KP AEG</v>
      </c>
      <c r="B2474" s="269">
        <f>'Net Gen'!C2474</f>
        <v>44817.958333333336</v>
      </c>
      <c r="C2474" s="270" t="str">
        <f>'Net Gen'!P2474</f>
        <v>OFFLINE</v>
      </c>
      <c r="D2474" s="270">
        <f>'Net Gen'!E2474</f>
        <v>0</v>
      </c>
      <c r="E2474" s="270">
        <f>'Net Gen'!I2474</f>
        <v>0</v>
      </c>
      <c r="F2474" s="270">
        <f>'Net Gen'!K2474</f>
        <v>0</v>
      </c>
      <c r="G2474" s="270">
        <f>'Net Gen'!N2474</f>
        <v>0</v>
      </c>
      <c r="H2474" s="270">
        <f>'Net Gen'!O2474</f>
        <v>1266</v>
      </c>
      <c r="J2474" s="120">
        <f t="shared" si="154"/>
        <v>0.15</v>
      </c>
      <c r="K2474" s="108">
        <f t="shared" si="152"/>
        <v>0</v>
      </c>
      <c r="L2474" s="102">
        <f t="shared" si="153"/>
        <v>189.9</v>
      </c>
      <c r="M2474" s="123">
        <f t="shared" si="155"/>
        <v>0</v>
      </c>
    </row>
    <row r="2475" spans="1:13" x14ac:dyDescent="0.2">
      <c r="A2475" s="208" t="str">
        <f>'Net Gen'!B2475</f>
        <v>RP1KPAEG-Rockport 1 KP AEG</v>
      </c>
      <c r="B2475" s="269">
        <f>'Net Gen'!C2475</f>
        <v>44818</v>
      </c>
      <c r="C2475" s="270" t="str">
        <f>'Net Gen'!P2475</f>
        <v>OFFLINE</v>
      </c>
      <c r="D2475" s="270">
        <f>'Net Gen'!E2475</f>
        <v>0</v>
      </c>
      <c r="E2475" s="270">
        <f>'Net Gen'!I2475</f>
        <v>0</v>
      </c>
      <c r="F2475" s="270">
        <f>'Net Gen'!K2475</f>
        <v>0</v>
      </c>
      <c r="G2475" s="270">
        <f>'Net Gen'!N2475</f>
        <v>0</v>
      </c>
      <c r="H2475" s="270">
        <f>'Net Gen'!O2475</f>
        <v>1266</v>
      </c>
      <c r="J2475" s="120">
        <f t="shared" si="154"/>
        <v>0.15</v>
      </c>
      <c r="K2475" s="108">
        <f t="shared" si="152"/>
        <v>0</v>
      </c>
      <c r="L2475" s="102">
        <f t="shared" si="153"/>
        <v>189.9</v>
      </c>
      <c r="M2475" s="123">
        <f t="shared" si="155"/>
        <v>0</v>
      </c>
    </row>
    <row r="2476" spans="1:13" x14ac:dyDescent="0.2">
      <c r="A2476" s="208" t="str">
        <f>'Net Gen'!B2476</f>
        <v>RP1KPAEG-Rockport 1 KP AEG</v>
      </c>
      <c r="B2476" s="269">
        <f>'Net Gen'!C2476</f>
        <v>44818.041666666664</v>
      </c>
      <c r="C2476" s="270" t="str">
        <f>'Net Gen'!P2476</f>
        <v>OFFLINE</v>
      </c>
      <c r="D2476" s="270">
        <f>'Net Gen'!E2476</f>
        <v>0</v>
      </c>
      <c r="E2476" s="270">
        <f>'Net Gen'!I2476</f>
        <v>0</v>
      </c>
      <c r="F2476" s="270">
        <f>'Net Gen'!K2476</f>
        <v>0</v>
      </c>
      <c r="G2476" s="270">
        <f>'Net Gen'!N2476</f>
        <v>0</v>
      </c>
      <c r="H2476" s="270">
        <f>'Net Gen'!O2476</f>
        <v>1266</v>
      </c>
      <c r="J2476" s="120">
        <f t="shared" si="154"/>
        <v>0.15</v>
      </c>
      <c r="K2476" s="108">
        <f t="shared" si="152"/>
        <v>0</v>
      </c>
      <c r="L2476" s="102">
        <f t="shared" si="153"/>
        <v>189.9</v>
      </c>
      <c r="M2476" s="123">
        <f t="shared" si="155"/>
        <v>0</v>
      </c>
    </row>
    <row r="2477" spans="1:13" x14ac:dyDescent="0.2">
      <c r="A2477" s="208" t="str">
        <f>'Net Gen'!B2477</f>
        <v>RP1KPAEG-Rockport 1 KP AEG</v>
      </c>
      <c r="B2477" s="269">
        <f>'Net Gen'!C2477</f>
        <v>44818.083333333336</v>
      </c>
      <c r="C2477" s="270" t="str">
        <f>'Net Gen'!P2477</f>
        <v>OFFLINE</v>
      </c>
      <c r="D2477" s="270">
        <f>'Net Gen'!E2477</f>
        <v>0</v>
      </c>
      <c r="E2477" s="270">
        <f>'Net Gen'!I2477</f>
        <v>0</v>
      </c>
      <c r="F2477" s="270">
        <f>'Net Gen'!K2477</f>
        <v>0</v>
      </c>
      <c r="G2477" s="270">
        <f>'Net Gen'!N2477</f>
        <v>0</v>
      </c>
      <c r="H2477" s="270">
        <f>'Net Gen'!O2477</f>
        <v>1266</v>
      </c>
      <c r="J2477" s="120">
        <f t="shared" si="154"/>
        <v>0.15</v>
      </c>
      <c r="K2477" s="108">
        <f t="shared" si="152"/>
        <v>0</v>
      </c>
      <c r="L2477" s="102">
        <f t="shared" si="153"/>
        <v>189.9</v>
      </c>
      <c r="M2477" s="123">
        <f t="shared" si="155"/>
        <v>0</v>
      </c>
    </row>
    <row r="2478" spans="1:13" x14ac:dyDescent="0.2">
      <c r="A2478" s="208" t="str">
        <f>'Net Gen'!B2478</f>
        <v>RP1KPAEG-Rockport 1 KP AEG</v>
      </c>
      <c r="B2478" s="269">
        <f>'Net Gen'!C2478</f>
        <v>44818.125</v>
      </c>
      <c r="C2478" s="270" t="str">
        <f>'Net Gen'!P2478</f>
        <v>OFFLINE</v>
      </c>
      <c r="D2478" s="270">
        <f>'Net Gen'!E2478</f>
        <v>0</v>
      </c>
      <c r="E2478" s="270">
        <f>'Net Gen'!I2478</f>
        <v>0</v>
      </c>
      <c r="F2478" s="270">
        <f>'Net Gen'!K2478</f>
        <v>0</v>
      </c>
      <c r="G2478" s="270">
        <f>'Net Gen'!N2478</f>
        <v>0</v>
      </c>
      <c r="H2478" s="270">
        <f>'Net Gen'!O2478</f>
        <v>1266</v>
      </c>
      <c r="J2478" s="120">
        <f t="shared" si="154"/>
        <v>0.15</v>
      </c>
      <c r="K2478" s="108">
        <f t="shared" si="152"/>
        <v>0</v>
      </c>
      <c r="L2478" s="102">
        <f t="shared" si="153"/>
        <v>189.9</v>
      </c>
      <c r="M2478" s="123">
        <f t="shared" si="155"/>
        <v>0</v>
      </c>
    </row>
    <row r="2479" spans="1:13" x14ac:dyDescent="0.2">
      <c r="A2479" s="208" t="str">
        <f>'Net Gen'!B2479</f>
        <v>RP1KPAEG-Rockport 1 KP AEG</v>
      </c>
      <c r="B2479" s="269">
        <f>'Net Gen'!C2479</f>
        <v>44818.166666666664</v>
      </c>
      <c r="C2479" s="270" t="str">
        <f>'Net Gen'!P2479</f>
        <v>OFFLINE</v>
      </c>
      <c r="D2479" s="270">
        <f>'Net Gen'!E2479</f>
        <v>0</v>
      </c>
      <c r="E2479" s="270">
        <f>'Net Gen'!I2479</f>
        <v>0</v>
      </c>
      <c r="F2479" s="270">
        <f>'Net Gen'!K2479</f>
        <v>0</v>
      </c>
      <c r="G2479" s="270">
        <f>'Net Gen'!N2479</f>
        <v>0</v>
      </c>
      <c r="H2479" s="270">
        <f>'Net Gen'!O2479</f>
        <v>1266</v>
      </c>
      <c r="J2479" s="120">
        <f t="shared" si="154"/>
        <v>0.15</v>
      </c>
      <c r="K2479" s="108">
        <f t="shared" si="152"/>
        <v>0</v>
      </c>
      <c r="L2479" s="102">
        <f t="shared" si="153"/>
        <v>189.9</v>
      </c>
      <c r="M2479" s="123">
        <f t="shared" si="155"/>
        <v>0</v>
      </c>
    </row>
    <row r="2480" spans="1:13" x14ac:dyDescent="0.2">
      <c r="A2480" s="208" t="str">
        <f>'Net Gen'!B2480</f>
        <v>RP1KPAEG-Rockport 1 KP AEG</v>
      </c>
      <c r="B2480" s="269">
        <f>'Net Gen'!C2480</f>
        <v>44818.208333333336</v>
      </c>
      <c r="C2480" s="270" t="str">
        <f>'Net Gen'!P2480</f>
        <v>OFFLINE</v>
      </c>
      <c r="D2480" s="270">
        <f>'Net Gen'!E2480</f>
        <v>0</v>
      </c>
      <c r="E2480" s="270">
        <f>'Net Gen'!I2480</f>
        <v>0</v>
      </c>
      <c r="F2480" s="270">
        <f>'Net Gen'!K2480</f>
        <v>0</v>
      </c>
      <c r="G2480" s="270">
        <f>'Net Gen'!N2480</f>
        <v>0</v>
      </c>
      <c r="H2480" s="270">
        <f>'Net Gen'!O2480</f>
        <v>1266</v>
      </c>
      <c r="J2480" s="120">
        <f t="shared" si="154"/>
        <v>0.15</v>
      </c>
      <c r="K2480" s="108">
        <f t="shared" si="152"/>
        <v>0</v>
      </c>
      <c r="L2480" s="102">
        <f t="shared" si="153"/>
        <v>189.9</v>
      </c>
      <c r="M2480" s="123">
        <f t="shared" si="155"/>
        <v>0</v>
      </c>
    </row>
    <row r="2481" spans="1:13" x14ac:dyDescent="0.2">
      <c r="A2481" s="208" t="str">
        <f>'Net Gen'!B2481</f>
        <v>RP1KPAEG-Rockport 1 KP AEG</v>
      </c>
      <c r="B2481" s="269">
        <f>'Net Gen'!C2481</f>
        <v>44818.25</v>
      </c>
      <c r="C2481" s="270" t="str">
        <f>'Net Gen'!P2481</f>
        <v>OFFLINE</v>
      </c>
      <c r="D2481" s="270">
        <f>'Net Gen'!E2481</f>
        <v>0</v>
      </c>
      <c r="E2481" s="270">
        <f>'Net Gen'!I2481</f>
        <v>0</v>
      </c>
      <c r="F2481" s="270">
        <f>'Net Gen'!K2481</f>
        <v>0</v>
      </c>
      <c r="G2481" s="270">
        <f>'Net Gen'!N2481</f>
        <v>0</v>
      </c>
      <c r="H2481" s="270">
        <f>'Net Gen'!O2481</f>
        <v>1266</v>
      </c>
      <c r="J2481" s="120">
        <f t="shared" si="154"/>
        <v>0.15</v>
      </c>
      <c r="K2481" s="108">
        <f t="shared" si="152"/>
        <v>0</v>
      </c>
      <c r="L2481" s="102">
        <f t="shared" si="153"/>
        <v>189.9</v>
      </c>
      <c r="M2481" s="123">
        <f t="shared" si="155"/>
        <v>0</v>
      </c>
    </row>
    <row r="2482" spans="1:13" x14ac:dyDescent="0.2">
      <c r="A2482" s="208" t="str">
        <f>'Net Gen'!B2482</f>
        <v>RP1KPAEG-Rockport 1 KP AEG</v>
      </c>
      <c r="B2482" s="269">
        <f>'Net Gen'!C2482</f>
        <v>44818.291666666664</v>
      </c>
      <c r="C2482" s="270" t="str">
        <f>'Net Gen'!P2482</f>
        <v>OFFLINE</v>
      </c>
      <c r="D2482" s="270">
        <f>'Net Gen'!E2482</f>
        <v>0</v>
      </c>
      <c r="E2482" s="270">
        <f>'Net Gen'!I2482</f>
        <v>0</v>
      </c>
      <c r="F2482" s="270">
        <f>'Net Gen'!K2482</f>
        <v>0</v>
      </c>
      <c r="G2482" s="270">
        <f>'Net Gen'!N2482</f>
        <v>0</v>
      </c>
      <c r="H2482" s="270">
        <f>'Net Gen'!O2482</f>
        <v>1266</v>
      </c>
      <c r="J2482" s="120">
        <f t="shared" si="154"/>
        <v>0.15</v>
      </c>
      <c r="K2482" s="108">
        <f t="shared" si="152"/>
        <v>0</v>
      </c>
      <c r="L2482" s="102">
        <f t="shared" si="153"/>
        <v>189.9</v>
      </c>
      <c r="M2482" s="123">
        <f t="shared" si="155"/>
        <v>0</v>
      </c>
    </row>
    <row r="2483" spans="1:13" x14ac:dyDescent="0.2">
      <c r="A2483" s="208" t="str">
        <f>'Net Gen'!B2483</f>
        <v>RP1KPAEG-Rockport 1 KP AEG</v>
      </c>
      <c r="B2483" s="269">
        <f>'Net Gen'!C2483</f>
        <v>44818.333333333336</v>
      </c>
      <c r="C2483" s="270" t="str">
        <f>'Net Gen'!P2483</f>
        <v>OFFLINE</v>
      </c>
      <c r="D2483" s="270">
        <f>'Net Gen'!E2483</f>
        <v>0</v>
      </c>
      <c r="E2483" s="270">
        <f>'Net Gen'!I2483</f>
        <v>0</v>
      </c>
      <c r="F2483" s="270">
        <f>'Net Gen'!K2483</f>
        <v>0</v>
      </c>
      <c r="G2483" s="270">
        <f>'Net Gen'!N2483</f>
        <v>0</v>
      </c>
      <c r="H2483" s="270">
        <f>'Net Gen'!O2483</f>
        <v>1266</v>
      </c>
      <c r="J2483" s="120">
        <f t="shared" si="154"/>
        <v>0.15</v>
      </c>
      <c r="K2483" s="108">
        <f t="shared" si="152"/>
        <v>0</v>
      </c>
      <c r="L2483" s="102">
        <f t="shared" si="153"/>
        <v>189.9</v>
      </c>
      <c r="M2483" s="123">
        <f t="shared" si="155"/>
        <v>0</v>
      </c>
    </row>
    <row r="2484" spans="1:13" x14ac:dyDescent="0.2">
      <c r="A2484" s="208" t="str">
        <f>'Net Gen'!B2484</f>
        <v>RP1KPAEG-Rockport 1 KP AEG</v>
      </c>
      <c r="B2484" s="269">
        <f>'Net Gen'!C2484</f>
        <v>44818.375</v>
      </c>
      <c r="C2484" s="270" t="str">
        <f>'Net Gen'!P2484</f>
        <v>OFFLINE</v>
      </c>
      <c r="D2484" s="270">
        <f>'Net Gen'!E2484</f>
        <v>0</v>
      </c>
      <c r="E2484" s="270">
        <f>'Net Gen'!I2484</f>
        <v>0</v>
      </c>
      <c r="F2484" s="270">
        <f>'Net Gen'!K2484</f>
        <v>0</v>
      </c>
      <c r="G2484" s="270">
        <f>'Net Gen'!N2484</f>
        <v>0</v>
      </c>
      <c r="H2484" s="270">
        <f>'Net Gen'!O2484</f>
        <v>1266</v>
      </c>
      <c r="J2484" s="120">
        <f t="shared" si="154"/>
        <v>0.15</v>
      </c>
      <c r="K2484" s="108">
        <f t="shared" si="152"/>
        <v>0</v>
      </c>
      <c r="L2484" s="102">
        <f t="shared" si="153"/>
        <v>189.9</v>
      </c>
      <c r="M2484" s="123">
        <f t="shared" si="155"/>
        <v>0</v>
      </c>
    </row>
    <row r="2485" spans="1:13" x14ac:dyDescent="0.2">
      <c r="A2485" s="208" t="str">
        <f>'Net Gen'!B2485</f>
        <v>RP1KPAEG-Rockport 1 KP AEG</v>
      </c>
      <c r="B2485" s="269">
        <f>'Net Gen'!C2485</f>
        <v>44818.416666666664</v>
      </c>
      <c r="C2485" s="270" t="str">
        <f>'Net Gen'!P2485</f>
        <v>OFFLINE</v>
      </c>
      <c r="D2485" s="270">
        <f>'Net Gen'!E2485</f>
        <v>0</v>
      </c>
      <c r="E2485" s="270">
        <f>'Net Gen'!I2485</f>
        <v>0</v>
      </c>
      <c r="F2485" s="270">
        <f>'Net Gen'!K2485</f>
        <v>0</v>
      </c>
      <c r="G2485" s="270">
        <f>'Net Gen'!N2485</f>
        <v>0</v>
      </c>
      <c r="H2485" s="270">
        <f>'Net Gen'!O2485</f>
        <v>1266</v>
      </c>
      <c r="J2485" s="120">
        <f t="shared" si="154"/>
        <v>0.15</v>
      </c>
      <c r="K2485" s="108">
        <f t="shared" si="152"/>
        <v>0</v>
      </c>
      <c r="L2485" s="102">
        <f t="shared" si="153"/>
        <v>189.9</v>
      </c>
      <c r="M2485" s="123">
        <f t="shared" si="155"/>
        <v>0</v>
      </c>
    </row>
    <row r="2486" spans="1:13" x14ac:dyDescent="0.2">
      <c r="A2486" s="208" t="str">
        <f>'Net Gen'!B2486</f>
        <v>RP1KPAEG-Rockport 1 KP AEG</v>
      </c>
      <c r="B2486" s="269">
        <f>'Net Gen'!C2486</f>
        <v>44818.458333333336</v>
      </c>
      <c r="C2486" s="270" t="str">
        <f>'Net Gen'!P2486</f>
        <v>OFFLINE</v>
      </c>
      <c r="D2486" s="270">
        <f>'Net Gen'!E2486</f>
        <v>0</v>
      </c>
      <c r="E2486" s="270">
        <f>'Net Gen'!I2486</f>
        <v>0</v>
      </c>
      <c r="F2486" s="270">
        <f>'Net Gen'!K2486</f>
        <v>0</v>
      </c>
      <c r="G2486" s="270">
        <f>'Net Gen'!N2486</f>
        <v>0</v>
      </c>
      <c r="H2486" s="270">
        <f>'Net Gen'!O2486</f>
        <v>1266</v>
      </c>
      <c r="J2486" s="120">
        <f t="shared" si="154"/>
        <v>0.15</v>
      </c>
      <c r="K2486" s="108">
        <f t="shared" si="152"/>
        <v>0</v>
      </c>
      <c r="L2486" s="102">
        <f t="shared" si="153"/>
        <v>189.9</v>
      </c>
      <c r="M2486" s="123">
        <f t="shared" si="155"/>
        <v>0</v>
      </c>
    </row>
    <row r="2487" spans="1:13" x14ac:dyDescent="0.2">
      <c r="A2487" s="208" t="str">
        <f>'Net Gen'!B2487</f>
        <v>RP1KPAEG-Rockport 1 KP AEG</v>
      </c>
      <c r="B2487" s="269">
        <f>'Net Gen'!C2487</f>
        <v>44818.5</v>
      </c>
      <c r="C2487" s="270" t="str">
        <f>'Net Gen'!P2487</f>
        <v>OFFLINE</v>
      </c>
      <c r="D2487" s="270">
        <f>'Net Gen'!E2487</f>
        <v>0</v>
      </c>
      <c r="E2487" s="270">
        <f>'Net Gen'!I2487</f>
        <v>0</v>
      </c>
      <c r="F2487" s="270">
        <f>'Net Gen'!K2487</f>
        <v>0</v>
      </c>
      <c r="G2487" s="270">
        <f>'Net Gen'!N2487</f>
        <v>0</v>
      </c>
      <c r="H2487" s="270">
        <f>'Net Gen'!O2487</f>
        <v>1266</v>
      </c>
      <c r="J2487" s="120">
        <f t="shared" si="154"/>
        <v>0.15</v>
      </c>
      <c r="K2487" s="108">
        <f t="shared" si="152"/>
        <v>0</v>
      </c>
      <c r="L2487" s="102">
        <f t="shared" si="153"/>
        <v>189.9</v>
      </c>
      <c r="M2487" s="123">
        <f t="shared" si="155"/>
        <v>0</v>
      </c>
    </row>
    <row r="2488" spans="1:13" x14ac:dyDescent="0.2">
      <c r="A2488" s="208" t="str">
        <f>'Net Gen'!B2488</f>
        <v>RP1KPAEG-Rockport 1 KP AEG</v>
      </c>
      <c r="B2488" s="269">
        <f>'Net Gen'!C2488</f>
        <v>44818.541666666664</v>
      </c>
      <c r="C2488" s="270" t="str">
        <f>'Net Gen'!P2488</f>
        <v>OFFLINE</v>
      </c>
      <c r="D2488" s="270">
        <f>'Net Gen'!E2488</f>
        <v>0</v>
      </c>
      <c r="E2488" s="270">
        <f>'Net Gen'!I2488</f>
        <v>0</v>
      </c>
      <c r="F2488" s="270">
        <f>'Net Gen'!K2488</f>
        <v>0</v>
      </c>
      <c r="G2488" s="270">
        <f>'Net Gen'!N2488</f>
        <v>0</v>
      </c>
      <c r="H2488" s="270">
        <f>'Net Gen'!O2488</f>
        <v>1266</v>
      </c>
      <c r="J2488" s="120">
        <f t="shared" si="154"/>
        <v>0.15</v>
      </c>
      <c r="K2488" s="108">
        <f t="shared" si="152"/>
        <v>0</v>
      </c>
      <c r="L2488" s="102">
        <f t="shared" si="153"/>
        <v>189.9</v>
      </c>
      <c r="M2488" s="123">
        <f t="shared" si="155"/>
        <v>0</v>
      </c>
    </row>
    <row r="2489" spans="1:13" x14ac:dyDescent="0.2">
      <c r="A2489" s="208" t="str">
        <f>'Net Gen'!B2489</f>
        <v>RP1KPAEG-Rockport 1 KP AEG</v>
      </c>
      <c r="B2489" s="269">
        <f>'Net Gen'!C2489</f>
        <v>44818.583333333336</v>
      </c>
      <c r="C2489" s="270" t="str">
        <f>'Net Gen'!P2489</f>
        <v>OFFLINE</v>
      </c>
      <c r="D2489" s="270">
        <f>'Net Gen'!E2489</f>
        <v>0</v>
      </c>
      <c r="E2489" s="270">
        <f>'Net Gen'!I2489</f>
        <v>0</v>
      </c>
      <c r="F2489" s="270">
        <f>'Net Gen'!K2489</f>
        <v>0</v>
      </c>
      <c r="G2489" s="270">
        <f>'Net Gen'!N2489</f>
        <v>0</v>
      </c>
      <c r="H2489" s="270">
        <f>'Net Gen'!O2489</f>
        <v>1266</v>
      </c>
      <c r="J2489" s="120">
        <f t="shared" si="154"/>
        <v>0.15</v>
      </c>
      <c r="K2489" s="108">
        <f t="shared" si="152"/>
        <v>0</v>
      </c>
      <c r="L2489" s="102">
        <f t="shared" si="153"/>
        <v>189.9</v>
      </c>
      <c r="M2489" s="123">
        <f t="shared" si="155"/>
        <v>0</v>
      </c>
    </row>
    <row r="2490" spans="1:13" x14ac:dyDescent="0.2">
      <c r="A2490" s="208" t="str">
        <f>'Net Gen'!B2490</f>
        <v>RP1KPAEG-Rockport 1 KP AEG</v>
      </c>
      <c r="B2490" s="269">
        <f>'Net Gen'!C2490</f>
        <v>44818.625</v>
      </c>
      <c r="C2490" s="270" t="str">
        <f>'Net Gen'!P2490</f>
        <v>OFFLINE</v>
      </c>
      <c r="D2490" s="270">
        <f>'Net Gen'!E2490</f>
        <v>0</v>
      </c>
      <c r="E2490" s="270">
        <f>'Net Gen'!I2490</f>
        <v>0</v>
      </c>
      <c r="F2490" s="270">
        <f>'Net Gen'!K2490</f>
        <v>0</v>
      </c>
      <c r="G2490" s="270">
        <f>'Net Gen'!N2490</f>
        <v>0</v>
      </c>
      <c r="H2490" s="270">
        <f>'Net Gen'!O2490</f>
        <v>1266</v>
      </c>
      <c r="J2490" s="120">
        <f t="shared" si="154"/>
        <v>0.15</v>
      </c>
      <c r="K2490" s="108">
        <f t="shared" si="152"/>
        <v>0</v>
      </c>
      <c r="L2490" s="102">
        <f t="shared" si="153"/>
        <v>189.9</v>
      </c>
      <c r="M2490" s="123">
        <f t="shared" si="155"/>
        <v>0</v>
      </c>
    </row>
    <row r="2491" spans="1:13" x14ac:dyDescent="0.2">
      <c r="A2491" s="208" t="str">
        <f>'Net Gen'!B2491</f>
        <v>RP1KPAEG-Rockport 1 KP AEG</v>
      </c>
      <c r="B2491" s="269">
        <f>'Net Gen'!C2491</f>
        <v>44818.666666666664</v>
      </c>
      <c r="C2491" s="270" t="str">
        <f>'Net Gen'!P2491</f>
        <v>OFFLINE</v>
      </c>
      <c r="D2491" s="270">
        <f>'Net Gen'!E2491</f>
        <v>0</v>
      </c>
      <c r="E2491" s="270">
        <f>'Net Gen'!I2491</f>
        <v>0</v>
      </c>
      <c r="F2491" s="270">
        <f>'Net Gen'!K2491</f>
        <v>0</v>
      </c>
      <c r="G2491" s="270">
        <f>'Net Gen'!N2491</f>
        <v>0</v>
      </c>
      <c r="H2491" s="270">
        <f>'Net Gen'!O2491</f>
        <v>1266</v>
      </c>
      <c r="J2491" s="120">
        <f t="shared" si="154"/>
        <v>0.15</v>
      </c>
      <c r="K2491" s="108">
        <f t="shared" si="152"/>
        <v>0</v>
      </c>
      <c r="L2491" s="102">
        <f t="shared" si="153"/>
        <v>189.9</v>
      </c>
      <c r="M2491" s="123">
        <f t="shared" si="155"/>
        <v>0</v>
      </c>
    </row>
    <row r="2492" spans="1:13" x14ac:dyDescent="0.2">
      <c r="A2492" s="208" t="str">
        <f>'Net Gen'!B2492</f>
        <v>RP1KPAEG-Rockport 1 KP AEG</v>
      </c>
      <c r="B2492" s="269">
        <f>'Net Gen'!C2492</f>
        <v>44818.708333333336</v>
      </c>
      <c r="C2492" s="270" t="str">
        <f>'Net Gen'!P2492</f>
        <v>OFFLINE</v>
      </c>
      <c r="D2492" s="270">
        <f>'Net Gen'!E2492</f>
        <v>0</v>
      </c>
      <c r="E2492" s="270">
        <f>'Net Gen'!I2492</f>
        <v>0</v>
      </c>
      <c r="F2492" s="270">
        <f>'Net Gen'!K2492</f>
        <v>0</v>
      </c>
      <c r="G2492" s="270">
        <f>'Net Gen'!N2492</f>
        <v>0</v>
      </c>
      <c r="H2492" s="270">
        <f>'Net Gen'!O2492</f>
        <v>1266</v>
      </c>
      <c r="J2492" s="120">
        <f t="shared" si="154"/>
        <v>0.15</v>
      </c>
      <c r="K2492" s="108">
        <f t="shared" si="152"/>
        <v>0</v>
      </c>
      <c r="L2492" s="102">
        <f t="shared" si="153"/>
        <v>189.9</v>
      </c>
      <c r="M2492" s="123">
        <f t="shared" si="155"/>
        <v>0</v>
      </c>
    </row>
    <row r="2493" spans="1:13" x14ac:dyDescent="0.2">
      <c r="A2493" s="208" t="str">
        <f>'Net Gen'!B2493</f>
        <v>RP1KPAEG-Rockport 1 KP AEG</v>
      </c>
      <c r="B2493" s="269">
        <f>'Net Gen'!C2493</f>
        <v>44818.75</v>
      </c>
      <c r="C2493" s="270" t="str">
        <f>'Net Gen'!P2493</f>
        <v>OFFLINE</v>
      </c>
      <c r="D2493" s="270">
        <f>'Net Gen'!E2493</f>
        <v>0</v>
      </c>
      <c r="E2493" s="270">
        <f>'Net Gen'!I2493</f>
        <v>0</v>
      </c>
      <c r="F2493" s="270">
        <f>'Net Gen'!K2493</f>
        <v>0</v>
      </c>
      <c r="G2493" s="270">
        <f>'Net Gen'!N2493</f>
        <v>0</v>
      </c>
      <c r="H2493" s="270">
        <f>'Net Gen'!O2493</f>
        <v>1266</v>
      </c>
      <c r="J2493" s="120">
        <f t="shared" si="154"/>
        <v>0.15</v>
      </c>
      <c r="K2493" s="108">
        <f t="shared" si="152"/>
        <v>0</v>
      </c>
      <c r="L2493" s="102">
        <f t="shared" si="153"/>
        <v>189.9</v>
      </c>
      <c r="M2493" s="123">
        <f t="shared" si="155"/>
        <v>0</v>
      </c>
    </row>
    <row r="2494" spans="1:13" x14ac:dyDescent="0.2">
      <c r="A2494" s="208" t="str">
        <f>'Net Gen'!B2494</f>
        <v>RP1KPAEG-Rockport 1 KP AEG</v>
      </c>
      <c r="B2494" s="269">
        <f>'Net Gen'!C2494</f>
        <v>44818.791666666664</v>
      </c>
      <c r="C2494" s="270" t="str">
        <f>'Net Gen'!P2494</f>
        <v>OFFLINE</v>
      </c>
      <c r="D2494" s="270">
        <f>'Net Gen'!E2494</f>
        <v>0</v>
      </c>
      <c r="E2494" s="270">
        <f>'Net Gen'!I2494</f>
        <v>0</v>
      </c>
      <c r="F2494" s="270">
        <f>'Net Gen'!K2494</f>
        <v>0</v>
      </c>
      <c r="G2494" s="270">
        <f>'Net Gen'!N2494</f>
        <v>0</v>
      </c>
      <c r="H2494" s="270">
        <f>'Net Gen'!O2494</f>
        <v>1266</v>
      </c>
      <c r="J2494" s="120">
        <f t="shared" si="154"/>
        <v>0.15</v>
      </c>
      <c r="K2494" s="108">
        <f t="shared" si="152"/>
        <v>0</v>
      </c>
      <c r="L2494" s="102">
        <f t="shared" si="153"/>
        <v>189.9</v>
      </c>
      <c r="M2494" s="123">
        <f t="shared" si="155"/>
        <v>0</v>
      </c>
    </row>
    <row r="2495" spans="1:13" x14ac:dyDescent="0.2">
      <c r="A2495" s="208" t="str">
        <f>'Net Gen'!B2495</f>
        <v>RP1KPAEG-Rockport 1 KP AEG</v>
      </c>
      <c r="B2495" s="269">
        <f>'Net Gen'!C2495</f>
        <v>44818.833333333336</v>
      </c>
      <c r="C2495" s="270" t="str">
        <f>'Net Gen'!P2495</f>
        <v>OFFLINE</v>
      </c>
      <c r="D2495" s="270">
        <f>'Net Gen'!E2495</f>
        <v>0</v>
      </c>
      <c r="E2495" s="270">
        <f>'Net Gen'!I2495</f>
        <v>0</v>
      </c>
      <c r="F2495" s="270">
        <f>'Net Gen'!K2495</f>
        <v>0</v>
      </c>
      <c r="G2495" s="270">
        <f>'Net Gen'!N2495</f>
        <v>0</v>
      </c>
      <c r="H2495" s="270">
        <f>'Net Gen'!O2495</f>
        <v>1266</v>
      </c>
      <c r="J2495" s="120">
        <f t="shared" si="154"/>
        <v>0.15</v>
      </c>
      <c r="K2495" s="108">
        <f t="shared" si="152"/>
        <v>0</v>
      </c>
      <c r="L2495" s="102">
        <f t="shared" si="153"/>
        <v>189.9</v>
      </c>
      <c r="M2495" s="123">
        <f t="shared" si="155"/>
        <v>0</v>
      </c>
    </row>
    <row r="2496" spans="1:13" x14ac:dyDescent="0.2">
      <c r="A2496" s="208" t="str">
        <f>'Net Gen'!B2496</f>
        <v>RP1KPAEG-Rockport 1 KP AEG</v>
      </c>
      <c r="B2496" s="269">
        <f>'Net Gen'!C2496</f>
        <v>44818.875</v>
      </c>
      <c r="C2496" s="270" t="str">
        <f>'Net Gen'!P2496</f>
        <v>OFFLINE</v>
      </c>
      <c r="D2496" s="270">
        <f>'Net Gen'!E2496</f>
        <v>0</v>
      </c>
      <c r="E2496" s="270">
        <f>'Net Gen'!I2496</f>
        <v>0</v>
      </c>
      <c r="F2496" s="270">
        <f>'Net Gen'!K2496</f>
        <v>0</v>
      </c>
      <c r="G2496" s="270">
        <f>'Net Gen'!N2496</f>
        <v>0</v>
      </c>
      <c r="H2496" s="270">
        <f>'Net Gen'!O2496</f>
        <v>1266</v>
      </c>
      <c r="J2496" s="120">
        <f t="shared" si="154"/>
        <v>0.15</v>
      </c>
      <c r="K2496" s="108">
        <f t="shared" si="152"/>
        <v>0</v>
      </c>
      <c r="L2496" s="102">
        <f t="shared" si="153"/>
        <v>189.9</v>
      </c>
      <c r="M2496" s="123">
        <f t="shared" si="155"/>
        <v>0</v>
      </c>
    </row>
    <row r="2497" spans="1:13" x14ac:dyDescent="0.2">
      <c r="A2497" s="208" t="str">
        <f>'Net Gen'!B2497</f>
        <v>RP1KPAEG-Rockport 1 KP AEG</v>
      </c>
      <c r="B2497" s="269">
        <f>'Net Gen'!C2497</f>
        <v>44818.916666666664</v>
      </c>
      <c r="C2497" s="270" t="str">
        <f>'Net Gen'!P2497</f>
        <v>OFFLINE</v>
      </c>
      <c r="D2497" s="270">
        <f>'Net Gen'!E2497</f>
        <v>0</v>
      </c>
      <c r="E2497" s="270">
        <f>'Net Gen'!I2497</f>
        <v>0</v>
      </c>
      <c r="F2497" s="270">
        <f>'Net Gen'!K2497</f>
        <v>0</v>
      </c>
      <c r="G2497" s="270">
        <f>'Net Gen'!N2497</f>
        <v>0</v>
      </c>
      <c r="H2497" s="270">
        <f>'Net Gen'!O2497</f>
        <v>1266</v>
      </c>
      <c r="J2497" s="120">
        <f t="shared" si="154"/>
        <v>0.15</v>
      </c>
      <c r="K2497" s="108">
        <f t="shared" si="152"/>
        <v>0</v>
      </c>
      <c r="L2497" s="102">
        <f t="shared" si="153"/>
        <v>189.9</v>
      </c>
      <c r="M2497" s="123">
        <f t="shared" si="155"/>
        <v>0</v>
      </c>
    </row>
    <row r="2498" spans="1:13" x14ac:dyDescent="0.2">
      <c r="A2498" s="208" t="str">
        <f>'Net Gen'!B2498</f>
        <v>RP1KPAEG-Rockport 1 KP AEG</v>
      </c>
      <c r="B2498" s="269">
        <f>'Net Gen'!C2498</f>
        <v>44818.958333333336</v>
      </c>
      <c r="C2498" s="270" t="str">
        <f>'Net Gen'!P2498</f>
        <v>OFFLINE</v>
      </c>
      <c r="D2498" s="270">
        <f>'Net Gen'!E2498</f>
        <v>0</v>
      </c>
      <c r="E2498" s="270">
        <f>'Net Gen'!I2498</f>
        <v>0</v>
      </c>
      <c r="F2498" s="270">
        <f>'Net Gen'!K2498</f>
        <v>0</v>
      </c>
      <c r="G2498" s="270">
        <f>'Net Gen'!N2498</f>
        <v>0</v>
      </c>
      <c r="H2498" s="270">
        <f>'Net Gen'!O2498</f>
        <v>1266</v>
      </c>
      <c r="J2498" s="120">
        <f t="shared" si="154"/>
        <v>0.15</v>
      </c>
      <c r="K2498" s="108">
        <f t="shared" si="152"/>
        <v>0</v>
      </c>
      <c r="L2498" s="102">
        <f t="shared" si="153"/>
        <v>189.9</v>
      </c>
      <c r="M2498" s="123">
        <f t="shared" si="155"/>
        <v>0</v>
      </c>
    </row>
    <row r="2499" spans="1:13" x14ac:dyDescent="0.2">
      <c r="A2499" s="208" t="str">
        <f>'Net Gen'!B2499</f>
        <v>RP1KPAEG-Rockport 1 KP AEG</v>
      </c>
      <c r="B2499" s="269">
        <f>'Net Gen'!C2499</f>
        <v>44819</v>
      </c>
      <c r="C2499" s="270" t="str">
        <f>'Net Gen'!P2499</f>
        <v>OFFLINE</v>
      </c>
      <c r="D2499" s="270">
        <f>'Net Gen'!E2499</f>
        <v>0</v>
      </c>
      <c r="E2499" s="270">
        <f>'Net Gen'!I2499</f>
        <v>0</v>
      </c>
      <c r="F2499" s="270">
        <f>'Net Gen'!K2499</f>
        <v>0</v>
      </c>
      <c r="G2499" s="270">
        <f>'Net Gen'!N2499</f>
        <v>0</v>
      </c>
      <c r="H2499" s="270">
        <f>'Net Gen'!O2499</f>
        <v>1266</v>
      </c>
      <c r="J2499" s="120">
        <f t="shared" si="154"/>
        <v>0.15</v>
      </c>
      <c r="K2499" s="108">
        <f t="shared" si="152"/>
        <v>0</v>
      </c>
      <c r="L2499" s="102">
        <f t="shared" si="153"/>
        <v>189.9</v>
      </c>
      <c r="M2499" s="123">
        <f t="shared" si="155"/>
        <v>0</v>
      </c>
    </row>
    <row r="2500" spans="1:13" x14ac:dyDescent="0.2">
      <c r="A2500" s="208" t="str">
        <f>'Net Gen'!B2500</f>
        <v>RP1KPAEG-Rockport 1 KP AEG</v>
      </c>
      <c r="B2500" s="269">
        <f>'Net Gen'!C2500</f>
        <v>44819.041666666664</v>
      </c>
      <c r="C2500" s="270" t="str">
        <f>'Net Gen'!P2500</f>
        <v>OFFLINE</v>
      </c>
      <c r="D2500" s="270">
        <f>'Net Gen'!E2500</f>
        <v>0</v>
      </c>
      <c r="E2500" s="270">
        <f>'Net Gen'!I2500</f>
        <v>0</v>
      </c>
      <c r="F2500" s="270">
        <f>'Net Gen'!K2500</f>
        <v>0</v>
      </c>
      <c r="G2500" s="270">
        <f>'Net Gen'!N2500</f>
        <v>0</v>
      </c>
      <c r="H2500" s="270">
        <f>'Net Gen'!O2500</f>
        <v>1266</v>
      </c>
      <c r="J2500" s="120">
        <f t="shared" si="154"/>
        <v>0.15</v>
      </c>
      <c r="K2500" s="108">
        <f t="shared" ref="K2500:K2563" si="156">F2500*J2500</f>
        <v>0</v>
      </c>
      <c r="L2500" s="102">
        <f t="shared" ref="L2500:L2563" si="157">H2500*J2500</f>
        <v>189.9</v>
      </c>
      <c r="M2500" s="123">
        <f t="shared" si="155"/>
        <v>0</v>
      </c>
    </row>
    <row r="2501" spans="1:13" x14ac:dyDescent="0.2">
      <c r="A2501" s="208" t="str">
        <f>'Net Gen'!B2501</f>
        <v>RP1KPAEG-Rockport 1 KP AEG</v>
      </c>
      <c r="B2501" s="269">
        <f>'Net Gen'!C2501</f>
        <v>44819.083333333336</v>
      </c>
      <c r="C2501" s="270" t="str">
        <f>'Net Gen'!P2501</f>
        <v>OFFLINE</v>
      </c>
      <c r="D2501" s="270">
        <f>'Net Gen'!E2501</f>
        <v>0</v>
      </c>
      <c r="E2501" s="270">
        <f>'Net Gen'!I2501</f>
        <v>0</v>
      </c>
      <c r="F2501" s="270">
        <f>'Net Gen'!K2501</f>
        <v>0</v>
      </c>
      <c r="G2501" s="270">
        <f>'Net Gen'!N2501</f>
        <v>0</v>
      </c>
      <c r="H2501" s="270">
        <f>'Net Gen'!O2501</f>
        <v>1266</v>
      </c>
      <c r="J2501" s="120">
        <f t="shared" ref="J2501:J2564" si="158">VLOOKUP(A2501,$P$4:$Q$8,2,FALSE)</f>
        <v>0.15</v>
      </c>
      <c r="K2501" s="108">
        <f t="shared" si="156"/>
        <v>0</v>
      </c>
      <c r="L2501" s="102">
        <f t="shared" si="157"/>
        <v>189.9</v>
      </c>
      <c r="M2501" s="123">
        <f t="shared" ref="M2501:M2564" si="159">E2501*J2501</f>
        <v>0</v>
      </c>
    </row>
    <row r="2502" spans="1:13" x14ac:dyDescent="0.2">
      <c r="A2502" s="208" t="str">
        <f>'Net Gen'!B2502</f>
        <v>RP1KPAEG-Rockport 1 KP AEG</v>
      </c>
      <c r="B2502" s="269">
        <f>'Net Gen'!C2502</f>
        <v>44819.125</v>
      </c>
      <c r="C2502" s="270" t="str">
        <f>'Net Gen'!P2502</f>
        <v>OFFLINE</v>
      </c>
      <c r="D2502" s="270">
        <f>'Net Gen'!E2502</f>
        <v>0</v>
      </c>
      <c r="E2502" s="270">
        <f>'Net Gen'!I2502</f>
        <v>0</v>
      </c>
      <c r="F2502" s="270">
        <f>'Net Gen'!K2502</f>
        <v>0</v>
      </c>
      <c r="G2502" s="270">
        <f>'Net Gen'!N2502</f>
        <v>0</v>
      </c>
      <c r="H2502" s="270">
        <f>'Net Gen'!O2502</f>
        <v>1266</v>
      </c>
      <c r="J2502" s="120">
        <f t="shared" si="158"/>
        <v>0.15</v>
      </c>
      <c r="K2502" s="108">
        <f t="shared" si="156"/>
        <v>0</v>
      </c>
      <c r="L2502" s="102">
        <f t="shared" si="157"/>
        <v>189.9</v>
      </c>
      <c r="M2502" s="123">
        <f t="shared" si="159"/>
        <v>0</v>
      </c>
    </row>
    <row r="2503" spans="1:13" x14ac:dyDescent="0.2">
      <c r="A2503" s="208" t="str">
        <f>'Net Gen'!B2503</f>
        <v>RP1KPAEG-Rockport 1 KP AEG</v>
      </c>
      <c r="B2503" s="269">
        <f>'Net Gen'!C2503</f>
        <v>44819.166666666664</v>
      </c>
      <c r="C2503" s="270" t="str">
        <f>'Net Gen'!P2503</f>
        <v>OFFLINE</v>
      </c>
      <c r="D2503" s="270">
        <f>'Net Gen'!E2503</f>
        <v>0</v>
      </c>
      <c r="E2503" s="270">
        <f>'Net Gen'!I2503</f>
        <v>0</v>
      </c>
      <c r="F2503" s="270">
        <f>'Net Gen'!K2503</f>
        <v>0</v>
      </c>
      <c r="G2503" s="270">
        <f>'Net Gen'!N2503</f>
        <v>0</v>
      </c>
      <c r="H2503" s="270">
        <f>'Net Gen'!O2503</f>
        <v>1266</v>
      </c>
      <c r="J2503" s="120">
        <f t="shared" si="158"/>
        <v>0.15</v>
      </c>
      <c r="K2503" s="108">
        <f t="shared" si="156"/>
        <v>0</v>
      </c>
      <c r="L2503" s="102">
        <f t="shared" si="157"/>
        <v>189.9</v>
      </c>
      <c r="M2503" s="123">
        <f t="shared" si="159"/>
        <v>0</v>
      </c>
    </row>
    <row r="2504" spans="1:13" x14ac:dyDescent="0.2">
      <c r="A2504" s="208" t="str">
        <f>'Net Gen'!B2504</f>
        <v>RP1KPAEG-Rockport 1 KP AEG</v>
      </c>
      <c r="B2504" s="269">
        <f>'Net Gen'!C2504</f>
        <v>44819.208333333336</v>
      </c>
      <c r="C2504" s="270" t="str">
        <f>'Net Gen'!P2504</f>
        <v>OFFLINE</v>
      </c>
      <c r="D2504" s="270">
        <f>'Net Gen'!E2504</f>
        <v>0</v>
      </c>
      <c r="E2504" s="270">
        <f>'Net Gen'!I2504</f>
        <v>0</v>
      </c>
      <c r="F2504" s="270">
        <f>'Net Gen'!K2504</f>
        <v>0</v>
      </c>
      <c r="G2504" s="270">
        <f>'Net Gen'!N2504</f>
        <v>0</v>
      </c>
      <c r="H2504" s="270">
        <f>'Net Gen'!O2504</f>
        <v>1266</v>
      </c>
      <c r="J2504" s="120">
        <f t="shared" si="158"/>
        <v>0.15</v>
      </c>
      <c r="K2504" s="108">
        <f t="shared" si="156"/>
        <v>0</v>
      </c>
      <c r="L2504" s="102">
        <f t="shared" si="157"/>
        <v>189.9</v>
      </c>
      <c r="M2504" s="123">
        <f t="shared" si="159"/>
        <v>0</v>
      </c>
    </row>
    <row r="2505" spans="1:13" x14ac:dyDescent="0.2">
      <c r="A2505" s="208" t="str">
        <f>'Net Gen'!B2505</f>
        <v>RP1KPAEG-Rockport 1 KP AEG</v>
      </c>
      <c r="B2505" s="269">
        <f>'Net Gen'!C2505</f>
        <v>44819.25</v>
      </c>
      <c r="C2505" s="270" t="str">
        <f>'Net Gen'!P2505</f>
        <v>OFFLINE</v>
      </c>
      <c r="D2505" s="270">
        <f>'Net Gen'!E2505</f>
        <v>0</v>
      </c>
      <c r="E2505" s="270">
        <f>'Net Gen'!I2505</f>
        <v>0</v>
      </c>
      <c r="F2505" s="270">
        <f>'Net Gen'!K2505</f>
        <v>0</v>
      </c>
      <c r="G2505" s="270">
        <f>'Net Gen'!N2505</f>
        <v>0</v>
      </c>
      <c r="H2505" s="270">
        <f>'Net Gen'!O2505</f>
        <v>1266</v>
      </c>
      <c r="J2505" s="120">
        <f t="shared" si="158"/>
        <v>0.15</v>
      </c>
      <c r="K2505" s="108">
        <f t="shared" si="156"/>
        <v>0</v>
      </c>
      <c r="L2505" s="102">
        <f t="shared" si="157"/>
        <v>189.9</v>
      </c>
      <c r="M2505" s="123">
        <f t="shared" si="159"/>
        <v>0</v>
      </c>
    </row>
    <row r="2506" spans="1:13" x14ac:dyDescent="0.2">
      <c r="A2506" s="208" t="str">
        <f>'Net Gen'!B2506</f>
        <v>RP1KPAEG-Rockport 1 KP AEG</v>
      </c>
      <c r="B2506" s="269">
        <f>'Net Gen'!C2506</f>
        <v>44819.291666666664</v>
      </c>
      <c r="C2506" s="270" t="str">
        <f>'Net Gen'!P2506</f>
        <v>OFFLINE</v>
      </c>
      <c r="D2506" s="270">
        <f>'Net Gen'!E2506</f>
        <v>0</v>
      </c>
      <c r="E2506" s="270">
        <f>'Net Gen'!I2506</f>
        <v>0</v>
      </c>
      <c r="F2506" s="270">
        <f>'Net Gen'!K2506</f>
        <v>0</v>
      </c>
      <c r="G2506" s="270">
        <f>'Net Gen'!N2506</f>
        <v>0</v>
      </c>
      <c r="H2506" s="270">
        <f>'Net Gen'!O2506</f>
        <v>1266</v>
      </c>
      <c r="J2506" s="120">
        <f t="shared" si="158"/>
        <v>0.15</v>
      </c>
      <c r="K2506" s="108">
        <f t="shared" si="156"/>
        <v>0</v>
      </c>
      <c r="L2506" s="102">
        <f t="shared" si="157"/>
        <v>189.9</v>
      </c>
      <c r="M2506" s="123">
        <f t="shared" si="159"/>
        <v>0</v>
      </c>
    </row>
    <row r="2507" spans="1:13" x14ac:dyDescent="0.2">
      <c r="A2507" s="208" t="str">
        <f>'Net Gen'!B2507</f>
        <v>RP1KPAEG-Rockport 1 KP AEG</v>
      </c>
      <c r="B2507" s="269">
        <f>'Net Gen'!C2507</f>
        <v>44819.333333333336</v>
      </c>
      <c r="C2507" s="270" t="str">
        <f>'Net Gen'!P2507</f>
        <v>OFFLINE</v>
      </c>
      <c r="D2507" s="270">
        <f>'Net Gen'!E2507</f>
        <v>0</v>
      </c>
      <c r="E2507" s="270">
        <f>'Net Gen'!I2507</f>
        <v>0</v>
      </c>
      <c r="F2507" s="270">
        <f>'Net Gen'!K2507</f>
        <v>0</v>
      </c>
      <c r="G2507" s="270">
        <f>'Net Gen'!N2507</f>
        <v>0</v>
      </c>
      <c r="H2507" s="270">
        <f>'Net Gen'!O2507</f>
        <v>1266</v>
      </c>
      <c r="J2507" s="120">
        <f t="shared" si="158"/>
        <v>0.15</v>
      </c>
      <c r="K2507" s="108">
        <f t="shared" si="156"/>
        <v>0</v>
      </c>
      <c r="L2507" s="102">
        <f t="shared" si="157"/>
        <v>189.9</v>
      </c>
      <c r="M2507" s="123">
        <f t="shared" si="159"/>
        <v>0</v>
      </c>
    </row>
    <row r="2508" spans="1:13" x14ac:dyDescent="0.2">
      <c r="A2508" s="208" t="str">
        <f>'Net Gen'!B2508</f>
        <v>RP1KPAEG-Rockport 1 KP AEG</v>
      </c>
      <c r="B2508" s="269">
        <f>'Net Gen'!C2508</f>
        <v>44819.375</v>
      </c>
      <c r="C2508" s="270" t="str">
        <f>'Net Gen'!P2508</f>
        <v>OFFLINE</v>
      </c>
      <c r="D2508" s="270">
        <f>'Net Gen'!E2508</f>
        <v>0</v>
      </c>
      <c r="E2508" s="270">
        <f>'Net Gen'!I2508</f>
        <v>0</v>
      </c>
      <c r="F2508" s="270">
        <f>'Net Gen'!K2508</f>
        <v>0</v>
      </c>
      <c r="G2508" s="270">
        <f>'Net Gen'!N2508</f>
        <v>0</v>
      </c>
      <c r="H2508" s="270">
        <f>'Net Gen'!O2508</f>
        <v>1266</v>
      </c>
      <c r="J2508" s="120">
        <f t="shared" si="158"/>
        <v>0.15</v>
      </c>
      <c r="K2508" s="108">
        <f t="shared" si="156"/>
        <v>0</v>
      </c>
      <c r="L2508" s="102">
        <f t="shared" si="157"/>
        <v>189.9</v>
      </c>
      <c r="M2508" s="123">
        <f t="shared" si="159"/>
        <v>0</v>
      </c>
    </row>
    <row r="2509" spans="1:13" x14ac:dyDescent="0.2">
      <c r="A2509" s="208" t="str">
        <f>'Net Gen'!B2509</f>
        <v>RP1KPAEG-Rockport 1 KP AEG</v>
      </c>
      <c r="B2509" s="269">
        <f>'Net Gen'!C2509</f>
        <v>44819.416666666664</v>
      </c>
      <c r="C2509" s="270" t="str">
        <f>'Net Gen'!P2509</f>
        <v>OFFLINE</v>
      </c>
      <c r="D2509" s="270">
        <f>'Net Gen'!E2509</f>
        <v>0</v>
      </c>
      <c r="E2509" s="270">
        <f>'Net Gen'!I2509</f>
        <v>0</v>
      </c>
      <c r="F2509" s="270">
        <f>'Net Gen'!K2509</f>
        <v>0</v>
      </c>
      <c r="G2509" s="270">
        <f>'Net Gen'!N2509</f>
        <v>0</v>
      </c>
      <c r="H2509" s="270">
        <f>'Net Gen'!O2509</f>
        <v>1266</v>
      </c>
      <c r="J2509" s="120">
        <f t="shared" si="158"/>
        <v>0.15</v>
      </c>
      <c r="K2509" s="108">
        <f t="shared" si="156"/>
        <v>0</v>
      </c>
      <c r="L2509" s="102">
        <f t="shared" si="157"/>
        <v>189.9</v>
      </c>
      <c r="M2509" s="123">
        <f t="shared" si="159"/>
        <v>0</v>
      </c>
    </row>
    <row r="2510" spans="1:13" x14ac:dyDescent="0.2">
      <c r="A2510" s="208" t="str">
        <f>'Net Gen'!B2510</f>
        <v>RP1KPAEG-Rockport 1 KP AEG</v>
      </c>
      <c r="B2510" s="269">
        <f>'Net Gen'!C2510</f>
        <v>44819.458333333336</v>
      </c>
      <c r="C2510" s="270" t="str">
        <f>'Net Gen'!P2510</f>
        <v>OFFLINE</v>
      </c>
      <c r="D2510" s="270">
        <f>'Net Gen'!E2510</f>
        <v>0</v>
      </c>
      <c r="E2510" s="270">
        <f>'Net Gen'!I2510</f>
        <v>0</v>
      </c>
      <c r="F2510" s="270">
        <f>'Net Gen'!K2510</f>
        <v>0</v>
      </c>
      <c r="G2510" s="270">
        <f>'Net Gen'!N2510</f>
        <v>0</v>
      </c>
      <c r="H2510" s="270">
        <f>'Net Gen'!O2510</f>
        <v>1266</v>
      </c>
      <c r="J2510" s="120">
        <f t="shared" si="158"/>
        <v>0.15</v>
      </c>
      <c r="K2510" s="108">
        <f t="shared" si="156"/>
        <v>0</v>
      </c>
      <c r="L2510" s="102">
        <f t="shared" si="157"/>
        <v>189.9</v>
      </c>
      <c r="M2510" s="123">
        <f t="shared" si="159"/>
        <v>0</v>
      </c>
    </row>
    <row r="2511" spans="1:13" x14ac:dyDescent="0.2">
      <c r="A2511" s="208" t="str">
        <f>'Net Gen'!B2511</f>
        <v>RP1KPAEG-Rockport 1 KP AEG</v>
      </c>
      <c r="B2511" s="269">
        <f>'Net Gen'!C2511</f>
        <v>44819.5</v>
      </c>
      <c r="C2511" s="270" t="str">
        <f>'Net Gen'!P2511</f>
        <v>OFFLINE</v>
      </c>
      <c r="D2511" s="270">
        <f>'Net Gen'!E2511</f>
        <v>0</v>
      </c>
      <c r="E2511" s="270">
        <f>'Net Gen'!I2511</f>
        <v>0</v>
      </c>
      <c r="F2511" s="270">
        <f>'Net Gen'!K2511</f>
        <v>0</v>
      </c>
      <c r="G2511" s="270">
        <f>'Net Gen'!N2511</f>
        <v>0</v>
      </c>
      <c r="H2511" s="270">
        <f>'Net Gen'!O2511</f>
        <v>1266</v>
      </c>
      <c r="J2511" s="120">
        <f t="shared" si="158"/>
        <v>0.15</v>
      </c>
      <c r="K2511" s="108">
        <f t="shared" si="156"/>
        <v>0</v>
      </c>
      <c r="L2511" s="102">
        <f t="shared" si="157"/>
        <v>189.9</v>
      </c>
      <c r="M2511" s="123">
        <f t="shared" si="159"/>
        <v>0</v>
      </c>
    </row>
    <row r="2512" spans="1:13" x14ac:dyDescent="0.2">
      <c r="A2512" s="208" t="str">
        <f>'Net Gen'!B2512</f>
        <v>RP1KPAEG-Rockport 1 KP AEG</v>
      </c>
      <c r="B2512" s="269">
        <f>'Net Gen'!C2512</f>
        <v>44819.541666666664</v>
      </c>
      <c r="C2512" s="270" t="str">
        <f>'Net Gen'!P2512</f>
        <v>OFFLINE</v>
      </c>
      <c r="D2512" s="270">
        <f>'Net Gen'!E2512</f>
        <v>0</v>
      </c>
      <c r="E2512" s="270">
        <f>'Net Gen'!I2512</f>
        <v>0</v>
      </c>
      <c r="F2512" s="270">
        <f>'Net Gen'!K2512</f>
        <v>0</v>
      </c>
      <c r="G2512" s="270">
        <f>'Net Gen'!N2512</f>
        <v>0</v>
      </c>
      <c r="H2512" s="270">
        <f>'Net Gen'!O2512</f>
        <v>1266</v>
      </c>
      <c r="J2512" s="120">
        <f t="shared" si="158"/>
        <v>0.15</v>
      </c>
      <c r="K2512" s="108">
        <f t="shared" si="156"/>
        <v>0</v>
      </c>
      <c r="L2512" s="102">
        <f t="shared" si="157"/>
        <v>189.9</v>
      </c>
      <c r="M2512" s="123">
        <f t="shared" si="159"/>
        <v>0</v>
      </c>
    </row>
    <row r="2513" spans="1:13" x14ac:dyDescent="0.2">
      <c r="A2513" s="208" t="str">
        <f>'Net Gen'!B2513</f>
        <v>RP1KPAEG-Rockport 1 KP AEG</v>
      </c>
      <c r="B2513" s="269">
        <f>'Net Gen'!C2513</f>
        <v>44819.583333333336</v>
      </c>
      <c r="C2513" s="270" t="str">
        <f>'Net Gen'!P2513</f>
        <v>OFFLINE</v>
      </c>
      <c r="D2513" s="270">
        <f>'Net Gen'!E2513</f>
        <v>0</v>
      </c>
      <c r="E2513" s="270">
        <f>'Net Gen'!I2513</f>
        <v>0</v>
      </c>
      <c r="F2513" s="270">
        <f>'Net Gen'!K2513</f>
        <v>0</v>
      </c>
      <c r="G2513" s="270">
        <f>'Net Gen'!N2513</f>
        <v>0</v>
      </c>
      <c r="H2513" s="270">
        <f>'Net Gen'!O2513</f>
        <v>1266</v>
      </c>
      <c r="J2513" s="120">
        <f t="shared" si="158"/>
        <v>0.15</v>
      </c>
      <c r="K2513" s="108">
        <f t="shared" si="156"/>
        <v>0</v>
      </c>
      <c r="L2513" s="102">
        <f t="shared" si="157"/>
        <v>189.9</v>
      </c>
      <c r="M2513" s="123">
        <f t="shared" si="159"/>
        <v>0</v>
      </c>
    </row>
    <row r="2514" spans="1:13" x14ac:dyDescent="0.2">
      <c r="A2514" s="208" t="str">
        <f>'Net Gen'!B2514</f>
        <v>RP1KPAEG-Rockport 1 KP AEG</v>
      </c>
      <c r="B2514" s="269">
        <f>'Net Gen'!C2514</f>
        <v>44819.625</v>
      </c>
      <c r="C2514" s="270" t="str">
        <f>'Net Gen'!P2514</f>
        <v>OFFLINE</v>
      </c>
      <c r="D2514" s="270">
        <f>'Net Gen'!E2514</f>
        <v>0</v>
      </c>
      <c r="E2514" s="270">
        <f>'Net Gen'!I2514</f>
        <v>0</v>
      </c>
      <c r="F2514" s="270">
        <f>'Net Gen'!K2514</f>
        <v>0</v>
      </c>
      <c r="G2514" s="270">
        <f>'Net Gen'!N2514</f>
        <v>0</v>
      </c>
      <c r="H2514" s="270">
        <f>'Net Gen'!O2514</f>
        <v>1266</v>
      </c>
      <c r="J2514" s="120">
        <f t="shared" si="158"/>
        <v>0.15</v>
      </c>
      <c r="K2514" s="108">
        <f>F2514*J2514</f>
        <v>0</v>
      </c>
      <c r="L2514" s="102">
        <f t="shared" si="157"/>
        <v>189.9</v>
      </c>
      <c r="M2514" s="123">
        <f t="shared" si="159"/>
        <v>0</v>
      </c>
    </row>
    <row r="2515" spans="1:13" x14ac:dyDescent="0.2">
      <c r="A2515" s="208" t="str">
        <f>'Net Gen'!B2515</f>
        <v>RP1KPAEG-Rockport 1 KP AEG</v>
      </c>
      <c r="B2515" s="269">
        <f>'Net Gen'!C2515</f>
        <v>44819.666666666664</v>
      </c>
      <c r="C2515" s="270" t="str">
        <f>'Net Gen'!P2515</f>
        <v>OFFLINE</v>
      </c>
      <c r="D2515" s="270">
        <f>'Net Gen'!E2515</f>
        <v>0</v>
      </c>
      <c r="E2515" s="270">
        <f>'Net Gen'!I2515</f>
        <v>0</v>
      </c>
      <c r="F2515" s="270">
        <f>'Net Gen'!K2515</f>
        <v>0</v>
      </c>
      <c r="G2515" s="270">
        <f>'Net Gen'!N2515</f>
        <v>0</v>
      </c>
      <c r="H2515" s="270">
        <f>'Net Gen'!O2515</f>
        <v>1266</v>
      </c>
      <c r="J2515" s="120">
        <f t="shared" si="158"/>
        <v>0.15</v>
      </c>
      <c r="K2515" s="108">
        <f t="shared" si="156"/>
        <v>0</v>
      </c>
      <c r="L2515" s="102">
        <f t="shared" si="157"/>
        <v>189.9</v>
      </c>
      <c r="M2515" s="123">
        <f t="shared" si="159"/>
        <v>0</v>
      </c>
    </row>
    <row r="2516" spans="1:13" x14ac:dyDescent="0.2">
      <c r="A2516" s="208" t="str">
        <f>'Net Gen'!B2516</f>
        <v>RP1KPAEG-Rockport 1 KP AEG</v>
      </c>
      <c r="B2516" s="269">
        <f>'Net Gen'!C2516</f>
        <v>44819.708333333336</v>
      </c>
      <c r="C2516" s="270" t="str">
        <f>'Net Gen'!P2516</f>
        <v>OFFLINE</v>
      </c>
      <c r="D2516" s="270">
        <f>'Net Gen'!E2516</f>
        <v>0</v>
      </c>
      <c r="E2516" s="270">
        <f>'Net Gen'!I2516</f>
        <v>0</v>
      </c>
      <c r="F2516" s="270">
        <f>'Net Gen'!K2516</f>
        <v>0</v>
      </c>
      <c r="G2516" s="270">
        <f>'Net Gen'!N2516</f>
        <v>0</v>
      </c>
      <c r="H2516" s="270">
        <f>'Net Gen'!O2516</f>
        <v>1266</v>
      </c>
      <c r="J2516" s="120">
        <f t="shared" si="158"/>
        <v>0.15</v>
      </c>
      <c r="K2516" s="108">
        <f t="shared" si="156"/>
        <v>0</v>
      </c>
      <c r="L2516" s="102">
        <f t="shared" si="157"/>
        <v>189.9</v>
      </c>
      <c r="M2516" s="123">
        <f t="shared" si="159"/>
        <v>0</v>
      </c>
    </row>
    <row r="2517" spans="1:13" x14ac:dyDescent="0.2">
      <c r="A2517" s="208" t="str">
        <f>'Net Gen'!B2517</f>
        <v>RP1KPAEG-Rockport 1 KP AEG</v>
      </c>
      <c r="B2517" s="269">
        <f>'Net Gen'!C2517</f>
        <v>44819.75</v>
      </c>
      <c r="C2517" s="270" t="str">
        <f>'Net Gen'!P2517</f>
        <v>OFFLINE</v>
      </c>
      <c r="D2517" s="270">
        <f>'Net Gen'!E2517</f>
        <v>0</v>
      </c>
      <c r="E2517" s="270">
        <f>'Net Gen'!I2517</f>
        <v>0</v>
      </c>
      <c r="F2517" s="270">
        <f>'Net Gen'!K2517</f>
        <v>0</v>
      </c>
      <c r="G2517" s="270">
        <f>'Net Gen'!N2517</f>
        <v>0</v>
      </c>
      <c r="H2517" s="270">
        <f>'Net Gen'!O2517</f>
        <v>1266</v>
      </c>
      <c r="J2517" s="120">
        <f t="shared" si="158"/>
        <v>0.15</v>
      </c>
      <c r="K2517" s="108">
        <f t="shared" si="156"/>
        <v>0</v>
      </c>
      <c r="L2517" s="102">
        <f t="shared" si="157"/>
        <v>189.9</v>
      </c>
      <c r="M2517" s="123">
        <f t="shared" si="159"/>
        <v>0</v>
      </c>
    </row>
    <row r="2518" spans="1:13" x14ac:dyDescent="0.2">
      <c r="A2518" s="208" t="str">
        <f>'Net Gen'!B2518</f>
        <v>RP1KPAEG-Rockport 1 KP AEG</v>
      </c>
      <c r="B2518" s="269">
        <f>'Net Gen'!C2518</f>
        <v>44819.791666666664</v>
      </c>
      <c r="C2518" s="270" t="str">
        <f>'Net Gen'!P2518</f>
        <v>OFFLINE</v>
      </c>
      <c r="D2518" s="270">
        <f>'Net Gen'!E2518</f>
        <v>0</v>
      </c>
      <c r="E2518" s="270">
        <f>'Net Gen'!I2518</f>
        <v>0</v>
      </c>
      <c r="F2518" s="270">
        <f>'Net Gen'!K2518</f>
        <v>0</v>
      </c>
      <c r="G2518" s="270">
        <f>'Net Gen'!N2518</f>
        <v>0</v>
      </c>
      <c r="H2518" s="270">
        <f>'Net Gen'!O2518</f>
        <v>1266</v>
      </c>
      <c r="J2518" s="120">
        <f t="shared" si="158"/>
        <v>0.15</v>
      </c>
      <c r="K2518" s="108">
        <f t="shared" si="156"/>
        <v>0</v>
      </c>
      <c r="L2518" s="102">
        <f t="shared" si="157"/>
        <v>189.9</v>
      </c>
      <c r="M2518" s="123">
        <f t="shared" si="159"/>
        <v>0</v>
      </c>
    </row>
    <row r="2519" spans="1:13" x14ac:dyDescent="0.2">
      <c r="A2519" s="208" t="str">
        <f>'Net Gen'!B2519</f>
        <v>RP1KPAEG-Rockport 1 KP AEG</v>
      </c>
      <c r="B2519" s="269">
        <f>'Net Gen'!C2519</f>
        <v>44819.833333333336</v>
      </c>
      <c r="C2519" s="270" t="str">
        <f>'Net Gen'!P2519</f>
        <v>OFFLINE</v>
      </c>
      <c r="D2519" s="270">
        <f>'Net Gen'!E2519</f>
        <v>0</v>
      </c>
      <c r="E2519" s="270">
        <f>'Net Gen'!I2519</f>
        <v>0</v>
      </c>
      <c r="F2519" s="270">
        <f>'Net Gen'!K2519</f>
        <v>0</v>
      </c>
      <c r="G2519" s="270">
        <f>'Net Gen'!N2519</f>
        <v>0</v>
      </c>
      <c r="H2519" s="270">
        <f>'Net Gen'!O2519</f>
        <v>1266</v>
      </c>
      <c r="J2519" s="120">
        <f t="shared" si="158"/>
        <v>0.15</v>
      </c>
      <c r="K2519" s="108">
        <f t="shared" si="156"/>
        <v>0</v>
      </c>
      <c r="L2519" s="102">
        <f t="shared" si="157"/>
        <v>189.9</v>
      </c>
      <c r="M2519" s="123">
        <f t="shared" si="159"/>
        <v>0</v>
      </c>
    </row>
    <row r="2520" spans="1:13" x14ac:dyDescent="0.2">
      <c r="A2520" s="208" t="str">
        <f>'Net Gen'!B2520</f>
        <v>RP1KPAEG-Rockport 1 KP AEG</v>
      </c>
      <c r="B2520" s="269">
        <f>'Net Gen'!C2520</f>
        <v>44819.875</v>
      </c>
      <c r="C2520" s="270" t="str">
        <f>'Net Gen'!P2520</f>
        <v>OFFLINE</v>
      </c>
      <c r="D2520" s="270">
        <f>'Net Gen'!E2520</f>
        <v>0</v>
      </c>
      <c r="E2520" s="270">
        <f>'Net Gen'!I2520</f>
        <v>0</v>
      </c>
      <c r="F2520" s="270">
        <f>'Net Gen'!K2520</f>
        <v>0</v>
      </c>
      <c r="G2520" s="270">
        <f>'Net Gen'!N2520</f>
        <v>0</v>
      </c>
      <c r="H2520" s="270">
        <f>'Net Gen'!O2520</f>
        <v>1266</v>
      </c>
      <c r="J2520" s="120">
        <f t="shared" si="158"/>
        <v>0.15</v>
      </c>
      <c r="K2520" s="108">
        <f t="shared" si="156"/>
        <v>0</v>
      </c>
      <c r="L2520" s="102">
        <f t="shared" si="157"/>
        <v>189.9</v>
      </c>
      <c r="M2520" s="123">
        <f t="shared" si="159"/>
        <v>0</v>
      </c>
    </row>
    <row r="2521" spans="1:13" x14ac:dyDescent="0.2">
      <c r="A2521" s="208" t="str">
        <f>'Net Gen'!B2521</f>
        <v>RP1KPAEG-Rockport 1 KP AEG</v>
      </c>
      <c r="B2521" s="269">
        <f>'Net Gen'!C2521</f>
        <v>44819.916666666664</v>
      </c>
      <c r="C2521" s="270" t="str">
        <f>'Net Gen'!P2521</f>
        <v>OFFLINE</v>
      </c>
      <c r="D2521" s="270">
        <f>'Net Gen'!E2521</f>
        <v>0</v>
      </c>
      <c r="E2521" s="270">
        <f>'Net Gen'!I2521</f>
        <v>0</v>
      </c>
      <c r="F2521" s="270">
        <f>'Net Gen'!K2521</f>
        <v>0</v>
      </c>
      <c r="G2521" s="270">
        <f>'Net Gen'!N2521</f>
        <v>0</v>
      </c>
      <c r="H2521" s="270">
        <f>'Net Gen'!O2521</f>
        <v>1266</v>
      </c>
      <c r="J2521" s="120">
        <f t="shared" si="158"/>
        <v>0.15</v>
      </c>
      <c r="K2521" s="108">
        <f t="shared" si="156"/>
        <v>0</v>
      </c>
      <c r="L2521" s="102">
        <f t="shared" si="157"/>
        <v>189.9</v>
      </c>
      <c r="M2521" s="123">
        <f t="shared" si="159"/>
        <v>0</v>
      </c>
    </row>
    <row r="2522" spans="1:13" x14ac:dyDescent="0.2">
      <c r="A2522" s="208" t="str">
        <f>'Net Gen'!B2522</f>
        <v>RP1KPAEG-Rockport 1 KP AEG</v>
      </c>
      <c r="B2522" s="269">
        <f>'Net Gen'!C2522</f>
        <v>44819.958333333336</v>
      </c>
      <c r="C2522" s="270" t="str">
        <f>'Net Gen'!P2522</f>
        <v>OFFLINE</v>
      </c>
      <c r="D2522" s="270">
        <f>'Net Gen'!E2522</f>
        <v>0</v>
      </c>
      <c r="E2522" s="270">
        <f>'Net Gen'!I2522</f>
        <v>0</v>
      </c>
      <c r="F2522" s="270">
        <f>'Net Gen'!K2522</f>
        <v>0</v>
      </c>
      <c r="G2522" s="270">
        <f>'Net Gen'!N2522</f>
        <v>0</v>
      </c>
      <c r="H2522" s="270">
        <f>'Net Gen'!O2522</f>
        <v>1266</v>
      </c>
      <c r="J2522" s="120">
        <f t="shared" si="158"/>
        <v>0.15</v>
      </c>
      <c r="K2522" s="108">
        <f t="shared" si="156"/>
        <v>0</v>
      </c>
      <c r="L2522" s="102">
        <f t="shared" si="157"/>
        <v>189.9</v>
      </c>
      <c r="M2522" s="123">
        <f t="shared" si="159"/>
        <v>0</v>
      </c>
    </row>
    <row r="2523" spans="1:13" x14ac:dyDescent="0.2">
      <c r="A2523" s="208" t="str">
        <f>'Net Gen'!B2523</f>
        <v>RP1KPAEG-Rockport 1 KP AEG</v>
      </c>
      <c r="B2523" s="269">
        <f>'Net Gen'!C2523</f>
        <v>44820</v>
      </c>
      <c r="C2523" s="270" t="str">
        <f>'Net Gen'!P2523</f>
        <v>OFFLINE</v>
      </c>
      <c r="D2523" s="270">
        <f>'Net Gen'!E2523</f>
        <v>0</v>
      </c>
      <c r="E2523" s="270">
        <f>'Net Gen'!I2523</f>
        <v>0</v>
      </c>
      <c r="F2523" s="270">
        <f>'Net Gen'!K2523</f>
        <v>0</v>
      </c>
      <c r="G2523" s="270">
        <f>'Net Gen'!N2523</f>
        <v>0</v>
      </c>
      <c r="H2523" s="270">
        <f>'Net Gen'!O2523</f>
        <v>1266</v>
      </c>
      <c r="J2523" s="120">
        <f t="shared" si="158"/>
        <v>0.15</v>
      </c>
      <c r="K2523" s="108">
        <f t="shared" si="156"/>
        <v>0</v>
      </c>
      <c r="L2523" s="102">
        <f t="shared" si="157"/>
        <v>189.9</v>
      </c>
      <c r="M2523" s="123">
        <f t="shared" si="159"/>
        <v>0</v>
      </c>
    </row>
    <row r="2524" spans="1:13" x14ac:dyDescent="0.2">
      <c r="A2524" s="208" t="str">
        <f>'Net Gen'!B2524</f>
        <v>RP1KPAEG-Rockport 1 KP AEG</v>
      </c>
      <c r="B2524" s="269">
        <f>'Net Gen'!C2524</f>
        <v>44820.041666666664</v>
      </c>
      <c r="C2524" s="270" t="str">
        <f>'Net Gen'!P2524</f>
        <v>OFFLINE</v>
      </c>
      <c r="D2524" s="270">
        <f>'Net Gen'!E2524</f>
        <v>0</v>
      </c>
      <c r="E2524" s="270">
        <f>'Net Gen'!I2524</f>
        <v>0</v>
      </c>
      <c r="F2524" s="270">
        <f>'Net Gen'!K2524</f>
        <v>0</v>
      </c>
      <c r="G2524" s="270">
        <f>'Net Gen'!N2524</f>
        <v>0</v>
      </c>
      <c r="H2524" s="270">
        <f>'Net Gen'!O2524</f>
        <v>1266</v>
      </c>
      <c r="J2524" s="120">
        <f t="shared" si="158"/>
        <v>0.15</v>
      </c>
      <c r="K2524" s="108">
        <f t="shared" si="156"/>
        <v>0</v>
      </c>
      <c r="L2524" s="102">
        <f t="shared" si="157"/>
        <v>189.9</v>
      </c>
      <c r="M2524" s="123">
        <f t="shared" si="159"/>
        <v>0</v>
      </c>
    </row>
    <row r="2525" spans="1:13" x14ac:dyDescent="0.2">
      <c r="A2525" s="208" t="str">
        <f>'Net Gen'!B2525</f>
        <v>RP1KPAEG-Rockport 1 KP AEG</v>
      </c>
      <c r="B2525" s="269">
        <f>'Net Gen'!C2525</f>
        <v>44820.083333333336</v>
      </c>
      <c r="C2525" s="270" t="str">
        <f>'Net Gen'!P2525</f>
        <v>OFFLINE</v>
      </c>
      <c r="D2525" s="270">
        <f>'Net Gen'!E2525</f>
        <v>0</v>
      </c>
      <c r="E2525" s="270">
        <f>'Net Gen'!I2525</f>
        <v>0</v>
      </c>
      <c r="F2525" s="270">
        <f>'Net Gen'!K2525</f>
        <v>0</v>
      </c>
      <c r="G2525" s="270">
        <f>'Net Gen'!N2525</f>
        <v>0</v>
      </c>
      <c r="H2525" s="270">
        <f>'Net Gen'!O2525</f>
        <v>1266</v>
      </c>
      <c r="J2525" s="120">
        <f t="shared" si="158"/>
        <v>0.15</v>
      </c>
      <c r="K2525" s="108">
        <f t="shared" si="156"/>
        <v>0</v>
      </c>
      <c r="L2525" s="102">
        <f t="shared" si="157"/>
        <v>189.9</v>
      </c>
      <c r="M2525" s="123">
        <f t="shared" si="159"/>
        <v>0</v>
      </c>
    </row>
    <row r="2526" spans="1:13" x14ac:dyDescent="0.2">
      <c r="A2526" s="208" t="str">
        <f>'Net Gen'!B2526</f>
        <v>RP1KPAEG-Rockport 1 KP AEG</v>
      </c>
      <c r="B2526" s="269">
        <f>'Net Gen'!C2526</f>
        <v>44820.125</v>
      </c>
      <c r="C2526" s="270" t="str">
        <f>'Net Gen'!P2526</f>
        <v>OFFLINE</v>
      </c>
      <c r="D2526" s="270">
        <f>'Net Gen'!E2526</f>
        <v>0</v>
      </c>
      <c r="E2526" s="270">
        <f>'Net Gen'!I2526</f>
        <v>0</v>
      </c>
      <c r="F2526" s="270">
        <f>'Net Gen'!K2526</f>
        <v>0</v>
      </c>
      <c r="G2526" s="270">
        <f>'Net Gen'!N2526</f>
        <v>0</v>
      </c>
      <c r="H2526" s="270">
        <f>'Net Gen'!O2526</f>
        <v>1266</v>
      </c>
      <c r="J2526" s="120">
        <f t="shared" si="158"/>
        <v>0.15</v>
      </c>
      <c r="K2526" s="108">
        <f t="shared" si="156"/>
        <v>0</v>
      </c>
      <c r="L2526" s="102">
        <f t="shared" si="157"/>
        <v>189.9</v>
      </c>
      <c r="M2526" s="123">
        <f t="shared" si="159"/>
        <v>0</v>
      </c>
    </row>
    <row r="2527" spans="1:13" x14ac:dyDescent="0.2">
      <c r="A2527" s="208" t="str">
        <f>'Net Gen'!B2527</f>
        <v>RP1KPAEG-Rockport 1 KP AEG</v>
      </c>
      <c r="B2527" s="269">
        <f>'Net Gen'!C2527</f>
        <v>44820.166666666664</v>
      </c>
      <c r="C2527" s="270" t="str">
        <f>'Net Gen'!P2527</f>
        <v>OFFLINE</v>
      </c>
      <c r="D2527" s="270">
        <f>'Net Gen'!E2527</f>
        <v>0</v>
      </c>
      <c r="E2527" s="270">
        <f>'Net Gen'!I2527</f>
        <v>0</v>
      </c>
      <c r="F2527" s="270">
        <f>'Net Gen'!K2527</f>
        <v>0</v>
      </c>
      <c r="G2527" s="270">
        <f>'Net Gen'!N2527</f>
        <v>0</v>
      </c>
      <c r="H2527" s="270">
        <f>'Net Gen'!O2527</f>
        <v>1266</v>
      </c>
      <c r="J2527" s="120">
        <f t="shared" si="158"/>
        <v>0.15</v>
      </c>
      <c r="K2527" s="108">
        <f t="shared" si="156"/>
        <v>0</v>
      </c>
      <c r="L2527" s="102">
        <f t="shared" si="157"/>
        <v>189.9</v>
      </c>
      <c r="M2527" s="123">
        <f t="shared" si="159"/>
        <v>0</v>
      </c>
    </row>
    <row r="2528" spans="1:13" x14ac:dyDescent="0.2">
      <c r="A2528" s="208" t="str">
        <f>'Net Gen'!B2528</f>
        <v>RP1KPAEG-Rockport 1 KP AEG</v>
      </c>
      <c r="B2528" s="269">
        <f>'Net Gen'!C2528</f>
        <v>44820.208333333336</v>
      </c>
      <c r="C2528" s="270" t="str">
        <f>'Net Gen'!P2528</f>
        <v>OFFLINE</v>
      </c>
      <c r="D2528" s="270">
        <f>'Net Gen'!E2528</f>
        <v>0</v>
      </c>
      <c r="E2528" s="270">
        <f>'Net Gen'!I2528</f>
        <v>0</v>
      </c>
      <c r="F2528" s="270">
        <f>'Net Gen'!K2528</f>
        <v>0</v>
      </c>
      <c r="G2528" s="270">
        <f>'Net Gen'!N2528</f>
        <v>0</v>
      </c>
      <c r="H2528" s="270">
        <f>'Net Gen'!O2528</f>
        <v>1266</v>
      </c>
      <c r="J2528" s="120">
        <f t="shared" si="158"/>
        <v>0.15</v>
      </c>
      <c r="K2528" s="108">
        <f t="shared" si="156"/>
        <v>0</v>
      </c>
      <c r="L2528" s="102">
        <f t="shared" si="157"/>
        <v>189.9</v>
      </c>
      <c r="M2528" s="123">
        <f t="shared" si="159"/>
        <v>0</v>
      </c>
    </row>
    <row r="2529" spans="1:13" x14ac:dyDescent="0.2">
      <c r="A2529" s="208" t="str">
        <f>'Net Gen'!B2529</f>
        <v>RP1KPAEG-Rockport 1 KP AEG</v>
      </c>
      <c r="B2529" s="269">
        <f>'Net Gen'!C2529</f>
        <v>44820.25</v>
      </c>
      <c r="C2529" s="270" t="str">
        <f>'Net Gen'!P2529</f>
        <v>OFFLINE</v>
      </c>
      <c r="D2529" s="270">
        <f>'Net Gen'!E2529</f>
        <v>0</v>
      </c>
      <c r="E2529" s="270">
        <f>'Net Gen'!I2529</f>
        <v>0</v>
      </c>
      <c r="F2529" s="270">
        <f>'Net Gen'!K2529</f>
        <v>0</v>
      </c>
      <c r="G2529" s="270">
        <f>'Net Gen'!N2529</f>
        <v>0</v>
      </c>
      <c r="H2529" s="270">
        <f>'Net Gen'!O2529</f>
        <v>1266</v>
      </c>
      <c r="J2529" s="120">
        <f t="shared" si="158"/>
        <v>0.15</v>
      </c>
      <c r="K2529" s="108">
        <f t="shared" si="156"/>
        <v>0</v>
      </c>
      <c r="L2529" s="102">
        <f t="shared" si="157"/>
        <v>189.9</v>
      </c>
      <c r="M2529" s="123">
        <f t="shared" si="159"/>
        <v>0</v>
      </c>
    </row>
    <row r="2530" spans="1:13" x14ac:dyDescent="0.2">
      <c r="A2530" s="208" t="str">
        <f>'Net Gen'!B2530</f>
        <v>RP1KPAEG-Rockport 1 KP AEG</v>
      </c>
      <c r="B2530" s="269">
        <f>'Net Gen'!C2530</f>
        <v>44820.291666666664</v>
      </c>
      <c r="C2530" s="270" t="str">
        <f>'Net Gen'!P2530</f>
        <v>OFFLINE</v>
      </c>
      <c r="D2530" s="270">
        <f>'Net Gen'!E2530</f>
        <v>0</v>
      </c>
      <c r="E2530" s="270">
        <f>'Net Gen'!I2530</f>
        <v>0</v>
      </c>
      <c r="F2530" s="270">
        <f>'Net Gen'!K2530</f>
        <v>0</v>
      </c>
      <c r="G2530" s="270">
        <f>'Net Gen'!N2530</f>
        <v>0</v>
      </c>
      <c r="H2530" s="270">
        <f>'Net Gen'!O2530</f>
        <v>1266</v>
      </c>
      <c r="J2530" s="120">
        <f t="shared" si="158"/>
        <v>0.15</v>
      </c>
      <c r="K2530" s="108">
        <f t="shared" si="156"/>
        <v>0</v>
      </c>
      <c r="L2530" s="102">
        <f t="shared" si="157"/>
        <v>189.9</v>
      </c>
      <c r="M2530" s="123">
        <f t="shared" si="159"/>
        <v>0</v>
      </c>
    </row>
    <row r="2531" spans="1:13" x14ac:dyDescent="0.2">
      <c r="A2531" s="208" t="str">
        <f>'Net Gen'!B2531</f>
        <v>RP1KPAEG-Rockport 1 KP AEG</v>
      </c>
      <c r="B2531" s="269">
        <f>'Net Gen'!C2531</f>
        <v>44820.333333333336</v>
      </c>
      <c r="C2531" s="270" t="str">
        <f>'Net Gen'!P2531</f>
        <v>OFFLINE</v>
      </c>
      <c r="D2531" s="270">
        <f>'Net Gen'!E2531</f>
        <v>0</v>
      </c>
      <c r="E2531" s="270">
        <f>'Net Gen'!I2531</f>
        <v>0</v>
      </c>
      <c r="F2531" s="270">
        <f>'Net Gen'!K2531</f>
        <v>0</v>
      </c>
      <c r="G2531" s="270">
        <f>'Net Gen'!N2531</f>
        <v>0</v>
      </c>
      <c r="H2531" s="270">
        <f>'Net Gen'!O2531</f>
        <v>1266</v>
      </c>
      <c r="J2531" s="120">
        <f t="shared" si="158"/>
        <v>0.15</v>
      </c>
      <c r="K2531" s="108">
        <f t="shared" si="156"/>
        <v>0</v>
      </c>
      <c r="L2531" s="102">
        <f t="shared" si="157"/>
        <v>189.9</v>
      </c>
      <c r="M2531" s="123">
        <f t="shared" si="159"/>
        <v>0</v>
      </c>
    </row>
    <row r="2532" spans="1:13" x14ac:dyDescent="0.2">
      <c r="A2532" s="208" t="str">
        <f>'Net Gen'!B2532</f>
        <v>RP1KPAEG-Rockport 1 KP AEG</v>
      </c>
      <c r="B2532" s="269">
        <f>'Net Gen'!C2532</f>
        <v>44820.375</v>
      </c>
      <c r="C2532" s="270" t="str">
        <f>'Net Gen'!P2532</f>
        <v>OFFLINE</v>
      </c>
      <c r="D2532" s="270">
        <f>'Net Gen'!E2532</f>
        <v>0</v>
      </c>
      <c r="E2532" s="270">
        <f>'Net Gen'!I2532</f>
        <v>0</v>
      </c>
      <c r="F2532" s="270">
        <f>'Net Gen'!K2532</f>
        <v>0</v>
      </c>
      <c r="G2532" s="270">
        <f>'Net Gen'!N2532</f>
        <v>0</v>
      </c>
      <c r="H2532" s="270">
        <f>'Net Gen'!O2532</f>
        <v>1266</v>
      </c>
      <c r="J2532" s="120">
        <f t="shared" si="158"/>
        <v>0.15</v>
      </c>
      <c r="K2532" s="108">
        <f t="shared" si="156"/>
        <v>0</v>
      </c>
      <c r="L2532" s="102">
        <f t="shared" si="157"/>
        <v>189.9</v>
      </c>
      <c r="M2532" s="123">
        <f t="shared" si="159"/>
        <v>0</v>
      </c>
    </row>
    <row r="2533" spans="1:13" x14ac:dyDescent="0.2">
      <c r="A2533" s="208" t="str">
        <f>'Net Gen'!B2533</f>
        <v>RP1KPAEG-Rockport 1 KP AEG</v>
      </c>
      <c r="B2533" s="269">
        <f>'Net Gen'!C2533</f>
        <v>44820.416666666664</v>
      </c>
      <c r="C2533" s="270" t="str">
        <f>'Net Gen'!P2533</f>
        <v>OFFLINE</v>
      </c>
      <c r="D2533" s="270">
        <f>'Net Gen'!E2533</f>
        <v>0</v>
      </c>
      <c r="E2533" s="270">
        <f>'Net Gen'!I2533</f>
        <v>0</v>
      </c>
      <c r="F2533" s="270">
        <f>'Net Gen'!K2533</f>
        <v>0</v>
      </c>
      <c r="G2533" s="270">
        <f>'Net Gen'!N2533</f>
        <v>0</v>
      </c>
      <c r="H2533" s="270">
        <f>'Net Gen'!O2533</f>
        <v>1266</v>
      </c>
      <c r="J2533" s="120">
        <f t="shared" si="158"/>
        <v>0.15</v>
      </c>
      <c r="K2533" s="108">
        <f t="shared" si="156"/>
        <v>0</v>
      </c>
      <c r="L2533" s="102">
        <f t="shared" si="157"/>
        <v>189.9</v>
      </c>
      <c r="M2533" s="123">
        <f t="shared" si="159"/>
        <v>0</v>
      </c>
    </row>
    <row r="2534" spans="1:13" x14ac:dyDescent="0.2">
      <c r="A2534" s="208" t="str">
        <f>'Net Gen'!B2534</f>
        <v>RP1KPAEG-Rockport 1 KP AEG</v>
      </c>
      <c r="B2534" s="269">
        <f>'Net Gen'!C2534</f>
        <v>44820.458333333336</v>
      </c>
      <c r="C2534" s="270" t="str">
        <f>'Net Gen'!P2534</f>
        <v>OFFLINE</v>
      </c>
      <c r="D2534" s="270">
        <f>'Net Gen'!E2534</f>
        <v>0</v>
      </c>
      <c r="E2534" s="270">
        <f>'Net Gen'!I2534</f>
        <v>0</v>
      </c>
      <c r="F2534" s="270">
        <f>'Net Gen'!K2534</f>
        <v>0</v>
      </c>
      <c r="G2534" s="270">
        <f>'Net Gen'!N2534</f>
        <v>0</v>
      </c>
      <c r="H2534" s="270">
        <f>'Net Gen'!O2534</f>
        <v>1266</v>
      </c>
      <c r="J2534" s="120">
        <f t="shared" si="158"/>
        <v>0.15</v>
      </c>
      <c r="K2534" s="108">
        <f t="shared" si="156"/>
        <v>0</v>
      </c>
      <c r="L2534" s="102">
        <f t="shared" si="157"/>
        <v>189.9</v>
      </c>
      <c r="M2534" s="123">
        <f t="shared" si="159"/>
        <v>0</v>
      </c>
    </row>
    <row r="2535" spans="1:13" x14ac:dyDescent="0.2">
      <c r="A2535" s="208" t="str">
        <f>'Net Gen'!B2535</f>
        <v>RP1KPAEG-Rockport 1 KP AEG</v>
      </c>
      <c r="B2535" s="269">
        <f>'Net Gen'!C2535</f>
        <v>44820.5</v>
      </c>
      <c r="C2535" s="270" t="str">
        <f>'Net Gen'!P2535</f>
        <v>OFFLINE</v>
      </c>
      <c r="D2535" s="270">
        <f>'Net Gen'!E2535</f>
        <v>0</v>
      </c>
      <c r="E2535" s="270">
        <f>'Net Gen'!I2535</f>
        <v>0</v>
      </c>
      <c r="F2535" s="270">
        <f>'Net Gen'!K2535</f>
        <v>0</v>
      </c>
      <c r="G2535" s="270">
        <f>'Net Gen'!N2535</f>
        <v>0</v>
      </c>
      <c r="H2535" s="270">
        <f>'Net Gen'!O2535</f>
        <v>1266</v>
      </c>
      <c r="J2535" s="120">
        <f t="shared" si="158"/>
        <v>0.15</v>
      </c>
      <c r="K2535" s="108">
        <f t="shared" si="156"/>
        <v>0</v>
      </c>
      <c r="L2535" s="102">
        <f t="shared" si="157"/>
        <v>189.9</v>
      </c>
      <c r="M2535" s="123">
        <f t="shared" si="159"/>
        <v>0</v>
      </c>
    </row>
    <row r="2536" spans="1:13" x14ac:dyDescent="0.2">
      <c r="A2536" s="208" t="str">
        <f>'Net Gen'!B2536</f>
        <v>RP1KPAEG-Rockport 1 KP AEG</v>
      </c>
      <c r="B2536" s="269">
        <f>'Net Gen'!C2536</f>
        <v>44820.541666666664</v>
      </c>
      <c r="C2536" s="270" t="str">
        <f>'Net Gen'!P2536</f>
        <v>OFFLINE</v>
      </c>
      <c r="D2536" s="270">
        <f>'Net Gen'!E2536</f>
        <v>0</v>
      </c>
      <c r="E2536" s="270">
        <f>'Net Gen'!I2536</f>
        <v>0</v>
      </c>
      <c r="F2536" s="270">
        <f>'Net Gen'!K2536</f>
        <v>0</v>
      </c>
      <c r="G2536" s="270">
        <f>'Net Gen'!N2536</f>
        <v>0</v>
      </c>
      <c r="H2536" s="270">
        <f>'Net Gen'!O2536</f>
        <v>1266</v>
      </c>
      <c r="J2536" s="120">
        <f t="shared" si="158"/>
        <v>0.15</v>
      </c>
      <c r="K2536" s="108">
        <f t="shared" si="156"/>
        <v>0</v>
      </c>
      <c r="L2536" s="102">
        <f t="shared" si="157"/>
        <v>189.9</v>
      </c>
      <c r="M2536" s="123">
        <f t="shared" si="159"/>
        <v>0</v>
      </c>
    </row>
    <row r="2537" spans="1:13" x14ac:dyDescent="0.2">
      <c r="A2537" s="208" t="str">
        <f>'Net Gen'!B2537</f>
        <v>RP1KPAEG-Rockport 1 KP AEG</v>
      </c>
      <c r="B2537" s="269">
        <f>'Net Gen'!C2537</f>
        <v>44820.583333333336</v>
      </c>
      <c r="C2537" s="270" t="str">
        <f>'Net Gen'!P2537</f>
        <v>OFFLINE</v>
      </c>
      <c r="D2537" s="270">
        <f>'Net Gen'!E2537</f>
        <v>0</v>
      </c>
      <c r="E2537" s="270">
        <f>'Net Gen'!I2537</f>
        <v>0</v>
      </c>
      <c r="F2537" s="270">
        <f>'Net Gen'!K2537</f>
        <v>0</v>
      </c>
      <c r="G2537" s="270">
        <f>'Net Gen'!N2537</f>
        <v>0</v>
      </c>
      <c r="H2537" s="270">
        <f>'Net Gen'!O2537</f>
        <v>1266</v>
      </c>
      <c r="J2537" s="120">
        <f t="shared" si="158"/>
        <v>0.15</v>
      </c>
      <c r="K2537" s="108">
        <f t="shared" si="156"/>
        <v>0</v>
      </c>
      <c r="L2537" s="102">
        <f t="shared" si="157"/>
        <v>189.9</v>
      </c>
      <c r="M2537" s="123">
        <f t="shared" si="159"/>
        <v>0</v>
      </c>
    </row>
    <row r="2538" spans="1:13" x14ac:dyDescent="0.2">
      <c r="A2538" s="208" t="str">
        <f>'Net Gen'!B2538</f>
        <v>RP1KPAEG-Rockport 1 KP AEG</v>
      </c>
      <c r="B2538" s="269">
        <f>'Net Gen'!C2538</f>
        <v>44820.625</v>
      </c>
      <c r="C2538" s="270" t="str">
        <f>'Net Gen'!P2538</f>
        <v>OFFLINE</v>
      </c>
      <c r="D2538" s="270">
        <f>'Net Gen'!E2538</f>
        <v>0</v>
      </c>
      <c r="E2538" s="270">
        <f>'Net Gen'!I2538</f>
        <v>0</v>
      </c>
      <c r="F2538" s="270">
        <f>'Net Gen'!K2538</f>
        <v>0</v>
      </c>
      <c r="G2538" s="270">
        <f>'Net Gen'!N2538</f>
        <v>0</v>
      </c>
      <c r="H2538" s="270">
        <f>'Net Gen'!O2538</f>
        <v>1266</v>
      </c>
      <c r="J2538" s="120">
        <f t="shared" si="158"/>
        <v>0.15</v>
      </c>
      <c r="K2538" s="108">
        <f t="shared" si="156"/>
        <v>0</v>
      </c>
      <c r="L2538" s="102">
        <f t="shared" si="157"/>
        <v>189.9</v>
      </c>
      <c r="M2538" s="123">
        <f t="shared" si="159"/>
        <v>0</v>
      </c>
    </row>
    <row r="2539" spans="1:13" x14ac:dyDescent="0.2">
      <c r="A2539" s="208" t="str">
        <f>'Net Gen'!B2539</f>
        <v>RP1KPAEG-Rockport 1 KP AEG</v>
      </c>
      <c r="B2539" s="269">
        <f>'Net Gen'!C2539</f>
        <v>44820.666666666664</v>
      </c>
      <c r="C2539" s="270" t="str">
        <f>'Net Gen'!P2539</f>
        <v>OFFLINE</v>
      </c>
      <c r="D2539" s="270">
        <f>'Net Gen'!E2539</f>
        <v>0</v>
      </c>
      <c r="E2539" s="270">
        <f>'Net Gen'!I2539</f>
        <v>0</v>
      </c>
      <c r="F2539" s="270">
        <f>'Net Gen'!K2539</f>
        <v>0</v>
      </c>
      <c r="G2539" s="270">
        <f>'Net Gen'!N2539</f>
        <v>0</v>
      </c>
      <c r="H2539" s="270">
        <f>'Net Gen'!O2539</f>
        <v>1266</v>
      </c>
      <c r="J2539" s="120">
        <f t="shared" si="158"/>
        <v>0.15</v>
      </c>
      <c r="K2539" s="108">
        <f t="shared" si="156"/>
        <v>0</v>
      </c>
      <c r="L2539" s="102">
        <f t="shared" si="157"/>
        <v>189.9</v>
      </c>
      <c r="M2539" s="123">
        <f t="shared" si="159"/>
        <v>0</v>
      </c>
    </row>
    <row r="2540" spans="1:13" x14ac:dyDescent="0.2">
      <c r="A2540" s="208" t="str">
        <f>'Net Gen'!B2540</f>
        <v>RP1KPAEG-Rockport 1 KP AEG</v>
      </c>
      <c r="B2540" s="269">
        <f>'Net Gen'!C2540</f>
        <v>44820.708333333336</v>
      </c>
      <c r="C2540" s="270" t="str">
        <f>'Net Gen'!P2540</f>
        <v>OFFLINE</v>
      </c>
      <c r="D2540" s="270">
        <f>'Net Gen'!E2540</f>
        <v>0</v>
      </c>
      <c r="E2540" s="270">
        <f>'Net Gen'!I2540</f>
        <v>0</v>
      </c>
      <c r="F2540" s="270">
        <f>'Net Gen'!K2540</f>
        <v>0</v>
      </c>
      <c r="G2540" s="270">
        <f>'Net Gen'!N2540</f>
        <v>0</v>
      </c>
      <c r="H2540" s="270">
        <f>'Net Gen'!O2540</f>
        <v>1266</v>
      </c>
      <c r="J2540" s="120">
        <f t="shared" si="158"/>
        <v>0.15</v>
      </c>
      <c r="K2540" s="108">
        <f t="shared" si="156"/>
        <v>0</v>
      </c>
      <c r="L2540" s="102">
        <f t="shared" si="157"/>
        <v>189.9</v>
      </c>
      <c r="M2540" s="123">
        <f t="shared" si="159"/>
        <v>0</v>
      </c>
    </row>
    <row r="2541" spans="1:13" x14ac:dyDescent="0.2">
      <c r="A2541" s="208" t="str">
        <f>'Net Gen'!B2541</f>
        <v>RP1KPAEG-Rockport 1 KP AEG</v>
      </c>
      <c r="B2541" s="269">
        <f>'Net Gen'!C2541</f>
        <v>44820.75</v>
      </c>
      <c r="C2541" s="270" t="str">
        <f>'Net Gen'!P2541</f>
        <v>OFFLINE</v>
      </c>
      <c r="D2541" s="270">
        <f>'Net Gen'!E2541</f>
        <v>0</v>
      </c>
      <c r="E2541" s="270">
        <f>'Net Gen'!I2541</f>
        <v>0</v>
      </c>
      <c r="F2541" s="270">
        <f>'Net Gen'!K2541</f>
        <v>0</v>
      </c>
      <c r="G2541" s="270">
        <f>'Net Gen'!N2541</f>
        <v>0</v>
      </c>
      <c r="H2541" s="270">
        <f>'Net Gen'!O2541</f>
        <v>1266</v>
      </c>
      <c r="J2541" s="120">
        <f t="shared" si="158"/>
        <v>0.15</v>
      </c>
      <c r="K2541" s="108">
        <f t="shared" si="156"/>
        <v>0</v>
      </c>
      <c r="L2541" s="102">
        <f t="shared" si="157"/>
        <v>189.9</v>
      </c>
      <c r="M2541" s="123">
        <f t="shared" si="159"/>
        <v>0</v>
      </c>
    </row>
    <row r="2542" spans="1:13" x14ac:dyDescent="0.2">
      <c r="A2542" s="208" t="str">
        <f>'Net Gen'!B2542</f>
        <v>RP1KPAEG-Rockport 1 KP AEG</v>
      </c>
      <c r="B2542" s="269">
        <f>'Net Gen'!C2542</f>
        <v>44820.791666666664</v>
      </c>
      <c r="C2542" s="270" t="str">
        <f>'Net Gen'!P2542</f>
        <v>OFFLINE</v>
      </c>
      <c r="D2542" s="270">
        <f>'Net Gen'!E2542</f>
        <v>0</v>
      </c>
      <c r="E2542" s="270">
        <f>'Net Gen'!I2542</f>
        <v>0</v>
      </c>
      <c r="F2542" s="270">
        <f>'Net Gen'!K2542</f>
        <v>0</v>
      </c>
      <c r="G2542" s="270">
        <f>'Net Gen'!N2542</f>
        <v>0</v>
      </c>
      <c r="H2542" s="270">
        <f>'Net Gen'!O2542</f>
        <v>1266</v>
      </c>
      <c r="J2542" s="120">
        <f t="shared" si="158"/>
        <v>0.15</v>
      </c>
      <c r="K2542" s="108">
        <f t="shared" si="156"/>
        <v>0</v>
      </c>
      <c r="L2542" s="102">
        <f t="shared" si="157"/>
        <v>189.9</v>
      </c>
      <c r="M2542" s="123">
        <f t="shared" si="159"/>
        <v>0</v>
      </c>
    </row>
    <row r="2543" spans="1:13" x14ac:dyDescent="0.2">
      <c r="A2543" s="208" t="str">
        <f>'Net Gen'!B2543</f>
        <v>RP1KPAEG-Rockport 1 KP AEG</v>
      </c>
      <c r="B2543" s="269">
        <f>'Net Gen'!C2543</f>
        <v>44820.833333333336</v>
      </c>
      <c r="C2543" s="270" t="str">
        <f>'Net Gen'!P2543</f>
        <v>OFFLINE</v>
      </c>
      <c r="D2543" s="270">
        <f>'Net Gen'!E2543</f>
        <v>0</v>
      </c>
      <c r="E2543" s="270">
        <f>'Net Gen'!I2543</f>
        <v>0</v>
      </c>
      <c r="F2543" s="270">
        <f>'Net Gen'!K2543</f>
        <v>0</v>
      </c>
      <c r="G2543" s="270">
        <f>'Net Gen'!N2543</f>
        <v>0</v>
      </c>
      <c r="H2543" s="270">
        <f>'Net Gen'!O2543</f>
        <v>1266</v>
      </c>
      <c r="J2543" s="120">
        <f t="shared" si="158"/>
        <v>0.15</v>
      </c>
      <c r="K2543" s="108">
        <f t="shared" si="156"/>
        <v>0</v>
      </c>
      <c r="L2543" s="102">
        <f t="shared" si="157"/>
        <v>189.9</v>
      </c>
      <c r="M2543" s="123">
        <f t="shared" si="159"/>
        <v>0</v>
      </c>
    </row>
    <row r="2544" spans="1:13" x14ac:dyDescent="0.2">
      <c r="A2544" s="208" t="str">
        <f>'Net Gen'!B2544</f>
        <v>RP1KPAEG-Rockport 1 KP AEG</v>
      </c>
      <c r="B2544" s="269">
        <f>'Net Gen'!C2544</f>
        <v>44820.875</v>
      </c>
      <c r="C2544" s="270" t="str">
        <f>'Net Gen'!P2544</f>
        <v>OFFLINE</v>
      </c>
      <c r="D2544" s="270">
        <f>'Net Gen'!E2544</f>
        <v>0</v>
      </c>
      <c r="E2544" s="270">
        <f>'Net Gen'!I2544</f>
        <v>0</v>
      </c>
      <c r="F2544" s="270">
        <f>'Net Gen'!K2544</f>
        <v>0</v>
      </c>
      <c r="G2544" s="270">
        <f>'Net Gen'!N2544</f>
        <v>0</v>
      </c>
      <c r="H2544" s="270">
        <f>'Net Gen'!O2544</f>
        <v>1266</v>
      </c>
      <c r="J2544" s="120">
        <f t="shared" si="158"/>
        <v>0.15</v>
      </c>
      <c r="K2544" s="108">
        <f t="shared" si="156"/>
        <v>0</v>
      </c>
      <c r="L2544" s="102">
        <f t="shared" si="157"/>
        <v>189.9</v>
      </c>
      <c r="M2544" s="123">
        <f t="shared" si="159"/>
        <v>0</v>
      </c>
    </row>
    <row r="2545" spans="1:13" x14ac:dyDescent="0.2">
      <c r="A2545" s="208" t="str">
        <f>'Net Gen'!B2545</f>
        <v>RP1KPAEG-Rockport 1 KP AEG</v>
      </c>
      <c r="B2545" s="269">
        <f>'Net Gen'!C2545</f>
        <v>44820.916666666664</v>
      </c>
      <c r="C2545" s="270" t="str">
        <f>'Net Gen'!P2545</f>
        <v>OFFLINE</v>
      </c>
      <c r="D2545" s="270">
        <f>'Net Gen'!E2545</f>
        <v>0</v>
      </c>
      <c r="E2545" s="270">
        <f>'Net Gen'!I2545</f>
        <v>0</v>
      </c>
      <c r="F2545" s="270">
        <f>'Net Gen'!K2545</f>
        <v>0</v>
      </c>
      <c r="G2545" s="270">
        <f>'Net Gen'!N2545</f>
        <v>0</v>
      </c>
      <c r="H2545" s="270">
        <f>'Net Gen'!O2545</f>
        <v>1266</v>
      </c>
      <c r="J2545" s="120">
        <f t="shared" si="158"/>
        <v>0.15</v>
      </c>
      <c r="K2545" s="108">
        <f t="shared" si="156"/>
        <v>0</v>
      </c>
      <c r="L2545" s="102">
        <f t="shared" si="157"/>
        <v>189.9</v>
      </c>
      <c r="M2545" s="123">
        <f t="shared" si="159"/>
        <v>0</v>
      </c>
    </row>
    <row r="2546" spans="1:13" x14ac:dyDescent="0.2">
      <c r="A2546" s="208" t="str">
        <f>'Net Gen'!B2546</f>
        <v>RP1KPAEG-Rockport 1 KP AEG</v>
      </c>
      <c r="B2546" s="269">
        <f>'Net Gen'!C2546</f>
        <v>44820.958333333336</v>
      </c>
      <c r="C2546" s="270" t="str">
        <f>'Net Gen'!P2546</f>
        <v>OFFLINE</v>
      </c>
      <c r="D2546" s="270">
        <f>'Net Gen'!E2546</f>
        <v>0</v>
      </c>
      <c r="E2546" s="270">
        <f>'Net Gen'!I2546</f>
        <v>0</v>
      </c>
      <c r="F2546" s="270">
        <f>'Net Gen'!K2546</f>
        <v>0</v>
      </c>
      <c r="G2546" s="270">
        <f>'Net Gen'!N2546</f>
        <v>0</v>
      </c>
      <c r="H2546" s="270">
        <f>'Net Gen'!O2546</f>
        <v>1266</v>
      </c>
      <c r="J2546" s="120">
        <f t="shared" si="158"/>
        <v>0.15</v>
      </c>
      <c r="K2546" s="108">
        <f t="shared" si="156"/>
        <v>0</v>
      </c>
      <c r="L2546" s="102">
        <f t="shared" si="157"/>
        <v>189.9</v>
      </c>
      <c r="M2546" s="123">
        <f t="shared" si="159"/>
        <v>0</v>
      </c>
    </row>
    <row r="2547" spans="1:13" x14ac:dyDescent="0.2">
      <c r="A2547" s="208" t="str">
        <f>'Net Gen'!B2547</f>
        <v>RP1KPAEG-Rockport 1 KP AEG</v>
      </c>
      <c r="B2547" s="269">
        <f>'Net Gen'!C2547</f>
        <v>44821</v>
      </c>
      <c r="C2547" s="270" t="str">
        <f>'Net Gen'!P2547</f>
        <v>OFFLINE</v>
      </c>
      <c r="D2547" s="270">
        <f>'Net Gen'!E2547</f>
        <v>0</v>
      </c>
      <c r="E2547" s="270">
        <f>'Net Gen'!I2547</f>
        <v>0</v>
      </c>
      <c r="F2547" s="270">
        <f>'Net Gen'!K2547</f>
        <v>0</v>
      </c>
      <c r="G2547" s="270">
        <f>'Net Gen'!N2547</f>
        <v>0</v>
      </c>
      <c r="H2547" s="270">
        <f>'Net Gen'!O2547</f>
        <v>1266</v>
      </c>
      <c r="J2547" s="120">
        <f t="shared" si="158"/>
        <v>0.15</v>
      </c>
      <c r="K2547" s="108">
        <f t="shared" si="156"/>
        <v>0</v>
      </c>
      <c r="L2547" s="102">
        <f t="shared" si="157"/>
        <v>189.9</v>
      </c>
      <c r="M2547" s="123">
        <f t="shared" si="159"/>
        <v>0</v>
      </c>
    </row>
    <row r="2548" spans="1:13" x14ac:dyDescent="0.2">
      <c r="A2548" s="208" t="str">
        <f>'Net Gen'!B2548</f>
        <v>RP1KPAEG-Rockport 1 KP AEG</v>
      </c>
      <c r="B2548" s="269">
        <f>'Net Gen'!C2548</f>
        <v>44821.041666666664</v>
      </c>
      <c r="C2548" s="270" t="str">
        <f>'Net Gen'!P2548</f>
        <v>OFFLINE</v>
      </c>
      <c r="D2548" s="270">
        <f>'Net Gen'!E2548</f>
        <v>0</v>
      </c>
      <c r="E2548" s="270">
        <f>'Net Gen'!I2548</f>
        <v>0</v>
      </c>
      <c r="F2548" s="270">
        <f>'Net Gen'!K2548</f>
        <v>0</v>
      </c>
      <c r="G2548" s="270">
        <f>'Net Gen'!N2548</f>
        <v>0</v>
      </c>
      <c r="H2548" s="270">
        <f>'Net Gen'!O2548</f>
        <v>1266</v>
      </c>
      <c r="J2548" s="120">
        <f t="shared" si="158"/>
        <v>0.15</v>
      </c>
      <c r="K2548" s="108">
        <f t="shared" si="156"/>
        <v>0</v>
      </c>
      <c r="L2548" s="102">
        <f t="shared" si="157"/>
        <v>189.9</v>
      </c>
      <c r="M2548" s="123">
        <f t="shared" si="159"/>
        <v>0</v>
      </c>
    </row>
    <row r="2549" spans="1:13" x14ac:dyDescent="0.2">
      <c r="A2549" s="208" t="str">
        <f>'Net Gen'!B2549</f>
        <v>RP1KPAEG-Rockport 1 KP AEG</v>
      </c>
      <c r="B2549" s="269">
        <f>'Net Gen'!C2549</f>
        <v>44821.083333333336</v>
      </c>
      <c r="C2549" s="270" t="str">
        <f>'Net Gen'!P2549</f>
        <v>OFFLINE</v>
      </c>
      <c r="D2549" s="270">
        <f>'Net Gen'!E2549</f>
        <v>0</v>
      </c>
      <c r="E2549" s="270">
        <f>'Net Gen'!I2549</f>
        <v>0</v>
      </c>
      <c r="F2549" s="270">
        <f>'Net Gen'!K2549</f>
        <v>0</v>
      </c>
      <c r="G2549" s="270">
        <f>'Net Gen'!N2549</f>
        <v>0</v>
      </c>
      <c r="H2549" s="270">
        <f>'Net Gen'!O2549</f>
        <v>1266</v>
      </c>
      <c r="J2549" s="120">
        <f t="shared" si="158"/>
        <v>0.15</v>
      </c>
      <c r="K2549" s="108">
        <f t="shared" si="156"/>
        <v>0</v>
      </c>
      <c r="L2549" s="102">
        <f t="shared" si="157"/>
        <v>189.9</v>
      </c>
      <c r="M2549" s="123">
        <f t="shared" si="159"/>
        <v>0</v>
      </c>
    </row>
    <row r="2550" spans="1:13" x14ac:dyDescent="0.2">
      <c r="A2550" s="208" t="str">
        <f>'Net Gen'!B2550</f>
        <v>RP1KPAEG-Rockport 1 KP AEG</v>
      </c>
      <c r="B2550" s="269">
        <f>'Net Gen'!C2550</f>
        <v>44821.125</v>
      </c>
      <c r="C2550" s="270" t="str">
        <f>'Net Gen'!P2550</f>
        <v>OFFLINE</v>
      </c>
      <c r="D2550" s="270">
        <f>'Net Gen'!E2550</f>
        <v>0</v>
      </c>
      <c r="E2550" s="270">
        <f>'Net Gen'!I2550</f>
        <v>0</v>
      </c>
      <c r="F2550" s="270">
        <f>'Net Gen'!K2550</f>
        <v>0</v>
      </c>
      <c r="G2550" s="270">
        <f>'Net Gen'!N2550</f>
        <v>0</v>
      </c>
      <c r="H2550" s="270">
        <f>'Net Gen'!O2550</f>
        <v>1266</v>
      </c>
      <c r="J2550" s="120">
        <f t="shared" si="158"/>
        <v>0.15</v>
      </c>
      <c r="K2550" s="108">
        <f t="shared" si="156"/>
        <v>0</v>
      </c>
      <c r="L2550" s="102">
        <f t="shared" si="157"/>
        <v>189.9</v>
      </c>
      <c r="M2550" s="123">
        <f t="shared" si="159"/>
        <v>0</v>
      </c>
    </row>
    <row r="2551" spans="1:13" x14ac:dyDescent="0.2">
      <c r="A2551" s="208" t="str">
        <f>'Net Gen'!B2551</f>
        <v>RP1KPAEG-Rockport 1 KP AEG</v>
      </c>
      <c r="B2551" s="269">
        <f>'Net Gen'!C2551</f>
        <v>44821.166666666664</v>
      </c>
      <c r="C2551" s="270" t="str">
        <f>'Net Gen'!P2551</f>
        <v>OFFLINE</v>
      </c>
      <c r="D2551" s="270">
        <f>'Net Gen'!E2551</f>
        <v>0</v>
      </c>
      <c r="E2551" s="270">
        <f>'Net Gen'!I2551</f>
        <v>0</v>
      </c>
      <c r="F2551" s="270">
        <f>'Net Gen'!K2551</f>
        <v>0</v>
      </c>
      <c r="G2551" s="270">
        <f>'Net Gen'!N2551</f>
        <v>0</v>
      </c>
      <c r="H2551" s="270">
        <f>'Net Gen'!O2551</f>
        <v>1266</v>
      </c>
      <c r="J2551" s="120">
        <f t="shared" si="158"/>
        <v>0.15</v>
      </c>
      <c r="K2551" s="108">
        <f t="shared" si="156"/>
        <v>0</v>
      </c>
      <c r="L2551" s="102">
        <f t="shared" si="157"/>
        <v>189.9</v>
      </c>
      <c r="M2551" s="123">
        <f t="shared" si="159"/>
        <v>0</v>
      </c>
    </row>
    <row r="2552" spans="1:13" x14ac:dyDescent="0.2">
      <c r="A2552" s="208" t="str">
        <f>'Net Gen'!B2552</f>
        <v>RP1KPAEG-Rockport 1 KP AEG</v>
      </c>
      <c r="B2552" s="269">
        <f>'Net Gen'!C2552</f>
        <v>44821.208333333336</v>
      </c>
      <c r="C2552" s="270" t="str">
        <f>'Net Gen'!P2552</f>
        <v>OFFLINE</v>
      </c>
      <c r="D2552" s="270">
        <f>'Net Gen'!E2552</f>
        <v>0</v>
      </c>
      <c r="E2552" s="270">
        <f>'Net Gen'!I2552</f>
        <v>0</v>
      </c>
      <c r="F2552" s="270">
        <f>'Net Gen'!K2552</f>
        <v>0</v>
      </c>
      <c r="G2552" s="270">
        <f>'Net Gen'!N2552</f>
        <v>0</v>
      </c>
      <c r="H2552" s="270">
        <f>'Net Gen'!O2552</f>
        <v>1266</v>
      </c>
      <c r="J2552" s="120">
        <f t="shared" si="158"/>
        <v>0.15</v>
      </c>
      <c r="K2552" s="108">
        <f t="shared" si="156"/>
        <v>0</v>
      </c>
      <c r="L2552" s="102">
        <f t="shared" si="157"/>
        <v>189.9</v>
      </c>
      <c r="M2552" s="123">
        <f t="shared" si="159"/>
        <v>0</v>
      </c>
    </row>
    <row r="2553" spans="1:13" x14ac:dyDescent="0.2">
      <c r="A2553" s="208" t="str">
        <f>'Net Gen'!B2553</f>
        <v>RP1KPAEG-Rockport 1 KP AEG</v>
      </c>
      <c r="B2553" s="269">
        <f>'Net Gen'!C2553</f>
        <v>44821.25</v>
      </c>
      <c r="C2553" s="270" t="str">
        <f>'Net Gen'!P2553</f>
        <v>OFFLINE</v>
      </c>
      <c r="D2553" s="270">
        <f>'Net Gen'!E2553</f>
        <v>0</v>
      </c>
      <c r="E2553" s="270">
        <f>'Net Gen'!I2553</f>
        <v>0</v>
      </c>
      <c r="F2553" s="270">
        <f>'Net Gen'!K2553</f>
        <v>0</v>
      </c>
      <c r="G2553" s="270">
        <f>'Net Gen'!N2553</f>
        <v>0</v>
      </c>
      <c r="H2553" s="270">
        <f>'Net Gen'!O2553</f>
        <v>1266</v>
      </c>
      <c r="J2553" s="120">
        <f t="shared" si="158"/>
        <v>0.15</v>
      </c>
      <c r="K2553" s="108">
        <f t="shared" si="156"/>
        <v>0</v>
      </c>
      <c r="L2553" s="102">
        <f t="shared" si="157"/>
        <v>189.9</v>
      </c>
      <c r="M2553" s="123">
        <f t="shared" si="159"/>
        <v>0</v>
      </c>
    </row>
    <row r="2554" spans="1:13" x14ac:dyDescent="0.2">
      <c r="A2554" s="208" t="str">
        <f>'Net Gen'!B2554</f>
        <v>RP1KPAEG-Rockport 1 KP AEG</v>
      </c>
      <c r="B2554" s="269">
        <f>'Net Gen'!C2554</f>
        <v>44821.291666666664</v>
      </c>
      <c r="C2554" s="270" t="str">
        <f>'Net Gen'!P2554</f>
        <v>OFFLINE</v>
      </c>
      <c r="D2554" s="270">
        <f>'Net Gen'!E2554</f>
        <v>0</v>
      </c>
      <c r="E2554" s="270">
        <f>'Net Gen'!I2554</f>
        <v>0</v>
      </c>
      <c r="F2554" s="270">
        <f>'Net Gen'!K2554</f>
        <v>0</v>
      </c>
      <c r="G2554" s="270">
        <f>'Net Gen'!N2554</f>
        <v>0</v>
      </c>
      <c r="H2554" s="270">
        <f>'Net Gen'!O2554</f>
        <v>1266</v>
      </c>
      <c r="J2554" s="120">
        <f t="shared" si="158"/>
        <v>0.15</v>
      </c>
      <c r="K2554" s="108">
        <f t="shared" si="156"/>
        <v>0</v>
      </c>
      <c r="L2554" s="102">
        <f t="shared" si="157"/>
        <v>189.9</v>
      </c>
      <c r="M2554" s="123">
        <f t="shared" si="159"/>
        <v>0</v>
      </c>
    </row>
    <row r="2555" spans="1:13" x14ac:dyDescent="0.2">
      <c r="A2555" s="208" t="str">
        <f>'Net Gen'!B2555</f>
        <v>RP1KPAEG-Rockport 1 KP AEG</v>
      </c>
      <c r="B2555" s="269">
        <f>'Net Gen'!C2555</f>
        <v>44821.333333333336</v>
      </c>
      <c r="C2555" s="270" t="str">
        <f>'Net Gen'!P2555</f>
        <v>OFFLINE</v>
      </c>
      <c r="D2555" s="270">
        <f>'Net Gen'!E2555</f>
        <v>0</v>
      </c>
      <c r="E2555" s="270">
        <f>'Net Gen'!I2555</f>
        <v>0</v>
      </c>
      <c r="F2555" s="270">
        <f>'Net Gen'!K2555</f>
        <v>0</v>
      </c>
      <c r="G2555" s="270">
        <f>'Net Gen'!N2555</f>
        <v>0</v>
      </c>
      <c r="H2555" s="270">
        <f>'Net Gen'!O2555</f>
        <v>1266</v>
      </c>
      <c r="J2555" s="120">
        <f t="shared" si="158"/>
        <v>0.15</v>
      </c>
      <c r="K2555" s="108">
        <f t="shared" si="156"/>
        <v>0</v>
      </c>
      <c r="L2555" s="102">
        <f t="shared" si="157"/>
        <v>189.9</v>
      </c>
      <c r="M2555" s="123">
        <f t="shared" si="159"/>
        <v>0</v>
      </c>
    </row>
    <row r="2556" spans="1:13" x14ac:dyDescent="0.2">
      <c r="A2556" s="208" t="str">
        <f>'Net Gen'!B2556</f>
        <v>RP1KPAEG-Rockport 1 KP AEG</v>
      </c>
      <c r="B2556" s="269">
        <f>'Net Gen'!C2556</f>
        <v>44821.375</v>
      </c>
      <c r="C2556" s="270" t="str">
        <f>'Net Gen'!P2556</f>
        <v>OFFLINE</v>
      </c>
      <c r="D2556" s="270">
        <f>'Net Gen'!E2556</f>
        <v>0</v>
      </c>
      <c r="E2556" s="270">
        <f>'Net Gen'!I2556</f>
        <v>0</v>
      </c>
      <c r="F2556" s="270">
        <f>'Net Gen'!K2556</f>
        <v>0</v>
      </c>
      <c r="G2556" s="270">
        <f>'Net Gen'!N2556</f>
        <v>0</v>
      </c>
      <c r="H2556" s="270">
        <f>'Net Gen'!O2556</f>
        <v>1266</v>
      </c>
      <c r="J2556" s="120">
        <f t="shared" si="158"/>
        <v>0.15</v>
      </c>
      <c r="K2556" s="108">
        <f t="shared" si="156"/>
        <v>0</v>
      </c>
      <c r="L2556" s="102">
        <f t="shared" si="157"/>
        <v>189.9</v>
      </c>
      <c r="M2556" s="123">
        <f t="shared" si="159"/>
        <v>0</v>
      </c>
    </row>
    <row r="2557" spans="1:13" x14ac:dyDescent="0.2">
      <c r="A2557" s="208" t="str">
        <f>'Net Gen'!B2557</f>
        <v>RP1KPAEG-Rockport 1 KP AEG</v>
      </c>
      <c r="B2557" s="269">
        <f>'Net Gen'!C2557</f>
        <v>44821.416666666664</v>
      </c>
      <c r="C2557" s="270" t="str">
        <f>'Net Gen'!P2557</f>
        <v>OFFLINE</v>
      </c>
      <c r="D2557" s="270">
        <f>'Net Gen'!E2557</f>
        <v>0</v>
      </c>
      <c r="E2557" s="270">
        <f>'Net Gen'!I2557</f>
        <v>0</v>
      </c>
      <c r="F2557" s="270">
        <f>'Net Gen'!K2557</f>
        <v>0</v>
      </c>
      <c r="G2557" s="270">
        <f>'Net Gen'!N2557</f>
        <v>0</v>
      </c>
      <c r="H2557" s="270">
        <f>'Net Gen'!O2557</f>
        <v>1266</v>
      </c>
      <c r="J2557" s="120">
        <f t="shared" si="158"/>
        <v>0.15</v>
      </c>
      <c r="K2557" s="108">
        <f t="shared" si="156"/>
        <v>0</v>
      </c>
      <c r="L2557" s="102">
        <f t="shared" si="157"/>
        <v>189.9</v>
      </c>
      <c r="M2557" s="123">
        <f t="shared" si="159"/>
        <v>0</v>
      </c>
    </row>
    <row r="2558" spans="1:13" x14ac:dyDescent="0.2">
      <c r="A2558" s="208" t="str">
        <f>'Net Gen'!B2558</f>
        <v>RP1KPAEG-Rockport 1 KP AEG</v>
      </c>
      <c r="B2558" s="269">
        <f>'Net Gen'!C2558</f>
        <v>44821.458333333336</v>
      </c>
      <c r="C2558" s="270" t="str">
        <f>'Net Gen'!P2558</f>
        <v>OFFLINE</v>
      </c>
      <c r="D2558" s="270">
        <f>'Net Gen'!E2558</f>
        <v>0</v>
      </c>
      <c r="E2558" s="270">
        <f>'Net Gen'!I2558</f>
        <v>0</v>
      </c>
      <c r="F2558" s="270">
        <f>'Net Gen'!K2558</f>
        <v>0</v>
      </c>
      <c r="G2558" s="270">
        <f>'Net Gen'!N2558</f>
        <v>0</v>
      </c>
      <c r="H2558" s="270">
        <f>'Net Gen'!O2558</f>
        <v>1266</v>
      </c>
      <c r="J2558" s="120">
        <f t="shared" si="158"/>
        <v>0.15</v>
      </c>
      <c r="K2558" s="108">
        <f t="shared" si="156"/>
        <v>0</v>
      </c>
      <c r="L2558" s="102">
        <f t="shared" si="157"/>
        <v>189.9</v>
      </c>
      <c r="M2558" s="123">
        <f t="shared" si="159"/>
        <v>0</v>
      </c>
    </row>
    <row r="2559" spans="1:13" x14ac:dyDescent="0.2">
      <c r="A2559" s="208" t="str">
        <f>'Net Gen'!B2559</f>
        <v>RP1KPAEG-Rockport 1 KP AEG</v>
      </c>
      <c r="B2559" s="269">
        <f>'Net Gen'!C2559</f>
        <v>44821.5</v>
      </c>
      <c r="C2559" s="270" t="str">
        <f>'Net Gen'!P2559</f>
        <v>OFFLINE</v>
      </c>
      <c r="D2559" s="270">
        <f>'Net Gen'!E2559</f>
        <v>0</v>
      </c>
      <c r="E2559" s="270">
        <f>'Net Gen'!I2559</f>
        <v>0</v>
      </c>
      <c r="F2559" s="270">
        <f>'Net Gen'!K2559</f>
        <v>0</v>
      </c>
      <c r="G2559" s="270">
        <f>'Net Gen'!N2559</f>
        <v>0</v>
      </c>
      <c r="H2559" s="270">
        <f>'Net Gen'!O2559</f>
        <v>1266</v>
      </c>
      <c r="J2559" s="120">
        <f t="shared" si="158"/>
        <v>0.15</v>
      </c>
      <c r="K2559" s="108">
        <f t="shared" si="156"/>
        <v>0</v>
      </c>
      <c r="L2559" s="102">
        <f t="shared" si="157"/>
        <v>189.9</v>
      </c>
      <c r="M2559" s="123">
        <f t="shared" si="159"/>
        <v>0</v>
      </c>
    </row>
    <row r="2560" spans="1:13" x14ac:dyDescent="0.2">
      <c r="A2560" s="208" t="str">
        <f>'Net Gen'!B2560</f>
        <v>RP1KPAEG-Rockport 1 KP AEG</v>
      </c>
      <c r="B2560" s="269">
        <f>'Net Gen'!C2560</f>
        <v>44821.541666666664</v>
      </c>
      <c r="C2560" s="270" t="str">
        <f>'Net Gen'!P2560</f>
        <v>OFFLINE</v>
      </c>
      <c r="D2560" s="270">
        <f>'Net Gen'!E2560</f>
        <v>0</v>
      </c>
      <c r="E2560" s="270">
        <f>'Net Gen'!I2560</f>
        <v>0</v>
      </c>
      <c r="F2560" s="270">
        <f>'Net Gen'!K2560</f>
        <v>0</v>
      </c>
      <c r="G2560" s="270">
        <f>'Net Gen'!N2560</f>
        <v>0</v>
      </c>
      <c r="H2560" s="270">
        <f>'Net Gen'!O2560</f>
        <v>1266</v>
      </c>
      <c r="J2560" s="120">
        <f t="shared" si="158"/>
        <v>0.15</v>
      </c>
      <c r="K2560" s="108">
        <f t="shared" si="156"/>
        <v>0</v>
      </c>
      <c r="L2560" s="102">
        <f t="shared" si="157"/>
        <v>189.9</v>
      </c>
      <c r="M2560" s="123">
        <f t="shared" si="159"/>
        <v>0</v>
      </c>
    </row>
    <row r="2561" spans="1:13" x14ac:dyDescent="0.2">
      <c r="A2561" s="208" t="str">
        <f>'Net Gen'!B2561</f>
        <v>RP1KPAEG-Rockport 1 KP AEG</v>
      </c>
      <c r="B2561" s="269">
        <f>'Net Gen'!C2561</f>
        <v>44821.583333333336</v>
      </c>
      <c r="C2561" s="270" t="str">
        <f>'Net Gen'!P2561</f>
        <v>OFFLINE</v>
      </c>
      <c r="D2561" s="270">
        <f>'Net Gen'!E2561</f>
        <v>0</v>
      </c>
      <c r="E2561" s="270">
        <f>'Net Gen'!I2561</f>
        <v>0</v>
      </c>
      <c r="F2561" s="270">
        <f>'Net Gen'!K2561</f>
        <v>0</v>
      </c>
      <c r="G2561" s="270">
        <f>'Net Gen'!N2561</f>
        <v>0</v>
      </c>
      <c r="H2561" s="270">
        <f>'Net Gen'!O2561</f>
        <v>1266</v>
      </c>
      <c r="J2561" s="120">
        <f t="shared" si="158"/>
        <v>0.15</v>
      </c>
      <c r="K2561" s="108">
        <f t="shared" si="156"/>
        <v>0</v>
      </c>
      <c r="L2561" s="102">
        <f t="shared" si="157"/>
        <v>189.9</v>
      </c>
      <c r="M2561" s="123">
        <f t="shared" si="159"/>
        <v>0</v>
      </c>
    </row>
    <row r="2562" spans="1:13" x14ac:dyDescent="0.2">
      <c r="A2562" s="208" t="str">
        <f>'Net Gen'!B2562</f>
        <v>RP1KPAEG-Rockport 1 KP AEG</v>
      </c>
      <c r="B2562" s="269">
        <f>'Net Gen'!C2562</f>
        <v>44821.625</v>
      </c>
      <c r="C2562" s="270" t="str">
        <f>'Net Gen'!P2562</f>
        <v>OFFLINE</v>
      </c>
      <c r="D2562" s="270">
        <f>'Net Gen'!E2562</f>
        <v>0</v>
      </c>
      <c r="E2562" s="270">
        <f>'Net Gen'!I2562</f>
        <v>0</v>
      </c>
      <c r="F2562" s="270">
        <f>'Net Gen'!K2562</f>
        <v>0</v>
      </c>
      <c r="G2562" s="270">
        <f>'Net Gen'!N2562</f>
        <v>0</v>
      </c>
      <c r="H2562" s="270">
        <f>'Net Gen'!O2562</f>
        <v>1266</v>
      </c>
      <c r="J2562" s="120">
        <f t="shared" si="158"/>
        <v>0.15</v>
      </c>
      <c r="K2562" s="108">
        <f t="shared" si="156"/>
        <v>0</v>
      </c>
      <c r="L2562" s="102">
        <f t="shared" si="157"/>
        <v>189.9</v>
      </c>
      <c r="M2562" s="123">
        <f t="shared" si="159"/>
        <v>0</v>
      </c>
    </row>
    <row r="2563" spans="1:13" x14ac:dyDescent="0.2">
      <c r="A2563" s="208" t="str">
        <f>'Net Gen'!B2563</f>
        <v>RP1KPAEG-Rockport 1 KP AEG</v>
      </c>
      <c r="B2563" s="269">
        <f>'Net Gen'!C2563</f>
        <v>44821.666666666664</v>
      </c>
      <c r="C2563" s="270" t="str">
        <f>'Net Gen'!P2563</f>
        <v>OFFLINE</v>
      </c>
      <c r="D2563" s="270">
        <f>'Net Gen'!E2563</f>
        <v>0</v>
      </c>
      <c r="E2563" s="270">
        <f>'Net Gen'!I2563</f>
        <v>0</v>
      </c>
      <c r="F2563" s="270">
        <f>'Net Gen'!K2563</f>
        <v>0</v>
      </c>
      <c r="G2563" s="270">
        <f>'Net Gen'!N2563</f>
        <v>0</v>
      </c>
      <c r="H2563" s="270">
        <f>'Net Gen'!O2563</f>
        <v>1266</v>
      </c>
      <c r="J2563" s="120">
        <f t="shared" si="158"/>
        <v>0.15</v>
      </c>
      <c r="K2563" s="108">
        <f t="shared" si="156"/>
        <v>0</v>
      </c>
      <c r="L2563" s="102">
        <f t="shared" si="157"/>
        <v>189.9</v>
      </c>
      <c r="M2563" s="123">
        <f t="shared" si="159"/>
        <v>0</v>
      </c>
    </row>
    <row r="2564" spans="1:13" x14ac:dyDescent="0.2">
      <c r="A2564" s="208" t="str">
        <f>'Net Gen'!B2564</f>
        <v>RP1KPAEG-Rockport 1 KP AEG</v>
      </c>
      <c r="B2564" s="269">
        <f>'Net Gen'!C2564</f>
        <v>44821.708333333336</v>
      </c>
      <c r="C2564" s="270" t="str">
        <f>'Net Gen'!P2564</f>
        <v>OFFLINE</v>
      </c>
      <c r="D2564" s="270">
        <f>'Net Gen'!E2564</f>
        <v>0</v>
      </c>
      <c r="E2564" s="270">
        <f>'Net Gen'!I2564</f>
        <v>0</v>
      </c>
      <c r="F2564" s="270">
        <f>'Net Gen'!K2564</f>
        <v>0</v>
      </c>
      <c r="G2564" s="270">
        <f>'Net Gen'!N2564</f>
        <v>0</v>
      </c>
      <c r="H2564" s="270">
        <f>'Net Gen'!O2564</f>
        <v>1266</v>
      </c>
      <c r="J2564" s="120">
        <f t="shared" si="158"/>
        <v>0.15</v>
      </c>
      <c r="K2564" s="108">
        <f t="shared" ref="K2564:K2627" si="160">F2564*J2564</f>
        <v>0</v>
      </c>
      <c r="L2564" s="102">
        <f t="shared" ref="L2564:L2627" si="161">H2564*J2564</f>
        <v>189.9</v>
      </c>
      <c r="M2564" s="123">
        <f t="shared" si="159"/>
        <v>0</v>
      </c>
    </row>
    <row r="2565" spans="1:13" x14ac:dyDescent="0.2">
      <c r="A2565" s="208" t="str">
        <f>'Net Gen'!B2565</f>
        <v>RP1KPAEG-Rockport 1 KP AEG</v>
      </c>
      <c r="B2565" s="269">
        <f>'Net Gen'!C2565</f>
        <v>44821.75</v>
      </c>
      <c r="C2565" s="270" t="str">
        <f>'Net Gen'!P2565</f>
        <v>OFFLINE</v>
      </c>
      <c r="D2565" s="270">
        <f>'Net Gen'!E2565</f>
        <v>0</v>
      </c>
      <c r="E2565" s="270">
        <f>'Net Gen'!I2565</f>
        <v>0</v>
      </c>
      <c r="F2565" s="270">
        <f>'Net Gen'!K2565</f>
        <v>0</v>
      </c>
      <c r="G2565" s="270">
        <f>'Net Gen'!N2565</f>
        <v>0</v>
      </c>
      <c r="H2565" s="270">
        <f>'Net Gen'!O2565</f>
        <v>1266</v>
      </c>
      <c r="J2565" s="120">
        <f t="shared" ref="J2565:J2628" si="162">VLOOKUP(A2565,$P$4:$Q$8,2,FALSE)</f>
        <v>0.15</v>
      </c>
      <c r="K2565" s="108">
        <f t="shared" si="160"/>
        <v>0</v>
      </c>
      <c r="L2565" s="102">
        <f t="shared" si="161"/>
        <v>189.9</v>
      </c>
      <c r="M2565" s="123">
        <f t="shared" ref="M2565:M2628" si="163">E2565*J2565</f>
        <v>0</v>
      </c>
    </row>
    <row r="2566" spans="1:13" x14ac:dyDescent="0.2">
      <c r="A2566" s="208" t="str">
        <f>'Net Gen'!B2566</f>
        <v>RP1KPAEG-Rockport 1 KP AEG</v>
      </c>
      <c r="B2566" s="269">
        <f>'Net Gen'!C2566</f>
        <v>44821.791666666664</v>
      </c>
      <c r="C2566" s="270" t="str">
        <f>'Net Gen'!P2566</f>
        <v>OFFLINE</v>
      </c>
      <c r="D2566" s="270">
        <f>'Net Gen'!E2566</f>
        <v>0</v>
      </c>
      <c r="E2566" s="270">
        <f>'Net Gen'!I2566</f>
        <v>0</v>
      </c>
      <c r="F2566" s="270">
        <f>'Net Gen'!K2566</f>
        <v>0</v>
      </c>
      <c r="G2566" s="270">
        <f>'Net Gen'!N2566</f>
        <v>0</v>
      </c>
      <c r="H2566" s="270">
        <f>'Net Gen'!O2566</f>
        <v>1266</v>
      </c>
      <c r="J2566" s="120">
        <f t="shared" si="162"/>
        <v>0.15</v>
      </c>
      <c r="K2566" s="108">
        <f t="shared" si="160"/>
        <v>0</v>
      </c>
      <c r="L2566" s="102">
        <f t="shared" si="161"/>
        <v>189.9</v>
      </c>
      <c r="M2566" s="123">
        <f t="shared" si="163"/>
        <v>0</v>
      </c>
    </row>
    <row r="2567" spans="1:13" x14ac:dyDescent="0.2">
      <c r="A2567" s="208" t="str">
        <f>'Net Gen'!B2567</f>
        <v>RP1KPAEG-Rockport 1 KP AEG</v>
      </c>
      <c r="B2567" s="269">
        <f>'Net Gen'!C2567</f>
        <v>44821.833333333336</v>
      </c>
      <c r="C2567" s="270" t="str">
        <f>'Net Gen'!P2567</f>
        <v>OFFLINE</v>
      </c>
      <c r="D2567" s="270">
        <f>'Net Gen'!E2567</f>
        <v>0</v>
      </c>
      <c r="E2567" s="270">
        <f>'Net Gen'!I2567</f>
        <v>0</v>
      </c>
      <c r="F2567" s="270">
        <f>'Net Gen'!K2567</f>
        <v>0</v>
      </c>
      <c r="G2567" s="270">
        <f>'Net Gen'!N2567</f>
        <v>0</v>
      </c>
      <c r="H2567" s="270">
        <f>'Net Gen'!O2567</f>
        <v>1266</v>
      </c>
      <c r="J2567" s="120">
        <f t="shared" si="162"/>
        <v>0.15</v>
      </c>
      <c r="K2567" s="108">
        <f t="shared" si="160"/>
        <v>0</v>
      </c>
      <c r="L2567" s="102">
        <f t="shared" si="161"/>
        <v>189.9</v>
      </c>
      <c r="M2567" s="123">
        <f t="shared" si="163"/>
        <v>0</v>
      </c>
    </row>
    <row r="2568" spans="1:13" x14ac:dyDescent="0.2">
      <c r="A2568" s="208" t="str">
        <f>'Net Gen'!B2568</f>
        <v>RP1KPAEG-Rockport 1 KP AEG</v>
      </c>
      <c r="B2568" s="269">
        <f>'Net Gen'!C2568</f>
        <v>44821.875</v>
      </c>
      <c r="C2568" s="270" t="str">
        <f>'Net Gen'!P2568</f>
        <v>OFFLINE</v>
      </c>
      <c r="D2568" s="270">
        <f>'Net Gen'!E2568</f>
        <v>0</v>
      </c>
      <c r="E2568" s="270">
        <f>'Net Gen'!I2568</f>
        <v>0</v>
      </c>
      <c r="F2568" s="270">
        <f>'Net Gen'!K2568</f>
        <v>0</v>
      </c>
      <c r="G2568" s="270">
        <f>'Net Gen'!N2568</f>
        <v>0</v>
      </c>
      <c r="H2568" s="270">
        <f>'Net Gen'!O2568</f>
        <v>1266</v>
      </c>
      <c r="J2568" s="120">
        <f t="shared" si="162"/>
        <v>0.15</v>
      </c>
      <c r="K2568" s="108">
        <f t="shared" si="160"/>
        <v>0</v>
      </c>
      <c r="L2568" s="102">
        <f t="shared" si="161"/>
        <v>189.9</v>
      </c>
      <c r="M2568" s="123">
        <f t="shared" si="163"/>
        <v>0</v>
      </c>
    </row>
    <row r="2569" spans="1:13" x14ac:dyDescent="0.2">
      <c r="A2569" s="208" t="str">
        <f>'Net Gen'!B2569</f>
        <v>RP1KPAEG-Rockport 1 KP AEG</v>
      </c>
      <c r="B2569" s="269">
        <f>'Net Gen'!C2569</f>
        <v>44821.916666666664</v>
      </c>
      <c r="C2569" s="270" t="str">
        <f>'Net Gen'!P2569</f>
        <v>OFFLINE</v>
      </c>
      <c r="D2569" s="270">
        <f>'Net Gen'!E2569</f>
        <v>0</v>
      </c>
      <c r="E2569" s="270">
        <f>'Net Gen'!I2569</f>
        <v>0</v>
      </c>
      <c r="F2569" s="270">
        <f>'Net Gen'!K2569</f>
        <v>0</v>
      </c>
      <c r="G2569" s="270">
        <f>'Net Gen'!N2569</f>
        <v>0</v>
      </c>
      <c r="H2569" s="270">
        <f>'Net Gen'!O2569</f>
        <v>1266</v>
      </c>
      <c r="J2569" s="120">
        <f t="shared" si="162"/>
        <v>0.15</v>
      </c>
      <c r="K2569" s="108">
        <f t="shared" si="160"/>
        <v>0</v>
      </c>
      <c r="L2569" s="102">
        <f t="shared" si="161"/>
        <v>189.9</v>
      </c>
      <c r="M2569" s="123">
        <f t="shared" si="163"/>
        <v>0</v>
      </c>
    </row>
    <row r="2570" spans="1:13" x14ac:dyDescent="0.2">
      <c r="A2570" s="208" t="str">
        <f>'Net Gen'!B2570</f>
        <v>RP1KPAEG-Rockport 1 KP AEG</v>
      </c>
      <c r="B2570" s="269">
        <f>'Net Gen'!C2570</f>
        <v>44821.958333333336</v>
      </c>
      <c r="C2570" s="270" t="str">
        <f>'Net Gen'!P2570</f>
        <v>OFFLINE</v>
      </c>
      <c r="D2570" s="270">
        <f>'Net Gen'!E2570</f>
        <v>0</v>
      </c>
      <c r="E2570" s="270">
        <f>'Net Gen'!I2570</f>
        <v>0</v>
      </c>
      <c r="F2570" s="270">
        <f>'Net Gen'!K2570</f>
        <v>0</v>
      </c>
      <c r="G2570" s="270">
        <f>'Net Gen'!N2570</f>
        <v>0</v>
      </c>
      <c r="H2570" s="270">
        <f>'Net Gen'!O2570</f>
        <v>1266</v>
      </c>
      <c r="J2570" s="120">
        <f t="shared" si="162"/>
        <v>0.15</v>
      </c>
      <c r="K2570" s="108">
        <f t="shared" si="160"/>
        <v>0</v>
      </c>
      <c r="L2570" s="102">
        <f t="shared" si="161"/>
        <v>189.9</v>
      </c>
      <c r="M2570" s="123">
        <f t="shared" si="163"/>
        <v>0</v>
      </c>
    </row>
    <row r="2571" spans="1:13" x14ac:dyDescent="0.2">
      <c r="A2571" s="208" t="str">
        <f>'Net Gen'!B2571</f>
        <v>RP1KPAEG-Rockport 1 KP AEG</v>
      </c>
      <c r="B2571" s="269">
        <f>'Net Gen'!C2571</f>
        <v>44822</v>
      </c>
      <c r="C2571" s="270" t="str">
        <f>'Net Gen'!P2571</f>
        <v>OFFLINE</v>
      </c>
      <c r="D2571" s="270">
        <f>'Net Gen'!E2571</f>
        <v>0</v>
      </c>
      <c r="E2571" s="270">
        <f>'Net Gen'!I2571</f>
        <v>0</v>
      </c>
      <c r="F2571" s="270">
        <f>'Net Gen'!K2571</f>
        <v>0</v>
      </c>
      <c r="G2571" s="270">
        <f>'Net Gen'!N2571</f>
        <v>0</v>
      </c>
      <c r="H2571" s="270">
        <f>'Net Gen'!O2571</f>
        <v>1266</v>
      </c>
      <c r="J2571" s="120">
        <f t="shared" si="162"/>
        <v>0.15</v>
      </c>
      <c r="K2571" s="108">
        <f t="shared" si="160"/>
        <v>0</v>
      </c>
      <c r="L2571" s="102">
        <f t="shared" si="161"/>
        <v>189.9</v>
      </c>
      <c r="M2571" s="123">
        <f t="shared" si="163"/>
        <v>0</v>
      </c>
    </row>
    <row r="2572" spans="1:13" x14ac:dyDescent="0.2">
      <c r="A2572" s="208" t="str">
        <f>'Net Gen'!B2572</f>
        <v>RP1KPAEG-Rockport 1 KP AEG</v>
      </c>
      <c r="B2572" s="269">
        <f>'Net Gen'!C2572</f>
        <v>44822.041666666664</v>
      </c>
      <c r="C2572" s="270" t="str">
        <f>'Net Gen'!P2572</f>
        <v>OFFLINE</v>
      </c>
      <c r="D2572" s="270">
        <f>'Net Gen'!E2572</f>
        <v>0</v>
      </c>
      <c r="E2572" s="270">
        <f>'Net Gen'!I2572</f>
        <v>0</v>
      </c>
      <c r="F2572" s="270">
        <f>'Net Gen'!K2572</f>
        <v>0</v>
      </c>
      <c r="G2572" s="270">
        <f>'Net Gen'!N2572</f>
        <v>0</v>
      </c>
      <c r="H2572" s="270">
        <f>'Net Gen'!O2572</f>
        <v>1266</v>
      </c>
      <c r="J2572" s="120">
        <f t="shared" si="162"/>
        <v>0.15</v>
      </c>
      <c r="K2572" s="108">
        <f t="shared" si="160"/>
        <v>0</v>
      </c>
      <c r="L2572" s="102">
        <f t="shared" si="161"/>
        <v>189.9</v>
      </c>
      <c r="M2572" s="123">
        <f t="shared" si="163"/>
        <v>0</v>
      </c>
    </row>
    <row r="2573" spans="1:13" x14ac:dyDescent="0.2">
      <c r="A2573" s="208" t="str">
        <f>'Net Gen'!B2573</f>
        <v>RP1KPAEG-Rockport 1 KP AEG</v>
      </c>
      <c r="B2573" s="269">
        <f>'Net Gen'!C2573</f>
        <v>44822.083333333336</v>
      </c>
      <c r="C2573" s="270" t="str">
        <f>'Net Gen'!P2573</f>
        <v>OFFLINE</v>
      </c>
      <c r="D2573" s="270">
        <f>'Net Gen'!E2573</f>
        <v>0</v>
      </c>
      <c r="E2573" s="270">
        <f>'Net Gen'!I2573</f>
        <v>0</v>
      </c>
      <c r="F2573" s="270">
        <f>'Net Gen'!K2573</f>
        <v>0</v>
      </c>
      <c r="G2573" s="270">
        <f>'Net Gen'!N2573</f>
        <v>0</v>
      </c>
      <c r="H2573" s="270">
        <f>'Net Gen'!O2573</f>
        <v>1266</v>
      </c>
      <c r="J2573" s="120">
        <f t="shared" si="162"/>
        <v>0.15</v>
      </c>
      <c r="K2573" s="108">
        <f t="shared" si="160"/>
        <v>0</v>
      </c>
      <c r="L2573" s="102">
        <f t="shared" si="161"/>
        <v>189.9</v>
      </c>
      <c r="M2573" s="123">
        <f t="shared" si="163"/>
        <v>0</v>
      </c>
    </row>
    <row r="2574" spans="1:13" x14ac:dyDescent="0.2">
      <c r="A2574" s="208" t="str">
        <f>'Net Gen'!B2574</f>
        <v>RP1KPAEG-Rockport 1 KP AEG</v>
      </c>
      <c r="B2574" s="269">
        <f>'Net Gen'!C2574</f>
        <v>44822.125</v>
      </c>
      <c r="C2574" s="270" t="str">
        <f>'Net Gen'!P2574</f>
        <v>OFFLINE</v>
      </c>
      <c r="D2574" s="270">
        <f>'Net Gen'!E2574</f>
        <v>0</v>
      </c>
      <c r="E2574" s="270">
        <f>'Net Gen'!I2574</f>
        <v>0</v>
      </c>
      <c r="F2574" s="270">
        <f>'Net Gen'!K2574</f>
        <v>0</v>
      </c>
      <c r="G2574" s="270">
        <f>'Net Gen'!N2574</f>
        <v>0</v>
      </c>
      <c r="H2574" s="270">
        <f>'Net Gen'!O2574</f>
        <v>1266</v>
      </c>
      <c r="J2574" s="120">
        <f t="shared" si="162"/>
        <v>0.15</v>
      </c>
      <c r="K2574" s="108">
        <f t="shared" si="160"/>
        <v>0</v>
      </c>
      <c r="L2574" s="102">
        <f t="shared" si="161"/>
        <v>189.9</v>
      </c>
      <c r="M2574" s="123">
        <f t="shared" si="163"/>
        <v>0</v>
      </c>
    </row>
    <row r="2575" spans="1:13" x14ac:dyDescent="0.2">
      <c r="A2575" s="208" t="str">
        <f>'Net Gen'!B2575</f>
        <v>RP1KPAEG-Rockport 1 KP AEG</v>
      </c>
      <c r="B2575" s="269">
        <f>'Net Gen'!C2575</f>
        <v>44822.166666666664</v>
      </c>
      <c r="C2575" s="270" t="str">
        <f>'Net Gen'!P2575</f>
        <v>OFFLINE</v>
      </c>
      <c r="D2575" s="270">
        <f>'Net Gen'!E2575</f>
        <v>0</v>
      </c>
      <c r="E2575" s="270">
        <f>'Net Gen'!I2575</f>
        <v>0</v>
      </c>
      <c r="F2575" s="270">
        <f>'Net Gen'!K2575</f>
        <v>0</v>
      </c>
      <c r="G2575" s="270">
        <f>'Net Gen'!N2575</f>
        <v>0</v>
      </c>
      <c r="H2575" s="270">
        <f>'Net Gen'!O2575</f>
        <v>1266</v>
      </c>
      <c r="J2575" s="120">
        <f t="shared" si="162"/>
        <v>0.15</v>
      </c>
      <c r="K2575" s="108">
        <f t="shared" si="160"/>
        <v>0</v>
      </c>
      <c r="L2575" s="102">
        <f t="shared" si="161"/>
        <v>189.9</v>
      </c>
      <c r="M2575" s="123">
        <f t="shared" si="163"/>
        <v>0</v>
      </c>
    </row>
    <row r="2576" spans="1:13" x14ac:dyDescent="0.2">
      <c r="A2576" s="208" t="str">
        <f>'Net Gen'!B2576</f>
        <v>RP1KPAEG-Rockport 1 KP AEG</v>
      </c>
      <c r="B2576" s="269">
        <f>'Net Gen'!C2576</f>
        <v>44822.208333333336</v>
      </c>
      <c r="C2576" s="270" t="str">
        <f>'Net Gen'!P2576</f>
        <v>OFFLINE</v>
      </c>
      <c r="D2576" s="270">
        <f>'Net Gen'!E2576</f>
        <v>0</v>
      </c>
      <c r="E2576" s="270">
        <f>'Net Gen'!I2576</f>
        <v>0</v>
      </c>
      <c r="F2576" s="270">
        <f>'Net Gen'!K2576</f>
        <v>0</v>
      </c>
      <c r="G2576" s="270">
        <f>'Net Gen'!N2576</f>
        <v>0</v>
      </c>
      <c r="H2576" s="270">
        <f>'Net Gen'!O2576</f>
        <v>1266</v>
      </c>
      <c r="J2576" s="120">
        <f t="shared" si="162"/>
        <v>0.15</v>
      </c>
      <c r="K2576" s="108">
        <f t="shared" si="160"/>
        <v>0</v>
      </c>
      <c r="L2576" s="102">
        <f t="shared" si="161"/>
        <v>189.9</v>
      </c>
      <c r="M2576" s="123">
        <f t="shared" si="163"/>
        <v>0</v>
      </c>
    </row>
    <row r="2577" spans="1:13" x14ac:dyDescent="0.2">
      <c r="A2577" s="208" t="str">
        <f>'Net Gen'!B2577</f>
        <v>RP1KPAEG-Rockport 1 KP AEG</v>
      </c>
      <c r="B2577" s="269">
        <f>'Net Gen'!C2577</f>
        <v>44822.25</v>
      </c>
      <c r="C2577" s="270" t="str">
        <f>'Net Gen'!P2577</f>
        <v>OFFLINE</v>
      </c>
      <c r="D2577" s="270">
        <f>'Net Gen'!E2577</f>
        <v>0</v>
      </c>
      <c r="E2577" s="270">
        <f>'Net Gen'!I2577</f>
        <v>0</v>
      </c>
      <c r="F2577" s="270">
        <f>'Net Gen'!K2577</f>
        <v>0</v>
      </c>
      <c r="G2577" s="270">
        <f>'Net Gen'!N2577</f>
        <v>0</v>
      </c>
      <c r="H2577" s="270">
        <f>'Net Gen'!O2577</f>
        <v>1266</v>
      </c>
      <c r="J2577" s="120">
        <f t="shared" si="162"/>
        <v>0.15</v>
      </c>
      <c r="K2577" s="108">
        <f t="shared" si="160"/>
        <v>0</v>
      </c>
      <c r="L2577" s="102">
        <f t="shared" si="161"/>
        <v>189.9</v>
      </c>
      <c r="M2577" s="123">
        <f t="shared" si="163"/>
        <v>0</v>
      </c>
    </row>
    <row r="2578" spans="1:13" x14ac:dyDescent="0.2">
      <c r="A2578" s="208" t="str">
        <f>'Net Gen'!B2578</f>
        <v>RP1KPAEG-Rockport 1 KP AEG</v>
      </c>
      <c r="B2578" s="269">
        <f>'Net Gen'!C2578</f>
        <v>44822.291666666664</v>
      </c>
      <c r="C2578" s="270" t="str">
        <f>'Net Gen'!P2578</f>
        <v>OFFLINE</v>
      </c>
      <c r="D2578" s="270">
        <f>'Net Gen'!E2578</f>
        <v>0</v>
      </c>
      <c r="E2578" s="270">
        <f>'Net Gen'!I2578</f>
        <v>0</v>
      </c>
      <c r="F2578" s="270">
        <f>'Net Gen'!K2578</f>
        <v>0</v>
      </c>
      <c r="G2578" s="270">
        <f>'Net Gen'!N2578</f>
        <v>0</v>
      </c>
      <c r="H2578" s="270">
        <f>'Net Gen'!O2578</f>
        <v>1266</v>
      </c>
      <c r="J2578" s="120">
        <f t="shared" si="162"/>
        <v>0.15</v>
      </c>
      <c r="K2578" s="108">
        <f t="shared" si="160"/>
        <v>0</v>
      </c>
      <c r="L2578" s="102">
        <f t="shared" si="161"/>
        <v>189.9</v>
      </c>
      <c r="M2578" s="123">
        <f t="shared" si="163"/>
        <v>0</v>
      </c>
    </row>
    <row r="2579" spans="1:13" x14ac:dyDescent="0.2">
      <c r="A2579" s="208" t="str">
        <f>'Net Gen'!B2579</f>
        <v>RP1KPAEG-Rockport 1 KP AEG</v>
      </c>
      <c r="B2579" s="269">
        <f>'Net Gen'!C2579</f>
        <v>44822.333333333336</v>
      </c>
      <c r="C2579" s="270" t="str">
        <f>'Net Gen'!P2579</f>
        <v>OFFLINE</v>
      </c>
      <c r="D2579" s="270">
        <f>'Net Gen'!E2579</f>
        <v>0</v>
      </c>
      <c r="E2579" s="270">
        <f>'Net Gen'!I2579</f>
        <v>0</v>
      </c>
      <c r="F2579" s="270">
        <f>'Net Gen'!K2579</f>
        <v>0</v>
      </c>
      <c r="G2579" s="270">
        <f>'Net Gen'!N2579</f>
        <v>0</v>
      </c>
      <c r="H2579" s="270">
        <f>'Net Gen'!O2579</f>
        <v>1266</v>
      </c>
      <c r="J2579" s="120">
        <f t="shared" si="162"/>
        <v>0.15</v>
      </c>
      <c r="K2579" s="108">
        <f t="shared" si="160"/>
        <v>0</v>
      </c>
      <c r="L2579" s="102">
        <f t="shared" si="161"/>
        <v>189.9</v>
      </c>
      <c r="M2579" s="123">
        <f t="shared" si="163"/>
        <v>0</v>
      </c>
    </row>
    <row r="2580" spans="1:13" x14ac:dyDescent="0.2">
      <c r="A2580" s="208" t="str">
        <f>'Net Gen'!B2580</f>
        <v>RP1KPAEG-Rockport 1 KP AEG</v>
      </c>
      <c r="B2580" s="269">
        <f>'Net Gen'!C2580</f>
        <v>44822.375</v>
      </c>
      <c r="C2580" s="270" t="str">
        <f>'Net Gen'!P2580</f>
        <v>OFFLINE</v>
      </c>
      <c r="D2580" s="270">
        <f>'Net Gen'!E2580</f>
        <v>0</v>
      </c>
      <c r="E2580" s="270">
        <f>'Net Gen'!I2580</f>
        <v>0</v>
      </c>
      <c r="F2580" s="270">
        <f>'Net Gen'!K2580</f>
        <v>0</v>
      </c>
      <c r="G2580" s="270">
        <f>'Net Gen'!N2580</f>
        <v>0</v>
      </c>
      <c r="H2580" s="270">
        <f>'Net Gen'!O2580</f>
        <v>1266</v>
      </c>
      <c r="J2580" s="120">
        <f t="shared" si="162"/>
        <v>0.15</v>
      </c>
      <c r="K2580" s="108">
        <f t="shared" si="160"/>
        <v>0</v>
      </c>
      <c r="L2580" s="102">
        <f t="shared" si="161"/>
        <v>189.9</v>
      </c>
      <c r="M2580" s="123">
        <f t="shared" si="163"/>
        <v>0</v>
      </c>
    </row>
    <row r="2581" spans="1:13" x14ac:dyDescent="0.2">
      <c r="A2581" s="208" t="str">
        <f>'Net Gen'!B2581</f>
        <v>RP1KPAEG-Rockport 1 KP AEG</v>
      </c>
      <c r="B2581" s="269">
        <f>'Net Gen'!C2581</f>
        <v>44822.416666666664</v>
      </c>
      <c r="C2581" s="270" t="str">
        <f>'Net Gen'!P2581</f>
        <v>OFFLINE</v>
      </c>
      <c r="D2581" s="270">
        <f>'Net Gen'!E2581</f>
        <v>0</v>
      </c>
      <c r="E2581" s="270">
        <f>'Net Gen'!I2581</f>
        <v>0</v>
      </c>
      <c r="F2581" s="270">
        <f>'Net Gen'!K2581</f>
        <v>0</v>
      </c>
      <c r="G2581" s="270">
        <f>'Net Gen'!N2581</f>
        <v>0</v>
      </c>
      <c r="H2581" s="270">
        <f>'Net Gen'!O2581</f>
        <v>1266</v>
      </c>
      <c r="J2581" s="120">
        <f t="shared" si="162"/>
        <v>0.15</v>
      </c>
      <c r="K2581" s="108">
        <f t="shared" si="160"/>
        <v>0</v>
      </c>
      <c r="L2581" s="102">
        <f t="shared" si="161"/>
        <v>189.9</v>
      </c>
      <c r="M2581" s="123">
        <f t="shared" si="163"/>
        <v>0</v>
      </c>
    </row>
    <row r="2582" spans="1:13" x14ac:dyDescent="0.2">
      <c r="A2582" s="208" t="str">
        <f>'Net Gen'!B2582</f>
        <v>RP1KPAEG-Rockport 1 KP AEG</v>
      </c>
      <c r="B2582" s="269">
        <f>'Net Gen'!C2582</f>
        <v>44822.458333333336</v>
      </c>
      <c r="C2582" s="270" t="str">
        <f>'Net Gen'!P2582</f>
        <v>OFFLINE</v>
      </c>
      <c r="D2582" s="270">
        <f>'Net Gen'!E2582</f>
        <v>0</v>
      </c>
      <c r="E2582" s="270">
        <f>'Net Gen'!I2582</f>
        <v>0</v>
      </c>
      <c r="F2582" s="270">
        <f>'Net Gen'!K2582</f>
        <v>0</v>
      </c>
      <c r="G2582" s="270">
        <f>'Net Gen'!N2582</f>
        <v>0</v>
      </c>
      <c r="H2582" s="270">
        <f>'Net Gen'!O2582</f>
        <v>1266</v>
      </c>
      <c r="J2582" s="120">
        <f t="shared" si="162"/>
        <v>0.15</v>
      </c>
      <c r="K2582" s="108">
        <f t="shared" si="160"/>
        <v>0</v>
      </c>
      <c r="L2582" s="102">
        <f t="shared" si="161"/>
        <v>189.9</v>
      </c>
      <c r="M2582" s="123">
        <f t="shared" si="163"/>
        <v>0</v>
      </c>
    </row>
    <row r="2583" spans="1:13" x14ac:dyDescent="0.2">
      <c r="A2583" s="208" t="str">
        <f>'Net Gen'!B2583</f>
        <v>RP1KPAEG-Rockport 1 KP AEG</v>
      </c>
      <c r="B2583" s="269">
        <f>'Net Gen'!C2583</f>
        <v>44822.5</v>
      </c>
      <c r="C2583" s="270" t="str">
        <f>'Net Gen'!P2583</f>
        <v>OFFLINE</v>
      </c>
      <c r="D2583" s="270">
        <f>'Net Gen'!E2583</f>
        <v>0</v>
      </c>
      <c r="E2583" s="270">
        <f>'Net Gen'!I2583</f>
        <v>0</v>
      </c>
      <c r="F2583" s="270">
        <f>'Net Gen'!K2583</f>
        <v>0</v>
      </c>
      <c r="G2583" s="270">
        <f>'Net Gen'!N2583</f>
        <v>0</v>
      </c>
      <c r="H2583" s="270">
        <f>'Net Gen'!O2583</f>
        <v>1266</v>
      </c>
      <c r="J2583" s="120">
        <f t="shared" si="162"/>
        <v>0.15</v>
      </c>
      <c r="K2583" s="108">
        <f t="shared" si="160"/>
        <v>0</v>
      </c>
      <c r="L2583" s="102">
        <f t="shared" si="161"/>
        <v>189.9</v>
      </c>
      <c r="M2583" s="123">
        <f t="shared" si="163"/>
        <v>0</v>
      </c>
    </row>
    <row r="2584" spans="1:13" x14ac:dyDescent="0.2">
      <c r="A2584" s="208" t="str">
        <f>'Net Gen'!B2584</f>
        <v>RP1KPAEG-Rockport 1 KP AEG</v>
      </c>
      <c r="B2584" s="269">
        <f>'Net Gen'!C2584</f>
        <v>44822.541666666664</v>
      </c>
      <c r="C2584" s="270" t="str">
        <f>'Net Gen'!P2584</f>
        <v>OFFLINE</v>
      </c>
      <c r="D2584" s="270">
        <f>'Net Gen'!E2584</f>
        <v>0</v>
      </c>
      <c r="E2584" s="270">
        <f>'Net Gen'!I2584</f>
        <v>0</v>
      </c>
      <c r="F2584" s="270">
        <f>'Net Gen'!K2584</f>
        <v>0</v>
      </c>
      <c r="G2584" s="270">
        <f>'Net Gen'!N2584</f>
        <v>0</v>
      </c>
      <c r="H2584" s="270">
        <f>'Net Gen'!O2584</f>
        <v>1266</v>
      </c>
      <c r="J2584" s="120">
        <f t="shared" si="162"/>
        <v>0.15</v>
      </c>
      <c r="K2584" s="108">
        <f t="shared" si="160"/>
        <v>0</v>
      </c>
      <c r="L2584" s="102">
        <f t="shared" si="161"/>
        <v>189.9</v>
      </c>
      <c r="M2584" s="123">
        <f t="shared" si="163"/>
        <v>0</v>
      </c>
    </row>
    <row r="2585" spans="1:13" x14ac:dyDescent="0.2">
      <c r="A2585" s="208" t="str">
        <f>'Net Gen'!B2585</f>
        <v>RP1KPAEG-Rockport 1 KP AEG</v>
      </c>
      <c r="B2585" s="269">
        <f>'Net Gen'!C2585</f>
        <v>44822.583333333336</v>
      </c>
      <c r="C2585" s="270" t="str">
        <f>'Net Gen'!P2585</f>
        <v>OFFLINE</v>
      </c>
      <c r="D2585" s="270">
        <f>'Net Gen'!E2585</f>
        <v>0</v>
      </c>
      <c r="E2585" s="270">
        <f>'Net Gen'!I2585</f>
        <v>0</v>
      </c>
      <c r="F2585" s="270">
        <f>'Net Gen'!K2585</f>
        <v>0</v>
      </c>
      <c r="G2585" s="270">
        <f>'Net Gen'!N2585</f>
        <v>0</v>
      </c>
      <c r="H2585" s="270">
        <f>'Net Gen'!O2585</f>
        <v>1266</v>
      </c>
      <c r="J2585" s="120">
        <f t="shared" si="162"/>
        <v>0.15</v>
      </c>
      <c r="K2585" s="108">
        <f t="shared" si="160"/>
        <v>0</v>
      </c>
      <c r="L2585" s="102">
        <f t="shared" si="161"/>
        <v>189.9</v>
      </c>
      <c r="M2585" s="123">
        <f t="shared" si="163"/>
        <v>0</v>
      </c>
    </row>
    <row r="2586" spans="1:13" x14ac:dyDescent="0.2">
      <c r="A2586" s="208" t="str">
        <f>'Net Gen'!B2586</f>
        <v>RP1KPAEG-Rockport 1 KP AEG</v>
      </c>
      <c r="B2586" s="269">
        <f>'Net Gen'!C2586</f>
        <v>44822.625</v>
      </c>
      <c r="C2586" s="270" t="str">
        <f>'Net Gen'!P2586</f>
        <v>OFFLINE</v>
      </c>
      <c r="D2586" s="270">
        <f>'Net Gen'!E2586</f>
        <v>0</v>
      </c>
      <c r="E2586" s="270">
        <f>'Net Gen'!I2586</f>
        <v>0</v>
      </c>
      <c r="F2586" s="270">
        <f>'Net Gen'!K2586</f>
        <v>0</v>
      </c>
      <c r="G2586" s="270">
        <f>'Net Gen'!N2586</f>
        <v>0</v>
      </c>
      <c r="H2586" s="270">
        <f>'Net Gen'!O2586</f>
        <v>1266</v>
      </c>
      <c r="J2586" s="120">
        <f t="shared" si="162"/>
        <v>0.15</v>
      </c>
      <c r="K2586" s="108">
        <f t="shared" si="160"/>
        <v>0</v>
      </c>
      <c r="L2586" s="102">
        <f t="shared" si="161"/>
        <v>189.9</v>
      </c>
      <c r="M2586" s="123">
        <f t="shared" si="163"/>
        <v>0</v>
      </c>
    </row>
    <row r="2587" spans="1:13" x14ac:dyDescent="0.2">
      <c r="A2587" s="208" t="str">
        <f>'Net Gen'!B2587</f>
        <v>RP1KPAEG-Rockport 1 KP AEG</v>
      </c>
      <c r="B2587" s="269">
        <f>'Net Gen'!C2587</f>
        <v>44822.666666666664</v>
      </c>
      <c r="C2587" s="270" t="str">
        <f>'Net Gen'!P2587</f>
        <v>OFFLINE</v>
      </c>
      <c r="D2587" s="270">
        <f>'Net Gen'!E2587</f>
        <v>0</v>
      </c>
      <c r="E2587" s="270">
        <f>'Net Gen'!I2587</f>
        <v>0</v>
      </c>
      <c r="F2587" s="270">
        <f>'Net Gen'!K2587</f>
        <v>0</v>
      </c>
      <c r="G2587" s="270">
        <f>'Net Gen'!N2587</f>
        <v>0</v>
      </c>
      <c r="H2587" s="270">
        <f>'Net Gen'!O2587</f>
        <v>1266</v>
      </c>
      <c r="J2587" s="120">
        <f t="shared" si="162"/>
        <v>0.15</v>
      </c>
      <c r="K2587" s="108">
        <f t="shared" si="160"/>
        <v>0</v>
      </c>
      <c r="L2587" s="102">
        <f t="shared" si="161"/>
        <v>189.9</v>
      </c>
      <c r="M2587" s="123">
        <f t="shared" si="163"/>
        <v>0</v>
      </c>
    </row>
    <row r="2588" spans="1:13" x14ac:dyDescent="0.2">
      <c r="A2588" s="208" t="str">
        <f>'Net Gen'!B2588</f>
        <v>RP1KPAEG-Rockport 1 KP AEG</v>
      </c>
      <c r="B2588" s="269">
        <f>'Net Gen'!C2588</f>
        <v>44822.708333333336</v>
      </c>
      <c r="C2588" s="270" t="str">
        <f>'Net Gen'!P2588</f>
        <v>OFFLINE</v>
      </c>
      <c r="D2588" s="270">
        <f>'Net Gen'!E2588</f>
        <v>0</v>
      </c>
      <c r="E2588" s="270">
        <f>'Net Gen'!I2588</f>
        <v>0</v>
      </c>
      <c r="F2588" s="270">
        <f>'Net Gen'!K2588</f>
        <v>0</v>
      </c>
      <c r="G2588" s="270">
        <f>'Net Gen'!N2588</f>
        <v>0</v>
      </c>
      <c r="H2588" s="270">
        <f>'Net Gen'!O2588</f>
        <v>1266</v>
      </c>
      <c r="J2588" s="120">
        <f t="shared" si="162"/>
        <v>0.15</v>
      </c>
      <c r="K2588" s="108">
        <f t="shared" si="160"/>
        <v>0</v>
      </c>
      <c r="L2588" s="102">
        <f t="shared" si="161"/>
        <v>189.9</v>
      </c>
      <c r="M2588" s="123">
        <f t="shared" si="163"/>
        <v>0</v>
      </c>
    </row>
    <row r="2589" spans="1:13" x14ac:dyDescent="0.2">
      <c r="A2589" s="208" t="str">
        <f>'Net Gen'!B2589</f>
        <v>RP1KPAEG-Rockport 1 KP AEG</v>
      </c>
      <c r="B2589" s="269">
        <f>'Net Gen'!C2589</f>
        <v>44822.75</v>
      </c>
      <c r="C2589" s="270" t="str">
        <f>'Net Gen'!P2589</f>
        <v>OFFLINE</v>
      </c>
      <c r="D2589" s="270">
        <f>'Net Gen'!E2589</f>
        <v>0</v>
      </c>
      <c r="E2589" s="270">
        <f>'Net Gen'!I2589</f>
        <v>0</v>
      </c>
      <c r="F2589" s="270">
        <f>'Net Gen'!K2589</f>
        <v>0</v>
      </c>
      <c r="G2589" s="270">
        <f>'Net Gen'!N2589</f>
        <v>0</v>
      </c>
      <c r="H2589" s="270">
        <f>'Net Gen'!O2589</f>
        <v>1266</v>
      </c>
      <c r="J2589" s="120">
        <f t="shared" si="162"/>
        <v>0.15</v>
      </c>
      <c r="K2589" s="108">
        <f t="shared" si="160"/>
        <v>0</v>
      </c>
      <c r="L2589" s="102">
        <f t="shared" si="161"/>
        <v>189.9</v>
      </c>
      <c r="M2589" s="123">
        <f t="shared" si="163"/>
        <v>0</v>
      </c>
    </row>
    <row r="2590" spans="1:13" x14ac:dyDescent="0.2">
      <c r="A2590" s="208" t="str">
        <f>'Net Gen'!B2590</f>
        <v>RP1KPAEG-Rockport 1 KP AEG</v>
      </c>
      <c r="B2590" s="269">
        <f>'Net Gen'!C2590</f>
        <v>44822.791666666664</v>
      </c>
      <c r="C2590" s="270" t="str">
        <f>'Net Gen'!P2590</f>
        <v>OFFLINE</v>
      </c>
      <c r="D2590" s="270">
        <f>'Net Gen'!E2590</f>
        <v>0</v>
      </c>
      <c r="E2590" s="270">
        <f>'Net Gen'!I2590</f>
        <v>0</v>
      </c>
      <c r="F2590" s="270">
        <f>'Net Gen'!K2590</f>
        <v>0</v>
      </c>
      <c r="G2590" s="270">
        <f>'Net Gen'!N2590</f>
        <v>0</v>
      </c>
      <c r="H2590" s="270">
        <f>'Net Gen'!O2590</f>
        <v>1266</v>
      </c>
      <c r="J2590" s="120">
        <f t="shared" si="162"/>
        <v>0.15</v>
      </c>
      <c r="K2590" s="108">
        <f t="shared" si="160"/>
        <v>0</v>
      </c>
      <c r="L2590" s="102">
        <f t="shared" si="161"/>
        <v>189.9</v>
      </c>
      <c r="M2590" s="123">
        <f t="shared" si="163"/>
        <v>0</v>
      </c>
    </row>
    <row r="2591" spans="1:13" x14ac:dyDescent="0.2">
      <c r="A2591" s="208" t="str">
        <f>'Net Gen'!B2591</f>
        <v>RP1KPAEG-Rockport 1 KP AEG</v>
      </c>
      <c r="B2591" s="269">
        <f>'Net Gen'!C2591</f>
        <v>44822.833333333336</v>
      </c>
      <c r="C2591" s="270" t="str">
        <f>'Net Gen'!P2591</f>
        <v>OFFLINE</v>
      </c>
      <c r="D2591" s="270">
        <f>'Net Gen'!E2591</f>
        <v>0</v>
      </c>
      <c r="E2591" s="270">
        <f>'Net Gen'!I2591</f>
        <v>0</v>
      </c>
      <c r="F2591" s="270">
        <f>'Net Gen'!K2591</f>
        <v>0</v>
      </c>
      <c r="G2591" s="270">
        <f>'Net Gen'!N2591</f>
        <v>0</v>
      </c>
      <c r="H2591" s="270">
        <f>'Net Gen'!O2591</f>
        <v>1266</v>
      </c>
      <c r="J2591" s="120">
        <f t="shared" si="162"/>
        <v>0.15</v>
      </c>
      <c r="K2591" s="108">
        <f t="shared" si="160"/>
        <v>0</v>
      </c>
      <c r="L2591" s="102">
        <f t="shared" si="161"/>
        <v>189.9</v>
      </c>
      <c r="M2591" s="123">
        <f t="shared" si="163"/>
        <v>0</v>
      </c>
    </row>
    <row r="2592" spans="1:13" x14ac:dyDescent="0.2">
      <c r="A2592" s="208" t="str">
        <f>'Net Gen'!B2592</f>
        <v>RP1KPAEG-Rockport 1 KP AEG</v>
      </c>
      <c r="B2592" s="269">
        <f>'Net Gen'!C2592</f>
        <v>44822.875</v>
      </c>
      <c r="C2592" s="270" t="str">
        <f>'Net Gen'!P2592</f>
        <v>OFFLINE</v>
      </c>
      <c r="D2592" s="270">
        <f>'Net Gen'!E2592</f>
        <v>0</v>
      </c>
      <c r="E2592" s="270">
        <f>'Net Gen'!I2592</f>
        <v>0</v>
      </c>
      <c r="F2592" s="270">
        <f>'Net Gen'!K2592</f>
        <v>0</v>
      </c>
      <c r="G2592" s="270">
        <f>'Net Gen'!N2592</f>
        <v>0</v>
      </c>
      <c r="H2592" s="270">
        <f>'Net Gen'!O2592</f>
        <v>1266</v>
      </c>
      <c r="J2592" s="120">
        <f t="shared" si="162"/>
        <v>0.15</v>
      </c>
      <c r="K2592" s="108">
        <f t="shared" si="160"/>
        <v>0</v>
      </c>
      <c r="L2592" s="102">
        <f t="shared" si="161"/>
        <v>189.9</v>
      </c>
      <c r="M2592" s="123">
        <f t="shared" si="163"/>
        <v>0</v>
      </c>
    </row>
    <row r="2593" spans="1:13" x14ac:dyDescent="0.2">
      <c r="A2593" s="208" t="str">
        <f>'Net Gen'!B2593</f>
        <v>RP1KPAEG-Rockport 1 KP AEG</v>
      </c>
      <c r="B2593" s="269">
        <f>'Net Gen'!C2593</f>
        <v>44822.916666666664</v>
      </c>
      <c r="C2593" s="270" t="str">
        <f>'Net Gen'!P2593</f>
        <v>OFFLINE</v>
      </c>
      <c r="D2593" s="270">
        <f>'Net Gen'!E2593</f>
        <v>0</v>
      </c>
      <c r="E2593" s="270">
        <f>'Net Gen'!I2593</f>
        <v>0</v>
      </c>
      <c r="F2593" s="270">
        <f>'Net Gen'!K2593</f>
        <v>0</v>
      </c>
      <c r="G2593" s="270">
        <f>'Net Gen'!N2593</f>
        <v>0</v>
      </c>
      <c r="H2593" s="270">
        <f>'Net Gen'!O2593</f>
        <v>1266</v>
      </c>
      <c r="J2593" s="120">
        <f t="shared" si="162"/>
        <v>0.15</v>
      </c>
      <c r="K2593" s="108">
        <f t="shared" si="160"/>
        <v>0</v>
      </c>
      <c r="L2593" s="102">
        <f t="shared" si="161"/>
        <v>189.9</v>
      </c>
      <c r="M2593" s="123">
        <f t="shared" si="163"/>
        <v>0</v>
      </c>
    </row>
    <row r="2594" spans="1:13" x14ac:dyDescent="0.2">
      <c r="A2594" s="208" t="str">
        <f>'Net Gen'!B2594</f>
        <v>RP1KPAEG-Rockport 1 KP AEG</v>
      </c>
      <c r="B2594" s="269">
        <f>'Net Gen'!C2594</f>
        <v>44822.958333333336</v>
      </c>
      <c r="C2594" s="270" t="str">
        <f>'Net Gen'!P2594</f>
        <v>OFFLINE</v>
      </c>
      <c r="D2594" s="270">
        <f>'Net Gen'!E2594</f>
        <v>0</v>
      </c>
      <c r="E2594" s="270">
        <f>'Net Gen'!I2594</f>
        <v>0</v>
      </c>
      <c r="F2594" s="270">
        <f>'Net Gen'!K2594</f>
        <v>0</v>
      </c>
      <c r="G2594" s="270">
        <f>'Net Gen'!N2594</f>
        <v>0</v>
      </c>
      <c r="H2594" s="270">
        <f>'Net Gen'!O2594</f>
        <v>1266</v>
      </c>
      <c r="J2594" s="120">
        <f t="shared" si="162"/>
        <v>0.15</v>
      </c>
      <c r="K2594" s="108">
        <f t="shared" si="160"/>
        <v>0</v>
      </c>
      <c r="L2594" s="102">
        <f t="shared" si="161"/>
        <v>189.9</v>
      </c>
      <c r="M2594" s="123">
        <f t="shared" si="163"/>
        <v>0</v>
      </c>
    </row>
    <row r="2595" spans="1:13" x14ac:dyDescent="0.2">
      <c r="A2595" s="208" t="str">
        <f>'Net Gen'!B2595</f>
        <v>RP1KPAEG-Rockport 1 KP AEG</v>
      </c>
      <c r="B2595" s="269">
        <f>'Net Gen'!C2595</f>
        <v>44823</v>
      </c>
      <c r="C2595" s="270" t="str">
        <f>'Net Gen'!P2595</f>
        <v>OFFLINE</v>
      </c>
      <c r="D2595" s="270">
        <f>'Net Gen'!E2595</f>
        <v>0</v>
      </c>
      <c r="E2595" s="270">
        <f>'Net Gen'!I2595</f>
        <v>0</v>
      </c>
      <c r="F2595" s="270">
        <f>'Net Gen'!K2595</f>
        <v>0</v>
      </c>
      <c r="G2595" s="270">
        <f>'Net Gen'!N2595</f>
        <v>0</v>
      </c>
      <c r="H2595" s="270">
        <f>'Net Gen'!O2595</f>
        <v>1266</v>
      </c>
      <c r="J2595" s="120">
        <f t="shared" si="162"/>
        <v>0.15</v>
      </c>
      <c r="K2595" s="108">
        <f t="shared" si="160"/>
        <v>0</v>
      </c>
      <c r="L2595" s="102">
        <f t="shared" si="161"/>
        <v>189.9</v>
      </c>
      <c r="M2595" s="123">
        <f t="shared" si="163"/>
        <v>0</v>
      </c>
    </row>
    <row r="2596" spans="1:13" x14ac:dyDescent="0.2">
      <c r="A2596" s="208" t="str">
        <f>'Net Gen'!B2596</f>
        <v>RP1KPAEG-Rockport 1 KP AEG</v>
      </c>
      <c r="B2596" s="269">
        <f>'Net Gen'!C2596</f>
        <v>44823.041666666664</v>
      </c>
      <c r="C2596" s="270" t="str">
        <f>'Net Gen'!P2596</f>
        <v>OFFLINE</v>
      </c>
      <c r="D2596" s="270">
        <f>'Net Gen'!E2596</f>
        <v>0</v>
      </c>
      <c r="E2596" s="270">
        <f>'Net Gen'!I2596</f>
        <v>0</v>
      </c>
      <c r="F2596" s="270">
        <f>'Net Gen'!K2596</f>
        <v>0</v>
      </c>
      <c r="G2596" s="270">
        <f>'Net Gen'!N2596</f>
        <v>0</v>
      </c>
      <c r="H2596" s="270">
        <f>'Net Gen'!O2596</f>
        <v>1266</v>
      </c>
      <c r="J2596" s="120">
        <f t="shared" si="162"/>
        <v>0.15</v>
      </c>
      <c r="K2596" s="108">
        <f t="shared" si="160"/>
        <v>0</v>
      </c>
      <c r="L2596" s="102">
        <f t="shared" si="161"/>
        <v>189.9</v>
      </c>
      <c r="M2596" s="123">
        <f t="shared" si="163"/>
        <v>0</v>
      </c>
    </row>
    <row r="2597" spans="1:13" x14ac:dyDescent="0.2">
      <c r="A2597" s="208" t="str">
        <f>'Net Gen'!B2597</f>
        <v>RP1KPAEG-Rockport 1 KP AEG</v>
      </c>
      <c r="B2597" s="269">
        <f>'Net Gen'!C2597</f>
        <v>44823.083333333336</v>
      </c>
      <c r="C2597" s="270" t="str">
        <f>'Net Gen'!P2597</f>
        <v>OFFLINE</v>
      </c>
      <c r="D2597" s="270">
        <f>'Net Gen'!E2597</f>
        <v>0</v>
      </c>
      <c r="E2597" s="270">
        <f>'Net Gen'!I2597</f>
        <v>0</v>
      </c>
      <c r="F2597" s="270">
        <f>'Net Gen'!K2597</f>
        <v>0</v>
      </c>
      <c r="G2597" s="270">
        <f>'Net Gen'!N2597</f>
        <v>0</v>
      </c>
      <c r="H2597" s="270">
        <f>'Net Gen'!O2597</f>
        <v>1266</v>
      </c>
      <c r="J2597" s="120">
        <f t="shared" si="162"/>
        <v>0.15</v>
      </c>
      <c r="K2597" s="108">
        <f t="shared" si="160"/>
        <v>0</v>
      </c>
      <c r="L2597" s="102">
        <f t="shared" si="161"/>
        <v>189.9</v>
      </c>
      <c r="M2597" s="123">
        <f t="shared" si="163"/>
        <v>0</v>
      </c>
    </row>
    <row r="2598" spans="1:13" x14ac:dyDescent="0.2">
      <c r="A2598" s="208" t="str">
        <f>'Net Gen'!B2598</f>
        <v>RP1KPAEG-Rockport 1 KP AEG</v>
      </c>
      <c r="B2598" s="269">
        <f>'Net Gen'!C2598</f>
        <v>44823.125</v>
      </c>
      <c r="C2598" s="270" t="str">
        <f>'Net Gen'!P2598</f>
        <v>OFFLINE</v>
      </c>
      <c r="D2598" s="270">
        <f>'Net Gen'!E2598</f>
        <v>0</v>
      </c>
      <c r="E2598" s="270">
        <f>'Net Gen'!I2598</f>
        <v>0</v>
      </c>
      <c r="F2598" s="270">
        <f>'Net Gen'!K2598</f>
        <v>0</v>
      </c>
      <c r="G2598" s="270">
        <f>'Net Gen'!N2598</f>
        <v>0</v>
      </c>
      <c r="H2598" s="270">
        <f>'Net Gen'!O2598</f>
        <v>1266</v>
      </c>
      <c r="J2598" s="120">
        <f t="shared" si="162"/>
        <v>0.15</v>
      </c>
      <c r="K2598" s="108">
        <f t="shared" si="160"/>
        <v>0</v>
      </c>
      <c r="L2598" s="102">
        <f t="shared" si="161"/>
        <v>189.9</v>
      </c>
      <c r="M2598" s="123">
        <f t="shared" si="163"/>
        <v>0</v>
      </c>
    </row>
    <row r="2599" spans="1:13" x14ac:dyDescent="0.2">
      <c r="A2599" s="208" t="str">
        <f>'Net Gen'!B2599</f>
        <v>RP1KPAEG-Rockport 1 KP AEG</v>
      </c>
      <c r="B2599" s="269">
        <f>'Net Gen'!C2599</f>
        <v>44823.166666666664</v>
      </c>
      <c r="C2599" s="270" t="str">
        <f>'Net Gen'!P2599</f>
        <v>OFFLINE</v>
      </c>
      <c r="D2599" s="270">
        <f>'Net Gen'!E2599</f>
        <v>0</v>
      </c>
      <c r="E2599" s="270">
        <f>'Net Gen'!I2599</f>
        <v>0</v>
      </c>
      <c r="F2599" s="270">
        <f>'Net Gen'!K2599</f>
        <v>0</v>
      </c>
      <c r="G2599" s="270">
        <f>'Net Gen'!N2599</f>
        <v>0</v>
      </c>
      <c r="H2599" s="270">
        <f>'Net Gen'!O2599</f>
        <v>1266</v>
      </c>
      <c r="J2599" s="120">
        <f t="shared" si="162"/>
        <v>0.15</v>
      </c>
      <c r="K2599" s="108">
        <f t="shared" si="160"/>
        <v>0</v>
      </c>
      <c r="L2599" s="102">
        <f t="shared" si="161"/>
        <v>189.9</v>
      </c>
      <c r="M2599" s="123">
        <f t="shared" si="163"/>
        <v>0</v>
      </c>
    </row>
    <row r="2600" spans="1:13" x14ac:dyDescent="0.2">
      <c r="A2600" s="208" t="str">
        <f>'Net Gen'!B2600</f>
        <v>RP1KPAEG-Rockport 1 KP AEG</v>
      </c>
      <c r="B2600" s="269">
        <f>'Net Gen'!C2600</f>
        <v>44823.208333333336</v>
      </c>
      <c r="C2600" s="270" t="str">
        <f>'Net Gen'!P2600</f>
        <v>OFFLINE</v>
      </c>
      <c r="D2600" s="270">
        <f>'Net Gen'!E2600</f>
        <v>0</v>
      </c>
      <c r="E2600" s="270">
        <f>'Net Gen'!I2600</f>
        <v>0</v>
      </c>
      <c r="F2600" s="270">
        <f>'Net Gen'!K2600</f>
        <v>0</v>
      </c>
      <c r="G2600" s="270">
        <f>'Net Gen'!N2600</f>
        <v>0</v>
      </c>
      <c r="H2600" s="270">
        <f>'Net Gen'!O2600</f>
        <v>1266</v>
      </c>
      <c r="J2600" s="120">
        <f t="shared" si="162"/>
        <v>0.15</v>
      </c>
      <c r="K2600" s="108">
        <f t="shared" si="160"/>
        <v>0</v>
      </c>
      <c r="L2600" s="102">
        <f t="shared" si="161"/>
        <v>189.9</v>
      </c>
      <c r="M2600" s="123">
        <f t="shared" si="163"/>
        <v>0</v>
      </c>
    </row>
    <row r="2601" spans="1:13" x14ac:dyDescent="0.2">
      <c r="A2601" s="208" t="str">
        <f>'Net Gen'!B2601</f>
        <v>RP1KPAEG-Rockport 1 KP AEG</v>
      </c>
      <c r="B2601" s="269">
        <f>'Net Gen'!C2601</f>
        <v>44823.25</v>
      </c>
      <c r="C2601" s="270" t="str">
        <f>'Net Gen'!P2601</f>
        <v>OFFLINE</v>
      </c>
      <c r="D2601" s="270">
        <f>'Net Gen'!E2601</f>
        <v>0</v>
      </c>
      <c r="E2601" s="270">
        <f>'Net Gen'!I2601</f>
        <v>0</v>
      </c>
      <c r="F2601" s="270">
        <f>'Net Gen'!K2601</f>
        <v>0</v>
      </c>
      <c r="G2601" s="270">
        <f>'Net Gen'!N2601</f>
        <v>0</v>
      </c>
      <c r="H2601" s="270">
        <f>'Net Gen'!O2601</f>
        <v>1266</v>
      </c>
      <c r="J2601" s="120">
        <f t="shared" si="162"/>
        <v>0.15</v>
      </c>
      <c r="K2601" s="108">
        <f t="shared" si="160"/>
        <v>0</v>
      </c>
      <c r="L2601" s="102">
        <f t="shared" si="161"/>
        <v>189.9</v>
      </c>
      <c r="M2601" s="123">
        <f t="shared" si="163"/>
        <v>0</v>
      </c>
    </row>
    <row r="2602" spans="1:13" x14ac:dyDescent="0.2">
      <c r="A2602" s="208" t="str">
        <f>'Net Gen'!B2602</f>
        <v>RP1KPAEG-Rockport 1 KP AEG</v>
      </c>
      <c r="B2602" s="269">
        <f>'Net Gen'!C2602</f>
        <v>44823.291666666664</v>
      </c>
      <c r="C2602" s="270" t="str">
        <f>'Net Gen'!P2602</f>
        <v>OFFLINE</v>
      </c>
      <c r="D2602" s="270">
        <f>'Net Gen'!E2602</f>
        <v>0</v>
      </c>
      <c r="E2602" s="270">
        <f>'Net Gen'!I2602</f>
        <v>0</v>
      </c>
      <c r="F2602" s="270">
        <f>'Net Gen'!K2602</f>
        <v>0</v>
      </c>
      <c r="G2602" s="270">
        <f>'Net Gen'!N2602</f>
        <v>0</v>
      </c>
      <c r="H2602" s="270">
        <f>'Net Gen'!O2602</f>
        <v>1266</v>
      </c>
      <c r="J2602" s="120">
        <f t="shared" si="162"/>
        <v>0.15</v>
      </c>
      <c r="K2602" s="108">
        <f t="shared" si="160"/>
        <v>0</v>
      </c>
      <c r="L2602" s="102">
        <f t="shared" si="161"/>
        <v>189.9</v>
      </c>
      <c r="M2602" s="123">
        <f t="shared" si="163"/>
        <v>0</v>
      </c>
    </row>
    <row r="2603" spans="1:13" x14ac:dyDescent="0.2">
      <c r="A2603" s="208" t="str">
        <f>'Net Gen'!B2603</f>
        <v>RP1KPAEG-Rockport 1 KP AEG</v>
      </c>
      <c r="B2603" s="269">
        <f>'Net Gen'!C2603</f>
        <v>44823.333333333336</v>
      </c>
      <c r="C2603" s="270" t="str">
        <f>'Net Gen'!P2603</f>
        <v>OFFLINE</v>
      </c>
      <c r="D2603" s="270">
        <f>'Net Gen'!E2603</f>
        <v>0</v>
      </c>
      <c r="E2603" s="270">
        <f>'Net Gen'!I2603</f>
        <v>0</v>
      </c>
      <c r="F2603" s="270">
        <f>'Net Gen'!K2603</f>
        <v>0</v>
      </c>
      <c r="G2603" s="270">
        <f>'Net Gen'!N2603</f>
        <v>0</v>
      </c>
      <c r="H2603" s="270">
        <f>'Net Gen'!O2603</f>
        <v>1266</v>
      </c>
      <c r="J2603" s="120">
        <f t="shared" si="162"/>
        <v>0.15</v>
      </c>
      <c r="K2603" s="108">
        <f t="shared" si="160"/>
        <v>0</v>
      </c>
      <c r="L2603" s="102">
        <f t="shared" si="161"/>
        <v>189.9</v>
      </c>
      <c r="M2603" s="123">
        <f t="shared" si="163"/>
        <v>0</v>
      </c>
    </row>
    <row r="2604" spans="1:13" x14ac:dyDescent="0.2">
      <c r="A2604" s="208" t="str">
        <f>'Net Gen'!B2604</f>
        <v>RP1KPAEG-Rockport 1 KP AEG</v>
      </c>
      <c r="B2604" s="269">
        <f>'Net Gen'!C2604</f>
        <v>44823.375</v>
      </c>
      <c r="C2604" s="270" t="str">
        <f>'Net Gen'!P2604</f>
        <v>OFFLINE</v>
      </c>
      <c r="D2604" s="270">
        <f>'Net Gen'!E2604</f>
        <v>0</v>
      </c>
      <c r="E2604" s="270">
        <f>'Net Gen'!I2604</f>
        <v>0</v>
      </c>
      <c r="F2604" s="270">
        <f>'Net Gen'!K2604</f>
        <v>0</v>
      </c>
      <c r="G2604" s="270">
        <f>'Net Gen'!N2604</f>
        <v>0</v>
      </c>
      <c r="H2604" s="270">
        <f>'Net Gen'!O2604</f>
        <v>1266</v>
      </c>
      <c r="J2604" s="120">
        <f t="shared" si="162"/>
        <v>0.15</v>
      </c>
      <c r="K2604" s="108">
        <f t="shared" si="160"/>
        <v>0</v>
      </c>
      <c r="L2604" s="102">
        <f t="shared" si="161"/>
        <v>189.9</v>
      </c>
      <c r="M2604" s="123">
        <f t="shared" si="163"/>
        <v>0</v>
      </c>
    </row>
    <row r="2605" spans="1:13" x14ac:dyDescent="0.2">
      <c r="A2605" s="208" t="str">
        <f>'Net Gen'!B2605</f>
        <v>RP1KPAEG-Rockport 1 KP AEG</v>
      </c>
      <c r="B2605" s="269">
        <f>'Net Gen'!C2605</f>
        <v>44823.416666666664</v>
      </c>
      <c r="C2605" s="270" t="str">
        <f>'Net Gen'!P2605</f>
        <v>OFFLINE</v>
      </c>
      <c r="D2605" s="270">
        <f>'Net Gen'!E2605</f>
        <v>0</v>
      </c>
      <c r="E2605" s="270">
        <f>'Net Gen'!I2605</f>
        <v>0</v>
      </c>
      <c r="F2605" s="270">
        <f>'Net Gen'!K2605</f>
        <v>0</v>
      </c>
      <c r="G2605" s="270">
        <f>'Net Gen'!N2605</f>
        <v>0</v>
      </c>
      <c r="H2605" s="270">
        <f>'Net Gen'!O2605</f>
        <v>1266</v>
      </c>
      <c r="J2605" s="120">
        <f t="shared" si="162"/>
        <v>0.15</v>
      </c>
      <c r="K2605" s="108">
        <f t="shared" si="160"/>
        <v>0</v>
      </c>
      <c r="L2605" s="102">
        <f t="shared" si="161"/>
        <v>189.9</v>
      </c>
      <c r="M2605" s="123">
        <f t="shared" si="163"/>
        <v>0</v>
      </c>
    </row>
    <row r="2606" spans="1:13" x14ac:dyDescent="0.2">
      <c r="A2606" s="208" t="str">
        <f>'Net Gen'!B2606</f>
        <v>RP1KPAEG-Rockport 1 KP AEG</v>
      </c>
      <c r="B2606" s="269">
        <f>'Net Gen'!C2606</f>
        <v>44823.458333333336</v>
      </c>
      <c r="C2606" s="270" t="str">
        <f>'Net Gen'!P2606</f>
        <v>OFFLINE</v>
      </c>
      <c r="D2606" s="270">
        <f>'Net Gen'!E2606</f>
        <v>0</v>
      </c>
      <c r="E2606" s="270">
        <f>'Net Gen'!I2606</f>
        <v>0</v>
      </c>
      <c r="F2606" s="270">
        <f>'Net Gen'!K2606</f>
        <v>0</v>
      </c>
      <c r="G2606" s="270">
        <f>'Net Gen'!N2606</f>
        <v>0</v>
      </c>
      <c r="H2606" s="270">
        <f>'Net Gen'!O2606</f>
        <v>1266</v>
      </c>
      <c r="J2606" s="120">
        <f t="shared" si="162"/>
        <v>0.15</v>
      </c>
      <c r="K2606" s="108">
        <f t="shared" si="160"/>
        <v>0</v>
      </c>
      <c r="L2606" s="102">
        <f t="shared" si="161"/>
        <v>189.9</v>
      </c>
      <c r="M2606" s="123">
        <f t="shared" si="163"/>
        <v>0</v>
      </c>
    </row>
    <row r="2607" spans="1:13" x14ac:dyDescent="0.2">
      <c r="A2607" s="208" t="str">
        <f>'Net Gen'!B2607</f>
        <v>RP1KPAEG-Rockport 1 KP AEG</v>
      </c>
      <c r="B2607" s="269">
        <f>'Net Gen'!C2607</f>
        <v>44823.5</v>
      </c>
      <c r="C2607" s="270" t="str">
        <f>'Net Gen'!P2607</f>
        <v>OFFLINE</v>
      </c>
      <c r="D2607" s="270">
        <f>'Net Gen'!E2607</f>
        <v>0</v>
      </c>
      <c r="E2607" s="270">
        <f>'Net Gen'!I2607</f>
        <v>0</v>
      </c>
      <c r="F2607" s="270">
        <f>'Net Gen'!K2607</f>
        <v>0</v>
      </c>
      <c r="G2607" s="270">
        <f>'Net Gen'!N2607</f>
        <v>0</v>
      </c>
      <c r="H2607" s="270">
        <f>'Net Gen'!O2607</f>
        <v>1266</v>
      </c>
      <c r="J2607" s="120">
        <f t="shared" si="162"/>
        <v>0.15</v>
      </c>
      <c r="K2607" s="108">
        <f t="shared" si="160"/>
        <v>0</v>
      </c>
      <c r="L2607" s="102">
        <f t="shared" si="161"/>
        <v>189.9</v>
      </c>
      <c r="M2607" s="123">
        <f t="shared" si="163"/>
        <v>0</v>
      </c>
    </row>
    <row r="2608" spans="1:13" x14ac:dyDescent="0.2">
      <c r="A2608" s="208" t="str">
        <f>'Net Gen'!B2608</f>
        <v>RP1KPAEG-Rockport 1 KP AEG</v>
      </c>
      <c r="B2608" s="269">
        <f>'Net Gen'!C2608</f>
        <v>44823.541666666664</v>
      </c>
      <c r="C2608" s="270" t="str">
        <f>'Net Gen'!P2608</f>
        <v>OFFLINE</v>
      </c>
      <c r="D2608" s="270">
        <f>'Net Gen'!E2608</f>
        <v>0</v>
      </c>
      <c r="E2608" s="270">
        <f>'Net Gen'!I2608</f>
        <v>0</v>
      </c>
      <c r="F2608" s="270">
        <f>'Net Gen'!K2608</f>
        <v>0</v>
      </c>
      <c r="G2608" s="270">
        <f>'Net Gen'!N2608</f>
        <v>0</v>
      </c>
      <c r="H2608" s="270">
        <f>'Net Gen'!O2608</f>
        <v>1266</v>
      </c>
      <c r="J2608" s="120">
        <f t="shared" si="162"/>
        <v>0.15</v>
      </c>
      <c r="K2608" s="108">
        <f t="shared" si="160"/>
        <v>0</v>
      </c>
      <c r="L2608" s="102">
        <f t="shared" si="161"/>
        <v>189.9</v>
      </c>
      <c r="M2608" s="123">
        <f t="shared" si="163"/>
        <v>0</v>
      </c>
    </row>
    <row r="2609" spans="1:13" x14ac:dyDescent="0.2">
      <c r="A2609" s="208" t="str">
        <f>'Net Gen'!B2609</f>
        <v>RP1KPAEG-Rockport 1 KP AEG</v>
      </c>
      <c r="B2609" s="269">
        <f>'Net Gen'!C2609</f>
        <v>44823.583333333336</v>
      </c>
      <c r="C2609" s="270" t="str">
        <f>'Net Gen'!P2609</f>
        <v>OFFLINE</v>
      </c>
      <c r="D2609" s="270">
        <f>'Net Gen'!E2609</f>
        <v>0</v>
      </c>
      <c r="E2609" s="270">
        <f>'Net Gen'!I2609</f>
        <v>0</v>
      </c>
      <c r="F2609" s="270">
        <f>'Net Gen'!K2609</f>
        <v>0</v>
      </c>
      <c r="G2609" s="270">
        <f>'Net Gen'!N2609</f>
        <v>0</v>
      </c>
      <c r="H2609" s="270">
        <f>'Net Gen'!O2609</f>
        <v>1266</v>
      </c>
      <c r="J2609" s="120">
        <f t="shared" si="162"/>
        <v>0.15</v>
      </c>
      <c r="K2609" s="108">
        <f t="shared" si="160"/>
        <v>0</v>
      </c>
      <c r="L2609" s="102">
        <f t="shared" si="161"/>
        <v>189.9</v>
      </c>
      <c r="M2609" s="123">
        <f t="shared" si="163"/>
        <v>0</v>
      </c>
    </row>
    <row r="2610" spans="1:13" x14ac:dyDescent="0.2">
      <c r="A2610" s="208" t="str">
        <f>'Net Gen'!B2610</f>
        <v>RP1KPAEG-Rockport 1 KP AEG</v>
      </c>
      <c r="B2610" s="269">
        <f>'Net Gen'!C2610</f>
        <v>44823.625</v>
      </c>
      <c r="C2610" s="270" t="str">
        <f>'Net Gen'!P2610</f>
        <v>OFFLINE</v>
      </c>
      <c r="D2610" s="270">
        <f>'Net Gen'!E2610</f>
        <v>0</v>
      </c>
      <c r="E2610" s="270">
        <f>'Net Gen'!I2610</f>
        <v>0</v>
      </c>
      <c r="F2610" s="270">
        <f>'Net Gen'!K2610</f>
        <v>0</v>
      </c>
      <c r="G2610" s="270">
        <f>'Net Gen'!N2610</f>
        <v>0</v>
      </c>
      <c r="H2610" s="270">
        <f>'Net Gen'!O2610</f>
        <v>1266</v>
      </c>
      <c r="J2610" s="120">
        <f t="shared" si="162"/>
        <v>0.15</v>
      </c>
      <c r="K2610" s="108">
        <f t="shared" si="160"/>
        <v>0</v>
      </c>
      <c r="L2610" s="102">
        <f t="shared" si="161"/>
        <v>189.9</v>
      </c>
      <c r="M2610" s="123">
        <f t="shared" si="163"/>
        <v>0</v>
      </c>
    </row>
    <row r="2611" spans="1:13" x14ac:dyDescent="0.2">
      <c r="A2611" s="208" t="str">
        <f>'Net Gen'!B2611</f>
        <v>RP1KPAEG-Rockport 1 KP AEG</v>
      </c>
      <c r="B2611" s="269">
        <f>'Net Gen'!C2611</f>
        <v>44823.666666666664</v>
      </c>
      <c r="C2611" s="270" t="str">
        <f>'Net Gen'!P2611</f>
        <v>OFFLINE</v>
      </c>
      <c r="D2611" s="270">
        <f>'Net Gen'!E2611</f>
        <v>0</v>
      </c>
      <c r="E2611" s="270">
        <f>'Net Gen'!I2611</f>
        <v>0</v>
      </c>
      <c r="F2611" s="270">
        <f>'Net Gen'!K2611</f>
        <v>0</v>
      </c>
      <c r="G2611" s="270">
        <f>'Net Gen'!N2611</f>
        <v>0</v>
      </c>
      <c r="H2611" s="270">
        <f>'Net Gen'!O2611</f>
        <v>1266</v>
      </c>
      <c r="J2611" s="120">
        <f t="shared" si="162"/>
        <v>0.15</v>
      </c>
      <c r="K2611" s="108">
        <f t="shared" si="160"/>
        <v>0</v>
      </c>
      <c r="L2611" s="102">
        <f t="shared" si="161"/>
        <v>189.9</v>
      </c>
      <c r="M2611" s="123">
        <f t="shared" si="163"/>
        <v>0</v>
      </c>
    </row>
    <row r="2612" spans="1:13" x14ac:dyDescent="0.2">
      <c r="A2612" s="208" t="str">
        <f>'Net Gen'!B2612</f>
        <v>RP1KPAEG-Rockport 1 KP AEG</v>
      </c>
      <c r="B2612" s="269">
        <f>'Net Gen'!C2612</f>
        <v>44823.708333333336</v>
      </c>
      <c r="C2612" s="270" t="str">
        <f>'Net Gen'!P2612</f>
        <v>OFFLINE</v>
      </c>
      <c r="D2612" s="270">
        <f>'Net Gen'!E2612</f>
        <v>0</v>
      </c>
      <c r="E2612" s="270">
        <f>'Net Gen'!I2612</f>
        <v>0</v>
      </c>
      <c r="F2612" s="270">
        <f>'Net Gen'!K2612</f>
        <v>0</v>
      </c>
      <c r="G2612" s="270">
        <f>'Net Gen'!N2612</f>
        <v>0</v>
      </c>
      <c r="H2612" s="270">
        <f>'Net Gen'!O2612</f>
        <v>1266</v>
      </c>
      <c r="J2612" s="120">
        <f t="shared" si="162"/>
        <v>0.15</v>
      </c>
      <c r="K2612" s="108">
        <f t="shared" si="160"/>
        <v>0</v>
      </c>
      <c r="L2612" s="102">
        <f t="shared" si="161"/>
        <v>189.9</v>
      </c>
      <c r="M2612" s="123">
        <f t="shared" si="163"/>
        <v>0</v>
      </c>
    </row>
    <row r="2613" spans="1:13" x14ac:dyDescent="0.2">
      <c r="A2613" s="208" t="str">
        <f>'Net Gen'!B2613</f>
        <v>RP1KPAEG-Rockport 1 KP AEG</v>
      </c>
      <c r="B2613" s="269">
        <f>'Net Gen'!C2613</f>
        <v>44823.75</v>
      </c>
      <c r="C2613" s="270" t="str">
        <f>'Net Gen'!P2613</f>
        <v>OFFLINE</v>
      </c>
      <c r="D2613" s="270">
        <f>'Net Gen'!E2613</f>
        <v>0</v>
      </c>
      <c r="E2613" s="270">
        <f>'Net Gen'!I2613</f>
        <v>0</v>
      </c>
      <c r="F2613" s="270">
        <f>'Net Gen'!K2613</f>
        <v>0</v>
      </c>
      <c r="G2613" s="270">
        <f>'Net Gen'!N2613</f>
        <v>0</v>
      </c>
      <c r="H2613" s="270">
        <f>'Net Gen'!O2613</f>
        <v>1266</v>
      </c>
      <c r="J2613" s="120">
        <f t="shared" si="162"/>
        <v>0.15</v>
      </c>
      <c r="K2613" s="108">
        <f t="shared" si="160"/>
        <v>0</v>
      </c>
      <c r="L2613" s="102">
        <f t="shared" si="161"/>
        <v>189.9</v>
      </c>
      <c r="M2613" s="123">
        <f t="shared" si="163"/>
        <v>0</v>
      </c>
    </row>
    <row r="2614" spans="1:13" x14ac:dyDescent="0.2">
      <c r="A2614" s="208" t="str">
        <f>'Net Gen'!B2614</f>
        <v>RP1KPAEG-Rockport 1 KP AEG</v>
      </c>
      <c r="B2614" s="269">
        <f>'Net Gen'!C2614</f>
        <v>44823.791666666664</v>
      </c>
      <c r="C2614" s="270" t="str">
        <f>'Net Gen'!P2614</f>
        <v>OFFLINE</v>
      </c>
      <c r="D2614" s="270">
        <f>'Net Gen'!E2614</f>
        <v>0</v>
      </c>
      <c r="E2614" s="270">
        <f>'Net Gen'!I2614</f>
        <v>0</v>
      </c>
      <c r="F2614" s="270">
        <f>'Net Gen'!K2614</f>
        <v>0</v>
      </c>
      <c r="G2614" s="270">
        <f>'Net Gen'!N2614</f>
        <v>0</v>
      </c>
      <c r="H2614" s="270">
        <f>'Net Gen'!O2614</f>
        <v>1266</v>
      </c>
      <c r="J2614" s="120">
        <f t="shared" si="162"/>
        <v>0.15</v>
      </c>
      <c r="K2614" s="108">
        <f t="shared" si="160"/>
        <v>0</v>
      </c>
      <c r="L2614" s="102">
        <f t="shared" si="161"/>
        <v>189.9</v>
      </c>
      <c r="M2614" s="123">
        <f t="shared" si="163"/>
        <v>0</v>
      </c>
    </row>
    <row r="2615" spans="1:13" x14ac:dyDescent="0.2">
      <c r="A2615" s="208" t="str">
        <f>'Net Gen'!B2615</f>
        <v>RP1KPAEG-Rockport 1 KP AEG</v>
      </c>
      <c r="B2615" s="269">
        <f>'Net Gen'!C2615</f>
        <v>44823.833333333336</v>
      </c>
      <c r="C2615" s="270" t="str">
        <f>'Net Gen'!P2615</f>
        <v>OFFLINE</v>
      </c>
      <c r="D2615" s="270">
        <f>'Net Gen'!E2615</f>
        <v>0</v>
      </c>
      <c r="E2615" s="270">
        <f>'Net Gen'!I2615</f>
        <v>0</v>
      </c>
      <c r="F2615" s="270">
        <f>'Net Gen'!K2615</f>
        <v>0</v>
      </c>
      <c r="G2615" s="270">
        <f>'Net Gen'!N2615</f>
        <v>0</v>
      </c>
      <c r="H2615" s="270">
        <f>'Net Gen'!O2615</f>
        <v>1266</v>
      </c>
      <c r="J2615" s="120">
        <f t="shared" si="162"/>
        <v>0.15</v>
      </c>
      <c r="K2615" s="108">
        <f t="shared" si="160"/>
        <v>0</v>
      </c>
      <c r="L2615" s="102">
        <f t="shared" si="161"/>
        <v>189.9</v>
      </c>
      <c r="M2615" s="123">
        <f t="shared" si="163"/>
        <v>0</v>
      </c>
    </row>
    <row r="2616" spans="1:13" x14ac:dyDescent="0.2">
      <c r="A2616" s="208" t="str">
        <f>'Net Gen'!B2616</f>
        <v>RP1KPAEG-Rockport 1 KP AEG</v>
      </c>
      <c r="B2616" s="269">
        <f>'Net Gen'!C2616</f>
        <v>44823.875</v>
      </c>
      <c r="C2616" s="270" t="str">
        <f>'Net Gen'!P2616</f>
        <v>OFFLINE</v>
      </c>
      <c r="D2616" s="270">
        <f>'Net Gen'!E2616</f>
        <v>0</v>
      </c>
      <c r="E2616" s="270">
        <f>'Net Gen'!I2616</f>
        <v>0</v>
      </c>
      <c r="F2616" s="270">
        <f>'Net Gen'!K2616</f>
        <v>0</v>
      </c>
      <c r="G2616" s="270">
        <f>'Net Gen'!N2616</f>
        <v>0</v>
      </c>
      <c r="H2616" s="270">
        <f>'Net Gen'!O2616</f>
        <v>1266</v>
      </c>
      <c r="J2616" s="120">
        <f t="shared" si="162"/>
        <v>0.15</v>
      </c>
      <c r="K2616" s="108">
        <f t="shared" si="160"/>
        <v>0</v>
      </c>
      <c r="L2616" s="102">
        <f t="shared" si="161"/>
        <v>189.9</v>
      </c>
      <c r="M2616" s="123">
        <f t="shared" si="163"/>
        <v>0</v>
      </c>
    </row>
    <row r="2617" spans="1:13" x14ac:dyDescent="0.2">
      <c r="A2617" s="208" t="str">
        <f>'Net Gen'!B2617</f>
        <v>RP1KPAEG-Rockport 1 KP AEG</v>
      </c>
      <c r="B2617" s="269">
        <f>'Net Gen'!C2617</f>
        <v>44823.916666666664</v>
      </c>
      <c r="C2617" s="270" t="str">
        <f>'Net Gen'!P2617</f>
        <v>OFFLINE</v>
      </c>
      <c r="D2617" s="270">
        <f>'Net Gen'!E2617</f>
        <v>0</v>
      </c>
      <c r="E2617" s="270">
        <f>'Net Gen'!I2617</f>
        <v>0</v>
      </c>
      <c r="F2617" s="270">
        <f>'Net Gen'!K2617</f>
        <v>0</v>
      </c>
      <c r="G2617" s="270">
        <f>'Net Gen'!N2617</f>
        <v>0</v>
      </c>
      <c r="H2617" s="270">
        <f>'Net Gen'!O2617</f>
        <v>1266</v>
      </c>
      <c r="J2617" s="120">
        <f t="shared" si="162"/>
        <v>0.15</v>
      </c>
      <c r="K2617" s="108">
        <f t="shared" si="160"/>
        <v>0</v>
      </c>
      <c r="L2617" s="102">
        <f t="shared" si="161"/>
        <v>189.9</v>
      </c>
      <c r="M2617" s="123">
        <f t="shared" si="163"/>
        <v>0</v>
      </c>
    </row>
    <row r="2618" spans="1:13" x14ac:dyDescent="0.2">
      <c r="A2618" s="208" t="str">
        <f>'Net Gen'!B2618</f>
        <v>RP1KPAEG-Rockport 1 KP AEG</v>
      </c>
      <c r="B2618" s="269">
        <f>'Net Gen'!C2618</f>
        <v>44823.958333333336</v>
      </c>
      <c r="C2618" s="270" t="str">
        <f>'Net Gen'!P2618</f>
        <v>OFFLINE</v>
      </c>
      <c r="D2618" s="270">
        <f>'Net Gen'!E2618</f>
        <v>0</v>
      </c>
      <c r="E2618" s="270">
        <f>'Net Gen'!I2618</f>
        <v>0</v>
      </c>
      <c r="F2618" s="270">
        <f>'Net Gen'!K2618</f>
        <v>0</v>
      </c>
      <c r="G2618" s="270">
        <f>'Net Gen'!N2618</f>
        <v>0</v>
      </c>
      <c r="H2618" s="270">
        <f>'Net Gen'!O2618</f>
        <v>1266</v>
      </c>
      <c r="J2618" s="120">
        <f t="shared" si="162"/>
        <v>0.15</v>
      </c>
      <c r="K2618" s="108">
        <f t="shared" si="160"/>
        <v>0</v>
      </c>
      <c r="L2618" s="102">
        <f t="shared" si="161"/>
        <v>189.9</v>
      </c>
      <c r="M2618" s="123">
        <f t="shared" si="163"/>
        <v>0</v>
      </c>
    </row>
    <row r="2619" spans="1:13" x14ac:dyDescent="0.2">
      <c r="A2619" s="208" t="str">
        <f>'Net Gen'!B2619</f>
        <v>RP1KPAEG-Rockport 1 KP AEG</v>
      </c>
      <c r="B2619" s="269">
        <f>'Net Gen'!C2619</f>
        <v>44824</v>
      </c>
      <c r="C2619" s="270" t="str">
        <f>'Net Gen'!P2619</f>
        <v>OFFLINE</v>
      </c>
      <c r="D2619" s="270">
        <f>'Net Gen'!E2619</f>
        <v>0</v>
      </c>
      <c r="E2619" s="270">
        <f>'Net Gen'!I2619</f>
        <v>0</v>
      </c>
      <c r="F2619" s="270">
        <f>'Net Gen'!K2619</f>
        <v>0</v>
      </c>
      <c r="G2619" s="270">
        <f>'Net Gen'!N2619</f>
        <v>0</v>
      </c>
      <c r="H2619" s="270">
        <f>'Net Gen'!O2619</f>
        <v>1266</v>
      </c>
      <c r="J2619" s="120">
        <f t="shared" si="162"/>
        <v>0.15</v>
      </c>
      <c r="K2619" s="108">
        <f t="shared" si="160"/>
        <v>0</v>
      </c>
      <c r="L2619" s="102">
        <f t="shared" si="161"/>
        <v>189.9</v>
      </c>
      <c r="M2619" s="123">
        <f t="shared" si="163"/>
        <v>0</v>
      </c>
    </row>
    <row r="2620" spans="1:13" x14ac:dyDescent="0.2">
      <c r="A2620" s="208" t="str">
        <f>'Net Gen'!B2620</f>
        <v>RP1KPAEG-Rockport 1 KP AEG</v>
      </c>
      <c r="B2620" s="269">
        <f>'Net Gen'!C2620</f>
        <v>44824.041666666664</v>
      </c>
      <c r="C2620" s="270" t="str">
        <f>'Net Gen'!P2620</f>
        <v>OFFLINE</v>
      </c>
      <c r="D2620" s="270">
        <f>'Net Gen'!E2620</f>
        <v>0</v>
      </c>
      <c r="E2620" s="270">
        <f>'Net Gen'!I2620</f>
        <v>0</v>
      </c>
      <c r="F2620" s="270">
        <f>'Net Gen'!K2620</f>
        <v>0</v>
      </c>
      <c r="G2620" s="270">
        <f>'Net Gen'!N2620</f>
        <v>0</v>
      </c>
      <c r="H2620" s="270">
        <f>'Net Gen'!O2620</f>
        <v>1266</v>
      </c>
      <c r="J2620" s="120">
        <f t="shared" si="162"/>
        <v>0.15</v>
      </c>
      <c r="K2620" s="108">
        <f t="shared" si="160"/>
        <v>0</v>
      </c>
      <c r="L2620" s="102">
        <f t="shared" si="161"/>
        <v>189.9</v>
      </c>
      <c r="M2620" s="123">
        <f t="shared" si="163"/>
        <v>0</v>
      </c>
    </row>
    <row r="2621" spans="1:13" x14ac:dyDescent="0.2">
      <c r="A2621" s="208" t="str">
        <f>'Net Gen'!B2621</f>
        <v>RP1KPAEG-Rockport 1 KP AEG</v>
      </c>
      <c r="B2621" s="269">
        <f>'Net Gen'!C2621</f>
        <v>44824.083333333336</v>
      </c>
      <c r="C2621" s="270" t="str">
        <f>'Net Gen'!P2621</f>
        <v>OFFLINE</v>
      </c>
      <c r="D2621" s="270">
        <f>'Net Gen'!E2621</f>
        <v>0</v>
      </c>
      <c r="E2621" s="270">
        <f>'Net Gen'!I2621</f>
        <v>0</v>
      </c>
      <c r="F2621" s="270">
        <f>'Net Gen'!K2621</f>
        <v>0</v>
      </c>
      <c r="G2621" s="270">
        <f>'Net Gen'!N2621</f>
        <v>0</v>
      </c>
      <c r="H2621" s="270">
        <f>'Net Gen'!O2621</f>
        <v>1266</v>
      </c>
      <c r="J2621" s="120">
        <f t="shared" si="162"/>
        <v>0.15</v>
      </c>
      <c r="K2621" s="108">
        <f t="shared" si="160"/>
        <v>0</v>
      </c>
      <c r="L2621" s="102">
        <f t="shared" si="161"/>
        <v>189.9</v>
      </c>
      <c r="M2621" s="123">
        <f t="shared" si="163"/>
        <v>0</v>
      </c>
    </row>
    <row r="2622" spans="1:13" x14ac:dyDescent="0.2">
      <c r="A2622" s="208" t="str">
        <f>'Net Gen'!B2622</f>
        <v>RP1KPAEG-Rockport 1 KP AEG</v>
      </c>
      <c r="B2622" s="269">
        <f>'Net Gen'!C2622</f>
        <v>44824.125</v>
      </c>
      <c r="C2622" s="270" t="str">
        <f>'Net Gen'!P2622</f>
        <v>OFFLINE</v>
      </c>
      <c r="D2622" s="270">
        <f>'Net Gen'!E2622</f>
        <v>0</v>
      </c>
      <c r="E2622" s="270">
        <f>'Net Gen'!I2622</f>
        <v>0</v>
      </c>
      <c r="F2622" s="270">
        <f>'Net Gen'!K2622</f>
        <v>0</v>
      </c>
      <c r="G2622" s="270">
        <f>'Net Gen'!N2622</f>
        <v>0</v>
      </c>
      <c r="H2622" s="270">
        <f>'Net Gen'!O2622</f>
        <v>1266</v>
      </c>
      <c r="J2622" s="120">
        <f t="shared" si="162"/>
        <v>0.15</v>
      </c>
      <c r="K2622" s="108">
        <f t="shared" si="160"/>
        <v>0</v>
      </c>
      <c r="L2622" s="102">
        <f t="shared" si="161"/>
        <v>189.9</v>
      </c>
      <c r="M2622" s="123">
        <f t="shared" si="163"/>
        <v>0</v>
      </c>
    </row>
    <row r="2623" spans="1:13" x14ac:dyDescent="0.2">
      <c r="A2623" s="208" t="str">
        <f>'Net Gen'!B2623</f>
        <v>RP1KPAEG-Rockport 1 KP AEG</v>
      </c>
      <c r="B2623" s="269">
        <f>'Net Gen'!C2623</f>
        <v>44824.166666666664</v>
      </c>
      <c r="C2623" s="270" t="str">
        <f>'Net Gen'!P2623</f>
        <v>OFFLINE</v>
      </c>
      <c r="D2623" s="270">
        <f>'Net Gen'!E2623</f>
        <v>0</v>
      </c>
      <c r="E2623" s="270">
        <f>'Net Gen'!I2623</f>
        <v>0</v>
      </c>
      <c r="F2623" s="270">
        <f>'Net Gen'!K2623</f>
        <v>0</v>
      </c>
      <c r="G2623" s="270">
        <f>'Net Gen'!N2623</f>
        <v>0</v>
      </c>
      <c r="H2623" s="270">
        <f>'Net Gen'!O2623</f>
        <v>1266</v>
      </c>
      <c r="J2623" s="120">
        <f t="shared" si="162"/>
        <v>0.15</v>
      </c>
      <c r="K2623" s="108">
        <f t="shared" si="160"/>
        <v>0</v>
      </c>
      <c r="L2623" s="102">
        <f t="shared" si="161"/>
        <v>189.9</v>
      </c>
      <c r="M2623" s="123">
        <f t="shared" si="163"/>
        <v>0</v>
      </c>
    </row>
    <row r="2624" spans="1:13" x14ac:dyDescent="0.2">
      <c r="A2624" s="208" t="str">
        <f>'Net Gen'!B2624</f>
        <v>RP1KPAEG-Rockport 1 KP AEG</v>
      </c>
      <c r="B2624" s="269">
        <f>'Net Gen'!C2624</f>
        <v>44824.208333333336</v>
      </c>
      <c r="C2624" s="270" t="str">
        <f>'Net Gen'!P2624</f>
        <v>OFFLINE</v>
      </c>
      <c r="D2624" s="270">
        <f>'Net Gen'!E2624</f>
        <v>0</v>
      </c>
      <c r="E2624" s="270">
        <f>'Net Gen'!I2624</f>
        <v>0</v>
      </c>
      <c r="F2624" s="270">
        <f>'Net Gen'!K2624</f>
        <v>0</v>
      </c>
      <c r="G2624" s="270">
        <f>'Net Gen'!N2624</f>
        <v>0</v>
      </c>
      <c r="H2624" s="270">
        <f>'Net Gen'!O2624</f>
        <v>1266</v>
      </c>
      <c r="J2624" s="120">
        <f t="shared" si="162"/>
        <v>0.15</v>
      </c>
      <c r="K2624" s="108">
        <f t="shared" si="160"/>
        <v>0</v>
      </c>
      <c r="L2624" s="102">
        <f t="shared" si="161"/>
        <v>189.9</v>
      </c>
      <c r="M2624" s="123">
        <f t="shared" si="163"/>
        <v>0</v>
      </c>
    </row>
    <row r="2625" spans="1:13" x14ac:dyDescent="0.2">
      <c r="A2625" s="208" t="str">
        <f>'Net Gen'!B2625</f>
        <v>RP1KPAEG-Rockport 1 KP AEG</v>
      </c>
      <c r="B2625" s="269">
        <f>'Net Gen'!C2625</f>
        <v>44824.25</v>
      </c>
      <c r="C2625" s="270" t="str">
        <f>'Net Gen'!P2625</f>
        <v>OFFLINE</v>
      </c>
      <c r="D2625" s="270">
        <f>'Net Gen'!E2625</f>
        <v>0</v>
      </c>
      <c r="E2625" s="270">
        <f>'Net Gen'!I2625</f>
        <v>0</v>
      </c>
      <c r="F2625" s="270">
        <f>'Net Gen'!K2625</f>
        <v>0</v>
      </c>
      <c r="G2625" s="270">
        <f>'Net Gen'!N2625</f>
        <v>0</v>
      </c>
      <c r="H2625" s="270">
        <f>'Net Gen'!O2625</f>
        <v>1266</v>
      </c>
      <c r="J2625" s="120">
        <f t="shared" si="162"/>
        <v>0.15</v>
      </c>
      <c r="K2625" s="108">
        <f t="shared" si="160"/>
        <v>0</v>
      </c>
      <c r="L2625" s="102">
        <f t="shared" si="161"/>
        <v>189.9</v>
      </c>
      <c r="M2625" s="123">
        <f t="shared" si="163"/>
        <v>0</v>
      </c>
    </row>
    <row r="2626" spans="1:13" x14ac:dyDescent="0.2">
      <c r="A2626" s="208" t="str">
        <f>'Net Gen'!B2626</f>
        <v>RP1KPAEG-Rockport 1 KP AEG</v>
      </c>
      <c r="B2626" s="269">
        <f>'Net Gen'!C2626</f>
        <v>44824.291666666664</v>
      </c>
      <c r="C2626" s="270" t="str">
        <f>'Net Gen'!P2626</f>
        <v>OFFLINE</v>
      </c>
      <c r="D2626" s="270">
        <f>'Net Gen'!E2626</f>
        <v>0</v>
      </c>
      <c r="E2626" s="270">
        <f>'Net Gen'!I2626</f>
        <v>0</v>
      </c>
      <c r="F2626" s="270">
        <f>'Net Gen'!K2626</f>
        <v>0</v>
      </c>
      <c r="G2626" s="270">
        <f>'Net Gen'!N2626</f>
        <v>0</v>
      </c>
      <c r="H2626" s="270">
        <f>'Net Gen'!O2626</f>
        <v>1266</v>
      </c>
      <c r="J2626" s="120">
        <f t="shared" si="162"/>
        <v>0.15</v>
      </c>
      <c r="K2626" s="108">
        <f t="shared" si="160"/>
        <v>0</v>
      </c>
      <c r="L2626" s="102">
        <f t="shared" si="161"/>
        <v>189.9</v>
      </c>
      <c r="M2626" s="123">
        <f t="shared" si="163"/>
        <v>0</v>
      </c>
    </row>
    <row r="2627" spans="1:13" x14ac:dyDescent="0.2">
      <c r="A2627" s="208" t="str">
        <f>'Net Gen'!B2627</f>
        <v>RP1KPAEG-Rockport 1 KP AEG</v>
      </c>
      <c r="B2627" s="269">
        <f>'Net Gen'!C2627</f>
        <v>44824.333333333336</v>
      </c>
      <c r="C2627" s="270" t="str">
        <f>'Net Gen'!P2627</f>
        <v>OFFLINE</v>
      </c>
      <c r="D2627" s="270">
        <f>'Net Gen'!E2627</f>
        <v>0</v>
      </c>
      <c r="E2627" s="270">
        <f>'Net Gen'!I2627</f>
        <v>0</v>
      </c>
      <c r="F2627" s="270">
        <f>'Net Gen'!K2627</f>
        <v>0</v>
      </c>
      <c r="G2627" s="270">
        <f>'Net Gen'!N2627</f>
        <v>0</v>
      </c>
      <c r="H2627" s="270">
        <f>'Net Gen'!O2627</f>
        <v>1266</v>
      </c>
      <c r="J2627" s="120">
        <f t="shared" si="162"/>
        <v>0.15</v>
      </c>
      <c r="K2627" s="108">
        <f t="shared" si="160"/>
        <v>0</v>
      </c>
      <c r="L2627" s="102">
        <f t="shared" si="161"/>
        <v>189.9</v>
      </c>
      <c r="M2627" s="123">
        <f t="shared" si="163"/>
        <v>0</v>
      </c>
    </row>
    <row r="2628" spans="1:13" x14ac:dyDescent="0.2">
      <c r="A2628" s="208" t="str">
        <f>'Net Gen'!B2628</f>
        <v>RP1KPAEG-Rockport 1 KP AEG</v>
      </c>
      <c r="B2628" s="269">
        <f>'Net Gen'!C2628</f>
        <v>44824.375</v>
      </c>
      <c r="C2628" s="270" t="str">
        <f>'Net Gen'!P2628</f>
        <v>OFFLINE</v>
      </c>
      <c r="D2628" s="270">
        <f>'Net Gen'!E2628</f>
        <v>0</v>
      </c>
      <c r="E2628" s="270">
        <f>'Net Gen'!I2628</f>
        <v>0</v>
      </c>
      <c r="F2628" s="270">
        <f>'Net Gen'!K2628</f>
        <v>0</v>
      </c>
      <c r="G2628" s="270">
        <f>'Net Gen'!N2628</f>
        <v>0</v>
      </c>
      <c r="H2628" s="270">
        <f>'Net Gen'!O2628</f>
        <v>1266</v>
      </c>
      <c r="J2628" s="120">
        <f t="shared" si="162"/>
        <v>0.15</v>
      </c>
      <c r="K2628" s="108">
        <f t="shared" ref="K2628:K2691" si="164">F2628*J2628</f>
        <v>0</v>
      </c>
      <c r="L2628" s="102">
        <f t="shared" ref="L2628:L2691" si="165">H2628*J2628</f>
        <v>189.9</v>
      </c>
      <c r="M2628" s="123">
        <f t="shared" si="163"/>
        <v>0</v>
      </c>
    </row>
    <row r="2629" spans="1:13" x14ac:dyDescent="0.2">
      <c r="A2629" s="208" t="str">
        <f>'Net Gen'!B2629</f>
        <v>RP1KPAEG-Rockport 1 KP AEG</v>
      </c>
      <c r="B2629" s="269">
        <f>'Net Gen'!C2629</f>
        <v>44824.416666666664</v>
      </c>
      <c r="C2629" s="270" t="str">
        <f>'Net Gen'!P2629</f>
        <v>OFFLINE</v>
      </c>
      <c r="D2629" s="270">
        <f>'Net Gen'!E2629</f>
        <v>0</v>
      </c>
      <c r="E2629" s="270">
        <f>'Net Gen'!I2629</f>
        <v>0</v>
      </c>
      <c r="F2629" s="270">
        <f>'Net Gen'!K2629</f>
        <v>0</v>
      </c>
      <c r="G2629" s="270">
        <f>'Net Gen'!N2629</f>
        <v>0</v>
      </c>
      <c r="H2629" s="270">
        <f>'Net Gen'!O2629</f>
        <v>1266</v>
      </c>
      <c r="J2629" s="120">
        <f t="shared" ref="J2629:J2692" si="166">VLOOKUP(A2629,$P$4:$Q$8,2,FALSE)</f>
        <v>0.15</v>
      </c>
      <c r="K2629" s="108">
        <f t="shared" si="164"/>
        <v>0</v>
      </c>
      <c r="L2629" s="102">
        <f t="shared" si="165"/>
        <v>189.9</v>
      </c>
      <c r="M2629" s="123">
        <f t="shared" ref="M2629:M2692" si="167">E2629*J2629</f>
        <v>0</v>
      </c>
    </row>
    <row r="2630" spans="1:13" x14ac:dyDescent="0.2">
      <c r="A2630" s="208" t="str">
        <f>'Net Gen'!B2630</f>
        <v>RP1KPAEG-Rockport 1 KP AEG</v>
      </c>
      <c r="B2630" s="269">
        <f>'Net Gen'!C2630</f>
        <v>44824.458333333336</v>
      </c>
      <c r="C2630" s="270" t="str">
        <f>'Net Gen'!P2630</f>
        <v>OFFLINE</v>
      </c>
      <c r="D2630" s="270">
        <f>'Net Gen'!E2630</f>
        <v>0</v>
      </c>
      <c r="E2630" s="270">
        <f>'Net Gen'!I2630</f>
        <v>0</v>
      </c>
      <c r="F2630" s="270">
        <f>'Net Gen'!K2630</f>
        <v>0</v>
      </c>
      <c r="G2630" s="270">
        <f>'Net Gen'!N2630</f>
        <v>0</v>
      </c>
      <c r="H2630" s="270">
        <f>'Net Gen'!O2630</f>
        <v>1266</v>
      </c>
      <c r="J2630" s="120">
        <f t="shared" si="166"/>
        <v>0.15</v>
      </c>
      <c r="K2630" s="108">
        <f t="shared" si="164"/>
        <v>0</v>
      </c>
      <c r="L2630" s="102">
        <f t="shared" si="165"/>
        <v>189.9</v>
      </c>
      <c r="M2630" s="123">
        <f t="shared" si="167"/>
        <v>0</v>
      </c>
    </row>
    <row r="2631" spans="1:13" x14ac:dyDescent="0.2">
      <c r="A2631" s="208" t="str">
        <f>'Net Gen'!B2631</f>
        <v>RP1KPAEG-Rockport 1 KP AEG</v>
      </c>
      <c r="B2631" s="269">
        <f>'Net Gen'!C2631</f>
        <v>44824.5</v>
      </c>
      <c r="C2631" s="270" t="str">
        <f>'Net Gen'!P2631</f>
        <v>OFFLINE</v>
      </c>
      <c r="D2631" s="270">
        <f>'Net Gen'!E2631</f>
        <v>0</v>
      </c>
      <c r="E2631" s="270">
        <f>'Net Gen'!I2631</f>
        <v>0</v>
      </c>
      <c r="F2631" s="270">
        <f>'Net Gen'!K2631</f>
        <v>0</v>
      </c>
      <c r="G2631" s="270">
        <f>'Net Gen'!N2631</f>
        <v>0</v>
      </c>
      <c r="H2631" s="270">
        <f>'Net Gen'!O2631</f>
        <v>1266</v>
      </c>
      <c r="J2631" s="120">
        <f t="shared" si="166"/>
        <v>0.15</v>
      </c>
      <c r="K2631" s="108">
        <f t="shared" si="164"/>
        <v>0</v>
      </c>
      <c r="L2631" s="102">
        <f t="shared" si="165"/>
        <v>189.9</v>
      </c>
      <c r="M2631" s="123">
        <f t="shared" si="167"/>
        <v>0</v>
      </c>
    </row>
    <row r="2632" spans="1:13" x14ac:dyDescent="0.2">
      <c r="A2632" s="208" t="str">
        <f>'Net Gen'!B2632</f>
        <v>RP1KPAEG-Rockport 1 KP AEG</v>
      </c>
      <c r="B2632" s="269">
        <f>'Net Gen'!C2632</f>
        <v>44824.541666666664</v>
      </c>
      <c r="C2632" s="270" t="str">
        <f>'Net Gen'!P2632</f>
        <v>OFFLINE</v>
      </c>
      <c r="D2632" s="270">
        <f>'Net Gen'!E2632</f>
        <v>0</v>
      </c>
      <c r="E2632" s="270">
        <f>'Net Gen'!I2632</f>
        <v>0</v>
      </c>
      <c r="F2632" s="270">
        <f>'Net Gen'!K2632</f>
        <v>0</v>
      </c>
      <c r="G2632" s="270">
        <f>'Net Gen'!N2632</f>
        <v>0</v>
      </c>
      <c r="H2632" s="270">
        <f>'Net Gen'!O2632</f>
        <v>1266</v>
      </c>
      <c r="J2632" s="120">
        <f t="shared" si="166"/>
        <v>0.15</v>
      </c>
      <c r="K2632" s="108">
        <f t="shared" si="164"/>
        <v>0</v>
      </c>
      <c r="L2632" s="102">
        <f t="shared" si="165"/>
        <v>189.9</v>
      </c>
      <c r="M2632" s="123">
        <f t="shared" si="167"/>
        <v>0</v>
      </c>
    </row>
    <row r="2633" spans="1:13" x14ac:dyDescent="0.2">
      <c r="A2633" s="208" t="str">
        <f>'Net Gen'!B2633</f>
        <v>RP1KPAEG-Rockport 1 KP AEG</v>
      </c>
      <c r="B2633" s="269">
        <f>'Net Gen'!C2633</f>
        <v>44824.583333333336</v>
      </c>
      <c r="C2633" s="270" t="str">
        <f>'Net Gen'!P2633</f>
        <v>OFFLINE</v>
      </c>
      <c r="D2633" s="270">
        <f>'Net Gen'!E2633</f>
        <v>0</v>
      </c>
      <c r="E2633" s="270">
        <f>'Net Gen'!I2633</f>
        <v>0</v>
      </c>
      <c r="F2633" s="270">
        <f>'Net Gen'!K2633</f>
        <v>0</v>
      </c>
      <c r="G2633" s="270">
        <f>'Net Gen'!N2633</f>
        <v>0</v>
      </c>
      <c r="H2633" s="270">
        <f>'Net Gen'!O2633</f>
        <v>1266</v>
      </c>
      <c r="J2633" s="120">
        <f t="shared" si="166"/>
        <v>0.15</v>
      </c>
      <c r="K2633" s="108">
        <f t="shared" si="164"/>
        <v>0</v>
      </c>
      <c r="L2633" s="102">
        <f t="shared" si="165"/>
        <v>189.9</v>
      </c>
      <c r="M2633" s="123">
        <f t="shared" si="167"/>
        <v>0</v>
      </c>
    </row>
    <row r="2634" spans="1:13" x14ac:dyDescent="0.2">
      <c r="A2634" s="208" t="str">
        <f>'Net Gen'!B2634</f>
        <v>RP1KPAEG-Rockport 1 KP AEG</v>
      </c>
      <c r="B2634" s="269">
        <f>'Net Gen'!C2634</f>
        <v>44824.625</v>
      </c>
      <c r="C2634" s="270" t="str">
        <f>'Net Gen'!P2634</f>
        <v>OFFLINE</v>
      </c>
      <c r="D2634" s="270">
        <f>'Net Gen'!E2634</f>
        <v>0</v>
      </c>
      <c r="E2634" s="270">
        <f>'Net Gen'!I2634</f>
        <v>0</v>
      </c>
      <c r="F2634" s="270">
        <f>'Net Gen'!K2634</f>
        <v>0</v>
      </c>
      <c r="G2634" s="270">
        <f>'Net Gen'!N2634</f>
        <v>0</v>
      </c>
      <c r="H2634" s="270">
        <f>'Net Gen'!O2634</f>
        <v>1266</v>
      </c>
      <c r="J2634" s="120">
        <f t="shared" si="166"/>
        <v>0.15</v>
      </c>
      <c r="K2634" s="108">
        <f t="shared" si="164"/>
        <v>0</v>
      </c>
      <c r="L2634" s="102">
        <f t="shared" si="165"/>
        <v>189.9</v>
      </c>
      <c r="M2634" s="123">
        <f t="shared" si="167"/>
        <v>0</v>
      </c>
    </row>
    <row r="2635" spans="1:13" x14ac:dyDescent="0.2">
      <c r="A2635" s="208" t="str">
        <f>'Net Gen'!B2635</f>
        <v>RP1KPAEG-Rockport 1 KP AEG</v>
      </c>
      <c r="B2635" s="269">
        <f>'Net Gen'!C2635</f>
        <v>44824.666666666664</v>
      </c>
      <c r="C2635" s="270" t="str">
        <f>'Net Gen'!P2635</f>
        <v>OFFLINE</v>
      </c>
      <c r="D2635" s="270">
        <f>'Net Gen'!E2635</f>
        <v>0</v>
      </c>
      <c r="E2635" s="270">
        <f>'Net Gen'!I2635</f>
        <v>0</v>
      </c>
      <c r="F2635" s="270">
        <f>'Net Gen'!K2635</f>
        <v>0</v>
      </c>
      <c r="G2635" s="270">
        <f>'Net Gen'!N2635</f>
        <v>0</v>
      </c>
      <c r="H2635" s="270">
        <f>'Net Gen'!O2635</f>
        <v>1266</v>
      </c>
      <c r="J2635" s="120">
        <f t="shared" si="166"/>
        <v>0.15</v>
      </c>
      <c r="K2635" s="108">
        <f t="shared" si="164"/>
        <v>0</v>
      </c>
      <c r="L2635" s="102">
        <f t="shared" si="165"/>
        <v>189.9</v>
      </c>
      <c r="M2635" s="123">
        <f t="shared" si="167"/>
        <v>0</v>
      </c>
    </row>
    <row r="2636" spans="1:13" x14ac:dyDescent="0.2">
      <c r="A2636" s="208" t="str">
        <f>'Net Gen'!B2636</f>
        <v>RP1KPAEG-Rockport 1 KP AEG</v>
      </c>
      <c r="B2636" s="269">
        <f>'Net Gen'!C2636</f>
        <v>44824.708333333336</v>
      </c>
      <c r="C2636" s="270" t="str">
        <f>'Net Gen'!P2636</f>
        <v>OFFLINE</v>
      </c>
      <c r="D2636" s="270">
        <f>'Net Gen'!E2636</f>
        <v>0</v>
      </c>
      <c r="E2636" s="270">
        <f>'Net Gen'!I2636</f>
        <v>0</v>
      </c>
      <c r="F2636" s="270">
        <f>'Net Gen'!K2636</f>
        <v>0</v>
      </c>
      <c r="G2636" s="270">
        <f>'Net Gen'!N2636</f>
        <v>0</v>
      </c>
      <c r="H2636" s="270">
        <f>'Net Gen'!O2636</f>
        <v>1266</v>
      </c>
      <c r="J2636" s="120">
        <f t="shared" si="166"/>
        <v>0.15</v>
      </c>
      <c r="K2636" s="108">
        <f t="shared" si="164"/>
        <v>0</v>
      </c>
      <c r="L2636" s="102">
        <f t="shared" si="165"/>
        <v>189.9</v>
      </c>
      <c r="M2636" s="123">
        <f t="shared" si="167"/>
        <v>0</v>
      </c>
    </row>
    <row r="2637" spans="1:13" x14ac:dyDescent="0.2">
      <c r="A2637" s="208" t="str">
        <f>'Net Gen'!B2637</f>
        <v>RP1KPAEG-Rockport 1 KP AEG</v>
      </c>
      <c r="B2637" s="269">
        <f>'Net Gen'!C2637</f>
        <v>44824.75</v>
      </c>
      <c r="C2637" s="270" t="str">
        <f>'Net Gen'!P2637</f>
        <v>OFFLINE</v>
      </c>
      <c r="D2637" s="270">
        <f>'Net Gen'!E2637</f>
        <v>0</v>
      </c>
      <c r="E2637" s="270">
        <f>'Net Gen'!I2637</f>
        <v>0</v>
      </c>
      <c r="F2637" s="270">
        <f>'Net Gen'!K2637</f>
        <v>0</v>
      </c>
      <c r="G2637" s="270">
        <f>'Net Gen'!N2637</f>
        <v>0</v>
      </c>
      <c r="H2637" s="270">
        <f>'Net Gen'!O2637</f>
        <v>1266</v>
      </c>
      <c r="J2637" s="120">
        <f t="shared" si="166"/>
        <v>0.15</v>
      </c>
      <c r="K2637" s="108">
        <f t="shared" si="164"/>
        <v>0</v>
      </c>
      <c r="L2637" s="102">
        <f t="shared" si="165"/>
        <v>189.9</v>
      </c>
      <c r="M2637" s="123">
        <f t="shared" si="167"/>
        <v>0</v>
      </c>
    </row>
    <row r="2638" spans="1:13" x14ac:dyDescent="0.2">
      <c r="A2638" s="208" t="str">
        <f>'Net Gen'!B2638</f>
        <v>RP1KPAEG-Rockport 1 KP AEG</v>
      </c>
      <c r="B2638" s="269">
        <f>'Net Gen'!C2638</f>
        <v>44824.791666666664</v>
      </c>
      <c r="C2638" s="270" t="str">
        <f>'Net Gen'!P2638</f>
        <v>OFFLINE</v>
      </c>
      <c r="D2638" s="270">
        <f>'Net Gen'!E2638</f>
        <v>0</v>
      </c>
      <c r="E2638" s="270">
        <f>'Net Gen'!I2638</f>
        <v>0</v>
      </c>
      <c r="F2638" s="270">
        <f>'Net Gen'!K2638</f>
        <v>0</v>
      </c>
      <c r="G2638" s="270">
        <f>'Net Gen'!N2638</f>
        <v>0</v>
      </c>
      <c r="H2638" s="270">
        <f>'Net Gen'!O2638</f>
        <v>1266</v>
      </c>
      <c r="J2638" s="120">
        <f t="shared" si="166"/>
        <v>0.15</v>
      </c>
      <c r="K2638" s="108">
        <f t="shared" si="164"/>
        <v>0</v>
      </c>
      <c r="L2638" s="102">
        <f t="shared" si="165"/>
        <v>189.9</v>
      </c>
      <c r="M2638" s="123">
        <f t="shared" si="167"/>
        <v>0</v>
      </c>
    </row>
    <row r="2639" spans="1:13" x14ac:dyDescent="0.2">
      <c r="A2639" s="208" t="str">
        <f>'Net Gen'!B2639</f>
        <v>RP1KPAEG-Rockport 1 KP AEG</v>
      </c>
      <c r="B2639" s="269">
        <f>'Net Gen'!C2639</f>
        <v>44824.833333333336</v>
      </c>
      <c r="C2639" s="270" t="str">
        <f>'Net Gen'!P2639</f>
        <v>OFFLINE</v>
      </c>
      <c r="D2639" s="270">
        <f>'Net Gen'!E2639</f>
        <v>0</v>
      </c>
      <c r="E2639" s="270">
        <f>'Net Gen'!I2639</f>
        <v>0</v>
      </c>
      <c r="F2639" s="270">
        <f>'Net Gen'!K2639</f>
        <v>0</v>
      </c>
      <c r="G2639" s="270">
        <f>'Net Gen'!N2639</f>
        <v>0</v>
      </c>
      <c r="H2639" s="270">
        <f>'Net Gen'!O2639</f>
        <v>1266</v>
      </c>
      <c r="J2639" s="120">
        <f t="shared" si="166"/>
        <v>0.15</v>
      </c>
      <c r="K2639" s="108">
        <f t="shared" si="164"/>
        <v>0</v>
      </c>
      <c r="L2639" s="102">
        <f t="shared" si="165"/>
        <v>189.9</v>
      </c>
      <c r="M2639" s="123">
        <f t="shared" si="167"/>
        <v>0</v>
      </c>
    </row>
    <row r="2640" spans="1:13" x14ac:dyDescent="0.2">
      <c r="A2640" s="208" t="str">
        <f>'Net Gen'!B2640</f>
        <v>RP1KPAEG-Rockport 1 KP AEG</v>
      </c>
      <c r="B2640" s="269">
        <f>'Net Gen'!C2640</f>
        <v>44824.875</v>
      </c>
      <c r="C2640" s="270" t="str">
        <f>'Net Gen'!P2640</f>
        <v>OFFLINE</v>
      </c>
      <c r="D2640" s="270">
        <f>'Net Gen'!E2640</f>
        <v>0</v>
      </c>
      <c r="E2640" s="270">
        <f>'Net Gen'!I2640</f>
        <v>0</v>
      </c>
      <c r="F2640" s="270">
        <f>'Net Gen'!K2640</f>
        <v>0</v>
      </c>
      <c r="G2640" s="270">
        <f>'Net Gen'!N2640</f>
        <v>0</v>
      </c>
      <c r="H2640" s="270">
        <f>'Net Gen'!O2640</f>
        <v>1266</v>
      </c>
      <c r="J2640" s="120">
        <f t="shared" si="166"/>
        <v>0.15</v>
      </c>
      <c r="K2640" s="108">
        <f t="shared" si="164"/>
        <v>0</v>
      </c>
      <c r="L2640" s="102">
        <f t="shared" si="165"/>
        <v>189.9</v>
      </c>
      <c r="M2640" s="123">
        <f t="shared" si="167"/>
        <v>0</v>
      </c>
    </row>
    <row r="2641" spans="1:13" x14ac:dyDescent="0.2">
      <c r="A2641" s="208" t="str">
        <f>'Net Gen'!B2641</f>
        <v>RP1KPAEG-Rockport 1 KP AEG</v>
      </c>
      <c r="B2641" s="269">
        <f>'Net Gen'!C2641</f>
        <v>44824.916666666664</v>
      </c>
      <c r="C2641" s="270" t="str">
        <f>'Net Gen'!P2641</f>
        <v>OFFLINE</v>
      </c>
      <c r="D2641" s="270">
        <f>'Net Gen'!E2641</f>
        <v>0</v>
      </c>
      <c r="E2641" s="270">
        <f>'Net Gen'!I2641</f>
        <v>0</v>
      </c>
      <c r="F2641" s="270">
        <f>'Net Gen'!K2641</f>
        <v>0</v>
      </c>
      <c r="G2641" s="270">
        <f>'Net Gen'!N2641</f>
        <v>0</v>
      </c>
      <c r="H2641" s="270">
        <f>'Net Gen'!O2641</f>
        <v>1266</v>
      </c>
      <c r="J2641" s="120">
        <f t="shared" si="166"/>
        <v>0.15</v>
      </c>
      <c r="K2641" s="108">
        <f t="shared" si="164"/>
        <v>0</v>
      </c>
      <c r="L2641" s="102">
        <f t="shared" si="165"/>
        <v>189.9</v>
      </c>
      <c r="M2641" s="123">
        <f t="shared" si="167"/>
        <v>0</v>
      </c>
    </row>
    <row r="2642" spans="1:13" x14ac:dyDescent="0.2">
      <c r="A2642" s="208" t="str">
        <f>'Net Gen'!B2642</f>
        <v>RP1KPAEG-Rockport 1 KP AEG</v>
      </c>
      <c r="B2642" s="269">
        <f>'Net Gen'!C2642</f>
        <v>44824.958333333336</v>
      </c>
      <c r="C2642" s="270" t="str">
        <f>'Net Gen'!P2642</f>
        <v>OFFLINE</v>
      </c>
      <c r="D2642" s="270">
        <f>'Net Gen'!E2642</f>
        <v>0</v>
      </c>
      <c r="E2642" s="270">
        <f>'Net Gen'!I2642</f>
        <v>0</v>
      </c>
      <c r="F2642" s="270">
        <f>'Net Gen'!K2642</f>
        <v>0</v>
      </c>
      <c r="G2642" s="270">
        <f>'Net Gen'!N2642</f>
        <v>0</v>
      </c>
      <c r="H2642" s="270">
        <f>'Net Gen'!O2642</f>
        <v>1266</v>
      </c>
      <c r="J2642" s="120">
        <f t="shared" si="166"/>
        <v>0.15</v>
      </c>
      <c r="K2642" s="108">
        <f t="shared" si="164"/>
        <v>0</v>
      </c>
      <c r="L2642" s="102">
        <f t="shared" si="165"/>
        <v>189.9</v>
      </c>
      <c r="M2642" s="123">
        <f t="shared" si="167"/>
        <v>0</v>
      </c>
    </row>
    <row r="2643" spans="1:13" x14ac:dyDescent="0.2">
      <c r="A2643" s="208" t="str">
        <f>'Net Gen'!B2643</f>
        <v>RP1KPAEG-Rockport 1 KP AEG</v>
      </c>
      <c r="B2643" s="269">
        <f>'Net Gen'!C2643</f>
        <v>44825</v>
      </c>
      <c r="C2643" s="270" t="str">
        <f>'Net Gen'!P2643</f>
        <v>OFFLINE</v>
      </c>
      <c r="D2643" s="270">
        <f>'Net Gen'!E2643</f>
        <v>0</v>
      </c>
      <c r="E2643" s="270">
        <f>'Net Gen'!I2643</f>
        <v>0</v>
      </c>
      <c r="F2643" s="270">
        <f>'Net Gen'!K2643</f>
        <v>0</v>
      </c>
      <c r="G2643" s="270">
        <f>'Net Gen'!N2643</f>
        <v>0</v>
      </c>
      <c r="H2643" s="270">
        <f>'Net Gen'!O2643</f>
        <v>1266</v>
      </c>
      <c r="J2643" s="120">
        <f t="shared" si="166"/>
        <v>0.15</v>
      </c>
      <c r="K2643" s="108">
        <f t="shared" si="164"/>
        <v>0</v>
      </c>
      <c r="L2643" s="102">
        <f t="shared" si="165"/>
        <v>189.9</v>
      </c>
      <c r="M2643" s="123">
        <f t="shared" si="167"/>
        <v>0</v>
      </c>
    </row>
    <row r="2644" spans="1:13" x14ac:dyDescent="0.2">
      <c r="A2644" s="208" t="str">
        <f>'Net Gen'!B2644</f>
        <v>RP1KPAEG-Rockport 1 KP AEG</v>
      </c>
      <c r="B2644" s="269">
        <f>'Net Gen'!C2644</f>
        <v>44825.041666666664</v>
      </c>
      <c r="C2644" s="270" t="str">
        <f>'Net Gen'!P2644</f>
        <v>OFFLINE</v>
      </c>
      <c r="D2644" s="270">
        <f>'Net Gen'!E2644</f>
        <v>0</v>
      </c>
      <c r="E2644" s="270">
        <f>'Net Gen'!I2644</f>
        <v>0</v>
      </c>
      <c r="F2644" s="270">
        <f>'Net Gen'!K2644</f>
        <v>0</v>
      </c>
      <c r="G2644" s="270">
        <f>'Net Gen'!N2644</f>
        <v>0</v>
      </c>
      <c r="H2644" s="270">
        <f>'Net Gen'!O2644</f>
        <v>1266</v>
      </c>
      <c r="J2644" s="120">
        <f t="shared" si="166"/>
        <v>0.15</v>
      </c>
      <c r="K2644" s="108">
        <f t="shared" si="164"/>
        <v>0</v>
      </c>
      <c r="L2644" s="102">
        <f t="shared" si="165"/>
        <v>189.9</v>
      </c>
      <c r="M2644" s="123">
        <f t="shared" si="167"/>
        <v>0</v>
      </c>
    </row>
    <row r="2645" spans="1:13" x14ac:dyDescent="0.2">
      <c r="A2645" s="208" t="str">
        <f>'Net Gen'!B2645</f>
        <v>RP1KPAEG-Rockport 1 KP AEG</v>
      </c>
      <c r="B2645" s="269">
        <f>'Net Gen'!C2645</f>
        <v>44825.083333333336</v>
      </c>
      <c r="C2645" s="270" t="str">
        <f>'Net Gen'!P2645</f>
        <v>OFFLINE</v>
      </c>
      <c r="D2645" s="270">
        <f>'Net Gen'!E2645</f>
        <v>0</v>
      </c>
      <c r="E2645" s="270">
        <f>'Net Gen'!I2645</f>
        <v>0</v>
      </c>
      <c r="F2645" s="270">
        <f>'Net Gen'!K2645</f>
        <v>0</v>
      </c>
      <c r="G2645" s="270">
        <f>'Net Gen'!N2645</f>
        <v>0</v>
      </c>
      <c r="H2645" s="270">
        <f>'Net Gen'!O2645</f>
        <v>1266</v>
      </c>
      <c r="J2645" s="120">
        <f t="shared" si="166"/>
        <v>0.15</v>
      </c>
      <c r="K2645" s="108">
        <f t="shared" si="164"/>
        <v>0</v>
      </c>
      <c r="L2645" s="102">
        <f t="shared" si="165"/>
        <v>189.9</v>
      </c>
      <c r="M2645" s="123">
        <f t="shared" si="167"/>
        <v>0</v>
      </c>
    </row>
    <row r="2646" spans="1:13" x14ac:dyDescent="0.2">
      <c r="A2646" s="208" t="str">
        <f>'Net Gen'!B2646</f>
        <v>RP1KPAEG-Rockport 1 KP AEG</v>
      </c>
      <c r="B2646" s="269">
        <f>'Net Gen'!C2646</f>
        <v>44825.125</v>
      </c>
      <c r="C2646" s="270" t="str">
        <f>'Net Gen'!P2646</f>
        <v>OFFLINE</v>
      </c>
      <c r="D2646" s="270">
        <f>'Net Gen'!E2646</f>
        <v>0</v>
      </c>
      <c r="E2646" s="270">
        <f>'Net Gen'!I2646</f>
        <v>0</v>
      </c>
      <c r="F2646" s="270">
        <f>'Net Gen'!K2646</f>
        <v>0</v>
      </c>
      <c r="G2646" s="270">
        <f>'Net Gen'!N2646</f>
        <v>0</v>
      </c>
      <c r="H2646" s="270">
        <f>'Net Gen'!O2646</f>
        <v>1266</v>
      </c>
      <c r="J2646" s="120">
        <f t="shared" si="166"/>
        <v>0.15</v>
      </c>
      <c r="K2646" s="108">
        <f t="shared" si="164"/>
        <v>0</v>
      </c>
      <c r="L2646" s="102">
        <f t="shared" si="165"/>
        <v>189.9</v>
      </c>
      <c r="M2646" s="123">
        <f t="shared" si="167"/>
        <v>0</v>
      </c>
    </row>
    <row r="2647" spans="1:13" x14ac:dyDescent="0.2">
      <c r="A2647" s="208" t="str">
        <f>'Net Gen'!B2647</f>
        <v>RP1KPAEG-Rockport 1 KP AEG</v>
      </c>
      <c r="B2647" s="269">
        <f>'Net Gen'!C2647</f>
        <v>44825.166666666664</v>
      </c>
      <c r="C2647" s="270" t="str">
        <f>'Net Gen'!P2647</f>
        <v>OFFLINE</v>
      </c>
      <c r="D2647" s="270">
        <f>'Net Gen'!E2647</f>
        <v>0</v>
      </c>
      <c r="E2647" s="270">
        <f>'Net Gen'!I2647</f>
        <v>0</v>
      </c>
      <c r="F2647" s="270">
        <f>'Net Gen'!K2647</f>
        <v>0</v>
      </c>
      <c r="G2647" s="270">
        <f>'Net Gen'!N2647</f>
        <v>0</v>
      </c>
      <c r="H2647" s="270">
        <f>'Net Gen'!O2647</f>
        <v>1266</v>
      </c>
      <c r="J2647" s="120">
        <f t="shared" si="166"/>
        <v>0.15</v>
      </c>
      <c r="K2647" s="108">
        <f t="shared" si="164"/>
        <v>0</v>
      </c>
      <c r="L2647" s="102">
        <f t="shared" si="165"/>
        <v>189.9</v>
      </c>
      <c r="M2647" s="123">
        <f t="shared" si="167"/>
        <v>0</v>
      </c>
    </row>
    <row r="2648" spans="1:13" x14ac:dyDescent="0.2">
      <c r="A2648" s="208" t="str">
        <f>'Net Gen'!B2648</f>
        <v>RP1KPAEG-Rockport 1 KP AEG</v>
      </c>
      <c r="B2648" s="269">
        <f>'Net Gen'!C2648</f>
        <v>44825.208333333336</v>
      </c>
      <c r="C2648" s="270" t="str">
        <f>'Net Gen'!P2648</f>
        <v>OFFLINE</v>
      </c>
      <c r="D2648" s="270">
        <f>'Net Gen'!E2648</f>
        <v>0</v>
      </c>
      <c r="E2648" s="270">
        <f>'Net Gen'!I2648</f>
        <v>0</v>
      </c>
      <c r="F2648" s="270">
        <f>'Net Gen'!K2648</f>
        <v>0</v>
      </c>
      <c r="G2648" s="270">
        <f>'Net Gen'!N2648</f>
        <v>0</v>
      </c>
      <c r="H2648" s="270">
        <f>'Net Gen'!O2648</f>
        <v>1266</v>
      </c>
      <c r="J2648" s="120">
        <f t="shared" si="166"/>
        <v>0.15</v>
      </c>
      <c r="K2648" s="108">
        <f t="shared" si="164"/>
        <v>0</v>
      </c>
      <c r="L2648" s="102">
        <f t="shared" si="165"/>
        <v>189.9</v>
      </c>
      <c r="M2648" s="123">
        <f t="shared" si="167"/>
        <v>0</v>
      </c>
    </row>
    <row r="2649" spans="1:13" x14ac:dyDescent="0.2">
      <c r="A2649" s="208" t="str">
        <f>'Net Gen'!B2649</f>
        <v>RP1KPAEG-Rockport 1 KP AEG</v>
      </c>
      <c r="B2649" s="269">
        <f>'Net Gen'!C2649</f>
        <v>44825.25</v>
      </c>
      <c r="C2649" s="270" t="str">
        <f>'Net Gen'!P2649</f>
        <v>OFFLINE</v>
      </c>
      <c r="D2649" s="270">
        <f>'Net Gen'!E2649</f>
        <v>0</v>
      </c>
      <c r="E2649" s="270">
        <f>'Net Gen'!I2649</f>
        <v>0</v>
      </c>
      <c r="F2649" s="270">
        <f>'Net Gen'!K2649</f>
        <v>0</v>
      </c>
      <c r="G2649" s="270">
        <f>'Net Gen'!N2649</f>
        <v>0</v>
      </c>
      <c r="H2649" s="270">
        <f>'Net Gen'!O2649</f>
        <v>1266</v>
      </c>
      <c r="J2649" s="120">
        <f t="shared" si="166"/>
        <v>0.15</v>
      </c>
      <c r="K2649" s="108">
        <f t="shared" si="164"/>
        <v>0</v>
      </c>
      <c r="L2649" s="102">
        <f t="shared" si="165"/>
        <v>189.9</v>
      </c>
      <c r="M2649" s="123">
        <f t="shared" si="167"/>
        <v>0</v>
      </c>
    </row>
    <row r="2650" spans="1:13" x14ac:dyDescent="0.2">
      <c r="A2650" s="208" t="str">
        <f>'Net Gen'!B2650</f>
        <v>RP1KPAEG-Rockport 1 KP AEG</v>
      </c>
      <c r="B2650" s="269">
        <f>'Net Gen'!C2650</f>
        <v>44825.291666666664</v>
      </c>
      <c r="C2650" s="270" t="str">
        <f>'Net Gen'!P2650</f>
        <v>OFFLINE</v>
      </c>
      <c r="D2650" s="270">
        <f>'Net Gen'!E2650</f>
        <v>0</v>
      </c>
      <c r="E2650" s="270">
        <f>'Net Gen'!I2650</f>
        <v>0</v>
      </c>
      <c r="F2650" s="270">
        <f>'Net Gen'!K2650</f>
        <v>0</v>
      </c>
      <c r="G2650" s="270">
        <f>'Net Gen'!N2650</f>
        <v>0</v>
      </c>
      <c r="H2650" s="270">
        <f>'Net Gen'!O2650</f>
        <v>1266</v>
      </c>
      <c r="J2650" s="120">
        <f t="shared" si="166"/>
        <v>0.15</v>
      </c>
      <c r="K2650" s="108">
        <f t="shared" si="164"/>
        <v>0</v>
      </c>
      <c r="L2650" s="102">
        <f t="shared" si="165"/>
        <v>189.9</v>
      </c>
      <c r="M2650" s="123">
        <f t="shared" si="167"/>
        <v>0</v>
      </c>
    </row>
    <row r="2651" spans="1:13" x14ac:dyDescent="0.2">
      <c r="A2651" s="208" t="str">
        <f>'Net Gen'!B2651</f>
        <v>RP1KPAEG-Rockport 1 KP AEG</v>
      </c>
      <c r="B2651" s="269">
        <f>'Net Gen'!C2651</f>
        <v>44825.333333333336</v>
      </c>
      <c r="C2651" s="270" t="str">
        <f>'Net Gen'!P2651</f>
        <v>OFFLINE</v>
      </c>
      <c r="D2651" s="270">
        <f>'Net Gen'!E2651</f>
        <v>0</v>
      </c>
      <c r="E2651" s="270">
        <f>'Net Gen'!I2651</f>
        <v>0</v>
      </c>
      <c r="F2651" s="270">
        <f>'Net Gen'!K2651</f>
        <v>0</v>
      </c>
      <c r="G2651" s="270">
        <f>'Net Gen'!N2651</f>
        <v>0</v>
      </c>
      <c r="H2651" s="270">
        <f>'Net Gen'!O2651</f>
        <v>1266</v>
      </c>
      <c r="J2651" s="120">
        <f t="shared" si="166"/>
        <v>0.15</v>
      </c>
      <c r="K2651" s="108">
        <f t="shared" si="164"/>
        <v>0</v>
      </c>
      <c r="L2651" s="102">
        <f t="shared" si="165"/>
        <v>189.9</v>
      </c>
      <c r="M2651" s="123">
        <f t="shared" si="167"/>
        <v>0</v>
      </c>
    </row>
    <row r="2652" spans="1:13" x14ac:dyDescent="0.2">
      <c r="A2652" s="208" t="str">
        <f>'Net Gen'!B2652</f>
        <v>RP1KPAEG-Rockport 1 KP AEG</v>
      </c>
      <c r="B2652" s="269">
        <f>'Net Gen'!C2652</f>
        <v>44825.375</v>
      </c>
      <c r="C2652" s="270" t="str">
        <f>'Net Gen'!P2652</f>
        <v>OFFLINE</v>
      </c>
      <c r="D2652" s="270">
        <f>'Net Gen'!E2652</f>
        <v>0</v>
      </c>
      <c r="E2652" s="270">
        <f>'Net Gen'!I2652</f>
        <v>0</v>
      </c>
      <c r="F2652" s="270">
        <f>'Net Gen'!K2652</f>
        <v>0</v>
      </c>
      <c r="G2652" s="270">
        <f>'Net Gen'!N2652</f>
        <v>0</v>
      </c>
      <c r="H2652" s="270">
        <f>'Net Gen'!O2652</f>
        <v>1266</v>
      </c>
      <c r="J2652" s="120">
        <f t="shared" si="166"/>
        <v>0.15</v>
      </c>
      <c r="K2652" s="108">
        <f t="shared" si="164"/>
        <v>0</v>
      </c>
      <c r="L2652" s="102">
        <f t="shared" si="165"/>
        <v>189.9</v>
      </c>
      <c r="M2652" s="123">
        <f t="shared" si="167"/>
        <v>0</v>
      </c>
    </row>
    <row r="2653" spans="1:13" x14ac:dyDescent="0.2">
      <c r="A2653" s="208" t="str">
        <f>'Net Gen'!B2653</f>
        <v>RP1KPAEG-Rockport 1 KP AEG</v>
      </c>
      <c r="B2653" s="269">
        <f>'Net Gen'!C2653</f>
        <v>44825.416666666664</v>
      </c>
      <c r="C2653" s="270" t="str">
        <f>'Net Gen'!P2653</f>
        <v>OFFLINE</v>
      </c>
      <c r="D2653" s="270">
        <f>'Net Gen'!E2653</f>
        <v>0</v>
      </c>
      <c r="E2653" s="270">
        <f>'Net Gen'!I2653</f>
        <v>0</v>
      </c>
      <c r="F2653" s="270">
        <f>'Net Gen'!K2653</f>
        <v>0</v>
      </c>
      <c r="G2653" s="270">
        <f>'Net Gen'!N2653</f>
        <v>0</v>
      </c>
      <c r="H2653" s="270">
        <f>'Net Gen'!O2653</f>
        <v>1266</v>
      </c>
      <c r="J2653" s="120">
        <f t="shared" si="166"/>
        <v>0.15</v>
      </c>
      <c r="K2653" s="108">
        <f t="shared" si="164"/>
        <v>0</v>
      </c>
      <c r="L2653" s="102">
        <f t="shared" si="165"/>
        <v>189.9</v>
      </c>
      <c r="M2653" s="123">
        <f t="shared" si="167"/>
        <v>0</v>
      </c>
    </row>
    <row r="2654" spans="1:13" x14ac:dyDescent="0.2">
      <c r="A2654" s="208" t="str">
        <f>'Net Gen'!B2654</f>
        <v>RP1KPAEG-Rockport 1 KP AEG</v>
      </c>
      <c r="B2654" s="269">
        <f>'Net Gen'!C2654</f>
        <v>44825.458333333336</v>
      </c>
      <c r="C2654" s="270" t="str">
        <f>'Net Gen'!P2654</f>
        <v>OFFLINE</v>
      </c>
      <c r="D2654" s="270">
        <f>'Net Gen'!E2654</f>
        <v>0</v>
      </c>
      <c r="E2654" s="270">
        <f>'Net Gen'!I2654</f>
        <v>0</v>
      </c>
      <c r="F2654" s="270">
        <f>'Net Gen'!K2654</f>
        <v>0</v>
      </c>
      <c r="G2654" s="270">
        <f>'Net Gen'!N2654</f>
        <v>0</v>
      </c>
      <c r="H2654" s="270">
        <f>'Net Gen'!O2654</f>
        <v>1266</v>
      </c>
      <c r="J2654" s="120">
        <f t="shared" si="166"/>
        <v>0.15</v>
      </c>
      <c r="K2654" s="108">
        <f t="shared" si="164"/>
        <v>0</v>
      </c>
      <c r="L2654" s="102">
        <f t="shared" si="165"/>
        <v>189.9</v>
      </c>
      <c r="M2654" s="123">
        <f t="shared" si="167"/>
        <v>0</v>
      </c>
    </row>
    <row r="2655" spans="1:13" x14ac:dyDescent="0.2">
      <c r="A2655" s="208" t="str">
        <f>'Net Gen'!B2655</f>
        <v>RP1KPAEG-Rockport 1 KP AEG</v>
      </c>
      <c r="B2655" s="269">
        <f>'Net Gen'!C2655</f>
        <v>44825.5</v>
      </c>
      <c r="C2655" s="270" t="str">
        <f>'Net Gen'!P2655</f>
        <v>OFFLINE</v>
      </c>
      <c r="D2655" s="270">
        <f>'Net Gen'!E2655</f>
        <v>0</v>
      </c>
      <c r="E2655" s="270">
        <f>'Net Gen'!I2655</f>
        <v>0</v>
      </c>
      <c r="F2655" s="270">
        <f>'Net Gen'!K2655</f>
        <v>0</v>
      </c>
      <c r="G2655" s="270">
        <f>'Net Gen'!N2655</f>
        <v>0</v>
      </c>
      <c r="H2655" s="270">
        <f>'Net Gen'!O2655</f>
        <v>1266</v>
      </c>
      <c r="J2655" s="120">
        <f t="shared" si="166"/>
        <v>0.15</v>
      </c>
      <c r="K2655" s="108">
        <f t="shared" si="164"/>
        <v>0</v>
      </c>
      <c r="L2655" s="102">
        <f t="shared" si="165"/>
        <v>189.9</v>
      </c>
      <c r="M2655" s="123">
        <f t="shared" si="167"/>
        <v>0</v>
      </c>
    </row>
    <row r="2656" spans="1:13" x14ac:dyDescent="0.2">
      <c r="A2656" s="208" t="str">
        <f>'Net Gen'!B2656</f>
        <v>RP1KPAEG-Rockport 1 KP AEG</v>
      </c>
      <c r="B2656" s="269">
        <f>'Net Gen'!C2656</f>
        <v>44825.541666666664</v>
      </c>
      <c r="C2656" s="270" t="str">
        <f>'Net Gen'!P2656</f>
        <v>OFFLINE</v>
      </c>
      <c r="D2656" s="270">
        <f>'Net Gen'!E2656</f>
        <v>0</v>
      </c>
      <c r="E2656" s="270">
        <f>'Net Gen'!I2656</f>
        <v>0</v>
      </c>
      <c r="F2656" s="270">
        <f>'Net Gen'!K2656</f>
        <v>0</v>
      </c>
      <c r="G2656" s="270">
        <f>'Net Gen'!N2656</f>
        <v>0</v>
      </c>
      <c r="H2656" s="270">
        <f>'Net Gen'!O2656</f>
        <v>1266</v>
      </c>
      <c r="J2656" s="120">
        <f t="shared" si="166"/>
        <v>0.15</v>
      </c>
      <c r="K2656" s="108">
        <f t="shared" si="164"/>
        <v>0</v>
      </c>
      <c r="L2656" s="102">
        <f t="shared" si="165"/>
        <v>189.9</v>
      </c>
      <c r="M2656" s="123">
        <f t="shared" si="167"/>
        <v>0</v>
      </c>
    </row>
    <row r="2657" spans="1:13" x14ac:dyDescent="0.2">
      <c r="A2657" s="208" t="str">
        <f>'Net Gen'!B2657</f>
        <v>RP1KPAEG-Rockport 1 KP AEG</v>
      </c>
      <c r="B2657" s="269">
        <f>'Net Gen'!C2657</f>
        <v>44825.583333333336</v>
      </c>
      <c r="C2657" s="270" t="str">
        <f>'Net Gen'!P2657</f>
        <v>OFFLINE</v>
      </c>
      <c r="D2657" s="270">
        <f>'Net Gen'!E2657</f>
        <v>0</v>
      </c>
      <c r="E2657" s="270">
        <f>'Net Gen'!I2657</f>
        <v>0</v>
      </c>
      <c r="F2657" s="270">
        <f>'Net Gen'!K2657</f>
        <v>0</v>
      </c>
      <c r="G2657" s="270">
        <f>'Net Gen'!N2657</f>
        <v>0</v>
      </c>
      <c r="H2657" s="270">
        <f>'Net Gen'!O2657</f>
        <v>1266</v>
      </c>
      <c r="J2657" s="120">
        <f t="shared" si="166"/>
        <v>0.15</v>
      </c>
      <c r="K2657" s="108">
        <f t="shared" si="164"/>
        <v>0</v>
      </c>
      <c r="L2657" s="102">
        <f t="shared" si="165"/>
        <v>189.9</v>
      </c>
      <c r="M2657" s="123">
        <f t="shared" si="167"/>
        <v>0</v>
      </c>
    </row>
    <row r="2658" spans="1:13" x14ac:dyDescent="0.2">
      <c r="A2658" s="208" t="str">
        <f>'Net Gen'!B2658</f>
        <v>RP1KPAEG-Rockport 1 KP AEG</v>
      </c>
      <c r="B2658" s="269">
        <f>'Net Gen'!C2658</f>
        <v>44825.625</v>
      </c>
      <c r="C2658" s="270" t="str">
        <f>'Net Gen'!P2658</f>
        <v>OFFLINE</v>
      </c>
      <c r="D2658" s="270">
        <f>'Net Gen'!E2658</f>
        <v>0</v>
      </c>
      <c r="E2658" s="270">
        <f>'Net Gen'!I2658</f>
        <v>0</v>
      </c>
      <c r="F2658" s="270">
        <f>'Net Gen'!K2658</f>
        <v>0</v>
      </c>
      <c r="G2658" s="270">
        <f>'Net Gen'!N2658</f>
        <v>0</v>
      </c>
      <c r="H2658" s="270">
        <f>'Net Gen'!O2658</f>
        <v>1266</v>
      </c>
      <c r="J2658" s="120">
        <f t="shared" si="166"/>
        <v>0.15</v>
      </c>
      <c r="K2658" s="108">
        <f t="shared" si="164"/>
        <v>0</v>
      </c>
      <c r="L2658" s="102">
        <f t="shared" si="165"/>
        <v>189.9</v>
      </c>
      <c r="M2658" s="123">
        <f t="shared" si="167"/>
        <v>0</v>
      </c>
    </row>
    <row r="2659" spans="1:13" x14ac:dyDescent="0.2">
      <c r="A2659" s="208" t="str">
        <f>'Net Gen'!B2659</f>
        <v>RP1KPAEG-Rockport 1 KP AEG</v>
      </c>
      <c r="B2659" s="269">
        <f>'Net Gen'!C2659</f>
        <v>44825.666666666664</v>
      </c>
      <c r="C2659" s="270" t="str">
        <f>'Net Gen'!P2659</f>
        <v>OFFLINE</v>
      </c>
      <c r="D2659" s="270">
        <f>'Net Gen'!E2659</f>
        <v>0</v>
      </c>
      <c r="E2659" s="270">
        <f>'Net Gen'!I2659</f>
        <v>0</v>
      </c>
      <c r="F2659" s="270">
        <f>'Net Gen'!K2659</f>
        <v>0</v>
      </c>
      <c r="G2659" s="270">
        <f>'Net Gen'!N2659</f>
        <v>0</v>
      </c>
      <c r="H2659" s="270">
        <f>'Net Gen'!O2659</f>
        <v>1266</v>
      </c>
      <c r="J2659" s="120">
        <f t="shared" si="166"/>
        <v>0.15</v>
      </c>
      <c r="K2659" s="108">
        <f t="shared" si="164"/>
        <v>0</v>
      </c>
      <c r="L2659" s="102">
        <f t="shared" si="165"/>
        <v>189.9</v>
      </c>
      <c r="M2659" s="123">
        <f t="shared" si="167"/>
        <v>0</v>
      </c>
    </row>
    <row r="2660" spans="1:13" x14ac:dyDescent="0.2">
      <c r="A2660" s="208" t="str">
        <f>'Net Gen'!B2660</f>
        <v>RP1KPAEG-Rockport 1 KP AEG</v>
      </c>
      <c r="B2660" s="269">
        <f>'Net Gen'!C2660</f>
        <v>44825.708333333336</v>
      </c>
      <c r="C2660" s="270" t="str">
        <f>'Net Gen'!P2660</f>
        <v>OFFLINE</v>
      </c>
      <c r="D2660" s="270">
        <f>'Net Gen'!E2660</f>
        <v>0</v>
      </c>
      <c r="E2660" s="270">
        <f>'Net Gen'!I2660</f>
        <v>0</v>
      </c>
      <c r="F2660" s="270">
        <f>'Net Gen'!K2660</f>
        <v>0</v>
      </c>
      <c r="G2660" s="270">
        <f>'Net Gen'!N2660</f>
        <v>0</v>
      </c>
      <c r="H2660" s="270">
        <f>'Net Gen'!O2660</f>
        <v>1266</v>
      </c>
      <c r="J2660" s="120">
        <f t="shared" si="166"/>
        <v>0.15</v>
      </c>
      <c r="K2660" s="108">
        <f t="shared" si="164"/>
        <v>0</v>
      </c>
      <c r="L2660" s="102">
        <f t="shared" si="165"/>
        <v>189.9</v>
      </c>
      <c r="M2660" s="123">
        <f t="shared" si="167"/>
        <v>0</v>
      </c>
    </row>
    <row r="2661" spans="1:13" x14ac:dyDescent="0.2">
      <c r="A2661" s="208" t="str">
        <f>'Net Gen'!B2661</f>
        <v>RP1KPAEG-Rockport 1 KP AEG</v>
      </c>
      <c r="B2661" s="269">
        <f>'Net Gen'!C2661</f>
        <v>44825.75</v>
      </c>
      <c r="C2661" s="270" t="str">
        <f>'Net Gen'!P2661</f>
        <v>OFFLINE</v>
      </c>
      <c r="D2661" s="270">
        <f>'Net Gen'!E2661</f>
        <v>0</v>
      </c>
      <c r="E2661" s="270">
        <f>'Net Gen'!I2661</f>
        <v>0</v>
      </c>
      <c r="F2661" s="270">
        <f>'Net Gen'!K2661</f>
        <v>0</v>
      </c>
      <c r="G2661" s="270">
        <f>'Net Gen'!N2661</f>
        <v>0</v>
      </c>
      <c r="H2661" s="270">
        <f>'Net Gen'!O2661</f>
        <v>1266</v>
      </c>
      <c r="J2661" s="120">
        <f t="shared" si="166"/>
        <v>0.15</v>
      </c>
      <c r="K2661" s="108">
        <f t="shared" si="164"/>
        <v>0</v>
      </c>
      <c r="L2661" s="102">
        <f t="shared" si="165"/>
        <v>189.9</v>
      </c>
      <c r="M2661" s="123">
        <f t="shared" si="167"/>
        <v>0</v>
      </c>
    </row>
    <row r="2662" spans="1:13" x14ac:dyDescent="0.2">
      <c r="A2662" s="208" t="str">
        <f>'Net Gen'!B2662</f>
        <v>RP1KPAEG-Rockport 1 KP AEG</v>
      </c>
      <c r="B2662" s="269">
        <f>'Net Gen'!C2662</f>
        <v>44825.791666666664</v>
      </c>
      <c r="C2662" s="270" t="str">
        <f>'Net Gen'!P2662</f>
        <v>OFFLINE</v>
      </c>
      <c r="D2662" s="270">
        <f>'Net Gen'!E2662</f>
        <v>0</v>
      </c>
      <c r="E2662" s="270">
        <f>'Net Gen'!I2662</f>
        <v>0</v>
      </c>
      <c r="F2662" s="270">
        <f>'Net Gen'!K2662</f>
        <v>0</v>
      </c>
      <c r="G2662" s="270">
        <f>'Net Gen'!N2662</f>
        <v>0</v>
      </c>
      <c r="H2662" s="270">
        <f>'Net Gen'!O2662</f>
        <v>1266</v>
      </c>
      <c r="J2662" s="120">
        <f t="shared" si="166"/>
        <v>0.15</v>
      </c>
      <c r="K2662" s="108">
        <f t="shared" si="164"/>
        <v>0</v>
      </c>
      <c r="L2662" s="102">
        <f t="shared" si="165"/>
        <v>189.9</v>
      </c>
      <c r="M2662" s="123">
        <f t="shared" si="167"/>
        <v>0</v>
      </c>
    </row>
    <row r="2663" spans="1:13" x14ac:dyDescent="0.2">
      <c r="A2663" s="208" t="str">
        <f>'Net Gen'!B2663</f>
        <v>RP1KPAEG-Rockport 1 KP AEG</v>
      </c>
      <c r="B2663" s="269">
        <f>'Net Gen'!C2663</f>
        <v>44825.833333333336</v>
      </c>
      <c r="C2663" s="270" t="str">
        <f>'Net Gen'!P2663</f>
        <v>OFFLINE</v>
      </c>
      <c r="D2663" s="270">
        <f>'Net Gen'!E2663</f>
        <v>0</v>
      </c>
      <c r="E2663" s="270">
        <f>'Net Gen'!I2663</f>
        <v>0</v>
      </c>
      <c r="F2663" s="270">
        <f>'Net Gen'!K2663</f>
        <v>0</v>
      </c>
      <c r="G2663" s="270">
        <f>'Net Gen'!N2663</f>
        <v>0</v>
      </c>
      <c r="H2663" s="270">
        <f>'Net Gen'!O2663</f>
        <v>1266</v>
      </c>
      <c r="J2663" s="120">
        <f t="shared" si="166"/>
        <v>0.15</v>
      </c>
      <c r="K2663" s="108">
        <f t="shared" si="164"/>
        <v>0</v>
      </c>
      <c r="L2663" s="102">
        <f t="shared" si="165"/>
        <v>189.9</v>
      </c>
      <c r="M2663" s="123">
        <f t="shared" si="167"/>
        <v>0</v>
      </c>
    </row>
    <row r="2664" spans="1:13" x14ac:dyDescent="0.2">
      <c r="A2664" s="208" t="str">
        <f>'Net Gen'!B2664</f>
        <v>RP1KPAEG-Rockport 1 KP AEG</v>
      </c>
      <c r="B2664" s="269">
        <f>'Net Gen'!C2664</f>
        <v>44825.875</v>
      </c>
      <c r="C2664" s="270" t="str">
        <f>'Net Gen'!P2664</f>
        <v>OFFLINE</v>
      </c>
      <c r="D2664" s="270">
        <f>'Net Gen'!E2664</f>
        <v>0</v>
      </c>
      <c r="E2664" s="270">
        <f>'Net Gen'!I2664</f>
        <v>0</v>
      </c>
      <c r="F2664" s="270">
        <f>'Net Gen'!K2664</f>
        <v>0</v>
      </c>
      <c r="G2664" s="270">
        <f>'Net Gen'!N2664</f>
        <v>0</v>
      </c>
      <c r="H2664" s="270">
        <f>'Net Gen'!O2664</f>
        <v>1266</v>
      </c>
      <c r="J2664" s="120">
        <f t="shared" si="166"/>
        <v>0.15</v>
      </c>
      <c r="K2664" s="108">
        <f t="shared" si="164"/>
        <v>0</v>
      </c>
      <c r="L2664" s="102">
        <f t="shared" si="165"/>
        <v>189.9</v>
      </c>
      <c r="M2664" s="123">
        <f t="shared" si="167"/>
        <v>0</v>
      </c>
    </row>
    <row r="2665" spans="1:13" x14ac:dyDescent="0.2">
      <c r="A2665" s="208" t="str">
        <f>'Net Gen'!B2665</f>
        <v>RP1KPAEG-Rockport 1 KP AEG</v>
      </c>
      <c r="B2665" s="269">
        <f>'Net Gen'!C2665</f>
        <v>44825.916666666664</v>
      </c>
      <c r="C2665" s="270" t="str">
        <f>'Net Gen'!P2665</f>
        <v>OFFLINE</v>
      </c>
      <c r="D2665" s="270">
        <f>'Net Gen'!E2665</f>
        <v>0</v>
      </c>
      <c r="E2665" s="270">
        <f>'Net Gen'!I2665</f>
        <v>0</v>
      </c>
      <c r="F2665" s="270">
        <f>'Net Gen'!K2665</f>
        <v>0</v>
      </c>
      <c r="G2665" s="270">
        <f>'Net Gen'!N2665</f>
        <v>0</v>
      </c>
      <c r="H2665" s="270">
        <f>'Net Gen'!O2665</f>
        <v>1266</v>
      </c>
      <c r="J2665" s="120">
        <f t="shared" si="166"/>
        <v>0.15</v>
      </c>
      <c r="K2665" s="108">
        <f t="shared" si="164"/>
        <v>0</v>
      </c>
      <c r="L2665" s="102">
        <f t="shared" si="165"/>
        <v>189.9</v>
      </c>
      <c r="M2665" s="123">
        <f t="shared" si="167"/>
        <v>0</v>
      </c>
    </row>
    <row r="2666" spans="1:13" x14ac:dyDescent="0.2">
      <c r="A2666" s="208" t="str">
        <f>'Net Gen'!B2666</f>
        <v>RP1KPAEG-Rockport 1 KP AEG</v>
      </c>
      <c r="B2666" s="269">
        <f>'Net Gen'!C2666</f>
        <v>44825.958333333336</v>
      </c>
      <c r="C2666" s="270" t="str">
        <f>'Net Gen'!P2666</f>
        <v>OFFLINE</v>
      </c>
      <c r="D2666" s="270">
        <f>'Net Gen'!E2666</f>
        <v>0</v>
      </c>
      <c r="E2666" s="270">
        <f>'Net Gen'!I2666</f>
        <v>0</v>
      </c>
      <c r="F2666" s="270">
        <f>'Net Gen'!K2666</f>
        <v>0</v>
      </c>
      <c r="G2666" s="270">
        <f>'Net Gen'!N2666</f>
        <v>0</v>
      </c>
      <c r="H2666" s="270">
        <f>'Net Gen'!O2666</f>
        <v>1266</v>
      </c>
      <c r="J2666" s="120">
        <f t="shared" si="166"/>
        <v>0.15</v>
      </c>
      <c r="K2666" s="108">
        <f t="shared" si="164"/>
        <v>0</v>
      </c>
      <c r="L2666" s="102">
        <f t="shared" si="165"/>
        <v>189.9</v>
      </c>
      <c r="M2666" s="123">
        <f t="shared" si="167"/>
        <v>0</v>
      </c>
    </row>
    <row r="2667" spans="1:13" x14ac:dyDescent="0.2">
      <c r="A2667" s="208" t="str">
        <f>'Net Gen'!B2667</f>
        <v>RP1KPAEG-Rockport 1 KP AEG</v>
      </c>
      <c r="B2667" s="269">
        <f>'Net Gen'!C2667</f>
        <v>44826</v>
      </c>
      <c r="C2667" s="270" t="str">
        <f>'Net Gen'!P2667</f>
        <v>OFFLINE</v>
      </c>
      <c r="D2667" s="270">
        <f>'Net Gen'!E2667</f>
        <v>0</v>
      </c>
      <c r="E2667" s="270">
        <f>'Net Gen'!I2667</f>
        <v>0</v>
      </c>
      <c r="F2667" s="270">
        <f>'Net Gen'!K2667</f>
        <v>0</v>
      </c>
      <c r="G2667" s="270">
        <f>'Net Gen'!N2667</f>
        <v>0</v>
      </c>
      <c r="H2667" s="270">
        <f>'Net Gen'!O2667</f>
        <v>1266</v>
      </c>
      <c r="J2667" s="120">
        <f t="shared" si="166"/>
        <v>0.15</v>
      </c>
      <c r="K2667" s="108">
        <f t="shared" si="164"/>
        <v>0</v>
      </c>
      <c r="L2667" s="102">
        <f t="shared" si="165"/>
        <v>189.9</v>
      </c>
      <c r="M2667" s="123">
        <f t="shared" si="167"/>
        <v>0</v>
      </c>
    </row>
    <row r="2668" spans="1:13" x14ac:dyDescent="0.2">
      <c r="A2668" s="208" t="str">
        <f>'Net Gen'!B2668</f>
        <v>RP1KPAEG-Rockport 1 KP AEG</v>
      </c>
      <c r="B2668" s="269">
        <f>'Net Gen'!C2668</f>
        <v>44826.041666666664</v>
      </c>
      <c r="C2668" s="270" t="str">
        <f>'Net Gen'!P2668</f>
        <v>OFFLINE</v>
      </c>
      <c r="D2668" s="270">
        <f>'Net Gen'!E2668</f>
        <v>0</v>
      </c>
      <c r="E2668" s="270">
        <f>'Net Gen'!I2668</f>
        <v>0</v>
      </c>
      <c r="F2668" s="270">
        <f>'Net Gen'!K2668</f>
        <v>0</v>
      </c>
      <c r="G2668" s="270">
        <f>'Net Gen'!N2668</f>
        <v>0</v>
      </c>
      <c r="H2668" s="270">
        <f>'Net Gen'!O2668</f>
        <v>1266</v>
      </c>
      <c r="J2668" s="120">
        <f t="shared" si="166"/>
        <v>0.15</v>
      </c>
      <c r="K2668" s="108">
        <f t="shared" si="164"/>
        <v>0</v>
      </c>
      <c r="L2668" s="102">
        <f t="shared" si="165"/>
        <v>189.9</v>
      </c>
      <c r="M2668" s="123">
        <f t="shared" si="167"/>
        <v>0</v>
      </c>
    </row>
    <row r="2669" spans="1:13" x14ac:dyDescent="0.2">
      <c r="A2669" s="208" t="str">
        <f>'Net Gen'!B2669</f>
        <v>RP1KPAEG-Rockport 1 KP AEG</v>
      </c>
      <c r="B2669" s="269">
        <f>'Net Gen'!C2669</f>
        <v>44826.083333333336</v>
      </c>
      <c r="C2669" s="270" t="str">
        <f>'Net Gen'!P2669</f>
        <v>OFFLINE</v>
      </c>
      <c r="D2669" s="270">
        <f>'Net Gen'!E2669</f>
        <v>0</v>
      </c>
      <c r="E2669" s="270">
        <f>'Net Gen'!I2669</f>
        <v>0</v>
      </c>
      <c r="F2669" s="270">
        <f>'Net Gen'!K2669</f>
        <v>0</v>
      </c>
      <c r="G2669" s="270">
        <f>'Net Gen'!N2669</f>
        <v>0</v>
      </c>
      <c r="H2669" s="270">
        <f>'Net Gen'!O2669</f>
        <v>1266</v>
      </c>
      <c r="J2669" s="120">
        <f t="shared" si="166"/>
        <v>0.15</v>
      </c>
      <c r="K2669" s="108">
        <f t="shared" si="164"/>
        <v>0</v>
      </c>
      <c r="L2669" s="102">
        <f t="shared" si="165"/>
        <v>189.9</v>
      </c>
      <c r="M2669" s="123">
        <f t="shared" si="167"/>
        <v>0</v>
      </c>
    </row>
    <row r="2670" spans="1:13" x14ac:dyDescent="0.2">
      <c r="A2670" s="208" t="str">
        <f>'Net Gen'!B2670</f>
        <v>RP1KPAEG-Rockport 1 KP AEG</v>
      </c>
      <c r="B2670" s="269">
        <f>'Net Gen'!C2670</f>
        <v>44826.125</v>
      </c>
      <c r="C2670" s="270" t="str">
        <f>'Net Gen'!P2670</f>
        <v>OFFLINE</v>
      </c>
      <c r="D2670" s="270">
        <f>'Net Gen'!E2670</f>
        <v>0</v>
      </c>
      <c r="E2670" s="270">
        <f>'Net Gen'!I2670</f>
        <v>0</v>
      </c>
      <c r="F2670" s="270">
        <f>'Net Gen'!K2670</f>
        <v>0</v>
      </c>
      <c r="G2670" s="270">
        <f>'Net Gen'!N2670</f>
        <v>0</v>
      </c>
      <c r="H2670" s="270">
        <f>'Net Gen'!O2670</f>
        <v>1266</v>
      </c>
      <c r="J2670" s="120">
        <f t="shared" si="166"/>
        <v>0.15</v>
      </c>
      <c r="K2670" s="108">
        <f t="shared" si="164"/>
        <v>0</v>
      </c>
      <c r="L2670" s="102">
        <f t="shared" si="165"/>
        <v>189.9</v>
      </c>
      <c r="M2670" s="123">
        <f t="shared" si="167"/>
        <v>0</v>
      </c>
    </row>
    <row r="2671" spans="1:13" x14ac:dyDescent="0.2">
      <c r="A2671" s="208" t="str">
        <f>'Net Gen'!B2671</f>
        <v>RP1KPAEG-Rockport 1 KP AEG</v>
      </c>
      <c r="B2671" s="269">
        <f>'Net Gen'!C2671</f>
        <v>44826.166666666664</v>
      </c>
      <c r="C2671" s="270" t="str">
        <f>'Net Gen'!P2671</f>
        <v>OFFLINE</v>
      </c>
      <c r="D2671" s="270">
        <f>'Net Gen'!E2671</f>
        <v>0</v>
      </c>
      <c r="E2671" s="270">
        <f>'Net Gen'!I2671</f>
        <v>0</v>
      </c>
      <c r="F2671" s="270">
        <f>'Net Gen'!K2671</f>
        <v>0</v>
      </c>
      <c r="G2671" s="270">
        <f>'Net Gen'!N2671</f>
        <v>0</v>
      </c>
      <c r="H2671" s="270">
        <f>'Net Gen'!O2671</f>
        <v>1266</v>
      </c>
      <c r="J2671" s="120">
        <f t="shared" si="166"/>
        <v>0.15</v>
      </c>
      <c r="K2671" s="108">
        <f t="shared" si="164"/>
        <v>0</v>
      </c>
      <c r="L2671" s="102">
        <f t="shared" si="165"/>
        <v>189.9</v>
      </c>
      <c r="M2671" s="123">
        <f t="shared" si="167"/>
        <v>0</v>
      </c>
    </row>
    <row r="2672" spans="1:13" x14ac:dyDescent="0.2">
      <c r="A2672" s="208" t="str">
        <f>'Net Gen'!B2672</f>
        <v>RP1KPAEG-Rockport 1 KP AEG</v>
      </c>
      <c r="B2672" s="269">
        <f>'Net Gen'!C2672</f>
        <v>44826.208333333336</v>
      </c>
      <c r="C2672" s="270" t="str">
        <f>'Net Gen'!P2672</f>
        <v>OFFLINE</v>
      </c>
      <c r="D2672" s="270">
        <f>'Net Gen'!E2672</f>
        <v>0</v>
      </c>
      <c r="E2672" s="270">
        <f>'Net Gen'!I2672</f>
        <v>0</v>
      </c>
      <c r="F2672" s="270">
        <f>'Net Gen'!K2672</f>
        <v>0</v>
      </c>
      <c r="G2672" s="270">
        <f>'Net Gen'!N2672</f>
        <v>0</v>
      </c>
      <c r="H2672" s="270">
        <f>'Net Gen'!O2672</f>
        <v>1266</v>
      </c>
      <c r="J2672" s="120">
        <f t="shared" si="166"/>
        <v>0.15</v>
      </c>
      <c r="K2672" s="108">
        <f t="shared" si="164"/>
        <v>0</v>
      </c>
      <c r="L2672" s="102">
        <f t="shared" si="165"/>
        <v>189.9</v>
      </c>
      <c r="M2672" s="123">
        <f t="shared" si="167"/>
        <v>0</v>
      </c>
    </row>
    <row r="2673" spans="1:13" x14ac:dyDescent="0.2">
      <c r="A2673" s="208" t="str">
        <f>'Net Gen'!B2673</f>
        <v>RP1KPAEG-Rockport 1 KP AEG</v>
      </c>
      <c r="B2673" s="269">
        <f>'Net Gen'!C2673</f>
        <v>44826.25</v>
      </c>
      <c r="C2673" s="270" t="str">
        <f>'Net Gen'!P2673</f>
        <v>OFFLINE</v>
      </c>
      <c r="D2673" s="270">
        <f>'Net Gen'!E2673</f>
        <v>0</v>
      </c>
      <c r="E2673" s="270">
        <f>'Net Gen'!I2673</f>
        <v>0</v>
      </c>
      <c r="F2673" s="270">
        <f>'Net Gen'!K2673</f>
        <v>0</v>
      </c>
      <c r="G2673" s="270">
        <f>'Net Gen'!N2673</f>
        <v>0</v>
      </c>
      <c r="H2673" s="270">
        <f>'Net Gen'!O2673</f>
        <v>1266</v>
      </c>
      <c r="J2673" s="120">
        <f t="shared" si="166"/>
        <v>0.15</v>
      </c>
      <c r="K2673" s="108">
        <f t="shared" si="164"/>
        <v>0</v>
      </c>
      <c r="L2673" s="102">
        <f t="shared" si="165"/>
        <v>189.9</v>
      </c>
      <c r="M2673" s="123">
        <f t="shared" si="167"/>
        <v>0</v>
      </c>
    </row>
    <row r="2674" spans="1:13" x14ac:dyDescent="0.2">
      <c r="A2674" s="208" t="str">
        <f>'Net Gen'!B2674</f>
        <v>RP1KPAEG-Rockport 1 KP AEG</v>
      </c>
      <c r="B2674" s="269">
        <f>'Net Gen'!C2674</f>
        <v>44826.291666666664</v>
      </c>
      <c r="C2674" s="270" t="str">
        <f>'Net Gen'!P2674</f>
        <v>OFFLINE</v>
      </c>
      <c r="D2674" s="270">
        <f>'Net Gen'!E2674</f>
        <v>0</v>
      </c>
      <c r="E2674" s="270">
        <f>'Net Gen'!I2674</f>
        <v>0</v>
      </c>
      <c r="F2674" s="270">
        <f>'Net Gen'!K2674</f>
        <v>0</v>
      </c>
      <c r="G2674" s="270">
        <f>'Net Gen'!N2674</f>
        <v>0</v>
      </c>
      <c r="H2674" s="270">
        <f>'Net Gen'!O2674</f>
        <v>1266</v>
      </c>
      <c r="J2674" s="120">
        <f t="shared" si="166"/>
        <v>0.15</v>
      </c>
      <c r="K2674" s="108">
        <f t="shared" si="164"/>
        <v>0</v>
      </c>
      <c r="L2674" s="102">
        <f t="shared" si="165"/>
        <v>189.9</v>
      </c>
      <c r="M2674" s="123">
        <f t="shared" si="167"/>
        <v>0</v>
      </c>
    </row>
    <row r="2675" spans="1:13" x14ac:dyDescent="0.2">
      <c r="A2675" s="208" t="str">
        <f>'Net Gen'!B2675</f>
        <v>RP1KPAEG-Rockport 1 KP AEG</v>
      </c>
      <c r="B2675" s="269">
        <f>'Net Gen'!C2675</f>
        <v>44826.333333333336</v>
      </c>
      <c r="C2675" s="270" t="str">
        <f>'Net Gen'!P2675</f>
        <v>OFFLINE</v>
      </c>
      <c r="D2675" s="270">
        <f>'Net Gen'!E2675</f>
        <v>0</v>
      </c>
      <c r="E2675" s="270">
        <f>'Net Gen'!I2675</f>
        <v>0</v>
      </c>
      <c r="F2675" s="270">
        <f>'Net Gen'!K2675</f>
        <v>0</v>
      </c>
      <c r="G2675" s="270">
        <f>'Net Gen'!N2675</f>
        <v>0</v>
      </c>
      <c r="H2675" s="270">
        <f>'Net Gen'!O2675</f>
        <v>1266</v>
      </c>
      <c r="J2675" s="120">
        <f t="shared" si="166"/>
        <v>0.15</v>
      </c>
      <c r="K2675" s="108">
        <f t="shared" si="164"/>
        <v>0</v>
      </c>
      <c r="L2675" s="102">
        <f t="shared" si="165"/>
        <v>189.9</v>
      </c>
      <c r="M2675" s="123">
        <f t="shared" si="167"/>
        <v>0</v>
      </c>
    </row>
    <row r="2676" spans="1:13" x14ac:dyDescent="0.2">
      <c r="A2676" s="208" t="str">
        <f>'Net Gen'!B2676</f>
        <v>RP1KPAEG-Rockport 1 KP AEG</v>
      </c>
      <c r="B2676" s="269">
        <f>'Net Gen'!C2676</f>
        <v>44826.375</v>
      </c>
      <c r="C2676" s="270" t="str">
        <f>'Net Gen'!P2676</f>
        <v>OFFLINE</v>
      </c>
      <c r="D2676" s="270">
        <f>'Net Gen'!E2676</f>
        <v>0</v>
      </c>
      <c r="E2676" s="270">
        <f>'Net Gen'!I2676</f>
        <v>0</v>
      </c>
      <c r="F2676" s="270">
        <f>'Net Gen'!K2676</f>
        <v>0</v>
      </c>
      <c r="G2676" s="270">
        <f>'Net Gen'!N2676</f>
        <v>0</v>
      </c>
      <c r="H2676" s="270">
        <f>'Net Gen'!O2676</f>
        <v>1266</v>
      </c>
      <c r="J2676" s="120">
        <f t="shared" si="166"/>
        <v>0.15</v>
      </c>
      <c r="K2676" s="108">
        <f t="shared" si="164"/>
        <v>0</v>
      </c>
      <c r="L2676" s="102">
        <f t="shared" si="165"/>
        <v>189.9</v>
      </c>
      <c r="M2676" s="123">
        <f t="shared" si="167"/>
        <v>0</v>
      </c>
    </row>
    <row r="2677" spans="1:13" x14ac:dyDescent="0.2">
      <c r="A2677" s="208" t="str">
        <f>'Net Gen'!B2677</f>
        <v>RP1KPAEG-Rockport 1 KP AEG</v>
      </c>
      <c r="B2677" s="269">
        <f>'Net Gen'!C2677</f>
        <v>44826.416666666664</v>
      </c>
      <c r="C2677" s="270" t="str">
        <f>'Net Gen'!P2677</f>
        <v>OFFLINE</v>
      </c>
      <c r="D2677" s="270">
        <f>'Net Gen'!E2677</f>
        <v>0</v>
      </c>
      <c r="E2677" s="270">
        <f>'Net Gen'!I2677</f>
        <v>0</v>
      </c>
      <c r="F2677" s="270">
        <f>'Net Gen'!K2677</f>
        <v>0</v>
      </c>
      <c r="G2677" s="270">
        <f>'Net Gen'!N2677</f>
        <v>0</v>
      </c>
      <c r="H2677" s="270">
        <f>'Net Gen'!O2677</f>
        <v>1266</v>
      </c>
      <c r="J2677" s="120">
        <f t="shared" si="166"/>
        <v>0.15</v>
      </c>
      <c r="K2677" s="108">
        <f t="shared" si="164"/>
        <v>0</v>
      </c>
      <c r="L2677" s="102">
        <f t="shared" si="165"/>
        <v>189.9</v>
      </c>
      <c r="M2677" s="123">
        <f t="shared" si="167"/>
        <v>0</v>
      </c>
    </row>
    <row r="2678" spans="1:13" x14ac:dyDescent="0.2">
      <c r="A2678" s="208" t="str">
        <f>'Net Gen'!B2678</f>
        <v>RP1KPAEG-Rockport 1 KP AEG</v>
      </c>
      <c r="B2678" s="269">
        <f>'Net Gen'!C2678</f>
        <v>44826.458333333336</v>
      </c>
      <c r="C2678" s="270" t="str">
        <f>'Net Gen'!P2678</f>
        <v>OFFLINE</v>
      </c>
      <c r="D2678" s="270">
        <f>'Net Gen'!E2678</f>
        <v>0</v>
      </c>
      <c r="E2678" s="270">
        <f>'Net Gen'!I2678</f>
        <v>0</v>
      </c>
      <c r="F2678" s="270">
        <f>'Net Gen'!K2678</f>
        <v>0</v>
      </c>
      <c r="G2678" s="270">
        <f>'Net Gen'!N2678</f>
        <v>0</v>
      </c>
      <c r="H2678" s="270">
        <f>'Net Gen'!O2678</f>
        <v>1266</v>
      </c>
      <c r="J2678" s="120">
        <f t="shared" si="166"/>
        <v>0.15</v>
      </c>
      <c r="K2678" s="108">
        <f t="shared" si="164"/>
        <v>0</v>
      </c>
      <c r="L2678" s="102">
        <f t="shared" si="165"/>
        <v>189.9</v>
      </c>
      <c r="M2678" s="123">
        <f t="shared" si="167"/>
        <v>0</v>
      </c>
    </row>
    <row r="2679" spans="1:13" x14ac:dyDescent="0.2">
      <c r="A2679" s="208" t="str">
        <f>'Net Gen'!B2679</f>
        <v>RP1KPAEG-Rockport 1 KP AEG</v>
      </c>
      <c r="B2679" s="269">
        <f>'Net Gen'!C2679</f>
        <v>44826.5</v>
      </c>
      <c r="C2679" s="270" t="str">
        <f>'Net Gen'!P2679</f>
        <v>OFFLINE</v>
      </c>
      <c r="D2679" s="270">
        <f>'Net Gen'!E2679</f>
        <v>0</v>
      </c>
      <c r="E2679" s="270">
        <f>'Net Gen'!I2679</f>
        <v>0</v>
      </c>
      <c r="F2679" s="270">
        <f>'Net Gen'!K2679</f>
        <v>0</v>
      </c>
      <c r="G2679" s="270">
        <f>'Net Gen'!N2679</f>
        <v>0</v>
      </c>
      <c r="H2679" s="270">
        <f>'Net Gen'!O2679</f>
        <v>1266</v>
      </c>
      <c r="J2679" s="120">
        <f t="shared" si="166"/>
        <v>0.15</v>
      </c>
      <c r="K2679" s="108">
        <f t="shared" si="164"/>
        <v>0</v>
      </c>
      <c r="L2679" s="102">
        <f t="shared" si="165"/>
        <v>189.9</v>
      </c>
      <c r="M2679" s="123">
        <f t="shared" si="167"/>
        <v>0</v>
      </c>
    </row>
    <row r="2680" spans="1:13" x14ac:dyDescent="0.2">
      <c r="A2680" s="208" t="str">
        <f>'Net Gen'!B2680</f>
        <v>RP1KPAEG-Rockport 1 KP AEG</v>
      </c>
      <c r="B2680" s="269">
        <f>'Net Gen'!C2680</f>
        <v>44826.541666666664</v>
      </c>
      <c r="C2680" s="270" t="str">
        <f>'Net Gen'!P2680</f>
        <v>OFFLINE</v>
      </c>
      <c r="D2680" s="270">
        <f>'Net Gen'!E2680</f>
        <v>0</v>
      </c>
      <c r="E2680" s="270">
        <f>'Net Gen'!I2680</f>
        <v>0</v>
      </c>
      <c r="F2680" s="270">
        <f>'Net Gen'!K2680</f>
        <v>0</v>
      </c>
      <c r="G2680" s="270">
        <f>'Net Gen'!N2680</f>
        <v>0</v>
      </c>
      <c r="H2680" s="270">
        <f>'Net Gen'!O2680</f>
        <v>1266</v>
      </c>
      <c r="J2680" s="120">
        <f t="shared" si="166"/>
        <v>0.15</v>
      </c>
      <c r="K2680" s="108">
        <f t="shared" si="164"/>
        <v>0</v>
      </c>
      <c r="L2680" s="102">
        <f t="shared" si="165"/>
        <v>189.9</v>
      </c>
      <c r="M2680" s="123">
        <f t="shared" si="167"/>
        <v>0</v>
      </c>
    </row>
    <row r="2681" spans="1:13" x14ac:dyDescent="0.2">
      <c r="A2681" s="208" t="str">
        <f>'Net Gen'!B2681</f>
        <v>RP1KPAEG-Rockport 1 KP AEG</v>
      </c>
      <c r="B2681" s="269">
        <f>'Net Gen'!C2681</f>
        <v>44826.583333333336</v>
      </c>
      <c r="C2681" s="270" t="str">
        <f>'Net Gen'!P2681</f>
        <v>OFFLINE</v>
      </c>
      <c r="D2681" s="270">
        <f>'Net Gen'!E2681</f>
        <v>0</v>
      </c>
      <c r="E2681" s="270">
        <f>'Net Gen'!I2681</f>
        <v>0</v>
      </c>
      <c r="F2681" s="270">
        <f>'Net Gen'!K2681</f>
        <v>0</v>
      </c>
      <c r="G2681" s="270">
        <f>'Net Gen'!N2681</f>
        <v>0</v>
      </c>
      <c r="H2681" s="270">
        <f>'Net Gen'!O2681</f>
        <v>1266</v>
      </c>
      <c r="J2681" s="120">
        <f t="shared" si="166"/>
        <v>0.15</v>
      </c>
      <c r="K2681" s="108">
        <f t="shared" si="164"/>
        <v>0</v>
      </c>
      <c r="L2681" s="102">
        <f t="shared" si="165"/>
        <v>189.9</v>
      </c>
      <c r="M2681" s="123">
        <f t="shared" si="167"/>
        <v>0</v>
      </c>
    </row>
    <row r="2682" spans="1:13" x14ac:dyDescent="0.2">
      <c r="A2682" s="208" t="str">
        <f>'Net Gen'!B2682</f>
        <v>RP1KPAEG-Rockport 1 KP AEG</v>
      </c>
      <c r="B2682" s="269">
        <f>'Net Gen'!C2682</f>
        <v>44826.625</v>
      </c>
      <c r="C2682" s="270" t="str">
        <f>'Net Gen'!P2682</f>
        <v>OFFLINE</v>
      </c>
      <c r="D2682" s="270">
        <f>'Net Gen'!E2682</f>
        <v>0</v>
      </c>
      <c r="E2682" s="270">
        <f>'Net Gen'!I2682</f>
        <v>0</v>
      </c>
      <c r="F2682" s="270">
        <f>'Net Gen'!K2682</f>
        <v>0</v>
      </c>
      <c r="G2682" s="270">
        <f>'Net Gen'!N2682</f>
        <v>0</v>
      </c>
      <c r="H2682" s="270">
        <f>'Net Gen'!O2682</f>
        <v>1266</v>
      </c>
      <c r="J2682" s="120">
        <f t="shared" si="166"/>
        <v>0.15</v>
      </c>
      <c r="K2682" s="108">
        <f t="shared" si="164"/>
        <v>0</v>
      </c>
      <c r="L2682" s="102">
        <f t="shared" si="165"/>
        <v>189.9</v>
      </c>
      <c r="M2682" s="123">
        <f t="shared" si="167"/>
        <v>0</v>
      </c>
    </row>
    <row r="2683" spans="1:13" x14ac:dyDescent="0.2">
      <c r="A2683" s="208" t="str">
        <f>'Net Gen'!B2683</f>
        <v>RP1KPAEG-Rockport 1 KP AEG</v>
      </c>
      <c r="B2683" s="269">
        <f>'Net Gen'!C2683</f>
        <v>44826.666666666664</v>
      </c>
      <c r="C2683" s="270" t="str">
        <f>'Net Gen'!P2683</f>
        <v>OFFLINE</v>
      </c>
      <c r="D2683" s="270">
        <f>'Net Gen'!E2683</f>
        <v>0</v>
      </c>
      <c r="E2683" s="270">
        <f>'Net Gen'!I2683</f>
        <v>0</v>
      </c>
      <c r="F2683" s="270">
        <f>'Net Gen'!K2683</f>
        <v>0</v>
      </c>
      <c r="G2683" s="270">
        <f>'Net Gen'!N2683</f>
        <v>0</v>
      </c>
      <c r="H2683" s="270">
        <f>'Net Gen'!O2683</f>
        <v>1266</v>
      </c>
      <c r="J2683" s="120">
        <f t="shared" si="166"/>
        <v>0.15</v>
      </c>
      <c r="K2683" s="108">
        <f t="shared" si="164"/>
        <v>0</v>
      </c>
      <c r="L2683" s="102">
        <f t="shared" si="165"/>
        <v>189.9</v>
      </c>
      <c r="M2683" s="123">
        <f t="shared" si="167"/>
        <v>0</v>
      </c>
    </row>
    <row r="2684" spans="1:13" x14ac:dyDescent="0.2">
      <c r="A2684" s="208" t="str">
        <f>'Net Gen'!B2684</f>
        <v>RP1KPAEG-Rockport 1 KP AEG</v>
      </c>
      <c r="B2684" s="269">
        <f>'Net Gen'!C2684</f>
        <v>44826.708333333336</v>
      </c>
      <c r="C2684" s="270" t="str">
        <f>'Net Gen'!P2684</f>
        <v>OFFLINE</v>
      </c>
      <c r="D2684" s="270">
        <f>'Net Gen'!E2684</f>
        <v>0</v>
      </c>
      <c r="E2684" s="270">
        <f>'Net Gen'!I2684</f>
        <v>0</v>
      </c>
      <c r="F2684" s="270">
        <f>'Net Gen'!K2684</f>
        <v>0</v>
      </c>
      <c r="G2684" s="270">
        <f>'Net Gen'!N2684</f>
        <v>0</v>
      </c>
      <c r="H2684" s="270">
        <f>'Net Gen'!O2684</f>
        <v>1266</v>
      </c>
      <c r="J2684" s="120">
        <f t="shared" si="166"/>
        <v>0.15</v>
      </c>
      <c r="K2684" s="108">
        <f t="shared" si="164"/>
        <v>0</v>
      </c>
      <c r="L2684" s="102">
        <f t="shared" si="165"/>
        <v>189.9</v>
      </c>
      <c r="M2684" s="123">
        <f t="shared" si="167"/>
        <v>0</v>
      </c>
    </row>
    <row r="2685" spans="1:13" x14ac:dyDescent="0.2">
      <c r="A2685" s="208" t="str">
        <f>'Net Gen'!B2685</f>
        <v>RP1KPAEG-Rockport 1 KP AEG</v>
      </c>
      <c r="B2685" s="269">
        <f>'Net Gen'!C2685</f>
        <v>44826.75</v>
      </c>
      <c r="C2685" s="270" t="str">
        <f>'Net Gen'!P2685</f>
        <v>OFFLINE</v>
      </c>
      <c r="D2685" s="270">
        <f>'Net Gen'!E2685</f>
        <v>0</v>
      </c>
      <c r="E2685" s="270">
        <f>'Net Gen'!I2685</f>
        <v>0</v>
      </c>
      <c r="F2685" s="270">
        <f>'Net Gen'!K2685</f>
        <v>0</v>
      </c>
      <c r="G2685" s="270">
        <f>'Net Gen'!N2685</f>
        <v>0</v>
      </c>
      <c r="H2685" s="270">
        <f>'Net Gen'!O2685</f>
        <v>1266</v>
      </c>
      <c r="J2685" s="120">
        <f t="shared" si="166"/>
        <v>0.15</v>
      </c>
      <c r="K2685" s="108">
        <f t="shared" si="164"/>
        <v>0</v>
      </c>
      <c r="L2685" s="102">
        <f t="shared" si="165"/>
        <v>189.9</v>
      </c>
      <c r="M2685" s="123">
        <f t="shared" si="167"/>
        <v>0</v>
      </c>
    </row>
    <row r="2686" spans="1:13" x14ac:dyDescent="0.2">
      <c r="A2686" s="208" t="str">
        <f>'Net Gen'!B2686</f>
        <v>RP1KPAEG-Rockport 1 KP AEG</v>
      </c>
      <c r="B2686" s="269">
        <f>'Net Gen'!C2686</f>
        <v>44826.791666666664</v>
      </c>
      <c r="C2686" s="270" t="str">
        <f>'Net Gen'!P2686</f>
        <v>OFFLINE</v>
      </c>
      <c r="D2686" s="270">
        <f>'Net Gen'!E2686</f>
        <v>0</v>
      </c>
      <c r="E2686" s="270">
        <f>'Net Gen'!I2686</f>
        <v>0</v>
      </c>
      <c r="F2686" s="270">
        <f>'Net Gen'!K2686</f>
        <v>0</v>
      </c>
      <c r="G2686" s="270">
        <f>'Net Gen'!N2686</f>
        <v>0</v>
      </c>
      <c r="H2686" s="270">
        <f>'Net Gen'!O2686</f>
        <v>1266</v>
      </c>
      <c r="J2686" s="120">
        <f t="shared" si="166"/>
        <v>0.15</v>
      </c>
      <c r="K2686" s="108">
        <f t="shared" si="164"/>
        <v>0</v>
      </c>
      <c r="L2686" s="102">
        <f t="shared" si="165"/>
        <v>189.9</v>
      </c>
      <c r="M2686" s="123">
        <f t="shared" si="167"/>
        <v>0</v>
      </c>
    </row>
    <row r="2687" spans="1:13" x14ac:dyDescent="0.2">
      <c r="A2687" s="208" t="str">
        <f>'Net Gen'!B2687</f>
        <v>RP1KPAEG-Rockport 1 KP AEG</v>
      </c>
      <c r="B2687" s="269">
        <f>'Net Gen'!C2687</f>
        <v>44826.833333333336</v>
      </c>
      <c r="C2687" s="270" t="str">
        <f>'Net Gen'!P2687</f>
        <v>OFFLINE</v>
      </c>
      <c r="D2687" s="270">
        <f>'Net Gen'!E2687</f>
        <v>0</v>
      </c>
      <c r="E2687" s="270">
        <f>'Net Gen'!I2687</f>
        <v>0</v>
      </c>
      <c r="F2687" s="270">
        <f>'Net Gen'!K2687</f>
        <v>0</v>
      </c>
      <c r="G2687" s="270">
        <f>'Net Gen'!N2687</f>
        <v>0</v>
      </c>
      <c r="H2687" s="270">
        <f>'Net Gen'!O2687</f>
        <v>1266</v>
      </c>
      <c r="J2687" s="120">
        <f t="shared" si="166"/>
        <v>0.15</v>
      </c>
      <c r="K2687" s="108">
        <f t="shared" si="164"/>
        <v>0</v>
      </c>
      <c r="L2687" s="102">
        <f t="shared" si="165"/>
        <v>189.9</v>
      </c>
      <c r="M2687" s="123">
        <f t="shared" si="167"/>
        <v>0</v>
      </c>
    </row>
    <row r="2688" spans="1:13" x14ac:dyDescent="0.2">
      <c r="A2688" s="208" t="str">
        <f>'Net Gen'!B2688</f>
        <v>RP1KPAEG-Rockport 1 KP AEG</v>
      </c>
      <c r="B2688" s="269">
        <f>'Net Gen'!C2688</f>
        <v>44826.875</v>
      </c>
      <c r="C2688" s="270" t="str">
        <f>'Net Gen'!P2688</f>
        <v>OFFLINE</v>
      </c>
      <c r="D2688" s="270">
        <f>'Net Gen'!E2688</f>
        <v>0</v>
      </c>
      <c r="E2688" s="270">
        <f>'Net Gen'!I2688</f>
        <v>0</v>
      </c>
      <c r="F2688" s="270">
        <f>'Net Gen'!K2688</f>
        <v>0</v>
      </c>
      <c r="G2688" s="270">
        <f>'Net Gen'!N2688</f>
        <v>0</v>
      </c>
      <c r="H2688" s="270">
        <f>'Net Gen'!O2688</f>
        <v>1266</v>
      </c>
      <c r="J2688" s="120">
        <f t="shared" si="166"/>
        <v>0.15</v>
      </c>
      <c r="K2688" s="108">
        <f t="shared" si="164"/>
        <v>0</v>
      </c>
      <c r="L2688" s="102">
        <f t="shared" si="165"/>
        <v>189.9</v>
      </c>
      <c r="M2688" s="123">
        <f t="shared" si="167"/>
        <v>0</v>
      </c>
    </row>
    <row r="2689" spans="1:13" x14ac:dyDescent="0.2">
      <c r="A2689" s="208" t="str">
        <f>'Net Gen'!B2689</f>
        <v>RP1KPAEG-Rockport 1 KP AEG</v>
      </c>
      <c r="B2689" s="269">
        <f>'Net Gen'!C2689</f>
        <v>44826.916666666664</v>
      </c>
      <c r="C2689" s="270" t="str">
        <f>'Net Gen'!P2689</f>
        <v>OFFLINE</v>
      </c>
      <c r="D2689" s="270">
        <f>'Net Gen'!E2689</f>
        <v>0</v>
      </c>
      <c r="E2689" s="270">
        <f>'Net Gen'!I2689</f>
        <v>0</v>
      </c>
      <c r="F2689" s="270">
        <f>'Net Gen'!K2689</f>
        <v>0</v>
      </c>
      <c r="G2689" s="270">
        <f>'Net Gen'!N2689</f>
        <v>0</v>
      </c>
      <c r="H2689" s="270">
        <f>'Net Gen'!O2689</f>
        <v>1266</v>
      </c>
      <c r="J2689" s="120">
        <f t="shared" si="166"/>
        <v>0.15</v>
      </c>
      <c r="K2689" s="108">
        <f t="shared" si="164"/>
        <v>0</v>
      </c>
      <c r="L2689" s="102">
        <f t="shared" si="165"/>
        <v>189.9</v>
      </c>
      <c r="M2689" s="123">
        <f t="shared" si="167"/>
        <v>0</v>
      </c>
    </row>
    <row r="2690" spans="1:13" x14ac:dyDescent="0.2">
      <c r="A2690" s="208" t="str">
        <f>'Net Gen'!B2690</f>
        <v>RP1KPAEG-Rockport 1 KP AEG</v>
      </c>
      <c r="B2690" s="269">
        <f>'Net Gen'!C2690</f>
        <v>44826.958333333336</v>
      </c>
      <c r="C2690" s="270" t="str">
        <f>'Net Gen'!P2690</f>
        <v>OFFLINE</v>
      </c>
      <c r="D2690" s="270">
        <f>'Net Gen'!E2690</f>
        <v>0</v>
      </c>
      <c r="E2690" s="270">
        <f>'Net Gen'!I2690</f>
        <v>0</v>
      </c>
      <c r="F2690" s="270">
        <f>'Net Gen'!K2690</f>
        <v>0</v>
      </c>
      <c r="G2690" s="270">
        <f>'Net Gen'!N2690</f>
        <v>0</v>
      </c>
      <c r="H2690" s="270">
        <f>'Net Gen'!O2690</f>
        <v>1266</v>
      </c>
      <c r="J2690" s="120">
        <f t="shared" si="166"/>
        <v>0.15</v>
      </c>
      <c r="K2690" s="108">
        <f t="shared" si="164"/>
        <v>0</v>
      </c>
      <c r="L2690" s="102">
        <f t="shared" si="165"/>
        <v>189.9</v>
      </c>
      <c r="M2690" s="123">
        <f t="shared" si="167"/>
        <v>0</v>
      </c>
    </row>
    <row r="2691" spans="1:13" x14ac:dyDescent="0.2">
      <c r="A2691" s="208" t="str">
        <f>'Net Gen'!B2691</f>
        <v>RP1KPAEG-Rockport 1 KP AEG</v>
      </c>
      <c r="B2691" s="269">
        <f>'Net Gen'!C2691</f>
        <v>44827</v>
      </c>
      <c r="C2691" s="270" t="str">
        <f>'Net Gen'!P2691</f>
        <v>OFFLINE</v>
      </c>
      <c r="D2691" s="270">
        <f>'Net Gen'!E2691</f>
        <v>0</v>
      </c>
      <c r="E2691" s="270">
        <f>'Net Gen'!I2691</f>
        <v>0</v>
      </c>
      <c r="F2691" s="270">
        <f>'Net Gen'!K2691</f>
        <v>0</v>
      </c>
      <c r="G2691" s="270">
        <f>'Net Gen'!N2691</f>
        <v>0</v>
      </c>
      <c r="H2691" s="270">
        <f>'Net Gen'!O2691</f>
        <v>1266</v>
      </c>
      <c r="J2691" s="120">
        <f t="shared" si="166"/>
        <v>0.15</v>
      </c>
      <c r="K2691" s="108">
        <f t="shared" si="164"/>
        <v>0</v>
      </c>
      <c r="L2691" s="102">
        <f t="shared" si="165"/>
        <v>189.9</v>
      </c>
      <c r="M2691" s="123">
        <f t="shared" si="167"/>
        <v>0</v>
      </c>
    </row>
    <row r="2692" spans="1:13" x14ac:dyDescent="0.2">
      <c r="A2692" s="208" t="str">
        <f>'Net Gen'!B2692</f>
        <v>RP1KPAEG-Rockport 1 KP AEG</v>
      </c>
      <c r="B2692" s="269">
        <f>'Net Gen'!C2692</f>
        <v>44827.041666666664</v>
      </c>
      <c r="C2692" s="270" t="str">
        <f>'Net Gen'!P2692</f>
        <v>OFFLINE</v>
      </c>
      <c r="D2692" s="270">
        <f>'Net Gen'!E2692</f>
        <v>0</v>
      </c>
      <c r="E2692" s="270">
        <f>'Net Gen'!I2692</f>
        <v>0</v>
      </c>
      <c r="F2692" s="270">
        <f>'Net Gen'!K2692</f>
        <v>0</v>
      </c>
      <c r="G2692" s="270">
        <f>'Net Gen'!N2692</f>
        <v>0</v>
      </c>
      <c r="H2692" s="270">
        <f>'Net Gen'!O2692</f>
        <v>1266</v>
      </c>
      <c r="J2692" s="120">
        <f t="shared" si="166"/>
        <v>0.15</v>
      </c>
      <c r="K2692" s="108">
        <f t="shared" ref="K2692:K2755" si="168">F2692*J2692</f>
        <v>0</v>
      </c>
      <c r="L2692" s="102">
        <f t="shared" ref="L2692:L2755" si="169">H2692*J2692</f>
        <v>189.9</v>
      </c>
      <c r="M2692" s="123">
        <f t="shared" si="167"/>
        <v>0</v>
      </c>
    </row>
    <row r="2693" spans="1:13" x14ac:dyDescent="0.2">
      <c r="A2693" s="208" t="str">
        <f>'Net Gen'!B2693</f>
        <v>RP1KPAEG-Rockport 1 KP AEG</v>
      </c>
      <c r="B2693" s="269">
        <f>'Net Gen'!C2693</f>
        <v>44827.083333333336</v>
      </c>
      <c r="C2693" s="270" t="str">
        <f>'Net Gen'!P2693</f>
        <v>OFFLINE</v>
      </c>
      <c r="D2693" s="270">
        <f>'Net Gen'!E2693</f>
        <v>0</v>
      </c>
      <c r="E2693" s="270">
        <f>'Net Gen'!I2693</f>
        <v>0</v>
      </c>
      <c r="F2693" s="270">
        <f>'Net Gen'!K2693</f>
        <v>0</v>
      </c>
      <c r="G2693" s="270">
        <f>'Net Gen'!N2693</f>
        <v>0</v>
      </c>
      <c r="H2693" s="270">
        <f>'Net Gen'!O2693</f>
        <v>1266</v>
      </c>
      <c r="J2693" s="120">
        <f t="shared" ref="J2693:J2756" si="170">VLOOKUP(A2693,$P$4:$Q$8,2,FALSE)</f>
        <v>0.15</v>
      </c>
      <c r="K2693" s="108">
        <f t="shared" si="168"/>
        <v>0</v>
      </c>
      <c r="L2693" s="102">
        <f t="shared" si="169"/>
        <v>189.9</v>
      </c>
      <c r="M2693" s="123">
        <f t="shared" ref="M2693:M2756" si="171">E2693*J2693</f>
        <v>0</v>
      </c>
    </row>
    <row r="2694" spans="1:13" x14ac:dyDescent="0.2">
      <c r="A2694" s="208" t="str">
        <f>'Net Gen'!B2694</f>
        <v>RP1KPAEG-Rockport 1 KP AEG</v>
      </c>
      <c r="B2694" s="269">
        <f>'Net Gen'!C2694</f>
        <v>44827.125</v>
      </c>
      <c r="C2694" s="270" t="str">
        <f>'Net Gen'!P2694</f>
        <v>OFFLINE</v>
      </c>
      <c r="D2694" s="270">
        <f>'Net Gen'!E2694</f>
        <v>0</v>
      </c>
      <c r="E2694" s="270">
        <f>'Net Gen'!I2694</f>
        <v>0</v>
      </c>
      <c r="F2694" s="270">
        <f>'Net Gen'!K2694</f>
        <v>0</v>
      </c>
      <c r="G2694" s="270">
        <f>'Net Gen'!N2694</f>
        <v>0</v>
      </c>
      <c r="H2694" s="270">
        <f>'Net Gen'!O2694</f>
        <v>1266</v>
      </c>
      <c r="J2694" s="120">
        <f t="shared" si="170"/>
        <v>0.15</v>
      </c>
      <c r="K2694" s="108">
        <f t="shared" si="168"/>
        <v>0</v>
      </c>
      <c r="L2694" s="102">
        <f t="shared" si="169"/>
        <v>189.9</v>
      </c>
      <c r="M2694" s="123">
        <f t="shared" si="171"/>
        <v>0</v>
      </c>
    </row>
    <row r="2695" spans="1:13" x14ac:dyDescent="0.2">
      <c r="A2695" s="208" t="str">
        <f>'Net Gen'!B2695</f>
        <v>RP1KPAEG-Rockport 1 KP AEG</v>
      </c>
      <c r="B2695" s="269">
        <f>'Net Gen'!C2695</f>
        <v>44827.166666666664</v>
      </c>
      <c r="C2695" s="270" t="str">
        <f>'Net Gen'!P2695</f>
        <v>OFFLINE</v>
      </c>
      <c r="D2695" s="270">
        <f>'Net Gen'!E2695</f>
        <v>0</v>
      </c>
      <c r="E2695" s="270">
        <f>'Net Gen'!I2695</f>
        <v>0</v>
      </c>
      <c r="F2695" s="270">
        <f>'Net Gen'!K2695</f>
        <v>0</v>
      </c>
      <c r="G2695" s="270">
        <f>'Net Gen'!N2695</f>
        <v>0</v>
      </c>
      <c r="H2695" s="270">
        <f>'Net Gen'!O2695</f>
        <v>1266</v>
      </c>
      <c r="J2695" s="120">
        <f t="shared" si="170"/>
        <v>0.15</v>
      </c>
      <c r="K2695" s="108">
        <f t="shared" si="168"/>
        <v>0</v>
      </c>
      <c r="L2695" s="102">
        <f t="shared" si="169"/>
        <v>189.9</v>
      </c>
      <c r="M2695" s="123">
        <f t="shared" si="171"/>
        <v>0</v>
      </c>
    </row>
    <row r="2696" spans="1:13" x14ac:dyDescent="0.2">
      <c r="A2696" s="208" t="str">
        <f>'Net Gen'!B2696</f>
        <v>RP1KPAEG-Rockport 1 KP AEG</v>
      </c>
      <c r="B2696" s="269">
        <f>'Net Gen'!C2696</f>
        <v>44827.208333333336</v>
      </c>
      <c r="C2696" s="270" t="str">
        <f>'Net Gen'!P2696</f>
        <v>OFFLINE</v>
      </c>
      <c r="D2696" s="270">
        <f>'Net Gen'!E2696</f>
        <v>0</v>
      </c>
      <c r="E2696" s="270">
        <f>'Net Gen'!I2696</f>
        <v>0</v>
      </c>
      <c r="F2696" s="270">
        <f>'Net Gen'!K2696</f>
        <v>0</v>
      </c>
      <c r="G2696" s="270">
        <f>'Net Gen'!N2696</f>
        <v>0</v>
      </c>
      <c r="H2696" s="270">
        <f>'Net Gen'!O2696</f>
        <v>1266</v>
      </c>
      <c r="J2696" s="120">
        <f t="shared" si="170"/>
        <v>0.15</v>
      </c>
      <c r="K2696" s="108">
        <f t="shared" si="168"/>
        <v>0</v>
      </c>
      <c r="L2696" s="102">
        <f t="shared" si="169"/>
        <v>189.9</v>
      </c>
      <c r="M2696" s="123">
        <f t="shared" si="171"/>
        <v>0</v>
      </c>
    </row>
    <row r="2697" spans="1:13" x14ac:dyDescent="0.2">
      <c r="A2697" s="208" t="str">
        <f>'Net Gen'!B2697</f>
        <v>RP1KPAEG-Rockport 1 KP AEG</v>
      </c>
      <c r="B2697" s="269">
        <f>'Net Gen'!C2697</f>
        <v>44827.25</v>
      </c>
      <c r="C2697" s="270" t="str">
        <f>'Net Gen'!P2697</f>
        <v>OFFLINE</v>
      </c>
      <c r="D2697" s="270">
        <f>'Net Gen'!E2697</f>
        <v>0</v>
      </c>
      <c r="E2697" s="270">
        <f>'Net Gen'!I2697</f>
        <v>0</v>
      </c>
      <c r="F2697" s="270">
        <f>'Net Gen'!K2697</f>
        <v>0</v>
      </c>
      <c r="G2697" s="270">
        <f>'Net Gen'!N2697</f>
        <v>0</v>
      </c>
      <c r="H2697" s="270">
        <f>'Net Gen'!O2697</f>
        <v>1266</v>
      </c>
      <c r="J2697" s="120">
        <f t="shared" si="170"/>
        <v>0.15</v>
      </c>
      <c r="K2697" s="108">
        <f t="shared" si="168"/>
        <v>0</v>
      </c>
      <c r="L2697" s="102">
        <f t="shared" si="169"/>
        <v>189.9</v>
      </c>
      <c r="M2697" s="123">
        <f t="shared" si="171"/>
        <v>0</v>
      </c>
    </row>
    <row r="2698" spans="1:13" x14ac:dyDescent="0.2">
      <c r="A2698" s="208" t="str">
        <f>'Net Gen'!B2698</f>
        <v>RP1KPAEG-Rockport 1 KP AEG</v>
      </c>
      <c r="B2698" s="269">
        <f>'Net Gen'!C2698</f>
        <v>44827.291666666664</v>
      </c>
      <c r="C2698" s="270" t="str">
        <f>'Net Gen'!P2698</f>
        <v>OFFLINE</v>
      </c>
      <c r="D2698" s="270">
        <f>'Net Gen'!E2698</f>
        <v>0</v>
      </c>
      <c r="E2698" s="270">
        <f>'Net Gen'!I2698</f>
        <v>0</v>
      </c>
      <c r="F2698" s="270">
        <f>'Net Gen'!K2698</f>
        <v>0</v>
      </c>
      <c r="G2698" s="270">
        <f>'Net Gen'!N2698</f>
        <v>0</v>
      </c>
      <c r="H2698" s="270">
        <f>'Net Gen'!O2698</f>
        <v>1266</v>
      </c>
      <c r="J2698" s="120">
        <f t="shared" si="170"/>
        <v>0.15</v>
      </c>
      <c r="K2698" s="108">
        <f t="shared" si="168"/>
        <v>0</v>
      </c>
      <c r="L2698" s="102">
        <f t="shared" si="169"/>
        <v>189.9</v>
      </c>
      <c r="M2698" s="123">
        <f t="shared" si="171"/>
        <v>0</v>
      </c>
    </row>
    <row r="2699" spans="1:13" x14ac:dyDescent="0.2">
      <c r="A2699" s="208" t="str">
        <f>'Net Gen'!B2699</f>
        <v>RP1KPAEG-Rockport 1 KP AEG</v>
      </c>
      <c r="B2699" s="269">
        <f>'Net Gen'!C2699</f>
        <v>44827.333333333336</v>
      </c>
      <c r="C2699" s="270" t="str">
        <f>'Net Gen'!P2699</f>
        <v>OFFLINE</v>
      </c>
      <c r="D2699" s="270">
        <f>'Net Gen'!E2699</f>
        <v>0</v>
      </c>
      <c r="E2699" s="270">
        <f>'Net Gen'!I2699</f>
        <v>0</v>
      </c>
      <c r="F2699" s="270">
        <f>'Net Gen'!K2699</f>
        <v>0</v>
      </c>
      <c r="G2699" s="270">
        <f>'Net Gen'!N2699</f>
        <v>0</v>
      </c>
      <c r="H2699" s="270">
        <f>'Net Gen'!O2699</f>
        <v>1266</v>
      </c>
      <c r="J2699" s="120">
        <f t="shared" si="170"/>
        <v>0.15</v>
      </c>
      <c r="K2699" s="108">
        <f t="shared" si="168"/>
        <v>0</v>
      </c>
      <c r="L2699" s="102">
        <f t="shared" si="169"/>
        <v>189.9</v>
      </c>
      <c r="M2699" s="123">
        <f t="shared" si="171"/>
        <v>0</v>
      </c>
    </row>
    <row r="2700" spans="1:13" x14ac:dyDescent="0.2">
      <c r="A2700" s="208" t="str">
        <f>'Net Gen'!B2700</f>
        <v>RP1KPAEG-Rockport 1 KP AEG</v>
      </c>
      <c r="B2700" s="269">
        <f>'Net Gen'!C2700</f>
        <v>44827.375</v>
      </c>
      <c r="C2700" s="270" t="str">
        <f>'Net Gen'!P2700</f>
        <v>OFFLINE</v>
      </c>
      <c r="D2700" s="270">
        <f>'Net Gen'!E2700</f>
        <v>0</v>
      </c>
      <c r="E2700" s="270">
        <f>'Net Gen'!I2700</f>
        <v>0</v>
      </c>
      <c r="F2700" s="270">
        <f>'Net Gen'!K2700</f>
        <v>0</v>
      </c>
      <c r="G2700" s="270">
        <f>'Net Gen'!N2700</f>
        <v>0</v>
      </c>
      <c r="H2700" s="270">
        <f>'Net Gen'!O2700</f>
        <v>1266</v>
      </c>
      <c r="J2700" s="120">
        <f t="shared" si="170"/>
        <v>0.15</v>
      </c>
      <c r="K2700" s="108">
        <f t="shared" si="168"/>
        <v>0</v>
      </c>
      <c r="L2700" s="102">
        <f t="shared" si="169"/>
        <v>189.9</v>
      </c>
      <c r="M2700" s="123">
        <f t="shared" si="171"/>
        <v>0</v>
      </c>
    </row>
    <row r="2701" spans="1:13" x14ac:dyDescent="0.2">
      <c r="A2701" s="208" t="str">
        <f>'Net Gen'!B2701</f>
        <v>RP1KPAEG-Rockport 1 KP AEG</v>
      </c>
      <c r="B2701" s="269">
        <f>'Net Gen'!C2701</f>
        <v>44827.416666666664</v>
      </c>
      <c r="C2701" s="270" t="str">
        <f>'Net Gen'!P2701</f>
        <v>OFFLINE</v>
      </c>
      <c r="D2701" s="270">
        <f>'Net Gen'!E2701</f>
        <v>0</v>
      </c>
      <c r="E2701" s="270">
        <f>'Net Gen'!I2701</f>
        <v>0</v>
      </c>
      <c r="F2701" s="270">
        <f>'Net Gen'!K2701</f>
        <v>0</v>
      </c>
      <c r="G2701" s="270">
        <f>'Net Gen'!N2701</f>
        <v>0</v>
      </c>
      <c r="H2701" s="270">
        <f>'Net Gen'!O2701</f>
        <v>1266</v>
      </c>
      <c r="J2701" s="120">
        <f t="shared" si="170"/>
        <v>0.15</v>
      </c>
      <c r="K2701" s="108">
        <f t="shared" si="168"/>
        <v>0</v>
      </c>
      <c r="L2701" s="102">
        <f t="shared" si="169"/>
        <v>189.9</v>
      </c>
      <c r="M2701" s="123">
        <f t="shared" si="171"/>
        <v>0</v>
      </c>
    </row>
    <row r="2702" spans="1:13" x14ac:dyDescent="0.2">
      <c r="A2702" s="208" t="str">
        <f>'Net Gen'!B2702</f>
        <v>RP1KPAEG-Rockport 1 KP AEG</v>
      </c>
      <c r="B2702" s="269">
        <f>'Net Gen'!C2702</f>
        <v>44827.458333333336</v>
      </c>
      <c r="C2702" s="270" t="str">
        <f>'Net Gen'!P2702</f>
        <v>OFFLINE</v>
      </c>
      <c r="D2702" s="270">
        <f>'Net Gen'!E2702</f>
        <v>0</v>
      </c>
      <c r="E2702" s="270">
        <f>'Net Gen'!I2702</f>
        <v>0</v>
      </c>
      <c r="F2702" s="270">
        <f>'Net Gen'!K2702</f>
        <v>0</v>
      </c>
      <c r="G2702" s="270">
        <f>'Net Gen'!N2702</f>
        <v>0</v>
      </c>
      <c r="H2702" s="270">
        <f>'Net Gen'!O2702</f>
        <v>1266</v>
      </c>
      <c r="J2702" s="120">
        <f t="shared" si="170"/>
        <v>0.15</v>
      </c>
      <c r="K2702" s="108">
        <f t="shared" si="168"/>
        <v>0</v>
      </c>
      <c r="L2702" s="102">
        <f t="shared" si="169"/>
        <v>189.9</v>
      </c>
      <c r="M2702" s="123">
        <f t="shared" si="171"/>
        <v>0</v>
      </c>
    </row>
    <row r="2703" spans="1:13" x14ac:dyDescent="0.2">
      <c r="A2703" s="208" t="str">
        <f>'Net Gen'!B2703</f>
        <v>RP1KPAEG-Rockport 1 KP AEG</v>
      </c>
      <c r="B2703" s="269">
        <f>'Net Gen'!C2703</f>
        <v>44827.5</v>
      </c>
      <c r="C2703" s="270" t="str">
        <f>'Net Gen'!P2703</f>
        <v>OFFLINE</v>
      </c>
      <c r="D2703" s="270">
        <f>'Net Gen'!E2703</f>
        <v>0</v>
      </c>
      <c r="E2703" s="270">
        <f>'Net Gen'!I2703</f>
        <v>0</v>
      </c>
      <c r="F2703" s="270">
        <f>'Net Gen'!K2703</f>
        <v>0</v>
      </c>
      <c r="G2703" s="270">
        <f>'Net Gen'!N2703</f>
        <v>0</v>
      </c>
      <c r="H2703" s="270">
        <f>'Net Gen'!O2703</f>
        <v>1266</v>
      </c>
      <c r="J2703" s="120">
        <f t="shared" si="170"/>
        <v>0.15</v>
      </c>
      <c r="K2703" s="108">
        <f t="shared" si="168"/>
        <v>0</v>
      </c>
      <c r="L2703" s="102">
        <f t="shared" si="169"/>
        <v>189.9</v>
      </c>
      <c r="M2703" s="123">
        <f t="shared" si="171"/>
        <v>0</v>
      </c>
    </row>
    <row r="2704" spans="1:13" x14ac:dyDescent="0.2">
      <c r="A2704" s="208" t="str">
        <f>'Net Gen'!B2704</f>
        <v>RP1KPAEG-Rockport 1 KP AEG</v>
      </c>
      <c r="B2704" s="269">
        <f>'Net Gen'!C2704</f>
        <v>44827.541666666664</v>
      </c>
      <c r="C2704" s="270" t="str">
        <f>'Net Gen'!P2704</f>
        <v>OFFLINE</v>
      </c>
      <c r="D2704" s="270">
        <f>'Net Gen'!E2704</f>
        <v>0</v>
      </c>
      <c r="E2704" s="270">
        <f>'Net Gen'!I2704</f>
        <v>0</v>
      </c>
      <c r="F2704" s="270">
        <f>'Net Gen'!K2704</f>
        <v>0</v>
      </c>
      <c r="G2704" s="270">
        <f>'Net Gen'!N2704</f>
        <v>0</v>
      </c>
      <c r="H2704" s="270">
        <f>'Net Gen'!O2704</f>
        <v>1266</v>
      </c>
      <c r="J2704" s="120">
        <f t="shared" si="170"/>
        <v>0.15</v>
      </c>
      <c r="K2704" s="108">
        <f t="shared" si="168"/>
        <v>0</v>
      </c>
      <c r="L2704" s="102">
        <f t="shared" si="169"/>
        <v>189.9</v>
      </c>
      <c r="M2704" s="123">
        <f t="shared" si="171"/>
        <v>0</v>
      </c>
    </row>
    <row r="2705" spans="1:13" x14ac:dyDescent="0.2">
      <c r="A2705" s="208" t="str">
        <f>'Net Gen'!B2705</f>
        <v>RP1KPAEG-Rockport 1 KP AEG</v>
      </c>
      <c r="B2705" s="269">
        <f>'Net Gen'!C2705</f>
        <v>44827.583333333336</v>
      </c>
      <c r="C2705" s="270" t="str">
        <f>'Net Gen'!P2705</f>
        <v>OFFLINE</v>
      </c>
      <c r="D2705" s="270">
        <f>'Net Gen'!E2705</f>
        <v>0</v>
      </c>
      <c r="E2705" s="270">
        <f>'Net Gen'!I2705</f>
        <v>0</v>
      </c>
      <c r="F2705" s="270">
        <f>'Net Gen'!K2705</f>
        <v>0</v>
      </c>
      <c r="G2705" s="270">
        <f>'Net Gen'!N2705</f>
        <v>0</v>
      </c>
      <c r="H2705" s="270">
        <f>'Net Gen'!O2705</f>
        <v>1266</v>
      </c>
      <c r="J2705" s="120">
        <f t="shared" si="170"/>
        <v>0.15</v>
      </c>
      <c r="K2705" s="108">
        <f t="shared" si="168"/>
        <v>0</v>
      </c>
      <c r="L2705" s="102">
        <f t="shared" si="169"/>
        <v>189.9</v>
      </c>
      <c r="M2705" s="123">
        <f t="shared" si="171"/>
        <v>0</v>
      </c>
    </row>
    <row r="2706" spans="1:13" x14ac:dyDescent="0.2">
      <c r="A2706" s="208" t="str">
        <f>'Net Gen'!B2706</f>
        <v>RP1KPAEG-Rockport 1 KP AEG</v>
      </c>
      <c r="B2706" s="269">
        <f>'Net Gen'!C2706</f>
        <v>44827.625</v>
      </c>
      <c r="C2706" s="270" t="str">
        <f>'Net Gen'!P2706</f>
        <v>OFFLINE</v>
      </c>
      <c r="D2706" s="270">
        <f>'Net Gen'!E2706</f>
        <v>0</v>
      </c>
      <c r="E2706" s="270">
        <f>'Net Gen'!I2706</f>
        <v>0</v>
      </c>
      <c r="F2706" s="270">
        <f>'Net Gen'!K2706</f>
        <v>0</v>
      </c>
      <c r="G2706" s="270">
        <f>'Net Gen'!N2706</f>
        <v>0</v>
      </c>
      <c r="H2706" s="270">
        <f>'Net Gen'!O2706</f>
        <v>1266</v>
      </c>
      <c r="J2706" s="120">
        <f t="shared" si="170"/>
        <v>0.15</v>
      </c>
      <c r="K2706" s="108">
        <f t="shared" si="168"/>
        <v>0</v>
      </c>
      <c r="L2706" s="102">
        <f t="shared" si="169"/>
        <v>189.9</v>
      </c>
      <c r="M2706" s="123">
        <f t="shared" si="171"/>
        <v>0</v>
      </c>
    </row>
    <row r="2707" spans="1:13" x14ac:dyDescent="0.2">
      <c r="A2707" s="208" t="str">
        <f>'Net Gen'!B2707</f>
        <v>RP1KPAEG-Rockport 1 KP AEG</v>
      </c>
      <c r="B2707" s="269">
        <f>'Net Gen'!C2707</f>
        <v>44827.666666666664</v>
      </c>
      <c r="C2707" s="270" t="str">
        <f>'Net Gen'!P2707</f>
        <v>OFFLINE</v>
      </c>
      <c r="D2707" s="270">
        <f>'Net Gen'!E2707</f>
        <v>0</v>
      </c>
      <c r="E2707" s="270">
        <f>'Net Gen'!I2707</f>
        <v>0</v>
      </c>
      <c r="F2707" s="270">
        <f>'Net Gen'!K2707</f>
        <v>0</v>
      </c>
      <c r="G2707" s="270">
        <f>'Net Gen'!N2707</f>
        <v>0</v>
      </c>
      <c r="H2707" s="270">
        <f>'Net Gen'!O2707</f>
        <v>1266</v>
      </c>
      <c r="J2707" s="120">
        <f t="shared" si="170"/>
        <v>0.15</v>
      </c>
      <c r="K2707" s="108">
        <f t="shared" si="168"/>
        <v>0</v>
      </c>
      <c r="L2707" s="102">
        <f t="shared" si="169"/>
        <v>189.9</v>
      </c>
      <c r="M2707" s="123">
        <f t="shared" si="171"/>
        <v>0</v>
      </c>
    </row>
    <row r="2708" spans="1:13" x14ac:dyDescent="0.2">
      <c r="A2708" s="208" t="str">
        <f>'Net Gen'!B2708</f>
        <v>RP1KPAEG-Rockport 1 KP AEG</v>
      </c>
      <c r="B2708" s="269">
        <f>'Net Gen'!C2708</f>
        <v>44827.708333333336</v>
      </c>
      <c r="C2708" s="270" t="str">
        <f>'Net Gen'!P2708</f>
        <v>OFFLINE</v>
      </c>
      <c r="D2708" s="270">
        <f>'Net Gen'!E2708</f>
        <v>0</v>
      </c>
      <c r="E2708" s="270">
        <f>'Net Gen'!I2708</f>
        <v>0</v>
      </c>
      <c r="F2708" s="270">
        <f>'Net Gen'!K2708</f>
        <v>0</v>
      </c>
      <c r="G2708" s="270">
        <f>'Net Gen'!N2708</f>
        <v>0</v>
      </c>
      <c r="H2708" s="270">
        <f>'Net Gen'!O2708</f>
        <v>1266</v>
      </c>
      <c r="J2708" s="120">
        <f t="shared" si="170"/>
        <v>0.15</v>
      </c>
      <c r="K2708" s="108">
        <f t="shared" si="168"/>
        <v>0</v>
      </c>
      <c r="L2708" s="102">
        <f t="shared" si="169"/>
        <v>189.9</v>
      </c>
      <c r="M2708" s="123">
        <f t="shared" si="171"/>
        <v>0</v>
      </c>
    </row>
    <row r="2709" spans="1:13" x14ac:dyDescent="0.2">
      <c r="A2709" s="208" t="str">
        <f>'Net Gen'!B2709</f>
        <v>RP1KPAEG-Rockport 1 KP AEG</v>
      </c>
      <c r="B2709" s="269">
        <f>'Net Gen'!C2709</f>
        <v>44827.75</v>
      </c>
      <c r="C2709" s="270" t="str">
        <f>'Net Gen'!P2709</f>
        <v>OFFLINE</v>
      </c>
      <c r="D2709" s="270">
        <f>'Net Gen'!E2709</f>
        <v>0</v>
      </c>
      <c r="E2709" s="270">
        <f>'Net Gen'!I2709</f>
        <v>0</v>
      </c>
      <c r="F2709" s="270">
        <f>'Net Gen'!K2709</f>
        <v>0</v>
      </c>
      <c r="G2709" s="270">
        <f>'Net Gen'!N2709</f>
        <v>0</v>
      </c>
      <c r="H2709" s="270">
        <f>'Net Gen'!O2709</f>
        <v>1266</v>
      </c>
      <c r="J2709" s="120">
        <f t="shared" si="170"/>
        <v>0.15</v>
      </c>
      <c r="K2709" s="108">
        <f t="shared" si="168"/>
        <v>0</v>
      </c>
      <c r="L2709" s="102">
        <f t="shared" si="169"/>
        <v>189.9</v>
      </c>
      <c r="M2709" s="123">
        <f t="shared" si="171"/>
        <v>0</v>
      </c>
    </row>
    <row r="2710" spans="1:13" x14ac:dyDescent="0.2">
      <c r="A2710" s="208" t="str">
        <f>'Net Gen'!B2710</f>
        <v>RP1KPAEG-Rockport 1 KP AEG</v>
      </c>
      <c r="B2710" s="269">
        <f>'Net Gen'!C2710</f>
        <v>44827.791666666664</v>
      </c>
      <c r="C2710" s="270" t="str">
        <f>'Net Gen'!P2710</f>
        <v>OFFLINE</v>
      </c>
      <c r="D2710" s="270">
        <f>'Net Gen'!E2710</f>
        <v>0</v>
      </c>
      <c r="E2710" s="270">
        <f>'Net Gen'!I2710</f>
        <v>0</v>
      </c>
      <c r="F2710" s="270">
        <f>'Net Gen'!K2710</f>
        <v>0</v>
      </c>
      <c r="G2710" s="270">
        <f>'Net Gen'!N2710</f>
        <v>0</v>
      </c>
      <c r="H2710" s="270">
        <f>'Net Gen'!O2710</f>
        <v>1266</v>
      </c>
      <c r="J2710" s="120">
        <f t="shared" si="170"/>
        <v>0.15</v>
      </c>
      <c r="K2710" s="108">
        <f t="shared" si="168"/>
        <v>0</v>
      </c>
      <c r="L2710" s="102">
        <f t="shared" si="169"/>
        <v>189.9</v>
      </c>
      <c r="M2710" s="123">
        <f t="shared" si="171"/>
        <v>0</v>
      </c>
    </row>
    <row r="2711" spans="1:13" x14ac:dyDescent="0.2">
      <c r="A2711" s="208" t="str">
        <f>'Net Gen'!B2711</f>
        <v>RP1KPAEG-Rockport 1 KP AEG</v>
      </c>
      <c r="B2711" s="269">
        <f>'Net Gen'!C2711</f>
        <v>44827.833333333336</v>
      </c>
      <c r="C2711" s="270" t="str">
        <f>'Net Gen'!P2711</f>
        <v>OFFLINE</v>
      </c>
      <c r="D2711" s="270">
        <f>'Net Gen'!E2711</f>
        <v>0</v>
      </c>
      <c r="E2711" s="270">
        <f>'Net Gen'!I2711</f>
        <v>0</v>
      </c>
      <c r="F2711" s="270">
        <f>'Net Gen'!K2711</f>
        <v>0</v>
      </c>
      <c r="G2711" s="270">
        <f>'Net Gen'!N2711</f>
        <v>0</v>
      </c>
      <c r="H2711" s="270">
        <f>'Net Gen'!O2711</f>
        <v>1266</v>
      </c>
      <c r="J2711" s="120">
        <f t="shared" si="170"/>
        <v>0.15</v>
      </c>
      <c r="K2711" s="108">
        <f t="shared" si="168"/>
        <v>0</v>
      </c>
      <c r="L2711" s="102">
        <f t="shared" si="169"/>
        <v>189.9</v>
      </c>
      <c r="M2711" s="123">
        <f t="shared" si="171"/>
        <v>0</v>
      </c>
    </row>
    <row r="2712" spans="1:13" x14ac:dyDescent="0.2">
      <c r="A2712" s="208" t="str">
        <f>'Net Gen'!B2712</f>
        <v>RP1KPAEG-Rockport 1 KP AEG</v>
      </c>
      <c r="B2712" s="269">
        <f>'Net Gen'!C2712</f>
        <v>44827.875</v>
      </c>
      <c r="C2712" s="270" t="str">
        <f>'Net Gen'!P2712</f>
        <v>OFFLINE</v>
      </c>
      <c r="D2712" s="270">
        <f>'Net Gen'!E2712</f>
        <v>0</v>
      </c>
      <c r="E2712" s="270">
        <f>'Net Gen'!I2712</f>
        <v>0</v>
      </c>
      <c r="F2712" s="270">
        <f>'Net Gen'!K2712</f>
        <v>0</v>
      </c>
      <c r="G2712" s="270">
        <f>'Net Gen'!N2712</f>
        <v>0</v>
      </c>
      <c r="H2712" s="270">
        <f>'Net Gen'!O2712</f>
        <v>1266</v>
      </c>
      <c r="J2712" s="120">
        <f t="shared" si="170"/>
        <v>0.15</v>
      </c>
      <c r="K2712" s="108">
        <f t="shared" si="168"/>
        <v>0</v>
      </c>
      <c r="L2712" s="102">
        <f t="shared" si="169"/>
        <v>189.9</v>
      </c>
      <c r="M2712" s="123">
        <f t="shared" si="171"/>
        <v>0</v>
      </c>
    </row>
    <row r="2713" spans="1:13" x14ac:dyDescent="0.2">
      <c r="A2713" s="208" t="str">
        <f>'Net Gen'!B2713</f>
        <v>RP1KPAEG-Rockport 1 KP AEG</v>
      </c>
      <c r="B2713" s="269">
        <f>'Net Gen'!C2713</f>
        <v>44827.916666666664</v>
      </c>
      <c r="C2713" s="270" t="str">
        <f>'Net Gen'!P2713</f>
        <v>OFFLINE</v>
      </c>
      <c r="D2713" s="270">
        <f>'Net Gen'!E2713</f>
        <v>0</v>
      </c>
      <c r="E2713" s="270">
        <f>'Net Gen'!I2713</f>
        <v>0</v>
      </c>
      <c r="F2713" s="270">
        <f>'Net Gen'!K2713</f>
        <v>0</v>
      </c>
      <c r="G2713" s="270">
        <f>'Net Gen'!N2713</f>
        <v>0</v>
      </c>
      <c r="H2713" s="270">
        <f>'Net Gen'!O2713</f>
        <v>1266</v>
      </c>
      <c r="J2713" s="120">
        <f t="shared" si="170"/>
        <v>0.15</v>
      </c>
      <c r="K2713" s="108">
        <f t="shared" si="168"/>
        <v>0</v>
      </c>
      <c r="L2713" s="102">
        <f t="shared" si="169"/>
        <v>189.9</v>
      </c>
      <c r="M2713" s="123">
        <f t="shared" si="171"/>
        <v>0</v>
      </c>
    </row>
    <row r="2714" spans="1:13" x14ac:dyDescent="0.2">
      <c r="A2714" s="208" t="str">
        <f>'Net Gen'!B2714</f>
        <v>RP1KPAEG-Rockport 1 KP AEG</v>
      </c>
      <c r="B2714" s="269">
        <f>'Net Gen'!C2714</f>
        <v>44827.958333333336</v>
      </c>
      <c r="C2714" s="270" t="str">
        <f>'Net Gen'!P2714</f>
        <v>OFFLINE</v>
      </c>
      <c r="D2714" s="270">
        <f>'Net Gen'!E2714</f>
        <v>0</v>
      </c>
      <c r="E2714" s="270">
        <f>'Net Gen'!I2714</f>
        <v>0</v>
      </c>
      <c r="F2714" s="270">
        <f>'Net Gen'!K2714</f>
        <v>0</v>
      </c>
      <c r="G2714" s="270">
        <f>'Net Gen'!N2714</f>
        <v>0</v>
      </c>
      <c r="H2714" s="270">
        <f>'Net Gen'!O2714</f>
        <v>1266</v>
      </c>
      <c r="J2714" s="120">
        <f t="shared" si="170"/>
        <v>0.15</v>
      </c>
      <c r="K2714" s="108">
        <f t="shared" si="168"/>
        <v>0</v>
      </c>
      <c r="L2714" s="102">
        <f t="shared" si="169"/>
        <v>189.9</v>
      </c>
      <c r="M2714" s="123">
        <f t="shared" si="171"/>
        <v>0</v>
      </c>
    </row>
    <row r="2715" spans="1:13" x14ac:dyDescent="0.2">
      <c r="A2715" s="208" t="str">
        <f>'Net Gen'!B2715</f>
        <v>RP1KPAEG-Rockport 1 KP AEG</v>
      </c>
      <c r="B2715" s="269">
        <f>'Net Gen'!C2715</f>
        <v>44828</v>
      </c>
      <c r="C2715" s="270" t="str">
        <f>'Net Gen'!P2715</f>
        <v>OFFLINE</v>
      </c>
      <c r="D2715" s="270">
        <f>'Net Gen'!E2715</f>
        <v>0</v>
      </c>
      <c r="E2715" s="270">
        <f>'Net Gen'!I2715</f>
        <v>0</v>
      </c>
      <c r="F2715" s="270">
        <f>'Net Gen'!K2715</f>
        <v>0</v>
      </c>
      <c r="G2715" s="270">
        <f>'Net Gen'!N2715</f>
        <v>0</v>
      </c>
      <c r="H2715" s="270">
        <f>'Net Gen'!O2715</f>
        <v>1266</v>
      </c>
      <c r="J2715" s="120">
        <f t="shared" si="170"/>
        <v>0.15</v>
      </c>
      <c r="K2715" s="108">
        <f t="shared" si="168"/>
        <v>0</v>
      </c>
      <c r="L2715" s="102">
        <f t="shared" si="169"/>
        <v>189.9</v>
      </c>
      <c r="M2715" s="123">
        <f t="shared" si="171"/>
        <v>0</v>
      </c>
    </row>
    <row r="2716" spans="1:13" x14ac:dyDescent="0.2">
      <c r="A2716" s="208" t="str">
        <f>'Net Gen'!B2716</f>
        <v>RP1KPAEG-Rockport 1 KP AEG</v>
      </c>
      <c r="B2716" s="269">
        <f>'Net Gen'!C2716</f>
        <v>44828.041666666664</v>
      </c>
      <c r="C2716" s="270" t="str">
        <f>'Net Gen'!P2716</f>
        <v>OFFLINE</v>
      </c>
      <c r="D2716" s="270">
        <f>'Net Gen'!E2716</f>
        <v>0</v>
      </c>
      <c r="E2716" s="270">
        <f>'Net Gen'!I2716</f>
        <v>0</v>
      </c>
      <c r="F2716" s="270">
        <f>'Net Gen'!K2716</f>
        <v>0</v>
      </c>
      <c r="G2716" s="270">
        <f>'Net Gen'!N2716</f>
        <v>0</v>
      </c>
      <c r="H2716" s="270">
        <f>'Net Gen'!O2716</f>
        <v>1266</v>
      </c>
      <c r="J2716" s="120">
        <f t="shared" si="170"/>
        <v>0.15</v>
      </c>
      <c r="K2716" s="108">
        <f t="shared" si="168"/>
        <v>0</v>
      </c>
      <c r="L2716" s="102">
        <f t="shared" si="169"/>
        <v>189.9</v>
      </c>
      <c r="M2716" s="123">
        <f t="shared" si="171"/>
        <v>0</v>
      </c>
    </row>
    <row r="2717" spans="1:13" x14ac:dyDescent="0.2">
      <c r="A2717" s="208" t="str">
        <f>'Net Gen'!B2717</f>
        <v>RP1KPAEG-Rockport 1 KP AEG</v>
      </c>
      <c r="B2717" s="269">
        <f>'Net Gen'!C2717</f>
        <v>44828.083333333336</v>
      </c>
      <c r="C2717" s="270" t="str">
        <f>'Net Gen'!P2717</f>
        <v>OFFLINE</v>
      </c>
      <c r="D2717" s="270">
        <f>'Net Gen'!E2717</f>
        <v>0</v>
      </c>
      <c r="E2717" s="270">
        <f>'Net Gen'!I2717</f>
        <v>0</v>
      </c>
      <c r="F2717" s="270">
        <f>'Net Gen'!K2717</f>
        <v>0</v>
      </c>
      <c r="G2717" s="270">
        <f>'Net Gen'!N2717</f>
        <v>0</v>
      </c>
      <c r="H2717" s="270">
        <f>'Net Gen'!O2717</f>
        <v>1266</v>
      </c>
      <c r="J2717" s="120">
        <f t="shared" si="170"/>
        <v>0.15</v>
      </c>
      <c r="K2717" s="108">
        <f t="shared" si="168"/>
        <v>0</v>
      </c>
      <c r="L2717" s="102">
        <f t="shared" si="169"/>
        <v>189.9</v>
      </c>
      <c r="M2717" s="123">
        <f t="shared" si="171"/>
        <v>0</v>
      </c>
    </row>
    <row r="2718" spans="1:13" x14ac:dyDescent="0.2">
      <c r="A2718" s="208" t="str">
        <f>'Net Gen'!B2718</f>
        <v>RP1KPAEG-Rockport 1 KP AEG</v>
      </c>
      <c r="B2718" s="269">
        <f>'Net Gen'!C2718</f>
        <v>44828.125</v>
      </c>
      <c r="C2718" s="270" t="str">
        <f>'Net Gen'!P2718</f>
        <v>OFFLINE</v>
      </c>
      <c r="D2718" s="270">
        <f>'Net Gen'!E2718</f>
        <v>0</v>
      </c>
      <c r="E2718" s="270">
        <f>'Net Gen'!I2718</f>
        <v>0</v>
      </c>
      <c r="F2718" s="270">
        <f>'Net Gen'!K2718</f>
        <v>0</v>
      </c>
      <c r="G2718" s="270">
        <f>'Net Gen'!N2718</f>
        <v>0</v>
      </c>
      <c r="H2718" s="270">
        <f>'Net Gen'!O2718</f>
        <v>1266</v>
      </c>
      <c r="J2718" s="120">
        <f t="shared" si="170"/>
        <v>0.15</v>
      </c>
      <c r="K2718" s="108">
        <f t="shared" si="168"/>
        <v>0</v>
      </c>
      <c r="L2718" s="102">
        <f t="shared" si="169"/>
        <v>189.9</v>
      </c>
      <c r="M2718" s="123">
        <f t="shared" si="171"/>
        <v>0</v>
      </c>
    </row>
    <row r="2719" spans="1:13" x14ac:dyDescent="0.2">
      <c r="A2719" s="208" t="str">
        <f>'Net Gen'!B2719</f>
        <v>RP1KPAEG-Rockport 1 KP AEG</v>
      </c>
      <c r="B2719" s="269">
        <f>'Net Gen'!C2719</f>
        <v>44828.166666666664</v>
      </c>
      <c r="C2719" s="270" t="str">
        <f>'Net Gen'!P2719</f>
        <v>OFFLINE</v>
      </c>
      <c r="D2719" s="270">
        <f>'Net Gen'!E2719</f>
        <v>0</v>
      </c>
      <c r="E2719" s="270">
        <f>'Net Gen'!I2719</f>
        <v>0</v>
      </c>
      <c r="F2719" s="270">
        <f>'Net Gen'!K2719</f>
        <v>0</v>
      </c>
      <c r="G2719" s="270">
        <f>'Net Gen'!N2719</f>
        <v>0</v>
      </c>
      <c r="H2719" s="270">
        <f>'Net Gen'!O2719</f>
        <v>1266</v>
      </c>
      <c r="J2719" s="120">
        <f t="shared" si="170"/>
        <v>0.15</v>
      </c>
      <c r="K2719" s="108">
        <f t="shared" si="168"/>
        <v>0</v>
      </c>
      <c r="L2719" s="102">
        <f t="shared" si="169"/>
        <v>189.9</v>
      </c>
      <c r="M2719" s="123">
        <f t="shared" si="171"/>
        <v>0</v>
      </c>
    </row>
    <row r="2720" spans="1:13" x14ac:dyDescent="0.2">
      <c r="A2720" s="208" t="str">
        <f>'Net Gen'!B2720</f>
        <v>RP1KPAEG-Rockport 1 KP AEG</v>
      </c>
      <c r="B2720" s="269">
        <f>'Net Gen'!C2720</f>
        <v>44828.208333333336</v>
      </c>
      <c r="C2720" s="270" t="str">
        <f>'Net Gen'!P2720</f>
        <v>OFFLINE</v>
      </c>
      <c r="D2720" s="270">
        <f>'Net Gen'!E2720</f>
        <v>0</v>
      </c>
      <c r="E2720" s="270">
        <f>'Net Gen'!I2720</f>
        <v>0</v>
      </c>
      <c r="F2720" s="270">
        <f>'Net Gen'!K2720</f>
        <v>0</v>
      </c>
      <c r="G2720" s="270">
        <f>'Net Gen'!N2720</f>
        <v>0</v>
      </c>
      <c r="H2720" s="270">
        <f>'Net Gen'!O2720</f>
        <v>1266</v>
      </c>
      <c r="J2720" s="120">
        <f t="shared" si="170"/>
        <v>0.15</v>
      </c>
      <c r="K2720" s="108">
        <f t="shared" si="168"/>
        <v>0</v>
      </c>
      <c r="L2720" s="102">
        <f t="shared" si="169"/>
        <v>189.9</v>
      </c>
      <c r="M2720" s="123">
        <f t="shared" si="171"/>
        <v>0</v>
      </c>
    </row>
    <row r="2721" spans="1:13" x14ac:dyDescent="0.2">
      <c r="A2721" s="208" t="str">
        <f>'Net Gen'!B2721</f>
        <v>RP1KPAEG-Rockport 1 KP AEG</v>
      </c>
      <c r="B2721" s="269">
        <f>'Net Gen'!C2721</f>
        <v>44828.25</v>
      </c>
      <c r="C2721" s="270" t="str">
        <f>'Net Gen'!P2721</f>
        <v>OFFLINE</v>
      </c>
      <c r="D2721" s="270">
        <f>'Net Gen'!E2721</f>
        <v>0</v>
      </c>
      <c r="E2721" s="270">
        <f>'Net Gen'!I2721</f>
        <v>0</v>
      </c>
      <c r="F2721" s="270">
        <f>'Net Gen'!K2721</f>
        <v>0</v>
      </c>
      <c r="G2721" s="270">
        <f>'Net Gen'!N2721</f>
        <v>0</v>
      </c>
      <c r="H2721" s="270">
        <f>'Net Gen'!O2721</f>
        <v>1266</v>
      </c>
      <c r="J2721" s="120">
        <f t="shared" si="170"/>
        <v>0.15</v>
      </c>
      <c r="K2721" s="108">
        <f t="shared" si="168"/>
        <v>0</v>
      </c>
      <c r="L2721" s="102">
        <f t="shared" si="169"/>
        <v>189.9</v>
      </c>
      <c r="M2721" s="123">
        <f t="shared" si="171"/>
        <v>0</v>
      </c>
    </row>
    <row r="2722" spans="1:13" x14ac:dyDescent="0.2">
      <c r="A2722" s="208" t="str">
        <f>'Net Gen'!B2722</f>
        <v>RP1KPAEG-Rockport 1 KP AEG</v>
      </c>
      <c r="B2722" s="269">
        <f>'Net Gen'!C2722</f>
        <v>44828.291666666664</v>
      </c>
      <c r="C2722" s="270" t="str">
        <f>'Net Gen'!P2722</f>
        <v>OFFLINE</v>
      </c>
      <c r="D2722" s="270">
        <f>'Net Gen'!E2722</f>
        <v>0</v>
      </c>
      <c r="E2722" s="270">
        <f>'Net Gen'!I2722</f>
        <v>0</v>
      </c>
      <c r="F2722" s="270">
        <f>'Net Gen'!K2722</f>
        <v>0</v>
      </c>
      <c r="G2722" s="270">
        <f>'Net Gen'!N2722</f>
        <v>0</v>
      </c>
      <c r="H2722" s="270">
        <f>'Net Gen'!O2722</f>
        <v>1266</v>
      </c>
      <c r="J2722" s="120">
        <f t="shared" si="170"/>
        <v>0.15</v>
      </c>
      <c r="K2722" s="108">
        <f t="shared" si="168"/>
        <v>0</v>
      </c>
      <c r="L2722" s="102">
        <f t="shared" si="169"/>
        <v>189.9</v>
      </c>
      <c r="M2722" s="123">
        <f t="shared" si="171"/>
        <v>0</v>
      </c>
    </row>
    <row r="2723" spans="1:13" x14ac:dyDescent="0.2">
      <c r="A2723" s="208" t="str">
        <f>'Net Gen'!B2723</f>
        <v>RP1KPAEG-Rockport 1 KP AEG</v>
      </c>
      <c r="B2723" s="269">
        <f>'Net Gen'!C2723</f>
        <v>44828.333333333336</v>
      </c>
      <c r="C2723" s="270" t="str">
        <f>'Net Gen'!P2723</f>
        <v>OFFLINE</v>
      </c>
      <c r="D2723" s="270">
        <f>'Net Gen'!E2723</f>
        <v>0</v>
      </c>
      <c r="E2723" s="270">
        <f>'Net Gen'!I2723</f>
        <v>0</v>
      </c>
      <c r="F2723" s="270">
        <f>'Net Gen'!K2723</f>
        <v>0</v>
      </c>
      <c r="G2723" s="270">
        <f>'Net Gen'!N2723</f>
        <v>0</v>
      </c>
      <c r="H2723" s="270">
        <f>'Net Gen'!O2723</f>
        <v>1266</v>
      </c>
      <c r="J2723" s="120">
        <f t="shared" si="170"/>
        <v>0.15</v>
      </c>
      <c r="K2723" s="108">
        <f t="shared" si="168"/>
        <v>0</v>
      </c>
      <c r="L2723" s="102">
        <f t="shared" si="169"/>
        <v>189.9</v>
      </c>
      <c r="M2723" s="123">
        <f t="shared" si="171"/>
        <v>0</v>
      </c>
    </row>
    <row r="2724" spans="1:13" x14ac:dyDescent="0.2">
      <c r="A2724" s="208" t="str">
        <f>'Net Gen'!B2724</f>
        <v>RP1KPAEG-Rockport 1 KP AEG</v>
      </c>
      <c r="B2724" s="269">
        <f>'Net Gen'!C2724</f>
        <v>44828.375</v>
      </c>
      <c r="C2724" s="270" t="str">
        <f>'Net Gen'!P2724</f>
        <v>OFFLINE</v>
      </c>
      <c r="D2724" s="270">
        <f>'Net Gen'!E2724</f>
        <v>0</v>
      </c>
      <c r="E2724" s="270">
        <f>'Net Gen'!I2724</f>
        <v>0</v>
      </c>
      <c r="F2724" s="270">
        <f>'Net Gen'!K2724</f>
        <v>0</v>
      </c>
      <c r="G2724" s="270">
        <f>'Net Gen'!N2724</f>
        <v>0</v>
      </c>
      <c r="H2724" s="270">
        <f>'Net Gen'!O2724</f>
        <v>1266</v>
      </c>
      <c r="J2724" s="120">
        <f t="shared" si="170"/>
        <v>0.15</v>
      </c>
      <c r="K2724" s="108">
        <f t="shared" si="168"/>
        <v>0</v>
      </c>
      <c r="L2724" s="102">
        <f t="shared" si="169"/>
        <v>189.9</v>
      </c>
      <c r="M2724" s="123">
        <f t="shared" si="171"/>
        <v>0</v>
      </c>
    </row>
    <row r="2725" spans="1:13" x14ac:dyDescent="0.2">
      <c r="A2725" s="208" t="str">
        <f>'Net Gen'!B2725</f>
        <v>RP1KPAEG-Rockport 1 KP AEG</v>
      </c>
      <c r="B2725" s="269">
        <f>'Net Gen'!C2725</f>
        <v>44828.416666666664</v>
      </c>
      <c r="C2725" s="270" t="str">
        <f>'Net Gen'!P2725</f>
        <v>OFFLINE</v>
      </c>
      <c r="D2725" s="270">
        <f>'Net Gen'!E2725</f>
        <v>0</v>
      </c>
      <c r="E2725" s="270">
        <f>'Net Gen'!I2725</f>
        <v>0</v>
      </c>
      <c r="F2725" s="270">
        <f>'Net Gen'!K2725</f>
        <v>0</v>
      </c>
      <c r="G2725" s="270">
        <f>'Net Gen'!N2725</f>
        <v>0</v>
      </c>
      <c r="H2725" s="270">
        <f>'Net Gen'!O2725</f>
        <v>1266</v>
      </c>
      <c r="J2725" s="120">
        <f t="shared" si="170"/>
        <v>0.15</v>
      </c>
      <c r="K2725" s="108">
        <f t="shared" si="168"/>
        <v>0</v>
      </c>
      <c r="L2725" s="102">
        <f t="shared" si="169"/>
        <v>189.9</v>
      </c>
      <c r="M2725" s="123">
        <f t="shared" si="171"/>
        <v>0</v>
      </c>
    </row>
    <row r="2726" spans="1:13" x14ac:dyDescent="0.2">
      <c r="A2726" s="208" t="str">
        <f>'Net Gen'!B2726</f>
        <v>RP1KPAEG-Rockport 1 KP AEG</v>
      </c>
      <c r="B2726" s="269">
        <f>'Net Gen'!C2726</f>
        <v>44828.458333333336</v>
      </c>
      <c r="C2726" s="270" t="str">
        <f>'Net Gen'!P2726</f>
        <v>OFFLINE</v>
      </c>
      <c r="D2726" s="270">
        <f>'Net Gen'!E2726</f>
        <v>0</v>
      </c>
      <c r="E2726" s="270">
        <f>'Net Gen'!I2726</f>
        <v>0</v>
      </c>
      <c r="F2726" s="270">
        <f>'Net Gen'!K2726</f>
        <v>0</v>
      </c>
      <c r="G2726" s="270">
        <f>'Net Gen'!N2726</f>
        <v>0</v>
      </c>
      <c r="H2726" s="270">
        <f>'Net Gen'!O2726</f>
        <v>1266</v>
      </c>
      <c r="J2726" s="120">
        <f t="shared" si="170"/>
        <v>0.15</v>
      </c>
      <c r="K2726" s="108">
        <f t="shared" si="168"/>
        <v>0</v>
      </c>
      <c r="L2726" s="102">
        <f t="shared" si="169"/>
        <v>189.9</v>
      </c>
      <c r="M2726" s="123">
        <f t="shared" si="171"/>
        <v>0</v>
      </c>
    </row>
    <row r="2727" spans="1:13" x14ac:dyDescent="0.2">
      <c r="A2727" s="208" t="str">
        <f>'Net Gen'!B2727</f>
        <v>RP1KPAEG-Rockport 1 KP AEG</v>
      </c>
      <c r="B2727" s="269">
        <f>'Net Gen'!C2727</f>
        <v>44828.5</v>
      </c>
      <c r="C2727" s="270" t="str">
        <f>'Net Gen'!P2727</f>
        <v>OFFLINE</v>
      </c>
      <c r="D2727" s="270">
        <f>'Net Gen'!E2727</f>
        <v>0</v>
      </c>
      <c r="E2727" s="270">
        <f>'Net Gen'!I2727</f>
        <v>0</v>
      </c>
      <c r="F2727" s="270">
        <f>'Net Gen'!K2727</f>
        <v>0</v>
      </c>
      <c r="G2727" s="270">
        <f>'Net Gen'!N2727</f>
        <v>0</v>
      </c>
      <c r="H2727" s="270">
        <f>'Net Gen'!O2727</f>
        <v>1266</v>
      </c>
      <c r="J2727" s="120">
        <f t="shared" si="170"/>
        <v>0.15</v>
      </c>
      <c r="K2727" s="108">
        <f t="shared" si="168"/>
        <v>0</v>
      </c>
      <c r="L2727" s="102">
        <f t="shared" si="169"/>
        <v>189.9</v>
      </c>
      <c r="M2727" s="123">
        <f t="shared" si="171"/>
        <v>0</v>
      </c>
    </row>
    <row r="2728" spans="1:13" x14ac:dyDescent="0.2">
      <c r="A2728" s="208" t="str">
        <f>'Net Gen'!B2728</f>
        <v>RP1KPAEG-Rockport 1 KP AEG</v>
      </c>
      <c r="B2728" s="269">
        <f>'Net Gen'!C2728</f>
        <v>44828.541666666664</v>
      </c>
      <c r="C2728" s="270" t="str">
        <f>'Net Gen'!P2728</f>
        <v>OFFLINE</v>
      </c>
      <c r="D2728" s="270">
        <f>'Net Gen'!E2728</f>
        <v>0</v>
      </c>
      <c r="E2728" s="270">
        <f>'Net Gen'!I2728</f>
        <v>0</v>
      </c>
      <c r="F2728" s="270">
        <f>'Net Gen'!K2728</f>
        <v>0</v>
      </c>
      <c r="G2728" s="270">
        <f>'Net Gen'!N2728</f>
        <v>0</v>
      </c>
      <c r="H2728" s="270">
        <f>'Net Gen'!O2728</f>
        <v>1266</v>
      </c>
      <c r="J2728" s="120">
        <f t="shared" si="170"/>
        <v>0.15</v>
      </c>
      <c r="K2728" s="108">
        <f t="shared" si="168"/>
        <v>0</v>
      </c>
      <c r="L2728" s="102">
        <f t="shared" si="169"/>
        <v>189.9</v>
      </c>
      <c r="M2728" s="123">
        <f t="shared" si="171"/>
        <v>0</v>
      </c>
    </row>
    <row r="2729" spans="1:13" x14ac:dyDescent="0.2">
      <c r="A2729" s="208" t="str">
        <f>'Net Gen'!B2729</f>
        <v>RP1KPAEG-Rockport 1 KP AEG</v>
      </c>
      <c r="B2729" s="269">
        <f>'Net Gen'!C2729</f>
        <v>44828.583333333336</v>
      </c>
      <c r="C2729" s="270" t="str">
        <f>'Net Gen'!P2729</f>
        <v>OFFLINE</v>
      </c>
      <c r="D2729" s="270">
        <f>'Net Gen'!E2729</f>
        <v>0</v>
      </c>
      <c r="E2729" s="270">
        <f>'Net Gen'!I2729</f>
        <v>0</v>
      </c>
      <c r="F2729" s="270">
        <f>'Net Gen'!K2729</f>
        <v>0</v>
      </c>
      <c r="G2729" s="270">
        <f>'Net Gen'!N2729</f>
        <v>0</v>
      </c>
      <c r="H2729" s="270">
        <f>'Net Gen'!O2729</f>
        <v>1266</v>
      </c>
      <c r="J2729" s="120">
        <f t="shared" si="170"/>
        <v>0.15</v>
      </c>
      <c r="K2729" s="108">
        <f t="shared" si="168"/>
        <v>0</v>
      </c>
      <c r="L2729" s="102">
        <f t="shared" si="169"/>
        <v>189.9</v>
      </c>
      <c r="M2729" s="123">
        <f t="shared" si="171"/>
        <v>0</v>
      </c>
    </row>
    <row r="2730" spans="1:13" x14ac:dyDescent="0.2">
      <c r="A2730" s="208" t="str">
        <f>'Net Gen'!B2730</f>
        <v>RP1KPAEG-Rockport 1 KP AEG</v>
      </c>
      <c r="B2730" s="269">
        <f>'Net Gen'!C2730</f>
        <v>44828.625</v>
      </c>
      <c r="C2730" s="270" t="str">
        <f>'Net Gen'!P2730</f>
        <v>OFFLINE</v>
      </c>
      <c r="D2730" s="270">
        <f>'Net Gen'!E2730</f>
        <v>0</v>
      </c>
      <c r="E2730" s="270">
        <f>'Net Gen'!I2730</f>
        <v>0</v>
      </c>
      <c r="F2730" s="270">
        <f>'Net Gen'!K2730</f>
        <v>0</v>
      </c>
      <c r="G2730" s="270">
        <f>'Net Gen'!N2730</f>
        <v>0</v>
      </c>
      <c r="H2730" s="270">
        <f>'Net Gen'!O2730</f>
        <v>1266</v>
      </c>
      <c r="J2730" s="120">
        <f t="shared" si="170"/>
        <v>0.15</v>
      </c>
      <c r="K2730" s="108">
        <f t="shared" si="168"/>
        <v>0</v>
      </c>
      <c r="L2730" s="102">
        <f t="shared" si="169"/>
        <v>189.9</v>
      </c>
      <c r="M2730" s="123">
        <f t="shared" si="171"/>
        <v>0</v>
      </c>
    </row>
    <row r="2731" spans="1:13" x14ac:dyDescent="0.2">
      <c r="A2731" s="208" t="str">
        <f>'Net Gen'!B2731</f>
        <v>RP1KPAEG-Rockport 1 KP AEG</v>
      </c>
      <c r="B2731" s="269">
        <f>'Net Gen'!C2731</f>
        <v>44828.666666666664</v>
      </c>
      <c r="C2731" s="270" t="str">
        <f>'Net Gen'!P2731</f>
        <v>OFFLINE</v>
      </c>
      <c r="D2731" s="270">
        <f>'Net Gen'!E2731</f>
        <v>0</v>
      </c>
      <c r="E2731" s="270">
        <f>'Net Gen'!I2731</f>
        <v>0</v>
      </c>
      <c r="F2731" s="270">
        <f>'Net Gen'!K2731</f>
        <v>0</v>
      </c>
      <c r="G2731" s="270">
        <f>'Net Gen'!N2731</f>
        <v>0</v>
      </c>
      <c r="H2731" s="270">
        <f>'Net Gen'!O2731</f>
        <v>1266</v>
      </c>
      <c r="J2731" s="120">
        <f t="shared" si="170"/>
        <v>0.15</v>
      </c>
      <c r="K2731" s="108">
        <f t="shared" si="168"/>
        <v>0</v>
      </c>
      <c r="L2731" s="102">
        <f t="shared" si="169"/>
        <v>189.9</v>
      </c>
      <c r="M2731" s="123">
        <f t="shared" si="171"/>
        <v>0</v>
      </c>
    </row>
    <row r="2732" spans="1:13" x14ac:dyDescent="0.2">
      <c r="A2732" s="208" t="str">
        <f>'Net Gen'!B2732</f>
        <v>RP1KPAEG-Rockport 1 KP AEG</v>
      </c>
      <c r="B2732" s="269">
        <f>'Net Gen'!C2732</f>
        <v>44828.708333333336</v>
      </c>
      <c r="C2732" s="270" t="str">
        <f>'Net Gen'!P2732</f>
        <v>OFFLINE</v>
      </c>
      <c r="D2732" s="270">
        <f>'Net Gen'!E2732</f>
        <v>0</v>
      </c>
      <c r="E2732" s="270">
        <f>'Net Gen'!I2732</f>
        <v>0</v>
      </c>
      <c r="F2732" s="270">
        <f>'Net Gen'!K2732</f>
        <v>0</v>
      </c>
      <c r="G2732" s="270">
        <f>'Net Gen'!N2732</f>
        <v>0</v>
      </c>
      <c r="H2732" s="270">
        <f>'Net Gen'!O2732</f>
        <v>1266</v>
      </c>
      <c r="J2732" s="120">
        <f t="shared" si="170"/>
        <v>0.15</v>
      </c>
      <c r="K2732" s="108">
        <f t="shared" si="168"/>
        <v>0</v>
      </c>
      <c r="L2732" s="102">
        <f t="shared" si="169"/>
        <v>189.9</v>
      </c>
      <c r="M2732" s="123">
        <f t="shared" si="171"/>
        <v>0</v>
      </c>
    </row>
    <row r="2733" spans="1:13" x14ac:dyDescent="0.2">
      <c r="A2733" s="208" t="str">
        <f>'Net Gen'!B2733</f>
        <v>RP1KPAEG-Rockport 1 KP AEG</v>
      </c>
      <c r="B2733" s="269">
        <f>'Net Gen'!C2733</f>
        <v>44828.75</v>
      </c>
      <c r="C2733" s="270" t="str">
        <f>'Net Gen'!P2733</f>
        <v>OFFLINE</v>
      </c>
      <c r="D2733" s="270">
        <f>'Net Gen'!E2733</f>
        <v>0</v>
      </c>
      <c r="E2733" s="270">
        <f>'Net Gen'!I2733</f>
        <v>0</v>
      </c>
      <c r="F2733" s="270">
        <f>'Net Gen'!K2733</f>
        <v>0</v>
      </c>
      <c r="G2733" s="270">
        <f>'Net Gen'!N2733</f>
        <v>0</v>
      </c>
      <c r="H2733" s="270">
        <f>'Net Gen'!O2733</f>
        <v>1266</v>
      </c>
      <c r="J2733" s="120">
        <f t="shared" si="170"/>
        <v>0.15</v>
      </c>
      <c r="K2733" s="108">
        <f t="shared" si="168"/>
        <v>0</v>
      </c>
      <c r="L2733" s="102">
        <f t="shared" si="169"/>
        <v>189.9</v>
      </c>
      <c r="M2733" s="123">
        <f t="shared" si="171"/>
        <v>0</v>
      </c>
    </row>
    <row r="2734" spans="1:13" x14ac:dyDescent="0.2">
      <c r="A2734" s="208" t="str">
        <f>'Net Gen'!B2734</f>
        <v>RP1KPAEG-Rockport 1 KP AEG</v>
      </c>
      <c r="B2734" s="269">
        <f>'Net Gen'!C2734</f>
        <v>44828.791666666664</v>
      </c>
      <c r="C2734" s="270" t="str">
        <f>'Net Gen'!P2734</f>
        <v>OFFLINE</v>
      </c>
      <c r="D2734" s="270">
        <f>'Net Gen'!E2734</f>
        <v>0</v>
      </c>
      <c r="E2734" s="270">
        <f>'Net Gen'!I2734</f>
        <v>0</v>
      </c>
      <c r="F2734" s="270">
        <f>'Net Gen'!K2734</f>
        <v>0</v>
      </c>
      <c r="G2734" s="270">
        <f>'Net Gen'!N2734</f>
        <v>0</v>
      </c>
      <c r="H2734" s="270">
        <f>'Net Gen'!O2734</f>
        <v>1266</v>
      </c>
      <c r="J2734" s="120">
        <f t="shared" si="170"/>
        <v>0.15</v>
      </c>
      <c r="K2734" s="108">
        <f t="shared" si="168"/>
        <v>0</v>
      </c>
      <c r="L2734" s="102">
        <f t="shared" si="169"/>
        <v>189.9</v>
      </c>
      <c r="M2734" s="123">
        <f t="shared" si="171"/>
        <v>0</v>
      </c>
    </row>
    <row r="2735" spans="1:13" x14ac:dyDescent="0.2">
      <c r="A2735" s="208" t="str">
        <f>'Net Gen'!B2735</f>
        <v>RP1KPAEG-Rockport 1 KP AEG</v>
      </c>
      <c r="B2735" s="269">
        <f>'Net Gen'!C2735</f>
        <v>44828.833333333336</v>
      </c>
      <c r="C2735" s="270" t="str">
        <f>'Net Gen'!P2735</f>
        <v>OFFLINE</v>
      </c>
      <c r="D2735" s="270">
        <f>'Net Gen'!E2735</f>
        <v>0</v>
      </c>
      <c r="E2735" s="270">
        <f>'Net Gen'!I2735</f>
        <v>0</v>
      </c>
      <c r="F2735" s="270">
        <f>'Net Gen'!K2735</f>
        <v>0</v>
      </c>
      <c r="G2735" s="270">
        <f>'Net Gen'!N2735</f>
        <v>0</v>
      </c>
      <c r="H2735" s="270">
        <f>'Net Gen'!O2735</f>
        <v>1266</v>
      </c>
      <c r="J2735" s="120">
        <f t="shared" si="170"/>
        <v>0.15</v>
      </c>
      <c r="K2735" s="108">
        <f t="shared" si="168"/>
        <v>0</v>
      </c>
      <c r="L2735" s="102">
        <f t="shared" si="169"/>
        <v>189.9</v>
      </c>
      <c r="M2735" s="123">
        <f t="shared" si="171"/>
        <v>0</v>
      </c>
    </row>
    <row r="2736" spans="1:13" x14ac:dyDescent="0.2">
      <c r="A2736" s="208" t="str">
        <f>'Net Gen'!B2736</f>
        <v>RP1KPAEG-Rockport 1 KP AEG</v>
      </c>
      <c r="B2736" s="269">
        <f>'Net Gen'!C2736</f>
        <v>44828.875</v>
      </c>
      <c r="C2736" s="270" t="str">
        <f>'Net Gen'!P2736</f>
        <v>OFFLINE</v>
      </c>
      <c r="D2736" s="270">
        <f>'Net Gen'!E2736</f>
        <v>0</v>
      </c>
      <c r="E2736" s="270">
        <f>'Net Gen'!I2736</f>
        <v>0</v>
      </c>
      <c r="F2736" s="270">
        <f>'Net Gen'!K2736</f>
        <v>0</v>
      </c>
      <c r="G2736" s="270">
        <f>'Net Gen'!N2736</f>
        <v>0</v>
      </c>
      <c r="H2736" s="270">
        <f>'Net Gen'!O2736</f>
        <v>1266</v>
      </c>
      <c r="J2736" s="120">
        <f t="shared" si="170"/>
        <v>0.15</v>
      </c>
      <c r="K2736" s="108">
        <f t="shared" si="168"/>
        <v>0</v>
      </c>
      <c r="L2736" s="102">
        <f t="shared" si="169"/>
        <v>189.9</v>
      </c>
      <c r="M2736" s="123">
        <f t="shared" si="171"/>
        <v>0</v>
      </c>
    </row>
    <row r="2737" spans="1:13" x14ac:dyDescent="0.2">
      <c r="A2737" s="208" t="str">
        <f>'Net Gen'!B2737</f>
        <v>RP1KPAEG-Rockport 1 KP AEG</v>
      </c>
      <c r="B2737" s="269">
        <f>'Net Gen'!C2737</f>
        <v>44828.916666666664</v>
      </c>
      <c r="C2737" s="270" t="str">
        <f>'Net Gen'!P2737</f>
        <v>OFFLINE</v>
      </c>
      <c r="D2737" s="270">
        <f>'Net Gen'!E2737</f>
        <v>0</v>
      </c>
      <c r="E2737" s="270">
        <f>'Net Gen'!I2737</f>
        <v>0</v>
      </c>
      <c r="F2737" s="270">
        <f>'Net Gen'!K2737</f>
        <v>0</v>
      </c>
      <c r="G2737" s="270">
        <f>'Net Gen'!N2737</f>
        <v>0</v>
      </c>
      <c r="H2737" s="270">
        <f>'Net Gen'!O2737</f>
        <v>1266</v>
      </c>
      <c r="J2737" s="120">
        <f t="shared" si="170"/>
        <v>0.15</v>
      </c>
      <c r="K2737" s="108">
        <f t="shared" si="168"/>
        <v>0</v>
      </c>
      <c r="L2737" s="102">
        <f t="shared" si="169"/>
        <v>189.9</v>
      </c>
      <c r="M2737" s="123">
        <f t="shared" si="171"/>
        <v>0</v>
      </c>
    </row>
    <row r="2738" spans="1:13" x14ac:dyDescent="0.2">
      <c r="A2738" s="208" t="str">
        <f>'Net Gen'!B2738</f>
        <v>RP1KPAEG-Rockport 1 KP AEG</v>
      </c>
      <c r="B2738" s="269">
        <f>'Net Gen'!C2738</f>
        <v>44828.958333333336</v>
      </c>
      <c r="C2738" s="270" t="str">
        <f>'Net Gen'!P2738</f>
        <v>OFFLINE</v>
      </c>
      <c r="D2738" s="270">
        <f>'Net Gen'!E2738</f>
        <v>0</v>
      </c>
      <c r="E2738" s="270">
        <f>'Net Gen'!I2738</f>
        <v>0</v>
      </c>
      <c r="F2738" s="270">
        <f>'Net Gen'!K2738</f>
        <v>0</v>
      </c>
      <c r="G2738" s="270">
        <f>'Net Gen'!N2738</f>
        <v>0</v>
      </c>
      <c r="H2738" s="270">
        <f>'Net Gen'!O2738</f>
        <v>1266</v>
      </c>
      <c r="J2738" s="120">
        <f t="shared" si="170"/>
        <v>0.15</v>
      </c>
      <c r="K2738" s="108">
        <f t="shared" si="168"/>
        <v>0</v>
      </c>
      <c r="L2738" s="102">
        <f t="shared" si="169"/>
        <v>189.9</v>
      </c>
      <c r="M2738" s="123">
        <f t="shared" si="171"/>
        <v>0</v>
      </c>
    </row>
    <row r="2739" spans="1:13" x14ac:dyDescent="0.2">
      <c r="A2739" s="208" t="str">
        <f>'Net Gen'!B2739</f>
        <v>RP1KPAEG-Rockport 1 KP AEG</v>
      </c>
      <c r="B2739" s="269">
        <f>'Net Gen'!C2739</f>
        <v>44829</v>
      </c>
      <c r="C2739" s="270" t="str">
        <f>'Net Gen'!P2739</f>
        <v>OFFLINE</v>
      </c>
      <c r="D2739" s="270">
        <f>'Net Gen'!E2739</f>
        <v>0</v>
      </c>
      <c r="E2739" s="270">
        <f>'Net Gen'!I2739</f>
        <v>0</v>
      </c>
      <c r="F2739" s="270">
        <f>'Net Gen'!K2739</f>
        <v>0</v>
      </c>
      <c r="G2739" s="270">
        <f>'Net Gen'!N2739</f>
        <v>0</v>
      </c>
      <c r="H2739" s="270">
        <f>'Net Gen'!O2739</f>
        <v>1266</v>
      </c>
      <c r="J2739" s="120">
        <f t="shared" si="170"/>
        <v>0.15</v>
      </c>
      <c r="K2739" s="108">
        <f t="shared" si="168"/>
        <v>0</v>
      </c>
      <c r="L2739" s="102">
        <f t="shared" si="169"/>
        <v>189.9</v>
      </c>
      <c r="M2739" s="123">
        <f t="shared" si="171"/>
        <v>0</v>
      </c>
    </row>
    <row r="2740" spans="1:13" x14ac:dyDescent="0.2">
      <c r="A2740" s="208" t="str">
        <f>'Net Gen'!B2740</f>
        <v>RP1KPAEG-Rockport 1 KP AEG</v>
      </c>
      <c r="B2740" s="269">
        <f>'Net Gen'!C2740</f>
        <v>44829.041666666664</v>
      </c>
      <c r="C2740" s="270" t="str">
        <f>'Net Gen'!P2740</f>
        <v>OFFLINE</v>
      </c>
      <c r="D2740" s="270">
        <f>'Net Gen'!E2740</f>
        <v>0</v>
      </c>
      <c r="E2740" s="270">
        <f>'Net Gen'!I2740</f>
        <v>0</v>
      </c>
      <c r="F2740" s="270">
        <f>'Net Gen'!K2740</f>
        <v>0</v>
      </c>
      <c r="G2740" s="270">
        <f>'Net Gen'!N2740</f>
        <v>0</v>
      </c>
      <c r="H2740" s="270">
        <f>'Net Gen'!O2740</f>
        <v>1266</v>
      </c>
      <c r="J2740" s="120">
        <f t="shared" si="170"/>
        <v>0.15</v>
      </c>
      <c r="K2740" s="108">
        <f t="shared" si="168"/>
        <v>0</v>
      </c>
      <c r="L2740" s="102">
        <f t="shared" si="169"/>
        <v>189.9</v>
      </c>
      <c r="M2740" s="123">
        <f t="shared" si="171"/>
        <v>0</v>
      </c>
    </row>
    <row r="2741" spans="1:13" x14ac:dyDescent="0.2">
      <c r="A2741" s="208" t="str">
        <f>'Net Gen'!B2741</f>
        <v>RP1KPAEG-Rockport 1 KP AEG</v>
      </c>
      <c r="B2741" s="269">
        <f>'Net Gen'!C2741</f>
        <v>44829.083333333336</v>
      </c>
      <c r="C2741" s="270" t="str">
        <f>'Net Gen'!P2741</f>
        <v>OFFLINE</v>
      </c>
      <c r="D2741" s="270">
        <f>'Net Gen'!E2741</f>
        <v>0</v>
      </c>
      <c r="E2741" s="270">
        <f>'Net Gen'!I2741</f>
        <v>0</v>
      </c>
      <c r="F2741" s="270">
        <f>'Net Gen'!K2741</f>
        <v>0</v>
      </c>
      <c r="G2741" s="270">
        <f>'Net Gen'!N2741</f>
        <v>0</v>
      </c>
      <c r="H2741" s="270">
        <f>'Net Gen'!O2741</f>
        <v>1266</v>
      </c>
      <c r="J2741" s="120">
        <f t="shared" si="170"/>
        <v>0.15</v>
      </c>
      <c r="K2741" s="108">
        <f t="shared" si="168"/>
        <v>0</v>
      </c>
      <c r="L2741" s="102">
        <f t="shared" si="169"/>
        <v>189.9</v>
      </c>
      <c r="M2741" s="123">
        <f t="shared" si="171"/>
        <v>0</v>
      </c>
    </row>
    <row r="2742" spans="1:13" x14ac:dyDescent="0.2">
      <c r="A2742" s="208" t="str">
        <f>'Net Gen'!B2742</f>
        <v>RP1KPAEG-Rockport 1 KP AEG</v>
      </c>
      <c r="B2742" s="269">
        <f>'Net Gen'!C2742</f>
        <v>44829.125</v>
      </c>
      <c r="C2742" s="270" t="str">
        <f>'Net Gen'!P2742</f>
        <v>OFFLINE</v>
      </c>
      <c r="D2742" s="270">
        <f>'Net Gen'!E2742</f>
        <v>0</v>
      </c>
      <c r="E2742" s="270">
        <f>'Net Gen'!I2742</f>
        <v>0</v>
      </c>
      <c r="F2742" s="270">
        <f>'Net Gen'!K2742</f>
        <v>0</v>
      </c>
      <c r="G2742" s="270">
        <f>'Net Gen'!N2742</f>
        <v>0</v>
      </c>
      <c r="H2742" s="270">
        <f>'Net Gen'!O2742</f>
        <v>1266</v>
      </c>
      <c r="J2742" s="120">
        <f t="shared" si="170"/>
        <v>0.15</v>
      </c>
      <c r="K2742" s="108">
        <f t="shared" si="168"/>
        <v>0</v>
      </c>
      <c r="L2742" s="102">
        <f t="shared" si="169"/>
        <v>189.9</v>
      </c>
      <c r="M2742" s="123">
        <f t="shared" si="171"/>
        <v>0</v>
      </c>
    </row>
    <row r="2743" spans="1:13" x14ac:dyDescent="0.2">
      <c r="A2743" s="208" t="str">
        <f>'Net Gen'!B2743</f>
        <v>RP1KPAEG-Rockport 1 KP AEG</v>
      </c>
      <c r="B2743" s="269">
        <f>'Net Gen'!C2743</f>
        <v>44829.166666666664</v>
      </c>
      <c r="C2743" s="270" t="str">
        <f>'Net Gen'!P2743</f>
        <v>OFFLINE</v>
      </c>
      <c r="D2743" s="270">
        <f>'Net Gen'!E2743</f>
        <v>0</v>
      </c>
      <c r="E2743" s="270">
        <f>'Net Gen'!I2743</f>
        <v>0</v>
      </c>
      <c r="F2743" s="270">
        <f>'Net Gen'!K2743</f>
        <v>0</v>
      </c>
      <c r="G2743" s="270">
        <f>'Net Gen'!N2743</f>
        <v>0</v>
      </c>
      <c r="H2743" s="270">
        <f>'Net Gen'!O2743</f>
        <v>1266</v>
      </c>
      <c r="J2743" s="120">
        <f t="shared" si="170"/>
        <v>0.15</v>
      </c>
      <c r="K2743" s="108">
        <f t="shared" si="168"/>
        <v>0</v>
      </c>
      <c r="L2743" s="102">
        <f t="shared" si="169"/>
        <v>189.9</v>
      </c>
      <c r="M2743" s="123">
        <f t="shared" si="171"/>
        <v>0</v>
      </c>
    </row>
    <row r="2744" spans="1:13" x14ac:dyDescent="0.2">
      <c r="A2744" s="208" t="str">
        <f>'Net Gen'!B2744</f>
        <v>RP1KPAEG-Rockport 1 KP AEG</v>
      </c>
      <c r="B2744" s="269">
        <f>'Net Gen'!C2744</f>
        <v>44829.208333333336</v>
      </c>
      <c r="C2744" s="270" t="str">
        <f>'Net Gen'!P2744</f>
        <v>OFFLINE</v>
      </c>
      <c r="D2744" s="270">
        <f>'Net Gen'!E2744</f>
        <v>0</v>
      </c>
      <c r="E2744" s="270">
        <f>'Net Gen'!I2744</f>
        <v>0</v>
      </c>
      <c r="F2744" s="270">
        <f>'Net Gen'!K2744</f>
        <v>0</v>
      </c>
      <c r="G2744" s="270">
        <f>'Net Gen'!N2744</f>
        <v>0</v>
      </c>
      <c r="H2744" s="270">
        <f>'Net Gen'!O2744</f>
        <v>1266</v>
      </c>
      <c r="J2744" s="120">
        <f t="shared" si="170"/>
        <v>0.15</v>
      </c>
      <c r="K2744" s="108">
        <f t="shared" si="168"/>
        <v>0</v>
      </c>
      <c r="L2744" s="102">
        <f t="shared" si="169"/>
        <v>189.9</v>
      </c>
      <c r="M2744" s="123">
        <f t="shared" si="171"/>
        <v>0</v>
      </c>
    </row>
    <row r="2745" spans="1:13" x14ac:dyDescent="0.2">
      <c r="A2745" s="208" t="str">
        <f>'Net Gen'!B2745</f>
        <v>RP1KPAEG-Rockport 1 KP AEG</v>
      </c>
      <c r="B2745" s="269">
        <f>'Net Gen'!C2745</f>
        <v>44829.25</v>
      </c>
      <c r="C2745" s="270" t="str">
        <f>'Net Gen'!P2745</f>
        <v>OFFLINE</v>
      </c>
      <c r="D2745" s="270">
        <f>'Net Gen'!E2745</f>
        <v>0</v>
      </c>
      <c r="E2745" s="270">
        <f>'Net Gen'!I2745</f>
        <v>0</v>
      </c>
      <c r="F2745" s="270">
        <f>'Net Gen'!K2745</f>
        <v>0</v>
      </c>
      <c r="G2745" s="270">
        <f>'Net Gen'!N2745</f>
        <v>0</v>
      </c>
      <c r="H2745" s="270">
        <f>'Net Gen'!O2745</f>
        <v>1266</v>
      </c>
      <c r="J2745" s="120">
        <f t="shared" si="170"/>
        <v>0.15</v>
      </c>
      <c r="K2745" s="108">
        <f t="shared" si="168"/>
        <v>0</v>
      </c>
      <c r="L2745" s="102">
        <f t="shared" si="169"/>
        <v>189.9</v>
      </c>
      <c r="M2745" s="123">
        <f t="shared" si="171"/>
        <v>0</v>
      </c>
    </row>
    <row r="2746" spans="1:13" x14ac:dyDescent="0.2">
      <c r="A2746" s="208" t="str">
        <f>'Net Gen'!B2746</f>
        <v>RP1KPAEG-Rockport 1 KP AEG</v>
      </c>
      <c r="B2746" s="269">
        <f>'Net Gen'!C2746</f>
        <v>44829.291666666664</v>
      </c>
      <c r="C2746" s="270" t="str">
        <f>'Net Gen'!P2746</f>
        <v>OFFLINE</v>
      </c>
      <c r="D2746" s="270">
        <f>'Net Gen'!E2746</f>
        <v>0</v>
      </c>
      <c r="E2746" s="270">
        <f>'Net Gen'!I2746</f>
        <v>0</v>
      </c>
      <c r="F2746" s="270">
        <f>'Net Gen'!K2746</f>
        <v>0</v>
      </c>
      <c r="G2746" s="270">
        <f>'Net Gen'!N2746</f>
        <v>0</v>
      </c>
      <c r="H2746" s="270">
        <f>'Net Gen'!O2746</f>
        <v>1266</v>
      </c>
      <c r="J2746" s="120">
        <f t="shared" si="170"/>
        <v>0.15</v>
      </c>
      <c r="K2746" s="108">
        <f t="shared" si="168"/>
        <v>0</v>
      </c>
      <c r="L2746" s="102">
        <f t="shared" si="169"/>
        <v>189.9</v>
      </c>
      <c r="M2746" s="123">
        <f t="shared" si="171"/>
        <v>0</v>
      </c>
    </row>
    <row r="2747" spans="1:13" x14ac:dyDescent="0.2">
      <c r="A2747" s="208" t="str">
        <f>'Net Gen'!B2747</f>
        <v>RP1KPAEG-Rockport 1 KP AEG</v>
      </c>
      <c r="B2747" s="269">
        <f>'Net Gen'!C2747</f>
        <v>44829.333333333336</v>
      </c>
      <c r="C2747" s="270" t="str">
        <f>'Net Gen'!P2747</f>
        <v>OFFLINE</v>
      </c>
      <c r="D2747" s="270">
        <f>'Net Gen'!E2747</f>
        <v>0</v>
      </c>
      <c r="E2747" s="270">
        <f>'Net Gen'!I2747</f>
        <v>0</v>
      </c>
      <c r="F2747" s="270">
        <f>'Net Gen'!K2747</f>
        <v>0</v>
      </c>
      <c r="G2747" s="270">
        <f>'Net Gen'!N2747</f>
        <v>0</v>
      </c>
      <c r="H2747" s="270">
        <f>'Net Gen'!O2747</f>
        <v>1266</v>
      </c>
      <c r="J2747" s="120">
        <f t="shared" si="170"/>
        <v>0.15</v>
      </c>
      <c r="K2747" s="108">
        <f t="shared" si="168"/>
        <v>0</v>
      </c>
      <c r="L2747" s="102">
        <f t="shared" si="169"/>
        <v>189.9</v>
      </c>
      <c r="M2747" s="123">
        <f t="shared" si="171"/>
        <v>0</v>
      </c>
    </row>
    <row r="2748" spans="1:13" x14ac:dyDescent="0.2">
      <c r="A2748" s="208" t="str">
        <f>'Net Gen'!B2748</f>
        <v>RP1KPAEG-Rockport 1 KP AEG</v>
      </c>
      <c r="B2748" s="269">
        <f>'Net Gen'!C2748</f>
        <v>44829.375</v>
      </c>
      <c r="C2748" s="270" t="str">
        <f>'Net Gen'!P2748</f>
        <v>OFFLINE</v>
      </c>
      <c r="D2748" s="270">
        <f>'Net Gen'!E2748</f>
        <v>0</v>
      </c>
      <c r="E2748" s="270">
        <f>'Net Gen'!I2748</f>
        <v>0</v>
      </c>
      <c r="F2748" s="270">
        <f>'Net Gen'!K2748</f>
        <v>0</v>
      </c>
      <c r="G2748" s="270">
        <f>'Net Gen'!N2748</f>
        <v>0</v>
      </c>
      <c r="H2748" s="270">
        <f>'Net Gen'!O2748</f>
        <v>1266</v>
      </c>
      <c r="J2748" s="120">
        <f t="shared" si="170"/>
        <v>0.15</v>
      </c>
      <c r="K2748" s="108">
        <f t="shared" si="168"/>
        <v>0</v>
      </c>
      <c r="L2748" s="102">
        <f t="shared" si="169"/>
        <v>189.9</v>
      </c>
      <c r="M2748" s="123">
        <f t="shared" si="171"/>
        <v>0</v>
      </c>
    </row>
    <row r="2749" spans="1:13" x14ac:dyDescent="0.2">
      <c r="A2749" s="208" t="str">
        <f>'Net Gen'!B2749</f>
        <v>RP1KPAEG-Rockport 1 KP AEG</v>
      </c>
      <c r="B2749" s="269">
        <f>'Net Gen'!C2749</f>
        <v>44829.416666666664</v>
      </c>
      <c r="C2749" s="270" t="str">
        <f>'Net Gen'!P2749</f>
        <v>OFFLINE</v>
      </c>
      <c r="D2749" s="270">
        <f>'Net Gen'!E2749</f>
        <v>0</v>
      </c>
      <c r="E2749" s="270">
        <f>'Net Gen'!I2749</f>
        <v>0</v>
      </c>
      <c r="F2749" s="270">
        <f>'Net Gen'!K2749</f>
        <v>0</v>
      </c>
      <c r="G2749" s="270">
        <f>'Net Gen'!N2749</f>
        <v>0</v>
      </c>
      <c r="H2749" s="270">
        <f>'Net Gen'!O2749</f>
        <v>1266</v>
      </c>
      <c r="J2749" s="120">
        <f t="shared" si="170"/>
        <v>0.15</v>
      </c>
      <c r="K2749" s="108">
        <f t="shared" si="168"/>
        <v>0</v>
      </c>
      <c r="L2749" s="102">
        <f t="shared" si="169"/>
        <v>189.9</v>
      </c>
      <c r="M2749" s="123">
        <f t="shared" si="171"/>
        <v>0</v>
      </c>
    </row>
    <row r="2750" spans="1:13" x14ac:dyDescent="0.2">
      <c r="A2750" s="208" t="str">
        <f>'Net Gen'!B2750</f>
        <v>RP1KPAEG-Rockport 1 KP AEG</v>
      </c>
      <c r="B2750" s="269">
        <f>'Net Gen'!C2750</f>
        <v>44829.458333333336</v>
      </c>
      <c r="C2750" s="270" t="str">
        <f>'Net Gen'!P2750</f>
        <v>OFFLINE</v>
      </c>
      <c r="D2750" s="270">
        <f>'Net Gen'!E2750</f>
        <v>0</v>
      </c>
      <c r="E2750" s="270">
        <f>'Net Gen'!I2750</f>
        <v>0</v>
      </c>
      <c r="F2750" s="270">
        <f>'Net Gen'!K2750</f>
        <v>0</v>
      </c>
      <c r="G2750" s="270">
        <f>'Net Gen'!N2750</f>
        <v>0</v>
      </c>
      <c r="H2750" s="270">
        <f>'Net Gen'!O2750</f>
        <v>1266</v>
      </c>
      <c r="J2750" s="120">
        <f t="shared" si="170"/>
        <v>0.15</v>
      </c>
      <c r="K2750" s="108">
        <f t="shared" si="168"/>
        <v>0</v>
      </c>
      <c r="L2750" s="102">
        <f t="shared" si="169"/>
        <v>189.9</v>
      </c>
      <c r="M2750" s="123">
        <f t="shared" si="171"/>
        <v>0</v>
      </c>
    </row>
    <row r="2751" spans="1:13" x14ac:dyDescent="0.2">
      <c r="A2751" s="208" t="str">
        <f>'Net Gen'!B2751</f>
        <v>RP1KPAEG-Rockport 1 KP AEG</v>
      </c>
      <c r="B2751" s="269">
        <f>'Net Gen'!C2751</f>
        <v>44829.5</v>
      </c>
      <c r="C2751" s="270" t="str">
        <f>'Net Gen'!P2751</f>
        <v>OFFLINE</v>
      </c>
      <c r="D2751" s="270">
        <f>'Net Gen'!E2751</f>
        <v>0</v>
      </c>
      <c r="E2751" s="270">
        <f>'Net Gen'!I2751</f>
        <v>0</v>
      </c>
      <c r="F2751" s="270">
        <f>'Net Gen'!K2751</f>
        <v>0</v>
      </c>
      <c r="G2751" s="270">
        <f>'Net Gen'!N2751</f>
        <v>0</v>
      </c>
      <c r="H2751" s="270">
        <f>'Net Gen'!O2751</f>
        <v>1266</v>
      </c>
      <c r="J2751" s="120">
        <f t="shared" si="170"/>
        <v>0.15</v>
      </c>
      <c r="K2751" s="108">
        <f t="shared" si="168"/>
        <v>0</v>
      </c>
      <c r="L2751" s="102">
        <f t="shared" si="169"/>
        <v>189.9</v>
      </c>
      <c r="M2751" s="123">
        <f t="shared" si="171"/>
        <v>0</v>
      </c>
    </row>
    <row r="2752" spans="1:13" x14ac:dyDescent="0.2">
      <c r="A2752" s="208" t="str">
        <f>'Net Gen'!B2752</f>
        <v>RP1KPAEG-Rockport 1 KP AEG</v>
      </c>
      <c r="B2752" s="269">
        <f>'Net Gen'!C2752</f>
        <v>44829.541666666664</v>
      </c>
      <c r="C2752" s="270" t="str">
        <f>'Net Gen'!P2752</f>
        <v>OFFLINE</v>
      </c>
      <c r="D2752" s="270">
        <f>'Net Gen'!E2752</f>
        <v>0</v>
      </c>
      <c r="E2752" s="270">
        <f>'Net Gen'!I2752</f>
        <v>0</v>
      </c>
      <c r="F2752" s="270">
        <f>'Net Gen'!K2752</f>
        <v>0</v>
      </c>
      <c r="G2752" s="270">
        <f>'Net Gen'!N2752</f>
        <v>0</v>
      </c>
      <c r="H2752" s="270">
        <f>'Net Gen'!O2752</f>
        <v>1266</v>
      </c>
      <c r="J2752" s="120">
        <f t="shared" si="170"/>
        <v>0.15</v>
      </c>
      <c r="K2752" s="108">
        <f t="shared" si="168"/>
        <v>0</v>
      </c>
      <c r="L2752" s="102">
        <f t="shared" si="169"/>
        <v>189.9</v>
      </c>
      <c r="M2752" s="123">
        <f t="shared" si="171"/>
        <v>0</v>
      </c>
    </row>
    <row r="2753" spans="1:13" x14ac:dyDescent="0.2">
      <c r="A2753" s="208" t="str">
        <f>'Net Gen'!B2753</f>
        <v>RP1KPAEG-Rockport 1 KP AEG</v>
      </c>
      <c r="B2753" s="269">
        <f>'Net Gen'!C2753</f>
        <v>44829.583333333336</v>
      </c>
      <c r="C2753" s="270" t="str">
        <f>'Net Gen'!P2753</f>
        <v>OFFLINE</v>
      </c>
      <c r="D2753" s="270">
        <f>'Net Gen'!E2753</f>
        <v>0</v>
      </c>
      <c r="E2753" s="270">
        <f>'Net Gen'!I2753</f>
        <v>0</v>
      </c>
      <c r="F2753" s="270">
        <f>'Net Gen'!K2753</f>
        <v>0</v>
      </c>
      <c r="G2753" s="270">
        <f>'Net Gen'!N2753</f>
        <v>0</v>
      </c>
      <c r="H2753" s="270">
        <f>'Net Gen'!O2753</f>
        <v>1266</v>
      </c>
      <c r="J2753" s="120">
        <f t="shared" si="170"/>
        <v>0.15</v>
      </c>
      <c r="K2753" s="108">
        <f t="shared" si="168"/>
        <v>0</v>
      </c>
      <c r="L2753" s="102">
        <f t="shared" si="169"/>
        <v>189.9</v>
      </c>
      <c r="M2753" s="123">
        <f t="shared" si="171"/>
        <v>0</v>
      </c>
    </row>
    <row r="2754" spans="1:13" x14ac:dyDescent="0.2">
      <c r="A2754" s="208" t="str">
        <f>'Net Gen'!B2754</f>
        <v>RP1KPAEG-Rockport 1 KP AEG</v>
      </c>
      <c r="B2754" s="269">
        <f>'Net Gen'!C2754</f>
        <v>44829.625</v>
      </c>
      <c r="C2754" s="270" t="str">
        <f>'Net Gen'!P2754</f>
        <v>OFFLINE</v>
      </c>
      <c r="D2754" s="270">
        <f>'Net Gen'!E2754</f>
        <v>0</v>
      </c>
      <c r="E2754" s="270">
        <f>'Net Gen'!I2754</f>
        <v>0</v>
      </c>
      <c r="F2754" s="270">
        <f>'Net Gen'!K2754</f>
        <v>0</v>
      </c>
      <c r="G2754" s="270">
        <f>'Net Gen'!N2754</f>
        <v>0</v>
      </c>
      <c r="H2754" s="270">
        <f>'Net Gen'!O2754</f>
        <v>1266</v>
      </c>
      <c r="J2754" s="120">
        <f t="shared" si="170"/>
        <v>0.15</v>
      </c>
      <c r="K2754" s="108">
        <f t="shared" si="168"/>
        <v>0</v>
      </c>
      <c r="L2754" s="102">
        <f t="shared" si="169"/>
        <v>189.9</v>
      </c>
      <c r="M2754" s="123">
        <f t="shared" si="171"/>
        <v>0</v>
      </c>
    </row>
    <row r="2755" spans="1:13" x14ac:dyDescent="0.2">
      <c r="A2755" s="208" t="str">
        <f>'Net Gen'!B2755</f>
        <v>RP1KPAEG-Rockport 1 KP AEG</v>
      </c>
      <c r="B2755" s="269">
        <f>'Net Gen'!C2755</f>
        <v>44829.666666666664</v>
      </c>
      <c r="C2755" s="270" t="str">
        <f>'Net Gen'!P2755</f>
        <v>OFFLINE</v>
      </c>
      <c r="D2755" s="270">
        <f>'Net Gen'!E2755</f>
        <v>0</v>
      </c>
      <c r="E2755" s="270">
        <f>'Net Gen'!I2755</f>
        <v>0</v>
      </c>
      <c r="F2755" s="270">
        <f>'Net Gen'!K2755</f>
        <v>0</v>
      </c>
      <c r="G2755" s="270">
        <f>'Net Gen'!N2755</f>
        <v>0</v>
      </c>
      <c r="H2755" s="270">
        <f>'Net Gen'!O2755</f>
        <v>1266</v>
      </c>
      <c r="J2755" s="120">
        <f t="shared" si="170"/>
        <v>0.15</v>
      </c>
      <c r="K2755" s="108">
        <f t="shared" si="168"/>
        <v>0</v>
      </c>
      <c r="L2755" s="102">
        <f t="shared" si="169"/>
        <v>189.9</v>
      </c>
      <c r="M2755" s="123">
        <f t="shared" si="171"/>
        <v>0</v>
      </c>
    </row>
    <row r="2756" spans="1:13" x14ac:dyDescent="0.2">
      <c r="A2756" s="208" t="str">
        <f>'Net Gen'!B2756</f>
        <v>RP1KPAEG-Rockport 1 KP AEG</v>
      </c>
      <c r="B2756" s="269">
        <f>'Net Gen'!C2756</f>
        <v>44829.708333333336</v>
      </c>
      <c r="C2756" s="270" t="str">
        <f>'Net Gen'!P2756</f>
        <v>OFFLINE</v>
      </c>
      <c r="D2756" s="270">
        <f>'Net Gen'!E2756</f>
        <v>0</v>
      </c>
      <c r="E2756" s="270">
        <f>'Net Gen'!I2756</f>
        <v>0</v>
      </c>
      <c r="F2756" s="270">
        <f>'Net Gen'!K2756</f>
        <v>0</v>
      </c>
      <c r="G2756" s="270">
        <f>'Net Gen'!N2756</f>
        <v>0</v>
      </c>
      <c r="H2756" s="270">
        <f>'Net Gen'!O2756</f>
        <v>1266</v>
      </c>
      <c r="J2756" s="120">
        <f t="shared" si="170"/>
        <v>0.15</v>
      </c>
      <c r="K2756" s="108">
        <f t="shared" ref="K2756:K2819" si="172">F2756*J2756</f>
        <v>0</v>
      </c>
      <c r="L2756" s="102">
        <f t="shared" ref="L2756:L2819" si="173">H2756*J2756</f>
        <v>189.9</v>
      </c>
      <c r="M2756" s="123">
        <f t="shared" si="171"/>
        <v>0</v>
      </c>
    </row>
    <row r="2757" spans="1:13" x14ac:dyDescent="0.2">
      <c r="A2757" s="208" t="str">
        <f>'Net Gen'!B2757</f>
        <v>RP1KPAEG-Rockport 1 KP AEG</v>
      </c>
      <c r="B2757" s="269">
        <f>'Net Gen'!C2757</f>
        <v>44829.75</v>
      </c>
      <c r="C2757" s="270" t="str">
        <f>'Net Gen'!P2757</f>
        <v>OFFLINE</v>
      </c>
      <c r="D2757" s="270">
        <f>'Net Gen'!E2757</f>
        <v>0</v>
      </c>
      <c r="E2757" s="270">
        <f>'Net Gen'!I2757</f>
        <v>0</v>
      </c>
      <c r="F2757" s="270">
        <f>'Net Gen'!K2757</f>
        <v>0</v>
      </c>
      <c r="G2757" s="270">
        <f>'Net Gen'!N2757</f>
        <v>0</v>
      </c>
      <c r="H2757" s="270">
        <f>'Net Gen'!O2757</f>
        <v>1266</v>
      </c>
      <c r="J2757" s="120">
        <f t="shared" ref="J2757:J2820" si="174">VLOOKUP(A2757,$P$4:$Q$8,2,FALSE)</f>
        <v>0.15</v>
      </c>
      <c r="K2757" s="108">
        <f t="shared" si="172"/>
        <v>0</v>
      </c>
      <c r="L2757" s="102">
        <f t="shared" si="173"/>
        <v>189.9</v>
      </c>
      <c r="M2757" s="123">
        <f t="shared" ref="M2757:M2820" si="175">E2757*J2757</f>
        <v>0</v>
      </c>
    </row>
    <row r="2758" spans="1:13" x14ac:dyDescent="0.2">
      <c r="A2758" s="208" t="str">
        <f>'Net Gen'!B2758</f>
        <v>RP1KPAEG-Rockport 1 KP AEG</v>
      </c>
      <c r="B2758" s="269">
        <f>'Net Gen'!C2758</f>
        <v>44829.791666666664</v>
      </c>
      <c r="C2758" s="270" t="str">
        <f>'Net Gen'!P2758</f>
        <v>OFFLINE</v>
      </c>
      <c r="D2758" s="270">
        <f>'Net Gen'!E2758</f>
        <v>0</v>
      </c>
      <c r="E2758" s="270">
        <f>'Net Gen'!I2758</f>
        <v>0</v>
      </c>
      <c r="F2758" s="270">
        <f>'Net Gen'!K2758</f>
        <v>0</v>
      </c>
      <c r="G2758" s="270">
        <f>'Net Gen'!N2758</f>
        <v>0</v>
      </c>
      <c r="H2758" s="270">
        <f>'Net Gen'!O2758</f>
        <v>1266</v>
      </c>
      <c r="J2758" s="120">
        <f t="shared" si="174"/>
        <v>0.15</v>
      </c>
      <c r="K2758" s="108">
        <f t="shared" si="172"/>
        <v>0</v>
      </c>
      <c r="L2758" s="102">
        <f t="shared" si="173"/>
        <v>189.9</v>
      </c>
      <c r="M2758" s="123">
        <f t="shared" si="175"/>
        <v>0</v>
      </c>
    </row>
    <row r="2759" spans="1:13" x14ac:dyDescent="0.2">
      <c r="A2759" s="208" t="str">
        <f>'Net Gen'!B2759</f>
        <v>RP1KPAEG-Rockport 1 KP AEG</v>
      </c>
      <c r="B2759" s="269">
        <f>'Net Gen'!C2759</f>
        <v>44829.833333333336</v>
      </c>
      <c r="C2759" s="270" t="str">
        <f>'Net Gen'!P2759</f>
        <v>OFFLINE</v>
      </c>
      <c r="D2759" s="270">
        <f>'Net Gen'!E2759</f>
        <v>0</v>
      </c>
      <c r="E2759" s="270">
        <f>'Net Gen'!I2759</f>
        <v>0</v>
      </c>
      <c r="F2759" s="270">
        <f>'Net Gen'!K2759</f>
        <v>0</v>
      </c>
      <c r="G2759" s="270">
        <f>'Net Gen'!N2759</f>
        <v>0</v>
      </c>
      <c r="H2759" s="270">
        <f>'Net Gen'!O2759</f>
        <v>1266</v>
      </c>
      <c r="J2759" s="120">
        <f t="shared" si="174"/>
        <v>0.15</v>
      </c>
      <c r="K2759" s="108">
        <f t="shared" si="172"/>
        <v>0</v>
      </c>
      <c r="L2759" s="102">
        <f t="shared" si="173"/>
        <v>189.9</v>
      </c>
      <c r="M2759" s="123">
        <f t="shared" si="175"/>
        <v>0</v>
      </c>
    </row>
    <row r="2760" spans="1:13" x14ac:dyDescent="0.2">
      <c r="A2760" s="208" t="str">
        <f>'Net Gen'!B2760</f>
        <v>RP1KPAEG-Rockport 1 KP AEG</v>
      </c>
      <c r="B2760" s="269">
        <f>'Net Gen'!C2760</f>
        <v>44829.875</v>
      </c>
      <c r="C2760" s="270" t="str">
        <f>'Net Gen'!P2760</f>
        <v>OFFLINE</v>
      </c>
      <c r="D2760" s="270">
        <f>'Net Gen'!E2760</f>
        <v>0</v>
      </c>
      <c r="E2760" s="270">
        <f>'Net Gen'!I2760</f>
        <v>0</v>
      </c>
      <c r="F2760" s="270">
        <f>'Net Gen'!K2760</f>
        <v>0</v>
      </c>
      <c r="G2760" s="270">
        <f>'Net Gen'!N2760</f>
        <v>0</v>
      </c>
      <c r="H2760" s="270">
        <f>'Net Gen'!O2760</f>
        <v>1266</v>
      </c>
      <c r="J2760" s="120">
        <f t="shared" si="174"/>
        <v>0.15</v>
      </c>
      <c r="K2760" s="108">
        <f t="shared" si="172"/>
        <v>0</v>
      </c>
      <c r="L2760" s="102">
        <f t="shared" si="173"/>
        <v>189.9</v>
      </c>
      <c r="M2760" s="123">
        <f t="shared" si="175"/>
        <v>0</v>
      </c>
    </row>
    <row r="2761" spans="1:13" x14ac:dyDescent="0.2">
      <c r="A2761" s="208" t="str">
        <f>'Net Gen'!B2761</f>
        <v>RP1KPAEG-Rockport 1 KP AEG</v>
      </c>
      <c r="B2761" s="269">
        <f>'Net Gen'!C2761</f>
        <v>44829.916666666664</v>
      </c>
      <c r="C2761" s="270" t="str">
        <f>'Net Gen'!P2761</f>
        <v>OFFLINE</v>
      </c>
      <c r="D2761" s="270">
        <f>'Net Gen'!E2761</f>
        <v>0</v>
      </c>
      <c r="E2761" s="270">
        <f>'Net Gen'!I2761</f>
        <v>0</v>
      </c>
      <c r="F2761" s="270">
        <f>'Net Gen'!K2761</f>
        <v>0</v>
      </c>
      <c r="G2761" s="270">
        <f>'Net Gen'!N2761</f>
        <v>0</v>
      </c>
      <c r="H2761" s="270">
        <f>'Net Gen'!O2761</f>
        <v>1266</v>
      </c>
      <c r="J2761" s="120">
        <f t="shared" si="174"/>
        <v>0.15</v>
      </c>
      <c r="K2761" s="108">
        <f t="shared" si="172"/>
        <v>0</v>
      </c>
      <c r="L2761" s="102">
        <f t="shared" si="173"/>
        <v>189.9</v>
      </c>
      <c r="M2761" s="123">
        <f t="shared" si="175"/>
        <v>0</v>
      </c>
    </row>
    <row r="2762" spans="1:13" x14ac:dyDescent="0.2">
      <c r="A2762" s="208" t="str">
        <f>'Net Gen'!B2762</f>
        <v>RP1KPAEG-Rockport 1 KP AEG</v>
      </c>
      <c r="B2762" s="269">
        <f>'Net Gen'!C2762</f>
        <v>44829.958333333336</v>
      </c>
      <c r="C2762" s="270" t="str">
        <f>'Net Gen'!P2762</f>
        <v>OFFLINE</v>
      </c>
      <c r="D2762" s="270">
        <f>'Net Gen'!E2762</f>
        <v>0</v>
      </c>
      <c r="E2762" s="270">
        <f>'Net Gen'!I2762</f>
        <v>0</v>
      </c>
      <c r="F2762" s="270">
        <f>'Net Gen'!K2762</f>
        <v>0</v>
      </c>
      <c r="G2762" s="270">
        <f>'Net Gen'!N2762</f>
        <v>0</v>
      </c>
      <c r="H2762" s="270">
        <f>'Net Gen'!O2762</f>
        <v>1266</v>
      </c>
      <c r="J2762" s="120">
        <f t="shared" si="174"/>
        <v>0.15</v>
      </c>
      <c r="K2762" s="108">
        <f t="shared" si="172"/>
        <v>0</v>
      </c>
      <c r="L2762" s="102">
        <f t="shared" si="173"/>
        <v>189.9</v>
      </c>
      <c r="M2762" s="123">
        <f t="shared" si="175"/>
        <v>0</v>
      </c>
    </row>
    <row r="2763" spans="1:13" x14ac:dyDescent="0.2">
      <c r="A2763" s="208" t="str">
        <f>'Net Gen'!B2763</f>
        <v>RP1KPAEG-Rockport 1 KP AEG</v>
      </c>
      <c r="B2763" s="269">
        <f>'Net Gen'!C2763</f>
        <v>44830</v>
      </c>
      <c r="C2763" s="270" t="str">
        <f>'Net Gen'!P2763</f>
        <v>OFFLINE</v>
      </c>
      <c r="D2763" s="270">
        <f>'Net Gen'!E2763</f>
        <v>0</v>
      </c>
      <c r="E2763" s="270">
        <f>'Net Gen'!I2763</f>
        <v>0</v>
      </c>
      <c r="F2763" s="270">
        <f>'Net Gen'!K2763</f>
        <v>0</v>
      </c>
      <c r="G2763" s="270">
        <f>'Net Gen'!N2763</f>
        <v>0</v>
      </c>
      <c r="H2763" s="270">
        <f>'Net Gen'!O2763</f>
        <v>1266</v>
      </c>
      <c r="J2763" s="120">
        <f t="shared" si="174"/>
        <v>0.15</v>
      </c>
      <c r="K2763" s="108">
        <f t="shared" si="172"/>
        <v>0</v>
      </c>
      <c r="L2763" s="102">
        <f t="shared" si="173"/>
        <v>189.9</v>
      </c>
      <c r="M2763" s="123">
        <f t="shared" si="175"/>
        <v>0</v>
      </c>
    </row>
    <row r="2764" spans="1:13" x14ac:dyDescent="0.2">
      <c r="A2764" s="208" t="str">
        <f>'Net Gen'!B2764</f>
        <v>RP1KPAEG-Rockport 1 KP AEG</v>
      </c>
      <c r="B2764" s="269">
        <f>'Net Gen'!C2764</f>
        <v>44830.041666666664</v>
      </c>
      <c r="C2764" s="270" t="str">
        <f>'Net Gen'!P2764</f>
        <v>OFFLINE</v>
      </c>
      <c r="D2764" s="270">
        <f>'Net Gen'!E2764</f>
        <v>0</v>
      </c>
      <c r="E2764" s="270">
        <f>'Net Gen'!I2764</f>
        <v>0</v>
      </c>
      <c r="F2764" s="270">
        <f>'Net Gen'!K2764</f>
        <v>0</v>
      </c>
      <c r="G2764" s="270">
        <f>'Net Gen'!N2764</f>
        <v>0</v>
      </c>
      <c r="H2764" s="270">
        <f>'Net Gen'!O2764</f>
        <v>1266</v>
      </c>
      <c r="J2764" s="120">
        <f t="shared" si="174"/>
        <v>0.15</v>
      </c>
      <c r="K2764" s="108">
        <f t="shared" si="172"/>
        <v>0</v>
      </c>
      <c r="L2764" s="102">
        <f t="shared" si="173"/>
        <v>189.9</v>
      </c>
      <c r="M2764" s="123">
        <f t="shared" si="175"/>
        <v>0</v>
      </c>
    </row>
    <row r="2765" spans="1:13" x14ac:dyDescent="0.2">
      <c r="A2765" s="208" t="str">
        <f>'Net Gen'!B2765</f>
        <v>RP1KPAEG-Rockport 1 KP AEG</v>
      </c>
      <c r="B2765" s="269">
        <f>'Net Gen'!C2765</f>
        <v>44830.083333333336</v>
      </c>
      <c r="C2765" s="270" t="str">
        <f>'Net Gen'!P2765</f>
        <v>OFFLINE</v>
      </c>
      <c r="D2765" s="270">
        <f>'Net Gen'!E2765</f>
        <v>0</v>
      </c>
      <c r="E2765" s="270">
        <f>'Net Gen'!I2765</f>
        <v>0</v>
      </c>
      <c r="F2765" s="270">
        <f>'Net Gen'!K2765</f>
        <v>0</v>
      </c>
      <c r="G2765" s="270">
        <f>'Net Gen'!N2765</f>
        <v>0</v>
      </c>
      <c r="H2765" s="270">
        <f>'Net Gen'!O2765</f>
        <v>1266</v>
      </c>
      <c r="J2765" s="120">
        <f t="shared" si="174"/>
        <v>0.15</v>
      </c>
      <c r="K2765" s="108">
        <f t="shared" si="172"/>
        <v>0</v>
      </c>
      <c r="L2765" s="102">
        <f t="shared" si="173"/>
        <v>189.9</v>
      </c>
      <c r="M2765" s="123">
        <f t="shared" si="175"/>
        <v>0</v>
      </c>
    </row>
    <row r="2766" spans="1:13" x14ac:dyDescent="0.2">
      <c r="A2766" s="208" t="str">
        <f>'Net Gen'!B2766</f>
        <v>RP1KPAEG-Rockport 1 KP AEG</v>
      </c>
      <c r="B2766" s="269">
        <f>'Net Gen'!C2766</f>
        <v>44830.125</v>
      </c>
      <c r="C2766" s="270" t="str">
        <f>'Net Gen'!P2766</f>
        <v>OFFLINE</v>
      </c>
      <c r="D2766" s="270">
        <f>'Net Gen'!E2766</f>
        <v>0</v>
      </c>
      <c r="E2766" s="270">
        <f>'Net Gen'!I2766</f>
        <v>0</v>
      </c>
      <c r="F2766" s="270">
        <f>'Net Gen'!K2766</f>
        <v>0</v>
      </c>
      <c r="G2766" s="270">
        <f>'Net Gen'!N2766</f>
        <v>0</v>
      </c>
      <c r="H2766" s="270">
        <f>'Net Gen'!O2766</f>
        <v>1266</v>
      </c>
      <c r="J2766" s="120">
        <f t="shared" si="174"/>
        <v>0.15</v>
      </c>
      <c r="K2766" s="108">
        <f t="shared" si="172"/>
        <v>0</v>
      </c>
      <c r="L2766" s="102">
        <f t="shared" si="173"/>
        <v>189.9</v>
      </c>
      <c r="M2766" s="123">
        <f t="shared" si="175"/>
        <v>0</v>
      </c>
    </row>
    <row r="2767" spans="1:13" x14ac:dyDescent="0.2">
      <c r="A2767" s="208" t="str">
        <f>'Net Gen'!B2767</f>
        <v>RP1KPAEG-Rockport 1 KP AEG</v>
      </c>
      <c r="B2767" s="269">
        <f>'Net Gen'!C2767</f>
        <v>44830.166666666664</v>
      </c>
      <c r="C2767" s="270" t="str">
        <f>'Net Gen'!P2767</f>
        <v>OFFLINE</v>
      </c>
      <c r="D2767" s="270">
        <f>'Net Gen'!E2767</f>
        <v>0</v>
      </c>
      <c r="E2767" s="270">
        <f>'Net Gen'!I2767</f>
        <v>0</v>
      </c>
      <c r="F2767" s="270">
        <f>'Net Gen'!K2767</f>
        <v>0</v>
      </c>
      <c r="G2767" s="270">
        <f>'Net Gen'!N2767</f>
        <v>0</v>
      </c>
      <c r="H2767" s="270">
        <f>'Net Gen'!O2767</f>
        <v>1266</v>
      </c>
      <c r="J2767" s="120">
        <f t="shared" si="174"/>
        <v>0.15</v>
      </c>
      <c r="K2767" s="108">
        <f t="shared" si="172"/>
        <v>0</v>
      </c>
      <c r="L2767" s="102">
        <f t="shared" si="173"/>
        <v>189.9</v>
      </c>
      <c r="M2767" s="123">
        <f t="shared" si="175"/>
        <v>0</v>
      </c>
    </row>
    <row r="2768" spans="1:13" x14ac:dyDescent="0.2">
      <c r="A2768" s="208" t="str">
        <f>'Net Gen'!B2768</f>
        <v>RP1KPAEG-Rockport 1 KP AEG</v>
      </c>
      <c r="B2768" s="269">
        <f>'Net Gen'!C2768</f>
        <v>44830.208333333336</v>
      </c>
      <c r="C2768" s="270" t="str">
        <f>'Net Gen'!P2768</f>
        <v>OFFLINE</v>
      </c>
      <c r="D2768" s="270">
        <f>'Net Gen'!E2768</f>
        <v>0</v>
      </c>
      <c r="E2768" s="270">
        <f>'Net Gen'!I2768</f>
        <v>0</v>
      </c>
      <c r="F2768" s="270">
        <f>'Net Gen'!K2768</f>
        <v>0</v>
      </c>
      <c r="G2768" s="270">
        <f>'Net Gen'!N2768</f>
        <v>0</v>
      </c>
      <c r="H2768" s="270">
        <f>'Net Gen'!O2768</f>
        <v>1266</v>
      </c>
      <c r="J2768" s="120">
        <f t="shared" si="174"/>
        <v>0.15</v>
      </c>
      <c r="K2768" s="108">
        <f t="shared" si="172"/>
        <v>0</v>
      </c>
      <c r="L2768" s="102">
        <f t="shared" si="173"/>
        <v>189.9</v>
      </c>
      <c r="M2768" s="123">
        <f t="shared" si="175"/>
        <v>0</v>
      </c>
    </row>
    <row r="2769" spans="1:13" x14ac:dyDescent="0.2">
      <c r="A2769" s="208" t="str">
        <f>'Net Gen'!B2769</f>
        <v>RP1KPAEG-Rockport 1 KP AEG</v>
      </c>
      <c r="B2769" s="269">
        <f>'Net Gen'!C2769</f>
        <v>44830.25</v>
      </c>
      <c r="C2769" s="270" t="str">
        <f>'Net Gen'!P2769</f>
        <v>OFFLINE</v>
      </c>
      <c r="D2769" s="270">
        <f>'Net Gen'!E2769</f>
        <v>0</v>
      </c>
      <c r="E2769" s="270">
        <f>'Net Gen'!I2769</f>
        <v>0</v>
      </c>
      <c r="F2769" s="270">
        <f>'Net Gen'!K2769</f>
        <v>0</v>
      </c>
      <c r="G2769" s="270">
        <f>'Net Gen'!N2769</f>
        <v>0</v>
      </c>
      <c r="H2769" s="270">
        <f>'Net Gen'!O2769</f>
        <v>1266</v>
      </c>
      <c r="J2769" s="120">
        <f t="shared" si="174"/>
        <v>0.15</v>
      </c>
      <c r="K2769" s="108">
        <f t="shared" si="172"/>
        <v>0</v>
      </c>
      <c r="L2769" s="102">
        <f t="shared" si="173"/>
        <v>189.9</v>
      </c>
      <c r="M2769" s="123">
        <f t="shared" si="175"/>
        <v>0</v>
      </c>
    </row>
    <row r="2770" spans="1:13" x14ac:dyDescent="0.2">
      <c r="A2770" s="208" t="str">
        <f>'Net Gen'!B2770</f>
        <v>RP1KPAEG-Rockport 1 KP AEG</v>
      </c>
      <c r="B2770" s="269">
        <f>'Net Gen'!C2770</f>
        <v>44830.291666666664</v>
      </c>
      <c r="C2770" s="270" t="str">
        <f>'Net Gen'!P2770</f>
        <v>OFFLINE</v>
      </c>
      <c r="D2770" s="270">
        <f>'Net Gen'!E2770</f>
        <v>0</v>
      </c>
      <c r="E2770" s="270">
        <f>'Net Gen'!I2770</f>
        <v>0</v>
      </c>
      <c r="F2770" s="270">
        <f>'Net Gen'!K2770</f>
        <v>0</v>
      </c>
      <c r="G2770" s="270">
        <f>'Net Gen'!N2770</f>
        <v>0</v>
      </c>
      <c r="H2770" s="270">
        <f>'Net Gen'!O2770</f>
        <v>1266</v>
      </c>
      <c r="J2770" s="120">
        <f t="shared" si="174"/>
        <v>0.15</v>
      </c>
      <c r="K2770" s="108">
        <f t="shared" si="172"/>
        <v>0</v>
      </c>
      <c r="L2770" s="102">
        <f t="shared" si="173"/>
        <v>189.9</v>
      </c>
      <c r="M2770" s="123">
        <f t="shared" si="175"/>
        <v>0</v>
      </c>
    </row>
    <row r="2771" spans="1:13" x14ac:dyDescent="0.2">
      <c r="A2771" s="208" t="str">
        <f>'Net Gen'!B2771</f>
        <v>RP1KPAEG-Rockport 1 KP AEG</v>
      </c>
      <c r="B2771" s="269">
        <f>'Net Gen'!C2771</f>
        <v>44830.333333333336</v>
      </c>
      <c r="C2771" s="270" t="str">
        <f>'Net Gen'!P2771</f>
        <v>OFFLINE</v>
      </c>
      <c r="D2771" s="270">
        <f>'Net Gen'!E2771</f>
        <v>0</v>
      </c>
      <c r="E2771" s="270">
        <f>'Net Gen'!I2771</f>
        <v>0</v>
      </c>
      <c r="F2771" s="270">
        <f>'Net Gen'!K2771</f>
        <v>0</v>
      </c>
      <c r="G2771" s="270">
        <f>'Net Gen'!N2771</f>
        <v>0</v>
      </c>
      <c r="H2771" s="270">
        <f>'Net Gen'!O2771</f>
        <v>1266</v>
      </c>
      <c r="J2771" s="120">
        <f t="shared" si="174"/>
        <v>0.15</v>
      </c>
      <c r="K2771" s="108">
        <f t="shared" si="172"/>
        <v>0</v>
      </c>
      <c r="L2771" s="102">
        <f t="shared" si="173"/>
        <v>189.9</v>
      </c>
      <c r="M2771" s="123">
        <f t="shared" si="175"/>
        <v>0</v>
      </c>
    </row>
    <row r="2772" spans="1:13" x14ac:dyDescent="0.2">
      <c r="A2772" s="208" t="str">
        <f>'Net Gen'!B2772</f>
        <v>RP1KPAEG-Rockport 1 KP AEG</v>
      </c>
      <c r="B2772" s="269">
        <f>'Net Gen'!C2772</f>
        <v>44830.375</v>
      </c>
      <c r="C2772" s="270" t="str">
        <f>'Net Gen'!P2772</f>
        <v>OFFLINE</v>
      </c>
      <c r="D2772" s="270">
        <f>'Net Gen'!E2772</f>
        <v>0</v>
      </c>
      <c r="E2772" s="270">
        <f>'Net Gen'!I2772</f>
        <v>0</v>
      </c>
      <c r="F2772" s="270">
        <f>'Net Gen'!K2772</f>
        <v>0</v>
      </c>
      <c r="G2772" s="270">
        <f>'Net Gen'!N2772</f>
        <v>0</v>
      </c>
      <c r="H2772" s="270">
        <f>'Net Gen'!O2772</f>
        <v>1266</v>
      </c>
      <c r="J2772" s="120">
        <f t="shared" si="174"/>
        <v>0.15</v>
      </c>
      <c r="K2772" s="108">
        <f t="shared" si="172"/>
        <v>0</v>
      </c>
      <c r="L2772" s="102">
        <f t="shared" si="173"/>
        <v>189.9</v>
      </c>
      <c r="M2772" s="123">
        <f t="shared" si="175"/>
        <v>0</v>
      </c>
    </row>
    <row r="2773" spans="1:13" x14ac:dyDescent="0.2">
      <c r="A2773" s="208" t="str">
        <f>'Net Gen'!B2773</f>
        <v>RP1KPAEG-Rockport 1 KP AEG</v>
      </c>
      <c r="B2773" s="269">
        <f>'Net Gen'!C2773</f>
        <v>44830.416666666664</v>
      </c>
      <c r="C2773" s="270" t="str">
        <f>'Net Gen'!P2773</f>
        <v>OFFLINE</v>
      </c>
      <c r="D2773" s="270">
        <f>'Net Gen'!E2773</f>
        <v>0</v>
      </c>
      <c r="E2773" s="270">
        <f>'Net Gen'!I2773</f>
        <v>0</v>
      </c>
      <c r="F2773" s="270">
        <f>'Net Gen'!K2773</f>
        <v>0</v>
      </c>
      <c r="G2773" s="270">
        <f>'Net Gen'!N2773</f>
        <v>0</v>
      </c>
      <c r="H2773" s="270">
        <f>'Net Gen'!O2773</f>
        <v>1266</v>
      </c>
      <c r="J2773" s="120">
        <f t="shared" si="174"/>
        <v>0.15</v>
      </c>
      <c r="K2773" s="108">
        <f t="shared" si="172"/>
        <v>0</v>
      </c>
      <c r="L2773" s="102">
        <f t="shared" si="173"/>
        <v>189.9</v>
      </c>
      <c r="M2773" s="123">
        <f t="shared" si="175"/>
        <v>0</v>
      </c>
    </row>
    <row r="2774" spans="1:13" x14ac:dyDescent="0.2">
      <c r="A2774" s="208" t="str">
        <f>'Net Gen'!B2774</f>
        <v>RP1KPAEG-Rockport 1 KP AEG</v>
      </c>
      <c r="B2774" s="269">
        <f>'Net Gen'!C2774</f>
        <v>44830.458333333336</v>
      </c>
      <c r="C2774" s="270" t="str">
        <f>'Net Gen'!P2774</f>
        <v>OFFLINE</v>
      </c>
      <c r="D2774" s="270">
        <f>'Net Gen'!E2774</f>
        <v>0</v>
      </c>
      <c r="E2774" s="270">
        <f>'Net Gen'!I2774</f>
        <v>0</v>
      </c>
      <c r="F2774" s="270">
        <f>'Net Gen'!K2774</f>
        <v>0</v>
      </c>
      <c r="G2774" s="270">
        <f>'Net Gen'!N2774</f>
        <v>0</v>
      </c>
      <c r="H2774" s="270">
        <f>'Net Gen'!O2774</f>
        <v>1266</v>
      </c>
      <c r="J2774" s="120">
        <f t="shared" si="174"/>
        <v>0.15</v>
      </c>
      <c r="K2774" s="108">
        <f t="shared" si="172"/>
        <v>0</v>
      </c>
      <c r="L2774" s="102">
        <f t="shared" si="173"/>
        <v>189.9</v>
      </c>
      <c r="M2774" s="123">
        <f t="shared" si="175"/>
        <v>0</v>
      </c>
    </row>
    <row r="2775" spans="1:13" x14ac:dyDescent="0.2">
      <c r="A2775" s="208" t="str">
        <f>'Net Gen'!B2775</f>
        <v>RP1KPAEG-Rockport 1 KP AEG</v>
      </c>
      <c r="B2775" s="269">
        <f>'Net Gen'!C2775</f>
        <v>44830.5</v>
      </c>
      <c r="C2775" s="270" t="str">
        <f>'Net Gen'!P2775</f>
        <v>OFFLINE</v>
      </c>
      <c r="D2775" s="270">
        <f>'Net Gen'!E2775</f>
        <v>0</v>
      </c>
      <c r="E2775" s="270">
        <f>'Net Gen'!I2775</f>
        <v>0</v>
      </c>
      <c r="F2775" s="270">
        <f>'Net Gen'!K2775</f>
        <v>0</v>
      </c>
      <c r="G2775" s="270">
        <f>'Net Gen'!N2775</f>
        <v>0</v>
      </c>
      <c r="H2775" s="270">
        <f>'Net Gen'!O2775</f>
        <v>1266</v>
      </c>
      <c r="J2775" s="120">
        <f t="shared" si="174"/>
        <v>0.15</v>
      </c>
      <c r="K2775" s="108">
        <f t="shared" si="172"/>
        <v>0</v>
      </c>
      <c r="L2775" s="102">
        <f t="shared" si="173"/>
        <v>189.9</v>
      </c>
      <c r="M2775" s="123">
        <f t="shared" si="175"/>
        <v>0</v>
      </c>
    </row>
    <row r="2776" spans="1:13" x14ac:dyDescent="0.2">
      <c r="A2776" s="208" t="str">
        <f>'Net Gen'!B2776</f>
        <v>RP1KPAEG-Rockport 1 KP AEG</v>
      </c>
      <c r="B2776" s="269">
        <f>'Net Gen'!C2776</f>
        <v>44830.541666666664</v>
      </c>
      <c r="C2776" s="270" t="str">
        <f>'Net Gen'!P2776</f>
        <v>OFFLINE</v>
      </c>
      <c r="D2776" s="270">
        <f>'Net Gen'!E2776</f>
        <v>0</v>
      </c>
      <c r="E2776" s="270">
        <f>'Net Gen'!I2776</f>
        <v>0</v>
      </c>
      <c r="F2776" s="270">
        <f>'Net Gen'!K2776</f>
        <v>0</v>
      </c>
      <c r="G2776" s="270">
        <f>'Net Gen'!N2776</f>
        <v>0</v>
      </c>
      <c r="H2776" s="270">
        <f>'Net Gen'!O2776</f>
        <v>1266</v>
      </c>
      <c r="J2776" s="120">
        <f t="shared" si="174"/>
        <v>0.15</v>
      </c>
      <c r="K2776" s="108">
        <f t="shared" si="172"/>
        <v>0</v>
      </c>
      <c r="L2776" s="102">
        <f t="shared" si="173"/>
        <v>189.9</v>
      </c>
      <c r="M2776" s="123">
        <f t="shared" si="175"/>
        <v>0</v>
      </c>
    </row>
    <row r="2777" spans="1:13" x14ac:dyDescent="0.2">
      <c r="A2777" s="208" t="str">
        <f>'Net Gen'!B2777</f>
        <v>RP1KPAEG-Rockport 1 KP AEG</v>
      </c>
      <c r="B2777" s="269">
        <f>'Net Gen'!C2777</f>
        <v>44830.583333333336</v>
      </c>
      <c r="C2777" s="270" t="str">
        <f>'Net Gen'!P2777</f>
        <v>OFFLINE</v>
      </c>
      <c r="D2777" s="270">
        <f>'Net Gen'!E2777</f>
        <v>0</v>
      </c>
      <c r="E2777" s="270">
        <f>'Net Gen'!I2777</f>
        <v>0</v>
      </c>
      <c r="F2777" s="270">
        <f>'Net Gen'!K2777</f>
        <v>0</v>
      </c>
      <c r="G2777" s="270">
        <f>'Net Gen'!N2777</f>
        <v>0</v>
      </c>
      <c r="H2777" s="270">
        <f>'Net Gen'!O2777</f>
        <v>1266</v>
      </c>
      <c r="J2777" s="120">
        <f t="shared" si="174"/>
        <v>0.15</v>
      </c>
      <c r="K2777" s="108">
        <f t="shared" si="172"/>
        <v>0</v>
      </c>
      <c r="L2777" s="102">
        <f t="shared" si="173"/>
        <v>189.9</v>
      </c>
      <c r="M2777" s="123">
        <f t="shared" si="175"/>
        <v>0</v>
      </c>
    </row>
    <row r="2778" spans="1:13" x14ac:dyDescent="0.2">
      <c r="A2778" s="208" t="str">
        <f>'Net Gen'!B2778</f>
        <v>RP1KPAEG-Rockport 1 KP AEG</v>
      </c>
      <c r="B2778" s="269">
        <f>'Net Gen'!C2778</f>
        <v>44830.625</v>
      </c>
      <c r="C2778" s="270" t="str">
        <f>'Net Gen'!P2778</f>
        <v>OFFLINE</v>
      </c>
      <c r="D2778" s="270">
        <f>'Net Gen'!E2778</f>
        <v>0</v>
      </c>
      <c r="E2778" s="270">
        <f>'Net Gen'!I2778</f>
        <v>0</v>
      </c>
      <c r="F2778" s="270">
        <f>'Net Gen'!K2778</f>
        <v>0</v>
      </c>
      <c r="G2778" s="270">
        <f>'Net Gen'!N2778</f>
        <v>0</v>
      </c>
      <c r="H2778" s="270">
        <f>'Net Gen'!O2778</f>
        <v>1266</v>
      </c>
      <c r="J2778" s="120">
        <f t="shared" si="174"/>
        <v>0.15</v>
      </c>
      <c r="K2778" s="108">
        <f t="shared" si="172"/>
        <v>0</v>
      </c>
      <c r="L2778" s="102">
        <f t="shared" si="173"/>
        <v>189.9</v>
      </c>
      <c r="M2778" s="123">
        <f t="shared" si="175"/>
        <v>0</v>
      </c>
    </row>
    <row r="2779" spans="1:13" x14ac:dyDescent="0.2">
      <c r="A2779" s="208" t="str">
        <f>'Net Gen'!B2779</f>
        <v>RP1KPAEG-Rockport 1 KP AEG</v>
      </c>
      <c r="B2779" s="269">
        <f>'Net Gen'!C2779</f>
        <v>44830.666666666664</v>
      </c>
      <c r="C2779" s="270" t="str">
        <f>'Net Gen'!P2779</f>
        <v>OFFLINE</v>
      </c>
      <c r="D2779" s="270">
        <f>'Net Gen'!E2779</f>
        <v>0</v>
      </c>
      <c r="E2779" s="270">
        <f>'Net Gen'!I2779</f>
        <v>0</v>
      </c>
      <c r="F2779" s="270">
        <f>'Net Gen'!K2779</f>
        <v>0</v>
      </c>
      <c r="G2779" s="270">
        <f>'Net Gen'!N2779</f>
        <v>0</v>
      </c>
      <c r="H2779" s="270">
        <f>'Net Gen'!O2779</f>
        <v>1266</v>
      </c>
      <c r="J2779" s="120">
        <f t="shared" si="174"/>
        <v>0.15</v>
      </c>
      <c r="K2779" s="108">
        <f t="shared" si="172"/>
        <v>0</v>
      </c>
      <c r="L2779" s="102">
        <f t="shared" si="173"/>
        <v>189.9</v>
      </c>
      <c r="M2779" s="123">
        <f t="shared" si="175"/>
        <v>0</v>
      </c>
    </row>
    <row r="2780" spans="1:13" x14ac:dyDescent="0.2">
      <c r="A2780" s="208" t="str">
        <f>'Net Gen'!B2780</f>
        <v>RP1KPAEG-Rockport 1 KP AEG</v>
      </c>
      <c r="B2780" s="269">
        <f>'Net Gen'!C2780</f>
        <v>44830.708333333336</v>
      </c>
      <c r="C2780" s="270" t="str">
        <f>'Net Gen'!P2780</f>
        <v>OFFLINE</v>
      </c>
      <c r="D2780" s="270">
        <f>'Net Gen'!E2780</f>
        <v>0</v>
      </c>
      <c r="E2780" s="270">
        <f>'Net Gen'!I2780</f>
        <v>0</v>
      </c>
      <c r="F2780" s="270">
        <f>'Net Gen'!K2780</f>
        <v>0</v>
      </c>
      <c r="G2780" s="270">
        <f>'Net Gen'!N2780</f>
        <v>0</v>
      </c>
      <c r="H2780" s="270">
        <f>'Net Gen'!O2780</f>
        <v>1266</v>
      </c>
      <c r="J2780" s="120">
        <f t="shared" si="174"/>
        <v>0.15</v>
      </c>
      <c r="K2780" s="108">
        <f t="shared" si="172"/>
        <v>0</v>
      </c>
      <c r="L2780" s="102">
        <f t="shared" si="173"/>
        <v>189.9</v>
      </c>
      <c r="M2780" s="123">
        <f t="shared" si="175"/>
        <v>0</v>
      </c>
    </row>
    <row r="2781" spans="1:13" x14ac:dyDescent="0.2">
      <c r="A2781" s="208" t="str">
        <f>'Net Gen'!B2781</f>
        <v>RP1KPAEG-Rockport 1 KP AEG</v>
      </c>
      <c r="B2781" s="269">
        <f>'Net Gen'!C2781</f>
        <v>44830.75</v>
      </c>
      <c r="C2781" s="270" t="str">
        <f>'Net Gen'!P2781</f>
        <v>OFFLINE</v>
      </c>
      <c r="D2781" s="270">
        <f>'Net Gen'!E2781</f>
        <v>0</v>
      </c>
      <c r="E2781" s="270">
        <f>'Net Gen'!I2781</f>
        <v>0</v>
      </c>
      <c r="F2781" s="270">
        <f>'Net Gen'!K2781</f>
        <v>0</v>
      </c>
      <c r="G2781" s="270">
        <f>'Net Gen'!N2781</f>
        <v>0</v>
      </c>
      <c r="H2781" s="270">
        <f>'Net Gen'!O2781</f>
        <v>1266</v>
      </c>
      <c r="J2781" s="120">
        <f t="shared" si="174"/>
        <v>0.15</v>
      </c>
      <c r="K2781" s="108">
        <f t="shared" si="172"/>
        <v>0</v>
      </c>
      <c r="L2781" s="102">
        <f t="shared" si="173"/>
        <v>189.9</v>
      </c>
      <c r="M2781" s="123">
        <f t="shared" si="175"/>
        <v>0</v>
      </c>
    </row>
    <row r="2782" spans="1:13" x14ac:dyDescent="0.2">
      <c r="A2782" s="208" t="str">
        <f>'Net Gen'!B2782</f>
        <v>RP1KPAEG-Rockport 1 KP AEG</v>
      </c>
      <c r="B2782" s="269">
        <f>'Net Gen'!C2782</f>
        <v>44830.791666666664</v>
      </c>
      <c r="C2782" s="270" t="str">
        <f>'Net Gen'!P2782</f>
        <v>OFFLINE</v>
      </c>
      <c r="D2782" s="270">
        <f>'Net Gen'!E2782</f>
        <v>0</v>
      </c>
      <c r="E2782" s="270">
        <f>'Net Gen'!I2782</f>
        <v>0</v>
      </c>
      <c r="F2782" s="270">
        <f>'Net Gen'!K2782</f>
        <v>0</v>
      </c>
      <c r="G2782" s="270">
        <f>'Net Gen'!N2782</f>
        <v>0</v>
      </c>
      <c r="H2782" s="270">
        <f>'Net Gen'!O2782</f>
        <v>1266</v>
      </c>
      <c r="J2782" s="120">
        <f t="shared" si="174"/>
        <v>0.15</v>
      </c>
      <c r="K2782" s="108">
        <f t="shared" si="172"/>
        <v>0</v>
      </c>
      <c r="L2782" s="102">
        <f t="shared" si="173"/>
        <v>189.9</v>
      </c>
      <c r="M2782" s="123">
        <f t="shared" si="175"/>
        <v>0</v>
      </c>
    </row>
    <row r="2783" spans="1:13" x14ac:dyDescent="0.2">
      <c r="A2783" s="208" t="str">
        <f>'Net Gen'!B2783</f>
        <v>RP1KPAEG-Rockport 1 KP AEG</v>
      </c>
      <c r="B2783" s="269">
        <f>'Net Gen'!C2783</f>
        <v>44830.833333333336</v>
      </c>
      <c r="C2783" s="270" t="str">
        <f>'Net Gen'!P2783</f>
        <v>OFFLINE</v>
      </c>
      <c r="D2783" s="270">
        <f>'Net Gen'!E2783</f>
        <v>0</v>
      </c>
      <c r="E2783" s="270">
        <f>'Net Gen'!I2783</f>
        <v>0</v>
      </c>
      <c r="F2783" s="270">
        <f>'Net Gen'!K2783</f>
        <v>0</v>
      </c>
      <c r="G2783" s="270">
        <f>'Net Gen'!N2783</f>
        <v>0</v>
      </c>
      <c r="H2783" s="270">
        <f>'Net Gen'!O2783</f>
        <v>1266</v>
      </c>
      <c r="J2783" s="120">
        <f t="shared" si="174"/>
        <v>0.15</v>
      </c>
      <c r="K2783" s="108">
        <f t="shared" si="172"/>
        <v>0</v>
      </c>
      <c r="L2783" s="102">
        <f>H2783*J2783</f>
        <v>189.9</v>
      </c>
      <c r="M2783" s="123">
        <f t="shared" si="175"/>
        <v>0</v>
      </c>
    </row>
    <row r="2784" spans="1:13" x14ac:dyDescent="0.2">
      <c r="A2784" s="208" t="str">
        <f>'Net Gen'!B2784</f>
        <v>RP1KPAEG-Rockport 1 KP AEG</v>
      </c>
      <c r="B2784" s="269">
        <f>'Net Gen'!C2784</f>
        <v>44830.875</v>
      </c>
      <c r="C2784" s="270" t="str">
        <f>'Net Gen'!P2784</f>
        <v>OFFLINE</v>
      </c>
      <c r="D2784" s="270">
        <f>'Net Gen'!E2784</f>
        <v>0</v>
      </c>
      <c r="E2784" s="270">
        <f>'Net Gen'!I2784</f>
        <v>0</v>
      </c>
      <c r="F2784" s="270">
        <f>'Net Gen'!K2784</f>
        <v>0</v>
      </c>
      <c r="G2784" s="270">
        <f>'Net Gen'!N2784</f>
        <v>0</v>
      </c>
      <c r="H2784" s="270">
        <f>'Net Gen'!O2784</f>
        <v>1266</v>
      </c>
      <c r="J2784" s="120">
        <f t="shared" si="174"/>
        <v>0.15</v>
      </c>
      <c r="K2784" s="108">
        <f t="shared" si="172"/>
        <v>0</v>
      </c>
      <c r="L2784" s="102">
        <f t="shared" si="173"/>
        <v>189.9</v>
      </c>
      <c r="M2784" s="123">
        <f t="shared" si="175"/>
        <v>0</v>
      </c>
    </row>
    <row r="2785" spans="1:13" x14ac:dyDescent="0.2">
      <c r="A2785" s="208" t="str">
        <f>'Net Gen'!B2785</f>
        <v>RP1KPAEG-Rockport 1 KP AEG</v>
      </c>
      <c r="B2785" s="269">
        <f>'Net Gen'!C2785</f>
        <v>44830.916666666664</v>
      </c>
      <c r="C2785" s="270" t="str">
        <f>'Net Gen'!P2785</f>
        <v>OFFLINE</v>
      </c>
      <c r="D2785" s="270">
        <f>'Net Gen'!E2785</f>
        <v>0</v>
      </c>
      <c r="E2785" s="270">
        <f>'Net Gen'!I2785</f>
        <v>0</v>
      </c>
      <c r="F2785" s="270">
        <f>'Net Gen'!K2785</f>
        <v>0</v>
      </c>
      <c r="G2785" s="270">
        <f>'Net Gen'!N2785</f>
        <v>0</v>
      </c>
      <c r="H2785" s="270">
        <f>'Net Gen'!O2785</f>
        <v>1266</v>
      </c>
      <c r="J2785" s="120">
        <f t="shared" si="174"/>
        <v>0.15</v>
      </c>
      <c r="K2785" s="108">
        <f t="shared" si="172"/>
        <v>0</v>
      </c>
      <c r="L2785" s="102">
        <f t="shared" si="173"/>
        <v>189.9</v>
      </c>
      <c r="M2785" s="123">
        <f t="shared" si="175"/>
        <v>0</v>
      </c>
    </row>
    <row r="2786" spans="1:13" x14ac:dyDescent="0.2">
      <c r="A2786" s="208" t="str">
        <f>'Net Gen'!B2786</f>
        <v>RP1KPAEG-Rockport 1 KP AEG</v>
      </c>
      <c r="B2786" s="269">
        <f>'Net Gen'!C2786</f>
        <v>44830.958333333336</v>
      </c>
      <c r="C2786" s="270" t="str">
        <f>'Net Gen'!P2786</f>
        <v>OFFLINE</v>
      </c>
      <c r="D2786" s="270">
        <f>'Net Gen'!E2786</f>
        <v>0</v>
      </c>
      <c r="E2786" s="270">
        <f>'Net Gen'!I2786</f>
        <v>0</v>
      </c>
      <c r="F2786" s="270">
        <f>'Net Gen'!K2786</f>
        <v>0</v>
      </c>
      <c r="G2786" s="270">
        <f>'Net Gen'!N2786</f>
        <v>0</v>
      </c>
      <c r="H2786" s="270">
        <f>'Net Gen'!O2786</f>
        <v>1266</v>
      </c>
      <c r="J2786" s="120">
        <f t="shared" si="174"/>
        <v>0.15</v>
      </c>
      <c r="K2786" s="108">
        <f t="shared" si="172"/>
        <v>0</v>
      </c>
      <c r="L2786" s="102">
        <f t="shared" si="173"/>
        <v>189.9</v>
      </c>
      <c r="M2786" s="123">
        <f t="shared" si="175"/>
        <v>0</v>
      </c>
    </row>
    <row r="2787" spans="1:13" x14ac:dyDescent="0.2">
      <c r="A2787" s="208" t="str">
        <f>'Net Gen'!B2787</f>
        <v>RP1KPAEG-Rockport 1 KP AEG</v>
      </c>
      <c r="B2787" s="269">
        <f>'Net Gen'!C2787</f>
        <v>44831</v>
      </c>
      <c r="C2787" s="270" t="str">
        <f>'Net Gen'!P2787</f>
        <v>OFFLINE</v>
      </c>
      <c r="D2787" s="270">
        <f>'Net Gen'!E2787</f>
        <v>0</v>
      </c>
      <c r="E2787" s="270">
        <f>'Net Gen'!I2787</f>
        <v>0</v>
      </c>
      <c r="F2787" s="270">
        <f>'Net Gen'!K2787</f>
        <v>0</v>
      </c>
      <c r="G2787" s="270">
        <f>'Net Gen'!N2787</f>
        <v>0</v>
      </c>
      <c r="H2787" s="270">
        <f>'Net Gen'!O2787</f>
        <v>1266</v>
      </c>
      <c r="J2787" s="120">
        <f t="shared" si="174"/>
        <v>0.15</v>
      </c>
      <c r="K2787" s="108">
        <f t="shared" si="172"/>
        <v>0</v>
      </c>
      <c r="L2787" s="102">
        <f t="shared" si="173"/>
        <v>189.9</v>
      </c>
      <c r="M2787" s="123">
        <f t="shared" si="175"/>
        <v>0</v>
      </c>
    </row>
    <row r="2788" spans="1:13" x14ac:dyDescent="0.2">
      <c r="A2788" s="208" t="str">
        <f>'Net Gen'!B2788</f>
        <v>RP1KPAEG-Rockport 1 KP AEG</v>
      </c>
      <c r="B2788" s="269">
        <f>'Net Gen'!C2788</f>
        <v>44831.041666666664</v>
      </c>
      <c r="C2788" s="270" t="str">
        <f>'Net Gen'!P2788</f>
        <v>OFFLINE</v>
      </c>
      <c r="D2788" s="270">
        <f>'Net Gen'!E2788</f>
        <v>0</v>
      </c>
      <c r="E2788" s="270">
        <f>'Net Gen'!I2788</f>
        <v>0</v>
      </c>
      <c r="F2788" s="270">
        <f>'Net Gen'!K2788</f>
        <v>0</v>
      </c>
      <c r="G2788" s="270">
        <f>'Net Gen'!N2788</f>
        <v>0</v>
      </c>
      <c r="H2788" s="270">
        <f>'Net Gen'!O2788</f>
        <v>1266</v>
      </c>
      <c r="J2788" s="120">
        <f t="shared" si="174"/>
        <v>0.15</v>
      </c>
      <c r="K2788" s="108">
        <f t="shared" si="172"/>
        <v>0</v>
      </c>
      <c r="L2788" s="102">
        <f t="shared" si="173"/>
        <v>189.9</v>
      </c>
      <c r="M2788" s="123">
        <f t="shared" si="175"/>
        <v>0</v>
      </c>
    </row>
    <row r="2789" spans="1:13" x14ac:dyDescent="0.2">
      <c r="A2789" s="208" t="str">
        <f>'Net Gen'!B2789</f>
        <v>RP1KPAEG-Rockport 1 KP AEG</v>
      </c>
      <c r="B2789" s="269">
        <f>'Net Gen'!C2789</f>
        <v>44831.083333333336</v>
      </c>
      <c r="C2789" s="270" t="str">
        <f>'Net Gen'!P2789</f>
        <v>OFFLINE</v>
      </c>
      <c r="D2789" s="270">
        <f>'Net Gen'!E2789</f>
        <v>0</v>
      </c>
      <c r="E2789" s="270">
        <f>'Net Gen'!I2789</f>
        <v>0</v>
      </c>
      <c r="F2789" s="270">
        <f>'Net Gen'!K2789</f>
        <v>0</v>
      </c>
      <c r="G2789" s="270">
        <f>'Net Gen'!N2789</f>
        <v>0</v>
      </c>
      <c r="H2789" s="270">
        <f>'Net Gen'!O2789</f>
        <v>1266</v>
      </c>
      <c r="J2789" s="120">
        <f t="shared" si="174"/>
        <v>0.15</v>
      </c>
      <c r="K2789" s="108">
        <f t="shared" si="172"/>
        <v>0</v>
      </c>
      <c r="L2789" s="102">
        <f t="shared" si="173"/>
        <v>189.9</v>
      </c>
      <c r="M2789" s="123">
        <f t="shared" si="175"/>
        <v>0</v>
      </c>
    </row>
    <row r="2790" spans="1:13" x14ac:dyDescent="0.2">
      <c r="A2790" s="208" t="str">
        <f>'Net Gen'!B2790</f>
        <v>RP1KPAEG-Rockport 1 KP AEG</v>
      </c>
      <c r="B2790" s="269">
        <f>'Net Gen'!C2790</f>
        <v>44831.125</v>
      </c>
      <c r="C2790" s="270" t="str">
        <f>'Net Gen'!P2790</f>
        <v>OFFLINE</v>
      </c>
      <c r="D2790" s="270">
        <f>'Net Gen'!E2790</f>
        <v>0</v>
      </c>
      <c r="E2790" s="270">
        <f>'Net Gen'!I2790</f>
        <v>0</v>
      </c>
      <c r="F2790" s="270">
        <f>'Net Gen'!K2790</f>
        <v>0</v>
      </c>
      <c r="G2790" s="270">
        <f>'Net Gen'!N2790</f>
        <v>0</v>
      </c>
      <c r="H2790" s="270">
        <f>'Net Gen'!O2790</f>
        <v>1266</v>
      </c>
      <c r="J2790" s="120">
        <f t="shared" si="174"/>
        <v>0.15</v>
      </c>
      <c r="K2790" s="108">
        <f t="shared" si="172"/>
        <v>0</v>
      </c>
      <c r="L2790" s="102">
        <f t="shared" si="173"/>
        <v>189.9</v>
      </c>
      <c r="M2790" s="123">
        <f t="shared" si="175"/>
        <v>0</v>
      </c>
    </row>
    <row r="2791" spans="1:13" x14ac:dyDescent="0.2">
      <c r="A2791" s="208" t="str">
        <f>'Net Gen'!B2791</f>
        <v>RP1KPAEG-Rockport 1 KP AEG</v>
      </c>
      <c r="B2791" s="269">
        <f>'Net Gen'!C2791</f>
        <v>44831.166666666664</v>
      </c>
      <c r="C2791" s="270" t="str">
        <f>'Net Gen'!P2791</f>
        <v>OFFLINE</v>
      </c>
      <c r="D2791" s="270">
        <f>'Net Gen'!E2791</f>
        <v>0</v>
      </c>
      <c r="E2791" s="270">
        <f>'Net Gen'!I2791</f>
        <v>0</v>
      </c>
      <c r="F2791" s="270">
        <f>'Net Gen'!K2791</f>
        <v>0</v>
      </c>
      <c r="G2791" s="270">
        <f>'Net Gen'!N2791</f>
        <v>0</v>
      </c>
      <c r="H2791" s="270">
        <f>'Net Gen'!O2791</f>
        <v>1266</v>
      </c>
      <c r="J2791" s="120">
        <f t="shared" si="174"/>
        <v>0.15</v>
      </c>
      <c r="K2791" s="108">
        <f t="shared" si="172"/>
        <v>0</v>
      </c>
      <c r="L2791" s="102">
        <f t="shared" si="173"/>
        <v>189.9</v>
      </c>
      <c r="M2791" s="123">
        <f t="shared" si="175"/>
        <v>0</v>
      </c>
    </row>
    <row r="2792" spans="1:13" x14ac:dyDescent="0.2">
      <c r="A2792" s="208" t="str">
        <f>'Net Gen'!B2792</f>
        <v>RP1KPAEG-Rockport 1 KP AEG</v>
      </c>
      <c r="B2792" s="269">
        <f>'Net Gen'!C2792</f>
        <v>44831.208333333336</v>
      </c>
      <c r="C2792" s="270" t="str">
        <f>'Net Gen'!P2792</f>
        <v>OFFLINE</v>
      </c>
      <c r="D2792" s="270">
        <f>'Net Gen'!E2792</f>
        <v>0</v>
      </c>
      <c r="E2792" s="270">
        <f>'Net Gen'!I2792</f>
        <v>0</v>
      </c>
      <c r="F2792" s="270">
        <f>'Net Gen'!K2792</f>
        <v>0</v>
      </c>
      <c r="G2792" s="270">
        <f>'Net Gen'!N2792</f>
        <v>0</v>
      </c>
      <c r="H2792" s="270">
        <f>'Net Gen'!O2792</f>
        <v>1266</v>
      </c>
      <c r="J2792" s="120">
        <f t="shared" si="174"/>
        <v>0.15</v>
      </c>
      <c r="K2792" s="108">
        <f t="shared" si="172"/>
        <v>0</v>
      </c>
      <c r="L2792" s="102">
        <f t="shared" si="173"/>
        <v>189.9</v>
      </c>
      <c r="M2792" s="123">
        <f t="shared" si="175"/>
        <v>0</v>
      </c>
    </row>
    <row r="2793" spans="1:13" x14ac:dyDescent="0.2">
      <c r="A2793" s="208" t="str">
        <f>'Net Gen'!B2793</f>
        <v>RP1KPAEG-Rockport 1 KP AEG</v>
      </c>
      <c r="B2793" s="269">
        <f>'Net Gen'!C2793</f>
        <v>44831.25</v>
      </c>
      <c r="C2793" s="270" t="str">
        <f>'Net Gen'!P2793</f>
        <v>OFFLINE</v>
      </c>
      <c r="D2793" s="270">
        <f>'Net Gen'!E2793</f>
        <v>0</v>
      </c>
      <c r="E2793" s="270">
        <f>'Net Gen'!I2793</f>
        <v>0</v>
      </c>
      <c r="F2793" s="270">
        <f>'Net Gen'!K2793</f>
        <v>0</v>
      </c>
      <c r="G2793" s="270">
        <f>'Net Gen'!N2793</f>
        <v>0</v>
      </c>
      <c r="H2793" s="270">
        <f>'Net Gen'!O2793</f>
        <v>1266</v>
      </c>
      <c r="J2793" s="120">
        <f t="shared" si="174"/>
        <v>0.15</v>
      </c>
      <c r="K2793" s="108">
        <f t="shared" si="172"/>
        <v>0</v>
      </c>
      <c r="L2793" s="102">
        <f t="shared" si="173"/>
        <v>189.9</v>
      </c>
      <c r="M2793" s="123">
        <f t="shared" si="175"/>
        <v>0</v>
      </c>
    </row>
    <row r="2794" spans="1:13" x14ac:dyDescent="0.2">
      <c r="A2794" s="208" t="str">
        <f>'Net Gen'!B2794</f>
        <v>RP1KPAEG-Rockport 1 KP AEG</v>
      </c>
      <c r="B2794" s="269">
        <f>'Net Gen'!C2794</f>
        <v>44831.291666666664</v>
      </c>
      <c r="C2794" s="270" t="str">
        <f>'Net Gen'!P2794</f>
        <v>OFFLINE</v>
      </c>
      <c r="D2794" s="270">
        <f>'Net Gen'!E2794</f>
        <v>0</v>
      </c>
      <c r="E2794" s="270">
        <f>'Net Gen'!I2794</f>
        <v>0</v>
      </c>
      <c r="F2794" s="270">
        <f>'Net Gen'!K2794</f>
        <v>0</v>
      </c>
      <c r="G2794" s="270">
        <f>'Net Gen'!N2794</f>
        <v>0</v>
      </c>
      <c r="H2794" s="270">
        <f>'Net Gen'!O2794</f>
        <v>1266</v>
      </c>
      <c r="J2794" s="120">
        <f t="shared" si="174"/>
        <v>0.15</v>
      </c>
      <c r="K2794" s="108">
        <f t="shared" si="172"/>
        <v>0</v>
      </c>
      <c r="L2794" s="102">
        <f t="shared" si="173"/>
        <v>189.9</v>
      </c>
      <c r="M2794" s="123">
        <f t="shared" si="175"/>
        <v>0</v>
      </c>
    </row>
    <row r="2795" spans="1:13" x14ac:dyDescent="0.2">
      <c r="A2795" s="208" t="str">
        <f>'Net Gen'!B2795</f>
        <v>RP1KPAEG-Rockport 1 KP AEG</v>
      </c>
      <c r="B2795" s="269">
        <f>'Net Gen'!C2795</f>
        <v>44831.333333333336</v>
      </c>
      <c r="C2795" s="270" t="str">
        <f>'Net Gen'!P2795</f>
        <v>OFFLINE</v>
      </c>
      <c r="D2795" s="270">
        <f>'Net Gen'!E2795</f>
        <v>0</v>
      </c>
      <c r="E2795" s="270">
        <f>'Net Gen'!I2795</f>
        <v>0</v>
      </c>
      <c r="F2795" s="270">
        <f>'Net Gen'!K2795</f>
        <v>0</v>
      </c>
      <c r="G2795" s="270">
        <f>'Net Gen'!N2795</f>
        <v>0</v>
      </c>
      <c r="H2795" s="270">
        <f>'Net Gen'!O2795</f>
        <v>1266</v>
      </c>
      <c r="J2795" s="120">
        <f t="shared" si="174"/>
        <v>0.15</v>
      </c>
      <c r="K2795" s="108">
        <f t="shared" si="172"/>
        <v>0</v>
      </c>
      <c r="L2795" s="102">
        <f t="shared" si="173"/>
        <v>189.9</v>
      </c>
      <c r="M2795" s="123">
        <f t="shared" si="175"/>
        <v>0</v>
      </c>
    </row>
    <row r="2796" spans="1:13" x14ac:dyDescent="0.2">
      <c r="A2796" s="208" t="str">
        <f>'Net Gen'!B2796</f>
        <v>RP1KPAEG-Rockport 1 KP AEG</v>
      </c>
      <c r="B2796" s="269">
        <f>'Net Gen'!C2796</f>
        <v>44831.375</v>
      </c>
      <c r="C2796" s="270" t="str">
        <f>'Net Gen'!P2796</f>
        <v>OFFLINE</v>
      </c>
      <c r="D2796" s="270">
        <f>'Net Gen'!E2796</f>
        <v>0</v>
      </c>
      <c r="E2796" s="270">
        <f>'Net Gen'!I2796</f>
        <v>0</v>
      </c>
      <c r="F2796" s="270">
        <f>'Net Gen'!K2796</f>
        <v>0</v>
      </c>
      <c r="G2796" s="270">
        <f>'Net Gen'!N2796</f>
        <v>0</v>
      </c>
      <c r="H2796" s="270">
        <f>'Net Gen'!O2796</f>
        <v>1266</v>
      </c>
      <c r="J2796" s="120">
        <f t="shared" si="174"/>
        <v>0.15</v>
      </c>
      <c r="K2796" s="108">
        <f t="shared" si="172"/>
        <v>0</v>
      </c>
      <c r="L2796" s="102">
        <f t="shared" si="173"/>
        <v>189.9</v>
      </c>
      <c r="M2796" s="123">
        <f t="shared" si="175"/>
        <v>0</v>
      </c>
    </row>
    <row r="2797" spans="1:13" x14ac:dyDescent="0.2">
      <c r="A2797" s="208" t="str">
        <f>'Net Gen'!B2797</f>
        <v>RP1KPAEG-Rockport 1 KP AEG</v>
      </c>
      <c r="B2797" s="269">
        <f>'Net Gen'!C2797</f>
        <v>44831.416666666664</v>
      </c>
      <c r="C2797" s="270" t="str">
        <f>'Net Gen'!P2797</f>
        <v>OFFLINE</v>
      </c>
      <c r="D2797" s="270">
        <f>'Net Gen'!E2797</f>
        <v>0</v>
      </c>
      <c r="E2797" s="270">
        <f>'Net Gen'!I2797</f>
        <v>0</v>
      </c>
      <c r="F2797" s="270">
        <f>'Net Gen'!K2797</f>
        <v>0</v>
      </c>
      <c r="G2797" s="270">
        <f>'Net Gen'!N2797</f>
        <v>0</v>
      </c>
      <c r="H2797" s="270">
        <f>'Net Gen'!O2797</f>
        <v>1266</v>
      </c>
      <c r="J2797" s="120">
        <f t="shared" si="174"/>
        <v>0.15</v>
      </c>
      <c r="K2797" s="108">
        <f t="shared" si="172"/>
        <v>0</v>
      </c>
      <c r="L2797" s="102">
        <f t="shared" si="173"/>
        <v>189.9</v>
      </c>
      <c r="M2797" s="123">
        <f t="shared" si="175"/>
        <v>0</v>
      </c>
    </row>
    <row r="2798" spans="1:13" x14ac:dyDescent="0.2">
      <c r="A2798" s="208" t="str">
        <f>'Net Gen'!B2798</f>
        <v>RP1KPAEG-Rockport 1 KP AEG</v>
      </c>
      <c r="B2798" s="269">
        <f>'Net Gen'!C2798</f>
        <v>44831.458333333336</v>
      </c>
      <c r="C2798" s="270" t="str">
        <f>'Net Gen'!P2798</f>
        <v>OFFLINE</v>
      </c>
      <c r="D2798" s="270">
        <f>'Net Gen'!E2798</f>
        <v>0</v>
      </c>
      <c r="E2798" s="270">
        <f>'Net Gen'!I2798</f>
        <v>0</v>
      </c>
      <c r="F2798" s="270">
        <f>'Net Gen'!K2798</f>
        <v>0</v>
      </c>
      <c r="G2798" s="270">
        <f>'Net Gen'!N2798</f>
        <v>0</v>
      </c>
      <c r="H2798" s="270">
        <f>'Net Gen'!O2798</f>
        <v>1266</v>
      </c>
      <c r="J2798" s="120">
        <f t="shared" si="174"/>
        <v>0.15</v>
      </c>
      <c r="K2798" s="108">
        <f t="shared" si="172"/>
        <v>0</v>
      </c>
      <c r="L2798" s="102">
        <f t="shared" si="173"/>
        <v>189.9</v>
      </c>
      <c r="M2798" s="123">
        <f t="shared" si="175"/>
        <v>0</v>
      </c>
    </row>
    <row r="2799" spans="1:13" x14ac:dyDescent="0.2">
      <c r="A2799" s="208" t="str">
        <f>'Net Gen'!B2799</f>
        <v>RP1KPAEG-Rockport 1 KP AEG</v>
      </c>
      <c r="B2799" s="269">
        <f>'Net Gen'!C2799</f>
        <v>44831.5</v>
      </c>
      <c r="C2799" s="270" t="str">
        <f>'Net Gen'!P2799</f>
        <v>OFFLINE</v>
      </c>
      <c r="D2799" s="270">
        <f>'Net Gen'!E2799</f>
        <v>0</v>
      </c>
      <c r="E2799" s="270">
        <f>'Net Gen'!I2799</f>
        <v>0</v>
      </c>
      <c r="F2799" s="270">
        <f>'Net Gen'!K2799</f>
        <v>0</v>
      </c>
      <c r="G2799" s="270">
        <f>'Net Gen'!N2799</f>
        <v>0</v>
      </c>
      <c r="H2799" s="270">
        <f>'Net Gen'!O2799</f>
        <v>1266</v>
      </c>
      <c r="J2799" s="120">
        <f t="shared" si="174"/>
        <v>0.15</v>
      </c>
      <c r="K2799" s="108">
        <f t="shared" si="172"/>
        <v>0</v>
      </c>
      <c r="L2799" s="102">
        <f t="shared" si="173"/>
        <v>189.9</v>
      </c>
      <c r="M2799" s="123">
        <f t="shared" si="175"/>
        <v>0</v>
      </c>
    </row>
    <row r="2800" spans="1:13" x14ac:dyDescent="0.2">
      <c r="A2800" s="208" t="str">
        <f>'Net Gen'!B2800</f>
        <v>RP1KPAEG-Rockport 1 KP AEG</v>
      </c>
      <c r="B2800" s="269">
        <f>'Net Gen'!C2800</f>
        <v>44831.541666666664</v>
      </c>
      <c r="C2800" s="270" t="str">
        <f>'Net Gen'!P2800</f>
        <v>OFFLINE</v>
      </c>
      <c r="D2800" s="270">
        <f>'Net Gen'!E2800</f>
        <v>0</v>
      </c>
      <c r="E2800" s="270">
        <f>'Net Gen'!I2800</f>
        <v>0</v>
      </c>
      <c r="F2800" s="270">
        <f>'Net Gen'!K2800</f>
        <v>0</v>
      </c>
      <c r="G2800" s="270">
        <f>'Net Gen'!N2800</f>
        <v>0</v>
      </c>
      <c r="H2800" s="270">
        <f>'Net Gen'!O2800</f>
        <v>1266</v>
      </c>
      <c r="J2800" s="120">
        <f t="shared" si="174"/>
        <v>0.15</v>
      </c>
      <c r="K2800" s="108">
        <f t="shared" si="172"/>
        <v>0</v>
      </c>
      <c r="L2800" s="102">
        <f t="shared" si="173"/>
        <v>189.9</v>
      </c>
      <c r="M2800" s="123">
        <f t="shared" si="175"/>
        <v>0</v>
      </c>
    </row>
    <row r="2801" spans="1:13" x14ac:dyDescent="0.2">
      <c r="A2801" s="208" t="str">
        <f>'Net Gen'!B2801</f>
        <v>RP1KPAEG-Rockport 1 KP AEG</v>
      </c>
      <c r="B2801" s="269">
        <f>'Net Gen'!C2801</f>
        <v>44831.583333333336</v>
      </c>
      <c r="C2801" s="270" t="str">
        <f>'Net Gen'!P2801</f>
        <v>OFFLINE</v>
      </c>
      <c r="D2801" s="270">
        <f>'Net Gen'!E2801</f>
        <v>0</v>
      </c>
      <c r="E2801" s="270">
        <f>'Net Gen'!I2801</f>
        <v>0</v>
      </c>
      <c r="F2801" s="270">
        <f>'Net Gen'!K2801</f>
        <v>0</v>
      </c>
      <c r="G2801" s="270">
        <f>'Net Gen'!N2801</f>
        <v>0</v>
      </c>
      <c r="H2801" s="270">
        <f>'Net Gen'!O2801</f>
        <v>1266</v>
      </c>
      <c r="J2801" s="120">
        <f t="shared" si="174"/>
        <v>0.15</v>
      </c>
      <c r="K2801" s="108">
        <f t="shared" si="172"/>
        <v>0</v>
      </c>
      <c r="L2801" s="102">
        <f t="shared" si="173"/>
        <v>189.9</v>
      </c>
      <c r="M2801" s="123">
        <f t="shared" si="175"/>
        <v>0</v>
      </c>
    </row>
    <row r="2802" spans="1:13" x14ac:dyDescent="0.2">
      <c r="A2802" s="208" t="str">
        <f>'Net Gen'!B2802</f>
        <v>RP1KPAEG-Rockport 1 KP AEG</v>
      </c>
      <c r="B2802" s="269">
        <f>'Net Gen'!C2802</f>
        <v>44831.625</v>
      </c>
      <c r="C2802" s="270" t="str">
        <f>'Net Gen'!P2802</f>
        <v>OFFLINE</v>
      </c>
      <c r="D2802" s="270">
        <f>'Net Gen'!E2802</f>
        <v>0</v>
      </c>
      <c r="E2802" s="270">
        <f>'Net Gen'!I2802</f>
        <v>0</v>
      </c>
      <c r="F2802" s="270">
        <f>'Net Gen'!K2802</f>
        <v>0</v>
      </c>
      <c r="G2802" s="270">
        <f>'Net Gen'!N2802</f>
        <v>0</v>
      </c>
      <c r="H2802" s="270">
        <f>'Net Gen'!O2802</f>
        <v>1266</v>
      </c>
      <c r="J2802" s="120">
        <f t="shared" si="174"/>
        <v>0.15</v>
      </c>
      <c r="K2802" s="108">
        <f t="shared" si="172"/>
        <v>0</v>
      </c>
      <c r="L2802" s="102">
        <f t="shared" si="173"/>
        <v>189.9</v>
      </c>
      <c r="M2802" s="123">
        <f t="shared" si="175"/>
        <v>0</v>
      </c>
    </row>
    <row r="2803" spans="1:13" x14ac:dyDescent="0.2">
      <c r="A2803" s="208" t="str">
        <f>'Net Gen'!B2803</f>
        <v>RP1KPAEG-Rockport 1 KP AEG</v>
      </c>
      <c r="B2803" s="269">
        <f>'Net Gen'!C2803</f>
        <v>44831.666666666664</v>
      </c>
      <c r="C2803" s="270" t="str">
        <f>'Net Gen'!P2803</f>
        <v>OFFLINE</v>
      </c>
      <c r="D2803" s="270">
        <f>'Net Gen'!E2803</f>
        <v>0</v>
      </c>
      <c r="E2803" s="270">
        <f>'Net Gen'!I2803</f>
        <v>0</v>
      </c>
      <c r="F2803" s="270">
        <f>'Net Gen'!K2803</f>
        <v>0</v>
      </c>
      <c r="G2803" s="270">
        <f>'Net Gen'!N2803</f>
        <v>0</v>
      </c>
      <c r="H2803" s="270">
        <f>'Net Gen'!O2803</f>
        <v>1266</v>
      </c>
      <c r="J2803" s="120">
        <f t="shared" si="174"/>
        <v>0.15</v>
      </c>
      <c r="K2803" s="108">
        <f t="shared" si="172"/>
        <v>0</v>
      </c>
      <c r="L2803" s="102">
        <f t="shared" si="173"/>
        <v>189.9</v>
      </c>
      <c r="M2803" s="123">
        <f t="shared" si="175"/>
        <v>0</v>
      </c>
    </row>
    <row r="2804" spans="1:13" x14ac:dyDescent="0.2">
      <c r="A2804" s="208" t="str">
        <f>'Net Gen'!B2804</f>
        <v>RP1KPAEG-Rockport 1 KP AEG</v>
      </c>
      <c r="B2804" s="269">
        <f>'Net Gen'!C2804</f>
        <v>44831.708333333336</v>
      </c>
      <c r="C2804" s="270" t="str">
        <f>'Net Gen'!P2804</f>
        <v>OFFLINE</v>
      </c>
      <c r="D2804" s="270">
        <f>'Net Gen'!E2804</f>
        <v>0</v>
      </c>
      <c r="E2804" s="270">
        <f>'Net Gen'!I2804</f>
        <v>0</v>
      </c>
      <c r="F2804" s="270">
        <f>'Net Gen'!K2804</f>
        <v>0</v>
      </c>
      <c r="G2804" s="270">
        <f>'Net Gen'!N2804</f>
        <v>0</v>
      </c>
      <c r="H2804" s="270">
        <f>'Net Gen'!O2804</f>
        <v>1266</v>
      </c>
      <c r="J2804" s="120">
        <f t="shared" si="174"/>
        <v>0.15</v>
      </c>
      <c r="K2804" s="108">
        <f t="shared" si="172"/>
        <v>0</v>
      </c>
      <c r="L2804" s="102">
        <f t="shared" si="173"/>
        <v>189.9</v>
      </c>
      <c r="M2804" s="123">
        <f t="shared" si="175"/>
        <v>0</v>
      </c>
    </row>
    <row r="2805" spans="1:13" x14ac:dyDescent="0.2">
      <c r="A2805" s="208" t="str">
        <f>'Net Gen'!B2805</f>
        <v>RP1KPAEG-Rockport 1 KP AEG</v>
      </c>
      <c r="B2805" s="269">
        <f>'Net Gen'!C2805</f>
        <v>44831.75</v>
      </c>
      <c r="C2805" s="270" t="str">
        <f>'Net Gen'!P2805</f>
        <v>OFFLINE</v>
      </c>
      <c r="D2805" s="270">
        <f>'Net Gen'!E2805</f>
        <v>0</v>
      </c>
      <c r="E2805" s="270">
        <f>'Net Gen'!I2805</f>
        <v>0</v>
      </c>
      <c r="F2805" s="270">
        <f>'Net Gen'!K2805</f>
        <v>0</v>
      </c>
      <c r="G2805" s="270">
        <f>'Net Gen'!N2805</f>
        <v>0</v>
      </c>
      <c r="H2805" s="270">
        <f>'Net Gen'!O2805</f>
        <v>1266</v>
      </c>
      <c r="J2805" s="120">
        <f t="shared" si="174"/>
        <v>0.15</v>
      </c>
      <c r="K2805" s="108">
        <f t="shared" si="172"/>
        <v>0</v>
      </c>
      <c r="L2805" s="102">
        <f t="shared" si="173"/>
        <v>189.9</v>
      </c>
      <c r="M2805" s="123">
        <f t="shared" si="175"/>
        <v>0</v>
      </c>
    </row>
    <row r="2806" spans="1:13" x14ac:dyDescent="0.2">
      <c r="A2806" s="208" t="str">
        <f>'Net Gen'!B2806</f>
        <v>RP1KPAEG-Rockport 1 KP AEG</v>
      </c>
      <c r="B2806" s="269">
        <f>'Net Gen'!C2806</f>
        <v>44831.791666666664</v>
      </c>
      <c r="C2806" s="270" t="str">
        <f>'Net Gen'!P2806</f>
        <v>OFFLINE</v>
      </c>
      <c r="D2806" s="270">
        <f>'Net Gen'!E2806</f>
        <v>0</v>
      </c>
      <c r="E2806" s="270">
        <f>'Net Gen'!I2806</f>
        <v>0</v>
      </c>
      <c r="F2806" s="270">
        <f>'Net Gen'!K2806</f>
        <v>0</v>
      </c>
      <c r="G2806" s="270">
        <f>'Net Gen'!N2806</f>
        <v>0</v>
      </c>
      <c r="H2806" s="270">
        <f>'Net Gen'!O2806</f>
        <v>1266</v>
      </c>
      <c r="J2806" s="120">
        <f t="shared" si="174"/>
        <v>0.15</v>
      </c>
      <c r="K2806" s="108">
        <f t="shared" si="172"/>
        <v>0</v>
      </c>
      <c r="L2806" s="102">
        <f t="shared" si="173"/>
        <v>189.9</v>
      </c>
      <c r="M2806" s="123">
        <f t="shared" si="175"/>
        <v>0</v>
      </c>
    </row>
    <row r="2807" spans="1:13" x14ac:dyDescent="0.2">
      <c r="A2807" s="208" t="str">
        <f>'Net Gen'!B2807</f>
        <v>RP1KPAEG-Rockport 1 KP AEG</v>
      </c>
      <c r="B2807" s="269">
        <f>'Net Gen'!C2807</f>
        <v>44831.833333333336</v>
      </c>
      <c r="C2807" s="270" t="str">
        <f>'Net Gen'!P2807</f>
        <v>OFFLINE</v>
      </c>
      <c r="D2807" s="270">
        <f>'Net Gen'!E2807</f>
        <v>0</v>
      </c>
      <c r="E2807" s="270">
        <f>'Net Gen'!I2807</f>
        <v>0</v>
      </c>
      <c r="F2807" s="270">
        <f>'Net Gen'!K2807</f>
        <v>0</v>
      </c>
      <c r="G2807" s="270">
        <f>'Net Gen'!N2807</f>
        <v>0</v>
      </c>
      <c r="H2807" s="270">
        <f>'Net Gen'!O2807</f>
        <v>1266</v>
      </c>
      <c r="J2807" s="120">
        <f t="shared" si="174"/>
        <v>0.15</v>
      </c>
      <c r="K2807" s="108">
        <f t="shared" si="172"/>
        <v>0</v>
      </c>
      <c r="L2807" s="102">
        <f t="shared" si="173"/>
        <v>189.9</v>
      </c>
      <c r="M2807" s="123">
        <f t="shared" si="175"/>
        <v>0</v>
      </c>
    </row>
    <row r="2808" spans="1:13" x14ac:dyDescent="0.2">
      <c r="A2808" s="208" t="str">
        <f>'Net Gen'!B2808</f>
        <v>RP1KPAEG-Rockport 1 KP AEG</v>
      </c>
      <c r="B2808" s="269">
        <f>'Net Gen'!C2808</f>
        <v>44831.875</v>
      </c>
      <c r="C2808" s="270" t="str">
        <f>'Net Gen'!P2808</f>
        <v>OFFLINE</v>
      </c>
      <c r="D2808" s="270">
        <f>'Net Gen'!E2808</f>
        <v>0</v>
      </c>
      <c r="E2808" s="270">
        <f>'Net Gen'!I2808</f>
        <v>0</v>
      </c>
      <c r="F2808" s="270">
        <f>'Net Gen'!K2808</f>
        <v>0</v>
      </c>
      <c r="G2808" s="270">
        <f>'Net Gen'!N2808</f>
        <v>0</v>
      </c>
      <c r="H2808" s="270">
        <f>'Net Gen'!O2808</f>
        <v>1266</v>
      </c>
      <c r="J2808" s="120">
        <f t="shared" si="174"/>
        <v>0.15</v>
      </c>
      <c r="K2808" s="108">
        <f t="shared" si="172"/>
        <v>0</v>
      </c>
      <c r="L2808" s="102">
        <f t="shared" si="173"/>
        <v>189.9</v>
      </c>
      <c r="M2808" s="123">
        <f t="shared" si="175"/>
        <v>0</v>
      </c>
    </row>
    <row r="2809" spans="1:13" x14ac:dyDescent="0.2">
      <c r="A2809" s="208" t="str">
        <f>'Net Gen'!B2809</f>
        <v>RP1KPAEG-Rockport 1 KP AEG</v>
      </c>
      <c r="B2809" s="269">
        <f>'Net Gen'!C2809</f>
        <v>44831.916666666664</v>
      </c>
      <c r="C2809" s="270" t="str">
        <f>'Net Gen'!P2809</f>
        <v>OFFLINE</v>
      </c>
      <c r="D2809" s="270">
        <f>'Net Gen'!E2809</f>
        <v>0</v>
      </c>
      <c r="E2809" s="270">
        <f>'Net Gen'!I2809</f>
        <v>0</v>
      </c>
      <c r="F2809" s="270">
        <f>'Net Gen'!K2809</f>
        <v>0</v>
      </c>
      <c r="G2809" s="270">
        <f>'Net Gen'!N2809</f>
        <v>0</v>
      </c>
      <c r="H2809" s="270">
        <f>'Net Gen'!O2809</f>
        <v>1266</v>
      </c>
      <c r="J2809" s="120">
        <f t="shared" si="174"/>
        <v>0.15</v>
      </c>
      <c r="K2809" s="108">
        <f t="shared" si="172"/>
        <v>0</v>
      </c>
      <c r="L2809" s="102">
        <f t="shared" si="173"/>
        <v>189.9</v>
      </c>
      <c r="M2809" s="123">
        <f t="shared" si="175"/>
        <v>0</v>
      </c>
    </row>
    <row r="2810" spans="1:13" x14ac:dyDescent="0.2">
      <c r="A2810" s="208" t="str">
        <f>'Net Gen'!B2810</f>
        <v>RP1KPAEG-Rockport 1 KP AEG</v>
      </c>
      <c r="B2810" s="269">
        <f>'Net Gen'!C2810</f>
        <v>44831.958333333336</v>
      </c>
      <c r="C2810" s="270" t="str">
        <f>'Net Gen'!P2810</f>
        <v>OFFLINE</v>
      </c>
      <c r="D2810" s="270">
        <f>'Net Gen'!E2810</f>
        <v>0</v>
      </c>
      <c r="E2810" s="270">
        <f>'Net Gen'!I2810</f>
        <v>0</v>
      </c>
      <c r="F2810" s="270">
        <f>'Net Gen'!K2810</f>
        <v>0</v>
      </c>
      <c r="G2810" s="270">
        <f>'Net Gen'!N2810</f>
        <v>0</v>
      </c>
      <c r="H2810" s="270">
        <f>'Net Gen'!O2810</f>
        <v>1266</v>
      </c>
      <c r="J2810" s="120">
        <f t="shared" si="174"/>
        <v>0.15</v>
      </c>
      <c r="K2810" s="108">
        <f t="shared" si="172"/>
        <v>0</v>
      </c>
      <c r="L2810" s="102">
        <f t="shared" si="173"/>
        <v>189.9</v>
      </c>
      <c r="M2810" s="123">
        <f t="shared" si="175"/>
        <v>0</v>
      </c>
    </row>
    <row r="2811" spans="1:13" x14ac:dyDescent="0.2">
      <c r="A2811" s="208" t="str">
        <f>'Net Gen'!B2811</f>
        <v>RP1KPAEG-Rockport 1 KP AEG</v>
      </c>
      <c r="B2811" s="269">
        <f>'Net Gen'!C2811</f>
        <v>44832</v>
      </c>
      <c r="C2811" s="270" t="str">
        <f>'Net Gen'!P2811</f>
        <v>OFFLINE</v>
      </c>
      <c r="D2811" s="270">
        <f>'Net Gen'!E2811</f>
        <v>0</v>
      </c>
      <c r="E2811" s="270">
        <f>'Net Gen'!I2811</f>
        <v>0</v>
      </c>
      <c r="F2811" s="270">
        <f>'Net Gen'!K2811</f>
        <v>0</v>
      </c>
      <c r="G2811" s="270">
        <f>'Net Gen'!N2811</f>
        <v>0</v>
      </c>
      <c r="H2811" s="270">
        <f>'Net Gen'!O2811</f>
        <v>1266</v>
      </c>
      <c r="J2811" s="120">
        <f t="shared" si="174"/>
        <v>0.15</v>
      </c>
      <c r="K2811" s="108">
        <f t="shared" si="172"/>
        <v>0</v>
      </c>
      <c r="L2811" s="102">
        <f t="shared" si="173"/>
        <v>189.9</v>
      </c>
      <c r="M2811" s="123">
        <f t="shared" si="175"/>
        <v>0</v>
      </c>
    </row>
    <row r="2812" spans="1:13" x14ac:dyDescent="0.2">
      <c r="A2812" s="208" t="str">
        <f>'Net Gen'!B2812</f>
        <v>RP1KPAEG-Rockport 1 KP AEG</v>
      </c>
      <c r="B2812" s="269">
        <f>'Net Gen'!C2812</f>
        <v>44832.041666666664</v>
      </c>
      <c r="C2812" s="270" t="str">
        <f>'Net Gen'!P2812</f>
        <v>OFFLINE</v>
      </c>
      <c r="D2812" s="270">
        <f>'Net Gen'!E2812</f>
        <v>0</v>
      </c>
      <c r="E2812" s="270">
        <f>'Net Gen'!I2812</f>
        <v>0</v>
      </c>
      <c r="F2812" s="270">
        <f>'Net Gen'!K2812</f>
        <v>0</v>
      </c>
      <c r="G2812" s="270">
        <f>'Net Gen'!N2812</f>
        <v>0</v>
      </c>
      <c r="H2812" s="270">
        <f>'Net Gen'!O2812</f>
        <v>1266</v>
      </c>
      <c r="J2812" s="120">
        <f t="shared" si="174"/>
        <v>0.15</v>
      </c>
      <c r="K2812" s="108">
        <f t="shared" si="172"/>
        <v>0</v>
      </c>
      <c r="L2812" s="102">
        <f t="shared" si="173"/>
        <v>189.9</v>
      </c>
      <c r="M2812" s="123">
        <f t="shared" si="175"/>
        <v>0</v>
      </c>
    </row>
    <row r="2813" spans="1:13" x14ac:dyDescent="0.2">
      <c r="A2813" s="208" t="str">
        <f>'Net Gen'!B2813</f>
        <v>RP1KPAEG-Rockport 1 KP AEG</v>
      </c>
      <c r="B2813" s="269">
        <f>'Net Gen'!C2813</f>
        <v>44832.083333333336</v>
      </c>
      <c r="C2813" s="270" t="str">
        <f>'Net Gen'!P2813</f>
        <v>OFFLINE</v>
      </c>
      <c r="D2813" s="270">
        <f>'Net Gen'!E2813</f>
        <v>0</v>
      </c>
      <c r="E2813" s="270">
        <f>'Net Gen'!I2813</f>
        <v>0</v>
      </c>
      <c r="F2813" s="270">
        <f>'Net Gen'!K2813</f>
        <v>0</v>
      </c>
      <c r="G2813" s="270">
        <f>'Net Gen'!N2813</f>
        <v>0</v>
      </c>
      <c r="H2813" s="270">
        <f>'Net Gen'!O2813</f>
        <v>1266</v>
      </c>
      <c r="J2813" s="120">
        <f t="shared" si="174"/>
        <v>0.15</v>
      </c>
      <c r="K2813" s="108">
        <f t="shared" si="172"/>
        <v>0</v>
      </c>
      <c r="L2813" s="102">
        <f t="shared" si="173"/>
        <v>189.9</v>
      </c>
      <c r="M2813" s="123">
        <f t="shared" si="175"/>
        <v>0</v>
      </c>
    </row>
    <row r="2814" spans="1:13" x14ac:dyDescent="0.2">
      <c r="A2814" s="208" t="str">
        <f>'Net Gen'!B2814</f>
        <v>RP1KPAEG-Rockport 1 KP AEG</v>
      </c>
      <c r="B2814" s="269">
        <f>'Net Gen'!C2814</f>
        <v>44832.125</v>
      </c>
      <c r="C2814" s="270" t="str">
        <f>'Net Gen'!P2814</f>
        <v>OFFLINE</v>
      </c>
      <c r="D2814" s="270">
        <f>'Net Gen'!E2814</f>
        <v>0</v>
      </c>
      <c r="E2814" s="270">
        <f>'Net Gen'!I2814</f>
        <v>0</v>
      </c>
      <c r="F2814" s="270">
        <f>'Net Gen'!K2814</f>
        <v>0</v>
      </c>
      <c r="G2814" s="270">
        <f>'Net Gen'!N2814</f>
        <v>0</v>
      </c>
      <c r="H2814" s="270">
        <f>'Net Gen'!O2814</f>
        <v>1266</v>
      </c>
      <c r="J2814" s="120">
        <f t="shared" si="174"/>
        <v>0.15</v>
      </c>
      <c r="K2814" s="108">
        <f t="shared" si="172"/>
        <v>0</v>
      </c>
      <c r="L2814" s="102">
        <f t="shared" si="173"/>
        <v>189.9</v>
      </c>
      <c r="M2814" s="123">
        <f t="shared" si="175"/>
        <v>0</v>
      </c>
    </row>
    <row r="2815" spans="1:13" x14ac:dyDescent="0.2">
      <c r="A2815" s="208" t="str">
        <f>'Net Gen'!B2815</f>
        <v>RP1KPAEG-Rockport 1 KP AEG</v>
      </c>
      <c r="B2815" s="269">
        <f>'Net Gen'!C2815</f>
        <v>44832.166666666664</v>
      </c>
      <c r="C2815" s="270" t="str">
        <f>'Net Gen'!P2815</f>
        <v>OFFLINE</v>
      </c>
      <c r="D2815" s="270">
        <f>'Net Gen'!E2815</f>
        <v>0</v>
      </c>
      <c r="E2815" s="270">
        <f>'Net Gen'!I2815</f>
        <v>0</v>
      </c>
      <c r="F2815" s="270">
        <f>'Net Gen'!K2815</f>
        <v>0</v>
      </c>
      <c r="G2815" s="270">
        <f>'Net Gen'!N2815</f>
        <v>0</v>
      </c>
      <c r="H2815" s="270">
        <f>'Net Gen'!O2815</f>
        <v>1266</v>
      </c>
      <c r="J2815" s="120">
        <f t="shared" si="174"/>
        <v>0.15</v>
      </c>
      <c r="K2815" s="108">
        <f t="shared" si="172"/>
        <v>0</v>
      </c>
      <c r="L2815" s="102">
        <f t="shared" si="173"/>
        <v>189.9</v>
      </c>
      <c r="M2815" s="123">
        <f t="shared" si="175"/>
        <v>0</v>
      </c>
    </row>
    <row r="2816" spans="1:13" x14ac:dyDescent="0.2">
      <c r="A2816" s="208" t="str">
        <f>'Net Gen'!B2816</f>
        <v>RP1KPAEG-Rockport 1 KP AEG</v>
      </c>
      <c r="B2816" s="269">
        <f>'Net Gen'!C2816</f>
        <v>44832.208333333336</v>
      </c>
      <c r="C2816" s="270" t="str">
        <f>'Net Gen'!P2816</f>
        <v>OFFLINE</v>
      </c>
      <c r="D2816" s="270">
        <f>'Net Gen'!E2816</f>
        <v>0</v>
      </c>
      <c r="E2816" s="270">
        <f>'Net Gen'!I2816</f>
        <v>0</v>
      </c>
      <c r="F2816" s="270">
        <f>'Net Gen'!K2816</f>
        <v>0</v>
      </c>
      <c r="G2816" s="270">
        <f>'Net Gen'!N2816</f>
        <v>0</v>
      </c>
      <c r="H2816" s="270">
        <f>'Net Gen'!O2816</f>
        <v>1266</v>
      </c>
      <c r="J2816" s="120">
        <f t="shared" si="174"/>
        <v>0.15</v>
      </c>
      <c r="K2816" s="108">
        <f t="shared" si="172"/>
        <v>0</v>
      </c>
      <c r="L2816" s="102">
        <f t="shared" si="173"/>
        <v>189.9</v>
      </c>
      <c r="M2816" s="123">
        <f t="shared" si="175"/>
        <v>0</v>
      </c>
    </row>
    <row r="2817" spans="1:13" x14ac:dyDescent="0.2">
      <c r="A2817" s="208" t="str">
        <f>'Net Gen'!B2817</f>
        <v>RP1KPAEG-Rockport 1 KP AEG</v>
      </c>
      <c r="B2817" s="269">
        <f>'Net Gen'!C2817</f>
        <v>44832.25</v>
      </c>
      <c r="C2817" s="270" t="str">
        <f>'Net Gen'!P2817</f>
        <v>OFFLINE</v>
      </c>
      <c r="D2817" s="270">
        <f>'Net Gen'!E2817</f>
        <v>0</v>
      </c>
      <c r="E2817" s="270">
        <f>'Net Gen'!I2817</f>
        <v>0</v>
      </c>
      <c r="F2817" s="270">
        <f>'Net Gen'!K2817</f>
        <v>0</v>
      </c>
      <c r="G2817" s="270">
        <f>'Net Gen'!N2817</f>
        <v>0</v>
      </c>
      <c r="H2817" s="270">
        <f>'Net Gen'!O2817</f>
        <v>1266</v>
      </c>
      <c r="J2817" s="120">
        <f t="shared" si="174"/>
        <v>0.15</v>
      </c>
      <c r="K2817" s="108">
        <f t="shared" si="172"/>
        <v>0</v>
      </c>
      <c r="L2817" s="102">
        <f t="shared" si="173"/>
        <v>189.9</v>
      </c>
      <c r="M2817" s="123">
        <f t="shared" si="175"/>
        <v>0</v>
      </c>
    </row>
    <row r="2818" spans="1:13" x14ac:dyDescent="0.2">
      <c r="A2818" s="208" t="str">
        <f>'Net Gen'!B2818</f>
        <v>RP1KPAEG-Rockport 1 KP AEG</v>
      </c>
      <c r="B2818" s="269">
        <f>'Net Gen'!C2818</f>
        <v>44832.291666666664</v>
      </c>
      <c r="C2818" s="270" t="str">
        <f>'Net Gen'!P2818</f>
        <v>OFFLINE</v>
      </c>
      <c r="D2818" s="270">
        <f>'Net Gen'!E2818</f>
        <v>0</v>
      </c>
      <c r="E2818" s="270">
        <f>'Net Gen'!I2818</f>
        <v>0</v>
      </c>
      <c r="F2818" s="270">
        <f>'Net Gen'!K2818</f>
        <v>0</v>
      </c>
      <c r="G2818" s="270">
        <f>'Net Gen'!N2818</f>
        <v>0</v>
      </c>
      <c r="H2818" s="270">
        <f>'Net Gen'!O2818</f>
        <v>1266</v>
      </c>
      <c r="J2818" s="120">
        <f t="shared" si="174"/>
        <v>0.15</v>
      </c>
      <c r="K2818" s="108">
        <f t="shared" si="172"/>
        <v>0</v>
      </c>
      <c r="L2818" s="102">
        <f t="shared" si="173"/>
        <v>189.9</v>
      </c>
      <c r="M2818" s="123">
        <f t="shared" si="175"/>
        <v>0</v>
      </c>
    </row>
    <row r="2819" spans="1:13" x14ac:dyDescent="0.2">
      <c r="A2819" s="208" t="str">
        <f>'Net Gen'!B2819</f>
        <v>RP1KPAEG-Rockport 1 KP AEG</v>
      </c>
      <c r="B2819" s="269">
        <f>'Net Gen'!C2819</f>
        <v>44832.333333333336</v>
      </c>
      <c r="C2819" s="270" t="str">
        <f>'Net Gen'!P2819</f>
        <v>OFFLINE</v>
      </c>
      <c r="D2819" s="270">
        <f>'Net Gen'!E2819</f>
        <v>0</v>
      </c>
      <c r="E2819" s="270">
        <f>'Net Gen'!I2819</f>
        <v>0</v>
      </c>
      <c r="F2819" s="270">
        <f>'Net Gen'!K2819</f>
        <v>0</v>
      </c>
      <c r="G2819" s="270">
        <f>'Net Gen'!N2819</f>
        <v>0</v>
      </c>
      <c r="H2819" s="270">
        <f>'Net Gen'!O2819</f>
        <v>1266</v>
      </c>
      <c r="J2819" s="120">
        <f t="shared" si="174"/>
        <v>0.15</v>
      </c>
      <c r="K2819" s="108">
        <f t="shared" si="172"/>
        <v>0</v>
      </c>
      <c r="L2819" s="102">
        <f t="shared" si="173"/>
        <v>189.9</v>
      </c>
      <c r="M2819" s="123">
        <f t="shared" si="175"/>
        <v>0</v>
      </c>
    </row>
    <row r="2820" spans="1:13" x14ac:dyDescent="0.2">
      <c r="A2820" s="208" t="str">
        <f>'Net Gen'!B2820</f>
        <v>RP1KPAEG-Rockport 1 KP AEG</v>
      </c>
      <c r="B2820" s="269">
        <f>'Net Gen'!C2820</f>
        <v>44832.375</v>
      </c>
      <c r="C2820" s="270" t="str">
        <f>'Net Gen'!P2820</f>
        <v>OFFLINE</v>
      </c>
      <c r="D2820" s="270">
        <f>'Net Gen'!E2820</f>
        <v>0</v>
      </c>
      <c r="E2820" s="270">
        <f>'Net Gen'!I2820</f>
        <v>0</v>
      </c>
      <c r="F2820" s="270">
        <f>'Net Gen'!K2820</f>
        <v>0</v>
      </c>
      <c r="G2820" s="270">
        <f>'Net Gen'!N2820</f>
        <v>0</v>
      </c>
      <c r="H2820" s="270">
        <f>'Net Gen'!O2820</f>
        <v>1266</v>
      </c>
      <c r="J2820" s="120">
        <f t="shared" si="174"/>
        <v>0.15</v>
      </c>
      <c r="K2820" s="108">
        <f t="shared" ref="K2820:K2883" si="176">F2820*J2820</f>
        <v>0</v>
      </c>
      <c r="L2820" s="102">
        <f t="shared" ref="L2820:L2883" si="177">H2820*J2820</f>
        <v>189.9</v>
      </c>
      <c r="M2820" s="123">
        <f t="shared" si="175"/>
        <v>0</v>
      </c>
    </row>
    <row r="2821" spans="1:13" x14ac:dyDescent="0.2">
      <c r="A2821" s="208" t="str">
        <f>'Net Gen'!B2821</f>
        <v>RP1KPAEG-Rockport 1 KP AEG</v>
      </c>
      <c r="B2821" s="269">
        <f>'Net Gen'!C2821</f>
        <v>44832.416666666664</v>
      </c>
      <c r="C2821" s="270" t="str">
        <f>'Net Gen'!P2821</f>
        <v>OFFLINE</v>
      </c>
      <c r="D2821" s="270">
        <f>'Net Gen'!E2821</f>
        <v>0</v>
      </c>
      <c r="E2821" s="270">
        <f>'Net Gen'!I2821</f>
        <v>0</v>
      </c>
      <c r="F2821" s="270">
        <f>'Net Gen'!K2821</f>
        <v>0</v>
      </c>
      <c r="G2821" s="270">
        <f>'Net Gen'!N2821</f>
        <v>0</v>
      </c>
      <c r="H2821" s="270">
        <f>'Net Gen'!O2821</f>
        <v>1266</v>
      </c>
      <c r="J2821" s="120">
        <f t="shared" ref="J2821:J2884" si="178">VLOOKUP(A2821,$P$4:$Q$8,2,FALSE)</f>
        <v>0.15</v>
      </c>
      <c r="K2821" s="108">
        <f t="shared" si="176"/>
        <v>0</v>
      </c>
      <c r="L2821" s="102">
        <f t="shared" si="177"/>
        <v>189.9</v>
      </c>
      <c r="M2821" s="123">
        <f t="shared" ref="M2821:M2884" si="179">E2821*J2821</f>
        <v>0</v>
      </c>
    </row>
    <row r="2822" spans="1:13" x14ac:dyDescent="0.2">
      <c r="A2822" s="208" t="str">
        <f>'Net Gen'!B2822</f>
        <v>RP1KPAEG-Rockport 1 KP AEG</v>
      </c>
      <c r="B2822" s="269">
        <f>'Net Gen'!C2822</f>
        <v>44832.458333333336</v>
      </c>
      <c r="C2822" s="270" t="str">
        <f>'Net Gen'!P2822</f>
        <v>OFFLINE</v>
      </c>
      <c r="D2822" s="270">
        <f>'Net Gen'!E2822</f>
        <v>0</v>
      </c>
      <c r="E2822" s="270">
        <f>'Net Gen'!I2822</f>
        <v>0</v>
      </c>
      <c r="F2822" s="270">
        <f>'Net Gen'!K2822</f>
        <v>0</v>
      </c>
      <c r="G2822" s="270">
        <f>'Net Gen'!N2822</f>
        <v>0</v>
      </c>
      <c r="H2822" s="270">
        <f>'Net Gen'!O2822</f>
        <v>1266</v>
      </c>
      <c r="J2822" s="120">
        <f t="shared" si="178"/>
        <v>0.15</v>
      </c>
      <c r="K2822" s="108">
        <f t="shared" si="176"/>
        <v>0</v>
      </c>
      <c r="L2822" s="102">
        <f t="shared" si="177"/>
        <v>189.9</v>
      </c>
      <c r="M2822" s="123">
        <f t="shared" si="179"/>
        <v>0</v>
      </c>
    </row>
    <row r="2823" spans="1:13" x14ac:dyDescent="0.2">
      <c r="A2823" s="208" t="str">
        <f>'Net Gen'!B2823</f>
        <v>RP1KPAEG-Rockport 1 KP AEG</v>
      </c>
      <c r="B2823" s="269">
        <f>'Net Gen'!C2823</f>
        <v>44832.5</v>
      </c>
      <c r="C2823" s="270" t="str">
        <f>'Net Gen'!P2823</f>
        <v>OFFLINE</v>
      </c>
      <c r="D2823" s="270">
        <f>'Net Gen'!E2823</f>
        <v>0</v>
      </c>
      <c r="E2823" s="270">
        <f>'Net Gen'!I2823</f>
        <v>0</v>
      </c>
      <c r="F2823" s="270">
        <f>'Net Gen'!K2823</f>
        <v>0</v>
      </c>
      <c r="G2823" s="270">
        <f>'Net Gen'!N2823</f>
        <v>0</v>
      </c>
      <c r="H2823" s="270">
        <f>'Net Gen'!O2823</f>
        <v>1266</v>
      </c>
      <c r="J2823" s="120">
        <f t="shared" si="178"/>
        <v>0.15</v>
      </c>
      <c r="K2823" s="108">
        <f t="shared" si="176"/>
        <v>0</v>
      </c>
      <c r="L2823" s="102">
        <f t="shared" si="177"/>
        <v>189.9</v>
      </c>
      <c r="M2823" s="123">
        <f t="shared" si="179"/>
        <v>0</v>
      </c>
    </row>
    <row r="2824" spans="1:13" x14ac:dyDescent="0.2">
      <c r="A2824" s="208" t="str">
        <f>'Net Gen'!B2824</f>
        <v>RP1KPAEG-Rockport 1 KP AEG</v>
      </c>
      <c r="B2824" s="269">
        <f>'Net Gen'!C2824</f>
        <v>44832.541666666664</v>
      </c>
      <c r="C2824" s="270" t="str">
        <f>'Net Gen'!P2824</f>
        <v>OFFLINE</v>
      </c>
      <c r="D2824" s="270">
        <f>'Net Gen'!E2824</f>
        <v>0</v>
      </c>
      <c r="E2824" s="270">
        <f>'Net Gen'!I2824</f>
        <v>0</v>
      </c>
      <c r="F2824" s="270">
        <f>'Net Gen'!K2824</f>
        <v>0</v>
      </c>
      <c r="G2824" s="270">
        <f>'Net Gen'!N2824</f>
        <v>0</v>
      </c>
      <c r="H2824" s="270">
        <f>'Net Gen'!O2824</f>
        <v>1266</v>
      </c>
      <c r="J2824" s="120">
        <f t="shared" si="178"/>
        <v>0.15</v>
      </c>
      <c r="K2824" s="108">
        <f t="shared" si="176"/>
        <v>0</v>
      </c>
      <c r="L2824" s="102">
        <f t="shared" si="177"/>
        <v>189.9</v>
      </c>
      <c r="M2824" s="123">
        <f t="shared" si="179"/>
        <v>0</v>
      </c>
    </row>
    <row r="2825" spans="1:13" x14ac:dyDescent="0.2">
      <c r="A2825" s="208" t="str">
        <f>'Net Gen'!B2825</f>
        <v>RP1KPAEG-Rockport 1 KP AEG</v>
      </c>
      <c r="B2825" s="269">
        <f>'Net Gen'!C2825</f>
        <v>44832.583333333336</v>
      </c>
      <c r="C2825" s="270" t="str">
        <f>'Net Gen'!P2825</f>
        <v>OFFLINE</v>
      </c>
      <c r="D2825" s="270">
        <f>'Net Gen'!E2825</f>
        <v>0</v>
      </c>
      <c r="E2825" s="270">
        <f>'Net Gen'!I2825</f>
        <v>0</v>
      </c>
      <c r="F2825" s="270">
        <f>'Net Gen'!K2825</f>
        <v>0</v>
      </c>
      <c r="G2825" s="270">
        <f>'Net Gen'!N2825</f>
        <v>0</v>
      </c>
      <c r="H2825" s="270">
        <f>'Net Gen'!O2825</f>
        <v>1266</v>
      </c>
      <c r="J2825" s="120">
        <f t="shared" si="178"/>
        <v>0.15</v>
      </c>
      <c r="K2825" s="108">
        <f t="shared" si="176"/>
        <v>0</v>
      </c>
      <c r="L2825" s="102">
        <f t="shared" si="177"/>
        <v>189.9</v>
      </c>
      <c r="M2825" s="123">
        <f t="shared" si="179"/>
        <v>0</v>
      </c>
    </row>
    <row r="2826" spans="1:13" x14ac:dyDescent="0.2">
      <c r="A2826" s="208" t="str">
        <f>'Net Gen'!B2826</f>
        <v>RP1KPAEG-Rockport 1 KP AEG</v>
      </c>
      <c r="B2826" s="269">
        <f>'Net Gen'!C2826</f>
        <v>44832.625</v>
      </c>
      <c r="C2826" s="270" t="str">
        <f>'Net Gen'!P2826</f>
        <v>OFFLINE</v>
      </c>
      <c r="D2826" s="270">
        <f>'Net Gen'!E2826</f>
        <v>0</v>
      </c>
      <c r="E2826" s="270">
        <f>'Net Gen'!I2826</f>
        <v>0</v>
      </c>
      <c r="F2826" s="270">
        <f>'Net Gen'!K2826</f>
        <v>0</v>
      </c>
      <c r="G2826" s="270">
        <f>'Net Gen'!N2826</f>
        <v>0</v>
      </c>
      <c r="H2826" s="270">
        <f>'Net Gen'!O2826</f>
        <v>1266</v>
      </c>
      <c r="J2826" s="120">
        <f t="shared" si="178"/>
        <v>0.15</v>
      </c>
      <c r="K2826" s="108">
        <f t="shared" si="176"/>
        <v>0</v>
      </c>
      <c r="L2826" s="102">
        <f t="shared" si="177"/>
        <v>189.9</v>
      </c>
      <c r="M2826" s="123">
        <f t="shared" si="179"/>
        <v>0</v>
      </c>
    </row>
    <row r="2827" spans="1:13" x14ac:dyDescent="0.2">
      <c r="A2827" s="208" t="str">
        <f>'Net Gen'!B2827</f>
        <v>RP1KPAEG-Rockport 1 KP AEG</v>
      </c>
      <c r="B2827" s="269">
        <f>'Net Gen'!C2827</f>
        <v>44832.666666666664</v>
      </c>
      <c r="C2827" s="270" t="str">
        <f>'Net Gen'!P2827</f>
        <v>OFFLINE</v>
      </c>
      <c r="D2827" s="270">
        <f>'Net Gen'!E2827</f>
        <v>0</v>
      </c>
      <c r="E2827" s="270">
        <f>'Net Gen'!I2827</f>
        <v>0</v>
      </c>
      <c r="F2827" s="270">
        <f>'Net Gen'!K2827</f>
        <v>0</v>
      </c>
      <c r="G2827" s="270">
        <f>'Net Gen'!N2827</f>
        <v>0</v>
      </c>
      <c r="H2827" s="270">
        <f>'Net Gen'!O2827</f>
        <v>1266</v>
      </c>
      <c r="J2827" s="120">
        <f t="shared" si="178"/>
        <v>0.15</v>
      </c>
      <c r="K2827" s="108">
        <f t="shared" si="176"/>
        <v>0</v>
      </c>
      <c r="L2827" s="102">
        <f t="shared" si="177"/>
        <v>189.9</v>
      </c>
      <c r="M2827" s="123">
        <f t="shared" si="179"/>
        <v>0</v>
      </c>
    </row>
    <row r="2828" spans="1:13" x14ac:dyDescent="0.2">
      <c r="A2828" s="208" t="str">
        <f>'Net Gen'!B2828</f>
        <v>RP1KPAEG-Rockport 1 KP AEG</v>
      </c>
      <c r="B2828" s="269">
        <f>'Net Gen'!C2828</f>
        <v>44832.708333333336</v>
      </c>
      <c r="C2828" s="270" t="str">
        <f>'Net Gen'!P2828</f>
        <v>OFFLINE</v>
      </c>
      <c r="D2828" s="270">
        <f>'Net Gen'!E2828</f>
        <v>0</v>
      </c>
      <c r="E2828" s="270">
        <f>'Net Gen'!I2828</f>
        <v>0</v>
      </c>
      <c r="F2828" s="270">
        <f>'Net Gen'!K2828</f>
        <v>0</v>
      </c>
      <c r="G2828" s="270">
        <f>'Net Gen'!N2828</f>
        <v>0</v>
      </c>
      <c r="H2828" s="270">
        <f>'Net Gen'!O2828</f>
        <v>1266</v>
      </c>
      <c r="J2828" s="120">
        <f t="shared" si="178"/>
        <v>0.15</v>
      </c>
      <c r="K2828" s="108">
        <f t="shared" si="176"/>
        <v>0</v>
      </c>
      <c r="L2828" s="102">
        <f t="shared" si="177"/>
        <v>189.9</v>
      </c>
      <c r="M2828" s="123">
        <f t="shared" si="179"/>
        <v>0</v>
      </c>
    </row>
    <row r="2829" spans="1:13" x14ac:dyDescent="0.2">
      <c r="A2829" s="208" t="str">
        <f>'Net Gen'!B2829</f>
        <v>RP1KPAEG-Rockport 1 KP AEG</v>
      </c>
      <c r="B2829" s="269">
        <f>'Net Gen'!C2829</f>
        <v>44832.75</v>
      </c>
      <c r="C2829" s="270" t="str">
        <f>'Net Gen'!P2829</f>
        <v>OFFLINE</v>
      </c>
      <c r="D2829" s="270">
        <f>'Net Gen'!E2829</f>
        <v>0</v>
      </c>
      <c r="E2829" s="270">
        <f>'Net Gen'!I2829</f>
        <v>0</v>
      </c>
      <c r="F2829" s="270">
        <f>'Net Gen'!K2829</f>
        <v>0</v>
      </c>
      <c r="G2829" s="270">
        <f>'Net Gen'!N2829</f>
        <v>0</v>
      </c>
      <c r="H2829" s="270">
        <f>'Net Gen'!O2829</f>
        <v>1266</v>
      </c>
      <c r="J2829" s="120">
        <f t="shared" si="178"/>
        <v>0.15</v>
      </c>
      <c r="K2829" s="108">
        <f t="shared" si="176"/>
        <v>0</v>
      </c>
      <c r="L2829" s="102">
        <f t="shared" si="177"/>
        <v>189.9</v>
      </c>
      <c r="M2829" s="123">
        <f t="shared" si="179"/>
        <v>0</v>
      </c>
    </row>
    <row r="2830" spans="1:13" x14ac:dyDescent="0.2">
      <c r="A2830" s="208" t="str">
        <f>'Net Gen'!B2830</f>
        <v>RP1KPAEG-Rockport 1 KP AEG</v>
      </c>
      <c r="B2830" s="269">
        <f>'Net Gen'!C2830</f>
        <v>44832.791666666664</v>
      </c>
      <c r="C2830" s="270" t="str">
        <f>'Net Gen'!P2830</f>
        <v>OFFLINE</v>
      </c>
      <c r="D2830" s="270">
        <f>'Net Gen'!E2830</f>
        <v>0</v>
      </c>
      <c r="E2830" s="270">
        <f>'Net Gen'!I2830</f>
        <v>0</v>
      </c>
      <c r="F2830" s="270">
        <f>'Net Gen'!K2830</f>
        <v>0</v>
      </c>
      <c r="G2830" s="270">
        <f>'Net Gen'!N2830</f>
        <v>0</v>
      </c>
      <c r="H2830" s="270">
        <f>'Net Gen'!O2830</f>
        <v>1266</v>
      </c>
      <c r="J2830" s="120">
        <f t="shared" si="178"/>
        <v>0.15</v>
      </c>
      <c r="K2830" s="108">
        <f t="shared" si="176"/>
        <v>0</v>
      </c>
      <c r="L2830" s="102">
        <f t="shared" si="177"/>
        <v>189.9</v>
      </c>
      <c r="M2830" s="123">
        <f t="shared" si="179"/>
        <v>0</v>
      </c>
    </row>
    <row r="2831" spans="1:13" x14ac:dyDescent="0.2">
      <c r="A2831" s="208" t="str">
        <f>'Net Gen'!B2831</f>
        <v>RP1KPAEG-Rockport 1 KP AEG</v>
      </c>
      <c r="B2831" s="269">
        <f>'Net Gen'!C2831</f>
        <v>44832.833333333336</v>
      </c>
      <c r="C2831" s="270" t="str">
        <f>'Net Gen'!P2831</f>
        <v>OFFLINE</v>
      </c>
      <c r="D2831" s="270">
        <f>'Net Gen'!E2831</f>
        <v>0</v>
      </c>
      <c r="E2831" s="270">
        <f>'Net Gen'!I2831</f>
        <v>0</v>
      </c>
      <c r="F2831" s="270">
        <f>'Net Gen'!K2831</f>
        <v>0</v>
      </c>
      <c r="G2831" s="270">
        <f>'Net Gen'!N2831</f>
        <v>0</v>
      </c>
      <c r="H2831" s="270">
        <f>'Net Gen'!O2831</f>
        <v>1266</v>
      </c>
      <c r="J2831" s="120">
        <f t="shared" si="178"/>
        <v>0.15</v>
      </c>
      <c r="K2831" s="108">
        <f t="shared" si="176"/>
        <v>0</v>
      </c>
      <c r="L2831" s="102">
        <f t="shared" si="177"/>
        <v>189.9</v>
      </c>
      <c r="M2831" s="123">
        <f t="shared" si="179"/>
        <v>0</v>
      </c>
    </row>
    <row r="2832" spans="1:13" x14ac:dyDescent="0.2">
      <c r="A2832" s="208" t="str">
        <f>'Net Gen'!B2832</f>
        <v>RP1KPAEG-Rockport 1 KP AEG</v>
      </c>
      <c r="B2832" s="269">
        <f>'Net Gen'!C2832</f>
        <v>44832.875</v>
      </c>
      <c r="C2832" s="270" t="str">
        <f>'Net Gen'!P2832</f>
        <v>OFFLINE</v>
      </c>
      <c r="D2832" s="270">
        <f>'Net Gen'!E2832</f>
        <v>0</v>
      </c>
      <c r="E2832" s="270">
        <f>'Net Gen'!I2832</f>
        <v>0</v>
      </c>
      <c r="F2832" s="270">
        <f>'Net Gen'!K2832</f>
        <v>0</v>
      </c>
      <c r="G2832" s="270">
        <f>'Net Gen'!N2832</f>
        <v>0</v>
      </c>
      <c r="H2832" s="270">
        <f>'Net Gen'!O2832</f>
        <v>1266</v>
      </c>
      <c r="J2832" s="120">
        <f t="shared" si="178"/>
        <v>0.15</v>
      </c>
      <c r="K2832" s="108">
        <f t="shared" si="176"/>
        <v>0</v>
      </c>
      <c r="L2832" s="102">
        <f t="shared" si="177"/>
        <v>189.9</v>
      </c>
      <c r="M2832" s="123">
        <f t="shared" si="179"/>
        <v>0</v>
      </c>
    </row>
    <row r="2833" spans="1:13" x14ac:dyDescent="0.2">
      <c r="A2833" s="208" t="str">
        <f>'Net Gen'!B2833</f>
        <v>RP1KPAEG-Rockport 1 KP AEG</v>
      </c>
      <c r="B2833" s="269">
        <f>'Net Gen'!C2833</f>
        <v>44832.916666666664</v>
      </c>
      <c r="C2833" s="270" t="str">
        <f>'Net Gen'!P2833</f>
        <v>OFFLINE</v>
      </c>
      <c r="D2833" s="270">
        <f>'Net Gen'!E2833</f>
        <v>0</v>
      </c>
      <c r="E2833" s="270">
        <f>'Net Gen'!I2833</f>
        <v>0</v>
      </c>
      <c r="F2833" s="270">
        <f>'Net Gen'!K2833</f>
        <v>0</v>
      </c>
      <c r="G2833" s="270">
        <f>'Net Gen'!N2833</f>
        <v>0</v>
      </c>
      <c r="H2833" s="270">
        <f>'Net Gen'!O2833</f>
        <v>1266</v>
      </c>
      <c r="J2833" s="120">
        <f t="shared" si="178"/>
        <v>0.15</v>
      </c>
      <c r="K2833" s="108">
        <f t="shared" si="176"/>
        <v>0</v>
      </c>
      <c r="L2833" s="102">
        <f t="shared" si="177"/>
        <v>189.9</v>
      </c>
      <c r="M2833" s="123">
        <f t="shared" si="179"/>
        <v>0</v>
      </c>
    </row>
    <row r="2834" spans="1:13" x14ac:dyDescent="0.2">
      <c r="A2834" s="208" t="str">
        <f>'Net Gen'!B2834</f>
        <v>RP1KPAEG-Rockport 1 KP AEG</v>
      </c>
      <c r="B2834" s="269">
        <f>'Net Gen'!C2834</f>
        <v>44832.958333333336</v>
      </c>
      <c r="C2834" s="270" t="str">
        <f>'Net Gen'!P2834</f>
        <v>OFFLINE</v>
      </c>
      <c r="D2834" s="270">
        <f>'Net Gen'!E2834</f>
        <v>0</v>
      </c>
      <c r="E2834" s="270">
        <f>'Net Gen'!I2834</f>
        <v>0</v>
      </c>
      <c r="F2834" s="270">
        <f>'Net Gen'!K2834</f>
        <v>0</v>
      </c>
      <c r="G2834" s="270">
        <f>'Net Gen'!N2834</f>
        <v>0</v>
      </c>
      <c r="H2834" s="270">
        <f>'Net Gen'!O2834</f>
        <v>1266</v>
      </c>
      <c r="J2834" s="120">
        <f t="shared" si="178"/>
        <v>0.15</v>
      </c>
      <c r="K2834" s="108">
        <f t="shared" si="176"/>
        <v>0</v>
      </c>
      <c r="L2834" s="102">
        <f t="shared" si="177"/>
        <v>189.9</v>
      </c>
      <c r="M2834" s="123">
        <f t="shared" si="179"/>
        <v>0</v>
      </c>
    </row>
    <row r="2835" spans="1:13" x14ac:dyDescent="0.2">
      <c r="A2835" s="208" t="str">
        <f>'Net Gen'!B2835</f>
        <v>RP1KPAEG-Rockport 1 KP AEG</v>
      </c>
      <c r="B2835" s="269">
        <f>'Net Gen'!C2835</f>
        <v>44833</v>
      </c>
      <c r="C2835" s="270" t="str">
        <f>'Net Gen'!P2835</f>
        <v>OFFLINE</v>
      </c>
      <c r="D2835" s="270">
        <f>'Net Gen'!E2835</f>
        <v>0</v>
      </c>
      <c r="E2835" s="270">
        <f>'Net Gen'!I2835</f>
        <v>0</v>
      </c>
      <c r="F2835" s="270">
        <f>'Net Gen'!K2835</f>
        <v>0</v>
      </c>
      <c r="G2835" s="270">
        <f>'Net Gen'!N2835</f>
        <v>0</v>
      </c>
      <c r="H2835" s="270">
        <f>'Net Gen'!O2835</f>
        <v>1266</v>
      </c>
      <c r="J2835" s="120">
        <f t="shared" si="178"/>
        <v>0.15</v>
      </c>
      <c r="K2835" s="108">
        <f t="shared" si="176"/>
        <v>0</v>
      </c>
      <c r="L2835" s="102">
        <f t="shared" si="177"/>
        <v>189.9</v>
      </c>
      <c r="M2835" s="123">
        <f t="shared" si="179"/>
        <v>0</v>
      </c>
    </row>
    <row r="2836" spans="1:13" x14ac:dyDescent="0.2">
      <c r="A2836" s="208" t="str">
        <f>'Net Gen'!B2836</f>
        <v>RP1KPAEG-Rockport 1 KP AEG</v>
      </c>
      <c r="B2836" s="269">
        <f>'Net Gen'!C2836</f>
        <v>44833.041666666664</v>
      </c>
      <c r="C2836" s="270" t="str">
        <f>'Net Gen'!P2836</f>
        <v>OFFLINE</v>
      </c>
      <c r="D2836" s="270">
        <f>'Net Gen'!E2836</f>
        <v>0</v>
      </c>
      <c r="E2836" s="270">
        <f>'Net Gen'!I2836</f>
        <v>0</v>
      </c>
      <c r="F2836" s="270">
        <f>'Net Gen'!K2836</f>
        <v>0</v>
      </c>
      <c r="G2836" s="270">
        <f>'Net Gen'!N2836</f>
        <v>0</v>
      </c>
      <c r="H2836" s="270">
        <f>'Net Gen'!O2836</f>
        <v>1266</v>
      </c>
      <c r="J2836" s="120">
        <f t="shared" si="178"/>
        <v>0.15</v>
      </c>
      <c r="K2836" s="108">
        <f t="shared" si="176"/>
        <v>0</v>
      </c>
      <c r="L2836" s="102">
        <f t="shared" si="177"/>
        <v>189.9</v>
      </c>
      <c r="M2836" s="123">
        <f t="shared" si="179"/>
        <v>0</v>
      </c>
    </row>
    <row r="2837" spans="1:13" x14ac:dyDescent="0.2">
      <c r="A2837" s="208" t="str">
        <f>'Net Gen'!B2837</f>
        <v>RP1KPAEG-Rockport 1 KP AEG</v>
      </c>
      <c r="B2837" s="269">
        <f>'Net Gen'!C2837</f>
        <v>44833.083333333336</v>
      </c>
      <c r="C2837" s="270" t="str">
        <f>'Net Gen'!P2837</f>
        <v>OFFLINE</v>
      </c>
      <c r="D2837" s="270">
        <f>'Net Gen'!E2837</f>
        <v>0</v>
      </c>
      <c r="E2837" s="270">
        <f>'Net Gen'!I2837</f>
        <v>0</v>
      </c>
      <c r="F2837" s="270">
        <f>'Net Gen'!K2837</f>
        <v>0</v>
      </c>
      <c r="G2837" s="270">
        <f>'Net Gen'!N2837</f>
        <v>0</v>
      </c>
      <c r="H2837" s="270">
        <f>'Net Gen'!O2837</f>
        <v>1266</v>
      </c>
      <c r="J2837" s="120">
        <f t="shared" si="178"/>
        <v>0.15</v>
      </c>
      <c r="K2837" s="108">
        <f t="shared" si="176"/>
        <v>0</v>
      </c>
      <c r="L2837" s="102">
        <f t="shared" si="177"/>
        <v>189.9</v>
      </c>
      <c r="M2837" s="123">
        <f t="shared" si="179"/>
        <v>0</v>
      </c>
    </row>
    <row r="2838" spans="1:13" x14ac:dyDescent="0.2">
      <c r="A2838" s="208" t="str">
        <f>'Net Gen'!B2838</f>
        <v>RP1KPAEG-Rockport 1 KP AEG</v>
      </c>
      <c r="B2838" s="269">
        <f>'Net Gen'!C2838</f>
        <v>44833.125</v>
      </c>
      <c r="C2838" s="270" t="str">
        <f>'Net Gen'!P2838</f>
        <v>OFFLINE</v>
      </c>
      <c r="D2838" s="270">
        <f>'Net Gen'!E2838</f>
        <v>0</v>
      </c>
      <c r="E2838" s="270">
        <f>'Net Gen'!I2838</f>
        <v>0</v>
      </c>
      <c r="F2838" s="270">
        <f>'Net Gen'!K2838</f>
        <v>0</v>
      </c>
      <c r="G2838" s="270">
        <f>'Net Gen'!N2838</f>
        <v>0</v>
      </c>
      <c r="H2838" s="270">
        <f>'Net Gen'!O2838</f>
        <v>1266</v>
      </c>
      <c r="J2838" s="120">
        <f t="shared" si="178"/>
        <v>0.15</v>
      </c>
      <c r="K2838" s="108">
        <f t="shared" si="176"/>
        <v>0</v>
      </c>
      <c r="L2838" s="102">
        <f t="shared" si="177"/>
        <v>189.9</v>
      </c>
      <c r="M2838" s="123">
        <f t="shared" si="179"/>
        <v>0</v>
      </c>
    </row>
    <row r="2839" spans="1:13" x14ac:dyDescent="0.2">
      <c r="A2839" s="208" t="str">
        <f>'Net Gen'!B2839</f>
        <v>RP1KPAEG-Rockport 1 KP AEG</v>
      </c>
      <c r="B2839" s="269">
        <f>'Net Gen'!C2839</f>
        <v>44833.166666666664</v>
      </c>
      <c r="C2839" s="270" t="str">
        <f>'Net Gen'!P2839</f>
        <v>OFFLINE</v>
      </c>
      <c r="D2839" s="270">
        <f>'Net Gen'!E2839</f>
        <v>0</v>
      </c>
      <c r="E2839" s="270">
        <f>'Net Gen'!I2839</f>
        <v>0</v>
      </c>
      <c r="F2839" s="270">
        <f>'Net Gen'!K2839</f>
        <v>0</v>
      </c>
      <c r="G2839" s="270">
        <f>'Net Gen'!N2839</f>
        <v>0</v>
      </c>
      <c r="H2839" s="270">
        <f>'Net Gen'!O2839</f>
        <v>1266</v>
      </c>
      <c r="J2839" s="120">
        <f t="shared" si="178"/>
        <v>0.15</v>
      </c>
      <c r="K2839" s="108">
        <f t="shared" si="176"/>
        <v>0</v>
      </c>
      <c r="L2839" s="102">
        <f t="shared" si="177"/>
        <v>189.9</v>
      </c>
      <c r="M2839" s="123">
        <f t="shared" si="179"/>
        <v>0</v>
      </c>
    </row>
    <row r="2840" spans="1:13" x14ac:dyDescent="0.2">
      <c r="A2840" s="208" t="str">
        <f>'Net Gen'!B2840</f>
        <v>RP1KPAEG-Rockport 1 KP AEG</v>
      </c>
      <c r="B2840" s="269">
        <f>'Net Gen'!C2840</f>
        <v>44833.208333333336</v>
      </c>
      <c r="C2840" s="270" t="str">
        <f>'Net Gen'!P2840</f>
        <v>OFFLINE</v>
      </c>
      <c r="D2840" s="270">
        <f>'Net Gen'!E2840</f>
        <v>0</v>
      </c>
      <c r="E2840" s="270">
        <f>'Net Gen'!I2840</f>
        <v>0</v>
      </c>
      <c r="F2840" s="270">
        <f>'Net Gen'!K2840</f>
        <v>0</v>
      </c>
      <c r="G2840" s="270">
        <f>'Net Gen'!N2840</f>
        <v>0</v>
      </c>
      <c r="H2840" s="270">
        <f>'Net Gen'!O2840</f>
        <v>1266</v>
      </c>
      <c r="J2840" s="120">
        <f t="shared" si="178"/>
        <v>0.15</v>
      </c>
      <c r="K2840" s="108">
        <f t="shared" si="176"/>
        <v>0</v>
      </c>
      <c r="L2840" s="102">
        <f t="shared" si="177"/>
        <v>189.9</v>
      </c>
      <c r="M2840" s="123">
        <f t="shared" si="179"/>
        <v>0</v>
      </c>
    </row>
    <row r="2841" spans="1:13" x14ac:dyDescent="0.2">
      <c r="A2841" s="208" t="str">
        <f>'Net Gen'!B2841</f>
        <v>RP1KPAEG-Rockport 1 KP AEG</v>
      </c>
      <c r="B2841" s="269">
        <f>'Net Gen'!C2841</f>
        <v>44833.25</v>
      </c>
      <c r="C2841" s="270" t="str">
        <f>'Net Gen'!P2841</f>
        <v>OFFLINE</v>
      </c>
      <c r="D2841" s="270">
        <f>'Net Gen'!E2841</f>
        <v>0</v>
      </c>
      <c r="E2841" s="270">
        <f>'Net Gen'!I2841</f>
        <v>0</v>
      </c>
      <c r="F2841" s="270">
        <f>'Net Gen'!K2841</f>
        <v>0</v>
      </c>
      <c r="G2841" s="270">
        <f>'Net Gen'!N2841</f>
        <v>0</v>
      </c>
      <c r="H2841" s="270">
        <f>'Net Gen'!O2841</f>
        <v>1266</v>
      </c>
      <c r="J2841" s="120">
        <f t="shared" si="178"/>
        <v>0.15</v>
      </c>
      <c r="K2841" s="108">
        <f t="shared" si="176"/>
        <v>0</v>
      </c>
      <c r="L2841" s="102">
        <f t="shared" si="177"/>
        <v>189.9</v>
      </c>
      <c r="M2841" s="123">
        <f t="shared" si="179"/>
        <v>0</v>
      </c>
    </row>
    <row r="2842" spans="1:13" x14ac:dyDescent="0.2">
      <c r="A2842" s="208" t="str">
        <f>'Net Gen'!B2842</f>
        <v>RP1KPAEG-Rockport 1 KP AEG</v>
      </c>
      <c r="B2842" s="269">
        <f>'Net Gen'!C2842</f>
        <v>44833.291666666664</v>
      </c>
      <c r="C2842" s="270" t="str">
        <f>'Net Gen'!P2842</f>
        <v>OFFLINE</v>
      </c>
      <c r="D2842" s="270">
        <f>'Net Gen'!E2842</f>
        <v>0</v>
      </c>
      <c r="E2842" s="270">
        <f>'Net Gen'!I2842</f>
        <v>0</v>
      </c>
      <c r="F2842" s="270">
        <f>'Net Gen'!K2842</f>
        <v>0</v>
      </c>
      <c r="G2842" s="270">
        <f>'Net Gen'!N2842</f>
        <v>0</v>
      </c>
      <c r="H2842" s="270">
        <f>'Net Gen'!O2842</f>
        <v>1266</v>
      </c>
      <c r="J2842" s="120">
        <f t="shared" si="178"/>
        <v>0.15</v>
      </c>
      <c r="K2842" s="108">
        <f t="shared" si="176"/>
        <v>0</v>
      </c>
      <c r="L2842" s="102">
        <f t="shared" si="177"/>
        <v>189.9</v>
      </c>
      <c r="M2842" s="123">
        <f t="shared" si="179"/>
        <v>0</v>
      </c>
    </row>
    <row r="2843" spans="1:13" x14ac:dyDescent="0.2">
      <c r="A2843" s="208" t="str">
        <f>'Net Gen'!B2843</f>
        <v>RP1KPAEG-Rockport 1 KP AEG</v>
      </c>
      <c r="B2843" s="269">
        <f>'Net Gen'!C2843</f>
        <v>44833.333333333336</v>
      </c>
      <c r="C2843" s="270" t="str">
        <f>'Net Gen'!P2843</f>
        <v>OFFLINE</v>
      </c>
      <c r="D2843" s="270">
        <f>'Net Gen'!E2843</f>
        <v>0</v>
      </c>
      <c r="E2843" s="270">
        <f>'Net Gen'!I2843</f>
        <v>0</v>
      </c>
      <c r="F2843" s="270">
        <f>'Net Gen'!K2843</f>
        <v>0</v>
      </c>
      <c r="G2843" s="270">
        <f>'Net Gen'!N2843</f>
        <v>0</v>
      </c>
      <c r="H2843" s="270">
        <f>'Net Gen'!O2843</f>
        <v>1266</v>
      </c>
      <c r="J2843" s="120">
        <f t="shared" si="178"/>
        <v>0.15</v>
      </c>
      <c r="K2843" s="108">
        <f t="shared" si="176"/>
        <v>0</v>
      </c>
      <c r="L2843" s="102">
        <f t="shared" si="177"/>
        <v>189.9</v>
      </c>
      <c r="M2843" s="123">
        <f t="shared" si="179"/>
        <v>0</v>
      </c>
    </row>
    <row r="2844" spans="1:13" x14ac:dyDescent="0.2">
      <c r="A2844" s="208" t="str">
        <f>'Net Gen'!B2844</f>
        <v>RP1KPAEG-Rockport 1 KP AEG</v>
      </c>
      <c r="B2844" s="269">
        <f>'Net Gen'!C2844</f>
        <v>44833.375</v>
      </c>
      <c r="C2844" s="270" t="str">
        <f>'Net Gen'!P2844</f>
        <v>OFFLINE</v>
      </c>
      <c r="D2844" s="270">
        <f>'Net Gen'!E2844</f>
        <v>0</v>
      </c>
      <c r="E2844" s="270">
        <f>'Net Gen'!I2844</f>
        <v>0</v>
      </c>
      <c r="F2844" s="270">
        <f>'Net Gen'!K2844</f>
        <v>0</v>
      </c>
      <c r="G2844" s="270">
        <f>'Net Gen'!N2844</f>
        <v>0</v>
      </c>
      <c r="H2844" s="270">
        <f>'Net Gen'!O2844</f>
        <v>1266</v>
      </c>
      <c r="J2844" s="120">
        <f t="shared" si="178"/>
        <v>0.15</v>
      </c>
      <c r="K2844" s="108">
        <f t="shared" si="176"/>
        <v>0</v>
      </c>
      <c r="L2844" s="102">
        <f t="shared" si="177"/>
        <v>189.9</v>
      </c>
      <c r="M2844" s="123">
        <f t="shared" si="179"/>
        <v>0</v>
      </c>
    </row>
    <row r="2845" spans="1:13" x14ac:dyDescent="0.2">
      <c r="A2845" s="208" t="str">
        <f>'Net Gen'!B2845</f>
        <v>RP1KPAEG-Rockport 1 KP AEG</v>
      </c>
      <c r="B2845" s="269">
        <f>'Net Gen'!C2845</f>
        <v>44833.416666666664</v>
      </c>
      <c r="C2845" s="270" t="str">
        <f>'Net Gen'!P2845</f>
        <v>OFFLINE</v>
      </c>
      <c r="D2845" s="270">
        <f>'Net Gen'!E2845</f>
        <v>0</v>
      </c>
      <c r="E2845" s="270">
        <f>'Net Gen'!I2845</f>
        <v>0</v>
      </c>
      <c r="F2845" s="270">
        <f>'Net Gen'!K2845</f>
        <v>0</v>
      </c>
      <c r="G2845" s="270">
        <f>'Net Gen'!N2845</f>
        <v>0</v>
      </c>
      <c r="H2845" s="270">
        <f>'Net Gen'!O2845</f>
        <v>1266</v>
      </c>
      <c r="J2845" s="120">
        <f t="shared" si="178"/>
        <v>0.15</v>
      </c>
      <c r="K2845" s="108">
        <f t="shared" si="176"/>
        <v>0</v>
      </c>
      <c r="L2845" s="102">
        <f t="shared" si="177"/>
        <v>189.9</v>
      </c>
      <c r="M2845" s="123">
        <f t="shared" si="179"/>
        <v>0</v>
      </c>
    </row>
    <row r="2846" spans="1:13" x14ac:dyDescent="0.2">
      <c r="A2846" s="208" t="str">
        <f>'Net Gen'!B2846</f>
        <v>RP1KPAEG-Rockport 1 KP AEG</v>
      </c>
      <c r="B2846" s="269">
        <f>'Net Gen'!C2846</f>
        <v>44833.458333333336</v>
      </c>
      <c r="C2846" s="270" t="str">
        <f>'Net Gen'!P2846</f>
        <v>OFFLINE</v>
      </c>
      <c r="D2846" s="270">
        <f>'Net Gen'!E2846</f>
        <v>0</v>
      </c>
      <c r="E2846" s="270">
        <f>'Net Gen'!I2846</f>
        <v>0</v>
      </c>
      <c r="F2846" s="270">
        <f>'Net Gen'!K2846</f>
        <v>0</v>
      </c>
      <c r="G2846" s="270">
        <f>'Net Gen'!N2846</f>
        <v>0</v>
      </c>
      <c r="H2846" s="270">
        <f>'Net Gen'!O2846</f>
        <v>1266</v>
      </c>
      <c r="J2846" s="120">
        <f t="shared" si="178"/>
        <v>0.15</v>
      </c>
      <c r="K2846" s="108">
        <f t="shared" si="176"/>
        <v>0</v>
      </c>
      <c r="L2846" s="102">
        <f t="shared" si="177"/>
        <v>189.9</v>
      </c>
      <c r="M2846" s="123">
        <f t="shared" si="179"/>
        <v>0</v>
      </c>
    </row>
    <row r="2847" spans="1:13" x14ac:dyDescent="0.2">
      <c r="A2847" s="208" t="str">
        <f>'Net Gen'!B2847</f>
        <v>RP1KPAEG-Rockport 1 KP AEG</v>
      </c>
      <c r="B2847" s="269">
        <f>'Net Gen'!C2847</f>
        <v>44833.5</v>
      </c>
      <c r="C2847" s="270" t="str">
        <f>'Net Gen'!P2847</f>
        <v>OFFLINE</v>
      </c>
      <c r="D2847" s="270">
        <f>'Net Gen'!E2847</f>
        <v>0</v>
      </c>
      <c r="E2847" s="270">
        <f>'Net Gen'!I2847</f>
        <v>0</v>
      </c>
      <c r="F2847" s="270">
        <f>'Net Gen'!K2847</f>
        <v>0</v>
      </c>
      <c r="G2847" s="270">
        <f>'Net Gen'!N2847</f>
        <v>0</v>
      </c>
      <c r="H2847" s="270">
        <f>'Net Gen'!O2847</f>
        <v>1266</v>
      </c>
      <c r="J2847" s="120">
        <f t="shared" si="178"/>
        <v>0.15</v>
      </c>
      <c r="K2847" s="108">
        <f t="shared" si="176"/>
        <v>0</v>
      </c>
      <c r="L2847" s="102">
        <f t="shared" si="177"/>
        <v>189.9</v>
      </c>
      <c r="M2847" s="123">
        <f t="shared" si="179"/>
        <v>0</v>
      </c>
    </row>
    <row r="2848" spans="1:13" x14ac:dyDescent="0.2">
      <c r="A2848" s="208" t="str">
        <f>'Net Gen'!B2848</f>
        <v>RP1KPAEG-Rockport 1 KP AEG</v>
      </c>
      <c r="B2848" s="269">
        <f>'Net Gen'!C2848</f>
        <v>44833.541666666664</v>
      </c>
      <c r="C2848" s="270" t="str">
        <f>'Net Gen'!P2848</f>
        <v>OFFLINE</v>
      </c>
      <c r="D2848" s="270">
        <f>'Net Gen'!E2848</f>
        <v>0</v>
      </c>
      <c r="E2848" s="270">
        <f>'Net Gen'!I2848</f>
        <v>0</v>
      </c>
      <c r="F2848" s="270">
        <f>'Net Gen'!K2848</f>
        <v>0</v>
      </c>
      <c r="G2848" s="270">
        <f>'Net Gen'!N2848</f>
        <v>0</v>
      </c>
      <c r="H2848" s="270">
        <f>'Net Gen'!O2848</f>
        <v>1266</v>
      </c>
      <c r="J2848" s="120">
        <f t="shared" si="178"/>
        <v>0.15</v>
      </c>
      <c r="K2848" s="108">
        <f t="shared" si="176"/>
        <v>0</v>
      </c>
      <c r="L2848" s="102">
        <f t="shared" si="177"/>
        <v>189.9</v>
      </c>
      <c r="M2848" s="123">
        <f t="shared" si="179"/>
        <v>0</v>
      </c>
    </row>
    <row r="2849" spans="1:13" x14ac:dyDescent="0.2">
      <c r="A2849" s="208" t="str">
        <f>'Net Gen'!B2849</f>
        <v>RP1KPAEG-Rockport 1 KP AEG</v>
      </c>
      <c r="B2849" s="269">
        <f>'Net Gen'!C2849</f>
        <v>44833.583333333336</v>
      </c>
      <c r="C2849" s="270" t="str">
        <f>'Net Gen'!P2849</f>
        <v>OFFLINE</v>
      </c>
      <c r="D2849" s="270">
        <f>'Net Gen'!E2849</f>
        <v>0</v>
      </c>
      <c r="E2849" s="270">
        <f>'Net Gen'!I2849</f>
        <v>0</v>
      </c>
      <c r="F2849" s="270">
        <f>'Net Gen'!K2849</f>
        <v>0</v>
      </c>
      <c r="G2849" s="270">
        <f>'Net Gen'!N2849</f>
        <v>0</v>
      </c>
      <c r="H2849" s="270">
        <f>'Net Gen'!O2849</f>
        <v>1266</v>
      </c>
      <c r="J2849" s="120">
        <f t="shared" si="178"/>
        <v>0.15</v>
      </c>
      <c r="K2849" s="108">
        <f t="shared" si="176"/>
        <v>0</v>
      </c>
      <c r="L2849" s="102">
        <f t="shared" si="177"/>
        <v>189.9</v>
      </c>
      <c r="M2849" s="123">
        <f t="shared" si="179"/>
        <v>0</v>
      </c>
    </row>
    <row r="2850" spans="1:13" x14ac:dyDescent="0.2">
      <c r="A2850" s="208" t="str">
        <f>'Net Gen'!B2850</f>
        <v>RP1KPAEG-Rockport 1 KP AEG</v>
      </c>
      <c r="B2850" s="269">
        <f>'Net Gen'!C2850</f>
        <v>44833.625</v>
      </c>
      <c r="C2850" s="270" t="str">
        <f>'Net Gen'!P2850</f>
        <v>OFFLINE</v>
      </c>
      <c r="D2850" s="270">
        <f>'Net Gen'!E2850</f>
        <v>0</v>
      </c>
      <c r="E2850" s="270">
        <f>'Net Gen'!I2850</f>
        <v>0</v>
      </c>
      <c r="F2850" s="270">
        <f>'Net Gen'!K2850</f>
        <v>0</v>
      </c>
      <c r="G2850" s="270">
        <f>'Net Gen'!N2850</f>
        <v>0</v>
      </c>
      <c r="H2850" s="270">
        <f>'Net Gen'!O2850</f>
        <v>1266</v>
      </c>
      <c r="J2850" s="120">
        <f t="shared" si="178"/>
        <v>0.15</v>
      </c>
      <c r="K2850" s="108">
        <f t="shared" si="176"/>
        <v>0</v>
      </c>
      <c r="L2850" s="102">
        <f t="shared" si="177"/>
        <v>189.9</v>
      </c>
      <c r="M2850" s="123">
        <f t="shared" si="179"/>
        <v>0</v>
      </c>
    </row>
    <row r="2851" spans="1:13" x14ac:dyDescent="0.2">
      <c r="A2851" s="208" t="str">
        <f>'Net Gen'!B2851</f>
        <v>RP1KPAEG-Rockport 1 KP AEG</v>
      </c>
      <c r="B2851" s="269">
        <f>'Net Gen'!C2851</f>
        <v>44833.666666666664</v>
      </c>
      <c r="C2851" s="270" t="str">
        <f>'Net Gen'!P2851</f>
        <v>OFFLINE</v>
      </c>
      <c r="D2851" s="270">
        <f>'Net Gen'!E2851</f>
        <v>0</v>
      </c>
      <c r="E2851" s="270">
        <f>'Net Gen'!I2851</f>
        <v>0</v>
      </c>
      <c r="F2851" s="270">
        <f>'Net Gen'!K2851</f>
        <v>0</v>
      </c>
      <c r="G2851" s="270">
        <f>'Net Gen'!N2851</f>
        <v>0</v>
      </c>
      <c r="H2851" s="270">
        <f>'Net Gen'!O2851</f>
        <v>1266</v>
      </c>
      <c r="J2851" s="120">
        <f t="shared" si="178"/>
        <v>0.15</v>
      </c>
      <c r="K2851" s="108">
        <f t="shared" si="176"/>
        <v>0</v>
      </c>
      <c r="L2851" s="102">
        <f t="shared" si="177"/>
        <v>189.9</v>
      </c>
      <c r="M2851" s="123">
        <f t="shared" si="179"/>
        <v>0</v>
      </c>
    </row>
    <row r="2852" spans="1:13" x14ac:dyDescent="0.2">
      <c r="A2852" s="208" t="str">
        <f>'Net Gen'!B2852</f>
        <v>RP1KPAEG-Rockport 1 KP AEG</v>
      </c>
      <c r="B2852" s="269">
        <f>'Net Gen'!C2852</f>
        <v>44833.708333333336</v>
      </c>
      <c r="C2852" s="270" t="str">
        <f>'Net Gen'!P2852</f>
        <v>OFFLINE</v>
      </c>
      <c r="D2852" s="270">
        <f>'Net Gen'!E2852</f>
        <v>0</v>
      </c>
      <c r="E2852" s="270">
        <f>'Net Gen'!I2852</f>
        <v>0</v>
      </c>
      <c r="F2852" s="270">
        <f>'Net Gen'!K2852</f>
        <v>0</v>
      </c>
      <c r="G2852" s="270">
        <f>'Net Gen'!N2852</f>
        <v>0</v>
      </c>
      <c r="H2852" s="270">
        <f>'Net Gen'!O2852</f>
        <v>1266</v>
      </c>
      <c r="J2852" s="120">
        <f t="shared" si="178"/>
        <v>0.15</v>
      </c>
      <c r="K2852" s="108">
        <f t="shared" si="176"/>
        <v>0</v>
      </c>
      <c r="L2852" s="102">
        <f t="shared" si="177"/>
        <v>189.9</v>
      </c>
      <c r="M2852" s="123">
        <f t="shared" si="179"/>
        <v>0</v>
      </c>
    </row>
    <row r="2853" spans="1:13" x14ac:dyDescent="0.2">
      <c r="A2853" s="208" t="str">
        <f>'Net Gen'!B2853</f>
        <v>RP1KPAEG-Rockport 1 KP AEG</v>
      </c>
      <c r="B2853" s="269">
        <f>'Net Gen'!C2853</f>
        <v>44833.75</v>
      </c>
      <c r="C2853" s="270" t="str">
        <f>'Net Gen'!P2853</f>
        <v>OFFLINE</v>
      </c>
      <c r="D2853" s="270">
        <f>'Net Gen'!E2853</f>
        <v>0</v>
      </c>
      <c r="E2853" s="270">
        <f>'Net Gen'!I2853</f>
        <v>0</v>
      </c>
      <c r="F2853" s="270">
        <f>'Net Gen'!K2853</f>
        <v>0</v>
      </c>
      <c r="G2853" s="270">
        <f>'Net Gen'!N2853</f>
        <v>0</v>
      </c>
      <c r="H2853" s="270">
        <f>'Net Gen'!O2853</f>
        <v>1266</v>
      </c>
      <c r="J2853" s="120">
        <f t="shared" si="178"/>
        <v>0.15</v>
      </c>
      <c r="K2853" s="108">
        <f t="shared" si="176"/>
        <v>0</v>
      </c>
      <c r="L2853" s="102">
        <f t="shared" si="177"/>
        <v>189.9</v>
      </c>
      <c r="M2853" s="123">
        <f t="shared" si="179"/>
        <v>0</v>
      </c>
    </row>
    <row r="2854" spans="1:13" x14ac:dyDescent="0.2">
      <c r="A2854" s="208" t="str">
        <f>'Net Gen'!B2854</f>
        <v>RP1KPAEG-Rockport 1 KP AEG</v>
      </c>
      <c r="B2854" s="269">
        <f>'Net Gen'!C2854</f>
        <v>44833.791666666664</v>
      </c>
      <c r="C2854" s="270" t="str">
        <f>'Net Gen'!P2854</f>
        <v>OFFLINE</v>
      </c>
      <c r="D2854" s="270">
        <f>'Net Gen'!E2854</f>
        <v>0</v>
      </c>
      <c r="E2854" s="270">
        <f>'Net Gen'!I2854</f>
        <v>0</v>
      </c>
      <c r="F2854" s="270">
        <f>'Net Gen'!K2854</f>
        <v>0</v>
      </c>
      <c r="G2854" s="270">
        <f>'Net Gen'!N2854</f>
        <v>0</v>
      </c>
      <c r="H2854" s="270">
        <f>'Net Gen'!O2854</f>
        <v>1266</v>
      </c>
      <c r="J2854" s="120">
        <f t="shared" si="178"/>
        <v>0.15</v>
      </c>
      <c r="K2854" s="108">
        <f t="shared" si="176"/>
        <v>0</v>
      </c>
      <c r="L2854" s="102">
        <f t="shared" si="177"/>
        <v>189.9</v>
      </c>
      <c r="M2854" s="123">
        <f t="shared" si="179"/>
        <v>0</v>
      </c>
    </row>
    <row r="2855" spans="1:13" x14ac:dyDescent="0.2">
      <c r="A2855" s="208" t="str">
        <f>'Net Gen'!B2855</f>
        <v>RP1KPAEG-Rockport 1 KP AEG</v>
      </c>
      <c r="B2855" s="269">
        <f>'Net Gen'!C2855</f>
        <v>44833.833333333336</v>
      </c>
      <c r="C2855" s="270" t="str">
        <f>'Net Gen'!P2855</f>
        <v>OFFLINE</v>
      </c>
      <c r="D2855" s="270">
        <f>'Net Gen'!E2855</f>
        <v>0</v>
      </c>
      <c r="E2855" s="270">
        <f>'Net Gen'!I2855</f>
        <v>0</v>
      </c>
      <c r="F2855" s="270">
        <f>'Net Gen'!K2855</f>
        <v>0</v>
      </c>
      <c r="G2855" s="270">
        <f>'Net Gen'!N2855</f>
        <v>0</v>
      </c>
      <c r="H2855" s="270">
        <f>'Net Gen'!O2855</f>
        <v>1266</v>
      </c>
      <c r="J2855" s="120">
        <f t="shared" si="178"/>
        <v>0.15</v>
      </c>
      <c r="K2855" s="108">
        <f t="shared" si="176"/>
        <v>0</v>
      </c>
      <c r="L2855" s="102">
        <f t="shared" si="177"/>
        <v>189.9</v>
      </c>
      <c r="M2855" s="123">
        <f t="shared" si="179"/>
        <v>0</v>
      </c>
    </row>
    <row r="2856" spans="1:13" x14ac:dyDescent="0.2">
      <c r="A2856" s="208" t="str">
        <f>'Net Gen'!B2856</f>
        <v>RP1KPAEG-Rockport 1 KP AEG</v>
      </c>
      <c r="B2856" s="269">
        <f>'Net Gen'!C2856</f>
        <v>44833.875</v>
      </c>
      <c r="C2856" s="270" t="str">
        <f>'Net Gen'!P2856</f>
        <v>OFFLINE</v>
      </c>
      <c r="D2856" s="270">
        <f>'Net Gen'!E2856</f>
        <v>0</v>
      </c>
      <c r="E2856" s="270">
        <f>'Net Gen'!I2856</f>
        <v>0</v>
      </c>
      <c r="F2856" s="270">
        <f>'Net Gen'!K2856</f>
        <v>0</v>
      </c>
      <c r="G2856" s="270">
        <f>'Net Gen'!N2856</f>
        <v>0</v>
      </c>
      <c r="H2856" s="270">
        <f>'Net Gen'!O2856</f>
        <v>1266</v>
      </c>
      <c r="J2856" s="120">
        <f t="shared" si="178"/>
        <v>0.15</v>
      </c>
      <c r="K2856" s="108">
        <f t="shared" si="176"/>
        <v>0</v>
      </c>
      <c r="L2856" s="102">
        <f t="shared" si="177"/>
        <v>189.9</v>
      </c>
      <c r="M2856" s="123">
        <f t="shared" si="179"/>
        <v>0</v>
      </c>
    </row>
    <row r="2857" spans="1:13" x14ac:dyDescent="0.2">
      <c r="A2857" s="208" t="str">
        <f>'Net Gen'!B2857</f>
        <v>RP1KPAEG-Rockport 1 KP AEG</v>
      </c>
      <c r="B2857" s="269">
        <f>'Net Gen'!C2857</f>
        <v>44833.916666666664</v>
      </c>
      <c r="C2857" s="270" t="str">
        <f>'Net Gen'!P2857</f>
        <v>OFFLINE</v>
      </c>
      <c r="D2857" s="270">
        <f>'Net Gen'!E2857</f>
        <v>0</v>
      </c>
      <c r="E2857" s="270">
        <f>'Net Gen'!I2857</f>
        <v>0</v>
      </c>
      <c r="F2857" s="270">
        <f>'Net Gen'!K2857</f>
        <v>0</v>
      </c>
      <c r="G2857" s="270">
        <f>'Net Gen'!N2857</f>
        <v>0</v>
      </c>
      <c r="H2857" s="270">
        <f>'Net Gen'!O2857</f>
        <v>1266</v>
      </c>
      <c r="J2857" s="120">
        <f t="shared" si="178"/>
        <v>0.15</v>
      </c>
      <c r="K2857" s="108">
        <f t="shared" si="176"/>
        <v>0</v>
      </c>
      <c r="L2857" s="102">
        <f t="shared" si="177"/>
        <v>189.9</v>
      </c>
      <c r="M2857" s="123">
        <f t="shared" si="179"/>
        <v>0</v>
      </c>
    </row>
    <row r="2858" spans="1:13" x14ac:dyDescent="0.2">
      <c r="A2858" s="208" t="str">
        <f>'Net Gen'!B2858</f>
        <v>RP1KPAEG-Rockport 1 KP AEG</v>
      </c>
      <c r="B2858" s="269">
        <f>'Net Gen'!C2858</f>
        <v>44833.958333333336</v>
      </c>
      <c r="C2858" s="270" t="str">
        <f>'Net Gen'!P2858</f>
        <v>OFFLINE</v>
      </c>
      <c r="D2858" s="270">
        <f>'Net Gen'!E2858</f>
        <v>0</v>
      </c>
      <c r="E2858" s="270">
        <f>'Net Gen'!I2858</f>
        <v>0</v>
      </c>
      <c r="F2858" s="270">
        <f>'Net Gen'!K2858</f>
        <v>0</v>
      </c>
      <c r="G2858" s="270">
        <f>'Net Gen'!N2858</f>
        <v>0</v>
      </c>
      <c r="H2858" s="270">
        <f>'Net Gen'!O2858</f>
        <v>1266</v>
      </c>
      <c r="J2858" s="120">
        <f t="shared" si="178"/>
        <v>0.15</v>
      </c>
      <c r="K2858" s="108">
        <f t="shared" si="176"/>
        <v>0</v>
      </c>
      <c r="L2858" s="102">
        <f t="shared" si="177"/>
        <v>189.9</v>
      </c>
      <c r="M2858" s="123">
        <f t="shared" si="179"/>
        <v>0</v>
      </c>
    </row>
    <row r="2859" spans="1:13" x14ac:dyDescent="0.2">
      <c r="A2859" s="208" t="str">
        <f>'Net Gen'!B2859</f>
        <v>RP1KPAEG-Rockport 1 KP AEG</v>
      </c>
      <c r="B2859" s="269">
        <f>'Net Gen'!C2859</f>
        <v>44834</v>
      </c>
      <c r="C2859" s="270" t="str">
        <f>'Net Gen'!P2859</f>
        <v>OFFLINE</v>
      </c>
      <c r="D2859" s="270">
        <f>'Net Gen'!E2859</f>
        <v>0</v>
      </c>
      <c r="E2859" s="270">
        <f>'Net Gen'!I2859</f>
        <v>0</v>
      </c>
      <c r="F2859" s="270">
        <f>'Net Gen'!K2859</f>
        <v>0</v>
      </c>
      <c r="G2859" s="270">
        <f>'Net Gen'!N2859</f>
        <v>0</v>
      </c>
      <c r="H2859" s="270">
        <f>'Net Gen'!O2859</f>
        <v>1266</v>
      </c>
      <c r="J2859" s="120">
        <f t="shared" si="178"/>
        <v>0.15</v>
      </c>
      <c r="K2859" s="108">
        <f t="shared" si="176"/>
        <v>0</v>
      </c>
      <c r="L2859" s="102">
        <f t="shared" si="177"/>
        <v>189.9</v>
      </c>
      <c r="M2859" s="123">
        <f t="shared" si="179"/>
        <v>0</v>
      </c>
    </row>
    <row r="2860" spans="1:13" x14ac:dyDescent="0.2">
      <c r="A2860" s="208" t="str">
        <f>'Net Gen'!B2860</f>
        <v>RP1KPAEG-Rockport 1 KP AEG</v>
      </c>
      <c r="B2860" s="269">
        <f>'Net Gen'!C2860</f>
        <v>44834.041666666664</v>
      </c>
      <c r="C2860" s="270" t="str">
        <f>'Net Gen'!P2860</f>
        <v>OFFLINE</v>
      </c>
      <c r="D2860" s="270">
        <f>'Net Gen'!E2860</f>
        <v>0</v>
      </c>
      <c r="E2860" s="270">
        <f>'Net Gen'!I2860</f>
        <v>0</v>
      </c>
      <c r="F2860" s="270">
        <f>'Net Gen'!K2860</f>
        <v>0</v>
      </c>
      <c r="G2860" s="270">
        <f>'Net Gen'!N2860</f>
        <v>0</v>
      </c>
      <c r="H2860" s="270">
        <f>'Net Gen'!O2860</f>
        <v>1266</v>
      </c>
      <c r="J2860" s="120">
        <f t="shared" si="178"/>
        <v>0.15</v>
      </c>
      <c r="K2860" s="108">
        <f t="shared" si="176"/>
        <v>0</v>
      </c>
      <c r="L2860" s="102">
        <f t="shared" si="177"/>
        <v>189.9</v>
      </c>
      <c r="M2860" s="123">
        <f t="shared" si="179"/>
        <v>0</v>
      </c>
    </row>
    <row r="2861" spans="1:13" x14ac:dyDescent="0.2">
      <c r="A2861" s="208" t="str">
        <f>'Net Gen'!B2861</f>
        <v>RP1KPAEG-Rockport 1 KP AEG</v>
      </c>
      <c r="B2861" s="269">
        <f>'Net Gen'!C2861</f>
        <v>44834.083333333336</v>
      </c>
      <c r="C2861" s="270" t="str">
        <f>'Net Gen'!P2861</f>
        <v>OFFLINE</v>
      </c>
      <c r="D2861" s="270">
        <f>'Net Gen'!E2861</f>
        <v>0</v>
      </c>
      <c r="E2861" s="270">
        <f>'Net Gen'!I2861</f>
        <v>0</v>
      </c>
      <c r="F2861" s="270">
        <f>'Net Gen'!K2861</f>
        <v>0</v>
      </c>
      <c r="G2861" s="270">
        <f>'Net Gen'!N2861</f>
        <v>0</v>
      </c>
      <c r="H2861" s="270">
        <f>'Net Gen'!O2861</f>
        <v>1266</v>
      </c>
      <c r="J2861" s="120">
        <f t="shared" si="178"/>
        <v>0.15</v>
      </c>
      <c r="K2861" s="108">
        <f t="shared" si="176"/>
        <v>0</v>
      </c>
      <c r="L2861" s="102">
        <f t="shared" si="177"/>
        <v>189.9</v>
      </c>
      <c r="M2861" s="123">
        <f t="shared" si="179"/>
        <v>0</v>
      </c>
    </row>
    <row r="2862" spans="1:13" x14ac:dyDescent="0.2">
      <c r="A2862" s="208" t="str">
        <f>'Net Gen'!B2862</f>
        <v>RP1KPAEG-Rockport 1 KP AEG</v>
      </c>
      <c r="B2862" s="269">
        <f>'Net Gen'!C2862</f>
        <v>44834.125</v>
      </c>
      <c r="C2862" s="270" t="str">
        <f>'Net Gen'!P2862</f>
        <v>OFFLINE</v>
      </c>
      <c r="D2862" s="270">
        <f>'Net Gen'!E2862</f>
        <v>0</v>
      </c>
      <c r="E2862" s="270">
        <f>'Net Gen'!I2862</f>
        <v>0</v>
      </c>
      <c r="F2862" s="270">
        <f>'Net Gen'!K2862</f>
        <v>0</v>
      </c>
      <c r="G2862" s="270">
        <f>'Net Gen'!N2862</f>
        <v>0</v>
      </c>
      <c r="H2862" s="270">
        <f>'Net Gen'!O2862</f>
        <v>1266</v>
      </c>
      <c r="J2862" s="120">
        <f t="shared" si="178"/>
        <v>0.15</v>
      </c>
      <c r="K2862" s="108">
        <f t="shared" si="176"/>
        <v>0</v>
      </c>
      <c r="L2862" s="102">
        <f t="shared" si="177"/>
        <v>189.9</v>
      </c>
      <c r="M2862" s="123">
        <f t="shared" si="179"/>
        <v>0</v>
      </c>
    </row>
    <row r="2863" spans="1:13" x14ac:dyDescent="0.2">
      <c r="A2863" s="208" t="str">
        <f>'Net Gen'!B2863</f>
        <v>RP1KPAEG-Rockport 1 KP AEG</v>
      </c>
      <c r="B2863" s="269">
        <f>'Net Gen'!C2863</f>
        <v>44834.166666666664</v>
      </c>
      <c r="C2863" s="270" t="str">
        <f>'Net Gen'!P2863</f>
        <v>OFFLINE</v>
      </c>
      <c r="D2863" s="270">
        <f>'Net Gen'!E2863</f>
        <v>0</v>
      </c>
      <c r="E2863" s="270">
        <f>'Net Gen'!I2863</f>
        <v>0</v>
      </c>
      <c r="F2863" s="270">
        <f>'Net Gen'!K2863</f>
        <v>0</v>
      </c>
      <c r="G2863" s="270">
        <f>'Net Gen'!N2863</f>
        <v>0</v>
      </c>
      <c r="H2863" s="270">
        <f>'Net Gen'!O2863</f>
        <v>1266</v>
      </c>
      <c r="J2863" s="120">
        <f t="shared" si="178"/>
        <v>0.15</v>
      </c>
      <c r="K2863" s="108">
        <f t="shared" si="176"/>
        <v>0</v>
      </c>
      <c r="L2863" s="102">
        <f t="shared" si="177"/>
        <v>189.9</v>
      </c>
      <c r="M2863" s="123">
        <f t="shared" si="179"/>
        <v>0</v>
      </c>
    </row>
    <row r="2864" spans="1:13" x14ac:dyDescent="0.2">
      <c r="A2864" s="208" t="str">
        <f>'Net Gen'!B2864</f>
        <v>RP1KPAEG-Rockport 1 KP AEG</v>
      </c>
      <c r="B2864" s="269">
        <f>'Net Gen'!C2864</f>
        <v>44834.208333333336</v>
      </c>
      <c r="C2864" s="270" t="str">
        <f>'Net Gen'!P2864</f>
        <v>OFFLINE</v>
      </c>
      <c r="D2864" s="270">
        <f>'Net Gen'!E2864</f>
        <v>0</v>
      </c>
      <c r="E2864" s="270">
        <f>'Net Gen'!I2864</f>
        <v>0</v>
      </c>
      <c r="F2864" s="270">
        <f>'Net Gen'!K2864</f>
        <v>0</v>
      </c>
      <c r="G2864" s="270">
        <f>'Net Gen'!N2864</f>
        <v>0</v>
      </c>
      <c r="H2864" s="270">
        <f>'Net Gen'!O2864</f>
        <v>1266</v>
      </c>
      <c r="J2864" s="120">
        <f t="shared" si="178"/>
        <v>0.15</v>
      </c>
      <c r="K2864" s="108">
        <f t="shared" si="176"/>
        <v>0</v>
      </c>
      <c r="L2864" s="102">
        <f t="shared" si="177"/>
        <v>189.9</v>
      </c>
      <c r="M2864" s="123">
        <f t="shared" si="179"/>
        <v>0</v>
      </c>
    </row>
    <row r="2865" spans="1:13" x14ac:dyDescent="0.2">
      <c r="A2865" s="208" t="str">
        <f>'Net Gen'!B2865</f>
        <v>RP1KPAEG-Rockport 1 KP AEG</v>
      </c>
      <c r="B2865" s="269">
        <f>'Net Gen'!C2865</f>
        <v>44834.25</v>
      </c>
      <c r="C2865" s="270" t="str">
        <f>'Net Gen'!P2865</f>
        <v>OFFLINE</v>
      </c>
      <c r="D2865" s="270">
        <f>'Net Gen'!E2865</f>
        <v>0</v>
      </c>
      <c r="E2865" s="270">
        <f>'Net Gen'!I2865</f>
        <v>0</v>
      </c>
      <c r="F2865" s="270">
        <f>'Net Gen'!K2865</f>
        <v>0</v>
      </c>
      <c r="G2865" s="270">
        <f>'Net Gen'!N2865</f>
        <v>0</v>
      </c>
      <c r="H2865" s="270">
        <f>'Net Gen'!O2865</f>
        <v>1266</v>
      </c>
      <c r="J2865" s="120">
        <f t="shared" si="178"/>
        <v>0.15</v>
      </c>
      <c r="K2865" s="108">
        <f t="shared" si="176"/>
        <v>0</v>
      </c>
      <c r="L2865" s="102">
        <f t="shared" si="177"/>
        <v>189.9</v>
      </c>
      <c r="M2865" s="123">
        <f t="shared" si="179"/>
        <v>0</v>
      </c>
    </row>
    <row r="2866" spans="1:13" x14ac:dyDescent="0.2">
      <c r="A2866" s="208" t="str">
        <f>'Net Gen'!B2866</f>
        <v>RP1KPAEG-Rockport 1 KP AEG</v>
      </c>
      <c r="B2866" s="269">
        <f>'Net Gen'!C2866</f>
        <v>44834.291666666664</v>
      </c>
      <c r="C2866" s="270" t="str">
        <f>'Net Gen'!P2866</f>
        <v>OFFLINE</v>
      </c>
      <c r="D2866" s="270">
        <f>'Net Gen'!E2866</f>
        <v>0</v>
      </c>
      <c r="E2866" s="270">
        <f>'Net Gen'!I2866</f>
        <v>0</v>
      </c>
      <c r="F2866" s="270">
        <f>'Net Gen'!K2866</f>
        <v>0</v>
      </c>
      <c r="G2866" s="270">
        <f>'Net Gen'!N2866</f>
        <v>0</v>
      </c>
      <c r="H2866" s="270">
        <f>'Net Gen'!O2866</f>
        <v>1266</v>
      </c>
      <c r="J2866" s="120">
        <f t="shared" si="178"/>
        <v>0.15</v>
      </c>
      <c r="K2866" s="108">
        <f t="shared" si="176"/>
        <v>0</v>
      </c>
      <c r="L2866" s="102">
        <f t="shared" si="177"/>
        <v>189.9</v>
      </c>
      <c r="M2866" s="123">
        <f t="shared" si="179"/>
        <v>0</v>
      </c>
    </row>
    <row r="2867" spans="1:13" x14ac:dyDescent="0.2">
      <c r="A2867" s="208" t="str">
        <f>'Net Gen'!B2867</f>
        <v>RP1KPAEG-Rockport 1 KP AEG</v>
      </c>
      <c r="B2867" s="269">
        <f>'Net Gen'!C2867</f>
        <v>44834.333333333336</v>
      </c>
      <c r="C2867" s="270" t="str">
        <f>'Net Gen'!P2867</f>
        <v>OFFLINE</v>
      </c>
      <c r="D2867" s="270">
        <f>'Net Gen'!E2867</f>
        <v>0</v>
      </c>
      <c r="E2867" s="270">
        <f>'Net Gen'!I2867</f>
        <v>0</v>
      </c>
      <c r="F2867" s="270">
        <f>'Net Gen'!K2867</f>
        <v>0</v>
      </c>
      <c r="G2867" s="270">
        <f>'Net Gen'!N2867</f>
        <v>0</v>
      </c>
      <c r="H2867" s="270">
        <f>'Net Gen'!O2867</f>
        <v>1266</v>
      </c>
      <c r="J2867" s="120">
        <f t="shared" si="178"/>
        <v>0.15</v>
      </c>
      <c r="K2867" s="108">
        <f t="shared" si="176"/>
        <v>0</v>
      </c>
      <c r="L2867" s="102">
        <f t="shared" si="177"/>
        <v>189.9</v>
      </c>
      <c r="M2867" s="123">
        <f t="shared" si="179"/>
        <v>0</v>
      </c>
    </row>
    <row r="2868" spans="1:13" x14ac:dyDescent="0.2">
      <c r="A2868" s="208" t="str">
        <f>'Net Gen'!B2868</f>
        <v>RP1KPAEG-Rockport 1 KP AEG</v>
      </c>
      <c r="B2868" s="269">
        <f>'Net Gen'!C2868</f>
        <v>44834.375</v>
      </c>
      <c r="C2868" s="270" t="str">
        <f>'Net Gen'!P2868</f>
        <v>OFFLINE</v>
      </c>
      <c r="D2868" s="270">
        <f>'Net Gen'!E2868</f>
        <v>0</v>
      </c>
      <c r="E2868" s="270">
        <f>'Net Gen'!I2868</f>
        <v>0</v>
      </c>
      <c r="F2868" s="270">
        <f>'Net Gen'!K2868</f>
        <v>0</v>
      </c>
      <c r="G2868" s="270">
        <f>'Net Gen'!N2868</f>
        <v>0</v>
      </c>
      <c r="H2868" s="270">
        <f>'Net Gen'!O2868</f>
        <v>1266</v>
      </c>
      <c r="J2868" s="120">
        <f t="shared" si="178"/>
        <v>0.15</v>
      </c>
      <c r="K2868" s="108">
        <f t="shared" si="176"/>
        <v>0</v>
      </c>
      <c r="L2868" s="102">
        <f t="shared" si="177"/>
        <v>189.9</v>
      </c>
      <c r="M2868" s="123">
        <f t="shared" si="179"/>
        <v>0</v>
      </c>
    </row>
    <row r="2869" spans="1:13" x14ac:dyDescent="0.2">
      <c r="A2869" s="208" t="str">
        <f>'Net Gen'!B2869</f>
        <v>RP1KPAEG-Rockport 1 KP AEG</v>
      </c>
      <c r="B2869" s="269">
        <f>'Net Gen'!C2869</f>
        <v>44834.416666666664</v>
      </c>
      <c r="C2869" s="270" t="str">
        <f>'Net Gen'!P2869</f>
        <v>OFFLINE</v>
      </c>
      <c r="D2869" s="270">
        <f>'Net Gen'!E2869</f>
        <v>0</v>
      </c>
      <c r="E2869" s="270">
        <f>'Net Gen'!I2869</f>
        <v>0</v>
      </c>
      <c r="F2869" s="270">
        <f>'Net Gen'!K2869</f>
        <v>0</v>
      </c>
      <c r="G2869" s="270">
        <f>'Net Gen'!N2869</f>
        <v>0</v>
      </c>
      <c r="H2869" s="270">
        <f>'Net Gen'!O2869</f>
        <v>1266</v>
      </c>
      <c r="J2869" s="120">
        <f t="shared" si="178"/>
        <v>0.15</v>
      </c>
      <c r="K2869" s="108">
        <f t="shared" si="176"/>
        <v>0</v>
      </c>
      <c r="L2869" s="102">
        <f t="shared" si="177"/>
        <v>189.9</v>
      </c>
      <c r="M2869" s="123">
        <f t="shared" si="179"/>
        <v>0</v>
      </c>
    </row>
    <row r="2870" spans="1:13" x14ac:dyDescent="0.2">
      <c r="A2870" s="208" t="str">
        <f>'Net Gen'!B2870</f>
        <v>RP1KPAEG-Rockport 1 KP AEG</v>
      </c>
      <c r="B2870" s="269">
        <f>'Net Gen'!C2870</f>
        <v>44834.458333333336</v>
      </c>
      <c r="C2870" s="270" t="str">
        <f>'Net Gen'!P2870</f>
        <v>OFFLINE</v>
      </c>
      <c r="D2870" s="270">
        <f>'Net Gen'!E2870</f>
        <v>0</v>
      </c>
      <c r="E2870" s="270">
        <f>'Net Gen'!I2870</f>
        <v>0</v>
      </c>
      <c r="F2870" s="270">
        <f>'Net Gen'!K2870</f>
        <v>0</v>
      </c>
      <c r="G2870" s="270">
        <f>'Net Gen'!N2870</f>
        <v>0</v>
      </c>
      <c r="H2870" s="270">
        <f>'Net Gen'!O2870</f>
        <v>1266</v>
      </c>
      <c r="J2870" s="120">
        <f t="shared" si="178"/>
        <v>0.15</v>
      </c>
      <c r="K2870" s="108">
        <f t="shared" si="176"/>
        <v>0</v>
      </c>
      <c r="L2870" s="102">
        <f t="shared" si="177"/>
        <v>189.9</v>
      </c>
      <c r="M2870" s="123">
        <f t="shared" si="179"/>
        <v>0</v>
      </c>
    </row>
    <row r="2871" spans="1:13" x14ac:dyDescent="0.2">
      <c r="A2871" s="208" t="str">
        <f>'Net Gen'!B2871</f>
        <v>RP1KPAEG-Rockport 1 KP AEG</v>
      </c>
      <c r="B2871" s="269">
        <f>'Net Gen'!C2871</f>
        <v>44834.5</v>
      </c>
      <c r="C2871" s="270" t="str">
        <f>'Net Gen'!P2871</f>
        <v>OFFLINE</v>
      </c>
      <c r="D2871" s="270">
        <f>'Net Gen'!E2871</f>
        <v>0</v>
      </c>
      <c r="E2871" s="270">
        <f>'Net Gen'!I2871</f>
        <v>0</v>
      </c>
      <c r="F2871" s="270">
        <f>'Net Gen'!K2871</f>
        <v>0</v>
      </c>
      <c r="G2871" s="270">
        <f>'Net Gen'!N2871</f>
        <v>0</v>
      </c>
      <c r="H2871" s="270">
        <f>'Net Gen'!O2871</f>
        <v>1266</v>
      </c>
      <c r="J2871" s="120">
        <f t="shared" si="178"/>
        <v>0.15</v>
      </c>
      <c r="K2871" s="108">
        <f t="shared" si="176"/>
        <v>0</v>
      </c>
      <c r="L2871" s="102">
        <f t="shared" si="177"/>
        <v>189.9</v>
      </c>
      <c r="M2871" s="123">
        <f t="shared" si="179"/>
        <v>0</v>
      </c>
    </row>
    <row r="2872" spans="1:13" x14ac:dyDescent="0.2">
      <c r="A2872" s="208" t="str">
        <f>'Net Gen'!B2872</f>
        <v>RP1KPAEG-Rockport 1 KP AEG</v>
      </c>
      <c r="B2872" s="269">
        <f>'Net Gen'!C2872</f>
        <v>44834.541666666664</v>
      </c>
      <c r="C2872" s="270" t="str">
        <f>'Net Gen'!P2872</f>
        <v>OFFLINE</v>
      </c>
      <c r="D2872" s="270">
        <f>'Net Gen'!E2872</f>
        <v>0</v>
      </c>
      <c r="E2872" s="270">
        <f>'Net Gen'!I2872</f>
        <v>0</v>
      </c>
      <c r="F2872" s="270">
        <f>'Net Gen'!K2872</f>
        <v>0</v>
      </c>
      <c r="G2872" s="270">
        <f>'Net Gen'!N2872</f>
        <v>0</v>
      </c>
      <c r="H2872" s="270">
        <f>'Net Gen'!O2872</f>
        <v>1266</v>
      </c>
      <c r="J2872" s="120">
        <f t="shared" si="178"/>
        <v>0.15</v>
      </c>
      <c r="K2872" s="108">
        <f t="shared" si="176"/>
        <v>0</v>
      </c>
      <c r="L2872" s="102">
        <f t="shared" si="177"/>
        <v>189.9</v>
      </c>
      <c r="M2872" s="123">
        <f t="shared" si="179"/>
        <v>0</v>
      </c>
    </row>
    <row r="2873" spans="1:13" x14ac:dyDescent="0.2">
      <c r="A2873" s="208" t="str">
        <f>'Net Gen'!B2873</f>
        <v>RP1KPAEG-Rockport 1 KP AEG</v>
      </c>
      <c r="B2873" s="269">
        <f>'Net Gen'!C2873</f>
        <v>44834.583333333336</v>
      </c>
      <c r="C2873" s="270" t="str">
        <f>'Net Gen'!P2873</f>
        <v>OFFLINE</v>
      </c>
      <c r="D2873" s="270">
        <f>'Net Gen'!E2873</f>
        <v>0</v>
      </c>
      <c r="E2873" s="270">
        <f>'Net Gen'!I2873</f>
        <v>0</v>
      </c>
      <c r="F2873" s="270">
        <f>'Net Gen'!K2873</f>
        <v>0</v>
      </c>
      <c r="G2873" s="270">
        <f>'Net Gen'!N2873</f>
        <v>0</v>
      </c>
      <c r="H2873" s="270">
        <f>'Net Gen'!O2873</f>
        <v>1266</v>
      </c>
      <c r="J2873" s="120">
        <f t="shared" si="178"/>
        <v>0.15</v>
      </c>
      <c r="K2873" s="108">
        <f t="shared" si="176"/>
        <v>0</v>
      </c>
      <c r="L2873" s="102">
        <f t="shared" si="177"/>
        <v>189.9</v>
      </c>
      <c r="M2873" s="123">
        <f t="shared" si="179"/>
        <v>0</v>
      </c>
    </row>
    <row r="2874" spans="1:13" x14ac:dyDescent="0.2">
      <c r="A2874" s="208" t="str">
        <f>'Net Gen'!B2874</f>
        <v>RP1KPAEG-Rockport 1 KP AEG</v>
      </c>
      <c r="B2874" s="269">
        <f>'Net Gen'!C2874</f>
        <v>44834.625</v>
      </c>
      <c r="C2874" s="270" t="str">
        <f>'Net Gen'!P2874</f>
        <v>OFFLINE</v>
      </c>
      <c r="D2874" s="270">
        <f>'Net Gen'!E2874</f>
        <v>0</v>
      </c>
      <c r="E2874" s="270">
        <f>'Net Gen'!I2874</f>
        <v>0</v>
      </c>
      <c r="F2874" s="270">
        <f>'Net Gen'!K2874</f>
        <v>0</v>
      </c>
      <c r="G2874" s="270">
        <f>'Net Gen'!N2874</f>
        <v>0</v>
      </c>
      <c r="H2874" s="270">
        <f>'Net Gen'!O2874</f>
        <v>1266</v>
      </c>
      <c r="J2874" s="120">
        <f t="shared" si="178"/>
        <v>0.15</v>
      </c>
      <c r="K2874" s="108">
        <f t="shared" si="176"/>
        <v>0</v>
      </c>
      <c r="L2874" s="102">
        <f t="shared" si="177"/>
        <v>189.9</v>
      </c>
      <c r="M2874" s="123">
        <f t="shared" si="179"/>
        <v>0</v>
      </c>
    </row>
    <row r="2875" spans="1:13" x14ac:dyDescent="0.2">
      <c r="A2875" s="208" t="str">
        <f>'Net Gen'!B2875</f>
        <v>RP1KPAEG-Rockport 1 KP AEG</v>
      </c>
      <c r="B2875" s="269">
        <f>'Net Gen'!C2875</f>
        <v>44834.666666666664</v>
      </c>
      <c r="C2875" s="270" t="str">
        <f>'Net Gen'!P2875</f>
        <v>OFFLINE</v>
      </c>
      <c r="D2875" s="270">
        <f>'Net Gen'!E2875</f>
        <v>0</v>
      </c>
      <c r="E2875" s="270">
        <f>'Net Gen'!I2875</f>
        <v>0</v>
      </c>
      <c r="F2875" s="270">
        <f>'Net Gen'!K2875</f>
        <v>0</v>
      </c>
      <c r="G2875" s="270">
        <f>'Net Gen'!N2875</f>
        <v>0</v>
      </c>
      <c r="H2875" s="270">
        <f>'Net Gen'!O2875</f>
        <v>1266</v>
      </c>
      <c r="J2875" s="120">
        <f t="shared" si="178"/>
        <v>0.15</v>
      </c>
      <c r="K2875" s="108">
        <f t="shared" si="176"/>
        <v>0</v>
      </c>
      <c r="L2875" s="102">
        <f t="shared" si="177"/>
        <v>189.9</v>
      </c>
      <c r="M2875" s="123">
        <f t="shared" si="179"/>
        <v>0</v>
      </c>
    </row>
    <row r="2876" spans="1:13" x14ac:dyDescent="0.2">
      <c r="A2876" s="208" t="str">
        <f>'Net Gen'!B2876</f>
        <v>RP1KPAEG-Rockport 1 KP AEG</v>
      </c>
      <c r="B2876" s="269">
        <f>'Net Gen'!C2876</f>
        <v>44834.708333333336</v>
      </c>
      <c r="C2876" s="270" t="str">
        <f>'Net Gen'!P2876</f>
        <v>OFFLINE</v>
      </c>
      <c r="D2876" s="270">
        <f>'Net Gen'!E2876</f>
        <v>0</v>
      </c>
      <c r="E2876" s="270">
        <f>'Net Gen'!I2876</f>
        <v>0</v>
      </c>
      <c r="F2876" s="270">
        <f>'Net Gen'!K2876</f>
        <v>0</v>
      </c>
      <c r="G2876" s="270">
        <f>'Net Gen'!N2876</f>
        <v>0</v>
      </c>
      <c r="H2876" s="270">
        <f>'Net Gen'!O2876</f>
        <v>1266</v>
      </c>
      <c r="J2876" s="120">
        <f t="shared" si="178"/>
        <v>0.15</v>
      </c>
      <c r="K2876" s="108">
        <f t="shared" si="176"/>
        <v>0</v>
      </c>
      <c r="L2876" s="102">
        <f t="shared" si="177"/>
        <v>189.9</v>
      </c>
      <c r="M2876" s="123">
        <f t="shared" si="179"/>
        <v>0</v>
      </c>
    </row>
    <row r="2877" spans="1:13" x14ac:dyDescent="0.2">
      <c r="A2877" s="208" t="str">
        <f>'Net Gen'!B2877</f>
        <v>RP1KPAEG-Rockport 1 KP AEG</v>
      </c>
      <c r="B2877" s="269">
        <f>'Net Gen'!C2877</f>
        <v>44834.75</v>
      </c>
      <c r="C2877" s="270" t="str">
        <f>'Net Gen'!P2877</f>
        <v>OFFLINE</v>
      </c>
      <c r="D2877" s="270">
        <f>'Net Gen'!E2877</f>
        <v>0</v>
      </c>
      <c r="E2877" s="270">
        <f>'Net Gen'!I2877</f>
        <v>0</v>
      </c>
      <c r="F2877" s="270">
        <f>'Net Gen'!K2877</f>
        <v>0</v>
      </c>
      <c r="G2877" s="270">
        <f>'Net Gen'!N2877</f>
        <v>0</v>
      </c>
      <c r="H2877" s="270">
        <f>'Net Gen'!O2877</f>
        <v>1266</v>
      </c>
      <c r="J2877" s="120">
        <f t="shared" si="178"/>
        <v>0.15</v>
      </c>
      <c r="K2877" s="108">
        <f t="shared" si="176"/>
        <v>0</v>
      </c>
      <c r="L2877" s="102">
        <f t="shared" si="177"/>
        <v>189.9</v>
      </c>
      <c r="M2877" s="123">
        <f t="shared" si="179"/>
        <v>0</v>
      </c>
    </row>
    <row r="2878" spans="1:13" x14ac:dyDescent="0.2">
      <c r="A2878" s="208" t="str">
        <f>'Net Gen'!B2878</f>
        <v>RP1KPAEG-Rockport 1 KP AEG</v>
      </c>
      <c r="B2878" s="269">
        <f>'Net Gen'!C2878</f>
        <v>44834.791666666664</v>
      </c>
      <c r="C2878" s="270" t="str">
        <f>'Net Gen'!P2878</f>
        <v>OFFLINE</v>
      </c>
      <c r="D2878" s="270">
        <f>'Net Gen'!E2878</f>
        <v>0</v>
      </c>
      <c r="E2878" s="270">
        <f>'Net Gen'!I2878</f>
        <v>0</v>
      </c>
      <c r="F2878" s="270">
        <f>'Net Gen'!K2878</f>
        <v>0</v>
      </c>
      <c r="G2878" s="270">
        <f>'Net Gen'!N2878</f>
        <v>0</v>
      </c>
      <c r="H2878" s="270">
        <f>'Net Gen'!O2878</f>
        <v>1266</v>
      </c>
      <c r="J2878" s="120">
        <f t="shared" si="178"/>
        <v>0.15</v>
      </c>
      <c r="K2878" s="108">
        <f t="shared" si="176"/>
        <v>0</v>
      </c>
      <c r="L2878" s="102">
        <f t="shared" si="177"/>
        <v>189.9</v>
      </c>
      <c r="M2878" s="123">
        <f t="shared" si="179"/>
        <v>0</v>
      </c>
    </row>
    <row r="2879" spans="1:13" x14ac:dyDescent="0.2">
      <c r="A2879" s="208" t="str">
        <f>'Net Gen'!B2879</f>
        <v>RP1KPAEG-Rockport 1 KP AEG</v>
      </c>
      <c r="B2879" s="269">
        <f>'Net Gen'!C2879</f>
        <v>44834.833333333336</v>
      </c>
      <c r="C2879" s="270" t="str">
        <f>'Net Gen'!P2879</f>
        <v>OFFLINE</v>
      </c>
      <c r="D2879" s="270">
        <f>'Net Gen'!E2879</f>
        <v>0</v>
      </c>
      <c r="E2879" s="270">
        <f>'Net Gen'!I2879</f>
        <v>0</v>
      </c>
      <c r="F2879" s="270">
        <f>'Net Gen'!K2879</f>
        <v>0</v>
      </c>
      <c r="G2879" s="270">
        <f>'Net Gen'!N2879</f>
        <v>0</v>
      </c>
      <c r="H2879" s="270">
        <f>'Net Gen'!O2879</f>
        <v>1266</v>
      </c>
      <c r="J2879" s="120">
        <f t="shared" si="178"/>
        <v>0.15</v>
      </c>
      <c r="K2879" s="108">
        <f t="shared" si="176"/>
        <v>0</v>
      </c>
      <c r="L2879" s="102">
        <f t="shared" si="177"/>
        <v>189.9</v>
      </c>
      <c r="M2879" s="123">
        <f t="shared" si="179"/>
        <v>0</v>
      </c>
    </row>
    <row r="2880" spans="1:13" x14ac:dyDescent="0.2">
      <c r="A2880" s="208" t="str">
        <f>'Net Gen'!B2880</f>
        <v>RP1KPAEG-Rockport 1 KP AEG</v>
      </c>
      <c r="B2880" s="269">
        <f>'Net Gen'!C2880</f>
        <v>44834.875</v>
      </c>
      <c r="C2880" s="270" t="str">
        <f>'Net Gen'!P2880</f>
        <v>OFFLINE</v>
      </c>
      <c r="D2880" s="270">
        <f>'Net Gen'!E2880</f>
        <v>0</v>
      </c>
      <c r="E2880" s="270">
        <f>'Net Gen'!I2880</f>
        <v>0</v>
      </c>
      <c r="F2880" s="270">
        <f>'Net Gen'!K2880</f>
        <v>0</v>
      </c>
      <c r="G2880" s="270">
        <f>'Net Gen'!N2880</f>
        <v>0</v>
      </c>
      <c r="H2880" s="270">
        <f>'Net Gen'!O2880</f>
        <v>1266</v>
      </c>
      <c r="J2880" s="120">
        <f t="shared" si="178"/>
        <v>0.15</v>
      </c>
      <c r="K2880" s="108">
        <f t="shared" si="176"/>
        <v>0</v>
      </c>
      <c r="L2880" s="102">
        <f t="shared" si="177"/>
        <v>189.9</v>
      </c>
      <c r="M2880" s="123">
        <f t="shared" si="179"/>
        <v>0</v>
      </c>
    </row>
    <row r="2881" spans="1:13" x14ac:dyDescent="0.2">
      <c r="A2881" s="208" t="str">
        <f>'Net Gen'!B2881</f>
        <v>RP1KPAEG-Rockport 1 KP AEG</v>
      </c>
      <c r="B2881" s="269">
        <f>'Net Gen'!C2881</f>
        <v>44834.916666666664</v>
      </c>
      <c r="C2881" s="270" t="str">
        <f>'Net Gen'!P2881</f>
        <v>OFFLINE</v>
      </c>
      <c r="D2881" s="270">
        <f>'Net Gen'!E2881</f>
        <v>0</v>
      </c>
      <c r="E2881" s="270">
        <f>'Net Gen'!I2881</f>
        <v>0</v>
      </c>
      <c r="F2881" s="270">
        <f>'Net Gen'!K2881</f>
        <v>0</v>
      </c>
      <c r="G2881" s="270">
        <f>'Net Gen'!N2881</f>
        <v>0</v>
      </c>
      <c r="H2881" s="270">
        <f>'Net Gen'!O2881</f>
        <v>1266</v>
      </c>
      <c r="J2881" s="120">
        <f t="shared" si="178"/>
        <v>0.15</v>
      </c>
      <c r="K2881" s="108">
        <f t="shared" si="176"/>
        <v>0</v>
      </c>
      <c r="L2881" s="102">
        <f t="shared" si="177"/>
        <v>189.9</v>
      </c>
      <c r="M2881" s="123">
        <f t="shared" si="179"/>
        <v>0</v>
      </c>
    </row>
    <row r="2882" spans="1:13" x14ac:dyDescent="0.2">
      <c r="A2882" s="208" t="str">
        <f>'Net Gen'!B2882</f>
        <v>RP1KPAEG-Rockport 1 KP AEG</v>
      </c>
      <c r="B2882" s="269">
        <f>'Net Gen'!C2882</f>
        <v>44834.958333333336</v>
      </c>
      <c r="C2882" s="270" t="str">
        <f>'Net Gen'!P2882</f>
        <v>OFFLINE</v>
      </c>
      <c r="D2882" s="270">
        <f>'Net Gen'!E2882</f>
        <v>0</v>
      </c>
      <c r="E2882" s="270">
        <f>'Net Gen'!I2882</f>
        <v>0</v>
      </c>
      <c r="F2882" s="270">
        <f>'Net Gen'!K2882</f>
        <v>0</v>
      </c>
      <c r="G2882" s="270">
        <f>'Net Gen'!N2882</f>
        <v>0</v>
      </c>
      <c r="H2882" s="270">
        <f>'Net Gen'!O2882</f>
        <v>1266</v>
      </c>
      <c r="J2882" s="120">
        <f t="shared" si="178"/>
        <v>0.15</v>
      </c>
      <c r="K2882" s="108">
        <f t="shared" si="176"/>
        <v>0</v>
      </c>
      <c r="L2882" s="102">
        <f t="shared" si="177"/>
        <v>189.9</v>
      </c>
      <c r="M2882" s="123">
        <f t="shared" si="179"/>
        <v>0</v>
      </c>
    </row>
    <row r="2883" spans="1:13" x14ac:dyDescent="0.2">
      <c r="A2883" s="208" t="str">
        <f>'Net Gen'!B2883</f>
        <v>RP1KPAEG-Rockport 1 KP AEG</v>
      </c>
      <c r="B2883" s="269">
        <f>'Net Gen'!C2883</f>
        <v>44835</v>
      </c>
      <c r="C2883" s="270" t="str">
        <f>'Net Gen'!P2883</f>
        <v>OFFLINE</v>
      </c>
      <c r="D2883" s="270">
        <f>'Net Gen'!E2883</f>
        <v>0</v>
      </c>
      <c r="E2883" s="270">
        <f>'Net Gen'!I2883</f>
        <v>0</v>
      </c>
      <c r="F2883" s="270">
        <f>'Net Gen'!K2883</f>
        <v>0</v>
      </c>
      <c r="G2883" s="270">
        <f>'Net Gen'!N2883</f>
        <v>0</v>
      </c>
      <c r="H2883" s="270">
        <f>'Net Gen'!O2883</f>
        <v>1266</v>
      </c>
      <c r="J2883" s="120">
        <f t="shared" si="178"/>
        <v>0.15</v>
      </c>
      <c r="K2883" s="108">
        <f t="shared" si="176"/>
        <v>0</v>
      </c>
      <c r="L2883" s="102">
        <f t="shared" si="177"/>
        <v>189.9</v>
      </c>
      <c r="M2883" s="123">
        <f t="shared" si="179"/>
        <v>0</v>
      </c>
    </row>
    <row r="2884" spans="1:13" x14ac:dyDescent="0.2">
      <c r="A2884" s="208" t="str">
        <f>'Net Gen'!B2884</f>
        <v>RP2KPAEG-Rockport 2 KP AEG</v>
      </c>
      <c r="B2884" s="269">
        <f>'Net Gen'!C2884</f>
        <v>44805.041666666664</v>
      </c>
      <c r="C2884" s="270" t="str">
        <f>'Net Gen'!P2884</f>
        <v>DISPATCHABLE</v>
      </c>
      <c r="D2884" s="270">
        <f>'Net Gen'!E2884</f>
        <v>75.164400000000001</v>
      </c>
      <c r="E2884" s="270">
        <f>'Net Gen'!I2884</f>
        <v>1000</v>
      </c>
      <c r="F2884" s="270">
        <f>'Net Gen'!K2884</f>
        <v>1300</v>
      </c>
      <c r="G2884" s="270">
        <f>'Net Gen'!N2884</f>
        <v>1300</v>
      </c>
      <c r="H2884" s="270">
        <f>'Net Gen'!O2884</f>
        <v>1300</v>
      </c>
      <c r="J2884" s="120">
        <f t="shared" si="178"/>
        <v>0.15</v>
      </c>
      <c r="K2884" s="108">
        <f t="shared" ref="K2884:K2947" si="180">F2884*J2884</f>
        <v>195</v>
      </c>
      <c r="L2884" s="102">
        <f t="shared" ref="L2884:L2947" si="181">H2884*J2884</f>
        <v>195</v>
      </c>
      <c r="M2884" s="123">
        <f t="shared" si="179"/>
        <v>150</v>
      </c>
    </row>
    <row r="2885" spans="1:13" x14ac:dyDescent="0.2">
      <c r="A2885" s="208" t="str">
        <f>'Net Gen'!B2885</f>
        <v>RP2KPAEG-Rockport 2 KP AEG</v>
      </c>
      <c r="B2885" s="269">
        <f>'Net Gen'!C2885</f>
        <v>44805.083333333336</v>
      </c>
      <c r="C2885" s="270" t="str">
        <f>'Net Gen'!P2885</f>
        <v>DISPATCHABLE</v>
      </c>
      <c r="D2885" s="270">
        <f>'Net Gen'!E2885</f>
        <v>74.858400000000003</v>
      </c>
      <c r="E2885" s="270">
        <f>'Net Gen'!I2885</f>
        <v>1000</v>
      </c>
      <c r="F2885" s="270">
        <f>'Net Gen'!K2885</f>
        <v>1300</v>
      </c>
      <c r="G2885" s="270">
        <f>'Net Gen'!N2885</f>
        <v>1300</v>
      </c>
      <c r="H2885" s="270">
        <f>'Net Gen'!O2885</f>
        <v>1300</v>
      </c>
      <c r="J2885" s="120">
        <f t="shared" ref="J2885:J2948" si="182">VLOOKUP(A2885,$P$4:$Q$8,2,FALSE)</f>
        <v>0.15</v>
      </c>
      <c r="K2885" s="108">
        <f t="shared" si="180"/>
        <v>195</v>
      </c>
      <c r="L2885" s="102">
        <f t="shared" si="181"/>
        <v>195</v>
      </c>
      <c r="M2885" s="123">
        <f t="shared" ref="M2885:M2948" si="183">E2885*J2885</f>
        <v>150</v>
      </c>
    </row>
    <row r="2886" spans="1:13" x14ac:dyDescent="0.2">
      <c r="A2886" s="208" t="str">
        <f>'Net Gen'!B2886</f>
        <v>RP2KPAEG-Rockport 2 KP AEG</v>
      </c>
      <c r="B2886" s="269">
        <f>'Net Gen'!C2886</f>
        <v>44805.125</v>
      </c>
      <c r="C2886" s="270" t="str">
        <f>'Net Gen'!P2886</f>
        <v>DISPATCHABLE</v>
      </c>
      <c r="D2886" s="270">
        <f>'Net Gen'!E2886</f>
        <v>75.459599999999995</v>
      </c>
      <c r="E2886" s="270">
        <f>'Net Gen'!I2886</f>
        <v>1000</v>
      </c>
      <c r="F2886" s="270">
        <f>'Net Gen'!K2886</f>
        <v>1300</v>
      </c>
      <c r="G2886" s="270">
        <f>'Net Gen'!N2886</f>
        <v>1300</v>
      </c>
      <c r="H2886" s="270">
        <f>'Net Gen'!O2886</f>
        <v>1300</v>
      </c>
      <c r="J2886" s="120">
        <f t="shared" si="182"/>
        <v>0.15</v>
      </c>
      <c r="K2886" s="108">
        <f t="shared" si="180"/>
        <v>195</v>
      </c>
      <c r="L2886" s="102">
        <f t="shared" si="181"/>
        <v>195</v>
      </c>
      <c r="M2886" s="123">
        <f t="shared" si="183"/>
        <v>150</v>
      </c>
    </row>
    <row r="2887" spans="1:13" x14ac:dyDescent="0.2">
      <c r="A2887" s="208" t="str">
        <f>'Net Gen'!B2887</f>
        <v>RP2KPAEG-Rockport 2 KP AEG</v>
      </c>
      <c r="B2887" s="269">
        <f>'Net Gen'!C2887</f>
        <v>44805.166666666664</v>
      </c>
      <c r="C2887" s="270" t="str">
        <f>'Net Gen'!P2887</f>
        <v>DISPATCHABLE</v>
      </c>
      <c r="D2887" s="270">
        <f>'Net Gen'!E2887</f>
        <v>75.147599999999997</v>
      </c>
      <c r="E2887" s="270">
        <f>'Net Gen'!I2887</f>
        <v>1000</v>
      </c>
      <c r="F2887" s="270">
        <f>'Net Gen'!K2887</f>
        <v>1300</v>
      </c>
      <c r="G2887" s="270">
        <f>'Net Gen'!N2887</f>
        <v>1300</v>
      </c>
      <c r="H2887" s="270">
        <f>'Net Gen'!O2887</f>
        <v>1300</v>
      </c>
      <c r="J2887" s="120">
        <f t="shared" si="182"/>
        <v>0.15</v>
      </c>
      <c r="K2887" s="108">
        <f t="shared" si="180"/>
        <v>195</v>
      </c>
      <c r="L2887" s="102">
        <f t="shared" si="181"/>
        <v>195</v>
      </c>
      <c r="M2887" s="123">
        <f t="shared" si="183"/>
        <v>150</v>
      </c>
    </row>
    <row r="2888" spans="1:13" x14ac:dyDescent="0.2">
      <c r="A2888" s="208" t="str">
        <f>'Net Gen'!B2888</f>
        <v>RP2KPAEG-Rockport 2 KP AEG</v>
      </c>
      <c r="B2888" s="269">
        <f>'Net Gen'!C2888</f>
        <v>44805.208333333336</v>
      </c>
      <c r="C2888" s="270" t="str">
        <f>'Net Gen'!P2888</f>
        <v>DISPATCHABLE</v>
      </c>
      <c r="D2888" s="270">
        <f>'Net Gen'!E2888</f>
        <v>75.251999999999995</v>
      </c>
      <c r="E2888" s="270">
        <f>'Net Gen'!I2888</f>
        <v>1000</v>
      </c>
      <c r="F2888" s="270">
        <f>'Net Gen'!K2888</f>
        <v>1300</v>
      </c>
      <c r="G2888" s="270">
        <f>'Net Gen'!N2888</f>
        <v>1300</v>
      </c>
      <c r="H2888" s="270">
        <f>'Net Gen'!O2888</f>
        <v>1300</v>
      </c>
      <c r="J2888" s="120">
        <f t="shared" si="182"/>
        <v>0.15</v>
      </c>
      <c r="K2888" s="108">
        <f t="shared" si="180"/>
        <v>195</v>
      </c>
      <c r="L2888" s="102">
        <f t="shared" si="181"/>
        <v>195</v>
      </c>
      <c r="M2888" s="123">
        <f t="shared" si="183"/>
        <v>150</v>
      </c>
    </row>
    <row r="2889" spans="1:13" x14ac:dyDescent="0.2">
      <c r="A2889" s="208" t="str">
        <f>'Net Gen'!B2889</f>
        <v>RP2KPAEG-Rockport 2 KP AEG</v>
      </c>
      <c r="B2889" s="269">
        <f>'Net Gen'!C2889</f>
        <v>44805.25</v>
      </c>
      <c r="C2889" s="270" t="str">
        <f>'Net Gen'!P2889</f>
        <v>DISPATCHABLE</v>
      </c>
      <c r="D2889" s="270">
        <f>'Net Gen'!E2889</f>
        <v>75.574799999999996</v>
      </c>
      <c r="E2889" s="270">
        <f>'Net Gen'!I2889</f>
        <v>1000</v>
      </c>
      <c r="F2889" s="270">
        <f>'Net Gen'!K2889</f>
        <v>1300</v>
      </c>
      <c r="G2889" s="270">
        <f>'Net Gen'!N2889</f>
        <v>1300</v>
      </c>
      <c r="H2889" s="270">
        <f>'Net Gen'!O2889</f>
        <v>1300</v>
      </c>
      <c r="J2889" s="120">
        <f t="shared" si="182"/>
        <v>0.15</v>
      </c>
      <c r="K2889" s="108">
        <f t="shared" si="180"/>
        <v>195</v>
      </c>
      <c r="L2889" s="102">
        <f t="shared" si="181"/>
        <v>195</v>
      </c>
      <c r="M2889" s="123">
        <f t="shared" si="183"/>
        <v>150</v>
      </c>
    </row>
    <row r="2890" spans="1:13" x14ac:dyDescent="0.2">
      <c r="A2890" s="208" t="str">
        <f>'Net Gen'!B2890</f>
        <v>RP2KPAEG-Rockport 2 KP AEG</v>
      </c>
      <c r="B2890" s="269">
        <f>'Net Gen'!C2890</f>
        <v>44805.291666666664</v>
      </c>
      <c r="C2890" s="270" t="str">
        <f>'Net Gen'!P2890</f>
        <v>DISPATCHABLE</v>
      </c>
      <c r="D2890" s="270">
        <f>'Net Gen'!E2890</f>
        <v>75.253200000000007</v>
      </c>
      <c r="E2890" s="270">
        <f>'Net Gen'!I2890</f>
        <v>1000</v>
      </c>
      <c r="F2890" s="270">
        <f>'Net Gen'!K2890</f>
        <v>1300</v>
      </c>
      <c r="G2890" s="270">
        <f>'Net Gen'!N2890</f>
        <v>1300</v>
      </c>
      <c r="H2890" s="270">
        <f>'Net Gen'!O2890</f>
        <v>1300</v>
      </c>
      <c r="J2890" s="120">
        <f t="shared" si="182"/>
        <v>0.15</v>
      </c>
      <c r="K2890" s="108">
        <f t="shared" si="180"/>
        <v>195</v>
      </c>
      <c r="L2890" s="102">
        <f t="shared" si="181"/>
        <v>195</v>
      </c>
      <c r="M2890" s="123">
        <f t="shared" si="183"/>
        <v>150</v>
      </c>
    </row>
    <row r="2891" spans="1:13" x14ac:dyDescent="0.2">
      <c r="A2891" s="208" t="str">
        <f>'Net Gen'!B2891</f>
        <v>RP2KPAEG-Rockport 2 KP AEG</v>
      </c>
      <c r="B2891" s="269">
        <f>'Net Gen'!C2891</f>
        <v>44805.333333333336</v>
      </c>
      <c r="C2891" s="270" t="str">
        <f>'Net Gen'!P2891</f>
        <v>DISPATCHABLE</v>
      </c>
      <c r="D2891" s="270">
        <f>'Net Gen'!E2891</f>
        <v>75.510000000000005</v>
      </c>
      <c r="E2891" s="270">
        <f>'Net Gen'!I2891</f>
        <v>1000</v>
      </c>
      <c r="F2891" s="270">
        <f>'Net Gen'!K2891</f>
        <v>1300</v>
      </c>
      <c r="G2891" s="270">
        <f>'Net Gen'!N2891</f>
        <v>1300</v>
      </c>
      <c r="H2891" s="270">
        <f>'Net Gen'!O2891</f>
        <v>1300</v>
      </c>
      <c r="J2891" s="120">
        <f t="shared" si="182"/>
        <v>0.15</v>
      </c>
      <c r="K2891" s="108">
        <f t="shared" si="180"/>
        <v>195</v>
      </c>
      <c r="L2891" s="102">
        <f t="shared" si="181"/>
        <v>195</v>
      </c>
      <c r="M2891" s="123">
        <f t="shared" si="183"/>
        <v>150</v>
      </c>
    </row>
    <row r="2892" spans="1:13" x14ac:dyDescent="0.2">
      <c r="A2892" s="208" t="str">
        <f>'Net Gen'!B2892</f>
        <v>RP2KPAEG-Rockport 2 KP AEG</v>
      </c>
      <c r="B2892" s="269">
        <f>'Net Gen'!C2892</f>
        <v>44805.375</v>
      </c>
      <c r="C2892" s="270" t="str">
        <f>'Net Gen'!P2892</f>
        <v>DISPATCHABLE</v>
      </c>
      <c r="D2892" s="270">
        <f>'Net Gen'!E2892</f>
        <v>75.260400000000004</v>
      </c>
      <c r="E2892" s="270">
        <f>'Net Gen'!I2892</f>
        <v>1000</v>
      </c>
      <c r="F2892" s="270">
        <f>'Net Gen'!K2892</f>
        <v>1300</v>
      </c>
      <c r="G2892" s="270">
        <f>'Net Gen'!N2892</f>
        <v>1300</v>
      </c>
      <c r="H2892" s="270">
        <f>'Net Gen'!O2892</f>
        <v>1300</v>
      </c>
      <c r="J2892" s="120">
        <f t="shared" si="182"/>
        <v>0.15</v>
      </c>
      <c r="K2892" s="108">
        <f t="shared" si="180"/>
        <v>195</v>
      </c>
      <c r="L2892" s="102">
        <f t="shared" si="181"/>
        <v>195</v>
      </c>
      <c r="M2892" s="123">
        <f t="shared" si="183"/>
        <v>150</v>
      </c>
    </row>
    <row r="2893" spans="1:13" x14ac:dyDescent="0.2">
      <c r="A2893" s="208" t="str">
        <f>'Net Gen'!B2893</f>
        <v>RP2KPAEG-Rockport 2 KP AEG</v>
      </c>
      <c r="B2893" s="269">
        <f>'Net Gen'!C2893</f>
        <v>44805.416666666664</v>
      </c>
      <c r="C2893" s="270" t="str">
        <f>'Net Gen'!P2893</f>
        <v>DISPATCHABLE</v>
      </c>
      <c r="D2893" s="270">
        <f>'Net Gen'!E2893</f>
        <v>75.468000000000004</v>
      </c>
      <c r="E2893" s="270">
        <f>'Net Gen'!I2893</f>
        <v>1000</v>
      </c>
      <c r="F2893" s="270">
        <f>'Net Gen'!K2893</f>
        <v>1300</v>
      </c>
      <c r="G2893" s="270">
        <f>'Net Gen'!N2893</f>
        <v>1300</v>
      </c>
      <c r="H2893" s="270">
        <f>'Net Gen'!O2893</f>
        <v>1300</v>
      </c>
      <c r="J2893" s="120">
        <f t="shared" si="182"/>
        <v>0.15</v>
      </c>
      <c r="K2893" s="108">
        <f t="shared" si="180"/>
        <v>195</v>
      </c>
      <c r="L2893" s="102">
        <f t="shared" si="181"/>
        <v>195</v>
      </c>
      <c r="M2893" s="123">
        <f t="shared" si="183"/>
        <v>150</v>
      </c>
    </row>
    <row r="2894" spans="1:13" x14ac:dyDescent="0.2">
      <c r="A2894" s="208" t="str">
        <f>'Net Gen'!B2894</f>
        <v>RP2KPAEG-Rockport 2 KP AEG</v>
      </c>
      <c r="B2894" s="269">
        <f>'Net Gen'!C2894</f>
        <v>44805.458333333336</v>
      </c>
      <c r="C2894" s="270" t="str">
        <f>'Net Gen'!P2894</f>
        <v>DISPATCHABLE</v>
      </c>
      <c r="D2894" s="270">
        <f>'Net Gen'!E2894</f>
        <v>75.426000000000002</v>
      </c>
      <c r="E2894" s="270">
        <f>'Net Gen'!I2894</f>
        <v>1000</v>
      </c>
      <c r="F2894" s="270">
        <f>'Net Gen'!K2894</f>
        <v>1300</v>
      </c>
      <c r="G2894" s="270">
        <f>'Net Gen'!N2894</f>
        <v>1300</v>
      </c>
      <c r="H2894" s="270">
        <f>'Net Gen'!O2894</f>
        <v>1300</v>
      </c>
      <c r="J2894" s="120">
        <f t="shared" si="182"/>
        <v>0.15</v>
      </c>
      <c r="K2894" s="108">
        <f t="shared" si="180"/>
        <v>195</v>
      </c>
      <c r="L2894" s="102">
        <f t="shared" si="181"/>
        <v>195</v>
      </c>
      <c r="M2894" s="123">
        <f t="shared" si="183"/>
        <v>150</v>
      </c>
    </row>
    <row r="2895" spans="1:13" x14ac:dyDescent="0.2">
      <c r="A2895" s="208" t="str">
        <f>'Net Gen'!B2895</f>
        <v>RP2KPAEG-Rockport 2 KP AEG</v>
      </c>
      <c r="B2895" s="269">
        <f>'Net Gen'!C2895</f>
        <v>44805.5</v>
      </c>
      <c r="C2895" s="270" t="str">
        <f>'Net Gen'!P2895</f>
        <v>DISPATCHABLE</v>
      </c>
      <c r="D2895" s="270">
        <f>'Net Gen'!E2895</f>
        <v>75.260499999999993</v>
      </c>
      <c r="E2895" s="270">
        <f>'Net Gen'!I2895</f>
        <v>1000</v>
      </c>
      <c r="F2895" s="270">
        <f>'Net Gen'!K2895</f>
        <v>1300</v>
      </c>
      <c r="G2895" s="270">
        <f>'Net Gen'!N2895</f>
        <v>1300</v>
      </c>
      <c r="H2895" s="270">
        <f>'Net Gen'!O2895</f>
        <v>1300</v>
      </c>
      <c r="J2895" s="120">
        <f t="shared" si="182"/>
        <v>0.15</v>
      </c>
      <c r="K2895" s="108">
        <f t="shared" si="180"/>
        <v>195</v>
      </c>
      <c r="L2895" s="102">
        <f t="shared" si="181"/>
        <v>195</v>
      </c>
      <c r="M2895" s="123">
        <f t="shared" si="183"/>
        <v>150</v>
      </c>
    </row>
    <row r="2896" spans="1:13" x14ac:dyDescent="0.2">
      <c r="A2896" s="208" t="str">
        <f>'Net Gen'!B2896</f>
        <v>RP2KPAEG-Rockport 2 KP AEG</v>
      </c>
      <c r="B2896" s="269">
        <f>'Net Gen'!C2896</f>
        <v>44805.541666666664</v>
      </c>
      <c r="C2896" s="270" t="str">
        <f>'Net Gen'!P2896</f>
        <v>DISPATCHABLE</v>
      </c>
      <c r="D2896" s="270">
        <f>'Net Gen'!E2896</f>
        <v>75.970799999999997</v>
      </c>
      <c r="E2896" s="270">
        <f>'Net Gen'!I2896</f>
        <v>1000</v>
      </c>
      <c r="F2896" s="270">
        <f>'Net Gen'!K2896</f>
        <v>1300</v>
      </c>
      <c r="G2896" s="270">
        <f>'Net Gen'!N2896</f>
        <v>1300</v>
      </c>
      <c r="H2896" s="270">
        <f>'Net Gen'!O2896</f>
        <v>1300</v>
      </c>
      <c r="J2896" s="120">
        <f t="shared" si="182"/>
        <v>0.15</v>
      </c>
      <c r="K2896" s="108">
        <f t="shared" si="180"/>
        <v>195</v>
      </c>
      <c r="L2896" s="102">
        <f t="shared" si="181"/>
        <v>195</v>
      </c>
      <c r="M2896" s="123">
        <f t="shared" si="183"/>
        <v>150</v>
      </c>
    </row>
    <row r="2897" spans="1:13" x14ac:dyDescent="0.2">
      <c r="A2897" s="208" t="str">
        <f>'Net Gen'!B2897</f>
        <v>RP2KPAEG-Rockport 2 KP AEG</v>
      </c>
      <c r="B2897" s="269">
        <f>'Net Gen'!C2897</f>
        <v>44805.583333333336</v>
      </c>
      <c r="C2897" s="270" t="str">
        <f>'Net Gen'!P2897</f>
        <v>DISPATCHABLE</v>
      </c>
      <c r="D2897" s="270">
        <f>'Net Gen'!E2897</f>
        <v>78.426000000000002</v>
      </c>
      <c r="E2897" s="270">
        <f>'Net Gen'!I2897</f>
        <v>1000</v>
      </c>
      <c r="F2897" s="270">
        <f>'Net Gen'!K2897</f>
        <v>1300</v>
      </c>
      <c r="G2897" s="270">
        <f>'Net Gen'!N2897</f>
        <v>1300</v>
      </c>
      <c r="H2897" s="270">
        <f>'Net Gen'!O2897</f>
        <v>1300</v>
      </c>
      <c r="J2897" s="120">
        <f t="shared" si="182"/>
        <v>0.15</v>
      </c>
      <c r="K2897" s="108">
        <f t="shared" si="180"/>
        <v>195</v>
      </c>
      <c r="L2897" s="102">
        <f t="shared" si="181"/>
        <v>195</v>
      </c>
      <c r="M2897" s="123">
        <f t="shared" si="183"/>
        <v>150</v>
      </c>
    </row>
    <row r="2898" spans="1:13" x14ac:dyDescent="0.2">
      <c r="A2898" s="208" t="str">
        <f>'Net Gen'!B2898</f>
        <v>RP2KPAEG-Rockport 2 KP AEG</v>
      </c>
      <c r="B2898" s="269">
        <f>'Net Gen'!C2898</f>
        <v>44805.625</v>
      </c>
      <c r="C2898" s="270" t="str">
        <f>'Net Gen'!P2898</f>
        <v>DISPATCHABLE</v>
      </c>
      <c r="D2898" s="270">
        <f>'Net Gen'!E2898</f>
        <v>75.472800000000007</v>
      </c>
      <c r="E2898" s="270">
        <f>'Net Gen'!I2898</f>
        <v>1000</v>
      </c>
      <c r="F2898" s="270">
        <f>'Net Gen'!K2898</f>
        <v>1300</v>
      </c>
      <c r="G2898" s="270">
        <f>'Net Gen'!N2898</f>
        <v>1300</v>
      </c>
      <c r="H2898" s="270">
        <f>'Net Gen'!O2898</f>
        <v>1300</v>
      </c>
      <c r="J2898" s="120">
        <f t="shared" si="182"/>
        <v>0.15</v>
      </c>
      <c r="K2898" s="108">
        <f t="shared" si="180"/>
        <v>195</v>
      </c>
      <c r="L2898" s="102">
        <f t="shared" si="181"/>
        <v>195</v>
      </c>
      <c r="M2898" s="123">
        <f t="shared" si="183"/>
        <v>150</v>
      </c>
    </row>
    <row r="2899" spans="1:13" x14ac:dyDescent="0.2">
      <c r="A2899" s="208" t="str">
        <f>'Net Gen'!B2899</f>
        <v>RP2KPAEG-Rockport 2 KP AEG</v>
      </c>
      <c r="B2899" s="269">
        <f>'Net Gen'!C2899</f>
        <v>44805.666666666664</v>
      </c>
      <c r="C2899" s="270" t="str">
        <f>'Net Gen'!P2899</f>
        <v>DISPATCHABLE</v>
      </c>
      <c r="D2899" s="270">
        <f>'Net Gen'!E2899</f>
        <v>77.668800000000005</v>
      </c>
      <c r="E2899" s="270">
        <f>'Net Gen'!I2899</f>
        <v>1000</v>
      </c>
      <c r="F2899" s="270">
        <f>'Net Gen'!K2899</f>
        <v>1300</v>
      </c>
      <c r="G2899" s="270">
        <f>'Net Gen'!N2899</f>
        <v>1300</v>
      </c>
      <c r="H2899" s="270">
        <f>'Net Gen'!O2899</f>
        <v>1300</v>
      </c>
      <c r="J2899" s="120">
        <f t="shared" si="182"/>
        <v>0.15</v>
      </c>
      <c r="K2899" s="108">
        <f t="shared" si="180"/>
        <v>195</v>
      </c>
      <c r="L2899" s="102">
        <f t="shared" si="181"/>
        <v>195</v>
      </c>
      <c r="M2899" s="123">
        <f t="shared" si="183"/>
        <v>150</v>
      </c>
    </row>
    <row r="2900" spans="1:13" x14ac:dyDescent="0.2">
      <c r="A2900" s="208" t="str">
        <f>'Net Gen'!B2900</f>
        <v>RP2KPAEG-Rockport 2 KP AEG</v>
      </c>
      <c r="B2900" s="269">
        <f>'Net Gen'!C2900</f>
        <v>44805.708333333336</v>
      </c>
      <c r="C2900" s="270" t="str">
        <f>'Net Gen'!P2900</f>
        <v>DISPATCHABLE</v>
      </c>
      <c r="D2900" s="270">
        <f>'Net Gen'!E2900</f>
        <v>80.895600000000002</v>
      </c>
      <c r="E2900" s="270">
        <f>'Net Gen'!I2900</f>
        <v>1000</v>
      </c>
      <c r="F2900" s="270">
        <f>'Net Gen'!K2900</f>
        <v>1300</v>
      </c>
      <c r="G2900" s="270">
        <f>'Net Gen'!N2900</f>
        <v>1300</v>
      </c>
      <c r="H2900" s="270">
        <f>'Net Gen'!O2900</f>
        <v>1300</v>
      </c>
      <c r="J2900" s="120">
        <f t="shared" si="182"/>
        <v>0.15</v>
      </c>
      <c r="K2900" s="108">
        <f t="shared" si="180"/>
        <v>195</v>
      </c>
      <c r="L2900" s="102">
        <f t="shared" si="181"/>
        <v>195</v>
      </c>
      <c r="M2900" s="123">
        <f t="shared" si="183"/>
        <v>150</v>
      </c>
    </row>
    <row r="2901" spans="1:13" x14ac:dyDescent="0.2">
      <c r="A2901" s="208" t="str">
        <f>'Net Gen'!B2901</f>
        <v>RP2KPAEG-Rockport 2 KP AEG</v>
      </c>
      <c r="B2901" s="269">
        <f>'Net Gen'!C2901</f>
        <v>44805.75</v>
      </c>
      <c r="C2901" s="270" t="str">
        <f>'Net Gen'!P2901</f>
        <v>DISPATCHABLE</v>
      </c>
      <c r="D2901" s="270">
        <f>'Net Gen'!E2901</f>
        <v>95.924400000000006</v>
      </c>
      <c r="E2901" s="270">
        <f>'Net Gen'!I2901</f>
        <v>1000</v>
      </c>
      <c r="F2901" s="270">
        <f>'Net Gen'!K2901</f>
        <v>1300</v>
      </c>
      <c r="G2901" s="270">
        <f>'Net Gen'!N2901</f>
        <v>1300</v>
      </c>
      <c r="H2901" s="270">
        <f>'Net Gen'!O2901</f>
        <v>1300</v>
      </c>
      <c r="J2901" s="120">
        <f t="shared" si="182"/>
        <v>0.15</v>
      </c>
      <c r="K2901" s="108">
        <f t="shared" si="180"/>
        <v>195</v>
      </c>
      <c r="L2901" s="102">
        <f t="shared" si="181"/>
        <v>195</v>
      </c>
      <c r="M2901" s="123">
        <f t="shared" si="183"/>
        <v>150</v>
      </c>
    </row>
    <row r="2902" spans="1:13" x14ac:dyDescent="0.2">
      <c r="A2902" s="208" t="str">
        <f>'Net Gen'!B2902</f>
        <v>RP2KPAEG-Rockport 2 KP AEG</v>
      </c>
      <c r="B2902" s="269">
        <f>'Net Gen'!C2902</f>
        <v>44805.791666666664</v>
      </c>
      <c r="C2902" s="270" t="str">
        <f>'Net Gen'!P2902</f>
        <v>DISPATCHABLE</v>
      </c>
      <c r="D2902" s="270">
        <f>'Net Gen'!E2902</f>
        <v>109.63079999999999</v>
      </c>
      <c r="E2902" s="270">
        <f>'Net Gen'!I2902</f>
        <v>1000</v>
      </c>
      <c r="F2902" s="270">
        <f>'Net Gen'!K2902</f>
        <v>1300</v>
      </c>
      <c r="G2902" s="270">
        <f>'Net Gen'!N2902</f>
        <v>1300</v>
      </c>
      <c r="H2902" s="270">
        <f>'Net Gen'!O2902</f>
        <v>1300</v>
      </c>
      <c r="J2902" s="120">
        <f t="shared" si="182"/>
        <v>0.15</v>
      </c>
      <c r="K2902" s="108">
        <f t="shared" si="180"/>
        <v>195</v>
      </c>
      <c r="L2902" s="102">
        <f t="shared" si="181"/>
        <v>195</v>
      </c>
      <c r="M2902" s="123">
        <f t="shared" si="183"/>
        <v>150</v>
      </c>
    </row>
    <row r="2903" spans="1:13" x14ac:dyDescent="0.2">
      <c r="A2903" s="208" t="str">
        <f>'Net Gen'!B2903</f>
        <v>RP2KPAEG-Rockport 2 KP AEG</v>
      </c>
      <c r="B2903" s="269">
        <f>'Net Gen'!C2903</f>
        <v>44805.833333333336</v>
      </c>
      <c r="C2903" s="270" t="str">
        <f>'Net Gen'!P2903</f>
        <v>DISPATCHABLE</v>
      </c>
      <c r="D2903" s="270">
        <f>'Net Gen'!E2903</f>
        <v>106.6584</v>
      </c>
      <c r="E2903" s="270">
        <f>'Net Gen'!I2903</f>
        <v>1000</v>
      </c>
      <c r="F2903" s="270">
        <f>'Net Gen'!K2903</f>
        <v>1300</v>
      </c>
      <c r="G2903" s="270">
        <f>'Net Gen'!N2903</f>
        <v>1300</v>
      </c>
      <c r="H2903" s="270">
        <f>'Net Gen'!O2903</f>
        <v>1300</v>
      </c>
      <c r="J2903" s="120">
        <f t="shared" si="182"/>
        <v>0.15</v>
      </c>
      <c r="K2903" s="108">
        <f t="shared" si="180"/>
        <v>195</v>
      </c>
      <c r="L2903" s="102">
        <f t="shared" si="181"/>
        <v>195</v>
      </c>
      <c r="M2903" s="123">
        <f t="shared" si="183"/>
        <v>150</v>
      </c>
    </row>
    <row r="2904" spans="1:13" x14ac:dyDescent="0.2">
      <c r="A2904" s="208" t="str">
        <f>'Net Gen'!B2904</f>
        <v>RP2KPAEG-Rockport 2 KP AEG</v>
      </c>
      <c r="B2904" s="269">
        <f>'Net Gen'!C2904</f>
        <v>44805.875</v>
      </c>
      <c r="C2904" s="270" t="str">
        <f>'Net Gen'!P2904</f>
        <v>DISPATCHABLE</v>
      </c>
      <c r="D2904" s="270">
        <f>'Net Gen'!E2904</f>
        <v>81.879599999999996</v>
      </c>
      <c r="E2904" s="270">
        <f>'Net Gen'!I2904</f>
        <v>1000</v>
      </c>
      <c r="F2904" s="270">
        <f>'Net Gen'!K2904</f>
        <v>1300</v>
      </c>
      <c r="G2904" s="270">
        <f>'Net Gen'!N2904</f>
        <v>1300</v>
      </c>
      <c r="H2904" s="270">
        <f>'Net Gen'!O2904</f>
        <v>1300</v>
      </c>
      <c r="J2904" s="120">
        <f t="shared" si="182"/>
        <v>0.15</v>
      </c>
      <c r="K2904" s="108">
        <f t="shared" si="180"/>
        <v>195</v>
      </c>
      <c r="L2904" s="102">
        <f t="shared" si="181"/>
        <v>195</v>
      </c>
      <c r="M2904" s="123">
        <f t="shared" si="183"/>
        <v>150</v>
      </c>
    </row>
    <row r="2905" spans="1:13" x14ac:dyDescent="0.2">
      <c r="A2905" s="208" t="str">
        <f>'Net Gen'!B2905</f>
        <v>RP2KPAEG-Rockport 2 KP AEG</v>
      </c>
      <c r="B2905" s="269">
        <f>'Net Gen'!C2905</f>
        <v>44805.916666666664</v>
      </c>
      <c r="C2905" s="270" t="str">
        <f>'Net Gen'!P2905</f>
        <v>DISPATCHABLE</v>
      </c>
      <c r="D2905" s="270">
        <f>'Net Gen'!E2905</f>
        <v>75.5364</v>
      </c>
      <c r="E2905" s="270">
        <f>'Net Gen'!I2905</f>
        <v>1000</v>
      </c>
      <c r="F2905" s="270">
        <f>'Net Gen'!K2905</f>
        <v>1300</v>
      </c>
      <c r="G2905" s="270">
        <f>'Net Gen'!N2905</f>
        <v>1300</v>
      </c>
      <c r="H2905" s="270">
        <f>'Net Gen'!O2905</f>
        <v>1300</v>
      </c>
      <c r="J2905" s="120">
        <f t="shared" si="182"/>
        <v>0.15</v>
      </c>
      <c r="K2905" s="108">
        <f t="shared" si="180"/>
        <v>195</v>
      </c>
      <c r="L2905" s="102">
        <f t="shared" si="181"/>
        <v>195</v>
      </c>
      <c r="M2905" s="123">
        <f t="shared" si="183"/>
        <v>150</v>
      </c>
    </row>
    <row r="2906" spans="1:13" x14ac:dyDescent="0.2">
      <c r="A2906" s="208" t="str">
        <f>'Net Gen'!B2906</f>
        <v>RP2KPAEG-Rockport 2 KP AEG</v>
      </c>
      <c r="B2906" s="269">
        <f>'Net Gen'!C2906</f>
        <v>44805.958333333336</v>
      </c>
      <c r="C2906" s="270" t="str">
        <f>'Net Gen'!P2906</f>
        <v>DISPATCHABLE</v>
      </c>
      <c r="D2906" s="270">
        <f>'Net Gen'!E2906</f>
        <v>75.398399999999995</v>
      </c>
      <c r="E2906" s="270">
        <f>'Net Gen'!I2906</f>
        <v>1000</v>
      </c>
      <c r="F2906" s="270">
        <f>'Net Gen'!K2906</f>
        <v>1300</v>
      </c>
      <c r="G2906" s="270">
        <f>'Net Gen'!N2906</f>
        <v>1300</v>
      </c>
      <c r="H2906" s="270">
        <f>'Net Gen'!O2906</f>
        <v>1300</v>
      </c>
      <c r="J2906" s="120">
        <f t="shared" si="182"/>
        <v>0.15</v>
      </c>
      <c r="K2906" s="108">
        <f t="shared" si="180"/>
        <v>195</v>
      </c>
      <c r="L2906" s="102">
        <f t="shared" si="181"/>
        <v>195</v>
      </c>
      <c r="M2906" s="123">
        <f t="shared" si="183"/>
        <v>150</v>
      </c>
    </row>
    <row r="2907" spans="1:13" x14ac:dyDescent="0.2">
      <c r="A2907" s="208" t="str">
        <f>'Net Gen'!B2907</f>
        <v>RP2KPAEG-Rockport 2 KP AEG</v>
      </c>
      <c r="B2907" s="269">
        <f>'Net Gen'!C2907</f>
        <v>44806</v>
      </c>
      <c r="C2907" s="270" t="str">
        <f>'Net Gen'!P2907</f>
        <v>DISPATCHABLE</v>
      </c>
      <c r="D2907" s="270">
        <f>'Net Gen'!E2907</f>
        <v>75.493200000000002</v>
      </c>
      <c r="E2907" s="270">
        <f>'Net Gen'!I2907</f>
        <v>1000</v>
      </c>
      <c r="F2907" s="270">
        <f>'Net Gen'!K2907</f>
        <v>1300</v>
      </c>
      <c r="G2907" s="270">
        <f>'Net Gen'!N2907</f>
        <v>1300</v>
      </c>
      <c r="H2907" s="270">
        <f>'Net Gen'!O2907</f>
        <v>1300</v>
      </c>
      <c r="J2907" s="120">
        <f t="shared" si="182"/>
        <v>0.15</v>
      </c>
      <c r="K2907" s="108">
        <f t="shared" si="180"/>
        <v>195</v>
      </c>
      <c r="L2907" s="102">
        <f t="shared" si="181"/>
        <v>195</v>
      </c>
      <c r="M2907" s="123">
        <f t="shared" si="183"/>
        <v>150</v>
      </c>
    </row>
    <row r="2908" spans="1:13" x14ac:dyDescent="0.2">
      <c r="A2908" s="208" t="str">
        <f>'Net Gen'!B2908</f>
        <v>RP2KPAEG-Rockport 2 KP AEG</v>
      </c>
      <c r="B2908" s="269">
        <f>'Net Gen'!C2908</f>
        <v>44806.041666666664</v>
      </c>
      <c r="C2908" s="270" t="str">
        <f>'Net Gen'!P2908</f>
        <v>DISPATCHABLE</v>
      </c>
      <c r="D2908" s="270">
        <f>'Net Gen'!E2908</f>
        <v>81.327600000000004</v>
      </c>
      <c r="E2908" s="270">
        <f>'Net Gen'!I2908</f>
        <v>1000</v>
      </c>
      <c r="F2908" s="270">
        <f>'Net Gen'!K2908</f>
        <v>1300</v>
      </c>
      <c r="G2908" s="270">
        <f>'Net Gen'!N2908</f>
        <v>1300</v>
      </c>
      <c r="H2908" s="270">
        <f>'Net Gen'!O2908</f>
        <v>1300</v>
      </c>
      <c r="J2908" s="120">
        <f t="shared" si="182"/>
        <v>0.15</v>
      </c>
      <c r="K2908" s="108">
        <f t="shared" si="180"/>
        <v>195</v>
      </c>
      <c r="L2908" s="102">
        <f t="shared" si="181"/>
        <v>195</v>
      </c>
      <c r="M2908" s="123">
        <f t="shared" si="183"/>
        <v>150</v>
      </c>
    </row>
    <row r="2909" spans="1:13" x14ac:dyDescent="0.2">
      <c r="A2909" s="208" t="str">
        <f>'Net Gen'!B2909</f>
        <v>RP2KPAEG-Rockport 2 KP AEG</v>
      </c>
      <c r="B2909" s="269">
        <f>'Net Gen'!C2909</f>
        <v>44806.083333333336</v>
      </c>
      <c r="C2909" s="270" t="str">
        <f>'Net Gen'!P2909</f>
        <v>DISPATCHABLE</v>
      </c>
      <c r="D2909" s="270">
        <f>'Net Gen'!E2909</f>
        <v>110.5728</v>
      </c>
      <c r="E2909" s="270">
        <f>'Net Gen'!I2909</f>
        <v>1000</v>
      </c>
      <c r="F2909" s="270">
        <f>'Net Gen'!K2909</f>
        <v>1300</v>
      </c>
      <c r="G2909" s="270">
        <f>'Net Gen'!N2909</f>
        <v>1300</v>
      </c>
      <c r="H2909" s="270">
        <f>'Net Gen'!O2909</f>
        <v>1300</v>
      </c>
      <c r="J2909" s="120">
        <f t="shared" si="182"/>
        <v>0.15</v>
      </c>
      <c r="K2909" s="108">
        <f t="shared" si="180"/>
        <v>195</v>
      </c>
      <c r="L2909" s="102">
        <f t="shared" si="181"/>
        <v>195</v>
      </c>
      <c r="M2909" s="123">
        <f t="shared" si="183"/>
        <v>150</v>
      </c>
    </row>
    <row r="2910" spans="1:13" x14ac:dyDescent="0.2">
      <c r="A2910" s="208" t="str">
        <f>'Net Gen'!B2910</f>
        <v>RP2KPAEG-Rockport 2 KP AEG</v>
      </c>
      <c r="B2910" s="269">
        <f>'Net Gen'!C2910</f>
        <v>44806.125</v>
      </c>
      <c r="C2910" s="270" t="str">
        <f>'Net Gen'!P2910</f>
        <v>DISPATCHABLE</v>
      </c>
      <c r="D2910" s="270">
        <f>'Net Gen'!E2910</f>
        <v>138.30240000000001</v>
      </c>
      <c r="E2910" s="270">
        <f>'Net Gen'!I2910</f>
        <v>1000</v>
      </c>
      <c r="F2910" s="270">
        <f>'Net Gen'!K2910</f>
        <v>1300</v>
      </c>
      <c r="G2910" s="270">
        <f>'Net Gen'!N2910</f>
        <v>1300</v>
      </c>
      <c r="H2910" s="270">
        <f>'Net Gen'!O2910</f>
        <v>1300</v>
      </c>
      <c r="J2910" s="120">
        <f t="shared" si="182"/>
        <v>0.15</v>
      </c>
      <c r="K2910" s="108">
        <f t="shared" si="180"/>
        <v>195</v>
      </c>
      <c r="L2910" s="102">
        <f t="shared" si="181"/>
        <v>195</v>
      </c>
      <c r="M2910" s="123">
        <f t="shared" si="183"/>
        <v>150</v>
      </c>
    </row>
    <row r="2911" spans="1:13" x14ac:dyDescent="0.2">
      <c r="A2911" s="208" t="str">
        <f>'Net Gen'!B2911</f>
        <v>RP2KPAEG-Rockport 2 KP AEG</v>
      </c>
      <c r="B2911" s="269">
        <f>'Net Gen'!C2911</f>
        <v>44806.166666666664</v>
      </c>
      <c r="C2911" s="270" t="str">
        <f>'Net Gen'!P2911</f>
        <v>DISPATCHABLE</v>
      </c>
      <c r="D2911" s="270">
        <f>'Net Gen'!E2911</f>
        <v>144.27959999999999</v>
      </c>
      <c r="E2911" s="270">
        <f>'Net Gen'!I2911</f>
        <v>1000</v>
      </c>
      <c r="F2911" s="270">
        <f>'Net Gen'!K2911</f>
        <v>1300</v>
      </c>
      <c r="G2911" s="270">
        <f>'Net Gen'!N2911</f>
        <v>1300</v>
      </c>
      <c r="H2911" s="270">
        <f>'Net Gen'!O2911</f>
        <v>1300</v>
      </c>
      <c r="J2911" s="120">
        <f t="shared" si="182"/>
        <v>0.15</v>
      </c>
      <c r="K2911" s="108">
        <f t="shared" si="180"/>
        <v>195</v>
      </c>
      <c r="L2911" s="102">
        <f t="shared" si="181"/>
        <v>195</v>
      </c>
      <c r="M2911" s="123">
        <f t="shared" si="183"/>
        <v>150</v>
      </c>
    </row>
    <row r="2912" spans="1:13" x14ac:dyDescent="0.2">
      <c r="A2912" s="208" t="str">
        <f>'Net Gen'!B2912</f>
        <v>RP2KPAEG-Rockport 2 KP AEG</v>
      </c>
      <c r="B2912" s="269">
        <f>'Net Gen'!C2912</f>
        <v>44806.208333333336</v>
      </c>
      <c r="C2912" s="270" t="str">
        <f>'Net Gen'!P2912</f>
        <v>DISPATCHABLE</v>
      </c>
      <c r="D2912" s="270">
        <f>'Net Gen'!E2912</f>
        <v>143.29079999999999</v>
      </c>
      <c r="E2912" s="270">
        <f>'Net Gen'!I2912</f>
        <v>1000</v>
      </c>
      <c r="F2912" s="270">
        <f>'Net Gen'!K2912</f>
        <v>1300</v>
      </c>
      <c r="G2912" s="270">
        <f>'Net Gen'!N2912</f>
        <v>1300</v>
      </c>
      <c r="H2912" s="270">
        <f>'Net Gen'!O2912</f>
        <v>1300</v>
      </c>
      <c r="J2912" s="120">
        <f t="shared" si="182"/>
        <v>0.15</v>
      </c>
      <c r="K2912" s="108">
        <f t="shared" si="180"/>
        <v>195</v>
      </c>
      <c r="L2912" s="102">
        <f t="shared" si="181"/>
        <v>195</v>
      </c>
      <c r="M2912" s="123">
        <f t="shared" si="183"/>
        <v>150</v>
      </c>
    </row>
    <row r="2913" spans="1:13" x14ac:dyDescent="0.2">
      <c r="A2913" s="208" t="str">
        <f>'Net Gen'!B2913</f>
        <v>RP2KPAEG-Rockport 2 KP AEG</v>
      </c>
      <c r="B2913" s="269">
        <f>'Net Gen'!C2913</f>
        <v>44806.25</v>
      </c>
      <c r="C2913" s="270" t="str">
        <f>'Net Gen'!P2913</f>
        <v>DISPATCHABLE</v>
      </c>
      <c r="D2913" s="270">
        <f>'Net Gen'!E2913</f>
        <v>142.65719999999999</v>
      </c>
      <c r="E2913" s="270">
        <f>'Net Gen'!I2913</f>
        <v>1000</v>
      </c>
      <c r="F2913" s="270">
        <f>'Net Gen'!K2913</f>
        <v>1300</v>
      </c>
      <c r="G2913" s="270">
        <f>'Net Gen'!N2913</f>
        <v>1300</v>
      </c>
      <c r="H2913" s="270">
        <f>'Net Gen'!O2913</f>
        <v>1300</v>
      </c>
      <c r="J2913" s="120">
        <f t="shared" si="182"/>
        <v>0.15</v>
      </c>
      <c r="K2913" s="108">
        <f t="shared" si="180"/>
        <v>195</v>
      </c>
      <c r="L2913" s="102">
        <f t="shared" si="181"/>
        <v>195</v>
      </c>
      <c r="M2913" s="123">
        <f t="shared" si="183"/>
        <v>150</v>
      </c>
    </row>
    <row r="2914" spans="1:13" x14ac:dyDescent="0.2">
      <c r="A2914" s="208" t="str">
        <f>'Net Gen'!B2914</f>
        <v>RP2KPAEG-Rockport 2 KP AEG</v>
      </c>
      <c r="B2914" s="269">
        <f>'Net Gen'!C2914</f>
        <v>44806.291666666664</v>
      </c>
      <c r="C2914" s="270" t="str">
        <f>'Net Gen'!P2914</f>
        <v>DISPATCHABLE</v>
      </c>
      <c r="D2914" s="270">
        <f>'Net Gen'!E2914</f>
        <v>149.0232</v>
      </c>
      <c r="E2914" s="270">
        <f>'Net Gen'!I2914</f>
        <v>1004</v>
      </c>
      <c r="F2914" s="270">
        <f>'Net Gen'!K2914</f>
        <v>1300</v>
      </c>
      <c r="G2914" s="270">
        <f>'Net Gen'!N2914</f>
        <v>1300</v>
      </c>
      <c r="H2914" s="270">
        <f>'Net Gen'!O2914</f>
        <v>1300</v>
      </c>
      <c r="J2914" s="120">
        <f t="shared" si="182"/>
        <v>0.15</v>
      </c>
      <c r="K2914" s="108">
        <f t="shared" si="180"/>
        <v>195</v>
      </c>
      <c r="L2914" s="102">
        <f t="shared" si="181"/>
        <v>195</v>
      </c>
      <c r="M2914" s="123">
        <f t="shared" si="183"/>
        <v>150.6</v>
      </c>
    </row>
    <row r="2915" spans="1:13" x14ac:dyDescent="0.2">
      <c r="A2915" s="208" t="str">
        <f>'Net Gen'!B2915</f>
        <v>RP2KPAEG-Rockport 2 KP AEG</v>
      </c>
      <c r="B2915" s="269">
        <f>'Net Gen'!C2915</f>
        <v>44806.333333333336</v>
      </c>
      <c r="C2915" s="270" t="str">
        <f>'Net Gen'!P2915</f>
        <v>DISPATCHABLE</v>
      </c>
      <c r="D2915" s="270">
        <f>'Net Gen'!E2915</f>
        <v>150.3252</v>
      </c>
      <c r="E2915" s="270">
        <f>'Net Gen'!I2915</f>
        <v>1003</v>
      </c>
      <c r="F2915" s="270">
        <f>'Net Gen'!K2915</f>
        <v>1300</v>
      </c>
      <c r="G2915" s="270">
        <f>'Net Gen'!N2915</f>
        <v>1300</v>
      </c>
      <c r="H2915" s="270">
        <f>'Net Gen'!O2915</f>
        <v>1300</v>
      </c>
      <c r="J2915" s="120">
        <f t="shared" si="182"/>
        <v>0.15</v>
      </c>
      <c r="K2915" s="108">
        <f t="shared" si="180"/>
        <v>195</v>
      </c>
      <c r="L2915" s="102">
        <f t="shared" si="181"/>
        <v>195</v>
      </c>
      <c r="M2915" s="123">
        <f t="shared" si="183"/>
        <v>150.44999999999999</v>
      </c>
    </row>
    <row r="2916" spans="1:13" x14ac:dyDescent="0.2">
      <c r="A2916" s="208" t="str">
        <f>'Net Gen'!B2916</f>
        <v>RP2KPAEG-Rockport 2 KP AEG</v>
      </c>
      <c r="B2916" s="269">
        <f>'Net Gen'!C2916</f>
        <v>44806.375</v>
      </c>
      <c r="C2916" s="270" t="str">
        <f>'Net Gen'!P2916</f>
        <v>DISPATCHABLE</v>
      </c>
      <c r="D2916" s="270">
        <f>'Net Gen'!E2916</f>
        <v>148.89359999999999</v>
      </c>
      <c r="E2916" s="270">
        <f>'Net Gen'!I2916</f>
        <v>1001</v>
      </c>
      <c r="F2916" s="270">
        <f>'Net Gen'!K2916</f>
        <v>1300</v>
      </c>
      <c r="G2916" s="270">
        <f>'Net Gen'!N2916</f>
        <v>1300</v>
      </c>
      <c r="H2916" s="270">
        <f>'Net Gen'!O2916</f>
        <v>1300</v>
      </c>
      <c r="J2916" s="120">
        <f t="shared" si="182"/>
        <v>0.15</v>
      </c>
      <c r="K2916" s="108">
        <f t="shared" si="180"/>
        <v>195</v>
      </c>
      <c r="L2916" s="102">
        <f t="shared" si="181"/>
        <v>195</v>
      </c>
      <c r="M2916" s="123">
        <f t="shared" si="183"/>
        <v>150.15</v>
      </c>
    </row>
    <row r="2917" spans="1:13" x14ac:dyDescent="0.2">
      <c r="A2917" s="208" t="str">
        <f>'Net Gen'!B2917</f>
        <v>RP2KPAEG-Rockport 2 KP AEG</v>
      </c>
      <c r="B2917" s="269">
        <f>'Net Gen'!C2917</f>
        <v>44806.416666666664</v>
      </c>
      <c r="C2917" s="270" t="str">
        <f>'Net Gen'!P2917</f>
        <v>DISPATCHABLE</v>
      </c>
      <c r="D2917" s="270">
        <f>'Net Gen'!E2917</f>
        <v>149.3724</v>
      </c>
      <c r="E2917" s="270">
        <f>'Net Gen'!I2917</f>
        <v>1001</v>
      </c>
      <c r="F2917" s="270">
        <f>'Net Gen'!K2917</f>
        <v>1300</v>
      </c>
      <c r="G2917" s="270">
        <f>'Net Gen'!N2917</f>
        <v>1300</v>
      </c>
      <c r="H2917" s="270">
        <f>'Net Gen'!O2917</f>
        <v>1300</v>
      </c>
      <c r="J2917" s="120">
        <f t="shared" si="182"/>
        <v>0.15</v>
      </c>
      <c r="K2917" s="108">
        <f t="shared" si="180"/>
        <v>195</v>
      </c>
      <c r="L2917" s="102">
        <f t="shared" si="181"/>
        <v>195</v>
      </c>
      <c r="M2917" s="123">
        <f t="shared" si="183"/>
        <v>150.15</v>
      </c>
    </row>
    <row r="2918" spans="1:13" x14ac:dyDescent="0.2">
      <c r="A2918" s="208" t="str">
        <f>'Net Gen'!B2918</f>
        <v>RP2KPAEG-Rockport 2 KP AEG</v>
      </c>
      <c r="B2918" s="269">
        <f>'Net Gen'!C2918</f>
        <v>44806.458333333336</v>
      </c>
      <c r="C2918" s="270" t="str">
        <f>'Net Gen'!P2918</f>
        <v>DISPATCHABLE</v>
      </c>
      <c r="D2918" s="270">
        <f>'Net Gen'!E2918</f>
        <v>149.68440000000001</v>
      </c>
      <c r="E2918" s="270">
        <f>'Net Gen'!I2918</f>
        <v>1001</v>
      </c>
      <c r="F2918" s="270">
        <f>'Net Gen'!K2918</f>
        <v>1300</v>
      </c>
      <c r="G2918" s="270">
        <f>'Net Gen'!N2918</f>
        <v>1300</v>
      </c>
      <c r="H2918" s="270">
        <f>'Net Gen'!O2918</f>
        <v>1300</v>
      </c>
      <c r="J2918" s="120">
        <f t="shared" si="182"/>
        <v>0.15</v>
      </c>
      <c r="K2918" s="108">
        <f t="shared" si="180"/>
        <v>195</v>
      </c>
      <c r="L2918" s="102">
        <f t="shared" si="181"/>
        <v>195</v>
      </c>
      <c r="M2918" s="123">
        <f t="shared" si="183"/>
        <v>150.15</v>
      </c>
    </row>
    <row r="2919" spans="1:13" x14ac:dyDescent="0.2">
      <c r="A2919" s="208" t="str">
        <f>'Net Gen'!B2919</f>
        <v>RP2KPAEG-Rockport 2 KP AEG</v>
      </c>
      <c r="B2919" s="269">
        <f>'Net Gen'!C2919</f>
        <v>44806.5</v>
      </c>
      <c r="C2919" s="270" t="str">
        <f>'Net Gen'!P2919</f>
        <v>DISPATCHABLE</v>
      </c>
      <c r="D2919" s="270">
        <f>'Net Gen'!E2919</f>
        <v>149.5968</v>
      </c>
      <c r="E2919" s="270">
        <f>'Net Gen'!I2919</f>
        <v>1001</v>
      </c>
      <c r="F2919" s="270">
        <f>'Net Gen'!K2919</f>
        <v>1300</v>
      </c>
      <c r="G2919" s="270">
        <f>'Net Gen'!N2919</f>
        <v>1300</v>
      </c>
      <c r="H2919" s="270">
        <f>'Net Gen'!O2919</f>
        <v>1300</v>
      </c>
      <c r="J2919" s="120">
        <f t="shared" si="182"/>
        <v>0.15</v>
      </c>
      <c r="K2919" s="108">
        <f t="shared" si="180"/>
        <v>195</v>
      </c>
      <c r="L2919" s="102">
        <f t="shared" si="181"/>
        <v>195</v>
      </c>
      <c r="M2919" s="123">
        <f t="shared" si="183"/>
        <v>150.15</v>
      </c>
    </row>
    <row r="2920" spans="1:13" x14ac:dyDescent="0.2">
      <c r="A2920" s="208" t="str">
        <f>'Net Gen'!B2920</f>
        <v>RP2KPAEG-Rockport 2 KP AEG</v>
      </c>
      <c r="B2920" s="269">
        <f>'Net Gen'!C2920</f>
        <v>44806.541666666664</v>
      </c>
      <c r="C2920" s="270" t="str">
        <f>'Net Gen'!P2920</f>
        <v>DISPATCHABLE</v>
      </c>
      <c r="D2920" s="270">
        <f>'Net Gen'!E2920</f>
        <v>149.0052</v>
      </c>
      <c r="E2920" s="270">
        <f>'Net Gen'!I2920</f>
        <v>1001</v>
      </c>
      <c r="F2920" s="270">
        <f>'Net Gen'!K2920</f>
        <v>1300</v>
      </c>
      <c r="G2920" s="270">
        <f>'Net Gen'!N2920</f>
        <v>1300</v>
      </c>
      <c r="H2920" s="270">
        <f>'Net Gen'!O2920</f>
        <v>1300</v>
      </c>
      <c r="J2920" s="120">
        <f t="shared" si="182"/>
        <v>0.15</v>
      </c>
      <c r="K2920" s="108">
        <f t="shared" si="180"/>
        <v>195</v>
      </c>
      <c r="L2920" s="102">
        <f t="shared" si="181"/>
        <v>195</v>
      </c>
      <c r="M2920" s="123">
        <f t="shared" si="183"/>
        <v>150.15</v>
      </c>
    </row>
    <row r="2921" spans="1:13" x14ac:dyDescent="0.2">
      <c r="A2921" s="208" t="str">
        <f>'Net Gen'!B2921</f>
        <v>RP2KPAEG-Rockport 2 KP AEG</v>
      </c>
      <c r="B2921" s="269">
        <f>'Net Gen'!C2921</f>
        <v>44806.583333333336</v>
      </c>
      <c r="C2921" s="270" t="str">
        <f>'Net Gen'!P2921</f>
        <v>DISPATCHABLE</v>
      </c>
      <c r="D2921" s="270">
        <f>'Net Gen'!E2921</f>
        <v>148.9572</v>
      </c>
      <c r="E2921" s="270">
        <f>'Net Gen'!I2921</f>
        <v>1001</v>
      </c>
      <c r="F2921" s="270">
        <f>'Net Gen'!K2921</f>
        <v>1300</v>
      </c>
      <c r="G2921" s="270">
        <f>'Net Gen'!N2921</f>
        <v>1300</v>
      </c>
      <c r="H2921" s="270">
        <f>'Net Gen'!O2921</f>
        <v>1300</v>
      </c>
      <c r="J2921" s="120">
        <f t="shared" si="182"/>
        <v>0.15</v>
      </c>
      <c r="K2921" s="108">
        <f t="shared" si="180"/>
        <v>195</v>
      </c>
      <c r="L2921" s="102">
        <f t="shared" si="181"/>
        <v>195</v>
      </c>
      <c r="M2921" s="123">
        <f t="shared" si="183"/>
        <v>150.15</v>
      </c>
    </row>
    <row r="2922" spans="1:13" x14ac:dyDescent="0.2">
      <c r="A2922" s="208" t="str">
        <f>'Net Gen'!B2922</f>
        <v>RP2KPAEG-Rockport 2 KP AEG</v>
      </c>
      <c r="B2922" s="269">
        <f>'Net Gen'!C2922</f>
        <v>44806.625</v>
      </c>
      <c r="C2922" s="270" t="str">
        <f>'Net Gen'!P2922</f>
        <v>DISPATCHABLE</v>
      </c>
      <c r="D2922" s="270">
        <f>'Net Gen'!E2922</f>
        <v>148.71360000000001</v>
      </c>
      <c r="E2922" s="270">
        <f>'Net Gen'!I2922</f>
        <v>1001</v>
      </c>
      <c r="F2922" s="270">
        <f>'Net Gen'!K2922</f>
        <v>1300</v>
      </c>
      <c r="G2922" s="270">
        <f>'Net Gen'!N2922</f>
        <v>1300</v>
      </c>
      <c r="H2922" s="270">
        <f>'Net Gen'!O2922</f>
        <v>1300</v>
      </c>
      <c r="J2922" s="120">
        <f t="shared" si="182"/>
        <v>0.15</v>
      </c>
      <c r="K2922" s="108">
        <f t="shared" si="180"/>
        <v>195</v>
      </c>
      <c r="L2922" s="102">
        <f t="shared" si="181"/>
        <v>195</v>
      </c>
      <c r="M2922" s="123">
        <f t="shared" si="183"/>
        <v>150.15</v>
      </c>
    </row>
    <row r="2923" spans="1:13" x14ac:dyDescent="0.2">
      <c r="A2923" s="208" t="str">
        <f>'Net Gen'!B2923</f>
        <v>RP2KPAEG-Rockport 2 KP AEG</v>
      </c>
      <c r="B2923" s="269">
        <f>'Net Gen'!C2923</f>
        <v>44806.666666666664</v>
      </c>
      <c r="C2923" s="270" t="str">
        <f>'Net Gen'!P2923</f>
        <v>DISPATCHABLE</v>
      </c>
      <c r="D2923" s="270">
        <f>'Net Gen'!E2923</f>
        <v>148.48920000000001</v>
      </c>
      <c r="E2923" s="270">
        <f>'Net Gen'!I2923</f>
        <v>1001</v>
      </c>
      <c r="F2923" s="270">
        <f>'Net Gen'!K2923</f>
        <v>1300</v>
      </c>
      <c r="G2923" s="270">
        <f>'Net Gen'!N2923</f>
        <v>1300</v>
      </c>
      <c r="H2923" s="270">
        <f>'Net Gen'!O2923</f>
        <v>1300</v>
      </c>
      <c r="J2923" s="120">
        <f t="shared" si="182"/>
        <v>0.15</v>
      </c>
      <c r="K2923" s="108">
        <f t="shared" si="180"/>
        <v>195</v>
      </c>
      <c r="L2923" s="102">
        <f t="shared" si="181"/>
        <v>195</v>
      </c>
      <c r="M2923" s="123">
        <f t="shared" si="183"/>
        <v>150.15</v>
      </c>
    </row>
    <row r="2924" spans="1:13" x14ac:dyDescent="0.2">
      <c r="A2924" s="208" t="str">
        <f>'Net Gen'!B2924</f>
        <v>RP2KPAEG-Rockport 2 KP AEG</v>
      </c>
      <c r="B2924" s="269">
        <f>'Net Gen'!C2924</f>
        <v>44806.708333333336</v>
      </c>
      <c r="C2924" s="270" t="str">
        <f>'Net Gen'!P2924</f>
        <v>DISPATCHABLE</v>
      </c>
      <c r="D2924" s="270">
        <f>'Net Gen'!E2924</f>
        <v>149.46960000000001</v>
      </c>
      <c r="E2924" s="270">
        <f>'Net Gen'!I2924</f>
        <v>1001</v>
      </c>
      <c r="F2924" s="270">
        <f>'Net Gen'!K2924</f>
        <v>1300</v>
      </c>
      <c r="G2924" s="270">
        <f>'Net Gen'!N2924</f>
        <v>1300</v>
      </c>
      <c r="H2924" s="270">
        <f>'Net Gen'!O2924</f>
        <v>1300</v>
      </c>
      <c r="J2924" s="120">
        <f t="shared" si="182"/>
        <v>0.15</v>
      </c>
      <c r="K2924" s="108">
        <f t="shared" si="180"/>
        <v>195</v>
      </c>
      <c r="L2924" s="102">
        <f t="shared" si="181"/>
        <v>195</v>
      </c>
      <c r="M2924" s="123">
        <f t="shared" si="183"/>
        <v>150.15</v>
      </c>
    </row>
    <row r="2925" spans="1:13" x14ac:dyDescent="0.2">
      <c r="A2925" s="208" t="str">
        <f>'Net Gen'!B2925</f>
        <v>RP2KPAEG-Rockport 2 KP AEG</v>
      </c>
      <c r="B2925" s="269">
        <f>'Net Gen'!C2925</f>
        <v>44806.75</v>
      </c>
      <c r="C2925" s="270" t="str">
        <f>'Net Gen'!P2925</f>
        <v>DISPATCHABLE</v>
      </c>
      <c r="D2925" s="270">
        <f>'Net Gen'!E2925</f>
        <v>149.51159999999999</v>
      </c>
      <c r="E2925" s="270">
        <f>'Net Gen'!I2925</f>
        <v>1001</v>
      </c>
      <c r="F2925" s="270">
        <f>'Net Gen'!K2925</f>
        <v>1300</v>
      </c>
      <c r="G2925" s="270">
        <f>'Net Gen'!N2925</f>
        <v>1300</v>
      </c>
      <c r="H2925" s="270">
        <f>'Net Gen'!O2925</f>
        <v>1300</v>
      </c>
      <c r="J2925" s="120">
        <f t="shared" si="182"/>
        <v>0.15</v>
      </c>
      <c r="K2925" s="108">
        <f t="shared" si="180"/>
        <v>195</v>
      </c>
      <c r="L2925" s="102">
        <f t="shared" si="181"/>
        <v>195</v>
      </c>
      <c r="M2925" s="123">
        <f t="shared" si="183"/>
        <v>150.15</v>
      </c>
    </row>
    <row r="2926" spans="1:13" x14ac:dyDescent="0.2">
      <c r="A2926" s="208" t="str">
        <f>'Net Gen'!B2926</f>
        <v>RP2KPAEG-Rockport 2 KP AEG</v>
      </c>
      <c r="B2926" s="269">
        <f>'Net Gen'!C2926</f>
        <v>44806.791666666664</v>
      </c>
      <c r="C2926" s="270" t="str">
        <f>'Net Gen'!P2926</f>
        <v>DISPATCHABLE</v>
      </c>
      <c r="D2926" s="270">
        <f>'Net Gen'!E2926</f>
        <v>149.55600000000001</v>
      </c>
      <c r="E2926" s="270">
        <f>'Net Gen'!I2926</f>
        <v>1001</v>
      </c>
      <c r="F2926" s="270">
        <f>'Net Gen'!K2926</f>
        <v>1300</v>
      </c>
      <c r="G2926" s="270">
        <f>'Net Gen'!N2926</f>
        <v>1300</v>
      </c>
      <c r="H2926" s="270">
        <f>'Net Gen'!O2926</f>
        <v>1300</v>
      </c>
      <c r="J2926" s="120">
        <f t="shared" si="182"/>
        <v>0.15</v>
      </c>
      <c r="K2926" s="108">
        <f t="shared" si="180"/>
        <v>195</v>
      </c>
      <c r="L2926" s="102">
        <f t="shared" si="181"/>
        <v>195</v>
      </c>
      <c r="M2926" s="123">
        <f t="shared" si="183"/>
        <v>150.15</v>
      </c>
    </row>
    <row r="2927" spans="1:13" x14ac:dyDescent="0.2">
      <c r="A2927" s="208" t="str">
        <f>'Net Gen'!B2927</f>
        <v>RP2KPAEG-Rockport 2 KP AEG</v>
      </c>
      <c r="B2927" s="269">
        <f>'Net Gen'!C2927</f>
        <v>44806.833333333336</v>
      </c>
      <c r="C2927" s="270" t="str">
        <f>'Net Gen'!P2927</f>
        <v>DISPATCHABLE</v>
      </c>
      <c r="D2927" s="270">
        <f>'Net Gen'!E2927</f>
        <v>119.4156</v>
      </c>
      <c r="E2927" s="270">
        <f>'Net Gen'!I2927</f>
        <v>799</v>
      </c>
      <c r="F2927" s="270">
        <f>'Net Gen'!K2927</f>
        <v>1300</v>
      </c>
      <c r="G2927" s="270">
        <f>'Net Gen'!N2927</f>
        <v>1300</v>
      </c>
      <c r="H2927" s="270">
        <f>'Net Gen'!O2927</f>
        <v>1300</v>
      </c>
      <c r="J2927" s="120">
        <f t="shared" si="182"/>
        <v>0.15</v>
      </c>
      <c r="K2927" s="108">
        <f t="shared" si="180"/>
        <v>195</v>
      </c>
      <c r="L2927" s="102">
        <f t="shared" si="181"/>
        <v>195</v>
      </c>
      <c r="M2927" s="123">
        <f t="shared" si="183"/>
        <v>119.85</v>
      </c>
    </row>
    <row r="2928" spans="1:13" x14ac:dyDescent="0.2">
      <c r="A2928" s="208" t="str">
        <f>'Net Gen'!B2928</f>
        <v>RP2KPAEG-Rockport 2 KP AEG</v>
      </c>
      <c r="B2928" s="269">
        <f>'Net Gen'!C2928</f>
        <v>44806.875</v>
      </c>
      <c r="C2928" s="270" t="str">
        <f>'Net Gen'!P2928</f>
        <v>DISPATCHABLE</v>
      </c>
      <c r="D2928" s="270">
        <f>'Net Gen'!E2928</f>
        <v>104.3484</v>
      </c>
      <c r="E2928" s="270">
        <f>'Net Gen'!I2928</f>
        <v>702</v>
      </c>
      <c r="F2928" s="270">
        <f>'Net Gen'!K2928</f>
        <v>1300</v>
      </c>
      <c r="G2928" s="270">
        <f>'Net Gen'!N2928</f>
        <v>1300</v>
      </c>
      <c r="H2928" s="270">
        <f>'Net Gen'!O2928</f>
        <v>1300</v>
      </c>
      <c r="J2928" s="120">
        <f t="shared" si="182"/>
        <v>0.15</v>
      </c>
      <c r="K2928" s="108">
        <f t="shared" si="180"/>
        <v>195</v>
      </c>
      <c r="L2928" s="102">
        <f t="shared" si="181"/>
        <v>195</v>
      </c>
      <c r="M2928" s="123">
        <f t="shared" si="183"/>
        <v>105.3</v>
      </c>
    </row>
    <row r="2929" spans="1:13" x14ac:dyDescent="0.2">
      <c r="A2929" s="208" t="str">
        <f>'Net Gen'!B2929</f>
        <v>RP2KPAEG-Rockport 2 KP AEG</v>
      </c>
      <c r="B2929" s="269">
        <f>'Net Gen'!C2929</f>
        <v>44806.916666666664</v>
      </c>
      <c r="C2929" s="270" t="str">
        <f>'Net Gen'!P2929</f>
        <v>DISPATCHABLE</v>
      </c>
      <c r="D2929" s="270">
        <f>'Net Gen'!E2929</f>
        <v>103.9644</v>
      </c>
      <c r="E2929" s="270">
        <f>'Net Gen'!I2929</f>
        <v>701</v>
      </c>
      <c r="F2929" s="270">
        <f>'Net Gen'!K2929</f>
        <v>1300</v>
      </c>
      <c r="G2929" s="270">
        <f>'Net Gen'!N2929</f>
        <v>1300</v>
      </c>
      <c r="H2929" s="270">
        <f>'Net Gen'!O2929</f>
        <v>1300</v>
      </c>
      <c r="J2929" s="120">
        <f t="shared" si="182"/>
        <v>0.15</v>
      </c>
      <c r="K2929" s="108">
        <f t="shared" si="180"/>
        <v>195</v>
      </c>
      <c r="L2929" s="102">
        <f t="shared" si="181"/>
        <v>195</v>
      </c>
      <c r="M2929" s="123">
        <f t="shared" si="183"/>
        <v>105.14999999999999</v>
      </c>
    </row>
    <row r="2930" spans="1:13" x14ac:dyDescent="0.2">
      <c r="A2930" s="208" t="str">
        <f>'Net Gen'!B2930</f>
        <v>RP2KPAEG-Rockport 2 KP AEG</v>
      </c>
      <c r="B2930" s="269">
        <f>'Net Gen'!C2930</f>
        <v>44806.958333333336</v>
      </c>
      <c r="C2930" s="270" t="str">
        <f>'Net Gen'!P2930</f>
        <v>DISPATCHABLE</v>
      </c>
      <c r="D2930" s="270">
        <f>'Net Gen'!E2930</f>
        <v>103.8708</v>
      </c>
      <c r="E2930" s="270">
        <f>'Net Gen'!I2930</f>
        <v>701</v>
      </c>
      <c r="F2930" s="270">
        <f>'Net Gen'!K2930</f>
        <v>1300</v>
      </c>
      <c r="G2930" s="270">
        <f>'Net Gen'!N2930</f>
        <v>1300</v>
      </c>
      <c r="H2930" s="270">
        <f>'Net Gen'!O2930</f>
        <v>1300</v>
      </c>
      <c r="J2930" s="120">
        <f t="shared" si="182"/>
        <v>0.15</v>
      </c>
      <c r="K2930" s="108">
        <f t="shared" si="180"/>
        <v>195</v>
      </c>
      <c r="L2930" s="102">
        <f t="shared" si="181"/>
        <v>195</v>
      </c>
      <c r="M2930" s="123">
        <f t="shared" si="183"/>
        <v>105.14999999999999</v>
      </c>
    </row>
    <row r="2931" spans="1:13" x14ac:dyDescent="0.2">
      <c r="A2931" s="208" t="str">
        <f>'Net Gen'!B2931</f>
        <v>RP2KPAEG-Rockport 2 KP AEG</v>
      </c>
      <c r="B2931" s="269">
        <f>'Net Gen'!C2931</f>
        <v>44807</v>
      </c>
      <c r="C2931" s="270" t="str">
        <f>'Net Gen'!P2931</f>
        <v>DISPATCHABLE</v>
      </c>
      <c r="D2931" s="270">
        <f>'Net Gen'!E2931</f>
        <v>113.0244</v>
      </c>
      <c r="E2931" s="270">
        <f>'Net Gen'!I2931</f>
        <v>863</v>
      </c>
      <c r="F2931" s="270">
        <f>'Net Gen'!K2931</f>
        <v>1300</v>
      </c>
      <c r="G2931" s="270">
        <f>'Net Gen'!N2931</f>
        <v>1300</v>
      </c>
      <c r="H2931" s="270">
        <f>'Net Gen'!O2931</f>
        <v>1300</v>
      </c>
      <c r="J2931" s="120">
        <f t="shared" si="182"/>
        <v>0.15</v>
      </c>
      <c r="K2931" s="108">
        <f t="shared" si="180"/>
        <v>195</v>
      </c>
      <c r="L2931" s="102">
        <f t="shared" si="181"/>
        <v>195</v>
      </c>
      <c r="M2931" s="123">
        <f t="shared" si="183"/>
        <v>129.44999999999999</v>
      </c>
    </row>
    <row r="2932" spans="1:13" x14ac:dyDescent="0.2">
      <c r="A2932" s="208" t="str">
        <f>'Net Gen'!B2932</f>
        <v>RP2KPAEG-Rockport 2 KP AEG</v>
      </c>
      <c r="B2932" s="269">
        <f>'Net Gen'!C2932</f>
        <v>44807.041666666664</v>
      </c>
      <c r="C2932" s="270" t="str">
        <f>'Net Gen'!P2932</f>
        <v>DISPATCHABLE</v>
      </c>
      <c r="D2932" s="270">
        <f>'Net Gen'!E2932</f>
        <v>115.59</v>
      </c>
      <c r="E2932" s="270">
        <f>'Net Gen'!I2932</f>
        <v>900</v>
      </c>
      <c r="F2932" s="270">
        <f>'Net Gen'!K2932</f>
        <v>1300</v>
      </c>
      <c r="G2932" s="270">
        <f>'Net Gen'!N2932</f>
        <v>1300</v>
      </c>
      <c r="H2932" s="270">
        <f>'Net Gen'!O2932</f>
        <v>1300</v>
      </c>
      <c r="J2932" s="120">
        <f t="shared" si="182"/>
        <v>0.15</v>
      </c>
      <c r="K2932" s="108">
        <f t="shared" si="180"/>
        <v>195</v>
      </c>
      <c r="L2932" s="102">
        <f t="shared" si="181"/>
        <v>195</v>
      </c>
      <c r="M2932" s="123">
        <f t="shared" si="183"/>
        <v>135</v>
      </c>
    </row>
    <row r="2933" spans="1:13" x14ac:dyDescent="0.2">
      <c r="A2933" s="208" t="str">
        <f>'Net Gen'!B2933</f>
        <v>RP2KPAEG-Rockport 2 KP AEG</v>
      </c>
      <c r="B2933" s="269">
        <f>'Net Gen'!C2933</f>
        <v>44807.083333333336</v>
      </c>
      <c r="C2933" s="270" t="str">
        <f>'Net Gen'!P2933</f>
        <v>DISPATCHABLE</v>
      </c>
      <c r="D2933" s="270">
        <f>'Net Gen'!E2933</f>
        <v>77.379599999999996</v>
      </c>
      <c r="E2933" s="270">
        <f>'Net Gen'!I2933</f>
        <v>900</v>
      </c>
      <c r="F2933" s="270">
        <f>'Net Gen'!K2933</f>
        <v>1300</v>
      </c>
      <c r="G2933" s="270">
        <f>'Net Gen'!N2933</f>
        <v>1300</v>
      </c>
      <c r="H2933" s="270">
        <f>'Net Gen'!O2933</f>
        <v>1300</v>
      </c>
      <c r="J2933" s="120">
        <f t="shared" si="182"/>
        <v>0.15</v>
      </c>
      <c r="K2933" s="108">
        <f t="shared" si="180"/>
        <v>195</v>
      </c>
      <c r="L2933" s="102">
        <f t="shared" si="181"/>
        <v>195</v>
      </c>
      <c r="M2933" s="123">
        <f t="shared" si="183"/>
        <v>135</v>
      </c>
    </row>
    <row r="2934" spans="1:13" x14ac:dyDescent="0.2">
      <c r="A2934" s="208" t="str">
        <f>'Net Gen'!B2934</f>
        <v>RP2KPAEG-Rockport 2 KP AEG</v>
      </c>
      <c r="B2934" s="269">
        <f>'Net Gen'!C2934</f>
        <v>44807.125</v>
      </c>
      <c r="C2934" s="270" t="str">
        <f>'Net Gen'!P2934</f>
        <v>DISPATCHABLE</v>
      </c>
      <c r="D2934" s="270">
        <f>'Net Gen'!E2934</f>
        <v>66.927599999999998</v>
      </c>
      <c r="E2934" s="270">
        <f>'Net Gen'!I2934</f>
        <v>842</v>
      </c>
      <c r="F2934" s="270">
        <f>'Net Gen'!K2934</f>
        <v>1193</v>
      </c>
      <c r="G2934" s="270">
        <f>'Net Gen'!N2934</f>
        <v>1193</v>
      </c>
      <c r="H2934" s="270">
        <f>'Net Gen'!O2934</f>
        <v>1300</v>
      </c>
      <c r="J2934" s="120">
        <f t="shared" si="182"/>
        <v>0.15</v>
      </c>
      <c r="K2934" s="108">
        <f t="shared" si="180"/>
        <v>178.95</v>
      </c>
      <c r="L2934" s="102">
        <f t="shared" si="181"/>
        <v>195</v>
      </c>
      <c r="M2934" s="123">
        <f t="shared" si="183"/>
        <v>126.3</v>
      </c>
    </row>
    <row r="2935" spans="1:13" x14ac:dyDescent="0.2">
      <c r="A2935" s="208" t="str">
        <f>'Net Gen'!B2935</f>
        <v>RP2KPAEG-Rockport 2 KP AEG</v>
      </c>
      <c r="B2935" s="269">
        <f>'Net Gen'!C2935</f>
        <v>44807.166666666664</v>
      </c>
      <c r="C2935" s="270" t="str">
        <f>'Net Gen'!P2935</f>
        <v>DISPATCHABLE</v>
      </c>
      <c r="D2935" s="270">
        <f>'Net Gen'!E2935</f>
        <v>54.634799999999998</v>
      </c>
      <c r="E2935" s="270">
        <f>'Net Gen'!I2935</f>
        <v>391</v>
      </c>
      <c r="F2935" s="270">
        <f>'Net Gen'!K2935</f>
        <v>413</v>
      </c>
      <c r="G2935" s="270">
        <f>'Net Gen'!N2935</f>
        <v>413</v>
      </c>
      <c r="H2935" s="270">
        <f>'Net Gen'!O2935</f>
        <v>1300</v>
      </c>
      <c r="J2935" s="120">
        <f t="shared" si="182"/>
        <v>0.15</v>
      </c>
      <c r="K2935" s="108">
        <f t="shared" si="180"/>
        <v>61.949999999999996</v>
      </c>
      <c r="L2935" s="102">
        <f t="shared" si="181"/>
        <v>195</v>
      </c>
      <c r="M2935" s="123">
        <f t="shared" si="183"/>
        <v>58.65</v>
      </c>
    </row>
    <row r="2936" spans="1:13" x14ac:dyDescent="0.2">
      <c r="A2936" s="208" t="str">
        <f>'Net Gen'!B2936</f>
        <v>RP2KPAEG-Rockport 2 KP AEG</v>
      </c>
      <c r="B2936" s="269">
        <f>'Net Gen'!C2936</f>
        <v>44807.208333333336</v>
      </c>
      <c r="C2936" s="270" t="str">
        <f>'Net Gen'!P2936</f>
        <v>FIXED</v>
      </c>
      <c r="D2936" s="270">
        <f>'Net Gen'!E2936</f>
        <v>6.2351999999999999</v>
      </c>
      <c r="E2936" s="270">
        <f>'Net Gen'!I2936</f>
        <v>39</v>
      </c>
      <c r="F2936" s="270">
        <f>'Net Gen'!K2936</f>
        <v>39</v>
      </c>
      <c r="G2936" s="270">
        <f>'Net Gen'!N2936</f>
        <v>39</v>
      </c>
      <c r="H2936" s="270">
        <f>'Net Gen'!O2936</f>
        <v>1300</v>
      </c>
      <c r="J2936" s="120">
        <f t="shared" si="182"/>
        <v>0.15</v>
      </c>
      <c r="K2936" s="108">
        <f t="shared" si="180"/>
        <v>5.85</v>
      </c>
      <c r="L2936" s="102">
        <f t="shared" si="181"/>
        <v>195</v>
      </c>
      <c r="M2936" s="123">
        <f t="shared" si="183"/>
        <v>5.85</v>
      </c>
    </row>
    <row r="2937" spans="1:13" x14ac:dyDescent="0.2">
      <c r="A2937" s="208" t="str">
        <f>'Net Gen'!B2937</f>
        <v>RP2KPAEG-Rockport 2 KP AEG</v>
      </c>
      <c r="B2937" s="269">
        <f>'Net Gen'!C2937</f>
        <v>44807.25</v>
      </c>
      <c r="C2937" s="270" t="str">
        <f>'Net Gen'!P2937</f>
        <v>OFFLINE</v>
      </c>
      <c r="D2937" s="270">
        <f>'Net Gen'!E2937</f>
        <v>0</v>
      </c>
      <c r="E2937" s="270">
        <f>'Net Gen'!I2937</f>
        <v>0</v>
      </c>
      <c r="F2937" s="270">
        <f>'Net Gen'!K2937</f>
        <v>0</v>
      </c>
      <c r="G2937" s="270">
        <f>'Net Gen'!N2937</f>
        <v>0</v>
      </c>
      <c r="H2937" s="270">
        <f>'Net Gen'!O2937</f>
        <v>1300</v>
      </c>
      <c r="J2937" s="120">
        <f t="shared" si="182"/>
        <v>0.15</v>
      </c>
      <c r="K2937" s="108">
        <f t="shared" si="180"/>
        <v>0</v>
      </c>
      <c r="L2937" s="102">
        <f t="shared" si="181"/>
        <v>195</v>
      </c>
      <c r="M2937" s="123">
        <f t="shared" si="183"/>
        <v>0</v>
      </c>
    </row>
    <row r="2938" spans="1:13" x14ac:dyDescent="0.2">
      <c r="A2938" s="208" t="str">
        <f>'Net Gen'!B2938</f>
        <v>RP2KPAEG-Rockport 2 KP AEG</v>
      </c>
      <c r="B2938" s="269">
        <f>'Net Gen'!C2938</f>
        <v>44807.291666666664</v>
      </c>
      <c r="C2938" s="270" t="str">
        <f>'Net Gen'!P2938</f>
        <v>OFFLINE</v>
      </c>
      <c r="D2938" s="270">
        <f>'Net Gen'!E2938</f>
        <v>0</v>
      </c>
      <c r="E2938" s="270">
        <f>'Net Gen'!I2938</f>
        <v>0</v>
      </c>
      <c r="F2938" s="270">
        <f>'Net Gen'!K2938</f>
        <v>0</v>
      </c>
      <c r="G2938" s="270">
        <f>'Net Gen'!N2938</f>
        <v>0</v>
      </c>
      <c r="H2938" s="270">
        <f>'Net Gen'!O2938</f>
        <v>1300</v>
      </c>
      <c r="J2938" s="120">
        <f t="shared" si="182"/>
        <v>0.15</v>
      </c>
      <c r="K2938" s="108">
        <f t="shared" si="180"/>
        <v>0</v>
      </c>
      <c r="L2938" s="102">
        <f t="shared" si="181"/>
        <v>195</v>
      </c>
      <c r="M2938" s="123">
        <f t="shared" si="183"/>
        <v>0</v>
      </c>
    </row>
    <row r="2939" spans="1:13" x14ac:dyDescent="0.2">
      <c r="A2939" s="208" t="str">
        <f>'Net Gen'!B2939</f>
        <v>RP2KPAEG-Rockport 2 KP AEG</v>
      </c>
      <c r="B2939" s="269">
        <f>'Net Gen'!C2939</f>
        <v>44807.333333333336</v>
      </c>
      <c r="C2939" s="270" t="str">
        <f>'Net Gen'!P2939</f>
        <v>OFFLINE</v>
      </c>
      <c r="D2939" s="270">
        <f>'Net Gen'!E2939</f>
        <v>0</v>
      </c>
      <c r="E2939" s="270">
        <f>'Net Gen'!I2939</f>
        <v>0</v>
      </c>
      <c r="F2939" s="270">
        <f>'Net Gen'!K2939</f>
        <v>0</v>
      </c>
      <c r="G2939" s="270">
        <f>'Net Gen'!N2939</f>
        <v>0</v>
      </c>
      <c r="H2939" s="270">
        <f>'Net Gen'!O2939</f>
        <v>1300</v>
      </c>
      <c r="J2939" s="120">
        <f t="shared" si="182"/>
        <v>0.15</v>
      </c>
      <c r="K2939" s="108">
        <f t="shared" si="180"/>
        <v>0</v>
      </c>
      <c r="L2939" s="102">
        <f t="shared" si="181"/>
        <v>195</v>
      </c>
      <c r="M2939" s="123">
        <f t="shared" si="183"/>
        <v>0</v>
      </c>
    </row>
    <row r="2940" spans="1:13" x14ac:dyDescent="0.2">
      <c r="A2940" s="208" t="str">
        <f>'Net Gen'!B2940</f>
        <v>RP2KPAEG-Rockport 2 KP AEG</v>
      </c>
      <c r="B2940" s="269">
        <f>'Net Gen'!C2940</f>
        <v>44807.375</v>
      </c>
      <c r="C2940" s="270" t="str">
        <f>'Net Gen'!P2940</f>
        <v>OFFLINE</v>
      </c>
      <c r="D2940" s="270">
        <f>'Net Gen'!E2940</f>
        <v>0</v>
      </c>
      <c r="E2940" s="270">
        <f>'Net Gen'!I2940</f>
        <v>0</v>
      </c>
      <c r="F2940" s="270">
        <f>'Net Gen'!K2940</f>
        <v>0</v>
      </c>
      <c r="G2940" s="270">
        <f>'Net Gen'!N2940</f>
        <v>0</v>
      </c>
      <c r="H2940" s="270">
        <f>'Net Gen'!O2940</f>
        <v>1300</v>
      </c>
      <c r="J2940" s="120">
        <f t="shared" si="182"/>
        <v>0.15</v>
      </c>
      <c r="K2940" s="108">
        <f t="shared" si="180"/>
        <v>0</v>
      </c>
      <c r="L2940" s="102">
        <f t="shared" si="181"/>
        <v>195</v>
      </c>
      <c r="M2940" s="123">
        <f t="shared" si="183"/>
        <v>0</v>
      </c>
    </row>
    <row r="2941" spans="1:13" x14ac:dyDescent="0.2">
      <c r="A2941" s="208" t="str">
        <f>'Net Gen'!B2941</f>
        <v>RP2KPAEG-Rockport 2 KP AEG</v>
      </c>
      <c r="B2941" s="269">
        <f>'Net Gen'!C2941</f>
        <v>44807.416666666664</v>
      </c>
      <c r="C2941" s="270" t="str">
        <f>'Net Gen'!P2941</f>
        <v>OFFLINE</v>
      </c>
      <c r="D2941" s="270">
        <f>'Net Gen'!E2941</f>
        <v>0</v>
      </c>
      <c r="E2941" s="270">
        <f>'Net Gen'!I2941</f>
        <v>0</v>
      </c>
      <c r="F2941" s="270">
        <f>'Net Gen'!K2941</f>
        <v>0</v>
      </c>
      <c r="G2941" s="270">
        <f>'Net Gen'!N2941</f>
        <v>0</v>
      </c>
      <c r="H2941" s="270">
        <f>'Net Gen'!O2941</f>
        <v>1300</v>
      </c>
      <c r="J2941" s="120">
        <f t="shared" si="182"/>
        <v>0.15</v>
      </c>
      <c r="K2941" s="108">
        <f t="shared" si="180"/>
        <v>0</v>
      </c>
      <c r="L2941" s="102">
        <f t="shared" si="181"/>
        <v>195</v>
      </c>
      <c r="M2941" s="123">
        <f t="shared" si="183"/>
        <v>0</v>
      </c>
    </row>
    <row r="2942" spans="1:13" x14ac:dyDescent="0.2">
      <c r="A2942" s="208" t="str">
        <f>'Net Gen'!B2942</f>
        <v>RP2KPAEG-Rockport 2 KP AEG</v>
      </c>
      <c r="B2942" s="269">
        <f>'Net Gen'!C2942</f>
        <v>44807.458333333336</v>
      </c>
      <c r="C2942" s="270" t="str">
        <f>'Net Gen'!P2942</f>
        <v>OFFLINE</v>
      </c>
      <c r="D2942" s="270">
        <f>'Net Gen'!E2942</f>
        <v>0</v>
      </c>
      <c r="E2942" s="270">
        <f>'Net Gen'!I2942</f>
        <v>0</v>
      </c>
      <c r="F2942" s="270">
        <f>'Net Gen'!K2942</f>
        <v>0</v>
      </c>
      <c r="G2942" s="270">
        <f>'Net Gen'!N2942</f>
        <v>0</v>
      </c>
      <c r="H2942" s="270">
        <f>'Net Gen'!O2942</f>
        <v>1300</v>
      </c>
      <c r="J2942" s="120">
        <f t="shared" si="182"/>
        <v>0.15</v>
      </c>
      <c r="K2942" s="108">
        <f t="shared" si="180"/>
        <v>0</v>
      </c>
      <c r="L2942" s="102">
        <f t="shared" si="181"/>
        <v>195</v>
      </c>
      <c r="M2942" s="123">
        <f t="shared" si="183"/>
        <v>0</v>
      </c>
    </row>
    <row r="2943" spans="1:13" x14ac:dyDescent="0.2">
      <c r="A2943" s="208" t="str">
        <f>'Net Gen'!B2943</f>
        <v>RP2KPAEG-Rockport 2 KP AEG</v>
      </c>
      <c r="B2943" s="269">
        <f>'Net Gen'!C2943</f>
        <v>44807.5</v>
      </c>
      <c r="C2943" s="270" t="str">
        <f>'Net Gen'!P2943</f>
        <v>OFFLINE</v>
      </c>
      <c r="D2943" s="270">
        <f>'Net Gen'!E2943</f>
        <v>0</v>
      </c>
      <c r="E2943" s="270">
        <f>'Net Gen'!I2943</f>
        <v>0</v>
      </c>
      <c r="F2943" s="270">
        <f>'Net Gen'!K2943</f>
        <v>0</v>
      </c>
      <c r="G2943" s="270">
        <f>'Net Gen'!N2943</f>
        <v>0</v>
      </c>
      <c r="H2943" s="270">
        <f>'Net Gen'!O2943</f>
        <v>1300</v>
      </c>
      <c r="J2943" s="120">
        <f t="shared" si="182"/>
        <v>0.15</v>
      </c>
      <c r="K2943" s="108">
        <f t="shared" si="180"/>
        <v>0</v>
      </c>
      <c r="L2943" s="102">
        <f t="shared" si="181"/>
        <v>195</v>
      </c>
      <c r="M2943" s="123">
        <f t="shared" si="183"/>
        <v>0</v>
      </c>
    </row>
    <row r="2944" spans="1:13" x14ac:dyDescent="0.2">
      <c r="A2944" s="208" t="str">
        <f>'Net Gen'!B2944</f>
        <v>RP2KPAEG-Rockport 2 KP AEG</v>
      </c>
      <c r="B2944" s="269">
        <f>'Net Gen'!C2944</f>
        <v>44807.541666666664</v>
      </c>
      <c r="C2944" s="270" t="str">
        <f>'Net Gen'!P2944</f>
        <v>OFFLINE</v>
      </c>
      <c r="D2944" s="270">
        <f>'Net Gen'!E2944</f>
        <v>0</v>
      </c>
      <c r="E2944" s="270">
        <f>'Net Gen'!I2944</f>
        <v>0</v>
      </c>
      <c r="F2944" s="270">
        <f>'Net Gen'!K2944</f>
        <v>0</v>
      </c>
      <c r="G2944" s="270">
        <f>'Net Gen'!N2944</f>
        <v>0</v>
      </c>
      <c r="H2944" s="270">
        <f>'Net Gen'!O2944</f>
        <v>1300</v>
      </c>
      <c r="J2944" s="120">
        <f t="shared" si="182"/>
        <v>0.15</v>
      </c>
      <c r="K2944" s="108">
        <f t="shared" si="180"/>
        <v>0</v>
      </c>
      <c r="L2944" s="102">
        <f t="shared" si="181"/>
        <v>195</v>
      </c>
      <c r="M2944" s="123">
        <f t="shared" si="183"/>
        <v>0</v>
      </c>
    </row>
    <row r="2945" spans="1:13" x14ac:dyDescent="0.2">
      <c r="A2945" s="208" t="str">
        <f>'Net Gen'!B2945</f>
        <v>RP2KPAEG-Rockport 2 KP AEG</v>
      </c>
      <c r="B2945" s="269">
        <f>'Net Gen'!C2945</f>
        <v>44807.583333333336</v>
      </c>
      <c r="C2945" s="270" t="str">
        <f>'Net Gen'!P2945</f>
        <v>OFFLINE</v>
      </c>
      <c r="D2945" s="270">
        <f>'Net Gen'!E2945</f>
        <v>0</v>
      </c>
      <c r="E2945" s="270">
        <f>'Net Gen'!I2945</f>
        <v>0</v>
      </c>
      <c r="F2945" s="270">
        <f>'Net Gen'!K2945</f>
        <v>0</v>
      </c>
      <c r="G2945" s="270">
        <f>'Net Gen'!N2945</f>
        <v>0</v>
      </c>
      <c r="H2945" s="270">
        <f>'Net Gen'!O2945</f>
        <v>1300</v>
      </c>
      <c r="J2945" s="120">
        <f t="shared" si="182"/>
        <v>0.15</v>
      </c>
      <c r="K2945" s="108">
        <f t="shared" si="180"/>
        <v>0</v>
      </c>
      <c r="L2945" s="102">
        <f t="shared" si="181"/>
        <v>195</v>
      </c>
      <c r="M2945" s="123">
        <f t="shared" si="183"/>
        <v>0</v>
      </c>
    </row>
    <row r="2946" spans="1:13" x14ac:dyDescent="0.2">
      <c r="A2946" s="208" t="str">
        <f>'Net Gen'!B2946</f>
        <v>RP2KPAEG-Rockport 2 KP AEG</v>
      </c>
      <c r="B2946" s="269">
        <f>'Net Gen'!C2946</f>
        <v>44807.625</v>
      </c>
      <c r="C2946" s="270" t="str">
        <f>'Net Gen'!P2946</f>
        <v>OFFLINE</v>
      </c>
      <c r="D2946" s="270">
        <f>'Net Gen'!E2946</f>
        <v>0</v>
      </c>
      <c r="E2946" s="270">
        <f>'Net Gen'!I2946</f>
        <v>0</v>
      </c>
      <c r="F2946" s="270">
        <f>'Net Gen'!K2946</f>
        <v>0</v>
      </c>
      <c r="G2946" s="270">
        <f>'Net Gen'!N2946</f>
        <v>0</v>
      </c>
      <c r="H2946" s="270">
        <f>'Net Gen'!O2946</f>
        <v>1300</v>
      </c>
      <c r="J2946" s="120">
        <f t="shared" si="182"/>
        <v>0.15</v>
      </c>
      <c r="K2946" s="108">
        <f t="shared" si="180"/>
        <v>0</v>
      </c>
      <c r="L2946" s="102">
        <f t="shared" si="181"/>
        <v>195</v>
      </c>
      <c r="M2946" s="123">
        <f t="shared" si="183"/>
        <v>0</v>
      </c>
    </row>
    <row r="2947" spans="1:13" x14ac:dyDescent="0.2">
      <c r="A2947" s="208" t="str">
        <f>'Net Gen'!B2947</f>
        <v>RP2KPAEG-Rockport 2 KP AEG</v>
      </c>
      <c r="B2947" s="269">
        <f>'Net Gen'!C2947</f>
        <v>44807.666666666664</v>
      </c>
      <c r="C2947" s="270" t="str">
        <f>'Net Gen'!P2947</f>
        <v>OFFLINE</v>
      </c>
      <c r="D2947" s="270">
        <f>'Net Gen'!E2947</f>
        <v>0</v>
      </c>
      <c r="E2947" s="270">
        <f>'Net Gen'!I2947</f>
        <v>0</v>
      </c>
      <c r="F2947" s="270">
        <f>'Net Gen'!K2947</f>
        <v>0</v>
      </c>
      <c r="G2947" s="270">
        <f>'Net Gen'!N2947</f>
        <v>0</v>
      </c>
      <c r="H2947" s="270">
        <f>'Net Gen'!O2947</f>
        <v>1300</v>
      </c>
      <c r="J2947" s="120">
        <f t="shared" si="182"/>
        <v>0.15</v>
      </c>
      <c r="K2947" s="108">
        <f t="shared" si="180"/>
        <v>0</v>
      </c>
      <c r="L2947" s="102">
        <f t="shared" si="181"/>
        <v>195</v>
      </c>
      <c r="M2947" s="123">
        <f t="shared" si="183"/>
        <v>0</v>
      </c>
    </row>
    <row r="2948" spans="1:13" x14ac:dyDescent="0.2">
      <c r="A2948" s="208" t="str">
        <f>'Net Gen'!B2948</f>
        <v>RP2KPAEG-Rockport 2 KP AEG</v>
      </c>
      <c r="B2948" s="269">
        <f>'Net Gen'!C2948</f>
        <v>44807.708333333336</v>
      </c>
      <c r="C2948" s="270" t="str">
        <f>'Net Gen'!P2948</f>
        <v>OFFLINE</v>
      </c>
      <c r="D2948" s="270">
        <f>'Net Gen'!E2948</f>
        <v>0</v>
      </c>
      <c r="E2948" s="270">
        <f>'Net Gen'!I2948</f>
        <v>0</v>
      </c>
      <c r="F2948" s="270">
        <f>'Net Gen'!K2948</f>
        <v>0</v>
      </c>
      <c r="G2948" s="270">
        <f>'Net Gen'!N2948</f>
        <v>0</v>
      </c>
      <c r="H2948" s="270">
        <f>'Net Gen'!O2948</f>
        <v>1300</v>
      </c>
      <c r="J2948" s="120">
        <f t="shared" si="182"/>
        <v>0.15</v>
      </c>
      <c r="K2948" s="108">
        <f t="shared" ref="K2948:K3011" si="184">F2948*J2948</f>
        <v>0</v>
      </c>
      <c r="L2948" s="102">
        <f t="shared" ref="L2948:L3011" si="185">H2948*J2948</f>
        <v>195</v>
      </c>
      <c r="M2948" s="123">
        <f t="shared" si="183"/>
        <v>0</v>
      </c>
    </row>
    <row r="2949" spans="1:13" x14ac:dyDescent="0.2">
      <c r="A2949" s="208" t="str">
        <f>'Net Gen'!B2949</f>
        <v>RP2KPAEG-Rockport 2 KP AEG</v>
      </c>
      <c r="B2949" s="269">
        <f>'Net Gen'!C2949</f>
        <v>44807.75</v>
      </c>
      <c r="C2949" s="270" t="str">
        <f>'Net Gen'!P2949</f>
        <v>OFFLINE</v>
      </c>
      <c r="D2949" s="270">
        <f>'Net Gen'!E2949</f>
        <v>0</v>
      </c>
      <c r="E2949" s="270">
        <f>'Net Gen'!I2949</f>
        <v>0</v>
      </c>
      <c r="F2949" s="270">
        <f>'Net Gen'!K2949</f>
        <v>0</v>
      </c>
      <c r="G2949" s="270">
        <f>'Net Gen'!N2949</f>
        <v>0</v>
      </c>
      <c r="H2949" s="270">
        <f>'Net Gen'!O2949</f>
        <v>1300</v>
      </c>
      <c r="J2949" s="120">
        <f t="shared" ref="J2949:J3012" si="186">VLOOKUP(A2949,$P$4:$Q$8,2,FALSE)</f>
        <v>0.15</v>
      </c>
      <c r="K2949" s="108">
        <f t="shared" si="184"/>
        <v>0</v>
      </c>
      <c r="L2949" s="102">
        <f t="shared" si="185"/>
        <v>195</v>
      </c>
      <c r="M2949" s="123">
        <f t="shared" ref="M2949:M3012" si="187">E2949*J2949</f>
        <v>0</v>
      </c>
    </row>
    <row r="2950" spans="1:13" x14ac:dyDescent="0.2">
      <c r="A2950" s="208" t="str">
        <f>'Net Gen'!B2950</f>
        <v>RP2KPAEG-Rockport 2 KP AEG</v>
      </c>
      <c r="B2950" s="269">
        <f>'Net Gen'!C2950</f>
        <v>44807.791666666664</v>
      </c>
      <c r="C2950" s="270" t="str">
        <f>'Net Gen'!P2950</f>
        <v>OFFLINE</v>
      </c>
      <c r="D2950" s="270">
        <f>'Net Gen'!E2950</f>
        <v>0</v>
      </c>
      <c r="E2950" s="270">
        <f>'Net Gen'!I2950</f>
        <v>0</v>
      </c>
      <c r="F2950" s="270">
        <f>'Net Gen'!K2950</f>
        <v>0</v>
      </c>
      <c r="G2950" s="270">
        <f>'Net Gen'!N2950</f>
        <v>0</v>
      </c>
      <c r="H2950" s="270">
        <f>'Net Gen'!O2950</f>
        <v>1300</v>
      </c>
      <c r="J2950" s="120">
        <f t="shared" si="186"/>
        <v>0.15</v>
      </c>
      <c r="K2950" s="108">
        <f t="shared" si="184"/>
        <v>0</v>
      </c>
      <c r="L2950" s="102">
        <f t="shared" si="185"/>
        <v>195</v>
      </c>
      <c r="M2950" s="123">
        <f t="shared" si="187"/>
        <v>0</v>
      </c>
    </row>
    <row r="2951" spans="1:13" x14ac:dyDescent="0.2">
      <c r="A2951" s="208" t="str">
        <f>'Net Gen'!B2951</f>
        <v>RP2KPAEG-Rockport 2 KP AEG</v>
      </c>
      <c r="B2951" s="269">
        <f>'Net Gen'!C2951</f>
        <v>44807.833333333336</v>
      </c>
      <c r="C2951" s="270" t="str">
        <f>'Net Gen'!P2951</f>
        <v>OFFLINE</v>
      </c>
      <c r="D2951" s="270">
        <f>'Net Gen'!E2951</f>
        <v>0</v>
      </c>
      <c r="E2951" s="270">
        <f>'Net Gen'!I2951</f>
        <v>0</v>
      </c>
      <c r="F2951" s="270">
        <f>'Net Gen'!K2951</f>
        <v>0</v>
      </c>
      <c r="G2951" s="270">
        <f>'Net Gen'!N2951</f>
        <v>0</v>
      </c>
      <c r="H2951" s="270">
        <f>'Net Gen'!O2951</f>
        <v>1300</v>
      </c>
      <c r="J2951" s="120">
        <f t="shared" si="186"/>
        <v>0.15</v>
      </c>
      <c r="K2951" s="108">
        <f t="shared" si="184"/>
        <v>0</v>
      </c>
      <c r="L2951" s="102">
        <f t="shared" si="185"/>
        <v>195</v>
      </c>
      <c r="M2951" s="123">
        <f t="shared" si="187"/>
        <v>0</v>
      </c>
    </row>
    <row r="2952" spans="1:13" x14ac:dyDescent="0.2">
      <c r="A2952" s="208" t="str">
        <f>'Net Gen'!B2952</f>
        <v>RP2KPAEG-Rockport 2 KP AEG</v>
      </c>
      <c r="B2952" s="269">
        <f>'Net Gen'!C2952</f>
        <v>44807.875</v>
      </c>
      <c r="C2952" s="270" t="str">
        <f>'Net Gen'!P2952</f>
        <v>OFFLINE</v>
      </c>
      <c r="D2952" s="270">
        <f>'Net Gen'!E2952</f>
        <v>0</v>
      </c>
      <c r="E2952" s="270">
        <f>'Net Gen'!I2952</f>
        <v>0</v>
      </c>
      <c r="F2952" s="270">
        <f>'Net Gen'!K2952</f>
        <v>0</v>
      </c>
      <c r="G2952" s="270">
        <f>'Net Gen'!N2952</f>
        <v>0</v>
      </c>
      <c r="H2952" s="270">
        <f>'Net Gen'!O2952</f>
        <v>1300</v>
      </c>
      <c r="J2952" s="120">
        <f t="shared" si="186"/>
        <v>0.15</v>
      </c>
      <c r="K2952" s="108">
        <f t="shared" si="184"/>
        <v>0</v>
      </c>
      <c r="L2952" s="102">
        <f t="shared" si="185"/>
        <v>195</v>
      </c>
      <c r="M2952" s="123">
        <f t="shared" si="187"/>
        <v>0</v>
      </c>
    </row>
    <row r="2953" spans="1:13" x14ac:dyDescent="0.2">
      <c r="A2953" s="208" t="str">
        <f>'Net Gen'!B2953</f>
        <v>RP2KPAEG-Rockport 2 KP AEG</v>
      </c>
      <c r="B2953" s="269">
        <f>'Net Gen'!C2953</f>
        <v>44807.916666666664</v>
      </c>
      <c r="C2953" s="270" t="str">
        <f>'Net Gen'!P2953</f>
        <v>OFFLINE</v>
      </c>
      <c r="D2953" s="270">
        <f>'Net Gen'!E2953</f>
        <v>0</v>
      </c>
      <c r="E2953" s="270">
        <f>'Net Gen'!I2953</f>
        <v>0</v>
      </c>
      <c r="F2953" s="270">
        <f>'Net Gen'!K2953</f>
        <v>0</v>
      </c>
      <c r="G2953" s="270">
        <f>'Net Gen'!N2953</f>
        <v>0</v>
      </c>
      <c r="H2953" s="270">
        <f>'Net Gen'!O2953</f>
        <v>1300</v>
      </c>
      <c r="J2953" s="120">
        <f t="shared" si="186"/>
        <v>0.15</v>
      </c>
      <c r="K2953" s="108">
        <f t="shared" si="184"/>
        <v>0</v>
      </c>
      <c r="L2953" s="102">
        <f t="shared" si="185"/>
        <v>195</v>
      </c>
      <c r="M2953" s="123">
        <f t="shared" si="187"/>
        <v>0</v>
      </c>
    </row>
    <row r="2954" spans="1:13" x14ac:dyDescent="0.2">
      <c r="A2954" s="208" t="str">
        <f>'Net Gen'!B2954</f>
        <v>RP2KPAEG-Rockport 2 KP AEG</v>
      </c>
      <c r="B2954" s="269">
        <f>'Net Gen'!C2954</f>
        <v>44807.958333333336</v>
      </c>
      <c r="C2954" s="270" t="str">
        <f>'Net Gen'!P2954</f>
        <v>OFFLINE</v>
      </c>
      <c r="D2954" s="270">
        <f>'Net Gen'!E2954</f>
        <v>0</v>
      </c>
      <c r="E2954" s="270">
        <f>'Net Gen'!I2954</f>
        <v>0</v>
      </c>
      <c r="F2954" s="270">
        <f>'Net Gen'!K2954</f>
        <v>0</v>
      </c>
      <c r="G2954" s="270">
        <f>'Net Gen'!N2954</f>
        <v>0</v>
      </c>
      <c r="H2954" s="270">
        <f>'Net Gen'!O2954</f>
        <v>1300</v>
      </c>
      <c r="J2954" s="120">
        <f t="shared" si="186"/>
        <v>0.15</v>
      </c>
      <c r="K2954" s="108">
        <f t="shared" si="184"/>
        <v>0</v>
      </c>
      <c r="L2954" s="102">
        <f t="shared" si="185"/>
        <v>195</v>
      </c>
      <c r="M2954" s="123">
        <f t="shared" si="187"/>
        <v>0</v>
      </c>
    </row>
    <row r="2955" spans="1:13" x14ac:dyDescent="0.2">
      <c r="A2955" s="208" t="str">
        <f>'Net Gen'!B2955</f>
        <v>RP2KPAEG-Rockport 2 KP AEG</v>
      </c>
      <c r="B2955" s="269">
        <f>'Net Gen'!C2955</f>
        <v>44808</v>
      </c>
      <c r="C2955" s="270" t="str">
        <f>'Net Gen'!P2955</f>
        <v>OFFLINE</v>
      </c>
      <c r="D2955" s="270">
        <f>'Net Gen'!E2955</f>
        <v>0</v>
      </c>
      <c r="E2955" s="270">
        <f>'Net Gen'!I2955</f>
        <v>0</v>
      </c>
      <c r="F2955" s="270">
        <f>'Net Gen'!K2955</f>
        <v>0</v>
      </c>
      <c r="G2955" s="270">
        <f>'Net Gen'!N2955</f>
        <v>0</v>
      </c>
      <c r="H2955" s="270">
        <f>'Net Gen'!O2955</f>
        <v>1300</v>
      </c>
      <c r="J2955" s="120">
        <f t="shared" si="186"/>
        <v>0.15</v>
      </c>
      <c r="K2955" s="108">
        <f t="shared" si="184"/>
        <v>0</v>
      </c>
      <c r="L2955" s="102">
        <f t="shared" si="185"/>
        <v>195</v>
      </c>
      <c r="M2955" s="123">
        <f t="shared" si="187"/>
        <v>0</v>
      </c>
    </row>
    <row r="2956" spans="1:13" x14ac:dyDescent="0.2">
      <c r="A2956" s="208" t="str">
        <f>'Net Gen'!B2956</f>
        <v>RP2KPAEG-Rockport 2 KP AEG</v>
      </c>
      <c r="B2956" s="269">
        <f>'Net Gen'!C2956</f>
        <v>44808.041666666664</v>
      </c>
      <c r="C2956" s="270" t="str">
        <f>'Net Gen'!P2956</f>
        <v>OFFLINE</v>
      </c>
      <c r="D2956" s="270">
        <f>'Net Gen'!E2956</f>
        <v>0</v>
      </c>
      <c r="E2956" s="270">
        <f>'Net Gen'!I2956</f>
        <v>0</v>
      </c>
      <c r="F2956" s="270">
        <f>'Net Gen'!K2956</f>
        <v>0</v>
      </c>
      <c r="G2956" s="270">
        <f>'Net Gen'!N2956</f>
        <v>0</v>
      </c>
      <c r="H2956" s="270">
        <f>'Net Gen'!O2956</f>
        <v>1300</v>
      </c>
      <c r="J2956" s="120">
        <f t="shared" si="186"/>
        <v>0.15</v>
      </c>
      <c r="K2956" s="108">
        <f t="shared" si="184"/>
        <v>0</v>
      </c>
      <c r="L2956" s="102">
        <f t="shared" si="185"/>
        <v>195</v>
      </c>
      <c r="M2956" s="123">
        <f t="shared" si="187"/>
        <v>0</v>
      </c>
    </row>
    <row r="2957" spans="1:13" x14ac:dyDescent="0.2">
      <c r="A2957" s="208" t="str">
        <f>'Net Gen'!B2957</f>
        <v>RP2KPAEG-Rockport 2 KP AEG</v>
      </c>
      <c r="B2957" s="269">
        <f>'Net Gen'!C2957</f>
        <v>44808.083333333336</v>
      </c>
      <c r="C2957" s="270" t="str">
        <f>'Net Gen'!P2957</f>
        <v>OFFLINE</v>
      </c>
      <c r="D2957" s="270">
        <f>'Net Gen'!E2957</f>
        <v>0</v>
      </c>
      <c r="E2957" s="270">
        <f>'Net Gen'!I2957</f>
        <v>0</v>
      </c>
      <c r="F2957" s="270">
        <f>'Net Gen'!K2957</f>
        <v>0</v>
      </c>
      <c r="G2957" s="270">
        <f>'Net Gen'!N2957</f>
        <v>0</v>
      </c>
      <c r="H2957" s="270">
        <f>'Net Gen'!O2957</f>
        <v>1300</v>
      </c>
      <c r="J2957" s="120">
        <f t="shared" si="186"/>
        <v>0.15</v>
      </c>
      <c r="K2957" s="108">
        <f t="shared" si="184"/>
        <v>0</v>
      </c>
      <c r="L2957" s="102">
        <f t="shared" si="185"/>
        <v>195</v>
      </c>
      <c r="M2957" s="123">
        <f t="shared" si="187"/>
        <v>0</v>
      </c>
    </row>
    <row r="2958" spans="1:13" x14ac:dyDescent="0.2">
      <c r="A2958" s="208" t="str">
        <f>'Net Gen'!B2958</f>
        <v>RP2KPAEG-Rockport 2 KP AEG</v>
      </c>
      <c r="B2958" s="269">
        <f>'Net Gen'!C2958</f>
        <v>44808.125</v>
      </c>
      <c r="C2958" s="270" t="str">
        <f>'Net Gen'!P2958</f>
        <v>OFFLINE</v>
      </c>
      <c r="D2958" s="270">
        <f>'Net Gen'!E2958</f>
        <v>0</v>
      </c>
      <c r="E2958" s="270">
        <f>'Net Gen'!I2958</f>
        <v>0</v>
      </c>
      <c r="F2958" s="270">
        <f>'Net Gen'!K2958</f>
        <v>0</v>
      </c>
      <c r="G2958" s="270">
        <f>'Net Gen'!N2958</f>
        <v>0</v>
      </c>
      <c r="H2958" s="270">
        <f>'Net Gen'!O2958</f>
        <v>1300</v>
      </c>
      <c r="J2958" s="120">
        <f t="shared" si="186"/>
        <v>0.15</v>
      </c>
      <c r="K2958" s="108">
        <f t="shared" si="184"/>
        <v>0</v>
      </c>
      <c r="L2958" s="102">
        <f t="shared" si="185"/>
        <v>195</v>
      </c>
      <c r="M2958" s="123">
        <f t="shared" si="187"/>
        <v>0</v>
      </c>
    </row>
    <row r="2959" spans="1:13" x14ac:dyDescent="0.2">
      <c r="A2959" s="208" t="str">
        <f>'Net Gen'!B2959</f>
        <v>RP2KPAEG-Rockport 2 KP AEG</v>
      </c>
      <c r="B2959" s="269">
        <f>'Net Gen'!C2959</f>
        <v>44808.166666666664</v>
      </c>
      <c r="C2959" s="270" t="str">
        <f>'Net Gen'!P2959</f>
        <v>OFFLINE</v>
      </c>
      <c r="D2959" s="270">
        <f>'Net Gen'!E2959</f>
        <v>0</v>
      </c>
      <c r="E2959" s="270">
        <f>'Net Gen'!I2959</f>
        <v>0</v>
      </c>
      <c r="F2959" s="270">
        <f>'Net Gen'!K2959</f>
        <v>0</v>
      </c>
      <c r="G2959" s="270">
        <f>'Net Gen'!N2959</f>
        <v>0</v>
      </c>
      <c r="H2959" s="270">
        <f>'Net Gen'!O2959</f>
        <v>1300</v>
      </c>
      <c r="J2959" s="120">
        <f t="shared" si="186"/>
        <v>0.15</v>
      </c>
      <c r="K2959" s="108">
        <f t="shared" si="184"/>
        <v>0</v>
      </c>
      <c r="L2959" s="102">
        <f t="shared" si="185"/>
        <v>195</v>
      </c>
      <c r="M2959" s="123">
        <f t="shared" si="187"/>
        <v>0</v>
      </c>
    </row>
    <row r="2960" spans="1:13" x14ac:dyDescent="0.2">
      <c r="A2960" s="208" t="str">
        <f>'Net Gen'!B2960</f>
        <v>RP2KPAEG-Rockport 2 KP AEG</v>
      </c>
      <c r="B2960" s="269">
        <f>'Net Gen'!C2960</f>
        <v>44808.208333333336</v>
      </c>
      <c r="C2960" s="270" t="str">
        <f>'Net Gen'!P2960</f>
        <v>OFFLINE</v>
      </c>
      <c r="D2960" s="270">
        <f>'Net Gen'!E2960</f>
        <v>0</v>
      </c>
      <c r="E2960" s="270">
        <f>'Net Gen'!I2960</f>
        <v>0</v>
      </c>
      <c r="F2960" s="270">
        <f>'Net Gen'!K2960</f>
        <v>0</v>
      </c>
      <c r="G2960" s="270">
        <f>'Net Gen'!N2960</f>
        <v>0</v>
      </c>
      <c r="H2960" s="270">
        <f>'Net Gen'!O2960</f>
        <v>1300</v>
      </c>
      <c r="J2960" s="120">
        <f t="shared" si="186"/>
        <v>0.15</v>
      </c>
      <c r="K2960" s="108">
        <f t="shared" si="184"/>
        <v>0</v>
      </c>
      <c r="L2960" s="102">
        <f t="shared" si="185"/>
        <v>195</v>
      </c>
      <c r="M2960" s="123">
        <f t="shared" si="187"/>
        <v>0</v>
      </c>
    </row>
    <row r="2961" spans="1:13" x14ac:dyDescent="0.2">
      <c r="A2961" s="208" t="str">
        <f>'Net Gen'!B2961</f>
        <v>RP2KPAEG-Rockport 2 KP AEG</v>
      </c>
      <c r="B2961" s="269">
        <f>'Net Gen'!C2961</f>
        <v>44808.25</v>
      </c>
      <c r="C2961" s="270" t="str">
        <f>'Net Gen'!P2961</f>
        <v>OFFLINE</v>
      </c>
      <c r="D2961" s="270">
        <f>'Net Gen'!E2961</f>
        <v>0</v>
      </c>
      <c r="E2961" s="270">
        <f>'Net Gen'!I2961</f>
        <v>0</v>
      </c>
      <c r="F2961" s="270">
        <f>'Net Gen'!K2961</f>
        <v>0</v>
      </c>
      <c r="G2961" s="270">
        <f>'Net Gen'!N2961</f>
        <v>0</v>
      </c>
      <c r="H2961" s="270">
        <f>'Net Gen'!O2961</f>
        <v>1300</v>
      </c>
      <c r="J2961" s="120">
        <f t="shared" si="186"/>
        <v>0.15</v>
      </c>
      <c r="K2961" s="108">
        <f t="shared" si="184"/>
        <v>0</v>
      </c>
      <c r="L2961" s="102">
        <f t="shared" si="185"/>
        <v>195</v>
      </c>
      <c r="M2961" s="123">
        <f t="shared" si="187"/>
        <v>0</v>
      </c>
    </row>
    <row r="2962" spans="1:13" x14ac:dyDescent="0.2">
      <c r="A2962" s="208" t="str">
        <f>'Net Gen'!B2962</f>
        <v>RP2KPAEG-Rockport 2 KP AEG</v>
      </c>
      <c r="B2962" s="269">
        <f>'Net Gen'!C2962</f>
        <v>44808.291666666664</v>
      </c>
      <c r="C2962" s="270" t="str">
        <f>'Net Gen'!P2962</f>
        <v>OFFLINE</v>
      </c>
      <c r="D2962" s="270">
        <f>'Net Gen'!E2962</f>
        <v>0</v>
      </c>
      <c r="E2962" s="270">
        <f>'Net Gen'!I2962</f>
        <v>0</v>
      </c>
      <c r="F2962" s="270">
        <f>'Net Gen'!K2962</f>
        <v>0</v>
      </c>
      <c r="G2962" s="270">
        <f>'Net Gen'!N2962</f>
        <v>0</v>
      </c>
      <c r="H2962" s="270">
        <f>'Net Gen'!O2962</f>
        <v>1300</v>
      </c>
      <c r="J2962" s="120">
        <f t="shared" si="186"/>
        <v>0.15</v>
      </c>
      <c r="K2962" s="108">
        <f t="shared" si="184"/>
        <v>0</v>
      </c>
      <c r="L2962" s="102">
        <f t="shared" si="185"/>
        <v>195</v>
      </c>
      <c r="M2962" s="123">
        <f t="shared" si="187"/>
        <v>0</v>
      </c>
    </row>
    <row r="2963" spans="1:13" x14ac:dyDescent="0.2">
      <c r="A2963" s="208" t="str">
        <f>'Net Gen'!B2963</f>
        <v>RP2KPAEG-Rockport 2 KP AEG</v>
      </c>
      <c r="B2963" s="269">
        <f>'Net Gen'!C2963</f>
        <v>44808.333333333336</v>
      </c>
      <c r="C2963" s="270" t="str">
        <f>'Net Gen'!P2963</f>
        <v>OFFLINE</v>
      </c>
      <c r="D2963" s="270">
        <f>'Net Gen'!E2963</f>
        <v>0</v>
      </c>
      <c r="E2963" s="270">
        <f>'Net Gen'!I2963</f>
        <v>0</v>
      </c>
      <c r="F2963" s="270">
        <f>'Net Gen'!K2963</f>
        <v>0</v>
      </c>
      <c r="G2963" s="270">
        <f>'Net Gen'!N2963</f>
        <v>0</v>
      </c>
      <c r="H2963" s="270">
        <f>'Net Gen'!O2963</f>
        <v>1300</v>
      </c>
      <c r="J2963" s="120">
        <f t="shared" si="186"/>
        <v>0.15</v>
      </c>
      <c r="K2963" s="108">
        <f t="shared" si="184"/>
        <v>0</v>
      </c>
      <c r="L2963" s="102">
        <f t="shared" si="185"/>
        <v>195</v>
      </c>
      <c r="M2963" s="123">
        <f t="shared" si="187"/>
        <v>0</v>
      </c>
    </row>
    <row r="2964" spans="1:13" x14ac:dyDescent="0.2">
      <c r="A2964" s="208" t="str">
        <f>'Net Gen'!B2964</f>
        <v>RP2KPAEG-Rockport 2 KP AEG</v>
      </c>
      <c r="B2964" s="269">
        <f>'Net Gen'!C2964</f>
        <v>44808.375</v>
      </c>
      <c r="C2964" s="270" t="str">
        <f>'Net Gen'!P2964</f>
        <v>OFFLINE</v>
      </c>
      <c r="D2964" s="270">
        <f>'Net Gen'!E2964</f>
        <v>0</v>
      </c>
      <c r="E2964" s="270">
        <f>'Net Gen'!I2964</f>
        <v>0</v>
      </c>
      <c r="F2964" s="270">
        <f>'Net Gen'!K2964</f>
        <v>0</v>
      </c>
      <c r="G2964" s="270">
        <f>'Net Gen'!N2964</f>
        <v>0</v>
      </c>
      <c r="H2964" s="270">
        <f>'Net Gen'!O2964</f>
        <v>1300</v>
      </c>
      <c r="J2964" s="120">
        <f t="shared" si="186"/>
        <v>0.15</v>
      </c>
      <c r="K2964" s="108">
        <f t="shared" si="184"/>
        <v>0</v>
      </c>
      <c r="L2964" s="102">
        <f t="shared" si="185"/>
        <v>195</v>
      </c>
      <c r="M2964" s="123">
        <f t="shared" si="187"/>
        <v>0</v>
      </c>
    </row>
    <row r="2965" spans="1:13" x14ac:dyDescent="0.2">
      <c r="A2965" s="208" t="str">
        <f>'Net Gen'!B2965</f>
        <v>RP2KPAEG-Rockport 2 KP AEG</v>
      </c>
      <c r="B2965" s="269">
        <f>'Net Gen'!C2965</f>
        <v>44808.416666666664</v>
      </c>
      <c r="C2965" s="270" t="str">
        <f>'Net Gen'!P2965</f>
        <v>OFFLINE</v>
      </c>
      <c r="D2965" s="270">
        <f>'Net Gen'!E2965</f>
        <v>0</v>
      </c>
      <c r="E2965" s="270">
        <f>'Net Gen'!I2965</f>
        <v>0</v>
      </c>
      <c r="F2965" s="270">
        <f>'Net Gen'!K2965</f>
        <v>0</v>
      </c>
      <c r="G2965" s="270">
        <f>'Net Gen'!N2965</f>
        <v>0</v>
      </c>
      <c r="H2965" s="270">
        <f>'Net Gen'!O2965</f>
        <v>1300</v>
      </c>
      <c r="J2965" s="120">
        <f t="shared" si="186"/>
        <v>0.15</v>
      </c>
      <c r="K2965" s="108">
        <f t="shared" si="184"/>
        <v>0</v>
      </c>
      <c r="L2965" s="102">
        <f t="shared" si="185"/>
        <v>195</v>
      </c>
      <c r="M2965" s="123">
        <f t="shared" si="187"/>
        <v>0</v>
      </c>
    </row>
    <row r="2966" spans="1:13" x14ac:dyDescent="0.2">
      <c r="A2966" s="208" t="str">
        <f>'Net Gen'!B2966</f>
        <v>RP2KPAEG-Rockport 2 KP AEG</v>
      </c>
      <c r="B2966" s="269">
        <f>'Net Gen'!C2966</f>
        <v>44808.458333333336</v>
      </c>
      <c r="C2966" s="270" t="str">
        <f>'Net Gen'!P2966</f>
        <v>OFFLINE</v>
      </c>
      <c r="D2966" s="270">
        <f>'Net Gen'!E2966</f>
        <v>0</v>
      </c>
      <c r="E2966" s="270">
        <f>'Net Gen'!I2966</f>
        <v>0</v>
      </c>
      <c r="F2966" s="270">
        <f>'Net Gen'!K2966</f>
        <v>0</v>
      </c>
      <c r="G2966" s="270">
        <f>'Net Gen'!N2966</f>
        <v>0</v>
      </c>
      <c r="H2966" s="270">
        <f>'Net Gen'!O2966</f>
        <v>1300</v>
      </c>
      <c r="J2966" s="120">
        <f t="shared" si="186"/>
        <v>0.15</v>
      </c>
      <c r="K2966" s="108">
        <f t="shared" si="184"/>
        <v>0</v>
      </c>
      <c r="L2966" s="102">
        <f t="shared" si="185"/>
        <v>195</v>
      </c>
      <c r="M2966" s="123">
        <f t="shared" si="187"/>
        <v>0</v>
      </c>
    </row>
    <row r="2967" spans="1:13" x14ac:dyDescent="0.2">
      <c r="A2967" s="208" t="str">
        <f>'Net Gen'!B2967</f>
        <v>RP2KPAEG-Rockport 2 KP AEG</v>
      </c>
      <c r="B2967" s="269">
        <f>'Net Gen'!C2967</f>
        <v>44808.5</v>
      </c>
      <c r="C2967" s="270" t="str">
        <f>'Net Gen'!P2967</f>
        <v>OFFLINE</v>
      </c>
      <c r="D2967" s="270">
        <f>'Net Gen'!E2967</f>
        <v>0</v>
      </c>
      <c r="E2967" s="270">
        <f>'Net Gen'!I2967</f>
        <v>0</v>
      </c>
      <c r="F2967" s="270">
        <f>'Net Gen'!K2967</f>
        <v>0</v>
      </c>
      <c r="G2967" s="270">
        <f>'Net Gen'!N2967</f>
        <v>0</v>
      </c>
      <c r="H2967" s="270">
        <f>'Net Gen'!O2967</f>
        <v>1300</v>
      </c>
      <c r="J2967" s="120">
        <f t="shared" si="186"/>
        <v>0.15</v>
      </c>
      <c r="K2967" s="108">
        <f t="shared" si="184"/>
        <v>0</v>
      </c>
      <c r="L2967" s="102">
        <f t="shared" si="185"/>
        <v>195</v>
      </c>
      <c r="M2967" s="123">
        <f t="shared" si="187"/>
        <v>0</v>
      </c>
    </row>
    <row r="2968" spans="1:13" x14ac:dyDescent="0.2">
      <c r="A2968" s="208" t="str">
        <f>'Net Gen'!B2968</f>
        <v>RP2KPAEG-Rockport 2 KP AEG</v>
      </c>
      <c r="B2968" s="269">
        <f>'Net Gen'!C2968</f>
        <v>44808.541666666664</v>
      </c>
      <c r="C2968" s="270" t="str">
        <f>'Net Gen'!P2968</f>
        <v>OFFLINE</v>
      </c>
      <c r="D2968" s="270">
        <f>'Net Gen'!E2968</f>
        <v>0</v>
      </c>
      <c r="E2968" s="270">
        <f>'Net Gen'!I2968</f>
        <v>0</v>
      </c>
      <c r="F2968" s="270">
        <f>'Net Gen'!K2968</f>
        <v>0</v>
      </c>
      <c r="G2968" s="270">
        <f>'Net Gen'!N2968</f>
        <v>0</v>
      </c>
      <c r="H2968" s="270">
        <f>'Net Gen'!O2968</f>
        <v>1300</v>
      </c>
      <c r="J2968" s="120">
        <f t="shared" si="186"/>
        <v>0.15</v>
      </c>
      <c r="K2968" s="108">
        <f t="shared" si="184"/>
        <v>0</v>
      </c>
      <c r="L2968" s="102">
        <f t="shared" si="185"/>
        <v>195</v>
      </c>
      <c r="M2968" s="123">
        <f t="shared" si="187"/>
        <v>0</v>
      </c>
    </row>
    <row r="2969" spans="1:13" x14ac:dyDescent="0.2">
      <c r="A2969" s="208" t="str">
        <f>'Net Gen'!B2969</f>
        <v>RP2KPAEG-Rockport 2 KP AEG</v>
      </c>
      <c r="B2969" s="269">
        <f>'Net Gen'!C2969</f>
        <v>44808.583333333336</v>
      </c>
      <c r="C2969" s="270" t="str">
        <f>'Net Gen'!P2969</f>
        <v>OFFLINE</v>
      </c>
      <c r="D2969" s="270">
        <f>'Net Gen'!E2969</f>
        <v>0</v>
      </c>
      <c r="E2969" s="270">
        <f>'Net Gen'!I2969</f>
        <v>0</v>
      </c>
      <c r="F2969" s="270">
        <f>'Net Gen'!K2969</f>
        <v>0</v>
      </c>
      <c r="G2969" s="270">
        <f>'Net Gen'!N2969</f>
        <v>0</v>
      </c>
      <c r="H2969" s="270">
        <f>'Net Gen'!O2969</f>
        <v>1300</v>
      </c>
      <c r="J2969" s="120">
        <f t="shared" si="186"/>
        <v>0.15</v>
      </c>
      <c r="K2969" s="108">
        <f t="shared" si="184"/>
        <v>0</v>
      </c>
      <c r="L2969" s="102">
        <f t="shared" si="185"/>
        <v>195</v>
      </c>
      <c r="M2969" s="123">
        <f t="shared" si="187"/>
        <v>0</v>
      </c>
    </row>
    <row r="2970" spans="1:13" x14ac:dyDescent="0.2">
      <c r="A2970" s="208" t="str">
        <f>'Net Gen'!B2970</f>
        <v>RP2KPAEG-Rockport 2 KP AEG</v>
      </c>
      <c r="B2970" s="269">
        <f>'Net Gen'!C2970</f>
        <v>44808.625</v>
      </c>
      <c r="C2970" s="270" t="str">
        <f>'Net Gen'!P2970</f>
        <v>OFFLINE</v>
      </c>
      <c r="D2970" s="270">
        <f>'Net Gen'!E2970</f>
        <v>0</v>
      </c>
      <c r="E2970" s="270">
        <f>'Net Gen'!I2970</f>
        <v>0</v>
      </c>
      <c r="F2970" s="270">
        <f>'Net Gen'!K2970</f>
        <v>0</v>
      </c>
      <c r="G2970" s="270">
        <f>'Net Gen'!N2970</f>
        <v>0</v>
      </c>
      <c r="H2970" s="270">
        <f>'Net Gen'!O2970</f>
        <v>1300</v>
      </c>
      <c r="J2970" s="120">
        <f t="shared" si="186"/>
        <v>0.15</v>
      </c>
      <c r="K2970" s="108">
        <f t="shared" si="184"/>
        <v>0</v>
      </c>
      <c r="L2970" s="102">
        <f t="shared" si="185"/>
        <v>195</v>
      </c>
      <c r="M2970" s="123">
        <f t="shared" si="187"/>
        <v>0</v>
      </c>
    </row>
    <row r="2971" spans="1:13" x14ac:dyDescent="0.2">
      <c r="A2971" s="208" t="str">
        <f>'Net Gen'!B2971</f>
        <v>RP2KPAEG-Rockport 2 KP AEG</v>
      </c>
      <c r="B2971" s="269">
        <f>'Net Gen'!C2971</f>
        <v>44808.666666666664</v>
      </c>
      <c r="C2971" s="270" t="str">
        <f>'Net Gen'!P2971</f>
        <v>OFFLINE</v>
      </c>
      <c r="D2971" s="270">
        <f>'Net Gen'!E2971</f>
        <v>0</v>
      </c>
      <c r="E2971" s="270">
        <f>'Net Gen'!I2971</f>
        <v>0</v>
      </c>
      <c r="F2971" s="270">
        <f>'Net Gen'!K2971</f>
        <v>0</v>
      </c>
      <c r="G2971" s="270">
        <f>'Net Gen'!N2971</f>
        <v>0</v>
      </c>
      <c r="H2971" s="270">
        <f>'Net Gen'!O2971</f>
        <v>1300</v>
      </c>
      <c r="J2971" s="120">
        <f t="shared" si="186"/>
        <v>0.15</v>
      </c>
      <c r="K2971" s="108">
        <f t="shared" si="184"/>
        <v>0</v>
      </c>
      <c r="L2971" s="102">
        <f t="shared" si="185"/>
        <v>195</v>
      </c>
      <c r="M2971" s="123">
        <f t="shared" si="187"/>
        <v>0</v>
      </c>
    </row>
    <row r="2972" spans="1:13" x14ac:dyDescent="0.2">
      <c r="A2972" s="208" t="str">
        <f>'Net Gen'!B2972</f>
        <v>RP2KPAEG-Rockport 2 KP AEG</v>
      </c>
      <c r="B2972" s="269">
        <f>'Net Gen'!C2972</f>
        <v>44808.708333333336</v>
      </c>
      <c r="C2972" s="270" t="str">
        <f>'Net Gen'!P2972</f>
        <v>OFFLINE</v>
      </c>
      <c r="D2972" s="270">
        <f>'Net Gen'!E2972</f>
        <v>0</v>
      </c>
      <c r="E2972" s="270">
        <f>'Net Gen'!I2972</f>
        <v>0</v>
      </c>
      <c r="F2972" s="270">
        <f>'Net Gen'!K2972</f>
        <v>0</v>
      </c>
      <c r="G2972" s="270">
        <f>'Net Gen'!N2972</f>
        <v>0</v>
      </c>
      <c r="H2972" s="270">
        <f>'Net Gen'!O2972</f>
        <v>1300</v>
      </c>
      <c r="J2972" s="120">
        <f t="shared" si="186"/>
        <v>0.15</v>
      </c>
      <c r="K2972" s="108">
        <f t="shared" si="184"/>
        <v>0</v>
      </c>
      <c r="L2972" s="102">
        <f t="shared" si="185"/>
        <v>195</v>
      </c>
      <c r="M2972" s="123">
        <f t="shared" si="187"/>
        <v>0</v>
      </c>
    </row>
    <row r="2973" spans="1:13" x14ac:dyDescent="0.2">
      <c r="A2973" s="208" t="str">
        <f>'Net Gen'!B2973</f>
        <v>RP2KPAEG-Rockport 2 KP AEG</v>
      </c>
      <c r="B2973" s="269">
        <f>'Net Gen'!C2973</f>
        <v>44808.75</v>
      </c>
      <c r="C2973" s="270" t="str">
        <f>'Net Gen'!P2973</f>
        <v>OFFLINE</v>
      </c>
      <c r="D2973" s="270">
        <f>'Net Gen'!E2973</f>
        <v>0</v>
      </c>
      <c r="E2973" s="270">
        <f>'Net Gen'!I2973</f>
        <v>0</v>
      </c>
      <c r="F2973" s="270">
        <f>'Net Gen'!K2973</f>
        <v>0</v>
      </c>
      <c r="G2973" s="270">
        <f>'Net Gen'!N2973</f>
        <v>0</v>
      </c>
      <c r="H2973" s="270">
        <f>'Net Gen'!O2973</f>
        <v>1300</v>
      </c>
      <c r="J2973" s="120">
        <f t="shared" si="186"/>
        <v>0.15</v>
      </c>
      <c r="K2973" s="108">
        <f t="shared" si="184"/>
        <v>0</v>
      </c>
      <c r="L2973" s="102">
        <f t="shared" si="185"/>
        <v>195</v>
      </c>
      <c r="M2973" s="123">
        <f t="shared" si="187"/>
        <v>0</v>
      </c>
    </row>
    <row r="2974" spans="1:13" x14ac:dyDescent="0.2">
      <c r="A2974" s="208" t="str">
        <f>'Net Gen'!B2974</f>
        <v>RP2KPAEG-Rockport 2 KP AEG</v>
      </c>
      <c r="B2974" s="269">
        <f>'Net Gen'!C2974</f>
        <v>44808.791666666664</v>
      </c>
      <c r="C2974" s="270" t="str">
        <f>'Net Gen'!P2974</f>
        <v>OFFLINE</v>
      </c>
      <c r="D2974" s="270">
        <f>'Net Gen'!E2974</f>
        <v>0</v>
      </c>
      <c r="E2974" s="270">
        <f>'Net Gen'!I2974</f>
        <v>0</v>
      </c>
      <c r="F2974" s="270">
        <f>'Net Gen'!K2974</f>
        <v>0</v>
      </c>
      <c r="G2974" s="270">
        <f>'Net Gen'!N2974</f>
        <v>0</v>
      </c>
      <c r="H2974" s="270">
        <f>'Net Gen'!O2974</f>
        <v>1300</v>
      </c>
      <c r="J2974" s="120">
        <f t="shared" si="186"/>
        <v>0.15</v>
      </c>
      <c r="K2974" s="108">
        <f t="shared" si="184"/>
        <v>0</v>
      </c>
      <c r="L2974" s="102">
        <f t="shared" si="185"/>
        <v>195</v>
      </c>
      <c r="M2974" s="123">
        <f t="shared" si="187"/>
        <v>0</v>
      </c>
    </row>
    <row r="2975" spans="1:13" x14ac:dyDescent="0.2">
      <c r="A2975" s="208" t="str">
        <f>'Net Gen'!B2975</f>
        <v>RP2KPAEG-Rockport 2 KP AEG</v>
      </c>
      <c r="B2975" s="269">
        <f>'Net Gen'!C2975</f>
        <v>44808.833333333336</v>
      </c>
      <c r="C2975" s="270" t="str">
        <f>'Net Gen'!P2975</f>
        <v>OFFLINE</v>
      </c>
      <c r="D2975" s="270">
        <f>'Net Gen'!E2975</f>
        <v>0</v>
      </c>
      <c r="E2975" s="270">
        <f>'Net Gen'!I2975</f>
        <v>0</v>
      </c>
      <c r="F2975" s="270">
        <f>'Net Gen'!K2975</f>
        <v>0</v>
      </c>
      <c r="G2975" s="270">
        <f>'Net Gen'!N2975</f>
        <v>0</v>
      </c>
      <c r="H2975" s="270">
        <f>'Net Gen'!O2975</f>
        <v>1300</v>
      </c>
      <c r="J2975" s="120">
        <f t="shared" si="186"/>
        <v>0.15</v>
      </c>
      <c r="K2975" s="108">
        <f t="shared" si="184"/>
        <v>0</v>
      </c>
      <c r="L2975" s="102">
        <f t="shared" si="185"/>
        <v>195</v>
      </c>
      <c r="M2975" s="123">
        <f t="shared" si="187"/>
        <v>0</v>
      </c>
    </row>
    <row r="2976" spans="1:13" x14ac:dyDescent="0.2">
      <c r="A2976" s="208" t="str">
        <f>'Net Gen'!B2976</f>
        <v>RP2KPAEG-Rockport 2 KP AEG</v>
      </c>
      <c r="B2976" s="269">
        <f>'Net Gen'!C2976</f>
        <v>44808.875</v>
      </c>
      <c r="C2976" s="270" t="str">
        <f>'Net Gen'!P2976</f>
        <v>OFFLINE</v>
      </c>
      <c r="D2976" s="270">
        <f>'Net Gen'!E2976</f>
        <v>0</v>
      </c>
      <c r="E2976" s="270">
        <f>'Net Gen'!I2976</f>
        <v>0</v>
      </c>
      <c r="F2976" s="270">
        <f>'Net Gen'!K2976</f>
        <v>0</v>
      </c>
      <c r="G2976" s="270">
        <f>'Net Gen'!N2976</f>
        <v>0</v>
      </c>
      <c r="H2976" s="270">
        <f>'Net Gen'!O2976</f>
        <v>1300</v>
      </c>
      <c r="J2976" s="120">
        <f t="shared" si="186"/>
        <v>0.15</v>
      </c>
      <c r="K2976" s="108">
        <f t="shared" si="184"/>
        <v>0</v>
      </c>
      <c r="L2976" s="102">
        <f t="shared" si="185"/>
        <v>195</v>
      </c>
      <c r="M2976" s="123">
        <f t="shared" si="187"/>
        <v>0</v>
      </c>
    </row>
    <row r="2977" spans="1:13" x14ac:dyDescent="0.2">
      <c r="A2977" s="208" t="str">
        <f>'Net Gen'!B2977</f>
        <v>RP2KPAEG-Rockport 2 KP AEG</v>
      </c>
      <c r="B2977" s="269">
        <f>'Net Gen'!C2977</f>
        <v>44808.916666666664</v>
      </c>
      <c r="C2977" s="270" t="str">
        <f>'Net Gen'!P2977</f>
        <v>OFFLINE</v>
      </c>
      <c r="D2977" s="270">
        <f>'Net Gen'!E2977</f>
        <v>0</v>
      </c>
      <c r="E2977" s="270">
        <f>'Net Gen'!I2977</f>
        <v>0</v>
      </c>
      <c r="F2977" s="270">
        <f>'Net Gen'!K2977</f>
        <v>0</v>
      </c>
      <c r="G2977" s="270">
        <f>'Net Gen'!N2977</f>
        <v>0</v>
      </c>
      <c r="H2977" s="270">
        <f>'Net Gen'!O2977</f>
        <v>1300</v>
      </c>
      <c r="J2977" s="120">
        <f t="shared" si="186"/>
        <v>0.15</v>
      </c>
      <c r="K2977" s="108">
        <f t="shared" si="184"/>
        <v>0</v>
      </c>
      <c r="L2977" s="102">
        <f t="shared" si="185"/>
        <v>195</v>
      </c>
      <c r="M2977" s="123">
        <f t="shared" si="187"/>
        <v>0</v>
      </c>
    </row>
    <row r="2978" spans="1:13" x14ac:dyDescent="0.2">
      <c r="A2978" s="208" t="str">
        <f>'Net Gen'!B2978</f>
        <v>RP2KPAEG-Rockport 2 KP AEG</v>
      </c>
      <c r="B2978" s="269">
        <f>'Net Gen'!C2978</f>
        <v>44808.958333333336</v>
      </c>
      <c r="C2978" s="270" t="str">
        <f>'Net Gen'!P2978</f>
        <v>OFFLINE</v>
      </c>
      <c r="D2978" s="270">
        <f>'Net Gen'!E2978</f>
        <v>0</v>
      </c>
      <c r="E2978" s="270">
        <f>'Net Gen'!I2978</f>
        <v>0</v>
      </c>
      <c r="F2978" s="270">
        <f>'Net Gen'!K2978</f>
        <v>0</v>
      </c>
      <c r="G2978" s="270">
        <f>'Net Gen'!N2978</f>
        <v>0</v>
      </c>
      <c r="H2978" s="270">
        <f>'Net Gen'!O2978</f>
        <v>1300</v>
      </c>
      <c r="J2978" s="120">
        <f t="shared" si="186"/>
        <v>0.15</v>
      </c>
      <c r="K2978" s="108">
        <f t="shared" si="184"/>
        <v>0</v>
      </c>
      <c r="L2978" s="102">
        <f t="shared" si="185"/>
        <v>195</v>
      </c>
      <c r="M2978" s="123">
        <f t="shared" si="187"/>
        <v>0</v>
      </c>
    </row>
    <row r="2979" spans="1:13" x14ac:dyDescent="0.2">
      <c r="A2979" s="208" t="str">
        <f>'Net Gen'!B2979</f>
        <v>RP2KPAEG-Rockport 2 KP AEG</v>
      </c>
      <c r="B2979" s="269">
        <f>'Net Gen'!C2979</f>
        <v>44809</v>
      </c>
      <c r="C2979" s="270" t="str">
        <f>'Net Gen'!P2979</f>
        <v>OFFLINE</v>
      </c>
      <c r="D2979" s="270">
        <f>'Net Gen'!E2979</f>
        <v>0</v>
      </c>
      <c r="E2979" s="270">
        <f>'Net Gen'!I2979</f>
        <v>0</v>
      </c>
      <c r="F2979" s="270">
        <f>'Net Gen'!K2979</f>
        <v>0</v>
      </c>
      <c r="G2979" s="270">
        <f>'Net Gen'!N2979</f>
        <v>0</v>
      </c>
      <c r="H2979" s="270">
        <f>'Net Gen'!O2979</f>
        <v>1300</v>
      </c>
      <c r="J2979" s="120">
        <f t="shared" si="186"/>
        <v>0.15</v>
      </c>
      <c r="K2979" s="108">
        <f t="shared" si="184"/>
        <v>0</v>
      </c>
      <c r="L2979" s="102">
        <f t="shared" si="185"/>
        <v>195</v>
      </c>
      <c r="M2979" s="123">
        <f t="shared" si="187"/>
        <v>0</v>
      </c>
    </row>
    <row r="2980" spans="1:13" x14ac:dyDescent="0.2">
      <c r="A2980" s="208" t="str">
        <f>'Net Gen'!B2980</f>
        <v>RP2KPAEG-Rockport 2 KP AEG</v>
      </c>
      <c r="B2980" s="269">
        <f>'Net Gen'!C2980</f>
        <v>44809.041666666664</v>
      </c>
      <c r="C2980" s="270" t="str">
        <f>'Net Gen'!P2980</f>
        <v>OFFLINE</v>
      </c>
      <c r="D2980" s="270">
        <f>'Net Gen'!E2980</f>
        <v>0</v>
      </c>
      <c r="E2980" s="270">
        <f>'Net Gen'!I2980</f>
        <v>0</v>
      </c>
      <c r="F2980" s="270">
        <f>'Net Gen'!K2980</f>
        <v>0</v>
      </c>
      <c r="G2980" s="270">
        <f>'Net Gen'!N2980</f>
        <v>0</v>
      </c>
      <c r="H2980" s="270">
        <f>'Net Gen'!O2980</f>
        <v>1300</v>
      </c>
      <c r="J2980" s="120">
        <f t="shared" si="186"/>
        <v>0.15</v>
      </c>
      <c r="K2980" s="108">
        <f t="shared" si="184"/>
        <v>0</v>
      </c>
      <c r="L2980" s="102">
        <f t="shared" si="185"/>
        <v>195</v>
      </c>
      <c r="M2980" s="123">
        <f t="shared" si="187"/>
        <v>0</v>
      </c>
    </row>
    <row r="2981" spans="1:13" x14ac:dyDescent="0.2">
      <c r="A2981" s="208" t="str">
        <f>'Net Gen'!B2981</f>
        <v>RP2KPAEG-Rockport 2 KP AEG</v>
      </c>
      <c r="B2981" s="269">
        <f>'Net Gen'!C2981</f>
        <v>44809.083333333336</v>
      </c>
      <c r="C2981" s="270" t="str">
        <f>'Net Gen'!P2981</f>
        <v>OFFLINE</v>
      </c>
      <c r="D2981" s="270">
        <f>'Net Gen'!E2981</f>
        <v>0</v>
      </c>
      <c r="E2981" s="270">
        <f>'Net Gen'!I2981</f>
        <v>0</v>
      </c>
      <c r="F2981" s="270">
        <f>'Net Gen'!K2981</f>
        <v>0</v>
      </c>
      <c r="G2981" s="270">
        <f>'Net Gen'!N2981</f>
        <v>0</v>
      </c>
      <c r="H2981" s="270">
        <f>'Net Gen'!O2981</f>
        <v>1300</v>
      </c>
      <c r="J2981" s="120">
        <f t="shared" si="186"/>
        <v>0.15</v>
      </c>
      <c r="K2981" s="108">
        <f t="shared" si="184"/>
        <v>0</v>
      </c>
      <c r="L2981" s="102">
        <f t="shared" si="185"/>
        <v>195</v>
      </c>
      <c r="M2981" s="123">
        <f t="shared" si="187"/>
        <v>0</v>
      </c>
    </row>
    <row r="2982" spans="1:13" x14ac:dyDescent="0.2">
      <c r="A2982" s="208" t="str">
        <f>'Net Gen'!B2982</f>
        <v>RP2KPAEG-Rockport 2 KP AEG</v>
      </c>
      <c r="B2982" s="269">
        <f>'Net Gen'!C2982</f>
        <v>44809.125</v>
      </c>
      <c r="C2982" s="270" t="str">
        <f>'Net Gen'!P2982</f>
        <v>OFFLINE</v>
      </c>
      <c r="D2982" s="270">
        <f>'Net Gen'!E2982</f>
        <v>0</v>
      </c>
      <c r="E2982" s="270">
        <f>'Net Gen'!I2982</f>
        <v>0</v>
      </c>
      <c r="F2982" s="270">
        <f>'Net Gen'!K2982</f>
        <v>0</v>
      </c>
      <c r="G2982" s="270">
        <f>'Net Gen'!N2982</f>
        <v>0</v>
      </c>
      <c r="H2982" s="270">
        <f>'Net Gen'!O2982</f>
        <v>1300</v>
      </c>
      <c r="J2982" s="120">
        <f t="shared" si="186"/>
        <v>0.15</v>
      </c>
      <c r="K2982" s="108">
        <f t="shared" si="184"/>
        <v>0</v>
      </c>
      <c r="L2982" s="102">
        <f t="shared" si="185"/>
        <v>195</v>
      </c>
      <c r="M2982" s="123">
        <f t="shared" si="187"/>
        <v>0</v>
      </c>
    </row>
    <row r="2983" spans="1:13" x14ac:dyDescent="0.2">
      <c r="A2983" s="208" t="str">
        <f>'Net Gen'!B2983</f>
        <v>RP2KPAEG-Rockport 2 KP AEG</v>
      </c>
      <c r="B2983" s="269">
        <f>'Net Gen'!C2983</f>
        <v>44809.166666666664</v>
      </c>
      <c r="C2983" s="270" t="str">
        <f>'Net Gen'!P2983</f>
        <v>OFFLINE</v>
      </c>
      <c r="D2983" s="270">
        <f>'Net Gen'!E2983</f>
        <v>0</v>
      </c>
      <c r="E2983" s="270">
        <f>'Net Gen'!I2983</f>
        <v>0</v>
      </c>
      <c r="F2983" s="270">
        <f>'Net Gen'!K2983</f>
        <v>0</v>
      </c>
      <c r="G2983" s="270">
        <f>'Net Gen'!N2983</f>
        <v>0</v>
      </c>
      <c r="H2983" s="270">
        <f>'Net Gen'!O2983</f>
        <v>1300</v>
      </c>
      <c r="J2983" s="120">
        <f t="shared" si="186"/>
        <v>0.15</v>
      </c>
      <c r="K2983" s="108">
        <f t="shared" si="184"/>
        <v>0</v>
      </c>
      <c r="L2983" s="102">
        <f t="shared" si="185"/>
        <v>195</v>
      </c>
      <c r="M2983" s="123">
        <f t="shared" si="187"/>
        <v>0</v>
      </c>
    </row>
    <row r="2984" spans="1:13" x14ac:dyDescent="0.2">
      <c r="A2984" s="208" t="str">
        <f>'Net Gen'!B2984</f>
        <v>RP2KPAEG-Rockport 2 KP AEG</v>
      </c>
      <c r="B2984" s="269">
        <f>'Net Gen'!C2984</f>
        <v>44809.208333333336</v>
      </c>
      <c r="C2984" s="270" t="str">
        <f>'Net Gen'!P2984</f>
        <v>OFFLINE</v>
      </c>
      <c r="D2984" s="270">
        <f>'Net Gen'!E2984</f>
        <v>0</v>
      </c>
      <c r="E2984" s="270">
        <f>'Net Gen'!I2984</f>
        <v>0</v>
      </c>
      <c r="F2984" s="270">
        <f>'Net Gen'!K2984</f>
        <v>0</v>
      </c>
      <c r="G2984" s="270">
        <f>'Net Gen'!N2984</f>
        <v>0</v>
      </c>
      <c r="H2984" s="270">
        <f>'Net Gen'!O2984</f>
        <v>1300</v>
      </c>
      <c r="J2984" s="120">
        <f t="shared" si="186"/>
        <v>0.15</v>
      </c>
      <c r="K2984" s="108">
        <f t="shared" si="184"/>
        <v>0</v>
      </c>
      <c r="L2984" s="102">
        <f t="shared" si="185"/>
        <v>195</v>
      </c>
      <c r="M2984" s="123">
        <f t="shared" si="187"/>
        <v>0</v>
      </c>
    </row>
    <row r="2985" spans="1:13" x14ac:dyDescent="0.2">
      <c r="A2985" s="208" t="str">
        <f>'Net Gen'!B2985</f>
        <v>RP2KPAEG-Rockport 2 KP AEG</v>
      </c>
      <c r="B2985" s="269">
        <f>'Net Gen'!C2985</f>
        <v>44809.25</v>
      </c>
      <c r="C2985" s="270" t="str">
        <f>'Net Gen'!P2985</f>
        <v>OFFLINE</v>
      </c>
      <c r="D2985" s="270">
        <f>'Net Gen'!E2985</f>
        <v>0</v>
      </c>
      <c r="E2985" s="270">
        <f>'Net Gen'!I2985</f>
        <v>0</v>
      </c>
      <c r="F2985" s="270">
        <f>'Net Gen'!K2985</f>
        <v>0</v>
      </c>
      <c r="G2985" s="270">
        <f>'Net Gen'!N2985</f>
        <v>0</v>
      </c>
      <c r="H2985" s="270">
        <f>'Net Gen'!O2985</f>
        <v>1300</v>
      </c>
      <c r="J2985" s="120">
        <f t="shared" si="186"/>
        <v>0.15</v>
      </c>
      <c r="K2985" s="108">
        <f t="shared" si="184"/>
        <v>0</v>
      </c>
      <c r="L2985" s="102">
        <f t="shared" si="185"/>
        <v>195</v>
      </c>
      <c r="M2985" s="123">
        <f t="shared" si="187"/>
        <v>0</v>
      </c>
    </row>
    <row r="2986" spans="1:13" x14ac:dyDescent="0.2">
      <c r="A2986" s="208" t="str">
        <f>'Net Gen'!B2986</f>
        <v>RP2KPAEG-Rockport 2 KP AEG</v>
      </c>
      <c r="B2986" s="269">
        <f>'Net Gen'!C2986</f>
        <v>44809.291666666664</v>
      </c>
      <c r="C2986" s="270" t="str">
        <f>'Net Gen'!P2986</f>
        <v>OFFLINE</v>
      </c>
      <c r="D2986" s="270">
        <f>'Net Gen'!E2986</f>
        <v>0</v>
      </c>
      <c r="E2986" s="270">
        <f>'Net Gen'!I2986</f>
        <v>0</v>
      </c>
      <c r="F2986" s="270">
        <f>'Net Gen'!K2986</f>
        <v>0</v>
      </c>
      <c r="G2986" s="270">
        <f>'Net Gen'!N2986</f>
        <v>0</v>
      </c>
      <c r="H2986" s="270">
        <f>'Net Gen'!O2986</f>
        <v>1300</v>
      </c>
      <c r="J2986" s="120">
        <f t="shared" si="186"/>
        <v>0.15</v>
      </c>
      <c r="K2986" s="108">
        <f t="shared" si="184"/>
        <v>0</v>
      </c>
      <c r="L2986" s="102">
        <f t="shared" si="185"/>
        <v>195</v>
      </c>
      <c r="M2986" s="123">
        <f t="shared" si="187"/>
        <v>0</v>
      </c>
    </row>
    <row r="2987" spans="1:13" x14ac:dyDescent="0.2">
      <c r="A2987" s="208" t="str">
        <f>'Net Gen'!B2987</f>
        <v>RP2KPAEG-Rockport 2 KP AEG</v>
      </c>
      <c r="B2987" s="269">
        <f>'Net Gen'!C2987</f>
        <v>44809.333333333336</v>
      </c>
      <c r="C2987" s="270" t="str">
        <f>'Net Gen'!P2987</f>
        <v>OFFLINE</v>
      </c>
      <c r="D2987" s="270">
        <f>'Net Gen'!E2987</f>
        <v>0</v>
      </c>
      <c r="E2987" s="270">
        <f>'Net Gen'!I2987</f>
        <v>0</v>
      </c>
      <c r="F2987" s="270">
        <f>'Net Gen'!K2987</f>
        <v>0</v>
      </c>
      <c r="G2987" s="270">
        <f>'Net Gen'!N2987</f>
        <v>0</v>
      </c>
      <c r="H2987" s="270">
        <f>'Net Gen'!O2987</f>
        <v>1300</v>
      </c>
      <c r="J2987" s="120">
        <f t="shared" si="186"/>
        <v>0.15</v>
      </c>
      <c r="K2987" s="108">
        <f t="shared" si="184"/>
        <v>0</v>
      </c>
      <c r="L2987" s="102">
        <f t="shared" si="185"/>
        <v>195</v>
      </c>
      <c r="M2987" s="123">
        <f t="shared" si="187"/>
        <v>0</v>
      </c>
    </row>
    <row r="2988" spans="1:13" x14ac:dyDescent="0.2">
      <c r="A2988" s="208" t="str">
        <f>'Net Gen'!B2988</f>
        <v>RP2KPAEG-Rockport 2 KP AEG</v>
      </c>
      <c r="B2988" s="269">
        <f>'Net Gen'!C2988</f>
        <v>44809.375</v>
      </c>
      <c r="C2988" s="270" t="str">
        <f>'Net Gen'!P2988</f>
        <v>OFFLINE</v>
      </c>
      <c r="D2988" s="270">
        <f>'Net Gen'!E2988</f>
        <v>0</v>
      </c>
      <c r="E2988" s="270">
        <f>'Net Gen'!I2988</f>
        <v>0</v>
      </c>
      <c r="F2988" s="270">
        <f>'Net Gen'!K2988</f>
        <v>0</v>
      </c>
      <c r="G2988" s="270">
        <f>'Net Gen'!N2988</f>
        <v>0</v>
      </c>
      <c r="H2988" s="270">
        <f>'Net Gen'!O2988</f>
        <v>1300</v>
      </c>
      <c r="J2988" s="120">
        <f t="shared" si="186"/>
        <v>0.15</v>
      </c>
      <c r="K2988" s="108">
        <f t="shared" si="184"/>
        <v>0</v>
      </c>
      <c r="L2988" s="102">
        <f t="shared" si="185"/>
        <v>195</v>
      </c>
      <c r="M2988" s="123">
        <f t="shared" si="187"/>
        <v>0</v>
      </c>
    </row>
    <row r="2989" spans="1:13" x14ac:dyDescent="0.2">
      <c r="A2989" s="208" t="str">
        <f>'Net Gen'!B2989</f>
        <v>RP2KPAEG-Rockport 2 KP AEG</v>
      </c>
      <c r="B2989" s="269">
        <f>'Net Gen'!C2989</f>
        <v>44809.416666666664</v>
      </c>
      <c r="C2989" s="270" t="str">
        <f>'Net Gen'!P2989</f>
        <v>OFFLINE</v>
      </c>
      <c r="D2989" s="270">
        <f>'Net Gen'!E2989</f>
        <v>0</v>
      </c>
      <c r="E2989" s="270">
        <f>'Net Gen'!I2989</f>
        <v>0</v>
      </c>
      <c r="F2989" s="270">
        <f>'Net Gen'!K2989</f>
        <v>0</v>
      </c>
      <c r="G2989" s="270">
        <f>'Net Gen'!N2989</f>
        <v>0</v>
      </c>
      <c r="H2989" s="270">
        <f>'Net Gen'!O2989</f>
        <v>1300</v>
      </c>
      <c r="J2989" s="120">
        <f t="shared" si="186"/>
        <v>0.15</v>
      </c>
      <c r="K2989" s="108">
        <f t="shared" si="184"/>
        <v>0</v>
      </c>
      <c r="L2989" s="102">
        <f t="shared" si="185"/>
        <v>195</v>
      </c>
      <c r="M2989" s="123">
        <f t="shared" si="187"/>
        <v>0</v>
      </c>
    </row>
    <row r="2990" spans="1:13" x14ac:dyDescent="0.2">
      <c r="A2990" s="208" t="str">
        <f>'Net Gen'!B2990</f>
        <v>RP2KPAEG-Rockport 2 KP AEG</v>
      </c>
      <c r="B2990" s="269">
        <f>'Net Gen'!C2990</f>
        <v>44809.458333333336</v>
      </c>
      <c r="C2990" s="270" t="str">
        <f>'Net Gen'!P2990</f>
        <v>OFFLINE</v>
      </c>
      <c r="D2990" s="270">
        <f>'Net Gen'!E2990</f>
        <v>0</v>
      </c>
      <c r="E2990" s="270">
        <f>'Net Gen'!I2990</f>
        <v>0</v>
      </c>
      <c r="F2990" s="270">
        <f>'Net Gen'!K2990</f>
        <v>0</v>
      </c>
      <c r="G2990" s="270">
        <f>'Net Gen'!N2990</f>
        <v>0</v>
      </c>
      <c r="H2990" s="270">
        <f>'Net Gen'!O2990</f>
        <v>1300</v>
      </c>
      <c r="J2990" s="120">
        <f t="shared" si="186"/>
        <v>0.15</v>
      </c>
      <c r="K2990" s="108">
        <f t="shared" si="184"/>
        <v>0</v>
      </c>
      <c r="L2990" s="102">
        <f t="shared" si="185"/>
        <v>195</v>
      </c>
      <c r="M2990" s="123">
        <f t="shared" si="187"/>
        <v>0</v>
      </c>
    </row>
    <row r="2991" spans="1:13" x14ac:dyDescent="0.2">
      <c r="A2991" s="208" t="str">
        <f>'Net Gen'!B2991</f>
        <v>RP2KPAEG-Rockport 2 KP AEG</v>
      </c>
      <c r="B2991" s="269">
        <f>'Net Gen'!C2991</f>
        <v>44809.5</v>
      </c>
      <c r="C2991" s="270" t="str">
        <f>'Net Gen'!P2991</f>
        <v>OFFLINE</v>
      </c>
      <c r="D2991" s="270">
        <f>'Net Gen'!E2991</f>
        <v>0</v>
      </c>
      <c r="E2991" s="270">
        <f>'Net Gen'!I2991</f>
        <v>0</v>
      </c>
      <c r="F2991" s="270">
        <f>'Net Gen'!K2991</f>
        <v>0</v>
      </c>
      <c r="G2991" s="270">
        <f>'Net Gen'!N2991</f>
        <v>0</v>
      </c>
      <c r="H2991" s="270">
        <f>'Net Gen'!O2991</f>
        <v>1300</v>
      </c>
      <c r="J2991" s="120">
        <f t="shared" si="186"/>
        <v>0.15</v>
      </c>
      <c r="K2991" s="108">
        <f t="shared" si="184"/>
        <v>0</v>
      </c>
      <c r="L2991" s="102">
        <f t="shared" si="185"/>
        <v>195</v>
      </c>
      <c r="M2991" s="123">
        <f t="shared" si="187"/>
        <v>0</v>
      </c>
    </row>
    <row r="2992" spans="1:13" x14ac:dyDescent="0.2">
      <c r="A2992" s="208" t="str">
        <f>'Net Gen'!B2992</f>
        <v>RP2KPAEG-Rockport 2 KP AEG</v>
      </c>
      <c r="B2992" s="269">
        <f>'Net Gen'!C2992</f>
        <v>44809.541666666664</v>
      </c>
      <c r="C2992" s="270" t="str">
        <f>'Net Gen'!P2992</f>
        <v>OFFLINE</v>
      </c>
      <c r="D2992" s="270">
        <f>'Net Gen'!E2992</f>
        <v>0</v>
      </c>
      <c r="E2992" s="270">
        <f>'Net Gen'!I2992</f>
        <v>0</v>
      </c>
      <c r="F2992" s="270">
        <f>'Net Gen'!K2992</f>
        <v>0</v>
      </c>
      <c r="G2992" s="270">
        <f>'Net Gen'!N2992</f>
        <v>0</v>
      </c>
      <c r="H2992" s="270">
        <f>'Net Gen'!O2992</f>
        <v>1300</v>
      </c>
      <c r="J2992" s="120">
        <f t="shared" si="186"/>
        <v>0.15</v>
      </c>
      <c r="K2992" s="108">
        <f t="shared" si="184"/>
        <v>0</v>
      </c>
      <c r="L2992" s="102">
        <f t="shared" si="185"/>
        <v>195</v>
      </c>
      <c r="M2992" s="123">
        <f t="shared" si="187"/>
        <v>0</v>
      </c>
    </row>
    <row r="2993" spans="1:13" x14ac:dyDescent="0.2">
      <c r="A2993" s="208" t="str">
        <f>'Net Gen'!B2993</f>
        <v>RP2KPAEG-Rockport 2 KP AEG</v>
      </c>
      <c r="B2993" s="269">
        <f>'Net Gen'!C2993</f>
        <v>44809.583333333336</v>
      </c>
      <c r="C2993" s="270" t="str">
        <f>'Net Gen'!P2993</f>
        <v>OFFLINE</v>
      </c>
      <c r="D2993" s="270">
        <f>'Net Gen'!E2993</f>
        <v>0</v>
      </c>
      <c r="E2993" s="270">
        <f>'Net Gen'!I2993</f>
        <v>0</v>
      </c>
      <c r="F2993" s="270">
        <f>'Net Gen'!K2993</f>
        <v>0</v>
      </c>
      <c r="G2993" s="270">
        <f>'Net Gen'!N2993</f>
        <v>0</v>
      </c>
      <c r="H2993" s="270">
        <f>'Net Gen'!O2993</f>
        <v>1300</v>
      </c>
      <c r="J2993" s="120">
        <f t="shared" si="186"/>
        <v>0.15</v>
      </c>
      <c r="K2993" s="108">
        <f t="shared" si="184"/>
        <v>0</v>
      </c>
      <c r="L2993" s="102">
        <f t="shared" si="185"/>
        <v>195</v>
      </c>
      <c r="M2993" s="123">
        <f t="shared" si="187"/>
        <v>0</v>
      </c>
    </row>
    <row r="2994" spans="1:13" x14ac:dyDescent="0.2">
      <c r="A2994" s="208" t="str">
        <f>'Net Gen'!B2994</f>
        <v>RP2KPAEG-Rockport 2 KP AEG</v>
      </c>
      <c r="B2994" s="269">
        <f>'Net Gen'!C2994</f>
        <v>44809.625</v>
      </c>
      <c r="C2994" s="270" t="str">
        <f>'Net Gen'!P2994</f>
        <v>OFFLINE</v>
      </c>
      <c r="D2994" s="270">
        <f>'Net Gen'!E2994</f>
        <v>0</v>
      </c>
      <c r="E2994" s="270">
        <f>'Net Gen'!I2994</f>
        <v>0</v>
      </c>
      <c r="F2994" s="270">
        <f>'Net Gen'!K2994</f>
        <v>0</v>
      </c>
      <c r="G2994" s="270">
        <f>'Net Gen'!N2994</f>
        <v>0</v>
      </c>
      <c r="H2994" s="270">
        <f>'Net Gen'!O2994</f>
        <v>1300</v>
      </c>
      <c r="J2994" s="120">
        <f t="shared" si="186"/>
        <v>0.15</v>
      </c>
      <c r="K2994" s="108">
        <f t="shared" si="184"/>
        <v>0</v>
      </c>
      <c r="L2994" s="102">
        <f t="shared" si="185"/>
        <v>195</v>
      </c>
      <c r="M2994" s="123">
        <f t="shared" si="187"/>
        <v>0</v>
      </c>
    </row>
    <row r="2995" spans="1:13" x14ac:dyDescent="0.2">
      <c r="A2995" s="208" t="str">
        <f>'Net Gen'!B2995</f>
        <v>RP2KPAEG-Rockport 2 KP AEG</v>
      </c>
      <c r="B2995" s="269">
        <f>'Net Gen'!C2995</f>
        <v>44809.666666666664</v>
      </c>
      <c r="C2995" s="270" t="str">
        <f>'Net Gen'!P2995</f>
        <v>OFFLINE</v>
      </c>
      <c r="D2995" s="270">
        <f>'Net Gen'!E2995</f>
        <v>0</v>
      </c>
      <c r="E2995" s="270">
        <f>'Net Gen'!I2995</f>
        <v>0</v>
      </c>
      <c r="F2995" s="270">
        <f>'Net Gen'!K2995</f>
        <v>0</v>
      </c>
      <c r="G2995" s="270">
        <f>'Net Gen'!N2995</f>
        <v>0</v>
      </c>
      <c r="H2995" s="270">
        <f>'Net Gen'!O2995</f>
        <v>1300</v>
      </c>
      <c r="J2995" s="120">
        <f t="shared" si="186"/>
        <v>0.15</v>
      </c>
      <c r="K2995" s="108">
        <f t="shared" si="184"/>
        <v>0</v>
      </c>
      <c r="L2995" s="102">
        <f t="shared" si="185"/>
        <v>195</v>
      </c>
      <c r="M2995" s="123">
        <f t="shared" si="187"/>
        <v>0</v>
      </c>
    </row>
    <row r="2996" spans="1:13" x14ac:dyDescent="0.2">
      <c r="A2996" s="208" t="str">
        <f>'Net Gen'!B2996</f>
        <v>RP2KPAEG-Rockport 2 KP AEG</v>
      </c>
      <c r="B2996" s="269">
        <f>'Net Gen'!C2996</f>
        <v>44809.708333333336</v>
      </c>
      <c r="C2996" s="270" t="str">
        <f>'Net Gen'!P2996</f>
        <v>OFFLINE</v>
      </c>
      <c r="D2996" s="270">
        <f>'Net Gen'!E2996</f>
        <v>0</v>
      </c>
      <c r="E2996" s="270">
        <f>'Net Gen'!I2996</f>
        <v>0</v>
      </c>
      <c r="F2996" s="270">
        <f>'Net Gen'!K2996</f>
        <v>0</v>
      </c>
      <c r="G2996" s="270">
        <f>'Net Gen'!N2996</f>
        <v>0</v>
      </c>
      <c r="H2996" s="270">
        <f>'Net Gen'!O2996</f>
        <v>1300</v>
      </c>
      <c r="J2996" s="120">
        <f t="shared" si="186"/>
        <v>0.15</v>
      </c>
      <c r="K2996" s="108">
        <f t="shared" si="184"/>
        <v>0</v>
      </c>
      <c r="L2996" s="102">
        <f t="shared" si="185"/>
        <v>195</v>
      </c>
      <c r="M2996" s="123">
        <f t="shared" si="187"/>
        <v>0</v>
      </c>
    </row>
    <row r="2997" spans="1:13" x14ac:dyDescent="0.2">
      <c r="A2997" s="208" t="str">
        <f>'Net Gen'!B2997</f>
        <v>RP2KPAEG-Rockport 2 KP AEG</v>
      </c>
      <c r="B2997" s="269">
        <f>'Net Gen'!C2997</f>
        <v>44809.75</v>
      </c>
      <c r="C2997" s="270" t="str">
        <f>'Net Gen'!P2997</f>
        <v>OFFLINE</v>
      </c>
      <c r="D2997" s="270">
        <f>'Net Gen'!E2997</f>
        <v>0</v>
      </c>
      <c r="E2997" s="270">
        <f>'Net Gen'!I2997</f>
        <v>0</v>
      </c>
      <c r="F2997" s="270">
        <f>'Net Gen'!K2997</f>
        <v>0</v>
      </c>
      <c r="G2997" s="270">
        <f>'Net Gen'!N2997</f>
        <v>0</v>
      </c>
      <c r="H2997" s="270">
        <f>'Net Gen'!O2997</f>
        <v>1300</v>
      </c>
      <c r="J2997" s="120">
        <f t="shared" si="186"/>
        <v>0.15</v>
      </c>
      <c r="K2997" s="108">
        <f t="shared" si="184"/>
        <v>0</v>
      </c>
      <c r="L2997" s="102">
        <f t="shared" si="185"/>
        <v>195</v>
      </c>
      <c r="M2997" s="123">
        <f t="shared" si="187"/>
        <v>0</v>
      </c>
    </row>
    <row r="2998" spans="1:13" x14ac:dyDescent="0.2">
      <c r="A2998" s="208" t="str">
        <f>'Net Gen'!B2998</f>
        <v>RP2KPAEG-Rockport 2 KP AEG</v>
      </c>
      <c r="B2998" s="269">
        <f>'Net Gen'!C2998</f>
        <v>44809.791666666664</v>
      </c>
      <c r="C2998" s="270" t="str">
        <f>'Net Gen'!P2998</f>
        <v>OFFLINE</v>
      </c>
      <c r="D2998" s="270">
        <f>'Net Gen'!E2998</f>
        <v>0</v>
      </c>
      <c r="E2998" s="270">
        <f>'Net Gen'!I2998</f>
        <v>0</v>
      </c>
      <c r="F2998" s="270">
        <f>'Net Gen'!K2998</f>
        <v>0</v>
      </c>
      <c r="G2998" s="270">
        <f>'Net Gen'!N2998</f>
        <v>0</v>
      </c>
      <c r="H2998" s="270">
        <f>'Net Gen'!O2998</f>
        <v>1300</v>
      </c>
      <c r="J2998" s="120">
        <f t="shared" si="186"/>
        <v>0.15</v>
      </c>
      <c r="K2998" s="108">
        <f t="shared" si="184"/>
        <v>0</v>
      </c>
      <c r="L2998" s="102">
        <f t="shared" si="185"/>
        <v>195</v>
      </c>
      <c r="M2998" s="123">
        <f t="shared" si="187"/>
        <v>0</v>
      </c>
    </row>
    <row r="2999" spans="1:13" x14ac:dyDescent="0.2">
      <c r="A2999" s="208" t="str">
        <f>'Net Gen'!B2999</f>
        <v>RP2KPAEG-Rockport 2 KP AEG</v>
      </c>
      <c r="B2999" s="269">
        <f>'Net Gen'!C2999</f>
        <v>44809.833333333336</v>
      </c>
      <c r="C2999" s="270" t="str">
        <f>'Net Gen'!P2999</f>
        <v>OFFLINE</v>
      </c>
      <c r="D2999" s="270">
        <f>'Net Gen'!E2999</f>
        <v>0</v>
      </c>
      <c r="E2999" s="270">
        <f>'Net Gen'!I2999</f>
        <v>0</v>
      </c>
      <c r="F2999" s="270">
        <f>'Net Gen'!K2999</f>
        <v>0</v>
      </c>
      <c r="G2999" s="270">
        <f>'Net Gen'!N2999</f>
        <v>0</v>
      </c>
      <c r="H2999" s="270">
        <f>'Net Gen'!O2999</f>
        <v>1300</v>
      </c>
      <c r="J2999" s="120">
        <f t="shared" si="186"/>
        <v>0.15</v>
      </c>
      <c r="K2999" s="108">
        <f t="shared" si="184"/>
        <v>0</v>
      </c>
      <c r="L2999" s="102">
        <f t="shared" si="185"/>
        <v>195</v>
      </c>
      <c r="M2999" s="123">
        <f t="shared" si="187"/>
        <v>0</v>
      </c>
    </row>
    <row r="3000" spans="1:13" x14ac:dyDescent="0.2">
      <c r="A3000" s="208" t="str">
        <f>'Net Gen'!B3000</f>
        <v>RP2KPAEG-Rockport 2 KP AEG</v>
      </c>
      <c r="B3000" s="269">
        <f>'Net Gen'!C3000</f>
        <v>44809.875</v>
      </c>
      <c r="C3000" s="270" t="str">
        <f>'Net Gen'!P3000</f>
        <v>OFFLINE</v>
      </c>
      <c r="D3000" s="270">
        <f>'Net Gen'!E3000</f>
        <v>0</v>
      </c>
      <c r="E3000" s="270">
        <f>'Net Gen'!I3000</f>
        <v>0</v>
      </c>
      <c r="F3000" s="270">
        <f>'Net Gen'!K3000</f>
        <v>0</v>
      </c>
      <c r="G3000" s="270">
        <f>'Net Gen'!N3000</f>
        <v>0</v>
      </c>
      <c r="H3000" s="270">
        <f>'Net Gen'!O3000</f>
        <v>1300</v>
      </c>
      <c r="J3000" s="120">
        <f t="shared" si="186"/>
        <v>0.15</v>
      </c>
      <c r="K3000" s="108">
        <f t="shared" si="184"/>
        <v>0</v>
      </c>
      <c r="L3000" s="102">
        <f t="shared" si="185"/>
        <v>195</v>
      </c>
      <c r="M3000" s="123">
        <f t="shared" si="187"/>
        <v>0</v>
      </c>
    </row>
    <row r="3001" spans="1:13" x14ac:dyDescent="0.2">
      <c r="A3001" s="208" t="str">
        <f>'Net Gen'!B3001</f>
        <v>RP2KPAEG-Rockport 2 KP AEG</v>
      </c>
      <c r="B3001" s="269">
        <f>'Net Gen'!C3001</f>
        <v>44809.916666666664</v>
      </c>
      <c r="C3001" s="270" t="str">
        <f>'Net Gen'!P3001</f>
        <v>OFFLINE</v>
      </c>
      <c r="D3001" s="270">
        <f>'Net Gen'!E3001</f>
        <v>0</v>
      </c>
      <c r="E3001" s="270">
        <f>'Net Gen'!I3001</f>
        <v>0</v>
      </c>
      <c r="F3001" s="270">
        <f>'Net Gen'!K3001</f>
        <v>0</v>
      </c>
      <c r="G3001" s="270">
        <f>'Net Gen'!N3001</f>
        <v>0</v>
      </c>
      <c r="H3001" s="270">
        <f>'Net Gen'!O3001</f>
        <v>1300</v>
      </c>
      <c r="J3001" s="120">
        <f t="shared" si="186"/>
        <v>0.15</v>
      </c>
      <c r="K3001" s="108">
        <f t="shared" si="184"/>
        <v>0</v>
      </c>
      <c r="L3001" s="102">
        <f t="shared" si="185"/>
        <v>195</v>
      </c>
      <c r="M3001" s="123">
        <f t="shared" si="187"/>
        <v>0</v>
      </c>
    </row>
    <row r="3002" spans="1:13" x14ac:dyDescent="0.2">
      <c r="A3002" s="208" t="str">
        <f>'Net Gen'!B3002</f>
        <v>RP2KPAEG-Rockport 2 KP AEG</v>
      </c>
      <c r="B3002" s="269">
        <f>'Net Gen'!C3002</f>
        <v>44809.958333333336</v>
      </c>
      <c r="C3002" s="270" t="str">
        <f>'Net Gen'!P3002</f>
        <v>OFFLINE</v>
      </c>
      <c r="D3002" s="270">
        <f>'Net Gen'!E3002</f>
        <v>0</v>
      </c>
      <c r="E3002" s="270">
        <f>'Net Gen'!I3002</f>
        <v>0</v>
      </c>
      <c r="F3002" s="270">
        <f>'Net Gen'!K3002</f>
        <v>0</v>
      </c>
      <c r="G3002" s="270">
        <f>'Net Gen'!N3002</f>
        <v>0</v>
      </c>
      <c r="H3002" s="270">
        <f>'Net Gen'!O3002</f>
        <v>1300</v>
      </c>
      <c r="J3002" s="120">
        <f t="shared" si="186"/>
        <v>0.15</v>
      </c>
      <c r="K3002" s="108">
        <f t="shared" si="184"/>
        <v>0</v>
      </c>
      <c r="L3002" s="102">
        <f t="shared" si="185"/>
        <v>195</v>
      </c>
      <c r="M3002" s="123">
        <f t="shared" si="187"/>
        <v>0</v>
      </c>
    </row>
    <row r="3003" spans="1:13" x14ac:dyDescent="0.2">
      <c r="A3003" s="208" t="str">
        <f>'Net Gen'!B3003</f>
        <v>RP2KPAEG-Rockport 2 KP AEG</v>
      </c>
      <c r="B3003" s="269">
        <f>'Net Gen'!C3003</f>
        <v>44810</v>
      </c>
      <c r="C3003" s="270" t="str">
        <f>'Net Gen'!P3003</f>
        <v>OFFLINE</v>
      </c>
      <c r="D3003" s="270">
        <f>'Net Gen'!E3003</f>
        <v>0</v>
      </c>
      <c r="E3003" s="270">
        <f>'Net Gen'!I3003</f>
        <v>0</v>
      </c>
      <c r="F3003" s="270">
        <f>'Net Gen'!K3003</f>
        <v>0</v>
      </c>
      <c r="G3003" s="270">
        <f>'Net Gen'!N3003</f>
        <v>0</v>
      </c>
      <c r="H3003" s="270">
        <f>'Net Gen'!O3003</f>
        <v>1300</v>
      </c>
      <c r="J3003" s="120">
        <f t="shared" si="186"/>
        <v>0.15</v>
      </c>
      <c r="K3003" s="108">
        <f t="shared" si="184"/>
        <v>0</v>
      </c>
      <c r="L3003" s="102">
        <f t="shared" si="185"/>
        <v>195</v>
      </c>
      <c r="M3003" s="123">
        <f t="shared" si="187"/>
        <v>0</v>
      </c>
    </row>
    <row r="3004" spans="1:13" x14ac:dyDescent="0.2">
      <c r="A3004" s="208" t="str">
        <f>'Net Gen'!B3004</f>
        <v>RP2KPAEG-Rockport 2 KP AEG</v>
      </c>
      <c r="B3004" s="269">
        <f>'Net Gen'!C3004</f>
        <v>44810.041666666664</v>
      </c>
      <c r="C3004" s="270" t="str">
        <f>'Net Gen'!P3004</f>
        <v>OFFLINE</v>
      </c>
      <c r="D3004" s="270">
        <f>'Net Gen'!E3004</f>
        <v>0</v>
      </c>
      <c r="E3004" s="270">
        <f>'Net Gen'!I3004</f>
        <v>0</v>
      </c>
      <c r="F3004" s="270">
        <f>'Net Gen'!K3004</f>
        <v>0</v>
      </c>
      <c r="G3004" s="270">
        <f>'Net Gen'!N3004</f>
        <v>0</v>
      </c>
      <c r="H3004" s="270">
        <f>'Net Gen'!O3004</f>
        <v>1300</v>
      </c>
      <c r="J3004" s="120">
        <f t="shared" si="186"/>
        <v>0.15</v>
      </c>
      <c r="K3004" s="108">
        <f t="shared" si="184"/>
        <v>0</v>
      </c>
      <c r="L3004" s="102">
        <f t="shared" si="185"/>
        <v>195</v>
      </c>
      <c r="M3004" s="123">
        <f t="shared" si="187"/>
        <v>0</v>
      </c>
    </row>
    <row r="3005" spans="1:13" x14ac:dyDescent="0.2">
      <c r="A3005" s="208" t="str">
        <f>'Net Gen'!B3005</f>
        <v>RP2KPAEG-Rockport 2 KP AEG</v>
      </c>
      <c r="B3005" s="269">
        <f>'Net Gen'!C3005</f>
        <v>44810.083333333336</v>
      </c>
      <c r="C3005" s="270" t="str">
        <f>'Net Gen'!P3005</f>
        <v>OFFLINE</v>
      </c>
      <c r="D3005" s="270">
        <f>'Net Gen'!E3005</f>
        <v>0</v>
      </c>
      <c r="E3005" s="270">
        <f>'Net Gen'!I3005</f>
        <v>0</v>
      </c>
      <c r="F3005" s="270">
        <f>'Net Gen'!K3005</f>
        <v>0</v>
      </c>
      <c r="G3005" s="270">
        <f>'Net Gen'!N3005</f>
        <v>0</v>
      </c>
      <c r="H3005" s="270">
        <f>'Net Gen'!O3005</f>
        <v>1300</v>
      </c>
      <c r="J3005" s="120">
        <f t="shared" si="186"/>
        <v>0.15</v>
      </c>
      <c r="K3005" s="108">
        <f t="shared" si="184"/>
        <v>0</v>
      </c>
      <c r="L3005" s="102">
        <f t="shared" si="185"/>
        <v>195</v>
      </c>
      <c r="M3005" s="123">
        <f t="shared" si="187"/>
        <v>0</v>
      </c>
    </row>
    <row r="3006" spans="1:13" x14ac:dyDescent="0.2">
      <c r="A3006" s="208" t="str">
        <f>'Net Gen'!B3006</f>
        <v>RP2KPAEG-Rockport 2 KP AEG</v>
      </c>
      <c r="B3006" s="269">
        <f>'Net Gen'!C3006</f>
        <v>44810.125</v>
      </c>
      <c r="C3006" s="270" t="str">
        <f>'Net Gen'!P3006</f>
        <v>OFFLINE</v>
      </c>
      <c r="D3006" s="270">
        <f>'Net Gen'!E3006</f>
        <v>0</v>
      </c>
      <c r="E3006" s="270">
        <f>'Net Gen'!I3006</f>
        <v>0</v>
      </c>
      <c r="F3006" s="270">
        <f>'Net Gen'!K3006</f>
        <v>0</v>
      </c>
      <c r="G3006" s="270">
        <f>'Net Gen'!N3006</f>
        <v>0</v>
      </c>
      <c r="H3006" s="270">
        <f>'Net Gen'!O3006</f>
        <v>1300</v>
      </c>
      <c r="J3006" s="120">
        <f t="shared" si="186"/>
        <v>0.15</v>
      </c>
      <c r="K3006" s="108">
        <f t="shared" si="184"/>
        <v>0</v>
      </c>
      <c r="L3006" s="102">
        <f t="shared" si="185"/>
        <v>195</v>
      </c>
      <c r="M3006" s="123">
        <f t="shared" si="187"/>
        <v>0</v>
      </c>
    </row>
    <row r="3007" spans="1:13" x14ac:dyDescent="0.2">
      <c r="A3007" s="208" t="str">
        <f>'Net Gen'!B3007</f>
        <v>RP2KPAEG-Rockport 2 KP AEG</v>
      </c>
      <c r="B3007" s="269">
        <f>'Net Gen'!C3007</f>
        <v>44810.166666666664</v>
      </c>
      <c r="C3007" s="270" t="str">
        <f>'Net Gen'!P3007</f>
        <v>OFFLINE</v>
      </c>
      <c r="D3007" s="270">
        <f>'Net Gen'!E3007</f>
        <v>0</v>
      </c>
      <c r="E3007" s="270">
        <f>'Net Gen'!I3007</f>
        <v>0</v>
      </c>
      <c r="F3007" s="270">
        <f>'Net Gen'!K3007</f>
        <v>0</v>
      </c>
      <c r="G3007" s="270">
        <f>'Net Gen'!N3007</f>
        <v>0</v>
      </c>
      <c r="H3007" s="270">
        <f>'Net Gen'!O3007</f>
        <v>1300</v>
      </c>
      <c r="J3007" s="120">
        <f t="shared" si="186"/>
        <v>0.15</v>
      </c>
      <c r="K3007" s="108">
        <f t="shared" si="184"/>
        <v>0</v>
      </c>
      <c r="L3007" s="102">
        <f t="shared" si="185"/>
        <v>195</v>
      </c>
      <c r="M3007" s="123">
        <f t="shared" si="187"/>
        <v>0</v>
      </c>
    </row>
    <row r="3008" spans="1:13" x14ac:dyDescent="0.2">
      <c r="A3008" s="208" t="str">
        <f>'Net Gen'!B3008</f>
        <v>RP2KPAEG-Rockport 2 KP AEG</v>
      </c>
      <c r="B3008" s="269">
        <f>'Net Gen'!C3008</f>
        <v>44810.208333333336</v>
      </c>
      <c r="C3008" s="270" t="str">
        <f>'Net Gen'!P3008</f>
        <v>OFFLINE</v>
      </c>
      <c r="D3008" s="270">
        <f>'Net Gen'!E3008</f>
        <v>0</v>
      </c>
      <c r="E3008" s="270">
        <f>'Net Gen'!I3008</f>
        <v>0</v>
      </c>
      <c r="F3008" s="270">
        <f>'Net Gen'!K3008</f>
        <v>0</v>
      </c>
      <c r="G3008" s="270">
        <f>'Net Gen'!N3008</f>
        <v>0</v>
      </c>
      <c r="H3008" s="270">
        <f>'Net Gen'!O3008</f>
        <v>1300</v>
      </c>
      <c r="J3008" s="120">
        <f t="shared" si="186"/>
        <v>0.15</v>
      </c>
      <c r="K3008" s="108">
        <f t="shared" si="184"/>
        <v>0</v>
      </c>
      <c r="L3008" s="102">
        <f t="shared" si="185"/>
        <v>195</v>
      </c>
      <c r="M3008" s="123">
        <f t="shared" si="187"/>
        <v>0</v>
      </c>
    </row>
    <row r="3009" spans="1:13" x14ac:dyDescent="0.2">
      <c r="A3009" s="208" t="str">
        <f>'Net Gen'!B3009</f>
        <v>RP2KPAEG-Rockport 2 KP AEG</v>
      </c>
      <c r="B3009" s="269">
        <f>'Net Gen'!C3009</f>
        <v>44810.25</v>
      </c>
      <c r="C3009" s="270" t="str">
        <f>'Net Gen'!P3009</f>
        <v>OFFLINE</v>
      </c>
      <c r="D3009" s="270">
        <f>'Net Gen'!E3009</f>
        <v>0</v>
      </c>
      <c r="E3009" s="270">
        <f>'Net Gen'!I3009</f>
        <v>0</v>
      </c>
      <c r="F3009" s="270">
        <f>'Net Gen'!K3009</f>
        <v>0</v>
      </c>
      <c r="G3009" s="270">
        <f>'Net Gen'!N3009</f>
        <v>0</v>
      </c>
      <c r="H3009" s="270">
        <f>'Net Gen'!O3009</f>
        <v>1300</v>
      </c>
      <c r="J3009" s="120">
        <f t="shared" si="186"/>
        <v>0.15</v>
      </c>
      <c r="K3009" s="108">
        <f t="shared" si="184"/>
        <v>0</v>
      </c>
      <c r="L3009" s="102">
        <f t="shared" si="185"/>
        <v>195</v>
      </c>
      <c r="M3009" s="123">
        <f t="shared" si="187"/>
        <v>0</v>
      </c>
    </row>
    <row r="3010" spans="1:13" x14ac:dyDescent="0.2">
      <c r="A3010" s="208" t="str">
        <f>'Net Gen'!B3010</f>
        <v>RP2KPAEG-Rockport 2 KP AEG</v>
      </c>
      <c r="B3010" s="269">
        <f>'Net Gen'!C3010</f>
        <v>44810.291666666664</v>
      </c>
      <c r="C3010" s="270" t="str">
        <f>'Net Gen'!P3010</f>
        <v>OFFLINE</v>
      </c>
      <c r="D3010" s="270">
        <f>'Net Gen'!E3010</f>
        <v>0</v>
      </c>
      <c r="E3010" s="270">
        <f>'Net Gen'!I3010</f>
        <v>0</v>
      </c>
      <c r="F3010" s="270">
        <f>'Net Gen'!K3010</f>
        <v>0</v>
      </c>
      <c r="G3010" s="270">
        <f>'Net Gen'!N3010</f>
        <v>0</v>
      </c>
      <c r="H3010" s="270">
        <f>'Net Gen'!O3010</f>
        <v>1300</v>
      </c>
      <c r="J3010" s="120">
        <f t="shared" si="186"/>
        <v>0.15</v>
      </c>
      <c r="K3010" s="108">
        <f t="shared" si="184"/>
        <v>0</v>
      </c>
      <c r="L3010" s="102">
        <f t="shared" si="185"/>
        <v>195</v>
      </c>
      <c r="M3010" s="123">
        <f t="shared" si="187"/>
        <v>0</v>
      </c>
    </row>
    <row r="3011" spans="1:13" x14ac:dyDescent="0.2">
      <c r="A3011" s="208" t="str">
        <f>'Net Gen'!B3011</f>
        <v>RP2KPAEG-Rockport 2 KP AEG</v>
      </c>
      <c r="B3011" s="269">
        <f>'Net Gen'!C3011</f>
        <v>44810.333333333336</v>
      </c>
      <c r="C3011" s="270" t="str">
        <f>'Net Gen'!P3011</f>
        <v>OFFLINE</v>
      </c>
      <c r="D3011" s="270">
        <f>'Net Gen'!E3011</f>
        <v>0</v>
      </c>
      <c r="E3011" s="270">
        <f>'Net Gen'!I3011</f>
        <v>0</v>
      </c>
      <c r="F3011" s="270">
        <f>'Net Gen'!K3011</f>
        <v>0</v>
      </c>
      <c r="G3011" s="270">
        <f>'Net Gen'!N3011</f>
        <v>0</v>
      </c>
      <c r="H3011" s="270">
        <f>'Net Gen'!O3011</f>
        <v>1300</v>
      </c>
      <c r="J3011" s="120">
        <f t="shared" si="186"/>
        <v>0.15</v>
      </c>
      <c r="K3011" s="108">
        <f t="shared" si="184"/>
        <v>0</v>
      </c>
      <c r="L3011" s="102">
        <f t="shared" si="185"/>
        <v>195</v>
      </c>
      <c r="M3011" s="123">
        <f t="shared" si="187"/>
        <v>0</v>
      </c>
    </row>
    <row r="3012" spans="1:13" x14ac:dyDescent="0.2">
      <c r="A3012" s="208" t="str">
        <f>'Net Gen'!B3012</f>
        <v>RP2KPAEG-Rockport 2 KP AEG</v>
      </c>
      <c r="B3012" s="269">
        <f>'Net Gen'!C3012</f>
        <v>44810.375</v>
      </c>
      <c r="C3012" s="270" t="str">
        <f>'Net Gen'!P3012</f>
        <v>OFFLINE</v>
      </c>
      <c r="D3012" s="270">
        <f>'Net Gen'!E3012</f>
        <v>0</v>
      </c>
      <c r="E3012" s="270">
        <f>'Net Gen'!I3012</f>
        <v>0</v>
      </c>
      <c r="F3012" s="270">
        <f>'Net Gen'!K3012</f>
        <v>0</v>
      </c>
      <c r="G3012" s="270">
        <f>'Net Gen'!N3012</f>
        <v>0</v>
      </c>
      <c r="H3012" s="270">
        <f>'Net Gen'!O3012</f>
        <v>1300</v>
      </c>
      <c r="J3012" s="120">
        <f t="shared" si="186"/>
        <v>0.15</v>
      </c>
      <c r="K3012" s="108">
        <f t="shared" ref="K3012:K3075" si="188">F3012*J3012</f>
        <v>0</v>
      </c>
      <c r="L3012" s="102">
        <f t="shared" ref="L3012:L3075" si="189">H3012*J3012</f>
        <v>195</v>
      </c>
      <c r="M3012" s="123">
        <f t="shared" si="187"/>
        <v>0</v>
      </c>
    </row>
    <row r="3013" spans="1:13" x14ac:dyDescent="0.2">
      <c r="A3013" s="208" t="str">
        <f>'Net Gen'!B3013</f>
        <v>RP2KPAEG-Rockport 2 KP AEG</v>
      </c>
      <c r="B3013" s="269">
        <f>'Net Gen'!C3013</f>
        <v>44810.416666666664</v>
      </c>
      <c r="C3013" s="270" t="str">
        <f>'Net Gen'!P3013</f>
        <v>OFFLINE</v>
      </c>
      <c r="D3013" s="270">
        <f>'Net Gen'!E3013</f>
        <v>0</v>
      </c>
      <c r="E3013" s="270">
        <f>'Net Gen'!I3013</f>
        <v>0</v>
      </c>
      <c r="F3013" s="270">
        <f>'Net Gen'!K3013</f>
        <v>0</v>
      </c>
      <c r="G3013" s="270">
        <f>'Net Gen'!N3013</f>
        <v>0</v>
      </c>
      <c r="H3013" s="270">
        <f>'Net Gen'!O3013</f>
        <v>1300</v>
      </c>
      <c r="J3013" s="120">
        <f t="shared" ref="J3013:J3076" si="190">VLOOKUP(A3013,$P$4:$Q$8,2,FALSE)</f>
        <v>0.15</v>
      </c>
      <c r="K3013" s="108">
        <f t="shared" si="188"/>
        <v>0</v>
      </c>
      <c r="L3013" s="102">
        <f t="shared" si="189"/>
        <v>195</v>
      </c>
      <c r="M3013" s="123">
        <f t="shared" ref="M3013:M3076" si="191">E3013*J3013</f>
        <v>0</v>
      </c>
    </row>
    <row r="3014" spans="1:13" x14ac:dyDescent="0.2">
      <c r="A3014" s="208" t="str">
        <f>'Net Gen'!B3014</f>
        <v>RP2KPAEG-Rockport 2 KP AEG</v>
      </c>
      <c r="B3014" s="269">
        <f>'Net Gen'!C3014</f>
        <v>44810.458333333336</v>
      </c>
      <c r="C3014" s="270" t="str">
        <f>'Net Gen'!P3014</f>
        <v>OFFLINE</v>
      </c>
      <c r="D3014" s="270">
        <f>'Net Gen'!E3014</f>
        <v>0</v>
      </c>
      <c r="E3014" s="270">
        <f>'Net Gen'!I3014</f>
        <v>0</v>
      </c>
      <c r="F3014" s="270">
        <f>'Net Gen'!K3014</f>
        <v>0</v>
      </c>
      <c r="G3014" s="270">
        <f>'Net Gen'!N3014</f>
        <v>0</v>
      </c>
      <c r="H3014" s="270">
        <f>'Net Gen'!O3014</f>
        <v>1300</v>
      </c>
      <c r="J3014" s="120">
        <f t="shared" si="190"/>
        <v>0.15</v>
      </c>
      <c r="K3014" s="108">
        <f t="shared" si="188"/>
        <v>0</v>
      </c>
      <c r="L3014" s="102">
        <f t="shared" si="189"/>
        <v>195</v>
      </c>
      <c r="M3014" s="123">
        <f t="shared" si="191"/>
        <v>0</v>
      </c>
    </row>
    <row r="3015" spans="1:13" x14ac:dyDescent="0.2">
      <c r="A3015" s="208" t="str">
        <f>'Net Gen'!B3015</f>
        <v>RP2KPAEG-Rockport 2 KP AEG</v>
      </c>
      <c r="B3015" s="269">
        <f>'Net Gen'!C3015</f>
        <v>44810.5</v>
      </c>
      <c r="C3015" s="270" t="str">
        <f>'Net Gen'!P3015</f>
        <v>OFFLINE</v>
      </c>
      <c r="D3015" s="270">
        <f>'Net Gen'!E3015</f>
        <v>0</v>
      </c>
      <c r="E3015" s="270">
        <f>'Net Gen'!I3015</f>
        <v>0</v>
      </c>
      <c r="F3015" s="270">
        <f>'Net Gen'!K3015</f>
        <v>0</v>
      </c>
      <c r="G3015" s="270">
        <f>'Net Gen'!N3015</f>
        <v>0</v>
      </c>
      <c r="H3015" s="270">
        <f>'Net Gen'!O3015</f>
        <v>1300</v>
      </c>
      <c r="J3015" s="120">
        <f t="shared" si="190"/>
        <v>0.15</v>
      </c>
      <c r="K3015" s="108">
        <f t="shared" si="188"/>
        <v>0</v>
      </c>
      <c r="L3015" s="102">
        <f t="shared" si="189"/>
        <v>195</v>
      </c>
      <c r="M3015" s="123">
        <f t="shared" si="191"/>
        <v>0</v>
      </c>
    </row>
    <row r="3016" spans="1:13" x14ac:dyDescent="0.2">
      <c r="A3016" s="208" t="str">
        <f>'Net Gen'!B3016</f>
        <v>RP2KPAEG-Rockport 2 KP AEG</v>
      </c>
      <c r="B3016" s="269">
        <f>'Net Gen'!C3016</f>
        <v>44810.541666666664</v>
      </c>
      <c r="C3016" s="270" t="str">
        <f>'Net Gen'!P3016</f>
        <v>OFFLINE</v>
      </c>
      <c r="D3016" s="270">
        <f>'Net Gen'!E3016</f>
        <v>0</v>
      </c>
      <c r="E3016" s="270">
        <f>'Net Gen'!I3016</f>
        <v>0</v>
      </c>
      <c r="F3016" s="270">
        <f>'Net Gen'!K3016</f>
        <v>0</v>
      </c>
      <c r="G3016" s="270">
        <f>'Net Gen'!N3016</f>
        <v>0</v>
      </c>
      <c r="H3016" s="270">
        <f>'Net Gen'!O3016</f>
        <v>1300</v>
      </c>
      <c r="J3016" s="120">
        <f t="shared" si="190"/>
        <v>0.15</v>
      </c>
      <c r="K3016" s="108">
        <f t="shared" si="188"/>
        <v>0</v>
      </c>
      <c r="L3016" s="102">
        <f t="shared" si="189"/>
        <v>195</v>
      </c>
      <c r="M3016" s="123">
        <f t="shared" si="191"/>
        <v>0</v>
      </c>
    </row>
    <row r="3017" spans="1:13" x14ac:dyDescent="0.2">
      <c r="A3017" s="208" t="str">
        <f>'Net Gen'!B3017</f>
        <v>RP2KPAEG-Rockport 2 KP AEG</v>
      </c>
      <c r="B3017" s="269">
        <f>'Net Gen'!C3017</f>
        <v>44810.583333333336</v>
      </c>
      <c r="C3017" s="270" t="str">
        <f>'Net Gen'!P3017</f>
        <v>OFFLINE</v>
      </c>
      <c r="D3017" s="270">
        <f>'Net Gen'!E3017</f>
        <v>0</v>
      </c>
      <c r="E3017" s="270">
        <f>'Net Gen'!I3017</f>
        <v>0</v>
      </c>
      <c r="F3017" s="270">
        <f>'Net Gen'!K3017</f>
        <v>0</v>
      </c>
      <c r="G3017" s="270">
        <f>'Net Gen'!N3017</f>
        <v>0</v>
      </c>
      <c r="H3017" s="270">
        <f>'Net Gen'!O3017</f>
        <v>1300</v>
      </c>
      <c r="J3017" s="120">
        <f t="shared" si="190"/>
        <v>0.15</v>
      </c>
      <c r="K3017" s="108">
        <f t="shared" si="188"/>
        <v>0</v>
      </c>
      <c r="L3017" s="102">
        <f t="shared" si="189"/>
        <v>195</v>
      </c>
      <c r="M3017" s="123">
        <f t="shared" si="191"/>
        <v>0</v>
      </c>
    </row>
    <row r="3018" spans="1:13" x14ac:dyDescent="0.2">
      <c r="A3018" s="208" t="str">
        <f>'Net Gen'!B3018</f>
        <v>RP2KPAEG-Rockport 2 KP AEG</v>
      </c>
      <c r="B3018" s="269">
        <f>'Net Gen'!C3018</f>
        <v>44810.625</v>
      </c>
      <c r="C3018" s="270" t="str">
        <f>'Net Gen'!P3018</f>
        <v>OFFLINE</v>
      </c>
      <c r="D3018" s="270">
        <f>'Net Gen'!E3018</f>
        <v>0</v>
      </c>
      <c r="E3018" s="270">
        <f>'Net Gen'!I3018</f>
        <v>0</v>
      </c>
      <c r="F3018" s="270">
        <f>'Net Gen'!K3018</f>
        <v>0</v>
      </c>
      <c r="G3018" s="270">
        <f>'Net Gen'!N3018</f>
        <v>0</v>
      </c>
      <c r="H3018" s="270">
        <f>'Net Gen'!O3018</f>
        <v>1300</v>
      </c>
      <c r="J3018" s="120">
        <f t="shared" si="190"/>
        <v>0.15</v>
      </c>
      <c r="K3018" s="108">
        <f t="shared" si="188"/>
        <v>0</v>
      </c>
      <c r="L3018" s="102">
        <f t="shared" si="189"/>
        <v>195</v>
      </c>
      <c r="M3018" s="123">
        <f t="shared" si="191"/>
        <v>0</v>
      </c>
    </row>
    <row r="3019" spans="1:13" x14ac:dyDescent="0.2">
      <c r="A3019" s="208" t="str">
        <f>'Net Gen'!B3019</f>
        <v>RP2KPAEG-Rockport 2 KP AEG</v>
      </c>
      <c r="B3019" s="269">
        <f>'Net Gen'!C3019</f>
        <v>44810.666666666664</v>
      </c>
      <c r="C3019" s="270" t="str">
        <f>'Net Gen'!P3019</f>
        <v>OFFLINE</v>
      </c>
      <c r="D3019" s="270">
        <f>'Net Gen'!E3019</f>
        <v>0</v>
      </c>
      <c r="E3019" s="270">
        <f>'Net Gen'!I3019</f>
        <v>0</v>
      </c>
      <c r="F3019" s="270">
        <f>'Net Gen'!K3019</f>
        <v>0</v>
      </c>
      <c r="G3019" s="270">
        <f>'Net Gen'!N3019</f>
        <v>0</v>
      </c>
      <c r="H3019" s="270">
        <f>'Net Gen'!O3019</f>
        <v>1300</v>
      </c>
      <c r="J3019" s="120">
        <f t="shared" si="190"/>
        <v>0.15</v>
      </c>
      <c r="K3019" s="108">
        <f t="shared" si="188"/>
        <v>0</v>
      </c>
      <c r="L3019" s="102">
        <f t="shared" si="189"/>
        <v>195</v>
      </c>
      <c r="M3019" s="123">
        <f t="shared" si="191"/>
        <v>0</v>
      </c>
    </row>
    <row r="3020" spans="1:13" x14ac:dyDescent="0.2">
      <c r="A3020" s="208" t="str">
        <f>'Net Gen'!B3020</f>
        <v>RP2KPAEG-Rockport 2 KP AEG</v>
      </c>
      <c r="B3020" s="269">
        <f>'Net Gen'!C3020</f>
        <v>44810.708333333336</v>
      </c>
      <c r="C3020" s="270" t="str">
        <f>'Net Gen'!P3020</f>
        <v>OFFLINE</v>
      </c>
      <c r="D3020" s="270">
        <f>'Net Gen'!E3020</f>
        <v>0</v>
      </c>
      <c r="E3020" s="270">
        <f>'Net Gen'!I3020</f>
        <v>0</v>
      </c>
      <c r="F3020" s="270">
        <f>'Net Gen'!K3020</f>
        <v>0</v>
      </c>
      <c r="G3020" s="270">
        <f>'Net Gen'!N3020</f>
        <v>0</v>
      </c>
      <c r="H3020" s="270">
        <f>'Net Gen'!O3020</f>
        <v>1300</v>
      </c>
      <c r="J3020" s="120">
        <f t="shared" si="190"/>
        <v>0.15</v>
      </c>
      <c r="K3020" s="108">
        <f t="shared" si="188"/>
        <v>0</v>
      </c>
      <c r="L3020" s="102">
        <f t="shared" si="189"/>
        <v>195</v>
      </c>
      <c r="M3020" s="123">
        <f t="shared" si="191"/>
        <v>0</v>
      </c>
    </row>
    <row r="3021" spans="1:13" x14ac:dyDescent="0.2">
      <c r="A3021" s="208" t="str">
        <f>'Net Gen'!B3021</f>
        <v>RP2KPAEG-Rockport 2 KP AEG</v>
      </c>
      <c r="B3021" s="269">
        <f>'Net Gen'!C3021</f>
        <v>44810.75</v>
      </c>
      <c r="C3021" s="270" t="str">
        <f>'Net Gen'!P3021</f>
        <v>OFFLINE</v>
      </c>
      <c r="D3021" s="270">
        <f>'Net Gen'!E3021</f>
        <v>0</v>
      </c>
      <c r="E3021" s="270">
        <f>'Net Gen'!I3021</f>
        <v>0</v>
      </c>
      <c r="F3021" s="270">
        <f>'Net Gen'!K3021</f>
        <v>0</v>
      </c>
      <c r="G3021" s="270">
        <f>'Net Gen'!N3021</f>
        <v>0</v>
      </c>
      <c r="H3021" s="270">
        <f>'Net Gen'!O3021</f>
        <v>1300</v>
      </c>
      <c r="J3021" s="120">
        <f t="shared" si="190"/>
        <v>0.15</v>
      </c>
      <c r="K3021" s="108">
        <f t="shared" si="188"/>
        <v>0</v>
      </c>
      <c r="L3021" s="102">
        <f t="shared" si="189"/>
        <v>195</v>
      </c>
      <c r="M3021" s="123">
        <f t="shared" si="191"/>
        <v>0</v>
      </c>
    </row>
    <row r="3022" spans="1:13" x14ac:dyDescent="0.2">
      <c r="A3022" s="208" t="str">
        <f>'Net Gen'!B3022</f>
        <v>RP2KPAEG-Rockport 2 KP AEG</v>
      </c>
      <c r="B3022" s="269">
        <f>'Net Gen'!C3022</f>
        <v>44810.791666666664</v>
      </c>
      <c r="C3022" s="270" t="str">
        <f>'Net Gen'!P3022</f>
        <v>OFFLINE</v>
      </c>
      <c r="D3022" s="270">
        <f>'Net Gen'!E3022</f>
        <v>0</v>
      </c>
      <c r="E3022" s="270">
        <f>'Net Gen'!I3022</f>
        <v>0</v>
      </c>
      <c r="F3022" s="270">
        <f>'Net Gen'!K3022</f>
        <v>0</v>
      </c>
      <c r="G3022" s="270">
        <f>'Net Gen'!N3022</f>
        <v>0</v>
      </c>
      <c r="H3022" s="270">
        <f>'Net Gen'!O3022</f>
        <v>1300</v>
      </c>
      <c r="J3022" s="120">
        <f t="shared" si="190"/>
        <v>0.15</v>
      </c>
      <c r="K3022" s="108">
        <f t="shared" si="188"/>
        <v>0</v>
      </c>
      <c r="L3022" s="102">
        <f t="shared" si="189"/>
        <v>195</v>
      </c>
      <c r="M3022" s="123">
        <f t="shared" si="191"/>
        <v>0</v>
      </c>
    </row>
    <row r="3023" spans="1:13" x14ac:dyDescent="0.2">
      <c r="A3023" s="208" t="str">
        <f>'Net Gen'!B3023</f>
        <v>RP2KPAEG-Rockport 2 KP AEG</v>
      </c>
      <c r="B3023" s="269">
        <f>'Net Gen'!C3023</f>
        <v>44810.833333333336</v>
      </c>
      <c r="C3023" s="270" t="str">
        <f>'Net Gen'!P3023</f>
        <v>OFFLINE</v>
      </c>
      <c r="D3023" s="270">
        <f>'Net Gen'!E3023</f>
        <v>0</v>
      </c>
      <c r="E3023" s="270">
        <f>'Net Gen'!I3023</f>
        <v>0</v>
      </c>
      <c r="F3023" s="270">
        <f>'Net Gen'!K3023</f>
        <v>0</v>
      </c>
      <c r="G3023" s="270">
        <f>'Net Gen'!N3023</f>
        <v>0</v>
      </c>
      <c r="H3023" s="270">
        <f>'Net Gen'!O3023</f>
        <v>1300</v>
      </c>
      <c r="J3023" s="120">
        <f t="shared" si="190"/>
        <v>0.15</v>
      </c>
      <c r="K3023" s="108">
        <f t="shared" si="188"/>
        <v>0</v>
      </c>
      <c r="L3023" s="102">
        <f t="shared" si="189"/>
        <v>195</v>
      </c>
      <c r="M3023" s="123">
        <f t="shared" si="191"/>
        <v>0</v>
      </c>
    </row>
    <row r="3024" spans="1:13" x14ac:dyDescent="0.2">
      <c r="A3024" s="208" t="str">
        <f>'Net Gen'!B3024</f>
        <v>RP2KPAEG-Rockport 2 KP AEG</v>
      </c>
      <c r="B3024" s="269">
        <f>'Net Gen'!C3024</f>
        <v>44810.875</v>
      </c>
      <c r="C3024" s="270" t="str">
        <f>'Net Gen'!P3024</f>
        <v>OFFLINE</v>
      </c>
      <c r="D3024" s="270">
        <f>'Net Gen'!E3024</f>
        <v>0</v>
      </c>
      <c r="E3024" s="270">
        <f>'Net Gen'!I3024</f>
        <v>0</v>
      </c>
      <c r="F3024" s="270">
        <f>'Net Gen'!K3024</f>
        <v>0</v>
      </c>
      <c r="G3024" s="270">
        <f>'Net Gen'!N3024</f>
        <v>0</v>
      </c>
      <c r="H3024" s="270">
        <f>'Net Gen'!O3024</f>
        <v>1300</v>
      </c>
      <c r="J3024" s="120">
        <f t="shared" si="190"/>
        <v>0.15</v>
      </c>
      <c r="K3024" s="108">
        <f t="shared" si="188"/>
        <v>0</v>
      </c>
      <c r="L3024" s="102">
        <f t="shared" si="189"/>
        <v>195</v>
      </c>
      <c r="M3024" s="123">
        <f t="shared" si="191"/>
        <v>0</v>
      </c>
    </row>
    <row r="3025" spans="1:13" x14ac:dyDescent="0.2">
      <c r="A3025" s="208" t="str">
        <f>'Net Gen'!B3025</f>
        <v>RP2KPAEG-Rockport 2 KP AEG</v>
      </c>
      <c r="B3025" s="269">
        <f>'Net Gen'!C3025</f>
        <v>44810.916666666664</v>
      </c>
      <c r="C3025" s="270" t="str">
        <f>'Net Gen'!P3025</f>
        <v>OFFLINE</v>
      </c>
      <c r="D3025" s="270">
        <f>'Net Gen'!E3025</f>
        <v>0</v>
      </c>
      <c r="E3025" s="270">
        <f>'Net Gen'!I3025</f>
        <v>0</v>
      </c>
      <c r="F3025" s="270">
        <f>'Net Gen'!K3025</f>
        <v>0</v>
      </c>
      <c r="G3025" s="270">
        <f>'Net Gen'!N3025</f>
        <v>0</v>
      </c>
      <c r="H3025" s="270">
        <f>'Net Gen'!O3025</f>
        <v>1300</v>
      </c>
      <c r="J3025" s="120">
        <f t="shared" si="190"/>
        <v>0.15</v>
      </c>
      <c r="K3025" s="108">
        <f t="shared" si="188"/>
        <v>0</v>
      </c>
      <c r="L3025" s="102">
        <f t="shared" si="189"/>
        <v>195</v>
      </c>
      <c r="M3025" s="123">
        <f t="shared" si="191"/>
        <v>0</v>
      </c>
    </row>
    <row r="3026" spans="1:13" x14ac:dyDescent="0.2">
      <c r="A3026" s="208" t="str">
        <f>'Net Gen'!B3026</f>
        <v>RP2KPAEG-Rockport 2 KP AEG</v>
      </c>
      <c r="B3026" s="269">
        <f>'Net Gen'!C3026</f>
        <v>44810.958333333336</v>
      </c>
      <c r="C3026" s="270" t="str">
        <f>'Net Gen'!P3026</f>
        <v>OFFLINE</v>
      </c>
      <c r="D3026" s="270">
        <f>'Net Gen'!E3026</f>
        <v>0</v>
      </c>
      <c r="E3026" s="270">
        <f>'Net Gen'!I3026</f>
        <v>0</v>
      </c>
      <c r="F3026" s="270">
        <f>'Net Gen'!K3026</f>
        <v>0</v>
      </c>
      <c r="G3026" s="270">
        <f>'Net Gen'!N3026</f>
        <v>0</v>
      </c>
      <c r="H3026" s="270">
        <f>'Net Gen'!O3026</f>
        <v>1300</v>
      </c>
      <c r="J3026" s="120">
        <f t="shared" si="190"/>
        <v>0.15</v>
      </c>
      <c r="K3026" s="108">
        <f t="shared" si="188"/>
        <v>0</v>
      </c>
      <c r="L3026" s="102">
        <f t="shared" si="189"/>
        <v>195</v>
      </c>
      <c r="M3026" s="123">
        <f t="shared" si="191"/>
        <v>0</v>
      </c>
    </row>
    <row r="3027" spans="1:13" x14ac:dyDescent="0.2">
      <c r="A3027" s="208" t="str">
        <f>'Net Gen'!B3027</f>
        <v>RP2KPAEG-Rockport 2 KP AEG</v>
      </c>
      <c r="B3027" s="269">
        <f>'Net Gen'!C3027</f>
        <v>44811</v>
      </c>
      <c r="C3027" s="270" t="str">
        <f>'Net Gen'!P3027</f>
        <v>OFFLINE</v>
      </c>
      <c r="D3027" s="270">
        <f>'Net Gen'!E3027</f>
        <v>0</v>
      </c>
      <c r="E3027" s="270">
        <f>'Net Gen'!I3027</f>
        <v>0</v>
      </c>
      <c r="F3027" s="270">
        <f>'Net Gen'!K3027</f>
        <v>0</v>
      </c>
      <c r="G3027" s="270">
        <f>'Net Gen'!N3027</f>
        <v>0</v>
      </c>
      <c r="H3027" s="270">
        <f>'Net Gen'!O3027</f>
        <v>1300</v>
      </c>
      <c r="J3027" s="120">
        <f t="shared" si="190"/>
        <v>0.15</v>
      </c>
      <c r="K3027" s="108">
        <f t="shared" si="188"/>
        <v>0</v>
      </c>
      <c r="L3027" s="102">
        <f t="shared" si="189"/>
        <v>195</v>
      </c>
      <c r="M3027" s="123">
        <f t="shared" si="191"/>
        <v>0</v>
      </c>
    </row>
    <row r="3028" spans="1:13" x14ac:dyDescent="0.2">
      <c r="A3028" s="208" t="str">
        <f>'Net Gen'!B3028</f>
        <v>RP2KPAEG-Rockport 2 KP AEG</v>
      </c>
      <c r="B3028" s="269">
        <f>'Net Gen'!C3028</f>
        <v>44811.041666666664</v>
      </c>
      <c r="C3028" s="270" t="str">
        <f>'Net Gen'!P3028</f>
        <v>OFFLINE</v>
      </c>
      <c r="D3028" s="270">
        <f>'Net Gen'!E3028</f>
        <v>0</v>
      </c>
      <c r="E3028" s="270">
        <f>'Net Gen'!I3028</f>
        <v>0</v>
      </c>
      <c r="F3028" s="270">
        <f>'Net Gen'!K3028</f>
        <v>0</v>
      </c>
      <c r="G3028" s="270">
        <f>'Net Gen'!N3028</f>
        <v>0</v>
      </c>
      <c r="H3028" s="270">
        <f>'Net Gen'!O3028</f>
        <v>1300</v>
      </c>
      <c r="J3028" s="120">
        <f t="shared" si="190"/>
        <v>0.15</v>
      </c>
      <c r="K3028" s="108">
        <f t="shared" si="188"/>
        <v>0</v>
      </c>
      <c r="L3028" s="102">
        <f t="shared" si="189"/>
        <v>195</v>
      </c>
      <c r="M3028" s="123">
        <f t="shared" si="191"/>
        <v>0</v>
      </c>
    </row>
    <row r="3029" spans="1:13" x14ac:dyDescent="0.2">
      <c r="A3029" s="208" t="str">
        <f>'Net Gen'!B3029</f>
        <v>RP2KPAEG-Rockport 2 KP AEG</v>
      </c>
      <c r="B3029" s="269">
        <f>'Net Gen'!C3029</f>
        <v>44811.083333333336</v>
      </c>
      <c r="C3029" s="270" t="str">
        <f>'Net Gen'!P3029</f>
        <v>OFFLINE</v>
      </c>
      <c r="D3029" s="270">
        <f>'Net Gen'!E3029</f>
        <v>0</v>
      </c>
      <c r="E3029" s="270">
        <f>'Net Gen'!I3029</f>
        <v>0</v>
      </c>
      <c r="F3029" s="270">
        <f>'Net Gen'!K3029</f>
        <v>0</v>
      </c>
      <c r="G3029" s="270">
        <f>'Net Gen'!N3029</f>
        <v>0</v>
      </c>
      <c r="H3029" s="270">
        <f>'Net Gen'!O3029</f>
        <v>1300</v>
      </c>
      <c r="J3029" s="120">
        <f t="shared" si="190"/>
        <v>0.15</v>
      </c>
      <c r="K3029" s="108">
        <f t="shared" si="188"/>
        <v>0</v>
      </c>
      <c r="L3029" s="102">
        <f t="shared" si="189"/>
        <v>195</v>
      </c>
      <c r="M3029" s="123">
        <f t="shared" si="191"/>
        <v>0</v>
      </c>
    </row>
    <row r="3030" spans="1:13" x14ac:dyDescent="0.2">
      <c r="A3030" s="208" t="str">
        <f>'Net Gen'!B3030</f>
        <v>RP2KPAEG-Rockport 2 KP AEG</v>
      </c>
      <c r="B3030" s="269">
        <f>'Net Gen'!C3030</f>
        <v>44811.125</v>
      </c>
      <c r="C3030" s="270" t="str">
        <f>'Net Gen'!P3030</f>
        <v>OFFLINE</v>
      </c>
      <c r="D3030" s="270">
        <f>'Net Gen'!E3030</f>
        <v>0</v>
      </c>
      <c r="E3030" s="270">
        <f>'Net Gen'!I3030</f>
        <v>0</v>
      </c>
      <c r="F3030" s="270">
        <f>'Net Gen'!K3030</f>
        <v>0</v>
      </c>
      <c r="G3030" s="270">
        <f>'Net Gen'!N3030</f>
        <v>0</v>
      </c>
      <c r="H3030" s="270">
        <f>'Net Gen'!O3030</f>
        <v>1300</v>
      </c>
      <c r="J3030" s="120">
        <f t="shared" si="190"/>
        <v>0.15</v>
      </c>
      <c r="K3030" s="108">
        <f t="shared" si="188"/>
        <v>0</v>
      </c>
      <c r="L3030" s="102">
        <f t="shared" si="189"/>
        <v>195</v>
      </c>
      <c r="M3030" s="123">
        <f t="shared" si="191"/>
        <v>0</v>
      </c>
    </row>
    <row r="3031" spans="1:13" x14ac:dyDescent="0.2">
      <c r="A3031" s="208" t="str">
        <f>'Net Gen'!B3031</f>
        <v>RP2KPAEG-Rockport 2 KP AEG</v>
      </c>
      <c r="B3031" s="269">
        <f>'Net Gen'!C3031</f>
        <v>44811.166666666664</v>
      </c>
      <c r="C3031" s="270" t="str">
        <f>'Net Gen'!P3031</f>
        <v>OFFLINE</v>
      </c>
      <c r="D3031" s="270">
        <f>'Net Gen'!E3031</f>
        <v>0</v>
      </c>
      <c r="E3031" s="270">
        <f>'Net Gen'!I3031</f>
        <v>0</v>
      </c>
      <c r="F3031" s="270">
        <f>'Net Gen'!K3031</f>
        <v>0</v>
      </c>
      <c r="G3031" s="270">
        <f>'Net Gen'!N3031</f>
        <v>0</v>
      </c>
      <c r="H3031" s="270">
        <f>'Net Gen'!O3031</f>
        <v>1300</v>
      </c>
      <c r="J3031" s="120">
        <f t="shared" si="190"/>
        <v>0.15</v>
      </c>
      <c r="K3031" s="108">
        <f t="shared" si="188"/>
        <v>0</v>
      </c>
      <c r="L3031" s="102">
        <f t="shared" si="189"/>
        <v>195</v>
      </c>
      <c r="M3031" s="123">
        <f t="shared" si="191"/>
        <v>0</v>
      </c>
    </row>
    <row r="3032" spans="1:13" x14ac:dyDescent="0.2">
      <c r="A3032" s="208" t="str">
        <f>'Net Gen'!B3032</f>
        <v>RP2KPAEG-Rockport 2 KP AEG</v>
      </c>
      <c r="B3032" s="269">
        <f>'Net Gen'!C3032</f>
        <v>44811.208333333336</v>
      </c>
      <c r="C3032" s="270" t="str">
        <f>'Net Gen'!P3032</f>
        <v>OFFLINE</v>
      </c>
      <c r="D3032" s="270">
        <f>'Net Gen'!E3032</f>
        <v>0</v>
      </c>
      <c r="E3032" s="270">
        <f>'Net Gen'!I3032</f>
        <v>0</v>
      </c>
      <c r="F3032" s="270">
        <f>'Net Gen'!K3032</f>
        <v>0</v>
      </c>
      <c r="G3032" s="270">
        <f>'Net Gen'!N3032</f>
        <v>0</v>
      </c>
      <c r="H3032" s="270">
        <f>'Net Gen'!O3032</f>
        <v>1300</v>
      </c>
      <c r="J3032" s="120">
        <f t="shared" si="190"/>
        <v>0.15</v>
      </c>
      <c r="K3032" s="108">
        <f t="shared" si="188"/>
        <v>0</v>
      </c>
      <c r="L3032" s="102">
        <f t="shared" si="189"/>
        <v>195</v>
      </c>
      <c r="M3032" s="123">
        <f t="shared" si="191"/>
        <v>0</v>
      </c>
    </row>
    <row r="3033" spans="1:13" x14ac:dyDescent="0.2">
      <c r="A3033" s="208" t="str">
        <f>'Net Gen'!B3033</f>
        <v>RP2KPAEG-Rockport 2 KP AEG</v>
      </c>
      <c r="B3033" s="269">
        <f>'Net Gen'!C3033</f>
        <v>44811.25</v>
      </c>
      <c r="C3033" s="270" t="str">
        <f>'Net Gen'!P3033</f>
        <v>OFFLINE</v>
      </c>
      <c r="D3033" s="270">
        <f>'Net Gen'!E3033</f>
        <v>0</v>
      </c>
      <c r="E3033" s="270">
        <f>'Net Gen'!I3033</f>
        <v>0</v>
      </c>
      <c r="F3033" s="270">
        <f>'Net Gen'!K3033</f>
        <v>0</v>
      </c>
      <c r="G3033" s="270">
        <f>'Net Gen'!N3033</f>
        <v>0</v>
      </c>
      <c r="H3033" s="270">
        <f>'Net Gen'!O3033</f>
        <v>1300</v>
      </c>
      <c r="J3033" s="120">
        <f t="shared" si="190"/>
        <v>0.15</v>
      </c>
      <c r="K3033" s="108">
        <f t="shared" si="188"/>
        <v>0</v>
      </c>
      <c r="L3033" s="102">
        <f t="shared" si="189"/>
        <v>195</v>
      </c>
      <c r="M3033" s="123">
        <f t="shared" si="191"/>
        <v>0</v>
      </c>
    </row>
    <row r="3034" spans="1:13" x14ac:dyDescent="0.2">
      <c r="A3034" s="208" t="str">
        <f>'Net Gen'!B3034</f>
        <v>RP2KPAEG-Rockport 2 KP AEG</v>
      </c>
      <c r="B3034" s="269">
        <f>'Net Gen'!C3034</f>
        <v>44811.291666666664</v>
      </c>
      <c r="C3034" s="270" t="str">
        <f>'Net Gen'!P3034</f>
        <v>OFFLINE</v>
      </c>
      <c r="D3034" s="270">
        <f>'Net Gen'!E3034</f>
        <v>0</v>
      </c>
      <c r="E3034" s="270">
        <f>'Net Gen'!I3034</f>
        <v>0</v>
      </c>
      <c r="F3034" s="270">
        <f>'Net Gen'!K3034</f>
        <v>0</v>
      </c>
      <c r="G3034" s="270">
        <f>'Net Gen'!N3034</f>
        <v>0</v>
      </c>
      <c r="H3034" s="270">
        <f>'Net Gen'!O3034</f>
        <v>1300</v>
      </c>
      <c r="J3034" s="120">
        <f t="shared" si="190"/>
        <v>0.15</v>
      </c>
      <c r="K3034" s="108">
        <f t="shared" si="188"/>
        <v>0</v>
      </c>
      <c r="L3034" s="102">
        <f t="shared" si="189"/>
        <v>195</v>
      </c>
      <c r="M3034" s="123">
        <f t="shared" si="191"/>
        <v>0</v>
      </c>
    </row>
    <row r="3035" spans="1:13" x14ac:dyDescent="0.2">
      <c r="A3035" s="208" t="str">
        <f>'Net Gen'!B3035</f>
        <v>RP2KPAEG-Rockport 2 KP AEG</v>
      </c>
      <c r="B3035" s="269">
        <f>'Net Gen'!C3035</f>
        <v>44811.333333333336</v>
      </c>
      <c r="C3035" s="270" t="str">
        <f>'Net Gen'!P3035</f>
        <v>OFFLINE</v>
      </c>
      <c r="D3035" s="270">
        <f>'Net Gen'!E3035</f>
        <v>0</v>
      </c>
      <c r="E3035" s="270">
        <f>'Net Gen'!I3035</f>
        <v>0</v>
      </c>
      <c r="F3035" s="270">
        <f>'Net Gen'!K3035</f>
        <v>0</v>
      </c>
      <c r="G3035" s="270">
        <f>'Net Gen'!N3035</f>
        <v>0</v>
      </c>
      <c r="H3035" s="270">
        <f>'Net Gen'!O3035</f>
        <v>1300</v>
      </c>
      <c r="J3035" s="120">
        <f t="shared" si="190"/>
        <v>0.15</v>
      </c>
      <c r="K3035" s="108">
        <f t="shared" si="188"/>
        <v>0</v>
      </c>
      <c r="L3035" s="102">
        <f t="shared" si="189"/>
        <v>195</v>
      </c>
      <c r="M3035" s="123">
        <f t="shared" si="191"/>
        <v>0</v>
      </c>
    </row>
    <row r="3036" spans="1:13" x14ac:dyDescent="0.2">
      <c r="A3036" s="208" t="str">
        <f>'Net Gen'!B3036</f>
        <v>RP2KPAEG-Rockport 2 KP AEG</v>
      </c>
      <c r="B3036" s="269">
        <f>'Net Gen'!C3036</f>
        <v>44811.375</v>
      </c>
      <c r="C3036" s="270" t="str">
        <f>'Net Gen'!P3036</f>
        <v>OFFLINE</v>
      </c>
      <c r="D3036" s="270">
        <f>'Net Gen'!E3036</f>
        <v>0</v>
      </c>
      <c r="E3036" s="270">
        <f>'Net Gen'!I3036</f>
        <v>0</v>
      </c>
      <c r="F3036" s="270">
        <f>'Net Gen'!K3036</f>
        <v>0</v>
      </c>
      <c r="G3036" s="270">
        <f>'Net Gen'!N3036</f>
        <v>0</v>
      </c>
      <c r="H3036" s="270">
        <f>'Net Gen'!O3036</f>
        <v>1300</v>
      </c>
      <c r="J3036" s="120">
        <f t="shared" si="190"/>
        <v>0.15</v>
      </c>
      <c r="K3036" s="108">
        <f t="shared" si="188"/>
        <v>0</v>
      </c>
      <c r="L3036" s="102">
        <f t="shared" si="189"/>
        <v>195</v>
      </c>
      <c r="M3036" s="123">
        <f t="shared" si="191"/>
        <v>0</v>
      </c>
    </row>
    <row r="3037" spans="1:13" x14ac:dyDescent="0.2">
      <c r="A3037" s="208" t="str">
        <f>'Net Gen'!B3037</f>
        <v>RP2KPAEG-Rockport 2 KP AEG</v>
      </c>
      <c r="B3037" s="269">
        <f>'Net Gen'!C3037</f>
        <v>44811.416666666664</v>
      </c>
      <c r="C3037" s="270" t="str">
        <f>'Net Gen'!P3037</f>
        <v>OFFLINE</v>
      </c>
      <c r="D3037" s="270">
        <f>'Net Gen'!E3037</f>
        <v>0</v>
      </c>
      <c r="E3037" s="270">
        <f>'Net Gen'!I3037</f>
        <v>0</v>
      </c>
      <c r="F3037" s="270">
        <f>'Net Gen'!K3037</f>
        <v>0</v>
      </c>
      <c r="G3037" s="270">
        <f>'Net Gen'!N3037</f>
        <v>0</v>
      </c>
      <c r="H3037" s="270">
        <f>'Net Gen'!O3037</f>
        <v>1300</v>
      </c>
      <c r="J3037" s="120">
        <f t="shared" si="190"/>
        <v>0.15</v>
      </c>
      <c r="K3037" s="108">
        <f t="shared" si="188"/>
        <v>0</v>
      </c>
      <c r="L3037" s="102">
        <f t="shared" si="189"/>
        <v>195</v>
      </c>
      <c r="M3037" s="123">
        <f t="shared" si="191"/>
        <v>0</v>
      </c>
    </row>
    <row r="3038" spans="1:13" x14ac:dyDescent="0.2">
      <c r="A3038" s="208" t="str">
        <f>'Net Gen'!B3038</f>
        <v>RP2KPAEG-Rockport 2 KP AEG</v>
      </c>
      <c r="B3038" s="269">
        <f>'Net Gen'!C3038</f>
        <v>44811.458333333336</v>
      </c>
      <c r="C3038" s="270" t="str">
        <f>'Net Gen'!P3038</f>
        <v>OFFLINE</v>
      </c>
      <c r="D3038" s="270">
        <f>'Net Gen'!E3038</f>
        <v>0</v>
      </c>
      <c r="E3038" s="270">
        <f>'Net Gen'!I3038</f>
        <v>0</v>
      </c>
      <c r="F3038" s="270">
        <f>'Net Gen'!K3038</f>
        <v>0</v>
      </c>
      <c r="G3038" s="270">
        <f>'Net Gen'!N3038</f>
        <v>0</v>
      </c>
      <c r="H3038" s="270">
        <f>'Net Gen'!O3038</f>
        <v>1300</v>
      </c>
      <c r="J3038" s="120">
        <f t="shared" si="190"/>
        <v>0.15</v>
      </c>
      <c r="K3038" s="108">
        <f t="shared" si="188"/>
        <v>0</v>
      </c>
      <c r="L3038" s="102">
        <f t="shared" si="189"/>
        <v>195</v>
      </c>
      <c r="M3038" s="123">
        <f t="shared" si="191"/>
        <v>0</v>
      </c>
    </row>
    <row r="3039" spans="1:13" x14ac:dyDescent="0.2">
      <c r="A3039" s="208" t="str">
        <f>'Net Gen'!B3039</f>
        <v>RP2KPAEG-Rockport 2 KP AEG</v>
      </c>
      <c r="B3039" s="269">
        <f>'Net Gen'!C3039</f>
        <v>44811.5</v>
      </c>
      <c r="C3039" s="270" t="str">
        <f>'Net Gen'!P3039</f>
        <v>OFFLINE</v>
      </c>
      <c r="D3039" s="270">
        <f>'Net Gen'!E3039</f>
        <v>0</v>
      </c>
      <c r="E3039" s="270">
        <f>'Net Gen'!I3039</f>
        <v>0</v>
      </c>
      <c r="F3039" s="270">
        <f>'Net Gen'!K3039</f>
        <v>0</v>
      </c>
      <c r="G3039" s="270">
        <f>'Net Gen'!N3039</f>
        <v>0</v>
      </c>
      <c r="H3039" s="270">
        <f>'Net Gen'!O3039</f>
        <v>1300</v>
      </c>
      <c r="J3039" s="120">
        <f t="shared" si="190"/>
        <v>0.15</v>
      </c>
      <c r="K3039" s="108">
        <f t="shared" si="188"/>
        <v>0</v>
      </c>
      <c r="L3039" s="102">
        <f t="shared" si="189"/>
        <v>195</v>
      </c>
      <c r="M3039" s="123">
        <f t="shared" si="191"/>
        <v>0</v>
      </c>
    </row>
    <row r="3040" spans="1:13" x14ac:dyDescent="0.2">
      <c r="A3040" s="208" t="str">
        <f>'Net Gen'!B3040</f>
        <v>RP2KPAEG-Rockport 2 KP AEG</v>
      </c>
      <c r="B3040" s="269">
        <f>'Net Gen'!C3040</f>
        <v>44811.541666666664</v>
      </c>
      <c r="C3040" s="270" t="str">
        <f>'Net Gen'!P3040</f>
        <v>OFFLINE</v>
      </c>
      <c r="D3040" s="270">
        <f>'Net Gen'!E3040</f>
        <v>0</v>
      </c>
      <c r="E3040" s="270">
        <f>'Net Gen'!I3040</f>
        <v>0</v>
      </c>
      <c r="F3040" s="270">
        <f>'Net Gen'!K3040</f>
        <v>0</v>
      </c>
      <c r="G3040" s="270">
        <f>'Net Gen'!N3040</f>
        <v>0</v>
      </c>
      <c r="H3040" s="270">
        <f>'Net Gen'!O3040</f>
        <v>1300</v>
      </c>
      <c r="J3040" s="120">
        <f t="shared" si="190"/>
        <v>0.15</v>
      </c>
      <c r="K3040" s="108">
        <f t="shared" si="188"/>
        <v>0</v>
      </c>
      <c r="L3040" s="102">
        <f t="shared" si="189"/>
        <v>195</v>
      </c>
      <c r="M3040" s="123">
        <f t="shared" si="191"/>
        <v>0</v>
      </c>
    </row>
    <row r="3041" spans="1:13" x14ac:dyDescent="0.2">
      <c r="A3041" s="208" t="str">
        <f>'Net Gen'!B3041</f>
        <v>RP2KPAEG-Rockport 2 KP AEG</v>
      </c>
      <c r="B3041" s="269">
        <f>'Net Gen'!C3041</f>
        <v>44811.583333333336</v>
      </c>
      <c r="C3041" s="270" t="str">
        <f>'Net Gen'!P3041</f>
        <v>OFFLINE</v>
      </c>
      <c r="D3041" s="270">
        <f>'Net Gen'!E3041</f>
        <v>0</v>
      </c>
      <c r="E3041" s="270">
        <f>'Net Gen'!I3041</f>
        <v>0</v>
      </c>
      <c r="F3041" s="270">
        <f>'Net Gen'!K3041</f>
        <v>0</v>
      </c>
      <c r="G3041" s="270">
        <f>'Net Gen'!N3041</f>
        <v>0</v>
      </c>
      <c r="H3041" s="270">
        <f>'Net Gen'!O3041</f>
        <v>1300</v>
      </c>
      <c r="J3041" s="120">
        <f t="shared" si="190"/>
        <v>0.15</v>
      </c>
      <c r="K3041" s="108">
        <f t="shared" si="188"/>
        <v>0</v>
      </c>
      <c r="L3041" s="102">
        <f t="shared" si="189"/>
        <v>195</v>
      </c>
      <c r="M3041" s="123">
        <f t="shared" si="191"/>
        <v>0</v>
      </c>
    </row>
    <row r="3042" spans="1:13" x14ac:dyDescent="0.2">
      <c r="A3042" s="208" t="str">
        <f>'Net Gen'!B3042</f>
        <v>RP2KPAEG-Rockport 2 KP AEG</v>
      </c>
      <c r="B3042" s="269">
        <f>'Net Gen'!C3042</f>
        <v>44811.625</v>
      </c>
      <c r="C3042" s="270" t="str">
        <f>'Net Gen'!P3042</f>
        <v>OFFLINE</v>
      </c>
      <c r="D3042" s="270">
        <f>'Net Gen'!E3042</f>
        <v>0</v>
      </c>
      <c r="E3042" s="270">
        <f>'Net Gen'!I3042</f>
        <v>0</v>
      </c>
      <c r="F3042" s="270">
        <f>'Net Gen'!K3042</f>
        <v>0</v>
      </c>
      <c r="G3042" s="270">
        <f>'Net Gen'!N3042</f>
        <v>0</v>
      </c>
      <c r="H3042" s="270">
        <f>'Net Gen'!O3042</f>
        <v>1300</v>
      </c>
      <c r="J3042" s="120">
        <f t="shared" si="190"/>
        <v>0.15</v>
      </c>
      <c r="K3042" s="108">
        <f t="shared" si="188"/>
        <v>0</v>
      </c>
      <c r="L3042" s="102">
        <f t="shared" si="189"/>
        <v>195</v>
      </c>
      <c r="M3042" s="123">
        <f t="shared" si="191"/>
        <v>0</v>
      </c>
    </row>
    <row r="3043" spans="1:13" x14ac:dyDescent="0.2">
      <c r="A3043" s="208" t="str">
        <f>'Net Gen'!B3043</f>
        <v>RP2KPAEG-Rockport 2 KP AEG</v>
      </c>
      <c r="B3043" s="269">
        <f>'Net Gen'!C3043</f>
        <v>44811.666666666664</v>
      </c>
      <c r="C3043" s="270" t="str">
        <f>'Net Gen'!P3043</f>
        <v>OFFLINE</v>
      </c>
      <c r="D3043" s="270">
        <f>'Net Gen'!E3043</f>
        <v>0</v>
      </c>
      <c r="E3043" s="270">
        <f>'Net Gen'!I3043</f>
        <v>0</v>
      </c>
      <c r="F3043" s="270">
        <f>'Net Gen'!K3043</f>
        <v>0</v>
      </c>
      <c r="G3043" s="270">
        <f>'Net Gen'!N3043</f>
        <v>0</v>
      </c>
      <c r="H3043" s="270">
        <f>'Net Gen'!O3043</f>
        <v>1300</v>
      </c>
      <c r="J3043" s="120">
        <f t="shared" si="190"/>
        <v>0.15</v>
      </c>
      <c r="K3043" s="108">
        <f t="shared" si="188"/>
        <v>0</v>
      </c>
      <c r="L3043" s="102">
        <f t="shared" si="189"/>
        <v>195</v>
      </c>
      <c r="M3043" s="123">
        <f t="shared" si="191"/>
        <v>0</v>
      </c>
    </row>
    <row r="3044" spans="1:13" x14ac:dyDescent="0.2">
      <c r="A3044" s="208" t="str">
        <f>'Net Gen'!B3044</f>
        <v>RP2KPAEG-Rockport 2 KP AEG</v>
      </c>
      <c r="B3044" s="269">
        <f>'Net Gen'!C3044</f>
        <v>44811.708333333336</v>
      </c>
      <c r="C3044" s="270" t="str">
        <f>'Net Gen'!P3044</f>
        <v>OFFLINE</v>
      </c>
      <c r="D3044" s="270">
        <f>'Net Gen'!E3044</f>
        <v>0</v>
      </c>
      <c r="E3044" s="270">
        <f>'Net Gen'!I3044</f>
        <v>0</v>
      </c>
      <c r="F3044" s="270">
        <f>'Net Gen'!K3044</f>
        <v>0</v>
      </c>
      <c r="G3044" s="270">
        <f>'Net Gen'!N3044</f>
        <v>0</v>
      </c>
      <c r="H3044" s="270">
        <f>'Net Gen'!O3044</f>
        <v>1300</v>
      </c>
      <c r="J3044" s="120">
        <f t="shared" si="190"/>
        <v>0.15</v>
      </c>
      <c r="K3044" s="108">
        <f t="shared" si="188"/>
        <v>0</v>
      </c>
      <c r="L3044" s="102">
        <f t="shared" si="189"/>
        <v>195</v>
      </c>
      <c r="M3044" s="123">
        <f t="shared" si="191"/>
        <v>0</v>
      </c>
    </row>
    <row r="3045" spans="1:13" x14ac:dyDescent="0.2">
      <c r="A3045" s="208" t="str">
        <f>'Net Gen'!B3045</f>
        <v>RP2KPAEG-Rockport 2 KP AEG</v>
      </c>
      <c r="B3045" s="269">
        <f>'Net Gen'!C3045</f>
        <v>44811.75</v>
      </c>
      <c r="C3045" s="270" t="str">
        <f>'Net Gen'!P3045</f>
        <v>OFFLINE</v>
      </c>
      <c r="D3045" s="270">
        <f>'Net Gen'!E3045</f>
        <v>0</v>
      </c>
      <c r="E3045" s="270">
        <f>'Net Gen'!I3045</f>
        <v>0</v>
      </c>
      <c r="F3045" s="270">
        <f>'Net Gen'!K3045</f>
        <v>0</v>
      </c>
      <c r="G3045" s="270">
        <f>'Net Gen'!N3045</f>
        <v>0</v>
      </c>
      <c r="H3045" s="270">
        <f>'Net Gen'!O3045</f>
        <v>1300</v>
      </c>
      <c r="J3045" s="120">
        <f t="shared" si="190"/>
        <v>0.15</v>
      </c>
      <c r="K3045" s="108">
        <f t="shared" si="188"/>
        <v>0</v>
      </c>
      <c r="L3045" s="102">
        <f t="shared" si="189"/>
        <v>195</v>
      </c>
      <c r="M3045" s="123">
        <f t="shared" si="191"/>
        <v>0</v>
      </c>
    </row>
    <row r="3046" spans="1:13" x14ac:dyDescent="0.2">
      <c r="A3046" s="208" t="str">
        <f>'Net Gen'!B3046</f>
        <v>RP2KPAEG-Rockport 2 KP AEG</v>
      </c>
      <c r="B3046" s="269">
        <f>'Net Gen'!C3046</f>
        <v>44811.791666666664</v>
      </c>
      <c r="C3046" s="270" t="str">
        <f>'Net Gen'!P3046</f>
        <v>OFFLINE</v>
      </c>
      <c r="D3046" s="270">
        <f>'Net Gen'!E3046</f>
        <v>0</v>
      </c>
      <c r="E3046" s="270">
        <f>'Net Gen'!I3046</f>
        <v>0</v>
      </c>
      <c r="F3046" s="270">
        <f>'Net Gen'!K3046</f>
        <v>0</v>
      </c>
      <c r="G3046" s="270">
        <f>'Net Gen'!N3046</f>
        <v>0</v>
      </c>
      <c r="H3046" s="270">
        <f>'Net Gen'!O3046</f>
        <v>1300</v>
      </c>
      <c r="J3046" s="120">
        <f t="shared" si="190"/>
        <v>0.15</v>
      </c>
      <c r="K3046" s="108">
        <f t="shared" si="188"/>
        <v>0</v>
      </c>
      <c r="L3046" s="102">
        <f t="shared" si="189"/>
        <v>195</v>
      </c>
      <c r="M3046" s="123">
        <f t="shared" si="191"/>
        <v>0</v>
      </c>
    </row>
    <row r="3047" spans="1:13" x14ac:dyDescent="0.2">
      <c r="A3047" s="208" t="str">
        <f>'Net Gen'!B3047</f>
        <v>RP2KPAEG-Rockport 2 KP AEG</v>
      </c>
      <c r="B3047" s="269">
        <f>'Net Gen'!C3047</f>
        <v>44811.833333333336</v>
      </c>
      <c r="C3047" s="270" t="str">
        <f>'Net Gen'!P3047</f>
        <v>OFFLINE</v>
      </c>
      <c r="D3047" s="270">
        <f>'Net Gen'!E3047</f>
        <v>0</v>
      </c>
      <c r="E3047" s="270">
        <f>'Net Gen'!I3047</f>
        <v>0</v>
      </c>
      <c r="F3047" s="270">
        <f>'Net Gen'!K3047</f>
        <v>0</v>
      </c>
      <c r="G3047" s="270">
        <f>'Net Gen'!N3047</f>
        <v>0</v>
      </c>
      <c r="H3047" s="270">
        <f>'Net Gen'!O3047</f>
        <v>1300</v>
      </c>
      <c r="J3047" s="120">
        <f t="shared" si="190"/>
        <v>0.15</v>
      </c>
      <c r="K3047" s="108">
        <f t="shared" si="188"/>
        <v>0</v>
      </c>
      <c r="L3047" s="102">
        <f t="shared" si="189"/>
        <v>195</v>
      </c>
      <c r="M3047" s="123">
        <f t="shared" si="191"/>
        <v>0</v>
      </c>
    </row>
    <row r="3048" spans="1:13" x14ac:dyDescent="0.2">
      <c r="A3048" s="208" t="str">
        <f>'Net Gen'!B3048</f>
        <v>RP2KPAEG-Rockport 2 KP AEG</v>
      </c>
      <c r="B3048" s="269">
        <f>'Net Gen'!C3048</f>
        <v>44811.875</v>
      </c>
      <c r="C3048" s="270" t="str">
        <f>'Net Gen'!P3048</f>
        <v>OFFLINE</v>
      </c>
      <c r="D3048" s="270">
        <f>'Net Gen'!E3048</f>
        <v>0</v>
      </c>
      <c r="E3048" s="270">
        <f>'Net Gen'!I3048</f>
        <v>0</v>
      </c>
      <c r="F3048" s="270">
        <f>'Net Gen'!K3048</f>
        <v>0</v>
      </c>
      <c r="G3048" s="270">
        <f>'Net Gen'!N3048</f>
        <v>0</v>
      </c>
      <c r="H3048" s="270">
        <f>'Net Gen'!O3048</f>
        <v>1300</v>
      </c>
      <c r="J3048" s="120">
        <f t="shared" si="190"/>
        <v>0.15</v>
      </c>
      <c r="K3048" s="108">
        <f t="shared" si="188"/>
        <v>0</v>
      </c>
      <c r="L3048" s="102">
        <f t="shared" si="189"/>
        <v>195</v>
      </c>
      <c r="M3048" s="123">
        <f t="shared" si="191"/>
        <v>0</v>
      </c>
    </row>
    <row r="3049" spans="1:13" x14ac:dyDescent="0.2">
      <c r="A3049" s="208" t="str">
        <f>'Net Gen'!B3049</f>
        <v>RP2KPAEG-Rockport 2 KP AEG</v>
      </c>
      <c r="B3049" s="269">
        <f>'Net Gen'!C3049</f>
        <v>44811.916666666664</v>
      </c>
      <c r="C3049" s="270" t="str">
        <f>'Net Gen'!P3049</f>
        <v>OFFLINE</v>
      </c>
      <c r="D3049" s="270">
        <f>'Net Gen'!E3049</f>
        <v>0</v>
      </c>
      <c r="E3049" s="270">
        <f>'Net Gen'!I3049</f>
        <v>0</v>
      </c>
      <c r="F3049" s="270">
        <f>'Net Gen'!K3049</f>
        <v>0</v>
      </c>
      <c r="G3049" s="270">
        <f>'Net Gen'!N3049</f>
        <v>0</v>
      </c>
      <c r="H3049" s="270">
        <f>'Net Gen'!O3049</f>
        <v>1300</v>
      </c>
      <c r="J3049" s="120">
        <f t="shared" si="190"/>
        <v>0.15</v>
      </c>
      <c r="K3049" s="108">
        <f t="shared" si="188"/>
        <v>0</v>
      </c>
      <c r="L3049" s="102">
        <f t="shared" si="189"/>
        <v>195</v>
      </c>
      <c r="M3049" s="123">
        <f t="shared" si="191"/>
        <v>0</v>
      </c>
    </row>
    <row r="3050" spans="1:13" x14ac:dyDescent="0.2">
      <c r="A3050" s="208" t="str">
        <f>'Net Gen'!B3050</f>
        <v>RP2KPAEG-Rockport 2 KP AEG</v>
      </c>
      <c r="B3050" s="269">
        <f>'Net Gen'!C3050</f>
        <v>44811.958333333336</v>
      </c>
      <c r="C3050" s="270" t="str">
        <f>'Net Gen'!P3050</f>
        <v>OFFLINE</v>
      </c>
      <c r="D3050" s="270">
        <f>'Net Gen'!E3050</f>
        <v>0</v>
      </c>
      <c r="E3050" s="270">
        <f>'Net Gen'!I3050</f>
        <v>0</v>
      </c>
      <c r="F3050" s="270">
        <f>'Net Gen'!K3050</f>
        <v>0</v>
      </c>
      <c r="G3050" s="270">
        <f>'Net Gen'!N3050</f>
        <v>0</v>
      </c>
      <c r="H3050" s="270">
        <f>'Net Gen'!O3050</f>
        <v>1300</v>
      </c>
      <c r="J3050" s="120">
        <f t="shared" si="190"/>
        <v>0.15</v>
      </c>
      <c r="K3050" s="108">
        <f t="shared" si="188"/>
        <v>0</v>
      </c>
      <c r="L3050" s="102">
        <f t="shared" si="189"/>
        <v>195</v>
      </c>
      <c r="M3050" s="123">
        <f t="shared" si="191"/>
        <v>0</v>
      </c>
    </row>
    <row r="3051" spans="1:13" x14ac:dyDescent="0.2">
      <c r="A3051" s="208" t="str">
        <f>'Net Gen'!B3051</f>
        <v>RP2KPAEG-Rockport 2 KP AEG</v>
      </c>
      <c r="B3051" s="269">
        <f>'Net Gen'!C3051</f>
        <v>44812</v>
      </c>
      <c r="C3051" s="270" t="str">
        <f>'Net Gen'!P3051</f>
        <v>OFFLINE</v>
      </c>
      <c r="D3051" s="270">
        <f>'Net Gen'!E3051</f>
        <v>0</v>
      </c>
      <c r="E3051" s="270">
        <f>'Net Gen'!I3051</f>
        <v>0</v>
      </c>
      <c r="F3051" s="270">
        <f>'Net Gen'!K3051</f>
        <v>0</v>
      </c>
      <c r="G3051" s="270">
        <f>'Net Gen'!N3051</f>
        <v>0</v>
      </c>
      <c r="H3051" s="270">
        <f>'Net Gen'!O3051</f>
        <v>1300</v>
      </c>
      <c r="J3051" s="120">
        <f t="shared" si="190"/>
        <v>0.15</v>
      </c>
      <c r="K3051" s="108">
        <f t="shared" si="188"/>
        <v>0</v>
      </c>
      <c r="L3051" s="102">
        <f t="shared" si="189"/>
        <v>195</v>
      </c>
      <c r="M3051" s="123">
        <f t="shared" si="191"/>
        <v>0</v>
      </c>
    </row>
    <row r="3052" spans="1:13" x14ac:dyDescent="0.2">
      <c r="A3052" s="208" t="str">
        <f>'Net Gen'!B3052</f>
        <v>RP2KPAEG-Rockport 2 KP AEG</v>
      </c>
      <c r="B3052" s="269">
        <f>'Net Gen'!C3052</f>
        <v>44812.041666666664</v>
      </c>
      <c r="C3052" s="270" t="str">
        <f>'Net Gen'!P3052</f>
        <v>OFFLINE</v>
      </c>
      <c r="D3052" s="270">
        <f>'Net Gen'!E3052</f>
        <v>0</v>
      </c>
      <c r="E3052" s="270">
        <f>'Net Gen'!I3052</f>
        <v>0</v>
      </c>
      <c r="F3052" s="270">
        <f>'Net Gen'!K3052</f>
        <v>0</v>
      </c>
      <c r="G3052" s="270">
        <f>'Net Gen'!N3052</f>
        <v>0</v>
      </c>
      <c r="H3052" s="270">
        <f>'Net Gen'!O3052</f>
        <v>1300</v>
      </c>
      <c r="J3052" s="120">
        <f t="shared" si="190"/>
        <v>0.15</v>
      </c>
      <c r="K3052" s="108">
        <f t="shared" si="188"/>
        <v>0</v>
      </c>
      <c r="L3052" s="102">
        <f t="shared" si="189"/>
        <v>195</v>
      </c>
      <c r="M3052" s="123">
        <f t="shared" si="191"/>
        <v>0</v>
      </c>
    </row>
    <row r="3053" spans="1:13" x14ac:dyDescent="0.2">
      <c r="A3053" s="208" t="str">
        <f>'Net Gen'!B3053</f>
        <v>RP2KPAEG-Rockport 2 KP AEG</v>
      </c>
      <c r="B3053" s="269">
        <f>'Net Gen'!C3053</f>
        <v>44812.083333333336</v>
      </c>
      <c r="C3053" s="270" t="str">
        <f>'Net Gen'!P3053</f>
        <v>OFFLINE</v>
      </c>
      <c r="D3053" s="270">
        <f>'Net Gen'!E3053</f>
        <v>0</v>
      </c>
      <c r="E3053" s="270">
        <f>'Net Gen'!I3053</f>
        <v>0</v>
      </c>
      <c r="F3053" s="270">
        <f>'Net Gen'!K3053</f>
        <v>0</v>
      </c>
      <c r="G3053" s="270">
        <f>'Net Gen'!N3053</f>
        <v>0</v>
      </c>
      <c r="H3053" s="270">
        <f>'Net Gen'!O3053</f>
        <v>1300</v>
      </c>
      <c r="J3053" s="120">
        <f t="shared" si="190"/>
        <v>0.15</v>
      </c>
      <c r="K3053" s="108">
        <f t="shared" si="188"/>
        <v>0</v>
      </c>
      <c r="L3053" s="102">
        <f t="shared" si="189"/>
        <v>195</v>
      </c>
      <c r="M3053" s="123">
        <f t="shared" si="191"/>
        <v>0</v>
      </c>
    </row>
    <row r="3054" spans="1:13" x14ac:dyDescent="0.2">
      <c r="A3054" s="208" t="str">
        <f>'Net Gen'!B3054</f>
        <v>RP2KPAEG-Rockport 2 KP AEG</v>
      </c>
      <c r="B3054" s="269">
        <f>'Net Gen'!C3054</f>
        <v>44812.125</v>
      </c>
      <c r="C3054" s="270" t="str">
        <f>'Net Gen'!P3054</f>
        <v>OFFLINE</v>
      </c>
      <c r="D3054" s="270">
        <f>'Net Gen'!E3054</f>
        <v>0</v>
      </c>
      <c r="E3054" s="270">
        <f>'Net Gen'!I3054</f>
        <v>0</v>
      </c>
      <c r="F3054" s="270">
        <f>'Net Gen'!K3054</f>
        <v>0</v>
      </c>
      <c r="G3054" s="270">
        <f>'Net Gen'!N3054</f>
        <v>0</v>
      </c>
      <c r="H3054" s="270">
        <f>'Net Gen'!O3054</f>
        <v>1300</v>
      </c>
      <c r="J3054" s="120">
        <f t="shared" si="190"/>
        <v>0.15</v>
      </c>
      <c r="K3054" s="108">
        <f t="shared" si="188"/>
        <v>0</v>
      </c>
      <c r="L3054" s="102">
        <f t="shared" si="189"/>
        <v>195</v>
      </c>
      <c r="M3054" s="123">
        <f t="shared" si="191"/>
        <v>0</v>
      </c>
    </row>
    <row r="3055" spans="1:13" x14ac:dyDescent="0.2">
      <c r="A3055" s="208" t="str">
        <f>'Net Gen'!B3055</f>
        <v>RP2KPAEG-Rockport 2 KP AEG</v>
      </c>
      <c r="B3055" s="269">
        <f>'Net Gen'!C3055</f>
        <v>44812.166666666664</v>
      </c>
      <c r="C3055" s="270" t="str">
        <f>'Net Gen'!P3055</f>
        <v>OFFLINE</v>
      </c>
      <c r="D3055" s="270">
        <f>'Net Gen'!E3055</f>
        <v>0</v>
      </c>
      <c r="E3055" s="270">
        <f>'Net Gen'!I3055</f>
        <v>0</v>
      </c>
      <c r="F3055" s="270">
        <f>'Net Gen'!K3055</f>
        <v>0</v>
      </c>
      <c r="G3055" s="270">
        <f>'Net Gen'!N3055</f>
        <v>0</v>
      </c>
      <c r="H3055" s="270">
        <f>'Net Gen'!O3055</f>
        <v>1300</v>
      </c>
      <c r="J3055" s="120">
        <f t="shared" si="190"/>
        <v>0.15</v>
      </c>
      <c r="K3055" s="108">
        <f t="shared" si="188"/>
        <v>0</v>
      </c>
      <c r="L3055" s="102">
        <f t="shared" si="189"/>
        <v>195</v>
      </c>
      <c r="M3055" s="123">
        <f t="shared" si="191"/>
        <v>0</v>
      </c>
    </row>
    <row r="3056" spans="1:13" x14ac:dyDescent="0.2">
      <c r="A3056" s="208" t="str">
        <f>'Net Gen'!B3056</f>
        <v>RP2KPAEG-Rockport 2 KP AEG</v>
      </c>
      <c r="B3056" s="269">
        <f>'Net Gen'!C3056</f>
        <v>44812.208333333336</v>
      </c>
      <c r="C3056" s="270" t="str">
        <f>'Net Gen'!P3056</f>
        <v>OFFLINE</v>
      </c>
      <c r="D3056" s="270">
        <f>'Net Gen'!E3056</f>
        <v>0</v>
      </c>
      <c r="E3056" s="270">
        <f>'Net Gen'!I3056</f>
        <v>0</v>
      </c>
      <c r="F3056" s="270">
        <f>'Net Gen'!K3056</f>
        <v>0</v>
      </c>
      <c r="G3056" s="270">
        <f>'Net Gen'!N3056</f>
        <v>0</v>
      </c>
      <c r="H3056" s="270">
        <f>'Net Gen'!O3056</f>
        <v>1300</v>
      </c>
      <c r="J3056" s="120">
        <f t="shared" si="190"/>
        <v>0.15</v>
      </c>
      <c r="K3056" s="108">
        <f t="shared" si="188"/>
        <v>0</v>
      </c>
      <c r="L3056" s="102">
        <f t="shared" si="189"/>
        <v>195</v>
      </c>
      <c r="M3056" s="123">
        <f t="shared" si="191"/>
        <v>0</v>
      </c>
    </row>
    <row r="3057" spans="1:13" x14ac:dyDescent="0.2">
      <c r="A3057" s="208" t="str">
        <f>'Net Gen'!B3057</f>
        <v>RP2KPAEG-Rockport 2 KP AEG</v>
      </c>
      <c r="B3057" s="269">
        <f>'Net Gen'!C3057</f>
        <v>44812.25</v>
      </c>
      <c r="C3057" s="270" t="str">
        <f>'Net Gen'!P3057</f>
        <v>OFFLINE</v>
      </c>
      <c r="D3057" s="270">
        <f>'Net Gen'!E3057</f>
        <v>0</v>
      </c>
      <c r="E3057" s="270">
        <f>'Net Gen'!I3057</f>
        <v>0</v>
      </c>
      <c r="F3057" s="270">
        <f>'Net Gen'!K3057</f>
        <v>0</v>
      </c>
      <c r="G3057" s="270">
        <f>'Net Gen'!N3057</f>
        <v>0</v>
      </c>
      <c r="H3057" s="270">
        <f>'Net Gen'!O3057</f>
        <v>1300</v>
      </c>
      <c r="J3057" s="120">
        <f t="shared" si="190"/>
        <v>0.15</v>
      </c>
      <c r="K3057" s="108">
        <f t="shared" si="188"/>
        <v>0</v>
      </c>
      <c r="L3057" s="102">
        <f t="shared" si="189"/>
        <v>195</v>
      </c>
      <c r="M3057" s="123">
        <f t="shared" si="191"/>
        <v>0</v>
      </c>
    </row>
    <row r="3058" spans="1:13" x14ac:dyDescent="0.2">
      <c r="A3058" s="208" t="str">
        <f>'Net Gen'!B3058</f>
        <v>RP2KPAEG-Rockport 2 KP AEG</v>
      </c>
      <c r="B3058" s="269">
        <f>'Net Gen'!C3058</f>
        <v>44812.291666666664</v>
      </c>
      <c r="C3058" s="270" t="str">
        <f>'Net Gen'!P3058</f>
        <v>OFFLINE</v>
      </c>
      <c r="D3058" s="270">
        <f>'Net Gen'!E3058</f>
        <v>0</v>
      </c>
      <c r="E3058" s="270">
        <f>'Net Gen'!I3058</f>
        <v>0</v>
      </c>
      <c r="F3058" s="270">
        <f>'Net Gen'!K3058</f>
        <v>0</v>
      </c>
      <c r="G3058" s="270">
        <f>'Net Gen'!N3058</f>
        <v>0</v>
      </c>
      <c r="H3058" s="270">
        <f>'Net Gen'!O3058</f>
        <v>1300</v>
      </c>
      <c r="J3058" s="120">
        <f t="shared" si="190"/>
        <v>0.15</v>
      </c>
      <c r="K3058" s="108">
        <f t="shared" si="188"/>
        <v>0</v>
      </c>
      <c r="L3058" s="102">
        <f t="shared" si="189"/>
        <v>195</v>
      </c>
      <c r="M3058" s="123">
        <f t="shared" si="191"/>
        <v>0</v>
      </c>
    </row>
    <row r="3059" spans="1:13" x14ac:dyDescent="0.2">
      <c r="A3059" s="208" t="str">
        <f>'Net Gen'!B3059</f>
        <v>RP2KPAEG-Rockport 2 KP AEG</v>
      </c>
      <c r="B3059" s="269">
        <f>'Net Gen'!C3059</f>
        <v>44812.333333333336</v>
      </c>
      <c r="C3059" s="270" t="str">
        <f>'Net Gen'!P3059</f>
        <v>OFFLINE</v>
      </c>
      <c r="D3059" s="270">
        <f>'Net Gen'!E3059</f>
        <v>0</v>
      </c>
      <c r="E3059" s="270">
        <f>'Net Gen'!I3059</f>
        <v>0</v>
      </c>
      <c r="F3059" s="270">
        <f>'Net Gen'!K3059</f>
        <v>0</v>
      </c>
      <c r="G3059" s="270">
        <f>'Net Gen'!N3059</f>
        <v>0</v>
      </c>
      <c r="H3059" s="270">
        <f>'Net Gen'!O3059</f>
        <v>1300</v>
      </c>
      <c r="J3059" s="120">
        <f t="shared" si="190"/>
        <v>0.15</v>
      </c>
      <c r="K3059" s="108">
        <f t="shared" si="188"/>
        <v>0</v>
      </c>
      <c r="L3059" s="102">
        <f t="shared" si="189"/>
        <v>195</v>
      </c>
      <c r="M3059" s="123">
        <f t="shared" si="191"/>
        <v>0</v>
      </c>
    </row>
    <row r="3060" spans="1:13" x14ac:dyDescent="0.2">
      <c r="A3060" s="208" t="str">
        <f>'Net Gen'!B3060</f>
        <v>RP2KPAEG-Rockport 2 KP AEG</v>
      </c>
      <c r="B3060" s="269">
        <f>'Net Gen'!C3060</f>
        <v>44812.375</v>
      </c>
      <c r="C3060" s="270" t="str">
        <f>'Net Gen'!P3060</f>
        <v>OFFLINE</v>
      </c>
      <c r="D3060" s="270">
        <f>'Net Gen'!E3060</f>
        <v>0</v>
      </c>
      <c r="E3060" s="270">
        <f>'Net Gen'!I3060</f>
        <v>0</v>
      </c>
      <c r="F3060" s="270">
        <f>'Net Gen'!K3060</f>
        <v>0</v>
      </c>
      <c r="G3060" s="270">
        <f>'Net Gen'!N3060</f>
        <v>0</v>
      </c>
      <c r="H3060" s="270">
        <f>'Net Gen'!O3060</f>
        <v>1300</v>
      </c>
      <c r="J3060" s="120">
        <f t="shared" si="190"/>
        <v>0.15</v>
      </c>
      <c r="K3060" s="108">
        <f t="shared" si="188"/>
        <v>0</v>
      </c>
      <c r="L3060" s="102">
        <f t="shared" si="189"/>
        <v>195</v>
      </c>
      <c r="M3060" s="123">
        <f t="shared" si="191"/>
        <v>0</v>
      </c>
    </row>
    <row r="3061" spans="1:13" x14ac:dyDescent="0.2">
      <c r="A3061" s="208" t="str">
        <f>'Net Gen'!B3061</f>
        <v>RP2KPAEG-Rockport 2 KP AEG</v>
      </c>
      <c r="B3061" s="269">
        <f>'Net Gen'!C3061</f>
        <v>44812.416666666664</v>
      </c>
      <c r="C3061" s="270" t="str">
        <f>'Net Gen'!P3061</f>
        <v>OFFLINE</v>
      </c>
      <c r="D3061" s="270">
        <f>'Net Gen'!E3061</f>
        <v>0</v>
      </c>
      <c r="E3061" s="270">
        <f>'Net Gen'!I3061</f>
        <v>0</v>
      </c>
      <c r="F3061" s="270">
        <f>'Net Gen'!K3061</f>
        <v>0</v>
      </c>
      <c r="G3061" s="270">
        <f>'Net Gen'!N3061</f>
        <v>0</v>
      </c>
      <c r="H3061" s="270">
        <f>'Net Gen'!O3061</f>
        <v>1300</v>
      </c>
      <c r="J3061" s="120">
        <f t="shared" si="190"/>
        <v>0.15</v>
      </c>
      <c r="K3061" s="108">
        <f t="shared" si="188"/>
        <v>0</v>
      </c>
      <c r="L3061" s="102">
        <f t="shared" si="189"/>
        <v>195</v>
      </c>
      <c r="M3061" s="123">
        <f t="shared" si="191"/>
        <v>0</v>
      </c>
    </row>
    <row r="3062" spans="1:13" x14ac:dyDescent="0.2">
      <c r="A3062" s="208" t="str">
        <f>'Net Gen'!B3062</f>
        <v>RP2KPAEG-Rockport 2 KP AEG</v>
      </c>
      <c r="B3062" s="269">
        <f>'Net Gen'!C3062</f>
        <v>44812.458333333336</v>
      </c>
      <c r="C3062" s="270" t="str">
        <f>'Net Gen'!P3062</f>
        <v>OFFLINE</v>
      </c>
      <c r="D3062" s="270">
        <f>'Net Gen'!E3062</f>
        <v>0</v>
      </c>
      <c r="E3062" s="270">
        <f>'Net Gen'!I3062</f>
        <v>0</v>
      </c>
      <c r="F3062" s="270">
        <f>'Net Gen'!K3062</f>
        <v>0</v>
      </c>
      <c r="G3062" s="270">
        <f>'Net Gen'!N3062</f>
        <v>0</v>
      </c>
      <c r="H3062" s="270">
        <f>'Net Gen'!O3062</f>
        <v>1300</v>
      </c>
      <c r="J3062" s="120">
        <f t="shared" si="190"/>
        <v>0.15</v>
      </c>
      <c r="K3062" s="108">
        <f t="shared" si="188"/>
        <v>0</v>
      </c>
      <c r="L3062" s="102">
        <f t="shared" si="189"/>
        <v>195</v>
      </c>
      <c r="M3062" s="123">
        <f t="shared" si="191"/>
        <v>0</v>
      </c>
    </row>
    <row r="3063" spans="1:13" x14ac:dyDescent="0.2">
      <c r="A3063" s="208" t="str">
        <f>'Net Gen'!B3063</f>
        <v>RP2KPAEG-Rockport 2 KP AEG</v>
      </c>
      <c r="B3063" s="269">
        <f>'Net Gen'!C3063</f>
        <v>44812.5</v>
      </c>
      <c r="C3063" s="270" t="str">
        <f>'Net Gen'!P3063</f>
        <v>OFFLINE</v>
      </c>
      <c r="D3063" s="270">
        <f>'Net Gen'!E3063</f>
        <v>0</v>
      </c>
      <c r="E3063" s="270">
        <f>'Net Gen'!I3063</f>
        <v>0</v>
      </c>
      <c r="F3063" s="270">
        <f>'Net Gen'!K3063</f>
        <v>0</v>
      </c>
      <c r="G3063" s="270">
        <f>'Net Gen'!N3063</f>
        <v>0</v>
      </c>
      <c r="H3063" s="270">
        <f>'Net Gen'!O3063</f>
        <v>1300</v>
      </c>
      <c r="J3063" s="120">
        <f t="shared" si="190"/>
        <v>0.15</v>
      </c>
      <c r="K3063" s="108">
        <f t="shared" si="188"/>
        <v>0</v>
      </c>
      <c r="L3063" s="102">
        <f t="shared" si="189"/>
        <v>195</v>
      </c>
      <c r="M3063" s="123">
        <f t="shared" si="191"/>
        <v>0</v>
      </c>
    </row>
    <row r="3064" spans="1:13" x14ac:dyDescent="0.2">
      <c r="A3064" s="208" t="str">
        <f>'Net Gen'!B3064</f>
        <v>RP2KPAEG-Rockport 2 KP AEG</v>
      </c>
      <c r="B3064" s="269">
        <f>'Net Gen'!C3064</f>
        <v>44812.541666666664</v>
      </c>
      <c r="C3064" s="270" t="str">
        <f>'Net Gen'!P3064</f>
        <v>OFFLINE</v>
      </c>
      <c r="D3064" s="270">
        <f>'Net Gen'!E3064</f>
        <v>0</v>
      </c>
      <c r="E3064" s="270">
        <f>'Net Gen'!I3064</f>
        <v>0</v>
      </c>
      <c r="F3064" s="270">
        <f>'Net Gen'!K3064</f>
        <v>0</v>
      </c>
      <c r="G3064" s="270">
        <f>'Net Gen'!N3064</f>
        <v>0</v>
      </c>
      <c r="H3064" s="270">
        <f>'Net Gen'!O3064</f>
        <v>1300</v>
      </c>
      <c r="J3064" s="120">
        <f t="shared" si="190"/>
        <v>0.15</v>
      </c>
      <c r="K3064" s="108">
        <f t="shared" si="188"/>
        <v>0</v>
      </c>
      <c r="L3064" s="102">
        <f t="shared" si="189"/>
        <v>195</v>
      </c>
      <c r="M3064" s="123">
        <f t="shared" si="191"/>
        <v>0</v>
      </c>
    </row>
    <row r="3065" spans="1:13" x14ac:dyDescent="0.2">
      <c r="A3065" s="208" t="str">
        <f>'Net Gen'!B3065</f>
        <v>RP2KPAEG-Rockport 2 KP AEG</v>
      </c>
      <c r="B3065" s="269">
        <f>'Net Gen'!C3065</f>
        <v>44812.583333333336</v>
      </c>
      <c r="C3065" s="270" t="str">
        <f>'Net Gen'!P3065</f>
        <v>OFFLINE</v>
      </c>
      <c r="D3065" s="270">
        <f>'Net Gen'!E3065</f>
        <v>0</v>
      </c>
      <c r="E3065" s="270">
        <f>'Net Gen'!I3065</f>
        <v>0</v>
      </c>
      <c r="F3065" s="270">
        <f>'Net Gen'!K3065</f>
        <v>0</v>
      </c>
      <c r="G3065" s="270">
        <f>'Net Gen'!N3065</f>
        <v>0</v>
      </c>
      <c r="H3065" s="270">
        <f>'Net Gen'!O3065</f>
        <v>1300</v>
      </c>
      <c r="J3065" s="120">
        <f t="shared" si="190"/>
        <v>0.15</v>
      </c>
      <c r="K3065" s="108">
        <f t="shared" si="188"/>
        <v>0</v>
      </c>
      <c r="L3065" s="102">
        <f t="shared" si="189"/>
        <v>195</v>
      </c>
      <c r="M3065" s="123">
        <f t="shared" si="191"/>
        <v>0</v>
      </c>
    </row>
    <row r="3066" spans="1:13" x14ac:dyDescent="0.2">
      <c r="A3066" s="208" t="str">
        <f>'Net Gen'!B3066</f>
        <v>RP2KPAEG-Rockport 2 KP AEG</v>
      </c>
      <c r="B3066" s="269">
        <f>'Net Gen'!C3066</f>
        <v>44812.625</v>
      </c>
      <c r="C3066" s="270" t="str">
        <f>'Net Gen'!P3066</f>
        <v>OFFLINE</v>
      </c>
      <c r="D3066" s="270">
        <f>'Net Gen'!E3066</f>
        <v>0</v>
      </c>
      <c r="E3066" s="270">
        <f>'Net Gen'!I3066</f>
        <v>0</v>
      </c>
      <c r="F3066" s="270">
        <f>'Net Gen'!K3066</f>
        <v>0</v>
      </c>
      <c r="G3066" s="270">
        <f>'Net Gen'!N3066</f>
        <v>0</v>
      </c>
      <c r="H3066" s="270">
        <f>'Net Gen'!O3066</f>
        <v>1300</v>
      </c>
      <c r="J3066" s="120">
        <f t="shared" si="190"/>
        <v>0.15</v>
      </c>
      <c r="K3066" s="108">
        <f t="shared" si="188"/>
        <v>0</v>
      </c>
      <c r="L3066" s="102">
        <f t="shared" si="189"/>
        <v>195</v>
      </c>
      <c r="M3066" s="123">
        <f t="shared" si="191"/>
        <v>0</v>
      </c>
    </row>
    <row r="3067" spans="1:13" x14ac:dyDescent="0.2">
      <c r="A3067" s="208" t="str">
        <f>'Net Gen'!B3067</f>
        <v>RP2KPAEG-Rockport 2 KP AEG</v>
      </c>
      <c r="B3067" s="269">
        <f>'Net Gen'!C3067</f>
        <v>44812.666666666664</v>
      </c>
      <c r="C3067" s="270" t="str">
        <f>'Net Gen'!P3067</f>
        <v>OFFLINE</v>
      </c>
      <c r="D3067" s="270">
        <f>'Net Gen'!E3067</f>
        <v>0</v>
      </c>
      <c r="E3067" s="270">
        <f>'Net Gen'!I3067</f>
        <v>0</v>
      </c>
      <c r="F3067" s="270">
        <f>'Net Gen'!K3067</f>
        <v>0</v>
      </c>
      <c r="G3067" s="270">
        <f>'Net Gen'!N3067</f>
        <v>0</v>
      </c>
      <c r="H3067" s="270">
        <f>'Net Gen'!O3067</f>
        <v>1300</v>
      </c>
      <c r="J3067" s="120">
        <f t="shared" si="190"/>
        <v>0.15</v>
      </c>
      <c r="K3067" s="108">
        <f t="shared" si="188"/>
        <v>0</v>
      </c>
      <c r="L3067" s="102">
        <f t="shared" si="189"/>
        <v>195</v>
      </c>
      <c r="M3067" s="123">
        <f t="shared" si="191"/>
        <v>0</v>
      </c>
    </row>
    <row r="3068" spans="1:13" x14ac:dyDescent="0.2">
      <c r="A3068" s="208" t="str">
        <f>'Net Gen'!B3068</f>
        <v>RP2KPAEG-Rockport 2 KP AEG</v>
      </c>
      <c r="B3068" s="269">
        <f>'Net Gen'!C3068</f>
        <v>44812.708333333336</v>
      </c>
      <c r="C3068" s="270" t="str">
        <f>'Net Gen'!P3068</f>
        <v>OFFLINE</v>
      </c>
      <c r="D3068" s="270">
        <f>'Net Gen'!E3068</f>
        <v>0</v>
      </c>
      <c r="E3068" s="270">
        <f>'Net Gen'!I3068</f>
        <v>0</v>
      </c>
      <c r="F3068" s="270">
        <f>'Net Gen'!K3068</f>
        <v>0</v>
      </c>
      <c r="G3068" s="270">
        <f>'Net Gen'!N3068</f>
        <v>0</v>
      </c>
      <c r="H3068" s="270">
        <f>'Net Gen'!O3068</f>
        <v>1300</v>
      </c>
      <c r="J3068" s="120">
        <f t="shared" si="190"/>
        <v>0.15</v>
      </c>
      <c r="K3068" s="108">
        <f t="shared" si="188"/>
        <v>0</v>
      </c>
      <c r="L3068" s="102">
        <f t="shared" si="189"/>
        <v>195</v>
      </c>
      <c r="M3068" s="123">
        <f t="shared" si="191"/>
        <v>0</v>
      </c>
    </row>
    <row r="3069" spans="1:13" x14ac:dyDescent="0.2">
      <c r="A3069" s="208" t="str">
        <f>'Net Gen'!B3069</f>
        <v>RP2KPAEG-Rockport 2 KP AEG</v>
      </c>
      <c r="B3069" s="269">
        <f>'Net Gen'!C3069</f>
        <v>44812.75</v>
      </c>
      <c r="C3069" s="270" t="str">
        <f>'Net Gen'!P3069</f>
        <v>OFFLINE</v>
      </c>
      <c r="D3069" s="270">
        <f>'Net Gen'!E3069</f>
        <v>0</v>
      </c>
      <c r="E3069" s="270">
        <f>'Net Gen'!I3069</f>
        <v>0</v>
      </c>
      <c r="F3069" s="270">
        <f>'Net Gen'!K3069</f>
        <v>0</v>
      </c>
      <c r="G3069" s="270">
        <f>'Net Gen'!N3069</f>
        <v>0</v>
      </c>
      <c r="H3069" s="270">
        <f>'Net Gen'!O3069</f>
        <v>1300</v>
      </c>
      <c r="J3069" s="120">
        <f t="shared" si="190"/>
        <v>0.15</v>
      </c>
      <c r="K3069" s="108">
        <f t="shared" si="188"/>
        <v>0</v>
      </c>
      <c r="L3069" s="102">
        <f t="shared" si="189"/>
        <v>195</v>
      </c>
      <c r="M3069" s="123">
        <f t="shared" si="191"/>
        <v>0</v>
      </c>
    </row>
    <row r="3070" spans="1:13" x14ac:dyDescent="0.2">
      <c r="A3070" s="208" t="str">
        <f>'Net Gen'!B3070</f>
        <v>RP2KPAEG-Rockport 2 KP AEG</v>
      </c>
      <c r="B3070" s="269">
        <f>'Net Gen'!C3070</f>
        <v>44812.791666666664</v>
      </c>
      <c r="C3070" s="270" t="str">
        <f>'Net Gen'!P3070</f>
        <v>OFFLINE</v>
      </c>
      <c r="D3070" s="270">
        <f>'Net Gen'!E3070</f>
        <v>0</v>
      </c>
      <c r="E3070" s="270">
        <f>'Net Gen'!I3070</f>
        <v>0</v>
      </c>
      <c r="F3070" s="270">
        <f>'Net Gen'!K3070</f>
        <v>0</v>
      </c>
      <c r="G3070" s="270">
        <f>'Net Gen'!N3070</f>
        <v>0</v>
      </c>
      <c r="H3070" s="270">
        <f>'Net Gen'!O3070</f>
        <v>1300</v>
      </c>
      <c r="J3070" s="120">
        <f t="shared" si="190"/>
        <v>0.15</v>
      </c>
      <c r="K3070" s="108">
        <f t="shared" si="188"/>
        <v>0</v>
      </c>
      <c r="L3070" s="102">
        <f t="shared" si="189"/>
        <v>195</v>
      </c>
      <c r="M3070" s="123">
        <f t="shared" si="191"/>
        <v>0</v>
      </c>
    </row>
    <row r="3071" spans="1:13" x14ac:dyDescent="0.2">
      <c r="A3071" s="208" t="str">
        <f>'Net Gen'!B3071</f>
        <v>RP2KPAEG-Rockport 2 KP AEG</v>
      </c>
      <c r="B3071" s="269">
        <f>'Net Gen'!C3071</f>
        <v>44812.833333333336</v>
      </c>
      <c r="C3071" s="270" t="str">
        <f>'Net Gen'!P3071</f>
        <v>OFFLINE</v>
      </c>
      <c r="D3071" s="270">
        <f>'Net Gen'!E3071</f>
        <v>0</v>
      </c>
      <c r="E3071" s="270">
        <f>'Net Gen'!I3071</f>
        <v>0</v>
      </c>
      <c r="F3071" s="270">
        <f>'Net Gen'!K3071</f>
        <v>0</v>
      </c>
      <c r="G3071" s="270">
        <f>'Net Gen'!N3071</f>
        <v>0</v>
      </c>
      <c r="H3071" s="270">
        <f>'Net Gen'!O3071</f>
        <v>1300</v>
      </c>
      <c r="J3071" s="120">
        <f t="shared" si="190"/>
        <v>0.15</v>
      </c>
      <c r="K3071" s="108">
        <f t="shared" si="188"/>
        <v>0</v>
      </c>
      <c r="L3071" s="102">
        <f t="shared" si="189"/>
        <v>195</v>
      </c>
      <c r="M3071" s="123">
        <f t="shared" si="191"/>
        <v>0</v>
      </c>
    </row>
    <row r="3072" spans="1:13" x14ac:dyDescent="0.2">
      <c r="A3072" s="208" t="str">
        <f>'Net Gen'!B3072</f>
        <v>RP2KPAEG-Rockport 2 KP AEG</v>
      </c>
      <c r="B3072" s="269">
        <f>'Net Gen'!C3072</f>
        <v>44812.875</v>
      </c>
      <c r="C3072" s="270" t="str">
        <f>'Net Gen'!P3072</f>
        <v>OFFLINE</v>
      </c>
      <c r="D3072" s="270">
        <f>'Net Gen'!E3072</f>
        <v>0</v>
      </c>
      <c r="E3072" s="270">
        <f>'Net Gen'!I3072</f>
        <v>0</v>
      </c>
      <c r="F3072" s="270">
        <f>'Net Gen'!K3072</f>
        <v>0</v>
      </c>
      <c r="G3072" s="270">
        <f>'Net Gen'!N3072</f>
        <v>0</v>
      </c>
      <c r="H3072" s="270">
        <f>'Net Gen'!O3072</f>
        <v>1300</v>
      </c>
      <c r="J3072" s="120">
        <f t="shared" si="190"/>
        <v>0.15</v>
      </c>
      <c r="K3072" s="108">
        <f t="shared" si="188"/>
        <v>0</v>
      </c>
      <c r="L3072" s="102">
        <f t="shared" si="189"/>
        <v>195</v>
      </c>
      <c r="M3072" s="123">
        <f t="shared" si="191"/>
        <v>0</v>
      </c>
    </row>
    <row r="3073" spans="1:13" x14ac:dyDescent="0.2">
      <c r="A3073" s="208" t="str">
        <f>'Net Gen'!B3073</f>
        <v>RP2KPAEG-Rockport 2 KP AEG</v>
      </c>
      <c r="B3073" s="269">
        <f>'Net Gen'!C3073</f>
        <v>44812.916666666664</v>
      </c>
      <c r="C3073" s="270" t="str">
        <f>'Net Gen'!P3073</f>
        <v>OFFLINE</v>
      </c>
      <c r="D3073" s="270">
        <f>'Net Gen'!E3073</f>
        <v>0</v>
      </c>
      <c r="E3073" s="270">
        <f>'Net Gen'!I3073</f>
        <v>0</v>
      </c>
      <c r="F3073" s="270">
        <f>'Net Gen'!K3073</f>
        <v>0</v>
      </c>
      <c r="G3073" s="270">
        <f>'Net Gen'!N3073</f>
        <v>0</v>
      </c>
      <c r="H3073" s="270">
        <f>'Net Gen'!O3073</f>
        <v>1300</v>
      </c>
      <c r="J3073" s="120">
        <f t="shared" si="190"/>
        <v>0.15</v>
      </c>
      <c r="K3073" s="108">
        <f t="shared" si="188"/>
        <v>0</v>
      </c>
      <c r="L3073" s="102">
        <f t="shared" si="189"/>
        <v>195</v>
      </c>
      <c r="M3073" s="123">
        <f t="shared" si="191"/>
        <v>0</v>
      </c>
    </row>
    <row r="3074" spans="1:13" x14ac:dyDescent="0.2">
      <c r="A3074" s="208" t="str">
        <f>'Net Gen'!B3074</f>
        <v>RP2KPAEG-Rockport 2 KP AEG</v>
      </c>
      <c r="B3074" s="269">
        <f>'Net Gen'!C3074</f>
        <v>44812.958333333336</v>
      </c>
      <c r="C3074" s="270" t="str">
        <f>'Net Gen'!P3074</f>
        <v>OFFLINE</v>
      </c>
      <c r="D3074" s="270">
        <f>'Net Gen'!E3074</f>
        <v>0</v>
      </c>
      <c r="E3074" s="270">
        <f>'Net Gen'!I3074</f>
        <v>0</v>
      </c>
      <c r="F3074" s="270">
        <f>'Net Gen'!K3074</f>
        <v>0</v>
      </c>
      <c r="G3074" s="270">
        <f>'Net Gen'!N3074</f>
        <v>0</v>
      </c>
      <c r="H3074" s="270">
        <f>'Net Gen'!O3074</f>
        <v>1300</v>
      </c>
      <c r="J3074" s="120">
        <f t="shared" si="190"/>
        <v>0.15</v>
      </c>
      <c r="K3074" s="108">
        <f t="shared" si="188"/>
        <v>0</v>
      </c>
      <c r="L3074" s="102">
        <f t="shared" si="189"/>
        <v>195</v>
      </c>
      <c r="M3074" s="123">
        <f t="shared" si="191"/>
        <v>0</v>
      </c>
    </row>
    <row r="3075" spans="1:13" x14ac:dyDescent="0.2">
      <c r="A3075" s="208" t="str">
        <f>'Net Gen'!B3075</f>
        <v>RP2KPAEG-Rockport 2 KP AEG</v>
      </c>
      <c r="B3075" s="269">
        <f>'Net Gen'!C3075</f>
        <v>44813</v>
      </c>
      <c r="C3075" s="270" t="str">
        <f>'Net Gen'!P3075</f>
        <v>OFFLINE</v>
      </c>
      <c r="D3075" s="270">
        <f>'Net Gen'!E3075</f>
        <v>0</v>
      </c>
      <c r="E3075" s="270">
        <f>'Net Gen'!I3075</f>
        <v>0</v>
      </c>
      <c r="F3075" s="270">
        <f>'Net Gen'!K3075</f>
        <v>0</v>
      </c>
      <c r="G3075" s="270">
        <f>'Net Gen'!N3075</f>
        <v>0</v>
      </c>
      <c r="H3075" s="270">
        <f>'Net Gen'!O3075</f>
        <v>1300</v>
      </c>
      <c r="J3075" s="120">
        <f t="shared" si="190"/>
        <v>0.15</v>
      </c>
      <c r="K3075" s="108">
        <f t="shared" si="188"/>
        <v>0</v>
      </c>
      <c r="L3075" s="102">
        <f t="shared" si="189"/>
        <v>195</v>
      </c>
      <c r="M3075" s="123">
        <f t="shared" si="191"/>
        <v>0</v>
      </c>
    </row>
    <row r="3076" spans="1:13" x14ac:dyDescent="0.2">
      <c r="A3076" s="208" t="str">
        <f>'Net Gen'!B3076</f>
        <v>RP2KPAEG-Rockport 2 KP AEG</v>
      </c>
      <c r="B3076" s="269">
        <f>'Net Gen'!C3076</f>
        <v>44813.041666666664</v>
      </c>
      <c r="C3076" s="270" t="str">
        <f>'Net Gen'!P3076</f>
        <v>OFFLINE</v>
      </c>
      <c r="D3076" s="270">
        <f>'Net Gen'!E3076</f>
        <v>0</v>
      </c>
      <c r="E3076" s="270">
        <f>'Net Gen'!I3076</f>
        <v>0</v>
      </c>
      <c r="F3076" s="270">
        <f>'Net Gen'!K3076</f>
        <v>0</v>
      </c>
      <c r="G3076" s="270">
        <f>'Net Gen'!N3076</f>
        <v>0</v>
      </c>
      <c r="H3076" s="270">
        <f>'Net Gen'!O3076</f>
        <v>1300</v>
      </c>
      <c r="J3076" s="120">
        <f t="shared" si="190"/>
        <v>0.15</v>
      </c>
      <c r="K3076" s="108">
        <f t="shared" ref="K3076:K3139" si="192">F3076*J3076</f>
        <v>0</v>
      </c>
      <c r="L3076" s="102">
        <f t="shared" ref="L3076:L3139" si="193">H3076*J3076</f>
        <v>195</v>
      </c>
      <c r="M3076" s="123">
        <f t="shared" si="191"/>
        <v>0</v>
      </c>
    </row>
    <row r="3077" spans="1:13" x14ac:dyDescent="0.2">
      <c r="A3077" s="208" t="str">
        <f>'Net Gen'!B3077</f>
        <v>RP2KPAEG-Rockport 2 KP AEG</v>
      </c>
      <c r="B3077" s="269">
        <f>'Net Gen'!C3077</f>
        <v>44813.083333333336</v>
      </c>
      <c r="C3077" s="270" t="str">
        <f>'Net Gen'!P3077</f>
        <v>OFFLINE</v>
      </c>
      <c r="D3077" s="270">
        <f>'Net Gen'!E3077</f>
        <v>0</v>
      </c>
      <c r="E3077" s="270">
        <f>'Net Gen'!I3077</f>
        <v>0</v>
      </c>
      <c r="F3077" s="270">
        <f>'Net Gen'!K3077</f>
        <v>0</v>
      </c>
      <c r="G3077" s="270">
        <f>'Net Gen'!N3077</f>
        <v>0</v>
      </c>
      <c r="H3077" s="270">
        <f>'Net Gen'!O3077</f>
        <v>1300</v>
      </c>
      <c r="J3077" s="120">
        <f t="shared" ref="J3077:J3140" si="194">VLOOKUP(A3077,$P$4:$Q$8,2,FALSE)</f>
        <v>0.15</v>
      </c>
      <c r="K3077" s="108">
        <f t="shared" si="192"/>
        <v>0</v>
      </c>
      <c r="L3077" s="102">
        <f t="shared" si="193"/>
        <v>195</v>
      </c>
      <c r="M3077" s="123">
        <f t="shared" ref="M3077:M3140" si="195">E3077*J3077</f>
        <v>0</v>
      </c>
    </row>
    <row r="3078" spans="1:13" x14ac:dyDescent="0.2">
      <c r="A3078" s="208" t="str">
        <f>'Net Gen'!B3078</f>
        <v>RP2KPAEG-Rockport 2 KP AEG</v>
      </c>
      <c r="B3078" s="269">
        <f>'Net Gen'!C3078</f>
        <v>44813.125</v>
      </c>
      <c r="C3078" s="270" t="str">
        <f>'Net Gen'!P3078</f>
        <v>OFFLINE</v>
      </c>
      <c r="D3078" s="270">
        <f>'Net Gen'!E3078</f>
        <v>0</v>
      </c>
      <c r="E3078" s="270">
        <f>'Net Gen'!I3078</f>
        <v>0</v>
      </c>
      <c r="F3078" s="270">
        <f>'Net Gen'!K3078</f>
        <v>0</v>
      </c>
      <c r="G3078" s="270">
        <f>'Net Gen'!N3078</f>
        <v>0</v>
      </c>
      <c r="H3078" s="270">
        <f>'Net Gen'!O3078</f>
        <v>1300</v>
      </c>
      <c r="J3078" s="120">
        <f t="shared" si="194"/>
        <v>0.15</v>
      </c>
      <c r="K3078" s="108">
        <f t="shared" si="192"/>
        <v>0</v>
      </c>
      <c r="L3078" s="102">
        <f t="shared" si="193"/>
        <v>195</v>
      </c>
      <c r="M3078" s="123">
        <f t="shared" si="195"/>
        <v>0</v>
      </c>
    </row>
    <row r="3079" spans="1:13" x14ac:dyDescent="0.2">
      <c r="A3079" s="208" t="str">
        <f>'Net Gen'!B3079</f>
        <v>RP2KPAEG-Rockport 2 KP AEG</v>
      </c>
      <c r="B3079" s="269">
        <f>'Net Gen'!C3079</f>
        <v>44813.166666666664</v>
      </c>
      <c r="C3079" s="270" t="str">
        <f>'Net Gen'!P3079</f>
        <v>OFFLINE</v>
      </c>
      <c r="D3079" s="270">
        <f>'Net Gen'!E3079</f>
        <v>0</v>
      </c>
      <c r="E3079" s="270">
        <f>'Net Gen'!I3079</f>
        <v>0</v>
      </c>
      <c r="F3079" s="270">
        <f>'Net Gen'!K3079</f>
        <v>0</v>
      </c>
      <c r="G3079" s="270">
        <f>'Net Gen'!N3079</f>
        <v>0</v>
      </c>
      <c r="H3079" s="270">
        <f>'Net Gen'!O3079</f>
        <v>1300</v>
      </c>
      <c r="J3079" s="120">
        <f t="shared" si="194"/>
        <v>0.15</v>
      </c>
      <c r="K3079" s="108">
        <f t="shared" si="192"/>
        <v>0</v>
      </c>
      <c r="L3079" s="102">
        <f t="shared" si="193"/>
        <v>195</v>
      </c>
      <c r="M3079" s="123">
        <f t="shared" si="195"/>
        <v>0</v>
      </c>
    </row>
    <row r="3080" spans="1:13" x14ac:dyDescent="0.2">
      <c r="A3080" s="208" t="str">
        <f>'Net Gen'!B3080</f>
        <v>RP2KPAEG-Rockport 2 KP AEG</v>
      </c>
      <c r="B3080" s="269">
        <f>'Net Gen'!C3080</f>
        <v>44813.208333333336</v>
      </c>
      <c r="C3080" s="270" t="str">
        <f>'Net Gen'!P3080</f>
        <v>OFFLINE</v>
      </c>
      <c r="D3080" s="270">
        <f>'Net Gen'!E3080</f>
        <v>0</v>
      </c>
      <c r="E3080" s="270">
        <f>'Net Gen'!I3080</f>
        <v>0</v>
      </c>
      <c r="F3080" s="270">
        <f>'Net Gen'!K3080</f>
        <v>0</v>
      </c>
      <c r="G3080" s="270">
        <f>'Net Gen'!N3080</f>
        <v>0</v>
      </c>
      <c r="H3080" s="270">
        <f>'Net Gen'!O3080</f>
        <v>1300</v>
      </c>
      <c r="J3080" s="120">
        <f t="shared" si="194"/>
        <v>0.15</v>
      </c>
      <c r="K3080" s="108">
        <f t="shared" si="192"/>
        <v>0</v>
      </c>
      <c r="L3080" s="102">
        <f t="shared" si="193"/>
        <v>195</v>
      </c>
      <c r="M3080" s="123">
        <f t="shared" si="195"/>
        <v>0</v>
      </c>
    </row>
    <row r="3081" spans="1:13" x14ac:dyDescent="0.2">
      <c r="A3081" s="208" t="str">
        <f>'Net Gen'!B3081</f>
        <v>RP2KPAEG-Rockport 2 KP AEG</v>
      </c>
      <c r="B3081" s="269">
        <f>'Net Gen'!C3081</f>
        <v>44813.25</v>
      </c>
      <c r="C3081" s="270" t="str">
        <f>'Net Gen'!P3081</f>
        <v>OFFLINE</v>
      </c>
      <c r="D3081" s="270">
        <f>'Net Gen'!E3081</f>
        <v>0</v>
      </c>
      <c r="E3081" s="270">
        <f>'Net Gen'!I3081</f>
        <v>0</v>
      </c>
      <c r="F3081" s="270">
        <f>'Net Gen'!K3081</f>
        <v>0</v>
      </c>
      <c r="G3081" s="270">
        <f>'Net Gen'!N3081</f>
        <v>0</v>
      </c>
      <c r="H3081" s="270">
        <f>'Net Gen'!O3081</f>
        <v>1300</v>
      </c>
      <c r="J3081" s="120">
        <f t="shared" si="194"/>
        <v>0.15</v>
      </c>
      <c r="K3081" s="108">
        <f t="shared" si="192"/>
        <v>0</v>
      </c>
      <c r="L3081" s="102">
        <f t="shared" si="193"/>
        <v>195</v>
      </c>
      <c r="M3081" s="123">
        <f t="shared" si="195"/>
        <v>0</v>
      </c>
    </row>
    <row r="3082" spans="1:13" x14ac:dyDescent="0.2">
      <c r="A3082" s="208" t="str">
        <f>'Net Gen'!B3082</f>
        <v>RP2KPAEG-Rockport 2 KP AEG</v>
      </c>
      <c r="B3082" s="269">
        <f>'Net Gen'!C3082</f>
        <v>44813.291666666664</v>
      </c>
      <c r="C3082" s="270" t="str">
        <f>'Net Gen'!P3082</f>
        <v>OFFLINE</v>
      </c>
      <c r="D3082" s="270">
        <f>'Net Gen'!E3082</f>
        <v>0</v>
      </c>
      <c r="E3082" s="270">
        <f>'Net Gen'!I3082</f>
        <v>0</v>
      </c>
      <c r="F3082" s="270">
        <f>'Net Gen'!K3082</f>
        <v>0</v>
      </c>
      <c r="G3082" s="270">
        <f>'Net Gen'!N3082</f>
        <v>0</v>
      </c>
      <c r="H3082" s="270">
        <f>'Net Gen'!O3082</f>
        <v>1300</v>
      </c>
      <c r="J3082" s="120">
        <f t="shared" si="194"/>
        <v>0.15</v>
      </c>
      <c r="K3082" s="108">
        <f t="shared" si="192"/>
        <v>0</v>
      </c>
      <c r="L3082" s="102">
        <f t="shared" si="193"/>
        <v>195</v>
      </c>
      <c r="M3082" s="123">
        <f t="shared" si="195"/>
        <v>0</v>
      </c>
    </row>
    <row r="3083" spans="1:13" x14ac:dyDescent="0.2">
      <c r="A3083" s="208" t="str">
        <f>'Net Gen'!B3083</f>
        <v>RP2KPAEG-Rockport 2 KP AEG</v>
      </c>
      <c r="B3083" s="269">
        <f>'Net Gen'!C3083</f>
        <v>44813.333333333336</v>
      </c>
      <c r="C3083" s="270" t="str">
        <f>'Net Gen'!P3083</f>
        <v>OFFLINE</v>
      </c>
      <c r="D3083" s="270">
        <f>'Net Gen'!E3083</f>
        <v>0</v>
      </c>
      <c r="E3083" s="270">
        <f>'Net Gen'!I3083</f>
        <v>0</v>
      </c>
      <c r="F3083" s="270">
        <f>'Net Gen'!K3083</f>
        <v>0</v>
      </c>
      <c r="G3083" s="270">
        <f>'Net Gen'!N3083</f>
        <v>0</v>
      </c>
      <c r="H3083" s="270">
        <f>'Net Gen'!O3083</f>
        <v>1300</v>
      </c>
      <c r="J3083" s="120">
        <f t="shared" si="194"/>
        <v>0.15</v>
      </c>
      <c r="K3083" s="108">
        <f t="shared" si="192"/>
        <v>0</v>
      </c>
      <c r="L3083" s="102">
        <f t="shared" si="193"/>
        <v>195</v>
      </c>
      <c r="M3083" s="123">
        <f t="shared" si="195"/>
        <v>0</v>
      </c>
    </row>
    <row r="3084" spans="1:13" x14ac:dyDescent="0.2">
      <c r="A3084" s="208" t="str">
        <f>'Net Gen'!B3084</f>
        <v>RP2KPAEG-Rockport 2 KP AEG</v>
      </c>
      <c r="B3084" s="269">
        <f>'Net Gen'!C3084</f>
        <v>44813.375</v>
      </c>
      <c r="C3084" s="270" t="str">
        <f>'Net Gen'!P3084</f>
        <v>OFFLINE</v>
      </c>
      <c r="D3084" s="270">
        <f>'Net Gen'!E3084</f>
        <v>0</v>
      </c>
      <c r="E3084" s="270">
        <f>'Net Gen'!I3084</f>
        <v>0</v>
      </c>
      <c r="F3084" s="270">
        <f>'Net Gen'!K3084</f>
        <v>0</v>
      </c>
      <c r="G3084" s="270">
        <f>'Net Gen'!N3084</f>
        <v>0</v>
      </c>
      <c r="H3084" s="270">
        <f>'Net Gen'!O3084</f>
        <v>1300</v>
      </c>
      <c r="J3084" s="120">
        <f t="shared" si="194"/>
        <v>0.15</v>
      </c>
      <c r="K3084" s="108">
        <f t="shared" si="192"/>
        <v>0</v>
      </c>
      <c r="L3084" s="102">
        <f t="shared" si="193"/>
        <v>195</v>
      </c>
      <c r="M3084" s="123">
        <f t="shared" si="195"/>
        <v>0</v>
      </c>
    </row>
    <row r="3085" spans="1:13" x14ac:dyDescent="0.2">
      <c r="A3085" s="208" t="str">
        <f>'Net Gen'!B3085</f>
        <v>RP2KPAEG-Rockport 2 KP AEG</v>
      </c>
      <c r="B3085" s="269">
        <f>'Net Gen'!C3085</f>
        <v>44813.416666666664</v>
      </c>
      <c r="C3085" s="270" t="str">
        <f>'Net Gen'!P3085</f>
        <v>OFFLINE</v>
      </c>
      <c r="D3085" s="270">
        <f>'Net Gen'!E3085</f>
        <v>0</v>
      </c>
      <c r="E3085" s="270">
        <f>'Net Gen'!I3085</f>
        <v>0</v>
      </c>
      <c r="F3085" s="270">
        <f>'Net Gen'!K3085</f>
        <v>0</v>
      </c>
      <c r="G3085" s="270">
        <f>'Net Gen'!N3085</f>
        <v>0</v>
      </c>
      <c r="H3085" s="270">
        <f>'Net Gen'!O3085</f>
        <v>1300</v>
      </c>
      <c r="J3085" s="120">
        <f t="shared" si="194"/>
        <v>0.15</v>
      </c>
      <c r="K3085" s="108">
        <f t="shared" si="192"/>
        <v>0</v>
      </c>
      <c r="L3085" s="102">
        <f t="shared" si="193"/>
        <v>195</v>
      </c>
      <c r="M3085" s="123">
        <f t="shared" si="195"/>
        <v>0</v>
      </c>
    </row>
    <row r="3086" spans="1:13" x14ac:dyDescent="0.2">
      <c r="A3086" s="208" t="str">
        <f>'Net Gen'!B3086</f>
        <v>RP2KPAEG-Rockport 2 KP AEG</v>
      </c>
      <c r="B3086" s="269">
        <f>'Net Gen'!C3086</f>
        <v>44813.458333333336</v>
      </c>
      <c r="C3086" s="270" t="str">
        <f>'Net Gen'!P3086</f>
        <v>OFFLINE</v>
      </c>
      <c r="D3086" s="270">
        <f>'Net Gen'!E3086</f>
        <v>0</v>
      </c>
      <c r="E3086" s="270">
        <f>'Net Gen'!I3086</f>
        <v>0</v>
      </c>
      <c r="F3086" s="270">
        <f>'Net Gen'!K3086</f>
        <v>0</v>
      </c>
      <c r="G3086" s="270">
        <f>'Net Gen'!N3086</f>
        <v>0</v>
      </c>
      <c r="H3086" s="270">
        <f>'Net Gen'!O3086</f>
        <v>1300</v>
      </c>
      <c r="J3086" s="120">
        <f t="shared" si="194"/>
        <v>0.15</v>
      </c>
      <c r="K3086" s="108">
        <f t="shared" si="192"/>
        <v>0</v>
      </c>
      <c r="L3086" s="102">
        <f t="shared" si="193"/>
        <v>195</v>
      </c>
      <c r="M3086" s="123">
        <f t="shared" si="195"/>
        <v>0</v>
      </c>
    </row>
    <row r="3087" spans="1:13" x14ac:dyDescent="0.2">
      <c r="A3087" s="208" t="str">
        <f>'Net Gen'!B3087</f>
        <v>RP2KPAEG-Rockport 2 KP AEG</v>
      </c>
      <c r="B3087" s="269">
        <f>'Net Gen'!C3087</f>
        <v>44813.5</v>
      </c>
      <c r="C3087" s="270" t="str">
        <f>'Net Gen'!P3087</f>
        <v>OFFLINE</v>
      </c>
      <c r="D3087" s="270">
        <f>'Net Gen'!E3087</f>
        <v>0</v>
      </c>
      <c r="E3087" s="270">
        <f>'Net Gen'!I3087</f>
        <v>0</v>
      </c>
      <c r="F3087" s="270">
        <f>'Net Gen'!K3087</f>
        <v>0</v>
      </c>
      <c r="G3087" s="270">
        <f>'Net Gen'!N3087</f>
        <v>0</v>
      </c>
      <c r="H3087" s="270">
        <f>'Net Gen'!O3087</f>
        <v>1300</v>
      </c>
      <c r="J3087" s="120">
        <f t="shared" si="194"/>
        <v>0.15</v>
      </c>
      <c r="K3087" s="108">
        <f t="shared" si="192"/>
        <v>0</v>
      </c>
      <c r="L3087" s="102">
        <f t="shared" si="193"/>
        <v>195</v>
      </c>
      <c r="M3087" s="123">
        <f t="shared" si="195"/>
        <v>0</v>
      </c>
    </row>
    <row r="3088" spans="1:13" x14ac:dyDescent="0.2">
      <c r="A3088" s="208" t="str">
        <f>'Net Gen'!B3088</f>
        <v>RP2KPAEG-Rockport 2 KP AEG</v>
      </c>
      <c r="B3088" s="269">
        <f>'Net Gen'!C3088</f>
        <v>44813.541666666664</v>
      </c>
      <c r="C3088" s="270" t="str">
        <f>'Net Gen'!P3088</f>
        <v>OFFLINE</v>
      </c>
      <c r="D3088" s="270">
        <f>'Net Gen'!E3088</f>
        <v>0</v>
      </c>
      <c r="E3088" s="270">
        <f>'Net Gen'!I3088</f>
        <v>0</v>
      </c>
      <c r="F3088" s="270">
        <f>'Net Gen'!K3088</f>
        <v>0</v>
      </c>
      <c r="G3088" s="270">
        <f>'Net Gen'!N3088</f>
        <v>0</v>
      </c>
      <c r="H3088" s="270">
        <f>'Net Gen'!O3088</f>
        <v>1300</v>
      </c>
      <c r="J3088" s="120">
        <f t="shared" si="194"/>
        <v>0.15</v>
      </c>
      <c r="K3088" s="108">
        <f t="shared" si="192"/>
        <v>0</v>
      </c>
      <c r="L3088" s="102">
        <f t="shared" si="193"/>
        <v>195</v>
      </c>
      <c r="M3088" s="123">
        <f t="shared" si="195"/>
        <v>0</v>
      </c>
    </row>
    <row r="3089" spans="1:13" x14ac:dyDescent="0.2">
      <c r="A3089" s="208" t="str">
        <f>'Net Gen'!B3089</f>
        <v>RP2KPAEG-Rockport 2 KP AEG</v>
      </c>
      <c r="B3089" s="269">
        <f>'Net Gen'!C3089</f>
        <v>44813.583333333336</v>
      </c>
      <c r="C3089" s="270" t="str">
        <f>'Net Gen'!P3089</f>
        <v>OFFLINE</v>
      </c>
      <c r="D3089" s="270">
        <f>'Net Gen'!E3089</f>
        <v>0</v>
      </c>
      <c r="E3089" s="270">
        <f>'Net Gen'!I3089</f>
        <v>0</v>
      </c>
      <c r="F3089" s="270">
        <f>'Net Gen'!K3089</f>
        <v>0</v>
      </c>
      <c r="G3089" s="270">
        <f>'Net Gen'!N3089</f>
        <v>0</v>
      </c>
      <c r="H3089" s="270">
        <f>'Net Gen'!O3089</f>
        <v>1300</v>
      </c>
      <c r="J3089" s="120">
        <f t="shared" si="194"/>
        <v>0.15</v>
      </c>
      <c r="K3089" s="108">
        <f t="shared" si="192"/>
        <v>0</v>
      </c>
      <c r="L3089" s="102">
        <f t="shared" si="193"/>
        <v>195</v>
      </c>
      <c r="M3089" s="123">
        <f t="shared" si="195"/>
        <v>0</v>
      </c>
    </row>
    <row r="3090" spans="1:13" x14ac:dyDescent="0.2">
      <c r="A3090" s="208" t="str">
        <f>'Net Gen'!B3090</f>
        <v>RP2KPAEG-Rockport 2 KP AEG</v>
      </c>
      <c r="B3090" s="269">
        <f>'Net Gen'!C3090</f>
        <v>44813.625</v>
      </c>
      <c r="C3090" s="270" t="str">
        <f>'Net Gen'!P3090</f>
        <v>OFFLINE</v>
      </c>
      <c r="D3090" s="270">
        <f>'Net Gen'!E3090</f>
        <v>0</v>
      </c>
      <c r="E3090" s="270">
        <f>'Net Gen'!I3090</f>
        <v>0</v>
      </c>
      <c r="F3090" s="270">
        <f>'Net Gen'!K3090</f>
        <v>0</v>
      </c>
      <c r="G3090" s="270">
        <f>'Net Gen'!N3090</f>
        <v>0</v>
      </c>
      <c r="H3090" s="270">
        <f>'Net Gen'!O3090</f>
        <v>1300</v>
      </c>
      <c r="J3090" s="120">
        <f t="shared" si="194"/>
        <v>0.15</v>
      </c>
      <c r="K3090" s="108">
        <f t="shared" si="192"/>
        <v>0</v>
      </c>
      <c r="L3090" s="102">
        <f t="shared" si="193"/>
        <v>195</v>
      </c>
      <c r="M3090" s="123">
        <f t="shared" si="195"/>
        <v>0</v>
      </c>
    </row>
    <row r="3091" spans="1:13" x14ac:dyDescent="0.2">
      <c r="A3091" s="208" t="str">
        <f>'Net Gen'!B3091</f>
        <v>RP2KPAEG-Rockport 2 KP AEG</v>
      </c>
      <c r="B3091" s="269">
        <f>'Net Gen'!C3091</f>
        <v>44813.666666666664</v>
      </c>
      <c r="C3091" s="270" t="str">
        <f>'Net Gen'!P3091</f>
        <v>OFFLINE</v>
      </c>
      <c r="D3091" s="270">
        <f>'Net Gen'!E3091</f>
        <v>0</v>
      </c>
      <c r="E3091" s="270">
        <f>'Net Gen'!I3091</f>
        <v>0</v>
      </c>
      <c r="F3091" s="270">
        <f>'Net Gen'!K3091</f>
        <v>0</v>
      </c>
      <c r="G3091" s="270">
        <f>'Net Gen'!N3091</f>
        <v>0</v>
      </c>
      <c r="H3091" s="270">
        <f>'Net Gen'!O3091</f>
        <v>1300</v>
      </c>
      <c r="J3091" s="120">
        <f t="shared" si="194"/>
        <v>0.15</v>
      </c>
      <c r="K3091" s="108">
        <f t="shared" si="192"/>
        <v>0</v>
      </c>
      <c r="L3091" s="102">
        <f t="shared" si="193"/>
        <v>195</v>
      </c>
      <c r="M3091" s="123">
        <f t="shared" si="195"/>
        <v>0</v>
      </c>
    </row>
    <row r="3092" spans="1:13" x14ac:dyDescent="0.2">
      <c r="A3092" s="208" t="str">
        <f>'Net Gen'!B3092</f>
        <v>RP2KPAEG-Rockport 2 KP AEG</v>
      </c>
      <c r="B3092" s="269">
        <f>'Net Gen'!C3092</f>
        <v>44813.708333333336</v>
      </c>
      <c r="C3092" s="270" t="str">
        <f>'Net Gen'!P3092</f>
        <v>OFFLINE</v>
      </c>
      <c r="D3092" s="270">
        <f>'Net Gen'!E3092</f>
        <v>0</v>
      </c>
      <c r="E3092" s="270">
        <f>'Net Gen'!I3092</f>
        <v>0</v>
      </c>
      <c r="F3092" s="270">
        <f>'Net Gen'!K3092</f>
        <v>0</v>
      </c>
      <c r="G3092" s="270">
        <f>'Net Gen'!N3092</f>
        <v>0</v>
      </c>
      <c r="H3092" s="270">
        <f>'Net Gen'!O3092</f>
        <v>1300</v>
      </c>
      <c r="J3092" s="120">
        <f t="shared" si="194"/>
        <v>0.15</v>
      </c>
      <c r="K3092" s="108">
        <f t="shared" si="192"/>
        <v>0</v>
      </c>
      <c r="L3092" s="102">
        <f t="shared" si="193"/>
        <v>195</v>
      </c>
      <c r="M3092" s="123">
        <f t="shared" si="195"/>
        <v>0</v>
      </c>
    </row>
    <row r="3093" spans="1:13" x14ac:dyDescent="0.2">
      <c r="A3093" s="208" t="str">
        <f>'Net Gen'!B3093</f>
        <v>RP2KPAEG-Rockport 2 KP AEG</v>
      </c>
      <c r="B3093" s="269">
        <f>'Net Gen'!C3093</f>
        <v>44813.75</v>
      </c>
      <c r="C3093" s="270" t="str">
        <f>'Net Gen'!P3093</f>
        <v>OFFLINE</v>
      </c>
      <c r="D3093" s="270">
        <f>'Net Gen'!E3093</f>
        <v>0</v>
      </c>
      <c r="E3093" s="270">
        <f>'Net Gen'!I3093</f>
        <v>0</v>
      </c>
      <c r="F3093" s="270">
        <f>'Net Gen'!K3093</f>
        <v>0</v>
      </c>
      <c r="G3093" s="270">
        <f>'Net Gen'!N3093</f>
        <v>0</v>
      </c>
      <c r="H3093" s="270">
        <f>'Net Gen'!O3093</f>
        <v>1300</v>
      </c>
      <c r="J3093" s="120">
        <f t="shared" si="194"/>
        <v>0.15</v>
      </c>
      <c r="K3093" s="108">
        <f t="shared" si="192"/>
        <v>0</v>
      </c>
      <c r="L3093" s="102">
        <f t="shared" si="193"/>
        <v>195</v>
      </c>
      <c r="M3093" s="123">
        <f t="shared" si="195"/>
        <v>0</v>
      </c>
    </row>
    <row r="3094" spans="1:13" x14ac:dyDescent="0.2">
      <c r="A3094" s="208" t="str">
        <f>'Net Gen'!B3094</f>
        <v>RP2KPAEG-Rockport 2 KP AEG</v>
      </c>
      <c r="B3094" s="269">
        <f>'Net Gen'!C3094</f>
        <v>44813.791666666664</v>
      </c>
      <c r="C3094" s="270" t="str">
        <f>'Net Gen'!P3094</f>
        <v>OFFLINE</v>
      </c>
      <c r="D3094" s="270">
        <f>'Net Gen'!E3094</f>
        <v>0</v>
      </c>
      <c r="E3094" s="270">
        <f>'Net Gen'!I3094</f>
        <v>0</v>
      </c>
      <c r="F3094" s="270">
        <f>'Net Gen'!K3094</f>
        <v>0</v>
      </c>
      <c r="G3094" s="270">
        <f>'Net Gen'!N3094</f>
        <v>0</v>
      </c>
      <c r="H3094" s="270">
        <f>'Net Gen'!O3094</f>
        <v>1300</v>
      </c>
      <c r="J3094" s="120">
        <f t="shared" si="194"/>
        <v>0.15</v>
      </c>
      <c r="K3094" s="108">
        <f t="shared" si="192"/>
        <v>0</v>
      </c>
      <c r="L3094" s="102">
        <f t="shared" si="193"/>
        <v>195</v>
      </c>
      <c r="M3094" s="123">
        <f t="shared" si="195"/>
        <v>0</v>
      </c>
    </row>
    <row r="3095" spans="1:13" x14ac:dyDescent="0.2">
      <c r="A3095" s="208" t="str">
        <f>'Net Gen'!B3095</f>
        <v>RP2KPAEG-Rockport 2 KP AEG</v>
      </c>
      <c r="B3095" s="269">
        <f>'Net Gen'!C3095</f>
        <v>44813.833333333336</v>
      </c>
      <c r="C3095" s="270" t="str">
        <f>'Net Gen'!P3095</f>
        <v>OFFLINE</v>
      </c>
      <c r="D3095" s="270">
        <f>'Net Gen'!E3095</f>
        <v>0</v>
      </c>
      <c r="E3095" s="270">
        <f>'Net Gen'!I3095</f>
        <v>0</v>
      </c>
      <c r="F3095" s="270">
        <f>'Net Gen'!K3095</f>
        <v>0</v>
      </c>
      <c r="G3095" s="270">
        <f>'Net Gen'!N3095</f>
        <v>0</v>
      </c>
      <c r="H3095" s="270">
        <f>'Net Gen'!O3095</f>
        <v>1300</v>
      </c>
      <c r="J3095" s="120">
        <f t="shared" si="194"/>
        <v>0.15</v>
      </c>
      <c r="K3095" s="108">
        <f t="shared" si="192"/>
        <v>0</v>
      </c>
      <c r="L3095" s="102">
        <f t="shared" si="193"/>
        <v>195</v>
      </c>
      <c r="M3095" s="123">
        <f t="shared" si="195"/>
        <v>0</v>
      </c>
    </row>
    <row r="3096" spans="1:13" x14ac:dyDescent="0.2">
      <c r="A3096" s="208" t="str">
        <f>'Net Gen'!B3096</f>
        <v>RP2KPAEG-Rockport 2 KP AEG</v>
      </c>
      <c r="B3096" s="269">
        <f>'Net Gen'!C3096</f>
        <v>44813.875</v>
      </c>
      <c r="C3096" s="270" t="str">
        <f>'Net Gen'!P3096</f>
        <v>OFFLINE</v>
      </c>
      <c r="D3096" s="270">
        <f>'Net Gen'!E3096</f>
        <v>0</v>
      </c>
      <c r="E3096" s="270">
        <f>'Net Gen'!I3096</f>
        <v>0</v>
      </c>
      <c r="F3096" s="270">
        <f>'Net Gen'!K3096</f>
        <v>0</v>
      </c>
      <c r="G3096" s="270">
        <f>'Net Gen'!N3096</f>
        <v>0</v>
      </c>
      <c r="H3096" s="270">
        <f>'Net Gen'!O3096</f>
        <v>1300</v>
      </c>
      <c r="J3096" s="120">
        <f t="shared" si="194"/>
        <v>0.15</v>
      </c>
      <c r="K3096" s="108">
        <f t="shared" si="192"/>
        <v>0</v>
      </c>
      <c r="L3096" s="102">
        <f t="shared" si="193"/>
        <v>195</v>
      </c>
      <c r="M3096" s="123">
        <f t="shared" si="195"/>
        <v>0</v>
      </c>
    </row>
    <row r="3097" spans="1:13" x14ac:dyDescent="0.2">
      <c r="A3097" s="208" t="str">
        <f>'Net Gen'!B3097</f>
        <v>RP2KPAEG-Rockport 2 KP AEG</v>
      </c>
      <c r="B3097" s="269">
        <f>'Net Gen'!C3097</f>
        <v>44813.916666666664</v>
      </c>
      <c r="C3097" s="270" t="str">
        <f>'Net Gen'!P3097</f>
        <v>OFFLINE</v>
      </c>
      <c r="D3097" s="270">
        <f>'Net Gen'!E3097</f>
        <v>0</v>
      </c>
      <c r="E3097" s="270">
        <f>'Net Gen'!I3097</f>
        <v>0</v>
      </c>
      <c r="F3097" s="270">
        <f>'Net Gen'!K3097</f>
        <v>0</v>
      </c>
      <c r="G3097" s="270">
        <f>'Net Gen'!N3097</f>
        <v>0</v>
      </c>
      <c r="H3097" s="270">
        <f>'Net Gen'!O3097</f>
        <v>1300</v>
      </c>
      <c r="J3097" s="120">
        <f t="shared" si="194"/>
        <v>0.15</v>
      </c>
      <c r="K3097" s="108">
        <f t="shared" si="192"/>
        <v>0</v>
      </c>
      <c r="L3097" s="102">
        <f t="shared" si="193"/>
        <v>195</v>
      </c>
      <c r="M3097" s="123">
        <f t="shared" si="195"/>
        <v>0</v>
      </c>
    </row>
    <row r="3098" spans="1:13" x14ac:dyDescent="0.2">
      <c r="A3098" s="208" t="str">
        <f>'Net Gen'!B3098</f>
        <v>RP2KPAEG-Rockport 2 KP AEG</v>
      </c>
      <c r="B3098" s="269">
        <f>'Net Gen'!C3098</f>
        <v>44813.958333333336</v>
      </c>
      <c r="C3098" s="270" t="str">
        <f>'Net Gen'!P3098</f>
        <v>OFFLINE</v>
      </c>
      <c r="D3098" s="270">
        <f>'Net Gen'!E3098</f>
        <v>0</v>
      </c>
      <c r="E3098" s="270">
        <f>'Net Gen'!I3098</f>
        <v>0</v>
      </c>
      <c r="F3098" s="270">
        <f>'Net Gen'!K3098</f>
        <v>0</v>
      </c>
      <c r="G3098" s="270">
        <f>'Net Gen'!N3098</f>
        <v>0</v>
      </c>
      <c r="H3098" s="270">
        <f>'Net Gen'!O3098</f>
        <v>1300</v>
      </c>
      <c r="J3098" s="120">
        <f t="shared" si="194"/>
        <v>0.15</v>
      </c>
      <c r="K3098" s="108">
        <f t="shared" si="192"/>
        <v>0</v>
      </c>
      <c r="L3098" s="102">
        <f t="shared" si="193"/>
        <v>195</v>
      </c>
      <c r="M3098" s="123">
        <f t="shared" si="195"/>
        <v>0</v>
      </c>
    </row>
    <row r="3099" spans="1:13" x14ac:dyDescent="0.2">
      <c r="A3099" s="208" t="str">
        <f>'Net Gen'!B3099</f>
        <v>RP2KPAEG-Rockport 2 KP AEG</v>
      </c>
      <c r="B3099" s="269">
        <f>'Net Gen'!C3099</f>
        <v>44814</v>
      </c>
      <c r="C3099" s="270" t="str">
        <f>'Net Gen'!P3099</f>
        <v>OFFLINE</v>
      </c>
      <c r="D3099" s="270">
        <f>'Net Gen'!E3099</f>
        <v>0</v>
      </c>
      <c r="E3099" s="270">
        <f>'Net Gen'!I3099</f>
        <v>0</v>
      </c>
      <c r="F3099" s="270">
        <f>'Net Gen'!K3099</f>
        <v>0</v>
      </c>
      <c r="G3099" s="270">
        <f>'Net Gen'!N3099</f>
        <v>0</v>
      </c>
      <c r="H3099" s="270">
        <f>'Net Gen'!O3099</f>
        <v>1300</v>
      </c>
      <c r="J3099" s="120">
        <f t="shared" si="194"/>
        <v>0.15</v>
      </c>
      <c r="K3099" s="108">
        <f t="shared" si="192"/>
        <v>0</v>
      </c>
      <c r="L3099" s="102">
        <f t="shared" si="193"/>
        <v>195</v>
      </c>
      <c r="M3099" s="123">
        <f t="shared" si="195"/>
        <v>0</v>
      </c>
    </row>
    <row r="3100" spans="1:13" x14ac:dyDescent="0.2">
      <c r="A3100" s="208" t="str">
        <f>'Net Gen'!B3100</f>
        <v>RP2KPAEG-Rockport 2 KP AEG</v>
      </c>
      <c r="B3100" s="269">
        <f>'Net Gen'!C3100</f>
        <v>44814.041666666664</v>
      </c>
      <c r="C3100" s="270" t="str">
        <f>'Net Gen'!P3100</f>
        <v>OFFLINE</v>
      </c>
      <c r="D3100" s="270">
        <f>'Net Gen'!E3100</f>
        <v>0</v>
      </c>
      <c r="E3100" s="270">
        <f>'Net Gen'!I3100</f>
        <v>0</v>
      </c>
      <c r="F3100" s="270">
        <f>'Net Gen'!K3100</f>
        <v>0</v>
      </c>
      <c r="G3100" s="270">
        <f>'Net Gen'!N3100</f>
        <v>0</v>
      </c>
      <c r="H3100" s="270">
        <f>'Net Gen'!O3100</f>
        <v>1300</v>
      </c>
      <c r="J3100" s="120">
        <f t="shared" si="194"/>
        <v>0.15</v>
      </c>
      <c r="K3100" s="108">
        <f t="shared" si="192"/>
        <v>0</v>
      </c>
      <c r="L3100" s="102">
        <f t="shared" si="193"/>
        <v>195</v>
      </c>
      <c r="M3100" s="123">
        <f t="shared" si="195"/>
        <v>0</v>
      </c>
    </row>
    <row r="3101" spans="1:13" x14ac:dyDescent="0.2">
      <c r="A3101" s="208" t="str">
        <f>'Net Gen'!B3101</f>
        <v>RP2KPAEG-Rockport 2 KP AEG</v>
      </c>
      <c r="B3101" s="269">
        <f>'Net Gen'!C3101</f>
        <v>44814.083333333336</v>
      </c>
      <c r="C3101" s="270" t="str">
        <f>'Net Gen'!P3101</f>
        <v>OFFLINE</v>
      </c>
      <c r="D3101" s="270">
        <f>'Net Gen'!E3101</f>
        <v>0</v>
      </c>
      <c r="E3101" s="270">
        <f>'Net Gen'!I3101</f>
        <v>0</v>
      </c>
      <c r="F3101" s="270">
        <f>'Net Gen'!K3101</f>
        <v>0</v>
      </c>
      <c r="G3101" s="270">
        <f>'Net Gen'!N3101</f>
        <v>0</v>
      </c>
      <c r="H3101" s="270">
        <f>'Net Gen'!O3101</f>
        <v>1300</v>
      </c>
      <c r="J3101" s="120">
        <f t="shared" si="194"/>
        <v>0.15</v>
      </c>
      <c r="K3101" s="108">
        <f t="shared" si="192"/>
        <v>0</v>
      </c>
      <c r="L3101" s="102">
        <f t="shared" si="193"/>
        <v>195</v>
      </c>
      <c r="M3101" s="123">
        <f t="shared" si="195"/>
        <v>0</v>
      </c>
    </row>
    <row r="3102" spans="1:13" x14ac:dyDescent="0.2">
      <c r="A3102" s="208" t="str">
        <f>'Net Gen'!B3102</f>
        <v>RP2KPAEG-Rockport 2 KP AEG</v>
      </c>
      <c r="B3102" s="269">
        <f>'Net Gen'!C3102</f>
        <v>44814.125</v>
      </c>
      <c r="C3102" s="270" t="str">
        <f>'Net Gen'!P3102</f>
        <v>OFFLINE</v>
      </c>
      <c r="D3102" s="270">
        <f>'Net Gen'!E3102</f>
        <v>0</v>
      </c>
      <c r="E3102" s="270">
        <f>'Net Gen'!I3102</f>
        <v>0</v>
      </c>
      <c r="F3102" s="270">
        <f>'Net Gen'!K3102</f>
        <v>0</v>
      </c>
      <c r="G3102" s="270">
        <f>'Net Gen'!N3102</f>
        <v>0</v>
      </c>
      <c r="H3102" s="270">
        <f>'Net Gen'!O3102</f>
        <v>1300</v>
      </c>
      <c r="J3102" s="120">
        <f t="shared" si="194"/>
        <v>0.15</v>
      </c>
      <c r="K3102" s="108">
        <f t="shared" si="192"/>
        <v>0</v>
      </c>
      <c r="L3102" s="102">
        <f t="shared" si="193"/>
        <v>195</v>
      </c>
      <c r="M3102" s="123">
        <f t="shared" si="195"/>
        <v>0</v>
      </c>
    </row>
    <row r="3103" spans="1:13" x14ac:dyDescent="0.2">
      <c r="A3103" s="208" t="str">
        <f>'Net Gen'!B3103</f>
        <v>RP2KPAEG-Rockport 2 KP AEG</v>
      </c>
      <c r="B3103" s="269">
        <f>'Net Gen'!C3103</f>
        <v>44814.166666666664</v>
      </c>
      <c r="C3103" s="270" t="str">
        <f>'Net Gen'!P3103</f>
        <v>OFFLINE</v>
      </c>
      <c r="D3103" s="270">
        <f>'Net Gen'!E3103</f>
        <v>0</v>
      </c>
      <c r="E3103" s="270">
        <f>'Net Gen'!I3103</f>
        <v>0</v>
      </c>
      <c r="F3103" s="270">
        <f>'Net Gen'!K3103</f>
        <v>0</v>
      </c>
      <c r="G3103" s="270">
        <f>'Net Gen'!N3103</f>
        <v>0</v>
      </c>
      <c r="H3103" s="270">
        <f>'Net Gen'!O3103</f>
        <v>1300</v>
      </c>
      <c r="J3103" s="120">
        <f t="shared" si="194"/>
        <v>0.15</v>
      </c>
      <c r="K3103" s="108">
        <f t="shared" si="192"/>
        <v>0</v>
      </c>
      <c r="L3103" s="102">
        <f t="shared" si="193"/>
        <v>195</v>
      </c>
      <c r="M3103" s="123">
        <f t="shared" si="195"/>
        <v>0</v>
      </c>
    </row>
    <row r="3104" spans="1:13" x14ac:dyDescent="0.2">
      <c r="A3104" s="208" t="str">
        <f>'Net Gen'!B3104</f>
        <v>RP2KPAEG-Rockport 2 KP AEG</v>
      </c>
      <c r="B3104" s="269">
        <f>'Net Gen'!C3104</f>
        <v>44814.208333333336</v>
      </c>
      <c r="C3104" s="270" t="str">
        <f>'Net Gen'!P3104</f>
        <v>OFFLINE</v>
      </c>
      <c r="D3104" s="270">
        <f>'Net Gen'!E3104</f>
        <v>0</v>
      </c>
      <c r="E3104" s="270">
        <f>'Net Gen'!I3104</f>
        <v>0</v>
      </c>
      <c r="F3104" s="270">
        <f>'Net Gen'!K3104</f>
        <v>0</v>
      </c>
      <c r="G3104" s="270">
        <f>'Net Gen'!N3104</f>
        <v>0</v>
      </c>
      <c r="H3104" s="270">
        <f>'Net Gen'!O3104</f>
        <v>1300</v>
      </c>
      <c r="J3104" s="120">
        <f t="shared" si="194"/>
        <v>0.15</v>
      </c>
      <c r="K3104" s="108">
        <f t="shared" si="192"/>
        <v>0</v>
      </c>
      <c r="L3104" s="102">
        <f t="shared" si="193"/>
        <v>195</v>
      </c>
      <c r="M3104" s="123">
        <f t="shared" si="195"/>
        <v>0</v>
      </c>
    </row>
    <row r="3105" spans="1:13" x14ac:dyDescent="0.2">
      <c r="A3105" s="208" t="str">
        <f>'Net Gen'!B3105</f>
        <v>RP2KPAEG-Rockport 2 KP AEG</v>
      </c>
      <c r="B3105" s="269">
        <f>'Net Gen'!C3105</f>
        <v>44814.25</v>
      </c>
      <c r="C3105" s="270" t="str">
        <f>'Net Gen'!P3105</f>
        <v>OFFLINE</v>
      </c>
      <c r="D3105" s="270">
        <f>'Net Gen'!E3105</f>
        <v>0</v>
      </c>
      <c r="E3105" s="270">
        <f>'Net Gen'!I3105</f>
        <v>0</v>
      </c>
      <c r="F3105" s="270">
        <f>'Net Gen'!K3105</f>
        <v>0</v>
      </c>
      <c r="G3105" s="270">
        <f>'Net Gen'!N3105</f>
        <v>0</v>
      </c>
      <c r="H3105" s="270">
        <f>'Net Gen'!O3105</f>
        <v>1300</v>
      </c>
      <c r="J3105" s="120">
        <f t="shared" si="194"/>
        <v>0.15</v>
      </c>
      <c r="K3105" s="108">
        <f t="shared" si="192"/>
        <v>0</v>
      </c>
      <c r="L3105" s="102">
        <f t="shared" si="193"/>
        <v>195</v>
      </c>
      <c r="M3105" s="123">
        <f t="shared" si="195"/>
        <v>0</v>
      </c>
    </row>
    <row r="3106" spans="1:13" x14ac:dyDescent="0.2">
      <c r="A3106" s="208" t="str">
        <f>'Net Gen'!B3106</f>
        <v>RP2KPAEG-Rockport 2 KP AEG</v>
      </c>
      <c r="B3106" s="269">
        <f>'Net Gen'!C3106</f>
        <v>44814.291666666664</v>
      </c>
      <c r="C3106" s="270" t="str">
        <f>'Net Gen'!P3106</f>
        <v>OFFLINE</v>
      </c>
      <c r="D3106" s="270">
        <f>'Net Gen'!E3106</f>
        <v>0</v>
      </c>
      <c r="E3106" s="270">
        <f>'Net Gen'!I3106</f>
        <v>0</v>
      </c>
      <c r="F3106" s="270">
        <f>'Net Gen'!K3106</f>
        <v>0</v>
      </c>
      <c r="G3106" s="270">
        <f>'Net Gen'!N3106</f>
        <v>0</v>
      </c>
      <c r="H3106" s="270">
        <f>'Net Gen'!O3106</f>
        <v>1300</v>
      </c>
      <c r="J3106" s="120">
        <f t="shared" si="194"/>
        <v>0.15</v>
      </c>
      <c r="K3106" s="108">
        <f t="shared" si="192"/>
        <v>0</v>
      </c>
      <c r="L3106" s="102">
        <f t="shared" si="193"/>
        <v>195</v>
      </c>
      <c r="M3106" s="123">
        <f t="shared" si="195"/>
        <v>0</v>
      </c>
    </row>
    <row r="3107" spans="1:13" x14ac:dyDescent="0.2">
      <c r="A3107" s="208" t="str">
        <f>'Net Gen'!B3107</f>
        <v>RP2KPAEG-Rockport 2 KP AEG</v>
      </c>
      <c r="B3107" s="269">
        <f>'Net Gen'!C3107</f>
        <v>44814.333333333336</v>
      </c>
      <c r="C3107" s="270" t="str">
        <f>'Net Gen'!P3107</f>
        <v>OFFLINE</v>
      </c>
      <c r="D3107" s="270">
        <f>'Net Gen'!E3107</f>
        <v>0</v>
      </c>
      <c r="E3107" s="270">
        <f>'Net Gen'!I3107</f>
        <v>0</v>
      </c>
      <c r="F3107" s="270">
        <f>'Net Gen'!K3107</f>
        <v>0</v>
      </c>
      <c r="G3107" s="270">
        <f>'Net Gen'!N3107</f>
        <v>0</v>
      </c>
      <c r="H3107" s="270">
        <f>'Net Gen'!O3107</f>
        <v>1300</v>
      </c>
      <c r="J3107" s="120">
        <f t="shared" si="194"/>
        <v>0.15</v>
      </c>
      <c r="K3107" s="108">
        <f t="shared" si="192"/>
        <v>0</v>
      </c>
      <c r="L3107" s="102">
        <f t="shared" si="193"/>
        <v>195</v>
      </c>
      <c r="M3107" s="123">
        <f t="shared" si="195"/>
        <v>0</v>
      </c>
    </row>
    <row r="3108" spans="1:13" x14ac:dyDescent="0.2">
      <c r="A3108" s="208" t="str">
        <f>'Net Gen'!B3108</f>
        <v>RP2KPAEG-Rockport 2 KP AEG</v>
      </c>
      <c r="B3108" s="269">
        <f>'Net Gen'!C3108</f>
        <v>44814.375</v>
      </c>
      <c r="C3108" s="270" t="str">
        <f>'Net Gen'!P3108</f>
        <v>OFFLINE</v>
      </c>
      <c r="D3108" s="270">
        <f>'Net Gen'!E3108</f>
        <v>0</v>
      </c>
      <c r="E3108" s="270">
        <f>'Net Gen'!I3108</f>
        <v>0</v>
      </c>
      <c r="F3108" s="270">
        <f>'Net Gen'!K3108</f>
        <v>0</v>
      </c>
      <c r="G3108" s="270">
        <f>'Net Gen'!N3108</f>
        <v>0</v>
      </c>
      <c r="H3108" s="270">
        <f>'Net Gen'!O3108</f>
        <v>1300</v>
      </c>
      <c r="J3108" s="120">
        <f t="shared" si="194"/>
        <v>0.15</v>
      </c>
      <c r="K3108" s="108">
        <f t="shared" si="192"/>
        <v>0</v>
      </c>
      <c r="L3108" s="102">
        <f t="shared" si="193"/>
        <v>195</v>
      </c>
      <c r="M3108" s="123">
        <f t="shared" si="195"/>
        <v>0</v>
      </c>
    </row>
    <row r="3109" spans="1:13" x14ac:dyDescent="0.2">
      <c r="A3109" s="208" t="str">
        <f>'Net Gen'!B3109</f>
        <v>RP2KPAEG-Rockport 2 KP AEG</v>
      </c>
      <c r="B3109" s="269">
        <f>'Net Gen'!C3109</f>
        <v>44814.416666666664</v>
      </c>
      <c r="C3109" s="270" t="str">
        <f>'Net Gen'!P3109</f>
        <v>OFFLINE</v>
      </c>
      <c r="D3109" s="270">
        <f>'Net Gen'!E3109</f>
        <v>0</v>
      </c>
      <c r="E3109" s="270">
        <f>'Net Gen'!I3109</f>
        <v>0</v>
      </c>
      <c r="F3109" s="270">
        <f>'Net Gen'!K3109</f>
        <v>0</v>
      </c>
      <c r="G3109" s="270">
        <f>'Net Gen'!N3109</f>
        <v>0</v>
      </c>
      <c r="H3109" s="270">
        <f>'Net Gen'!O3109</f>
        <v>1300</v>
      </c>
      <c r="J3109" s="120">
        <f t="shared" si="194"/>
        <v>0.15</v>
      </c>
      <c r="K3109" s="108">
        <f t="shared" si="192"/>
        <v>0</v>
      </c>
      <c r="L3109" s="102">
        <f t="shared" si="193"/>
        <v>195</v>
      </c>
      <c r="M3109" s="123">
        <f t="shared" si="195"/>
        <v>0</v>
      </c>
    </row>
    <row r="3110" spans="1:13" x14ac:dyDescent="0.2">
      <c r="A3110" s="208" t="str">
        <f>'Net Gen'!B3110</f>
        <v>RP2KPAEG-Rockport 2 KP AEG</v>
      </c>
      <c r="B3110" s="269">
        <f>'Net Gen'!C3110</f>
        <v>44814.458333333336</v>
      </c>
      <c r="C3110" s="270" t="str">
        <f>'Net Gen'!P3110</f>
        <v>OFFLINE</v>
      </c>
      <c r="D3110" s="270">
        <f>'Net Gen'!E3110</f>
        <v>0</v>
      </c>
      <c r="E3110" s="270">
        <f>'Net Gen'!I3110</f>
        <v>0</v>
      </c>
      <c r="F3110" s="270">
        <f>'Net Gen'!K3110</f>
        <v>0</v>
      </c>
      <c r="G3110" s="270">
        <f>'Net Gen'!N3110</f>
        <v>0</v>
      </c>
      <c r="H3110" s="270">
        <f>'Net Gen'!O3110</f>
        <v>1300</v>
      </c>
      <c r="J3110" s="120">
        <f t="shared" si="194"/>
        <v>0.15</v>
      </c>
      <c r="K3110" s="108">
        <f t="shared" si="192"/>
        <v>0</v>
      </c>
      <c r="L3110" s="102">
        <f t="shared" si="193"/>
        <v>195</v>
      </c>
      <c r="M3110" s="123">
        <f t="shared" si="195"/>
        <v>0</v>
      </c>
    </row>
    <row r="3111" spans="1:13" x14ac:dyDescent="0.2">
      <c r="A3111" s="208" t="str">
        <f>'Net Gen'!B3111</f>
        <v>RP2KPAEG-Rockport 2 KP AEG</v>
      </c>
      <c r="B3111" s="269">
        <f>'Net Gen'!C3111</f>
        <v>44814.5</v>
      </c>
      <c r="C3111" s="270" t="str">
        <f>'Net Gen'!P3111</f>
        <v>OFFLINE</v>
      </c>
      <c r="D3111" s="270">
        <f>'Net Gen'!E3111</f>
        <v>0</v>
      </c>
      <c r="E3111" s="270">
        <f>'Net Gen'!I3111</f>
        <v>0</v>
      </c>
      <c r="F3111" s="270">
        <f>'Net Gen'!K3111</f>
        <v>0</v>
      </c>
      <c r="G3111" s="270">
        <f>'Net Gen'!N3111</f>
        <v>0</v>
      </c>
      <c r="H3111" s="270">
        <f>'Net Gen'!O3111</f>
        <v>1300</v>
      </c>
      <c r="J3111" s="120">
        <f t="shared" si="194"/>
        <v>0.15</v>
      </c>
      <c r="K3111" s="108">
        <f t="shared" si="192"/>
        <v>0</v>
      </c>
      <c r="L3111" s="102">
        <f t="shared" si="193"/>
        <v>195</v>
      </c>
      <c r="M3111" s="123">
        <f t="shared" si="195"/>
        <v>0</v>
      </c>
    </row>
    <row r="3112" spans="1:13" x14ac:dyDescent="0.2">
      <c r="A3112" s="208" t="str">
        <f>'Net Gen'!B3112</f>
        <v>RP2KPAEG-Rockport 2 KP AEG</v>
      </c>
      <c r="B3112" s="269">
        <f>'Net Gen'!C3112</f>
        <v>44814.541666666664</v>
      </c>
      <c r="C3112" s="270" t="str">
        <f>'Net Gen'!P3112</f>
        <v>OFFLINE</v>
      </c>
      <c r="D3112" s="270">
        <f>'Net Gen'!E3112</f>
        <v>0</v>
      </c>
      <c r="E3112" s="270">
        <f>'Net Gen'!I3112</f>
        <v>0</v>
      </c>
      <c r="F3112" s="270">
        <f>'Net Gen'!K3112</f>
        <v>0</v>
      </c>
      <c r="G3112" s="270">
        <f>'Net Gen'!N3112</f>
        <v>0</v>
      </c>
      <c r="H3112" s="270">
        <f>'Net Gen'!O3112</f>
        <v>1300</v>
      </c>
      <c r="J3112" s="120">
        <f t="shared" si="194"/>
        <v>0.15</v>
      </c>
      <c r="K3112" s="108">
        <f t="shared" si="192"/>
        <v>0</v>
      </c>
      <c r="L3112" s="102">
        <f t="shared" si="193"/>
        <v>195</v>
      </c>
      <c r="M3112" s="123">
        <f t="shared" si="195"/>
        <v>0</v>
      </c>
    </row>
    <row r="3113" spans="1:13" x14ac:dyDescent="0.2">
      <c r="A3113" s="208" t="str">
        <f>'Net Gen'!B3113</f>
        <v>RP2KPAEG-Rockport 2 KP AEG</v>
      </c>
      <c r="B3113" s="269">
        <f>'Net Gen'!C3113</f>
        <v>44814.583333333336</v>
      </c>
      <c r="C3113" s="270" t="str">
        <f>'Net Gen'!P3113</f>
        <v>OFFLINE</v>
      </c>
      <c r="D3113" s="270">
        <f>'Net Gen'!E3113</f>
        <v>0</v>
      </c>
      <c r="E3113" s="270">
        <f>'Net Gen'!I3113</f>
        <v>0</v>
      </c>
      <c r="F3113" s="270">
        <f>'Net Gen'!K3113</f>
        <v>0</v>
      </c>
      <c r="G3113" s="270">
        <f>'Net Gen'!N3113</f>
        <v>0</v>
      </c>
      <c r="H3113" s="270">
        <f>'Net Gen'!O3113</f>
        <v>1300</v>
      </c>
      <c r="J3113" s="120">
        <f t="shared" si="194"/>
        <v>0.15</v>
      </c>
      <c r="K3113" s="108">
        <f t="shared" si="192"/>
        <v>0</v>
      </c>
      <c r="L3113" s="102">
        <f t="shared" si="193"/>
        <v>195</v>
      </c>
      <c r="M3113" s="123">
        <f t="shared" si="195"/>
        <v>0</v>
      </c>
    </row>
    <row r="3114" spans="1:13" x14ac:dyDescent="0.2">
      <c r="A3114" s="208" t="str">
        <f>'Net Gen'!B3114</f>
        <v>RP2KPAEG-Rockport 2 KP AEG</v>
      </c>
      <c r="B3114" s="269">
        <f>'Net Gen'!C3114</f>
        <v>44814.625</v>
      </c>
      <c r="C3114" s="270" t="str">
        <f>'Net Gen'!P3114</f>
        <v>OFFLINE</v>
      </c>
      <c r="D3114" s="270">
        <f>'Net Gen'!E3114</f>
        <v>0</v>
      </c>
      <c r="E3114" s="270">
        <f>'Net Gen'!I3114</f>
        <v>0</v>
      </c>
      <c r="F3114" s="270">
        <f>'Net Gen'!K3114</f>
        <v>0</v>
      </c>
      <c r="G3114" s="270">
        <f>'Net Gen'!N3114</f>
        <v>0</v>
      </c>
      <c r="H3114" s="270">
        <f>'Net Gen'!O3114</f>
        <v>1300</v>
      </c>
      <c r="J3114" s="120">
        <f t="shared" si="194"/>
        <v>0.15</v>
      </c>
      <c r="K3114" s="108">
        <f t="shared" si="192"/>
        <v>0</v>
      </c>
      <c r="L3114" s="102">
        <f t="shared" si="193"/>
        <v>195</v>
      </c>
      <c r="M3114" s="123">
        <f t="shared" si="195"/>
        <v>0</v>
      </c>
    </row>
    <row r="3115" spans="1:13" x14ac:dyDescent="0.2">
      <c r="A3115" s="208" t="str">
        <f>'Net Gen'!B3115</f>
        <v>RP2KPAEG-Rockport 2 KP AEG</v>
      </c>
      <c r="B3115" s="269">
        <f>'Net Gen'!C3115</f>
        <v>44814.666666666664</v>
      </c>
      <c r="C3115" s="270" t="str">
        <f>'Net Gen'!P3115</f>
        <v>OFFLINE</v>
      </c>
      <c r="D3115" s="270">
        <f>'Net Gen'!E3115</f>
        <v>0</v>
      </c>
      <c r="E3115" s="270">
        <f>'Net Gen'!I3115</f>
        <v>0</v>
      </c>
      <c r="F3115" s="270">
        <f>'Net Gen'!K3115</f>
        <v>0</v>
      </c>
      <c r="G3115" s="270">
        <f>'Net Gen'!N3115</f>
        <v>0</v>
      </c>
      <c r="H3115" s="270">
        <f>'Net Gen'!O3115</f>
        <v>1300</v>
      </c>
      <c r="J3115" s="120">
        <f t="shared" si="194"/>
        <v>0.15</v>
      </c>
      <c r="K3115" s="108">
        <f t="shared" si="192"/>
        <v>0</v>
      </c>
      <c r="L3115" s="102">
        <f t="shared" si="193"/>
        <v>195</v>
      </c>
      <c r="M3115" s="123">
        <f t="shared" si="195"/>
        <v>0</v>
      </c>
    </row>
    <row r="3116" spans="1:13" x14ac:dyDescent="0.2">
      <c r="A3116" s="208" t="str">
        <f>'Net Gen'!B3116</f>
        <v>RP2KPAEG-Rockport 2 KP AEG</v>
      </c>
      <c r="B3116" s="269">
        <f>'Net Gen'!C3116</f>
        <v>44814.708333333336</v>
      </c>
      <c r="C3116" s="270" t="str">
        <f>'Net Gen'!P3116</f>
        <v>OFFLINE</v>
      </c>
      <c r="D3116" s="270">
        <f>'Net Gen'!E3116</f>
        <v>0</v>
      </c>
      <c r="E3116" s="270">
        <f>'Net Gen'!I3116</f>
        <v>0</v>
      </c>
      <c r="F3116" s="270">
        <f>'Net Gen'!K3116</f>
        <v>0</v>
      </c>
      <c r="G3116" s="270">
        <f>'Net Gen'!N3116</f>
        <v>0</v>
      </c>
      <c r="H3116" s="270">
        <f>'Net Gen'!O3116</f>
        <v>1300</v>
      </c>
      <c r="J3116" s="120">
        <f t="shared" si="194"/>
        <v>0.15</v>
      </c>
      <c r="K3116" s="108">
        <f t="shared" si="192"/>
        <v>0</v>
      </c>
      <c r="L3116" s="102">
        <f t="shared" si="193"/>
        <v>195</v>
      </c>
      <c r="M3116" s="123">
        <f t="shared" si="195"/>
        <v>0</v>
      </c>
    </row>
    <row r="3117" spans="1:13" x14ac:dyDescent="0.2">
      <c r="A3117" s="208" t="str">
        <f>'Net Gen'!B3117</f>
        <v>RP2KPAEG-Rockport 2 KP AEG</v>
      </c>
      <c r="B3117" s="269">
        <f>'Net Gen'!C3117</f>
        <v>44814.75</v>
      </c>
      <c r="C3117" s="270" t="str">
        <f>'Net Gen'!P3117</f>
        <v>OFFLINE</v>
      </c>
      <c r="D3117" s="270">
        <f>'Net Gen'!E3117</f>
        <v>0</v>
      </c>
      <c r="E3117" s="270">
        <f>'Net Gen'!I3117</f>
        <v>0</v>
      </c>
      <c r="F3117" s="270">
        <f>'Net Gen'!K3117</f>
        <v>0</v>
      </c>
      <c r="G3117" s="270">
        <f>'Net Gen'!N3117</f>
        <v>0</v>
      </c>
      <c r="H3117" s="270">
        <f>'Net Gen'!O3117</f>
        <v>1300</v>
      </c>
      <c r="J3117" s="120">
        <f t="shared" si="194"/>
        <v>0.15</v>
      </c>
      <c r="K3117" s="108">
        <f t="shared" si="192"/>
        <v>0</v>
      </c>
      <c r="L3117" s="102">
        <f t="shared" si="193"/>
        <v>195</v>
      </c>
      <c r="M3117" s="123">
        <f t="shared" si="195"/>
        <v>0</v>
      </c>
    </row>
    <row r="3118" spans="1:13" x14ac:dyDescent="0.2">
      <c r="A3118" s="208" t="str">
        <f>'Net Gen'!B3118</f>
        <v>RP2KPAEG-Rockport 2 KP AEG</v>
      </c>
      <c r="B3118" s="269">
        <f>'Net Gen'!C3118</f>
        <v>44814.791666666664</v>
      </c>
      <c r="C3118" s="270" t="str">
        <f>'Net Gen'!P3118</f>
        <v>OFFLINE</v>
      </c>
      <c r="D3118" s="270">
        <f>'Net Gen'!E3118</f>
        <v>0</v>
      </c>
      <c r="E3118" s="270">
        <f>'Net Gen'!I3118</f>
        <v>0</v>
      </c>
      <c r="F3118" s="270">
        <f>'Net Gen'!K3118</f>
        <v>0</v>
      </c>
      <c r="G3118" s="270">
        <f>'Net Gen'!N3118</f>
        <v>0</v>
      </c>
      <c r="H3118" s="270">
        <f>'Net Gen'!O3118</f>
        <v>1300</v>
      </c>
      <c r="J3118" s="120">
        <f t="shared" si="194"/>
        <v>0.15</v>
      </c>
      <c r="K3118" s="108">
        <f t="shared" si="192"/>
        <v>0</v>
      </c>
      <c r="L3118" s="102">
        <f t="shared" si="193"/>
        <v>195</v>
      </c>
      <c r="M3118" s="123">
        <f t="shared" si="195"/>
        <v>0</v>
      </c>
    </row>
    <row r="3119" spans="1:13" x14ac:dyDescent="0.2">
      <c r="A3119" s="208" t="str">
        <f>'Net Gen'!B3119</f>
        <v>RP2KPAEG-Rockport 2 KP AEG</v>
      </c>
      <c r="B3119" s="269">
        <f>'Net Gen'!C3119</f>
        <v>44814.833333333336</v>
      </c>
      <c r="C3119" s="270" t="str">
        <f>'Net Gen'!P3119</f>
        <v>OFFLINE</v>
      </c>
      <c r="D3119" s="270">
        <f>'Net Gen'!E3119</f>
        <v>0</v>
      </c>
      <c r="E3119" s="270">
        <f>'Net Gen'!I3119</f>
        <v>0</v>
      </c>
      <c r="F3119" s="270">
        <f>'Net Gen'!K3119</f>
        <v>0</v>
      </c>
      <c r="G3119" s="270">
        <f>'Net Gen'!N3119</f>
        <v>0</v>
      </c>
      <c r="H3119" s="270">
        <f>'Net Gen'!O3119</f>
        <v>1300</v>
      </c>
      <c r="J3119" s="120">
        <f t="shared" si="194"/>
        <v>0.15</v>
      </c>
      <c r="K3119" s="108">
        <f t="shared" si="192"/>
        <v>0</v>
      </c>
      <c r="L3119" s="102">
        <f t="shared" si="193"/>
        <v>195</v>
      </c>
      <c r="M3119" s="123">
        <f t="shared" si="195"/>
        <v>0</v>
      </c>
    </row>
    <row r="3120" spans="1:13" x14ac:dyDescent="0.2">
      <c r="A3120" s="208" t="str">
        <f>'Net Gen'!B3120</f>
        <v>RP2KPAEG-Rockport 2 KP AEG</v>
      </c>
      <c r="B3120" s="269">
        <f>'Net Gen'!C3120</f>
        <v>44814.875</v>
      </c>
      <c r="C3120" s="270" t="str">
        <f>'Net Gen'!P3120</f>
        <v>OFFLINE</v>
      </c>
      <c r="D3120" s="270">
        <f>'Net Gen'!E3120</f>
        <v>0</v>
      </c>
      <c r="E3120" s="270">
        <f>'Net Gen'!I3120</f>
        <v>0</v>
      </c>
      <c r="F3120" s="270">
        <f>'Net Gen'!K3120</f>
        <v>0</v>
      </c>
      <c r="G3120" s="270">
        <f>'Net Gen'!N3120</f>
        <v>0</v>
      </c>
      <c r="H3120" s="270">
        <f>'Net Gen'!O3120</f>
        <v>1300</v>
      </c>
      <c r="J3120" s="120">
        <f t="shared" si="194"/>
        <v>0.15</v>
      </c>
      <c r="K3120" s="108">
        <f t="shared" si="192"/>
        <v>0</v>
      </c>
      <c r="L3120" s="102">
        <f t="shared" si="193"/>
        <v>195</v>
      </c>
      <c r="M3120" s="123">
        <f t="shared" si="195"/>
        <v>0</v>
      </c>
    </row>
    <row r="3121" spans="1:13" x14ac:dyDescent="0.2">
      <c r="A3121" s="208" t="str">
        <f>'Net Gen'!B3121</f>
        <v>RP2KPAEG-Rockport 2 KP AEG</v>
      </c>
      <c r="B3121" s="269">
        <f>'Net Gen'!C3121</f>
        <v>44814.916666666664</v>
      </c>
      <c r="C3121" s="270" t="str">
        <f>'Net Gen'!P3121</f>
        <v>OFFLINE</v>
      </c>
      <c r="D3121" s="270">
        <f>'Net Gen'!E3121</f>
        <v>0</v>
      </c>
      <c r="E3121" s="270">
        <f>'Net Gen'!I3121</f>
        <v>0</v>
      </c>
      <c r="F3121" s="270">
        <f>'Net Gen'!K3121</f>
        <v>0</v>
      </c>
      <c r="G3121" s="270">
        <f>'Net Gen'!N3121</f>
        <v>0</v>
      </c>
      <c r="H3121" s="270">
        <f>'Net Gen'!O3121</f>
        <v>1300</v>
      </c>
      <c r="J3121" s="120">
        <f t="shared" si="194"/>
        <v>0.15</v>
      </c>
      <c r="K3121" s="108">
        <f t="shared" si="192"/>
        <v>0</v>
      </c>
      <c r="L3121" s="102">
        <f t="shared" si="193"/>
        <v>195</v>
      </c>
      <c r="M3121" s="123">
        <f t="shared" si="195"/>
        <v>0</v>
      </c>
    </row>
    <row r="3122" spans="1:13" x14ac:dyDescent="0.2">
      <c r="A3122" s="208" t="str">
        <f>'Net Gen'!B3122</f>
        <v>RP2KPAEG-Rockport 2 KP AEG</v>
      </c>
      <c r="B3122" s="269">
        <f>'Net Gen'!C3122</f>
        <v>44814.958333333336</v>
      </c>
      <c r="C3122" s="270" t="str">
        <f>'Net Gen'!P3122</f>
        <v>OFFLINE</v>
      </c>
      <c r="D3122" s="270">
        <f>'Net Gen'!E3122</f>
        <v>0</v>
      </c>
      <c r="E3122" s="270">
        <f>'Net Gen'!I3122</f>
        <v>0</v>
      </c>
      <c r="F3122" s="270">
        <f>'Net Gen'!K3122</f>
        <v>0</v>
      </c>
      <c r="G3122" s="270">
        <f>'Net Gen'!N3122</f>
        <v>0</v>
      </c>
      <c r="H3122" s="270">
        <f>'Net Gen'!O3122</f>
        <v>1300</v>
      </c>
      <c r="J3122" s="120">
        <f t="shared" si="194"/>
        <v>0.15</v>
      </c>
      <c r="K3122" s="108">
        <f t="shared" si="192"/>
        <v>0</v>
      </c>
      <c r="L3122" s="102">
        <f t="shared" si="193"/>
        <v>195</v>
      </c>
      <c r="M3122" s="123">
        <f t="shared" si="195"/>
        <v>0</v>
      </c>
    </row>
    <row r="3123" spans="1:13" x14ac:dyDescent="0.2">
      <c r="A3123" s="208" t="str">
        <f>'Net Gen'!B3123</f>
        <v>RP2KPAEG-Rockport 2 KP AEG</v>
      </c>
      <c r="B3123" s="269">
        <f>'Net Gen'!C3123</f>
        <v>44815</v>
      </c>
      <c r="C3123" s="270" t="str">
        <f>'Net Gen'!P3123</f>
        <v>OFFLINE</v>
      </c>
      <c r="D3123" s="270">
        <f>'Net Gen'!E3123</f>
        <v>0</v>
      </c>
      <c r="E3123" s="270">
        <f>'Net Gen'!I3123</f>
        <v>0</v>
      </c>
      <c r="F3123" s="270">
        <f>'Net Gen'!K3123</f>
        <v>0</v>
      </c>
      <c r="G3123" s="270">
        <f>'Net Gen'!N3123</f>
        <v>0</v>
      </c>
      <c r="H3123" s="270">
        <f>'Net Gen'!O3123</f>
        <v>1300</v>
      </c>
      <c r="J3123" s="120">
        <f t="shared" si="194"/>
        <v>0.15</v>
      </c>
      <c r="K3123" s="108">
        <f t="shared" si="192"/>
        <v>0</v>
      </c>
      <c r="L3123" s="102">
        <f t="shared" si="193"/>
        <v>195</v>
      </c>
      <c r="M3123" s="123">
        <f t="shared" si="195"/>
        <v>0</v>
      </c>
    </row>
    <row r="3124" spans="1:13" x14ac:dyDescent="0.2">
      <c r="A3124" s="208" t="str">
        <f>'Net Gen'!B3124</f>
        <v>RP2KPAEG-Rockport 2 KP AEG</v>
      </c>
      <c r="B3124" s="269">
        <f>'Net Gen'!C3124</f>
        <v>44815.041666666664</v>
      </c>
      <c r="C3124" s="270" t="str">
        <f>'Net Gen'!P3124</f>
        <v>OFFLINE</v>
      </c>
      <c r="D3124" s="270">
        <f>'Net Gen'!E3124</f>
        <v>0</v>
      </c>
      <c r="E3124" s="270">
        <f>'Net Gen'!I3124</f>
        <v>0</v>
      </c>
      <c r="F3124" s="270">
        <f>'Net Gen'!K3124</f>
        <v>0</v>
      </c>
      <c r="G3124" s="270">
        <f>'Net Gen'!N3124</f>
        <v>0</v>
      </c>
      <c r="H3124" s="270">
        <f>'Net Gen'!O3124</f>
        <v>1300</v>
      </c>
      <c r="J3124" s="120">
        <f t="shared" si="194"/>
        <v>0.15</v>
      </c>
      <c r="K3124" s="108">
        <f t="shared" si="192"/>
        <v>0</v>
      </c>
      <c r="L3124" s="102">
        <f t="shared" si="193"/>
        <v>195</v>
      </c>
      <c r="M3124" s="123">
        <f t="shared" si="195"/>
        <v>0</v>
      </c>
    </row>
    <row r="3125" spans="1:13" x14ac:dyDescent="0.2">
      <c r="A3125" s="208" t="str">
        <f>'Net Gen'!B3125</f>
        <v>RP2KPAEG-Rockport 2 KP AEG</v>
      </c>
      <c r="B3125" s="269">
        <f>'Net Gen'!C3125</f>
        <v>44815.083333333336</v>
      </c>
      <c r="C3125" s="270" t="str">
        <f>'Net Gen'!P3125</f>
        <v>OFFLINE</v>
      </c>
      <c r="D3125" s="270">
        <f>'Net Gen'!E3125</f>
        <v>0</v>
      </c>
      <c r="E3125" s="270">
        <f>'Net Gen'!I3125</f>
        <v>0</v>
      </c>
      <c r="F3125" s="270">
        <f>'Net Gen'!K3125</f>
        <v>0</v>
      </c>
      <c r="G3125" s="270">
        <f>'Net Gen'!N3125</f>
        <v>0</v>
      </c>
      <c r="H3125" s="270">
        <f>'Net Gen'!O3125</f>
        <v>1300</v>
      </c>
      <c r="J3125" s="120">
        <f t="shared" si="194"/>
        <v>0.15</v>
      </c>
      <c r="K3125" s="108">
        <f t="shared" si="192"/>
        <v>0</v>
      </c>
      <c r="L3125" s="102">
        <f t="shared" si="193"/>
        <v>195</v>
      </c>
      <c r="M3125" s="123">
        <f t="shared" si="195"/>
        <v>0</v>
      </c>
    </row>
    <row r="3126" spans="1:13" x14ac:dyDescent="0.2">
      <c r="A3126" s="208" t="str">
        <f>'Net Gen'!B3126</f>
        <v>RP2KPAEG-Rockport 2 KP AEG</v>
      </c>
      <c r="B3126" s="269">
        <f>'Net Gen'!C3126</f>
        <v>44815.125</v>
      </c>
      <c r="C3126" s="270" t="str">
        <f>'Net Gen'!P3126</f>
        <v>OFFLINE</v>
      </c>
      <c r="D3126" s="270">
        <f>'Net Gen'!E3126</f>
        <v>0</v>
      </c>
      <c r="E3126" s="270">
        <f>'Net Gen'!I3126</f>
        <v>0</v>
      </c>
      <c r="F3126" s="270">
        <f>'Net Gen'!K3126</f>
        <v>0</v>
      </c>
      <c r="G3126" s="270">
        <f>'Net Gen'!N3126</f>
        <v>0</v>
      </c>
      <c r="H3126" s="270">
        <f>'Net Gen'!O3126</f>
        <v>1300</v>
      </c>
      <c r="J3126" s="120">
        <f t="shared" si="194"/>
        <v>0.15</v>
      </c>
      <c r="K3126" s="108">
        <f t="shared" si="192"/>
        <v>0</v>
      </c>
      <c r="L3126" s="102">
        <f t="shared" si="193"/>
        <v>195</v>
      </c>
      <c r="M3126" s="123">
        <f t="shared" si="195"/>
        <v>0</v>
      </c>
    </row>
    <row r="3127" spans="1:13" x14ac:dyDescent="0.2">
      <c r="A3127" s="208" t="str">
        <f>'Net Gen'!B3127</f>
        <v>RP2KPAEG-Rockport 2 KP AEG</v>
      </c>
      <c r="B3127" s="269">
        <f>'Net Gen'!C3127</f>
        <v>44815.166666666664</v>
      </c>
      <c r="C3127" s="270" t="str">
        <f>'Net Gen'!P3127</f>
        <v>OFFLINE</v>
      </c>
      <c r="D3127" s="270">
        <f>'Net Gen'!E3127</f>
        <v>0</v>
      </c>
      <c r="E3127" s="270">
        <f>'Net Gen'!I3127</f>
        <v>0</v>
      </c>
      <c r="F3127" s="270">
        <f>'Net Gen'!K3127</f>
        <v>0</v>
      </c>
      <c r="G3127" s="270">
        <f>'Net Gen'!N3127</f>
        <v>0</v>
      </c>
      <c r="H3127" s="270">
        <f>'Net Gen'!O3127</f>
        <v>1300</v>
      </c>
      <c r="J3127" s="120">
        <f t="shared" si="194"/>
        <v>0.15</v>
      </c>
      <c r="K3127" s="108">
        <f t="shared" si="192"/>
        <v>0</v>
      </c>
      <c r="L3127" s="102">
        <f t="shared" si="193"/>
        <v>195</v>
      </c>
      <c r="M3127" s="123">
        <f t="shared" si="195"/>
        <v>0</v>
      </c>
    </row>
    <row r="3128" spans="1:13" x14ac:dyDescent="0.2">
      <c r="A3128" s="208" t="str">
        <f>'Net Gen'!B3128</f>
        <v>RP2KPAEG-Rockport 2 KP AEG</v>
      </c>
      <c r="B3128" s="269">
        <f>'Net Gen'!C3128</f>
        <v>44815.208333333336</v>
      </c>
      <c r="C3128" s="270" t="str">
        <f>'Net Gen'!P3128</f>
        <v>OFFLINE</v>
      </c>
      <c r="D3128" s="270">
        <f>'Net Gen'!E3128</f>
        <v>0</v>
      </c>
      <c r="E3128" s="270">
        <f>'Net Gen'!I3128</f>
        <v>0</v>
      </c>
      <c r="F3128" s="270">
        <f>'Net Gen'!K3128</f>
        <v>0</v>
      </c>
      <c r="G3128" s="270">
        <f>'Net Gen'!N3128</f>
        <v>0</v>
      </c>
      <c r="H3128" s="270">
        <f>'Net Gen'!O3128</f>
        <v>1300</v>
      </c>
      <c r="J3128" s="120">
        <f t="shared" si="194"/>
        <v>0.15</v>
      </c>
      <c r="K3128" s="108">
        <f t="shared" si="192"/>
        <v>0</v>
      </c>
      <c r="L3128" s="102">
        <f t="shared" si="193"/>
        <v>195</v>
      </c>
      <c r="M3128" s="123">
        <f t="shared" si="195"/>
        <v>0</v>
      </c>
    </row>
    <row r="3129" spans="1:13" x14ac:dyDescent="0.2">
      <c r="A3129" s="208" t="str">
        <f>'Net Gen'!B3129</f>
        <v>RP2KPAEG-Rockport 2 KP AEG</v>
      </c>
      <c r="B3129" s="269">
        <f>'Net Gen'!C3129</f>
        <v>44815.25</v>
      </c>
      <c r="C3129" s="270" t="str">
        <f>'Net Gen'!P3129</f>
        <v>OFFLINE</v>
      </c>
      <c r="D3129" s="270">
        <f>'Net Gen'!E3129</f>
        <v>0</v>
      </c>
      <c r="E3129" s="270">
        <f>'Net Gen'!I3129</f>
        <v>0</v>
      </c>
      <c r="F3129" s="270">
        <f>'Net Gen'!K3129</f>
        <v>0</v>
      </c>
      <c r="G3129" s="270">
        <f>'Net Gen'!N3129</f>
        <v>0</v>
      </c>
      <c r="H3129" s="270">
        <f>'Net Gen'!O3129</f>
        <v>1300</v>
      </c>
      <c r="J3129" s="120">
        <f t="shared" si="194"/>
        <v>0.15</v>
      </c>
      <c r="K3129" s="108">
        <f t="shared" si="192"/>
        <v>0</v>
      </c>
      <c r="L3129" s="102">
        <f t="shared" si="193"/>
        <v>195</v>
      </c>
      <c r="M3129" s="123">
        <f t="shared" si="195"/>
        <v>0</v>
      </c>
    </row>
    <row r="3130" spans="1:13" x14ac:dyDescent="0.2">
      <c r="A3130" s="208" t="str">
        <f>'Net Gen'!B3130</f>
        <v>RP2KPAEG-Rockport 2 KP AEG</v>
      </c>
      <c r="B3130" s="269">
        <f>'Net Gen'!C3130</f>
        <v>44815.291666666664</v>
      </c>
      <c r="C3130" s="270" t="str">
        <f>'Net Gen'!P3130</f>
        <v>OFFLINE</v>
      </c>
      <c r="D3130" s="270">
        <f>'Net Gen'!E3130</f>
        <v>0</v>
      </c>
      <c r="E3130" s="270">
        <f>'Net Gen'!I3130</f>
        <v>0</v>
      </c>
      <c r="F3130" s="270">
        <f>'Net Gen'!K3130</f>
        <v>0</v>
      </c>
      <c r="G3130" s="270">
        <f>'Net Gen'!N3130</f>
        <v>0</v>
      </c>
      <c r="H3130" s="270">
        <f>'Net Gen'!O3130</f>
        <v>1300</v>
      </c>
      <c r="J3130" s="120">
        <f t="shared" si="194"/>
        <v>0.15</v>
      </c>
      <c r="K3130" s="108">
        <f t="shared" si="192"/>
        <v>0</v>
      </c>
      <c r="L3130" s="102">
        <f t="shared" si="193"/>
        <v>195</v>
      </c>
      <c r="M3130" s="123">
        <f t="shared" si="195"/>
        <v>0</v>
      </c>
    </row>
    <row r="3131" spans="1:13" x14ac:dyDescent="0.2">
      <c r="A3131" s="208" t="str">
        <f>'Net Gen'!B3131</f>
        <v>RP2KPAEG-Rockport 2 KP AEG</v>
      </c>
      <c r="B3131" s="269">
        <f>'Net Gen'!C3131</f>
        <v>44815.333333333336</v>
      </c>
      <c r="C3131" s="270" t="str">
        <f>'Net Gen'!P3131</f>
        <v>OFFLINE</v>
      </c>
      <c r="D3131" s="270">
        <f>'Net Gen'!E3131</f>
        <v>0</v>
      </c>
      <c r="E3131" s="270">
        <f>'Net Gen'!I3131</f>
        <v>0</v>
      </c>
      <c r="F3131" s="270">
        <f>'Net Gen'!K3131</f>
        <v>0</v>
      </c>
      <c r="G3131" s="270">
        <f>'Net Gen'!N3131</f>
        <v>0</v>
      </c>
      <c r="H3131" s="270">
        <f>'Net Gen'!O3131</f>
        <v>1300</v>
      </c>
      <c r="J3131" s="120">
        <f t="shared" si="194"/>
        <v>0.15</v>
      </c>
      <c r="K3131" s="108">
        <f t="shared" si="192"/>
        <v>0</v>
      </c>
      <c r="L3131" s="102">
        <f t="shared" si="193"/>
        <v>195</v>
      </c>
      <c r="M3131" s="123">
        <f t="shared" si="195"/>
        <v>0</v>
      </c>
    </row>
    <row r="3132" spans="1:13" x14ac:dyDescent="0.2">
      <c r="A3132" s="208" t="str">
        <f>'Net Gen'!B3132</f>
        <v>RP2KPAEG-Rockport 2 KP AEG</v>
      </c>
      <c r="B3132" s="269">
        <f>'Net Gen'!C3132</f>
        <v>44815.375</v>
      </c>
      <c r="C3132" s="270" t="str">
        <f>'Net Gen'!P3132</f>
        <v>OFFLINE</v>
      </c>
      <c r="D3132" s="270">
        <f>'Net Gen'!E3132</f>
        <v>0</v>
      </c>
      <c r="E3132" s="270">
        <f>'Net Gen'!I3132</f>
        <v>0</v>
      </c>
      <c r="F3132" s="270">
        <f>'Net Gen'!K3132</f>
        <v>0</v>
      </c>
      <c r="G3132" s="270">
        <f>'Net Gen'!N3132</f>
        <v>0</v>
      </c>
      <c r="H3132" s="270">
        <f>'Net Gen'!O3132</f>
        <v>1300</v>
      </c>
      <c r="J3132" s="120">
        <f t="shared" si="194"/>
        <v>0.15</v>
      </c>
      <c r="K3132" s="108">
        <f t="shared" si="192"/>
        <v>0</v>
      </c>
      <c r="L3132" s="102">
        <f t="shared" si="193"/>
        <v>195</v>
      </c>
      <c r="M3132" s="123">
        <f t="shared" si="195"/>
        <v>0</v>
      </c>
    </row>
    <row r="3133" spans="1:13" x14ac:dyDescent="0.2">
      <c r="A3133" s="208" t="str">
        <f>'Net Gen'!B3133</f>
        <v>RP2KPAEG-Rockport 2 KP AEG</v>
      </c>
      <c r="B3133" s="269">
        <f>'Net Gen'!C3133</f>
        <v>44815.416666666664</v>
      </c>
      <c r="C3133" s="270" t="str">
        <f>'Net Gen'!P3133</f>
        <v>OFFLINE</v>
      </c>
      <c r="D3133" s="270">
        <f>'Net Gen'!E3133</f>
        <v>0</v>
      </c>
      <c r="E3133" s="270">
        <f>'Net Gen'!I3133</f>
        <v>0</v>
      </c>
      <c r="F3133" s="270">
        <f>'Net Gen'!K3133</f>
        <v>0</v>
      </c>
      <c r="G3133" s="270">
        <f>'Net Gen'!N3133</f>
        <v>0</v>
      </c>
      <c r="H3133" s="270">
        <f>'Net Gen'!O3133</f>
        <v>1300</v>
      </c>
      <c r="J3133" s="120">
        <f t="shared" si="194"/>
        <v>0.15</v>
      </c>
      <c r="K3133" s="108">
        <f t="shared" si="192"/>
        <v>0</v>
      </c>
      <c r="L3133" s="102">
        <f t="shared" si="193"/>
        <v>195</v>
      </c>
      <c r="M3133" s="123">
        <f t="shared" si="195"/>
        <v>0</v>
      </c>
    </row>
    <row r="3134" spans="1:13" x14ac:dyDescent="0.2">
      <c r="A3134" s="208" t="str">
        <f>'Net Gen'!B3134</f>
        <v>RP2KPAEG-Rockport 2 KP AEG</v>
      </c>
      <c r="B3134" s="269">
        <f>'Net Gen'!C3134</f>
        <v>44815.458333333336</v>
      </c>
      <c r="C3134" s="270" t="str">
        <f>'Net Gen'!P3134</f>
        <v>OFFLINE</v>
      </c>
      <c r="D3134" s="270">
        <f>'Net Gen'!E3134</f>
        <v>0</v>
      </c>
      <c r="E3134" s="270">
        <f>'Net Gen'!I3134</f>
        <v>0</v>
      </c>
      <c r="F3134" s="270">
        <f>'Net Gen'!K3134</f>
        <v>0</v>
      </c>
      <c r="G3134" s="270">
        <f>'Net Gen'!N3134</f>
        <v>0</v>
      </c>
      <c r="H3134" s="270">
        <f>'Net Gen'!O3134</f>
        <v>1300</v>
      </c>
      <c r="J3134" s="120">
        <f t="shared" si="194"/>
        <v>0.15</v>
      </c>
      <c r="K3134" s="108">
        <f t="shared" si="192"/>
        <v>0</v>
      </c>
      <c r="L3134" s="102">
        <f t="shared" si="193"/>
        <v>195</v>
      </c>
      <c r="M3134" s="123">
        <f t="shared" si="195"/>
        <v>0</v>
      </c>
    </row>
    <row r="3135" spans="1:13" x14ac:dyDescent="0.2">
      <c r="A3135" s="208" t="str">
        <f>'Net Gen'!B3135</f>
        <v>RP2KPAEG-Rockport 2 KP AEG</v>
      </c>
      <c r="B3135" s="269">
        <f>'Net Gen'!C3135</f>
        <v>44815.5</v>
      </c>
      <c r="C3135" s="270" t="str">
        <f>'Net Gen'!P3135</f>
        <v>OFFLINE</v>
      </c>
      <c r="D3135" s="270">
        <f>'Net Gen'!E3135</f>
        <v>0</v>
      </c>
      <c r="E3135" s="270">
        <f>'Net Gen'!I3135</f>
        <v>0</v>
      </c>
      <c r="F3135" s="270">
        <f>'Net Gen'!K3135</f>
        <v>0</v>
      </c>
      <c r="G3135" s="270">
        <f>'Net Gen'!N3135</f>
        <v>0</v>
      </c>
      <c r="H3135" s="270">
        <f>'Net Gen'!O3135</f>
        <v>1300</v>
      </c>
      <c r="J3135" s="120">
        <f t="shared" si="194"/>
        <v>0.15</v>
      </c>
      <c r="K3135" s="108">
        <f t="shared" si="192"/>
        <v>0</v>
      </c>
      <c r="L3135" s="102">
        <f t="shared" si="193"/>
        <v>195</v>
      </c>
      <c r="M3135" s="123">
        <f t="shared" si="195"/>
        <v>0</v>
      </c>
    </row>
    <row r="3136" spans="1:13" x14ac:dyDescent="0.2">
      <c r="A3136" s="208" t="str">
        <f>'Net Gen'!B3136</f>
        <v>RP2KPAEG-Rockport 2 KP AEG</v>
      </c>
      <c r="B3136" s="269">
        <f>'Net Gen'!C3136</f>
        <v>44815.541666666664</v>
      </c>
      <c r="C3136" s="270" t="str">
        <f>'Net Gen'!P3136</f>
        <v>OFFLINE</v>
      </c>
      <c r="D3136" s="270">
        <f>'Net Gen'!E3136</f>
        <v>0</v>
      </c>
      <c r="E3136" s="270">
        <f>'Net Gen'!I3136</f>
        <v>0</v>
      </c>
      <c r="F3136" s="270">
        <f>'Net Gen'!K3136</f>
        <v>0</v>
      </c>
      <c r="G3136" s="270">
        <f>'Net Gen'!N3136</f>
        <v>0</v>
      </c>
      <c r="H3136" s="270">
        <f>'Net Gen'!O3136</f>
        <v>1300</v>
      </c>
      <c r="J3136" s="120">
        <f t="shared" si="194"/>
        <v>0.15</v>
      </c>
      <c r="K3136" s="108">
        <f t="shared" si="192"/>
        <v>0</v>
      </c>
      <c r="L3136" s="102">
        <f t="shared" si="193"/>
        <v>195</v>
      </c>
      <c r="M3136" s="123">
        <f t="shared" si="195"/>
        <v>0</v>
      </c>
    </row>
    <row r="3137" spans="1:13" x14ac:dyDescent="0.2">
      <c r="A3137" s="208" t="str">
        <f>'Net Gen'!B3137</f>
        <v>RP2KPAEG-Rockport 2 KP AEG</v>
      </c>
      <c r="B3137" s="269">
        <f>'Net Gen'!C3137</f>
        <v>44815.583333333336</v>
      </c>
      <c r="C3137" s="270" t="str">
        <f>'Net Gen'!P3137</f>
        <v>OFFLINE</v>
      </c>
      <c r="D3137" s="270">
        <f>'Net Gen'!E3137</f>
        <v>0</v>
      </c>
      <c r="E3137" s="270">
        <f>'Net Gen'!I3137</f>
        <v>0</v>
      </c>
      <c r="F3137" s="270">
        <f>'Net Gen'!K3137</f>
        <v>0</v>
      </c>
      <c r="G3137" s="270">
        <f>'Net Gen'!N3137</f>
        <v>0</v>
      </c>
      <c r="H3137" s="270">
        <f>'Net Gen'!O3137</f>
        <v>1300</v>
      </c>
      <c r="J3137" s="120">
        <f t="shared" si="194"/>
        <v>0.15</v>
      </c>
      <c r="K3137" s="108">
        <f t="shared" si="192"/>
        <v>0</v>
      </c>
      <c r="L3137" s="102">
        <f t="shared" si="193"/>
        <v>195</v>
      </c>
      <c r="M3137" s="123">
        <f t="shared" si="195"/>
        <v>0</v>
      </c>
    </row>
    <row r="3138" spans="1:13" x14ac:dyDescent="0.2">
      <c r="A3138" s="208" t="str">
        <f>'Net Gen'!B3138</f>
        <v>RP2KPAEG-Rockport 2 KP AEG</v>
      </c>
      <c r="B3138" s="269">
        <f>'Net Gen'!C3138</f>
        <v>44815.625</v>
      </c>
      <c r="C3138" s="270" t="str">
        <f>'Net Gen'!P3138</f>
        <v>OFFLINE</v>
      </c>
      <c r="D3138" s="270">
        <f>'Net Gen'!E3138</f>
        <v>0</v>
      </c>
      <c r="E3138" s="270">
        <f>'Net Gen'!I3138</f>
        <v>0</v>
      </c>
      <c r="F3138" s="270">
        <f>'Net Gen'!K3138</f>
        <v>0</v>
      </c>
      <c r="G3138" s="270">
        <f>'Net Gen'!N3138</f>
        <v>0</v>
      </c>
      <c r="H3138" s="270">
        <f>'Net Gen'!O3138</f>
        <v>1300</v>
      </c>
      <c r="J3138" s="120">
        <f t="shared" si="194"/>
        <v>0.15</v>
      </c>
      <c r="K3138" s="108">
        <f t="shared" si="192"/>
        <v>0</v>
      </c>
      <c r="L3138" s="102">
        <f t="shared" si="193"/>
        <v>195</v>
      </c>
      <c r="M3138" s="123">
        <f t="shared" si="195"/>
        <v>0</v>
      </c>
    </row>
    <row r="3139" spans="1:13" x14ac:dyDescent="0.2">
      <c r="A3139" s="208" t="str">
        <f>'Net Gen'!B3139</f>
        <v>RP2KPAEG-Rockport 2 KP AEG</v>
      </c>
      <c r="B3139" s="269">
        <f>'Net Gen'!C3139</f>
        <v>44815.666666666664</v>
      </c>
      <c r="C3139" s="270" t="str">
        <f>'Net Gen'!P3139</f>
        <v>OFFLINE</v>
      </c>
      <c r="D3139" s="270">
        <f>'Net Gen'!E3139</f>
        <v>0</v>
      </c>
      <c r="E3139" s="270">
        <f>'Net Gen'!I3139</f>
        <v>0</v>
      </c>
      <c r="F3139" s="270">
        <f>'Net Gen'!K3139</f>
        <v>0</v>
      </c>
      <c r="G3139" s="270">
        <f>'Net Gen'!N3139</f>
        <v>0</v>
      </c>
      <c r="H3139" s="270">
        <f>'Net Gen'!O3139</f>
        <v>1300</v>
      </c>
      <c r="J3139" s="120">
        <f t="shared" si="194"/>
        <v>0.15</v>
      </c>
      <c r="K3139" s="108">
        <f t="shared" si="192"/>
        <v>0</v>
      </c>
      <c r="L3139" s="102">
        <f t="shared" si="193"/>
        <v>195</v>
      </c>
      <c r="M3139" s="123">
        <f t="shared" si="195"/>
        <v>0</v>
      </c>
    </row>
    <row r="3140" spans="1:13" x14ac:dyDescent="0.2">
      <c r="A3140" s="208" t="str">
        <f>'Net Gen'!B3140</f>
        <v>RP2KPAEG-Rockport 2 KP AEG</v>
      </c>
      <c r="B3140" s="269">
        <f>'Net Gen'!C3140</f>
        <v>44815.708333333336</v>
      </c>
      <c r="C3140" s="270" t="str">
        <f>'Net Gen'!P3140</f>
        <v>OFFLINE</v>
      </c>
      <c r="D3140" s="270">
        <f>'Net Gen'!E3140</f>
        <v>0</v>
      </c>
      <c r="E3140" s="270">
        <f>'Net Gen'!I3140</f>
        <v>0</v>
      </c>
      <c r="F3140" s="270">
        <f>'Net Gen'!K3140</f>
        <v>0</v>
      </c>
      <c r="G3140" s="270">
        <f>'Net Gen'!N3140</f>
        <v>0</v>
      </c>
      <c r="H3140" s="270">
        <f>'Net Gen'!O3140</f>
        <v>1300</v>
      </c>
      <c r="J3140" s="120">
        <f t="shared" si="194"/>
        <v>0.15</v>
      </c>
      <c r="K3140" s="108">
        <f t="shared" ref="K3140:K3203" si="196">F3140*J3140</f>
        <v>0</v>
      </c>
      <c r="L3140" s="102">
        <f t="shared" ref="L3140:L3203" si="197">H3140*J3140</f>
        <v>195</v>
      </c>
      <c r="M3140" s="123">
        <f t="shared" si="195"/>
        <v>0</v>
      </c>
    </row>
    <row r="3141" spans="1:13" x14ac:dyDescent="0.2">
      <c r="A3141" s="208" t="str">
        <f>'Net Gen'!B3141</f>
        <v>RP2KPAEG-Rockport 2 KP AEG</v>
      </c>
      <c r="B3141" s="269">
        <f>'Net Gen'!C3141</f>
        <v>44815.75</v>
      </c>
      <c r="C3141" s="270" t="str">
        <f>'Net Gen'!P3141</f>
        <v>OFFLINE</v>
      </c>
      <c r="D3141" s="270">
        <f>'Net Gen'!E3141</f>
        <v>0</v>
      </c>
      <c r="E3141" s="270">
        <f>'Net Gen'!I3141</f>
        <v>0</v>
      </c>
      <c r="F3141" s="270">
        <f>'Net Gen'!K3141</f>
        <v>0</v>
      </c>
      <c r="G3141" s="270">
        <f>'Net Gen'!N3141</f>
        <v>0</v>
      </c>
      <c r="H3141" s="270">
        <f>'Net Gen'!O3141</f>
        <v>1300</v>
      </c>
      <c r="J3141" s="120">
        <f t="shared" ref="J3141:J3204" si="198">VLOOKUP(A3141,$P$4:$Q$8,2,FALSE)</f>
        <v>0.15</v>
      </c>
      <c r="K3141" s="108">
        <f t="shared" si="196"/>
        <v>0</v>
      </c>
      <c r="L3141" s="102">
        <f t="shared" si="197"/>
        <v>195</v>
      </c>
      <c r="M3141" s="123">
        <f t="shared" ref="M3141:M3204" si="199">E3141*J3141</f>
        <v>0</v>
      </c>
    </row>
    <row r="3142" spans="1:13" x14ac:dyDescent="0.2">
      <c r="A3142" s="208" t="str">
        <f>'Net Gen'!B3142</f>
        <v>RP2KPAEG-Rockport 2 KP AEG</v>
      </c>
      <c r="B3142" s="269">
        <f>'Net Gen'!C3142</f>
        <v>44815.791666666664</v>
      </c>
      <c r="C3142" s="270" t="str">
        <f>'Net Gen'!P3142</f>
        <v>OFFLINE</v>
      </c>
      <c r="D3142" s="270">
        <f>'Net Gen'!E3142</f>
        <v>0</v>
      </c>
      <c r="E3142" s="270">
        <f>'Net Gen'!I3142</f>
        <v>0</v>
      </c>
      <c r="F3142" s="270">
        <f>'Net Gen'!K3142</f>
        <v>0</v>
      </c>
      <c r="G3142" s="270">
        <f>'Net Gen'!N3142</f>
        <v>0</v>
      </c>
      <c r="H3142" s="270">
        <f>'Net Gen'!O3142</f>
        <v>1300</v>
      </c>
      <c r="J3142" s="120">
        <f t="shared" si="198"/>
        <v>0.15</v>
      </c>
      <c r="K3142" s="108">
        <f t="shared" si="196"/>
        <v>0</v>
      </c>
      <c r="L3142" s="102">
        <f t="shared" si="197"/>
        <v>195</v>
      </c>
      <c r="M3142" s="123">
        <f t="shared" si="199"/>
        <v>0</v>
      </c>
    </row>
    <row r="3143" spans="1:13" x14ac:dyDescent="0.2">
      <c r="A3143" s="208" t="str">
        <f>'Net Gen'!B3143</f>
        <v>RP2KPAEG-Rockport 2 KP AEG</v>
      </c>
      <c r="B3143" s="269">
        <f>'Net Gen'!C3143</f>
        <v>44815.833333333336</v>
      </c>
      <c r="C3143" s="270" t="str">
        <f>'Net Gen'!P3143</f>
        <v>OFFLINE</v>
      </c>
      <c r="D3143" s="270">
        <f>'Net Gen'!E3143</f>
        <v>0</v>
      </c>
      <c r="E3143" s="270">
        <f>'Net Gen'!I3143</f>
        <v>0</v>
      </c>
      <c r="F3143" s="270">
        <f>'Net Gen'!K3143</f>
        <v>0</v>
      </c>
      <c r="G3143" s="270">
        <f>'Net Gen'!N3143</f>
        <v>0</v>
      </c>
      <c r="H3143" s="270">
        <f>'Net Gen'!O3143</f>
        <v>1300</v>
      </c>
      <c r="J3143" s="120">
        <f t="shared" si="198"/>
        <v>0.15</v>
      </c>
      <c r="K3143" s="108">
        <f t="shared" si="196"/>
        <v>0</v>
      </c>
      <c r="L3143" s="102">
        <f t="shared" si="197"/>
        <v>195</v>
      </c>
      <c r="M3143" s="123">
        <f t="shared" si="199"/>
        <v>0</v>
      </c>
    </row>
    <row r="3144" spans="1:13" x14ac:dyDescent="0.2">
      <c r="A3144" s="208" t="str">
        <f>'Net Gen'!B3144</f>
        <v>RP2KPAEG-Rockport 2 KP AEG</v>
      </c>
      <c r="B3144" s="269">
        <f>'Net Gen'!C3144</f>
        <v>44815.875</v>
      </c>
      <c r="C3144" s="270" t="str">
        <f>'Net Gen'!P3144</f>
        <v>OFFLINE</v>
      </c>
      <c r="D3144" s="270">
        <f>'Net Gen'!E3144</f>
        <v>0</v>
      </c>
      <c r="E3144" s="270">
        <f>'Net Gen'!I3144</f>
        <v>0</v>
      </c>
      <c r="F3144" s="270">
        <f>'Net Gen'!K3144</f>
        <v>0</v>
      </c>
      <c r="G3144" s="270">
        <f>'Net Gen'!N3144</f>
        <v>0</v>
      </c>
      <c r="H3144" s="270">
        <f>'Net Gen'!O3144</f>
        <v>1300</v>
      </c>
      <c r="J3144" s="120">
        <f t="shared" si="198"/>
        <v>0.15</v>
      </c>
      <c r="K3144" s="108">
        <f t="shared" si="196"/>
        <v>0</v>
      </c>
      <c r="L3144" s="102">
        <f t="shared" si="197"/>
        <v>195</v>
      </c>
      <c r="M3144" s="123">
        <f t="shared" si="199"/>
        <v>0</v>
      </c>
    </row>
    <row r="3145" spans="1:13" x14ac:dyDescent="0.2">
      <c r="A3145" s="208" t="str">
        <f>'Net Gen'!B3145</f>
        <v>RP2KPAEG-Rockport 2 KP AEG</v>
      </c>
      <c r="B3145" s="269">
        <f>'Net Gen'!C3145</f>
        <v>44815.916666666664</v>
      </c>
      <c r="C3145" s="270" t="str">
        <f>'Net Gen'!P3145</f>
        <v>OFFLINE</v>
      </c>
      <c r="D3145" s="270">
        <f>'Net Gen'!E3145</f>
        <v>0</v>
      </c>
      <c r="E3145" s="270">
        <f>'Net Gen'!I3145</f>
        <v>0</v>
      </c>
      <c r="F3145" s="270">
        <f>'Net Gen'!K3145</f>
        <v>0</v>
      </c>
      <c r="G3145" s="270">
        <f>'Net Gen'!N3145</f>
        <v>0</v>
      </c>
      <c r="H3145" s="270">
        <f>'Net Gen'!O3145</f>
        <v>1300</v>
      </c>
      <c r="J3145" s="120">
        <f t="shared" si="198"/>
        <v>0.15</v>
      </c>
      <c r="K3145" s="108">
        <f t="shared" si="196"/>
        <v>0</v>
      </c>
      <c r="L3145" s="102">
        <f t="shared" si="197"/>
        <v>195</v>
      </c>
      <c r="M3145" s="123">
        <f t="shared" si="199"/>
        <v>0</v>
      </c>
    </row>
    <row r="3146" spans="1:13" x14ac:dyDescent="0.2">
      <c r="A3146" s="208" t="str">
        <f>'Net Gen'!B3146</f>
        <v>RP2KPAEG-Rockport 2 KP AEG</v>
      </c>
      <c r="B3146" s="269">
        <f>'Net Gen'!C3146</f>
        <v>44815.958333333336</v>
      </c>
      <c r="C3146" s="270" t="str">
        <f>'Net Gen'!P3146</f>
        <v>OFFLINE</v>
      </c>
      <c r="D3146" s="270">
        <f>'Net Gen'!E3146</f>
        <v>0</v>
      </c>
      <c r="E3146" s="270">
        <f>'Net Gen'!I3146</f>
        <v>0</v>
      </c>
      <c r="F3146" s="270">
        <f>'Net Gen'!K3146</f>
        <v>0</v>
      </c>
      <c r="G3146" s="270">
        <f>'Net Gen'!N3146</f>
        <v>0</v>
      </c>
      <c r="H3146" s="270">
        <f>'Net Gen'!O3146</f>
        <v>1300</v>
      </c>
      <c r="J3146" s="120">
        <f t="shared" si="198"/>
        <v>0.15</v>
      </c>
      <c r="K3146" s="108">
        <f t="shared" si="196"/>
        <v>0</v>
      </c>
      <c r="L3146" s="102">
        <f t="shared" si="197"/>
        <v>195</v>
      </c>
      <c r="M3146" s="123">
        <f t="shared" si="199"/>
        <v>0</v>
      </c>
    </row>
    <row r="3147" spans="1:13" x14ac:dyDescent="0.2">
      <c r="A3147" s="208" t="str">
        <f>'Net Gen'!B3147</f>
        <v>RP2KPAEG-Rockport 2 KP AEG</v>
      </c>
      <c r="B3147" s="269">
        <f>'Net Gen'!C3147</f>
        <v>44816</v>
      </c>
      <c r="C3147" s="270" t="str">
        <f>'Net Gen'!P3147</f>
        <v>OFFLINE</v>
      </c>
      <c r="D3147" s="270">
        <f>'Net Gen'!E3147</f>
        <v>0</v>
      </c>
      <c r="E3147" s="270">
        <f>'Net Gen'!I3147</f>
        <v>0</v>
      </c>
      <c r="F3147" s="270">
        <f>'Net Gen'!K3147</f>
        <v>0</v>
      </c>
      <c r="G3147" s="270">
        <f>'Net Gen'!N3147</f>
        <v>0</v>
      </c>
      <c r="H3147" s="270">
        <f>'Net Gen'!O3147</f>
        <v>1300</v>
      </c>
      <c r="J3147" s="120">
        <f t="shared" si="198"/>
        <v>0.15</v>
      </c>
      <c r="K3147" s="108">
        <f t="shared" si="196"/>
        <v>0</v>
      </c>
      <c r="L3147" s="102">
        <f t="shared" si="197"/>
        <v>195</v>
      </c>
      <c r="M3147" s="123">
        <f t="shared" si="199"/>
        <v>0</v>
      </c>
    </row>
    <row r="3148" spans="1:13" x14ac:dyDescent="0.2">
      <c r="A3148" s="208" t="str">
        <f>'Net Gen'!B3148</f>
        <v>RP2KPAEG-Rockport 2 KP AEG</v>
      </c>
      <c r="B3148" s="269">
        <f>'Net Gen'!C3148</f>
        <v>44816.041666666664</v>
      </c>
      <c r="C3148" s="270" t="str">
        <f>'Net Gen'!P3148</f>
        <v>OFFLINE</v>
      </c>
      <c r="D3148" s="270">
        <f>'Net Gen'!E3148</f>
        <v>0</v>
      </c>
      <c r="E3148" s="270">
        <f>'Net Gen'!I3148</f>
        <v>0</v>
      </c>
      <c r="F3148" s="270">
        <f>'Net Gen'!K3148</f>
        <v>0</v>
      </c>
      <c r="G3148" s="270">
        <f>'Net Gen'!N3148</f>
        <v>0</v>
      </c>
      <c r="H3148" s="270">
        <f>'Net Gen'!O3148</f>
        <v>1300</v>
      </c>
      <c r="J3148" s="120">
        <f t="shared" si="198"/>
        <v>0.15</v>
      </c>
      <c r="K3148" s="108">
        <f t="shared" si="196"/>
        <v>0</v>
      </c>
      <c r="L3148" s="102">
        <f t="shared" si="197"/>
        <v>195</v>
      </c>
      <c r="M3148" s="123">
        <f t="shared" si="199"/>
        <v>0</v>
      </c>
    </row>
    <row r="3149" spans="1:13" x14ac:dyDescent="0.2">
      <c r="A3149" s="208" t="str">
        <f>'Net Gen'!B3149</f>
        <v>RP2KPAEG-Rockport 2 KP AEG</v>
      </c>
      <c r="B3149" s="269">
        <f>'Net Gen'!C3149</f>
        <v>44816.083333333336</v>
      </c>
      <c r="C3149" s="270" t="str">
        <f>'Net Gen'!P3149</f>
        <v>OFFLINE</v>
      </c>
      <c r="D3149" s="270">
        <f>'Net Gen'!E3149</f>
        <v>0</v>
      </c>
      <c r="E3149" s="270">
        <f>'Net Gen'!I3149</f>
        <v>0</v>
      </c>
      <c r="F3149" s="270">
        <f>'Net Gen'!K3149</f>
        <v>0</v>
      </c>
      <c r="G3149" s="270">
        <f>'Net Gen'!N3149</f>
        <v>0</v>
      </c>
      <c r="H3149" s="270">
        <f>'Net Gen'!O3149</f>
        <v>1300</v>
      </c>
      <c r="J3149" s="120">
        <f t="shared" si="198"/>
        <v>0.15</v>
      </c>
      <c r="K3149" s="108">
        <f t="shared" si="196"/>
        <v>0</v>
      </c>
      <c r="L3149" s="102">
        <f t="shared" si="197"/>
        <v>195</v>
      </c>
      <c r="M3149" s="123">
        <f t="shared" si="199"/>
        <v>0</v>
      </c>
    </row>
    <row r="3150" spans="1:13" x14ac:dyDescent="0.2">
      <c r="A3150" s="208" t="str">
        <f>'Net Gen'!B3150</f>
        <v>RP2KPAEG-Rockport 2 KP AEG</v>
      </c>
      <c r="B3150" s="269">
        <f>'Net Gen'!C3150</f>
        <v>44816.125</v>
      </c>
      <c r="C3150" s="270" t="str">
        <f>'Net Gen'!P3150</f>
        <v>OFFLINE</v>
      </c>
      <c r="D3150" s="270">
        <f>'Net Gen'!E3150</f>
        <v>0</v>
      </c>
      <c r="E3150" s="270">
        <f>'Net Gen'!I3150</f>
        <v>0</v>
      </c>
      <c r="F3150" s="270">
        <f>'Net Gen'!K3150</f>
        <v>0</v>
      </c>
      <c r="G3150" s="270">
        <f>'Net Gen'!N3150</f>
        <v>0</v>
      </c>
      <c r="H3150" s="270">
        <f>'Net Gen'!O3150</f>
        <v>1300</v>
      </c>
      <c r="J3150" s="120">
        <f t="shared" si="198"/>
        <v>0.15</v>
      </c>
      <c r="K3150" s="108">
        <f t="shared" si="196"/>
        <v>0</v>
      </c>
      <c r="L3150" s="102">
        <f t="shared" si="197"/>
        <v>195</v>
      </c>
      <c r="M3150" s="123">
        <f t="shared" si="199"/>
        <v>0</v>
      </c>
    </row>
    <row r="3151" spans="1:13" x14ac:dyDescent="0.2">
      <c r="A3151" s="208" t="str">
        <f>'Net Gen'!B3151</f>
        <v>RP2KPAEG-Rockport 2 KP AEG</v>
      </c>
      <c r="B3151" s="269">
        <f>'Net Gen'!C3151</f>
        <v>44816.166666666664</v>
      </c>
      <c r="C3151" s="270" t="str">
        <f>'Net Gen'!P3151</f>
        <v>OFFLINE</v>
      </c>
      <c r="D3151" s="270">
        <f>'Net Gen'!E3151</f>
        <v>0</v>
      </c>
      <c r="E3151" s="270">
        <f>'Net Gen'!I3151</f>
        <v>0</v>
      </c>
      <c r="F3151" s="270">
        <f>'Net Gen'!K3151</f>
        <v>0</v>
      </c>
      <c r="G3151" s="270">
        <f>'Net Gen'!N3151</f>
        <v>0</v>
      </c>
      <c r="H3151" s="270">
        <f>'Net Gen'!O3151</f>
        <v>1300</v>
      </c>
      <c r="J3151" s="120">
        <f t="shared" si="198"/>
        <v>0.15</v>
      </c>
      <c r="K3151" s="108">
        <f t="shared" si="196"/>
        <v>0</v>
      </c>
      <c r="L3151" s="102">
        <f t="shared" si="197"/>
        <v>195</v>
      </c>
      <c r="M3151" s="123">
        <f t="shared" si="199"/>
        <v>0</v>
      </c>
    </row>
    <row r="3152" spans="1:13" x14ac:dyDescent="0.2">
      <c r="A3152" s="208" t="str">
        <f>'Net Gen'!B3152</f>
        <v>RP2KPAEG-Rockport 2 KP AEG</v>
      </c>
      <c r="B3152" s="269">
        <f>'Net Gen'!C3152</f>
        <v>44816.208333333336</v>
      </c>
      <c r="C3152" s="270" t="str">
        <f>'Net Gen'!P3152</f>
        <v>OFFLINE</v>
      </c>
      <c r="D3152" s="270">
        <f>'Net Gen'!E3152</f>
        <v>0</v>
      </c>
      <c r="E3152" s="270">
        <f>'Net Gen'!I3152</f>
        <v>0</v>
      </c>
      <c r="F3152" s="270">
        <f>'Net Gen'!K3152</f>
        <v>0</v>
      </c>
      <c r="G3152" s="270">
        <f>'Net Gen'!N3152</f>
        <v>0</v>
      </c>
      <c r="H3152" s="270">
        <f>'Net Gen'!O3152</f>
        <v>1300</v>
      </c>
      <c r="J3152" s="120">
        <f t="shared" si="198"/>
        <v>0.15</v>
      </c>
      <c r="K3152" s="108">
        <f t="shared" si="196"/>
        <v>0</v>
      </c>
      <c r="L3152" s="102">
        <f t="shared" si="197"/>
        <v>195</v>
      </c>
      <c r="M3152" s="123">
        <f t="shared" si="199"/>
        <v>0</v>
      </c>
    </row>
    <row r="3153" spans="1:13" x14ac:dyDescent="0.2">
      <c r="A3153" s="208" t="str">
        <f>'Net Gen'!B3153</f>
        <v>RP2KPAEG-Rockport 2 KP AEG</v>
      </c>
      <c r="B3153" s="269">
        <f>'Net Gen'!C3153</f>
        <v>44816.25</v>
      </c>
      <c r="C3153" s="270" t="str">
        <f>'Net Gen'!P3153</f>
        <v>OFFLINE</v>
      </c>
      <c r="D3153" s="270">
        <f>'Net Gen'!E3153</f>
        <v>0</v>
      </c>
      <c r="E3153" s="270">
        <f>'Net Gen'!I3153</f>
        <v>0</v>
      </c>
      <c r="F3153" s="270">
        <f>'Net Gen'!K3153</f>
        <v>0</v>
      </c>
      <c r="G3153" s="270">
        <f>'Net Gen'!N3153</f>
        <v>0</v>
      </c>
      <c r="H3153" s="270">
        <f>'Net Gen'!O3153</f>
        <v>1300</v>
      </c>
      <c r="J3153" s="120">
        <f t="shared" si="198"/>
        <v>0.15</v>
      </c>
      <c r="K3153" s="108">
        <f t="shared" si="196"/>
        <v>0</v>
      </c>
      <c r="L3153" s="102">
        <f t="shared" si="197"/>
        <v>195</v>
      </c>
      <c r="M3153" s="123">
        <f t="shared" si="199"/>
        <v>0</v>
      </c>
    </row>
    <row r="3154" spans="1:13" x14ac:dyDescent="0.2">
      <c r="A3154" s="208" t="str">
        <f>'Net Gen'!B3154</f>
        <v>RP2KPAEG-Rockport 2 KP AEG</v>
      </c>
      <c r="B3154" s="269">
        <f>'Net Gen'!C3154</f>
        <v>44816.291666666664</v>
      </c>
      <c r="C3154" s="270" t="str">
        <f>'Net Gen'!P3154</f>
        <v>OFFLINE</v>
      </c>
      <c r="D3154" s="270">
        <f>'Net Gen'!E3154</f>
        <v>0</v>
      </c>
      <c r="E3154" s="270">
        <f>'Net Gen'!I3154</f>
        <v>0</v>
      </c>
      <c r="F3154" s="270">
        <f>'Net Gen'!K3154</f>
        <v>0</v>
      </c>
      <c r="G3154" s="270">
        <f>'Net Gen'!N3154</f>
        <v>0</v>
      </c>
      <c r="H3154" s="270">
        <f>'Net Gen'!O3154</f>
        <v>1300</v>
      </c>
      <c r="J3154" s="120">
        <f t="shared" si="198"/>
        <v>0.15</v>
      </c>
      <c r="K3154" s="108">
        <f t="shared" si="196"/>
        <v>0</v>
      </c>
      <c r="L3154" s="102">
        <f t="shared" si="197"/>
        <v>195</v>
      </c>
      <c r="M3154" s="123">
        <f t="shared" si="199"/>
        <v>0</v>
      </c>
    </row>
    <row r="3155" spans="1:13" x14ac:dyDescent="0.2">
      <c r="A3155" s="208" t="str">
        <f>'Net Gen'!B3155</f>
        <v>RP2KPAEG-Rockport 2 KP AEG</v>
      </c>
      <c r="B3155" s="269">
        <f>'Net Gen'!C3155</f>
        <v>44816.333333333336</v>
      </c>
      <c r="C3155" s="270" t="str">
        <f>'Net Gen'!P3155</f>
        <v>OFFLINE</v>
      </c>
      <c r="D3155" s="270">
        <f>'Net Gen'!E3155</f>
        <v>0</v>
      </c>
      <c r="E3155" s="270">
        <f>'Net Gen'!I3155</f>
        <v>0</v>
      </c>
      <c r="F3155" s="270">
        <f>'Net Gen'!K3155</f>
        <v>0</v>
      </c>
      <c r="G3155" s="270">
        <f>'Net Gen'!N3155</f>
        <v>0</v>
      </c>
      <c r="H3155" s="270">
        <f>'Net Gen'!O3155</f>
        <v>1300</v>
      </c>
      <c r="J3155" s="120">
        <f t="shared" si="198"/>
        <v>0.15</v>
      </c>
      <c r="K3155" s="108">
        <f t="shared" si="196"/>
        <v>0</v>
      </c>
      <c r="L3155" s="102">
        <f t="shared" si="197"/>
        <v>195</v>
      </c>
      <c r="M3155" s="123">
        <f t="shared" si="199"/>
        <v>0</v>
      </c>
    </row>
    <row r="3156" spans="1:13" x14ac:dyDescent="0.2">
      <c r="A3156" s="208" t="str">
        <f>'Net Gen'!B3156</f>
        <v>RP2KPAEG-Rockport 2 KP AEG</v>
      </c>
      <c r="B3156" s="269">
        <f>'Net Gen'!C3156</f>
        <v>44816.375</v>
      </c>
      <c r="C3156" s="270" t="str">
        <f>'Net Gen'!P3156</f>
        <v>OFFLINE</v>
      </c>
      <c r="D3156" s="270">
        <f>'Net Gen'!E3156</f>
        <v>0</v>
      </c>
      <c r="E3156" s="270">
        <f>'Net Gen'!I3156</f>
        <v>0</v>
      </c>
      <c r="F3156" s="270">
        <f>'Net Gen'!K3156</f>
        <v>0</v>
      </c>
      <c r="G3156" s="270">
        <f>'Net Gen'!N3156</f>
        <v>0</v>
      </c>
      <c r="H3156" s="270">
        <f>'Net Gen'!O3156</f>
        <v>1300</v>
      </c>
      <c r="J3156" s="120">
        <f t="shared" si="198"/>
        <v>0.15</v>
      </c>
      <c r="K3156" s="108">
        <f t="shared" si="196"/>
        <v>0</v>
      </c>
      <c r="L3156" s="102">
        <f t="shared" si="197"/>
        <v>195</v>
      </c>
      <c r="M3156" s="123">
        <f t="shared" si="199"/>
        <v>0</v>
      </c>
    </row>
    <row r="3157" spans="1:13" x14ac:dyDescent="0.2">
      <c r="A3157" s="208" t="str">
        <f>'Net Gen'!B3157</f>
        <v>RP2KPAEG-Rockport 2 KP AEG</v>
      </c>
      <c r="B3157" s="269">
        <f>'Net Gen'!C3157</f>
        <v>44816.416666666664</v>
      </c>
      <c r="C3157" s="270" t="str">
        <f>'Net Gen'!P3157</f>
        <v>OFFLINE</v>
      </c>
      <c r="D3157" s="270">
        <f>'Net Gen'!E3157</f>
        <v>0</v>
      </c>
      <c r="E3157" s="270">
        <f>'Net Gen'!I3157</f>
        <v>0</v>
      </c>
      <c r="F3157" s="270">
        <f>'Net Gen'!K3157</f>
        <v>0</v>
      </c>
      <c r="G3157" s="270">
        <f>'Net Gen'!N3157</f>
        <v>0</v>
      </c>
      <c r="H3157" s="270">
        <f>'Net Gen'!O3157</f>
        <v>1300</v>
      </c>
      <c r="J3157" s="120">
        <f t="shared" si="198"/>
        <v>0.15</v>
      </c>
      <c r="K3157" s="108">
        <f t="shared" si="196"/>
        <v>0</v>
      </c>
      <c r="L3157" s="102">
        <f t="shared" si="197"/>
        <v>195</v>
      </c>
      <c r="M3157" s="123">
        <f t="shared" si="199"/>
        <v>0</v>
      </c>
    </row>
    <row r="3158" spans="1:13" x14ac:dyDescent="0.2">
      <c r="A3158" s="208" t="str">
        <f>'Net Gen'!B3158</f>
        <v>RP2KPAEG-Rockport 2 KP AEG</v>
      </c>
      <c r="B3158" s="269">
        <f>'Net Gen'!C3158</f>
        <v>44816.458333333336</v>
      </c>
      <c r="C3158" s="270" t="str">
        <f>'Net Gen'!P3158</f>
        <v>OFFLINE</v>
      </c>
      <c r="D3158" s="270">
        <f>'Net Gen'!E3158</f>
        <v>0</v>
      </c>
      <c r="E3158" s="270">
        <f>'Net Gen'!I3158</f>
        <v>0</v>
      </c>
      <c r="F3158" s="270">
        <f>'Net Gen'!K3158</f>
        <v>0</v>
      </c>
      <c r="G3158" s="270">
        <f>'Net Gen'!N3158</f>
        <v>0</v>
      </c>
      <c r="H3158" s="270">
        <f>'Net Gen'!O3158</f>
        <v>1300</v>
      </c>
      <c r="J3158" s="120">
        <f t="shared" si="198"/>
        <v>0.15</v>
      </c>
      <c r="K3158" s="108">
        <f t="shared" si="196"/>
        <v>0</v>
      </c>
      <c r="L3158" s="102">
        <f t="shared" si="197"/>
        <v>195</v>
      </c>
      <c r="M3158" s="123">
        <f t="shared" si="199"/>
        <v>0</v>
      </c>
    </row>
    <row r="3159" spans="1:13" x14ac:dyDescent="0.2">
      <c r="A3159" s="208" t="str">
        <f>'Net Gen'!B3159</f>
        <v>RP2KPAEG-Rockport 2 KP AEG</v>
      </c>
      <c r="B3159" s="269">
        <f>'Net Gen'!C3159</f>
        <v>44816.5</v>
      </c>
      <c r="C3159" s="270" t="str">
        <f>'Net Gen'!P3159</f>
        <v>OFFLINE</v>
      </c>
      <c r="D3159" s="270">
        <f>'Net Gen'!E3159</f>
        <v>0</v>
      </c>
      <c r="E3159" s="270">
        <f>'Net Gen'!I3159</f>
        <v>0</v>
      </c>
      <c r="F3159" s="270">
        <f>'Net Gen'!K3159</f>
        <v>0</v>
      </c>
      <c r="G3159" s="270">
        <f>'Net Gen'!N3159</f>
        <v>0</v>
      </c>
      <c r="H3159" s="270">
        <f>'Net Gen'!O3159</f>
        <v>1300</v>
      </c>
      <c r="J3159" s="120">
        <f t="shared" si="198"/>
        <v>0.15</v>
      </c>
      <c r="K3159" s="108">
        <f t="shared" si="196"/>
        <v>0</v>
      </c>
      <c r="L3159" s="102">
        <f t="shared" si="197"/>
        <v>195</v>
      </c>
      <c r="M3159" s="123">
        <f t="shared" si="199"/>
        <v>0</v>
      </c>
    </row>
    <row r="3160" spans="1:13" x14ac:dyDescent="0.2">
      <c r="A3160" s="208" t="str">
        <f>'Net Gen'!B3160</f>
        <v>RP2KPAEG-Rockport 2 KP AEG</v>
      </c>
      <c r="B3160" s="269">
        <f>'Net Gen'!C3160</f>
        <v>44816.541666666664</v>
      </c>
      <c r="C3160" s="270" t="str">
        <f>'Net Gen'!P3160</f>
        <v>OFFLINE</v>
      </c>
      <c r="D3160" s="270">
        <f>'Net Gen'!E3160</f>
        <v>0</v>
      </c>
      <c r="E3160" s="270">
        <f>'Net Gen'!I3160</f>
        <v>0</v>
      </c>
      <c r="F3160" s="270">
        <f>'Net Gen'!K3160</f>
        <v>0</v>
      </c>
      <c r="G3160" s="270">
        <f>'Net Gen'!N3160</f>
        <v>0</v>
      </c>
      <c r="H3160" s="270">
        <f>'Net Gen'!O3160</f>
        <v>1300</v>
      </c>
      <c r="J3160" s="120">
        <f t="shared" si="198"/>
        <v>0.15</v>
      </c>
      <c r="K3160" s="108">
        <f t="shared" si="196"/>
        <v>0</v>
      </c>
      <c r="L3160" s="102">
        <f t="shared" si="197"/>
        <v>195</v>
      </c>
      <c r="M3160" s="123">
        <f t="shared" si="199"/>
        <v>0</v>
      </c>
    </row>
    <row r="3161" spans="1:13" x14ac:dyDescent="0.2">
      <c r="A3161" s="208" t="str">
        <f>'Net Gen'!B3161</f>
        <v>RP2KPAEG-Rockport 2 KP AEG</v>
      </c>
      <c r="B3161" s="269">
        <f>'Net Gen'!C3161</f>
        <v>44816.583333333336</v>
      </c>
      <c r="C3161" s="270" t="str">
        <f>'Net Gen'!P3161</f>
        <v>OFFLINE</v>
      </c>
      <c r="D3161" s="270">
        <f>'Net Gen'!E3161</f>
        <v>0</v>
      </c>
      <c r="E3161" s="270">
        <f>'Net Gen'!I3161</f>
        <v>0</v>
      </c>
      <c r="F3161" s="270">
        <f>'Net Gen'!K3161</f>
        <v>0</v>
      </c>
      <c r="G3161" s="270">
        <f>'Net Gen'!N3161</f>
        <v>0</v>
      </c>
      <c r="H3161" s="270">
        <f>'Net Gen'!O3161</f>
        <v>1300</v>
      </c>
      <c r="J3161" s="120">
        <f t="shared" si="198"/>
        <v>0.15</v>
      </c>
      <c r="K3161" s="108">
        <f t="shared" si="196"/>
        <v>0</v>
      </c>
      <c r="L3161" s="102">
        <f t="shared" si="197"/>
        <v>195</v>
      </c>
      <c r="M3161" s="123">
        <f t="shared" si="199"/>
        <v>0</v>
      </c>
    </row>
    <row r="3162" spans="1:13" x14ac:dyDescent="0.2">
      <c r="A3162" s="208" t="str">
        <f>'Net Gen'!B3162</f>
        <v>RP2KPAEG-Rockport 2 KP AEG</v>
      </c>
      <c r="B3162" s="269">
        <f>'Net Gen'!C3162</f>
        <v>44816.625</v>
      </c>
      <c r="C3162" s="270" t="str">
        <f>'Net Gen'!P3162</f>
        <v>OFFLINE</v>
      </c>
      <c r="D3162" s="270">
        <f>'Net Gen'!E3162</f>
        <v>0</v>
      </c>
      <c r="E3162" s="270">
        <f>'Net Gen'!I3162</f>
        <v>0</v>
      </c>
      <c r="F3162" s="270">
        <f>'Net Gen'!K3162</f>
        <v>0</v>
      </c>
      <c r="G3162" s="270">
        <f>'Net Gen'!N3162</f>
        <v>0</v>
      </c>
      <c r="H3162" s="270">
        <f>'Net Gen'!O3162</f>
        <v>1300</v>
      </c>
      <c r="J3162" s="120">
        <f t="shared" si="198"/>
        <v>0.15</v>
      </c>
      <c r="K3162" s="108">
        <f t="shared" si="196"/>
        <v>0</v>
      </c>
      <c r="L3162" s="102">
        <f t="shared" si="197"/>
        <v>195</v>
      </c>
      <c r="M3162" s="123">
        <f t="shared" si="199"/>
        <v>0</v>
      </c>
    </row>
    <row r="3163" spans="1:13" x14ac:dyDescent="0.2">
      <c r="A3163" s="208" t="str">
        <f>'Net Gen'!B3163</f>
        <v>RP2KPAEG-Rockport 2 KP AEG</v>
      </c>
      <c r="B3163" s="269">
        <f>'Net Gen'!C3163</f>
        <v>44816.666666666664</v>
      </c>
      <c r="C3163" s="270" t="str">
        <f>'Net Gen'!P3163</f>
        <v>OFFLINE</v>
      </c>
      <c r="D3163" s="270">
        <f>'Net Gen'!E3163</f>
        <v>0</v>
      </c>
      <c r="E3163" s="270">
        <f>'Net Gen'!I3163</f>
        <v>0</v>
      </c>
      <c r="F3163" s="270">
        <f>'Net Gen'!K3163</f>
        <v>0</v>
      </c>
      <c r="G3163" s="270">
        <f>'Net Gen'!N3163</f>
        <v>0</v>
      </c>
      <c r="H3163" s="270">
        <f>'Net Gen'!O3163</f>
        <v>1300</v>
      </c>
      <c r="J3163" s="120">
        <f t="shared" si="198"/>
        <v>0.15</v>
      </c>
      <c r="K3163" s="108">
        <f t="shared" si="196"/>
        <v>0</v>
      </c>
      <c r="L3163" s="102">
        <f t="shared" si="197"/>
        <v>195</v>
      </c>
      <c r="M3163" s="123">
        <f t="shared" si="199"/>
        <v>0</v>
      </c>
    </row>
    <row r="3164" spans="1:13" x14ac:dyDescent="0.2">
      <c r="A3164" s="208" t="str">
        <f>'Net Gen'!B3164</f>
        <v>RP2KPAEG-Rockport 2 KP AEG</v>
      </c>
      <c r="B3164" s="269">
        <f>'Net Gen'!C3164</f>
        <v>44816.708333333336</v>
      </c>
      <c r="C3164" s="270" t="str">
        <f>'Net Gen'!P3164</f>
        <v>OFFLINE</v>
      </c>
      <c r="D3164" s="270">
        <f>'Net Gen'!E3164</f>
        <v>0</v>
      </c>
      <c r="E3164" s="270">
        <f>'Net Gen'!I3164</f>
        <v>0</v>
      </c>
      <c r="F3164" s="270">
        <f>'Net Gen'!K3164</f>
        <v>0</v>
      </c>
      <c r="G3164" s="270">
        <f>'Net Gen'!N3164</f>
        <v>0</v>
      </c>
      <c r="H3164" s="270">
        <f>'Net Gen'!O3164</f>
        <v>1300</v>
      </c>
      <c r="J3164" s="120">
        <f t="shared" si="198"/>
        <v>0.15</v>
      </c>
      <c r="K3164" s="108">
        <f t="shared" si="196"/>
        <v>0</v>
      </c>
      <c r="L3164" s="102">
        <f t="shared" si="197"/>
        <v>195</v>
      </c>
      <c r="M3164" s="123">
        <f t="shared" si="199"/>
        <v>0</v>
      </c>
    </row>
    <row r="3165" spans="1:13" x14ac:dyDescent="0.2">
      <c r="A3165" s="208" t="str">
        <f>'Net Gen'!B3165</f>
        <v>RP2KPAEG-Rockport 2 KP AEG</v>
      </c>
      <c r="B3165" s="269">
        <f>'Net Gen'!C3165</f>
        <v>44816.75</v>
      </c>
      <c r="C3165" s="270" t="str">
        <f>'Net Gen'!P3165</f>
        <v>OFFLINE</v>
      </c>
      <c r="D3165" s="270">
        <f>'Net Gen'!E3165</f>
        <v>0</v>
      </c>
      <c r="E3165" s="270">
        <f>'Net Gen'!I3165</f>
        <v>0</v>
      </c>
      <c r="F3165" s="270">
        <f>'Net Gen'!K3165</f>
        <v>0</v>
      </c>
      <c r="G3165" s="270">
        <f>'Net Gen'!N3165</f>
        <v>0</v>
      </c>
      <c r="H3165" s="270">
        <f>'Net Gen'!O3165</f>
        <v>1300</v>
      </c>
      <c r="J3165" s="120">
        <f t="shared" si="198"/>
        <v>0.15</v>
      </c>
      <c r="K3165" s="108">
        <f t="shared" si="196"/>
        <v>0</v>
      </c>
      <c r="L3165" s="102">
        <f t="shared" si="197"/>
        <v>195</v>
      </c>
      <c r="M3165" s="123">
        <f t="shared" si="199"/>
        <v>0</v>
      </c>
    </row>
    <row r="3166" spans="1:13" x14ac:dyDescent="0.2">
      <c r="A3166" s="208" t="str">
        <f>'Net Gen'!B3166</f>
        <v>RP2KPAEG-Rockport 2 KP AEG</v>
      </c>
      <c r="B3166" s="269">
        <f>'Net Gen'!C3166</f>
        <v>44816.791666666664</v>
      </c>
      <c r="C3166" s="270" t="str">
        <f>'Net Gen'!P3166</f>
        <v>OFFLINE</v>
      </c>
      <c r="D3166" s="270">
        <f>'Net Gen'!E3166</f>
        <v>0</v>
      </c>
      <c r="E3166" s="270">
        <f>'Net Gen'!I3166</f>
        <v>0</v>
      </c>
      <c r="F3166" s="270">
        <f>'Net Gen'!K3166</f>
        <v>0</v>
      </c>
      <c r="G3166" s="270">
        <f>'Net Gen'!N3166</f>
        <v>0</v>
      </c>
      <c r="H3166" s="270">
        <f>'Net Gen'!O3166</f>
        <v>1300</v>
      </c>
      <c r="J3166" s="120">
        <f t="shared" si="198"/>
        <v>0.15</v>
      </c>
      <c r="K3166" s="108">
        <f t="shared" si="196"/>
        <v>0</v>
      </c>
      <c r="L3166" s="102">
        <f t="shared" si="197"/>
        <v>195</v>
      </c>
      <c r="M3166" s="123">
        <f t="shared" si="199"/>
        <v>0</v>
      </c>
    </row>
    <row r="3167" spans="1:13" x14ac:dyDescent="0.2">
      <c r="A3167" s="208" t="str">
        <f>'Net Gen'!B3167</f>
        <v>RP2KPAEG-Rockport 2 KP AEG</v>
      </c>
      <c r="B3167" s="269">
        <f>'Net Gen'!C3167</f>
        <v>44816.833333333336</v>
      </c>
      <c r="C3167" s="270" t="str">
        <f>'Net Gen'!P3167</f>
        <v>OFFLINE</v>
      </c>
      <c r="D3167" s="270">
        <f>'Net Gen'!E3167</f>
        <v>0</v>
      </c>
      <c r="E3167" s="270">
        <f>'Net Gen'!I3167</f>
        <v>0</v>
      </c>
      <c r="F3167" s="270">
        <f>'Net Gen'!K3167</f>
        <v>0</v>
      </c>
      <c r="G3167" s="270">
        <f>'Net Gen'!N3167</f>
        <v>0</v>
      </c>
      <c r="H3167" s="270">
        <f>'Net Gen'!O3167</f>
        <v>1300</v>
      </c>
      <c r="J3167" s="120">
        <f t="shared" si="198"/>
        <v>0.15</v>
      </c>
      <c r="K3167" s="108">
        <f t="shared" si="196"/>
        <v>0</v>
      </c>
      <c r="L3167" s="102">
        <f t="shared" si="197"/>
        <v>195</v>
      </c>
      <c r="M3167" s="123">
        <f t="shared" si="199"/>
        <v>0</v>
      </c>
    </row>
    <row r="3168" spans="1:13" x14ac:dyDescent="0.2">
      <c r="A3168" s="208" t="str">
        <f>'Net Gen'!B3168</f>
        <v>RP2KPAEG-Rockport 2 KP AEG</v>
      </c>
      <c r="B3168" s="269">
        <f>'Net Gen'!C3168</f>
        <v>44816.875</v>
      </c>
      <c r="C3168" s="270" t="str">
        <f>'Net Gen'!P3168</f>
        <v>OFFLINE</v>
      </c>
      <c r="D3168" s="270">
        <f>'Net Gen'!E3168</f>
        <v>0</v>
      </c>
      <c r="E3168" s="270">
        <f>'Net Gen'!I3168</f>
        <v>0</v>
      </c>
      <c r="F3168" s="270">
        <f>'Net Gen'!K3168</f>
        <v>0</v>
      </c>
      <c r="G3168" s="270">
        <f>'Net Gen'!N3168</f>
        <v>0</v>
      </c>
      <c r="H3168" s="270">
        <f>'Net Gen'!O3168</f>
        <v>1300</v>
      </c>
      <c r="J3168" s="120">
        <f t="shared" si="198"/>
        <v>0.15</v>
      </c>
      <c r="K3168" s="108">
        <f t="shared" si="196"/>
        <v>0</v>
      </c>
      <c r="L3168" s="102">
        <f t="shared" si="197"/>
        <v>195</v>
      </c>
      <c r="M3168" s="123">
        <f t="shared" si="199"/>
        <v>0</v>
      </c>
    </row>
    <row r="3169" spans="1:13" x14ac:dyDescent="0.2">
      <c r="A3169" s="208" t="str">
        <f>'Net Gen'!B3169</f>
        <v>RP2KPAEG-Rockport 2 KP AEG</v>
      </c>
      <c r="B3169" s="269">
        <f>'Net Gen'!C3169</f>
        <v>44816.916666666664</v>
      </c>
      <c r="C3169" s="270" t="str">
        <f>'Net Gen'!P3169</f>
        <v>OFFLINE</v>
      </c>
      <c r="D3169" s="270">
        <f>'Net Gen'!E3169</f>
        <v>0</v>
      </c>
      <c r="E3169" s="270">
        <f>'Net Gen'!I3169</f>
        <v>0</v>
      </c>
      <c r="F3169" s="270">
        <f>'Net Gen'!K3169</f>
        <v>0</v>
      </c>
      <c r="G3169" s="270">
        <f>'Net Gen'!N3169</f>
        <v>0</v>
      </c>
      <c r="H3169" s="270">
        <f>'Net Gen'!O3169</f>
        <v>1300</v>
      </c>
      <c r="J3169" s="120">
        <f t="shared" si="198"/>
        <v>0.15</v>
      </c>
      <c r="K3169" s="108">
        <f t="shared" si="196"/>
        <v>0</v>
      </c>
      <c r="L3169" s="102">
        <f t="shared" si="197"/>
        <v>195</v>
      </c>
      <c r="M3169" s="123">
        <f t="shared" si="199"/>
        <v>0</v>
      </c>
    </row>
    <row r="3170" spans="1:13" x14ac:dyDescent="0.2">
      <c r="A3170" s="208" t="str">
        <f>'Net Gen'!B3170</f>
        <v>RP2KPAEG-Rockport 2 KP AEG</v>
      </c>
      <c r="B3170" s="269">
        <f>'Net Gen'!C3170</f>
        <v>44816.958333333336</v>
      </c>
      <c r="C3170" s="270" t="str">
        <f>'Net Gen'!P3170</f>
        <v>OFFLINE</v>
      </c>
      <c r="D3170" s="270">
        <f>'Net Gen'!E3170</f>
        <v>0</v>
      </c>
      <c r="E3170" s="270">
        <f>'Net Gen'!I3170</f>
        <v>0</v>
      </c>
      <c r="F3170" s="270">
        <f>'Net Gen'!K3170</f>
        <v>0</v>
      </c>
      <c r="G3170" s="270">
        <f>'Net Gen'!N3170</f>
        <v>0</v>
      </c>
      <c r="H3170" s="270">
        <f>'Net Gen'!O3170</f>
        <v>1300</v>
      </c>
      <c r="J3170" s="120">
        <f t="shared" si="198"/>
        <v>0.15</v>
      </c>
      <c r="K3170" s="108">
        <f t="shared" si="196"/>
        <v>0</v>
      </c>
      <c r="L3170" s="102">
        <f t="shared" si="197"/>
        <v>195</v>
      </c>
      <c r="M3170" s="123">
        <f t="shared" si="199"/>
        <v>0</v>
      </c>
    </row>
    <row r="3171" spans="1:13" x14ac:dyDescent="0.2">
      <c r="A3171" s="208" t="str">
        <f>'Net Gen'!B3171</f>
        <v>RP2KPAEG-Rockport 2 KP AEG</v>
      </c>
      <c r="B3171" s="269">
        <f>'Net Gen'!C3171</f>
        <v>44817</v>
      </c>
      <c r="C3171" s="270" t="str">
        <f>'Net Gen'!P3171</f>
        <v>OFFLINE</v>
      </c>
      <c r="D3171" s="270">
        <f>'Net Gen'!E3171</f>
        <v>0</v>
      </c>
      <c r="E3171" s="270">
        <f>'Net Gen'!I3171</f>
        <v>0</v>
      </c>
      <c r="F3171" s="270">
        <f>'Net Gen'!K3171</f>
        <v>0</v>
      </c>
      <c r="G3171" s="270">
        <f>'Net Gen'!N3171</f>
        <v>0</v>
      </c>
      <c r="H3171" s="270">
        <f>'Net Gen'!O3171</f>
        <v>1300</v>
      </c>
      <c r="J3171" s="120">
        <f t="shared" si="198"/>
        <v>0.15</v>
      </c>
      <c r="K3171" s="108">
        <f t="shared" si="196"/>
        <v>0</v>
      </c>
      <c r="L3171" s="102">
        <f t="shared" si="197"/>
        <v>195</v>
      </c>
      <c r="M3171" s="123">
        <f t="shared" si="199"/>
        <v>0</v>
      </c>
    </row>
    <row r="3172" spans="1:13" x14ac:dyDescent="0.2">
      <c r="A3172" s="208" t="str">
        <f>'Net Gen'!B3172</f>
        <v>RP2KPAEG-Rockport 2 KP AEG</v>
      </c>
      <c r="B3172" s="269">
        <f>'Net Gen'!C3172</f>
        <v>44817.041666666664</v>
      </c>
      <c r="C3172" s="270" t="str">
        <f>'Net Gen'!P3172</f>
        <v>OFFLINE</v>
      </c>
      <c r="D3172" s="270">
        <f>'Net Gen'!E3172</f>
        <v>0</v>
      </c>
      <c r="E3172" s="270">
        <f>'Net Gen'!I3172</f>
        <v>0</v>
      </c>
      <c r="F3172" s="270">
        <f>'Net Gen'!K3172</f>
        <v>0</v>
      </c>
      <c r="G3172" s="270">
        <f>'Net Gen'!N3172</f>
        <v>0</v>
      </c>
      <c r="H3172" s="270">
        <f>'Net Gen'!O3172</f>
        <v>1300</v>
      </c>
      <c r="J3172" s="120">
        <f t="shared" si="198"/>
        <v>0.15</v>
      </c>
      <c r="K3172" s="108">
        <f t="shared" si="196"/>
        <v>0</v>
      </c>
      <c r="L3172" s="102">
        <f t="shared" si="197"/>
        <v>195</v>
      </c>
      <c r="M3172" s="123">
        <f t="shared" si="199"/>
        <v>0</v>
      </c>
    </row>
    <row r="3173" spans="1:13" x14ac:dyDescent="0.2">
      <c r="A3173" s="208" t="str">
        <f>'Net Gen'!B3173</f>
        <v>RP2KPAEG-Rockport 2 KP AEG</v>
      </c>
      <c r="B3173" s="269">
        <f>'Net Gen'!C3173</f>
        <v>44817.083333333336</v>
      </c>
      <c r="C3173" s="270" t="str">
        <f>'Net Gen'!P3173</f>
        <v>OFFLINE</v>
      </c>
      <c r="D3173" s="270">
        <f>'Net Gen'!E3173</f>
        <v>0</v>
      </c>
      <c r="E3173" s="270">
        <f>'Net Gen'!I3173</f>
        <v>0</v>
      </c>
      <c r="F3173" s="270">
        <f>'Net Gen'!K3173</f>
        <v>0</v>
      </c>
      <c r="G3173" s="270">
        <f>'Net Gen'!N3173</f>
        <v>0</v>
      </c>
      <c r="H3173" s="270">
        <f>'Net Gen'!O3173</f>
        <v>1300</v>
      </c>
      <c r="J3173" s="120">
        <f t="shared" si="198"/>
        <v>0.15</v>
      </c>
      <c r="K3173" s="108">
        <f t="shared" si="196"/>
        <v>0</v>
      </c>
      <c r="L3173" s="102">
        <f t="shared" si="197"/>
        <v>195</v>
      </c>
      <c r="M3173" s="123">
        <f t="shared" si="199"/>
        <v>0</v>
      </c>
    </row>
    <row r="3174" spans="1:13" x14ac:dyDescent="0.2">
      <c r="A3174" s="208" t="str">
        <f>'Net Gen'!B3174</f>
        <v>RP2KPAEG-Rockport 2 KP AEG</v>
      </c>
      <c r="B3174" s="269">
        <f>'Net Gen'!C3174</f>
        <v>44817.125</v>
      </c>
      <c r="C3174" s="270" t="str">
        <f>'Net Gen'!P3174</f>
        <v>OFFLINE</v>
      </c>
      <c r="D3174" s="270">
        <f>'Net Gen'!E3174</f>
        <v>0</v>
      </c>
      <c r="E3174" s="270">
        <f>'Net Gen'!I3174</f>
        <v>0</v>
      </c>
      <c r="F3174" s="270">
        <f>'Net Gen'!K3174</f>
        <v>0</v>
      </c>
      <c r="G3174" s="270">
        <f>'Net Gen'!N3174</f>
        <v>0</v>
      </c>
      <c r="H3174" s="270">
        <f>'Net Gen'!O3174</f>
        <v>1300</v>
      </c>
      <c r="J3174" s="120">
        <f t="shared" si="198"/>
        <v>0.15</v>
      </c>
      <c r="K3174" s="108">
        <f t="shared" si="196"/>
        <v>0</v>
      </c>
      <c r="L3174" s="102">
        <f t="shared" si="197"/>
        <v>195</v>
      </c>
      <c r="M3174" s="123">
        <f t="shared" si="199"/>
        <v>0</v>
      </c>
    </row>
    <row r="3175" spans="1:13" x14ac:dyDescent="0.2">
      <c r="A3175" s="208" t="str">
        <f>'Net Gen'!B3175</f>
        <v>RP2KPAEG-Rockport 2 KP AEG</v>
      </c>
      <c r="B3175" s="269">
        <f>'Net Gen'!C3175</f>
        <v>44817.166666666664</v>
      </c>
      <c r="C3175" s="270" t="str">
        <f>'Net Gen'!P3175</f>
        <v>OFFLINE</v>
      </c>
      <c r="D3175" s="270">
        <f>'Net Gen'!E3175</f>
        <v>0</v>
      </c>
      <c r="E3175" s="270">
        <f>'Net Gen'!I3175</f>
        <v>0</v>
      </c>
      <c r="F3175" s="270">
        <f>'Net Gen'!K3175</f>
        <v>0</v>
      </c>
      <c r="G3175" s="270">
        <f>'Net Gen'!N3175</f>
        <v>0</v>
      </c>
      <c r="H3175" s="270">
        <f>'Net Gen'!O3175</f>
        <v>1300</v>
      </c>
      <c r="J3175" s="120">
        <f t="shared" si="198"/>
        <v>0.15</v>
      </c>
      <c r="K3175" s="108">
        <f t="shared" si="196"/>
        <v>0</v>
      </c>
      <c r="L3175" s="102">
        <f t="shared" si="197"/>
        <v>195</v>
      </c>
      <c r="M3175" s="123">
        <f t="shared" si="199"/>
        <v>0</v>
      </c>
    </row>
    <row r="3176" spans="1:13" x14ac:dyDescent="0.2">
      <c r="A3176" s="208" t="str">
        <f>'Net Gen'!B3176</f>
        <v>RP2KPAEG-Rockport 2 KP AEG</v>
      </c>
      <c r="B3176" s="269">
        <f>'Net Gen'!C3176</f>
        <v>44817.208333333336</v>
      </c>
      <c r="C3176" s="270" t="str">
        <f>'Net Gen'!P3176</f>
        <v>OFFLINE</v>
      </c>
      <c r="D3176" s="270">
        <f>'Net Gen'!E3176</f>
        <v>0</v>
      </c>
      <c r="E3176" s="270">
        <f>'Net Gen'!I3176</f>
        <v>0</v>
      </c>
      <c r="F3176" s="270">
        <f>'Net Gen'!K3176</f>
        <v>0</v>
      </c>
      <c r="G3176" s="270">
        <f>'Net Gen'!N3176</f>
        <v>0</v>
      </c>
      <c r="H3176" s="270">
        <f>'Net Gen'!O3176</f>
        <v>1300</v>
      </c>
      <c r="J3176" s="120">
        <f t="shared" si="198"/>
        <v>0.15</v>
      </c>
      <c r="K3176" s="108">
        <f t="shared" si="196"/>
        <v>0</v>
      </c>
      <c r="L3176" s="102">
        <f t="shared" si="197"/>
        <v>195</v>
      </c>
      <c r="M3176" s="123">
        <f t="shared" si="199"/>
        <v>0</v>
      </c>
    </row>
    <row r="3177" spans="1:13" x14ac:dyDescent="0.2">
      <c r="A3177" s="208" t="str">
        <f>'Net Gen'!B3177</f>
        <v>RP2KPAEG-Rockport 2 KP AEG</v>
      </c>
      <c r="B3177" s="269">
        <f>'Net Gen'!C3177</f>
        <v>44817.25</v>
      </c>
      <c r="C3177" s="270" t="str">
        <f>'Net Gen'!P3177</f>
        <v>OFFLINE</v>
      </c>
      <c r="D3177" s="270">
        <f>'Net Gen'!E3177</f>
        <v>0</v>
      </c>
      <c r="E3177" s="270">
        <f>'Net Gen'!I3177</f>
        <v>0</v>
      </c>
      <c r="F3177" s="270">
        <f>'Net Gen'!K3177</f>
        <v>0</v>
      </c>
      <c r="G3177" s="270">
        <f>'Net Gen'!N3177</f>
        <v>0</v>
      </c>
      <c r="H3177" s="270">
        <f>'Net Gen'!O3177</f>
        <v>1300</v>
      </c>
      <c r="J3177" s="120">
        <f t="shared" si="198"/>
        <v>0.15</v>
      </c>
      <c r="K3177" s="108">
        <f t="shared" si="196"/>
        <v>0</v>
      </c>
      <c r="L3177" s="102">
        <f t="shared" si="197"/>
        <v>195</v>
      </c>
      <c r="M3177" s="123">
        <f t="shared" si="199"/>
        <v>0</v>
      </c>
    </row>
    <row r="3178" spans="1:13" x14ac:dyDescent="0.2">
      <c r="A3178" s="208" t="str">
        <f>'Net Gen'!B3178</f>
        <v>RP2KPAEG-Rockport 2 KP AEG</v>
      </c>
      <c r="B3178" s="269">
        <f>'Net Gen'!C3178</f>
        <v>44817.291666666664</v>
      </c>
      <c r="C3178" s="270" t="str">
        <f>'Net Gen'!P3178</f>
        <v>OFFLINE</v>
      </c>
      <c r="D3178" s="270">
        <f>'Net Gen'!E3178</f>
        <v>0</v>
      </c>
      <c r="E3178" s="270">
        <f>'Net Gen'!I3178</f>
        <v>0</v>
      </c>
      <c r="F3178" s="270">
        <f>'Net Gen'!K3178</f>
        <v>0</v>
      </c>
      <c r="G3178" s="270">
        <f>'Net Gen'!N3178</f>
        <v>0</v>
      </c>
      <c r="H3178" s="270">
        <f>'Net Gen'!O3178</f>
        <v>1300</v>
      </c>
      <c r="J3178" s="120">
        <f t="shared" si="198"/>
        <v>0.15</v>
      </c>
      <c r="K3178" s="108">
        <f t="shared" si="196"/>
        <v>0</v>
      </c>
      <c r="L3178" s="102">
        <f t="shared" si="197"/>
        <v>195</v>
      </c>
      <c r="M3178" s="123">
        <f t="shared" si="199"/>
        <v>0</v>
      </c>
    </row>
    <row r="3179" spans="1:13" x14ac:dyDescent="0.2">
      <c r="A3179" s="208" t="str">
        <f>'Net Gen'!B3179</f>
        <v>RP2KPAEG-Rockport 2 KP AEG</v>
      </c>
      <c r="B3179" s="269">
        <f>'Net Gen'!C3179</f>
        <v>44817.333333333336</v>
      </c>
      <c r="C3179" s="270" t="str">
        <f>'Net Gen'!P3179</f>
        <v>OFFLINE</v>
      </c>
      <c r="D3179" s="270">
        <f>'Net Gen'!E3179</f>
        <v>0</v>
      </c>
      <c r="E3179" s="270">
        <f>'Net Gen'!I3179</f>
        <v>0</v>
      </c>
      <c r="F3179" s="270">
        <f>'Net Gen'!K3179</f>
        <v>0</v>
      </c>
      <c r="G3179" s="270">
        <f>'Net Gen'!N3179</f>
        <v>0</v>
      </c>
      <c r="H3179" s="270">
        <f>'Net Gen'!O3179</f>
        <v>1300</v>
      </c>
      <c r="J3179" s="120">
        <f t="shared" si="198"/>
        <v>0.15</v>
      </c>
      <c r="K3179" s="108">
        <f t="shared" si="196"/>
        <v>0</v>
      </c>
      <c r="L3179" s="102">
        <f t="shared" si="197"/>
        <v>195</v>
      </c>
      <c r="M3179" s="123">
        <f t="shared" si="199"/>
        <v>0</v>
      </c>
    </row>
    <row r="3180" spans="1:13" x14ac:dyDescent="0.2">
      <c r="A3180" s="208" t="str">
        <f>'Net Gen'!B3180</f>
        <v>RP2KPAEG-Rockport 2 KP AEG</v>
      </c>
      <c r="B3180" s="269">
        <f>'Net Gen'!C3180</f>
        <v>44817.375</v>
      </c>
      <c r="C3180" s="270" t="str">
        <f>'Net Gen'!P3180</f>
        <v>OFFLINE</v>
      </c>
      <c r="D3180" s="270">
        <f>'Net Gen'!E3180</f>
        <v>0</v>
      </c>
      <c r="E3180" s="270">
        <f>'Net Gen'!I3180</f>
        <v>0</v>
      </c>
      <c r="F3180" s="270">
        <f>'Net Gen'!K3180</f>
        <v>0</v>
      </c>
      <c r="G3180" s="270">
        <f>'Net Gen'!N3180</f>
        <v>0</v>
      </c>
      <c r="H3180" s="270">
        <f>'Net Gen'!O3180</f>
        <v>1300</v>
      </c>
      <c r="J3180" s="120">
        <f t="shared" si="198"/>
        <v>0.15</v>
      </c>
      <c r="K3180" s="108">
        <f t="shared" si="196"/>
        <v>0</v>
      </c>
      <c r="L3180" s="102">
        <f t="shared" si="197"/>
        <v>195</v>
      </c>
      <c r="M3180" s="123">
        <f t="shared" si="199"/>
        <v>0</v>
      </c>
    </row>
    <row r="3181" spans="1:13" x14ac:dyDescent="0.2">
      <c r="A3181" s="208" t="str">
        <f>'Net Gen'!B3181</f>
        <v>RP2KPAEG-Rockport 2 KP AEG</v>
      </c>
      <c r="B3181" s="269">
        <f>'Net Gen'!C3181</f>
        <v>44817.416666666664</v>
      </c>
      <c r="C3181" s="270" t="str">
        <f>'Net Gen'!P3181</f>
        <v>OFFLINE</v>
      </c>
      <c r="D3181" s="270">
        <f>'Net Gen'!E3181</f>
        <v>0</v>
      </c>
      <c r="E3181" s="270">
        <f>'Net Gen'!I3181</f>
        <v>0</v>
      </c>
      <c r="F3181" s="270">
        <f>'Net Gen'!K3181</f>
        <v>0</v>
      </c>
      <c r="G3181" s="270">
        <f>'Net Gen'!N3181</f>
        <v>0</v>
      </c>
      <c r="H3181" s="270">
        <f>'Net Gen'!O3181</f>
        <v>1300</v>
      </c>
      <c r="J3181" s="120">
        <f t="shared" si="198"/>
        <v>0.15</v>
      </c>
      <c r="K3181" s="108">
        <f t="shared" si="196"/>
        <v>0</v>
      </c>
      <c r="L3181" s="102">
        <f t="shared" si="197"/>
        <v>195</v>
      </c>
      <c r="M3181" s="123">
        <f t="shared" si="199"/>
        <v>0</v>
      </c>
    </row>
    <row r="3182" spans="1:13" x14ac:dyDescent="0.2">
      <c r="A3182" s="208" t="str">
        <f>'Net Gen'!B3182</f>
        <v>RP2KPAEG-Rockport 2 KP AEG</v>
      </c>
      <c r="B3182" s="269">
        <f>'Net Gen'!C3182</f>
        <v>44817.458333333336</v>
      </c>
      <c r="C3182" s="270" t="str">
        <f>'Net Gen'!P3182</f>
        <v>OFFLINE</v>
      </c>
      <c r="D3182" s="270">
        <f>'Net Gen'!E3182</f>
        <v>0</v>
      </c>
      <c r="E3182" s="270">
        <f>'Net Gen'!I3182</f>
        <v>0</v>
      </c>
      <c r="F3182" s="270">
        <f>'Net Gen'!K3182</f>
        <v>0</v>
      </c>
      <c r="G3182" s="270">
        <f>'Net Gen'!N3182</f>
        <v>0</v>
      </c>
      <c r="H3182" s="270">
        <f>'Net Gen'!O3182</f>
        <v>1300</v>
      </c>
      <c r="J3182" s="120">
        <f t="shared" si="198"/>
        <v>0.15</v>
      </c>
      <c r="K3182" s="108">
        <f t="shared" si="196"/>
        <v>0</v>
      </c>
      <c r="L3182" s="102">
        <f t="shared" si="197"/>
        <v>195</v>
      </c>
      <c r="M3182" s="123">
        <f t="shared" si="199"/>
        <v>0</v>
      </c>
    </row>
    <row r="3183" spans="1:13" x14ac:dyDescent="0.2">
      <c r="A3183" s="208" t="str">
        <f>'Net Gen'!B3183</f>
        <v>RP2KPAEG-Rockport 2 KP AEG</v>
      </c>
      <c r="B3183" s="269">
        <f>'Net Gen'!C3183</f>
        <v>44817.5</v>
      </c>
      <c r="C3183" s="270" t="str">
        <f>'Net Gen'!P3183</f>
        <v>OFFLINE</v>
      </c>
      <c r="D3183" s="270">
        <f>'Net Gen'!E3183</f>
        <v>0</v>
      </c>
      <c r="E3183" s="270">
        <f>'Net Gen'!I3183</f>
        <v>0</v>
      </c>
      <c r="F3183" s="270">
        <f>'Net Gen'!K3183</f>
        <v>0</v>
      </c>
      <c r="G3183" s="270">
        <f>'Net Gen'!N3183</f>
        <v>0</v>
      </c>
      <c r="H3183" s="270">
        <f>'Net Gen'!O3183</f>
        <v>1300</v>
      </c>
      <c r="J3183" s="120">
        <f t="shared" si="198"/>
        <v>0.15</v>
      </c>
      <c r="K3183" s="108">
        <f t="shared" si="196"/>
        <v>0</v>
      </c>
      <c r="L3183" s="102">
        <f t="shared" si="197"/>
        <v>195</v>
      </c>
      <c r="M3183" s="123">
        <f t="shared" si="199"/>
        <v>0</v>
      </c>
    </row>
    <row r="3184" spans="1:13" x14ac:dyDescent="0.2">
      <c r="A3184" s="208" t="str">
        <f>'Net Gen'!B3184</f>
        <v>RP2KPAEG-Rockport 2 KP AEG</v>
      </c>
      <c r="B3184" s="269">
        <f>'Net Gen'!C3184</f>
        <v>44817.541666666664</v>
      </c>
      <c r="C3184" s="270" t="str">
        <f>'Net Gen'!P3184</f>
        <v>OFFLINE</v>
      </c>
      <c r="D3184" s="270">
        <f>'Net Gen'!E3184</f>
        <v>0</v>
      </c>
      <c r="E3184" s="270">
        <f>'Net Gen'!I3184</f>
        <v>0</v>
      </c>
      <c r="F3184" s="270">
        <f>'Net Gen'!K3184</f>
        <v>0</v>
      </c>
      <c r="G3184" s="270">
        <f>'Net Gen'!N3184</f>
        <v>0</v>
      </c>
      <c r="H3184" s="270">
        <f>'Net Gen'!O3184</f>
        <v>1300</v>
      </c>
      <c r="J3184" s="120">
        <f t="shared" si="198"/>
        <v>0.15</v>
      </c>
      <c r="K3184" s="108">
        <f t="shared" si="196"/>
        <v>0</v>
      </c>
      <c r="L3184" s="102">
        <f t="shared" si="197"/>
        <v>195</v>
      </c>
      <c r="M3184" s="123">
        <f t="shared" si="199"/>
        <v>0</v>
      </c>
    </row>
    <row r="3185" spans="1:13" x14ac:dyDescent="0.2">
      <c r="A3185" s="208" t="str">
        <f>'Net Gen'!B3185</f>
        <v>RP2KPAEG-Rockport 2 KP AEG</v>
      </c>
      <c r="B3185" s="269">
        <f>'Net Gen'!C3185</f>
        <v>44817.583333333336</v>
      </c>
      <c r="C3185" s="270" t="str">
        <f>'Net Gen'!P3185</f>
        <v>OFFLINE</v>
      </c>
      <c r="D3185" s="270">
        <f>'Net Gen'!E3185</f>
        <v>0</v>
      </c>
      <c r="E3185" s="270">
        <f>'Net Gen'!I3185</f>
        <v>0</v>
      </c>
      <c r="F3185" s="270">
        <f>'Net Gen'!K3185</f>
        <v>0</v>
      </c>
      <c r="G3185" s="270">
        <f>'Net Gen'!N3185</f>
        <v>0</v>
      </c>
      <c r="H3185" s="270">
        <f>'Net Gen'!O3185</f>
        <v>1300</v>
      </c>
      <c r="J3185" s="120">
        <f t="shared" si="198"/>
        <v>0.15</v>
      </c>
      <c r="K3185" s="108">
        <f t="shared" si="196"/>
        <v>0</v>
      </c>
      <c r="L3185" s="102">
        <f t="shared" si="197"/>
        <v>195</v>
      </c>
      <c r="M3185" s="123">
        <f t="shared" si="199"/>
        <v>0</v>
      </c>
    </row>
    <row r="3186" spans="1:13" x14ac:dyDescent="0.2">
      <c r="A3186" s="208" t="str">
        <f>'Net Gen'!B3186</f>
        <v>RP2KPAEG-Rockport 2 KP AEG</v>
      </c>
      <c r="B3186" s="269">
        <f>'Net Gen'!C3186</f>
        <v>44817.625</v>
      </c>
      <c r="C3186" s="270" t="str">
        <f>'Net Gen'!P3186</f>
        <v>OFFLINE</v>
      </c>
      <c r="D3186" s="270">
        <f>'Net Gen'!E3186</f>
        <v>0</v>
      </c>
      <c r="E3186" s="270">
        <f>'Net Gen'!I3186</f>
        <v>0</v>
      </c>
      <c r="F3186" s="270">
        <f>'Net Gen'!K3186</f>
        <v>0</v>
      </c>
      <c r="G3186" s="270">
        <f>'Net Gen'!N3186</f>
        <v>0</v>
      </c>
      <c r="H3186" s="270">
        <f>'Net Gen'!O3186</f>
        <v>1300</v>
      </c>
      <c r="J3186" s="120">
        <f t="shared" si="198"/>
        <v>0.15</v>
      </c>
      <c r="K3186" s="108">
        <f t="shared" si="196"/>
        <v>0</v>
      </c>
      <c r="L3186" s="102">
        <f t="shared" si="197"/>
        <v>195</v>
      </c>
      <c r="M3186" s="123">
        <f t="shared" si="199"/>
        <v>0</v>
      </c>
    </row>
    <row r="3187" spans="1:13" x14ac:dyDescent="0.2">
      <c r="A3187" s="208" t="str">
        <f>'Net Gen'!B3187</f>
        <v>RP2KPAEG-Rockport 2 KP AEG</v>
      </c>
      <c r="B3187" s="269">
        <f>'Net Gen'!C3187</f>
        <v>44817.666666666664</v>
      </c>
      <c r="C3187" s="270" t="str">
        <f>'Net Gen'!P3187</f>
        <v>OFFLINE</v>
      </c>
      <c r="D3187" s="270">
        <f>'Net Gen'!E3187</f>
        <v>0</v>
      </c>
      <c r="E3187" s="270">
        <f>'Net Gen'!I3187</f>
        <v>0</v>
      </c>
      <c r="F3187" s="270">
        <f>'Net Gen'!K3187</f>
        <v>0</v>
      </c>
      <c r="G3187" s="270">
        <f>'Net Gen'!N3187</f>
        <v>0</v>
      </c>
      <c r="H3187" s="270">
        <f>'Net Gen'!O3187</f>
        <v>1300</v>
      </c>
      <c r="J3187" s="120">
        <f t="shared" si="198"/>
        <v>0.15</v>
      </c>
      <c r="K3187" s="108">
        <f t="shared" si="196"/>
        <v>0</v>
      </c>
      <c r="L3187" s="102">
        <f t="shared" si="197"/>
        <v>195</v>
      </c>
      <c r="M3187" s="123">
        <f t="shared" si="199"/>
        <v>0</v>
      </c>
    </row>
    <row r="3188" spans="1:13" x14ac:dyDescent="0.2">
      <c r="A3188" s="208" t="str">
        <f>'Net Gen'!B3188</f>
        <v>RP2KPAEG-Rockport 2 KP AEG</v>
      </c>
      <c r="B3188" s="269">
        <f>'Net Gen'!C3188</f>
        <v>44817.708333333336</v>
      </c>
      <c r="C3188" s="270" t="str">
        <f>'Net Gen'!P3188</f>
        <v>OFFLINE</v>
      </c>
      <c r="D3188" s="270">
        <f>'Net Gen'!E3188</f>
        <v>0</v>
      </c>
      <c r="E3188" s="270">
        <f>'Net Gen'!I3188</f>
        <v>0</v>
      </c>
      <c r="F3188" s="270">
        <f>'Net Gen'!K3188</f>
        <v>0</v>
      </c>
      <c r="G3188" s="270">
        <f>'Net Gen'!N3188</f>
        <v>0</v>
      </c>
      <c r="H3188" s="270">
        <f>'Net Gen'!O3188</f>
        <v>1300</v>
      </c>
      <c r="J3188" s="120">
        <f t="shared" si="198"/>
        <v>0.15</v>
      </c>
      <c r="K3188" s="108">
        <f t="shared" si="196"/>
        <v>0</v>
      </c>
      <c r="L3188" s="102">
        <f t="shared" si="197"/>
        <v>195</v>
      </c>
      <c r="M3188" s="123">
        <f t="shared" si="199"/>
        <v>0</v>
      </c>
    </row>
    <row r="3189" spans="1:13" x14ac:dyDescent="0.2">
      <c r="A3189" s="208" t="str">
        <f>'Net Gen'!B3189</f>
        <v>RP2KPAEG-Rockport 2 KP AEG</v>
      </c>
      <c r="B3189" s="269">
        <f>'Net Gen'!C3189</f>
        <v>44817.75</v>
      </c>
      <c r="C3189" s="270" t="str">
        <f>'Net Gen'!P3189</f>
        <v>OFFLINE</v>
      </c>
      <c r="D3189" s="270">
        <f>'Net Gen'!E3189</f>
        <v>0</v>
      </c>
      <c r="E3189" s="270">
        <f>'Net Gen'!I3189</f>
        <v>0</v>
      </c>
      <c r="F3189" s="270">
        <f>'Net Gen'!K3189</f>
        <v>0</v>
      </c>
      <c r="G3189" s="270">
        <f>'Net Gen'!N3189</f>
        <v>0</v>
      </c>
      <c r="H3189" s="270">
        <f>'Net Gen'!O3189</f>
        <v>1300</v>
      </c>
      <c r="J3189" s="120">
        <f t="shared" si="198"/>
        <v>0.15</v>
      </c>
      <c r="K3189" s="108">
        <f t="shared" si="196"/>
        <v>0</v>
      </c>
      <c r="L3189" s="102">
        <f t="shared" si="197"/>
        <v>195</v>
      </c>
      <c r="M3189" s="123">
        <f t="shared" si="199"/>
        <v>0</v>
      </c>
    </row>
    <row r="3190" spans="1:13" x14ac:dyDescent="0.2">
      <c r="A3190" s="208" t="str">
        <f>'Net Gen'!B3190</f>
        <v>RP2KPAEG-Rockport 2 KP AEG</v>
      </c>
      <c r="B3190" s="269">
        <f>'Net Gen'!C3190</f>
        <v>44817.791666666664</v>
      </c>
      <c r="C3190" s="270" t="str">
        <f>'Net Gen'!P3190</f>
        <v>OFFLINE</v>
      </c>
      <c r="D3190" s="270">
        <f>'Net Gen'!E3190</f>
        <v>0</v>
      </c>
      <c r="E3190" s="270">
        <f>'Net Gen'!I3190</f>
        <v>0</v>
      </c>
      <c r="F3190" s="270">
        <f>'Net Gen'!K3190</f>
        <v>0</v>
      </c>
      <c r="G3190" s="270">
        <f>'Net Gen'!N3190</f>
        <v>0</v>
      </c>
      <c r="H3190" s="270">
        <f>'Net Gen'!O3190</f>
        <v>1300</v>
      </c>
      <c r="J3190" s="120">
        <f t="shared" si="198"/>
        <v>0.15</v>
      </c>
      <c r="K3190" s="108">
        <f t="shared" si="196"/>
        <v>0</v>
      </c>
      <c r="L3190" s="102">
        <f t="shared" si="197"/>
        <v>195</v>
      </c>
      <c r="M3190" s="123">
        <f t="shared" si="199"/>
        <v>0</v>
      </c>
    </row>
    <row r="3191" spans="1:13" x14ac:dyDescent="0.2">
      <c r="A3191" s="208" t="str">
        <f>'Net Gen'!B3191</f>
        <v>RP2KPAEG-Rockport 2 KP AEG</v>
      </c>
      <c r="B3191" s="269">
        <f>'Net Gen'!C3191</f>
        <v>44817.833333333336</v>
      </c>
      <c r="C3191" s="270" t="str">
        <f>'Net Gen'!P3191</f>
        <v>OFFLINE</v>
      </c>
      <c r="D3191" s="270">
        <f>'Net Gen'!E3191</f>
        <v>0</v>
      </c>
      <c r="E3191" s="270">
        <f>'Net Gen'!I3191</f>
        <v>0</v>
      </c>
      <c r="F3191" s="270">
        <f>'Net Gen'!K3191</f>
        <v>0</v>
      </c>
      <c r="G3191" s="270">
        <f>'Net Gen'!N3191</f>
        <v>0</v>
      </c>
      <c r="H3191" s="270">
        <f>'Net Gen'!O3191</f>
        <v>1300</v>
      </c>
      <c r="J3191" s="120">
        <f t="shared" si="198"/>
        <v>0.15</v>
      </c>
      <c r="K3191" s="108">
        <f t="shared" si="196"/>
        <v>0</v>
      </c>
      <c r="L3191" s="102">
        <f t="shared" si="197"/>
        <v>195</v>
      </c>
      <c r="M3191" s="123">
        <f t="shared" si="199"/>
        <v>0</v>
      </c>
    </row>
    <row r="3192" spans="1:13" x14ac:dyDescent="0.2">
      <c r="A3192" s="208" t="str">
        <f>'Net Gen'!B3192</f>
        <v>RP2KPAEG-Rockport 2 KP AEG</v>
      </c>
      <c r="B3192" s="269">
        <f>'Net Gen'!C3192</f>
        <v>44817.875</v>
      </c>
      <c r="C3192" s="270" t="str">
        <f>'Net Gen'!P3192</f>
        <v>OFFLINE</v>
      </c>
      <c r="D3192" s="270">
        <f>'Net Gen'!E3192</f>
        <v>0</v>
      </c>
      <c r="E3192" s="270">
        <f>'Net Gen'!I3192</f>
        <v>0</v>
      </c>
      <c r="F3192" s="270">
        <f>'Net Gen'!K3192</f>
        <v>0</v>
      </c>
      <c r="G3192" s="270">
        <f>'Net Gen'!N3192</f>
        <v>0</v>
      </c>
      <c r="H3192" s="270">
        <f>'Net Gen'!O3192</f>
        <v>1300</v>
      </c>
      <c r="J3192" s="120">
        <f t="shared" si="198"/>
        <v>0.15</v>
      </c>
      <c r="K3192" s="108">
        <f t="shared" si="196"/>
        <v>0</v>
      </c>
      <c r="L3192" s="102">
        <f t="shared" si="197"/>
        <v>195</v>
      </c>
      <c r="M3192" s="123">
        <f t="shared" si="199"/>
        <v>0</v>
      </c>
    </row>
    <row r="3193" spans="1:13" x14ac:dyDescent="0.2">
      <c r="A3193" s="208" t="str">
        <f>'Net Gen'!B3193</f>
        <v>RP2KPAEG-Rockport 2 KP AEG</v>
      </c>
      <c r="B3193" s="269">
        <f>'Net Gen'!C3193</f>
        <v>44817.916666666664</v>
      </c>
      <c r="C3193" s="270" t="str">
        <f>'Net Gen'!P3193</f>
        <v>OFFLINE</v>
      </c>
      <c r="D3193" s="270">
        <f>'Net Gen'!E3193</f>
        <v>0</v>
      </c>
      <c r="E3193" s="270">
        <f>'Net Gen'!I3193</f>
        <v>0</v>
      </c>
      <c r="F3193" s="270">
        <f>'Net Gen'!K3193</f>
        <v>0</v>
      </c>
      <c r="G3193" s="270">
        <f>'Net Gen'!N3193</f>
        <v>0</v>
      </c>
      <c r="H3193" s="270">
        <f>'Net Gen'!O3193</f>
        <v>1300</v>
      </c>
      <c r="J3193" s="120">
        <f t="shared" si="198"/>
        <v>0.15</v>
      </c>
      <c r="K3193" s="108">
        <f t="shared" si="196"/>
        <v>0</v>
      </c>
      <c r="L3193" s="102">
        <f t="shared" si="197"/>
        <v>195</v>
      </c>
      <c r="M3193" s="123">
        <f t="shared" si="199"/>
        <v>0</v>
      </c>
    </row>
    <row r="3194" spans="1:13" x14ac:dyDescent="0.2">
      <c r="A3194" s="208" t="str">
        <f>'Net Gen'!B3194</f>
        <v>RP2KPAEG-Rockport 2 KP AEG</v>
      </c>
      <c r="B3194" s="269">
        <f>'Net Gen'!C3194</f>
        <v>44817.958333333336</v>
      </c>
      <c r="C3194" s="270" t="str">
        <f>'Net Gen'!P3194</f>
        <v>OFFLINE</v>
      </c>
      <c r="D3194" s="270">
        <f>'Net Gen'!E3194</f>
        <v>0</v>
      </c>
      <c r="E3194" s="270">
        <f>'Net Gen'!I3194</f>
        <v>0</v>
      </c>
      <c r="F3194" s="270">
        <f>'Net Gen'!K3194</f>
        <v>0</v>
      </c>
      <c r="G3194" s="270">
        <f>'Net Gen'!N3194</f>
        <v>0</v>
      </c>
      <c r="H3194" s="270">
        <f>'Net Gen'!O3194</f>
        <v>1300</v>
      </c>
      <c r="J3194" s="120">
        <f t="shared" si="198"/>
        <v>0.15</v>
      </c>
      <c r="K3194" s="108">
        <f t="shared" si="196"/>
        <v>0</v>
      </c>
      <c r="L3194" s="102">
        <f t="shared" si="197"/>
        <v>195</v>
      </c>
      <c r="M3194" s="123">
        <f t="shared" si="199"/>
        <v>0</v>
      </c>
    </row>
    <row r="3195" spans="1:13" x14ac:dyDescent="0.2">
      <c r="A3195" s="208" t="str">
        <f>'Net Gen'!B3195</f>
        <v>RP2KPAEG-Rockport 2 KP AEG</v>
      </c>
      <c r="B3195" s="269">
        <f>'Net Gen'!C3195</f>
        <v>44818</v>
      </c>
      <c r="C3195" s="270" t="str">
        <f>'Net Gen'!P3195</f>
        <v>OFFLINE</v>
      </c>
      <c r="D3195" s="270">
        <f>'Net Gen'!E3195</f>
        <v>0</v>
      </c>
      <c r="E3195" s="270">
        <f>'Net Gen'!I3195</f>
        <v>0</v>
      </c>
      <c r="F3195" s="270">
        <f>'Net Gen'!K3195</f>
        <v>0</v>
      </c>
      <c r="G3195" s="270">
        <f>'Net Gen'!N3195</f>
        <v>0</v>
      </c>
      <c r="H3195" s="270">
        <f>'Net Gen'!O3195</f>
        <v>1300</v>
      </c>
      <c r="J3195" s="120">
        <f t="shared" si="198"/>
        <v>0.15</v>
      </c>
      <c r="K3195" s="108">
        <f t="shared" si="196"/>
        <v>0</v>
      </c>
      <c r="L3195" s="102">
        <f t="shared" si="197"/>
        <v>195</v>
      </c>
      <c r="M3195" s="123">
        <f t="shared" si="199"/>
        <v>0</v>
      </c>
    </row>
    <row r="3196" spans="1:13" x14ac:dyDescent="0.2">
      <c r="A3196" s="208" t="str">
        <f>'Net Gen'!B3196</f>
        <v>RP2KPAEG-Rockport 2 KP AEG</v>
      </c>
      <c r="B3196" s="269">
        <f>'Net Gen'!C3196</f>
        <v>44818.041666666664</v>
      </c>
      <c r="C3196" s="270" t="str">
        <f>'Net Gen'!P3196</f>
        <v>OFFLINE</v>
      </c>
      <c r="D3196" s="270">
        <f>'Net Gen'!E3196</f>
        <v>0</v>
      </c>
      <c r="E3196" s="270">
        <f>'Net Gen'!I3196</f>
        <v>0</v>
      </c>
      <c r="F3196" s="270">
        <f>'Net Gen'!K3196</f>
        <v>0</v>
      </c>
      <c r="G3196" s="270">
        <f>'Net Gen'!N3196</f>
        <v>0</v>
      </c>
      <c r="H3196" s="270">
        <f>'Net Gen'!O3196</f>
        <v>1300</v>
      </c>
      <c r="J3196" s="120">
        <f t="shared" si="198"/>
        <v>0.15</v>
      </c>
      <c r="K3196" s="108">
        <f t="shared" si="196"/>
        <v>0</v>
      </c>
      <c r="L3196" s="102">
        <f t="shared" si="197"/>
        <v>195</v>
      </c>
      <c r="M3196" s="123">
        <f t="shared" si="199"/>
        <v>0</v>
      </c>
    </row>
    <row r="3197" spans="1:13" x14ac:dyDescent="0.2">
      <c r="A3197" s="208" t="str">
        <f>'Net Gen'!B3197</f>
        <v>RP2KPAEG-Rockport 2 KP AEG</v>
      </c>
      <c r="B3197" s="269">
        <f>'Net Gen'!C3197</f>
        <v>44818.083333333336</v>
      </c>
      <c r="C3197" s="270" t="str">
        <f>'Net Gen'!P3197</f>
        <v>OFFLINE</v>
      </c>
      <c r="D3197" s="270">
        <f>'Net Gen'!E3197</f>
        <v>0</v>
      </c>
      <c r="E3197" s="270">
        <f>'Net Gen'!I3197</f>
        <v>0</v>
      </c>
      <c r="F3197" s="270">
        <f>'Net Gen'!K3197</f>
        <v>0</v>
      </c>
      <c r="G3197" s="270">
        <f>'Net Gen'!N3197</f>
        <v>0</v>
      </c>
      <c r="H3197" s="270">
        <f>'Net Gen'!O3197</f>
        <v>1300</v>
      </c>
      <c r="J3197" s="120">
        <f t="shared" si="198"/>
        <v>0.15</v>
      </c>
      <c r="K3197" s="108">
        <f t="shared" si="196"/>
        <v>0</v>
      </c>
      <c r="L3197" s="102">
        <f t="shared" si="197"/>
        <v>195</v>
      </c>
      <c r="M3197" s="123">
        <f t="shared" si="199"/>
        <v>0</v>
      </c>
    </row>
    <row r="3198" spans="1:13" x14ac:dyDescent="0.2">
      <c r="A3198" s="208" t="str">
        <f>'Net Gen'!B3198</f>
        <v>RP2KPAEG-Rockport 2 KP AEG</v>
      </c>
      <c r="B3198" s="269">
        <f>'Net Gen'!C3198</f>
        <v>44818.125</v>
      </c>
      <c r="C3198" s="270" t="str">
        <f>'Net Gen'!P3198</f>
        <v>OFFLINE</v>
      </c>
      <c r="D3198" s="270">
        <f>'Net Gen'!E3198</f>
        <v>0</v>
      </c>
      <c r="E3198" s="270">
        <f>'Net Gen'!I3198</f>
        <v>0</v>
      </c>
      <c r="F3198" s="270">
        <f>'Net Gen'!K3198</f>
        <v>0</v>
      </c>
      <c r="G3198" s="270">
        <f>'Net Gen'!N3198</f>
        <v>0</v>
      </c>
      <c r="H3198" s="270">
        <f>'Net Gen'!O3198</f>
        <v>1300</v>
      </c>
      <c r="J3198" s="120">
        <f t="shared" si="198"/>
        <v>0.15</v>
      </c>
      <c r="K3198" s="108">
        <f t="shared" si="196"/>
        <v>0</v>
      </c>
      <c r="L3198" s="102">
        <f t="shared" si="197"/>
        <v>195</v>
      </c>
      <c r="M3198" s="123">
        <f t="shared" si="199"/>
        <v>0</v>
      </c>
    </row>
    <row r="3199" spans="1:13" x14ac:dyDescent="0.2">
      <c r="A3199" s="208" t="str">
        <f>'Net Gen'!B3199</f>
        <v>RP2KPAEG-Rockport 2 KP AEG</v>
      </c>
      <c r="B3199" s="269">
        <f>'Net Gen'!C3199</f>
        <v>44818.166666666664</v>
      </c>
      <c r="C3199" s="270" t="str">
        <f>'Net Gen'!P3199</f>
        <v>OFFLINE</v>
      </c>
      <c r="D3199" s="270">
        <f>'Net Gen'!E3199</f>
        <v>0</v>
      </c>
      <c r="E3199" s="270">
        <f>'Net Gen'!I3199</f>
        <v>0</v>
      </c>
      <c r="F3199" s="270">
        <f>'Net Gen'!K3199</f>
        <v>0</v>
      </c>
      <c r="G3199" s="270">
        <f>'Net Gen'!N3199</f>
        <v>0</v>
      </c>
      <c r="H3199" s="270">
        <f>'Net Gen'!O3199</f>
        <v>1300</v>
      </c>
      <c r="J3199" s="120">
        <f t="shared" si="198"/>
        <v>0.15</v>
      </c>
      <c r="K3199" s="108">
        <f t="shared" si="196"/>
        <v>0</v>
      </c>
      <c r="L3199" s="102">
        <f t="shared" si="197"/>
        <v>195</v>
      </c>
      <c r="M3199" s="123">
        <f t="shared" si="199"/>
        <v>0</v>
      </c>
    </row>
    <row r="3200" spans="1:13" x14ac:dyDescent="0.2">
      <c r="A3200" s="208" t="str">
        <f>'Net Gen'!B3200</f>
        <v>RP2KPAEG-Rockport 2 KP AEG</v>
      </c>
      <c r="B3200" s="269">
        <f>'Net Gen'!C3200</f>
        <v>44818.208333333336</v>
      </c>
      <c r="C3200" s="270" t="str">
        <f>'Net Gen'!P3200</f>
        <v>OFFLINE</v>
      </c>
      <c r="D3200" s="270">
        <f>'Net Gen'!E3200</f>
        <v>0</v>
      </c>
      <c r="E3200" s="270">
        <f>'Net Gen'!I3200</f>
        <v>0</v>
      </c>
      <c r="F3200" s="270">
        <f>'Net Gen'!K3200</f>
        <v>0</v>
      </c>
      <c r="G3200" s="270">
        <f>'Net Gen'!N3200</f>
        <v>0</v>
      </c>
      <c r="H3200" s="270">
        <f>'Net Gen'!O3200</f>
        <v>1300</v>
      </c>
      <c r="J3200" s="120">
        <f t="shared" si="198"/>
        <v>0.15</v>
      </c>
      <c r="K3200" s="108">
        <f t="shared" si="196"/>
        <v>0</v>
      </c>
      <c r="L3200" s="102">
        <f t="shared" si="197"/>
        <v>195</v>
      </c>
      <c r="M3200" s="123">
        <f t="shared" si="199"/>
        <v>0</v>
      </c>
    </row>
    <row r="3201" spans="1:13" x14ac:dyDescent="0.2">
      <c r="A3201" s="208" t="str">
        <f>'Net Gen'!B3201</f>
        <v>RP2KPAEG-Rockport 2 KP AEG</v>
      </c>
      <c r="B3201" s="269">
        <f>'Net Gen'!C3201</f>
        <v>44818.25</v>
      </c>
      <c r="C3201" s="270" t="str">
        <f>'Net Gen'!P3201</f>
        <v>OFFLINE</v>
      </c>
      <c r="D3201" s="270">
        <f>'Net Gen'!E3201</f>
        <v>0</v>
      </c>
      <c r="E3201" s="270">
        <f>'Net Gen'!I3201</f>
        <v>0</v>
      </c>
      <c r="F3201" s="270">
        <f>'Net Gen'!K3201</f>
        <v>0</v>
      </c>
      <c r="G3201" s="270">
        <f>'Net Gen'!N3201</f>
        <v>0</v>
      </c>
      <c r="H3201" s="270">
        <f>'Net Gen'!O3201</f>
        <v>1300</v>
      </c>
      <c r="J3201" s="120">
        <f t="shared" si="198"/>
        <v>0.15</v>
      </c>
      <c r="K3201" s="108">
        <f t="shared" si="196"/>
        <v>0</v>
      </c>
      <c r="L3201" s="102">
        <f t="shared" si="197"/>
        <v>195</v>
      </c>
      <c r="M3201" s="123">
        <f t="shared" si="199"/>
        <v>0</v>
      </c>
    </row>
    <row r="3202" spans="1:13" x14ac:dyDescent="0.2">
      <c r="A3202" s="208" t="str">
        <f>'Net Gen'!B3202</f>
        <v>RP2KPAEG-Rockport 2 KP AEG</v>
      </c>
      <c r="B3202" s="269">
        <f>'Net Gen'!C3202</f>
        <v>44818.291666666664</v>
      </c>
      <c r="C3202" s="270" t="str">
        <f>'Net Gen'!P3202</f>
        <v>OFFLINE</v>
      </c>
      <c r="D3202" s="270">
        <f>'Net Gen'!E3202</f>
        <v>0</v>
      </c>
      <c r="E3202" s="270">
        <f>'Net Gen'!I3202</f>
        <v>0</v>
      </c>
      <c r="F3202" s="270">
        <f>'Net Gen'!K3202</f>
        <v>0</v>
      </c>
      <c r="G3202" s="270">
        <f>'Net Gen'!N3202</f>
        <v>0</v>
      </c>
      <c r="H3202" s="270">
        <f>'Net Gen'!O3202</f>
        <v>1300</v>
      </c>
      <c r="J3202" s="120">
        <f t="shared" si="198"/>
        <v>0.15</v>
      </c>
      <c r="K3202" s="108">
        <f t="shared" si="196"/>
        <v>0</v>
      </c>
      <c r="L3202" s="102">
        <f t="shared" si="197"/>
        <v>195</v>
      </c>
      <c r="M3202" s="123">
        <f t="shared" si="199"/>
        <v>0</v>
      </c>
    </row>
    <row r="3203" spans="1:13" x14ac:dyDescent="0.2">
      <c r="A3203" s="208" t="str">
        <f>'Net Gen'!B3203</f>
        <v>RP2KPAEG-Rockport 2 KP AEG</v>
      </c>
      <c r="B3203" s="269">
        <f>'Net Gen'!C3203</f>
        <v>44818.333333333336</v>
      </c>
      <c r="C3203" s="270" t="str">
        <f>'Net Gen'!P3203</f>
        <v>OFFLINE</v>
      </c>
      <c r="D3203" s="270">
        <f>'Net Gen'!E3203</f>
        <v>0</v>
      </c>
      <c r="E3203" s="270">
        <f>'Net Gen'!I3203</f>
        <v>0</v>
      </c>
      <c r="F3203" s="270">
        <f>'Net Gen'!K3203</f>
        <v>0</v>
      </c>
      <c r="G3203" s="270">
        <f>'Net Gen'!N3203</f>
        <v>0</v>
      </c>
      <c r="H3203" s="270">
        <f>'Net Gen'!O3203</f>
        <v>1300</v>
      </c>
      <c r="J3203" s="120">
        <f t="shared" si="198"/>
        <v>0.15</v>
      </c>
      <c r="K3203" s="108">
        <f t="shared" si="196"/>
        <v>0</v>
      </c>
      <c r="L3203" s="102">
        <f t="shared" si="197"/>
        <v>195</v>
      </c>
      <c r="M3203" s="123">
        <f t="shared" si="199"/>
        <v>0</v>
      </c>
    </row>
    <row r="3204" spans="1:13" x14ac:dyDescent="0.2">
      <c r="A3204" s="208" t="str">
        <f>'Net Gen'!B3204</f>
        <v>RP2KPAEG-Rockport 2 KP AEG</v>
      </c>
      <c r="B3204" s="269">
        <f>'Net Gen'!C3204</f>
        <v>44818.375</v>
      </c>
      <c r="C3204" s="270" t="str">
        <f>'Net Gen'!P3204</f>
        <v>OFFLINE</v>
      </c>
      <c r="D3204" s="270">
        <f>'Net Gen'!E3204</f>
        <v>0</v>
      </c>
      <c r="E3204" s="270">
        <f>'Net Gen'!I3204</f>
        <v>0</v>
      </c>
      <c r="F3204" s="270">
        <f>'Net Gen'!K3204</f>
        <v>0</v>
      </c>
      <c r="G3204" s="270">
        <f>'Net Gen'!N3204</f>
        <v>0</v>
      </c>
      <c r="H3204" s="270">
        <f>'Net Gen'!O3204</f>
        <v>1300</v>
      </c>
      <c r="J3204" s="120">
        <f t="shared" si="198"/>
        <v>0.15</v>
      </c>
      <c r="K3204" s="108">
        <f t="shared" ref="K3204:K3267" si="200">F3204*J3204</f>
        <v>0</v>
      </c>
      <c r="L3204" s="102">
        <f t="shared" ref="L3204:L3267" si="201">H3204*J3204</f>
        <v>195</v>
      </c>
      <c r="M3204" s="123">
        <f t="shared" si="199"/>
        <v>0</v>
      </c>
    </row>
    <row r="3205" spans="1:13" x14ac:dyDescent="0.2">
      <c r="A3205" s="208" t="str">
        <f>'Net Gen'!B3205</f>
        <v>RP2KPAEG-Rockport 2 KP AEG</v>
      </c>
      <c r="B3205" s="269">
        <f>'Net Gen'!C3205</f>
        <v>44818.416666666664</v>
      </c>
      <c r="C3205" s="270" t="str">
        <f>'Net Gen'!P3205</f>
        <v>OFFLINE</v>
      </c>
      <c r="D3205" s="270">
        <f>'Net Gen'!E3205</f>
        <v>0</v>
      </c>
      <c r="E3205" s="270">
        <f>'Net Gen'!I3205</f>
        <v>0</v>
      </c>
      <c r="F3205" s="270">
        <f>'Net Gen'!K3205</f>
        <v>0</v>
      </c>
      <c r="G3205" s="270">
        <f>'Net Gen'!N3205</f>
        <v>0</v>
      </c>
      <c r="H3205" s="270">
        <f>'Net Gen'!O3205</f>
        <v>1300</v>
      </c>
      <c r="J3205" s="120">
        <f t="shared" ref="J3205:J3268" si="202">VLOOKUP(A3205,$P$4:$Q$8,2,FALSE)</f>
        <v>0.15</v>
      </c>
      <c r="K3205" s="108">
        <f t="shared" si="200"/>
        <v>0</v>
      </c>
      <c r="L3205" s="102">
        <f t="shared" si="201"/>
        <v>195</v>
      </c>
      <c r="M3205" s="123">
        <f t="shared" ref="M3205:M3268" si="203">E3205*J3205</f>
        <v>0</v>
      </c>
    </row>
    <row r="3206" spans="1:13" x14ac:dyDescent="0.2">
      <c r="A3206" s="208" t="str">
        <f>'Net Gen'!B3206</f>
        <v>RP2KPAEG-Rockport 2 KP AEG</v>
      </c>
      <c r="B3206" s="269">
        <f>'Net Gen'!C3206</f>
        <v>44818.458333333336</v>
      </c>
      <c r="C3206" s="270" t="str">
        <f>'Net Gen'!P3206</f>
        <v>OFFLINE</v>
      </c>
      <c r="D3206" s="270">
        <f>'Net Gen'!E3206</f>
        <v>0</v>
      </c>
      <c r="E3206" s="270">
        <f>'Net Gen'!I3206</f>
        <v>0</v>
      </c>
      <c r="F3206" s="270">
        <f>'Net Gen'!K3206</f>
        <v>0</v>
      </c>
      <c r="G3206" s="270">
        <f>'Net Gen'!N3206</f>
        <v>0</v>
      </c>
      <c r="H3206" s="270">
        <f>'Net Gen'!O3206</f>
        <v>1300</v>
      </c>
      <c r="J3206" s="120">
        <f t="shared" si="202"/>
        <v>0.15</v>
      </c>
      <c r="K3206" s="108">
        <f t="shared" si="200"/>
        <v>0</v>
      </c>
      <c r="L3206" s="102">
        <f t="shared" si="201"/>
        <v>195</v>
      </c>
      <c r="M3206" s="123">
        <f t="shared" si="203"/>
        <v>0</v>
      </c>
    </row>
    <row r="3207" spans="1:13" x14ac:dyDescent="0.2">
      <c r="A3207" s="208" t="str">
        <f>'Net Gen'!B3207</f>
        <v>RP2KPAEG-Rockport 2 KP AEG</v>
      </c>
      <c r="B3207" s="269">
        <f>'Net Gen'!C3207</f>
        <v>44818.5</v>
      </c>
      <c r="C3207" s="270" t="str">
        <f>'Net Gen'!P3207</f>
        <v>OFFLINE</v>
      </c>
      <c r="D3207" s="270">
        <f>'Net Gen'!E3207</f>
        <v>0</v>
      </c>
      <c r="E3207" s="270">
        <f>'Net Gen'!I3207</f>
        <v>0</v>
      </c>
      <c r="F3207" s="270">
        <f>'Net Gen'!K3207</f>
        <v>0</v>
      </c>
      <c r="G3207" s="270">
        <f>'Net Gen'!N3207</f>
        <v>0</v>
      </c>
      <c r="H3207" s="270">
        <f>'Net Gen'!O3207</f>
        <v>1300</v>
      </c>
      <c r="J3207" s="120">
        <f t="shared" si="202"/>
        <v>0.15</v>
      </c>
      <c r="K3207" s="108">
        <f t="shared" si="200"/>
        <v>0</v>
      </c>
      <c r="L3207" s="102">
        <f t="shared" si="201"/>
        <v>195</v>
      </c>
      <c r="M3207" s="123">
        <f t="shared" si="203"/>
        <v>0</v>
      </c>
    </row>
    <row r="3208" spans="1:13" x14ac:dyDescent="0.2">
      <c r="A3208" s="208" t="str">
        <f>'Net Gen'!B3208</f>
        <v>RP2KPAEG-Rockport 2 KP AEG</v>
      </c>
      <c r="B3208" s="269">
        <f>'Net Gen'!C3208</f>
        <v>44818.541666666664</v>
      </c>
      <c r="C3208" s="270" t="str">
        <f>'Net Gen'!P3208</f>
        <v>OFFLINE</v>
      </c>
      <c r="D3208" s="270">
        <f>'Net Gen'!E3208</f>
        <v>0</v>
      </c>
      <c r="E3208" s="270">
        <f>'Net Gen'!I3208</f>
        <v>0</v>
      </c>
      <c r="F3208" s="270">
        <f>'Net Gen'!K3208</f>
        <v>0</v>
      </c>
      <c r="G3208" s="270">
        <f>'Net Gen'!N3208</f>
        <v>0</v>
      </c>
      <c r="H3208" s="270">
        <f>'Net Gen'!O3208</f>
        <v>1300</v>
      </c>
      <c r="J3208" s="120">
        <f t="shared" si="202"/>
        <v>0.15</v>
      </c>
      <c r="K3208" s="108">
        <f t="shared" si="200"/>
        <v>0</v>
      </c>
      <c r="L3208" s="102">
        <f t="shared" si="201"/>
        <v>195</v>
      </c>
      <c r="M3208" s="123">
        <f t="shared" si="203"/>
        <v>0</v>
      </c>
    </row>
    <row r="3209" spans="1:13" x14ac:dyDescent="0.2">
      <c r="A3209" s="208" t="str">
        <f>'Net Gen'!B3209</f>
        <v>RP2KPAEG-Rockport 2 KP AEG</v>
      </c>
      <c r="B3209" s="269">
        <f>'Net Gen'!C3209</f>
        <v>44818.583333333336</v>
      </c>
      <c r="C3209" s="270" t="str">
        <f>'Net Gen'!P3209</f>
        <v>OFFLINE</v>
      </c>
      <c r="D3209" s="270">
        <f>'Net Gen'!E3209</f>
        <v>0</v>
      </c>
      <c r="E3209" s="270">
        <f>'Net Gen'!I3209</f>
        <v>0</v>
      </c>
      <c r="F3209" s="270">
        <f>'Net Gen'!K3209</f>
        <v>0</v>
      </c>
      <c r="G3209" s="270">
        <f>'Net Gen'!N3209</f>
        <v>0</v>
      </c>
      <c r="H3209" s="270">
        <f>'Net Gen'!O3209</f>
        <v>1300</v>
      </c>
      <c r="J3209" s="120">
        <f t="shared" si="202"/>
        <v>0.15</v>
      </c>
      <c r="K3209" s="108">
        <f t="shared" si="200"/>
        <v>0</v>
      </c>
      <c r="L3209" s="102">
        <f t="shared" si="201"/>
        <v>195</v>
      </c>
      <c r="M3209" s="123">
        <f t="shared" si="203"/>
        <v>0</v>
      </c>
    </row>
    <row r="3210" spans="1:13" x14ac:dyDescent="0.2">
      <c r="A3210" s="208" t="str">
        <f>'Net Gen'!B3210</f>
        <v>RP2KPAEG-Rockport 2 KP AEG</v>
      </c>
      <c r="B3210" s="269">
        <f>'Net Gen'!C3210</f>
        <v>44818.625</v>
      </c>
      <c r="C3210" s="270" t="str">
        <f>'Net Gen'!P3210</f>
        <v>OFFLINE</v>
      </c>
      <c r="D3210" s="270">
        <f>'Net Gen'!E3210</f>
        <v>0</v>
      </c>
      <c r="E3210" s="270">
        <f>'Net Gen'!I3210</f>
        <v>0</v>
      </c>
      <c r="F3210" s="270">
        <f>'Net Gen'!K3210</f>
        <v>0</v>
      </c>
      <c r="G3210" s="270">
        <f>'Net Gen'!N3210</f>
        <v>0</v>
      </c>
      <c r="H3210" s="270">
        <f>'Net Gen'!O3210</f>
        <v>1300</v>
      </c>
      <c r="J3210" s="120">
        <f t="shared" si="202"/>
        <v>0.15</v>
      </c>
      <c r="K3210" s="108">
        <f t="shared" si="200"/>
        <v>0</v>
      </c>
      <c r="L3210" s="102">
        <f t="shared" si="201"/>
        <v>195</v>
      </c>
      <c r="M3210" s="123">
        <f t="shared" si="203"/>
        <v>0</v>
      </c>
    </row>
    <row r="3211" spans="1:13" x14ac:dyDescent="0.2">
      <c r="A3211" s="208" t="str">
        <f>'Net Gen'!B3211</f>
        <v>RP2KPAEG-Rockport 2 KP AEG</v>
      </c>
      <c r="B3211" s="269">
        <f>'Net Gen'!C3211</f>
        <v>44818.666666666664</v>
      </c>
      <c r="C3211" s="270" t="str">
        <f>'Net Gen'!P3211</f>
        <v>OFFLINE</v>
      </c>
      <c r="D3211" s="270">
        <f>'Net Gen'!E3211</f>
        <v>0</v>
      </c>
      <c r="E3211" s="270">
        <f>'Net Gen'!I3211</f>
        <v>0</v>
      </c>
      <c r="F3211" s="270">
        <f>'Net Gen'!K3211</f>
        <v>0</v>
      </c>
      <c r="G3211" s="270">
        <f>'Net Gen'!N3211</f>
        <v>0</v>
      </c>
      <c r="H3211" s="270">
        <f>'Net Gen'!O3211</f>
        <v>1300</v>
      </c>
      <c r="J3211" s="120">
        <f t="shared" si="202"/>
        <v>0.15</v>
      </c>
      <c r="K3211" s="108">
        <f t="shared" si="200"/>
        <v>0</v>
      </c>
      <c r="L3211" s="102">
        <f t="shared" si="201"/>
        <v>195</v>
      </c>
      <c r="M3211" s="123">
        <f t="shared" si="203"/>
        <v>0</v>
      </c>
    </row>
    <row r="3212" spans="1:13" x14ac:dyDescent="0.2">
      <c r="A3212" s="208" t="str">
        <f>'Net Gen'!B3212</f>
        <v>RP2KPAEG-Rockport 2 KP AEG</v>
      </c>
      <c r="B3212" s="269">
        <f>'Net Gen'!C3212</f>
        <v>44818.708333333336</v>
      </c>
      <c r="C3212" s="270" t="str">
        <f>'Net Gen'!P3212</f>
        <v>OFFLINE</v>
      </c>
      <c r="D3212" s="270">
        <f>'Net Gen'!E3212</f>
        <v>0</v>
      </c>
      <c r="E3212" s="270">
        <f>'Net Gen'!I3212</f>
        <v>0</v>
      </c>
      <c r="F3212" s="270">
        <f>'Net Gen'!K3212</f>
        <v>0</v>
      </c>
      <c r="G3212" s="270">
        <f>'Net Gen'!N3212</f>
        <v>0</v>
      </c>
      <c r="H3212" s="270">
        <f>'Net Gen'!O3212</f>
        <v>1300</v>
      </c>
      <c r="J3212" s="120">
        <f t="shared" si="202"/>
        <v>0.15</v>
      </c>
      <c r="K3212" s="108">
        <f t="shared" si="200"/>
        <v>0</v>
      </c>
      <c r="L3212" s="102">
        <f t="shared" si="201"/>
        <v>195</v>
      </c>
      <c r="M3212" s="123">
        <f t="shared" si="203"/>
        <v>0</v>
      </c>
    </row>
    <row r="3213" spans="1:13" x14ac:dyDescent="0.2">
      <c r="A3213" s="208" t="str">
        <f>'Net Gen'!B3213</f>
        <v>RP2KPAEG-Rockport 2 KP AEG</v>
      </c>
      <c r="B3213" s="269">
        <f>'Net Gen'!C3213</f>
        <v>44818.75</v>
      </c>
      <c r="C3213" s="270" t="str">
        <f>'Net Gen'!P3213</f>
        <v>OFFLINE</v>
      </c>
      <c r="D3213" s="270">
        <f>'Net Gen'!E3213</f>
        <v>0</v>
      </c>
      <c r="E3213" s="270">
        <f>'Net Gen'!I3213</f>
        <v>0</v>
      </c>
      <c r="F3213" s="270">
        <f>'Net Gen'!K3213</f>
        <v>0</v>
      </c>
      <c r="G3213" s="270">
        <f>'Net Gen'!N3213</f>
        <v>0</v>
      </c>
      <c r="H3213" s="270">
        <f>'Net Gen'!O3213</f>
        <v>1300</v>
      </c>
      <c r="J3213" s="120">
        <f t="shared" si="202"/>
        <v>0.15</v>
      </c>
      <c r="K3213" s="108">
        <f t="shared" si="200"/>
        <v>0</v>
      </c>
      <c r="L3213" s="102">
        <f t="shared" si="201"/>
        <v>195</v>
      </c>
      <c r="M3213" s="123">
        <f t="shared" si="203"/>
        <v>0</v>
      </c>
    </row>
    <row r="3214" spans="1:13" x14ac:dyDescent="0.2">
      <c r="A3214" s="208" t="str">
        <f>'Net Gen'!B3214</f>
        <v>RP2KPAEG-Rockport 2 KP AEG</v>
      </c>
      <c r="B3214" s="269">
        <f>'Net Gen'!C3214</f>
        <v>44818.791666666664</v>
      </c>
      <c r="C3214" s="270" t="str">
        <f>'Net Gen'!P3214</f>
        <v>OFFLINE</v>
      </c>
      <c r="D3214" s="270">
        <f>'Net Gen'!E3214</f>
        <v>0</v>
      </c>
      <c r="E3214" s="270">
        <f>'Net Gen'!I3214</f>
        <v>0</v>
      </c>
      <c r="F3214" s="270">
        <f>'Net Gen'!K3214</f>
        <v>0</v>
      </c>
      <c r="G3214" s="270">
        <f>'Net Gen'!N3214</f>
        <v>0</v>
      </c>
      <c r="H3214" s="270">
        <f>'Net Gen'!O3214</f>
        <v>1300</v>
      </c>
      <c r="J3214" s="120">
        <f t="shared" si="202"/>
        <v>0.15</v>
      </c>
      <c r="K3214" s="108">
        <f t="shared" si="200"/>
        <v>0</v>
      </c>
      <c r="L3214" s="102">
        <f t="shared" si="201"/>
        <v>195</v>
      </c>
      <c r="M3214" s="123">
        <f t="shared" si="203"/>
        <v>0</v>
      </c>
    </row>
    <row r="3215" spans="1:13" x14ac:dyDescent="0.2">
      <c r="A3215" s="208" t="str">
        <f>'Net Gen'!B3215</f>
        <v>RP2KPAEG-Rockport 2 KP AEG</v>
      </c>
      <c r="B3215" s="269">
        <f>'Net Gen'!C3215</f>
        <v>44818.833333333336</v>
      </c>
      <c r="C3215" s="270" t="str">
        <f>'Net Gen'!P3215</f>
        <v>OFFLINE</v>
      </c>
      <c r="D3215" s="270">
        <f>'Net Gen'!E3215</f>
        <v>0</v>
      </c>
      <c r="E3215" s="270">
        <f>'Net Gen'!I3215</f>
        <v>0</v>
      </c>
      <c r="F3215" s="270">
        <f>'Net Gen'!K3215</f>
        <v>0</v>
      </c>
      <c r="G3215" s="270">
        <f>'Net Gen'!N3215</f>
        <v>0</v>
      </c>
      <c r="H3215" s="270">
        <f>'Net Gen'!O3215</f>
        <v>1300</v>
      </c>
      <c r="J3215" s="120">
        <f t="shared" si="202"/>
        <v>0.15</v>
      </c>
      <c r="K3215" s="108">
        <f t="shared" si="200"/>
        <v>0</v>
      </c>
      <c r="L3215" s="102">
        <f t="shared" si="201"/>
        <v>195</v>
      </c>
      <c r="M3215" s="123">
        <f t="shared" si="203"/>
        <v>0</v>
      </c>
    </row>
    <row r="3216" spans="1:13" x14ac:dyDescent="0.2">
      <c r="A3216" s="208" t="str">
        <f>'Net Gen'!B3216</f>
        <v>RP2KPAEG-Rockport 2 KP AEG</v>
      </c>
      <c r="B3216" s="269">
        <f>'Net Gen'!C3216</f>
        <v>44818.875</v>
      </c>
      <c r="C3216" s="270" t="str">
        <f>'Net Gen'!P3216</f>
        <v>OFFLINE</v>
      </c>
      <c r="D3216" s="270">
        <f>'Net Gen'!E3216</f>
        <v>0</v>
      </c>
      <c r="E3216" s="270">
        <f>'Net Gen'!I3216</f>
        <v>0</v>
      </c>
      <c r="F3216" s="270">
        <f>'Net Gen'!K3216</f>
        <v>0</v>
      </c>
      <c r="G3216" s="270">
        <f>'Net Gen'!N3216</f>
        <v>0</v>
      </c>
      <c r="H3216" s="270">
        <f>'Net Gen'!O3216</f>
        <v>1300</v>
      </c>
      <c r="J3216" s="120">
        <f t="shared" si="202"/>
        <v>0.15</v>
      </c>
      <c r="K3216" s="108">
        <f t="shared" si="200"/>
        <v>0</v>
      </c>
      <c r="L3216" s="102">
        <f t="shared" si="201"/>
        <v>195</v>
      </c>
      <c r="M3216" s="123">
        <f t="shared" si="203"/>
        <v>0</v>
      </c>
    </row>
    <row r="3217" spans="1:13" x14ac:dyDescent="0.2">
      <c r="A3217" s="208" t="str">
        <f>'Net Gen'!B3217</f>
        <v>RP2KPAEG-Rockport 2 KP AEG</v>
      </c>
      <c r="B3217" s="269">
        <f>'Net Gen'!C3217</f>
        <v>44818.916666666664</v>
      </c>
      <c r="C3217" s="270" t="str">
        <f>'Net Gen'!P3217</f>
        <v>OFFLINE</v>
      </c>
      <c r="D3217" s="270">
        <f>'Net Gen'!E3217</f>
        <v>0</v>
      </c>
      <c r="E3217" s="270">
        <f>'Net Gen'!I3217</f>
        <v>0</v>
      </c>
      <c r="F3217" s="270">
        <f>'Net Gen'!K3217</f>
        <v>0</v>
      </c>
      <c r="G3217" s="270">
        <f>'Net Gen'!N3217</f>
        <v>0</v>
      </c>
      <c r="H3217" s="270">
        <f>'Net Gen'!O3217</f>
        <v>1300</v>
      </c>
      <c r="J3217" s="120">
        <f t="shared" si="202"/>
        <v>0.15</v>
      </c>
      <c r="K3217" s="108">
        <f t="shared" si="200"/>
        <v>0</v>
      </c>
      <c r="L3217" s="102">
        <f t="shared" si="201"/>
        <v>195</v>
      </c>
      <c r="M3217" s="123">
        <f t="shared" si="203"/>
        <v>0</v>
      </c>
    </row>
    <row r="3218" spans="1:13" x14ac:dyDescent="0.2">
      <c r="A3218" s="208" t="str">
        <f>'Net Gen'!B3218</f>
        <v>RP2KPAEG-Rockport 2 KP AEG</v>
      </c>
      <c r="B3218" s="269">
        <f>'Net Gen'!C3218</f>
        <v>44818.958333333336</v>
      </c>
      <c r="C3218" s="270" t="str">
        <f>'Net Gen'!P3218</f>
        <v>OFFLINE</v>
      </c>
      <c r="D3218" s="270">
        <f>'Net Gen'!E3218</f>
        <v>0</v>
      </c>
      <c r="E3218" s="270">
        <f>'Net Gen'!I3218</f>
        <v>0</v>
      </c>
      <c r="F3218" s="270">
        <f>'Net Gen'!K3218</f>
        <v>0</v>
      </c>
      <c r="G3218" s="270">
        <f>'Net Gen'!N3218</f>
        <v>0</v>
      </c>
      <c r="H3218" s="270">
        <f>'Net Gen'!O3218</f>
        <v>1300</v>
      </c>
      <c r="J3218" s="120">
        <f t="shared" si="202"/>
        <v>0.15</v>
      </c>
      <c r="K3218" s="108">
        <f t="shared" si="200"/>
        <v>0</v>
      </c>
      <c r="L3218" s="102">
        <f t="shared" si="201"/>
        <v>195</v>
      </c>
      <c r="M3218" s="123">
        <f t="shared" si="203"/>
        <v>0</v>
      </c>
    </row>
    <row r="3219" spans="1:13" x14ac:dyDescent="0.2">
      <c r="A3219" s="208" t="str">
        <f>'Net Gen'!B3219</f>
        <v>RP2KPAEG-Rockport 2 KP AEG</v>
      </c>
      <c r="B3219" s="269">
        <f>'Net Gen'!C3219</f>
        <v>44819</v>
      </c>
      <c r="C3219" s="270" t="str">
        <f>'Net Gen'!P3219</f>
        <v>OFFLINE</v>
      </c>
      <c r="D3219" s="270">
        <f>'Net Gen'!E3219</f>
        <v>0</v>
      </c>
      <c r="E3219" s="270">
        <f>'Net Gen'!I3219</f>
        <v>0</v>
      </c>
      <c r="F3219" s="270">
        <f>'Net Gen'!K3219</f>
        <v>0</v>
      </c>
      <c r="G3219" s="270">
        <f>'Net Gen'!N3219</f>
        <v>0</v>
      </c>
      <c r="H3219" s="270">
        <f>'Net Gen'!O3219</f>
        <v>1300</v>
      </c>
      <c r="J3219" s="120">
        <f t="shared" si="202"/>
        <v>0.15</v>
      </c>
      <c r="K3219" s="108">
        <f t="shared" si="200"/>
        <v>0</v>
      </c>
      <c r="L3219" s="102">
        <f t="shared" si="201"/>
        <v>195</v>
      </c>
      <c r="M3219" s="123">
        <f t="shared" si="203"/>
        <v>0</v>
      </c>
    </row>
    <row r="3220" spans="1:13" x14ac:dyDescent="0.2">
      <c r="A3220" s="208" t="str">
        <f>'Net Gen'!B3220</f>
        <v>RP2KPAEG-Rockport 2 KP AEG</v>
      </c>
      <c r="B3220" s="269">
        <f>'Net Gen'!C3220</f>
        <v>44819.041666666664</v>
      </c>
      <c r="C3220" s="270" t="str">
        <f>'Net Gen'!P3220</f>
        <v>OFFLINE</v>
      </c>
      <c r="D3220" s="270">
        <f>'Net Gen'!E3220</f>
        <v>0</v>
      </c>
      <c r="E3220" s="270">
        <f>'Net Gen'!I3220</f>
        <v>0</v>
      </c>
      <c r="F3220" s="270">
        <f>'Net Gen'!K3220</f>
        <v>0</v>
      </c>
      <c r="G3220" s="270">
        <f>'Net Gen'!N3220</f>
        <v>0</v>
      </c>
      <c r="H3220" s="270">
        <f>'Net Gen'!O3220</f>
        <v>1300</v>
      </c>
      <c r="J3220" s="120">
        <f t="shared" si="202"/>
        <v>0.15</v>
      </c>
      <c r="K3220" s="108">
        <f t="shared" si="200"/>
        <v>0</v>
      </c>
      <c r="L3220" s="102">
        <f t="shared" si="201"/>
        <v>195</v>
      </c>
      <c r="M3220" s="123">
        <f t="shared" si="203"/>
        <v>0</v>
      </c>
    </row>
    <row r="3221" spans="1:13" x14ac:dyDescent="0.2">
      <c r="A3221" s="208" t="str">
        <f>'Net Gen'!B3221</f>
        <v>RP2KPAEG-Rockport 2 KP AEG</v>
      </c>
      <c r="B3221" s="269">
        <f>'Net Gen'!C3221</f>
        <v>44819.083333333336</v>
      </c>
      <c r="C3221" s="270" t="str">
        <f>'Net Gen'!P3221</f>
        <v>OFFLINE</v>
      </c>
      <c r="D3221" s="270">
        <f>'Net Gen'!E3221</f>
        <v>0</v>
      </c>
      <c r="E3221" s="270">
        <f>'Net Gen'!I3221</f>
        <v>0</v>
      </c>
      <c r="F3221" s="270">
        <f>'Net Gen'!K3221</f>
        <v>0</v>
      </c>
      <c r="G3221" s="270">
        <f>'Net Gen'!N3221</f>
        <v>0</v>
      </c>
      <c r="H3221" s="270">
        <f>'Net Gen'!O3221</f>
        <v>1300</v>
      </c>
      <c r="J3221" s="120">
        <f t="shared" si="202"/>
        <v>0.15</v>
      </c>
      <c r="K3221" s="108">
        <f t="shared" si="200"/>
        <v>0</v>
      </c>
      <c r="L3221" s="102">
        <f t="shared" si="201"/>
        <v>195</v>
      </c>
      <c r="M3221" s="123">
        <f t="shared" si="203"/>
        <v>0</v>
      </c>
    </row>
    <row r="3222" spans="1:13" x14ac:dyDescent="0.2">
      <c r="A3222" s="208" t="str">
        <f>'Net Gen'!B3222</f>
        <v>RP2KPAEG-Rockport 2 KP AEG</v>
      </c>
      <c r="B3222" s="269">
        <f>'Net Gen'!C3222</f>
        <v>44819.125</v>
      </c>
      <c r="C3222" s="270" t="str">
        <f>'Net Gen'!P3222</f>
        <v>OFFLINE</v>
      </c>
      <c r="D3222" s="270">
        <f>'Net Gen'!E3222</f>
        <v>0</v>
      </c>
      <c r="E3222" s="270">
        <f>'Net Gen'!I3222</f>
        <v>0</v>
      </c>
      <c r="F3222" s="270">
        <f>'Net Gen'!K3222</f>
        <v>0</v>
      </c>
      <c r="G3222" s="270">
        <f>'Net Gen'!N3222</f>
        <v>0</v>
      </c>
      <c r="H3222" s="270">
        <f>'Net Gen'!O3222</f>
        <v>1300</v>
      </c>
      <c r="J3222" s="120">
        <f t="shared" si="202"/>
        <v>0.15</v>
      </c>
      <c r="K3222" s="108">
        <f t="shared" si="200"/>
        <v>0</v>
      </c>
      <c r="L3222" s="102">
        <f t="shared" si="201"/>
        <v>195</v>
      </c>
      <c r="M3222" s="123">
        <f t="shared" si="203"/>
        <v>0</v>
      </c>
    </row>
    <row r="3223" spans="1:13" x14ac:dyDescent="0.2">
      <c r="A3223" s="208" t="str">
        <f>'Net Gen'!B3223</f>
        <v>RP2KPAEG-Rockport 2 KP AEG</v>
      </c>
      <c r="B3223" s="269">
        <f>'Net Gen'!C3223</f>
        <v>44819.166666666664</v>
      </c>
      <c r="C3223" s="270" t="str">
        <f>'Net Gen'!P3223</f>
        <v>OFFLINE</v>
      </c>
      <c r="D3223" s="270">
        <f>'Net Gen'!E3223</f>
        <v>0</v>
      </c>
      <c r="E3223" s="270">
        <f>'Net Gen'!I3223</f>
        <v>0</v>
      </c>
      <c r="F3223" s="270">
        <f>'Net Gen'!K3223</f>
        <v>0</v>
      </c>
      <c r="G3223" s="270">
        <f>'Net Gen'!N3223</f>
        <v>0</v>
      </c>
      <c r="H3223" s="270">
        <f>'Net Gen'!O3223</f>
        <v>1300</v>
      </c>
      <c r="J3223" s="120">
        <f t="shared" si="202"/>
        <v>0.15</v>
      </c>
      <c r="K3223" s="108">
        <f t="shared" si="200"/>
        <v>0</v>
      </c>
      <c r="L3223" s="102">
        <f t="shared" si="201"/>
        <v>195</v>
      </c>
      <c r="M3223" s="123">
        <f t="shared" si="203"/>
        <v>0</v>
      </c>
    </row>
    <row r="3224" spans="1:13" x14ac:dyDescent="0.2">
      <c r="A3224" s="208" t="str">
        <f>'Net Gen'!B3224</f>
        <v>RP2KPAEG-Rockport 2 KP AEG</v>
      </c>
      <c r="B3224" s="269">
        <f>'Net Gen'!C3224</f>
        <v>44819.208333333336</v>
      </c>
      <c r="C3224" s="270" t="str">
        <f>'Net Gen'!P3224</f>
        <v>OFFLINE</v>
      </c>
      <c r="D3224" s="270">
        <f>'Net Gen'!E3224</f>
        <v>0</v>
      </c>
      <c r="E3224" s="270">
        <f>'Net Gen'!I3224</f>
        <v>0</v>
      </c>
      <c r="F3224" s="270">
        <f>'Net Gen'!K3224</f>
        <v>0</v>
      </c>
      <c r="G3224" s="270">
        <f>'Net Gen'!N3224</f>
        <v>0</v>
      </c>
      <c r="H3224" s="270">
        <f>'Net Gen'!O3224</f>
        <v>1300</v>
      </c>
      <c r="J3224" s="120">
        <f t="shared" si="202"/>
        <v>0.15</v>
      </c>
      <c r="K3224" s="108">
        <f t="shared" si="200"/>
        <v>0</v>
      </c>
      <c r="L3224" s="102">
        <f t="shared" si="201"/>
        <v>195</v>
      </c>
      <c r="M3224" s="123">
        <f t="shared" si="203"/>
        <v>0</v>
      </c>
    </row>
    <row r="3225" spans="1:13" x14ac:dyDescent="0.2">
      <c r="A3225" s="208" t="str">
        <f>'Net Gen'!B3225</f>
        <v>RP2KPAEG-Rockport 2 KP AEG</v>
      </c>
      <c r="B3225" s="269">
        <f>'Net Gen'!C3225</f>
        <v>44819.25</v>
      </c>
      <c r="C3225" s="270" t="str">
        <f>'Net Gen'!P3225</f>
        <v>OFFLINE</v>
      </c>
      <c r="D3225" s="270">
        <f>'Net Gen'!E3225</f>
        <v>0</v>
      </c>
      <c r="E3225" s="270">
        <f>'Net Gen'!I3225</f>
        <v>0</v>
      </c>
      <c r="F3225" s="270">
        <f>'Net Gen'!K3225</f>
        <v>0</v>
      </c>
      <c r="G3225" s="270">
        <f>'Net Gen'!N3225</f>
        <v>0</v>
      </c>
      <c r="H3225" s="270">
        <f>'Net Gen'!O3225</f>
        <v>1300</v>
      </c>
      <c r="J3225" s="120">
        <f t="shared" si="202"/>
        <v>0.15</v>
      </c>
      <c r="K3225" s="108">
        <f t="shared" si="200"/>
        <v>0</v>
      </c>
      <c r="L3225" s="102">
        <f t="shared" si="201"/>
        <v>195</v>
      </c>
      <c r="M3225" s="123">
        <f t="shared" si="203"/>
        <v>0</v>
      </c>
    </row>
    <row r="3226" spans="1:13" x14ac:dyDescent="0.2">
      <c r="A3226" s="208" t="str">
        <f>'Net Gen'!B3226</f>
        <v>RP2KPAEG-Rockport 2 KP AEG</v>
      </c>
      <c r="B3226" s="269">
        <f>'Net Gen'!C3226</f>
        <v>44819.291666666664</v>
      </c>
      <c r="C3226" s="270" t="str">
        <f>'Net Gen'!P3226</f>
        <v>OFFLINE</v>
      </c>
      <c r="D3226" s="270">
        <f>'Net Gen'!E3226</f>
        <v>0</v>
      </c>
      <c r="E3226" s="270">
        <f>'Net Gen'!I3226</f>
        <v>0</v>
      </c>
      <c r="F3226" s="270">
        <f>'Net Gen'!K3226</f>
        <v>0</v>
      </c>
      <c r="G3226" s="270">
        <f>'Net Gen'!N3226</f>
        <v>0</v>
      </c>
      <c r="H3226" s="270">
        <f>'Net Gen'!O3226</f>
        <v>1300</v>
      </c>
      <c r="J3226" s="120">
        <f t="shared" si="202"/>
        <v>0.15</v>
      </c>
      <c r="K3226" s="108">
        <f t="shared" si="200"/>
        <v>0</v>
      </c>
      <c r="L3226" s="102">
        <f t="shared" si="201"/>
        <v>195</v>
      </c>
      <c r="M3226" s="123">
        <f t="shared" si="203"/>
        <v>0</v>
      </c>
    </row>
    <row r="3227" spans="1:13" x14ac:dyDescent="0.2">
      <c r="A3227" s="208" t="str">
        <f>'Net Gen'!B3227</f>
        <v>RP2KPAEG-Rockport 2 KP AEG</v>
      </c>
      <c r="B3227" s="269">
        <f>'Net Gen'!C3227</f>
        <v>44819.333333333336</v>
      </c>
      <c r="C3227" s="270" t="str">
        <f>'Net Gen'!P3227</f>
        <v>OFFLINE</v>
      </c>
      <c r="D3227" s="270">
        <f>'Net Gen'!E3227</f>
        <v>0</v>
      </c>
      <c r="E3227" s="270">
        <f>'Net Gen'!I3227</f>
        <v>0</v>
      </c>
      <c r="F3227" s="270">
        <f>'Net Gen'!K3227</f>
        <v>0</v>
      </c>
      <c r="G3227" s="270">
        <f>'Net Gen'!N3227</f>
        <v>0</v>
      </c>
      <c r="H3227" s="270">
        <f>'Net Gen'!O3227</f>
        <v>1300</v>
      </c>
      <c r="J3227" s="120">
        <f t="shared" si="202"/>
        <v>0.15</v>
      </c>
      <c r="K3227" s="108">
        <f t="shared" si="200"/>
        <v>0</v>
      </c>
      <c r="L3227" s="102">
        <f t="shared" si="201"/>
        <v>195</v>
      </c>
      <c r="M3227" s="123">
        <f t="shared" si="203"/>
        <v>0</v>
      </c>
    </row>
    <row r="3228" spans="1:13" x14ac:dyDescent="0.2">
      <c r="A3228" s="208" t="str">
        <f>'Net Gen'!B3228</f>
        <v>RP2KPAEG-Rockport 2 KP AEG</v>
      </c>
      <c r="B3228" s="269">
        <f>'Net Gen'!C3228</f>
        <v>44819.375</v>
      </c>
      <c r="C3228" s="270" t="str">
        <f>'Net Gen'!P3228</f>
        <v>OFFLINE</v>
      </c>
      <c r="D3228" s="270">
        <f>'Net Gen'!E3228</f>
        <v>0</v>
      </c>
      <c r="E3228" s="270">
        <f>'Net Gen'!I3228</f>
        <v>0</v>
      </c>
      <c r="F3228" s="270">
        <f>'Net Gen'!K3228</f>
        <v>0</v>
      </c>
      <c r="G3228" s="270">
        <f>'Net Gen'!N3228</f>
        <v>0</v>
      </c>
      <c r="H3228" s="270">
        <f>'Net Gen'!O3228</f>
        <v>1300</v>
      </c>
      <c r="J3228" s="120">
        <f t="shared" si="202"/>
        <v>0.15</v>
      </c>
      <c r="K3228" s="108">
        <f t="shared" si="200"/>
        <v>0</v>
      </c>
      <c r="L3228" s="102">
        <f t="shared" si="201"/>
        <v>195</v>
      </c>
      <c r="M3228" s="123">
        <f t="shared" si="203"/>
        <v>0</v>
      </c>
    </row>
    <row r="3229" spans="1:13" x14ac:dyDescent="0.2">
      <c r="A3229" s="208" t="str">
        <f>'Net Gen'!B3229</f>
        <v>RP2KPAEG-Rockport 2 KP AEG</v>
      </c>
      <c r="B3229" s="269">
        <f>'Net Gen'!C3229</f>
        <v>44819.416666666664</v>
      </c>
      <c r="C3229" s="270" t="str">
        <f>'Net Gen'!P3229</f>
        <v>OFFLINE</v>
      </c>
      <c r="D3229" s="270">
        <f>'Net Gen'!E3229</f>
        <v>0</v>
      </c>
      <c r="E3229" s="270">
        <f>'Net Gen'!I3229</f>
        <v>0</v>
      </c>
      <c r="F3229" s="270">
        <f>'Net Gen'!K3229</f>
        <v>0</v>
      </c>
      <c r="G3229" s="270">
        <f>'Net Gen'!N3229</f>
        <v>0</v>
      </c>
      <c r="H3229" s="270">
        <f>'Net Gen'!O3229</f>
        <v>1300</v>
      </c>
      <c r="J3229" s="120">
        <f t="shared" si="202"/>
        <v>0.15</v>
      </c>
      <c r="K3229" s="108">
        <f t="shared" si="200"/>
        <v>0</v>
      </c>
      <c r="L3229" s="102">
        <f t="shared" si="201"/>
        <v>195</v>
      </c>
      <c r="M3229" s="123">
        <f t="shared" si="203"/>
        <v>0</v>
      </c>
    </row>
    <row r="3230" spans="1:13" x14ac:dyDescent="0.2">
      <c r="A3230" s="208" t="str">
        <f>'Net Gen'!B3230</f>
        <v>RP2KPAEG-Rockport 2 KP AEG</v>
      </c>
      <c r="B3230" s="269">
        <f>'Net Gen'!C3230</f>
        <v>44819.458333333336</v>
      </c>
      <c r="C3230" s="270" t="str">
        <f>'Net Gen'!P3230</f>
        <v>OFFLINE</v>
      </c>
      <c r="D3230" s="270">
        <f>'Net Gen'!E3230</f>
        <v>0</v>
      </c>
      <c r="E3230" s="270">
        <f>'Net Gen'!I3230</f>
        <v>0</v>
      </c>
      <c r="F3230" s="270">
        <f>'Net Gen'!K3230</f>
        <v>0</v>
      </c>
      <c r="G3230" s="270">
        <f>'Net Gen'!N3230</f>
        <v>0</v>
      </c>
      <c r="H3230" s="270">
        <f>'Net Gen'!O3230</f>
        <v>1300</v>
      </c>
      <c r="J3230" s="120">
        <f t="shared" si="202"/>
        <v>0.15</v>
      </c>
      <c r="K3230" s="108">
        <f t="shared" si="200"/>
        <v>0</v>
      </c>
      <c r="L3230" s="102">
        <f t="shared" si="201"/>
        <v>195</v>
      </c>
      <c r="M3230" s="123">
        <f t="shared" si="203"/>
        <v>0</v>
      </c>
    </row>
    <row r="3231" spans="1:13" x14ac:dyDescent="0.2">
      <c r="A3231" s="208" t="str">
        <f>'Net Gen'!B3231</f>
        <v>RP2KPAEG-Rockport 2 KP AEG</v>
      </c>
      <c r="B3231" s="269">
        <f>'Net Gen'!C3231</f>
        <v>44819.5</v>
      </c>
      <c r="C3231" s="270" t="str">
        <f>'Net Gen'!P3231</f>
        <v>OFFLINE</v>
      </c>
      <c r="D3231" s="270">
        <f>'Net Gen'!E3231</f>
        <v>0</v>
      </c>
      <c r="E3231" s="270">
        <f>'Net Gen'!I3231</f>
        <v>0</v>
      </c>
      <c r="F3231" s="270">
        <f>'Net Gen'!K3231</f>
        <v>0</v>
      </c>
      <c r="G3231" s="270">
        <f>'Net Gen'!N3231</f>
        <v>0</v>
      </c>
      <c r="H3231" s="270">
        <f>'Net Gen'!O3231</f>
        <v>1300</v>
      </c>
      <c r="J3231" s="120">
        <f t="shared" si="202"/>
        <v>0.15</v>
      </c>
      <c r="K3231" s="108">
        <f t="shared" si="200"/>
        <v>0</v>
      </c>
      <c r="L3231" s="102">
        <f t="shared" si="201"/>
        <v>195</v>
      </c>
      <c r="M3231" s="123">
        <f t="shared" si="203"/>
        <v>0</v>
      </c>
    </row>
    <row r="3232" spans="1:13" x14ac:dyDescent="0.2">
      <c r="A3232" s="208" t="str">
        <f>'Net Gen'!B3232</f>
        <v>RP2KPAEG-Rockport 2 KP AEG</v>
      </c>
      <c r="B3232" s="269">
        <f>'Net Gen'!C3232</f>
        <v>44819.541666666664</v>
      </c>
      <c r="C3232" s="270" t="str">
        <f>'Net Gen'!P3232</f>
        <v>OFFLINE</v>
      </c>
      <c r="D3232" s="270">
        <f>'Net Gen'!E3232</f>
        <v>0</v>
      </c>
      <c r="E3232" s="270">
        <f>'Net Gen'!I3232</f>
        <v>0</v>
      </c>
      <c r="F3232" s="270">
        <f>'Net Gen'!K3232</f>
        <v>0</v>
      </c>
      <c r="G3232" s="270">
        <f>'Net Gen'!N3232</f>
        <v>0</v>
      </c>
      <c r="H3232" s="270">
        <f>'Net Gen'!O3232</f>
        <v>1300</v>
      </c>
      <c r="J3232" s="120">
        <f t="shared" si="202"/>
        <v>0.15</v>
      </c>
      <c r="K3232" s="108">
        <f t="shared" si="200"/>
        <v>0</v>
      </c>
      <c r="L3232" s="102">
        <f t="shared" si="201"/>
        <v>195</v>
      </c>
      <c r="M3232" s="123">
        <f t="shared" si="203"/>
        <v>0</v>
      </c>
    </row>
    <row r="3233" spans="1:13" x14ac:dyDescent="0.2">
      <c r="A3233" s="208" t="str">
        <f>'Net Gen'!B3233</f>
        <v>RP2KPAEG-Rockport 2 KP AEG</v>
      </c>
      <c r="B3233" s="269">
        <f>'Net Gen'!C3233</f>
        <v>44819.583333333336</v>
      </c>
      <c r="C3233" s="270" t="str">
        <f>'Net Gen'!P3233</f>
        <v>OFFLINE</v>
      </c>
      <c r="D3233" s="270">
        <f>'Net Gen'!E3233</f>
        <v>0</v>
      </c>
      <c r="E3233" s="270">
        <f>'Net Gen'!I3233</f>
        <v>0</v>
      </c>
      <c r="F3233" s="270">
        <f>'Net Gen'!K3233</f>
        <v>0</v>
      </c>
      <c r="G3233" s="270">
        <f>'Net Gen'!N3233</f>
        <v>0</v>
      </c>
      <c r="H3233" s="270">
        <f>'Net Gen'!O3233</f>
        <v>1300</v>
      </c>
      <c r="J3233" s="120">
        <f t="shared" si="202"/>
        <v>0.15</v>
      </c>
      <c r="K3233" s="108">
        <f t="shared" si="200"/>
        <v>0</v>
      </c>
      <c r="L3233" s="102">
        <f t="shared" si="201"/>
        <v>195</v>
      </c>
      <c r="M3233" s="123">
        <f t="shared" si="203"/>
        <v>0</v>
      </c>
    </row>
    <row r="3234" spans="1:13" x14ac:dyDescent="0.2">
      <c r="A3234" s="208" t="str">
        <f>'Net Gen'!B3234</f>
        <v>RP2KPAEG-Rockport 2 KP AEG</v>
      </c>
      <c r="B3234" s="269">
        <f>'Net Gen'!C3234</f>
        <v>44819.625</v>
      </c>
      <c r="C3234" s="270" t="str">
        <f>'Net Gen'!P3234</f>
        <v>OFFLINE</v>
      </c>
      <c r="D3234" s="270">
        <f>'Net Gen'!E3234</f>
        <v>0</v>
      </c>
      <c r="E3234" s="270">
        <f>'Net Gen'!I3234</f>
        <v>0</v>
      </c>
      <c r="F3234" s="270">
        <f>'Net Gen'!K3234</f>
        <v>0</v>
      </c>
      <c r="G3234" s="270">
        <f>'Net Gen'!N3234</f>
        <v>0</v>
      </c>
      <c r="H3234" s="270">
        <f>'Net Gen'!O3234</f>
        <v>1300</v>
      </c>
      <c r="J3234" s="120">
        <f t="shared" si="202"/>
        <v>0.15</v>
      </c>
      <c r="K3234" s="108">
        <f t="shared" si="200"/>
        <v>0</v>
      </c>
      <c r="L3234" s="102">
        <f t="shared" si="201"/>
        <v>195</v>
      </c>
      <c r="M3234" s="123">
        <f t="shared" si="203"/>
        <v>0</v>
      </c>
    </row>
    <row r="3235" spans="1:13" x14ac:dyDescent="0.2">
      <c r="A3235" s="208" t="str">
        <f>'Net Gen'!B3235</f>
        <v>RP2KPAEG-Rockport 2 KP AEG</v>
      </c>
      <c r="B3235" s="269">
        <f>'Net Gen'!C3235</f>
        <v>44819.666666666664</v>
      </c>
      <c r="C3235" s="270" t="str">
        <f>'Net Gen'!P3235</f>
        <v>OFFLINE</v>
      </c>
      <c r="D3235" s="270">
        <f>'Net Gen'!E3235</f>
        <v>0</v>
      </c>
      <c r="E3235" s="270">
        <f>'Net Gen'!I3235</f>
        <v>0</v>
      </c>
      <c r="F3235" s="270">
        <f>'Net Gen'!K3235</f>
        <v>0</v>
      </c>
      <c r="G3235" s="270">
        <f>'Net Gen'!N3235</f>
        <v>0</v>
      </c>
      <c r="H3235" s="270">
        <f>'Net Gen'!O3235</f>
        <v>1300</v>
      </c>
      <c r="J3235" s="120">
        <f t="shared" si="202"/>
        <v>0.15</v>
      </c>
      <c r="K3235" s="108">
        <f t="shared" si="200"/>
        <v>0</v>
      </c>
      <c r="L3235" s="102">
        <f t="shared" si="201"/>
        <v>195</v>
      </c>
      <c r="M3235" s="123">
        <f t="shared" si="203"/>
        <v>0</v>
      </c>
    </row>
    <row r="3236" spans="1:13" x14ac:dyDescent="0.2">
      <c r="A3236" s="208" t="str">
        <f>'Net Gen'!B3236</f>
        <v>RP2KPAEG-Rockport 2 KP AEG</v>
      </c>
      <c r="B3236" s="269">
        <f>'Net Gen'!C3236</f>
        <v>44819.708333333336</v>
      </c>
      <c r="C3236" s="270" t="str">
        <f>'Net Gen'!P3236</f>
        <v>OFFLINE</v>
      </c>
      <c r="D3236" s="270">
        <f>'Net Gen'!E3236</f>
        <v>0</v>
      </c>
      <c r="E3236" s="270">
        <f>'Net Gen'!I3236</f>
        <v>0</v>
      </c>
      <c r="F3236" s="270">
        <f>'Net Gen'!K3236</f>
        <v>0</v>
      </c>
      <c r="G3236" s="270">
        <f>'Net Gen'!N3236</f>
        <v>0</v>
      </c>
      <c r="H3236" s="270">
        <f>'Net Gen'!O3236</f>
        <v>1300</v>
      </c>
      <c r="J3236" s="120">
        <f t="shared" si="202"/>
        <v>0.15</v>
      </c>
      <c r="K3236" s="108">
        <f t="shared" si="200"/>
        <v>0</v>
      </c>
      <c r="L3236" s="102">
        <f t="shared" si="201"/>
        <v>195</v>
      </c>
      <c r="M3236" s="123">
        <f t="shared" si="203"/>
        <v>0</v>
      </c>
    </row>
    <row r="3237" spans="1:13" x14ac:dyDescent="0.2">
      <c r="A3237" s="208" t="str">
        <f>'Net Gen'!B3237</f>
        <v>RP2KPAEG-Rockport 2 KP AEG</v>
      </c>
      <c r="B3237" s="269">
        <f>'Net Gen'!C3237</f>
        <v>44819.75</v>
      </c>
      <c r="C3237" s="270" t="str">
        <f>'Net Gen'!P3237</f>
        <v>OFFLINE</v>
      </c>
      <c r="D3237" s="270">
        <f>'Net Gen'!E3237</f>
        <v>0</v>
      </c>
      <c r="E3237" s="270">
        <f>'Net Gen'!I3237</f>
        <v>0</v>
      </c>
      <c r="F3237" s="270">
        <f>'Net Gen'!K3237</f>
        <v>0</v>
      </c>
      <c r="G3237" s="270">
        <f>'Net Gen'!N3237</f>
        <v>0</v>
      </c>
      <c r="H3237" s="270">
        <f>'Net Gen'!O3237</f>
        <v>1300</v>
      </c>
      <c r="J3237" s="120">
        <f t="shared" si="202"/>
        <v>0.15</v>
      </c>
      <c r="K3237" s="108">
        <f t="shared" si="200"/>
        <v>0</v>
      </c>
      <c r="L3237" s="102">
        <f t="shared" si="201"/>
        <v>195</v>
      </c>
      <c r="M3237" s="123">
        <f t="shared" si="203"/>
        <v>0</v>
      </c>
    </row>
    <row r="3238" spans="1:13" x14ac:dyDescent="0.2">
      <c r="A3238" s="208" t="str">
        <f>'Net Gen'!B3238</f>
        <v>RP2KPAEG-Rockport 2 KP AEG</v>
      </c>
      <c r="B3238" s="269">
        <f>'Net Gen'!C3238</f>
        <v>44819.791666666664</v>
      </c>
      <c r="C3238" s="270" t="str">
        <f>'Net Gen'!P3238</f>
        <v>OFFLINE</v>
      </c>
      <c r="D3238" s="270">
        <f>'Net Gen'!E3238</f>
        <v>0</v>
      </c>
      <c r="E3238" s="270">
        <f>'Net Gen'!I3238</f>
        <v>0</v>
      </c>
      <c r="F3238" s="270">
        <f>'Net Gen'!K3238</f>
        <v>0</v>
      </c>
      <c r="G3238" s="270">
        <f>'Net Gen'!N3238</f>
        <v>0</v>
      </c>
      <c r="H3238" s="270">
        <f>'Net Gen'!O3238</f>
        <v>1300</v>
      </c>
      <c r="J3238" s="120">
        <f t="shared" si="202"/>
        <v>0.15</v>
      </c>
      <c r="K3238" s="108">
        <f t="shared" si="200"/>
        <v>0</v>
      </c>
      <c r="L3238" s="102">
        <f t="shared" si="201"/>
        <v>195</v>
      </c>
      <c r="M3238" s="123">
        <f t="shared" si="203"/>
        <v>0</v>
      </c>
    </row>
    <row r="3239" spans="1:13" x14ac:dyDescent="0.2">
      <c r="A3239" s="208" t="str">
        <f>'Net Gen'!B3239</f>
        <v>RP2KPAEG-Rockport 2 KP AEG</v>
      </c>
      <c r="B3239" s="269">
        <f>'Net Gen'!C3239</f>
        <v>44819.833333333336</v>
      </c>
      <c r="C3239" s="270" t="str">
        <f>'Net Gen'!P3239</f>
        <v>OFFLINE</v>
      </c>
      <c r="D3239" s="270">
        <f>'Net Gen'!E3239</f>
        <v>0</v>
      </c>
      <c r="E3239" s="270">
        <f>'Net Gen'!I3239</f>
        <v>0</v>
      </c>
      <c r="F3239" s="270">
        <f>'Net Gen'!K3239</f>
        <v>0</v>
      </c>
      <c r="G3239" s="270">
        <f>'Net Gen'!N3239</f>
        <v>0</v>
      </c>
      <c r="H3239" s="270">
        <f>'Net Gen'!O3239</f>
        <v>1300</v>
      </c>
      <c r="J3239" s="120">
        <f t="shared" si="202"/>
        <v>0.15</v>
      </c>
      <c r="K3239" s="108">
        <f t="shared" si="200"/>
        <v>0</v>
      </c>
      <c r="L3239" s="102">
        <f t="shared" si="201"/>
        <v>195</v>
      </c>
      <c r="M3239" s="123">
        <f t="shared" si="203"/>
        <v>0</v>
      </c>
    </row>
    <row r="3240" spans="1:13" x14ac:dyDescent="0.2">
      <c r="A3240" s="208" t="str">
        <f>'Net Gen'!B3240</f>
        <v>RP2KPAEG-Rockport 2 KP AEG</v>
      </c>
      <c r="B3240" s="269">
        <f>'Net Gen'!C3240</f>
        <v>44819.875</v>
      </c>
      <c r="C3240" s="270" t="str">
        <f>'Net Gen'!P3240</f>
        <v>OFFLINE</v>
      </c>
      <c r="D3240" s="270">
        <f>'Net Gen'!E3240</f>
        <v>0</v>
      </c>
      <c r="E3240" s="270">
        <f>'Net Gen'!I3240</f>
        <v>0</v>
      </c>
      <c r="F3240" s="270">
        <f>'Net Gen'!K3240</f>
        <v>0</v>
      </c>
      <c r="G3240" s="270">
        <f>'Net Gen'!N3240</f>
        <v>0</v>
      </c>
      <c r="H3240" s="270">
        <f>'Net Gen'!O3240</f>
        <v>1300</v>
      </c>
      <c r="J3240" s="120">
        <f t="shared" si="202"/>
        <v>0.15</v>
      </c>
      <c r="K3240" s="108">
        <f t="shared" si="200"/>
        <v>0</v>
      </c>
      <c r="L3240" s="102">
        <f t="shared" si="201"/>
        <v>195</v>
      </c>
      <c r="M3240" s="123">
        <f t="shared" si="203"/>
        <v>0</v>
      </c>
    </row>
    <row r="3241" spans="1:13" x14ac:dyDescent="0.2">
      <c r="A3241" s="208" t="str">
        <f>'Net Gen'!B3241</f>
        <v>RP2KPAEG-Rockport 2 KP AEG</v>
      </c>
      <c r="B3241" s="269">
        <f>'Net Gen'!C3241</f>
        <v>44819.916666666664</v>
      </c>
      <c r="C3241" s="270" t="str">
        <f>'Net Gen'!P3241</f>
        <v>OFFLINE</v>
      </c>
      <c r="D3241" s="270">
        <f>'Net Gen'!E3241</f>
        <v>0</v>
      </c>
      <c r="E3241" s="270">
        <f>'Net Gen'!I3241</f>
        <v>0</v>
      </c>
      <c r="F3241" s="270">
        <f>'Net Gen'!K3241</f>
        <v>0</v>
      </c>
      <c r="G3241" s="270">
        <f>'Net Gen'!N3241</f>
        <v>0</v>
      </c>
      <c r="H3241" s="270">
        <f>'Net Gen'!O3241</f>
        <v>1300</v>
      </c>
      <c r="J3241" s="120">
        <f t="shared" si="202"/>
        <v>0.15</v>
      </c>
      <c r="K3241" s="108">
        <f t="shared" si="200"/>
        <v>0</v>
      </c>
      <c r="L3241" s="102">
        <f t="shared" si="201"/>
        <v>195</v>
      </c>
      <c r="M3241" s="123">
        <f t="shared" si="203"/>
        <v>0</v>
      </c>
    </row>
    <row r="3242" spans="1:13" x14ac:dyDescent="0.2">
      <c r="A3242" s="208" t="str">
        <f>'Net Gen'!B3242</f>
        <v>RP2KPAEG-Rockport 2 KP AEG</v>
      </c>
      <c r="B3242" s="269">
        <f>'Net Gen'!C3242</f>
        <v>44819.958333333336</v>
      </c>
      <c r="C3242" s="270" t="str">
        <f>'Net Gen'!P3242</f>
        <v>OFFLINE</v>
      </c>
      <c r="D3242" s="270">
        <f>'Net Gen'!E3242</f>
        <v>0</v>
      </c>
      <c r="E3242" s="270">
        <f>'Net Gen'!I3242</f>
        <v>0</v>
      </c>
      <c r="F3242" s="270">
        <f>'Net Gen'!K3242</f>
        <v>0</v>
      </c>
      <c r="G3242" s="270">
        <f>'Net Gen'!N3242</f>
        <v>0</v>
      </c>
      <c r="H3242" s="270">
        <f>'Net Gen'!O3242</f>
        <v>1300</v>
      </c>
      <c r="J3242" s="120">
        <f t="shared" si="202"/>
        <v>0.15</v>
      </c>
      <c r="K3242" s="108">
        <f t="shared" si="200"/>
        <v>0</v>
      </c>
      <c r="L3242" s="102">
        <f t="shared" si="201"/>
        <v>195</v>
      </c>
      <c r="M3242" s="123">
        <f t="shared" si="203"/>
        <v>0</v>
      </c>
    </row>
    <row r="3243" spans="1:13" x14ac:dyDescent="0.2">
      <c r="A3243" s="208" t="str">
        <f>'Net Gen'!B3243</f>
        <v>RP2KPAEG-Rockport 2 KP AEG</v>
      </c>
      <c r="B3243" s="269">
        <f>'Net Gen'!C3243</f>
        <v>44820</v>
      </c>
      <c r="C3243" s="270" t="str">
        <f>'Net Gen'!P3243</f>
        <v>OFFLINE</v>
      </c>
      <c r="D3243" s="270">
        <f>'Net Gen'!E3243</f>
        <v>0</v>
      </c>
      <c r="E3243" s="270">
        <f>'Net Gen'!I3243</f>
        <v>0</v>
      </c>
      <c r="F3243" s="270">
        <f>'Net Gen'!K3243</f>
        <v>0</v>
      </c>
      <c r="G3243" s="270">
        <f>'Net Gen'!N3243</f>
        <v>0</v>
      </c>
      <c r="H3243" s="270">
        <f>'Net Gen'!O3243</f>
        <v>1300</v>
      </c>
      <c r="J3243" s="120">
        <f t="shared" si="202"/>
        <v>0.15</v>
      </c>
      <c r="K3243" s="108">
        <f t="shared" si="200"/>
        <v>0</v>
      </c>
      <c r="L3243" s="102">
        <f t="shared" si="201"/>
        <v>195</v>
      </c>
      <c r="M3243" s="123">
        <f t="shared" si="203"/>
        <v>0</v>
      </c>
    </row>
    <row r="3244" spans="1:13" x14ac:dyDescent="0.2">
      <c r="A3244" s="208" t="str">
        <f>'Net Gen'!B3244</f>
        <v>RP2KPAEG-Rockport 2 KP AEG</v>
      </c>
      <c r="B3244" s="269">
        <f>'Net Gen'!C3244</f>
        <v>44820.041666666664</v>
      </c>
      <c r="C3244" s="270" t="str">
        <f>'Net Gen'!P3244</f>
        <v>OFFLINE</v>
      </c>
      <c r="D3244" s="270">
        <f>'Net Gen'!E3244</f>
        <v>0</v>
      </c>
      <c r="E3244" s="270">
        <f>'Net Gen'!I3244</f>
        <v>0</v>
      </c>
      <c r="F3244" s="270">
        <f>'Net Gen'!K3244</f>
        <v>0</v>
      </c>
      <c r="G3244" s="270">
        <f>'Net Gen'!N3244</f>
        <v>0</v>
      </c>
      <c r="H3244" s="270">
        <f>'Net Gen'!O3244</f>
        <v>1300</v>
      </c>
      <c r="J3244" s="120">
        <f t="shared" si="202"/>
        <v>0.15</v>
      </c>
      <c r="K3244" s="108">
        <f t="shared" si="200"/>
        <v>0</v>
      </c>
      <c r="L3244" s="102">
        <f t="shared" si="201"/>
        <v>195</v>
      </c>
      <c r="M3244" s="123">
        <f t="shared" si="203"/>
        <v>0</v>
      </c>
    </row>
    <row r="3245" spans="1:13" x14ac:dyDescent="0.2">
      <c r="A3245" s="208" t="str">
        <f>'Net Gen'!B3245</f>
        <v>RP2KPAEG-Rockport 2 KP AEG</v>
      </c>
      <c r="B3245" s="269">
        <f>'Net Gen'!C3245</f>
        <v>44820.083333333336</v>
      </c>
      <c r="C3245" s="270" t="str">
        <f>'Net Gen'!P3245</f>
        <v>OFFLINE</v>
      </c>
      <c r="D3245" s="270">
        <f>'Net Gen'!E3245</f>
        <v>0</v>
      </c>
      <c r="E3245" s="270">
        <f>'Net Gen'!I3245</f>
        <v>0</v>
      </c>
      <c r="F3245" s="270">
        <f>'Net Gen'!K3245</f>
        <v>0</v>
      </c>
      <c r="G3245" s="270">
        <f>'Net Gen'!N3245</f>
        <v>0</v>
      </c>
      <c r="H3245" s="270">
        <f>'Net Gen'!O3245</f>
        <v>1300</v>
      </c>
      <c r="J3245" s="120">
        <f t="shared" si="202"/>
        <v>0.15</v>
      </c>
      <c r="K3245" s="108">
        <f t="shared" si="200"/>
        <v>0</v>
      </c>
      <c r="L3245" s="102">
        <f t="shared" si="201"/>
        <v>195</v>
      </c>
      <c r="M3245" s="123">
        <f t="shared" si="203"/>
        <v>0</v>
      </c>
    </row>
    <row r="3246" spans="1:13" x14ac:dyDescent="0.2">
      <c r="A3246" s="208" t="str">
        <f>'Net Gen'!B3246</f>
        <v>RP2KPAEG-Rockport 2 KP AEG</v>
      </c>
      <c r="B3246" s="269">
        <f>'Net Gen'!C3246</f>
        <v>44820.125</v>
      </c>
      <c r="C3246" s="270" t="str">
        <f>'Net Gen'!P3246</f>
        <v>OFFLINE</v>
      </c>
      <c r="D3246" s="270">
        <f>'Net Gen'!E3246</f>
        <v>0</v>
      </c>
      <c r="E3246" s="270">
        <f>'Net Gen'!I3246</f>
        <v>0</v>
      </c>
      <c r="F3246" s="270">
        <f>'Net Gen'!K3246</f>
        <v>0</v>
      </c>
      <c r="G3246" s="270">
        <f>'Net Gen'!N3246</f>
        <v>0</v>
      </c>
      <c r="H3246" s="270">
        <f>'Net Gen'!O3246</f>
        <v>1300</v>
      </c>
      <c r="J3246" s="120">
        <f t="shared" si="202"/>
        <v>0.15</v>
      </c>
      <c r="K3246" s="108">
        <f t="shared" si="200"/>
        <v>0</v>
      </c>
      <c r="L3246" s="102">
        <f t="shared" si="201"/>
        <v>195</v>
      </c>
      <c r="M3246" s="123">
        <f t="shared" si="203"/>
        <v>0</v>
      </c>
    </row>
    <row r="3247" spans="1:13" x14ac:dyDescent="0.2">
      <c r="A3247" s="208" t="str">
        <f>'Net Gen'!B3247</f>
        <v>RP2KPAEG-Rockport 2 KP AEG</v>
      </c>
      <c r="B3247" s="269">
        <f>'Net Gen'!C3247</f>
        <v>44820.166666666664</v>
      </c>
      <c r="C3247" s="270" t="str">
        <f>'Net Gen'!P3247</f>
        <v>OFFLINE</v>
      </c>
      <c r="D3247" s="270">
        <f>'Net Gen'!E3247</f>
        <v>0</v>
      </c>
      <c r="E3247" s="270">
        <f>'Net Gen'!I3247</f>
        <v>0</v>
      </c>
      <c r="F3247" s="270">
        <f>'Net Gen'!K3247</f>
        <v>0</v>
      </c>
      <c r="G3247" s="270">
        <f>'Net Gen'!N3247</f>
        <v>0</v>
      </c>
      <c r="H3247" s="270">
        <f>'Net Gen'!O3247</f>
        <v>1300</v>
      </c>
      <c r="J3247" s="120">
        <f t="shared" si="202"/>
        <v>0.15</v>
      </c>
      <c r="K3247" s="108">
        <f t="shared" si="200"/>
        <v>0</v>
      </c>
      <c r="L3247" s="102">
        <f t="shared" si="201"/>
        <v>195</v>
      </c>
      <c r="M3247" s="123">
        <f t="shared" si="203"/>
        <v>0</v>
      </c>
    </row>
    <row r="3248" spans="1:13" x14ac:dyDescent="0.2">
      <c r="A3248" s="208" t="str">
        <f>'Net Gen'!B3248</f>
        <v>RP2KPAEG-Rockport 2 KP AEG</v>
      </c>
      <c r="B3248" s="269">
        <f>'Net Gen'!C3248</f>
        <v>44820.208333333336</v>
      </c>
      <c r="C3248" s="270" t="str">
        <f>'Net Gen'!P3248</f>
        <v>OFFLINE</v>
      </c>
      <c r="D3248" s="270">
        <f>'Net Gen'!E3248</f>
        <v>0</v>
      </c>
      <c r="E3248" s="270">
        <f>'Net Gen'!I3248</f>
        <v>0</v>
      </c>
      <c r="F3248" s="270">
        <f>'Net Gen'!K3248</f>
        <v>0</v>
      </c>
      <c r="G3248" s="270">
        <f>'Net Gen'!N3248</f>
        <v>0</v>
      </c>
      <c r="H3248" s="270">
        <f>'Net Gen'!O3248</f>
        <v>1300</v>
      </c>
      <c r="J3248" s="120">
        <f t="shared" si="202"/>
        <v>0.15</v>
      </c>
      <c r="K3248" s="108">
        <f t="shared" si="200"/>
        <v>0</v>
      </c>
      <c r="L3248" s="102">
        <f t="shared" si="201"/>
        <v>195</v>
      </c>
      <c r="M3248" s="123">
        <f t="shared" si="203"/>
        <v>0</v>
      </c>
    </row>
    <row r="3249" spans="1:13" x14ac:dyDescent="0.2">
      <c r="A3249" s="208" t="str">
        <f>'Net Gen'!B3249</f>
        <v>RP2KPAEG-Rockport 2 KP AEG</v>
      </c>
      <c r="B3249" s="269">
        <f>'Net Gen'!C3249</f>
        <v>44820.25</v>
      </c>
      <c r="C3249" s="270" t="str">
        <f>'Net Gen'!P3249</f>
        <v>OFFLINE</v>
      </c>
      <c r="D3249" s="270">
        <f>'Net Gen'!E3249</f>
        <v>0</v>
      </c>
      <c r="E3249" s="270">
        <f>'Net Gen'!I3249</f>
        <v>0</v>
      </c>
      <c r="F3249" s="270">
        <f>'Net Gen'!K3249</f>
        <v>0</v>
      </c>
      <c r="G3249" s="270">
        <f>'Net Gen'!N3249</f>
        <v>0</v>
      </c>
      <c r="H3249" s="270">
        <f>'Net Gen'!O3249</f>
        <v>1300</v>
      </c>
      <c r="J3249" s="120">
        <f t="shared" si="202"/>
        <v>0.15</v>
      </c>
      <c r="K3249" s="108">
        <f t="shared" si="200"/>
        <v>0</v>
      </c>
      <c r="L3249" s="102">
        <f t="shared" si="201"/>
        <v>195</v>
      </c>
      <c r="M3249" s="123">
        <f t="shared" si="203"/>
        <v>0</v>
      </c>
    </row>
    <row r="3250" spans="1:13" x14ac:dyDescent="0.2">
      <c r="A3250" s="208" t="str">
        <f>'Net Gen'!B3250</f>
        <v>RP2KPAEG-Rockport 2 KP AEG</v>
      </c>
      <c r="B3250" s="269">
        <f>'Net Gen'!C3250</f>
        <v>44820.291666666664</v>
      </c>
      <c r="C3250" s="270" t="str">
        <f>'Net Gen'!P3250</f>
        <v>OFFLINE</v>
      </c>
      <c r="D3250" s="270">
        <f>'Net Gen'!E3250</f>
        <v>0</v>
      </c>
      <c r="E3250" s="270">
        <f>'Net Gen'!I3250</f>
        <v>0</v>
      </c>
      <c r="F3250" s="270">
        <f>'Net Gen'!K3250</f>
        <v>0</v>
      </c>
      <c r="G3250" s="270">
        <f>'Net Gen'!N3250</f>
        <v>0</v>
      </c>
      <c r="H3250" s="270">
        <f>'Net Gen'!O3250</f>
        <v>1300</v>
      </c>
      <c r="J3250" s="120">
        <f t="shared" si="202"/>
        <v>0.15</v>
      </c>
      <c r="K3250" s="108">
        <f t="shared" si="200"/>
        <v>0</v>
      </c>
      <c r="L3250" s="102">
        <f t="shared" si="201"/>
        <v>195</v>
      </c>
      <c r="M3250" s="123">
        <f t="shared" si="203"/>
        <v>0</v>
      </c>
    </row>
    <row r="3251" spans="1:13" x14ac:dyDescent="0.2">
      <c r="A3251" s="208" t="str">
        <f>'Net Gen'!B3251</f>
        <v>RP2KPAEG-Rockport 2 KP AEG</v>
      </c>
      <c r="B3251" s="269">
        <f>'Net Gen'!C3251</f>
        <v>44820.333333333336</v>
      </c>
      <c r="C3251" s="270" t="str">
        <f>'Net Gen'!P3251</f>
        <v>OFFLINE</v>
      </c>
      <c r="D3251" s="270">
        <f>'Net Gen'!E3251</f>
        <v>0</v>
      </c>
      <c r="E3251" s="270">
        <f>'Net Gen'!I3251</f>
        <v>0</v>
      </c>
      <c r="F3251" s="270">
        <f>'Net Gen'!K3251</f>
        <v>0</v>
      </c>
      <c r="G3251" s="270">
        <f>'Net Gen'!N3251</f>
        <v>0</v>
      </c>
      <c r="H3251" s="270">
        <f>'Net Gen'!O3251</f>
        <v>1300</v>
      </c>
      <c r="J3251" s="120">
        <f t="shared" si="202"/>
        <v>0.15</v>
      </c>
      <c r="K3251" s="108">
        <f t="shared" si="200"/>
        <v>0</v>
      </c>
      <c r="L3251" s="102">
        <f t="shared" si="201"/>
        <v>195</v>
      </c>
      <c r="M3251" s="123">
        <f t="shared" si="203"/>
        <v>0</v>
      </c>
    </row>
    <row r="3252" spans="1:13" x14ac:dyDescent="0.2">
      <c r="A3252" s="208" t="str">
        <f>'Net Gen'!B3252</f>
        <v>RP2KPAEG-Rockport 2 KP AEG</v>
      </c>
      <c r="B3252" s="269">
        <f>'Net Gen'!C3252</f>
        <v>44820.375</v>
      </c>
      <c r="C3252" s="270" t="str">
        <f>'Net Gen'!P3252</f>
        <v>OFFLINE</v>
      </c>
      <c r="D3252" s="270">
        <f>'Net Gen'!E3252</f>
        <v>0</v>
      </c>
      <c r="E3252" s="270">
        <f>'Net Gen'!I3252</f>
        <v>0</v>
      </c>
      <c r="F3252" s="270">
        <f>'Net Gen'!K3252</f>
        <v>0</v>
      </c>
      <c r="G3252" s="270">
        <f>'Net Gen'!N3252</f>
        <v>0</v>
      </c>
      <c r="H3252" s="270">
        <f>'Net Gen'!O3252</f>
        <v>1300</v>
      </c>
      <c r="J3252" s="120">
        <f t="shared" si="202"/>
        <v>0.15</v>
      </c>
      <c r="K3252" s="108">
        <f t="shared" si="200"/>
        <v>0</v>
      </c>
      <c r="L3252" s="102">
        <f t="shared" si="201"/>
        <v>195</v>
      </c>
      <c r="M3252" s="123">
        <f t="shared" si="203"/>
        <v>0</v>
      </c>
    </row>
    <row r="3253" spans="1:13" x14ac:dyDescent="0.2">
      <c r="A3253" s="208" t="str">
        <f>'Net Gen'!B3253</f>
        <v>RP2KPAEG-Rockport 2 KP AEG</v>
      </c>
      <c r="B3253" s="269">
        <f>'Net Gen'!C3253</f>
        <v>44820.416666666664</v>
      </c>
      <c r="C3253" s="270" t="str">
        <f>'Net Gen'!P3253</f>
        <v>OFFLINE</v>
      </c>
      <c r="D3253" s="270">
        <f>'Net Gen'!E3253</f>
        <v>0</v>
      </c>
      <c r="E3253" s="270">
        <f>'Net Gen'!I3253</f>
        <v>0</v>
      </c>
      <c r="F3253" s="270">
        <f>'Net Gen'!K3253</f>
        <v>0</v>
      </c>
      <c r="G3253" s="270">
        <f>'Net Gen'!N3253</f>
        <v>0</v>
      </c>
      <c r="H3253" s="270">
        <f>'Net Gen'!O3253</f>
        <v>1300</v>
      </c>
      <c r="J3253" s="120">
        <f t="shared" si="202"/>
        <v>0.15</v>
      </c>
      <c r="K3253" s="108">
        <f t="shared" si="200"/>
        <v>0</v>
      </c>
      <c r="L3253" s="102">
        <f t="shared" si="201"/>
        <v>195</v>
      </c>
      <c r="M3253" s="123">
        <f t="shared" si="203"/>
        <v>0</v>
      </c>
    </row>
    <row r="3254" spans="1:13" x14ac:dyDescent="0.2">
      <c r="A3254" s="208" t="str">
        <f>'Net Gen'!B3254</f>
        <v>RP2KPAEG-Rockport 2 KP AEG</v>
      </c>
      <c r="B3254" s="269">
        <f>'Net Gen'!C3254</f>
        <v>44820.458333333336</v>
      </c>
      <c r="C3254" s="270" t="str">
        <f>'Net Gen'!P3254</f>
        <v>OFFLINE</v>
      </c>
      <c r="D3254" s="270">
        <f>'Net Gen'!E3254</f>
        <v>0</v>
      </c>
      <c r="E3254" s="270">
        <f>'Net Gen'!I3254</f>
        <v>0</v>
      </c>
      <c r="F3254" s="270">
        <f>'Net Gen'!K3254</f>
        <v>0</v>
      </c>
      <c r="G3254" s="270">
        <f>'Net Gen'!N3254</f>
        <v>0</v>
      </c>
      <c r="H3254" s="270">
        <f>'Net Gen'!O3254</f>
        <v>1300</v>
      </c>
      <c r="J3254" s="120">
        <f t="shared" si="202"/>
        <v>0.15</v>
      </c>
      <c r="K3254" s="108">
        <f t="shared" si="200"/>
        <v>0</v>
      </c>
      <c r="L3254" s="102">
        <f t="shared" si="201"/>
        <v>195</v>
      </c>
      <c r="M3254" s="123">
        <f t="shared" si="203"/>
        <v>0</v>
      </c>
    </row>
    <row r="3255" spans="1:13" x14ac:dyDescent="0.2">
      <c r="A3255" s="208" t="str">
        <f>'Net Gen'!B3255</f>
        <v>RP2KPAEG-Rockport 2 KP AEG</v>
      </c>
      <c r="B3255" s="269">
        <f>'Net Gen'!C3255</f>
        <v>44820.5</v>
      </c>
      <c r="C3255" s="270" t="str">
        <f>'Net Gen'!P3255</f>
        <v>OFFLINE</v>
      </c>
      <c r="D3255" s="270">
        <f>'Net Gen'!E3255</f>
        <v>0</v>
      </c>
      <c r="E3255" s="270">
        <f>'Net Gen'!I3255</f>
        <v>0</v>
      </c>
      <c r="F3255" s="270">
        <f>'Net Gen'!K3255</f>
        <v>0</v>
      </c>
      <c r="G3255" s="270">
        <f>'Net Gen'!N3255</f>
        <v>0</v>
      </c>
      <c r="H3255" s="270">
        <f>'Net Gen'!O3255</f>
        <v>1300</v>
      </c>
      <c r="J3255" s="120">
        <f t="shared" si="202"/>
        <v>0.15</v>
      </c>
      <c r="K3255" s="108">
        <f t="shared" si="200"/>
        <v>0</v>
      </c>
      <c r="L3255" s="102">
        <f t="shared" si="201"/>
        <v>195</v>
      </c>
      <c r="M3255" s="123">
        <f t="shared" si="203"/>
        <v>0</v>
      </c>
    </row>
    <row r="3256" spans="1:13" x14ac:dyDescent="0.2">
      <c r="A3256" s="208" t="str">
        <f>'Net Gen'!B3256</f>
        <v>RP2KPAEG-Rockport 2 KP AEG</v>
      </c>
      <c r="B3256" s="269">
        <f>'Net Gen'!C3256</f>
        <v>44820.541666666664</v>
      </c>
      <c r="C3256" s="270" t="str">
        <f>'Net Gen'!P3256</f>
        <v>OFFLINE</v>
      </c>
      <c r="D3256" s="270">
        <f>'Net Gen'!E3256</f>
        <v>0</v>
      </c>
      <c r="E3256" s="270">
        <f>'Net Gen'!I3256</f>
        <v>0</v>
      </c>
      <c r="F3256" s="270">
        <f>'Net Gen'!K3256</f>
        <v>0</v>
      </c>
      <c r="G3256" s="270">
        <f>'Net Gen'!N3256</f>
        <v>0</v>
      </c>
      <c r="H3256" s="270">
        <f>'Net Gen'!O3256</f>
        <v>1300</v>
      </c>
      <c r="J3256" s="120">
        <f t="shared" si="202"/>
        <v>0.15</v>
      </c>
      <c r="K3256" s="108">
        <f t="shared" si="200"/>
        <v>0</v>
      </c>
      <c r="L3256" s="102">
        <f t="shared" si="201"/>
        <v>195</v>
      </c>
      <c r="M3256" s="123">
        <f t="shared" si="203"/>
        <v>0</v>
      </c>
    </row>
    <row r="3257" spans="1:13" x14ac:dyDescent="0.2">
      <c r="A3257" s="208" t="str">
        <f>'Net Gen'!B3257</f>
        <v>RP2KPAEG-Rockport 2 KP AEG</v>
      </c>
      <c r="B3257" s="269">
        <f>'Net Gen'!C3257</f>
        <v>44820.583333333336</v>
      </c>
      <c r="C3257" s="270" t="str">
        <f>'Net Gen'!P3257</f>
        <v>OFFLINE</v>
      </c>
      <c r="D3257" s="270">
        <f>'Net Gen'!E3257</f>
        <v>0</v>
      </c>
      <c r="E3257" s="270">
        <f>'Net Gen'!I3257</f>
        <v>0</v>
      </c>
      <c r="F3257" s="270">
        <f>'Net Gen'!K3257</f>
        <v>0</v>
      </c>
      <c r="G3257" s="270">
        <f>'Net Gen'!N3257</f>
        <v>0</v>
      </c>
      <c r="H3257" s="270">
        <f>'Net Gen'!O3257</f>
        <v>1300</v>
      </c>
      <c r="J3257" s="120">
        <f t="shared" si="202"/>
        <v>0.15</v>
      </c>
      <c r="K3257" s="108">
        <f t="shared" si="200"/>
        <v>0</v>
      </c>
      <c r="L3257" s="102">
        <f t="shared" si="201"/>
        <v>195</v>
      </c>
      <c r="M3257" s="123">
        <f t="shared" si="203"/>
        <v>0</v>
      </c>
    </row>
    <row r="3258" spans="1:13" x14ac:dyDescent="0.2">
      <c r="A3258" s="208" t="str">
        <f>'Net Gen'!B3258</f>
        <v>RP2KPAEG-Rockport 2 KP AEG</v>
      </c>
      <c r="B3258" s="269">
        <f>'Net Gen'!C3258</f>
        <v>44820.625</v>
      </c>
      <c r="C3258" s="270" t="str">
        <f>'Net Gen'!P3258</f>
        <v>OFFLINE</v>
      </c>
      <c r="D3258" s="270">
        <f>'Net Gen'!E3258</f>
        <v>0</v>
      </c>
      <c r="E3258" s="270">
        <f>'Net Gen'!I3258</f>
        <v>0</v>
      </c>
      <c r="F3258" s="270">
        <f>'Net Gen'!K3258</f>
        <v>0</v>
      </c>
      <c r="G3258" s="270">
        <f>'Net Gen'!N3258</f>
        <v>0</v>
      </c>
      <c r="H3258" s="270">
        <f>'Net Gen'!O3258</f>
        <v>1300</v>
      </c>
      <c r="J3258" s="120">
        <f t="shared" si="202"/>
        <v>0.15</v>
      </c>
      <c r="K3258" s="108">
        <f t="shared" si="200"/>
        <v>0</v>
      </c>
      <c r="L3258" s="102">
        <f t="shared" si="201"/>
        <v>195</v>
      </c>
      <c r="M3258" s="123">
        <f t="shared" si="203"/>
        <v>0</v>
      </c>
    </row>
    <row r="3259" spans="1:13" x14ac:dyDescent="0.2">
      <c r="A3259" s="208" t="str">
        <f>'Net Gen'!B3259</f>
        <v>RP2KPAEG-Rockport 2 KP AEG</v>
      </c>
      <c r="B3259" s="269">
        <f>'Net Gen'!C3259</f>
        <v>44820.666666666664</v>
      </c>
      <c r="C3259" s="270" t="str">
        <f>'Net Gen'!P3259</f>
        <v>OFFLINE</v>
      </c>
      <c r="D3259" s="270">
        <f>'Net Gen'!E3259</f>
        <v>0</v>
      </c>
      <c r="E3259" s="270">
        <f>'Net Gen'!I3259</f>
        <v>0</v>
      </c>
      <c r="F3259" s="270">
        <f>'Net Gen'!K3259</f>
        <v>0</v>
      </c>
      <c r="G3259" s="270">
        <f>'Net Gen'!N3259</f>
        <v>0</v>
      </c>
      <c r="H3259" s="270">
        <f>'Net Gen'!O3259</f>
        <v>1300</v>
      </c>
      <c r="J3259" s="120">
        <f t="shared" si="202"/>
        <v>0.15</v>
      </c>
      <c r="K3259" s="108">
        <f t="shared" si="200"/>
        <v>0</v>
      </c>
      <c r="L3259" s="102">
        <f t="shared" si="201"/>
        <v>195</v>
      </c>
      <c r="M3259" s="123">
        <f t="shared" si="203"/>
        <v>0</v>
      </c>
    </row>
    <row r="3260" spans="1:13" x14ac:dyDescent="0.2">
      <c r="A3260" s="208" t="str">
        <f>'Net Gen'!B3260</f>
        <v>RP2KPAEG-Rockport 2 KP AEG</v>
      </c>
      <c r="B3260" s="269">
        <f>'Net Gen'!C3260</f>
        <v>44820.708333333336</v>
      </c>
      <c r="C3260" s="270" t="str">
        <f>'Net Gen'!P3260</f>
        <v>OFFLINE</v>
      </c>
      <c r="D3260" s="270">
        <f>'Net Gen'!E3260</f>
        <v>0</v>
      </c>
      <c r="E3260" s="270">
        <f>'Net Gen'!I3260</f>
        <v>0</v>
      </c>
      <c r="F3260" s="270">
        <f>'Net Gen'!K3260</f>
        <v>0</v>
      </c>
      <c r="G3260" s="270">
        <f>'Net Gen'!N3260</f>
        <v>0</v>
      </c>
      <c r="H3260" s="270">
        <f>'Net Gen'!O3260</f>
        <v>1300</v>
      </c>
      <c r="J3260" s="120">
        <f t="shared" si="202"/>
        <v>0.15</v>
      </c>
      <c r="K3260" s="108">
        <f t="shared" si="200"/>
        <v>0</v>
      </c>
      <c r="L3260" s="102">
        <f t="shared" si="201"/>
        <v>195</v>
      </c>
      <c r="M3260" s="123">
        <f t="shared" si="203"/>
        <v>0</v>
      </c>
    </row>
    <row r="3261" spans="1:13" x14ac:dyDescent="0.2">
      <c r="A3261" s="208" t="str">
        <f>'Net Gen'!B3261</f>
        <v>RP2KPAEG-Rockport 2 KP AEG</v>
      </c>
      <c r="B3261" s="269">
        <f>'Net Gen'!C3261</f>
        <v>44820.75</v>
      </c>
      <c r="C3261" s="270" t="str">
        <f>'Net Gen'!P3261</f>
        <v>OFFLINE</v>
      </c>
      <c r="D3261" s="270">
        <f>'Net Gen'!E3261</f>
        <v>0</v>
      </c>
      <c r="E3261" s="270">
        <f>'Net Gen'!I3261</f>
        <v>0</v>
      </c>
      <c r="F3261" s="270">
        <f>'Net Gen'!K3261</f>
        <v>0</v>
      </c>
      <c r="G3261" s="270">
        <f>'Net Gen'!N3261</f>
        <v>0</v>
      </c>
      <c r="H3261" s="270">
        <f>'Net Gen'!O3261</f>
        <v>1300</v>
      </c>
      <c r="J3261" s="120">
        <f t="shared" si="202"/>
        <v>0.15</v>
      </c>
      <c r="K3261" s="108">
        <f t="shared" si="200"/>
        <v>0</v>
      </c>
      <c r="L3261" s="102">
        <f t="shared" si="201"/>
        <v>195</v>
      </c>
      <c r="M3261" s="123">
        <f t="shared" si="203"/>
        <v>0</v>
      </c>
    </row>
    <row r="3262" spans="1:13" x14ac:dyDescent="0.2">
      <c r="A3262" s="208" t="str">
        <f>'Net Gen'!B3262</f>
        <v>RP2KPAEG-Rockport 2 KP AEG</v>
      </c>
      <c r="B3262" s="269">
        <f>'Net Gen'!C3262</f>
        <v>44820.791666666664</v>
      </c>
      <c r="C3262" s="270" t="str">
        <f>'Net Gen'!P3262</f>
        <v>OFFLINE</v>
      </c>
      <c r="D3262" s="270">
        <f>'Net Gen'!E3262</f>
        <v>0</v>
      </c>
      <c r="E3262" s="270">
        <f>'Net Gen'!I3262</f>
        <v>0</v>
      </c>
      <c r="F3262" s="270">
        <f>'Net Gen'!K3262</f>
        <v>0</v>
      </c>
      <c r="G3262" s="270">
        <f>'Net Gen'!N3262</f>
        <v>0</v>
      </c>
      <c r="H3262" s="270">
        <f>'Net Gen'!O3262</f>
        <v>1300</v>
      </c>
      <c r="J3262" s="120">
        <f t="shared" si="202"/>
        <v>0.15</v>
      </c>
      <c r="K3262" s="108">
        <f t="shared" si="200"/>
        <v>0</v>
      </c>
      <c r="L3262" s="102">
        <f t="shared" si="201"/>
        <v>195</v>
      </c>
      <c r="M3262" s="123">
        <f t="shared" si="203"/>
        <v>0</v>
      </c>
    </row>
    <row r="3263" spans="1:13" x14ac:dyDescent="0.2">
      <c r="A3263" s="208" t="str">
        <f>'Net Gen'!B3263</f>
        <v>RP2KPAEG-Rockport 2 KP AEG</v>
      </c>
      <c r="B3263" s="269">
        <f>'Net Gen'!C3263</f>
        <v>44820.833333333336</v>
      </c>
      <c r="C3263" s="270" t="str">
        <f>'Net Gen'!P3263</f>
        <v>OFFLINE</v>
      </c>
      <c r="D3263" s="270">
        <f>'Net Gen'!E3263</f>
        <v>0</v>
      </c>
      <c r="E3263" s="270">
        <f>'Net Gen'!I3263</f>
        <v>0</v>
      </c>
      <c r="F3263" s="270">
        <f>'Net Gen'!K3263</f>
        <v>0</v>
      </c>
      <c r="G3263" s="270">
        <f>'Net Gen'!N3263</f>
        <v>0</v>
      </c>
      <c r="H3263" s="270">
        <f>'Net Gen'!O3263</f>
        <v>1300</v>
      </c>
      <c r="J3263" s="120">
        <f t="shared" si="202"/>
        <v>0.15</v>
      </c>
      <c r="K3263" s="108">
        <f t="shared" si="200"/>
        <v>0</v>
      </c>
      <c r="L3263" s="102">
        <f t="shared" si="201"/>
        <v>195</v>
      </c>
      <c r="M3263" s="123">
        <f t="shared" si="203"/>
        <v>0</v>
      </c>
    </row>
    <row r="3264" spans="1:13" x14ac:dyDescent="0.2">
      <c r="A3264" s="208" t="str">
        <f>'Net Gen'!B3264</f>
        <v>RP2KPAEG-Rockport 2 KP AEG</v>
      </c>
      <c r="B3264" s="269">
        <f>'Net Gen'!C3264</f>
        <v>44820.875</v>
      </c>
      <c r="C3264" s="270" t="str">
        <f>'Net Gen'!P3264</f>
        <v>OFFLINE</v>
      </c>
      <c r="D3264" s="270">
        <f>'Net Gen'!E3264</f>
        <v>0</v>
      </c>
      <c r="E3264" s="270">
        <f>'Net Gen'!I3264</f>
        <v>0</v>
      </c>
      <c r="F3264" s="270">
        <f>'Net Gen'!K3264</f>
        <v>0</v>
      </c>
      <c r="G3264" s="270">
        <f>'Net Gen'!N3264</f>
        <v>0</v>
      </c>
      <c r="H3264" s="270">
        <f>'Net Gen'!O3264</f>
        <v>1300</v>
      </c>
      <c r="J3264" s="120">
        <f t="shared" si="202"/>
        <v>0.15</v>
      </c>
      <c r="K3264" s="108">
        <f t="shared" si="200"/>
        <v>0</v>
      </c>
      <c r="L3264" s="102">
        <f t="shared" si="201"/>
        <v>195</v>
      </c>
      <c r="M3264" s="123">
        <f t="shared" si="203"/>
        <v>0</v>
      </c>
    </row>
    <row r="3265" spans="1:13" x14ac:dyDescent="0.2">
      <c r="A3265" s="208" t="str">
        <f>'Net Gen'!B3265</f>
        <v>RP2KPAEG-Rockport 2 KP AEG</v>
      </c>
      <c r="B3265" s="269">
        <f>'Net Gen'!C3265</f>
        <v>44820.916666666664</v>
      </c>
      <c r="C3265" s="270" t="str">
        <f>'Net Gen'!P3265</f>
        <v>OFFLINE</v>
      </c>
      <c r="D3265" s="270">
        <f>'Net Gen'!E3265</f>
        <v>0</v>
      </c>
      <c r="E3265" s="270">
        <f>'Net Gen'!I3265</f>
        <v>0</v>
      </c>
      <c r="F3265" s="270">
        <f>'Net Gen'!K3265</f>
        <v>0</v>
      </c>
      <c r="G3265" s="270">
        <f>'Net Gen'!N3265</f>
        <v>0</v>
      </c>
      <c r="H3265" s="270">
        <f>'Net Gen'!O3265</f>
        <v>1300</v>
      </c>
      <c r="J3265" s="120">
        <f t="shared" si="202"/>
        <v>0.15</v>
      </c>
      <c r="K3265" s="108">
        <f t="shared" si="200"/>
        <v>0</v>
      </c>
      <c r="L3265" s="102">
        <f t="shared" si="201"/>
        <v>195</v>
      </c>
      <c r="M3265" s="123">
        <f t="shared" si="203"/>
        <v>0</v>
      </c>
    </row>
    <row r="3266" spans="1:13" x14ac:dyDescent="0.2">
      <c r="A3266" s="208" t="str">
        <f>'Net Gen'!B3266</f>
        <v>RP2KPAEG-Rockport 2 KP AEG</v>
      </c>
      <c r="B3266" s="269">
        <f>'Net Gen'!C3266</f>
        <v>44820.958333333336</v>
      </c>
      <c r="C3266" s="270" t="str">
        <f>'Net Gen'!P3266</f>
        <v>OFFLINE</v>
      </c>
      <c r="D3266" s="270">
        <f>'Net Gen'!E3266</f>
        <v>0</v>
      </c>
      <c r="E3266" s="270">
        <f>'Net Gen'!I3266</f>
        <v>0</v>
      </c>
      <c r="F3266" s="270">
        <f>'Net Gen'!K3266</f>
        <v>0</v>
      </c>
      <c r="G3266" s="270">
        <f>'Net Gen'!N3266</f>
        <v>0</v>
      </c>
      <c r="H3266" s="270">
        <f>'Net Gen'!O3266</f>
        <v>1300</v>
      </c>
      <c r="J3266" s="120">
        <f t="shared" si="202"/>
        <v>0.15</v>
      </c>
      <c r="K3266" s="108">
        <f t="shared" si="200"/>
        <v>0</v>
      </c>
      <c r="L3266" s="102">
        <f t="shared" si="201"/>
        <v>195</v>
      </c>
      <c r="M3266" s="123">
        <f t="shared" si="203"/>
        <v>0</v>
      </c>
    </row>
    <row r="3267" spans="1:13" x14ac:dyDescent="0.2">
      <c r="A3267" s="208" t="str">
        <f>'Net Gen'!B3267</f>
        <v>RP2KPAEG-Rockport 2 KP AEG</v>
      </c>
      <c r="B3267" s="269">
        <f>'Net Gen'!C3267</f>
        <v>44821</v>
      </c>
      <c r="C3267" s="270" t="str">
        <f>'Net Gen'!P3267</f>
        <v>OFFLINE</v>
      </c>
      <c r="D3267" s="270">
        <f>'Net Gen'!E3267</f>
        <v>0</v>
      </c>
      <c r="E3267" s="270">
        <f>'Net Gen'!I3267</f>
        <v>0</v>
      </c>
      <c r="F3267" s="270">
        <f>'Net Gen'!K3267</f>
        <v>0</v>
      </c>
      <c r="G3267" s="270">
        <f>'Net Gen'!N3267</f>
        <v>0</v>
      </c>
      <c r="H3267" s="270">
        <f>'Net Gen'!O3267</f>
        <v>1300</v>
      </c>
      <c r="J3267" s="120">
        <f t="shared" si="202"/>
        <v>0.15</v>
      </c>
      <c r="K3267" s="108">
        <f t="shared" si="200"/>
        <v>0</v>
      </c>
      <c r="L3267" s="102">
        <f t="shared" si="201"/>
        <v>195</v>
      </c>
      <c r="M3267" s="123">
        <f t="shared" si="203"/>
        <v>0</v>
      </c>
    </row>
    <row r="3268" spans="1:13" x14ac:dyDescent="0.2">
      <c r="A3268" s="208" t="str">
        <f>'Net Gen'!B3268</f>
        <v>RP2KPAEG-Rockport 2 KP AEG</v>
      </c>
      <c r="B3268" s="269">
        <f>'Net Gen'!C3268</f>
        <v>44821.041666666664</v>
      </c>
      <c r="C3268" s="270" t="str">
        <f>'Net Gen'!P3268</f>
        <v>OFFLINE</v>
      </c>
      <c r="D3268" s="270">
        <f>'Net Gen'!E3268</f>
        <v>0</v>
      </c>
      <c r="E3268" s="270">
        <f>'Net Gen'!I3268</f>
        <v>0</v>
      </c>
      <c r="F3268" s="270">
        <f>'Net Gen'!K3268</f>
        <v>0</v>
      </c>
      <c r="G3268" s="270">
        <f>'Net Gen'!N3268</f>
        <v>0</v>
      </c>
      <c r="H3268" s="270">
        <f>'Net Gen'!O3268</f>
        <v>1300</v>
      </c>
      <c r="J3268" s="120">
        <f t="shared" si="202"/>
        <v>0.15</v>
      </c>
      <c r="K3268" s="108">
        <f t="shared" ref="K3268:K3331" si="204">F3268*J3268</f>
        <v>0</v>
      </c>
      <c r="L3268" s="102">
        <f t="shared" ref="L3268:L3331" si="205">H3268*J3268</f>
        <v>195</v>
      </c>
      <c r="M3268" s="123">
        <f t="shared" si="203"/>
        <v>0</v>
      </c>
    </row>
    <row r="3269" spans="1:13" x14ac:dyDescent="0.2">
      <c r="A3269" s="208" t="str">
        <f>'Net Gen'!B3269</f>
        <v>RP2KPAEG-Rockport 2 KP AEG</v>
      </c>
      <c r="B3269" s="269">
        <f>'Net Gen'!C3269</f>
        <v>44821.083333333336</v>
      </c>
      <c r="C3269" s="270" t="str">
        <f>'Net Gen'!P3269</f>
        <v>OFFLINE</v>
      </c>
      <c r="D3269" s="270">
        <f>'Net Gen'!E3269</f>
        <v>0</v>
      </c>
      <c r="E3269" s="270">
        <f>'Net Gen'!I3269</f>
        <v>0</v>
      </c>
      <c r="F3269" s="270">
        <f>'Net Gen'!K3269</f>
        <v>0</v>
      </c>
      <c r="G3269" s="270">
        <f>'Net Gen'!N3269</f>
        <v>0</v>
      </c>
      <c r="H3269" s="270">
        <f>'Net Gen'!O3269</f>
        <v>1300</v>
      </c>
      <c r="J3269" s="120">
        <f t="shared" ref="J3269:J3332" si="206">VLOOKUP(A3269,$P$4:$Q$8,2,FALSE)</f>
        <v>0.15</v>
      </c>
      <c r="K3269" s="108">
        <f t="shared" si="204"/>
        <v>0</v>
      </c>
      <c r="L3269" s="102">
        <f t="shared" si="205"/>
        <v>195</v>
      </c>
      <c r="M3269" s="123">
        <f t="shared" ref="M3269:M3332" si="207">E3269*J3269</f>
        <v>0</v>
      </c>
    </row>
    <row r="3270" spans="1:13" x14ac:dyDescent="0.2">
      <c r="A3270" s="208" t="str">
        <f>'Net Gen'!B3270</f>
        <v>RP2KPAEG-Rockport 2 KP AEG</v>
      </c>
      <c r="B3270" s="269">
        <f>'Net Gen'!C3270</f>
        <v>44821.125</v>
      </c>
      <c r="C3270" s="270" t="str">
        <f>'Net Gen'!P3270</f>
        <v>OFFLINE</v>
      </c>
      <c r="D3270" s="270">
        <f>'Net Gen'!E3270</f>
        <v>0</v>
      </c>
      <c r="E3270" s="270">
        <f>'Net Gen'!I3270</f>
        <v>0</v>
      </c>
      <c r="F3270" s="270">
        <f>'Net Gen'!K3270</f>
        <v>0</v>
      </c>
      <c r="G3270" s="270">
        <f>'Net Gen'!N3270</f>
        <v>0</v>
      </c>
      <c r="H3270" s="270">
        <f>'Net Gen'!O3270</f>
        <v>1300</v>
      </c>
      <c r="J3270" s="120">
        <f t="shared" si="206"/>
        <v>0.15</v>
      </c>
      <c r="K3270" s="108">
        <f t="shared" si="204"/>
        <v>0</v>
      </c>
      <c r="L3270" s="102">
        <f t="shared" si="205"/>
        <v>195</v>
      </c>
      <c r="M3270" s="123">
        <f t="shared" si="207"/>
        <v>0</v>
      </c>
    </row>
    <row r="3271" spans="1:13" x14ac:dyDescent="0.2">
      <c r="A3271" s="208" t="str">
        <f>'Net Gen'!B3271</f>
        <v>RP2KPAEG-Rockport 2 KP AEG</v>
      </c>
      <c r="B3271" s="269">
        <f>'Net Gen'!C3271</f>
        <v>44821.166666666664</v>
      </c>
      <c r="C3271" s="270" t="str">
        <f>'Net Gen'!P3271</f>
        <v>OFFLINE</v>
      </c>
      <c r="D3271" s="270">
        <f>'Net Gen'!E3271</f>
        <v>0</v>
      </c>
      <c r="E3271" s="270">
        <f>'Net Gen'!I3271</f>
        <v>0</v>
      </c>
      <c r="F3271" s="270">
        <f>'Net Gen'!K3271</f>
        <v>0</v>
      </c>
      <c r="G3271" s="270">
        <f>'Net Gen'!N3271</f>
        <v>0</v>
      </c>
      <c r="H3271" s="270">
        <f>'Net Gen'!O3271</f>
        <v>1300</v>
      </c>
      <c r="J3271" s="120">
        <f t="shared" si="206"/>
        <v>0.15</v>
      </c>
      <c r="K3271" s="108">
        <f t="shared" si="204"/>
        <v>0</v>
      </c>
      <c r="L3271" s="102">
        <f t="shared" si="205"/>
        <v>195</v>
      </c>
      <c r="M3271" s="123">
        <f t="shared" si="207"/>
        <v>0</v>
      </c>
    </row>
    <row r="3272" spans="1:13" x14ac:dyDescent="0.2">
      <c r="A3272" s="208" t="str">
        <f>'Net Gen'!B3272</f>
        <v>RP2KPAEG-Rockport 2 KP AEG</v>
      </c>
      <c r="B3272" s="269">
        <f>'Net Gen'!C3272</f>
        <v>44821.208333333336</v>
      </c>
      <c r="C3272" s="270" t="str">
        <f>'Net Gen'!P3272</f>
        <v>OFFLINE</v>
      </c>
      <c r="D3272" s="270">
        <f>'Net Gen'!E3272</f>
        <v>0</v>
      </c>
      <c r="E3272" s="270">
        <f>'Net Gen'!I3272</f>
        <v>0</v>
      </c>
      <c r="F3272" s="270">
        <f>'Net Gen'!K3272</f>
        <v>0</v>
      </c>
      <c r="G3272" s="270">
        <f>'Net Gen'!N3272</f>
        <v>0</v>
      </c>
      <c r="H3272" s="270">
        <f>'Net Gen'!O3272</f>
        <v>1300</v>
      </c>
      <c r="J3272" s="120">
        <f t="shared" si="206"/>
        <v>0.15</v>
      </c>
      <c r="K3272" s="108">
        <f t="shared" si="204"/>
        <v>0</v>
      </c>
      <c r="L3272" s="102">
        <f t="shared" si="205"/>
        <v>195</v>
      </c>
      <c r="M3272" s="123">
        <f t="shared" si="207"/>
        <v>0</v>
      </c>
    </row>
    <row r="3273" spans="1:13" x14ac:dyDescent="0.2">
      <c r="A3273" s="208" t="str">
        <f>'Net Gen'!B3273</f>
        <v>RP2KPAEG-Rockport 2 KP AEG</v>
      </c>
      <c r="B3273" s="269">
        <f>'Net Gen'!C3273</f>
        <v>44821.25</v>
      </c>
      <c r="C3273" s="270" t="str">
        <f>'Net Gen'!P3273</f>
        <v>OFFLINE</v>
      </c>
      <c r="D3273" s="270">
        <f>'Net Gen'!E3273</f>
        <v>0</v>
      </c>
      <c r="E3273" s="270">
        <f>'Net Gen'!I3273</f>
        <v>0</v>
      </c>
      <c r="F3273" s="270">
        <f>'Net Gen'!K3273</f>
        <v>0</v>
      </c>
      <c r="G3273" s="270">
        <f>'Net Gen'!N3273</f>
        <v>0</v>
      </c>
      <c r="H3273" s="270">
        <f>'Net Gen'!O3273</f>
        <v>1300</v>
      </c>
      <c r="J3273" s="120">
        <f t="shared" si="206"/>
        <v>0.15</v>
      </c>
      <c r="K3273" s="108">
        <f t="shared" si="204"/>
        <v>0</v>
      </c>
      <c r="L3273" s="102">
        <f t="shared" si="205"/>
        <v>195</v>
      </c>
      <c r="M3273" s="123">
        <f t="shared" si="207"/>
        <v>0</v>
      </c>
    </row>
    <row r="3274" spans="1:13" x14ac:dyDescent="0.2">
      <c r="A3274" s="208" t="str">
        <f>'Net Gen'!B3274</f>
        <v>RP2KPAEG-Rockport 2 KP AEG</v>
      </c>
      <c r="B3274" s="269">
        <f>'Net Gen'!C3274</f>
        <v>44821.291666666664</v>
      </c>
      <c r="C3274" s="270" t="str">
        <f>'Net Gen'!P3274</f>
        <v>OFFLINE</v>
      </c>
      <c r="D3274" s="270">
        <f>'Net Gen'!E3274</f>
        <v>0</v>
      </c>
      <c r="E3274" s="270">
        <f>'Net Gen'!I3274</f>
        <v>0</v>
      </c>
      <c r="F3274" s="270">
        <f>'Net Gen'!K3274</f>
        <v>0</v>
      </c>
      <c r="G3274" s="270">
        <f>'Net Gen'!N3274</f>
        <v>0</v>
      </c>
      <c r="H3274" s="270">
        <f>'Net Gen'!O3274</f>
        <v>1300</v>
      </c>
      <c r="J3274" s="120">
        <f t="shared" si="206"/>
        <v>0.15</v>
      </c>
      <c r="K3274" s="108">
        <f t="shared" si="204"/>
        <v>0</v>
      </c>
      <c r="L3274" s="102">
        <f t="shared" si="205"/>
        <v>195</v>
      </c>
      <c r="M3274" s="123">
        <f t="shared" si="207"/>
        <v>0</v>
      </c>
    </row>
    <row r="3275" spans="1:13" x14ac:dyDescent="0.2">
      <c r="A3275" s="208" t="str">
        <f>'Net Gen'!B3275</f>
        <v>RP2KPAEG-Rockport 2 KP AEG</v>
      </c>
      <c r="B3275" s="269">
        <f>'Net Gen'!C3275</f>
        <v>44821.333333333336</v>
      </c>
      <c r="C3275" s="270" t="str">
        <f>'Net Gen'!P3275</f>
        <v>OFFLINE</v>
      </c>
      <c r="D3275" s="270">
        <f>'Net Gen'!E3275</f>
        <v>0</v>
      </c>
      <c r="E3275" s="270">
        <f>'Net Gen'!I3275</f>
        <v>0</v>
      </c>
      <c r="F3275" s="270">
        <f>'Net Gen'!K3275</f>
        <v>0</v>
      </c>
      <c r="G3275" s="270">
        <f>'Net Gen'!N3275</f>
        <v>0</v>
      </c>
      <c r="H3275" s="270">
        <f>'Net Gen'!O3275</f>
        <v>1300</v>
      </c>
      <c r="J3275" s="120">
        <f t="shared" si="206"/>
        <v>0.15</v>
      </c>
      <c r="K3275" s="108">
        <f t="shared" si="204"/>
        <v>0</v>
      </c>
      <c r="L3275" s="102">
        <f t="shared" si="205"/>
        <v>195</v>
      </c>
      <c r="M3275" s="123">
        <f t="shared" si="207"/>
        <v>0</v>
      </c>
    </row>
    <row r="3276" spans="1:13" x14ac:dyDescent="0.2">
      <c r="A3276" s="208" t="str">
        <f>'Net Gen'!B3276</f>
        <v>RP2KPAEG-Rockport 2 KP AEG</v>
      </c>
      <c r="B3276" s="269">
        <f>'Net Gen'!C3276</f>
        <v>44821.375</v>
      </c>
      <c r="C3276" s="270" t="str">
        <f>'Net Gen'!P3276</f>
        <v>OFFLINE</v>
      </c>
      <c r="D3276" s="270">
        <f>'Net Gen'!E3276</f>
        <v>0</v>
      </c>
      <c r="E3276" s="270">
        <f>'Net Gen'!I3276</f>
        <v>0</v>
      </c>
      <c r="F3276" s="270">
        <f>'Net Gen'!K3276</f>
        <v>0</v>
      </c>
      <c r="G3276" s="270">
        <f>'Net Gen'!N3276</f>
        <v>0</v>
      </c>
      <c r="H3276" s="270">
        <f>'Net Gen'!O3276</f>
        <v>1300</v>
      </c>
      <c r="J3276" s="120">
        <f t="shared" si="206"/>
        <v>0.15</v>
      </c>
      <c r="K3276" s="108">
        <f t="shared" si="204"/>
        <v>0</v>
      </c>
      <c r="L3276" s="102">
        <f t="shared" si="205"/>
        <v>195</v>
      </c>
      <c r="M3276" s="123">
        <f t="shared" si="207"/>
        <v>0</v>
      </c>
    </row>
    <row r="3277" spans="1:13" x14ac:dyDescent="0.2">
      <c r="A3277" s="208" t="str">
        <f>'Net Gen'!B3277</f>
        <v>RP2KPAEG-Rockport 2 KP AEG</v>
      </c>
      <c r="B3277" s="269">
        <f>'Net Gen'!C3277</f>
        <v>44821.416666666664</v>
      </c>
      <c r="C3277" s="270" t="str">
        <f>'Net Gen'!P3277</f>
        <v>OFFLINE</v>
      </c>
      <c r="D3277" s="270">
        <f>'Net Gen'!E3277</f>
        <v>0</v>
      </c>
      <c r="E3277" s="270">
        <f>'Net Gen'!I3277</f>
        <v>0</v>
      </c>
      <c r="F3277" s="270">
        <f>'Net Gen'!K3277</f>
        <v>0</v>
      </c>
      <c r="G3277" s="270">
        <f>'Net Gen'!N3277</f>
        <v>0</v>
      </c>
      <c r="H3277" s="270">
        <f>'Net Gen'!O3277</f>
        <v>1300</v>
      </c>
      <c r="J3277" s="120">
        <f t="shared" si="206"/>
        <v>0.15</v>
      </c>
      <c r="K3277" s="108">
        <f t="shared" si="204"/>
        <v>0</v>
      </c>
      <c r="L3277" s="102">
        <f t="shared" si="205"/>
        <v>195</v>
      </c>
      <c r="M3277" s="123">
        <f t="shared" si="207"/>
        <v>0</v>
      </c>
    </row>
    <row r="3278" spans="1:13" x14ac:dyDescent="0.2">
      <c r="A3278" s="208" t="str">
        <f>'Net Gen'!B3278</f>
        <v>RP2KPAEG-Rockport 2 KP AEG</v>
      </c>
      <c r="B3278" s="269">
        <f>'Net Gen'!C3278</f>
        <v>44821.458333333336</v>
      </c>
      <c r="C3278" s="270" t="str">
        <f>'Net Gen'!P3278</f>
        <v>OFFLINE</v>
      </c>
      <c r="D3278" s="270">
        <f>'Net Gen'!E3278</f>
        <v>0</v>
      </c>
      <c r="E3278" s="270">
        <f>'Net Gen'!I3278</f>
        <v>0</v>
      </c>
      <c r="F3278" s="270">
        <f>'Net Gen'!K3278</f>
        <v>0</v>
      </c>
      <c r="G3278" s="270">
        <f>'Net Gen'!N3278</f>
        <v>0</v>
      </c>
      <c r="H3278" s="270">
        <f>'Net Gen'!O3278</f>
        <v>1300</v>
      </c>
      <c r="J3278" s="120">
        <f t="shared" si="206"/>
        <v>0.15</v>
      </c>
      <c r="K3278" s="108">
        <f t="shared" si="204"/>
        <v>0</v>
      </c>
      <c r="L3278" s="102">
        <f t="shared" si="205"/>
        <v>195</v>
      </c>
      <c r="M3278" s="123">
        <f t="shared" si="207"/>
        <v>0</v>
      </c>
    </row>
    <row r="3279" spans="1:13" x14ac:dyDescent="0.2">
      <c r="A3279" s="208" t="str">
        <f>'Net Gen'!B3279</f>
        <v>RP2KPAEG-Rockport 2 KP AEG</v>
      </c>
      <c r="B3279" s="269">
        <f>'Net Gen'!C3279</f>
        <v>44821.5</v>
      </c>
      <c r="C3279" s="270" t="str">
        <f>'Net Gen'!P3279</f>
        <v>OFFLINE</v>
      </c>
      <c r="D3279" s="270">
        <f>'Net Gen'!E3279</f>
        <v>0</v>
      </c>
      <c r="E3279" s="270">
        <f>'Net Gen'!I3279</f>
        <v>0</v>
      </c>
      <c r="F3279" s="270">
        <f>'Net Gen'!K3279</f>
        <v>0</v>
      </c>
      <c r="G3279" s="270">
        <f>'Net Gen'!N3279</f>
        <v>0</v>
      </c>
      <c r="H3279" s="270">
        <f>'Net Gen'!O3279</f>
        <v>1300</v>
      </c>
      <c r="J3279" s="120">
        <f t="shared" si="206"/>
        <v>0.15</v>
      </c>
      <c r="K3279" s="108">
        <f t="shared" si="204"/>
        <v>0</v>
      </c>
      <c r="L3279" s="102">
        <f t="shared" si="205"/>
        <v>195</v>
      </c>
      <c r="M3279" s="123">
        <f t="shared" si="207"/>
        <v>0</v>
      </c>
    </row>
    <row r="3280" spans="1:13" x14ac:dyDescent="0.2">
      <c r="A3280" s="208" t="str">
        <f>'Net Gen'!B3280</f>
        <v>RP2KPAEG-Rockport 2 KP AEG</v>
      </c>
      <c r="B3280" s="269">
        <f>'Net Gen'!C3280</f>
        <v>44821.541666666664</v>
      </c>
      <c r="C3280" s="270" t="str">
        <f>'Net Gen'!P3280</f>
        <v>OFFLINE</v>
      </c>
      <c r="D3280" s="270">
        <f>'Net Gen'!E3280</f>
        <v>0</v>
      </c>
      <c r="E3280" s="270">
        <f>'Net Gen'!I3280</f>
        <v>0</v>
      </c>
      <c r="F3280" s="270">
        <f>'Net Gen'!K3280</f>
        <v>0</v>
      </c>
      <c r="G3280" s="270">
        <f>'Net Gen'!N3280</f>
        <v>0</v>
      </c>
      <c r="H3280" s="270">
        <f>'Net Gen'!O3280</f>
        <v>1300</v>
      </c>
      <c r="J3280" s="120">
        <f t="shared" si="206"/>
        <v>0.15</v>
      </c>
      <c r="K3280" s="108">
        <f t="shared" si="204"/>
        <v>0</v>
      </c>
      <c r="L3280" s="102">
        <f t="shared" si="205"/>
        <v>195</v>
      </c>
      <c r="M3280" s="123">
        <f t="shared" si="207"/>
        <v>0</v>
      </c>
    </row>
    <row r="3281" spans="1:13" x14ac:dyDescent="0.2">
      <c r="A3281" s="208" t="str">
        <f>'Net Gen'!B3281</f>
        <v>RP2KPAEG-Rockport 2 KP AEG</v>
      </c>
      <c r="B3281" s="269">
        <f>'Net Gen'!C3281</f>
        <v>44821.583333333336</v>
      </c>
      <c r="C3281" s="270" t="str">
        <f>'Net Gen'!P3281</f>
        <v>OFFLINE</v>
      </c>
      <c r="D3281" s="270">
        <f>'Net Gen'!E3281</f>
        <v>0</v>
      </c>
      <c r="E3281" s="270">
        <f>'Net Gen'!I3281</f>
        <v>0</v>
      </c>
      <c r="F3281" s="270">
        <f>'Net Gen'!K3281</f>
        <v>0</v>
      </c>
      <c r="G3281" s="270">
        <f>'Net Gen'!N3281</f>
        <v>0</v>
      </c>
      <c r="H3281" s="270">
        <f>'Net Gen'!O3281</f>
        <v>1300</v>
      </c>
      <c r="J3281" s="120">
        <f t="shared" si="206"/>
        <v>0.15</v>
      </c>
      <c r="K3281" s="108">
        <f t="shared" si="204"/>
        <v>0</v>
      </c>
      <c r="L3281" s="102">
        <f t="shared" si="205"/>
        <v>195</v>
      </c>
      <c r="M3281" s="123">
        <f t="shared" si="207"/>
        <v>0</v>
      </c>
    </row>
    <row r="3282" spans="1:13" x14ac:dyDescent="0.2">
      <c r="A3282" s="208" t="str">
        <f>'Net Gen'!B3282</f>
        <v>RP2KPAEG-Rockport 2 KP AEG</v>
      </c>
      <c r="B3282" s="269">
        <f>'Net Gen'!C3282</f>
        <v>44821.625</v>
      </c>
      <c r="C3282" s="270" t="str">
        <f>'Net Gen'!P3282</f>
        <v>OFFLINE</v>
      </c>
      <c r="D3282" s="270">
        <f>'Net Gen'!E3282</f>
        <v>0</v>
      </c>
      <c r="E3282" s="270">
        <f>'Net Gen'!I3282</f>
        <v>0</v>
      </c>
      <c r="F3282" s="270">
        <f>'Net Gen'!K3282</f>
        <v>0</v>
      </c>
      <c r="G3282" s="270">
        <f>'Net Gen'!N3282</f>
        <v>0</v>
      </c>
      <c r="H3282" s="270">
        <f>'Net Gen'!O3282</f>
        <v>1300</v>
      </c>
      <c r="J3282" s="120">
        <f t="shared" si="206"/>
        <v>0.15</v>
      </c>
      <c r="K3282" s="108">
        <f t="shared" si="204"/>
        <v>0</v>
      </c>
      <c r="L3282" s="102">
        <f t="shared" si="205"/>
        <v>195</v>
      </c>
      <c r="M3282" s="123">
        <f t="shared" si="207"/>
        <v>0</v>
      </c>
    </row>
    <row r="3283" spans="1:13" x14ac:dyDescent="0.2">
      <c r="A3283" s="208" t="str">
        <f>'Net Gen'!B3283</f>
        <v>RP2KPAEG-Rockport 2 KP AEG</v>
      </c>
      <c r="B3283" s="269">
        <f>'Net Gen'!C3283</f>
        <v>44821.666666666664</v>
      </c>
      <c r="C3283" s="270" t="str">
        <f>'Net Gen'!P3283</f>
        <v>OFFLINE</v>
      </c>
      <c r="D3283" s="270">
        <f>'Net Gen'!E3283</f>
        <v>0</v>
      </c>
      <c r="E3283" s="270">
        <f>'Net Gen'!I3283</f>
        <v>0</v>
      </c>
      <c r="F3283" s="270">
        <f>'Net Gen'!K3283</f>
        <v>0</v>
      </c>
      <c r="G3283" s="270">
        <f>'Net Gen'!N3283</f>
        <v>0</v>
      </c>
      <c r="H3283" s="270">
        <f>'Net Gen'!O3283</f>
        <v>1300</v>
      </c>
      <c r="J3283" s="120">
        <f t="shared" si="206"/>
        <v>0.15</v>
      </c>
      <c r="K3283" s="108">
        <f t="shared" si="204"/>
        <v>0</v>
      </c>
      <c r="L3283" s="102">
        <f t="shared" si="205"/>
        <v>195</v>
      </c>
      <c r="M3283" s="123">
        <f t="shared" si="207"/>
        <v>0</v>
      </c>
    </row>
    <row r="3284" spans="1:13" x14ac:dyDescent="0.2">
      <c r="A3284" s="208" t="str">
        <f>'Net Gen'!B3284</f>
        <v>RP2KPAEG-Rockport 2 KP AEG</v>
      </c>
      <c r="B3284" s="269">
        <f>'Net Gen'!C3284</f>
        <v>44821.708333333336</v>
      </c>
      <c r="C3284" s="270" t="str">
        <f>'Net Gen'!P3284</f>
        <v>OFFLINE</v>
      </c>
      <c r="D3284" s="270">
        <f>'Net Gen'!E3284</f>
        <v>0</v>
      </c>
      <c r="E3284" s="270">
        <f>'Net Gen'!I3284</f>
        <v>0</v>
      </c>
      <c r="F3284" s="270">
        <f>'Net Gen'!K3284</f>
        <v>0</v>
      </c>
      <c r="G3284" s="270">
        <f>'Net Gen'!N3284</f>
        <v>0</v>
      </c>
      <c r="H3284" s="270">
        <f>'Net Gen'!O3284</f>
        <v>1300</v>
      </c>
      <c r="J3284" s="120">
        <f t="shared" si="206"/>
        <v>0.15</v>
      </c>
      <c r="K3284" s="108">
        <f t="shared" si="204"/>
        <v>0</v>
      </c>
      <c r="L3284" s="102">
        <f t="shared" si="205"/>
        <v>195</v>
      </c>
      <c r="M3284" s="123">
        <f t="shared" si="207"/>
        <v>0</v>
      </c>
    </row>
    <row r="3285" spans="1:13" x14ac:dyDescent="0.2">
      <c r="A3285" s="208" t="str">
        <f>'Net Gen'!B3285</f>
        <v>RP2KPAEG-Rockport 2 KP AEG</v>
      </c>
      <c r="B3285" s="269">
        <f>'Net Gen'!C3285</f>
        <v>44821.75</v>
      </c>
      <c r="C3285" s="270" t="str">
        <f>'Net Gen'!P3285</f>
        <v>OFFLINE</v>
      </c>
      <c r="D3285" s="270">
        <f>'Net Gen'!E3285</f>
        <v>0</v>
      </c>
      <c r="E3285" s="270">
        <f>'Net Gen'!I3285</f>
        <v>0</v>
      </c>
      <c r="F3285" s="270">
        <f>'Net Gen'!K3285</f>
        <v>0</v>
      </c>
      <c r="G3285" s="270">
        <f>'Net Gen'!N3285</f>
        <v>0</v>
      </c>
      <c r="H3285" s="270">
        <f>'Net Gen'!O3285</f>
        <v>1300</v>
      </c>
      <c r="J3285" s="120">
        <f t="shared" si="206"/>
        <v>0.15</v>
      </c>
      <c r="K3285" s="108">
        <f t="shared" si="204"/>
        <v>0</v>
      </c>
      <c r="L3285" s="102">
        <f t="shared" si="205"/>
        <v>195</v>
      </c>
      <c r="M3285" s="123">
        <f t="shared" si="207"/>
        <v>0</v>
      </c>
    </row>
    <row r="3286" spans="1:13" x14ac:dyDescent="0.2">
      <c r="A3286" s="208" t="str">
        <f>'Net Gen'!B3286</f>
        <v>RP2KPAEG-Rockport 2 KP AEG</v>
      </c>
      <c r="B3286" s="269">
        <f>'Net Gen'!C3286</f>
        <v>44821.791666666664</v>
      </c>
      <c r="C3286" s="270" t="str">
        <f>'Net Gen'!P3286</f>
        <v>OFFLINE</v>
      </c>
      <c r="D3286" s="270">
        <f>'Net Gen'!E3286</f>
        <v>0</v>
      </c>
      <c r="E3286" s="270">
        <f>'Net Gen'!I3286</f>
        <v>0</v>
      </c>
      <c r="F3286" s="270">
        <f>'Net Gen'!K3286</f>
        <v>0</v>
      </c>
      <c r="G3286" s="270">
        <f>'Net Gen'!N3286</f>
        <v>0</v>
      </c>
      <c r="H3286" s="270">
        <f>'Net Gen'!O3286</f>
        <v>1300</v>
      </c>
      <c r="J3286" s="120">
        <f t="shared" si="206"/>
        <v>0.15</v>
      </c>
      <c r="K3286" s="108">
        <f t="shared" si="204"/>
        <v>0</v>
      </c>
      <c r="L3286" s="102">
        <f t="shared" si="205"/>
        <v>195</v>
      </c>
      <c r="M3286" s="123">
        <f t="shared" si="207"/>
        <v>0</v>
      </c>
    </row>
    <row r="3287" spans="1:13" x14ac:dyDescent="0.2">
      <c r="A3287" s="208" t="str">
        <f>'Net Gen'!B3287</f>
        <v>RP2KPAEG-Rockport 2 KP AEG</v>
      </c>
      <c r="B3287" s="269">
        <f>'Net Gen'!C3287</f>
        <v>44821.833333333336</v>
      </c>
      <c r="C3287" s="270" t="str">
        <f>'Net Gen'!P3287</f>
        <v>OFFLINE</v>
      </c>
      <c r="D3287" s="270">
        <f>'Net Gen'!E3287</f>
        <v>0</v>
      </c>
      <c r="E3287" s="270">
        <f>'Net Gen'!I3287</f>
        <v>0</v>
      </c>
      <c r="F3287" s="270">
        <f>'Net Gen'!K3287</f>
        <v>0</v>
      </c>
      <c r="G3287" s="270">
        <f>'Net Gen'!N3287</f>
        <v>0</v>
      </c>
      <c r="H3287" s="270">
        <f>'Net Gen'!O3287</f>
        <v>1300</v>
      </c>
      <c r="J3287" s="120">
        <f t="shared" si="206"/>
        <v>0.15</v>
      </c>
      <c r="K3287" s="108">
        <f t="shared" si="204"/>
        <v>0</v>
      </c>
      <c r="L3287" s="102">
        <f t="shared" si="205"/>
        <v>195</v>
      </c>
      <c r="M3287" s="123">
        <f t="shared" si="207"/>
        <v>0</v>
      </c>
    </row>
    <row r="3288" spans="1:13" x14ac:dyDescent="0.2">
      <c r="A3288" s="208" t="str">
        <f>'Net Gen'!B3288</f>
        <v>RP2KPAEG-Rockport 2 KP AEG</v>
      </c>
      <c r="B3288" s="269">
        <f>'Net Gen'!C3288</f>
        <v>44821.875</v>
      </c>
      <c r="C3288" s="270" t="str">
        <f>'Net Gen'!P3288</f>
        <v>OFFLINE</v>
      </c>
      <c r="D3288" s="270">
        <f>'Net Gen'!E3288</f>
        <v>0</v>
      </c>
      <c r="E3288" s="270">
        <f>'Net Gen'!I3288</f>
        <v>0</v>
      </c>
      <c r="F3288" s="270">
        <f>'Net Gen'!K3288</f>
        <v>0</v>
      </c>
      <c r="G3288" s="270">
        <f>'Net Gen'!N3288</f>
        <v>0</v>
      </c>
      <c r="H3288" s="270">
        <f>'Net Gen'!O3288</f>
        <v>1300</v>
      </c>
      <c r="J3288" s="120">
        <f t="shared" si="206"/>
        <v>0.15</v>
      </c>
      <c r="K3288" s="108">
        <f t="shared" si="204"/>
        <v>0</v>
      </c>
      <c r="L3288" s="102">
        <f t="shared" si="205"/>
        <v>195</v>
      </c>
      <c r="M3288" s="123">
        <f t="shared" si="207"/>
        <v>0</v>
      </c>
    </row>
    <row r="3289" spans="1:13" x14ac:dyDescent="0.2">
      <c r="A3289" s="208" t="str">
        <f>'Net Gen'!B3289</f>
        <v>RP2KPAEG-Rockport 2 KP AEG</v>
      </c>
      <c r="B3289" s="269">
        <f>'Net Gen'!C3289</f>
        <v>44821.916666666664</v>
      </c>
      <c r="C3289" s="270" t="str">
        <f>'Net Gen'!P3289</f>
        <v>OFFLINE</v>
      </c>
      <c r="D3289" s="270">
        <f>'Net Gen'!E3289</f>
        <v>0</v>
      </c>
      <c r="E3289" s="270">
        <f>'Net Gen'!I3289</f>
        <v>0</v>
      </c>
      <c r="F3289" s="270">
        <f>'Net Gen'!K3289</f>
        <v>0</v>
      </c>
      <c r="G3289" s="270">
        <f>'Net Gen'!N3289</f>
        <v>0</v>
      </c>
      <c r="H3289" s="270">
        <f>'Net Gen'!O3289</f>
        <v>1300</v>
      </c>
      <c r="J3289" s="120">
        <f t="shared" si="206"/>
        <v>0.15</v>
      </c>
      <c r="K3289" s="108">
        <f t="shared" si="204"/>
        <v>0</v>
      </c>
      <c r="L3289" s="102">
        <f t="shared" si="205"/>
        <v>195</v>
      </c>
      <c r="M3289" s="123">
        <f t="shared" si="207"/>
        <v>0</v>
      </c>
    </row>
    <row r="3290" spans="1:13" x14ac:dyDescent="0.2">
      <c r="A3290" s="208" t="str">
        <f>'Net Gen'!B3290</f>
        <v>RP2KPAEG-Rockport 2 KP AEG</v>
      </c>
      <c r="B3290" s="269">
        <f>'Net Gen'!C3290</f>
        <v>44821.958333333336</v>
      </c>
      <c r="C3290" s="270" t="str">
        <f>'Net Gen'!P3290</f>
        <v>OFFLINE</v>
      </c>
      <c r="D3290" s="270">
        <f>'Net Gen'!E3290</f>
        <v>0</v>
      </c>
      <c r="E3290" s="270">
        <f>'Net Gen'!I3290</f>
        <v>0</v>
      </c>
      <c r="F3290" s="270">
        <f>'Net Gen'!K3290</f>
        <v>0</v>
      </c>
      <c r="G3290" s="270">
        <f>'Net Gen'!N3290</f>
        <v>0</v>
      </c>
      <c r="H3290" s="270">
        <f>'Net Gen'!O3290</f>
        <v>1300</v>
      </c>
      <c r="J3290" s="120">
        <f t="shared" si="206"/>
        <v>0.15</v>
      </c>
      <c r="K3290" s="108">
        <f t="shared" si="204"/>
        <v>0</v>
      </c>
      <c r="L3290" s="102">
        <f t="shared" si="205"/>
        <v>195</v>
      </c>
      <c r="M3290" s="123">
        <f t="shared" si="207"/>
        <v>0</v>
      </c>
    </row>
    <row r="3291" spans="1:13" x14ac:dyDescent="0.2">
      <c r="A3291" s="208" t="str">
        <f>'Net Gen'!B3291</f>
        <v>RP2KPAEG-Rockport 2 KP AEG</v>
      </c>
      <c r="B3291" s="269">
        <f>'Net Gen'!C3291</f>
        <v>44822</v>
      </c>
      <c r="C3291" s="270" t="str">
        <f>'Net Gen'!P3291</f>
        <v>OFFLINE</v>
      </c>
      <c r="D3291" s="270">
        <f>'Net Gen'!E3291</f>
        <v>0</v>
      </c>
      <c r="E3291" s="270">
        <f>'Net Gen'!I3291</f>
        <v>0</v>
      </c>
      <c r="F3291" s="270">
        <f>'Net Gen'!K3291</f>
        <v>0</v>
      </c>
      <c r="G3291" s="270">
        <f>'Net Gen'!N3291</f>
        <v>0</v>
      </c>
      <c r="H3291" s="270">
        <f>'Net Gen'!O3291</f>
        <v>1300</v>
      </c>
      <c r="J3291" s="120">
        <f t="shared" si="206"/>
        <v>0.15</v>
      </c>
      <c r="K3291" s="108">
        <f t="shared" si="204"/>
        <v>0</v>
      </c>
      <c r="L3291" s="102">
        <f t="shared" si="205"/>
        <v>195</v>
      </c>
      <c r="M3291" s="123">
        <f t="shared" si="207"/>
        <v>0</v>
      </c>
    </row>
    <row r="3292" spans="1:13" x14ac:dyDescent="0.2">
      <c r="A3292" s="208" t="str">
        <f>'Net Gen'!B3292</f>
        <v>RP2KPAEG-Rockport 2 KP AEG</v>
      </c>
      <c r="B3292" s="269">
        <f>'Net Gen'!C3292</f>
        <v>44822.041666666664</v>
      </c>
      <c r="C3292" s="270" t="str">
        <f>'Net Gen'!P3292</f>
        <v>OFFLINE</v>
      </c>
      <c r="D3292" s="270">
        <f>'Net Gen'!E3292</f>
        <v>0</v>
      </c>
      <c r="E3292" s="270">
        <f>'Net Gen'!I3292</f>
        <v>0</v>
      </c>
      <c r="F3292" s="270">
        <f>'Net Gen'!K3292</f>
        <v>0</v>
      </c>
      <c r="G3292" s="270">
        <f>'Net Gen'!N3292</f>
        <v>0</v>
      </c>
      <c r="H3292" s="270">
        <f>'Net Gen'!O3292</f>
        <v>1300</v>
      </c>
      <c r="J3292" s="120">
        <f t="shared" si="206"/>
        <v>0.15</v>
      </c>
      <c r="K3292" s="108">
        <f t="shared" si="204"/>
        <v>0</v>
      </c>
      <c r="L3292" s="102">
        <f t="shared" si="205"/>
        <v>195</v>
      </c>
      <c r="M3292" s="123">
        <f t="shared" si="207"/>
        <v>0</v>
      </c>
    </row>
    <row r="3293" spans="1:13" x14ac:dyDescent="0.2">
      <c r="A3293" s="208" t="str">
        <f>'Net Gen'!B3293</f>
        <v>RP2KPAEG-Rockport 2 KP AEG</v>
      </c>
      <c r="B3293" s="269">
        <f>'Net Gen'!C3293</f>
        <v>44822.083333333336</v>
      </c>
      <c r="C3293" s="270" t="str">
        <f>'Net Gen'!P3293</f>
        <v>OFFLINE</v>
      </c>
      <c r="D3293" s="270">
        <f>'Net Gen'!E3293</f>
        <v>0</v>
      </c>
      <c r="E3293" s="270">
        <f>'Net Gen'!I3293</f>
        <v>0</v>
      </c>
      <c r="F3293" s="270">
        <f>'Net Gen'!K3293</f>
        <v>0</v>
      </c>
      <c r="G3293" s="270">
        <f>'Net Gen'!N3293</f>
        <v>0</v>
      </c>
      <c r="H3293" s="270">
        <f>'Net Gen'!O3293</f>
        <v>1300</v>
      </c>
      <c r="J3293" s="120">
        <f t="shared" si="206"/>
        <v>0.15</v>
      </c>
      <c r="K3293" s="108">
        <f t="shared" si="204"/>
        <v>0</v>
      </c>
      <c r="L3293" s="102">
        <f t="shared" si="205"/>
        <v>195</v>
      </c>
      <c r="M3293" s="123">
        <f t="shared" si="207"/>
        <v>0</v>
      </c>
    </row>
    <row r="3294" spans="1:13" x14ac:dyDescent="0.2">
      <c r="A3294" s="208" t="str">
        <f>'Net Gen'!B3294</f>
        <v>RP2KPAEG-Rockport 2 KP AEG</v>
      </c>
      <c r="B3294" s="269">
        <f>'Net Gen'!C3294</f>
        <v>44822.125</v>
      </c>
      <c r="C3294" s="270" t="str">
        <f>'Net Gen'!P3294</f>
        <v>OFFLINE</v>
      </c>
      <c r="D3294" s="270">
        <f>'Net Gen'!E3294</f>
        <v>0</v>
      </c>
      <c r="E3294" s="270">
        <f>'Net Gen'!I3294</f>
        <v>0</v>
      </c>
      <c r="F3294" s="270">
        <f>'Net Gen'!K3294</f>
        <v>0</v>
      </c>
      <c r="G3294" s="270">
        <f>'Net Gen'!N3294</f>
        <v>0</v>
      </c>
      <c r="H3294" s="270">
        <f>'Net Gen'!O3294</f>
        <v>1300</v>
      </c>
      <c r="J3294" s="120">
        <f t="shared" si="206"/>
        <v>0.15</v>
      </c>
      <c r="K3294" s="108">
        <f t="shared" si="204"/>
        <v>0</v>
      </c>
      <c r="L3294" s="102">
        <f t="shared" si="205"/>
        <v>195</v>
      </c>
      <c r="M3294" s="123">
        <f t="shared" si="207"/>
        <v>0</v>
      </c>
    </row>
    <row r="3295" spans="1:13" x14ac:dyDescent="0.2">
      <c r="A3295" s="208" t="str">
        <f>'Net Gen'!B3295</f>
        <v>RP2KPAEG-Rockport 2 KP AEG</v>
      </c>
      <c r="B3295" s="269">
        <f>'Net Gen'!C3295</f>
        <v>44822.166666666664</v>
      </c>
      <c r="C3295" s="270" t="str">
        <f>'Net Gen'!P3295</f>
        <v>OFFLINE</v>
      </c>
      <c r="D3295" s="270">
        <f>'Net Gen'!E3295</f>
        <v>0</v>
      </c>
      <c r="E3295" s="270">
        <f>'Net Gen'!I3295</f>
        <v>0</v>
      </c>
      <c r="F3295" s="270">
        <f>'Net Gen'!K3295</f>
        <v>0</v>
      </c>
      <c r="G3295" s="270">
        <f>'Net Gen'!N3295</f>
        <v>0</v>
      </c>
      <c r="H3295" s="270">
        <f>'Net Gen'!O3295</f>
        <v>1300</v>
      </c>
      <c r="J3295" s="120">
        <f t="shared" si="206"/>
        <v>0.15</v>
      </c>
      <c r="K3295" s="108">
        <f t="shared" si="204"/>
        <v>0</v>
      </c>
      <c r="L3295" s="102">
        <f t="shared" si="205"/>
        <v>195</v>
      </c>
      <c r="M3295" s="123">
        <f t="shared" si="207"/>
        <v>0</v>
      </c>
    </row>
    <row r="3296" spans="1:13" x14ac:dyDescent="0.2">
      <c r="A3296" s="208" t="str">
        <f>'Net Gen'!B3296</f>
        <v>RP2KPAEG-Rockport 2 KP AEG</v>
      </c>
      <c r="B3296" s="269">
        <f>'Net Gen'!C3296</f>
        <v>44822.208333333336</v>
      </c>
      <c r="C3296" s="270" t="str">
        <f>'Net Gen'!P3296</f>
        <v>OFFLINE</v>
      </c>
      <c r="D3296" s="270">
        <f>'Net Gen'!E3296</f>
        <v>0</v>
      </c>
      <c r="E3296" s="270">
        <f>'Net Gen'!I3296</f>
        <v>0</v>
      </c>
      <c r="F3296" s="270">
        <f>'Net Gen'!K3296</f>
        <v>0</v>
      </c>
      <c r="G3296" s="270">
        <f>'Net Gen'!N3296</f>
        <v>0</v>
      </c>
      <c r="H3296" s="270">
        <f>'Net Gen'!O3296</f>
        <v>1300</v>
      </c>
      <c r="J3296" s="120">
        <f t="shared" si="206"/>
        <v>0.15</v>
      </c>
      <c r="K3296" s="108">
        <f t="shared" si="204"/>
        <v>0</v>
      </c>
      <c r="L3296" s="102">
        <f t="shared" si="205"/>
        <v>195</v>
      </c>
      <c r="M3296" s="123">
        <f t="shared" si="207"/>
        <v>0</v>
      </c>
    </row>
    <row r="3297" spans="1:13" x14ac:dyDescent="0.2">
      <c r="A3297" s="208" t="str">
        <f>'Net Gen'!B3297</f>
        <v>RP2KPAEG-Rockport 2 KP AEG</v>
      </c>
      <c r="B3297" s="269">
        <f>'Net Gen'!C3297</f>
        <v>44822.25</v>
      </c>
      <c r="C3297" s="270" t="str">
        <f>'Net Gen'!P3297</f>
        <v>OFFLINE</v>
      </c>
      <c r="D3297" s="270">
        <f>'Net Gen'!E3297</f>
        <v>0</v>
      </c>
      <c r="E3297" s="270">
        <f>'Net Gen'!I3297</f>
        <v>0</v>
      </c>
      <c r="F3297" s="270">
        <f>'Net Gen'!K3297</f>
        <v>0</v>
      </c>
      <c r="G3297" s="270">
        <f>'Net Gen'!N3297</f>
        <v>0</v>
      </c>
      <c r="H3297" s="270">
        <f>'Net Gen'!O3297</f>
        <v>1300</v>
      </c>
      <c r="J3297" s="120">
        <f t="shared" si="206"/>
        <v>0.15</v>
      </c>
      <c r="K3297" s="108">
        <f t="shared" si="204"/>
        <v>0</v>
      </c>
      <c r="L3297" s="102">
        <f t="shared" si="205"/>
        <v>195</v>
      </c>
      <c r="M3297" s="123">
        <f t="shared" si="207"/>
        <v>0</v>
      </c>
    </row>
    <row r="3298" spans="1:13" x14ac:dyDescent="0.2">
      <c r="A3298" s="208" t="str">
        <f>'Net Gen'!B3298</f>
        <v>RP2KPAEG-Rockport 2 KP AEG</v>
      </c>
      <c r="B3298" s="269">
        <f>'Net Gen'!C3298</f>
        <v>44822.291666666664</v>
      </c>
      <c r="C3298" s="270" t="str">
        <f>'Net Gen'!P3298</f>
        <v>OFFLINE</v>
      </c>
      <c r="D3298" s="270">
        <f>'Net Gen'!E3298</f>
        <v>0</v>
      </c>
      <c r="E3298" s="270">
        <f>'Net Gen'!I3298</f>
        <v>0</v>
      </c>
      <c r="F3298" s="270">
        <f>'Net Gen'!K3298</f>
        <v>0</v>
      </c>
      <c r="G3298" s="270">
        <f>'Net Gen'!N3298</f>
        <v>0</v>
      </c>
      <c r="H3298" s="270">
        <f>'Net Gen'!O3298</f>
        <v>1300</v>
      </c>
      <c r="J3298" s="120">
        <f t="shared" si="206"/>
        <v>0.15</v>
      </c>
      <c r="K3298" s="108">
        <f t="shared" si="204"/>
        <v>0</v>
      </c>
      <c r="L3298" s="102">
        <f t="shared" si="205"/>
        <v>195</v>
      </c>
      <c r="M3298" s="123">
        <f t="shared" si="207"/>
        <v>0</v>
      </c>
    </row>
    <row r="3299" spans="1:13" x14ac:dyDescent="0.2">
      <c r="A3299" s="208" t="str">
        <f>'Net Gen'!B3299</f>
        <v>RP2KPAEG-Rockport 2 KP AEG</v>
      </c>
      <c r="B3299" s="269">
        <f>'Net Gen'!C3299</f>
        <v>44822.333333333336</v>
      </c>
      <c r="C3299" s="270" t="str">
        <f>'Net Gen'!P3299</f>
        <v>OFFLINE</v>
      </c>
      <c r="D3299" s="270">
        <f>'Net Gen'!E3299</f>
        <v>0</v>
      </c>
      <c r="E3299" s="270">
        <f>'Net Gen'!I3299</f>
        <v>0</v>
      </c>
      <c r="F3299" s="270">
        <f>'Net Gen'!K3299</f>
        <v>0</v>
      </c>
      <c r="G3299" s="270">
        <f>'Net Gen'!N3299</f>
        <v>0</v>
      </c>
      <c r="H3299" s="270">
        <f>'Net Gen'!O3299</f>
        <v>1300</v>
      </c>
      <c r="J3299" s="120">
        <f t="shared" si="206"/>
        <v>0.15</v>
      </c>
      <c r="K3299" s="108">
        <f t="shared" si="204"/>
        <v>0</v>
      </c>
      <c r="L3299" s="102">
        <f t="shared" si="205"/>
        <v>195</v>
      </c>
      <c r="M3299" s="123">
        <f t="shared" si="207"/>
        <v>0</v>
      </c>
    </row>
    <row r="3300" spans="1:13" x14ac:dyDescent="0.2">
      <c r="A3300" s="208" t="str">
        <f>'Net Gen'!B3300</f>
        <v>RP2KPAEG-Rockport 2 KP AEG</v>
      </c>
      <c r="B3300" s="269">
        <f>'Net Gen'!C3300</f>
        <v>44822.375</v>
      </c>
      <c r="C3300" s="270" t="str">
        <f>'Net Gen'!P3300</f>
        <v>OFFLINE</v>
      </c>
      <c r="D3300" s="270">
        <f>'Net Gen'!E3300</f>
        <v>0</v>
      </c>
      <c r="E3300" s="270">
        <f>'Net Gen'!I3300</f>
        <v>0</v>
      </c>
      <c r="F3300" s="270">
        <f>'Net Gen'!K3300</f>
        <v>0</v>
      </c>
      <c r="G3300" s="270">
        <f>'Net Gen'!N3300</f>
        <v>0</v>
      </c>
      <c r="H3300" s="270">
        <f>'Net Gen'!O3300</f>
        <v>1300</v>
      </c>
      <c r="J3300" s="120">
        <f t="shared" si="206"/>
        <v>0.15</v>
      </c>
      <c r="K3300" s="108">
        <f t="shared" si="204"/>
        <v>0</v>
      </c>
      <c r="L3300" s="102">
        <f t="shared" si="205"/>
        <v>195</v>
      </c>
      <c r="M3300" s="123">
        <f t="shared" si="207"/>
        <v>0</v>
      </c>
    </row>
    <row r="3301" spans="1:13" x14ac:dyDescent="0.2">
      <c r="A3301" s="208" t="str">
        <f>'Net Gen'!B3301</f>
        <v>RP2KPAEG-Rockport 2 KP AEG</v>
      </c>
      <c r="B3301" s="269">
        <f>'Net Gen'!C3301</f>
        <v>44822.416666666664</v>
      </c>
      <c r="C3301" s="270" t="str">
        <f>'Net Gen'!P3301</f>
        <v>OFFLINE</v>
      </c>
      <c r="D3301" s="270">
        <f>'Net Gen'!E3301</f>
        <v>0</v>
      </c>
      <c r="E3301" s="270">
        <f>'Net Gen'!I3301</f>
        <v>0</v>
      </c>
      <c r="F3301" s="270">
        <f>'Net Gen'!K3301</f>
        <v>0</v>
      </c>
      <c r="G3301" s="270">
        <f>'Net Gen'!N3301</f>
        <v>0</v>
      </c>
      <c r="H3301" s="270">
        <f>'Net Gen'!O3301</f>
        <v>1300</v>
      </c>
      <c r="J3301" s="120">
        <f t="shared" si="206"/>
        <v>0.15</v>
      </c>
      <c r="K3301" s="108">
        <f t="shared" si="204"/>
        <v>0</v>
      </c>
      <c r="L3301" s="102">
        <f t="shared" si="205"/>
        <v>195</v>
      </c>
      <c r="M3301" s="123">
        <f t="shared" si="207"/>
        <v>0</v>
      </c>
    </row>
    <row r="3302" spans="1:13" x14ac:dyDescent="0.2">
      <c r="A3302" s="208" t="str">
        <f>'Net Gen'!B3302</f>
        <v>RP2KPAEG-Rockport 2 KP AEG</v>
      </c>
      <c r="B3302" s="269">
        <f>'Net Gen'!C3302</f>
        <v>44822.458333333336</v>
      </c>
      <c r="C3302" s="270" t="str">
        <f>'Net Gen'!P3302</f>
        <v>OFFLINE</v>
      </c>
      <c r="D3302" s="270">
        <f>'Net Gen'!E3302</f>
        <v>0</v>
      </c>
      <c r="E3302" s="270">
        <f>'Net Gen'!I3302</f>
        <v>0</v>
      </c>
      <c r="F3302" s="270">
        <f>'Net Gen'!K3302</f>
        <v>0</v>
      </c>
      <c r="G3302" s="270">
        <f>'Net Gen'!N3302</f>
        <v>0</v>
      </c>
      <c r="H3302" s="270">
        <f>'Net Gen'!O3302</f>
        <v>1300</v>
      </c>
      <c r="J3302" s="120">
        <f t="shared" si="206"/>
        <v>0.15</v>
      </c>
      <c r="K3302" s="108">
        <f t="shared" si="204"/>
        <v>0</v>
      </c>
      <c r="L3302" s="102">
        <f t="shared" si="205"/>
        <v>195</v>
      </c>
      <c r="M3302" s="123">
        <f t="shared" si="207"/>
        <v>0</v>
      </c>
    </row>
    <row r="3303" spans="1:13" x14ac:dyDescent="0.2">
      <c r="A3303" s="208" t="str">
        <f>'Net Gen'!B3303</f>
        <v>RP2KPAEG-Rockport 2 KP AEG</v>
      </c>
      <c r="B3303" s="269">
        <f>'Net Gen'!C3303</f>
        <v>44822.5</v>
      </c>
      <c r="C3303" s="270" t="str">
        <f>'Net Gen'!P3303</f>
        <v>OFFLINE</v>
      </c>
      <c r="D3303" s="270">
        <f>'Net Gen'!E3303</f>
        <v>0</v>
      </c>
      <c r="E3303" s="270">
        <f>'Net Gen'!I3303</f>
        <v>0</v>
      </c>
      <c r="F3303" s="270">
        <f>'Net Gen'!K3303</f>
        <v>0</v>
      </c>
      <c r="G3303" s="270">
        <f>'Net Gen'!N3303</f>
        <v>0</v>
      </c>
      <c r="H3303" s="270">
        <f>'Net Gen'!O3303</f>
        <v>1300</v>
      </c>
      <c r="J3303" s="120">
        <f t="shared" si="206"/>
        <v>0.15</v>
      </c>
      <c r="K3303" s="108">
        <f t="shared" si="204"/>
        <v>0</v>
      </c>
      <c r="L3303" s="102">
        <f t="shared" si="205"/>
        <v>195</v>
      </c>
      <c r="M3303" s="123">
        <f t="shared" si="207"/>
        <v>0</v>
      </c>
    </row>
    <row r="3304" spans="1:13" x14ac:dyDescent="0.2">
      <c r="A3304" s="208" t="str">
        <f>'Net Gen'!B3304</f>
        <v>RP2KPAEG-Rockport 2 KP AEG</v>
      </c>
      <c r="B3304" s="269">
        <f>'Net Gen'!C3304</f>
        <v>44822.541666666664</v>
      </c>
      <c r="C3304" s="270" t="str">
        <f>'Net Gen'!P3304</f>
        <v>OFFLINE</v>
      </c>
      <c r="D3304" s="270">
        <f>'Net Gen'!E3304</f>
        <v>0</v>
      </c>
      <c r="E3304" s="270">
        <f>'Net Gen'!I3304</f>
        <v>0</v>
      </c>
      <c r="F3304" s="270">
        <f>'Net Gen'!K3304</f>
        <v>0</v>
      </c>
      <c r="G3304" s="270">
        <f>'Net Gen'!N3304</f>
        <v>0</v>
      </c>
      <c r="H3304" s="270">
        <f>'Net Gen'!O3304</f>
        <v>1300</v>
      </c>
      <c r="J3304" s="120">
        <f t="shared" si="206"/>
        <v>0.15</v>
      </c>
      <c r="K3304" s="108">
        <f t="shared" si="204"/>
        <v>0</v>
      </c>
      <c r="L3304" s="102">
        <f t="shared" si="205"/>
        <v>195</v>
      </c>
      <c r="M3304" s="123">
        <f t="shared" si="207"/>
        <v>0</v>
      </c>
    </row>
    <row r="3305" spans="1:13" x14ac:dyDescent="0.2">
      <c r="A3305" s="208" t="str">
        <f>'Net Gen'!B3305</f>
        <v>RP2KPAEG-Rockport 2 KP AEG</v>
      </c>
      <c r="B3305" s="269">
        <f>'Net Gen'!C3305</f>
        <v>44822.583333333336</v>
      </c>
      <c r="C3305" s="270" t="str">
        <f>'Net Gen'!P3305</f>
        <v>OFFLINE</v>
      </c>
      <c r="D3305" s="270">
        <f>'Net Gen'!E3305</f>
        <v>0</v>
      </c>
      <c r="E3305" s="270">
        <f>'Net Gen'!I3305</f>
        <v>0</v>
      </c>
      <c r="F3305" s="270">
        <f>'Net Gen'!K3305</f>
        <v>0</v>
      </c>
      <c r="G3305" s="270">
        <f>'Net Gen'!N3305</f>
        <v>0</v>
      </c>
      <c r="H3305" s="270">
        <f>'Net Gen'!O3305</f>
        <v>1300</v>
      </c>
      <c r="J3305" s="120">
        <f t="shared" si="206"/>
        <v>0.15</v>
      </c>
      <c r="K3305" s="108">
        <f t="shared" si="204"/>
        <v>0</v>
      </c>
      <c r="L3305" s="102">
        <f t="shared" si="205"/>
        <v>195</v>
      </c>
      <c r="M3305" s="123">
        <f t="shared" si="207"/>
        <v>0</v>
      </c>
    </row>
    <row r="3306" spans="1:13" x14ac:dyDescent="0.2">
      <c r="A3306" s="208" t="str">
        <f>'Net Gen'!B3306</f>
        <v>RP2KPAEG-Rockport 2 KP AEG</v>
      </c>
      <c r="B3306" s="269">
        <f>'Net Gen'!C3306</f>
        <v>44822.625</v>
      </c>
      <c r="C3306" s="270" t="str">
        <f>'Net Gen'!P3306</f>
        <v>OFFLINE</v>
      </c>
      <c r="D3306" s="270">
        <f>'Net Gen'!E3306</f>
        <v>0</v>
      </c>
      <c r="E3306" s="270">
        <f>'Net Gen'!I3306</f>
        <v>0</v>
      </c>
      <c r="F3306" s="270">
        <f>'Net Gen'!K3306</f>
        <v>0</v>
      </c>
      <c r="G3306" s="270">
        <f>'Net Gen'!N3306</f>
        <v>0</v>
      </c>
      <c r="H3306" s="270">
        <f>'Net Gen'!O3306</f>
        <v>1300</v>
      </c>
      <c r="J3306" s="120">
        <f t="shared" si="206"/>
        <v>0.15</v>
      </c>
      <c r="K3306" s="108">
        <f t="shared" si="204"/>
        <v>0</v>
      </c>
      <c r="L3306" s="102">
        <f t="shared" si="205"/>
        <v>195</v>
      </c>
      <c r="M3306" s="123">
        <f t="shared" si="207"/>
        <v>0</v>
      </c>
    </row>
    <row r="3307" spans="1:13" x14ac:dyDescent="0.2">
      <c r="A3307" s="208" t="str">
        <f>'Net Gen'!B3307</f>
        <v>RP2KPAEG-Rockport 2 KP AEG</v>
      </c>
      <c r="B3307" s="269">
        <f>'Net Gen'!C3307</f>
        <v>44822.666666666664</v>
      </c>
      <c r="C3307" s="270" t="str">
        <f>'Net Gen'!P3307</f>
        <v>OFFLINE</v>
      </c>
      <c r="D3307" s="270">
        <f>'Net Gen'!E3307</f>
        <v>0</v>
      </c>
      <c r="E3307" s="270">
        <f>'Net Gen'!I3307</f>
        <v>0</v>
      </c>
      <c r="F3307" s="270">
        <f>'Net Gen'!K3307</f>
        <v>0</v>
      </c>
      <c r="G3307" s="270">
        <f>'Net Gen'!N3307</f>
        <v>0</v>
      </c>
      <c r="H3307" s="270">
        <f>'Net Gen'!O3307</f>
        <v>1300</v>
      </c>
      <c r="J3307" s="120">
        <f t="shared" si="206"/>
        <v>0.15</v>
      </c>
      <c r="K3307" s="108">
        <f t="shared" si="204"/>
        <v>0</v>
      </c>
      <c r="L3307" s="102">
        <f t="shared" si="205"/>
        <v>195</v>
      </c>
      <c r="M3307" s="123">
        <f t="shared" si="207"/>
        <v>0</v>
      </c>
    </row>
    <row r="3308" spans="1:13" x14ac:dyDescent="0.2">
      <c r="A3308" s="208" t="str">
        <f>'Net Gen'!B3308</f>
        <v>RP2KPAEG-Rockport 2 KP AEG</v>
      </c>
      <c r="B3308" s="269">
        <f>'Net Gen'!C3308</f>
        <v>44822.708333333336</v>
      </c>
      <c r="C3308" s="270" t="str">
        <f>'Net Gen'!P3308</f>
        <v>OFFLINE</v>
      </c>
      <c r="D3308" s="270">
        <f>'Net Gen'!E3308</f>
        <v>0</v>
      </c>
      <c r="E3308" s="270">
        <f>'Net Gen'!I3308</f>
        <v>0</v>
      </c>
      <c r="F3308" s="270">
        <f>'Net Gen'!K3308</f>
        <v>0</v>
      </c>
      <c r="G3308" s="270">
        <f>'Net Gen'!N3308</f>
        <v>0</v>
      </c>
      <c r="H3308" s="270">
        <f>'Net Gen'!O3308</f>
        <v>1300</v>
      </c>
      <c r="J3308" s="120">
        <f t="shared" si="206"/>
        <v>0.15</v>
      </c>
      <c r="K3308" s="108">
        <f t="shared" si="204"/>
        <v>0</v>
      </c>
      <c r="L3308" s="102">
        <f t="shared" si="205"/>
        <v>195</v>
      </c>
      <c r="M3308" s="123">
        <f t="shared" si="207"/>
        <v>0</v>
      </c>
    </row>
    <row r="3309" spans="1:13" x14ac:dyDescent="0.2">
      <c r="A3309" s="208" t="str">
        <f>'Net Gen'!B3309</f>
        <v>RP2KPAEG-Rockport 2 KP AEG</v>
      </c>
      <c r="B3309" s="269">
        <f>'Net Gen'!C3309</f>
        <v>44822.75</v>
      </c>
      <c r="C3309" s="270" t="str">
        <f>'Net Gen'!P3309</f>
        <v>OFFLINE</v>
      </c>
      <c r="D3309" s="270">
        <f>'Net Gen'!E3309</f>
        <v>0</v>
      </c>
      <c r="E3309" s="270">
        <f>'Net Gen'!I3309</f>
        <v>0</v>
      </c>
      <c r="F3309" s="270">
        <f>'Net Gen'!K3309</f>
        <v>0</v>
      </c>
      <c r="G3309" s="270">
        <f>'Net Gen'!N3309</f>
        <v>0</v>
      </c>
      <c r="H3309" s="270">
        <f>'Net Gen'!O3309</f>
        <v>1300</v>
      </c>
      <c r="J3309" s="120">
        <f t="shared" si="206"/>
        <v>0.15</v>
      </c>
      <c r="K3309" s="108">
        <f t="shared" si="204"/>
        <v>0</v>
      </c>
      <c r="L3309" s="102">
        <f t="shared" si="205"/>
        <v>195</v>
      </c>
      <c r="M3309" s="123">
        <f t="shared" si="207"/>
        <v>0</v>
      </c>
    </row>
    <row r="3310" spans="1:13" x14ac:dyDescent="0.2">
      <c r="A3310" s="208" t="str">
        <f>'Net Gen'!B3310</f>
        <v>RP2KPAEG-Rockport 2 KP AEG</v>
      </c>
      <c r="B3310" s="269">
        <f>'Net Gen'!C3310</f>
        <v>44822.791666666664</v>
      </c>
      <c r="C3310" s="270" t="str">
        <f>'Net Gen'!P3310</f>
        <v>OFFLINE</v>
      </c>
      <c r="D3310" s="270">
        <f>'Net Gen'!E3310</f>
        <v>0</v>
      </c>
      <c r="E3310" s="270">
        <f>'Net Gen'!I3310</f>
        <v>0</v>
      </c>
      <c r="F3310" s="270">
        <f>'Net Gen'!K3310</f>
        <v>0</v>
      </c>
      <c r="G3310" s="270">
        <f>'Net Gen'!N3310</f>
        <v>0</v>
      </c>
      <c r="H3310" s="270">
        <f>'Net Gen'!O3310</f>
        <v>1300</v>
      </c>
      <c r="J3310" s="120">
        <f t="shared" si="206"/>
        <v>0.15</v>
      </c>
      <c r="K3310" s="108">
        <f t="shared" si="204"/>
        <v>0</v>
      </c>
      <c r="L3310" s="102">
        <f t="shared" si="205"/>
        <v>195</v>
      </c>
      <c r="M3310" s="123">
        <f t="shared" si="207"/>
        <v>0</v>
      </c>
    </row>
    <row r="3311" spans="1:13" x14ac:dyDescent="0.2">
      <c r="A3311" s="208" t="str">
        <f>'Net Gen'!B3311</f>
        <v>RP2KPAEG-Rockport 2 KP AEG</v>
      </c>
      <c r="B3311" s="269">
        <f>'Net Gen'!C3311</f>
        <v>44822.833333333336</v>
      </c>
      <c r="C3311" s="270" t="str">
        <f>'Net Gen'!P3311</f>
        <v>OFFLINE</v>
      </c>
      <c r="D3311" s="270">
        <f>'Net Gen'!E3311</f>
        <v>0</v>
      </c>
      <c r="E3311" s="270">
        <f>'Net Gen'!I3311</f>
        <v>0</v>
      </c>
      <c r="F3311" s="270">
        <f>'Net Gen'!K3311</f>
        <v>0</v>
      </c>
      <c r="G3311" s="270">
        <f>'Net Gen'!N3311</f>
        <v>0</v>
      </c>
      <c r="H3311" s="270">
        <f>'Net Gen'!O3311</f>
        <v>1300</v>
      </c>
      <c r="J3311" s="120">
        <f t="shared" si="206"/>
        <v>0.15</v>
      </c>
      <c r="K3311" s="108">
        <f t="shared" si="204"/>
        <v>0</v>
      </c>
      <c r="L3311" s="102">
        <f t="shared" si="205"/>
        <v>195</v>
      </c>
      <c r="M3311" s="123">
        <f t="shared" si="207"/>
        <v>0</v>
      </c>
    </row>
    <row r="3312" spans="1:13" x14ac:dyDescent="0.2">
      <c r="A3312" s="208" t="str">
        <f>'Net Gen'!B3312</f>
        <v>RP2KPAEG-Rockport 2 KP AEG</v>
      </c>
      <c r="B3312" s="269">
        <f>'Net Gen'!C3312</f>
        <v>44822.875</v>
      </c>
      <c r="C3312" s="270" t="str">
        <f>'Net Gen'!P3312</f>
        <v>OFFLINE</v>
      </c>
      <c r="D3312" s="270">
        <f>'Net Gen'!E3312</f>
        <v>0</v>
      </c>
      <c r="E3312" s="270">
        <f>'Net Gen'!I3312</f>
        <v>0</v>
      </c>
      <c r="F3312" s="270">
        <f>'Net Gen'!K3312</f>
        <v>0</v>
      </c>
      <c r="G3312" s="270">
        <f>'Net Gen'!N3312</f>
        <v>0</v>
      </c>
      <c r="H3312" s="270">
        <f>'Net Gen'!O3312</f>
        <v>1300</v>
      </c>
      <c r="J3312" s="120">
        <f t="shared" si="206"/>
        <v>0.15</v>
      </c>
      <c r="K3312" s="108">
        <f t="shared" si="204"/>
        <v>0</v>
      </c>
      <c r="L3312" s="102">
        <f t="shared" si="205"/>
        <v>195</v>
      </c>
      <c r="M3312" s="123">
        <f t="shared" si="207"/>
        <v>0</v>
      </c>
    </row>
    <row r="3313" spans="1:13" x14ac:dyDescent="0.2">
      <c r="A3313" s="208" t="str">
        <f>'Net Gen'!B3313</f>
        <v>RP2KPAEG-Rockport 2 KP AEG</v>
      </c>
      <c r="B3313" s="269">
        <f>'Net Gen'!C3313</f>
        <v>44822.916666666664</v>
      </c>
      <c r="C3313" s="270" t="str">
        <f>'Net Gen'!P3313</f>
        <v>OFFLINE</v>
      </c>
      <c r="D3313" s="270">
        <f>'Net Gen'!E3313</f>
        <v>0</v>
      </c>
      <c r="E3313" s="270">
        <f>'Net Gen'!I3313</f>
        <v>0</v>
      </c>
      <c r="F3313" s="270">
        <f>'Net Gen'!K3313</f>
        <v>0</v>
      </c>
      <c r="G3313" s="270">
        <f>'Net Gen'!N3313</f>
        <v>0</v>
      </c>
      <c r="H3313" s="270">
        <f>'Net Gen'!O3313</f>
        <v>1300</v>
      </c>
      <c r="J3313" s="120">
        <f t="shared" si="206"/>
        <v>0.15</v>
      </c>
      <c r="K3313" s="108">
        <f t="shared" si="204"/>
        <v>0</v>
      </c>
      <c r="L3313" s="102">
        <f t="shared" si="205"/>
        <v>195</v>
      </c>
      <c r="M3313" s="123">
        <f t="shared" si="207"/>
        <v>0</v>
      </c>
    </row>
    <row r="3314" spans="1:13" x14ac:dyDescent="0.2">
      <c r="A3314" s="208" t="str">
        <f>'Net Gen'!B3314</f>
        <v>RP2KPAEG-Rockport 2 KP AEG</v>
      </c>
      <c r="B3314" s="269">
        <f>'Net Gen'!C3314</f>
        <v>44822.958333333336</v>
      </c>
      <c r="C3314" s="270" t="str">
        <f>'Net Gen'!P3314</f>
        <v>OFFLINE</v>
      </c>
      <c r="D3314" s="270">
        <f>'Net Gen'!E3314</f>
        <v>0</v>
      </c>
      <c r="E3314" s="270">
        <f>'Net Gen'!I3314</f>
        <v>0</v>
      </c>
      <c r="F3314" s="270">
        <f>'Net Gen'!K3314</f>
        <v>0</v>
      </c>
      <c r="G3314" s="270">
        <f>'Net Gen'!N3314</f>
        <v>0</v>
      </c>
      <c r="H3314" s="270">
        <f>'Net Gen'!O3314</f>
        <v>1300</v>
      </c>
      <c r="J3314" s="120">
        <f t="shared" si="206"/>
        <v>0.15</v>
      </c>
      <c r="K3314" s="108">
        <f t="shared" si="204"/>
        <v>0</v>
      </c>
      <c r="L3314" s="102">
        <f t="shared" si="205"/>
        <v>195</v>
      </c>
      <c r="M3314" s="123">
        <f t="shared" si="207"/>
        <v>0</v>
      </c>
    </row>
    <row r="3315" spans="1:13" x14ac:dyDescent="0.2">
      <c r="A3315" s="208" t="str">
        <f>'Net Gen'!B3315</f>
        <v>RP2KPAEG-Rockport 2 KP AEG</v>
      </c>
      <c r="B3315" s="269">
        <f>'Net Gen'!C3315</f>
        <v>44823</v>
      </c>
      <c r="C3315" s="270" t="str">
        <f>'Net Gen'!P3315</f>
        <v>OFFLINE</v>
      </c>
      <c r="D3315" s="270">
        <f>'Net Gen'!E3315</f>
        <v>0</v>
      </c>
      <c r="E3315" s="270">
        <f>'Net Gen'!I3315</f>
        <v>0</v>
      </c>
      <c r="F3315" s="270">
        <f>'Net Gen'!K3315</f>
        <v>0</v>
      </c>
      <c r="G3315" s="270">
        <f>'Net Gen'!N3315</f>
        <v>0</v>
      </c>
      <c r="H3315" s="270">
        <f>'Net Gen'!O3315</f>
        <v>1300</v>
      </c>
      <c r="J3315" s="120">
        <f t="shared" si="206"/>
        <v>0.15</v>
      </c>
      <c r="K3315" s="108">
        <f t="shared" si="204"/>
        <v>0</v>
      </c>
      <c r="L3315" s="102">
        <f t="shared" si="205"/>
        <v>195</v>
      </c>
      <c r="M3315" s="123">
        <f t="shared" si="207"/>
        <v>0</v>
      </c>
    </row>
    <row r="3316" spans="1:13" x14ac:dyDescent="0.2">
      <c r="A3316" s="208" t="str">
        <f>'Net Gen'!B3316</f>
        <v>RP2KPAEG-Rockport 2 KP AEG</v>
      </c>
      <c r="B3316" s="269">
        <f>'Net Gen'!C3316</f>
        <v>44823.041666666664</v>
      </c>
      <c r="C3316" s="270" t="str">
        <f>'Net Gen'!P3316</f>
        <v>OFFLINE</v>
      </c>
      <c r="D3316" s="270">
        <f>'Net Gen'!E3316</f>
        <v>0</v>
      </c>
      <c r="E3316" s="270">
        <f>'Net Gen'!I3316</f>
        <v>0</v>
      </c>
      <c r="F3316" s="270">
        <f>'Net Gen'!K3316</f>
        <v>0</v>
      </c>
      <c r="G3316" s="270">
        <f>'Net Gen'!N3316</f>
        <v>0</v>
      </c>
      <c r="H3316" s="270">
        <f>'Net Gen'!O3316</f>
        <v>1300</v>
      </c>
      <c r="J3316" s="120">
        <f t="shared" si="206"/>
        <v>0.15</v>
      </c>
      <c r="K3316" s="108">
        <f t="shared" si="204"/>
        <v>0</v>
      </c>
      <c r="L3316" s="102">
        <f t="shared" si="205"/>
        <v>195</v>
      </c>
      <c r="M3316" s="123">
        <f t="shared" si="207"/>
        <v>0</v>
      </c>
    </row>
    <row r="3317" spans="1:13" x14ac:dyDescent="0.2">
      <c r="A3317" s="208" t="str">
        <f>'Net Gen'!B3317</f>
        <v>RP2KPAEG-Rockport 2 KP AEG</v>
      </c>
      <c r="B3317" s="269">
        <f>'Net Gen'!C3317</f>
        <v>44823.083333333336</v>
      </c>
      <c r="C3317" s="270" t="str">
        <f>'Net Gen'!P3317</f>
        <v>OFFLINE</v>
      </c>
      <c r="D3317" s="270">
        <f>'Net Gen'!E3317</f>
        <v>0</v>
      </c>
      <c r="E3317" s="270">
        <f>'Net Gen'!I3317</f>
        <v>0</v>
      </c>
      <c r="F3317" s="270">
        <f>'Net Gen'!K3317</f>
        <v>0</v>
      </c>
      <c r="G3317" s="270">
        <f>'Net Gen'!N3317</f>
        <v>0</v>
      </c>
      <c r="H3317" s="270">
        <f>'Net Gen'!O3317</f>
        <v>1300</v>
      </c>
      <c r="J3317" s="120">
        <f t="shared" si="206"/>
        <v>0.15</v>
      </c>
      <c r="K3317" s="108">
        <f t="shared" si="204"/>
        <v>0</v>
      </c>
      <c r="L3317" s="102">
        <f t="shared" si="205"/>
        <v>195</v>
      </c>
      <c r="M3317" s="123">
        <f t="shared" si="207"/>
        <v>0</v>
      </c>
    </row>
    <row r="3318" spans="1:13" x14ac:dyDescent="0.2">
      <c r="A3318" s="208" t="str">
        <f>'Net Gen'!B3318</f>
        <v>RP2KPAEG-Rockport 2 KP AEG</v>
      </c>
      <c r="B3318" s="269">
        <f>'Net Gen'!C3318</f>
        <v>44823.125</v>
      </c>
      <c r="C3318" s="270" t="str">
        <f>'Net Gen'!P3318</f>
        <v>OFFLINE</v>
      </c>
      <c r="D3318" s="270">
        <f>'Net Gen'!E3318</f>
        <v>0</v>
      </c>
      <c r="E3318" s="270">
        <f>'Net Gen'!I3318</f>
        <v>0</v>
      </c>
      <c r="F3318" s="270">
        <f>'Net Gen'!K3318</f>
        <v>0</v>
      </c>
      <c r="G3318" s="270">
        <f>'Net Gen'!N3318</f>
        <v>0</v>
      </c>
      <c r="H3318" s="270">
        <f>'Net Gen'!O3318</f>
        <v>1300</v>
      </c>
      <c r="J3318" s="120">
        <f t="shared" si="206"/>
        <v>0.15</v>
      </c>
      <c r="K3318" s="108">
        <f t="shared" si="204"/>
        <v>0</v>
      </c>
      <c r="L3318" s="102">
        <f t="shared" si="205"/>
        <v>195</v>
      </c>
      <c r="M3318" s="123">
        <f t="shared" si="207"/>
        <v>0</v>
      </c>
    </row>
    <row r="3319" spans="1:13" x14ac:dyDescent="0.2">
      <c r="A3319" s="208" t="str">
        <f>'Net Gen'!B3319</f>
        <v>RP2KPAEG-Rockport 2 KP AEG</v>
      </c>
      <c r="B3319" s="269">
        <f>'Net Gen'!C3319</f>
        <v>44823.166666666664</v>
      </c>
      <c r="C3319" s="270" t="str">
        <f>'Net Gen'!P3319</f>
        <v>OFFLINE</v>
      </c>
      <c r="D3319" s="270">
        <f>'Net Gen'!E3319</f>
        <v>0</v>
      </c>
      <c r="E3319" s="270">
        <f>'Net Gen'!I3319</f>
        <v>0</v>
      </c>
      <c r="F3319" s="270">
        <f>'Net Gen'!K3319</f>
        <v>0</v>
      </c>
      <c r="G3319" s="270">
        <f>'Net Gen'!N3319</f>
        <v>0</v>
      </c>
      <c r="H3319" s="270">
        <f>'Net Gen'!O3319</f>
        <v>1300</v>
      </c>
      <c r="J3319" s="120">
        <f t="shared" si="206"/>
        <v>0.15</v>
      </c>
      <c r="K3319" s="108">
        <f t="shared" si="204"/>
        <v>0</v>
      </c>
      <c r="L3319" s="102">
        <f t="shared" si="205"/>
        <v>195</v>
      </c>
      <c r="M3319" s="123">
        <f t="shared" si="207"/>
        <v>0</v>
      </c>
    </row>
    <row r="3320" spans="1:13" x14ac:dyDescent="0.2">
      <c r="A3320" s="208" t="str">
        <f>'Net Gen'!B3320</f>
        <v>RP2KPAEG-Rockport 2 KP AEG</v>
      </c>
      <c r="B3320" s="269">
        <f>'Net Gen'!C3320</f>
        <v>44823.208333333336</v>
      </c>
      <c r="C3320" s="270" t="str">
        <f>'Net Gen'!P3320</f>
        <v>OFFLINE</v>
      </c>
      <c r="D3320" s="270">
        <f>'Net Gen'!E3320</f>
        <v>0</v>
      </c>
      <c r="E3320" s="270">
        <f>'Net Gen'!I3320</f>
        <v>0</v>
      </c>
      <c r="F3320" s="270">
        <f>'Net Gen'!K3320</f>
        <v>0</v>
      </c>
      <c r="G3320" s="270">
        <f>'Net Gen'!N3320</f>
        <v>0</v>
      </c>
      <c r="H3320" s="270">
        <f>'Net Gen'!O3320</f>
        <v>1300</v>
      </c>
      <c r="J3320" s="120">
        <f t="shared" si="206"/>
        <v>0.15</v>
      </c>
      <c r="K3320" s="108">
        <f t="shared" si="204"/>
        <v>0</v>
      </c>
      <c r="L3320" s="102">
        <f t="shared" si="205"/>
        <v>195</v>
      </c>
      <c r="M3320" s="123">
        <f t="shared" si="207"/>
        <v>0</v>
      </c>
    </row>
    <row r="3321" spans="1:13" x14ac:dyDescent="0.2">
      <c r="A3321" s="208" t="str">
        <f>'Net Gen'!B3321</f>
        <v>RP2KPAEG-Rockport 2 KP AEG</v>
      </c>
      <c r="B3321" s="269">
        <f>'Net Gen'!C3321</f>
        <v>44823.25</v>
      </c>
      <c r="C3321" s="270" t="str">
        <f>'Net Gen'!P3321</f>
        <v>OFFLINE</v>
      </c>
      <c r="D3321" s="270">
        <f>'Net Gen'!E3321</f>
        <v>0</v>
      </c>
      <c r="E3321" s="270">
        <f>'Net Gen'!I3321</f>
        <v>0</v>
      </c>
      <c r="F3321" s="270">
        <f>'Net Gen'!K3321</f>
        <v>0</v>
      </c>
      <c r="G3321" s="270">
        <f>'Net Gen'!N3321</f>
        <v>0</v>
      </c>
      <c r="H3321" s="270">
        <f>'Net Gen'!O3321</f>
        <v>1300</v>
      </c>
      <c r="J3321" s="120">
        <f t="shared" si="206"/>
        <v>0.15</v>
      </c>
      <c r="K3321" s="108">
        <f t="shared" si="204"/>
        <v>0</v>
      </c>
      <c r="L3321" s="102">
        <f t="shared" si="205"/>
        <v>195</v>
      </c>
      <c r="M3321" s="123">
        <f t="shared" si="207"/>
        <v>0</v>
      </c>
    </row>
    <row r="3322" spans="1:13" x14ac:dyDescent="0.2">
      <c r="A3322" s="208" t="str">
        <f>'Net Gen'!B3322</f>
        <v>RP2KPAEG-Rockport 2 KP AEG</v>
      </c>
      <c r="B3322" s="269">
        <f>'Net Gen'!C3322</f>
        <v>44823.291666666664</v>
      </c>
      <c r="C3322" s="270" t="str">
        <f>'Net Gen'!P3322</f>
        <v>OFFLINE</v>
      </c>
      <c r="D3322" s="270">
        <f>'Net Gen'!E3322</f>
        <v>0</v>
      </c>
      <c r="E3322" s="270">
        <f>'Net Gen'!I3322</f>
        <v>0</v>
      </c>
      <c r="F3322" s="270">
        <f>'Net Gen'!K3322</f>
        <v>0</v>
      </c>
      <c r="G3322" s="270">
        <f>'Net Gen'!N3322</f>
        <v>0</v>
      </c>
      <c r="H3322" s="270">
        <f>'Net Gen'!O3322</f>
        <v>1300</v>
      </c>
      <c r="J3322" s="120">
        <f t="shared" si="206"/>
        <v>0.15</v>
      </c>
      <c r="K3322" s="108">
        <f t="shared" si="204"/>
        <v>0</v>
      </c>
      <c r="L3322" s="102">
        <f t="shared" si="205"/>
        <v>195</v>
      </c>
      <c r="M3322" s="123">
        <f t="shared" si="207"/>
        <v>0</v>
      </c>
    </row>
    <row r="3323" spans="1:13" x14ac:dyDescent="0.2">
      <c r="A3323" s="208" t="str">
        <f>'Net Gen'!B3323</f>
        <v>RP2KPAEG-Rockport 2 KP AEG</v>
      </c>
      <c r="B3323" s="269">
        <f>'Net Gen'!C3323</f>
        <v>44823.333333333336</v>
      </c>
      <c r="C3323" s="270" t="str">
        <f>'Net Gen'!P3323</f>
        <v>OFFLINE</v>
      </c>
      <c r="D3323" s="270">
        <f>'Net Gen'!E3323</f>
        <v>0</v>
      </c>
      <c r="E3323" s="270">
        <f>'Net Gen'!I3323</f>
        <v>0</v>
      </c>
      <c r="F3323" s="270">
        <f>'Net Gen'!K3323</f>
        <v>0</v>
      </c>
      <c r="G3323" s="270">
        <f>'Net Gen'!N3323</f>
        <v>0</v>
      </c>
      <c r="H3323" s="270">
        <f>'Net Gen'!O3323</f>
        <v>1300</v>
      </c>
      <c r="J3323" s="120">
        <f t="shared" si="206"/>
        <v>0.15</v>
      </c>
      <c r="K3323" s="108">
        <f t="shared" si="204"/>
        <v>0</v>
      </c>
      <c r="L3323" s="102">
        <f t="shared" si="205"/>
        <v>195</v>
      </c>
      <c r="M3323" s="123">
        <f t="shared" si="207"/>
        <v>0</v>
      </c>
    </row>
    <row r="3324" spans="1:13" x14ac:dyDescent="0.2">
      <c r="A3324" s="208" t="str">
        <f>'Net Gen'!B3324</f>
        <v>RP2KPAEG-Rockport 2 KP AEG</v>
      </c>
      <c r="B3324" s="269">
        <f>'Net Gen'!C3324</f>
        <v>44823.375</v>
      </c>
      <c r="C3324" s="270" t="str">
        <f>'Net Gen'!P3324</f>
        <v>OFFLINE</v>
      </c>
      <c r="D3324" s="270">
        <f>'Net Gen'!E3324</f>
        <v>0</v>
      </c>
      <c r="E3324" s="270">
        <f>'Net Gen'!I3324</f>
        <v>0</v>
      </c>
      <c r="F3324" s="270">
        <f>'Net Gen'!K3324</f>
        <v>0</v>
      </c>
      <c r="G3324" s="270">
        <f>'Net Gen'!N3324</f>
        <v>0</v>
      </c>
      <c r="H3324" s="270">
        <f>'Net Gen'!O3324</f>
        <v>1300</v>
      </c>
      <c r="J3324" s="120">
        <f t="shared" si="206"/>
        <v>0.15</v>
      </c>
      <c r="K3324" s="108">
        <f t="shared" si="204"/>
        <v>0</v>
      </c>
      <c r="L3324" s="102">
        <f t="shared" si="205"/>
        <v>195</v>
      </c>
      <c r="M3324" s="123">
        <f t="shared" si="207"/>
        <v>0</v>
      </c>
    </row>
    <row r="3325" spans="1:13" x14ac:dyDescent="0.2">
      <c r="A3325" s="208" t="str">
        <f>'Net Gen'!B3325</f>
        <v>RP2KPAEG-Rockport 2 KP AEG</v>
      </c>
      <c r="B3325" s="269">
        <f>'Net Gen'!C3325</f>
        <v>44823.416666666664</v>
      </c>
      <c r="C3325" s="270" t="str">
        <f>'Net Gen'!P3325</f>
        <v>OFFLINE</v>
      </c>
      <c r="D3325" s="270">
        <f>'Net Gen'!E3325</f>
        <v>0</v>
      </c>
      <c r="E3325" s="270">
        <f>'Net Gen'!I3325</f>
        <v>0</v>
      </c>
      <c r="F3325" s="270">
        <f>'Net Gen'!K3325</f>
        <v>0</v>
      </c>
      <c r="G3325" s="270">
        <f>'Net Gen'!N3325</f>
        <v>0</v>
      </c>
      <c r="H3325" s="270">
        <f>'Net Gen'!O3325</f>
        <v>1300</v>
      </c>
      <c r="J3325" s="120">
        <f t="shared" si="206"/>
        <v>0.15</v>
      </c>
      <c r="K3325" s="108">
        <f t="shared" si="204"/>
        <v>0</v>
      </c>
      <c r="L3325" s="102">
        <f t="shared" si="205"/>
        <v>195</v>
      </c>
      <c r="M3325" s="123">
        <f t="shared" si="207"/>
        <v>0</v>
      </c>
    </row>
    <row r="3326" spans="1:13" x14ac:dyDescent="0.2">
      <c r="A3326" s="208" t="str">
        <f>'Net Gen'!B3326</f>
        <v>RP2KPAEG-Rockport 2 KP AEG</v>
      </c>
      <c r="B3326" s="269">
        <f>'Net Gen'!C3326</f>
        <v>44823.458333333336</v>
      </c>
      <c r="C3326" s="270" t="str">
        <f>'Net Gen'!P3326</f>
        <v>OFFLINE</v>
      </c>
      <c r="D3326" s="270">
        <f>'Net Gen'!E3326</f>
        <v>0</v>
      </c>
      <c r="E3326" s="270">
        <f>'Net Gen'!I3326</f>
        <v>0</v>
      </c>
      <c r="F3326" s="270">
        <f>'Net Gen'!K3326</f>
        <v>0</v>
      </c>
      <c r="G3326" s="270">
        <f>'Net Gen'!N3326</f>
        <v>0</v>
      </c>
      <c r="H3326" s="270">
        <f>'Net Gen'!O3326</f>
        <v>1300</v>
      </c>
      <c r="J3326" s="120">
        <f t="shared" si="206"/>
        <v>0.15</v>
      </c>
      <c r="K3326" s="108">
        <f t="shared" si="204"/>
        <v>0</v>
      </c>
      <c r="L3326" s="102">
        <f t="shared" si="205"/>
        <v>195</v>
      </c>
      <c r="M3326" s="123">
        <f t="shared" si="207"/>
        <v>0</v>
      </c>
    </row>
    <row r="3327" spans="1:13" x14ac:dyDescent="0.2">
      <c r="A3327" s="208" t="str">
        <f>'Net Gen'!B3327</f>
        <v>RP2KPAEG-Rockport 2 KP AEG</v>
      </c>
      <c r="B3327" s="269">
        <f>'Net Gen'!C3327</f>
        <v>44823.5</v>
      </c>
      <c r="C3327" s="270" t="str">
        <f>'Net Gen'!P3327</f>
        <v>OFFLINE</v>
      </c>
      <c r="D3327" s="270">
        <f>'Net Gen'!E3327</f>
        <v>0</v>
      </c>
      <c r="E3327" s="270">
        <f>'Net Gen'!I3327</f>
        <v>0</v>
      </c>
      <c r="F3327" s="270">
        <f>'Net Gen'!K3327</f>
        <v>0</v>
      </c>
      <c r="G3327" s="270">
        <f>'Net Gen'!N3327</f>
        <v>0</v>
      </c>
      <c r="H3327" s="270">
        <f>'Net Gen'!O3327</f>
        <v>1300</v>
      </c>
      <c r="J3327" s="120">
        <f t="shared" si="206"/>
        <v>0.15</v>
      </c>
      <c r="K3327" s="108">
        <f t="shared" si="204"/>
        <v>0</v>
      </c>
      <c r="L3327" s="102">
        <f t="shared" si="205"/>
        <v>195</v>
      </c>
      <c r="M3327" s="123">
        <f t="shared" si="207"/>
        <v>0</v>
      </c>
    </row>
    <row r="3328" spans="1:13" x14ac:dyDescent="0.2">
      <c r="A3328" s="208" t="str">
        <f>'Net Gen'!B3328</f>
        <v>RP2KPAEG-Rockport 2 KP AEG</v>
      </c>
      <c r="B3328" s="269">
        <f>'Net Gen'!C3328</f>
        <v>44823.541666666664</v>
      </c>
      <c r="C3328" s="270" t="str">
        <f>'Net Gen'!P3328</f>
        <v>OFFLINE</v>
      </c>
      <c r="D3328" s="270">
        <f>'Net Gen'!E3328</f>
        <v>0</v>
      </c>
      <c r="E3328" s="270">
        <f>'Net Gen'!I3328</f>
        <v>0</v>
      </c>
      <c r="F3328" s="270">
        <f>'Net Gen'!K3328</f>
        <v>0</v>
      </c>
      <c r="G3328" s="270">
        <f>'Net Gen'!N3328</f>
        <v>0</v>
      </c>
      <c r="H3328" s="270">
        <f>'Net Gen'!O3328</f>
        <v>1300</v>
      </c>
      <c r="J3328" s="120">
        <f t="shared" si="206"/>
        <v>0.15</v>
      </c>
      <c r="K3328" s="108">
        <f t="shared" si="204"/>
        <v>0</v>
      </c>
      <c r="L3328" s="102">
        <f t="shared" si="205"/>
        <v>195</v>
      </c>
      <c r="M3328" s="123">
        <f t="shared" si="207"/>
        <v>0</v>
      </c>
    </row>
    <row r="3329" spans="1:13" x14ac:dyDescent="0.2">
      <c r="A3329" s="208" t="str">
        <f>'Net Gen'!B3329</f>
        <v>RP2KPAEG-Rockport 2 KP AEG</v>
      </c>
      <c r="B3329" s="269">
        <f>'Net Gen'!C3329</f>
        <v>44823.583333333336</v>
      </c>
      <c r="C3329" s="270" t="str">
        <f>'Net Gen'!P3329</f>
        <v>OFFLINE</v>
      </c>
      <c r="D3329" s="270">
        <f>'Net Gen'!E3329</f>
        <v>0</v>
      </c>
      <c r="E3329" s="270">
        <f>'Net Gen'!I3329</f>
        <v>0</v>
      </c>
      <c r="F3329" s="270">
        <f>'Net Gen'!K3329</f>
        <v>0</v>
      </c>
      <c r="G3329" s="270">
        <f>'Net Gen'!N3329</f>
        <v>0</v>
      </c>
      <c r="H3329" s="270">
        <f>'Net Gen'!O3329</f>
        <v>1300</v>
      </c>
      <c r="J3329" s="120">
        <f t="shared" si="206"/>
        <v>0.15</v>
      </c>
      <c r="K3329" s="108">
        <f t="shared" si="204"/>
        <v>0</v>
      </c>
      <c r="L3329" s="102">
        <f t="shared" si="205"/>
        <v>195</v>
      </c>
      <c r="M3329" s="123">
        <f t="shared" si="207"/>
        <v>0</v>
      </c>
    </row>
    <row r="3330" spans="1:13" x14ac:dyDescent="0.2">
      <c r="A3330" s="208" t="str">
        <f>'Net Gen'!B3330</f>
        <v>RP2KPAEG-Rockport 2 KP AEG</v>
      </c>
      <c r="B3330" s="269">
        <f>'Net Gen'!C3330</f>
        <v>44823.625</v>
      </c>
      <c r="C3330" s="270" t="str">
        <f>'Net Gen'!P3330</f>
        <v>OFFLINE</v>
      </c>
      <c r="D3330" s="270">
        <f>'Net Gen'!E3330</f>
        <v>0</v>
      </c>
      <c r="E3330" s="270">
        <f>'Net Gen'!I3330</f>
        <v>0</v>
      </c>
      <c r="F3330" s="270">
        <f>'Net Gen'!K3330</f>
        <v>0</v>
      </c>
      <c r="G3330" s="270">
        <f>'Net Gen'!N3330</f>
        <v>0</v>
      </c>
      <c r="H3330" s="270">
        <f>'Net Gen'!O3330</f>
        <v>1300</v>
      </c>
      <c r="J3330" s="120">
        <f t="shared" si="206"/>
        <v>0.15</v>
      </c>
      <c r="K3330" s="108">
        <f t="shared" si="204"/>
        <v>0</v>
      </c>
      <c r="L3330" s="102">
        <f t="shared" si="205"/>
        <v>195</v>
      </c>
      <c r="M3330" s="123">
        <f t="shared" si="207"/>
        <v>0</v>
      </c>
    </row>
    <row r="3331" spans="1:13" x14ac:dyDescent="0.2">
      <c r="A3331" s="208" t="str">
        <f>'Net Gen'!B3331</f>
        <v>RP2KPAEG-Rockport 2 KP AEG</v>
      </c>
      <c r="B3331" s="269">
        <f>'Net Gen'!C3331</f>
        <v>44823.666666666664</v>
      </c>
      <c r="C3331" s="270" t="str">
        <f>'Net Gen'!P3331</f>
        <v>OFFLINE</v>
      </c>
      <c r="D3331" s="270">
        <f>'Net Gen'!E3331</f>
        <v>0</v>
      </c>
      <c r="E3331" s="270">
        <f>'Net Gen'!I3331</f>
        <v>0</v>
      </c>
      <c r="F3331" s="270">
        <f>'Net Gen'!K3331</f>
        <v>0</v>
      </c>
      <c r="G3331" s="270">
        <f>'Net Gen'!N3331</f>
        <v>0</v>
      </c>
      <c r="H3331" s="270">
        <f>'Net Gen'!O3331</f>
        <v>1300</v>
      </c>
      <c r="J3331" s="120">
        <f t="shared" si="206"/>
        <v>0.15</v>
      </c>
      <c r="K3331" s="108">
        <f t="shared" si="204"/>
        <v>0</v>
      </c>
      <c r="L3331" s="102">
        <f t="shared" si="205"/>
        <v>195</v>
      </c>
      <c r="M3331" s="123">
        <f t="shared" si="207"/>
        <v>0</v>
      </c>
    </row>
    <row r="3332" spans="1:13" x14ac:dyDescent="0.2">
      <c r="A3332" s="208" t="str">
        <f>'Net Gen'!B3332</f>
        <v>RP2KPAEG-Rockport 2 KP AEG</v>
      </c>
      <c r="B3332" s="269">
        <f>'Net Gen'!C3332</f>
        <v>44823.708333333336</v>
      </c>
      <c r="C3332" s="270" t="str">
        <f>'Net Gen'!P3332</f>
        <v>OFFLINE</v>
      </c>
      <c r="D3332" s="270">
        <f>'Net Gen'!E3332</f>
        <v>0</v>
      </c>
      <c r="E3332" s="270">
        <f>'Net Gen'!I3332</f>
        <v>0</v>
      </c>
      <c r="F3332" s="270">
        <f>'Net Gen'!K3332</f>
        <v>0</v>
      </c>
      <c r="G3332" s="270">
        <f>'Net Gen'!N3332</f>
        <v>0</v>
      </c>
      <c r="H3332" s="270">
        <f>'Net Gen'!O3332</f>
        <v>1300</v>
      </c>
      <c r="J3332" s="120">
        <f t="shared" si="206"/>
        <v>0.15</v>
      </c>
      <c r="K3332" s="108">
        <f t="shared" ref="K3332:K3363" si="208">F3332*J3332</f>
        <v>0</v>
      </c>
      <c r="L3332" s="102">
        <f t="shared" ref="L3332:L3363" si="209">H3332*J3332</f>
        <v>195</v>
      </c>
      <c r="M3332" s="123">
        <f t="shared" si="207"/>
        <v>0</v>
      </c>
    </row>
    <row r="3333" spans="1:13" x14ac:dyDescent="0.2">
      <c r="A3333" s="208" t="str">
        <f>'Net Gen'!B3333</f>
        <v>RP2KPAEG-Rockport 2 KP AEG</v>
      </c>
      <c r="B3333" s="269">
        <f>'Net Gen'!C3333</f>
        <v>44823.75</v>
      </c>
      <c r="C3333" s="270" t="str">
        <f>'Net Gen'!P3333</f>
        <v>OFFLINE</v>
      </c>
      <c r="D3333" s="270">
        <f>'Net Gen'!E3333</f>
        <v>0</v>
      </c>
      <c r="E3333" s="270">
        <f>'Net Gen'!I3333</f>
        <v>0</v>
      </c>
      <c r="F3333" s="270">
        <f>'Net Gen'!K3333</f>
        <v>0</v>
      </c>
      <c r="G3333" s="270">
        <f>'Net Gen'!N3333</f>
        <v>0</v>
      </c>
      <c r="H3333" s="270">
        <f>'Net Gen'!O3333</f>
        <v>1300</v>
      </c>
      <c r="J3333" s="120">
        <f t="shared" ref="J3333:J3396" si="210">VLOOKUP(A3333,$P$4:$Q$8,2,FALSE)</f>
        <v>0.15</v>
      </c>
      <c r="K3333" s="108">
        <f t="shared" si="208"/>
        <v>0</v>
      </c>
      <c r="L3333" s="102">
        <f t="shared" si="209"/>
        <v>195</v>
      </c>
      <c r="M3333" s="123">
        <f t="shared" ref="M3333:M3363" si="211">E3333*J3333</f>
        <v>0</v>
      </c>
    </row>
    <row r="3334" spans="1:13" x14ac:dyDescent="0.2">
      <c r="A3334" s="208" t="str">
        <f>'Net Gen'!B3334</f>
        <v>RP2KPAEG-Rockport 2 KP AEG</v>
      </c>
      <c r="B3334" s="269">
        <f>'Net Gen'!C3334</f>
        <v>44823.791666666664</v>
      </c>
      <c r="C3334" s="270" t="str">
        <f>'Net Gen'!P3334</f>
        <v>OFFLINE</v>
      </c>
      <c r="D3334" s="270">
        <f>'Net Gen'!E3334</f>
        <v>0</v>
      </c>
      <c r="E3334" s="270">
        <f>'Net Gen'!I3334</f>
        <v>0</v>
      </c>
      <c r="F3334" s="270">
        <f>'Net Gen'!K3334</f>
        <v>0</v>
      </c>
      <c r="G3334" s="270">
        <f>'Net Gen'!N3334</f>
        <v>0</v>
      </c>
      <c r="H3334" s="270">
        <f>'Net Gen'!O3334</f>
        <v>1300</v>
      </c>
      <c r="J3334" s="120">
        <f t="shared" si="210"/>
        <v>0.15</v>
      </c>
      <c r="K3334" s="108">
        <f t="shared" si="208"/>
        <v>0</v>
      </c>
      <c r="L3334" s="102">
        <f t="shared" si="209"/>
        <v>195</v>
      </c>
      <c r="M3334" s="123">
        <f t="shared" si="211"/>
        <v>0</v>
      </c>
    </row>
    <row r="3335" spans="1:13" x14ac:dyDescent="0.2">
      <c r="A3335" s="208" t="str">
        <f>'Net Gen'!B3335</f>
        <v>RP2KPAEG-Rockport 2 KP AEG</v>
      </c>
      <c r="B3335" s="269">
        <f>'Net Gen'!C3335</f>
        <v>44823.833333333336</v>
      </c>
      <c r="C3335" s="270" t="str">
        <f>'Net Gen'!P3335</f>
        <v>OFFLINE</v>
      </c>
      <c r="D3335" s="270">
        <f>'Net Gen'!E3335</f>
        <v>0</v>
      </c>
      <c r="E3335" s="270">
        <f>'Net Gen'!I3335</f>
        <v>0</v>
      </c>
      <c r="F3335" s="270">
        <f>'Net Gen'!K3335</f>
        <v>0</v>
      </c>
      <c r="G3335" s="270">
        <f>'Net Gen'!N3335</f>
        <v>0</v>
      </c>
      <c r="H3335" s="270">
        <f>'Net Gen'!O3335</f>
        <v>1300</v>
      </c>
      <c r="J3335" s="120">
        <f t="shared" si="210"/>
        <v>0.15</v>
      </c>
      <c r="K3335" s="108">
        <f t="shared" si="208"/>
        <v>0</v>
      </c>
      <c r="L3335" s="102">
        <f t="shared" si="209"/>
        <v>195</v>
      </c>
      <c r="M3335" s="123">
        <f t="shared" si="211"/>
        <v>0</v>
      </c>
    </row>
    <row r="3336" spans="1:13" x14ac:dyDescent="0.2">
      <c r="A3336" s="208" t="str">
        <f>'Net Gen'!B3336</f>
        <v>RP2KPAEG-Rockport 2 KP AEG</v>
      </c>
      <c r="B3336" s="269">
        <f>'Net Gen'!C3336</f>
        <v>44823.875</v>
      </c>
      <c r="C3336" s="270" t="str">
        <f>'Net Gen'!P3336</f>
        <v>OFFLINE</v>
      </c>
      <c r="D3336" s="270">
        <f>'Net Gen'!E3336</f>
        <v>0</v>
      </c>
      <c r="E3336" s="270">
        <f>'Net Gen'!I3336</f>
        <v>0</v>
      </c>
      <c r="F3336" s="270">
        <f>'Net Gen'!K3336</f>
        <v>0</v>
      </c>
      <c r="G3336" s="270">
        <f>'Net Gen'!N3336</f>
        <v>0</v>
      </c>
      <c r="H3336" s="270">
        <f>'Net Gen'!O3336</f>
        <v>1300</v>
      </c>
      <c r="J3336" s="120">
        <f t="shared" si="210"/>
        <v>0.15</v>
      </c>
      <c r="K3336" s="108">
        <f t="shared" si="208"/>
        <v>0</v>
      </c>
      <c r="L3336" s="102">
        <f t="shared" si="209"/>
        <v>195</v>
      </c>
      <c r="M3336" s="123">
        <f t="shared" si="211"/>
        <v>0</v>
      </c>
    </row>
    <row r="3337" spans="1:13" x14ac:dyDescent="0.2">
      <c r="A3337" s="208" t="str">
        <f>'Net Gen'!B3337</f>
        <v>RP2KPAEG-Rockport 2 KP AEG</v>
      </c>
      <c r="B3337" s="269">
        <f>'Net Gen'!C3337</f>
        <v>44823.916666666664</v>
      </c>
      <c r="C3337" s="270" t="str">
        <f>'Net Gen'!P3337</f>
        <v>OFFLINE</v>
      </c>
      <c r="D3337" s="270">
        <f>'Net Gen'!E3337</f>
        <v>0</v>
      </c>
      <c r="E3337" s="270">
        <f>'Net Gen'!I3337</f>
        <v>0</v>
      </c>
      <c r="F3337" s="270">
        <f>'Net Gen'!K3337</f>
        <v>0</v>
      </c>
      <c r="G3337" s="270">
        <f>'Net Gen'!N3337</f>
        <v>0</v>
      </c>
      <c r="H3337" s="270">
        <f>'Net Gen'!O3337</f>
        <v>1300</v>
      </c>
      <c r="J3337" s="120">
        <f t="shared" si="210"/>
        <v>0.15</v>
      </c>
      <c r="K3337" s="108">
        <f t="shared" si="208"/>
        <v>0</v>
      </c>
      <c r="L3337" s="102">
        <f t="shared" si="209"/>
        <v>195</v>
      </c>
      <c r="M3337" s="123">
        <f t="shared" si="211"/>
        <v>0</v>
      </c>
    </row>
    <row r="3338" spans="1:13" x14ac:dyDescent="0.2">
      <c r="A3338" s="208" t="str">
        <f>'Net Gen'!B3338</f>
        <v>RP2KPAEG-Rockport 2 KP AEG</v>
      </c>
      <c r="B3338" s="269">
        <f>'Net Gen'!C3338</f>
        <v>44823.958333333336</v>
      </c>
      <c r="C3338" s="270" t="str">
        <f>'Net Gen'!P3338</f>
        <v>OFFLINE</v>
      </c>
      <c r="D3338" s="270">
        <f>'Net Gen'!E3338</f>
        <v>0</v>
      </c>
      <c r="E3338" s="270">
        <f>'Net Gen'!I3338</f>
        <v>0</v>
      </c>
      <c r="F3338" s="270">
        <f>'Net Gen'!K3338</f>
        <v>0</v>
      </c>
      <c r="G3338" s="270">
        <f>'Net Gen'!N3338</f>
        <v>0</v>
      </c>
      <c r="H3338" s="270">
        <f>'Net Gen'!O3338</f>
        <v>1300</v>
      </c>
      <c r="J3338" s="120">
        <f t="shared" si="210"/>
        <v>0.15</v>
      </c>
      <c r="K3338" s="108">
        <f t="shared" si="208"/>
        <v>0</v>
      </c>
      <c r="L3338" s="102">
        <f t="shared" si="209"/>
        <v>195</v>
      </c>
      <c r="M3338" s="123">
        <f t="shared" si="211"/>
        <v>0</v>
      </c>
    </row>
    <row r="3339" spans="1:13" x14ac:dyDescent="0.2">
      <c r="A3339" s="208" t="str">
        <f>'Net Gen'!B3339</f>
        <v>RP2KPAEG-Rockport 2 KP AEG</v>
      </c>
      <c r="B3339" s="269">
        <f>'Net Gen'!C3339</f>
        <v>44824</v>
      </c>
      <c r="C3339" s="270" t="str">
        <f>'Net Gen'!P3339</f>
        <v>OFFLINE</v>
      </c>
      <c r="D3339" s="270">
        <f>'Net Gen'!E3339</f>
        <v>0</v>
      </c>
      <c r="E3339" s="270">
        <f>'Net Gen'!I3339</f>
        <v>0</v>
      </c>
      <c r="F3339" s="270">
        <f>'Net Gen'!K3339</f>
        <v>0</v>
      </c>
      <c r="G3339" s="270">
        <f>'Net Gen'!N3339</f>
        <v>0</v>
      </c>
      <c r="H3339" s="270">
        <f>'Net Gen'!O3339</f>
        <v>1300</v>
      </c>
      <c r="J3339" s="120">
        <f t="shared" si="210"/>
        <v>0.15</v>
      </c>
      <c r="K3339" s="108">
        <f t="shared" si="208"/>
        <v>0</v>
      </c>
      <c r="L3339" s="102">
        <f t="shared" si="209"/>
        <v>195</v>
      </c>
      <c r="M3339" s="123">
        <f t="shared" si="211"/>
        <v>0</v>
      </c>
    </row>
    <row r="3340" spans="1:13" x14ac:dyDescent="0.2">
      <c r="A3340" s="208" t="str">
        <f>'Net Gen'!B3340</f>
        <v>RP2KPAEG-Rockport 2 KP AEG</v>
      </c>
      <c r="B3340" s="269">
        <f>'Net Gen'!C3340</f>
        <v>44824.041666666664</v>
      </c>
      <c r="C3340" s="270" t="str">
        <f>'Net Gen'!P3340</f>
        <v>OFFLINE</v>
      </c>
      <c r="D3340" s="270">
        <f>'Net Gen'!E3340</f>
        <v>0</v>
      </c>
      <c r="E3340" s="270">
        <f>'Net Gen'!I3340</f>
        <v>0</v>
      </c>
      <c r="F3340" s="270">
        <f>'Net Gen'!K3340</f>
        <v>0</v>
      </c>
      <c r="G3340" s="270">
        <f>'Net Gen'!N3340</f>
        <v>0</v>
      </c>
      <c r="H3340" s="270">
        <f>'Net Gen'!O3340</f>
        <v>1300</v>
      </c>
      <c r="J3340" s="120">
        <f t="shared" si="210"/>
        <v>0.15</v>
      </c>
      <c r="K3340" s="108">
        <f t="shared" si="208"/>
        <v>0</v>
      </c>
      <c r="L3340" s="102">
        <f t="shared" si="209"/>
        <v>195</v>
      </c>
      <c r="M3340" s="123">
        <f t="shared" si="211"/>
        <v>0</v>
      </c>
    </row>
    <row r="3341" spans="1:13" x14ac:dyDescent="0.2">
      <c r="A3341" s="208" t="str">
        <f>'Net Gen'!B3341</f>
        <v>RP2KPAEG-Rockport 2 KP AEG</v>
      </c>
      <c r="B3341" s="269">
        <f>'Net Gen'!C3341</f>
        <v>44824.083333333336</v>
      </c>
      <c r="C3341" s="270" t="str">
        <f>'Net Gen'!P3341</f>
        <v>OFFLINE</v>
      </c>
      <c r="D3341" s="270">
        <f>'Net Gen'!E3341</f>
        <v>0</v>
      </c>
      <c r="E3341" s="270">
        <f>'Net Gen'!I3341</f>
        <v>0</v>
      </c>
      <c r="F3341" s="270">
        <f>'Net Gen'!K3341</f>
        <v>0</v>
      </c>
      <c r="G3341" s="270">
        <f>'Net Gen'!N3341</f>
        <v>0</v>
      </c>
      <c r="H3341" s="270">
        <f>'Net Gen'!O3341</f>
        <v>1300</v>
      </c>
      <c r="J3341" s="120">
        <f t="shared" si="210"/>
        <v>0.15</v>
      </c>
      <c r="K3341" s="108">
        <f t="shared" si="208"/>
        <v>0</v>
      </c>
      <c r="L3341" s="102">
        <f t="shared" si="209"/>
        <v>195</v>
      </c>
      <c r="M3341" s="123">
        <f t="shared" si="211"/>
        <v>0</v>
      </c>
    </row>
    <row r="3342" spans="1:13" x14ac:dyDescent="0.2">
      <c r="A3342" s="208" t="str">
        <f>'Net Gen'!B3342</f>
        <v>RP2KPAEG-Rockport 2 KP AEG</v>
      </c>
      <c r="B3342" s="269">
        <f>'Net Gen'!C3342</f>
        <v>44824.125</v>
      </c>
      <c r="C3342" s="270" t="str">
        <f>'Net Gen'!P3342</f>
        <v>OFFLINE</v>
      </c>
      <c r="D3342" s="270">
        <f>'Net Gen'!E3342</f>
        <v>0</v>
      </c>
      <c r="E3342" s="270">
        <f>'Net Gen'!I3342</f>
        <v>0</v>
      </c>
      <c r="F3342" s="270">
        <f>'Net Gen'!K3342</f>
        <v>0</v>
      </c>
      <c r="G3342" s="270">
        <f>'Net Gen'!N3342</f>
        <v>0</v>
      </c>
      <c r="H3342" s="270">
        <f>'Net Gen'!O3342</f>
        <v>1300</v>
      </c>
      <c r="J3342" s="120">
        <f t="shared" si="210"/>
        <v>0.15</v>
      </c>
      <c r="K3342" s="108">
        <f t="shared" si="208"/>
        <v>0</v>
      </c>
      <c r="L3342" s="102">
        <f t="shared" si="209"/>
        <v>195</v>
      </c>
      <c r="M3342" s="123">
        <f t="shared" si="211"/>
        <v>0</v>
      </c>
    </row>
    <row r="3343" spans="1:13" x14ac:dyDescent="0.2">
      <c r="A3343" s="208" t="str">
        <f>'Net Gen'!B3343</f>
        <v>RP2KPAEG-Rockport 2 KP AEG</v>
      </c>
      <c r="B3343" s="269">
        <f>'Net Gen'!C3343</f>
        <v>44824.166666666664</v>
      </c>
      <c r="C3343" s="270" t="str">
        <f>'Net Gen'!P3343</f>
        <v>OFFLINE</v>
      </c>
      <c r="D3343" s="270">
        <f>'Net Gen'!E3343</f>
        <v>0</v>
      </c>
      <c r="E3343" s="270">
        <f>'Net Gen'!I3343</f>
        <v>0</v>
      </c>
      <c r="F3343" s="270">
        <f>'Net Gen'!K3343</f>
        <v>0</v>
      </c>
      <c r="G3343" s="270">
        <f>'Net Gen'!N3343</f>
        <v>0</v>
      </c>
      <c r="H3343" s="270">
        <f>'Net Gen'!O3343</f>
        <v>1300</v>
      </c>
      <c r="J3343" s="120">
        <f t="shared" si="210"/>
        <v>0.15</v>
      </c>
      <c r="K3343" s="108">
        <f t="shared" si="208"/>
        <v>0</v>
      </c>
      <c r="L3343" s="102">
        <f t="shared" si="209"/>
        <v>195</v>
      </c>
      <c r="M3343" s="123">
        <f t="shared" si="211"/>
        <v>0</v>
      </c>
    </row>
    <row r="3344" spans="1:13" x14ac:dyDescent="0.2">
      <c r="A3344" s="208" t="str">
        <f>'Net Gen'!B3344</f>
        <v>RP2KPAEG-Rockport 2 KP AEG</v>
      </c>
      <c r="B3344" s="269">
        <f>'Net Gen'!C3344</f>
        <v>44824.208333333336</v>
      </c>
      <c r="C3344" s="270" t="str">
        <f>'Net Gen'!P3344</f>
        <v>OFFLINE</v>
      </c>
      <c r="D3344" s="270">
        <f>'Net Gen'!E3344</f>
        <v>0</v>
      </c>
      <c r="E3344" s="270">
        <f>'Net Gen'!I3344</f>
        <v>0</v>
      </c>
      <c r="F3344" s="270">
        <f>'Net Gen'!K3344</f>
        <v>0</v>
      </c>
      <c r="G3344" s="270">
        <f>'Net Gen'!N3344</f>
        <v>0</v>
      </c>
      <c r="H3344" s="270">
        <f>'Net Gen'!O3344</f>
        <v>1300</v>
      </c>
      <c r="J3344" s="120">
        <f t="shared" si="210"/>
        <v>0.15</v>
      </c>
      <c r="K3344" s="108">
        <f t="shared" si="208"/>
        <v>0</v>
      </c>
      <c r="L3344" s="102">
        <f t="shared" si="209"/>
        <v>195</v>
      </c>
      <c r="M3344" s="123">
        <f t="shared" si="211"/>
        <v>0</v>
      </c>
    </row>
    <row r="3345" spans="1:13" x14ac:dyDescent="0.2">
      <c r="A3345" s="208" t="str">
        <f>'Net Gen'!B3345</f>
        <v>RP2KPAEG-Rockport 2 KP AEG</v>
      </c>
      <c r="B3345" s="269">
        <f>'Net Gen'!C3345</f>
        <v>44824.25</v>
      </c>
      <c r="C3345" s="270" t="str">
        <f>'Net Gen'!P3345</f>
        <v>OFFLINE</v>
      </c>
      <c r="D3345" s="270">
        <f>'Net Gen'!E3345</f>
        <v>0</v>
      </c>
      <c r="E3345" s="270">
        <f>'Net Gen'!I3345</f>
        <v>0</v>
      </c>
      <c r="F3345" s="270">
        <f>'Net Gen'!K3345</f>
        <v>0</v>
      </c>
      <c r="G3345" s="270">
        <f>'Net Gen'!N3345</f>
        <v>0</v>
      </c>
      <c r="H3345" s="270">
        <f>'Net Gen'!O3345</f>
        <v>1300</v>
      </c>
      <c r="J3345" s="120">
        <f t="shared" si="210"/>
        <v>0.15</v>
      </c>
      <c r="K3345" s="108">
        <f t="shared" si="208"/>
        <v>0</v>
      </c>
      <c r="L3345" s="102">
        <f t="shared" si="209"/>
        <v>195</v>
      </c>
      <c r="M3345" s="123">
        <f t="shared" si="211"/>
        <v>0</v>
      </c>
    </row>
    <row r="3346" spans="1:13" x14ac:dyDescent="0.2">
      <c r="A3346" s="208" t="str">
        <f>'Net Gen'!B3346</f>
        <v>RP2KPAEG-Rockport 2 KP AEG</v>
      </c>
      <c r="B3346" s="269">
        <f>'Net Gen'!C3346</f>
        <v>44824.291666666664</v>
      </c>
      <c r="C3346" s="270" t="str">
        <f>'Net Gen'!P3346</f>
        <v>OFFLINE</v>
      </c>
      <c r="D3346" s="270">
        <f>'Net Gen'!E3346</f>
        <v>0</v>
      </c>
      <c r="E3346" s="270">
        <f>'Net Gen'!I3346</f>
        <v>0</v>
      </c>
      <c r="F3346" s="270">
        <f>'Net Gen'!K3346</f>
        <v>0</v>
      </c>
      <c r="G3346" s="270">
        <f>'Net Gen'!N3346</f>
        <v>0</v>
      </c>
      <c r="H3346" s="270">
        <f>'Net Gen'!O3346</f>
        <v>1300</v>
      </c>
      <c r="J3346" s="120">
        <f t="shared" si="210"/>
        <v>0.15</v>
      </c>
      <c r="K3346" s="108">
        <f t="shared" si="208"/>
        <v>0</v>
      </c>
      <c r="L3346" s="102">
        <f t="shared" si="209"/>
        <v>195</v>
      </c>
      <c r="M3346" s="123">
        <f t="shared" si="211"/>
        <v>0</v>
      </c>
    </row>
    <row r="3347" spans="1:13" x14ac:dyDescent="0.2">
      <c r="A3347" s="208" t="str">
        <f>'Net Gen'!B3347</f>
        <v>RP2KPAEG-Rockport 2 KP AEG</v>
      </c>
      <c r="B3347" s="269">
        <f>'Net Gen'!C3347</f>
        <v>44824.333333333336</v>
      </c>
      <c r="C3347" s="270" t="str">
        <f>'Net Gen'!P3347</f>
        <v>OFFLINE</v>
      </c>
      <c r="D3347" s="270">
        <f>'Net Gen'!E3347</f>
        <v>0</v>
      </c>
      <c r="E3347" s="270">
        <f>'Net Gen'!I3347</f>
        <v>0</v>
      </c>
      <c r="F3347" s="270">
        <f>'Net Gen'!K3347</f>
        <v>0</v>
      </c>
      <c r="G3347" s="270">
        <f>'Net Gen'!N3347</f>
        <v>0</v>
      </c>
      <c r="H3347" s="270">
        <f>'Net Gen'!O3347</f>
        <v>1300</v>
      </c>
      <c r="J3347" s="120">
        <f t="shared" si="210"/>
        <v>0.15</v>
      </c>
      <c r="K3347" s="108">
        <f t="shared" si="208"/>
        <v>0</v>
      </c>
      <c r="L3347" s="102">
        <f t="shared" si="209"/>
        <v>195</v>
      </c>
      <c r="M3347" s="123">
        <f t="shared" si="211"/>
        <v>0</v>
      </c>
    </row>
    <row r="3348" spans="1:13" x14ac:dyDescent="0.2">
      <c r="A3348" s="208" t="str">
        <f>'Net Gen'!B3348</f>
        <v>RP2KPAEG-Rockport 2 KP AEG</v>
      </c>
      <c r="B3348" s="269">
        <f>'Net Gen'!C3348</f>
        <v>44824.375</v>
      </c>
      <c r="C3348" s="270" t="str">
        <f>'Net Gen'!P3348</f>
        <v>OFFLINE</v>
      </c>
      <c r="D3348" s="270">
        <f>'Net Gen'!E3348</f>
        <v>0</v>
      </c>
      <c r="E3348" s="270">
        <f>'Net Gen'!I3348</f>
        <v>0</v>
      </c>
      <c r="F3348" s="270">
        <f>'Net Gen'!K3348</f>
        <v>0</v>
      </c>
      <c r="G3348" s="270">
        <f>'Net Gen'!N3348</f>
        <v>0</v>
      </c>
      <c r="H3348" s="270">
        <f>'Net Gen'!O3348</f>
        <v>1300</v>
      </c>
      <c r="J3348" s="120">
        <f t="shared" si="210"/>
        <v>0.15</v>
      </c>
      <c r="K3348" s="108">
        <f t="shared" si="208"/>
        <v>0</v>
      </c>
      <c r="L3348" s="102">
        <f t="shared" si="209"/>
        <v>195</v>
      </c>
      <c r="M3348" s="123">
        <f t="shared" si="211"/>
        <v>0</v>
      </c>
    </row>
    <row r="3349" spans="1:13" x14ac:dyDescent="0.2">
      <c r="A3349" s="208" t="str">
        <f>'Net Gen'!B3349</f>
        <v>RP2KPAEG-Rockport 2 KP AEG</v>
      </c>
      <c r="B3349" s="269">
        <f>'Net Gen'!C3349</f>
        <v>44824.416666666664</v>
      </c>
      <c r="C3349" s="270" t="str">
        <f>'Net Gen'!P3349</f>
        <v>OFFLINE</v>
      </c>
      <c r="D3349" s="270">
        <f>'Net Gen'!E3349</f>
        <v>0</v>
      </c>
      <c r="E3349" s="270">
        <f>'Net Gen'!I3349</f>
        <v>0</v>
      </c>
      <c r="F3349" s="270">
        <f>'Net Gen'!K3349</f>
        <v>0</v>
      </c>
      <c r="G3349" s="270">
        <f>'Net Gen'!N3349</f>
        <v>0</v>
      </c>
      <c r="H3349" s="270">
        <f>'Net Gen'!O3349</f>
        <v>1300</v>
      </c>
      <c r="J3349" s="120">
        <f t="shared" si="210"/>
        <v>0.15</v>
      </c>
      <c r="K3349" s="108">
        <f t="shared" si="208"/>
        <v>0</v>
      </c>
      <c r="L3349" s="102">
        <f t="shared" si="209"/>
        <v>195</v>
      </c>
      <c r="M3349" s="123">
        <f t="shared" si="211"/>
        <v>0</v>
      </c>
    </row>
    <row r="3350" spans="1:13" x14ac:dyDescent="0.2">
      <c r="A3350" s="208" t="str">
        <f>'Net Gen'!B3350</f>
        <v>RP2KPAEG-Rockport 2 KP AEG</v>
      </c>
      <c r="B3350" s="269">
        <f>'Net Gen'!C3350</f>
        <v>44824.458333333336</v>
      </c>
      <c r="C3350" s="270" t="str">
        <f>'Net Gen'!P3350</f>
        <v>OFFLINE</v>
      </c>
      <c r="D3350" s="270">
        <f>'Net Gen'!E3350</f>
        <v>0</v>
      </c>
      <c r="E3350" s="270">
        <f>'Net Gen'!I3350</f>
        <v>0</v>
      </c>
      <c r="F3350" s="270">
        <f>'Net Gen'!K3350</f>
        <v>0</v>
      </c>
      <c r="G3350" s="270">
        <f>'Net Gen'!N3350</f>
        <v>0</v>
      </c>
      <c r="H3350" s="270">
        <f>'Net Gen'!O3350</f>
        <v>1300</v>
      </c>
      <c r="J3350" s="120">
        <f t="shared" si="210"/>
        <v>0.15</v>
      </c>
      <c r="K3350" s="108">
        <f t="shared" si="208"/>
        <v>0</v>
      </c>
      <c r="L3350" s="102">
        <f t="shared" si="209"/>
        <v>195</v>
      </c>
      <c r="M3350" s="123">
        <f t="shared" si="211"/>
        <v>0</v>
      </c>
    </row>
    <row r="3351" spans="1:13" x14ac:dyDescent="0.2">
      <c r="A3351" s="208" t="str">
        <f>'Net Gen'!B3351</f>
        <v>RP2KPAEG-Rockport 2 KP AEG</v>
      </c>
      <c r="B3351" s="269">
        <f>'Net Gen'!C3351</f>
        <v>44824.5</v>
      </c>
      <c r="C3351" s="270" t="str">
        <f>'Net Gen'!P3351</f>
        <v>OFFLINE</v>
      </c>
      <c r="D3351" s="270">
        <f>'Net Gen'!E3351</f>
        <v>0</v>
      </c>
      <c r="E3351" s="270">
        <f>'Net Gen'!I3351</f>
        <v>0</v>
      </c>
      <c r="F3351" s="270">
        <f>'Net Gen'!K3351</f>
        <v>0</v>
      </c>
      <c r="G3351" s="270">
        <f>'Net Gen'!N3351</f>
        <v>0</v>
      </c>
      <c r="H3351" s="270">
        <f>'Net Gen'!O3351</f>
        <v>1300</v>
      </c>
      <c r="J3351" s="120">
        <f t="shared" si="210"/>
        <v>0.15</v>
      </c>
      <c r="K3351" s="108">
        <f t="shared" si="208"/>
        <v>0</v>
      </c>
      <c r="L3351" s="102">
        <f t="shared" si="209"/>
        <v>195</v>
      </c>
      <c r="M3351" s="123">
        <f t="shared" si="211"/>
        <v>0</v>
      </c>
    </row>
    <row r="3352" spans="1:13" x14ac:dyDescent="0.2">
      <c r="A3352" s="208" t="str">
        <f>'Net Gen'!B3352</f>
        <v>RP2KPAEG-Rockport 2 KP AEG</v>
      </c>
      <c r="B3352" s="269">
        <f>'Net Gen'!C3352</f>
        <v>44824.541666666664</v>
      </c>
      <c r="C3352" s="270" t="str">
        <f>'Net Gen'!P3352</f>
        <v>OFFLINE</v>
      </c>
      <c r="D3352" s="270">
        <f>'Net Gen'!E3352</f>
        <v>0</v>
      </c>
      <c r="E3352" s="270">
        <f>'Net Gen'!I3352</f>
        <v>0</v>
      </c>
      <c r="F3352" s="270">
        <f>'Net Gen'!K3352</f>
        <v>0</v>
      </c>
      <c r="G3352" s="270">
        <f>'Net Gen'!N3352</f>
        <v>0</v>
      </c>
      <c r="H3352" s="270">
        <f>'Net Gen'!O3352</f>
        <v>1300</v>
      </c>
      <c r="J3352" s="120">
        <f t="shared" si="210"/>
        <v>0.15</v>
      </c>
      <c r="K3352" s="108">
        <f t="shared" si="208"/>
        <v>0</v>
      </c>
      <c r="L3352" s="102">
        <f t="shared" si="209"/>
        <v>195</v>
      </c>
      <c r="M3352" s="123">
        <f t="shared" si="211"/>
        <v>0</v>
      </c>
    </row>
    <row r="3353" spans="1:13" x14ac:dyDescent="0.2">
      <c r="A3353" s="208" t="str">
        <f>'Net Gen'!B3353</f>
        <v>RP2KPAEG-Rockport 2 KP AEG</v>
      </c>
      <c r="B3353" s="269">
        <f>'Net Gen'!C3353</f>
        <v>44824.583333333336</v>
      </c>
      <c r="C3353" s="270" t="str">
        <f>'Net Gen'!P3353</f>
        <v>OFFLINE</v>
      </c>
      <c r="D3353" s="270">
        <f>'Net Gen'!E3353</f>
        <v>0</v>
      </c>
      <c r="E3353" s="270">
        <f>'Net Gen'!I3353</f>
        <v>0</v>
      </c>
      <c r="F3353" s="270">
        <f>'Net Gen'!K3353</f>
        <v>0</v>
      </c>
      <c r="G3353" s="270">
        <f>'Net Gen'!N3353</f>
        <v>0</v>
      </c>
      <c r="H3353" s="270">
        <f>'Net Gen'!O3353</f>
        <v>1300</v>
      </c>
      <c r="J3353" s="120">
        <f t="shared" si="210"/>
        <v>0.15</v>
      </c>
      <c r="K3353" s="108">
        <f t="shared" si="208"/>
        <v>0</v>
      </c>
      <c r="L3353" s="102">
        <f t="shared" si="209"/>
        <v>195</v>
      </c>
      <c r="M3353" s="123">
        <f t="shared" si="211"/>
        <v>0</v>
      </c>
    </row>
    <row r="3354" spans="1:13" x14ac:dyDescent="0.2">
      <c r="A3354" s="208" t="str">
        <f>'Net Gen'!B3354</f>
        <v>RP2KPAEG-Rockport 2 KP AEG</v>
      </c>
      <c r="B3354" s="269">
        <f>'Net Gen'!C3354</f>
        <v>44824.625</v>
      </c>
      <c r="C3354" s="270" t="str">
        <f>'Net Gen'!P3354</f>
        <v>OFFLINE</v>
      </c>
      <c r="D3354" s="270">
        <f>'Net Gen'!E3354</f>
        <v>0</v>
      </c>
      <c r="E3354" s="270">
        <f>'Net Gen'!I3354</f>
        <v>0</v>
      </c>
      <c r="F3354" s="270">
        <f>'Net Gen'!K3354</f>
        <v>0</v>
      </c>
      <c r="G3354" s="270">
        <f>'Net Gen'!N3354</f>
        <v>0</v>
      </c>
      <c r="H3354" s="270">
        <f>'Net Gen'!O3354</f>
        <v>1300</v>
      </c>
      <c r="J3354" s="120">
        <f t="shared" si="210"/>
        <v>0.15</v>
      </c>
      <c r="K3354" s="108">
        <f t="shared" si="208"/>
        <v>0</v>
      </c>
      <c r="L3354" s="102">
        <f t="shared" si="209"/>
        <v>195</v>
      </c>
      <c r="M3354" s="123">
        <f t="shared" si="211"/>
        <v>0</v>
      </c>
    </row>
    <row r="3355" spans="1:13" x14ac:dyDescent="0.2">
      <c r="A3355" s="208" t="str">
        <f>'Net Gen'!B3355</f>
        <v>RP2KPAEG-Rockport 2 KP AEG</v>
      </c>
      <c r="B3355" s="269">
        <f>'Net Gen'!C3355</f>
        <v>44824.666666666664</v>
      </c>
      <c r="C3355" s="270" t="str">
        <f>'Net Gen'!P3355</f>
        <v>OFFLINE</v>
      </c>
      <c r="D3355" s="270">
        <f>'Net Gen'!E3355</f>
        <v>0</v>
      </c>
      <c r="E3355" s="270">
        <f>'Net Gen'!I3355</f>
        <v>0</v>
      </c>
      <c r="F3355" s="270">
        <f>'Net Gen'!K3355</f>
        <v>0</v>
      </c>
      <c r="G3355" s="270">
        <f>'Net Gen'!N3355</f>
        <v>0</v>
      </c>
      <c r="H3355" s="270">
        <f>'Net Gen'!O3355</f>
        <v>1300</v>
      </c>
      <c r="J3355" s="120">
        <f t="shared" si="210"/>
        <v>0.15</v>
      </c>
      <c r="K3355" s="108">
        <f t="shared" si="208"/>
        <v>0</v>
      </c>
      <c r="L3355" s="102">
        <f t="shared" si="209"/>
        <v>195</v>
      </c>
      <c r="M3355" s="123">
        <f t="shared" si="211"/>
        <v>0</v>
      </c>
    </row>
    <row r="3356" spans="1:13" x14ac:dyDescent="0.2">
      <c r="A3356" s="208" t="str">
        <f>'Net Gen'!B3356</f>
        <v>RP2KPAEG-Rockport 2 KP AEG</v>
      </c>
      <c r="B3356" s="269">
        <f>'Net Gen'!C3356</f>
        <v>44824.708333333336</v>
      </c>
      <c r="C3356" s="270" t="str">
        <f>'Net Gen'!P3356</f>
        <v>OFFLINE</v>
      </c>
      <c r="D3356" s="270">
        <f>'Net Gen'!E3356</f>
        <v>0</v>
      </c>
      <c r="E3356" s="270">
        <f>'Net Gen'!I3356</f>
        <v>0</v>
      </c>
      <c r="F3356" s="270">
        <f>'Net Gen'!K3356</f>
        <v>0</v>
      </c>
      <c r="G3356" s="270">
        <f>'Net Gen'!N3356</f>
        <v>0</v>
      </c>
      <c r="H3356" s="270">
        <f>'Net Gen'!O3356</f>
        <v>1300</v>
      </c>
      <c r="J3356" s="120">
        <f t="shared" si="210"/>
        <v>0.15</v>
      </c>
      <c r="K3356" s="108">
        <f t="shared" si="208"/>
        <v>0</v>
      </c>
      <c r="L3356" s="102">
        <f t="shared" si="209"/>
        <v>195</v>
      </c>
      <c r="M3356" s="123">
        <f t="shared" si="211"/>
        <v>0</v>
      </c>
    </row>
    <row r="3357" spans="1:13" x14ac:dyDescent="0.2">
      <c r="A3357" s="208" t="str">
        <f>'Net Gen'!B3357</f>
        <v>RP2KPAEG-Rockport 2 KP AEG</v>
      </c>
      <c r="B3357" s="269">
        <f>'Net Gen'!C3357</f>
        <v>44824.75</v>
      </c>
      <c r="C3357" s="270" t="str">
        <f>'Net Gen'!P3357</f>
        <v>OFFLINE</v>
      </c>
      <c r="D3357" s="270">
        <f>'Net Gen'!E3357</f>
        <v>0</v>
      </c>
      <c r="E3357" s="270">
        <f>'Net Gen'!I3357</f>
        <v>0</v>
      </c>
      <c r="F3357" s="270">
        <f>'Net Gen'!K3357</f>
        <v>0</v>
      </c>
      <c r="G3357" s="270">
        <f>'Net Gen'!N3357</f>
        <v>0</v>
      </c>
      <c r="H3357" s="270">
        <f>'Net Gen'!O3357</f>
        <v>1300</v>
      </c>
      <c r="J3357" s="120">
        <f t="shared" si="210"/>
        <v>0.15</v>
      </c>
      <c r="K3357" s="108">
        <f t="shared" si="208"/>
        <v>0</v>
      </c>
      <c r="L3357" s="102">
        <f t="shared" si="209"/>
        <v>195</v>
      </c>
      <c r="M3357" s="123">
        <f t="shared" si="211"/>
        <v>0</v>
      </c>
    </row>
    <row r="3358" spans="1:13" x14ac:dyDescent="0.2">
      <c r="A3358" s="208" t="str">
        <f>'Net Gen'!B3358</f>
        <v>RP2KPAEG-Rockport 2 KP AEG</v>
      </c>
      <c r="B3358" s="269">
        <f>'Net Gen'!C3358</f>
        <v>44824.791666666664</v>
      </c>
      <c r="C3358" s="270" t="str">
        <f>'Net Gen'!P3358</f>
        <v>OFFLINE</v>
      </c>
      <c r="D3358" s="270">
        <f>'Net Gen'!E3358</f>
        <v>0</v>
      </c>
      <c r="E3358" s="270">
        <f>'Net Gen'!I3358</f>
        <v>0</v>
      </c>
      <c r="F3358" s="270">
        <f>'Net Gen'!K3358</f>
        <v>0</v>
      </c>
      <c r="G3358" s="270">
        <f>'Net Gen'!N3358</f>
        <v>0</v>
      </c>
      <c r="H3358" s="270">
        <f>'Net Gen'!O3358</f>
        <v>1300</v>
      </c>
      <c r="J3358" s="120">
        <f t="shared" si="210"/>
        <v>0.15</v>
      </c>
      <c r="K3358" s="108">
        <f t="shared" si="208"/>
        <v>0</v>
      </c>
      <c r="L3358" s="102">
        <f t="shared" si="209"/>
        <v>195</v>
      </c>
      <c r="M3358" s="123">
        <f t="shared" si="211"/>
        <v>0</v>
      </c>
    </row>
    <row r="3359" spans="1:13" x14ac:dyDescent="0.2">
      <c r="A3359" s="208" t="str">
        <f>'Net Gen'!B3359</f>
        <v>RP2KPAEG-Rockport 2 KP AEG</v>
      </c>
      <c r="B3359" s="269">
        <f>'Net Gen'!C3359</f>
        <v>44824.833333333336</v>
      </c>
      <c r="C3359" s="270" t="str">
        <f>'Net Gen'!P3359</f>
        <v>OFFLINE</v>
      </c>
      <c r="D3359" s="270">
        <f>'Net Gen'!E3359</f>
        <v>0</v>
      </c>
      <c r="E3359" s="270">
        <f>'Net Gen'!I3359</f>
        <v>0</v>
      </c>
      <c r="F3359" s="270">
        <f>'Net Gen'!K3359</f>
        <v>0</v>
      </c>
      <c r="G3359" s="270">
        <f>'Net Gen'!N3359</f>
        <v>0</v>
      </c>
      <c r="H3359" s="270">
        <f>'Net Gen'!O3359</f>
        <v>1300</v>
      </c>
      <c r="J3359" s="120">
        <f t="shared" si="210"/>
        <v>0.15</v>
      </c>
      <c r="K3359" s="108">
        <f t="shared" si="208"/>
        <v>0</v>
      </c>
      <c r="L3359" s="102">
        <f t="shared" si="209"/>
        <v>195</v>
      </c>
      <c r="M3359" s="123">
        <f t="shared" si="211"/>
        <v>0</v>
      </c>
    </row>
    <row r="3360" spans="1:13" x14ac:dyDescent="0.2">
      <c r="A3360" s="208" t="str">
        <f>'Net Gen'!B3360</f>
        <v>RP2KPAEG-Rockport 2 KP AEG</v>
      </c>
      <c r="B3360" s="269">
        <f>'Net Gen'!C3360</f>
        <v>44824.875</v>
      </c>
      <c r="C3360" s="270" t="str">
        <f>'Net Gen'!P3360</f>
        <v>OFFLINE</v>
      </c>
      <c r="D3360" s="270">
        <f>'Net Gen'!E3360</f>
        <v>0</v>
      </c>
      <c r="E3360" s="270">
        <f>'Net Gen'!I3360</f>
        <v>0</v>
      </c>
      <c r="F3360" s="270">
        <f>'Net Gen'!K3360</f>
        <v>0</v>
      </c>
      <c r="G3360" s="270">
        <f>'Net Gen'!N3360</f>
        <v>0</v>
      </c>
      <c r="H3360" s="270">
        <f>'Net Gen'!O3360</f>
        <v>1300</v>
      </c>
      <c r="J3360" s="120">
        <f t="shared" si="210"/>
        <v>0.15</v>
      </c>
      <c r="K3360" s="108">
        <f t="shared" si="208"/>
        <v>0</v>
      </c>
      <c r="L3360" s="102">
        <f t="shared" si="209"/>
        <v>195</v>
      </c>
      <c r="M3360" s="123">
        <f t="shared" si="211"/>
        <v>0</v>
      </c>
    </row>
    <row r="3361" spans="1:13" x14ac:dyDescent="0.2">
      <c r="A3361" s="208" t="str">
        <f>'Net Gen'!B3361</f>
        <v>RP2KPAEG-Rockport 2 KP AEG</v>
      </c>
      <c r="B3361" s="269">
        <f>'Net Gen'!C3361</f>
        <v>44824.916666666664</v>
      </c>
      <c r="C3361" s="270" t="str">
        <f>'Net Gen'!P3361</f>
        <v>OFFLINE</v>
      </c>
      <c r="D3361" s="270">
        <f>'Net Gen'!E3361</f>
        <v>0</v>
      </c>
      <c r="E3361" s="270">
        <f>'Net Gen'!I3361</f>
        <v>0</v>
      </c>
      <c r="F3361" s="270">
        <f>'Net Gen'!K3361</f>
        <v>0</v>
      </c>
      <c r="G3361" s="270">
        <f>'Net Gen'!N3361</f>
        <v>0</v>
      </c>
      <c r="H3361" s="270">
        <f>'Net Gen'!O3361</f>
        <v>1300</v>
      </c>
      <c r="J3361" s="120">
        <f t="shared" si="210"/>
        <v>0.15</v>
      </c>
      <c r="K3361" s="108">
        <f t="shared" si="208"/>
        <v>0</v>
      </c>
      <c r="L3361" s="102">
        <f t="shared" si="209"/>
        <v>195</v>
      </c>
      <c r="M3361" s="123">
        <f t="shared" si="211"/>
        <v>0</v>
      </c>
    </row>
    <row r="3362" spans="1:13" x14ac:dyDescent="0.2">
      <c r="A3362" s="208" t="str">
        <f>'Net Gen'!B3362</f>
        <v>RP2KPAEG-Rockport 2 KP AEG</v>
      </c>
      <c r="B3362" s="269">
        <f>'Net Gen'!C3362</f>
        <v>44824.958333333336</v>
      </c>
      <c r="C3362" s="270" t="str">
        <f>'Net Gen'!P3362</f>
        <v>OFFLINE</v>
      </c>
      <c r="D3362" s="270">
        <f>'Net Gen'!E3362</f>
        <v>0</v>
      </c>
      <c r="E3362" s="270">
        <f>'Net Gen'!I3362</f>
        <v>0</v>
      </c>
      <c r="F3362" s="270">
        <f>'Net Gen'!K3362</f>
        <v>0</v>
      </c>
      <c r="G3362" s="270">
        <f>'Net Gen'!N3362</f>
        <v>0</v>
      </c>
      <c r="H3362" s="270">
        <f>'Net Gen'!O3362</f>
        <v>1300</v>
      </c>
      <c r="J3362" s="120">
        <f t="shared" si="210"/>
        <v>0.15</v>
      </c>
      <c r="K3362" s="108">
        <f t="shared" si="208"/>
        <v>0</v>
      </c>
      <c r="L3362" s="102">
        <f t="shared" si="209"/>
        <v>195</v>
      </c>
      <c r="M3362" s="123">
        <f t="shared" si="211"/>
        <v>0</v>
      </c>
    </row>
    <row r="3363" spans="1:13" x14ac:dyDescent="0.2">
      <c r="A3363" s="208" t="str">
        <f>'Net Gen'!B3363</f>
        <v>RP2KPAEG-Rockport 2 KP AEG</v>
      </c>
      <c r="B3363" s="269">
        <f>'Net Gen'!C3363</f>
        <v>44825</v>
      </c>
      <c r="C3363" s="270" t="str">
        <f>'Net Gen'!P3363</f>
        <v>OFFLINE</v>
      </c>
      <c r="D3363" s="270">
        <f>'Net Gen'!E3363</f>
        <v>0</v>
      </c>
      <c r="E3363" s="270">
        <f>'Net Gen'!I3363</f>
        <v>0</v>
      </c>
      <c r="F3363" s="270">
        <f>'Net Gen'!K3363</f>
        <v>0</v>
      </c>
      <c r="G3363" s="270">
        <f>'Net Gen'!N3363</f>
        <v>0</v>
      </c>
      <c r="H3363" s="270">
        <f>'Net Gen'!O3363</f>
        <v>1300</v>
      </c>
      <c r="J3363" s="120">
        <f t="shared" si="210"/>
        <v>0.15</v>
      </c>
      <c r="K3363" s="108">
        <f t="shared" si="208"/>
        <v>0</v>
      </c>
      <c r="L3363" s="102">
        <f t="shared" si="209"/>
        <v>195</v>
      </c>
      <c r="M3363" s="123">
        <f t="shared" si="211"/>
        <v>0</v>
      </c>
    </row>
    <row r="3364" spans="1:13" x14ac:dyDescent="0.2">
      <c r="A3364" s="208" t="str">
        <f>'Net Gen'!B3364</f>
        <v>RP2KPAEG-Rockport 2 KP AEG</v>
      </c>
      <c r="B3364" s="269">
        <f>'Net Gen'!C3364</f>
        <v>44825.041666666664</v>
      </c>
      <c r="C3364" s="270" t="str">
        <f>'Net Gen'!P3364</f>
        <v>OFFLINE</v>
      </c>
      <c r="D3364" s="270">
        <f>'Net Gen'!E3364</f>
        <v>0</v>
      </c>
      <c r="E3364" s="270">
        <f>'Net Gen'!I3364</f>
        <v>0</v>
      </c>
      <c r="F3364" s="270">
        <f>'Net Gen'!K3364</f>
        <v>0</v>
      </c>
      <c r="G3364" s="270">
        <f>'Net Gen'!N3364</f>
        <v>0</v>
      </c>
      <c r="H3364" s="270">
        <f>'Net Gen'!O3364</f>
        <v>1300</v>
      </c>
      <c r="J3364" s="120">
        <f t="shared" si="210"/>
        <v>0.15</v>
      </c>
      <c r="K3364" s="108">
        <f t="shared" ref="K3364:K3427" si="212">F3364*J3364</f>
        <v>0</v>
      </c>
      <c r="L3364" s="102">
        <f t="shared" ref="L3364:L3427" si="213">H3364*J3364</f>
        <v>195</v>
      </c>
      <c r="M3364" s="123">
        <f t="shared" ref="M3364:M3427" si="214">E3364*J3364</f>
        <v>0</v>
      </c>
    </row>
    <row r="3365" spans="1:13" x14ac:dyDescent="0.2">
      <c r="A3365" s="208" t="str">
        <f>'Net Gen'!B3365</f>
        <v>RP2KPAEG-Rockport 2 KP AEG</v>
      </c>
      <c r="B3365" s="269">
        <f>'Net Gen'!C3365</f>
        <v>44825.083333333336</v>
      </c>
      <c r="C3365" s="270" t="str">
        <f>'Net Gen'!P3365</f>
        <v>OFFLINE</v>
      </c>
      <c r="D3365" s="270">
        <f>'Net Gen'!E3365</f>
        <v>0</v>
      </c>
      <c r="E3365" s="270">
        <f>'Net Gen'!I3365</f>
        <v>0</v>
      </c>
      <c r="F3365" s="270">
        <f>'Net Gen'!K3365</f>
        <v>0</v>
      </c>
      <c r="G3365" s="270">
        <f>'Net Gen'!N3365</f>
        <v>0</v>
      </c>
      <c r="H3365" s="270">
        <f>'Net Gen'!O3365</f>
        <v>1300</v>
      </c>
      <c r="J3365" s="120">
        <f t="shared" si="210"/>
        <v>0.15</v>
      </c>
      <c r="K3365" s="108">
        <f t="shared" si="212"/>
        <v>0</v>
      </c>
      <c r="L3365" s="102">
        <f t="shared" si="213"/>
        <v>195</v>
      </c>
      <c r="M3365" s="123">
        <f t="shared" si="214"/>
        <v>0</v>
      </c>
    </row>
    <row r="3366" spans="1:13" x14ac:dyDescent="0.2">
      <c r="A3366" s="208" t="str">
        <f>'Net Gen'!B3366</f>
        <v>RP2KPAEG-Rockport 2 KP AEG</v>
      </c>
      <c r="B3366" s="269">
        <f>'Net Gen'!C3366</f>
        <v>44825.125</v>
      </c>
      <c r="C3366" s="270" t="str">
        <f>'Net Gen'!P3366</f>
        <v>OFFLINE</v>
      </c>
      <c r="D3366" s="270">
        <f>'Net Gen'!E3366</f>
        <v>0</v>
      </c>
      <c r="E3366" s="270">
        <f>'Net Gen'!I3366</f>
        <v>0</v>
      </c>
      <c r="F3366" s="270">
        <f>'Net Gen'!K3366</f>
        <v>0</v>
      </c>
      <c r="G3366" s="270">
        <f>'Net Gen'!N3366</f>
        <v>0</v>
      </c>
      <c r="H3366" s="270">
        <f>'Net Gen'!O3366</f>
        <v>1300</v>
      </c>
      <c r="J3366" s="120">
        <f t="shared" si="210"/>
        <v>0.15</v>
      </c>
      <c r="K3366" s="108">
        <f t="shared" si="212"/>
        <v>0</v>
      </c>
      <c r="L3366" s="102">
        <f t="shared" si="213"/>
        <v>195</v>
      </c>
      <c r="M3366" s="123">
        <f t="shared" si="214"/>
        <v>0</v>
      </c>
    </row>
    <row r="3367" spans="1:13" x14ac:dyDescent="0.2">
      <c r="A3367" s="208" t="str">
        <f>'Net Gen'!B3367</f>
        <v>RP2KPAEG-Rockport 2 KP AEG</v>
      </c>
      <c r="B3367" s="269">
        <f>'Net Gen'!C3367</f>
        <v>44825.166666666664</v>
      </c>
      <c r="C3367" s="270" t="str">
        <f>'Net Gen'!P3367</f>
        <v>OFFLINE</v>
      </c>
      <c r="D3367" s="270">
        <f>'Net Gen'!E3367</f>
        <v>0</v>
      </c>
      <c r="E3367" s="270">
        <f>'Net Gen'!I3367</f>
        <v>0</v>
      </c>
      <c r="F3367" s="270">
        <f>'Net Gen'!K3367</f>
        <v>0</v>
      </c>
      <c r="G3367" s="270">
        <f>'Net Gen'!N3367</f>
        <v>0</v>
      </c>
      <c r="H3367" s="270">
        <f>'Net Gen'!O3367</f>
        <v>1300</v>
      </c>
      <c r="J3367" s="120">
        <f t="shared" si="210"/>
        <v>0.15</v>
      </c>
      <c r="K3367" s="108">
        <f t="shared" si="212"/>
        <v>0</v>
      </c>
      <c r="L3367" s="102">
        <f t="shared" si="213"/>
        <v>195</v>
      </c>
      <c r="M3367" s="123">
        <f t="shared" si="214"/>
        <v>0</v>
      </c>
    </row>
    <row r="3368" spans="1:13" x14ac:dyDescent="0.2">
      <c r="A3368" s="208" t="str">
        <f>'Net Gen'!B3368</f>
        <v>RP2KPAEG-Rockport 2 KP AEG</v>
      </c>
      <c r="B3368" s="269">
        <f>'Net Gen'!C3368</f>
        <v>44825.208333333336</v>
      </c>
      <c r="C3368" s="270" t="str">
        <f>'Net Gen'!P3368</f>
        <v>OFFLINE</v>
      </c>
      <c r="D3368" s="270">
        <f>'Net Gen'!E3368</f>
        <v>0</v>
      </c>
      <c r="E3368" s="270">
        <f>'Net Gen'!I3368</f>
        <v>0</v>
      </c>
      <c r="F3368" s="270">
        <f>'Net Gen'!K3368</f>
        <v>0</v>
      </c>
      <c r="G3368" s="270">
        <f>'Net Gen'!N3368</f>
        <v>0</v>
      </c>
      <c r="H3368" s="270">
        <f>'Net Gen'!O3368</f>
        <v>1300</v>
      </c>
      <c r="J3368" s="120">
        <f t="shared" si="210"/>
        <v>0.15</v>
      </c>
      <c r="K3368" s="108">
        <f t="shared" si="212"/>
        <v>0</v>
      </c>
      <c r="L3368" s="102">
        <f t="shared" si="213"/>
        <v>195</v>
      </c>
      <c r="M3368" s="123">
        <f t="shared" si="214"/>
        <v>0</v>
      </c>
    </row>
    <row r="3369" spans="1:13" x14ac:dyDescent="0.2">
      <c r="A3369" s="208" t="str">
        <f>'Net Gen'!B3369</f>
        <v>RP2KPAEG-Rockport 2 KP AEG</v>
      </c>
      <c r="B3369" s="269">
        <f>'Net Gen'!C3369</f>
        <v>44825.25</v>
      </c>
      <c r="C3369" s="270" t="str">
        <f>'Net Gen'!P3369</f>
        <v>OFFLINE</v>
      </c>
      <c r="D3369" s="270">
        <f>'Net Gen'!E3369</f>
        <v>0</v>
      </c>
      <c r="E3369" s="270">
        <f>'Net Gen'!I3369</f>
        <v>0</v>
      </c>
      <c r="F3369" s="270">
        <f>'Net Gen'!K3369</f>
        <v>0</v>
      </c>
      <c r="G3369" s="270">
        <f>'Net Gen'!N3369</f>
        <v>0</v>
      </c>
      <c r="H3369" s="270">
        <f>'Net Gen'!O3369</f>
        <v>1300</v>
      </c>
      <c r="J3369" s="120">
        <f t="shared" si="210"/>
        <v>0.15</v>
      </c>
      <c r="K3369" s="108">
        <f t="shared" si="212"/>
        <v>0</v>
      </c>
      <c r="L3369" s="102">
        <f t="shared" si="213"/>
        <v>195</v>
      </c>
      <c r="M3369" s="123">
        <f t="shared" si="214"/>
        <v>0</v>
      </c>
    </row>
    <row r="3370" spans="1:13" x14ac:dyDescent="0.2">
      <c r="A3370" s="208" t="str">
        <f>'Net Gen'!B3370</f>
        <v>RP2KPAEG-Rockport 2 KP AEG</v>
      </c>
      <c r="B3370" s="269">
        <f>'Net Gen'!C3370</f>
        <v>44825.291666666664</v>
      </c>
      <c r="C3370" s="270" t="str">
        <f>'Net Gen'!P3370</f>
        <v>OFFLINE</v>
      </c>
      <c r="D3370" s="270">
        <f>'Net Gen'!E3370</f>
        <v>0</v>
      </c>
      <c r="E3370" s="270">
        <f>'Net Gen'!I3370</f>
        <v>0</v>
      </c>
      <c r="F3370" s="270">
        <f>'Net Gen'!K3370</f>
        <v>0</v>
      </c>
      <c r="G3370" s="270">
        <f>'Net Gen'!N3370</f>
        <v>0</v>
      </c>
      <c r="H3370" s="270">
        <f>'Net Gen'!O3370</f>
        <v>1300</v>
      </c>
      <c r="J3370" s="120">
        <f t="shared" si="210"/>
        <v>0.15</v>
      </c>
      <c r="K3370" s="108">
        <f t="shared" si="212"/>
        <v>0</v>
      </c>
      <c r="L3370" s="102">
        <f t="shared" si="213"/>
        <v>195</v>
      </c>
      <c r="M3370" s="123">
        <f t="shared" si="214"/>
        <v>0</v>
      </c>
    </row>
    <row r="3371" spans="1:13" x14ac:dyDescent="0.2">
      <c r="A3371" s="208" t="str">
        <f>'Net Gen'!B3371</f>
        <v>RP2KPAEG-Rockport 2 KP AEG</v>
      </c>
      <c r="B3371" s="269">
        <f>'Net Gen'!C3371</f>
        <v>44825.333333333336</v>
      </c>
      <c r="C3371" s="270" t="str">
        <f>'Net Gen'!P3371</f>
        <v>OFFLINE</v>
      </c>
      <c r="D3371" s="270">
        <f>'Net Gen'!E3371</f>
        <v>0</v>
      </c>
      <c r="E3371" s="270">
        <f>'Net Gen'!I3371</f>
        <v>0</v>
      </c>
      <c r="F3371" s="270">
        <f>'Net Gen'!K3371</f>
        <v>0</v>
      </c>
      <c r="G3371" s="270">
        <f>'Net Gen'!N3371</f>
        <v>0</v>
      </c>
      <c r="H3371" s="270">
        <f>'Net Gen'!O3371</f>
        <v>1300</v>
      </c>
      <c r="J3371" s="120">
        <f t="shared" si="210"/>
        <v>0.15</v>
      </c>
      <c r="K3371" s="108">
        <f t="shared" si="212"/>
        <v>0</v>
      </c>
      <c r="L3371" s="102">
        <f t="shared" si="213"/>
        <v>195</v>
      </c>
      <c r="M3371" s="123">
        <f t="shared" si="214"/>
        <v>0</v>
      </c>
    </row>
    <row r="3372" spans="1:13" x14ac:dyDescent="0.2">
      <c r="A3372" s="208" t="str">
        <f>'Net Gen'!B3372</f>
        <v>RP2KPAEG-Rockport 2 KP AEG</v>
      </c>
      <c r="B3372" s="269">
        <f>'Net Gen'!C3372</f>
        <v>44825.375</v>
      </c>
      <c r="C3372" s="270" t="str">
        <f>'Net Gen'!P3372</f>
        <v>OFFLINE</v>
      </c>
      <c r="D3372" s="270">
        <f>'Net Gen'!E3372</f>
        <v>0</v>
      </c>
      <c r="E3372" s="270">
        <f>'Net Gen'!I3372</f>
        <v>0</v>
      </c>
      <c r="F3372" s="270">
        <f>'Net Gen'!K3372</f>
        <v>0</v>
      </c>
      <c r="G3372" s="270">
        <f>'Net Gen'!N3372</f>
        <v>0</v>
      </c>
      <c r="H3372" s="270">
        <f>'Net Gen'!O3372</f>
        <v>1300</v>
      </c>
      <c r="J3372" s="120">
        <f t="shared" si="210"/>
        <v>0.15</v>
      </c>
      <c r="K3372" s="108">
        <f t="shared" si="212"/>
        <v>0</v>
      </c>
      <c r="L3372" s="102">
        <f t="shared" si="213"/>
        <v>195</v>
      </c>
      <c r="M3372" s="123">
        <f t="shared" si="214"/>
        <v>0</v>
      </c>
    </row>
    <row r="3373" spans="1:13" x14ac:dyDescent="0.2">
      <c r="A3373" s="208" t="str">
        <f>'Net Gen'!B3373</f>
        <v>RP2KPAEG-Rockport 2 KP AEG</v>
      </c>
      <c r="B3373" s="269">
        <f>'Net Gen'!C3373</f>
        <v>44825.416666666664</v>
      </c>
      <c r="C3373" s="270" t="str">
        <f>'Net Gen'!P3373</f>
        <v>OFFLINE</v>
      </c>
      <c r="D3373" s="270">
        <f>'Net Gen'!E3373</f>
        <v>0</v>
      </c>
      <c r="E3373" s="270">
        <f>'Net Gen'!I3373</f>
        <v>0</v>
      </c>
      <c r="F3373" s="270">
        <f>'Net Gen'!K3373</f>
        <v>0</v>
      </c>
      <c r="G3373" s="270">
        <f>'Net Gen'!N3373</f>
        <v>0</v>
      </c>
      <c r="H3373" s="270">
        <f>'Net Gen'!O3373</f>
        <v>1300</v>
      </c>
      <c r="J3373" s="120">
        <f t="shared" si="210"/>
        <v>0.15</v>
      </c>
      <c r="K3373" s="108">
        <f t="shared" si="212"/>
        <v>0</v>
      </c>
      <c r="L3373" s="102">
        <f t="shared" si="213"/>
        <v>195</v>
      </c>
      <c r="M3373" s="123">
        <f t="shared" si="214"/>
        <v>0</v>
      </c>
    </row>
    <row r="3374" spans="1:13" x14ac:dyDescent="0.2">
      <c r="A3374" s="208" t="str">
        <f>'Net Gen'!B3374</f>
        <v>RP2KPAEG-Rockport 2 KP AEG</v>
      </c>
      <c r="B3374" s="269">
        <f>'Net Gen'!C3374</f>
        <v>44825.458333333336</v>
      </c>
      <c r="C3374" s="270" t="str">
        <f>'Net Gen'!P3374</f>
        <v>OFFLINE</v>
      </c>
      <c r="D3374" s="270">
        <f>'Net Gen'!E3374</f>
        <v>0</v>
      </c>
      <c r="E3374" s="270">
        <f>'Net Gen'!I3374</f>
        <v>0</v>
      </c>
      <c r="F3374" s="270">
        <f>'Net Gen'!K3374</f>
        <v>0</v>
      </c>
      <c r="G3374" s="270">
        <f>'Net Gen'!N3374</f>
        <v>0</v>
      </c>
      <c r="H3374" s="270">
        <f>'Net Gen'!O3374</f>
        <v>1300</v>
      </c>
      <c r="J3374" s="120">
        <f t="shared" si="210"/>
        <v>0.15</v>
      </c>
      <c r="K3374" s="108">
        <f t="shared" si="212"/>
        <v>0</v>
      </c>
      <c r="L3374" s="102">
        <f t="shared" si="213"/>
        <v>195</v>
      </c>
      <c r="M3374" s="123">
        <f t="shared" si="214"/>
        <v>0</v>
      </c>
    </row>
    <row r="3375" spans="1:13" x14ac:dyDescent="0.2">
      <c r="A3375" s="208" t="str">
        <f>'Net Gen'!B3375</f>
        <v>RP2KPAEG-Rockport 2 KP AEG</v>
      </c>
      <c r="B3375" s="269">
        <f>'Net Gen'!C3375</f>
        <v>44825.5</v>
      </c>
      <c r="C3375" s="270" t="str">
        <f>'Net Gen'!P3375</f>
        <v>OFFLINE</v>
      </c>
      <c r="D3375" s="270">
        <f>'Net Gen'!E3375</f>
        <v>0</v>
      </c>
      <c r="E3375" s="270">
        <f>'Net Gen'!I3375</f>
        <v>0</v>
      </c>
      <c r="F3375" s="270">
        <f>'Net Gen'!K3375</f>
        <v>0</v>
      </c>
      <c r="G3375" s="270">
        <f>'Net Gen'!N3375</f>
        <v>0</v>
      </c>
      <c r="H3375" s="270">
        <f>'Net Gen'!O3375</f>
        <v>1300</v>
      </c>
      <c r="J3375" s="120">
        <f t="shared" si="210"/>
        <v>0.15</v>
      </c>
      <c r="K3375" s="108">
        <f t="shared" si="212"/>
        <v>0</v>
      </c>
      <c r="L3375" s="102">
        <f t="shared" si="213"/>
        <v>195</v>
      </c>
      <c r="M3375" s="123">
        <f t="shared" si="214"/>
        <v>0</v>
      </c>
    </row>
    <row r="3376" spans="1:13" x14ac:dyDescent="0.2">
      <c r="A3376" s="208" t="str">
        <f>'Net Gen'!B3376</f>
        <v>RP2KPAEG-Rockport 2 KP AEG</v>
      </c>
      <c r="B3376" s="269">
        <f>'Net Gen'!C3376</f>
        <v>44825.541666666664</v>
      </c>
      <c r="C3376" s="270" t="str">
        <f>'Net Gen'!P3376</f>
        <v>OFFLINE</v>
      </c>
      <c r="D3376" s="270">
        <f>'Net Gen'!E3376</f>
        <v>0</v>
      </c>
      <c r="E3376" s="270">
        <f>'Net Gen'!I3376</f>
        <v>0</v>
      </c>
      <c r="F3376" s="270">
        <f>'Net Gen'!K3376</f>
        <v>0</v>
      </c>
      <c r="G3376" s="270">
        <f>'Net Gen'!N3376</f>
        <v>0</v>
      </c>
      <c r="H3376" s="270">
        <f>'Net Gen'!O3376</f>
        <v>1300</v>
      </c>
      <c r="J3376" s="120">
        <f t="shared" si="210"/>
        <v>0.15</v>
      </c>
      <c r="K3376" s="108">
        <f t="shared" si="212"/>
        <v>0</v>
      </c>
      <c r="L3376" s="102">
        <f t="shared" si="213"/>
        <v>195</v>
      </c>
      <c r="M3376" s="123">
        <f t="shared" si="214"/>
        <v>0</v>
      </c>
    </row>
    <row r="3377" spans="1:13" x14ac:dyDescent="0.2">
      <c r="A3377" s="208" t="str">
        <f>'Net Gen'!B3377</f>
        <v>RP2KPAEG-Rockport 2 KP AEG</v>
      </c>
      <c r="B3377" s="269">
        <f>'Net Gen'!C3377</f>
        <v>44825.583333333336</v>
      </c>
      <c r="C3377" s="270" t="str">
        <f>'Net Gen'!P3377</f>
        <v>OFFLINE</v>
      </c>
      <c r="D3377" s="270">
        <f>'Net Gen'!E3377</f>
        <v>0</v>
      </c>
      <c r="E3377" s="270">
        <f>'Net Gen'!I3377</f>
        <v>0</v>
      </c>
      <c r="F3377" s="270">
        <f>'Net Gen'!K3377</f>
        <v>0</v>
      </c>
      <c r="G3377" s="270">
        <f>'Net Gen'!N3377</f>
        <v>0</v>
      </c>
      <c r="H3377" s="270">
        <f>'Net Gen'!O3377</f>
        <v>1300</v>
      </c>
      <c r="J3377" s="120">
        <f t="shared" si="210"/>
        <v>0.15</v>
      </c>
      <c r="K3377" s="108">
        <f t="shared" si="212"/>
        <v>0</v>
      </c>
      <c r="L3377" s="102">
        <f t="shared" si="213"/>
        <v>195</v>
      </c>
      <c r="M3377" s="123">
        <f t="shared" si="214"/>
        <v>0</v>
      </c>
    </row>
    <row r="3378" spans="1:13" x14ac:dyDescent="0.2">
      <c r="A3378" s="208" t="str">
        <f>'Net Gen'!B3378</f>
        <v>RP2KPAEG-Rockport 2 KP AEG</v>
      </c>
      <c r="B3378" s="269">
        <f>'Net Gen'!C3378</f>
        <v>44825.625</v>
      </c>
      <c r="C3378" s="270" t="str">
        <f>'Net Gen'!P3378</f>
        <v>OFFLINE</v>
      </c>
      <c r="D3378" s="270">
        <f>'Net Gen'!E3378</f>
        <v>0</v>
      </c>
      <c r="E3378" s="270">
        <f>'Net Gen'!I3378</f>
        <v>0</v>
      </c>
      <c r="F3378" s="270">
        <f>'Net Gen'!K3378</f>
        <v>0</v>
      </c>
      <c r="G3378" s="270">
        <f>'Net Gen'!N3378</f>
        <v>0</v>
      </c>
      <c r="H3378" s="270">
        <f>'Net Gen'!O3378</f>
        <v>1300</v>
      </c>
      <c r="J3378" s="120">
        <f t="shared" si="210"/>
        <v>0.15</v>
      </c>
      <c r="K3378" s="108">
        <f t="shared" si="212"/>
        <v>0</v>
      </c>
      <c r="L3378" s="102">
        <f t="shared" si="213"/>
        <v>195</v>
      </c>
      <c r="M3378" s="123">
        <f t="shared" si="214"/>
        <v>0</v>
      </c>
    </row>
    <row r="3379" spans="1:13" x14ac:dyDescent="0.2">
      <c r="A3379" s="208" t="str">
        <f>'Net Gen'!B3379</f>
        <v>RP2KPAEG-Rockport 2 KP AEG</v>
      </c>
      <c r="B3379" s="269">
        <f>'Net Gen'!C3379</f>
        <v>44825.666666666664</v>
      </c>
      <c r="C3379" s="270" t="str">
        <f>'Net Gen'!P3379</f>
        <v>OFFLINE</v>
      </c>
      <c r="D3379" s="270">
        <f>'Net Gen'!E3379</f>
        <v>0</v>
      </c>
      <c r="E3379" s="270">
        <f>'Net Gen'!I3379</f>
        <v>0</v>
      </c>
      <c r="F3379" s="270">
        <f>'Net Gen'!K3379</f>
        <v>0</v>
      </c>
      <c r="G3379" s="270">
        <f>'Net Gen'!N3379</f>
        <v>0</v>
      </c>
      <c r="H3379" s="270">
        <f>'Net Gen'!O3379</f>
        <v>1300</v>
      </c>
      <c r="J3379" s="120">
        <f t="shared" si="210"/>
        <v>0.15</v>
      </c>
      <c r="K3379" s="108">
        <f t="shared" si="212"/>
        <v>0</v>
      </c>
      <c r="L3379" s="102">
        <f t="shared" si="213"/>
        <v>195</v>
      </c>
      <c r="M3379" s="123">
        <f t="shared" si="214"/>
        <v>0</v>
      </c>
    </row>
    <row r="3380" spans="1:13" x14ac:dyDescent="0.2">
      <c r="A3380" s="208" t="str">
        <f>'Net Gen'!B3380</f>
        <v>RP2KPAEG-Rockport 2 KP AEG</v>
      </c>
      <c r="B3380" s="269">
        <f>'Net Gen'!C3380</f>
        <v>44825.708333333336</v>
      </c>
      <c r="C3380" s="270" t="str">
        <f>'Net Gen'!P3380</f>
        <v>OFFLINE</v>
      </c>
      <c r="D3380" s="270">
        <f>'Net Gen'!E3380</f>
        <v>0</v>
      </c>
      <c r="E3380" s="270">
        <f>'Net Gen'!I3380</f>
        <v>0</v>
      </c>
      <c r="F3380" s="270">
        <f>'Net Gen'!K3380</f>
        <v>0</v>
      </c>
      <c r="G3380" s="270">
        <f>'Net Gen'!N3380</f>
        <v>0</v>
      </c>
      <c r="H3380" s="270">
        <f>'Net Gen'!O3380</f>
        <v>1300</v>
      </c>
      <c r="J3380" s="120">
        <f t="shared" si="210"/>
        <v>0.15</v>
      </c>
      <c r="K3380" s="108">
        <f t="shared" si="212"/>
        <v>0</v>
      </c>
      <c r="L3380" s="102">
        <f t="shared" si="213"/>
        <v>195</v>
      </c>
      <c r="M3380" s="123">
        <f t="shared" si="214"/>
        <v>0</v>
      </c>
    </row>
    <row r="3381" spans="1:13" x14ac:dyDescent="0.2">
      <c r="A3381" s="208" t="str">
        <f>'Net Gen'!B3381</f>
        <v>RP2KPAEG-Rockport 2 KP AEG</v>
      </c>
      <c r="B3381" s="269">
        <f>'Net Gen'!C3381</f>
        <v>44825.75</v>
      </c>
      <c r="C3381" s="270" t="str">
        <f>'Net Gen'!P3381</f>
        <v>OFFLINE</v>
      </c>
      <c r="D3381" s="270">
        <f>'Net Gen'!E3381</f>
        <v>0</v>
      </c>
      <c r="E3381" s="270">
        <f>'Net Gen'!I3381</f>
        <v>0</v>
      </c>
      <c r="F3381" s="270">
        <f>'Net Gen'!K3381</f>
        <v>0</v>
      </c>
      <c r="G3381" s="270">
        <f>'Net Gen'!N3381</f>
        <v>0</v>
      </c>
      <c r="H3381" s="270">
        <f>'Net Gen'!O3381</f>
        <v>1300</v>
      </c>
      <c r="J3381" s="120">
        <f t="shared" si="210"/>
        <v>0.15</v>
      </c>
      <c r="K3381" s="108">
        <f t="shared" si="212"/>
        <v>0</v>
      </c>
      <c r="L3381" s="102">
        <f t="shared" si="213"/>
        <v>195</v>
      </c>
      <c r="M3381" s="123">
        <f t="shared" si="214"/>
        <v>0</v>
      </c>
    </row>
    <row r="3382" spans="1:13" x14ac:dyDescent="0.2">
      <c r="A3382" s="208" t="str">
        <f>'Net Gen'!B3382</f>
        <v>RP2KPAEG-Rockport 2 KP AEG</v>
      </c>
      <c r="B3382" s="269">
        <f>'Net Gen'!C3382</f>
        <v>44825.791666666664</v>
      </c>
      <c r="C3382" s="270" t="str">
        <f>'Net Gen'!P3382</f>
        <v>OFFLINE</v>
      </c>
      <c r="D3382" s="270">
        <f>'Net Gen'!E3382</f>
        <v>0</v>
      </c>
      <c r="E3382" s="270">
        <f>'Net Gen'!I3382</f>
        <v>0</v>
      </c>
      <c r="F3382" s="270">
        <f>'Net Gen'!K3382</f>
        <v>0</v>
      </c>
      <c r="G3382" s="270">
        <f>'Net Gen'!N3382</f>
        <v>0</v>
      </c>
      <c r="H3382" s="270">
        <f>'Net Gen'!O3382</f>
        <v>1300</v>
      </c>
      <c r="J3382" s="120">
        <f t="shared" si="210"/>
        <v>0.15</v>
      </c>
      <c r="K3382" s="108">
        <f t="shared" si="212"/>
        <v>0</v>
      </c>
      <c r="L3382" s="102">
        <f t="shared" si="213"/>
        <v>195</v>
      </c>
      <c r="M3382" s="123">
        <f t="shared" si="214"/>
        <v>0</v>
      </c>
    </row>
    <row r="3383" spans="1:13" x14ac:dyDescent="0.2">
      <c r="A3383" s="208" t="str">
        <f>'Net Gen'!B3383</f>
        <v>RP2KPAEG-Rockport 2 KP AEG</v>
      </c>
      <c r="B3383" s="269">
        <f>'Net Gen'!C3383</f>
        <v>44825.833333333336</v>
      </c>
      <c r="C3383" s="270" t="str">
        <f>'Net Gen'!P3383</f>
        <v>OFFLINE</v>
      </c>
      <c r="D3383" s="270">
        <f>'Net Gen'!E3383</f>
        <v>0</v>
      </c>
      <c r="E3383" s="270">
        <f>'Net Gen'!I3383</f>
        <v>0</v>
      </c>
      <c r="F3383" s="270">
        <f>'Net Gen'!K3383</f>
        <v>0</v>
      </c>
      <c r="G3383" s="270">
        <f>'Net Gen'!N3383</f>
        <v>0</v>
      </c>
      <c r="H3383" s="270">
        <f>'Net Gen'!O3383</f>
        <v>1300</v>
      </c>
      <c r="J3383" s="120">
        <f t="shared" si="210"/>
        <v>0.15</v>
      </c>
      <c r="K3383" s="108">
        <f t="shared" si="212"/>
        <v>0</v>
      </c>
      <c r="L3383" s="102">
        <f t="shared" si="213"/>
        <v>195</v>
      </c>
      <c r="M3383" s="123">
        <f t="shared" si="214"/>
        <v>0</v>
      </c>
    </row>
    <row r="3384" spans="1:13" x14ac:dyDescent="0.2">
      <c r="A3384" s="208" t="str">
        <f>'Net Gen'!B3384</f>
        <v>RP2KPAEG-Rockport 2 KP AEG</v>
      </c>
      <c r="B3384" s="269">
        <f>'Net Gen'!C3384</f>
        <v>44825.875</v>
      </c>
      <c r="C3384" s="270" t="str">
        <f>'Net Gen'!P3384</f>
        <v>OFFLINE</v>
      </c>
      <c r="D3384" s="270">
        <f>'Net Gen'!E3384</f>
        <v>0</v>
      </c>
      <c r="E3384" s="270">
        <f>'Net Gen'!I3384</f>
        <v>0</v>
      </c>
      <c r="F3384" s="270">
        <f>'Net Gen'!K3384</f>
        <v>0</v>
      </c>
      <c r="G3384" s="270">
        <f>'Net Gen'!N3384</f>
        <v>0</v>
      </c>
      <c r="H3384" s="270">
        <f>'Net Gen'!O3384</f>
        <v>1300</v>
      </c>
      <c r="J3384" s="120">
        <f t="shared" si="210"/>
        <v>0.15</v>
      </c>
      <c r="K3384" s="108">
        <f t="shared" si="212"/>
        <v>0</v>
      </c>
      <c r="L3384" s="102">
        <f t="shared" si="213"/>
        <v>195</v>
      </c>
      <c r="M3384" s="123">
        <f t="shared" si="214"/>
        <v>0</v>
      </c>
    </row>
    <row r="3385" spans="1:13" x14ac:dyDescent="0.2">
      <c r="A3385" s="208" t="str">
        <f>'Net Gen'!B3385</f>
        <v>RP2KPAEG-Rockport 2 KP AEG</v>
      </c>
      <c r="B3385" s="269">
        <f>'Net Gen'!C3385</f>
        <v>44825.916666666664</v>
      </c>
      <c r="C3385" s="270" t="str">
        <f>'Net Gen'!P3385</f>
        <v>OFFLINE</v>
      </c>
      <c r="D3385" s="270">
        <f>'Net Gen'!E3385</f>
        <v>0</v>
      </c>
      <c r="E3385" s="270">
        <f>'Net Gen'!I3385</f>
        <v>0</v>
      </c>
      <c r="F3385" s="270">
        <f>'Net Gen'!K3385</f>
        <v>0</v>
      </c>
      <c r="G3385" s="270">
        <f>'Net Gen'!N3385</f>
        <v>0</v>
      </c>
      <c r="H3385" s="270">
        <f>'Net Gen'!O3385</f>
        <v>1300</v>
      </c>
      <c r="J3385" s="120">
        <f t="shared" si="210"/>
        <v>0.15</v>
      </c>
      <c r="K3385" s="108">
        <f t="shared" si="212"/>
        <v>0</v>
      </c>
      <c r="L3385" s="102">
        <f t="shared" si="213"/>
        <v>195</v>
      </c>
      <c r="M3385" s="123">
        <f t="shared" si="214"/>
        <v>0</v>
      </c>
    </row>
    <row r="3386" spans="1:13" x14ac:dyDescent="0.2">
      <c r="A3386" s="208" t="str">
        <f>'Net Gen'!B3386</f>
        <v>RP2KPAEG-Rockport 2 KP AEG</v>
      </c>
      <c r="B3386" s="269">
        <f>'Net Gen'!C3386</f>
        <v>44825.958333333336</v>
      </c>
      <c r="C3386" s="270" t="str">
        <f>'Net Gen'!P3386</f>
        <v>OFFLINE</v>
      </c>
      <c r="D3386" s="270">
        <f>'Net Gen'!E3386</f>
        <v>0</v>
      </c>
      <c r="E3386" s="270">
        <f>'Net Gen'!I3386</f>
        <v>0</v>
      </c>
      <c r="F3386" s="270">
        <f>'Net Gen'!K3386</f>
        <v>0</v>
      </c>
      <c r="G3386" s="270">
        <f>'Net Gen'!N3386</f>
        <v>0</v>
      </c>
      <c r="H3386" s="270">
        <f>'Net Gen'!O3386</f>
        <v>1300</v>
      </c>
      <c r="J3386" s="120">
        <f t="shared" si="210"/>
        <v>0.15</v>
      </c>
      <c r="K3386" s="108">
        <f t="shared" si="212"/>
        <v>0</v>
      </c>
      <c r="L3386" s="102">
        <f t="shared" si="213"/>
        <v>195</v>
      </c>
      <c r="M3386" s="123">
        <f t="shared" si="214"/>
        <v>0</v>
      </c>
    </row>
    <row r="3387" spans="1:13" x14ac:dyDescent="0.2">
      <c r="A3387" s="208" t="str">
        <f>'Net Gen'!B3387</f>
        <v>RP2KPAEG-Rockport 2 KP AEG</v>
      </c>
      <c r="B3387" s="269">
        <f>'Net Gen'!C3387</f>
        <v>44826</v>
      </c>
      <c r="C3387" s="270" t="str">
        <f>'Net Gen'!P3387</f>
        <v>OFFLINE</v>
      </c>
      <c r="D3387" s="270">
        <f>'Net Gen'!E3387</f>
        <v>0</v>
      </c>
      <c r="E3387" s="270">
        <f>'Net Gen'!I3387</f>
        <v>0</v>
      </c>
      <c r="F3387" s="270">
        <f>'Net Gen'!K3387</f>
        <v>0</v>
      </c>
      <c r="G3387" s="270">
        <f>'Net Gen'!N3387</f>
        <v>0</v>
      </c>
      <c r="H3387" s="270">
        <f>'Net Gen'!O3387</f>
        <v>1300</v>
      </c>
      <c r="J3387" s="120">
        <f t="shared" si="210"/>
        <v>0.15</v>
      </c>
      <c r="K3387" s="108">
        <f t="shared" si="212"/>
        <v>0</v>
      </c>
      <c r="L3387" s="102">
        <f t="shared" si="213"/>
        <v>195</v>
      </c>
      <c r="M3387" s="123">
        <f t="shared" si="214"/>
        <v>0</v>
      </c>
    </row>
    <row r="3388" spans="1:13" x14ac:dyDescent="0.2">
      <c r="A3388" s="208" t="str">
        <f>'Net Gen'!B3388</f>
        <v>RP2KPAEG-Rockport 2 KP AEG</v>
      </c>
      <c r="B3388" s="269">
        <f>'Net Gen'!C3388</f>
        <v>44826.041666666664</v>
      </c>
      <c r="C3388" s="270" t="str">
        <f>'Net Gen'!P3388</f>
        <v>OFFLINE</v>
      </c>
      <c r="D3388" s="270">
        <f>'Net Gen'!E3388</f>
        <v>0</v>
      </c>
      <c r="E3388" s="270">
        <f>'Net Gen'!I3388</f>
        <v>0</v>
      </c>
      <c r="F3388" s="270">
        <f>'Net Gen'!K3388</f>
        <v>0</v>
      </c>
      <c r="G3388" s="270">
        <f>'Net Gen'!N3388</f>
        <v>0</v>
      </c>
      <c r="H3388" s="270">
        <f>'Net Gen'!O3388</f>
        <v>1300</v>
      </c>
      <c r="J3388" s="120">
        <f t="shared" si="210"/>
        <v>0.15</v>
      </c>
      <c r="K3388" s="108">
        <f t="shared" si="212"/>
        <v>0</v>
      </c>
      <c r="L3388" s="102">
        <f t="shared" si="213"/>
        <v>195</v>
      </c>
      <c r="M3388" s="123">
        <f t="shared" si="214"/>
        <v>0</v>
      </c>
    </row>
    <row r="3389" spans="1:13" x14ac:dyDescent="0.2">
      <c r="A3389" s="208" t="str">
        <f>'Net Gen'!B3389</f>
        <v>RP2KPAEG-Rockport 2 KP AEG</v>
      </c>
      <c r="B3389" s="269">
        <f>'Net Gen'!C3389</f>
        <v>44826.083333333336</v>
      </c>
      <c r="C3389" s="270" t="str">
        <f>'Net Gen'!P3389</f>
        <v>OFFLINE</v>
      </c>
      <c r="D3389" s="270">
        <f>'Net Gen'!E3389</f>
        <v>0</v>
      </c>
      <c r="E3389" s="270">
        <f>'Net Gen'!I3389</f>
        <v>0</v>
      </c>
      <c r="F3389" s="270">
        <f>'Net Gen'!K3389</f>
        <v>0</v>
      </c>
      <c r="G3389" s="270">
        <f>'Net Gen'!N3389</f>
        <v>0</v>
      </c>
      <c r="H3389" s="270">
        <f>'Net Gen'!O3389</f>
        <v>1300</v>
      </c>
      <c r="J3389" s="120">
        <f t="shared" si="210"/>
        <v>0.15</v>
      </c>
      <c r="K3389" s="108">
        <f t="shared" si="212"/>
        <v>0</v>
      </c>
      <c r="L3389" s="102">
        <f t="shared" si="213"/>
        <v>195</v>
      </c>
      <c r="M3389" s="123">
        <f t="shared" si="214"/>
        <v>0</v>
      </c>
    </row>
    <row r="3390" spans="1:13" x14ac:dyDescent="0.2">
      <c r="A3390" s="208" t="str">
        <f>'Net Gen'!B3390</f>
        <v>RP2KPAEG-Rockport 2 KP AEG</v>
      </c>
      <c r="B3390" s="269">
        <f>'Net Gen'!C3390</f>
        <v>44826.125</v>
      </c>
      <c r="C3390" s="270" t="str">
        <f>'Net Gen'!P3390</f>
        <v>OFFLINE</v>
      </c>
      <c r="D3390" s="270">
        <f>'Net Gen'!E3390</f>
        <v>0</v>
      </c>
      <c r="E3390" s="270">
        <f>'Net Gen'!I3390</f>
        <v>0</v>
      </c>
      <c r="F3390" s="270">
        <f>'Net Gen'!K3390</f>
        <v>0</v>
      </c>
      <c r="G3390" s="270">
        <f>'Net Gen'!N3390</f>
        <v>0</v>
      </c>
      <c r="H3390" s="270">
        <f>'Net Gen'!O3390</f>
        <v>1300</v>
      </c>
      <c r="J3390" s="120">
        <f t="shared" si="210"/>
        <v>0.15</v>
      </c>
      <c r="K3390" s="108">
        <f t="shared" si="212"/>
        <v>0</v>
      </c>
      <c r="L3390" s="102">
        <f t="shared" si="213"/>
        <v>195</v>
      </c>
      <c r="M3390" s="123">
        <f t="shared" si="214"/>
        <v>0</v>
      </c>
    </row>
    <row r="3391" spans="1:13" x14ac:dyDescent="0.2">
      <c r="A3391" s="208" t="str">
        <f>'Net Gen'!B3391</f>
        <v>RP2KPAEG-Rockport 2 KP AEG</v>
      </c>
      <c r="B3391" s="269">
        <f>'Net Gen'!C3391</f>
        <v>44826.166666666664</v>
      </c>
      <c r="C3391" s="270" t="str">
        <f>'Net Gen'!P3391</f>
        <v>OFFLINE</v>
      </c>
      <c r="D3391" s="270">
        <f>'Net Gen'!E3391</f>
        <v>0</v>
      </c>
      <c r="E3391" s="270">
        <f>'Net Gen'!I3391</f>
        <v>0</v>
      </c>
      <c r="F3391" s="270">
        <f>'Net Gen'!K3391</f>
        <v>0</v>
      </c>
      <c r="G3391" s="270">
        <f>'Net Gen'!N3391</f>
        <v>0</v>
      </c>
      <c r="H3391" s="270">
        <f>'Net Gen'!O3391</f>
        <v>1300</v>
      </c>
      <c r="J3391" s="120">
        <f t="shared" si="210"/>
        <v>0.15</v>
      </c>
      <c r="K3391" s="108">
        <f t="shared" si="212"/>
        <v>0</v>
      </c>
      <c r="L3391" s="102">
        <f t="shared" si="213"/>
        <v>195</v>
      </c>
      <c r="M3391" s="123">
        <f t="shared" si="214"/>
        <v>0</v>
      </c>
    </row>
    <row r="3392" spans="1:13" x14ac:dyDescent="0.2">
      <c r="A3392" s="208" t="str">
        <f>'Net Gen'!B3392</f>
        <v>RP2KPAEG-Rockport 2 KP AEG</v>
      </c>
      <c r="B3392" s="269">
        <f>'Net Gen'!C3392</f>
        <v>44826.208333333336</v>
      </c>
      <c r="C3392" s="270" t="str">
        <f>'Net Gen'!P3392</f>
        <v>OFFLINE</v>
      </c>
      <c r="D3392" s="270">
        <f>'Net Gen'!E3392</f>
        <v>0</v>
      </c>
      <c r="E3392" s="270">
        <f>'Net Gen'!I3392</f>
        <v>0</v>
      </c>
      <c r="F3392" s="270">
        <f>'Net Gen'!K3392</f>
        <v>0</v>
      </c>
      <c r="G3392" s="270">
        <f>'Net Gen'!N3392</f>
        <v>0</v>
      </c>
      <c r="H3392" s="270">
        <f>'Net Gen'!O3392</f>
        <v>1300</v>
      </c>
      <c r="J3392" s="120">
        <f t="shared" si="210"/>
        <v>0.15</v>
      </c>
      <c r="K3392" s="108">
        <f t="shared" si="212"/>
        <v>0</v>
      </c>
      <c r="L3392" s="102">
        <f t="shared" si="213"/>
        <v>195</v>
      </c>
      <c r="M3392" s="123">
        <f t="shared" si="214"/>
        <v>0</v>
      </c>
    </row>
    <row r="3393" spans="1:13" x14ac:dyDescent="0.2">
      <c r="A3393" s="208" t="str">
        <f>'Net Gen'!B3393</f>
        <v>RP2KPAEG-Rockport 2 KP AEG</v>
      </c>
      <c r="B3393" s="269">
        <f>'Net Gen'!C3393</f>
        <v>44826.25</v>
      </c>
      <c r="C3393" s="270" t="str">
        <f>'Net Gen'!P3393</f>
        <v>OFFLINE</v>
      </c>
      <c r="D3393" s="270">
        <f>'Net Gen'!E3393</f>
        <v>0</v>
      </c>
      <c r="E3393" s="270">
        <f>'Net Gen'!I3393</f>
        <v>0</v>
      </c>
      <c r="F3393" s="270">
        <f>'Net Gen'!K3393</f>
        <v>0</v>
      </c>
      <c r="G3393" s="270">
        <f>'Net Gen'!N3393</f>
        <v>0</v>
      </c>
      <c r="H3393" s="270">
        <f>'Net Gen'!O3393</f>
        <v>1300</v>
      </c>
      <c r="J3393" s="120">
        <f t="shared" si="210"/>
        <v>0.15</v>
      </c>
      <c r="K3393" s="108">
        <f t="shared" si="212"/>
        <v>0</v>
      </c>
      <c r="L3393" s="102">
        <f t="shared" si="213"/>
        <v>195</v>
      </c>
      <c r="M3393" s="123">
        <f t="shared" si="214"/>
        <v>0</v>
      </c>
    </row>
    <row r="3394" spans="1:13" x14ac:dyDescent="0.2">
      <c r="A3394" s="208" t="str">
        <f>'Net Gen'!B3394</f>
        <v>RP2KPAEG-Rockport 2 KP AEG</v>
      </c>
      <c r="B3394" s="269">
        <f>'Net Gen'!C3394</f>
        <v>44826.291666666664</v>
      </c>
      <c r="C3394" s="270" t="str">
        <f>'Net Gen'!P3394</f>
        <v>OFFLINE</v>
      </c>
      <c r="D3394" s="270">
        <f>'Net Gen'!E3394</f>
        <v>0</v>
      </c>
      <c r="E3394" s="270">
        <f>'Net Gen'!I3394</f>
        <v>0</v>
      </c>
      <c r="F3394" s="270">
        <f>'Net Gen'!K3394</f>
        <v>0</v>
      </c>
      <c r="G3394" s="270">
        <f>'Net Gen'!N3394</f>
        <v>0</v>
      </c>
      <c r="H3394" s="270">
        <f>'Net Gen'!O3394</f>
        <v>1300</v>
      </c>
      <c r="J3394" s="120">
        <f t="shared" si="210"/>
        <v>0.15</v>
      </c>
      <c r="K3394" s="108">
        <f t="shared" si="212"/>
        <v>0</v>
      </c>
      <c r="L3394" s="102">
        <f t="shared" si="213"/>
        <v>195</v>
      </c>
      <c r="M3394" s="123">
        <f t="shared" si="214"/>
        <v>0</v>
      </c>
    </row>
    <row r="3395" spans="1:13" x14ac:dyDescent="0.2">
      <c r="A3395" s="208" t="str">
        <f>'Net Gen'!B3395</f>
        <v>RP2KPAEG-Rockport 2 KP AEG</v>
      </c>
      <c r="B3395" s="269">
        <f>'Net Gen'!C3395</f>
        <v>44826.333333333336</v>
      </c>
      <c r="C3395" s="270" t="str">
        <f>'Net Gen'!P3395</f>
        <v>OFFLINE</v>
      </c>
      <c r="D3395" s="270">
        <f>'Net Gen'!E3395</f>
        <v>0</v>
      </c>
      <c r="E3395" s="270">
        <f>'Net Gen'!I3395</f>
        <v>0</v>
      </c>
      <c r="F3395" s="270">
        <f>'Net Gen'!K3395</f>
        <v>0</v>
      </c>
      <c r="G3395" s="270">
        <f>'Net Gen'!N3395</f>
        <v>0</v>
      </c>
      <c r="H3395" s="270">
        <f>'Net Gen'!O3395</f>
        <v>1300</v>
      </c>
      <c r="J3395" s="120">
        <f t="shared" si="210"/>
        <v>0.15</v>
      </c>
      <c r="K3395" s="108">
        <f t="shared" si="212"/>
        <v>0</v>
      </c>
      <c r="L3395" s="102">
        <f t="shared" si="213"/>
        <v>195</v>
      </c>
      <c r="M3395" s="123">
        <f t="shared" si="214"/>
        <v>0</v>
      </c>
    </row>
    <row r="3396" spans="1:13" x14ac:dyDescent="0.2">
      <c r="A3396" s="208" t="str">
        <f>'Net Gen'!B3396</f>
        <v>RP2KPAEG-Rockport 2 KP AEG</v>
      </c>
      <c r="B3396" s="269">
        <f>'Net Gen'!C3396</f>
        <v>44826.375</v>
      </c>
      <c r="C3396" s="270" t="str">
        <f>'Net Gen'!P3396</f>
        <v>OFFLINE</v>
      </c>
      <c r="D3396" s="270">
        <f>'Net Gen'!E3396</f>
        <v>0</v>
      </c>
      <c r="E3396" s="270">
        <f>'Net Gen'!I3396</f>
        <v>0</v>
      </c>
      <c r="F3396" s="270">
        <f>'Net Gen'!K3396</f>
        <v>0</v>
      </c>
      <c r="G3396" s="270">
        <f>'Net Gen'!N3396</f>
        <v>0</v>
      </c>
      <c r="H3396" s="270">
        <f>'Net Gen'!O3396</f>
        <v>1300</v>
      </c>
      <c r="J3396" s="120">
        <f t="shared" si="210"/>
        <v>0.15</v>
      </c>
      <c r="K3396" s="108">
        <f t="shared" si="212"/>
        <v>0</v>
      </c>
      <c r="L3396" s="102">
        <f t="shared" si="213"/>
        <v>195</v>
      </c>
      <c r="M3396" s="123">
        <f t="shared" si="214"/>
        <v>0</v>
      </c>
    </row>
    <row r="3397" spans="1:13" x14ac:dyDescent="0.2">
      <c r="A3397" s="208" t="str">
        <f>'Net Gen'!B3397</f>
        <v>RP2KPAEG-Rockport 2 KP AEG</v>
      </c>
      <c r="B3397" s="269">
        <f>'Net Gen'!C3397</f>
        <v>44826.416666666664</v>
      </c>
      <c r="C3397" s="270" t="str">
        <f>'Net Gen'!P3397</f>
        <v>OFFLINE</v>
      </c>
      <c r="D3397" s="270">
        <f>'Net Gen'!E3397</f>
        <v>0</v>
      </c>
      <c r="E3397" s="270">
        <f>'Net Gen'!I3397</f>
        <v>0</v>
      </c>
      <c r="F3397" s="270">
        <f>'Net Gen'!K3397</f>
        <v>0</v>
      </c>
      <c r="G3397" s="270">
        <f>'Net Gen'!N3397</f>
        <v>0</v>
      </c>
      <c r="H3397" s="270">
        <f>'Net Gen'!O3397</f>
        <v>1300</v>
      </c>
      <c r="J3397" s="120">
        <f t="shared" ref="J3397:J3460" si="215">VLOOKUP(A3397,$P$4:$Q$8,2,FALSE)</f>
        <v>0.15</v>
      </c>
      <c r="K3397" s="108">
        <f t="shared" si="212"/>
        <v>0</v>
      </c>
      <c r="L3397" s="102">
        <f t="shared" si="213"/>
        <v>195</v>
      </c>
      <c r="M3397" s="123">
        <f t="shared" si="214"/>
        <v>0</v>
      </c>
    </row>
    <row r="3398" spans="1:13" x14ac:dyDescent="0.2">
      <c r="A3398" s="208" t="str">
        <f>'Net Gen'!B3398</f>
        <v>RP2KPAEG-Rockport 2 KP AEG</v>
      </c>
      <c r="B3398" s="269">
        <f>'Net Gen'!C3398</f>
        <v>44826.458333333336</v>
      </c>
      <c r="C3398" s="270" t="str">
        <f>'Net Gen'!P3398</f>
        <v>OFFLINE</v>
      </c>
      <c r="D3398" s="270">
        <f>'Net Gen'!E3398</f>
        <v>0</v>
      </c>
      <c r="E3398" s="270">
        <f>'Net Gen'!I3398</f>
        <v>0</v>
      </c>
      <c r="F3398" s="270">
        <f>'Net Gen'!K3398</f>
        <v>0</v>
      </c>
      <c r="G3398" s="270">
        <f>'Net Gen'!N3398</f>
        <v>0</v>
      </c>
      <c r="H3398" s="270">
        <f>'Net Gen'!O3398</f>
        <v>1300</v>
      </c>
      <c r="J3398" s="120">
        <f t="shared" si="215"/>
        <v>0.15</v>
      </c>
      <c r="K3398" s="108">
        <f t="shared" si="212"/>
        <v>0</v>
      </c>
      <c r="L3398" s="102">
        <f t="shared" si="213"/>
        <v>195</v>
      </c>
      <c r="M3398" s="123">
        <f t="shared" si="214"/>
        <v>0</v>
      </c>
    </row>
    <row r="3399" spans="1:13" x14ac:dyDescent="0.2">
      <c r="A3399" s="208" t="str">
        <f>'Net Gen'!B3399</f>
        <v>RP2KPAEG-Rockport 2 KP AEG</v>
      </c>
      <c r="B3399" s="269">
        <f>'Net Gen'!C3399</f>
        <v>44826.5</v>
      </c>
      <c r="C3399" s="270" t="str">
        <f>'Net Gen'!P3399</f>
        <v>OFFLINE</v>
      </c>
      <c r="D3399" s="270">
        <f>'Net Gen'!E3399</f>
        <v>0</v>
      </c>
      <c r="E3399" s="270">
        <f>'Net Gen'!I3399</f>
        <v>0</v>
      </c>
      <c r="F3399" s="270">
        <f>'Net Gen'!K3399</f>
        <v>0</v>
      </c>
      <c r="G3399" s="270">
        <f>'Net Gen'!N3399</f>
        <v>0</v>
      </c>
      <c r="H3399" s="270">
        <f>'Net Gen'!O3399</f>
        <v>1300</v>
      </c>
      <c r="J3399" s="120">
        <f t="shared" si="215"/>
        <v>0.15</v>
      </c>
      <c r="K3399" s="108">
        <f t="shared" si="212"/>
        <v>0</v>
      </c>
      <c r="L3399" s="102">
        <f t="shared" si="213"/>
        <v>195</v>
      </c>
      <c r="M3399" s="123">
        <f t="shared" si="214"/>
        <v>0</v>
      </c>
    </row>
    <row r="3400" spans="1:13" x14ac:dyDescent="0.2">
      <c r="A3400" s="208" t="str">
        <f>'Net Gen'!B3400</f>
        <v>RP2KPAEG-Rockport 2 KP AEG</v>
      </c>
      <c r="B3400" s="269">
        <f>'Net Gen'!C3400</f>
        <v>44826.541666666664</v>
      </c>
      <c r="C3400" s="270" t="str">
        <f>'Net Gen'!P3400</f>
        <v>OFFLINE</v>
      </c>
      <c r="D3400" s="270">
        <f>'Net Gen'!E3400</f>
        <v>0</v>
      </c>
      <c r="E3400" s="270">
        <f>'Net Gen'!I3400</f>
        <v>0</v>
      </c>
      <c r="F3400" s="270">
        <f>'Net Gen'!K3400</f>
        <v>0</v>
      </c>
      <c r="G3400" s="270">
        <f>'Net Gen'!N3400</f>
        <v>0</v>
      </c>
      <c r="H3400" s="270">
        <f>'Net Gen'!O3400</f>
        <v>1300</v>
      </c>
      <c r="J3400" s="120">
        <f t="shared" si="215"/>
        <v>0.15</v>
      </c>
      <c r="K3400" s="108">
        <f t="shared" si="212"/>
        <v>0</v>
      </c>
      <c r="L3400" s="102">
        <f t="shared" si="213"/>
        <v>195</v>
      </c>
      <c r="M3400" s="123">
        <f t="shared" si="214"/>
        <v>0</v>
      </c>
    </row>
    <row r="3401" spans="1:13" x14ac:dyDescent="0.2">
      <c r="A3401" s="208" t="str">
        <f>'Net Gen'!B3401</f>
        <v>RP2KPAEG-Rockport 2 KP AEG</v>
      </c>
      <c r="B3401" s="269">
        <f>'Net Gen'!C3401</f>
        <v>44826.583333333336</v>
      </c>
      <c r="C3401" s="270" t="str">
        <f>'Net Gen'!P3401</f>
        <v>OFFLINE</v>
      </c>
      <c r="D3401" s="270">
        <f>'Net Gen'!E3401</f>
        <v>0</v>
      </c>
      <c r="E3401" s="270">
        <f>'Net Gen'!I3401</f>
        <v>0</v>
      </c>
      <c r="F3401" s="270">
        <f>'Net Gen'!K3401</f>
        <v>0</v>
      </c>
      <c r="G3401" s="270">
        <f>'Net Gen'!N3401</f>
        <v>0</v>
      </c>
      <c r="H3401" s="270">
        <f>'Net Gen'!O3401</f>
        <v>1300</v>
      </c>
      <c r="J3401" s="120">
        <f t="shared" si="215"/>
        <v>0.15</v>
      </c>
      <c r="K3401" s="108">
        <f t="shared" si="212"/>
        <v>0</v>
      </c>
      <c r="L3401" s="102">
        <f t="shared" si="213"/>
        <v>195</v>
      </c>
      <c r="M3401" s="123">
        <f t="shared" si="214"/>
        <v>0</v>
      </c>
    </row>
    <row r="3402" spans="1:13" x14ac:dyDescent="0.2">
      <c r="A3402" s="208" t="str">
        <f>'Net Gen'!B3402</f>
        <v>RP2KPAEG-Rockport 2 KP AEG</v>
      </c>
      <c r="B3402" s="269">
        <f>'Net Gen'!C3402</f>
        <v>44826.625</v>
      </c>
      <c r="C3402" s="270" t="str">
        <f>'Net Gen'!P3402</f>
        <v>OFFLINE</v>
      </c>
      <c r="D3402" s="270">
        <f>'Net Gen'!E3402</f>
        <v>0</v>
      </c>
      <c r="E3402" s="270">
        <f>'Net Gen'!I3402</f>
        <v>0</v>
      </c>
      <c r="F3402" s="270">
        <f>'Net Gen'!K3402</f>
        <v>0</v>
      </c>
      <c r="G3402" s="270">
        <f>'Net Gen'!N3402</f>
        <v>0</v>
      </c>
      <c r="H3402" s="270">
        <f>'Net Gen'!O3402</f>
        <v>1300</v>
      </c>
      <c r="J3402" s="120">
        <f t="shared" si="215"/>
        <v>0.15</v>
      </c>
      <c r="K3402" s="108">
        <f t="shared" si="212"/>
        <v>0</v>
      </c>
      <c r="L3402" s="102">
        <f t="shared" si="213"/>
        <v>195</v>
      </c>
      <c r="M3402" s="123">
        <f t="shared" si="214"/>
        <v>0</v>
      </c>
    </row>
    <row r="3403" spans="1:13" x14ac:dyDescent="0.2">
      <c r="A3403" s="208" t="str">
        <f>'Net Gen'!B3403</f>
        <v>RP2KPAEG-Rockport 2 KP AEG</v>
      </c>
      <c r="B3403" s="269">
        <f>'Net Gen'!C3403</f>
        <v>44826.666666666664</v>
      </c>
      <c r="C3403" s="270" t="str">
        <f>'Net Gen'!P3403</f>
        <v>OFFLINE</v>
      </c>
      <c r="D3403" s="270">
        <f>'Net Gen'!E3403</f>
        <v>0</v>
      </c>
      <c r="E3403" s="270">
        <f>'Net Gen'!I3403</f>
        <v>0</v>
      </c>
      <c r="F3403" s="270">
        <f>'Net Gen'!K3403</f>
        <v>0</v>
      </c>
      <c r="G3403" s="270">
        <f>'Net Gen'!N3403</f>
        <v>0</v>
      </c>
      <c r="H3403" s="270">
        <f>'Net Gen'!O3403</f>
        <v>1300</v>
      </c>
      <c r="J3403" s="120">
        <f t="shared" si="215"/>
        <v>0.15</v>
      </c>
      <c r="K3403" s="108">
        <f t="shared" si="212"/>
        <v>0</v>
      </c>
      <c r="L3403" s="102">
        <f t="shared" si="213"/>
        <v>195</v>
      </c>
      <c r="M3403" s="123">
        <f t="shared" si="214"/>
        <v>0</v>
      </c>
    </row>
    <row r="3404" spans="1:13" x14ac:dyDescent="0.2">
      <c r="A3404" s="208" t="str">
        <f>'Net Gen'!B3404</f>
        <v>RP2KPAEG-Rockport 2 KP AEG</v>
      </c>
      <c r="B3404" s="269">
        <f>'Net Gen'!C3404</f>
        <v>44826.708333333336</v>
      </c>
      <c r="C3404" s="270" t="str">
        <f>'Net Gen'!P3404</f>
        <v>OFFLINE</v>
      </c>
      <c r="D3404" s="270">
        <f>'Net Gen'!E3404</f>
        <v>0</v>
      </c>
      <c r="E3404" s="270">
        <f>'Net Gen'!I3404</f>
        <v>0</v>
      </c>
      <c r="F3404" s="270">
        <f>'Net Gen'!K3404</f>
        <v>0</v>
      </c>
      <c r="G3404" s="270">
        <f>'Net Gen'!N3404</f>
        <v>0</v>
      </c>
      <c r="H3404" s="270">
        <f>'Net Gen'!O3404</f>
        <v>1300</v>
      </c>
      <c r="J3404" s="120">
        <f t="shared" si="215"/>
        <v>0.15</v>
      </c>
      <c r="K3404" s="108">
        <f t="shared" si="212"/>
        <v>0</v>
      </c>
      <c r="L3404" s="102">
        <f t="shared" si="213"/>
        <v>195</v>
      </c>
      <c r="M3404" s="123">
        <f t="shared" si="214"/>
        <v>0</v>
      </c>
    </row>
    <row r="3405" spans="1:13" x14ac:dyDescent="0.2">
      <c r="A3405" s="208" t="str">
        <f>'Net Gen'!B3405</f>
        <v>RP2KPAEG-Rockport 2 KP AEG</v>
      </c>
      <c r="B3405" s="269">
        <f>'Net Gen'!C3405</f>
        <v>44826.75</v>
      </c>
      <c r="C3405" s="270" t="str">
        <f>'Net Gen'!P3405</f>
        <v>OFFLINE</v>
      </c>
      <c r="D3405" s="270">
        <f>'Net Gen'!E3405</f>
        <v>0</v>
      </c>
      <c r="E3405" s="270">
        <f>'Net Gen'!I3405</f>
        <v>0</v>
      </c>
      <c r="F3405" s="270">
        <f>'Net Gen'!K3405</f>
        <v>0</v>
      </c>
      <c r="G3405" s="270">
        <f>'Net Gen'!N3405</f>
        <v>0</v>
      </c>
      <c r="H3405" s="270">
        <f>'Net Gen'!O3405</f>
        <v>1300</v>
      </c>
      <c r="J3405" s="120">
        <f t="shared" si="215"/>
        <v>0.15</v>
      </c>
      <c r="K3405" s="108">
        <f t="shared" si="212"/>
        <v>0</v>
      </c>
      <c r="L3405" s="102">
        <f t="shared" si="213"/>
        <v>195</v>
      </c>
      <c r="M3405" s="123">
        <f t="shared" si="214"/>
        <v>0</v>
      </c>
    </row>
    <row r="3406" spans="1:13" x14ac:dyDescent="0.2">
      <c r="A3406" s="208" t="str">
        <f>'Net Gen'!B3406</f>
        <v>RP2KPAEG-Rockport 2 KP AEG</v>
      </c>
      <c r="B3406" s="269">
        <f>'Net Gen'!C3406</f>
        <v>44826.791666666664</v>
      </c>
      <c r="C3406" s="270" t="str">
        <f>'Net Gen'!P3406</f>
        <v>OFFLINE</v>
      </c>
      <c r="D3406" s="270">
        <f>'Net Gen'!E3406</f>
        <v>0</v>
      </c>
      <c r="E3406" s="270">
        <f>'Net Gen'!I3406</f>
        <v>0</v>
      </c>
      <c r="F3406" s="270">
        <f>'Net Gen'!K3406</f>
        <v>0</v>
      </c>
      <c r="G3406" s="270">
        <f>'Net Gen'!N3406</f>
        <v>0</v>
      </c>
      <c r="H3406" s="270">
        <f>'Net Gen'!O3406</f>
        <v>1300</v>
      </c>
      <c r="J3406" s="120">
        <f t="shared" si="215"/>
        <v>0.15</v>
      </c>
      <c r="K3406" s="108">
        <f t="shared" si="212"/>
        <v>0</v>
      </c>
      <c r="L3406" s="102">
        <f t="shared" si="213"/>
        <v>195</v>
      </c>
      <c r="M3406" s="123">
        <f t="shared" si="214"/>
        <v>0</v>
      </c>
    </row>
    <row r="3407" spans="1:13" x14ac:dyDescent="0.2">
      <c r="A3407" s="208" t="str">
        <f>'Net Gen'!B3407</f>
        <v>RP2KPAEG-Rockport 2 KP AEG</v>
      </c>
      <c r="B3407" s="269">
        <f>'Net Gen'!C3407</f>
        <v>44826.833333333336</v>
      </c>
      <c r="C3407" s="270" t="str">
        <f>'Net Gen'!P3407</f>
        <v>OFFLINE</v>
      </c>
      <c r="D3407" s="270">
        <f>'Net Gen'!E3407</f>
        <v>0</v>
      </c>
      <c r="E3407" s="270">
        <f>'Net Gen'!I3407</f>
        <v>0</v>
      </c>
      <c r="F3407" s="270">
        <f>'Net Gen'!K3407</f>
        <v>0</v>
      </c>
      <c r="G3407" s="270">
        <f>'Net Gen'!N3407</f>
        <v>0</v>
      </c>
      <c r="H3407" s="270">
        <f>'Net Gen'!O3407</f>
        <v>1300</v>
      </c>
      <c r="J3407" s="120">
        <f t="shared" si="215"/>
        <v>0.15</v>
      </c>
      <c r="K3407" s="108">
        <f t="shared" si="212"/>
        <v>0</v>
      </c>
      <c r="L3407" s="102">
        <f t="shared" si="213"/>
        <v>195</v>
      </c>
      <c r="M3407" s="123">
        <f t="shared" si="214"/>
        <v>0</v>
      </c>
    </row>
    <row r="3408" spans="1:13" x14ac:dyDescent="0.2">
      <c r="A3408" s="208" t="str">
        <f>'Net Gen'!B3408</f>
        <v>RP2KPAEG-Rockport 2 KP AEG</v>
      </c>
      <c r="B3408" s="269">
        <f>'Net Gen'!C3408</f>
        <v>44826.875</v>
      </c>
      <c r="C3408" s="270" t="str">
        <f>'Net Gen'!P3408</f>
        <v>OFFLINE</v>
      </c>
      <c r="D3408" s="270">
        <f>'Net Gen'!E3408</f>
        <v>0</v>
      </c>
      <c r="E3408" s="270">
        <f>'Net Gen'!I3408</f>
        <v>0</v>
      </c>
      <c r="F3408" s="270">
        <f>'Net Gen'!K3408</f>
        <v>0</v>
      </c>
      <c r="G3408" s="270">
        <f>'Net Gen'!N3408</f>
        <v>0</v>
      </c>
      <c r="H3408" s="270">
        <f>'Net Gen'!O3408</f>
        <v>1300</v>
      </c>
      <c r="J3408" s="120">
        <f t="shared" si="215"/>
        <v>0.15</v>
      </c>
      <c r="K3408" s="108">
        <f t="shared" si="212"/>
        <v>0</v>
      </c>
      <c r="L3408" s="102">
        <f t="shared" si="213"/>
        <v>195</v>
      </c>
      <c r="M3408" s="123">
        <f t="shared" si="214"/>
        <v>0</v>
      </c>
    </row>
    <row r="3409" spans="1:13" x14ac:dyDescent="0.2">
      <c r="A3409" s="208" t="str">
        <f>'Net Gen'!B3409</f>
        <v>RP2KPAEG-Rockport 2 KP AEG</v>
      </c>
      <c r="B3409" s="269">
        <f>'Net Gen'!C3409</f>
        <v>44826.916666666664</v>
      </c>
      <c r="C3409" s="270" t="str">
        <f>'Net Gen'!P3409</f>
        <v>OFFLINE</v>
      </c>
      <c r="D3409" s="270">
        <f>'Net Gen'!E3409</f>
        <v>0</v>
      </c>
      <c r="E3409" s="270">
        <f>'Net Gen'!I3409</f>
        <v>0</v>
      </c>
      <c r="F3409" s="270">
        <f>'Net Gen'!K3409</f>
        <v>0</v>
      </c>
      <c r="G3409" s="270">
        <f>'Net Gen'!N3409</f>
        <v>0</v>
      </c>
      <c r="H3409" s="270">
        <f>'Net Gen'!O3409</f>
        <v>1300</v>
      </c>
      <c r="J3409" s="120">
        <f t="shared" si="215"/>
        <v>0.15</v>
      </c>
      <c r="K3409" s="108">
        <f t="shared" si="212"/>
        <v>0</v>
      </c>
      <c r="L3409" s="102">
        <f t="shared" si="213"/>
        <v>195</v>
      </c>
      <c r="M3409" s="123">
        <f t="shared" si="214"/>
        <v>0</v>
      </c>
    </row>
    <row r="3410" spans="1:13" x14ac:dyDescent="0.2">
      <c r="A3410" s="208" t="str">
        <f>'Net Gen'!B3410</f>
        <v>RP2KPAEG-Rockport 2 KP AEG</v>
      </c>
      <c r="B3410" s="269">
        <f>'Net Gen'!C3410</f>
        <v>44826.958333333336</v>
      </c>
      <c r="C3410" s="270" t="str">
        <f>'Net Gen'!P3410</f>
        <v>OFFLINE</v>
      </c>
      <c r="D3410" s="270">
        <f>'Net Gen'!E3410</f>
        <v>0</v>
      </c>
      <c r="E3410" s="270">
        <f>'Net Gen'!I3410</f>
        <v>0</v>
      </c>
      <c r="F3410" s="270">
        <f>'Net Gen'!K3410</f>
        <v>0</v>
      </c>
      <c r="G3410" s="270">
        <f>'Net Gen'!N3410</f>
        <v>0</v>
      </c>
      <c r="H3410" s="270">
        <f>'Net Gen'!O3410</f>
        <v>1300</v>
      </c>
      <c r="J3410" s="120">
        <f t="shared" si="215"/>
        <v>0.15</v>
      </c>
      <c r="K3410" s="108">
        <f t="shared" si="212"/>
        <v>0</v>
      </c>
      <c r="L3410" s="102">
        <f t="shared" si="213"/>
        <v>195</v>
      </c>
      <c r="M3410" s="123">
        <f t="shared" si="214"/>
        <v>0</v>
      </c>
    </row>
    <row r="3411" spans="1:13" x14ac:dyDescent="0.2">
      <c r="A3411" s="208" t="str">
        <f>'Net Gen'!B3411</f>
        <v>RP2KPAEG-Rockport 2 KP AEG</v>
      </c>
      <c r="B3411" s="269">
        <f>'Net Gen'!C3411</f>
        <v>44827</v>
      </c>
      <c r="C3411" s="270" t="str">
        <f>'Net Gen'!P3411</f>
        <v>OFFLINE</v>
      </c>
      <c r="D3411" s="270">
        <f>'Net Gen'!E3411</f>
        <v>0</v>
      </c>
      <c r="E3411" s="270">
        <f>'Net Gen'!I3411</f>
        <v>0</v>
      </c>
      <c r="F3411" s="270">
        <f>'Net Gen'!K3411</f>
        <v>0</v>
      </c>
      <c r="G3411" s="270">
        <f>'Net Gen'!N3411</f>
        <v>0</v>
      </c>
      <c r="H3411" s="270">
        <f>'Net Gen'!O3411</f>
        <v>1300</v>
      </c>
      <c r="J3411" s="120">
        <f t="shared" si="215"/>
        <v>0.15</v>
      </c>
      <c r="K3411" s="108">
        <f t="shared" si="212"/>
        <v>0</v>
      </c>
      <c r="L3411" s="102">
        <f t="shared" si="213"/>
        <v>195</v>
      </c>
      <c r="M3411" s="123">
        <f t="shared" si="214"/>
        <v>0</v>
      </c>
    </row>
    <row r="3412" spans="1:13" x14ac:dyDescent="0.2">
      <c r="A3412" s="208" t="str">
        <f>'Net Gen'!B3412</f>
        <v>RP2KPAEG-Rockport 2 KP AEG</v>
      </c>
      <c r="B3412" s="269">
        <f>'Net Gen'!C3412</f>
        <v>44827.041666666664</v>
      </c>
      <c r="C3412" s="270" t="str">
        <f>'Net Gen'!P3412</f>
        <v>OFFLINE</v>
      </c>
      <c r="D3412" s="270">
        <f>'Net Gen'!E3412</f>
        <v>0</v>
      </c>
      <c r="E3412" s="270">
        <f>'Net Gen'!I3412</f>
        <v>0</v>
      </c>
      <c r="F3412" s="270">
        <f>'Net Gen'!K3412</f>
        <v>0</v>
      </c>
      <c r="G3412" s="270">
        <f>'Net Gen'!N3412</f>
        <v>0</v>
      </c>
      <c r="H3412" s="270">
        <f>'Net Gen'!O3412</f>
        <v>1300</v>
      </c>
      <c r="J3412" s="120">
        <f t="shared" si="215"/>
        <v>0.15</v>
      </c>
      <c r="K3412" s="108">
        <f t="shared" si="212"/>
        <v>0</v>
      </c>
      <c r="L3412" s="102">
        <f t="shared" si="213"/>
        <v>195</v>
      </c>
      <c r="M3412" s="123">
        <f t="shared" si="214"/>
        <v>0</v>
      </c>
    </row>
    <row r="3413" spans="1:13" x14ac:dyDescent="0.2">
      <c r="A3413" s="208" t="str">
        <f>'Net Gen'!B3413</f>
        <v>RP2KPAEG-Rockport 2 KP AEG</v>
      </c>
      <c r="B3413" s="269">
        <f>'Net Gen'!C3413</f>
        <v>44827.083333333336</v>
      </c>
      <c r="C3413" s="270" t="str">
        <f>'Net Gen'!P3413</f>
        <v>OFFLINE</v>
      </c>
      <c r="D3413" s="270">
        <f>'Net Gen'!E3413</f>
        <v>0</v>
      </c>
      <c r="E3413" s="270">
        <f>'Net Gen'!I3413</f>
        <v>0</v>
      </c>
      <c r="F3413" s="270">
        <f>'Net Gen'!K3413</f>
        <v>0</v>
      </c>
      <c r="G3413" s="270">
        <f>'Net Gen'!N3413</f>
        <v>0</v>
      </c>
      <c r="H3413" s="270">
        <f>'Net Gen'!O3413</f>
        <v>1300</v>
      </c>
      <c r="J3413" s="120">
        <f t="shared" si="215"/>
        <v>0.15</v>
      </c>
      <c r="K3413" s="108">
        <f t="shared" si="212"/>
        <v>0</v>
      </c>
      <c r="L3413" s="102">
        <f t="shared" si="213"/>
        <v>195</v>
      </c>
      <c r="M3413" s="123">
        <f t="shared" si="214"/>
        <v>0</v>
      </c>
    </row>
    <row r="3414" spans="1:13" x14ac:dyDescent="0.2">
      <c r="A3414" s="208" t="str">
        <f>'Net Gen'!B3414</f>
        <v>RP2KPAEG-Rockport 2 KP AEG</v>
      </c>
      <c r="B3414" s="269">
        <f>'Net Gen'!C3414</f>
        <v>44827.125</v>
      </c>
      <c r="C3414" s="270" t="str">
        <f>'Net Gen'!P3414</f>
        <v>OFFLINE</v>
      </c>
      <c r="D3414" s="270">
        <f>'Net Gen'!E3414</f>
        <v>0</v>
      </c>
      <c r="E3414" s="270">
        <f>'Net Gen'!I3414</f>
        <v>0</v>
      </c>
      <c r="F3414" s="270">
        <f>'Net Gen'!K3414</f>
        <v>0</v>
      </c>
      <c r="G3414" s="270">
        <f>'Net Gen'!N3414</f>
        <v>0</v>
      </c>
      <c r="H3414" s="270">
        <f>'Net Gen'!O3414</f>
        <v>1300</v>
      </c>
      <c r="J3414" s="120">
        <f t="shared" si="215"/>
        <v>0.15</v>
      </c>
      <c r="K3414" s="108">
        <f t="shared" si="212"/>
        <v>0</v>
      </c>
      <c r="L3414" s="102">
        <f t="shared" si="213"/>
        <v>195</v>
      </c>
      <c r="M3414" s="123">
        <f t="shared" si="214"/>
        <v>0</v>
      </c>
    </row>
    <row r="3415" spans="1:13" x14ac:dyDescent="0.2">
      <c r="A3415" s="208" t="str">
        <f>'Net Gen'!B3415</f>
        <v>RP2KPAEG-Rockport 2 KP AEG</v>
      </c>
      <c r="B3415" s="269">
        <f>'Net Gen'!C3415</f>
        <v>44827.166666666664</v>
      </c>
      <c r="C3415" s="270" t="str">
        <f>'Net Gen'!P3415</f>
        <v>OFFLINE</v>
      </c>
      <c r="D3415" s="270">
        <f>'Net Gen'!E3415</f>
        <v>0</v>
      </c>
      <c r="E3415" s="270">
        <f>'Net Gen'!I3415</f>
        <v>0</v>
      </c>
      <c r="F3415" s="270">
        <f>'Net Gen'!K3415</f>
        <v>0</v>
      </c>
      <c r="G3415" s="270">
        <f>'Net Gen'!N3415</f>
        <v>0</v>
      </c>
      <c r="H3415" s="270">
        <f>'Net Gen'!O3415</f>
        <v>1300</v>
      </c>
      <c r="J3415" s="120">
        <f t="shared" si="215"/>
        <v>0.15</v>
      </c>
      <c r="K3415" s="108">
        <f t="shared" si="212"/>
        <v>0</v>
      </c>
      <c r="L3415" s="102">
        <f t="shared" si="213"/>
        <v>195</v>
      </c>
      <c r="M3415" s="123">
        <f t="shared" si="214"/>
        <v>0</v>
      </c>
    </row>
    <row r="3416" spans="1:13" x14ac:dyDescent="0.2">
      <c r="A3416" s="208" t="str">
        <f>'Net Gen'!B3416</f>
        <v>RP2KPAEG-Rockport 2 KP AEG</v>
      </c>
      <c r="B3416" s="269">
        <f>'Net Gen'!C3416</f>
        <v>44827.208333333336</v>
      </c>
      <c r="C3416" s="270" t="str">
        <f>'Net Gen'!P3416</f>
        <v>OFFLINE</v>
      </c>
      <c r="D3416" s="270">
        <f>'Net Gen'!E3416</f>
        <v>0</v>
      </c>
      <c r="E3416" s="270">
        <f>'Net Gen'!I3416</f>
        <v>0</v>
      </c>
      <c r="F3416" s="270">
        <f>'Net Gen'!K3416</f>
        <v>0</v>
      </c>
      <c r="G3416" s="270">
        <f>'Net Gen'!N3416</f>
        <v>0</v>
      </c>
      <c r="H3416" s="270">
        <f>'Net Gen'!O3416</f>
        <v>1300</v>
      </c>
      <c r="J3416" s="120">
        <f t="shared" si="215"/>
        <v>0.15</v>
      </c>
      <c r="K3416" s="108">
        <f t="shared" si="212"/>
        <v>0</v>
      </c>
      <c r="L3416" s="102">
        <f t="shared" si="213"/>
        <v>195</v>
      </c>
      <c r="M3416" s="123">
        <f t="shared" si="214"/>
        <v>0</v>
      </c>
    </row>
    <row r="3417" spans="1:13" x14ac:dyDescent="0.2">
      <c r="A3417" s="208" t="str">
        <f>'Net Gen'!B3417</f>
        <v>RP2KPAEG-Rockport 2 KP AEG</v>
      </c>
      <c r="B3417" s="269">
        <f>'Net Gen'!C3417</f>
        <v>44827.25</v>
      </c>
      <c r="C3417" s="270" t="str">
        <f>'Net Gen'!P3417</f>
        <v>OFFLINE</v>
      </c>
      <c r="D3417" s="270">
        <f>'Net Gen'!E3417</f>
        <v>0</v>
      </c>
      <c r="E3417" s="270">
        <f>'Net Gen'!I3417</f>
        <v>0</v>
      </c>
      <c r="F3417" s="270">
        <f>'Net Gen'!K3417</f>
        <v>0</v>
      </c>
      <c r="G3417" s="270">
        <f>'Net Gen'!N3417</f>
        <v>0</v>
      </c>
      <c r="H3417" s="270">
        <f>'Net Gen'!O3417</f>
        <v>1300</v>
      </c>
      <c r="J3417" s="120">
        <f t="shared" si="215"/>
        <v>0.15</v>
      </c>
      <c r="K3417" s="108">
        <f t="shared" si="212"/>
        <v>0</v>
      </c>
      <c r="L3417" s="102">
        <f t="shared" si="213"/>
        <v>195</v>
      </c>
      <c r="M3417" s="123">
        <f t="shared" si="214"/>
        <v>0</v>
      </c>
    </row>
    <row r="3418" spans="1:13" x14ac:dyDescent="0.2">
      <c r="A3418" s="208" t="str">
        <f>'Net Gen'!B3418</f>
        <v>RP2KPAEG-Rockport 2 KP AEG</v>
      </c>
      <c r="B3418" s="269">
        <f>'Net Gen'!C3418</f>
        <v>44827.291666666664</v>
      </c>
      <c r="C3418" s="270" t="str">
        <f>'Net Gen'!P3418</f>
        <v>OFFLINE</v>
      </c>
      <c r="D3418" s="270">
        <f>'Net Gen'!E3418</f>
        <v>0</v>
      </c>
      <c r="E3418" s="270">
        <f>'Net Gen'!I3418</f>
        <v>0</v>
      </c>
      <c r="F3418" s="270">
        <f>'Net Gen'!K3418</f>
        <v>0</v>
      </c>
      <c r="G3418" s="270">
        <f>'Net Gen'!N3418</f>
        <v>0</v>
      </c>
      <c r="H3418" s="270">
        <f>'Net Gen'!O3418</f>
        <v>1300</v>
      </c>
      <c r="J3418" s="120">
        <f t="shared" si="215"/>
        <v>0.15</v>
      </c>
      <c r="K3418" s="108">
        <f t="shared" si="212"/>
        <v>0</v>
      </c>
      <c r="L3418" s="102">
        <f t="shared" si="213"/>
        <v>195</v>
      </c>
      <c r="M3418" s="123">
        <f t="shared" si="214"/>
        <v>0</v>
      </c>
    </row>
    <row r="3419" spans="1:13" x14ac:dyDescent="0.2">
      <c r="A3419" s="208" t="str">
        <f>'Net Gen'!B3419</f>
        <v>RP2KPAEG-Rockport 2 KP AEG</v>
      </c>
      <c r="B3419" s="269">
        <f>'Net Gen'!C3419</f>
        <v>44827.333333333336</v>
      </c>
      <c r="C3419" s="270" t="str">
        <f>'Net Gen'!P3419</f>
        <v>OFFLINE</v>
      </c>
      <c r="D3419" s="270">
        <f>'Net Gen'!E3419</f>
        <v>0</v>
      </c>
      <c r="E3419" s="270">
        <f>'Net Gen'!I3419</f>
        <v>0</v>
      </c>
      <c r="F3419" s="270">
        <f>'Net Gen'!K3419</f>
        <v>0</v>
      </c>
      <c r="G3419" s="270">
        <f>'Net Gen'!N3419</f>
        <v>0</v>
      </c>
      <c r="H3419" s="270">
        <f>'Net Gen'!O3419</f>
        <v>1300</v>
      </c>
      <c r="J3419" s="120">
        <f t="shared" si="215"/>
        <v>0.15</v>
      </c>
      <c r="K3419" s="108">
        <f t="shared" si="212"/>
        <v>0</v>
      </c>
      <c r="L3419" s="102">
        <f t="shared" si="213"/>
        <v>195</v>
      </c>
      <c r="M3419" s="123">
        <f t="shared" si="214"/>
        <v>0</v>
      </c>
    </row>
    <row r="3420" spans="1:13" x14ac:dyDescent="0.2">
      <c r="A3420" s="208" t="str">
        <f>'Net Gen'!B3420</f>
        <v>RP2KPAEG-Rockport 2 KP AEG</v>
      </c>
      <c r="B3420" s="269">
        <f>'Net Gen'!C3420</f>
        <v>44827.375</v>
      </c>
      <c r="C3420" s="270" t="str">
        <f>'Net Gen'!P3420</f>
        <v>OFFLINE</v>
      </c>
      <c r="D3420" s="270">
        <f>'Net Gen'!E3420</f>
        <v>0</v>
      </c>
      <c r="E3420" s="270">
        <f>'Net Gen'!I3420</f>
        <v>0</v>
      </c>
      <c r="F3420" s="270">
        <f>'Net Gen'!K3420</f>
        <v>0</v>
      </c>
      <c r="G3420" s="270">
        <f>'Net Gen'!N3420</f>
        <v>0</v>
      </c>
      <c r="H3420" s="270">
        <f>'Net Gen'!O3420</f>
        <v>1300</v>
      </c>
      <c r="J3420" s="120">
        <f t="shared" si="215"/>
        <v>0.15</v>
      </c>
      <c r="K3420" s="108">
        <f t="shared" si="212"/>
        <v>0</v>
      </c>
      <c r="L3420" s="102">
        <f t="shared" si="213"/>
        <v>195</v>
      </c>
      <c r="M3420" s="123">
        <f t="shared" si="214"/>
        <v>0</v>
      </c>
    </row>
    <row r="3421" spans="1:13" x14ac:dyDescent="0.2">
      <c r="A3421" s="208" t="str">
        <f>'Net Gen'!B3421</f>
        <v>RP2KPAEG-Rockport 2 KP AEG</v>
      </c>
      <c r="B3421" s="269">
        <f>'Net Gen'!C3421</f>
        <v>44827.416666666664</v>
      </c>
      <c r="C3421" s="270" t="str">
        <f>'Net Gen'!P3421</f>
        <v>OFFLINE</v>
      </c>
      <c r="D3421" s="270">
        <f>'Net Gen'!E3421</f>
        <v>0</v>
      </c>
      <c r="E3421" s="270">
        <f>'Net Gen'!I3421</f>
        <v>0</v>
      </c>
      <c r="F3421" s="270">
        <f>'Net Gen'!K3421</f>
        <v>0</v>
      </c>
      <c r="G3421" s="270">
        <f>'Net Gen'!N3421</f>
        <v>0</v>
      </c>
      <c r="H3421" s="270">
        <f>'Net Gen'!O3421</f>
        <v>1300</v>
      </c>
      <c r="J3421" s="120">
        <f t="shared" si="215"/>
        <v>0.15</v>
      </c>
      <c r="K3421" s="108">
        <f t="shared" si="212"/>
        <v>0</v>
      </c>
      <c r="L3421" s="102">
        <f t="shared" si="213"/>
        <v>195</v>
      </c>
      <c r="M3421" s="123">
        <f t="shared" si="214"/>
        <v>0</v>
      </c>
    </row>
    <row r="3422" spans="1:13" x14ac:dyDescent="0.2">
      <c r="A3422" s="208" t="str">
        <f>'Net Gen'!B3422</f>
        <v>RP2KPAEG-Rockport 2 KP AEG</v>
      </c>
      <c r="B3422" s="269">
        <f>'Net Gen'!C3422</f>
        <v>44827.458333333336</v>
      </c>
      <c r="C3422" s="270" t="str">
        <f>'Net Gen'!P3422</f>
        <v>OFFLINE</v>
      </c>
      <c r="D3422" s="270">
        <f>'Net Gen'!E3422</f>
        <v>0</v>
      </c>
      <c r="E3422" s="270">
        <f>'Net Gen'!I3422</f>
        <v>0</v>
      </c>
      <c r="F3422" s="270">
        <f>'Net Gen'!K3422</f>
        <v>0</v>
      </c>
      <c r="G3422" s="270">
        <f>'Net Gen'!N3422</f>
        <v>0</v>
      </c>
      <c r="H3422" s="270">
        <f>'Net Gen'!O3422</f>
        <v>1300</v>
      </c>
      <c r="J3422" s="120">
        <f t="shared" si="215"/>
        <v>0.15</v>
      </c>
      <c r="K3422" s="108">
        <f t="shared" si="212"/>
        <v>0</v>
      </c>
      <c r="L3422" s="102">
        <f t="shared" si="213"/>
        <v>195</v>
      </c>
      <c r="M3422" s="123">
        <f t="shared" si="214"/>
        <v>0</v>
      </c>
    </row>
    <row r="3423" spans="1:13" x14ac:dyDescent="0.2">
      <c r="A3423" s="208" t="str">
        <f>'Net Gen'!B3423</f>
        <v>RP2KPAEG-Rockport 2 KP AEG</v>
      </c>
      <c r="B3423" s="269">
        <f>'Net Gen'!C3423</f>
        <v>44827.5</v>
      </c>
      <c r="C3423" s="270" t="str">
        <f>'Net Gen'!P3423</f>
        <v>OFFLINE</v>
      </c>
      <c r="D3423" s="270">
        <f>'Net Gen'!E3423</f>
        <v>0</v>
      </c>
      <c r="E3423" s="270">
        <f>'Net Gen'!I3423</f>
        <v>0</v>
      </c>
      <c r="F3423" s="270">
        <f>'Net Gen'!K3423</f>
        <v>0</v>
      </c>
      <c r="G3423" s="270">
        <f>'Net Gen'!N3423</f>
        <v>0</v>
      </c>
      <c r="H3423" s="270">
        <f>'Net Gen'!O3423</f>
        <v>1300</v>
      </c>
      <c r="J3423" s="120">
        <f t="shared" si="215"/>
        <v>0.15</v>
      </c>
      <c r="K3423" s="108">
        <f t="shared" si="212"/>
        <v>0</v>
      </c>
      <c r="L3423" s="102">
        <f t="shared" si="213"/>
        <v>195</v>
      </c>
      <c r="M3423" s="123">
        <f t="shared" si="214"/>
        <v>0</v>
      </c>
    </row>
    <row r="3424" spans="1:13" x14ac:dyDescent="0.2">
      <c r="A3424" s="208" t="str">
        <f>'Net Gen'!B3424</f>
        <v>RP2KPAEG-Rockport 2 KP AEG</v>
      </c>
      <c r="B3424" s="269">
        <f>'Net Gen'!C3424</f>
        <v>44827.541666666664</v>
      </c>
      <c r="C3424" s="270" t="str">
        <f>'Net Gen'!P3424</f>
        <v>OFFLINE</v>
      </c>
      <c r="D3424" s="270">
        <f>'Net Gen'!E3424</f>
        <v>0</v>
      </c>
      <c r="E3424" s="270">
        <f>'Net Gen'!I3424</f>
        <v>0</v>
      </c>
      <c r="F3424" s="270">
        <f>'Net Gen'!K3424</f>
        <v>0</v>
      </c>
      <c r="G3424" s="270">
        <f>'Net Gen'!N3424</f>
        <v>0</v>
      </c>
      <c r="H3424" s="270">
        <f>'Net Gen'!O3424</f>
        <v>1300</v>
      </c>
      <c r="J3424" s="120">
        <f t="shared" si="215"/>
        <v>0.15</v>
      </c>
      <c r="K3424" s="108">
        <f t="shared" si="212"/>
        <v>0</v>
      </c>
      <c r="L3424" s="102">
        <f t="shared" si="213"/>
        <v>195</v>
      </c>
      <c r="M3424" s="123">
        <f t="shared" si="214"/>
        <v>0</v>
      </c>
    </row>
    <row r="3425" spans="1:13" x14ac:dyDescent="0.2">
      <c r="A3425" s="208" t="str">
        <f>'Net Gen'!B3425</f>
        <v>RP2KPAEG-Rockport 2 KP AEG</v>
      </c>
      <c r="B3425" s="269">
        <f>'Net Gen'!C3425</f>
        <v>44827.583333333336</v>
      </c>
      <c r="C3425" s="270" t="str">
        <f>'Net Gen'!P3425</f>
        <v>OFFLINE</v>
      </c>
      <c r="D3425" s="270">
        <f>'Net Gen'!E3425</f>
        <v>0</v>
      </c>
      <c r="E3425" s="270">
        <f>'Net Gen'!I3425</f>
        <v>0</v>
      </c>
      <c r="F3425" s="270">
        <f>'Net Gen'!K3425</f>
        <v>0</v>
      </c>
      <c r="G3425" s="270">
        <f>'Net Gen'!N3425</f>
        <v>0</v>
      </c>
      <c r="H3425" s="270">
        <f>'Net Gen'!O3425</f>
        <v>1300</v>
      </c>
      <c r="J3425" s="120">
        <f t="shared" si="215"/>
        <v>0.15</v>
      </c>
      <c r="K3425" s="108">
        <f t="shared" si="212"/>
        <v>0</v>
      </c>
      <c r="L3425" s="102">
        <f t="shared" si="213"/>
        <v>195</v>
      </c>
      <c r="M3425" s="123">
        <f t="shared" si="214"/>
        <v>0</v>
      </c>
    </row>
    <row r="3426" spans="1:13" x14ac:dyDescent="0.2">
      <c r="A3426" s="208" t="str">
        <f>'Net Gen'!B3426</f>
        <v>RP2KPAEG-Rockport 2 KP AEG</v>
      </c>
      <c r="B3426" s="269">
        <f>'Net Gen'!C3426</f>
        <v>44827.625</v>
      </c>
      <c r="C3426" s="270" t="str">
        <f>'Net Gen'!P3426</f>
        <v>OFFLINE</v>
      </c>
      <c r="D3426" s="270">
        <f>'Net Gen'!E3426</f>
        <v>0</v>
      </c>
      <c r="E3426" s="270">
        <f>'Net Gen'!I3426</f>
        <v>0</v>
      </c>
      <c r="F3426" s="270">
        <f>'Net Gen'!K3426</f>
        <v>0</v>
      </c>
      <c r="G3426" s="270">
        <f>'Net Gen'!N3426</f>
        <v>0</v>
      </c>
      <c r="H3426" s="270">
        <f>'Net Gen'!O3426</f>
        <v>1300</v>
      </c>
      <c r="J3426" s="120">
        <f t="shared" si="215"/>
        <v>0.15</v>
      </c>
      <c r="K3426" s="108">
        <f t="shared" si="212"/>
        <v>0</v>
      </c>
      <c r="L3426" s="102">
        <f t="shared" si="213"/>
        <v>195</v>
      </c>
      <c r="M3426" s="123">
        <f t="shared" si="214"/>
        <v>0</v>
      </c>
    </row>
    <row r="3427" spans="1:13" x14ac:dyDescent="0.2">
      <c r="A3427" s="208" t="str">
        <f>'Net Gen'!B3427</f>
        <v>RP2KPAEG-Rockport 2 KP AEG</v>
      </c>
      <c r="B3427" s="269">
        <f>'Net Gen'!C3427</f>
        <v>44827.666666666664</v>
      </c>
      <c r="C3427" s="270" t="str">
        <f>'Net Gen'!P3427</f>
        <v>OFFLINE</v>
      </c>
      <c r="D3427" s="270">
        <f>'Net Gen'!E3427</f>
        <v>0</v>
      </c>
      <c r="E3427" s="270">
        <f>'Net Gen'!I3427</f>
        <v>0</v>
      </c>
      <c r="F3427" s="270">
        <f>'Net Gen'!K3427</f>
        <v>0</v>
      </c>
      <c r="G3427" s="270">
        <f>'Net Gen'!N3427</f>
        <v>0</v>
      </c>
      <c r="H3427" s="270">
        <f>'Net Gen'!O3427</f>
        <v>1300</v>
      </c>
      <c r="J3427" s="120">
        <f t="shared" si="215"/>
        <v>0.15</v>
      </c>
      <c r="K3427" s="108">
        <f t="shared" si="212"/>
        <v>0</v>
      </c>
      <c r="L3427" s="102">
        <f t="shared" si="213"/>
        <v>195</v>
      </c>
      <c r="M3427" s="123">
        <f t="shared" si="214"/>
        <v>0</v>
      </c>
    </row>
    <row r="3428" spans="1:13" x14ac:dyDescent="0.2">
      <c r="A3428" s="208" t="str">
        <f>'Net Gen'!B3428</f>
        <v>RP2KPAEG-Rockport 2 KP AEG</v>
      </c>
      <c r="B3428" s="269">
        <f>'Net Gen'!C3428</f>
        <v>44827.708333333336</v>
      </c>
      <c r="C3428" s="270" t="str">
        <f>'Net Gen'!P3428</f>
        <v>OFFLINE</v>
      </c>
      <c r="D3428" s="270">
        <f>'Net Gen'!E3428</f>
        <v>0</v>
      </c>
      <c r="E3428" s="270">
        <f>'Net Gen'!I3428</f>
        <v>0</v>
      </c>
      <c r="F3428" s="270">
        <f>'Net Gen'!K3428</f>
        <v>0</v>
      </c>
      <c r="G3428" s="270">
        <f>'Net Gen'!N3428</f>
        <v>0</v>
      </c>
      <c r="H3428" s="270">
        <f>'Net Gen'!O3428</f>
        <v>1300</v>
      </c>
      <c r="J3428" s="120">
        <f t="shared" si="215"/>
        <v>0.15</v>
      </c>
      <c r="K3428" s="108">
        <f t="shared" ref="K3428:K3491" si="216">F3428*J3428</f>
        <v>0</v>
      </c>
      <c r="L3428" s="102">
        <f t="shared" ref="L3428:L3491" si="217">H3428*J3428</f>
        <v>195</v>
      </c>
      <c r="M3428" s="123">
        <f t="shared" ref="M3428:M3491" si="218">E3428*J3428</f>
        <v>0</v>
      </c>
    </row>
    <row r="3429" spans="1:13" x14ac:dyDescent="0.2">
      <c r="A3429" s="208" t="str">
        <f>'Net Gen'!B3429</f>
        <v>RP2KPAEG-Rockport 2 KP AEG</v>
      </c>
      <c r="B3429" s="269">
        <f>'Net Gen'!C3429</f>
        <v>44827.75</v>
      </c>
      <c r="C3429" s="270" t="str">
        <f>'Net Gen'!P3429</f>
        <v>OFFLINE</v>
      </c>
      <c r="D3429" s="270">
        <f>'Net Gen'!E3429</f>
        <v>0</v>
      </c>
      <c r="E3429" s="270">
        <f>'Net Gen'!I3429</f>
        <v>0</v>
      </c>
      <c r="F3429" s="270">
        <f>'Net Gen'!K3429</f>
        <v>0</v>
      </c>
      <c r="G3429" s="270">
        <f>'Net Gen'!N3429</f>
        <v>0</v>
      </c>
      <c r="H3429" s="270">
        <f>'Net Gen'!O3429</f>
        <v>1300</v>
      </c>
      <c r="J3429" s="120">
        <f t="shared" si="215"/>
        <v>0.15</v>
      </c>
      <c r="K3429" s="108">
        <f t="shared" si="216"/>
        <v>0</v>
      </c>
      <c r="L3429" s="102">
        <f t="shared" si="217"/>
        <v>195</v>
      </c>
      <c r="M3429" s="123">
        <f t="shared" si="218"/>
        <v>0</v>
      </c>
    </row>
    <row r="3430" spans="1:13" x14ac:dyDescent="0.2">
      <c r="A3430" s="208" t="str">
        <f>'Net Gen'!B3430</f>
        <v>RP2KPAEG-Rockport 2 KP AEG</v>
      </c>
      <c r="B3430" s="269">
        <f>'Net Gen'!C3430</f>
        <v>44827.791666666664</v>
      </c>
      <c r="C3430" s="270" t="str">
        <f>'Net Gen'!P3430</f>
        <v>OFFLINE</v>
      </c>
      <c r="D3430" s="270">
        <f>'Net Gen'!E3430</f>
        <v>0</v>
      </c>
      <c r="E3430" s="270">
        <f>'Net Gen'!I3430</f>
        <v>0</v>
      </c>
      <c r="F3430" s="270">
        <f>'Net Gen'!K3430</f>
        <v>0</v>
      </c>
      <c r="G3430" s="270">
        <f>'Net Gen'!N3430</f>
        <v>0</v>
      </c>
      <c r="H3430" s="270">
        <f>'Net Gen'!O3430</f>
        <v>1300</v>
      </c>
      <c r="J3430" s="120">
        <f t="shared" si="215"/>
        <v>0.15</v>
      </c>
      <c r="K3430" s="108">
        <f t="shared" si="216"/>
        <v>0</v>
      </c>
      <c r="L3430" s="102">
        <f t="shared" si="217"/>
        <v>195</v>
      </c>
      <c r="M3430" s="123">
        <f t="shared" si="218"/>
        <v>0</v>
      </c>
    </row>
    <row r="3431" spans="1:13" x14ac:dyDescent="0.2">
      <c r="A3431" s="208" t="str">
        <f>'Net Gen'!B3431</f>
        <v>RP2KPAEG-Rockport 2 KP AEG</v>
      </c>
      <c r="B3431" s="269">
        <f>'Net Gen'!C3431</f>
        <v>44827.833333333336</v>
      </c>
      <c r="C3431" s="270" t="str">
        <f>'Net Gen'!P3431</f>
        <v>OFFLINE</v>
      </c>
      <c r="D3431" s="270">
        <f>'Net Gen'!E3431</f>
        <v>0</v>
      </c>
      <c r="E3431" s="270">
        <f>'Net Gen'!I3431</f>
        <v>0</v>
      </c>
      <c r="F3431" s="270">
        <f>'Net Gen'!K3431</f>
        <v>0</v>
      </c>
      <c r="G3431" s="270">
        <f>'Net Gen'!N3431</f>
        <v>0</v>
      </c>
      <c r="H3431" s="270">
        <f>'Net Gen'!O3431</f>
        <v>1300</v>
      </c>
      <c r="J3431" s="120">
        <f t="shared" si="215"/>
        <v>0.15</v>
      </c>
      <c r="K3431" s="108">
        <f t="shared" si="216"/>
        <v>0</v>
      </c>
      <c r="L3431" s="102">
        <f t="shared" si="217"/>
        <v>195</v>
      </c>
      <c r="M3431" s="123">
        <f t="shared" si="218"/>
        <v>0</v>
      </c>
    </row>
    <row r="3432" spans="1:13" x14ac:dyDescent="0.2">
      <c r="A3432" s="208" t="str">
        <f>'Net Gen'!B3432</f>
        <v>RP2KPAEG-Rockport 2 KP AEG</v>
      </c>
      <c r="B3432" s="269">
        <f>'Net Gen'!C3432</f>
        <v>44827.875</v>
      </c>
      <c r="C3432" s="270" t="str">
        <f>'Net Gen'!P3432</f>
        <v>OFFLINE</v>
      </c>
      <c r="D3432" s="270">
        <f>'Net Gen'!E3432</f>
        <v>0</v>
      </c>
      <c r="E3432" s="270">
        <f>'Net Gen'!I3432</f>
        <v>0</v>
      </c>
      <c r="F3432" s="270">
        <f>'Net Gen'!K3432</f>
        <v>0</v>
      </c>
      <c r="G3432" s="270">
        <f>'Net Gen'!N3432</f>
        <v>0</v>
      </c>
      <c r="H3432" s="270">
        <f>'Net Gen'!O3432</f>
        <v>1300</v>
      </c>
      <c r="J3432" s="120">
        <f t="shared" si="215"/>
        <v>0.15</v>
      </c>
      <c r="K3432" s="108">
        <f t="shared" si="216"/>
        <v>0</v>
      </c>
      <c r="L3432" s="102">
        <f t="shared" si="217"/>
        <v>195</v>
      </c>
      <c r="M3432" s="123">
        <f t="shared" si="218"/>
        <v>0</v>
      </c>
    </row>
    <row r="3433" spans="1:13" x14ac:dyDescent="0.2">
      <c r="A3433" s="208" t="str">
        <f>'Net Gen'!B3433</f>
        <v>RP2KPAEG-Rockport 2 KP AEG</v>
      </c>
      <c r="B3433" s="269">
        <f>'Net Gen'!C3433</f>
        <v>44827.916666666664</v>
      </c>
      <c r="C3433" s="270" t="str">
        <f>'Net Gen'!P3433</f>
        <v>OFFLINE</v>
      </c>
      <c r="D3433" s="270">
        <f>'Net Gen'!E3433</f>
        <v>0</v>
      </c>
      <c r="E3433" s="270">
        <f>'Net Gen'!I3433</f>
        <v>0</v>
      </c>
      <c r="F3433" s="270">
        <f>'Net Gen'!K3433</f>
        <v>0</v>
      </c>
      <c r="G3433" s="270">
        <f>'Net Gen'!N3433</f>
        <v>0</v>
      </c>
      <c r="H3433" s="270">
        <f>'Net Gen'!O3433</f>
        <v>1300</v>
      </c>
      <c r="J3433" s="120">
        <f t="shared" si="215"/>
        <v>0.15</v>
      </c>
      <c r="K3433" s="108">
        <f t="shared" si="216"/>
        <v>0</v>
      </c>
      <c r="L3433" s="102">
        <f t="shared" si="217"/>
        <v>195</v>
      </c>
      <c r="M3433" s="123">
        <f t="shared" si="218"/>
        <v>0</v>
      </c>
    </row>
    <row r="3434" spans="1:13" x14ac:dyDescent="0.2">
      <c r="A3434" s="208" t="str">
        <f>'Net Gen'!B3434</f>
        <v>RP2KPAEG-Rockport 2 KP AEG</v>
      </c>
      <c r="B3434" s="269">
        <f>'Net Gen'!C3434</f>
        <v>44827.958333333336</v>
      </c>
      <c r="C3434" s="270" t="str">
        <f>'Net Gen'!P3434</f>
        <v>OFFLINE</v>
      </c>
      <c r="D3434" s="270">
        <f>'Net Gen'!E3434</f>
        <v>0</v>
      </c>
      <c r="E3434" s="270">
        <f>'Net Gen'!I3434</f>
        <v>0</v>
      </c>
      <c r="F3434" s="270">
        <f>'Net Gen'!K3434</f>
        <v>0</v>
      </c>
      <c r="G3434" s="270">
        <f>'Net Gen'!N3434</f>
        <v>0</v>
      </c>
      <c r="H3434" s="270">
        <f>'Net Gen'!O3434</f>
        <v>1300</v>
      </c>
      <c r="J3434" s="120">
        <f t="shared" si="215"/>
        <v>0.15</v>
      </c>
      <c r="K3434" s="108">
        <f t="shared" si="216"/>
        <v>0</v>
      </c>
      <c r="L3434" s="102">
        <f t="shared" si="217"/>
        <v>195</v>
      </c>
      <c r="M3434" s="123">
        <f t="shared" si="218"/>
        <v>0</v>
      </c>
    </row>
    <row r="3435" spans="1:13" x14ac:dyDescent="0.2">
      <c r="A3435" s="208" t="str">
        <f>'Net Gen'!B3435</f>
        <v>RP2KPAEG-Rockport 2 KP AEG</v>
      </c>
      <c r="B3435" s="269">
        <f>'Net Gen'!C3435</f>
        <v>44828</v>
      </c>
      <c r="C3435" s="270" t="str">
        <f>'Net Gen'!P3435</f>
        <v>OFFLINE</v>
      </c>
      <c r="D3435" s="270">
        <f>'Net Gen'!E3435</f>
        <v>0</v>
      </c>
      <c r="E3435" s="270">
        <f>'Net Gen'!I3435</f>
        <v>0</v>
      </c>
      <c r="F3435" s="270">
        <f>'Net Gen'!K3435</f>
        <v>0</v>
      </c>
      <c r="G3435" s="270">
        <f>'Net Gen'!N3435</f>
        <v>0</v>
      </c>
      <c r="H3435" s="270">
        <f>'Net Gen'!O3435</f>
        <v>1300</v>
      </c>
      <c r="J3435" s="120">
        <f t="shared" si="215"/>
        <v>0.15</v>
      </c>
      <c r="K3435" s="108">
        <f t="shared" si="216"/>
        <v>0</v>
      </c>
      <c r="L3435" s="102">
        <f t="shared" si="217"/>
        <v>195</v>
      </c>
      <c r="M3435" s="123">
        <f t="shared" si="218"/>
        <v>0</v>
      </c>
    </row>
    <row r="3436" spans="1:13" x14ac:dyDescent="0.2">
      <c r="A3436" s="208" t="str">
        <f>'Net Gen'!B3436</f>
        <v>RP2KPAEG-Rockport 2 KP AEG</v>
      </c>
      <c r="B3436" s="269">
        <f>'Net Gen'!C3436</f>
        <v>44828.041666666664</v>
      </c>
      <c r="C3436" s="270" t="str">
        <f>'Net Gen'!P3436</f>
        <v>OFFLINE</v>
      </c>
      <c r="D3436" s="270">
        <f>'Net Gen'!E3436</f>
        <v>0</v>
      </c>
      <c r="E3436" s="270">
        <f>'Net Gen'!I3436</f>
        <v>0</v>
      </c>
      <c r="F3436" s="270">
        <f>'Net Gen'!K3436</f>
        <v>0</v>
      </c>
      <c r="G3436" s="270">
        <f>'Net Gen'!N3436</f>
        <v>0</v>
      </c>
      <c r="H3436" s="270">
        <f>'Net Gen'!O3436</f>
        <v>1300</v>
      </c>
      <c r="J3436" s="120">
        <f t="shared" si="215"/>
        <v>0.15</v>
      </c>
      <c r="K3436" s="108">
        <f t="shared" si="216"/>
        <v>0</v>
      </c>
      <c r="L3436" s="102">
        <f t="shared" si="217"/>
        <v>195</v>
      </c>
      <c r="M3436" s="123">
        <f t="shared" si="218"/>
        <v>0</v>
      </c>
    </row>
    <row r="3437" spans="1:13" x14ac:dyDescent="0.2">
      <c r="A3437" s="208" t="str">
        <f>'Net Gen'!B3437</f>
        <v>RP2KPAEG-Rockport 2 KP AEG</v>
      </c>
      <c r="B3437" s="269">
        <f>'Net Gen'!C3437</f>
        <v>44828.083333333336</v>
      </c>
      <c r="C3437" s="270" t="str">
        <f>'Net Gen'!P3437</f>
        <v>OFFLINE</v>
      </c>
      <c r="D3437" s="270">
        <f>'Net Gen'!E3437</f>
        <v>0</v>
      </c>
      <c r="E3437" s="270">
        <f>'Net Gen'!I3437</f>
        <v>0</v>
      </c>
      <c r="F3437" s="270">
        <f>'Net Gen'!K3437</f>
        <v>0</v>
      </c>
      <c r="G3437" s="270">
        <f>'Net Gen'!N3437</f>
        <v>0</v>
      </c>
      <c r="H3437" s="270">
        <f>'Net Gen'!O3437</f>
        <v>1300</v>
      </c>
      <c r="J3437" s="120">
        <f t="shared" si="215"/>
        <v>0.15</v>
      </c>
      <c r="K3437" s="108">
        <f t="shared" si="216"/>
        <v>0</v>
      </c>
      <c r="L3437" s="102">
        <f t="shared" si="217"/>
        <v>195</v>
      </c>
      <c r="M3437" s="123">
        <f t="shared" si="218"/>
        <v>0</v>
      </c>
    </row>
    <row r="3438" spans="1:13" x14ac:dyDescent="0.2">
      <c r="A3438" s="208" t="str">
        <f>'Net Gen'!B3438</f>
        <v>RP2KPAEG-Rockport 2 KP AEG</v>
      </c>
      <c r="B3438" s="269">
        <f>'Net Gen'!C3438</f>
        <v>44828.125</v>
      </c>
      <c r="C3438" s="270" t="str">
        <f>'Net Gen'!P3438</f>
        <v>OFFLINE</v>
      </c>
      <c r="D3438" s="270">
        <f>'Net Gen'!E3438</f>
        <v>0</v>
      </c>
      <c r="E3438" s="270">
        <f>'Net Gen'!I3438</f>
        <v>0</v>
      </c>
      <c r="F3438" s="270">
        <f>'Net Gen'!K3438</f>
        <v>0</v>
      </c>
      <c r="G3438" s="270">
        <f>'Net Gen'!N3438</f>
        <v>0</v>
      </c>
      <c r="H3438" s="270">
        <f>'Net Gen'!O3438</f>
        <v>1300</v>
      </c>
      <c r="J3438" s="120">
        <f t="shared" si="215"/>
        <v>0.15</v>
      </c>
      <c r="K3438" s="108">
        <f t="shared" si="216"/>
        <v>0</v>
      </c>
      <c r="L3438" s="102">
        <f t="shared" si="217"/>
        <v>195</v>
      </c>
      <c r="M3438" s="123">
        <f t="shared" si="218"/>
        <v>0</v>
      </c>
    </row>
    <row r="3439" spans="1:13" x14ac:dyDescent="0.2">
      <c r="A3439" s="208" t="str">
        <f>'Net Gen'!B3439</f>
        <v>RP2KPAEG-Rockport 2 KP AEG</v>
      </c>
      <c r="B3439" s="269">
        <f>'Net Gen'!C3439</f>
        <v>44828.166666666664</v>
      </c>
      <c r="C3439" s="270" t="str">
        <f>'Net Gen'!P3439</f>
        <v>OFFLINE</v>
      </c>
      <c r="D3439" s="270">
        <f>'Net Gen'!E3439</f>
        <v>0</v>
      </c>
      <c r="E3439" s="270">
        <f>'Net Gen'!I3439</f>
        <v>0</v>
      </c>
      <c r="F3439" s="270">
        <f>'Net Gen'!K3439</f>
        <v>0</v>
      </c>
      <c r="G3439" s="270">
        <f>'Net Gen'!N3439</f>
        <v>0</v>
      </c>
      <c r="H3439" s="270">
        <f>'Net Gen'!O3439</f>
        <v>1300</v>
      </c>
      <c r="J3439" s="120">
        <f t="shared" si="215"/>
        <v>0.15</v>
      </c>
      <c r="K3439" s="108">
        <f t="shared" si="216"/>
        <v>0</v>
      </c>
      <c r="L3439" s="102">
        <f t="shared" si="217"/>
        <v>195</v>
      </c>
      <c r="M3439" s="123">
        <f t="shared" si="218"/>
        <v>0</v>
      </c>
    </row>
    <row r="3440" spans="1:13" x14ac:dyDescent="0.2">
      <c r="A3440" s="208" t="str">
        <f>'Net Gen'!B3440</f>
        <v>RP2KPAEG-Rockport 2 KP AEG</v>
      </c>
      <c r="B3440" s="269">
        <f>'Net Gen'!C3440</f>
        <v>44828.208333333336</v>
      </c>
      <c r="C3440" s="270" t="str">
        <f>'Net Gen'!P3440</f>
        <v>OFFLINE</v>
      </c>
      <c r="D3440" s="270">
        <f>'Net Gen'!E3440</f>
        <v>0</v>
      </c>
      <c r="E3440" s="270">
        <f>'Net Gen'!I3440</f>
        <v>0</v>
      </c>
      <c r="F3440" s="270">
        <f>'Net Gen'!K3440</f>
        <v>0</v>
      </c>
      <c r="G3440" s="270">
        <f>'Net Gen'!N3440</f>
        <v>0</v>
      </c>
      <c r="H3440" s="270">
        <f>'Net Gen'!O3440</f>
        <v>1300</v>
      </c>
      <c r="J3440" s="120">
        <f t="shared" si="215"/>
        <v>0.15</v>
      </c>
      <c r="K3440" s="108">
        <f t="shared" si="216"/>
        <v>0</v>
      </c>
      <c r="L3440" s="102">
        <f t="shared" si="217"/>
        <v>195</v>
      </c>
      <c r="M3440" s="123">
        <f t="shared" si="218"/>
        <v>0</v>
      </c>
    </row>
    <row r="3441" spans="1:13" x14ac:dyDescent="0.2">
      <c r="A3441" s="208" t="str">
        <f>'Net Gen'!B3441</f>
        <v>RP2KPAEG-Rockport 2 KP AEG</v>
      </c>
      <c r="B3441" s="269">
        <f>'Net Gen'!C3441</f>
        <v>44828.25</v>
      </c>
      <c r="C3441" s="270" t="str">
        <f>'Net Gen'!P3441</f>
        <v>OFFLINE</v>
      </c>
      <c r="D3441" s="270">
        <f>'Net Gen'!E3441</f>
        <v>0</v>
      </c>
      <c r="E3441" s="270">
        <f>'Net Gen'!I3441</f>
        <v>0</v>
      </c>
      <c r="F3441" s="270">
        <f>'Net Gen'!K3441</f>
        <v>0</v>
      </c>
      <c r="G3441" s="270">
        <f>'Net Gen'!N3441</f>
        <v>0</v>
      </c>
      <c r="H3441" s="270">
        <f>'Net Gen'!O3441</f>
        <v>1300</v>
      </c>
      <c r="J3441" s="120">
        <f t="shared" si="215"/>
        <v>0.15</v>
      </c>
      <c r="K3441" s="108">
        <f t="shared" si="216"/>
        <v>0</v>
      </c>
      <c r="L3441" s="102">
        <f t="shared" si="217"/>
        <v>195</v>
      </c>
      <c r="M3441" s="123">
        <f t="shared" si="218"/>
        <v>0</v>
      </c>
    </row>
    <row r="3442" spans="1:13" x14ac:dyDescent="0.2">
      <c r="A3442" s="208" t="str">
        <f>'Net Gen'!B3442</f>
        <v>RP2KPAEG-Rockport 2 KP AEG</v>
      </c>
      <c r="B3442" s="269">
        <f>'Net Gen'!C3442</f>
        <v>44828.291666666664</v>
      </c>
      <c r="C3442" s="270" t="str">
        <f>'Net Gen'!P3442</f>
        <v>OFFLINE</v>
      </c>
      <c r="D3442" s="270">
        <f>'Net Gen'!E3442</f>
        <v>0</v>
      </c>
      <c r="E3442" s="270">
        <f>'Net Gen'!I3442</f>
        <v>0</v>
      </c>
      <c r="F3442" s="270">
        <f>'Net Gen'!K3442</f>
        <v>0</v>
      </c>
      <c r="G3442" s="270">
        <f>'Net Gen'!N3442</f>
        <v>0</v>
      </c>
      <c r="H3442" s="270">
        <f>'Net Gen'!O3442</f>
        <v>1300</v>
      </c>
      <c r="J3442" s="120">
        <f t="shared" si="215"/>
        <v>0.15</v>
      </c>
      <c r="K3442" s="108">
        <f t="shared" si="216"/>
        <v>0</v>
      </c>
      <c r="L3442" s="102">
        <f t="shared" si="217"/>
        <v>195</v>
      </c>
      <c r="M3442" s="123">
        <f t="shared" si="218"/>
        <v>0</v>
      </c>
    </row>
    <row r="3443" spans="1:13" x14ac:dyDescent="0.2">
      <c r="A3443" s="208" t="str">
        <f>'Net Gen'!B3443</f>
        <v>RP2KPAEG-Rockport 2 KP AEG</v>
      </c>
      <c r="B3443" s="269">
        <f>'Net Gen'!C3443</f>
        <v>44828.333333333336</v>
      </c>
      <c r="C3443" s="270" t="str">
        <f>'Net Gen'!P3443</f>
        <v>OFFLINE</v>
      </c>
      <c r="D3443" s="270">
        <f>'Net Gen'!E3443</f>
        <v>0</v>
      </c>
      <c r="E3443" s="270">
        <f>'Net Gen'!I3443</f>
        <v>0</v>
      </c>
      <c r="F3443" s="270">
        <f>'Net Gen'!K3443</f>
        <v>0</v>
      </c>
      <c r="G3443" s="270">
        <f>'Net Gen'!N3443</f>
        <v>0</v>
      </c>
      <c r="H3443" s="270">
        <f>'Net Gen'!O3443</f>
        <v>1300</v>
      </c>
      <c r="J3443" s="120">
        <f t="shared" si="215"/>
        <v>0.15</v>
      </c>
      <c r="K3443" s="108">
        <f t="shared" si="216"/>
        <v>0</v>
      </c>
      <c r="L3443" s="102">
        <f t="shared" si="217"/>
        <v>195</v>
      </c>
      <c r="M3443" s="123">
        <f t="shared" si="218"/>
        <v>0</v>
      </c>
    </row>
    <row r="3444" spans="1:13" x14ac:dyDescent="0.2">
      <c r="A3444" s="208" t="str">
        <f>'Net Gen'!B3444</f>
        <v>RP2KPAEG-Rockport 2 KP AEG</v>
      </c>
      <c r="B3444" s="269">
        <f>'Net Gen'!C3444</f>
        <v>44828.375</v>
      </c>
      <c r="C3444" s="270" t="str">
        <f>'Net Gen'!P3444</f>
        <v>OFFLINE</v>
      </c>
      <c r="D3444" s="270">
        <f>'Net Gen'!E3444</f>
        <v>0</v>
      </c>
      <c r="E3444" s="270">
        <f>'Net Gen'!I3444</f>
        <v>0</v>
      </c>
      <c r="F3444" s="270">
        <f>'Net Gen'!K3444</f>
        <v>0</v>
      </c>
      <c r="G3444" s="270">
        <f>'Net Gen'!N3444</f>
        <v>0</v>
      </c>
      <c r="H3444" s="270">
        <f>'Net Gen'!O3444</f>
        <v>1300</v>
      </c>
      <c r="J3444" s="120">
        <f t="shared" si="215"/>
        <v>0.15</v>
      </c>
      <c r="K3444" s="108">
        <f t="shared" si="216"/>
        <v>0</v>
      </c>
      <c r="L3444" s="102">
        <f t="shared" si="217"/>
        <v>195</v>
      </c>
      <c r="M3444" s="123">
        <f t="shared" si="218"/>
        <v>0</v>
      </c>
    </row>
    <row r="3445" spans="1:13" x14ac:dyDescent="0.2">
      <c r="A3445" s="208" t="str">
        <f>'Net Gen'!B3445</f>
        <v>RP2KPAEG-Rockport 2 KP AEG</v>
      </c>
      <c r="B3445" s="269">
        <f>'Net Gen'!C3445</f>
        <v>44828.416666666664</v>
      </c>
      <c r="C3445" s="270" t="str">
        <f>'Net Gen'!P3445</f>
        <v>OFFLINE</v>
      </c>
      <c r="D3445" s="270">
        <f>'Net Gen'!E3445</f>
        <v>0</v>
      </c>
      <c r="E3445" s="270">
        <f>'Net Gen'!I3445</f>
        <v>0</v>
      </c>
      <c r="F3445" s="270">
        <f>'Net Gen'!K3445</f>
        <v>0</v>
      </c>
      <c r="G3445" s="270">
        <f>'Net Gen'!N3445</f>
        <v>0</v>
      </c>
      <c r="H3445" s="270">
        <f>'Net Gen'!O3445</f>
        <v>1300</v>
      </c>
      <c r="J3445" s="120">
        <f t="shared" si="215"/>
        <v>0.15</v>
      </c>
      <c r="K3445" s="108">
        <f t="shared" si="216"/>
        <v>0</v>
      </c>
      <c r="L3445" s="102">
        <f t="shared" si="217"/>
        <v>195</v>
      </c>
      <c r="M3445" s="123">
        <f t="shared" si="218"/>
        <v>0</v>
      </c>
    </row>
    <row r="3446" spans="1:13" x14ac:dyDescent="0.2">
      <c r="A3446" s="208" t="str">
        <f>'Net Gen'!B3446</f>
        <v>RP2KPAEG-Rockport 2 KP AEG</v>
      </c>
      <c r="B3446" s="269">
        <f>'Net Gen'!C3446</f>
        <v>44828.458333333336</v>
      </c>
      <c r="C3446" s="270" t="str">
        <f>'Net Gen'!P3446</f>
        <v>OFFLINE</v>
      </c>
      <c r="D3446" s="270">
        <f>'Net Gen'!E3446</f>
        <v>0</v>
      </c>
      <c r="E3446" s="270">
        <f>'Net Gen'!I3446</f>
        <v>0</v>
      </c>
      <c r="F3446" s="270">
        <f>'Net Gen'!K3446</f>
        <v>0</v>
      </c>
      <c r="G3446" s="270">
        <f>'Net Gen'!N3446</f>
        <v>0</v>
      </c>
      <c r="H3446" s="270">
        <f>'Net Gen'!O3446</f>
        <v>1300</v>
      </c>
      <c r="J3446" s="120">
        <f t="shared" si="215"/>
        <v>0.15</v>
      </c>
      <c r="K3446" s="108">
        <f t="shared" si="216"/>
        <v>0</v>
      </c>
      <c r="L3446" s="102">
        <f t="shared" si="217"/>
        <v>195</v>
      </c>
      <c r="M3446" s="123">
        <f t="shared" si="218"/>
        <v>0</v>
      </c>
    </row>
    <row r="3447" spans="1:13" x14ac:dyDescent="0.2">
      <c r="A3447" s="208" t="str">
        <f>'Net Gen'!B3447</f>
        <v>RP2KPAEG-Rockport 2 KP AEG</v>
      </c>
      <c r="B3447" s="269">
        <f>'Net Gen'!C3447</f>
        <v>44828.5</v>
      </c>
      <c r="C3447" s="270" t="str">
        <f>'Net Gen'!P3447</f>
        <v>OFFLINE</v>
      </c>
      <c r="D3447" s="270">
        <f>'Net Gen'!E3447</f>
        <v>0</v>
      </c>
      <c r="E3447" s="270">
        <f>'Net Gen'!I3447</f>
        <v>0</v>
      </c>
      <c r="F3447" s="270">
        <f>'Net Gen'!K3447</f>
        <v>0</v>
      </c>
      <c r="G3447" s="270">
        <f>'Net Gen'!N3447</f>
        <v>0</v>
      </c>
      <c r="H3447" s="270">
        <f>'Net Gen'!O3447</f>
        <v>1300</v>
      </c>
      <c r="J3447" s="120">
        <f t="shared" si="215"/>
        <v>0.15</v>
      </c>
      <c r="K3447" s="108">
        <f t="shared" si="216"/>
        <v>0</v>
      </c>
      <c r="L3447" s="102">
        <f t="shared" si="217"/>
        <v>195</v>
      </c>
      <c r="M3447" s="123">
        <f t="shared" si="218"/>
        <v>0</v>
      </c>
    </row>
    <row r="3448" spans="1:13" x14ac:dyDescent="0.2">
      <c r="A3448" s="208" t="str">
        <f>'Net Gen'!B3448</f>
        <v>RP2KPAEG-Rockport 2 KP AEG</v>
      </c>
      <c r="B3448" s="269">
        <f>'Net Gen'!C3448</f>
        <v>44828.541666666664</v>
      </c>
      <c r="C3448" s="270" t="str">
        <f>'Net Gen'!P3448</f>
        <v>OFFLINE</v>
      </c>
      <c r="D3448" s="270">
        <f>'Net Gen'!E3448</f>
        <v>0</v>
      </c>
      <c r="E3448" s="270">
        <f>'Net Gen'!I3448</f>
        <v>0</v>
      </c>
      <c r="F3448" s="270">
        <f>'Net Gen'!K3448</f>
        <v>0</v>
      </c>
      <c r="G3448" s="270">
        <f>'Net Gen'!N3448</f>
        <v>0</v>
      </c>
      <c r="H3448" s="270">
        <f>'Net Gen'!O3448</f>
        <v>1300</v>
      </c>
      <c r="J3448" s="120">
        <f t="shared" si="215"/>
        <v>0.15</v>
      </c>
      <c r="K3448" s="108">
        <f t="shared" si="216"/>
        <v>0</v>
      </c>
      <c r="L3448" s="102">
        <f t="shared" si="217"/>
        <v>195</v>
      </c>
      <c r="M3448" s="123">
        <f t="shared" si="218"/>
        <v>0</v>
      </c>
    </row>
    <row r="3449" spans="1:13" x14ac:dyDescent="0.2">
      <c r="A3449" s="208" t="str">
        <f>'Net Gen'!B3449</f>
        <v>RP2KPAEG-Rockport 2 KP AEG</v>
      </c>
      <c r="B3449" s="269">
        <f>'Net Gen'!C3449</f>
        <v>44828.583333333336</v>
      </c>
      <c r="C3449" s="270" t="str">
        <f>'Net Gen'!P3449</f>
        <v>OFFLINE</v>
      </c>
      <c r="D3449" s="270">
        <f>'Net Gen'!E3449</f>
        <v>0</v>
      </c>
      <c r="E3449" s="270">
        <f>'Net Gen'!I3449</f>
        <v>0</v>
      </c>
      <c r="F3449" s="270">
        <f>'Net Gen'!K3449</f>
        <v>0</v>
      </c>
      <c r="G3449" s="270">
        <f>'Net Gen'!N3449</f>
        <v>0</v>
      </c>
      <c r="H3449" s="270">
        <f>'Net Gen'!O3449</f>
        <v>1300</v>
      </c>
      <c r="J3449" s="120">
        <f t="shared" si="215"/>
        <v>0.15</v>
      </c>
      <c r="K3449" s="108">
        <f t="shared" si="216"/>
        <v>0</v>
      </c>
      <c r="L3449" s="102">
        <f t="shared" si="217"/>
        <v>195</v>
      </c>
      <c r="M3449" s="123">
        <f t="shared" si="218"/>
        <v>0</v>
      </c>
    </row>
    <row r="3450" spans="1:13" x14ac:dyDescent="0.2">
      <c r="A3450" s="208" t="str">
        <f>'Net Gen'!B3450</f>
        <v>RP2KPAEG-Rockport 2 KP AEG</v>
      </c>
      <c r="B3450" s="269">
        <f>'Net Gen'!C3450</f>
        <v>44828.625</v>
      </c>
      <c r="C3450" s="270" t="str">
        <f>'Net Gen'!P3450</f>
        <v>OFFLINE</v>
      </c>
      <c r="D3450" s="270">
        <f>'Net Gen'!E3450</f>
        <v>0</v>
      </c>
      <c r="E3450" s="270">
        <f>'Net Gen'!I3450</f>
        <v>0</v>
      </c>
      <c r="F3450" s="270">
        <f>'Net Gen'!K3450</f>
        <v>0</v>
      </c>
      <c r="G3450" s="270">
        <f>'Net Gen'!N3450</f>
        <v>0</v>
      </c>
      <c r="H3450" s="270">
        <f>'Net Gen'!O3450</f>
        <v>1300</v>
      </c>
      <c r="J3450" s="120">
        <f t="shared" si="215"/>
        <v>0.15</v>
      </c>
      <c r="K3450" s="108">
        <f t="shared" si="216"/>
        <v>0</v>
      </c>
      <c r="L3450" s="102">
        <f t="shared" si="217"/>
        <v>195</v>
      </c>
      <c r="M3450" s="123">
        <f t="shared" si="218"/>
        <v>0</v>
      </c>
    </row>
    <row r="3451" spans="1:13" x14ac:dyDescent="0.2">
      <c r="A3451" s="208" t="str">
        <f>'Net Gen'!B3451</f>
        <v>RP2KPAEG-Rockport 2 KP AEG</v>
      </c>
      <c r="B3451" s="269">
        <f>'Net Gen'!C3451</f>
        <v>44828.666666666664</v>
      </c>
      <c r="C3451" s="270" t="str">
        <f>'Net Gen'!P3451</f>
        <v>OFFLINE</v>
      </c>
      <c r="D3451" s="270">
        <f>'Net Gen'!E3451</f>
        <v>0</v>
      </c>
      <c r="E3451" s="270">
        <f>'Net Gen'!I3451</f>
        <v>0</v>
      </c>
      <c r="F3451" s="270">
        <f>'Net Gen'!K3451</f>
        <v>0</v>
      </c>
      <c r="G3451" s="270">
        <f>'Net Gen'!N3451</f>
        <v>0</v>
      </c>
      <c r="H3451" s="270">
        <f>'Net Gen'!O3451</f>
        <v>1300</v>
      </c>
      <c r="J3451" s="120">
        <f t="shared" si="215"/>
        <v>0.15</v>
      </c>
      <c r="K3451" s="108">
        <f t="shared" si="216"/>
        <v>0</v>
      </c>
      <c r="L3451" s="102">
        <f t="shared" si="217"/>
        <v>195</v>
      </c>
      <c r="M3451" s="123">
        <f t="shared" si="218"/>
        <v>0</v>
      </c>
    </row>
    <row r="3452" spans="1:13" x14ac:dyDescent="0.2">
      <c r="A3452" s="208" t="str">
        <f>'Net Gen'!B3452</f>
        <v>RP2KPAEG-Rockport 2 KP AEG</v>
      </c>
      <c r="B3452" s="269">
        <f>'Net Gen'!C3452</f>
        <v>44828.708333333336</v>
      </c>
      <c r="C3452" s="270" t="str">
        <f>'Net Gen'!P3452</f>
        <v>OFFLINE</v>
      </c>
      <c r="D3452" s="270">
        <f>'Net Gen'!E3452</f>
        <v>0</v>
      </c>
      <c r="E3452" s="270">
        <f>'Net Gen'!I3452</f>
        <v>0</v>
      </c>
      <c r="F3452" s="270">
        <f>'Net Gen'!K3452</f>
        <v>0</v>
      </c>
      <c r="G3452" s="270">
        <f>'Net Gen'!N3452</f>
        <v>0</v>
      </c>
      <c r="H3452" s="270">
        <f>'Net Gen'!O3452</f>
        <v>1300</v>
      </c>
      <c r="J3452" s="120">
        <f t="shared" si="215"/>
        <v>0.15</v>
      </c>
      <c r="K3452" s="108">
        <f t="shared" si="216"/>
        <v>0</v>
      </c>
      <c r="L3452" s="102">
        <f t="shared" si="217"/>
        <v>195</v>
      </c>
      <c r="M3452" s="123">
        <f t="shared" si="218"/>
        <v>0</v>
      </c>
    </row>
    <row r="3453" spans="1:13" x14ac:dyDescent="0.2">
      <c r="A3453" s="208" t="str">
        <f>'Net Gen'!B3453</f>
        <v>RP2KPAEG-Rockport 2 KP AEG</v>
      </c>
      <c r="B3453" s="269">
        <f>'Net Gen'!C3453</f>
        <v>44828.75</v>
      </c>
      <c r="C3453" s="270" t="str">
        <f>'Net Gen'!P3453</f>
        <v>OFFLINE</v>
      </c>
      <c r="D3453" s="270">
        <f>'Net Gen'!E3453</f>
        <v>0</v>
      </c>
      <c r="E3453" s="270">
        <f>'Net Gen'!I3453</f>
        <v>0</v>
      </c>
      <c r="F3453" s="270">
        <f>'Net Gen'!K3453</f>
        <v>0</v>
      </c>
      <c r="G3453" s="270">
        <f>'Net Gen'!N3453</f>
        <v>0</v>
      </c>
      <c r="H3453" s="270">
        <f>'Net Gen'!O3453</f>
        <v>1300</v>
      </c>
      <c r="J3453" s="120">
        <f t="shared" si="215"/>
        <v>0.15</v>
      </c>
      <c r="K3453" s="108">
        <f t="shared" si="216"/>
        <v>0</v>
      </c>
      <c r="L3453" s="102">
        <f t="shared" si="217"/>
        <v>195</v>
      </c>
      <c r="M3453" s="123">
        <f t="shared" si="218"/>
        <v>0</v>
      </c>
    </row>
    <row r="3454" spans="1:13" x14ac:dyDescent="0.2">
      <c r="A3454" s="208" t="str">
        <f>'Net Gen'!B3454</f>
        <v>RP2KPAEG-Rockport 2 KP AEG</v>
      </c>
      <c r="B3454" s="269">
        <f>'Net Gen'!C3454</f>
        <v>44828.791666666664</v>
      </c>
      <c r="C3454" s="270" t="str">
        <f>'Net Gen'!P3454</f>
        <v>OFFLINE</v>
      </c>
      <c r="D3454" s="270">
        <f>'Net Gen'!E3454</f>
        <v>0</v>
      </c>
      <c r="E3454" s="270">
        <f>'Net Gen'!I3454</f>
        <v>0</v>
      </c>
      <c r="F3454" s="270">
        <f>'Net Gen'!K3454</f>
        <v>0</v>
      </c>
      <c r="G3454" s="270">
        <f>'Net Gen'!N3454</f>
        <v>0</v>
      </c>
      <c r="H3454" s="270">
        <f>'Net Gen'!O3454</f>
        <v>1300</v>
      </c>
      <c r="J3454" s="120">
        <f t="shared" si="215"/>
        <v>0.15</v>
      </c>
      <c r="K3454" s="108">
        <f t="shared" si="216"/>
        <v>0</v>
      </c>
      <c r="L3454" s="102">
        <f t="shared" si="217"/>
        <v>195</v>
      </c>
      <c r="M3454" s="123">
        <f t="shared" si="218"/>
        <v>0</v>
      </c>
    </row>
    <row r="3455" spans="1:13" x14ac:dyDescent="0.2">
      <c r="A3455" s="208" t="str">
        <f>'Net Gen'!B3455</f>
        <v>RP2KPAEG-Rockport 2 KP AEG</v>
      </c>
      <c r="B3455" s="269">
        <f>'Net Gen'!C3455</f>
        <v>44828.833333333336</v>
      </c>
      <c r="C3455" s="270" t="str">
        <f>'Net Gen'!P3455</f>
        <v>OFFLINE</v>
      </c>
      <c r="D3455" s="270">
        <f>'Net Gen'!E3455</f>
        <v>0</v>
      </c>
      <c r="E3455" s="270">
        <f>'Net Gen'!I3455</f>
        <v>0</v>
      </c>
      <c r="F3455" s="270">
        <f>'Net Gen'!K3455</f>
        <v>0</v>
      </c>
      <c r="G3455" s="270">
        <f>'Net Gen'!N3455</f>
        <v>0</v>
      </c>
      <c r="H3455" s="270">
        <f>'Net Gen'!O3455</f>
        <v>1300</v>
      </c>
      <c r="J3455" s="120">
        <f t="shared" si="215"/>
        <v>0.15</v>
      </c>
      <c r="K3455" s="108">
        <f t="shared" si="216"/>
        <v>0</v>
      </c>
      <c r="L3455" s="102">
        <f t="shared" si="217"/>
        <v>195</v>
      </c>
      <c r="M3455" s="123">
        <f t="shared" si="218"/>
        <v>0</v>
      </c>
    </row>
    <row r="3456" spans="1:13" x14ac:dyDescent="0.2">
      <c r="A3456" s="208" t="str">
        <f>'Net Gen'!B3456</f>
        <v>RP2KPAEG-Rockport 2 KP AEG</v>
      </c>
      <c r="B3456" s="269">
        <f>'Net Gen'!C3456</f>
        <v>44828.875</v>
      </c>
      <c r="C3456" s="270" t="str">
        <f>'Net Gen'!P3456</f>
        <v>OFFLINE</v>
      </c>
      <c r="D3456" s="270">
        <f>'Net Gen'!E3456</f>
        <v>0</v>
      </c>
      <c r="E3456" s="270">
        <f>'Net Gen'!I3456</f>
        <v>0</v>
      </c>
      <c r="F3456" s="270">
        <f>'Net Gen'!K3456</f>
        <v>0</v>
      </c>
      <c r="G3456" s="270">
        <f>'Net Gen'!N3456</f>
        <v>0</v>
      </c>
      <c r="H3456" s="270">
        <f>'Net Gen'!O3456</f>
        <v>1300</v>
      </c>
      <c r="J3456" s="120">
        <f t="shared" si="215"/>
        <v>0.15</v>
      </c>
      <c r="K3456" s="108">
        <f t="shared" si="216"/>
        <v>0</v>
      </c>
      <c r="L3456" s="102">
        <f t="shared" si="217"/>
        <v>195</v>
      </c>
      <c r="M3456" s="123">
        <f t="shared" si="218"/>
        <v>0</v>
      </c>
    </row>
    <row r="3457" spans="1:13" x14ac:dyDescent="0.2">
      <c r="A3457" s="208" t="str">
        <f>'Net Gen'!B3457</f>
        <v>RP2KPAEG-Rockport 2 KP AEG</v>
      </c>
      <c r="B3457" s="269">
        <f>'Net Gen'!C3457</f>
        <v>44828.916666666664</v>
      </c>
      <c r="C3457" s="270" t="str">
        <f>'Net Gen'!P3457</f>
        <v>OFFLINE</v>
      </c>
      <c r="D3457" s="270">
        <f>'Net Gen'!E3457</f>
        <v>0</v>
      </c>
      <c r="E3457" s="270">
        <f>'Net Gen'!I3457</f>
        <v>0</v>
      </c>
      <c r="F3457" s="270">
        <f>'Net Gen'!K3457</f>
        <v>0</v>
      </c>
      <c r="G3457" s="270">
        <f>'Net Gen'!N3457</f>
        <v>0</v>
      </c>
      <c r="H3457" s="270">
        <f>'Net Gen'!O3457</f>
        <v>1300</v>
      </c>
      <c r="J3457" s="120">
        <f t="shared" si="215"/>
        <v>0.15</v>
      </c>
      <c r="K3457" s="108">
        <f t="shared" si="216"/>
        <v>0</v>
      </c>
      <c r="L3457" s="102">
        <f t="shared" si="217"/>
        <v>195</v>
      </c>
      <c r="M3457" s="123">
        <f t="shared" si="218"/>
        <v>0</v>
      </c>
    </row>
    <row r="3458" spans="1:13" x14ac:dyDescent="0.2">
      <c r="A3458" s="208" t="str">
        <f>'Net Gen'!B3458</f>
        <v>RP2KPAEG-Rockport 2 KP AEG</v>
      </c>
      <c r="B3458" s="269">
        <f>'Net Gen'!C3458</f>
        <v>44828.958333333336</v>
      </c>
      <c r="C3458" s="270" t="str">
        <f>'Net Gen'!P3458</f>
        <v>OFFLINE</v>
      </c>
      <c r="D3458" s="270">
        <f>'Net Gen'!E3458</f>
        <v>0</v>
      </c>
      <c r="E3458" s="270">
        <f>'Net Gen'!I3458</f>
        <v>0</v>
      </c>
      <c r="F3458" s="270">
        <f>'Net Gen'!K3458</f>
        <v>0</v>
      </c>
      <c r="G3458" s="270">
        <f>'Net Gen'!N3458</f>
        <v>0</v>
      </c>
      <c r="H3458" s="270">
        <f>'Net Gen'!O3458</f>
        <v>1300</v>
      </c>
      <c r="J3458" s="120">
        <f t="shared" si="215"/>
        <v>0.15</v>
      </c>
      <c r="K3458" s="108">
        <f t="shared" si="216"/>
        <v>0</v>
      </c>
      <c r="L3458" s="102">
        <f t="shared" si="217"/>
        <v>195</v>
      </c>
      <c r="M3458" s="123">
        <f t="shared" si="218"/>
        <v>0</v>
      </c>
    </row>
    <row r="3459" spans="1:13" x14ac:dyDescent="0.2">
      <c r="A3459" s="208" t="str">
        <f>'Net Gen'!B3459</f>
        <v>RP2KPAEG-Rockport 2 KP AEG</v>
      </c>
      <c r="B3459" s="269">
        <f>'Net Gen'!C3459</f>
        <v>44829</v>
      </c>
      <c r="C3459" s="270" t="str">
        <f>'Net Gen'!P3459</f>
        <v>OFFLINE</v>
      </c>
      <c r="D3459" s="270">
        <f>'Net Gen'!E3459</f>
        <v>0</v>
      </c>
      <c r="E3459" s="270">
        <f>'Net Gen'!I3459</f>
        <v>0</v>
      </c>
      <c r="F3459" s="270">
        <f>'Net Gen'!K3459</f>
        <v>0</v>
      </c>
      <c r="G3459" s="270">
        <f>'Net Gen'!N3459</f>
        <v>0</v>
      </c>
      <c r="H3459" s="270">
        <f>'Net Gen'!O3459</f>
        <v>1300</v>
      </c>
      <c r="J3459" s="120">
        <f t="shared" si="215"/>
        <v>0.15</v>
      </c>
      <c r="K3459" s="108">
        <f t="shared" si="216"/>
        <v>0</v>
      </c>
      <c r="L3459" s="102">
        <f t="shared" si="217"/>
        <v>195</v>
      </c>
      <c r="M3459" s="123">
        <f t="shared" si="218"/>
        <v>0</v>
      </c>
    </row>
    <row r="3460" spans="1:13" x14ac:dyDescent="0.2">
      <c r="A3460" s="208" t="str">
        <f>'Net Gen'!B3460</f>
        <v>RP2KPAEG-Rockport 2 KP AEG</v>
      </c>
      <c r="B3460" s="269">
        <f>'Net Gen'!C3460</f>
        <v>44829.041666666664</v>
      </c>
      <c r="C3460" s="270" t="str">
        <f>'Net Gen'!P3460</f>
        <v>OFFLINE</v>
      </c>
      <c r="D3460" s="270">
        <f>'Net Gen'!E3460</f>
        <v>0</v>
      </c>
      <c r="E3460" s="270">
        <f>'Net Gen'!I3460</f>
        <v>0</v>
      </c>
      <c r="F3460" s="270">
        <f>'Net Gen'!K3460</f>
        <v>0</v>
      </c>
      <c r="G3460" s="270">
        <f>'Net Gen'!N3460</f>
        <v>0</v>
      </c>
      <c r="H3460" s="270">
        <f>'Net Gen'!O3460</f>
        <v>1300</v>
      </c>
      <c r="J3460" s="120">
        <f t="shared" si="215"/>
        <v>0.15</v>
      </c>
      <c r="K3460" s="108">
        <f t="shared" si="216"/>
        <v>0</v>
      </c>
      <c r="L3460" s="102">
        <f t="shared" si="217"/>
        <v>195</v>
      </c>
      <c r="M3460" s="123">
        <f t="shared" si="218"/>
        <v>0</v>
      </c>
    </row>
    <row r="3461" spans="1:13" x14ac:dyDescent="0.2">
      <c r="A3461" s="208" t="str">
        <f>'Net Gen'!B3461</f>
        <v>RP2KPAEG-Rockport 2 KP AEG</v>
      </c>
      <c r="B3461" s="269">
        <f>'Net Gen'!C3461</f>
        <v>44829.083333333336</v>
      </c>
      <c r="C3461" s="270" t="str">
        <f>'Net Gen'!P3461</f>
        <v>OFFLINE</v>
      </c>
      <c r="D3461" s="270">
        <f>'Net Gen'!E3461</f>
        <v>0</v>
      </c>
      <c r="E3461" s="270">
        <f>'Net Gen'!I3461</f>
        <v>0</v>
      </c>
      <c r="F3461" s="270">
        <f>'Net Gen'!K3461</f>
        <v>0</v>
      </c>
      <c r="G3461" s="270">
        <f>'Net Gen'!N3461</f>
        <v>0</v>
      </c>
      <c r="H3461" s="270">
        <f>'Net Gen'!O3461</f>
        <v>1300</v>
      </c>
      <c r="J3461" s="120">
        <f t="shared" ref="J3461:J3524" si="219">VLOOKUP(A3461,$P$4:$Q$8,2,FALSE)</f>
        <v>0.15</v>
      </c>
      <c r="K3461" s="108">
        <f t="shared" si="216"/>
        <v>0</v>
      </c>
      <c r="L3461" s="102">
        <f t="shared" si="217"/>
        <v>195</v>
      </c>
      <c r="M3461" s="123">
        <f t="shared" si="218"/>
        <v>0</v>
      </c>
    </row>
    <row r="3462" spans="1:13" x14ac:dyDescent="0.2">
      <c r="A3462" s="208" t="str">
        <f>'Net Gen'!B3462</f>
        <v>RP2KPAEG-Rockport 2 KP AEG</v>
      </c>
      <c r="B3462" s="269">
        <f>'Net Gen'!C3462</f>
        <v>44829.125</v>
      </c>
      <c r="C3462" s="270" t="str">
        <f>'Net Gen'!P3462</f>
        <v>OFFLINE</v>
      </c>
      <c r="D3462" s="270">
        <f>'Net Gen'!E3462</f>
        <v>0</v>
      </c>
      <c r="E3462" s="270">
        <f>'Net Gen'!I3462</f>
        <v>0</v>
      </c>
      <c r="F3462" s="270">
        <f>'Net Gen'!K3462</f>
        <v>0</v>
      </c>
      <c r="G3462" s="270">
        <f>'Net Gen'!N3462</f>
        <v>0</v>
      </c>
      <c r="H3462" s="270">
        <f>'Net Gen'!O3462</f>
        <v>1300</v>
      </c>
      <c r="J3462" s="120">
        <f t="shared" si="219"/>
        <v>0.15</v>
      </c>
      <c r="K3462" s="108">
        <f t="shared" si="216"/>
        <v>0</v>
      </c>
      <c r="L3462" s="102">
        <f t="shared" si="217"/>
        <v>195</v>
      </c>
      <c r="M3462" s="123">
        <f t="shared" si="218"/>
        <v>0</v>
      </c>
    </row>
    <row r="3463" spans="1:13" x14ac:dyDescent="0.2">
      <c r="A3463" s="208" t="str">
        <f>'Net Gen'!B3463</f>
        <v>RP2KPAEG-Rockport 2 KP AEG</v>
      </c>
      <c r="B3463" s="269">
        <f>'Net Gen'!C3463</f>
        <v>44829.166666666664</v>
      </c>
      <c r="C3463" s="270" t="str">
        <f>'Net Gen'!P3463</f>
        <v>OFFLINE</v>
      </c>
      <c r="D3463" s="270">
        <f>'Net Gen'!E3463</f>
        <v>0</v>
      </c>
      <c r="E3463" s="270">
        <f>'Net Gen'!I3463</f>
        <v>0</v>
      </c>
      <c r="F3463" s="270">
        <f>'Net Gen'!K3463</f>
        <v>0</v>
      </c>
      <c r="G3463" s="270">
        <f>'Net Gen'!N3463</f>
        <v>0</v>
      </c>
      <c r="H3463" s="270">
        <f>'Net Gen'!O3463</f>
        <v>1300</v>
      </c>
      <c r="J3463" s="120">
        <f t="shared" si="219"/>
        <v>0.15</v>
      </c>
      <c r="K3463" s="108">
        <f t="shared" si="216"/>
        <v>0</v>
      </c>
      <c r="L3463" s="102">
        <f t="shared" si="217"/>
        <v>195</v>
      </c>
      <c r="M3463" s="123">
        <f t="shared" si="218"/>
        <v>0</v>
      </c>
    </row>
    <row r="3464" spans="1:13" x14ac:dyDescent="0.2">
      <c r="A3464" s="208" t="str">
        <f>'Net Gen'!B3464</f>
        <v>RP2KPAEG-Rockport 2 KP AEG</v>
      </c>
      <c r="B3464" s="269">
        <f>'Net Gen'!C3464</f>
        <v>44829.208333333336</v>
      </c>
      <c r="C3464" s="270" t="str">
        <f>'Net Gen'!P3464</f>
        <v>OFFLINE</v>
      </c>
      <c r="D3464" s="270">
        <f>'Net Gen'!E3464</f>
        <v>0</v>
      </c>
      <c r="E3464" s="270">
        <f>'Net Gen'!I3464</f>
        <v>0</v>
      </c>
      <c r="F3464" s="270">
        <f>'Net Gen'!K3464</f>
        <v>0</v>
      </c>
      <c r="G3464" s="270">
        <f>'Net Gen'!N3464</f>
        <v>0</v>
      </c>
      <c r="H3464" s="270">
        <f>'Net Gen'!O3464</f>
        <v>1300</v>
      </c>
      <c r="J3464" s="120">
        <f t="shared" si="219"/>
        <v>0.15</v>
      </c>
      <c r="K3464" s="108">
        <f t="shared" si="216"/>
        <v>0</v>
      </c>
      <c r="L3464" s="102">
        <f t="shared" si="217"/>
        <v>195</v>
      </c>
      <c r="M3464" s="123">
        <f t="shared" si="218"/>
        <v>0</v>
      </c>
    </row>
    <row r="3465" spans="1:13" x14ac:dyDescent="0.2">
      <c r="A3465" s="208" t="str">
        <f>'Net Gen'!B3465</f>
        <v>RP2KPAEG-Rockport 2 KP AEG</v>
      </c>
      <c r="B3465" s="269">
        <f>'Net Gen'!C3465</f>
        <v>44829.25</v>
      </c>
      <c r="C3465" s="270" t="str">
        <f>'Net Gen'!P3465</f>
        <v>OFFLINE</v>
      </c>
      <c r="D3465" s="270">
        <f>'Net Gen'!E3465</f>
        <v>0</v>
      </c>
      <c r="E3465" s="270">
        <f>'Net Gen'!I3465</f>
        <v>0</v>
      </c>
      <c r="F3465" s="270">
        <f>'Net Gen'!K3465</f>
        <v>0</v>
      </c>
      <c r="G3465" s="270">
        <f>'Net Gen'!N3465</f>
        <v>0</v>
      </c>
      <c r="H3465" s="270">
        <f>'Net Gen'!O3465</f>
        <v>1300</v>
      </c>
      <c r="J3465" s="120">
        <f t="shared" si="219"/>
        <v>0.15</v>
      </c>
      <c r="K3465" s="108">
        <f t="shared" si="216"/>
        <v>0</v>
      </c>
      <c r="L3465" s="102">
        <f t="shared" si="217"/>
        <v>195</v>
      </c>
      <c r="M3465" s="123">
        <f t="shared" si="218"/>
        <v>0</v>
      </c>
    </row>
    <row r="3466" spans="1:13" x14ac:dyDescent="0.2">
      <c r="A3466" s="208" t="str">
        <f>'Net Gen'!B3466</f>
        <v>RP2KPAEG-Rockport 2 KP AEG</v>
      </c>
      <c r="B3466" s="269">
        <f>'Net Gen'!C3466</f>
        <v>44829.291666666664</v>
      </c>
      <c r="C3466" s="270" t="str">
        <f>'Net Gen'!P3466</f>
        <v>OFFLINE</v>
      </c>
      <c r="D3466" s="270">
        <f>'Net Gen'!E3466</f>
        <v>0</v>
      </c>
      <c r="E3466" s="270">
        <f>'Net Gen'!I3466</f>
        <v>0</v>
      </c>
      <c r="F3466" s="270">
        <f>'Net Gen'!K3466</f>
        <v>0</v>
      </c>
      <c r="G3466" s="270">
        <f>'Net Gen'!N3466</f>
        <v>0</v>
      </c>
      <c r="H3466" s="270">
        <f>'Net Gen'!O3466</f>
        <v>1300</v>
      </c>
      <c r="J3466" s="120">
        <f t="shared" si="219"/>
        <v>0.15</v>
      </c>
      <c r="K3466" s="108">
        <f t="shared" si="216"/>
        <v>0</v>
      </c>
      <c r="L3466" s="102">
        <f t="shared" si="217"/>
        <v>195</v>
      </c>
      <c r="M3466" s="123">
        <f t="shared" si="218"/>
        <v>0</v>
      </c>
    </row>
    <row r="3467" spans="1:13" x14ac:dyDescent="0.2">
      <c r="A3467" s="208" t="str">
        <f>'Net Gen'!B3467</f>
        <v>RP2KPAEG-Rockport 2 KP AEG</v>
      </c>
      <c r="B3467" s="269">
        <f>'Net Gen'!C3467</f>
        <v>44829.333333333336</v>
      </c>
      <c r="C3467" s="270" t="str">
        <f>'Net Gen'!P3467</f>
        <v>OFFLINE</v>
      </c>
      <c r="D3467" s="270">
        <f>'Net Gen'!E3467</f>
        <v>0</v>
      </c>
      <c r="E3467" s="270">
        <f>'Net Gen'!I3467</f>
        <v>0</v>
      </c>
      <c r="F3467" s="270">
        <f>'Net Gen'!K3467</f>
        <v>0</v>
      </c>
      <c r="G3467" s="270">
        <f>'Net Gen'!N3467</f>
        <v>0</v>
      </c>
      <c r="H3467" s="270">
        <f>'Net Gen'!O3467</f>
        <v>1300</v>
      </c>
      <c r="J3467" s="120">
        <f t="shared" si="219"/>
        <v>0.15</v>
      </c>
      <c r="K3467" s="108">
        <f t="shared" si="216"/>
        <v>0</v>
      </c>
      <c r="L3467" s="102">
        <f t="shared" si="217"/>
        <v>195</v>
      </c>
      <c r="M3467" s="123">
        <f t="shared" si="218"/>
        <v>0</v>
      </c>
    </row>
    <row r="3468" spans="1:13" x14ac:dyDescent="0.2">
      <c r="A3468" s="208" t="str">
        <f>'Net Gen'!B3468</f>
        <v>RP2KPAEG-Rockport 2 KP AEG</v>
      </c>
      <c r="B3468" s="269">
        <f>'Net Gen'!C3468</f>
        <v>44829.375</v>
      </c>
      <c r="C3468" s="270" t="str">
        <f>'Net Gen'!P3468</f>
        <v>OFFLINE</v>
      </c>
      <c r="D3468" s="270">
        <f>'Net Gen'!E3468</f>
        <v>0</v>
      </c>
      <c r="E3468" s="270">
        <f>'Net Gen'!I3468</f>
        <v>0</v>
      </c>
      <c r="F3468" s="270">
        <f>'Net Gen'!K3468</f>
        <v>0</v>
      </c>
      <c r="G3468" s="270">
        <f>'Net Gen'!N3468</f>
        <v>0</v>
      </c>
      <c r="H3468" s="270">
        <f>'Net Gen'!O3468</f>
        <v>1300</v>
      </c>
      <c r="J3468" s="120">
        <f t="shared" si="219"/>
        <v>0.15</v>
      </c>
      <c r="K3468" s="108">
        <f t="shared" si="216"/>
        <v>0</v>
      </c>
      <c r="L3468" s="102">
        <f t="shared" si="217"/>
        <v>195</v>
      </c>
      <c r="M3468" s="123">
        <f t="shared" si="218"/>
        <v>0</v>
      </c>
    </row>
    <row r="3469" spans="1:13" x14ac:dyDescent="0.2">
      <c r="A3469" s="208" t="str">
        <f>'Net Gen'!B3469</f>
        <v>RP2KPAEG-Rockport 2 KP AEG</v>
      </c>
      <c r="B3469" s="269">
        <f>'Net Gen'!C3469</f>
        <v>44829.416666666664</v>
      </c>
      <c r="C3469" s="270" t="str">
        <f>'Net Gen'!P3469</f>
        <v>OFFLINE</v>
      </c>
      <c r="D3469" s="270">
        <f>'Net Gen'!E3469</f>
        <v>0</v>
      </c>
      <c r="E3469" s="270">
        <f>'Net Gen'!I3469</f>
        <v>0</v>
      </c>
      <c r="F3469" s="270">
        <f>'Net Gen'!K3469</f>
        <v>0</v>
      </c>
      <c r="G3469" s="270">
        <f>'Net Gen'!N3469</f>
        <v>0</v>
      </c>
      <c r="H3469" s="270">
        <f>'Net Gen'!O3469</f>
        <v>1300</v>
      </c>
      <c r="J3469" s="120">
        <f t="shared" si="219"/>
        <v>0.15</v>
      </c>
      <c r="K3469" s="108">
        <f t="shared" si="216"/>
        <v>0</v>
      </c>
      <c r="L3469" s="102">
        <f t="shared" si="217"/>
        <v>195</v>
      </c>
      <c r="M3469" s="123">
        <f t="shared" si="218"/>
        <v>0</v>
      </c>
    </row>
    <row r="3470" spans="1:13" x14ac:dyDescent="0.2">
      <c r="A3470" s="208" t="str">
        <f>'Net Gen'!B3470</f>
        <v>RP2KPAEG-Rockport 2 KP AEG</v>
      </c>
      <c r="B3470" s="269">
        <f>'Net Gen'!C3470</f>
        <v>44829.458333333336</v>
      </c>
      <c r="C3470" s="270" t="str">
        <f>'Net Gen'!P3470</f>
        <v>OFFLINE</v>
      </c>
      <c r="D3470" s="270">
        <f>'Net Gen'!E3470</f>
        <v>0</v>
      </c>
      <c r="E3470" s="270">
        <f>'Net Gen'!I3470</f>
        <v>0</v>
      </c>
      <c r="F3470" s="270">
        <f>'Net Gen'!K3470</f>
        <v>0</v>
      </c>
      <c r="G3470" s="270">
        <f>'Net Gen'!N3470</f>
        <v>0</v>
      </c>
      <c r="H3470" s="270">
        <f>'Net Gen'!O3470</f>
        <v>1300</v>
      </c>
      <c r="J3470" s="120">
        <f t="shared" si="219"/>
        <v>0.15</v>
      </c>
      <c r="K3470" s="108">
        <f t="shared" si="216"/>
        <v>0</v>
      </c>
      <c r="L3470" s="102">
        <f t="shared" si="217"/>
        <v>195</v>
      </c>
      <c r="M3470" s="123">
        <f t="shared" si="218"/>
        <v>0</v>
      </c>
    </row>
    <row r="3471" spans="1:13" x14ac:dyDescent="0.2">
      <c r="A3471" s="208" t="str">
        <f>'Net Gen'!B3471</f>
        <v>RP2KPAEG-Rockport 2 KP AEG</v>
      </c>
      <c r="B3471" s="269">
        <f>'Net Gen'!C3471</f>
        <v>44829.5</v>
      </c>
      <c r="C3471" s="270" t="str">
        <f>'Net Gen'!P3471</f>
        <v>OFFLINE</v>
      </c>
      <c r="D3471" s="270">
        <f>'Net Gen'!E3471</f>
        <v>0</v>
      </c>
      <c r="E3471" s="270">
        <f>'Net Gen'!I3471</f>
        <v>0</v>
      </c>
      <c r="F3471" s="270">
        <f>'Net Gen'!K3471</f>
        <v>0</v>
      </c>
      <c r="G3471" s="270">
        <f>'Net Gen'!N3471</f>
        <v>0</v>
      </c>
      <c r="H3471" s="270">
        <f>'Net Gen'!O3471</f>
        <v>1300</v>
      </c>
      <c r="J3471" s="120">
        <f t="shared" si="219"/>
        <v>0.15</v>
      </c>
      <c r="K3471" s="108">
        <f t="shared" si="216"/>
        <v>0</v>
      </c>
      <c r="L3471" s="102">
        <f t="shared" si="217"/>
        <v>195</v>
      </c>
      <c r="M3471" s="123">
        <f t="shared" si="218"/>
        <v>0</v>
      </c>
    </row>
    <row r="3472" spans="1:13" x14ac:dyDescent="0.2">
      <c r="A3472" s="208" t="str">
        <f>'Net Gen'!B3472</f>
        <v>RP2KPAEG-Rockport 2 KP AEG</v>
      </c>
      <c r="B3472" s="269">
        <f>'Net Gen'!C3472</f>
        <v>44829.541666666664</v>
      </c>
      <c r="C3472" s="270" t="str">
        <f>'Net Gen'!P3472</f>
        <v>OFFLINE</v>
      </c>
      <c r="D3472" s="270">
        <f>'Net Gen'!E3472</f>
        <v>0</v>
      </c>
      <c r="E3472" s="270">
        <f>'Net Gen'!I3472</f>
        <v>0</v>
      </c>
      <c r="F3472" s="270">
        <f>'Net Gen'!K3472</f>
        <v>0</v>
      </c>
      <c r="G3472" s="270">
        <f>'Net Gen'!N3472</f>
        <v>0</v>
      </c>
      <c r="H3472" s="270">
        <f>'Net Gen'!O3472</f>
        <v>1300</v>
      </c>
      <c r="J3472" s="120">
        <f t="shared" si="219"/>
        <v>0.15</v>
      </c>
      <c r="K3472" s="108">
        <f t="shared" si="216"/>
        <v>0</v>
      </c>
      <c r="L3472" s="102">
        <f t="shared" si="217"/>
        <v>195</v>
      </c>
      <c r="M3472" s="123">
        <f t="shared" si="218"/>
        <v>0</v>
      </c>
    </row>
    <row r="3473" spans="1:13" x14ac:dyDescent="0.2">
      <c r="A3473" s="208" t="str">
        <f>'Net Gen'!B3473</f>
        <v>RP2KPAEG-Rockport 2 KP AEG</v>
      </c>
      <c r="B3473" s="269">
        <f>'Net Gen'!C3473</f>
        <v>44829.583333333336</v>
      </c>
      <c r="C3473" s="270" t="str">
        <f>'Net Gen'!P3473</f>
        <v>OFFLINE</v>
      </c>
      <c r="D3473" s="270">
        <f>'Net Gen'!E3473</f>
        <v>0</v>
      </c>
      <c r="E3473" s="270">
        <f>'Net Gen'!I3473</f>
        <v>0</v>
      </c>
      <c r="F3473" s="270">
        <f>'Net Gen'!K3473</f>
        <v>0</v>
      </c>
      <c r="G3473" s="270">
        <f>'Net Gen'!N3473</f>
        <v>0</v>
      </c>
      <c r="H3473" s="270">
        <f>'Net Gen'!O3473</f>
        <v>1300</v>
      </c>
      <c r="J3473" s="120">
        <f t="shared" si="219"/>
        <v>0.15</v>
      </c>
      <c r="K3473" s="108">
        <f t="shared" si="216"/>
        <v>0</v>
      </c>
      <c r="L3473" s="102">
        <f t="shared" si="217"/>
        <v>195</v>
      </c>
      <c r="M3473" s="123">
        <f t="shared" si="218"/>
        <v>0</v>
      </c>
    </row>
    <row r="3474" spans="1:13" x14ac:dyDescent="0.2">
      <c r="A3474" s="208" t="str">
        <f>'Net Gen'!B3474</f>
        <v>RP2KPAEG-Rockport 2 KP AEG</v>
      </c>
      <c r="B3474" s="269">
        <f>'Net Gen'!C3474</f>
        <v>44829.625</v>
      </c>
      <c r="C3474" s="270" t="str">
        <f>'Net Gen'!P3474</f>
        <v>OFFLINE</v>
      </c>
      <c r="D3474" s="270">
        <f>'Net Gen'!E3474</f>
        <v>0</v>
      </c>
      <c r="E3474" s="270">
        <f>'Net Gen'!I3474</f>
        <v>0</v>
      </c>
      <c r="F3474" s="270">
        <f>'Net Gen'!K3474</f>
        <v>0</v>
      </c>
      <c r="G3474" s="270">
        <f>'Net Gen'!N3474</f>
        <v>0</v>
      </c>
      <c r="H3474" s="270">
        <f>'Net Gen'!O3474</f>
        <v>1300</v>
      </c>
      <c r="J3474" s="120">
        <f t="shared" si="219"/>
        <v>0.15</v>
      </c>
      <c r="K3474" s="108">
        <f t="shared" si="216"/>
        <v>0</v>
      </c>
      <c r="L3474" s="102">
        <f t="shared" si="217"/>
        <v>195</v>
      </c>
      <c r="M3474" s="123">
        <f t="shared" si="218"/>
        <v>0</v>
      </c>
    </row>
    <row r="3475" spans="1:13" x14ac:dyDescent="0.2">
      <c r="A3475" s="208" t="str">
        <f>'Net Gen'!B3475</f>
        <v>RP2KPAEG-Rockport 2 KP AEG</v>
      </c>
      <c r="B3475" s="269">
        <f>'Net Gen'!C3475</f>
        <v>44829.666666666664</v>
      </c>
      <c r="C3475" s="270" t="str">
        <f>'Net Gen'!P3475</f>
        <v>OFFLINE</v>
      </c>
      <c r="D3475" s="270">
        <f>'Net Gen'!E3475</f>
        <v>0</v>
      </c>
      <c r="E3475" s="270">
        <f>'Net Gen'!I3475</f>
        <v>0</v>
      </c>
      <c r="F3475" s="270">
        <f>'Net Gen'!K3475</f>
        <v>0</v>
      </c>
      <c r="G3475" s="270">
        <f>'Net Gen'!N3475</f>
        <v>0</v>
      </c>
      <c r="H3475" s="270">
        <f>'Net Gen'!O3475</f>
        <v>1300</v>
      </c>
      <c r="J3475" s="120">
        <f t="shared" si="219"/>
        <v>0.15</v>
      </c>
      <c r="K3475" s="108">
        <f t="shared" si="216"/>
        <v>0</v>
      </c>
      <c r="L3475" s="102">
        <f t="shared" si="217"/>
        <v>195</v>
      </c>
      <c r="M3475" s="123">
        <f t="shared" si="218"/>
        <v>0</v>
      </c>
    </row>
    <row r="3476" spans="1:13" x14ac:dyDescent="0.2">
      <c r="A3476" s="208" t="str">
        <f>'Net Gen'!B3476</f>
        <v>RP2KPAEG-Rockport 2 KP AEG</v>
      </c>
      <c r="B3476" s="269">
        <f>'Net Gen'!C3476</f>
        <v>44829.708333333336</v>
      </c>
      <c r="C3476" s="270" t="str">
        <f>'Net Gen'!P3476</f>
        <v>OFFLINE</v>
      </c>
      <c r="D3476" s="270">
        <f>'Net Gen'!E3476</f>
        <v>0</v>
      </c>
      <c r="E3476" s="270">
        <f>'Net Gen'!I3476</f>
        <v>0</v>
      </c>
      <c r="F3476" s="270">
        <f>'Net Gen'!K3476</f>
        <v>0</v>
      </c>
      <c r="G3476" s="270">
        <f>'Net Gen'!N3476</f>
        <v>0</v>
      </c>
      <c r="H3476" s="270">
        <f>'Net Gen'!O3476</f>
        <v>1300</v>
      </c>
      <c r="J3476" s="120">
        <f t="shared" si="219"/>
        <v>0.15</v>
      </c>
      <c r="K3476" s="108">
        <f t="shared" si="216"/>
        <v>0</v>
      </c>
      <c r="L3476" s="102">
        <f t="shared" si="217"/>
        <v>195</v>
      </c>
      <c r="M3476" s="123">
        <f t="shared" si="218"/>
        <v>0</v>
      </c>
    </row>
    <row r="3477" spans="1:13" x14ac:dyDescent="0.2">
      <c r="A3477" s="208" t="str">
        <f>'Net Gen'!B3477</f>
        <v>RP2KPAEG-Rockport 2 KP AEG</v>
      </c>
      <c r="B3477" s="269">
        <f>'Net Gen'!C3477</f>
        <v>44829.75</v>
      </c>
      <c r="C3477" s="270" t="str">
        <f>'Net Gen'!P3477</f>
        <v>OFFLINE</v>
      </c>
      <c r="D3477" s="270">
        <f>'Net Gen'!E3477</f>
        <v>0</v>
      </c>
      <c r="E3477" s="270">
        <f>'Net Gen'!I3477</f>
        <v>0</v>
      </c>
      <c r="F3477" s="270">
        <f>'Net Gen'!K3477</f>
        <v>0</v>
      </c>
      <c r="G3477" s="270">
        <f>'Net Gen'!N3477</f>
        <v>0</v>
      </c>
      <c r="H3477" s="270">
        <f>'Net Gen'!O3477</f>
        <v>1300</v>
      </c>
      <c r="J3477" s="120">
        <f t="shared" si="219"/>
        <v>0.15</v>
      </c>
      <c r="K3477" s="108">
        <f t="shared" si="216"/>
        <v>0</v>
      </c>
      <c r="L3477" s="102">
        <f t="shared" si="217"/>
        <v>195</v>
      </c>
      <c r="M3477" s="123">
        <f t="shared" si="218"/>
        <v>0</v>
      </c>
    </row>
    <row r="3478" spans="1:13" x14ac:dyDescent="0.2">
      <c r="A3478" s="208" t="str">
        <f>'Net Gen'!B3478</f>
        <v>RP2KPAEG-Rockport 2 KP AEG</v>
      </c>
      <c r="B3478" s="269">
        <f>'Net Gen'!C3478</f>
        <v>44829.791666666664</v>
      </c>
      <c r="C3478" s="270" t="str">
        <f>'Net Gen'!P3478</f>
        <v>OFFLINE</v>
      </c>
      <c r="D3478" s="270">
        <f>'Net Gen'!E3478</f>
        <v>0</v>
      </c>
      <c r="E3478" s="270">
        <f>'Net Gen'!I3478</f>
        <v>0</v>
      </c>
      <c r="F3478" s="270">
        <f>'Net Gen'!K3478</f>
        <v>0</v>
      </c>
      <c r="G3478" s="270">
        <f>'Net Gen'!N3478</f>
        <v>0</v>
      </c>
      <c r="H3478" s="270">
        <f>'Net Gen'!O3478</f>
        <v>1300</v>
      </c>
      <c r="J3478" s="120">
        <f t="shared" si="219"/>
        <v>0.15</v>
      </c>
      <c r="K3478" s="108">
        <f t="shared" si="216"/>
        <v>0</v>
      </c>
      <c r="L3478" s="102">
        <f t="shared" si="217"/>
        <v>195</v>
      </c>
      <c r="M3478" s="123">
        <f t="shared" si="218"/>
        <v>0</v>
      </c>
    </row>
    <row r="3479" spans="1:13" x14ac:dyDescent="0.2">
      <c r="A3479" s="208" t="str">
        <f>'Net Gen'!B3479</f>
        <v>RP2KPAEG-Rockport 2 KP AEG</v>
      </c>
      <c r="B3479" s="269">
        <f>'Net Gen'!C3479</f>
        <v>44829.833333333336</v>
      </c>
      <c r="C3479" s="270" t="str">
        <f>'Net Gen'!P3479</f>
        <v>OFFLINE</v>
      </c>
      <c r="D3479" s="270">
        <f>'Net Gen'!E3479</f>
        <v>0</v>
      </c>
      <c r="E3479" s="270">
        <f>'Net Gen'!I3479</f>
        <v>0</v>
      </c>
      <c r="F3479" s="270">
        <f>'Net Gen'!K3479</f>
        <v>0</v>
      </c>
      <c r="G3479" s="270">
        <f>'Net Gen'!N3479</f>
        <v>0</v>
      </c>
      <c r="H3479" s="270">
        <f>'Net Gen'!O3479</f>
        <v>1300</v>
      </c>
      <c r="J3479" s="120">
        <f t="shared" si="219"/>
        <v>0.15</v>
      </c>
      <c r="K3479" s="108">
        <f t="shared" si="216"/>
        <v>0</v>
      </c>
      <c r="L3479" s="102">
        <f t="shared" si="217"/>
        <v>195</v>
      </c>
      <c r="M3479" s="123">
        <f t="shared" si="218"/>
        <v>0</v>
      </c>
    </row>
    <row r="3480" spans="1:13" x14ac:dyDescent="0.2">
      <c r="A3480" s="208" t="str">
        <f>'Net Gen'!B3480</f>
        <v>RP2KPAEG-Rockport 2 KP AEG</v>
      </c>
      <c r="B3480" s="269">
        <f>'Net Gen'!C3480</f>
        <v>44829.875</v>
      </c>
      <c r="C3480" s="270" t="str">
        <f>'Net Gen'!P3480</f>
        <v>OFFLINE</v>
      </c>
      <c r="D3480" s="270">
        <f>'Net Gen'!E3480</f>
        <v>0</v>
      </c>
      <c r="E3480" s="270">
        <f>'Net Gen'!I3480</f>
        <v>0</v>
      </c>
      <c r="F3480" s="270">
        <f>'Net Gen'!K3480</f>
        <v>0</v>
      </c>
      <c r="G3480" s="270">
        <f>'Net Gen'!N3480</f>
        <v>0</v>
      </c>
      <c r="H3480" s="270">
        <f>'Net Gen'!O3480</f>
        <v>1300</v>
      </c>
      <c r="J3480" s="120">
        <f t="shared" si="219"/>
        <v>0.15</v>
      </c>
      <c r="K3480" s="108">
        <f t="shared" si="216"/>
        <v>0</v>
      </c>
      <c r="L3480" s="102">
        <f t="shared" si="217"/>
        <v>195</v>
      </c>
      <c r="M3480" s="123">
        <f t="shared" si="218"/>
        <v>0</v>
      </c>
    </row>
    <row r="3481" spans="1:13" x14ac:dyDescent="0.2">
      <c r="A3481" s="208" t="str">
        <f>'Net Gen'!B3481</f>
        <v>RP2KPAEG-Rockport 2 KP AEG</v>
      </c>
      <c r="B3481" s="269">
        <f>'Net Gen'!C3481</f>
        <v>44829.916666666664</v>
      </c>
      <c r="C3481" s="270" t="str">
        <f>'Net Gen'!P3481</f>
        <v>OFFLINE</v>
      </c>
      <c r="D3481" s="270">
        <f>'Net Gen'!E3481</f>
        <v>0</v>
      </c>
      <c r="E3481" s="270">
        <f>'Net Gen'!I3481</f>
        <v>0</v>
      </c>
      <c r="F3481" s="270">
        <f>'Net Gen'!K3481</f>
        <v>0</v>
      </c>
      <c r="G3481" s="270">
        <f>'Net Gen'!N3481</f>
        <v>0</v>
      </c>
      <c r="H3481" s="270">
        <f>'Net Gen'!O3481</f>
        <v>1300</v>
      </c>
      <c r="J3481" s="120">
        <f t="shared" si="219"/>
        <v>0.15</v>
      </c>
      <c r="K3481" s="108">
        <f t="shared" si="216"/>
        <v>0</v>
      </c>
      <c r="L3481" s="102">
        <f t="shared" si="217"/>
        <v>195</v>
      </c>
      <c r="M3481" s="123">
        <f t="shared" si="218"/>
        <v>0</v>
      </c>
    </row>
    <row r="3482" spans="1:13" x14ac:dyDescent="0.2">
      <c r="A3482" s="208" t="str">
        <f>'Net Gen'!B3482</f>
        <v>RP2KPAEG-Rockport 2 KP AEG</v>
      </c>
      <c r="B3482" s="269">
        <f>'Net Gen'!C3482</f>
        <v>44829.958333333336</v>
      </c>
      <c r="C3482" s="270" t="str">
        <f>'Net Gen'!P3482</f>
        <v>OFFLINE</v>
      </c>
      <c r="D3482" s="270">
        <f>'Net Gen'!E3482</f>
        <v>0</v>
      </c>
      <c r="E3482" s="270">
        <f>'Net Gen'!I3482</f>
        <v>0</v>
      </c>
      <c r="F3482" s="270">
        <f>'Net Gen'!K3482</f>
        <v>0</v>
      </c>
      <c r="G3482" s="270">
        <f>'Net Gen'!N3482</f>
        <v>0</v>
      </c>
      <c r="H3482" s="270">
        <f>'Net Gen'!O3482</f>
        <v>1300</v>
      </c>
      <c r="J3482" s="120">
        <f t="shared" si="219"/>
        <v>0.15</v>
      </c>
      <c r="K3482" s="108">
        <f t="shared" si="216"/>
        <v>0</v>
      </c>
      <c r="L3482" s="102">
        <f t="shared" si="217"/>
        <v>195</v>
      </c>
      <c r="M3482" s="123">
        <f t="shared" si="218"/>
        <v>0</v>
      </c>
    </row>
    <row r="3483" spans="1:13" x14ac:dyDescent="0.2">
      <c r="A3483" s="208" t="str">
        <f>'Net Gen'!B3483</f>
        <v>RP2KPAEG-Rockport 2 KP AEG</v>
      </c>
      <c r="B3483" s="269">
        <f>'Net Gen'!C3483</f>
        <v>44830</v>
      </c>
      <c r="C3483" s="270" t="str">
        <f>'Net Gen'!P3483</f>
        <v>OFFLINE</v>
      </c>
      <c r="D3483" s="270">
        <f>'Net Gen'!E3483</f>
        <v>0</v>
      </c>
      <c r="E3483" s="270">
        <f>'Net Gen'!I3483</f>
        <v>0</v>
      </c>
      <c r="F3483" s="270">
        <f>'Net Gen'!K3483</f>
        <v>0</v>
      </c>
      <c r="G3483" s="270">
        <f>'Net Gen'!N3483</f>
        <v>0</v>
      </c>
      <c r="H3483" s="270">
        <f>'Net Gen'!O3483</f>
        <v>1300</v>
      </c>
      <c r="J3483" s="120">
        <f t="shared" si="219"/>
        <v>0.15</v>
      </c>
      <c r="K3483" s="108">
        <f t="shared" si="216"/>
        <v>0</v>
      </c>
      <c r="L3483" s="102">
        <f t="shared" si="217"/>
        <v>195</v>
      </c>
      <c r="M3483" s="123">
        <f t="shared" si="218"/>
        <v>0</v>
      </c>
    </row>
    <row r="3484" spans="1:13" x14ac:dyDescent="0.2">
      <c r="A3484" s="208" t="str">
        <f>'Net Gen'!B3484</f>
        <v>RP2KPAEG-Rockport 2 KP AEG</v>
      </c>
      <c r="B3484" s="269">
        <f>'Net Gen'!C3484</f>
        <v>44830.041666666664</v>
      </c>
      <c r="C3484" s="270" t="str">
        <f>'Net Gen'!P3484</f>
        <v>OFFLINE</v>
      </c>
      <c r="D3484" s="270">
        <f>'Net Gen'!E3484</f>
        <v>0</v>
      </c>
      <c r="E3484" s="270">
        <f>'Net Gen'!I3484</f>
        <v>0</v>
      </c>
      <c r="F3484" s="270">
        <f>'Net Gen'!K3484</f>
        <v>0</v>
      </c>
      <c r="G3484" s="270">
        <f>'Net Gen'!N3484</f>
        <v>0</v>
      </c>
      <c r="H3484" s="270">
        <f>'Net Gen'!O3484</f>
        <v>1300</v>
      </c>
      <c r="J3484" s="120">
        <f t="shared" si="219"/>
        <v>0.15</v>
      </c>
      <c r="K3484" s="108">
        <f t="shared" si="216"/>
        <v>0</v>
      </c>
      <c r="L3484" s="102">
        <f t="shared" si="217"/>
        <v>195</v>
      </c>
      <c r="M3484" s="123">
        <f t="shared" si="218"/>
        <v>0</v>
      </c>
    </row>
    <row r="3485" spans="1:13" x14ac:dyDescent="0.2">
      <c r="A3485" s="208" t="str">
        <f>'Net Gen'!B3485</f>
        <v>RP2KPAEG-Rockport 2 KP AEG</v>
      </c>
      <c r="B3485" s="269">
        <f>'Net Gen'!C3485</f>
        <v>44830.083333333336</v>
      </c>
      <c r="C3485" s="270" t="str">
        <f>'Net Gen'!P3485</f>
        <v>OFFLINE</v>
      </c>
      <c r="D3485" s="270">
        <f>'Net Gen'!E3485</f>
        <v>0</v>
      </c>
      <c r="E3485" s="270">
        <f>'Net Gen'!I3485</f>
        <v>0</v>
      </c>
      <c r="F3485" s="270">
        <f>'Net Gen'!K3485</f>
        <v>0</v>
      </c>
      <c r="G3485" s="270">
        <f>'Net Gen'!N3485</f>
        <v>0</v>
      </c>
      <c r="H3485" s="270">
        <f>'Net Gen'!O3485</f>
        <v>1300</v>
      </c>
      <c r="J3485" s="120">
        <f t="shared" si="219"/>
        <v>0.15</v>
      </c>
      <c r="K3485" s="108">
        <f t="shared" si="216"/>
        <v>0</v>
      </c>
      <c r="L3485" s="102">
        <f t="shared" si="217"/>
        <v>195</v>
      </c>
      <c r="M3485" s="123">
        <f t="shared" si="218"/>
        <v>0</v>
      </c>
    </row>
    <row r="3486" spans="1:13" x14ac:dyDescent="0.2">
      <c r="A3486" s="208" t="str">
        <f>'Net Gen'!B3486</f>
        <v>RP2KPAEG-Rockport 2 KP AEG</v>
      </c>
      <c r="B3486" s="269">
        <f>'Net Gen'!C3486</f>
        <v>44830.125</v>
      </c>
      <c r="C3486" s="270" t="str">
        <f>'Net Gen'!P3486</f>
        <v>OFFLINE</v>
      </c>
      <c r="D3486" s="270">
        <f>'Net Gen'!E3486</f>
        <v>0</v>
      </c>
      <c r="E3486" s="270">
        <f>'Net Gen'!I3486</f>
        <v>0</v>
      </c>
      <c r="F3486" s="270">
        <f>'Net Gen'!K3486</f>
        <v>0</v>
      </c>
      <c r="G3486" s="270">
        <f>'Net Gen'!N3486</f>
        <v>0</v>
      </c>
      <c r="H3486" s="270">
        <f>'Net Gen'!O3486</f>
        <v>1300</v>
      </c>
      <c r="J3486" s="120">
        <f t="shared" si="219"/>
        <v>0.15</v>
      </c>
      <c r="K3486" s="108">
        <f t="shared" si="216"/>
        <v>0</v>
      </c>
      <c r="L3486" s="102">
        <f t="shared" si="217"/>
        <v>195</v>
      </c>
      <c r="M3486" s="123">
        <f t="shared" si="218"/>
        <v>0</v>
      </c>
    </row>
    <row r="3487" spans="1:13" x14ac:dyDescent="0.2">
      <c r="A3487" s="208" t="str">
        <f>'Net Gen'!B3487</f>
        <v>RP2KPAEG-Rockport 2 KP AEG</v>
      </c>
      <c r="B3487" s="269">
        <f>'Net Gen'!C3487</f>
        <v>44830.166666666664</v>
      </c>
      <c r="C3487" s="270" t="str">
        <f>'Net Gen'!P3487</f>
        <v>OFFLINE</v>
      </c>
      <c r="D3487" s="270">
        <f>'Net Gen'!E3487</f>
        <v>0</v>
      </c>
      <c r="E3487" s="270">
        <f>'Net Gen'!I3487</f>
        <v>0</v>
      </c>
      <c r="F3487" s="270">
        <f>'Net Gen'!K3487</f>
        <v>0</v>
      </c>
      <c r="G3487" s="270">
        <f>'Net Gen'!N3487</f>
        <v>0</v>
      </c>
      <c r="H3487" s="270">
        <f>'Net Gen'!O3487</f>
        <v>1300</v>
      </c>
      <c r="J3487" s="120">
        <f t="shared" si="219"/>
        <v>0.15</v>
      </c>
      <c r="K3487" s="108">
        <f t="shared" si="216"/>
        <v>0</v>
      </c>
      <c r="L3487" s="102">
        <f t="shared" si="217"/>
        <v>195</v>
      </c>
      <c r="M3487" s="123">
        <f t="shared" si="218"/>
        <v>0</v>
      </c>
    </row>
    <row r="3488" spans="1:13" x14ac:dyDescent="0.2">
      <c r="A3488" s="208" t="str">
        <f>'Net Gen'!B3488</f>
        <v>RP2KPAEG-Rockport 2 KP AEG</v>
      </c>
      <c r="B3488" s="269">
        <f>'Net Gen'!C3488</f>
        <v>44830.208333333336</v>
      </c>
      <c r="C3488" s="270" t="str">
        <f>'Net Gen'!P3488</f>
        <v>OFFLINE</v>
      </c>
      <c r="D3488" s="270">
        <f>'Net Gen'!E3488</f>
        <v>0</v>
      </c>
      <c r="E3488" s="270">
        <f>'Net Gen'!I3488</f>
        <v>0</v>
      </c>
      <c r="F3488" s="270">
        <f>'Net Gen'!K3488</f>
        <v>0</v>
      </c>
      <c r="G3488" s="270">
        <f>'Net Gen'!N3488</f>
        <v>0</v>
      </c>
      <c r="H3488" s="270">
        <f>'Net Gen'!O3488</f>
        <v>1300</v>
      </c>
      <c r="J3488" s="120">
        <f t="shared" si="219"/>
        <v>0.15</v>
      </c>
      <c r="K3488" s="108">
        <f t="shared" si="216"/>
        <v>0</v>
      </c>
      <c r="L3488" s="102">
        <f t="shared" si="217"/>
        <v>195</v>
      </c>
      <c r="M3488" s="123">
        <f t="shared" si="218"/>
        <v>0</v>
      </c>
    </row>
    <row r="3489" spans="1:13" x14ac:dyDescent="0.2">
      <c r="A3489" s="208" t="str">
        <f>'Net Gen'!B3489</f>
        <v>RP2KPAEG-Rockport 2 KP AEG</v>
      </c>
      <c r="B3489" s="269">
        <f>'Net Gen'!C3489</f>
        <v>44830.25</v>
      </c>
      <c r="C3489" s="270" t="str">
        <f>'Net Gen'!P3489</f>
        <v>OFFLINE</v>
      </c>
      <c r="D3489" s="270">
        <f>'Net Gen'!E3489</f>
        <v>0</v>
      </c>
      <c r="E3489" s="270">
        <f>'Net Gen'!I3489</f>
        <v>0</v>
      </c>
      <c r="F3489" s="270">
        <f>'Net Gen'!K3489</f>
        <v>0</v>
      </c>
      <c r="G3489" s="270">
        <f>'Net Gen'!N3489</f>
        <v>0</v>
      </c>
      <c r="H3489" s="270">
        <f>'Net Gen'!O3489</f>
        <v>1300</v>
      </c>
      <c r="J3489" s="120">
        <f t="shared" si="219"/>
        <v>0.15</v>
      </c>
      <c r="K3489" s="108">
        <f t="shared" si="216"/>
        <v>0</v>
      </c>
      <c r="L3489" s="102">
        <f t="shared" si="217"/>
        <v>195</v>
      </c>
      <c r="M3489" s="123">
        <f t="shared" si="218"/>
        <v>0</v>
      </c>
    </row>
    <row r="3490" spans="1:13" x14ac:dyDescent="0.2">
      <c r="A3490" s="208" t="str">
        <f>'Net Gen'!B3490</f>
        <v>RP2KPAEG-Rockport 2 KP AEG</v>
      </c>
      <c r="B3490" s="269">
        <f>'Net Gen'!C3490</f>
        <v>44830.291666666664</v>
      </c>
      <c r="C3490" s="270" t="str">
        <f>'Net Gen'!P3490</f>
        <v>OFFLINE</v>
      </c>
      <c r="D3490" s="270">
        <f>'Net Gen'!E3490</f>
        <v>0</v>
      </c>
      <c r="E3490" s="270">
        <f>'Net Gen'!I3490</f>
        <v>0</v>
      </c>
      <c r="F3490" s="270">
        <f>'Net Gen'!K3490</f>
        <v>0</v>
      </c>
      <c r="G3490" s="270">
        <f>'Net Gen'!N3490</f>
        <v>0</v>
      </c>
      <c r="H3490" s="270">
        <f>'Net Gen'!O3490</f>
        <v>1300</v>
      </c>
      <c r="J3490" s="120">
        <f t="shared" si="219"/>
        <v>0.15</v>
      </c>
      <c r="K3490" s="108">
        <f t="shared" si="216"/>
        <v>0</v>
      </c>
      <c r="L3490" s="102">
        <f t="shared" si="217"/>
        <v>195</v>
      </c>
      <c r="M3490" s="123">
        <f t="shared" si="218"/>
        <v>0</v>
      </c>
    </row>
    <row r="3491" spans="1:13" x14ac:dyDescent="0.2">
      <c r="A3491" s="208" t="str">
        <f>'Net Gen'!B3491</f>
        <v>RP2KPAEG-Rockport 2 KP AEG</v>
      </c>
      <c r="B3491" s="269">
        <f>'Net Gen'!C3491</f>
        <v>44830.333333333336</v>
      </c>
      <c r="C3491" s="270" t="str">
        <f>'Net Gen'!P3491</f>
        <v>OFFLINE</v>
      </c>
      <c r="D3491" s="270">
        <f>'Net Gen'!E3491</f>
        <v>0</v>
      </c>
      <c r="E3491" s="270">
        <f>'Net Gen'!I3491</f>
        <v>0</v>
      </c>
      <c r="F3491" s="270">
        <f>'Net Gen'!K3491</f>
        <v>0</v>
      </c>
      <c r="G3491" s="270">
        <f>'Net Gen'!N3491</f>
        <v>0</v>
      </c>
      <c r="H3491" s="270">
        <f>'Net Gen'!O3491</f>
        <v>1300</v>
      </c>
      <c r="J3491" s="120">
        <f t="shared" si="219"/>
        <v>0.15</v>
      </c>
      <c r="K3491" s="108">
        <f t="shared" si="216"/>
        <v>0</v>
      </c>
      <c r="L3491" s="102">
        <f t="shared" si="217"/>
        <v>195</v>
      </c>
      <c r="M3491" s="123">
        <f t="shared" si="218"/>
        <v>0</v>
      </c>
    </row>
    <row r="3492" spans="1:13" x14ac:dyDescent="0.2">
      <c r="A3492" s="208" t="str">
        <f>'Net Gen'!B3492</f>
        <v>RP2KPAEG-Rockport 2 KP AEG</v>
      </c>
      <c r="B3492" s="269">
        <f>'Net Gen'!C3492</f>
        <v>44830.375</v>
      </c>
      <c r="C3492" s="270" t="str">
        <f>'Net Gen'!P3492</f>
        <v>OFFLINE</v>
      </c>
      <c r="D3492" s="270">
        <f>'Net Gen'!E3492</f>
        <v>0</v>
      </c>
      <c r="E3492" s="270">
        <f>'Net Gen'!I3492</f>
        <v>0</v>
      </c>
      <c r="F3492" s="270">
        <f>'Net Gen'!K3492</f>
        <v>0</v>
      </c>
      <c r="G3492" s="270">
        <f>'Net Gen'!N3492</f>
        <v>0</v>
      </c>
      <c r="H3492" s="270">
        <f>'Net Gen'!O3492</f>
        <v>1300</v>
      </c>
      <c r="J3492" s="120">
        <f t="shared" si="219"/>
        <v>0.15</v>
      </c>
      <c r="K3492" s="108">
        <f t="shared" ref="K3492:K3555" si="220">F3492*J3492</f>
        <v>0</v>
      </c>
      <c r="L3492" s="102">
        <f t="shared" ref="L3492:L3555" si="221">H3492*J3492</f>
        <v>195</v>
      </c>
      <c r="M3492" s="123">
        <f t="shared" ref="M3492:M3555" si="222">E3492*J3492</f>
        <v>0</v>
      </c>
    </row>
    <row r="3493" spans="1:13" x14ac:dyDescent="0.2">
      <c r="A3493" s="208" t="str">
        <f>'Net Gen'!B3493</f>
        <v>RP2KPAEG-Rockport 2 KP AEG</v>
      </c>
      <c r="B3493" s="269">
        <f>'Net Gen'!C3493</f>
        <v>44830.416666666664</v>
      </c>
      <c r="C3493" s="270" t="str">
        <f>'Net Gen'!P3493</f>
        <v>OFFLINE</v>
      </c>
      <c r="D3493" s="270">
        <f>'Net Gen'!E3493</f>
        <v>0</v>
      </c>
      <c r="E3493" s="270">
        <f>'Net Gen'!I3493</f>
        <v>0</v>
      </c>
      <c r="F3493" s="270">
        <f>'Net Gen'!K3493</f>
        <v>0</v>
      </c>
      <c r="G3493" s="270">
        <f>'Net Gen'!N3493</f>
        <v>0</v>
      </c>
      <c r="H3493" s="270">
        <f>'Net Gen'!O3493</f>
        <v>1300</v>
      </c>
      <c r="J3493" s="120">
        <f t="shared" si="219"/>
        <v>0.15</v>
      </c>
      <c r="K3493" s="108">
        <f t="shared" si="220"/>
        <v>0</v>
      </c>
      <c r="L3493" s="102">
        <f t="shared" si="221"/>
        <v>195</v>
      </c>
      <c r="M3493" s="123">
        <f t="shared" si="222"/>
        <v>0</v>
      </c>
    </row>
    <row r="3494" spans="1:13" x14ac:dyDescent="0.2">
      <c r="A3494" s="208" t="str">
        <f>'Net Gen'!B3494</f>
        <v>RP2KPAEG-Rockport 2 KP AEG</v>
      </c>
      <c r="B3494" s="269">
        <f>'Net Gen'!C3494</f>
        <v>44830.458333333336</v>
      </c>
      <c r="C3494" s="270" t="str">
        <f>'Net Gen'!P3494</f>
        <v>OFFLINE</v>
      </c>
      <c r="D3494" s="270">
        <f>'Net Gen'!E3494</f>
        <v>0</v>
      </c>
      <c r="E3494" s="270">
        <f>'Net Gen'!I3494</f>
        <v>0</v>
      </c>
      <c r="F3494" s="270">
        <f>'Net Gen'!K3494</f>
        <v>0</v>
      </c>
      <c r="G3494" s="270">
        <f>'Net Gen'!N3494</f>
        <v>0</v>
      </c>
      <c r="H3494" s="270">
        <f>'Net Gen'!O3494</f>
        <v>1300</v>
      </c>
      <c r="J3494" s="120">
        <f t="shared" si="219"/>
        <v>0.15</v>
      </c>
      <c r="K3494" s="108">
        <f t="shared" si="220"/>
        <v>0</v>
      </c>
      <c r="L3494" s="102">
        <f t="shared" si="221"/>
        <v>195</v>
      </c>
      <c r="M3494" s="123">
        <f t="shared" si="222"/>
        <v>0</v>
      </c>
    </row>
    <row r="3495" spans="1:13" x14ac:dyDescent="0.2">
      <c r="A3495" s="208" t="str">
        <f>'Net Gen'!B3495</f>
        <v>RP2KPAEG-Rockport 2 KP AEG</v>
      </c>
      <c r="B3495" s="269">
        <f>'Net Gen'!C3495</f>
        <v>44830.5</v>
      </c>
      <c r="C3495" s="270" t="str">
        <f>'Net Gen'!P3495</f>
        <v>OFFLINE</v>
      </c>
      <c r="D3495" s="270">
        <f>'Net Gen'!E3495</f>
        <v>0</v>
      </c>
      <c r="E3495" s="270">
        <f>'Net Gen'!I3495</f>
        <v>0</v>
      </c>
      <c r="F3495" s="270">
        <f>'Net Gen'!K3495</f>
        <v>0</v>
      </c>
      <c r="G3495" s="270">
        <f>'Net Gen'!N3495</f>
        <v>0</v>
      </c>
      <c r="H3495" s="270">
        <f>'Net Gen'!O3495</f>
        <v>1300</v>
      </c>
      <c r="J3495" s="120">
        <f t="shared" si="219"/>
        <v>0.15</v>
      </c>
      <c r="K3495" s="108">
        <f t="shared" si="220"/>
        <v>0</v>
      </c>
      <c r="L3495" s="102">
        <f t="shared" si="221"/>
        <v>195</v>
      </c>
      <c r="M3495" s="123">
        <f t="shared" si="222"/>
        <v>0</v>
      </c>
    </row>
    <row r="3496" spans="1:13" x14ac:dyDescent="0.2">
      <c r="A3496" s="208" t="str">
        <f>'Net Gen'!B3496</f>
        <v>RP2KPAEG-Rockport 2 KP AEG</v>
      </c>
      <c r="B3496" s="269">
        <f>'Net Gen'!C3496</f>
        <v>44830.541666666664</v>
      </c>
      <c r="C3496" s="270" t="str">
        <f>'Net Gen'!P3496</f>
        <v>OFFLINE</v>
      </c>
      <c r="D3496" s="270">
        <f>'Net Gen'!E3496</f>
        <v>0</v>
      </c>
      <c r="E3496" s="270">
        <f>'Net Gen'!I3496</f>
        <v>0</v>
      </c>
      <c r="F3496" s="270">
        <f>'Net Gen'!K3496</f>
        <v>0</v>
      </c>
      <c r="G3496" s="270">
        <f>'Net Gen'!N3496</f>
        <v>0</v>
      </c>
      <c r="H3496" s="270">
        <f>'Net Gen'!O3496</f>
        <v>1300</v>
      </c>
      <c r="J3496" s="120">
        <f t="shared" si="219"/>
        <v>0.15</v>
      </c>
      <c r="K3496" s="108">
        <f t="shared" si="220"/>
        <v>0</v>
      </c>
      <c r="L3496" s="102">
        <f t="shared" si="221"/>
        <v>195</v>
      </c>
      <c r="M3496" s="123">
        <f t="shared" si="222"/>
        <v>0</v>
      </c>
    </row>
    <row r="3497" spans="1:13" x14ac:dyDescent="0.2">
      <c r="A3497" s="208" t="str">
        <f>'Net Gen'!B3497</f>
        <v>RP2KPAEG-Rockport 2 KP AEG</v>
      </c>
      <c r="B3497" s="269">
        <f>'Net Gen'!C3497</f>
        <v>44830.583333333336</v>
      </c>
      <c r="C3497" s="270" t="str">
        <f>'Net Gen'!P3497</f>
        <v>OFFLINE</v>
      </c>
      <c r="D3497" s="270">
        <f>'Net Gen'!E3497</f>
        <v>0</v>
      </c>
      <c r="E3497" s="270">
        <f>'Net Gen'!I3497</f>
        <v>0</v>
      </c>
      <c r="F3497" s="270">
        <f>'Net Gen'!K3497</f>
        <v>0</v>
      </c>
      <c r="G3497" s="270">
        <f>'Net Gen'!N3497</f>
        <v>0</v>
      </c>
      <c r="H3497" s="270">
        <f>'Net Gen'!O3497</f>
        <v>1300</v>
      </c>
      <c r="J3497" s="120">
        <f t="shared" si="219"/>
        <v>0.15</v>
      </c>
      <c r="K3497" s="108">
        <f t="shared" si="220"/>
        <v>0</v>
      </c>
      <c r="L3497" s="102">
        <f t="shared" si="221"/>
        <v>195</v>
      </c>
      <c r="M3497" s="123">
        <f t="shared" si="222"/>
        <v>0</v>
      </c>
    </row>
    <row r="3498" spans="1:13" x14ac:dyDescent="0.2">
      <c r="A3498" s="208" t="str">
        <f>'Net Gen'!B3498</f>
        <v>RP2KPAEG-Rockport 2 KP AEG</v>
      </c>
      <c r="B3498" s="269">
        <f>'Net Gen'!C3498</f>
        <v>44830.625</v>
      </c>
      <c r="C3498" s="270" t="str">
        <f>'Net Gen'!P3498</f>
        <v>OFFLINE</v>
      </c>
      <c r="D3498" s="270">
        <f>'Net Gen'!E3498</f>
        <v>0</v>
      </c>
      <c r="E3498" s="270">
        <f>'Net Gen'!I3498</f>
        <v>0</v>
      </c>
      <c r="F3498" s="270">
        <f>'Net Gen'!K3498</f>
        <v>0</v>
      </c>
      <c r="G3498" s="270">
        <f>'Net Gen'!N3498</f>
        <v>0</v>
      </c>
      <c r="H3498" s="270">
        <f>'Net Gen'!O3498</f>
        <v>1300</v>
      </c>
      <c r="J3498" s="120">
        <f t="shared" si="219"/>
        <v>0.15</v>
      </c>
      <c r="K3498" s="108">
        <f t="shared" si="220"/>
        <v>0</v>
      </c>
      <c r="L3498" s="102">
        <f t="shared" si="221"/>
        <v>195</v>
      </c>
      <c r="M3498" s="123">
        <f t="shared" si="222"/>
        <v>0</v>
      </c>
    </row>
    <row r="3499" spans="1:13" x14ac:dyDescent="0.2">
      <c r="A3499" s="208" t="str">
        <f>'Net Gen'!B3499</f>
        <v>RP2KPAEG-Rockport 2 KP AEG</v>
      </c>
      <c r="B3499" s="269">
        <f>'Net Gen'!C3499</f>
        <v>44830.666666666664</v>
      </c>
      <c r="C3499" s="270" t="str">
        <f>'Net Gen'!P3499</f>
        <v>OFFLINE</v>
      </c>
      <c r="D3499" s="270">
        <f>'Net Gen'!E3499</f>
        <v>0</v>
      </c>
      <c r="E3499" s="270">
        <f>'Net Gen'!I3499</f>
        <v>0</v>
      </c>
      <c r="F3499" s="270">
        <f>'Net Gen'!K3499</f>
        <v>0</v>
      </c>
      <c r="G3499" s="270">
        <f>'Net Gen'!N3499</f>
        <v>0</v>
      </c>
      <c r="H3499" s="270">
        <f>'Net Gen'!O3499</f>
        <v>1300</v>
      </c>
      <c r="J3499" s="120">
        <f t="shared" si="219"/>
        <v>0.15</v>
      </c>
      <c r="K3499" s="108">
        <f t="shared" si="220"/>
        <v>0</v>
      </c>
      <c r="L3499" s="102">
        <f t="shared" si="221"/>
        <v>195</v>
      </c>
      <c r="M3499" s="123">
        <f t="shared" si="222"/>
        <v>0</v>
      </c>
    </row>
    <row r="3500" spans="1:13" x14ac:dyDescent="0.2">
      <c r="A3500" s="208" t="str">
        <f>'Net Gen'!B3500</f>
        <v>RP2KPAEG-Rockport 2 KP AEG</v>
      </c>
      <c r="B3500" s="269">
        <f>'Net Gen'!C3500</f>
        <v>44830.708333333336</v>
      </c>
      <c r="C3500" s="270" t="str">
        <f>'Net Gen'!P3500</f>
        <v>OFFLINE</v>
      </c>
      <c r="D3500" s="270">
        <f>'Net Gen'!E3500</f>
        <v>0</v>
      </c>
      <c r="E3500" s="270">
        <f>'Net Gen'!I3500</f>
        <v>0</v>
      </c>
      <c r="F3500" s="270">
        <f>'Net Gen'!K3500</f>
        <v>0</v>
      </c>
      <c r="G3500" s="270">
        <f>'Net Gen'!N3500</f>
        <v>0</v>
      </c>
      <c r="H3500" s="270">
        <f>'Net Gen'!O3500</f>
        <v>1300</v>
      </c>
      <c r="J3500" s="120">
        <f t="shared" si="219"/>
        <v>0.15</v>
      </c>
      <c r="K3500" s="108">
        <f t="shared" si="220"/>
        <v>0</v>
      </c>
      <c r="L3500" s="102">
        <f t="shared" si="221"/>
        <v>195</v>
      </c>
      <c r="M3500" s="123">
        <f t="shared" si="222"/>
        <v>0</v>
      </c>
    </row>
    <row r="3501" spans="1:13" x14ac:dyDescent="0.2">
      <c r="A3501" s="208" t="str">
        <f>'Net Gen'!B3501</f>
        <v>RP2KPAEG-Rockport 2 KP AEG</v>
      </c>
      <c r="B3501" s="269">
        <f>'Net Gen'!C3501</f>
        <v>44830.75</v>
      </c>
      <c r="C3501" s="270" t="str">
        <f>'Net Gen'!P3501</f>
        <v>OFFLINE</v>
      </c>
      <c r="D3501" s="270">
        <f>'Net Gen'!E3501</f>
        <v>0</v>
      </c>
      <c r="E3501" s="270">
        <f>'Net Gen'!I3501</f>
        <v>0</v>
      </c>
      <c r="F3501" s="270">
        <f>'Net Gen'!K3501</f>
        <v>0</v>
      </c>
      <c r="G3501" s="270">
        <f>'Net Gen'!N3501</f>
        <v>0</v>
      </c>
      <c r="H3501" s="270">
        <f>'Net Gen'!O3501</f>
        <v>1300</v>
      </c>
      <c r="J3501" s="120">
        <f t="shared" si="219"/>
        <v>0.15</v>
      </c>
      <c r="K3501" s="108">
        <f t="shared" si="220"/>
        <v>0</v>
      </c>
      <c r="L3501" s="102">
        <f t="shared" si="221"/>
        <v>195</v>
      </c>
      <c r="M3501" s="123">
        <f t="shared" si="222"/>
        <v>0</v>
      </c>
    </row>
    <row r="3502" spans="1:13" x14ac:dyDescent="0.2">
      <c r="A3502" s="208" t="str">
        <f>'Net Gen'!B3502</f>
        <v>RP2KPAEG-Rockport 2 KP AEG</v>
      </c>
      <c r="B3502" s="269">
        <f>'Net Gen'!C3502</f>
        <v>44830.791666666664</v>
      </c>
      <c r="C3502" s="270" t="str">
        <f>'Net Gen'!P3502</f>
        <v>OFFLINE</v>
      </c>
      <c r="D3502" s="270">
        <f>'Net Gen'!E3502</f>
        <v>0</v>
      </c>
      <c r="E3502" s="270">
        <f>'Net Gen'!I3502</f>
        <v>0</v>
      </c>
      <c r="F3502" s="270">
        <f>'Net Gen'!K3502</f>
        <v>0</v>
      </c>
      <c r="G3502" s="270">
        <f>'Net Gen'!N3502</f>
        <v>0</v>
      </c>
      <c r="H3502" s="270">
        <f>'Net Gen'!O3502</f>
        <v>1300</v>
      </c>
      <c r="J3502" s="120">
        <f t="shared" si="219"/>
        <v>0.15</v>
      </c>
      <c r="K3502" s="108">
        <f t="shared" si="220"/>
        <v>0</v>
      </c>
      <c r="L3502" s="102">
        <f t="shared" si="221"/>
        <v>195</v>
      </c>
      <c r="M3502" s="123">
        <f t="shared" si="222"/>
        <v>0</v>
      </c>
    </row>
    <row r="3503" spans="1:13" x14ac:dyDescent="0.2">
      <c r="A3503" s="208" t="str">
        <f>'Net Gen'!B3503</f>
        <v>RP2KPAEG-Rockport 2 KP AEG</v>
      </c>
      <c r="B3503" s="269">
        <f>'Net Gen'!C3503</f>
        <v>44830.833333333336</v>
      </c>
      <c r="C3503" s="270" t="str">
        <f>'Net Gen'!P3503</f>
        <v>OFFLINE</v>
      </c>
      <c r="D3503" s="270">
        <f>'Net Gen'!E3503</f>
        <v>0</v>
      </c>
      <c r="E3503" s="270">
        <f>'Net Gen'!I3503</f>
        <v>0</v>
      </c>
      <c r="F3503" s="270">
        <f>'Net Gen'!K3503</f>
        <v>0</v>
      </c>
      <c r="G3503" s="270">
        <f>'Net Gen'!N3503</f>
        <v>0</v>
      </c>
      <c r="H3503" s="270">
        <f>'Net Gen'!O3503</f>
        <v>1300</v>
      </c>
      <c r="J3503" s="120">
        <f t="shared" si="219"/>
        <v>0.15</v>
      </c>
      <c r="K3503" s="108">
        <f t="shared" si="220"/>
        <v>0</v>
      </c>
      <c r="L3503" s="102">
        <f t="shared" si="221"/>
        <v>195</v>
      </c>
      <c r="M3503" s="123">
        <f t="shared" si="222"/>
        <v>0</v>
      </c>
    </row>
    <row r="3504" spans="1:13" x14ac:dyDescent="0.2">
      <c r="A3504" s="208" t="str">
        <f>'Net Gen'!B3504</f>
        <v>RP2KPAEG-Rockport 2 KP AEG</v>
      </c>
      <c r="B3504" s="269">
        <f>'Net Gen'!C3504</f>
        <v>44830.875</v>
      </c>
      <c r="C3504" s="270" t="str">
        <f>'Net Gen'!P3504</f>
        <v>OFFLINE</v>
      </c>
      <c r="D3504" s="270">
        <f>'Net Gen'!E3504</f>
        <v>0</v>
      </c>
      <c r="E3504" s="270">
        <f>'Net Gen'!I3504</f>
        <v>0</v>
      </c>
      <c r="F3504" s="270">
        <f>'Net Gen'!K3504</f>
        <v>0</v>
      </c>
      <c r="G3504" s="270">
        <f>'Net Gen'!N3504</f>
        <v>0</v>
      </c>
      <c r="H3504" s="270">
        <f>'Net Gen'!O3504</f>
        <v>1300</v>
      </c>
      <c r="J3504" s="120">
        <f t="shared" si="219"/>
        <v>0.15</v>
      </c>
      <c r="K3504" s="108">
        <f t="shared" si="220"/>
        <v>0</v>
      </c>
      <c r="L3504" s="102">
        <f t="shared" si="221"/>
        <v>195</v>
      </c>
      <c r="M3504" s="123">
        <f t="shared" si="222"/>
        <v>0</v>
      </c>
    </row>
    <row r="3505" spans="1:13" x14ac:dyDescent="0.2">
      <c r="A3505" s="208" t="str">
        <f>'Net Gen'!B3505</f>
        <v>RP2KPAEG-Rockport 2 KP AEG</v>
      </c>
      <c r="B3505" s="269">
        <f>'Net Gen'!C3505</f>
        <v>44830.916666666664</v>
      </c>
      <c r="C3505" s="270" t="str">
        <f>'Net Gen'!P3505</f>
        <v>OFFLINE</v>
      </c>
      <c r="D3505" s="270">
        <f>'Net Gen'!E3505</f>
        <v>0</v>
      </c>
      <c r="E3505" s="270">
        <f>'Net Gen'!I3505</f>
        <v>0</v>
      </c>
      <c r="F3505" s="270">
        <f>'Net Gen'!K3505</f>
        <v>0</v>
      </c>
      <c r="G3505" s="270">
        <f>'Net Gen'!N3505</f>
        <v>0</v>
      </c>
      <c r="H3505" s="270">
        <f>'Net Gen'!O3505</f>
        <v>1300</v>
      </c>
      <c r="J3505" s="120">
        <f t="shared" si="219"/>
        <v>0.15</v>
      </c>
      <c r="K3505" s="108">
        <f t="shared" si="220"/>
        <v>0</v>
      </c>
      <c r="L3505" s="102">
        <f t="shared" si="221"/>
        <v>195</v>
      </c>
      <c r="M3505" s="123">
        <f t="shared" si="222"/>
        <v>0</v>
      </c>
    </row>
    <row r="3506" spans="1:13" x14ac:dyDescent="0.2">
      <c r="A3506" s="208" t="str">
        <f>'Net Gen'!B3506</f>
        <v>RP2KPAEG-Rockport 2 KP AEG</v>
      </c>
      <c r="B3506" s="269">
        <f>'Net Gen'!C3506</f>
        <v>44830.958333333336</v>
      </c>
      <c r="C3506" s="270" t="str">
        <f>'Net Gen'!P3506</f>
        <v>OFFLINE</v>
      </c>
      <c r="D3506" s="270">
        <f>'Net Gen'!E3506</f>
        <v>0</v>
      </c>
      <c r="E3506" s="270">
        <f>'Net Gen'!I3506</f>
        <v>0</v>
      </c>
      <c r="F3506" s="270">
        <f>'Net Gen'!K3506</f>
        <v>0</v>
      </c>
      <c r="G3506" s="270">
        <f>'Net Gen'!N3506</f>
        <v>0</v>
      </c>
      <c r="H3506" s="270">
        <f>'Net Gen'!O3506</f>
        <v>1300</v>
      </c>
      <c r="J3506" s="120">
        <f t="shared" si="219"/>
        <v>0.15</v>
      </c>
      <c r="K3506" s="108">
        <f t="shared" si="220"/>
        <v>0</v>
      </c>
      <c r="L3506" s="102">
        <f t="shared" si="221"/>
        <v>195</v>
      </c>
      <c r="M3506" s="123">
        <f t="shared" si="222"/>
        <v>0</v>
      </c>
    </row>
    <row r="3507" spans="1:13" x14ac:dyDescent="0.2">
      <c r="A3507" s="208" t="str">
        <f>'Net Gen'!B3507</f>
        <v>RP2KPAEG-Rockport 2 KP AEG</v>
      </c>
      <c r="B3507" s="269">
        <f>'Net Gen'!C3507</f>
        <v>44831</v>
      </c>
      <c r="C3507" s="270" t="str">
        <f>'Net Gen'!P3507</f>
        <v>OFFLINE</v>
      </c>
      <c r="D3507" s="270">
        <f>'Net Gen'!E3507</f>
        <v>0</v>
      </c>
      <c r="E3507" s="270">
        <f>'Net Gen'!I3507</f>
        <v>0</v>
      </c>
      <c r="F3507" s="270">
        <f>'Net Gen'!K3507</f>
        <v>0</v>
      </c>
      <c r="G3507" s="270">
        <f>'Net Gen'!N3507</f>
        <v>0</v>
      </c>
      <c r="H3507" s="270">
        <f>'Net Gen'!O3507</f>
        <v>1300</v>
      </c>
      <c r="J3507" s="120">
        <f t="shared" si="219"/>
        <v>0.15</v>
      </c>
      <c r="K3507" s="108">
        <f t="shared" si="220"/>
        <v>0</v>
      </c>
      <c r="L3507" s="102">
        <f t="shared" si="221"/>
        <v>195</v>
      </c>
      <c r="M3507" s="123">
        <f t="shared" si="222"/>
        <v>0</v>
      </c>
    </row>
    <row r="3508" spans="1:13" x14ac:dyDescent="0.2">
      <c r="A3508" s="208" t="str">
        <f>'Net Gen'!B3508</f>
        <v>RP2KPAEG-Rockport 2 KP AEG</v>
      </c>
      <c r="B3508" s="269">
        <f>'Net Gen'!C3508</f>
        <v>44831.041666666664</v>
      </c>
      <c r="C3508" s="270" t="str">
        <f>'Net Gen'!P3508</f>
        <v>OFFLINE</v>
      </c>
      <c r="D3508" s="270">
        <f>'Net Gen'!E3508</f>
        <v>0</v>
      </c>
      <c r="E3508" s="270">
        <f>'Net Gen'!I3508</f>
        <v>0</v>
      </c>
      <c r="F3508" s="270">
        <f>'Net Gen'!K3508</f>
        <v>0</v>
      </c>
      <c r="G3508" s="270">
        <f>'Net Gen'!N3508</f>
        <v>0</v>
      </c>
      <c r="H3508" s="270">
        <f>'Net Gen'!O3508</f>
        <v>1300</v>
      </c>
      <c r="J3508" s="120">
        <f t="shared" si="219"/>
        <v>0.15</v>
      </c>
      <c r="K3508" s="108">
        <f t="shared" si="220"/>
        <v>0</v>
      </c>
      <c r="L3508" s="102">
        <f t="shared" si="221"/>
        <v>195</v>
      </c>
      <c r="M3508" s="123">
        <f t="shared" si="222"/>
        <v>0</v>
      </c>
    </row>
    <row r="3509" spans="1:13" x14ac:dyDescent="0.2">
      <c r="A3509" s="208" t="str">
        <f>'Net Gen'!B3509</f>
        <v>RP2KPAEG-Rockport 2 KP AEG</v>
      </c>
      <c r="B3509" s="269">
        <f>'Net Gen'!C3509</f>
        <v>44831.083333333336</v>
      </c>
      <c r="C3509" s="270" t="str">
        <f>'Net Gen'!P3509</f>
        <v>OFFLINE</v>
      </c>
      <c r="D3509" s="270">
        <f>'Net Gen'!E3509</f>
        <v>0</v>
      </c>
      <c r="E3509" s="270">
        <f>'Net Gen'!I3509</f>
        <v>0</v>
      </c>
      <c r="F3509" s="270">
        <f>'Net Gen'!K3509</f>
        <v>0</v>
      </c>
      <c r="G3509" s="270">
        <f>'Net Gen'!N3509</f>
        <v>0</v>
      </c>
      <c r="H3509" s="270">
        <f>'Net Gen'!O3509</f>
        <v>1300</v>
      </c>
      <c r="J3509" s="120">
        <f t="shared" si="219"/>
        <v>0.15</v>
      </c>
      <c r="K3509" s="108">
        <f t="shared" si="220"/>
        <v>0</v>
      </c>
      <c r="L3509" s="102">
        <f t="shared" si="221"/>
        <v>195</v>
      </c>
      <c r="M3509" s="123">
        <f t="shared" si="222"/>
        <v>0</v>
      </c>
    </row>
    <row r="3510" spans="1:13" x14ac:dyDescent="0.2">
      <c r="A3510" s="208" t="str">
        <f>'Net Gen'!B3510</f>
        <v>RP2KPAEG-Rockport 2 KP AEG</v>
      </c>
      <c r="B3510" s="269">
        <f>'Net Gen'!C3510</f>
        <v>44831.125</v>
      </c>
      <c r="C3510" s="270" t="str">
        <f>'Net Gen'!P3510</f>
        <v>OFFLINE</v>
      </c>
      <c r="D3510" s="270">
        <f>'Net Gen'!E3510</f>
        <v>0</v>
      </c>
      <c r="E3510" s="270">
        <f>'Net Gen'!I3510</f>
        <v>0</v>
      </c>
      <c r="F3510" s="270">
        <f>'Net Gen'!K3510</f>
        <v>0</v>
      </c>
      <c r="G3510" s="270">
        <f>'Net Gen'!N3510</f>
        <v>0</v>
      </c>
      <c r="H3510" s="270">
        <f>'Net Gen'!O3510</f>
        <v>1300</v>
      </c>
      <c r="J3510" s="120">
        <f t="shared" si="219"/>
        <v>0.15</v>
      </c>
      <c r="K3510" s="108">
        <f t="shared" si="220"/>
        <v>0</v>
      </c>
      <c r="L3510" s="102">
        <f t="shared" si="221"/>
        <v>195</v>
      </c>
      <c r="M3510" s="123">
        <f t="shared" si="222"/>
        <v>0</v>
      </c>
    </row>
    <row r="3511" spans="1:13" x14ac:dyDescent="0.2">
      <c r="A3511" s="208" t="str">
        <f>'Net Gen'!B3511</f>
        <v>RP2KPAEG-Rockport 2 KP AEG</v>
      </c>
      <c r="B3511" s="269">
        <f>'Net Gen'!C3511</f>
        <v>44831.166666666664</v>
      </c>
      <c r="C3511" s="270" t="str">
        <f>'Net Gen'!P3511</f>
        <v>OFFLINE</v>
      </c>
      <c r="D3511" s="270">
        <f>'Net Gen'!E3511</f>
        <v>0</v>
      </c>
      <c r="E3511" s="270">
        <f>'Net Gen'!I3511</f>
        <v>0</v>
      </c>
      <c r="F3511" s="270">
        <f>'Net Gen'!K3511</f>
        <v>0</v>
      </c>
      <c r="G3511" s="270">
        <f>'Net Gen'!N3511</f>
        <v>0</v>
      </c>
      <c r="H3511" s="270">
        <f>'Net Gen'!O3511</f>
        <v>1300</v>
      </c>
      <c r="J3511" s="120">
        <f t="shared" si="219"/>
        <v>0.15</v>
      </c>
      <c r="K3511" s="108">
        <f t="shared" si="220"/>
        <v>0</v>
      </c>
      <c r="L3511" s="102">
        <f t="shared" si="221"/>
        <v>195</v>
      </c>
      <c r="M3511" s="123">
        <f t="shared" si="222"/>
        <v>0</v>
      </c>
    </row>
    <row r="3512" spans="1:13" x14ac:dyDescent="0.2">
      <c r="A3512" s="208" t="str">
        <f>'Net Gen'!B3512</f>
        <v>RP2KPAEG-Rockport 2 KP AEG</v>
      </c>
      <c r="B3512" s="269">
        <f>'Net Gen'!C3512</f>
        <v>44831.208333333336</v>
      </c>
      <c r="C3512" s="270" t="str">
        <f>'Net Gen'!P3512</f>
        <v>OFFLINE</v>
      </c>
      <c r="D3512" s="270">
        <f>'Net Gen'!E3512</f>
        <v>0</v>
      </c>
      <c r="E3512" s="270">
        <f>'Net Gen'!I3512</f>
        <v>0</v>
      </c>
      <c r="F3512" s="270">
        <f>'Net Gen'!K3512</f>
        <v>0</v>
      </c>
      <c r="G3512" s="270">
        <f>'Net Gen'!N3512</f>
        <v>0</v>
      </c>
      <c r="H3512" s="270">
        <f>'Net Gen'!O3512</f>
        <v>1300</v>
      </c>
      <c r="J3512" s="120">
        <f t="shared" si="219"/>
        <v>0.15</v>
      </c>
      <c r="K3512" s="108">
        <f t="shared" si="220"/>
        <v>0</v>
      </c>
      <c r="L3512" s="102">
        <f t="shared" si="221"/>
        <v>195</v>
      </c>
      <c r="M3512" s="123">
        <f t="shared" si="222"/>
        <v>0</v>
      </c>
    </row>
    <row r="3513" spans="1:13" x14ac:dyDescent="0.2">
      <c r="A3513" s="208" t="str">
        <f>'Net Gen'!B3513</f>
        <v>RP2KPAEG-Rockport 2 KP AEG</v>
      </c>
      <c r="B3513" s="269">
        <f>'Net Gen'!C3513</f>
        <v>44831.25</v>
      </c>
      <c r="C3513" s="270" t="str">
        <f>'Net Gen'!P3513</f>
        <v>OFFLINE</v>
      </c>
      <c r="D3513" s="270">
        <f>'Net Gen'!E3513</f>
        <v>0</v>
      </c>
      <c r="E3513" s="270">
        <f>'Net Gen'!I3513</f>
        <v>0</v>
      </c>
      <c r="F3513" s="270">
        <f>'Net Gen'!K3513</f>
        <v>0</v>
      </c>
      <c r="G3513" s="270">
        <f>'Net Gen'!N3513</f>
        <v>0</v>
      </c>
      <c r="H3513" s="270">
        <f>'Net Gen'!O3513</f>
        <v>1300</v>
      </c>
      <c r="J3513" s="120">
        <f t="shared" si="219"/>
        <v>0.15</v>
      </c>
      <c r="K3513" s="108">
        <f t="shared" si="220"/>
        <v>0</v>
      </c>
      <c r="L3513" s="102">
        <f t="shared" si="221"/>
        <v>195</v>
      </c>
      <c r="M3513" s="123">
        <f t="shared" si="222"/>
        <v>0</v>
      </c>
    </row>
    <row r="3514" spans="1:13" x14ac:dyDescent="0.2">
      <c r="A3514" s="208" t="str">
        <f>'Net Gen'!B3514</f>
        <v>RP2KPAEG-Rockport 2 KP AEG</v>
      </c>
      <c r="B3514" s="269">
        <f>'Net Gen'!C3514</f>
        <v>44831.291666666664</v>
      </c>
      <c r="C3514" s="270" t="str">
        <f>'Net Gen'!P3514</f>
        <v>OFFLINE</v>
      </c>
      <c r="D3514" s="270">
        <f>'Net Gen'!E3514</f>
        <v>0</v>
      </c>
      <c r="E3514" s="270">
        <f>'Net Gen'!I3514</f>
        <v>0</v>
      </c>
      <c r="F3514" s="270">
        <f>'Net Gen'!K3514</f>
        <v>0</v>
      </c>
      <c r="G3514" s="270">
        <f>'Net Gen'!N3514</f>
        <v>0</v>
      </c>
      <c r="H3514" s="270">
        <f>'Net Gen'!O3514</f>
        <v>1300</v>
      </c>
      <c r="J3514" s="120">
        <f t="shared" si="219"/>
        <v>0.15</v>
      </c>
      <c r="K3514" s="108">
        <f t="shared" si="220"/>
        <v>0</v>
      </c>
      <c r="L3514" s="102">
        <f t="shared" si="221"/>
        <v>195</v>
      </c>
      <c r="M3514" s="123">
        <f t="shared" si="222"/>
        <v>0</v>
      </c>
    </row>
    <row r="3515" spans="1:13" x14ac:dyDescent="0.2">
      <c r="A3515" s="208" t="str">
        <f>'Net Gen'!B3515</f>
        <v>RP2KPAEG-Rockport 2 KP AEG</v>
      </c>
      <c r="B3515" s="269">
        <f>'Net Gen'!C3515</f>
        <v>44831.333333333336</v>
      </c>
      <c r="C3515" s="270" t="str">
        <f>'Net Gen'!P3515</f>
        <v>OFFLINE</v>
      </c>
      <c r="D3515" s="270">
        <f>'Net Gen'!E3515</f>
        <v>0</v>
      </c>
      <c r="E3515" s="270">
        <f>'Net Gen'!I3515</f>
        <v>0</v>
      </c>
      <c r="F3515" s="270">
        <f>'Net Gen'!K3515</f>
        <v>0</v>
      </c>
      <c r="G3515" s="270">
        <f>'Net Gen'!N3515</f>
        <v>0</v>
      </c>
      <c r="H3515" s="270">
        <f>'Net Gen'!O3515</f>
        <v>1300</v>
      </c>
      <c r="J3515" s="120">
        <f t="shared" si="219"/>
        <v>0.15</v>
      </c>
      <c r="K3515" s="108">
        <f t="shared" si="220"/>
        <v>0</v>
      </c>
      <c r="L3515" s="102">
        <f t="shared" si="221"/>
        <v>195</v>
      </c>
      <c r="M3515" s="123">
        <f t="shared" si="222"/>
        <v>0</v>
      </c>
    </row>
    <row r="3516" spans="1:13" x14ac:dyDescent="0.2">
      <c r="A3516" s="208" t="str">
        <f>'Net Gen'!B3516</f>
        <v>RP2KPAEG-Rockport 2 KP AEG</v>
      </c>
      <c r="B3516" s="269">
        <f>'Net Gen'!C3516</f>
        <v>44831.375</v>
      </c>
      <c r="C3516" s="270" t="str">
        <f>'Net Gen'!P3516</f>
        <v>OFFLINE</v>
      </c>
      <c r="D3516" s="270">
        <f>'Net Gen'!E3516</f>
        <v>0</v>
      </c>
      <c r="E3516" s="270">
        <f>'Net Gen'!I3516</f>
        <v>0</v>
      </c>
      <c r="F3516" s="270">
        <f>'Net Gen'!K3516</f>
        <v>0</v>
      </c>
      <c r="G3516" s="270">
        <f>'Net Gen'!N3516</f>
        <v>0</v>
      </c>
      <c r="H3516" s="270">
        <f>'Net Gen'!O3516</f>
        <v>1300</v>
      </c>
      <c r="J3516" s="120">
        <f t="shared" si="219"/>
        <v>0.15</v>
      </c>
      <c r="K3516" s="108">
        <f t="shared" si="220"/>
        <v>0</v>
      </c>
      <c r="L3516" s="102">
        <f t="shared" si="221"/>
        <v>195</v>
      </c>
      <c r="M3516" s="123">
        <f t="shared" si="222"/>
        <v>0</v>
      </c>
    </row>
    <row r="3517" spans="1:13" x14ac:dyDescent="0.2">
      <c r="A3517" s="208" t="str">
        <f>'Net Gen'!B3517</f>
        <v>RP2KPAEG-Rockport 2 KP AEG</v>
      </c>
      <c r="B3517" s="269">
        <f>'Net Gen'!C3517</f>
        <v>44831.416666666664</v>
      </c>
      <c r="C3517" s="270" t="str">
        <f>'Net Gen'!P3517</f>
        <v>OFFLINE</v>
      </c>
      <c r="D3517" s="270">
        <f>'Net Gen'!E3517</f>
        <v>0</v>
      </c>
      <c r="E3517" s="270">
        <f>'Net Gen'!I3517</f>
        <v>0</v>
      </c>
      <c r="F3517" s="270">
        <f>'Net Gen'!K3517</f>
        <v>0</v>
      </c>
      <c r="G3517" s="270">
        <f>'Net Gen'!N3517</f>
        <v>0</v>
      </c>
      <c r="H3517" s="270">
        <f>'Net Gen'!O3517</f>
        <v>1300</v>
      </c>
      <c r="J3517" s="120">
        <f t="shared" si="219"/>
        <v>0.15</v>
      </c>
      <c r="K3517" s="108">
        <f t="shared" si="220"/>
        <v>0</v>
      </c>
      <c r="L3517" s="102">
        <f t="shared" si="221"/>
        <v>195</v>
      </c>
      <c r="M3517" s="123">
        <f t="shared" si="222"/>
        <v>0</v>
      </c>
    </row>
    <row r="3518" spans="1:13" x14ac:dyDescent="0.2">
      <c r="A3518" s="208" t="str">
        <f>'Net Gen'!B3518</f>
        <v>RP2KPAEG-Rockport 2 KP AEG</v>
      </c>
      <c r="B3518" s="269">
        <f>'Net Gen'!C3518</f>
        <v>44831.458333333336</v>
      </c>
      <c r="C3518" s="270" t="str">
        <f>'Net Gen'!P3518</f>
        <v>OFFLINE</v>
      </c>
      <c r="D3518" s="270">
        <f>'Net Gen'!E3518</f>
        <v>0</v>
      </c>
      <c r="E3518" s="270">
        <f>'Net Gen'!I3518</f>
        <v>0</v>
      </c>
      <c r="F3518" s="270">
        <f>'Net Gen'!K3518</f>
        <v>0</v>
      </c>
      <c r="G3518" s="270">
        <f>'Net Gen'!N3518</f>
        <v>0</v>
      </c>
      <c r="H3518" s="270">
        <f>'Net Gen'!O3518</f>
        <v>1300</v>
      </c>
      <c r="J3518" s="120">
        <f t="shared" si="219"/>
        <v>0.15</v>
      </c>
      <c r="K3518" s="108">
        <f t="shared" si="220"/>
        <v>0</v>
      </c>
      <c r="L3518" s="102">
        <f t="shared" si="221"/>
        <v>195</v>
      </c>
      <c r="M3518" s="123">
        <f t="shared" si="222"/>
        <v>0</v>
      </c>
    </row>
    <row r="3519" spans="1:13" x14ac:dyDescent="0.2">
      <c r="A3519" s="208" t="str">
        <f>'Net Gen'!B3519</f>
        <v>RP2KPAEG-Rockport 2 KP AEG</v>
      </c>
      <c r="B3519" s="269">
        <f>'Net Gen'!C3519</f>
        <v>44831.5</v>
      </c>
      <c r="C3519" s="270" t="str">
        <f>'Net Gen'!P3519</f>
        <v>OFFLINE</v>
      </c>
      <c r="D3519" s="270">
        <f>'Net Gen'!E3519</f>
        <v>0</v>
      </c>
      <c r="E3519" s="270">
        <f>'Net Gen'!I3519</f>
        <v>0</v>
      </c>
      <c r="F3519" s="270">
        <f>'Net Gen'!K3519</f>
        <v>0</v>
      </c>
      <c r="G3519" s="270">
        <f>'Net Gen'!N3519</f>
        <v>0</v>
      </c>
      <c r="H3519" s="270">
        <f>'Net Gen'!O3519</f>
        <v>1300</v>
      </c>
      <c r="J3519" s="120">
        <f t="shared" si="219"/>
        <v>0.15</v>
      </c>
      <c r="K3519" s="108">
        <f t="shared" si="220"/>
        <v>0</v>
      </c>
      <c r="L3519" s="102">
        <f t="shared" si="221"/>
        <v>195</v>
      </c>
      <c r="M3519" s="123">
        <f t="shared" si="222"/>
        <v>0</v>
      </c>
    </row>
    <row r="3520" spans="1:13" x14ac:dyDescent="0.2">
      <c r="A3520" s="208" t="str">
        <f>'Net Gen'!B3520</f>
        <v>RP2KPAEG-Rockport 2 KP AEG</v>
      </c>
      <c r="B3520" s="269">
        <f>'Net Gen'!C3520</f>
        <v>44831.541666666664</v>
      </c>
      <c r="C3520" s="270" t="str">
        <f>'Net Gen'!P3520</f>
        <v>OFFLINE</v>
      </c>
      <c r="D3520" s="270">
        <f>'Net Gen'!E3520</f>
        <v>0</v>
      </c>
      <c r="E3520" s="270">
        <f>'Net Gen'!I3520</f>
        <v>0</v>
      </c>
      <c r="F3520" s="270">
        <f>'Net Gen'!K3520</f>
        <v>0</v>
      </c>
      <c r="G3520" s="270">
        <f>'Net Gen'!N3520</f>
        <v>0</v>
      </c>
      <c r="H3520" s="270">
        <f>'Net Gen'!O3520</f>
        <v>1300</v>
      </c>
      <c r="J3520" s="120">
        <f t="shared" si="219"/>
        <v>0.15</v>
      </c>
      <c r="K3520" s="108">
        <f t="shared" si="220"/>
        <v>0</v>
      </c>
      <c r="L3520" s="102">
        <f t="shared" si="221"/>
        <v>195</v>
      </c>
      <c r="M3520" s="123">
        <f t="shared" si="222"/>
        <v>0</v>
      </c>
    </row>
    <row r="3521" spans="1:13" x14ac:dyDescent="0.2">
      <c r="A3521" s="208" t="str">
        <f>'Net Gen'!B3521</f>
        <v>RP2KPAEG-Rockport 2 KP AEG</v>
      </c>
      <c r="B3521" s="269">
        <f>'Net Gen'!C3521</f>
        <v>44831.583333333336</v>
      </c>
      <c r="C3521" s="270" t="str">
        <f>'Net Gen'!P3521</f>
        <v>OFFLINE</v>
      </c>
      <c r="D3521" s="270">
        <f>'Net Gen'!E3521</f>
        <v>0</v>
      </c>
      <c r="E3521" s="270">
        <f>'Net Gen'!I3521</f>
        <v>0</v>
      </c>
      <c r="F3521" s="270">
        <f>'Net Gen'!K3521</f>
        <v>0</v>
      </c>
      <c r="G3521" s="270">
        <f>'Net Gen'!N3521</f>
        <v>0</v>
      </c>
      <c r="H3521" s="270">
        <f>'Net Gen'!O3521</f>
        <v>1300</v>
      </c>
      <c r="J3521" s="120">
        <f t="shared" si="219"/>
        <v>0.15</v>
      </c>
      <c r="K3521" s="108">
        <f t="shared" si="220"/>
        <v>0</v>
      </c>
      <c r="L3521" s="102">
        <f t="shared" si="221"/>
        <v>195</v>
      </c>
      <c r="M3521" s="123">
        <f t="shared" si="222"/>
        <v>0</v>
      </c>
    </row>
    <row r="3522" spans="1:13" x14ac:dyDescent="0.2">
      <c r="A3522" s="208" t="str">
        <f>'Net Gen'!B3522</f>
        <v>RP2KPAEG-Rockport 2 KP AEG</v>
      </c>
      <c r="B3522" s="269">
        <f>'Net Gen'!C3522</f>
        <v>44831.625</v>
      </c>
      <c r="C3522" s="270" t="str">
        <f>'Net Gen'!P3522</f>
        <v>OFFLINE</v>
      </c>
      <c r="D3522" s="270">
        <f>'Net Gen'!E3522</f>
        <v>0</v>
      </c>
      <c r="E3522" s="270">
        <f>'Net Gen'!I3522</f>
        <v>0</v>
      </c>
      <c r="F3522" s="270">
        <f>'Net Gen'!K3522</f>
        <v>0</v>
      </c>
      <c r="G3522" s="270">
        <f>'Net Gen'!N3522</f>
        <v>0</v>
      </c>
      <c r="H3522" s="270">
        <f>'Net Gen'!O3522</f>
        <v>1300</v>
      </c>
      <c r="J3522" s="120">
        <f t="shared" si="219"/>
        <v>0.15</v>
      </c>
      <c r="K3522" s="108">
        <f t="shared" si="220"/>
        <v>0</v>
      </c>
      <c r="L3522" s="102">
        <f t="shared" si="221"/>
        <v>195</v>
      </c>
      <c r="M3522" s="123">
        <f t="shared" si="222"/>
        <v>0</v>
      </c>
    </row>
    <row r="3523" spans="1:13" x14ac:dyDescent="0.2">
      <c r="A3523" s="208" t="str">
        <f>'Net Gen'!B3523</f>
        <v>RP2KPAEG-Rockport 2 KP AEG</v>
      </c>
      <c r="B3523" s="269">
        <f>'Net Gen'!C3523</f>
        <v>44831.666666666664</v>
      </c>
      <c r="C3523" s="270" t="str">
        <f>'Net Gen'!P3523</f>
        <v>OFFLINE</v>
      </c>
      <c r="D3523" s="270">
        <f>'Net Gen'!E3523</f>
        <v>0</v>
      </c>
      <c r="E3523" s="270">
        <f>'Net Gen'!I3523</f>
        <v>0</v>
      </c>
      <c r="F3523" s="270">
        <f>'Net Gen'!K3523</f>
        <v>0</v>
      </c>
      <c r="G3523" s="270">
        <f>'Net Gen'!N3523</f>
        <v>0</v>
      </c>
      <c r="H3523" s="270">
        <f>'Net Gen'!O3523</f>
        <v>1300</v>
      </c>
      <c r="J3523" s="120">
        <f t="shared" si="219"/>
        <v>0.15</v>
      </c>
      <c r="K3523" s="108">
        <f t="shared" si="220"/>
        <v>0</v>
      </c>
      <c r="L3523" s="102">
        <f t="shared" si="221"/>
        <v>195</v>
      </c>
      <c r="M3523" s="123">
        <f t="shared" si="222"/>
        <v>0</v>
      </c>
    </row>
    <row r="3524" spans="1:13" x14ac:dyDescent="0.2">
      <c r="A3524" s="208" t="str">
        <f>'Net Gen'!B3524</f>
        <v>RP2KPAEG-Rockport 2 KP AEG</v>
      </c>
      <c r="B3524" s="269">
        <f>'Net Gen'!C3524</f>
        <v>44831.708333333336</v>
      </c>
      <c r="C3524" s="270" t="str">
        <f>'Net Gen'!P3524</f>
        <v>OFFLINE</v>
      </c>
      <c r="D3524" s="270">
        <f>'Net Gen'!E3524</f>
        <v>0</v>
      </c>
      <c r="E3524" s="270">
        <f>'Net Gen'!I3524</f>
        <v>0</v>
      </c>
      <c r="F3524" s="270">
        <f>'Net Gen'!K3524</f>
        <v>0</v>
      </c>
      <c r="G3524" s="270">
        <f>'Net Gen'!N3524</f>
        <v>0</v>
      </c>
      <c r="H3524" s="270">
        <f>'Net Gen'!O3524</f>
        <v>1300</v>
      </c>
      <c r="J3524" s="120">
        <f t="shared" si="219"/>
        <v>0.15</v>
      </c>
      <c r="K3524" s="108">
        <f t="shared" si="220"/>
        <v>0</v>
      </c>
      <c r="L3524" s="102">
        <f t="shared" si="221"/>
        <v>195</v>
      </c>
      <c r="M3524" s="123">
        <f t="shared" si="222"/>
        <v>0</v>
      </c>
    </row>
    <row r="3525" spans="1:13" x14ac:dyDescent="0.2">
      <c r="A3525" s="208" t="str">
        <f>'Net Gen'!B3525</f>
        <v>RP2KPAEG-Rockport 2 KP AEG</v>
      </c>
      <c r="B3525" s="269">
        <f>'Net Gen'!C3525</f>
        <v>44831.75</v>
      </c>
      <c r="C3525" s="270" t="str">
        <f>'Net Gen'!P3525</f>
        <v>OFFLINE</v>
      </c>
      <c r="D3525" s="270">
        <f>'Net Gen'!E3525</f>
        <v>0</v>
      </c>
      <c r="E3525" s="270">
        <f>'Net Gen'!I3525</f>
        <v>0</v>
      </c>
      <c r="F3525" s="270">
        <f>'Net Gen'!K3525</f>
        <v>0</v>
      </c>
      <c r="G3525" s="270">
        <f>'Net Gen'!N3525</f>
        <v>0</v>
      </c>
      <c r="H3525" s="270">
        <f>'Net Gen'!O3525</f>
        <v>1300</v>
      </c>
      <c r="J3525" s="120">
        <f t="shared" ref="J3525:J3588" si="223">VLOOKUP(A3525,$P$4:$Q$8,2,FALSE)</f>
        <v>0.15</v>
      </c>
      <c r="K3525" s="108">
        <f t="shared" si="220"/>
        <v>0</v>
      </c>
      <c r="L3525" s="102">
        <f t="shared" si="221"/>
        <v>195</v>
      </c>
      <c r="M3525" s="123">
        <f t="shared" si="222"/>
        <v>0</v>
      </c>
    </row>
    <row r="3526" spans="1:13" x14ac:dyDescent="0.2">
      <c r="A3526" s="208" t="str">
        <f>'Net Gen'!B3526</f>
        <v>RP2KPAEG-Rockport 2 KP AEG</v>
      </c>
      <c r="B3526" s="269">
        <f>'Net Gen'!C3526</f>
        <v>44831.791666666664</v>
      </c>
      <c r="C3526" s="270" t="str">
        <f>'Net Gen'!P3526</f>
        <v>OFFLINE</v>
      </c>
      <c r="D3526" s="270">
        <f>'Net Gen'!E3526</f>
        <v>0</v>
      </c>
      <c r="E3526" s="270">
        <f>'Net Gen'!I3526</f>
        <v>0</v>
      </c>
      <c r="F3526" s="270">
        <f>'Net Gen'!K3526</f>
        <v>0</v>
      </c>
      <c r="G3526" s="270">
        <f>'Net Gen'!N3526</f>
        <v>0</v>
      </c>
      <c r="H3526" s="270">
        <f>'Net Gen'!O3526</f>
        <v>1300</v>
      </c>
      <c r="J3526" s="120">
        <f t="shared" si="223"/>
        <v>0.15</v>
      </c>
      <c r="K3526" s="108">
        <f t="shared" si="220"/>
        <v>0</v>
      </c>
      <c r="L3526" s="102">
        <f t="shared" si="221"/>
        <v>195</v>
      </c>
      <c r="M3526" s="123">
        <f t="shared" si="222"/>
        <v>0</v>
      </c>
    </row>
    <row r="3527" spans="1:13" x14ac:dyDescent="0.2">
      <c r="A3527" s="208" t="str">
        <f>'Net Gen'!B3527</f>
        <v>RP2KPAEG-Rockport 2 KP AEG</v>
      </c>
      <c r="B3527" s="269">
        <f>'Net Gen'!C3527</f>
        <v>44831.833333333336</v>
      </c>
      <c r="C3527" s="270" t="str">
        <f>'Net Gen'!P3527</f>
        <v>OFFLINE</v>
      </c>
      <c r="D3527" s="270">
        <f>'Net Gen'!E3527</f>
        <v>0</v>
      </c>
      <c r="E3527" s="270">
        <f>'Net Gen'!I3527</f>
        <v>0</v>
      </c>
      <c r="F3527" s="270">
        <f>'Net Gen'!K3527</f>
        <v>0</v>
      </c>
      <c r="G3527" s="270">
        <f>'Net Gen'!N3527</f>
        <v>0</v>
      </c>
      <c r="H3527" s="270">
        <f>'Net Gen'!O3527</f>
        <v>1300</v>
      </c>
      <c r="J3527" s="120">
        <f t="shared" si="223"/>
        <v>0.15</v>
      </c>
      <c r="K3527" s="108">
        <f t="shared" si="220"/>
        <v>0</v>
      </c>
      <c r="L3527" s="102">
        <f t="shared" si="221"/>
        <v>195</v>
      </c>
      <c r="M3527" s="123">
        <f t="shared" si="222"/>
        <v>0</v>
      </c>
    </row>
    <row r="3528" spans="1:13" x14ac:dyDescent="0.2">
      <c r="A3528" s="208" t="str">
        <f>'Net Gen'!B3528</f>
        <v>RP2KPAEG-Rockport 2 KP AEG</v>
      </c>
      <c r="B3528" s="269">
        <f>'Net Gen'!C3528</f>
        <v>44831.875</v>
      </c>
      <c r="C3528" s="270" t="str">
        <f>'Net Gen'!P3528</f>
        <v>OFFLINE</v>
      </c>
      <c r="D3528" s="270">
        <f>'Net Gen'!E3528</f>
        <v>0</v>
      </c>
      <c r="E3528" s="270">
        <f>'Net Gen'!I3528</f>
        <v>0</v>
      </c>
      <c r="F3528" s="270">
        <f>'Net Gen'!K3528</f>
        <v>0</v>
      </c>
      <c r="G3528" s="270">
        <f>'Net Gen'!N3528</f>
        <v>0</v>
      </c>
      <c r="H3528" s="270">
        <f>'Net Gen'!O3528</f>
        <v>1300</v>
      </c>
      <c r="J3528" s="120">
        <f t="shared" si="223"/>
        <v>0.15</v>
      </c>
      <c r="K3528" s="108">
        <f t="shared" si="220"/>
        <v>0</v>
      </c>
      <c r="L3528" s="102">
        <f t="shared" si="221"/>
        <v>195</v>
      </c>
      <c r="M3528" s="123">
        <f t="shared" si="222"/>
        <v>0</v>
      </c>
    </row>
    <row r="3529" spans="1:13" x14ac:dyDescent="0.2">
      <c r="A3529" s="208" t="str">
        <f>'Net Gen'!B3529</f>
        <v>RP2KPAEG-Rockport 2 KP AEG</v>
      </c>
      <c r="B3529" s="269">
        <f>'Net Gen'!C3529</f>
        <v>44831.916666666664</v>
      </c>
      <c r="C3529" s="270" t="str">
        <f>'Net Gen'!P3529</f>
        <v>OFFLINE</v>
      </c>
      <c r="D3529" s="270">
        <f>'Net Gen'!E3529</f>
        <v>0</v>
      </c>
      <c r="E3529" s="270">
        <f>'Net Gen'!I3529</f>
        <v>0</v>
      </c>
      <c r="F3529" s="270">
        <f>'Net Gen'!K3529</f>
        <v>0</v>
      </c>
      <c r="G3529" s="270">
        <f>'Net Gen'!N3529</f>
        <v>0</v>
      </c>
      <c r="H3529" s="270">
        <f>'Net Gen'!O3529</f>
        <v>1300</v>
      </c>
      <c r="J3529" s="120">
        <f t="shared" si="223"/>
        <v>0.15</v>
      </c>
      <c r="K3529" s="108">
        <f t="shared" si="220"/>
        <v>0</v>
      </c>
      <c r="L3529" s="102">
        <f t="shared" si="221"/>
        <v>195</v>
      </c>
      <c r="M3529" s="123">
        <f t="shared" si="222"/>
        <v>0</v>
      </c>
    </row>
    <row r="3530" spans="1:13" x14ac:dyDescent="0.2">
      <c r="A3530" s="208" t="str">
        <f>'Net Gen'!B3530</f>
        <v>RP2KPAEG-Rockport 2 KP AEG</v>
      </c>
      <c r="B3530" s="269">
        <f>'Net Gen'!C3530</f>
        <v>44831.958333333336</v>
      </c>
      <c r="C3530" s="270" t="str">
        <f>'Net Gen'!P3530</f>
        <v>OFFLINE</v>
      </c>
      <c r="D3530" s="270">
        <f>'Net Gen'!E3530</f>
        <v>0</v>
      </c>
      <c r="E3530" s="270">
        <f>'Net Gen'!I3530</f>
        <v>0</v>
      </c>
      <c r="F3530" s="270">
        <f>'Net Gen'!K3530</f>
        <v>0</v>
      </c>
      <c r="G3530" s="270">
        <f>'Net Gen'!N3530</f>
        <v>0</v>
      </c>
      <c r="H3530" s="270">
        <f>'Net Gen'!O3530</f>
        <v>1300</v>
      </c>
      <c r="J3530" s="120">
        <f t="shared" si="223"/>
        <v>0.15</v>
      </c>
      <c r="K3530" s="108">
        <f t="shared" si="220"/>
        <v>0</v>
      </c>
      <c r="L3530" s="102">
        <f t="shared" si="221"/>
        <v>195</v>
      </c>
      <c r="M3530" s="123">
        <f t="shared" si="222"/>
        <v>0</v>
      </c>
    </row>
    <row r="3531" spans="1:13" x14ac:dyDescent="0.2">
      <c r="A3531" s="208" t="str">
        <f>'Net Gen'!B3531</f>
        <v>RP2KPAEG-Rockport 2 KP AEG</v>
      </c>
      <c r="B3531" s="269">
        <f>'Net Gen'!C3531</f>
        <v>44832</v>
      </c>
      <c r="C3531" s="270" t="str">
        <f>'Net Gen'!P3531</f>
        <v>OFFLINE</v>
      </c>
      <c r="D3531" s="270">
        <f>'Net Gen'!E3531</f>
        <v>0</v>
      </c>
      <c r="E3531" s="270">
        <f>'Net Gen'!I3531</f>
        <v>0</v>
      </c>
      <c r="F3531" s="270">
        <f>'Net Gen'!K3531</f>
        <v>0</v>
      </c>
      <c r="G3531" s="270">
        <f>'Net Gen'!N3531</f>
        <v>0</v>
      </c>
      <c r="H3531" s="270">
        <f>'Net Gen'!O3531</f>
        <v>1300</v>
      </c>
      <c r="J3531" s="120">
        <f t="shared" si="223"/>
        <v>0.15</v>
      </c>
      <c r="K3531" s="108">
        <f t="shared" si="220"/>
        <v>0</v>
      </c>
      <c r="L3531" s="102">
        <f t="shared" si="221"/>
        <v>195</v>
      </c>
      <c r="M3531" s="123">
        <f t="shared" si="222"/>
        <v>0</v>
      </c>
    </row>
    <row r="3532" spans="1:13" x14ac:dyDescent="0.2">
      <c r="A3532" s="208" t="str">
        <f>'Net Gen'!B3532</f>
        <v>RP2KPAEG-Rockport 2 KP AEG</v>
      </c>
      <c r="B3532" s="269">
        <f>'Net Gen'!C3532</f>
        <v>44832.041666666664</v>
      </c>
      <c r="C3532" s="270" t="str">
        <f>'Net Gen'!P3532</f>
        <v>OFFLINE</v>
      </c>
      <c r="D3532" s="270">
        <f>'Net Gen'!E3532</f>
        <v>0</v>
      </c>
      <c r="E3532" s="270">
        <f>'Net Gen'!I3532</f>
        <v>0</v>
      </c>
      <c r="F3532" s="270">
        <f>'Net Gen'!K3532</f>
        <v>0</v>
      </c>
      <c r="G3532" s="270">
        <f>'Net Gen'!N3532</f>
        <v>0</v>
      </c>
      <c r="H3532" s="270">
        <f>'Net Gen'!O3532</f>
        <v>1300</v>
      </c>
      <c r="J3532" s="120">
        <f t="shared" si="223"/>
        <v>0.15</v>
      </c>
      <c r="K3532" s="108">
        <f t="shared" si="220"/>
        <v>0</v>
      </c>
      <c r="L3532" s="102">
        <f t="shared" si="221"/>
        <v>195</v>
      </c>
      <c r="M3532" s="123">
        <f t="shared" si="222"/>
        <v>0</v>
      </c>
    </row>
    <row r="3533" spans="1:13" x14ac:dyDescent="0.2">
      <c r="A3533" s="208" t="str">
        <f>'Net Gen'!B3533</f>
        <v>RP2KPAEG-Rockport 2 KP AEG</v>
      </c>
      <c r="B3533" s="269">
        <f>'Net Gen'!C3533</f>
        <v>44832.083333333336</v>
      </c>
      <c r="C3533" s="270" t="str">
        <f>'Net Gen'!P3533</f>
        <v>OFFLINE</v>
      </c>
      <c r="D3533" s="270">
        <f>'Net Gen'!E3533</f>
        <v>0</v>
      </c>
      <c r="E3533" s="270">
        <f>'Net Gen'!I3533</f>
        <v>0</v>
      </c>
      <c r="F3533" s="270">
        <f>'Net Gen'!K3533</f>
        <v>0</v>
      </c>
      <c r="G3533" s="270">
        <f>'Net Gen'!N3533</f>
        <v>0</v>
      </c>
      <c r="H3533" s="270">
        <f>'Net Gen'!O3533</f>
        <v>1300</v>
      </c>
      <c r="J3533" s="120">
        <f t="shared" si="223"/>
        <v>0.15</v>
      </c>
      <c r="K3533" s="108">
        <f t="shared" si="220"/>
        <v>0</v>
      </c>
      <c r="L3533" s="102">
        <f t="shared" si="221"/>
        <v>195</v>
      </c>
      <c r="M3533" s="123">
        <f t="shared" si="222"/>
        <v>0</v>
      </c>
    </row>
    <row r="3534" spans="1:13" x14ac:dyDescent="0.2">
      <c r="A3534" s="208" t="str">
        <f>'Net Gen'!B3534</f>
        <v>RP2KPAEG-Rockport 2 KP AEG</v>
      </c>
      <c r="B3534" s="269">
        <f>'Net Gen'!C3534</f>
        <v>44832.125</v>
      </c>
      <c r="C3534" s="270" t="str">
        <f>'Net Gen'!P3534</f>
        <v>OFFLINE</v>
      </c>
      <c r="D3534" s="270">
        <f>'Net Gen'!E3534</f>
        <v>0</v>
      </c>
      <c r="E3534" s="270">
        <f>'Net Gen'!I3534</f>
        <v>0</v>
      </c>
      <c r="F3534" s="270">
        <f>'Net Gen'!K3534</f>
        <v>0</v>
      </c>
      <c r="G3534" s="270">
        <f>'Net Gen'!N3534</f>
        <v>0</v>
      </c>
      <c r="H3534" s="270">
        <f>'Net Gen'!O3534</f>
        <v>1300</v>
      </c>
      <c r="J3534" s="120">
        <f t="shared" si="223"/>
        <v>0.15</v>
      </c>
      <c r="K3534" s="108">
        <f t="shared" si="220"/>
        <v>0</v>
      </c>
      <c r="L3534" s="102">
        <f t="shared" si="221"/>
        <v>195</v>
      </c>
      <c r="M3534" s="123">
        <f t="shared" si="222"/>
        <v>0</v>
      </c>
    </row>
    <row r="3535" spans="1:13" x14ac:dyDescent="0.2">
      <c r="A3535" s="208" t="str">
        <f>'Net Gen'!B3535</f>
        <v>RP2KPAEG-Rockport 2 KP AEG</v>
      </c>
      <c r="B3535" s="269">
        <f>'Net Gen'!C3535</f>
        <v>44832.166666666664</v>
      </c>
      <c r="C3535" s="270" t="str">
        <f>'Net Gen'!P3535</f>
        <v>OFFLINE</v>
      </c>
      <c r="D3535" s="270">
        <f>'Net Gen'!E3535</f>
        <v>0</v>
      </c>
      <c r="E3535" s="270">
        <f>'Net Gen'!I3535</f>
        <v>0</v>
      </c>
      <c r="F3535" s="270">
        <f>'Net Gen'!K3535</f>
        <v>0</v>
      </c>
      <c r="G3535" s="270">
        <f>'Net Gen'!N3535</f>
        <v>0</v>
      </c>
      <c r="H3535" s="270">
        <f>'Net Gen'!O3535</f>
        <v>1300</v>
      </c>
      <c r="J3535" s="120">
        <f t="shared" si="223"/>
        <v>0.15</v>
      </c>
      <c r="K3535" s="108">
        <f t="shared" si="220"/>
        <v>0</v>
      </c>
      <c r="L3535" s="102">
        <f t="shared" si="221"/>
        <v>195</v>
      </c>
      <c r="M3535" s="123">
        <f t="shared" si="222"/>
        <v>0</v>
      </c>
    </row>
    <row r="3536" spans="1:13" x14ac:dyDescent="0.2">
      <c r="A3536" s="208" t="str">
        <f>'Net Gen'!B3536</f>
        <v>RP2KPAEG-Rockport 2 KP AEG</v>
      </c>
      <c r="B3536" s="269">
        <f>'Net Gen'!C3536</f>
        <v>44832.208333333336</v>
      </c>
      <c r="C3536" s="270" t="str">
        <f>'Net Gen'!P3536</f>
        <v>OFFLINE</v>
      </c>
      <c r="D3536" s="270">
        <f>'Net Gen'!E3536</f>
        <v>0</v>
      </c>
      <c r="E3536" s="270">
        <f>'Net Gen'!I3536</f>
        <v>0</v>
      </c>
      <c r="F3536" s="270">
        <f>'Net Gen'!K3536</f>
        <v>0</v>
      </c>
      <c r="G3536" s="270">
        <f>'Net Gen'!N3536</f>
        <v>0</v>
      </c>
      <c r="H3536" s="270">
        <f>'Net Gen'!O3536</f>
        <v>1300</v>
      </c>
      <c r="J3536" s="120">
        <f t="shared" si="223"/>
        <v>0.15</v>
      </c>
      <c r="K3536" s="108">
        <f t="shared" si="220"/>
        <v>0</v>
      </c>
      <c r="L3536" s="102">
        <f t="shared" si="221"/>
        <v>195</v>
      </c>
      <c r="M3536" s="123">
        <f t="shared" si="222"/>
        <v>0</v>
      </c>
    </row>
    <row r="3537" spans="1:13" x14ac:dyDescent="0.2">
      <c r="A3537" s="208" t="str">
        <f>'Net Gen'!B3537</f>
        <v>RP2KPAEG-Rockport 2 KP AEG</v>
      </c>
      <c r="B3537" s="269">
        <f>'Net Gen'!C3537</f>
        <v>44832.25</v>
      </c>
      <c r="C3537" s="270" t="str">
        <f>'Net Gen'!P3537</f>
        <v>OFFLINE</v>
      </c>
      <c r="D3537" s="270">
        <f>'Net Gen'!E3537</f>
        <v>0</v>
      </c>
      <c r="E3537" s="270">
        <f>'Net Gen'!I3537</f>
        <v>0</v>
      </c>
      <c r="F3537" s="270">
        <f>'Net Gen'!K3537</f>
        <v>0</v>
      </c>
      <c r="G3537" s="270">
        <f>'Net Gen'!N3537</f>
        <v>0</v>
      </c>
      <c r="H3537" s="270">
        <f>'Net Gen'!O3537</f>
        <v>1300</v>
      </c>
      <c r="J3537" s="120">
        <f t="shared" si="223"/>
        <v>0.15</v>
      </c>
      <c r="K3537" s="108">
        <f t="shared" si="220"/>
        <v>0</v>
      </c>
      <c r="L3537" s="102">
        <f t="shared" si="221"/>
        <v>195</v>
      </c>
      <c r="M3537" s="123">
        <f t="shared" si="222"/>
        <v>0</v>
      </c>
    </row>
    <row r="3538" spans="1:13" x14ac:dyDescent="0.2">
      <c r="A3538" s="208" t="str">
        <f>'Net Gen'!B3538</f>
        <v>RP2KPAEG-Rockport 2 KP AEG</v>
      </c>
      <c r="B3538" s="269">
        <f>'Net Gen'!C3538</f>
        <v>44832.291666666664</v>
      </c>
      <c r="C3538" s="270" t="str">
        <f>'Net Gen'!P3538</f>
        <v>OFFLINE</v>
      </c>
      <c r="D3538" s="270">
        <f>'Net Gen'!E3538</f>
        <v>0</v>
      </c>
      <c r="E3538" s="270">
        <f>'Net Gen'!I3538</f>
        <v>0</v>
      </c>
      <c r="F3538" s="270">
        <f>'Net Gen'!K3538</f>
        <v>0</v>
      </c>
      <c r="G3538" s="270">
        <f>'Net Gen'!N3538</f>
        <v>0</v>
      </c>
      <c r="H3538" s="270">
        <f>'Net Gen'!O3538</f>
        <v>1300</v>
      </c>
      <c r="J3538" s="120">
        <f t="shared" si="223"/>
        <v>0.15</v>
      </c>
      <c r="K3538" s="108">
        <f t="shared" si="220"/>
        <v>0</v>
      </c>
      <c r="L3538" s="102">
        <f t="shared" si="221"/>
        <v>195</v>
      </c>
      <c r="M3538" s="123">
        <f t="shared" si="222"/>
        <v>0</v>
      </c>
    </row>
    <row r="3539" spans="1:13" x14ac:dyDescent="0.2">
      <c r="A3539" s="208" t="str">
        <f>'Net Gen'!B3539</f>
        <v>RP2KPAEG-Rockport 2 KP AEG</v>
      </c>
      <c r="B3539" s="269">
        <f>'Net Gen'!C3539</f>
        <v>44832.333333333336</v>
      </c>
      <c r="C3539" s="270" t="str">
        <f>'Net Gen'!P3539</f>
        <v>OFFLINE</v>
      </c>
      <c r="D3539" s="270">
        <f>'Net Gen'!E3539</f>
        <v>0</v>
      </c>
      <c r="E3539" s="270">
        <f>'Net Gen'!I3539</f>
        <v>0</v>
      </c>
      <c r="F3539" s="270">
        <f>'Net Gen'!K3539</f>
        <v>0</v>
      </c>
      <c r="G3539" s="270">
        <f>'Net Gen'!N3539</f>
        <v>0</v>
      </c>
      <c r="H3539" s="270">
        <f>'Net Gen'!O3539</f>
        <v>1300</v>
      </c>
      <c r="J3539" s="120">
        <f t="shared" si="223"/>
        <v>0.15</v>
      </c>
      <c r="K3539" s="108">
        <f t="shared" si="220"/>
        <v>0</v>
      </c>
      <c r="L3539" s="102">
        <f t="shared" si="221"/>
        <v>195</v>
      </c>
      <c r="M3539" s="123">
        <f t="shared" si="222"/>
        <v>0</v>
      </c>
    </row>
    <row r="3540" spans="1:13" x14ac:dyDescent="0.2">
      <c r="A3540" s="208" t="str">
        <f>'Net Gen'!B3540</f>
        <v>RP2KPAEG-Rockport 2 KP AEG</v>
      </c>
      <c r="B3540" s="269">
        <f>'Net Gen'!C3540</f>
        <v>44832.375</v>
      </c>
      <c r="C3540" s="270" t="str">
        <f>'Net Gen'!P3540</f>
        <v>OFFLINE</v>
      </c>
      <c r="D3540" s="270">
        <f>'Net Gen'!E3540</f>
        <v>0</v>
      </c>
      <c r="E3540" s="270">
        <f>'Net Gen'!I3540</f>
        <v>0</v>
      </c>
      <c r="F3540" s="270">
        <f>'Net Gen'!K3540</f>
        <v>0</v>
      </c>
      <c r="G3540" s="270">
        <f>'Net Gen'!N3540</f>
        <v>0</v>
      </c>
      <c r="H3540" s="270">
        <f>'Net Gen'!O3540</f>
        <v>1300</v>
      </c>
      <c r="J3540" s="120">
        <f t="shared" si="223"/>
        <v>0.15</v>
      </c>
      <c r="K3540" s="108">
        <f t="shared" si="220"/>
        <v>0</v>
      </c>
      <c r="L3540" s="102">
        <f t="shared" si="221"/>
        <v>195</v>
      </c>
      <c r="M3540" s="123">
        <f t="shared" si="222"/>
        <v>0</v>
      </c>
    </row>
    <row r="3541" spans="1:13" x14ac:dyDescent="0.2">
      <c r="A3541" s="208" t="str">
        <f>'Net Gen'!B3541</f>
        <v>RP2KPAEG-Rockport 2 KP AEG</v>
      </c>
      <c r="B3541" s="269">
        <f>'Net Gen'!C3541</f>
        <v>44832.416666666664</v>
      </c>
      <c r="C3541" s="270" t="str">
        <f>'Net Gen'!P3541</f>
        <v>OFFLINE</v>
      </c>
      <c r="D3541" s="270">
        <f>'Net Gen'!E3541</f>
        <v>0</v>
      </c>
      <c r="E3541" s="270">
        <f>'Net Gen'!I3541</f>
        <v>0</v>
      </c>
      <c r="F3541" s="270">
        <f>'Net Gen'!K3541</f>
        <v>0</v>
      </c>
      <c r="G3541" s="270">
        <f>'Net Gen'!N3541</f>
        <v>0</v>
      </c>
      <c r="H3541" s="270">
        <f>'Net Gen'!O3541</f>
        <v>1300</v>
      </c>
      <c r="J3541" s="120">
        <f t="shared" si="223"/>
        <v>0.15</v>
      </c>
      <c r="K3541" s="108">
        <f t="shared" si="220"/>
        <v>0</v>
      </c>
      <c r="L3541" s="102">
        <f t="shared" si="221"/>
        <v>195</v>
      </c>
      <c r="M3541" s="123">
        <f t="shared" si="222"/>
        <v>0</v>
      </c>
    </row>
    <row r="3542" spans="1:13" x14ac:dyDescent="0.2">
      <c r="A3542" s="208" t="str">
        <f>'Net Gen'!B3542</f>
        <v>RP2KPAEG-Rockport 2 KP AEG</v>
      </c>
      <c r="B3542" s="269">
        <f>'Net Gen'!C3542</f>
        <v>44832.458333333336</v>
      </c>
      <c r="C3542" s="270" t="str">
        <f>'Net Gen'!P3542</f>
        <v>OFFLINE</v>
      </c>
      <c r="D3542" s="270">
        <f>'Net Gen'!E3542</f>
        <v>0</v>
      </c>
      <c r="E3542" s="270">
        <f>'Net Gen'!I3542</f>
        <v>0</v>
      </c>
      <c r="F3542" s="270">
        <f>'Net Gen'!K3542</f>
        <v>0</v>
      </c>
      <c r="G3542" s="270">
        <f>'Net Gen'!N3542</f>
        <v>0</v>
      </c>
      <c r="H3542" s="270">
        <f>'Net Gen'!O3542</f>
        <v>1300</v>
      </c>
      <c r="J3542" s="120">
        <f t="shared" si="223"/>
        <v>0.15</v>
      </c>
      <c r="K3542" s="108">
        <f t="shared" si="220"/>
        <v>0</v>
      </c>
      <c r="L3542" s="102">
        <f t="shared" si="221"/>
        <v>195</v>
      </c>
      <c r="M3542" s="123">
        <f t="shared" si="222"/>
        <v>0</v>
      </c>
    </row>
    <row r="3543" spans="1:13" x14ac:dyDescent="0.2">
      <c r="A3543" s="208" t="str">
        <f>'Net Gen'!B3543</f>
        <v>RP2KPAEG-Rockport 2 KP AEG</v>
      </c>
      <c r="B3543" s="269">
        <f>'Net Gen'!C3543</f>
        <v>44832.5</v>
      </c>
      <c r="C3543" s="270" t="str">
        <f>'Net Gen'!P3543</f>
        <v>OFFLINE</v>
      </c>
      <c r="D3543" s="270">
        <f>'Net Gen'!E3543</f>
        <v>0</v>
      </c>
      <c r="E3543" s="270">
        <f>'Net Gen'!I3543</f>
        <v>0</v>
      </c>
      <c r="F3543" s="270">
        <f>'Net Gen'!K3543</f>
        <v>0</v>
      </c>
      <c r="G3543" s="270">
        <f>'Net Gen'!N3543</f>
        <v>0</v>
      </c>
      <c r="H3543" s="270">
        <f>'Net Gen'!O3543</f>
        <v>1300</v>
      </c>
      <c r="J3543" s="120">
        <f t="shared" si="223"/>
        <v>0.15</v>
      </c>
      <c r="K3543" s="108">
        <f t="shared" si="220"/>
        <v>0</v>
      </c>
      <c r="L3543" s="102">
        <f t="shared" si="221"/>
        <v>195</v>
      </c>
      <c r="M3543" s="123">
        <f t="shared" si="222"/>
        <v>0</v>
      </c>
    </row>
    <row r="3544" spans="1:13" x14ac:dyDescent="0.2">
      <c r="A3544" s="208" t="str">
        <f>'Net Gen'!B3544</f>
        <v>RP2KPAEG-Rockport 2 KP AEG</v>
      </c>
      <c r="B3544" s="269">
        <f>'Net Gen'!C3544</f>
        <v>44832.541666666664</v>
      </c>
      <c r="C3544" s="270" t="str">
        <f>'Net Gen'!P3544</f>
        <v>OFFLINE</v>
      </c>
      <c r="D3544" s="270">
        <f>'Net Gen'!E3544</f>
        <v>0</v>
      </c>
      <c r="E3544" s="270">
        <f>'Net Gen'!I3544</f>
        <v>0</v>
      </c>
      <c r="F3544" s="270">
        <f>'Net Gen'!K3544</f>
        <v>0</v>
      </c>
      <c r="G3544" s="270">
        <f>'Net Gen'!N3544</f>
        <v>0</v>
      </c>
      <c r="H3544" s="270">
        <f>'Net Gen'!O3544</f>
        <v>1300</v>
      </c>
      <c r="J3544" s="120">
        <f t="shared" si="223"/>
        <v>0.15</v>
      </c>
      <c r="K3544" s="108">
        <f t="shared" si="220"/>
        <v>0</v>
      </c>
      <c r="L3544" s="102">
        <f t="shared" si="221"/>
        <v>195</v>
      </c>
      <c r="M3544" s="123">
        <f t="shared" si="222"/>
        <v>0</v>
      </c>
    </row>
    <row r="3545" spans="1:13" x14ac:dyDescent="0.2">
      <c r="A3545" s="208" t="str">
        <f>'Net Gen'!B3545</f>
        <v>RP2KPAEG-Rockport 2 KP AEG</v>
      </c>
      <c r="B3545" s="269">
        <f>'Net Gen'!C3545</f>
        <v>44832.583333333336</v>
      </c>
      <c r="C3545" s="270" t="str">
        <f>'Net Gen'!P3545</f>
        <v>OFFLINE</v>
      </c>
      <c r="D3545" s="270">
        <f>'Net Gen'!E3545</f>
        <v>0</v>
      </c>
      <c r="E3545" s="270">
        <f>'Net Gen'!I3545</f>
        <v>0</v>
      </c>
      <c r="F3545" s="270">
        <f>'Net Gen'!K3545</f>
        <v>0</v>
      </c>
      <c r="G3545" s="270">
        <f>'Net Gen'!N3545</f>
        <v>0</v>
      </c>
      <c r="H3545" s="270">
        <f>'Net Gen'!O3545</f>
        <v>1300</v>
      </c>
      <c r="J3545" s="120">
        <f t="shared" si="223"/>
        <v>0.15</v>
      </c>
      <c r="K3545" s="108">
        <f t="shared" si="220"/>
        <v>0</v>
      </c>
      <c r="L3545" s="102">
        <f t="shared" si="221"/>
        <v>195</v>
      </c>
      <c r="M3545" s="123">
        <f t="shared" si="222"/>
        <v>0</v>
      </c>
    </row>
    <row r="3546" spans="1:13" x14ac:dyDescent="0.2">
      <c r="A3546" s="208" t="str">
        <f>'Net Gen'!B3546</f>
        <v>RP2KPAEG-Rockport 2 KP AEG</v>
      </c>
      <c r="B3546" s="269">
        <f>'Net Gen'!C3546</f>
        <v>44832.625</v>
      </c>
      <c r="C3546" s="270" t="str">
        <f>'Net Gen'!P3546</f>
        <v>OFFLINE</v>
      </c>
      <c r="D3546" s="270">
        <f>'Net Gen'!E3546</f>
        <v>0</v>
      </c>
      <c r="E3546" s="270">
        <f>'Net Gen'!I3546</f>
        <v>0</v>
      </c>
      <c r="F3546" s="270">
        <f>'Net Gen'!K3546</f>
        <v>0</v>
      </c>
      <c r="G3546" s="270">
        <f>'Net Gen'!N3546</f>
        <v>0</v>
      </c>
      <c r="H3546" s="270">
        <f>'Net Gen'!O3546</f>
        <v>1300</v>
      </c>
      <c r="J3546" s="120">
        <f t="shared" si="223"/>
        <v>0.15</v>
      </c>
      <c r="K3546" s="108">
        <f t="shared" si="220"/>
        <v>0</v>
      </c>
      <c r="L3546" s="102">
        <f t="shared" si="221"/>
        <v>195</v>
      </c>
      <c r="M3546" s="123">
        <f t="shared" si="222"/>
        <v>0</v>
      </c>
    </row>
    <row r="3547" spans="1:13" x14ac:dyDescent="0.2">
      <c r="A3547" s="208" t="str">
        <f>'Net Gen'!B3547</f>
        <v>RP2KPAEG-Rockport 2 KP AEG</v>
      </c>
      <c r="B3547" s="269">
        <f>'Net Gen'!C3547</f>
        <v>44832.666666666664</v>
      </c>
      <c r="C3547" s="270" t="str">
        <f>'Net Gen'!P3547</f>
        <v>OFFLINE</v>
      </c>
      <c r="D3547" s="270">
        <f>'Net Gen'!E3547</f>
        <v>0</v>
      </c>
      <c r="E3547" s="270">
        <f>'Net Gen'!I3547</f>
        <v>0</v>
      </c>
      <c r="F3547" s="270">
        <f>'Net Gen'!K3547</f>
        <v>0</v>
      </c>
      <c r="G3547" s="270">
        <f>'Net Gen'!N3547</f>
        <v>0</v>
      </c>
      <c r="H3547" s="270">
        <f>'Net Gen'!O3547</f>
        <v>1300</v>
      </c>
      <c r="J3547" s="120">
        <f t="shared" si="223"/>
        <v>0.15</v>
      </c>
      <c r="K3547" s="108">
        <f t="shared" si="220"/>
        <v>0</v>
      </c>
      <c r="L3547" s="102">
        <f t="shared" si="221"/>
        <v>195</v>
      </c>
      <c r="M3547" s="123">
        <f t="shared" si="222"/>
        <v>0</v>
      </c>
    </row>
    <row r="3548" spans="1:13" x14ac:dyDescent="0.2">
      <c r="A3548" s="208" t="str">
        <f>'Net Gen'!B3548</f>
        <v>RP2KPAEG-Rockport 2 KP AEG</v>
      </c>
      <c r="B3548" s="269">
        <f>'Net Gen'!C3548</f>
        <v>44832.708333333336</v>
      </c>
      <c r="C3548" s="270" t="str">
        <f>'Net Gen'!P3548</f>
        <v>OFFLINE</v>
      </c>
      <c r="D3548" s="270">
        <f>'Net Gen'!E3548</f>
        <v>0</v>
      </c>
      <c r="E3548" s="270">
        <f>'Net Gen'!I3548</f>
        <v>0</v>
      </c>
      <c r="F3548" s="270">
        <f>'Net Gen'!K3548</f>
        <v>0</v>
      </c>
      <c r="G3548" s="270">
        <f>'Net Gen'!N3548</f>
        <v>0</v>
      </c>
      <c r="H3548" s="270">
        <f>'Net Gen'!O3548</f>
        <v>1300</v>
      </c>
      <c r="J3548" s="120">
        <f t="shared" si="223"/>
        <v>0.15</v>
      </c>
      <c r="K3548" s="108">
        <f t="shared" si="220"/>
        <v>0</v>
      </c>
      <c r="L3548" s="102">
        <f t="shared" si="221"/>
        <v>195</v>
      </c>
      <c r="M3548" s="123">
        <f t="shared" si="222"/>
        <v>0</v>
      </c>
    </row>
    <row r="3549" spans="1:13" x14ac:dyDescent="0.2">
      <c r="A3549" s="208" t="str">
        <f>'Net Gen'!B3549</f>
        <v>RP2KPAEG-Rockport 2 KP AEG</v>
      </c>
      <c r="B3549" s="269">
        <f>'Net Gen'!C3549</f>
        <v>44832.75</v>
      </c>
      <c r="C3549" s="270" t="str">
        <f>'Net Gen'!P3549</f>
        <v>OFFLINE</v>
      </c>
      <c r="D3549" s="270">
        <f>'Net Gen'!E3549</f>
        <v>0</v>
      </c>
      <c r="E3549" s="270">
        <f>'Net Gen'!I3549</f>
        <v>0</v>
      </c>
      <c r="F3549" s="270">
        <f>'Net Gen'!K3549</f>
        <v>0</v>
      </c>
      <c r="G3549" s="270">
        <f>'Net Gen'!N3549</f>
        <v>0</v>
      </c>
      <c r="H3549" s="270">
        <f>'Net Gen'!O3549</f>
        <v>1300</v>
      </c>
      <c r="J3549" s="120">
        <f t="shared" si="223"/>
        <v>0.15</v>
      </c>
      <c r="K3549" s="108">
        <f t="shared" si="220"/>
        <v>0</v>
      </c>
      <c r="L3549" s="102">
        <f t="shared" si="221"/>
        <v>195</v>
      </c>
      <c r="M3549" s="123">
        <f t="shared" si="222"/>
        <v>0</v>
      </c>
    </row>
    <row r="3550" spans="1:13" x14ac:dyDescent="0.2">
      <c r="A3550" s="208" t="str">
        <f>'Net Gen'!B3550</f>
        <v>RP2KPAEG-Rockport 2 KP AEG</v>
      </c>
      <c r="B3550" s="269">
        <f>'Net Gen'!C3550</f>
        <v>44832.791666666664</v>
      </c>
      <c r="C3550" s="270" t="str">
        <f>'Net Gen'!P3550</f>
        <v>OFFLINE</v>
      </c>
      <c r="D3550" s="270">
        <f>'Net Gen'!E3550</f>
        <v>0</v>
      </c>
      <c r="E3550" s="270">
        <f>'Net Gen'!I3550</f>
        <v>0</v>
      </c>
      <c r="F3550" s="270">
        <f>'Net Gen'!K3550</f>
        <v>0</v>
      </c>
      <c r="G3550" s="270">
        <f>'Net Gen'!N3550</f>
        <v>0</v>
      </c>
      <c r="H3550" s="270">
        <f>'Net Gen'!O3550</f>
        <v>1300</v>
      </c>
      <c r="J3550" s="120">
        <f t="shared" si="223"/>
        <v>0.15</v>
      </c>
      <c r="K3550" s="108">
        <f t="shared" si="220"/>
        <v>0</v>
      </c>
      <c r="L3550" s="102">
        <f t="shared" si="221"/>
        <v>195</v>
      </c>
      <c r="M3550" s="123">
        <f t="shared" si="222"/>
        <v>0</v>
      </c>
    </row>
    <row r="3551" spans="1:13" x14ac:dyDescent="0.2">
      <c r="A3551" s="208" t="str">
        <f>'Net Gen'!B3551</f>
        <v>RP2KPAEG-Rockport 2 KP AEG</v>
      </c>
      <c r="B3551" s="269">
        <f>'Net Gen'!C3551</f>
        <v>44832.833333333336</v>
      </c>
      <c r="C3551" s="270" t="str">
        <f>'Net Gen'!P3551</f>
        <v>OFFLINE</v>
      </c>
      <c r="D3551" s="270">
        <f>'Net Gen'!E3551</f>
        <v>0</v>
      </c>
      <c r="E3551" s="270">
        <f>'Net Gen'!I3551</f>
        <v>0</v>
      </c>
      <c r="F3551" s="270">
        <f>'Net Gen'!K3551</f>
        <v>0</v>
      </c>
      <c r="G3551" s="270">
        <f>'Net Gen'!N3551</f>
        <v>0</v>
      </c>
      <c r="H3551" s="270">
        <f>'Net Gen'!O3551</f>
        <v>1300</v>
      </c>
      <c r="J3551" s="120">
        <f t="shared" si="223"/>
        <v>0.15</v>
      </c>
      <c r="K3551" s="108">
        <f t="shared" si="220"/>
        <v>0</v>
      </c>
      <c r="L3551" s="102">
        <f t="shared" si="221"/>
        <v>195</v>
      </c>
      <c r="M3551" s="123">
        <f t="shared" si="222"/>
        <v>0</v>
      </c>
    </row>
    <row r="3552" spans="1:13" x14ac:dyDescent="0.2">
      <c r="A3552" s="208" t="str">
        <f>'Net Gen'!B3552</f>
        <v>RP2KPAEG-Rockport 2 KP AEG</v>
      </c>
      <c r="B3552" s="269">
        <f>'Net Gen'!C3552</f>
        <v>44832.875</v>
      </c>
      <c r="C3552" s="270" t="str">
        <f>'Net Gen'!P3552</f>
        <v>OFFLINE</v>
      </c>
      <c r="D3552" s="270">
        <f>'Net Gen'!E3552</f>
        <v>0</v>
      </c>
      <c r="E3552" s="270">
        <f>'Net Gen'!I3552</f>
        <v>0</v>
      </c>
      <c r="F3552" s="270">
        <f>'Net Gen'!K3552</f>
        <v>0</v>
      </c>
      <c r="G3552" s="270">
        <f>'Net Gen'!N3552</f>
        <v>0</v>
      </c>
      <c r="H3552" s="270">
        <f>'Net Gen'!O3552</f>
        <v>1300</v>
      </c>
      <c r="J3552" s="120">
        <f t="shared" si="223"/>
        <v>0.15</v>
      </c>
      <c r="K3552" s="108">
        <f t="shared" si="220"/>
        <v>0</v>
      </c>
      <c r="L3552" s="102">
        <f t="shared" si="221"/>
        <v>195</v>
      </c>
      <c r="M3552" s="123">
        <f t="shared" si="222"/>
        <v>0</v>
      </c>
    </row>
    <row r="3553" spans="1:13" x14ac:dyDescent="0.2">
      <c r="A3553" s="208" t="str">
        <f>'Net Gen'!B3553</f>
        <v>RP2KPAEG-Rockport 2 KP AEG</v>
      </c>
      <c r="B3553" s="269">
        <f>'Net Gen'!C3553</f>
        <v>44832.916666666664</v>
      </c>
      <c r="C3553" s="270" t="str">
        <f>'Net Gen'!P3553</f>
        <v>OFFLINE</v>
      </c>
      <c r="D3553" s="270">
        <f>'Net Gen'!E3553</f>
        <v>0</v>
      </c>
      <c r="E3553" s="270">
        <f>'Net Gen'!I3553</f>
        <v>0</v>
      </c>
      <c r="F3553" s="270">
        <f>'Net Gen'!K3553</f>
        <v>0</v>
      </c>
      <c r="G3553" s="270">
        <f>'Net Gen'!N3553</f>
        <v>0</v>
      </c>
      <c r="H3553" s="270">
        <f>'Net Gen'!O3553</f>
        <v>1300</v>
      </c>
      <c r="J3553" s="120">
        <f t="shared" si="223"/>
        <v>0.15</v>
      </c>
      <c r="K3553" s="108">
        <f t="shared" si="220"/>
        <v>0</v>
      </c>
      <c r="L3553" s="102">
        <f t="shared" si="221"/>
        <v>195</v>
      </c>
      <c r="M3553" s="123">
        <f t="shared" si="222"/>
        <v>0</v>
      </c>
    </row>
    <row r="3554" spans="1:13" x14ac:dyDescent="0.2">
      <c r="A3554" s="208" t="str">
        <f>'Net Gen'!B3554</f>
        <v>RP2KPAEG-Rockport 2 KP AEG</v>
      </c>
      <c r="B3554" s="269">
        <f>'Net Gen'!C3554</f>
        <v>44832.958333333336</v>
      </c>
      <c r="C3554" s="270" t="str">
        <f>'Net Gen'!P3554</f>
        <v>OFFLINE</v>
      </c>
      <c r="D3554" s="270">
        <f>'Net Gen'!E3554</f>
        <v>0</v>
      </c>
      <c r="E3554" s="270">
        <f>'Net Gen'!I3554</f>
        <v>0</v>
      </c>
      <c r="F3554" s="270">
        <f>'Net Gen'!K3554</f>
        <v>0</v>
      </c>
      <c r="G3554" s="270">
        <f>'Net Gen'!N3554</f>
        <v>0</v>
      </c>
      <c r="H3554" s="270">
        <f>'Net Gen'!O3554</f>
        <v>1300</v>
      </c>
      <c r="J3554" s="120">
        <f t="shared" si="223"/>
        <v>0.15</v>
      </c>
      <c r="K3554" s="108">
        <f t="shared" si="220"/>
        <v>0</v>
      </c>
      <c r="L3554" s="102">
        <f t="shared" si="221"/>
        <v>195</v>
      </c>
      <c r="M3554" s="123">
        <f t="shared" si="222"/>
        <v>0</v>
      </c>
    </row>
    <row r="3555" spans="1:13" x14ac:dyDescent="0.2">
      <c r="A3555" s="208" t="str">
        <f>'Net Gen'!B3555</f>
        <v>RP2KPAEG-Rockport 2 KP AEG</v>
      </c>
      <c r="B3555" s="269">
        <f>'Net Gen'!C3555</f>
        <v>44833</v>
      </c>
      <c r="C3555" s="270" t="str">
        <f>'Net Gen'!P3555</f>
        <v>OFFLINE</v>
      </c>
      <c r="D3555" s="270">
        <f>'Net Gen'!E3555</f>
        <v>0</v>
      </c>
      <c r="E3555" s="270">
        <f>'Net Gen'!I3555</f>
        <v>0</v>
      </c>
      <c r="F3555" s="270">
        <f>'Net Gen'!K3555</f>
        <v>0</v>
      </c>
      <c r="G3555" s="270">
        <f>'Net Gen'!N3555</f>
        <v>0</v>
      </c>
      <c r="H3555" s="270">
        <f>'Net Gen'!O3555</f>
        <v>1300</v>
      </c>
      <c r="J3555" s="120">
        <f t="shared" si="223"/>
        <v>0.15</v>
      </c>
      <c r="K3555" s="108">
        <f t="shared" si="220"/>
        <v>0</v>
      </c>
      <c r="L3555" s="102">
        <f t="shared" si="221"/>
        <v>195</v>
      </c>
      <c r="M3555" s="123">
        <f t="shared" si="222"/>
        <v>0</v>
      </c>
    </row>
    <row r="3556" spans="1:13" x14ac:dyDescent="0.2">
      <c r="A3556" s="208" t="str">
        <f>'Net Gen'!B3556</f>
        <v>RP2KPAEG-Rockport 2 KP AEG</v>
      </c>
      <c r="B3556" s="269">
        <f>'Net Gen'!C3556</f>
        <v>44833.041666666664</v>
      </c>
      <c r="C3556" s="270" t="str">
        <f>'Net Gen'!P3556</f>
        <v>OFFLINE</v>
      </c>
      <c r="D3556" s="270">
        <f>'Net Gen'!E3556</f>
        <v>0</v>
      </c>
      <c r="E3556" s="270">
        <f>'Net Gen'!I3556</f>
        <v>0</v>
      </c>
      <c r="F3556" s="270">
        <f>'Net Gen'!K3556</f>
        <v>0</v>
      </c>
      <c r="G3556" s="270">
        <f>'Net Gen'!N3556</f>
        <v>0</v>
      </c>
      <c r="H3556" s="270">
        <f>'Net Gen'!O3556</f>
        <v>1300</v>
      </c>
      <c r="J3556" s="120">
        <f t="shared" si="223"/>
        <v>0.15</v>
      </c>
      <c r="K3556" s="108">
        <f t="shared" ref="K3556:K3603" si="224">F3556*J3556</f>
        <v>0</v>
      </c>
      <c r="L3556" s="102">
        <f t="shared" ref="L3556:L3603" si="225">H3556*J3556</f>
        <v>195</v>
      </c>
      <c r="M3556" s="123">
        <f t="shared" ref="M3556:M3603" si="226">E3556*J3556</f>
        <v>0</v>
      </c>
    </row>
    <row r="3557" spans="1:13" x14ac:dyDescent="0.2">
      <c r="A3557" s="208" t="str">
        <f>'Net Gen'!B3557</f>
        <v>RP2KPAEG-Rockport 2 KP AEG</v>
      </c>
      <c r="B3557" s="269">
        <f>'Net Gen'!C3557</f>
        <v>44833.083333333336</v>
      </c>
      <c r="C3557" s="270" t="str">
        <f>'Net Gen'!P3557</f>
        <v>OFFLINE</v>
      </c>
      <c r="D3557" s="270">
        <f>'Net Gen'!E3557</f>
        <v>0</v>
      </c>
      <c r="E3557" s="270">
        <f>'Net Gen'!I3557</f>
        <v>0</v>
      </c>
      <c r="F3557" s="270">
        <f>'Net Gen'!K3557</f>
        <v>0</v>
      </c>
      <c r="G3557" s="270">
        <f>'Net Gen'!N3557</f>
        <v>0</v>
      </c>
      <c r="H3557" s="270">
        <f>'Net Gen'!O3557</f>
        <v>1300</v>
      </c>
      <c r="J3557" s="120">
        <f t="shared" si="223"/>
        <v>0.15</v>
      </c>
      <c r="K3557" s="108">
        <f t="shared" si="224"/>
        <v>0</v>
      </c>
      <c r="L3557" s="102">
        <f t="shared" si="225"/>
        <v>195</v>
      </c>
      <c r="M3557" s="123">
        <f t="shared" si="226"/>
        <v>0</v>
      </c>
    </row>
    <row r="3558" spans="1:13" x14ac:dyDescent="0.2">
      <c r="A3558" s="208" t="str">
        <f>'Net Gen'!B3558</f>
        <v>RP2KPAEG-Rockport 2 KP AEG</v>
      </c>
      <c r="B3558" s="269">
        <f>'Net Gen'!C3558</f>
        <v>44833.125</v>
      </c>
      <c r="C3558" s="270" t="str">
        <f>'Net Gen'!P3558</f>
        <v>OFFLINE</v>
      </c>
      <c r="D3558" s="270">
        <f>'Net Gen'!E3558</f>
        <v>0</v>
      </c>
      <c r="E3558" s="270">
        <f>'Net Gen'!I3558</f>
        <v>0</v>
      </c>
      <c r="F3558" s="270">
        <f>'Net Gen'!K3558</f>
        <v>0</v>
      </c>
      <c r="G3558" s="270">
        <f>'Net Gen'!N3558</f>
        <v>0</v>
      </c>
      <c r="H3558" s="270">
        <f>'Net Gen'!O3558</f>
        <v>1300</v>
      </c>
      <c r="J3558" s="120">
        <f t="shared" si="223"/>
        <v>0.15</v>
      </c>
      <c r="K3558" s="108">
        <f t="shared" si="224"/>
        <v>0</v>
      </c>
      <c r="L3558" s="102">
        <f t="shared" si="225"/>
        <v>195</v>
      </c>
      <c r="M3558" s="123">
        <f t="shared" si="226"/>
        <v>0</v>
      </c>
    </row>
    <row r="3559" spans="1:13" x14ac:dyDescent="0.2">
      <c r="A3559" s="208" t="str">
        <f>'Net Gen'!B3559</f>
        <v>RP2KPAEG-Rockport 2 KP AEG</v>
      </c>
      <c r="B3559" s="269">
        <f>'Net Gen'!C3559</f>
        <v>44833.166666666664</v>
      </c>
      <c r="C3559" s="270" t="str">
        <f>'Net Gen'!P3559</f>
        <v>OFFLINE</v>
      </c>
      <c r="D3559" s="270">
        <f>'Net Gen'!E3559</f>
        <v>0</v>
      </c>
      <c r="E3559" s="270">
        <f>'Net Gen'!I3559</f>
        <v>0</v>
      </c>
      <c r="F3559" s="270">
        <f>'Net Gen'!K3559</f>
        <v>0</v>
      </c>
      <c r="G3559" s="270">
        <f>'Net Gen'!N3559</f>
        <v>0</v>
      </c>
      <c r="H3559" s="270">
        <f>'Net Gen'!O3559</f>
        <v>1300</v>
      </c>
      <c r="J3559" s="120">
        <f t="shared" si="223"/>
        <v>0.15</v>
      </c>
      <c r="K3559" s="108">
        <f t="shared" si="224"/>
        <v>0</v>
      </c>
      <c r="L3559" s="102">
        <f t="shared" si="225"/>
        <v>195</v>
      </c>
      <c r="M3559" s="123">
        <f t="shared" si="226"/>
        <v>0</v>
      </c>
    </row>
    <row r="3560" spans="1:13" x14ac:dyDescent="0.2">
      <c r="A3560" s="208" t="str">
        <f>'Net Gen'!B3560</f>
        <v>RP2KPAEG-Rockport 2 KP AEG</v>
      </c>
      <c r="B3560" s="269">
        <f>'Net Gen'!C3560</f>
        <v>44833.208333333336</v>
      </c>
      <c r="C3560" s="270" t="str">
        <f>'Net Gen'!P3560</f>
        <v>OFFLINE</v>
      </c>
      <c r="D3560" s="270">
        <f>'Net Gen'!E3560</f>
        <v>0</v>
      </c>
      <c r="E3560" s="270">
        <f>'Net Gen'!I3560</f>
        <v>0</v>
      </c>
      <c r="F3560" s="270">
        <f>'Net Gen'!K3560</f>
        <v>0</v>
      </c>
      <c r="G3560" s="270">
        <f>'Net Gen'!N3560</f>
        <v>0</v>
      </c>
      <c r="H3560" s="270">
        <f>'Net Gen'!O3560</f>
        <v>1300</v>
      </c>
      <c r="J3560" s="120">
        <f t="shared" si="223"/>
        <v>0.15</v>
      </c>
      <c r="K3560" s="108">
        <f t="shared" si="224"/>
        <v>0</v>
      </c>
      <c r="L3560" s="102">
        <f t="shared" si="225"/>
        <v>195</v>
      </c>
      <c r="M3560" s="123">
        <f t="shared" si="226"/>
        <v>0</v>
      </c>
    </row>
    <row r="3561" spans="1:13" x14ac:dyDescent="0.2">
      <c r="A3561" s="208" t="str">
        <f>'Net Gen'!B3561</f>
        <v>RP2KPAEG-Rockport 2 KP AEG</v>
      </c>
      <c r="B3561" s="269">
        <f>'Net Gen'!C3561</f>
        <v>44833.25</v>
      </c>
      <c r="C3561" s="270" t="str">
        <f>'Net Gen'!P3561</f>
        <v>OFFLINE</v>
      </c>
      <c r="D3561" s="270">
        <f>'Net Gen'!E3561</f>
        <v>0</v>
      </c>
      <c r="E3561" s="270">
        <f>'Net Gen'!I3561</f>
        <v>0</v>
      </c>
      <c r="F3561" s="270">
        <f>'Net Gen'!K3561</f>
        <v>0</v>
      </c>
      <c r="G3561" s="270">
        <f>'Net Gen'!N3561</f>
        <v>0</v>
      </c>
      <c r="H3561" s="270">
        <f>'Net Gen'!O3561</f>
        <v>1300</v>
      </c>
      <c r="J3561" s="120">
        <f t="shared" si="223"/>
        <v>0.15</v>
      </c>
      <c r="K3561" s="108">
        <f t="shared" si="224"/>
        <v>0</v>
      </c>
      <c r="L3561" s="102">
        <f t="shared" si="225"/>
        <v>195</v>
      </c>
      <c r="M3561" s="123">
        <f t="shared" si="226"/>
        <v>0</v>
      </c>
    </row>
    <row r="3562" spans="1:13" x14ac:dyDescent="0.2">
      <c r="A3562" s="208" t="str">
        <f>'Net Gen'!B3562</f>
        <v>RP2KPAEG-Rockport 2 KP AEG</v>
      </c>
      <c r="B3562" s="269">
        <f>'Net Gen'!C3562</f>
        <v>44833.291666666664</v>
      </c>
      <c r="C3562" s="270" t="str">
        <f>'Net Gen'!P3562</f>
        <v>OFFLINE</v>
      </c>
      <c r="D3562" s="270">
        <f>'Net Gen'!E3562</f>
        <v>0</v>
      </c>
      <c r="E3562" s="270">
        <f>'Net Gen'!I3562</f>
        <v>0</v>
      </c>
      <c r="F3562" s="270">
        <f>'Net Gen'!K3562</f>
        <v>0</v>
      </c>
      <c r="G3562" s="270">
        <f>'Net Gen'!N3562</f>
        <v>0</v>
      </c>
      <c r="H3562" s="270">
        <f>'Net Gen'!O3562</f>
        <v>1300</v>
      </c>
      <c r="J3562" s="120">
        <f t="shared" si="223"/>
        <v>0.15</v>
      </c>
      <c r="K3562" s="108">
        <f t="shared" si="224"/>
        <v>0</v>
      </c>
      <c r="L3562" s="102">
        <f t="shared" si="225"/>
        <v>195</v>
      </c>
      <c r="M3562" s="123">
        <f t="shared" si="226"/>
        <v>0</v>
      </c>
    </row>
    <row r="3563" spans="1:13" x14ac:dyDescent="0.2">
      <c r="A3563" s="208" t="str">
        <f>'Net Gen'!B3563</f>
        <v>RP2KPAEG-Rockport 2 KP AEG</v>
      </c>
      <c r="B3563" s="269">
        <f>'Net Gen'!C3563</f>
        <v>44833.333333333336</v>
      </c>
      <c r="C3563" s="270" t="str">
        <f>'Net Gen'!P3563</f>
        <v>OFFLINE</v>
      </c>
      <c r="D3563" s="270">
        <f>'Net Gen'!E3563</f>
        <v>0</v>
      </c>
      <c r="E3563" s="270">
        <f>'Net Gen'!I3563</f>
        <v>0</v>
      </c>
      <c r="F3563" s="270">
        <f>'Net Gen'!K3563</f>
        <v>0</v>
      </c>
      <c r="G3563" s="270">
        <f>'Net Gen'!N3563</f>
        <v>0</v>
      </c>
      <c r="H3563" s="270">
        <f>'Net Gen'!O3563</f>
        <v>1300</v>
      </c>
      <c r="J3563" s="120">
        <f t="shared" si="223"/>
        <v>0.15</v>
      </c>
      <c r="K3563" s="108">
        <f t="shared" si="224"/>
        <v>0</v>
      </c>
      <c r="L3563" s="102">
        <f t="shared" si="225"/>
        <v>195</v>
      </c>
      <c r="M3563" s="123">
        <f t="shared" si="226"/>
        <v>0</v>
      </c>
    </row>
    <row r="3564" spans="1:13" x14ac:dyDescent="0.2">
      <c r="A3564" s="208" t="str">
        <f>'Net Gen'!B3564</f>
        <v>RP2KPAEG-Rockport 2 KP AEG</v>
      </c>
      <c r="B3564" s="269">
        <f>'Net Gen'!C3564</f>
        <v>44833.375</v>
      </c>
      <c r="C3564" s="270" t="str">
        <f>'Net Gen'!P3564</f>
        <v>OFFLINE</v>
      </c>
      <c r="D3564" s="270">
        <f>'Net Gen'!E3564</f>
        <v>0</v>
      </c>
      <c r="E3564" s="270">
        <f>'Net Gen'!I3564</f>
        <v>0</v>
      </c>
      <c r="F3564" s="270">
        <f>'Net Gen'!K3564</f>
        <v>0</v>
      </c>
      <c r="G3564" s="270">
        <f>'Net Gen'!N3564</f>
        <v>0</v>
      </c>
      <c r="H3564" s="270">
        <f>'Net Gen'!O3564</f>
        <v>1300</v>
      </c>
      <c r="J3564" s="120">
        <f t="shared" si="223"/>
        <v>0.15</v>
      </c>
      <c r="K3564" s="108">
        <f t="shared" si="224"/>
        <v>0</v>
      </c>
      <c r="L3564" s="102">
        <f t="shared" si="225"/>
        <v>195</v>
      </c>
      <c r="M3564" s="123">
        <f t="shared" si="226"/>
        <v>0</v>
      </c>
    </row>
    <row r="3565" spans="1:13" x14ac:dyDescent="0.2">
      <c r="A3565" s="208" t="str">
        <f>'Net Gen'!B3565</f>
        <v>RP2KPAEG-Rockport 2 KP AEG</v>
      </c>
      <c r="B3565" s="269">
        <f>'Net Gen'!C3565</f>
        <v>44833.416666666664</v>
      </c>
      <c r="C3565" s="270" t="str">
        <f>'Net Gen'!P3565</f>
        <v>OFFLINE</v>
      </c>
      <c r="D3565" s="270">
        <f>'Net Gen'!E3565</f>
        <v>0</v>
      </c>
      <c r="E3565" s="270">
        <f>'Net Gen'!I3565</f>
        <v>0</v>
      </c>
      <c r="F3565" s="270">
        <f>'Net Gen'!K3565</f>
        <v>0</v>
      </c>
      <c r="G3565" s="270">
        <f>'Net Gen'!N3565</f>
        <v>0</v>
      </c>
      <c r="H3565" s="270">
        <f>'Net Gen'!O3565</f>
        <v>1300</v>
      </c>
      <c r="J3565" s="120">
        <f t="shared" si="223"/>
        <v>0.15</v>
      </c>
      <c r="K3565" s="108">
        <f t="shared" si="224"/>
        <v>0</v>
      </c>
      <c r="L3565" s="102">
        <f t="shared" si="225"/>
        <v>195</v>
      </c>
      <c r="M3565" s="123">
        <f t="shared" si="226"/>
        <v>0</v>
      </c>
    </row>
    <row r="3566" spans="1:13" x14ac:dyDescent="0.2">
      <c r="A3566" s="208" t="str">
        <f>'Net Gen'!B3566</f>
        <v>RP2KPAEG-Rockport 2 KP AEG</v>
      </c>
      <c r="B3566" s="269">
        <f>'Net Gen'!C3566</f>
        <v>44833.458333333336</v>
      </c>
      <c r="C3566" s="270" t="str">
        <f>'Net Gen'!P3566</f>
        <v>OFFLINE</v>
      </c>
      <c r="D3566" s="270">
        <f>'Net Gen'!E3566</f>
        <v>0</v>
      </c>
      <c r="E3566" s="270">
        <f>'Net Gen'!I3566</f>
        <v>0</v>
      </c>
      <c r="F3566" s="270">
        <f>'Net Gen'!K3566</f>
        <v>0</v>
      </c>
      <c r="G3566" s="270">
        <f>'Net Gen'!N3566</f>
        <v>0</v>
      </c>
      <c r="H3566" s="270">
        <f>'Net Gen'!O3566</f>
        <v>1300</v>
      </c>
      <c r="J3566" s="120">
        <f t="shared" si="223"/>
        <v>0.15</v>
      </c>
      <c r="K3566" s="108">
        <f t="shared" si="224"/>
        <v>0</v>
      </c>
      <c r="L3566" s="102">
        <f t="shared" si="225"/>
        <v>195</v>
      </c>
      <c r="M3566" s="123">
        <f t="shared" si="226"/>
        <v>0</v>
      </c>
    </row>
    <row r="3567" spans="1:13" x14ac:dyDescent="0.2">
      <c r="A3567" s="208" t="str">
        <f>'Net Gen'!B3567</f>
        <v>RP2KPAEG-Rockport 2 KP AEG</v>
      </c>
      <c r="B3567" s="269">
        <f>'Net Gen'!C3567</f>
        <v>44833.5</v>
      </c>
      <c r="C3567" s="270" t="str">
        <f>'Net Gen'!P3567</f>
        <v>OFFLINE</v>
      </c>
      <c r="D3567" s="270">
        <f>'Net Gen'!E3567</f>
        <v>0</v>
      </c>
      <c r="E3567" s="270">
        <f>'Net Gen'!I3567</f>
        <v>0</v>
      </c>
      <c r="F3567" s="270">
        <f>'Net Gen'!K3567</f>
        <v>0</v>
      </c>
      <c r="G3567" s="270">
        <f>'Net Gen'!N3567</f>
        <v>0</v>
      </c>
      <c r="H3567" s="270">
        <f>'Net Gen'!O3567</f>
        <v>1300</v>
      </c>
      <c r="J3567" s="120">
        <f t="shared" si="223"/>
        <v>0.15</v>
      </c>
      <c r="K3567" s="108">
        <f t="shared" si="224"/>
        <v>0</v>
      </c>
      <c r="L3567" s="102">
        <f t="shared" si="225"/>
        <v>195</v>
      </c>
      <c r="M3567" s="123">
        <f t="shared" si="226"/>
        <v>0</v>
      </c>
    </row>
    <row r="3568" spans="1:13" x14ac:dyDescent="0.2">
      <c r="A3568" s="208" t="str">
        <f>'Net Gen'!B3568</f>
        <v>RP2KPAEG-Rockport 2 KP AEG</v>
      </c>
      <c r="B3568" s="269">
        <f>'Net Gen'!C3568</f>
        <v>44833.541666666664</v>
      </c>
      <c r="C3568" s="270" t="str">
        <f>'Net Gen'!P3568</f>
        <v>OFFLINE</v>
      </c>
      <c r="D3568" s="270">
        <f>'Net Gen'!E3568</f>
        <v>0</v>
      </c>
      <c r="E3568" s="270">
        <f>'Net Gen'!I3568</f>
        <v>0</v>
      </c>
      <c r="F3568" s="270">
        <f>'Net Gen'!K3568</f>
        <v>0</v>
      </c>
      <c r="G3568" s="270">
        <f>'Net Gen'!N3568</f>
        <v>0</v>
      </c>
      <c r="H3568" s="270">
        <f>'Net Gen'!O3568</f>
        <v>1300</v>
      </c>
      <c r="J3568" s="120">
        <f t="shared" si="223"/>
        <v>0.15</v>
      </c>
      <c r="K3568" s="108">
        <f t="shared" si="224"/>
        <v>0</v>
      </c>
      <c r="L3568" s="102">
        <f t="shared" si="225"/>
        <v>195</v>
      </c>
      <c r="M3568" s="123">
        <f t="shared" si="226"/>
        <v>0</v>
      </c>
    </row>
    <row r="3569" spans="1:13" x14ac:dyDescent="0.2">
      <c r="A3569" s="208" t="str">
        <f>'Net Gen'!B3569</f>
        <v>RP2KPAEG-Rockport 2 KP AEG</v>
      </c>
      <c r="B3569" s="269">
        <f>'Net Gen'!C3569</f>
        <v>44833.583333333336</v>
      </c>
      <c r="C3569" s="270" t="str">
        <f>'Net Gen'!P3569</f>
        <v>OFFLINE</v>
      </c>
      <c r="D3569" s="270">
        <f>'Net Gen'!E3569</f>
        <v>0</v>
      </c>
      <c r="E3569" s="270">
        <f>'Net Gen'!I3569</f>
        <v>0</v>
      </c>
      <c r="F3569" s="270">
        <f>'Net Gen'!K3569</f>
        <v>0</v>
      </c>
      <c r="G3569" s="270">
        <f>'Net Gen'!N3569</f>
        <v>0</v>
      </c>
      <c r="H3569" s="270">
        <f>'Net Gen'!O3569</f>
        <v>1300</v>
      </c>
      <c r="J3569" s="120">
        <f t="shared" si="223"/>
        <v>0.15</v>
      </c>
      <c r="K3569" s="108">
        <f t="shared" si="224"/>
        <v>0</v>
      </c>
      <c r="L3569" s="102">
        <f t="shared" si="225"/>
        <v>195</v>
      </c>
      <c r="M3569" s="123">
        <f t="shared" si="226"/>
        <v>0</v>
      </c>
    </row>
    <row r="3570" spans="1:13" x14ac:dyDescent="0.2">
      <c r="A3570" s="208" t="str">
        <f>'Net Gen'!B3570</f>
        <v>RP2KPAEG-Rockport 2 KP AEG</v>
      </c>
      <c r="B3570" s="269">
        <f>'Net Gen'!C3570</f>
        <v>44833.625</v>
      </c>
      <c r="C3570" s="270" t="str">
        <f>'Net Gen'!P3570</f>
        <v>OFFLINE</v>
      </c>
      <c r="D3570" s="270">
        <f>'Net Gen'!E3570</f>
        <v>0</v>
      </c>
      <c r="E3570" s="270">
        <f>'Net Gen'!I3570</f>
        <v>0</v>
      </c>
      <c r="F3570" s="270">
        <f>'Net Gen'!K3570</f>
        <v>0</v>
      </c>
      <c r="G3570" s="270">
        <f>'Net Gen'!N3570</f>
        <v>0</v>
      </c>
      <c r="H3570" s="270">
        <f>'Net Gen'!O3570</f>
        <v>1300</v>
      </c>
      <c r="J3570" s="120">
        <f t="shared" si="223"/>
        <v>0.15</v>
      </c>
      <c r="K3570" s="108">
        <f t="shared" si="224"/>
        <v>0</v>
      </c>
      <c r="L3570" s="102">
        <f t="shared" si="225"/>
        <v>195</v>
      </c>
      <c r="M3570" s="123">
        <f t="shared" si="226"/>
        <v>0</v>
      </c>
    </row>
    <row r="3571" spans="1:13" x14ac:dyDescent="0.2">
      <c r="A3571" s="208" t="str">
        <f>'Net Gen'!B3571</f>
        <v>RP2KPAEG-Rockport 2 KP AEG</v>
      </c>
      <c r="B3571" s="269">
        <f>'Net Gen'!C3571</f>
        <v>44833.666666666664</v>
      </c>
      <c r="C3571" s="270" t="str">
        <f>'Net Gen'!P3571</f>
        <v>OFFLINE</v>
      </c>
      <c r="D3571" s="270">
        <f>'Net Gen'!E3571</f>
        <v>0</v>
      </c>
      <c r="E3571" s="270">
        <f>'Net Gen'!I3571</f>
        <v>0</v>
      </c>
      <c r="F3571" s="270">
        <f>'Net Gen'!K3571</f>
        <v>0</v>
      </c>
      <c r="G3571" s="270">
        <f>'Net Gen'!N3571</f>
        <v>0</v>
      </c>
      <c r="H3571" s="270">
        <f>'Net Gen'!O3571</f>
        <v>1300</v>
      </c>
      <c r="J3571" s="120">
        <f t="shared" si="223"/>
        <v>0.15</v>
      </c>
      <c r="K3571" s="108">
        <f t="shared" si="224"/>
        <v>0</v>
      </c>
      <c r="L3571" s="102">
        <f t="shared" si="225"/>
        <v>195</v>
      </c>
      <c r="M3571" s="123">
        <f t="shared" si="226"/>
        <v>0</v>
      </c>
    </row>
    <row r="3572" spans="1:13" x14ac:dyDescent="0.2">
      <c r="A3572" s="208" t="str">
        <f>'Net Gen'!B3572</f>
        <v>RP2KPAEG-Rockport 2 KP AEG</v>
      </c>
      <c r="B3572" s="269">
        <f>'Net Gen'!C3572</f>
        <v>44833.708333333336</v>
      </c>
      <c r="C3572" s="270" t="str">
        <f>'Net Gen'!P3572</f>
        <v>OFFLINE</v>
      </c>
      <c r="D3572" s="270">
        <f>'Net Gen'!E3572</f>
        <v>0</v>
      </c>
      <c r="E3572" s="270">
        <f>'Net Gen'!I3572</f>
        <v>0</v>
      </c>
      <c r="F3572" s="270">
        <f>'Net Gen'!K3572</f>
        <v>0</v>
      </c>
      <c r="G3572" s="270">
        <f>'Net Gen'!N3572</f>
        <v>0</v>
      </c>
      <c r="H3572" s="270">
        <f>'Net Gen'!O3572</f>
        <v>1300</v>
      </c>
      <c r="J3572" s="120">
        <f t="shared" si="223"/>
        <v>0.15</v>
      </c>
      <c r="K3572" s="108">
        <f t="shared" si="224"/>
        <v>0</v>
      </c>
      <c r="L3572" s="102">
        <f t="shared" si="225"/>
        <v>195</v>
      </c>
      <c r="M3572" s="123">
        <f t="shared" si="226"/>
        <v>0</v>
      </c>
    </row>
    <row r="3573" spans="1:13" x14ac:dyDescent="0.2">
      <c r="A3573" s="208" t="str">
        <f>'Net Gen'!B3573</f>
        <v>RP2KPAEG-Rockport 2 KP AEG</v>
      </c>
      <c r="B3573" s="269">
        <f>'Net Gen'!C3573</f>
        <v>44833.75</v>
      </c>
      <c r="C3573" s="270" t="str">
        <f>'Net Gen'!P3573</f>
        <v>OFFLINE</v>
      </c>
      <c r="D3573" s="270">
        <f>'Net Gen'!E3573</f>
        <v>0</v>
      </c>
      <c r="E3573" s="270">
        <f>'Net Gen'!I3573</f>
        <v>0</v>
      </c>
      <c r="F3573" s="270">
        <f>'Net Gen'!K3573</f>
        <v>0</v>
      </c>
      <c r="G3573" s="270">
        <f>'Net Gen'!N3573</f>
        <v>0</v>
      </c>
      <c r="H3573" s="270">
        <f>'Net Gen'!O3573</f>
        <v>1300</v>
      </c>
      <c r="J3573" s="120">
        <f t="shared" si="223"/>
        <v>0.15</v>
      </c>
      <c r="K3573" s="108">
        <f t="shared" si="224"/>
        <v>0</v>
      </c>
      <c r="L3573" s="102">
        <f t="shared" si="225"/>
        <v>195</v>
      </c>
      <c r="M3573" s="123">
        <f t="shared" si="226"/>
        <v>0</v>
      </c>
    </row>
    <row r="3574" spans="1:13" x14ac:dyDescent="0.2">
      <c r="A3574" s="208" t="str">
        <f>'Net Gen'!B3574</f>
        <v>RP2KPAEG-Rockport 2 KP AEG</v>
      </c>
      <c r="B3574" s="269">
        <f>'Net Gen'!C3574</f>
        <v>44833.791666666664</v>
      </c>
      <c r="C3574" s="270" t="str">
        <f>'Net Gen'!P3574</f>
        <v>OFFLINE</v>
      </c>
      <c r="D3574" s="270">
        <f>'Net Gen'!E3574</f>
        <v>0</v>
      </c>
      <c r="E3574" s="270">
        <f>'Net Gen'!I3574</f>
        <v>0</v>
      </c>
      <c r="F3574" s="270">
        <f>'Net Gen'!K3574</f>
        <v>0</v>
      </c>
      <c r="G3574" s="270">
        <f>'Net Gen'!N3574</f>
        <v>0</v>
      </c>
      <c r="H3574" s="270">
        <f>'Net Gen'!O3574</f>
        <v>1300</v>
      </c>
      <c r="J3574" s="120">
        <f t="shared" si="223"/>
        <v>0.15</v>
      </c>
      <c r="K3574" s="108">
        <f t="shared" si="224"/>
        <v>0</v>
      </c>
      <c r="L3574" s="102">
        <f t="shared" si="225"/>
        <v>195</v>
      </c>
      <c r="M3574" s="123">
        <f t="shared" si="226"/>
        <v>0</v>
      </c>
    </row>
    <row r="3575" spans="1:13" x14ac:dyDescent="0.2">
      <c r="A3575" s="208" t="str">
        <f>'Net Gen'!B3575</f>
        <v>RP2KPAEG-Rockport 2 KP AEG</v>
      </c>
      <c r="B3575" s="269">
        <f>'Net Gen'!C3575</f>
        <v>44833.833333333336</v>
      </c>
      <c r="C3575" s="270" t="str">
        <f>'Net Gen'!P3575</f>
        <v>OFFLINE</v>
      </c>
      <c r="D3575" s="270">
        <f>'Net Gen'!E3575</f>
        <v>0</v>
      </c>
      <c r="E3575" s="270">
        <f>'Net Gen'!I3575</f>
        <v>0</v>
      </c>
      <c r="F3575" s="270">
        <f>'Net Gen'!K3575</f>
        <v>0</v>
      </c>
      <c r="G3575" s="270">
        <f>'Net Gen'!N3575</f>
        <v>0</v>
      </c>
      <c r="H3575" s="270">
        <f>'Net Gen'!O3575</f>
        <v>1300</v>
      </c>
      <c r="J3575" s="120">
        <f t="shared" si="223"/>
        <v>0.15</v>
      </c>
      <c r="K3575" s="108">
        <f t="shared" si="224"/>
        <v>0</v>
      </c>
      <c r="L3575" s="102">
        <f t="shared" si="225"/>
        <v>195</v>
      </c>
      <c r="M3575" s="123">
        <f t="shared" si="226"/>
        <v>0</v>
      </c>
    </row>
    <row r="3576" spans="1:13" x14ac:dyDescent="0.2">
      <c r="A3576" s="208" t="str">
        <f>'Net Gen'!B3576</f>
        <v>RP2KPAEG-Rockport 2 KP AEG</v>
      </c>
      <c r="B3576" s="269">
        <f>'Net Gen'!C3576</f>
        <v>44833.875</v>
      </c>
      <c r="C3576" s="270" t="str">
        <f>'Net Gen'!P3576</f>
        <v>OFFLINE</v>
      </c>
      <c r="D3576" s="270">
        <f>'Net Gen'!E3576</f>
        <v>0</v>
      </c>
      <c r="E3576" s="270">
        <f>'Net Gen'!I3576</f>
        <v>0</v>
      </c>
      <c r="F3576" s="270">
        <f>'Net Gen'!K3576</f>
        <v>0</v>
      </c>
      <c r="G3576" s="270">
        <f>'Net Gen'!N3576</f>
        <v>0</v>
      </c>
      <c r="H3576" s="270">
        <f>'Net Gen'!O3576</f>
        <v>1300</v>
      </c>
      <c r="J3576" s="120">
        <f t="shared" si="223"/>
        <v>0.15</v>
      </c>
      <c r="K3576" s="108">
        <f t="shared" si="224"/>
        <v>0</v>
      </c>
      <c r="L3576" s="102">
        <f t="shared" si="225"/>
        <v>195</v>
      </c>
      <c r="M3576" s="123">
        <f t="shared" si="226"/>
        <v>0</v>
      </c>
    </row>
    <row r="3577" spans="1:13" x14ac:dyDescent="0.2">
      <c r="A3577" s="208" t="str">
        <f>'Net Gen'!B3577</f>
        <v>RP2KPAEG-Rockport 2 KP AEG</v>
      </c>
      <c r="B3577" s="269">
        <f>'Net Gen'!C3577</f>
        <v>44833.916666666664</v>
      </c>
      <c r="C3577" s="270" t="str">
        <f>'Net Gen'!P3577</f>
        <v>OFFLINE</v>
      </c>
      <c r="D3577" s="270">
        <f>'Net Gen'!E3577</f>
        <v>0</v>
      </c>
      <c r="E3577" s="270">
        <f>'Net Gen'!I3577</f>
        <v>0</v>
      </c>
      <c r="F3577" s="270">
        <f>'Net Gen'!K3577</f>
        <v>0</v>
      </c>
      <c r="G3577" s="270">
        <f>'Net Gen'!N3577</f>
        <v>0</v>
      </c>
      <c r="H3577" s="270">
        <f>'Net Gen'!O3577</f>
        <v>1300</v>
      </c>
      <c r="J3577" s="120">
        <f t="shared" si="223"/>
        <v>0.15</v>
      </c>
      <c r="K3577" s="108">
        <f t="shared" si="224"/>
        <v>0</v>
      </c>
      <c r="L3577" s="102">
        <f t="shared" si="225"/>
        <v>195</v>
      </c>
      <c r="M3577" s="123">
        <f t="shared" si="226"/>
        <v>0</v>
      </c>
    </row>
    <row r="3578" spans="1:13" x14ac:dyDescent="0.2">
      <c r="A3578" s="208" t="str">
        <f>'Net Gen'!B3578</f>
        <v>RP2KPAEG-Rockport 2 KP AEG</v>
      </c>
      <c r="B3578" s="269">
        <f>'Net Gen'!C3578</f>
        <v>44833.958333333336</v>
      </c>
      <c r="C3578" s="270" t="str">
        <f>'Net Gen'!P3578</f>
        <v>OFFLINE</v>
      </c>
      <c r="D3578" s="270">
        <f>'Net Gen'!E3578</f>
        <v>0</v>
      </c>
      <c r="E3578" s="270">
        <f>'Net Gen'!I3578</f>
        <v>0</v>
      </c>
      <c r="F3578" s="270">
        <f>'Net Gen'!K3578</f>
        <v>0</v>
      </c>
      <c r="G3578" s="270">
        <f>'Net Gen'!N3578</f>
        <v>0</v>
      </c>
      <c r="H3578" s="270">
        <f>'Net Gen'!O3578</f>
        <v>1300</v>
      </c>
      <c r="J3578" s="120">
        <f t="shared" si="223"/>
        <v>0.15</v>
      </c>
      <c r="K3578" s="108">
        <f t="shared" si="224"/>
        <v>0</v>
      </c>
      <c r="L3578" s="102">
        <f t="shared" si="225"/>
        <v>195</v>
      </c>
      <c r="M3578" s="123">
        <f t="shared" si="226"/>
        <v>0</v>
      </c>
    </row>
    <row r="3579" spans="1:13" x14ac:dyDescent="0.2">
      <c r="A3579" s="208" t="str">
        <f>'Net Gen'!B3579</f>
        <v>RP2KPAEG-Rockport 2 KP AEG</v>
      </c>
      <c r="B3579" s="269">
        <f>'Net Gen'!C3579</f>
        <v>44834</v>
      </c>
      <c r="C3579" s="270" t="str">
        <f>'Net Gen'!P3579</f>
        <v>OFFLINE</v>
      </c>
      <c r="D3579" s="270">
        <f>'Net Gen'!E3579</f>
        <v>0</v>
      </c>
      <c r="E3579" s="270">
        <f>'Net Gen'!I3579</f>
        <v>0</v>
      </c>
      <c r="F3579" s="270">
        <f>'Net Gen'!K3579</f>
        <v>0</v>
      </c>
      <c r="G3579" s="270">
        <f>'Net Gen'!N3579</f>
        <v>0</v>
      </c>
      <c r="H3579" s="270">
        <f>'Net Gen'!O3579</f>
        <v>1300</v>
      </c>
      <c r="J3579" s="120">
        <f t="shared" si="223"/>
        <v>0.15</v>
      </c>
      <c r="K3579" s="108">
        <f t="shared" si="224"/>
        <v>0</v>
      </c>
      <c r="L3579" s="102">
        <f t="shared" si="225"/>
        <v>195</v>
      </c>
      <c r="M3579" s="123">
        <f t="shared" si="226"/>
        <v>0</v>
      </c>
    </row>
    <row r="3580" spans="1:13" x14ac:dyDescent="0.2">
      <c r="A3580" s="208" t="str">
        <f>'Net Gen'!B3580</f>
        <v>RP2KPAEG-Rockport 2 KP AEG</v>
      </c>
      <c r="B3580" s="269">
        <f>'Net Gen'!C3580</f>
        <v>44834.041666666664</v>
      </c>
      <c r="C3580" s="270" t="str">
        <f>'Net Gen'!P3580</f>
        <v>OFFLINE</v>
      </c>
      <c r="D3580" s="270">
        <f>'Net Gen'!E3580</f>
        <v>0</v>
      </c>
      <c r="E3580" s="270">
        <f>'Net Gen'!I3580</f>
        <v>0</v>
      </c>
      <c r="F3580" s="270">
        <f>'Net Gen'!K3580</f>
        <v>0</v>
      </c>
      <c r="G3580" s="270">
        <f>'Net Gen'!N3580</f>
        <v>0</v>
      </c>
      <c r="H3580" s="270">
        <f>'Net Gen'!O3580</f>
        <v>1300</v>
      </c>
      <c r="J3580" s="120">
        <f t="shared" si="223"/>
        <v>0.15</v>
      </c>
      <c r="K3580" s="108">
        <f t="shared" si="224"/>
        <v>0</v>
      </c>
      <c r="L3580" s="102">
        <f t="shared" si="225"/>
        <v>195</v>
      </c>
      <c r="M3580" s="123">
        <f t="shared" si="226"/>
        <v>0</v>
      </c>
    </row>
    <row r="3581" spans="1:13" x14ac:dyDescent="0.2">
      <c r="A3581" s="208" t="str">
        <f>'Net Gen'!B3581</f>
        <v>RP2KPAEG-Rockport 2 KP AEG</v>
      </c>
      <c r="B3581" s="269">
        <f>'Net Gen'!C3581</f>
        <v>44834.083333333336</v>
      </c>
      <c r="C3581" s="270" t="str">
        <f>'Net Gen'!P3581</f>
        <v>OFFLINE</v>
      </c>
      <c r="D3581" s="270">
        <f>'Net Gen'!E3581</f>
        <v>0</v>
      </c>
      <c r="E3581" s="270">
        <f>'Net Gen'!I3581</f>
        <v>0</v>
      </c>
      <c r="F3581" s="270">
        <f>'Net Gen'!K3581</f>
        <v>0</v>
      </c>
      <c r="G3581" s="270">
        <f>'Net Gen'!N3581</f>
        <v>0</v>
      </c>
      <c r="H3581" s="270">
        <f>'Net Gen'!O3581</f>
        <v>1300</v>
      </c>
      <c r="J3581" s="120">
        <f t="shared" si="223"/>
        <v>0.15</v>
      </c>
      <c r="K3581" s="108">
        <f t="shared" si="224"/>
        <v>0</v>
      </c>
      <c r="L3581" s="102">
        <f t="shared" si="225"/>
        <v>195</v>
      </c>
      <c r="M3581" s="123">
        <f t="shared" si="226"/>
        <v>0</v>
      </c>
    </row>
    <row r="3582" spans="1:13" x14ac:dyDescent="0.2">
      <c r="A3582" s="208" t="str">
        <f>'Net Gen'!B3582</f>
        <v>RP2KPAEG-Rockport 2 KP AEG</v>
      </c>
      <c r="B3582" s="269">
        <f>'Net Gen'!C3582</f>
        <v>44834.125</v>
      </c>
      <c r="C3582" s="270" t="str">
        <f>'Net Gen'!P3582</f>
        <v>OFFLINE</v>
      </c>
      <c r="D3582" s="270">
        <f>'Net Gen'!E3582</f>
        <v>0</v>
      </c>
      <c r="E3582" s="270">
        <f>'Net Gen'!I3582</f>
        <v>0</v>
      </c>
      <c r="F3582" s="270">
        <f>'Net Gen'!K3582</f>
        <v>0</v>
      </c>
      <c r="G3582" s="270">
        <f>'Net Gen'!N3582</f>
        <v>0</v>
      </c>
      <c r="H3582" s="270">
        <f>'Net Gen'!O3582</f>
        <v>1300</v>
      </c>
      <c r="J3582" s="120">
        <f t="shared" si="223"/>
        <v>0.15</v>
      </c>
      <c r="K3582" s="108">
        <f t="shared" si="224"/>
        <v>0</v>
      </c>
      <c r="L3582" s="102">
        <f t="shared" si="225"/>
        <v>195</v>
      </c>
      <c r="M3582" s="123">
        <f t="shared" si="226"/>
        <v>0</v>
      </c>
    </row>
    <row r="3583" spans="1:13" x14ac:dyDescent="0.2">
      <c r="A3583" s="208" t="str">
        <f>'Net Gen'!B3583</f>
        <v>RP2KPAEG-Rockport 2 KP AEG</v>
      </c>
      <c r="B3583" s="269">
        <f>'Net Gen'!C3583</f>
        <v>44834.166666666664</v>
      </c>
      <c r="C3583" s="270" t="str">
        <f>'Net Gen'!P3583</f>
        <v>OFFLINE</v>
      </c>
      <c r="D3583" s="270">
        <f>'Net Gen'!E3583</f>
        <v>0</v>
      </c>
      <c r="E3583" s="270">
        <f>'Net Gen'!I3583</f>
        <v>0</v>
      </c>
      <c r="F3583" s="270">
        <f>'Net Gen'!K3583</f>
        <v>0</v>
      </c>
      <c r="G3583" s="270">
        <f>'Net Gen'!N3583</f>
        <v>0</v>
      </c>
      <c r="H3583" s="270">
        <f>'Net Gen'!O3583</f>
        <v>1300</v>
      </c>
      <c r="J3583" s="120">
        <f t="shared" si="223"/>
        <v>0.15</v>
      </c>
      <c r="K3583" s="108">
        <f t="shared" si="224"/>
        <v>0</v>
      </c>
      <c r="L3583" s="102">
        <f t="shared" si="225"/>
        <v>195</v>
      </c>
      <c r="M3583" s="123">
        <f t="shared" si="226"/>
        <v>0</v>
      </c>
    </row>
    <row r="3584" spans="1:13" x14ac:dyDescent="0.2">
      <c r="A3584" s="208" t="str">
        <f>'Net Gen'!B3584</f>
        <v>RP2KPAEG-Rockport 2 KP AEG</v>
      </c>
      <c r="B3584" s="269">
        <f>'Net Gen'!C3584</f>
        <v>44834.208333333336</v>
      </c>
      <c r="C3584" s="270" t="str">
        <f>'Net Gen'!P3584</f>
        <v>OFFLINE</v>
      </c>
      <c r="D3584" s="270">
        <f>'Net Gen'!E3584</f>
        <v>0</v>
      </c>
      <c r="E3584" s="270">
        <f>'Net Gen'!I3584</f>
        <v>0</v>
      </c>
      <c r="F3584" s="270">
        <f>'Net Gen'!K3584</f>
        <v>0</v>
      </c>
      <c r="G3584" s="270">
        <f>'Net Gen'!N3584</f>
        <v>0</v>
      </c>
      <c r="H3584" s="270">
        <f>'Net Gen'!O3584</f>
        <v>1300</v>
      </c>
      <c r="J3584" s="120">
        <f t="shared" si="223"/>
        <v>0.15</v>
      </c>
      <c r="K3584" s="108">
        <f t="shared" si="224"/>
        <v>0</v>
      </c>
      <c r="L3584" s="102">
        <f t="shared" si="225"/>
        <v>195</v>
      </c>
      <c r="M3584" s="123">
        <f t="shared" si="226"/>
        <v>0</v>
      </c>
    </row>
    <row r="3585" spans="1:13" x14ac:dyDescent="0.2">
      <c r="A3585" s="208" t="str">
        <f>'Net Gen'!B3585</f>
        <v>RP2KPAEG-Rockport 2 KP AEG</v>
      </c>
      <c r="B3585" s="269">
        <f>'Net Gen'!C3585</f>
        <v>44834.25</v>
      </c>
      <c r="C3585" s="270" t="str">
        <f>'Net Gen'!P3585</f>
        <v>OFFLINE</v>
      </c>
      <c r="D3585" s="270">
        <f>'Net Gen'!E3585</f>
        <v>0</v>
      </c>
      <c r="E3585" s="270">
        <f>'Net Gen'!I3585</f>
        <v>0</v>
      </c>
      <c r="F3585" s="270">
        <f>'Net Gen'!K3585</f>
        <v>0</v>
      </c>
      <c r="G3585" s="270">
        <f>'Net Gen'!N3585</f>
        <v>0</v>
      </c>
      <c r="H3585" s="270">
        <f>'Net Gen'!O3585</f>
        <v>1300</v>
      </c>
      <c r="J3585" s="120">
        <f t="shared" si="223"/>
        <v>0.15</v>
      </c>
      <c r="K3585" s="108">
        <f t="shared" si="224"/>
        <v>0</v>
      </c>
      <c r="L3585" s="102">
        <f t="shared" si="225"/>
        <v>195</v>
      </c>
      <c r="M3585" s="123">
        <f t="shared" si="226"/>
        <v>0</v>
      </c>
    </row>
    <row r="3586" spans="1:13" x14ac:dyDescent="0.2">
      <c r="A3586" s="208" t="str">
        <f>'Net Gen'!B3586</f>
        <v>RP2KPAEG-Rockport 2 KP AEG</v>
      </c>
      <c r="B3586" s="269">
        <f>'Net Gen'!C3586</f>
        <v>44834.291666666664</v>
      </c>
      <c r="C3586" s="270" t="str">
        <f>'Net Gen'!P3586</f>
        <v>OFFLINE</v>
      </c>
      <c r="D3586" s="270">
        <f>'Net Gen'!E3586</f>
        <v>0</v>
      </c>
      <c r="E3586" s="270">
        <f>'Net Gen'!I3586</f>
        <v>0</v>
      </c>
      <c r="F3586" s="270">
        <f>'Net Gen'!K3586</f>
        <v>0</v>
      </c>
      <c r="G3586" s="270">
        <f>'Net Gen'!N3586</f>
        <v>0</v>
      </c>
      <c r="H3586" s="270">
        <f>'Net Gen'!O3586</f>
        <v>1300</v>
      </c>
      <c r="J3586" s="120">
        <f t="shared" si="223"/>
        <v>0.15</v>
      </c>
      <c r="K3586" s="108">
        <f t="shared" si="224"/>
        <v>0</v>
      </c>
      <c r="L3586" s="102">
        <f t="shared" si="225"/>
        <v>195</v>
      </c>
      <c r="M3586" s="123">
        <f t="shared" si="226"/>
        <v>0</v>
      </c>
    </row>
    <row r="3587" spans="1:13" x14ac:dyDescent="0.2">
      <c r="A3587" s="208" t="str">
        <f>'Net Gen'!B3587</f>
        <v>RP2KPAEG-Rockport 2 KP AEG</v>
      </c>
      <c r="B3587" s="269">
        <f>'Net Gen'!C3587</f>
        <v>44834.333333333336</v>
      </c>
      <c r="C3587" s="270" t="str">
        <f>'Net Gen'!P3587</f>
        <v>OFFLINE</v>
      </c>
      <c r="D3587" s="270">
        <f>'Net Gen'!E3587</f>
        <v>0</v>
      </c>
      <c r="E3587" s="270">
        <f>'Net Gen'!I3587</f>
        <v>0</v>
      </c>
      <c r="F3587" s="270">
        <f>'Net Gen'!K3587</f>
        <v>0</v>
      </c>
      <c r="G3587" s="270">
        <f>'Net Gen'!N3587</f>
        <v>0</v>
      </c>
      <c r="H3587" s="270">
        <f>'Net Gen'!O3587</f>
        <v>1300</v>
      </c>
      <c r="J3587" s="120">
        <f t="shared" si="223"/>
        <v>0.15</v>
      </c>
      <c r="K3587" s="108">
        <f t="shared" si="224"/>
        <v>0</v>
      </c>
      <c r="L3587" s="102">
        <f t="shared" si="225"/>
        <v>195</v>
      </c>
      <c r="M3587" s="123">
        <f t="shared" si="226"/>
        <v>0</v>
      </c>
    </row>
    <row r="3588" spans="1:13" x14ac:dyDescent="0.2">
      <c r="A3588" s="208" t="str">
        <f>'Net Gen'!B3588</f>
        <v>RP2KPAEG-Rockport 2 KP AEG</v>
      </c>
      <c r="B3588" s="269">
        <f>'Net Gen'!C3588</f>
        <v>44834.375</v>
      </c>
      <c r="C3588" s="270" t="str">
        <f>'Net Gen'!P3588</f>
        <v>OFFLINE</v>
      </c>
      <c r="D3588" s="270">
        <f>'Net Gen'!E3588</f>
        <v>0</v>
      </c>
      <c r="E3588" s="270">
        <f>'Net Gen'!I3588</f>
        <v>0</v>
      </c>
      <c r="F3588" s="270">
        <f>'Net Gen'!K3588</f>
        <v>0</v>
      </c>
      <c r="G3588" s="270">
        <f>'Net Gen'!N3588</f>
        <v>0</v>
      </c>
      <c r="H3588" s="270">
        <f>'Net Gen'!O3588</f>
        <v>1300</v>
      </c>
      <c r="J3588" s="120">
        <f t="shared" si="223"/>
        <v>0.15</v>
      </c>
      <c r="K3588" s="108">
        <f t="shared" si="224"/>
        <v>0</v>
      </c>
      <c r="L3588" s="102">
        <f t="shared" si="225"/>
        <v>195</v>
      </c>
      <c r="M3588" s="123">
        <f t="shared" si="226"/>
        <v>0</v>
      </c>
    </row>
    <row r="3589" spans="1:13" x14ac:dyDescent="0.2">
      <c r="A3589" s="208" t="str">
        <f>'Net Gen'!B3589</f>
        <v>RP2KPAEG-Rockport 2 KP AEG</v>
      </c>
      <c r="B3589" s="269">
        <f>'Net Gen'!C3589</f>
        <v>44834.416666666664</v>
      </c>
      <c r="C3589" s="270" t="str">
        <f>'Net Gen'!P3589</f>
        <v>OFFLINE</v>
      </c>
      <c r="D3589" s="270">
        <f>'Net Gen'!E3589</f>
        <v>0</v>
      </c>
      <c r="E3589" s="270">
        <f>'Net Gen'!I3589</f>
        <v>0</v>
      </c>
      <c r="F3589" s="270">
        <f>'Net Gen'!K3589</f>
        <v>0</v>
      </c>
      <c r="G3589" s="270">
        <f>'Net Gen'!N3589</f>
        <v>0</v>
      </c>
      <c r="H3589" s="270">
        <f>'Net Gen'!O3589</f>
        <v>1300</v>
      </c>
      <c r="J3589" s="120">
        <f t="shared" ref="J3589:J3602" si="227">VLOOKUP(A3589,$P$4:$Q$8,2,FALSE)</f>
        <v>0.15</v>
      </c>
      <c r="K3589" s="108">
        <f t="shared" si="224"/>
        <v>0</v>
      </c>
      <c r="L3589" s="102">
        <f t="shared" si="225"/>
        <v>195</v>
      </c>
      <c r="M3589" s="123">
        <f t="shared" si="226"/>
        <v>0</v>
      </c>
    </row>
    <row r="3590" spans="1:13" x14ac:dyDescent="0.2">
      <c r="A3590" s="208" t="str">
        <f>'Net Gen'!B3590</f>
        <v>RP2KPAEG-Rockport 2 KP AEG</v>
      </c>
      <c r="B3590" s="269">
        <f>'Net Gen'!C3590</f>
        <v>44834.458333333336</v>
      </c>
      <c r="C3590" s="270" t="str">
        <f>'Net Gen'!P3590</f>
        <v>OFFLINE</v>
      </c>
      <c r="D3590" s="270">
        <f>'Net Gen'!E3590</f>
        <v>0</v>
      </c>
      <c r="E3590" s="270">
        <f>'Net Gen'!I3590</f>
        <v>0</v>
      </c>
      <c r="F3590" s="270">
        <f>'Net Gen'!K3590</f>
        <v>0</v>
      </c>
      <c r="G3590" s="270">
        <f>'Net Gen'!N3590</f>
        <v>0</v>
      </c>
      <c r="H3590" s="270">
        <f>'Net Gen'!O3590</f>
        <v>1300</v>
      </c>
      <c r="J3590" s="120">
        <f t="shared" si="227"/>
        <v>0.15</v>
      </c>
      <c r="K3590" s="108">
        <f t="shared" si="224"/>
        <v>0</v>
      </c>
      <c r="L3590" s="102">
        <f t="shared" si="225"/>
        <v>195</v>
      </c>
      <c r="M3590" s="123">
        <f t="shared" si="226"/>
        <v>0</v>
      </c>
    </row>
    <row r="3591" spans="1:13" x14ac:dyDescent="0.2">
      <c r="A3591" s="208" t="str">
        <f>'Net Gen'!B3591</f>
        <v>RP2KPAEG-Rockport 2 KP AEG</v>
      </c>
      <c r="B3591" s="269">
        <f>'Net Gen'!C3591</f>
        <v>44834.5</v>
      </c>
      <c r="C3591" s="270" t="str">
        <f>'Net Gen'!P3591</f>
        <v>OFFLINE</v>
      </c>
      <c r="D3591" s="270">
        <f>'Net Gen'!E3591</f>
        <v>0</v>
      </c>
      <c r="E3591" s="270">
        <f>'Net Gen'!I3591</f>
        <v>0</v>
      </c>
      <c r="F3591" s="270">
        <f>'Net Gen'!K3591</f>
        <v>0</v>
      </c>
      <c r="G3591" s="270">
        <f>'Net Gen'!N3591</f>
        <v>0</v>
      </c>
      <c r="H3591" s="270">
        <f>'Net Gen'!O3591</f>
        <v>1300</v>
      </c>
      <c r="J3591" s="120">
        <f t="shared" si="227"/>
        <v>0.15</v>
      </c>
      <c r="K3591" s="108">
        <f t="shared" si="224"/>
        <v>0</v>
      </c>
      <c r="L3591" s="102">
        <f t="shared" si="225"/>
        <v>195</v>
      </c>
      <c r="M3591" s="123">
        <f t="shared" si="226"/>
        <v>0</v>
      </c>
    </row>
    <row r="3592" spans="1:13" x14ac:dyDescent="0.2">
      <c r="A3592" s="208" t="str">
        <f>'Net Gen'!B3592</f>
        <v>RP2KPAEG-Rockport 2 KP AEG</v>
      </c>
      <c r="B3592" s="269">
        <f>'Net Gen'!C3592</f>
        <v>44834.541666666664</v>
      </c>
      <c r="C3592" s="270" t="str">
        <f>'Net Gen'!P3592</f>
        <v>OFFLINE</v>
      </c>
      <c r="D3592" s="270">
        <f>'Net Gen'!E3592</f>
        <v>0</v>
      </c>
      <c r="E3592" s="270">
        <f>'Net Gen'!I3592</f>
        <v>0</v>
      </c>
      <c r="F3592" s="270">
        <f>'Net Gen'!K3592</f>
        <v>0</v>
      </c>
      <c r="G3592" s="270">
        <f>'Net Gen'!N3592</f>
        <v>0</v>
      </c>
      <c r="H3592" s="270">
        <f>'Net Gen'!O3592</f>
        <v>1300</v>
      </c>
      <c r="J3592" s="120">
        <f t="shared" si="227"/>
        <v>0.15</v>
      </c>
      <c r="K3592" s="108">
        <f t="shared" si="224"/>
        <v>0</v>
      </c>
      <c r="L3592" s="102">
        <f t="shared" si="225"/>
        <v>195</v>
      </c>
      <c r="M3592" s="123">
        <f t="shared" si="226"/>
        <v>0</v>
      </c>
    </row>
    <row r="3593" spans="1:13" x14ac:dyDescent="0.2">
      <c r="A3593" s="208" t="str">
        <f>'Net Gen'!B3593</f>
        <v>RP2KPAEG-Rockport 2 KP AEG</v>
      </c>
      <c r="B3593" s="269">
        <f>'Net Gen'!C3593</f>
        <v>44834.583333333336</v>
      </c>
      <c r="C3593" s="270" t="str">
        <f>'Net Gen'!P3593</f>
        <v>OFFLINE</v>
      </c>
      <c r="D3593" s="270">
        <f>'Net Gen'!E3593</f>
        <v>0</v>
      </c>
      <c r="E3593" s="270">
        <f>'Net Gen'!I3593</f>
        <v>0</v>
      </c>
      <c r="F3593" s="270">
        <f>'Net Gen'!K3593</f>
        <v>0</v>
      </c>
      <c r="G3593" s="270">
        <f>'Net Gen'!N3593</f>
        <v>0</v>
      </c>
      <c r="H3593" s="270">
        <f>'Net Gen'!O3593</f>
        <v>1300</v>
      </c>
      <c r="J3593" s="120">
        <f t="shared" si="227"/>
        <v>0.15</v>
      </c>
      <c r="K3593" s="108">
        <f t="shared" si="224"/>
        <v>0</v>
      </c>
      <c r="L3593" s="102">
        <f t="shared" si="225"/>
        <v>195</v>
      </c>
      <c r="M3593" s="123">
        <f t="shared" si="226"/>
        <v>0</v>
      </c>
    </row>
    <row r="3594" spans="1:13" x14ac:dyDescent="0.2">
      <c r="A3594" s="208" t="str">
        <f>'Net Gen'!B3594</f>
        <v>RP2KPAEG-Rockport 2 KP AEG</v>
      </c>
      <c r="B3594" s="269">
        <f>'Net Gen'!C3594</f>
        <v>44834.625</v>
      </c>
      <c r="C3594" s="270" t="str">
        <f>'Net Gen'!P3594</f>
        <v>OFFLINE</v>
      </c>
      <c r="D3594" s="270">
        <f>'Net Gen'!E3594</f>
        <v>0</v>
      </c>
      <c r="E3594" s="270">
        <f>'Net Gen'!I3594</f>
        <v>0</v>
      </c>
      <c r="F3594" s="270">
        <f>'Net Gen'!K3594</f>
        <v>0</v>
      </c>
      <c r="G3594" s="270">
        <f>'Net Gen'!N3594</f>
        <v>0</v>
      </c>
      <c r="H3594" s="270">
        <f>'Net Gen'!O3594</f>
        <v>1300</v>
      </c>
      <c r="J3594" s="120">
        <f t="shared" si="227"/>
        <v>0.15</v>
      </c>
      <c r="K3594" s="108">
        <f t="shared" si="224"/>
        <v>0</v>
      </c>
      <c r="L3594" s="102">
        <f t="shared" si="225"/>
        <v>195</v>
      </c>
      <c r="M3594" s="123">
        <f t="shared" si="226"/>
        <v>0</v>
      </c>
    </row>
    <row r="3595" spans="1:13" x14ac:dyDescent="0.2">
      <c r="A3595" s="208" t="str">
        <f>'Net Gen'!B3595</f>
        <v>RP2KPAEG-Rockport 2 KP AEG</v>
      </c>
      <c r="B3595" s="269">
        <f>'Net Gen'!C3595</f>
        <v>44834.666666666664</v>
      </c>
      <c r="C3595" s="270" t="str">
        <f>'Net Gen'!P3595</f>
        <v>OFFLINE</v>
      </c>
      <c r="D3595" s="270">
        <f>'Net Gen'!E3595</f>
        <v>0</v>
      </c>
      <c r="E3595" s="270">
        <f>'Net Gen'!I3595</f>
        <v>0</v>
      </c>
      <c r="F3595" s="270">
        <f>'Net Gen'!K3595</f>
        <v>0</v>
      </c>
      <c r="G3595" s="270">
        <f>'Net Gen'!N3595</f>
        <v>0</v>
      </c>
      <c r="H3595" s="270">
        <f>'Net Gen'!O3595</f>
        <v>1300</v>
      </c>
      <c r="J3595" s="120">
        <f t="shared" si="227"/>
        <v>0.15</v>
      </c>
      <c r="K3595" s="108">
        <f t="shared" si="224"/>
        <v>0</v>
      </c>
      <c r="L3595" s="102">
        <f t="shared" si="225"/>
        <v>195</v>
      </c>
      <c r="M3595" s="123">
        <f t="shared" si="226"/>
        <v>0</v>
      </c>
    </row>
    <row r="3596" spans="1:13" x14ac:dyDescent="0.2">
      <c r="A3596" s="208" t="str">
        <f>'Net Gen'!B3596</f>
        <v>RP2KPAEG-Rockport 2 KP AEG</v>
      </c>
      <c r="B3596" s="269">
        <f>'Net Gen'!C3596</f>
        <v>44834.708333333336</v>
      </c>
      <c r="C3596" s="270" t="str">
        <f>'Net Gen'!P3596</f>
        <v>OFFLINE</v>
      </c>
      <c r="D3596" s="270">
        <f>'Net Gen'!E3596</f>
        <v>0</v>
      </c>
      <c r="E3596" s="270">
        <f>'Net Gen'!I3596</f>
        <v>0</v>
      </c>
      <c r="F3596" s="270">
        <f>'Net Gen'!K3596</f>
        <v>0</v>
      </c>
      <c r="G3596" s="270">
        <f>'Net Gen'!N3596</f>
        <v>0</v>
      </c>
      <c r="H3596" s="270">
        <f>'Net Gen'!O3596</f>
        <v>1300</v>
      </c>
      <c r="J3596" s="120">
        <f t="shared" si="227"/>
        <v>0.15</v>
      </c>
      <c r="K3596" s="108">
        <f t="shared" si="224"/>
        <v>0</v>
      </c>
      <c r="L3596" s="102">
        <f t="shared" si="225"/>
        <v>195</v>
      </c>
      <c r="M3596" s="123">
        <f t="shared" si="226"/>
        <v>0</v>
      </c>
    </row>
    <row r="3597" spans="1:13" x14ac:dyDescent="0.2">
      <c r="A3597" s="208" t="str">
        <f>'Net Gen'!B3597</f>
        <v>RP2KPAEG-Rockport 2 KP AEG</v>
      </c>
      <c r="B3597" s="269">
        <f>'Net Gen'!C3597</f>
        <v>44834.75</v>
      </c>
      <c r="C3597" s="270" t="str">
        <f>'Net Gen'!P3597</f>
        <v>OFFLINE</v>
      </c>
      <c r="D3597" s="270">
        <f>'Net Gen'!E3597</f>
        <v>0</v>
      </c>
      <c r="E3597" s="270">
        <f>'Net Gen'!I3597</f>
        <v>0</v>
      </c>
      <c r="F3597" s="270">
        <f>'Net Gen'!K3597</f>
        <v>0</v>
      </c>
      <c r="G3597" s="270">
        <f>'Net Gen'!N3597</f>
        <v>0</v>
      </c>
      <c r="H3597" s="270">
        <f>'Net Gen'!O3597</f>
        <v>1300</v>
      </c>
      <c r="J3597" s="120">
        <f t="shared" si="227"/>
        <v>0.15</v>
      </c>
      <c r="K3597" s="108">
        <f t="shared" si="224"/>
        <v>0</v>
      </c>
      <c r="L3597" s="102">
        <f t="shared" si="225"/>
        <v>195</v>
      </c>
      <c r="M3597" s="123">
        <f t="shared" si="226"/>
        <v>0</v>
      </c>
    </row>
    <row r="3598" spans="1:13" x14ac:dyDescent="0.2">
      <c r="A3598" s="208" t="str">
        <f>'Net Gen'!B3598</f>
        <v>RP2KPAEG-Rockport 2 KP AEG</v>
      </c>
      <c r="B3598" s="269">
        <f>'Net Gen'!C3598</f>
        <v>44834.791666666664</v>
      </c>
      <c r="C3598" s="270" t="str">
        <f>'Net Gen'!P3598</f>
        <v>OFFLINE</v>
      </c>
      <c r="D3598" s="270">
        <f>'Net Gen'!E3598</f>
        <v>0</v>
      </c>
      <c r="E3598" s="270">
        <f>'Net Gen'!I3598</f>
        <v>0</v>
      </c>
      <c r="F3598" s="270">
        <f>'Net Gen'!K3598</f>
        <v>0</v>
      </c>
      <c r="G3598" s="270">
        <f>'Net Gen'!N3598</f>
        <v>0</v>
      </c>
      <c r="H3598" s="270">
        <f>'Net Gen'!O3598</f>
        <v>1300</v>
      </c>
      <c r="J3598" s="120">
        <f t="shared" si="227"/>
        <v>0.15</v>
      </c>
      <c r="K3598" s="108">
        <f t="shared" si="224"/>
        <v>0</v>
      </c>
      <c r="L3598" s="102">
        <f t="shared" si="225"/>
        <v>195</v>
      </c>
      <c r="M3598" s="123">
        <f t="shared" si="226"/>
        <v>0</v>
      </c>
    </row>
    <row r="3599" spans="1:13" x14ac:dyDescent="0.2">
      <c r="A3599" s="208" t="str">
        <f>'Net Gen'!B3599</f>
        <v>RP2KPAEG-Rockport 2 KP AEG</v>
      </c>
      <c r="B3599" s="269">
        <f>'Net Gen'!C3599</f>
        <v>44834.833333333336</v>
      </c>
      <c r="C3599" s="270" t="str">
        <f>'Net Gen'!P3599</f>
        <v>OFFLINE</v>
      </c>
      <c r="D3599" s="270">
        <f>'Net Gen'!E3599</f>
        <v>0</v>
      </c>
      <c r="E3599" s="270">
        <f>'Net Gen'!I3599</f>
        <v>0</v>
      </c>
      <c r="F3599" s="270">
        <f>'Net Gen'!K3599</f>
        <v>0</v>
      </c>
      <c r="G3599" s="270">
        <f>'Net Gen'!N3599</f>
        <v>0</v>
      </c>
      <c r="H3599" s="270">
        <f>'Net Gen'!O3599</f>
        <v>1300</v>
      </c>
      <c r="J3599" s="120">
        <f t="shared" si="227"/>
        <v>0.15</v>
      </c>
      <c r="K3599" s="108">
        <f t="shared" si="224"/>
        <v>0</v>
      </c>
      <c r="L3599" s="102">
        <f t="shared" si="225"/>
        <v>195</v>
      </c>
      <c r="M3599" s="123">
        <f t="shared" si="226"/>
        <v>0</v>
      </c>
    </row>
    <row r="3600" spans="1:13" x14ac:dyDescent="0.2">
      <c r="A3600" s="208" t="str">
        <f>'Net Gen'!B3600</f>
        <v>RP2KPAEG-Rockport 2 KP AEG</v>
      </c>
      <c r="B3600" s="269">
        <f>'Net Gen'!C3600</f>
        <v>44834.875</v>
      </c>
      <c r="C3600" s="270" t="str">
        <f>'Net Gen'!P3600</f>
        <v>OFFLINE</v>
      </c>
      <c r="D3600" s="270">
        <f>'Net Gen'!E3600</f>
        <v>0</v>
      </c>
      <c r="E3600" s="270">
        <f>'Net Gen'!I3600</f>
        <v>0</v>
      </c>
      <c r="F3600" s="270">
        <f>'Net Gen'!K3600</f>
        <v>0</v>
      </c>
      <c r="G3600" s="270">
        <f>'Net Gen'!N3600</f>
        <v>0</v>
      </c>
      <c r="H3600" s="270">
        <f>'Net Gen'!O3600</f>
        <v>1300</v>
      </c>
      <c r="J3600" s="120">
        <f t="shared" si="227"/>
        <v>0.15</v>
      </c>
      <c r="K3600" s="108">
        <f t="shared" si="224"/>
        <v>0</v>
      </c>
      <c r="L3600" s="102">
        <f t="shared" si="225"/>
        <v>195</v>
      </c>
      <c r="M3600" s="123">
        <f t="shared" si="226"/>
        <v>0</v>
      </c>
    </row>
    <row r="3601" spans="1:13" x14ac:dyDescent="0.2">
      <c r="A3601" s="208" t="str">
        <f>'Net Gen'!B3601</f>
        <v>RP2KPAEG-Rockport 2 KP AEG</v>
      </c>
      <c r="B3601" s="269">
        <f>'Net Gen'!C3601</f>
        <v>44834.916666666664</v>
      </c>
      <c r="C3601" s="270" t="str">
        <f>'Net Gen'!P3601</f>
        <v>OFFLINE</v>
      </c>
      <c r="D3601" s="270">
        <f>'Net Gen'!E3601</f>
        <v>0</v>
      </c>
      <c r="E3601" s="270">
        <f>'Net Gen'!I3601</f>
        <v>0</v>
      </c>
      <c r="F3601" s="270">
        <f>'Net Gen'!K3601</f>
        <v>0</v>
      </c>
      <c r="G3601" s="270">
        <f>'Net Gen'!N3601</f>
        <v>0</v>
      </c>
      <c r="H3601" s="270">
        <f>'Net Gen'!O3601</f>
        <v>1300</v>
      </c>
      <c r="J3601" s="120">
        <f t="shared" si="227"/>
        <v>0.15</v>
      </c>
      <c r="K3601" s="108">
        <f t="shared" si="224"/>
        <v>0</v>
      </c>
      <c r="L3601" s="102">
        <f t="shared" si="225"/>
        <v>195</v>
      </c>
      <c r="M3601" s="123">
        <f t="shared" si="226"/>
        <v>0</v>
      </c>
    </row>
    <row r="3602" spans="1:13" x14ac:dyDescent="0.2">
      <c r="A3602" s="208" t="str">
        <f>'Net Gen'!B3602</f>
        <v>RP2KPAEG-Rockport 2 KP AEG</v>
      </c>
      <c r="B3602" s="269">
        <f>'Net Gen'!C3602</f>
        <v>44834.958333333336</v>
      </c>
      <c r="C3602" s="270" t="str">
        <f>'Net Gen'!P3602</f>
        <v>OFFLINE</v>
      </c>
      <c r="D3602" s="270">
        <f>'Net Gen'!E3602</f>
        <v>0</v>
      </c>
      <c r="E3602" s="270">
        <f>'Net Gen'!I3602</f>
        <v>0</v>
      </c>
      <c r="F3602" s="270">
        <f>'Net Gen'!K3602</f>
        <v>0</v>
      </c>
      <c r="G3602" s="270">
        <f>'Net Gen'!N3602</f>
        <v>0</v>
      </c>
      <c r="H3602" s="270">
        <f>'Net Gen'!O3602</f>
        <v>1300</v>
      </c>
      <c r="J3602" s="120">
        <f t="shared" si="227"/>
        <v>0.15</v>
      </c>
      <c r="K3602" s="108">
        <f t="shared" si="224"/>
        <v>0</v>
      </c>
      <c r="L3602" s="102">
        <f t="shared" si="225"/>
        <v>195</v>
      </c>
      <c r="M3602" s="123">
        <f t="shared" si="226"/>
        <v>0</v>
      </c>
    </row>
    <row r="3603" spans="1:13" x14ac:dyDescent="0.2">
      <c r="A3603" s="208" t="str">
        <f>'Net Gen'!B3603</f>
        <v>RP2KPAEG-Rockport 2 KP AEG</v>
      </c>
      <c r="B3603" s="269">
        <f>'Net Gen'!C3603</f>
        <v>44835</v>
      </c>
      <c r="C3603" s="270" t="str">
        <f>'Net Gen'!P3603</f>
        <v>OFFLINE</v>
      </c>
      <c r="D3603" s="270">
        <f>'Net Gen'!E3603</f>
        <v>0</v>
      </c>
      <c r="E3603" s="270">
        <f>'Net Gen'!I3603</f>
        <v>0</v>
      </c>
      <c r="F3603" s="270">
        <f>'Net Gen'!K3603</f>
        <v>0</v>
      </c>
      <c r="G3603" s="270">
        <f>'Net Gen'!N3603</f>
        <v>0</v>
      </c>
      <c r="H3603" s="270">
        <f>'Net Gen'!O3603</f>
        <v>1300</v>
      </c>
      <c r="J3603" s="120">
        <f>IF(VLOOKUP(A3603,$P$4:$Q$8,2,FALSE)&gt;0,VLOOKUP(A3603,$P$4:$Q$8,2,FALSE),0)</f>
        <v>0.15</v>
      </c>
      <c r="K3603" s="108">
        <f t="shared" si="224"/>
        <v>0</v>
      </c>
      <c r="L3603" s="102">
        <f t="shared" si="225"/>
        <v>195</v>
      </c>
      <c r="M3603" s="123">
        <f t="shared" si="226"/>
        <v>0</v>
      </c>
    </row>
    <row r="3604" spans="1:13" x14ac:dyDescent="0.2">
      <c r="A3604" s="208"/>
      <c r="B3604" s="269"/>
      <c r="C3604" s="270"/>
      <c r="D3604" s="270"/>
      <c r="E3604" s="270"/>
      <c r="F3604" s="270"/>
      <c r="G3604" s="270"/>
      <c r="H3604" s="270"/>
      <c r="J3604" s="120"/>
      <c r="K3604" s="209"/>
      <c r="L3604" s="209"/>
      <c r="M3604" s="279"/>
    </row>
    <row r="3605" spans="1:13" x14ac:dyDescent="0.2">
      <c r="A3605" s="208"/>
      <c r="B3605" s="269"/>
      <c r="C3605" s="270"/>
      <c r="D3605" s="270"/>
      <c r="E3605" s="270"/>
      <c r="F3605" s="270"/>
      <c r="G3605" s="270"/>
      <c r="H3605" s="270"/>
      <c r="J3605" s="120"/>
      <c r="K3605" s="209"/>
      <c r="L3605" s="209"/>
      <c r="M3605" s="279"/>
    </row>
    <row r="3606" spans="1:13" x14ac:dyDescent="0.2">
      <c r="A3606" s="208"/>
      <c r="B3606" s="269"/>
      <c r="C3606" s="270"/>
      <c r="D3606" s="270"/>
      <c r="E3606" s="270"/>
      <c r="F3606" s="270"/>
      <c r="G3606" s="270"/>
      <c r="H3606" s="270"/>
      <c r="J3606" s="120"/>
      <c r="K3606" s="209"/>
      <c r="L3606" s="209"/>
      <c r="M3606" s="279"/>
    </row>
    <row r="3607" spans="1:13" x14ac:dyDescent="0.2">
      <c r="A3607" s="208"/>
      <c r="B3607" s="269"/>
      <c r="C3607" s="270"/>
      <c r="D3607" s="270"/>
      <c r="E3607" s="270"/>
      <c r="F3607" s="270"/>
      <c r="G3607" s="270"/>
      <c r="H3607" s="270"/>
      <c r="J3607" s="120"/>
      <c r="K3607" s="209"/>
      <c r="L3607" s="209"/>
      <c r="M3607" s="279"/>
    </row>
    <row r="3608" spans="1:13" x14ac:dyDescent="0.2">
      <c r="A3608" s="208"/>
      <c r="B3608" s="269"/>
      <c r="C3608" s="270"/>
      <c r="D3608" s="270"/>
      <c r="E3608" s="270"/>
      <c r="F3608" s="270"/>
      <c r="G3608" s="270"/>
      <c r="H3608" s="270"/>
      <c r="J3608" s="120"/>
      <c r="K3608" s="209"/>
      <c r="L3608" s="209"/>
      <c r="M3608" s="279"/>
    </row>
    <row r="3609" spans="1:13" x14ac:dyDescent="0.2">
      <c r="A3609" s="208"/>
      <c r="B3609" s="269"/>
      <c r="C3609" s="270"/>
      <c r="D3609" s="270"/>
      <c r="E3609" s="270"/>
      <c r="F3609" s="270"/>
      <c r="G3609" s="270"/>
      <c r="H3609" s="270"/>
      <c r="J3609" s="120"/>
      <c r="K3609" s="209"/>
      <c r="L3609" s="209"/>
      <c r="M3609" s="279"/>
    </row>
    <row r="3610" spans="1:13" x14ac:dyDescent="0.2">
      <c r="A3610" s="208"/>
      <c r="B3610" s="269"/>
      <c r="C3610" s="270"/>
      <c r="D3610" s="270"/>
      <c r="E3610" s="270"/>
      <c r="F3610" s="270"/>
      <c r="G3610" s="270"/>
      <c r="H3610" s="270"/>
      <c r="J3610" s="120"/>
      <c r="K3610" s="209"/>
      <c r="L3610" s="209"/>
      <c r="M3610" s="279"/>
    </row>
    <row r="3611" spans="1:13" x14ac:dyDescent="0.2">
      <c r="A3611" s="208"/>
      <c r="B3611" s="269"/>
      <c r="C3611" s="270"/>
      <c r="D3611" s="270"/>
      <c r="E3611" s="270"/>
      <c r="F3611" s="270"/>
      <c r="G3611" s="270"/>
      <c r="H3611" s="270"/>
      <c r="J3611" s="120"/>
      <c r="K3611" s="209"/>
      <c r="L3611" s="209"/>
      <c r="M3611" s="279"/>
    </row>
    <row r="3612" spans="1:13" x14ac:dyDescent="0.2">
      <c r="A3612" s="208"/>
      <c r="B3612" s="269"/>
      <c r="C3612" s="270"/>
      <c r="D3612" s="270"/>
      <c r="E3612" s="270"/>
      <c r="F3612" s="270"/>
      <c r="G3612" s="270"/>
      <c r="H3612" s="270"/>
      <c r="J3612" s="120"/>
      <c r="K3612" s="209"/>
      <c r="L3612" s="209"/>
      <c r="M3612" s="279"/>
    </row>
    <row r="3613" spans="1:13" x14ac:dyDescent="0.2">
      <c r="A3613" s="208"/>
      <c r="B3613" s="269"/>
      <c r="C3613" s="270"/>
      <c r="D3613" s="270"/>
      <c r="E3613" s="270"/>
      <c r="F3613" s="270"/>
      <c r="G3613" s="270"/>
      <c r="H3613" s="270"/>
      <c r="J3613" s="120"/>
      <c r="K3613" s="209"/>
      <c r="L3613" s="209"/>
      <c r="M3613" s="279"/>
    </row>
    <row r="3614" spans="1:13" x14ac:dyDescent="0.2">
      <c r="A3614" s="208"/>
      <c r="B3614" s="269"/>
      <c r="C3614" s="270"/>
      <c r="D3614" s="270"/>
      <c r="E3614" s="270"/>
      <c r="F3614" s="270"/>
      <c r="G3614" s="270"/>
      <c r="H3614" s="270"/>
      <c r="J3614" s="120"/>
      <c r="K3614" s="209"/>
      <c r="L3614" s="209"/>
      <c r="M3614" s="279"/>
    </row>
    <row r="3615" spans="1:13" x14ac:dyDescent="0.2">
      <c r="A3615" s="208"/>
      <c r="B3615" s="269"/>
      <c r="C3615" s="270"/>
      <c r="D3615" s="270"/>
      <c r="E3615" s="270"/>
      <c r="F3615" s="270"/>
      <c r="G3615" s="270"/>
      <c r="H3615" s="270"/>
      <c r="J3615" s="120"/>
      <c r="K3615" s="209"/>
      <c r="L3615" s="209"/>
      <c r="M3615" s="279"/>
    </row>
    <row r="3616" spans="1:13" x14ac:dyDescent="0.2">
      <c r="A3616" s="208"/>
      <c r="B3616" s="269"/>
      <c r="C3616" s="270"/>
      <c r="D3616" s="270"/>
      <c r="E3616" s="270"/>
      <c r="F3616" s="270"/>
      <c r="G3616" s="270"/>
      <c r="H3616" s="270"/>
      <c r="J3616" s="120"/>
      <c r="K3616" s="209"/>
      <c r="L3616" s="209"/>
      <c r="M3616" s="279"/>
    </row>
    <row r="3617" spans="1:13" x14ac:dyDescent="0.2">
      <c r="A3617" s="208"/>
      <c r="B3617" s="269"/>
      <c r="C3617" s="270"/>
      <c r="D3617" s="270"/>
      <c r="E3617" s="270"/>
      <c r="F3617" s="270"/>
      <c r="G3617" s="270"/>
      <c r="H3617" s="270"/>
      <c r="J3617" s="120"/>
      <c r="K3617" s="209"/>
      <c r="L3617" s="209"/>
      <c r="M3617" s="279"/>
    </row>
    <row r="3618" spans="1:13" x14ac:dyDescent="0.2">
      <c r="A3618" s="208"/>
      <c r="B3618" s="269"/>
      <c r="C3618" s="270"/>
      <c r="D3618" s="270"/>
      <c r="E3618" s="270"/>
      <c r="F3618" s="270"/>
      <c r="G3618" s="270"/>
      <c r="H3618" s="270"/>
      <c r="J3618" s="120"/>
      <c r="K3618" s="209"/>
      <c r="L3618" s="209"/>
      <c r="M3618" s="279"/>
    </row>
    <row r="3619" spans="1:13" x14ac:dyDescent="0.2">
      <c r="A3619" s="208"/>
      <c r="B3619" s="269"/>
      <c r="C3619" s="270"/>
      <c r="D3619" s="270"/>
      <c r="E3619" s="270"/>
      <c r="F3619" s="270"/>
      <c r="G3619" s="270"/>
      <c r="H3619" s="270"/>
      <c r="J3619" s="120"/>
      <c r="K3619" s="209"/>
      <c r="L3619" s="209"/>
      <c r="M3619" s="279"/>
    </row>
    <row r="3620" spans="1:13" x14ac:dyDescent="0.2">
      <c r="A3620" s="208"/>
      <c r="B3620" s="269"/>
      <c r="C3620" s="270"/>
      <c r="D3620" s="270"/>
      <c r="E3620" s="270"/>
      <c r="F3620" s="270"/>
      <c r="G3620" s="270"/>
      <c r="H3620" s="270"/>
      <c r="J3620" s="120"/>
      <c r="K3620" s="209"/>
      <c r="L3620" s="209"/>
      <c r="M3620" s="279"/>
    </row>
    <row r="3621" spans="1:13" x14ac:dyDescent="0.2">
      <c r="A3621" s="208"/>
      <c r="B3621" s="269"/>
      <c r="C3621" s="270"/>
      <c r="D3621" s="270"/>
      <c r="E3621" s="270"/>
      <c r="F3621" s="270"/>
      <c r="G3621" s="270"/>
      <c r="H3621" s="270"/>
      <c r="J3621" s="120"/>
      <c r="K3621" s="209"/>
      <c r="L3621" s="209"/>
      <c r="M3621" s="279"/>
    </row>
    <row r="3622" spans="1:13" x14ac:dyDescent="0.2">
      <c r="A3622" s="208"/>
      <c r="B3622" s="269"/>
      <c r="C3622" s="270"/>
      <c r="D3622" s="270"/>
      <c r="E3622" s="270"/>
      <c r="F3622" s="270"/>
      <c r="G3622" s="270"/>
      <c r="H3622" s="270"/>
      <c r="J3622" s="120"/>
      <c r="K3622" s="209"/>
      <c r="L3622" s="209"/>
      <c r="M3622" s="279"/>
    </row>
    <row r="3623" spans="1:13" x14ac:dyDescent="0.2">
      <c r="A3623" s="208"/>
      <c r="B3623" s="269"/>
      <c r="C3623" s="270"/>
      <c r="D3623" s="270"/>
      <c r="E3623" s="270"/>
      <c r="F3623" s="270"/>
      <c r="G3623" s="270"/>
      <c r="H3623" s="270"/>
      <c r="J3623" s="120"/>
      <c r="K3623" s="209"/>
      <c r="L3623" s="209"/>
      <c r="M3623" s="279"/>
    </row>
    <row r="3624" spans="1:13" x14ac:dyDescent="0.2">
      <c r="A3624" s="208"/>
      <c r="B3624" s="269"/>
      <c r="C3624" s="270"/>
      <c r="D3624" s="270"/>
      <c r="E3624" s="270"/>
      <c r="F3624" s="270"/>
      <c r="G3624" s="270"/>
      <c r="H3624" s="270"/>
      <c r="J3624" s="120"/>
      <c r="K3624" s="209"/>
      <c r="L3624" s="209"/>
      <c r="M3624" s="279"/>
    </row>
    <row r="3625" spans="1:13" x14ac:dyDescent="0.2">
      <c r="A3625" s="208"/>
      <c r="B3625" s="269"/>
      <c r="C3625" s="270"/>
      <c r="D3625" s="270"/>
      <c r="E3625" s="270"/>
      <c r="F3625" s="270"/>
      <c r="G3625" s="270"/>
      <c r="H3625" s="270"/>
      <c r="J3625" s="120"/>
      <c r="K3625" s="209"/>
      <c r="L3625" s="209"/>
      <c r="M3625" s="279"/>
    </row>
    <row r="3626" spans="1:13" x14ac:dyDescent="0.2">
      <c r="A3626" s="208"/>
      <c r="B3626" s="269"/>
      <c r="C3626" s="270"/>
      <c r="D3626" s="270"/>
      <c r="E3626" s="270"/>
      <c r="F3626" s="270"/>
      <c r="G3626" s="270"/>
      <c r="H3626" s="270"/>
      <c r="J3626" s="120"/>
      <c r="K3626" s="209"/>
      <c r="L3626" s="209"/>
      <c r="M3626" s="279"/>
    </row>
    <row r="3627" spans="1:13" x14ac:dyDescent="0.2">
      <c r="A3627" s="208"/>
      <c r="B3627" s="269"/>
      <c r="C3627" s="270"/>
      <c r="D3627" s="270"/>
      <c r="E3627" s="270"/>
      <c r="F3627" s="270"/>
      <c r="G3627" s="270"/>
      <c r="H3627" s="270"/>
      <c r="J3627" s="120"/>
      <c r="K3627" s="209"/>
      <c r="L3627" s="209"/>
      <c r="M3627" s="279"/>
    </row>
    <row r="3628" spans="1:13" x14ac:dyDescent="0.2">
      <c r="A3628" s="208"/>
      <c r="B3628" s="269"/>
      <c r="C3628" s="270"/>
      <c r="D3628" s="270"/>
      <c r="E3628" s="270"/>
      <c r="F3628" s="270"/>
      <c r="G3628" s="270"/>
      <c r="H3628" s="270"/>
      <c r="J3628" s="120"/>
      <c r="K3628" s="209"/>
      <c r="L3628" s="209"/>
      <c r="M3628" s="279"/>
    </row>
    <row r="3629" spans="1:13" x14ac:dyDescent="0.2">
      <c r="A3629" s="208"/>
      <c r="B3629" s="269"/>
      <c r="C3629" s="270"/>
      <c r="D3629" s="270"/>
      <c r="E3629" s="270"/>
      <c r="F3629" s="270"/>
      <c r="G3629" s="270"/>
      <c r="H3629" s="270"/>
      <c r="J3629" s="120"/>
      <c r="K3629" s="209"/>
      <c r="L3629" s="209"/>
      <c r="M3629" s="279"/>
    </row>
    <row r="3630" spans="1:13" x14ac:dyDescent="0.2">
      <c r="A3630" s="208"/>
      <c r="B3630" s="269"/>
      <c r="C3630" s="270"/>
      <c r="D3630" s="270"/>
      <c r="E3630" s="270"/>
      <c r="F3630" s="270"/>
      <c r="G3630" s="270"/>
      <c r="H3630" s="270"/>
      <c r="J3630" s="120"/>
      <c r="K3630" s="209"/>
      <c r="L3630" s="209"/>
      <c r="M3630" s="279"/>
    </row>
    <row r="3631" spans="1:13" x14ac:dyDescent="0.2">
      <c r="A3631" s="208"/>
      <c r="B3631" s="269"/>
      <c r="C3631" s="270"/>
      <c r="D3631" s="270"/>
      <c r="E3631" s="270"/>
      <c r="F3631" s="270"/>
      <c r="G3631" s="270"/>
      <c r="H3631" s="270"/>
      <c r="J3631" s="120"/>
      <c r="K3631" s="209"/>
      <c r="L3631" s="209"/>
      <c r="M3631" s="279"/>
    </row>
    <row r="3632" spans="1:13" x14ac:dyDescent="0.2">
      <c r="A3632" s="208"/>
      <c r="B3632" s="269"/>
      <c r="C3632" s="270"/>
      <c r="D3632" s="270"/>
      <c r="E3632" s="270"/>
      <c r="F3632" s="270"/>
      <c r="G3632" s="270"/>
      <c r="H3632" s="270"/>
      <c r="J3632" s="120"/>
      <c r="K3632" s="209"/>
      <c r="L3632" s="209"/>
      <c r="M3632" s="279"/>
    </row>
    <row r="3633" spans="1:13" x14ac:dyDescent="0.2">
      <c r="A3633" s="208"/>
      <c r="B3633" s="269"/>
      <c r="C3633" s="270"/>
      <c r="D3633" s="270"/>
      <c r="E3633" s="270"/>
      <c r="F3633" s="270"/>
      <c r="G3633" s="270"/>
      <c r="H3633" s="270"/>
      <c r="J3633" s="120"/>
      <c r="K3633" s="209"/>
      <c r="L3633" s="209"/>
      <c r="M3633" s="279"/>
    </row>
    <row r="3634" spans="1:13" x14ac:dyDescent="0.2">
      <c r="A3634" s="208"/>
      <c r="B3634" s="269"/>
      <c r="C3634" s="270"/>
      <c r="D3634" s="270"/>
      <c r="E3634" s="270"/>
      <c r="F3634" s="270"/>
      <c r="G3634" s="270"/>
      <c r="H3634" s="270"/>
      <c r="J3634" s="120"/>
      <c r="K3634" s="209"/>
      <c r="L3634" s="209"/>
      <c r="M3634" s="279"/>
    </row>
    <row r="3635" spans="1:13" x14ac:dyDescent="0.2">
      <c r="A3635" s="208"/>
      <c r="B3635" s="269"/>
      <c r="C3635" s="270"/>
      <c r="D3635" s="270"/>
      <c r="E3635" s="270"/>
      <c r="F3635" s="270"/>
      <c r="G3635" s="270"/>
      <c r="H3635" s="270"/>
      <c r="J3635" s="120"/>
      <c r="K3635" s="209"/>
      <c r="L3635" s="209"/>
      <c r="M3635" s="279"/>
    </row>
    <row r="3636" spans="1:13" x14ac:dyDescent="0.2">
      <c r="A3636" s="208"/>
      <c r="B3636" s="269"/>
      <c r="C3636" s="270"/>
      <c r="D3636" s="270"/>
      <c r="E3636" s="270"/>
      <c r="F3636" s="270"/>
      <c r="G3636" s="270"/>
      <c r="H3636" s="270"/>
      <c r="J3636" s="120"/>
      <c r="K3636" s="209"/>
      <c r="L3636" s="209"/>
      <c r="M3636" s="279"/>
    </row>
    <row r="3637" spans="1:13" x14ac:dyDescent="0.2">
      <c r="A3637" s="208"/>
      <c r="B3637" s="269"/>
      <c r="C3637" s="270"/>
      <c r="D3637" s="270"/>
      <c r="E3637" s="270"/>
      <c r="F3637" s="270"/>
      <c r="G3637" s="270"/>
      <c r="H3637" s="270"/>
      <c r="J3637" s="120"/>
      <c r="K3637" s="209"/>
      <c r="L3637" s="209"/>
      <c r="M3637" s="279"/>
    </row>
    <row r="3638" spans="1:13" x14ac:dyDescent="0.2">
      <c r="A3638" s="208"/>
      <c r="B3638" s="269"/>
      <c r="C3638" s="270"/>
      <c r="D3638" s="270"/>
      <c r="E3638" s="270"/>
      <c r="F3638" s="270"/>
      <c r="G3638" s="270"/>
      <c r="H3638" s="270"/>
      <c r="J3638" s="120"/>
      <c r="K3638" s="209"/>
      <c r="L3638" s="209"/>
      <c r="M3638" s="279"/>
    </row>
    <row r="3639" spans="1:13" x14ac:dyDescent="0.2">
      <c r="A3639" s="208"/>
      <c r="B3639" s="269"/>
      <c r="C3639" s="270"/>
      <c r="D3639" s="270"/>
      <c r="E3639" s="270"/>
      <c r="F3639" s="270"/>
      <c r="G3639" s="270"/>
      <c r="H3639" s="270"/>
      <c r="J3639" s="120"/>
      <c r="K3639" s="209"/>
      <c r="L3639" s="209"/>
      <c r="M3639" s="279"/>
    </row>
    <row r="3640" spans="1:13" x14ac:dyDescent="0.2">
      <c r="A3640" s="208"/>
      <c r="B3640" s="269"/>
      <c r="C3640" s="270"/>
      <c r="D3640" s="270"/>
      <c r="E3640" s="270"/>
      <c r="F3640" s="270"/>
      <c r="G3640" s="270"/>
      <c r="H3640" s="270"/>
      <c r="J3640" s="120"/>
      <c r="K3640" s="209"/>
      <c r="L3640" s="209"/>
      <c r="M3640" s="279"/>
    </row>
    <row r="3641" spans="1:13" x14ac:dyDescent="0.2">
      <c r="A3641" s="208"/>
      <c r="B3641" s="269"/>
      <c r="C3641" s="270"/>
      <c r="D3641" s="270"/>
      <c r="E3641" s="270"/>
      <c r="F3641" s="270"/>
      <c r="G3641" s="270"/>
      <c r="H3641" s="270"/>
      <c r="J3641" s="120"/>
      <c r="K3641" s="209"/>
      <c r="L3641" s="209"/>
      <c r="M3641" s="279"/>
    </row>
    <row r="3642" spans="1:13" x14ac:dyDescent="0.2">
      <c r="A3642" s="208"/>
      <c r="B3642" s="269"/>
      <c r="C3642" s="270"/>
      <c r="D3642" s="270"/>
      <c r="E3642" s="270"/>
      <c r="F3642" s="270"/>
      <c r="G3642" s="270"/>
      <c r="H3642" s="270"/>
      <c r="J3642" s="120"/>
      <c r="K3642" s="209"/>
      <c r="L3642" s="209"/>
      <c r="M3642" s="279"/>
    </row>
    <row r="3643" spans="1:13" x14ac:dyDescent="0.2">
      <c r="A3643" s="208"/>
      <c r="B3643" s="269"/>
      <c r="C3643" s="270"/>
      <c r="D3643" s="270"/>
      <c r="E3643" s="270"/>
      <c r="F3643" s="270"/>
      <c r="G3643" s="270"/>
      <c r="H3643" s="270"/>
      <c r="J3643" s="120"/>
      <c r="K3643" s="209"/>
      <c r="L3643" s="209"/>
      <c r="M3643" s="279"/>
    </row>
    <row r="3644" spans="1:13" x14ac:dyDescent="0.2">
      <c r="A3644" s="208"/>
      <c r="B3644" s="269"/>
      <c r="C3644" s="270"/>
      <c r="D3644" s="270"/>
      <c r="E3644" s="270"/>
      <c r="F3644" s="270"/>
      <c r="G3644" s="270"/>
      <c r="H3644" s="270"/>
      <c r="J3644" s="120"/>
      <c r="K3644" s="209"/>
      <c r="L3644" s="209"/>
      <c r="M3644" s="279"/>
    </row>
    <row r="3645" spans="1:13" x14ac:dyDescent="0.2">
      <c r="A3645" s="208"/>
      <c r="B3645" s="269"/>
      <c r="C3645" s="270"/>
      <c r="D3645" s="270"/>
      <c r="E3645" s="270"/>
      <c r="F3645" s="270"/>
      <c r="G3645" s="270"/>
      <c r="H3645" s="270"/>
      <c r="J3645" s="120"/>
      <c r="K3645" s="209"/>
      <c r="L3645" s="209"/>
      <c r="M3645" s="279"/>
    </row>
    <row r="3646" spans="1:13" x14ac:dyDescent="0.2">
      <c r="A3646" s="208"/>
      <c r="B3646" s="269"/>
      <c r="C3646" s="270"/>
      <c r="D3646" s="270"/>
      <c r="E3646" s="270"/>
      <c r="F3646" s="270"/>
      <c r="G3646" s="270"/>
      <c r="H3646" s="270"/>
      <c r="J3646" s="120"/>
      <c r="K3646" s="209"/>
      <c r="L3646" s="209"/>
      <c r="M3646" s="279"/>
    </row>
    <row r="3647" spans="1:13" x14ac:dyDescent="0.2">
      <c r="A3647" s="208"/>
      <c r="B3647" s="269"/>
      <c r="C3647" s="270"/>
      <c r="D3647" s="270"/>
      <c r="E3647" s="270"/>
      <c r="F3647" s="270"/>
      <c r="G3647" s="270"/>
      <c r="H3647" s="270"/>
      <c r="J3647" s="120"/>
      <c r="K3647" s="209"/>
      <c r="L3647" s="209"/>
      <c r="M3647" s="279"/>
    </row>
    <row r="3648" spans="1:13" x14ac:dyDescent="0.2">
      <c r="A3648" s="208"/>
      <c r="B3648" s="269"/>
      <c r="C3648" s="270"/>
      <c r="D3648" s="270"/>
      <c r="E3648" s="270"/>
      <c r="F3648" s="270"/>
      <c r="G3648" s="270"/>
      <c r="H3648" s="270"/>
      <c r="J3648" s="120"/>
      <c r="K3648" s="209"/>
      <c r="L3648" s="209"/>
      <c r="M3648" s="279"/>
    </row>
    <row r="3649" spans="1:13" x14ac:dyDescent="0.2">
      <c r="A3649" s="208"/>
      <c r="B3649" s="269"/>
      <c r="C3649" s="270"/>
      <c r="D3649" s="270"/>
      <c r="E3649" s="270"/>
      <c r="F3649" s="270"/>
      <c r="G3649" s="270"/>
      <c r="H3649" s="270"/>
      <c r="J3649" s="120"/>
      <c r="K3649" s="209"/>
      <c r="L3649" s="209"/>
      <c r="M3649" s="279"/>
    </row>
    <row r="3650" spans="1:13" x14ac:dyDescent="0.2">
      <c r="A3650" s="208"/>
      <c r="B3650" s="269"/>
      <c r="C3650" s="270"/>
      <c r="D3650" s="270"/>
      <c r="E3650" s="270"/>
      <c r="F3650" s="270"/>
      <c r="G3650" s="270"/>
      <c r="H3650" s="270"/>
      <c r="J3650" s="120"/>
      <c r="K3650" s="209"/>
      <c r="L3650" s="209"/>
      <c r="M3650" s="279"/>
    </row>
    <row r="3651" spans="1:13" x14ac:dyDescent="0.2">
      <c r="A3651" s="208"/>
      <c r="B3651" s="269"/>
      <c r="C3651" s="270"/>
      <c r="D3651" s="270"/>
      <c r="E3651" s="270"/>
      <c r="F3651" s="270"/>
      <c r="G3651" s="270"/>
      <c r="H3651" s="270"/>
      <c r="J3651" s="120"/>
      <c r="K3651" s="209"/>
      <c r="L3651" s="209"/>
      <c r="M3651" s="279"/>
    </row>
    <row r="3652" spans="1:13" x14ac:dyDescent="0.2">
      <c r="A3652" s="208"/>
      <c r="B3652" s="269"/>
      <c r="C3652" s="270"/>
      <c r="D3652" s="270"/>
      <c r="E3652" s="270"/>
      <c r="F3652" s="270"/>
      <c r="G3652" s="270"/>
      <c r="H3652" s="270"/>
      <c r="J3652" s="120"/>
      <c r="K3652" s="209"/>
      <c r="L3652" s="209"/>
      <c r="M3652" s="279"/>
    </row>
    <row r="3653" spans="1:13" x14ac:dyDescent="0.2">
      <c r="A3653" s="208"/>
      <c r="B3653" s="269"/>
      <c r="C3653" s="270"/>
      <c r="D3653" s="270"/>
      <c r="E3653" s="270"/>
      <c r="F3653" s="270"/>
      <c r="G3653" s="270"/>
      <c r="H3653" s="270"/>
      <c r="J3653" s="120"/>
      <c r="K3653" s="209"/>
      <c r="L3653" s="209"/>
      <c r="M3653" s="279"/>
    </row>
    <row r="3654" spans="1:13" x14ac:dyDescent="0.2">
      <c r="A3654" s="208"/>
      <c r="B3654" s="269"/>
      <c r="C3654" s="270"/>
      <c r="D3654" s="270"/>
      <c r="E3654" s="270"/>
      <c r="F3654" s="270"/>
      <c r="G3654" s="270"/>
      <c r="H3654" s="270"/>
      <c r="J3654" s="120"/>
      <c r="K3654" s="209"/>
      <c r="L3654" s="209"/>
      <c r="M3654" s="279"/>
    </row>
    <row r="3655" spans="1:13" x14ac:dyDescent="0.2">
      <c r="A3655" s="208"/>
      <c r="B3655" s="269"/>
      <c r="C3655" s="270"/>
      <c r="D3655" s="270"/>
      <c r="E3655" s="270"/>
      <c r="F3655" s="270"/>
      <c r="G3655" s="270"/>
      <c r="H3655" s="270"/>
      <c r="J3655" s="120"/>
      <c r="K3655" s="209"/>
      <c r="L3655" s="209"/>
      <c r="M3655" s="279"/>
    </row>
    <row r="3656" spans="1:13" x14ac:dyDescent="0.2">
      <c r="A3656" s="208"/>
      <c r="B3656" s="269"/>
      <c r="C3656" s="270"/>
      <c r="D3656" s="270"/>
      <c r="E3656" s="270"/>
      <c r="F3656" s="270"/>
      <c r="G3656" s="270"/>
      <c r="H3656" s="270"/>
      <c r="J3656" s="120"/>
      <c r="K3656" s="209"/>
      <c r="L3656" s="209"/>
      <c r="M3656" s="279"/>
    </row>
    <row r="3657" spans="1:13" x14ac:dyDescent="0.2">
      <c r="A3657" s="208"/>
      <c r="B3657" s="269"/>
      <c r="C3657" s="270"/>
      <c r="D3657" s="270"/>
      <c r="E3657" s="270"/>
      <c r="F3657" s="270"/>
      <c r="G3657" s="270"/>
      <c r="H3657" s="270"/>
      <c r="J3657" s="120"/>
      <c r="K3657" s="209"/>
      <c r="L3657" s="209"/>
      <c r="M3657" s="279"/>
    </row>
    <row r="3658" spans="1:13" x14ac:dyDescent="0.2">
      <c r="A3658" s="208"/>
      <c r="B3658" s="269"/>
      <c r="C3658" s="270"/>
      <c r="D3658" s="270"/>
      <c r="E3658" s="270"/>
      <c r="F3658" s="270"/>
      <c r="G3658" s="270"/>
      <c r="H3658" s="270"/>
      <c r="J3658" s="120"/>
      <c r="K3658" s="209"/>
      <c r="L3658" s="209"/>
      <c r="M3658" s="279"/>
    </row>
    <row r="3659" spans="1:13" x14ac:dyDescent="0.2">
      <c r="A3659" s="208"/>
      <c r="B3659" s="269"/>
      <c r="C3659" s="270"/>
      <c r="D3659" s="270"/>
      <c r="E3659" s="270"/>
      <c r="F3659" s="270"/>
      <c r="G3659" s="270"/>
      <c r="H3659" s="270"/>
      <c r="J3659" s="120"/>
      <c r="K3659" s="209"/>
      <c r="L3659" s="209"/>
      <c r="M3659" s="279"/>
    </row>
    <row r="3660" spans="1:13" x14ac:dyDescent="0.2">
      <c r="A3660" s="208"/>
      <c r="B3660" s="269"/>
      <c r="C3660" s="270"/>
      <c r="D3660" s="270"/>
      <c r="E3660" s="270"/>
      <c r="F3660" s="270"/>
      <c r="G3660" s="270"/>
      <c r="H3660" s="270"/>
      <c r="J3660" s="120"/>
      <c r="K3660" s="209"/>
      <c r="L3660" s="209"/>
      <c r="M3660" s="279"/>
    </row>
    <row r="3661" spans="1:13" x14ac:dyDescent="0.2">
      <c r="A3661" s="208"/>
      <c r="B3661" s="269"/>
      <c r="C3661" s="270"/>
      <c r="D3661" s="270"/>
      <c r="E3661" s="270"/>
      <c r="F3661" s="270"/>
      <c r="G3661" s="270"/>
      <c r="H3661" s="270"/>
      <c r="J3661" s="120"/>
      <c r="K3661" s="209"/>
      <c r="L3661" s="209"/>
      <c r="M3661" s="279"/>
    </row>
    <row r="3662" spans="1:13" x14ac:dyDescent="0.2">
      <c r="A3662" s="208"/>
      <c r="B3662" s="269"/>
      <c r="C3662" s="270"/>
      <c r="D3662" s="270"/>
      <c r="E3662" s="270"/>
      <c r="F3662" s="270"/>
      <c r="G3662" s="270"/>
      <c r="H3662" s="270"/>
      <c r="J3662" s="120"/>
      <c r="K3662" s="209"/>
      <c r="L3662" s="209"/>
      <c r="M3662" s="279"/>
    </row>
    <row r="3663" spans="1:13" x14ac:dyDescent="0.2">
      <c r="A3663" s="208"/>
      <c r="B3663" s="269"/>
      <c r="C3663" s="270"/>
      <c r="D3663" s="270"/>
      <c r="E3663" s="270"/>
      <c r="F3663" s="270"/>
      <c r="G3663" s="270"/>
      <c r="H3663" s="270"/>
      <c r="J3663" s="120"/>
      <c r="K3663" s="209"/>
      <c r="L3663" s="209"/>
      <c r="M3663" s="279"/>
    </row>
    <row r="3664" spans="1:13" x14ac:dyDescent="0.2">
      <c r="A3664" s="208"/>
      <c r="B3664" s="269"/>
      <c r="C3664" s="270"/>
      <c r="D3664" s="270"/>
      <c r="E3664" s="270"/>
      <c r="F3664" s="270"/>
      <c r="G3664" s="270"/>
      <c r="H3664" s="270"/>
      <c r="J3664" s="120"/>
      <c r="K3664" s="209"/>
      <c r="L3664" s="209"/>
      <c r="M3664" s="279"/>
    </row>
    <row r="3665" spans="1:13" x14ac:dyDescent="0.2">
      <c r="A3665" s="208"/>
      <c r="B3665" s="269"/>
      <c r="C3665" s="270"/>
      <c r="D3665" s="270"/>
      <c r="E3665" s="270"/>
      <c r="F3665" s="270"/>
      <c r="G3665" s="270"/>
      <c r="H3665" s="270"/>
      <c r="J3665" s="120"/>
      <c r="K3665" s="209"/>
      <c r="L3665" s="209"/>
      <c r="M3665" s="279"/>
    </row>
    <row r="3666" spans="1:13" x14ac:dyDescent="0.2">
      <c r="A3666" s="208"/>
      <c r="B3666" s="269"/>
      <c r="C3666" s="270"/>
      <c r="D3666" s="270"/>
      <c r="E3666" s="270"/>
      <c r="F3666" s="270"/>
      <c r="G3666" s="270"/>
      <c r="H3666" s="270"/>
      <c r="J3666" s="120"/>
      <c r="K3666" s="209"/>
      <c r="L3666" s="209"/>
      <c r="M3666" s="279"/>
    </row>
    <row r="3667" spans="1:13" x14ac:dyDescent="0.2">
      <c r="A3667" s="208"/>
      <c r="B3667" s="269"/>
      <c r="C3667" s="270"/>
      <c r="D3667" s="270"/>
      <c r="E3667" s="270"/>
      <c r="F3667" s="270"/>
      <c r="G3667" s="270"/>
      <c r="H3667" s="270"/>
      <c r="J3667" s="120"/>
      <c r="K3667" s="209"/>
      <c r="L3667" s="209"/>
      <c r="M3667" s="279"/>
    </row>
    <row r="3668" spans="1:13" x14ac:dyDescent="0.2">
      <c r="A3668" s="208"/>
      <c r="B3668" s="269"/>
      <c r="C3668" s="270"/>
      <c r="D3668" s="270"/>
      <c r="E3668" s="270"/>
      <c r="F3668" s="270"/>
      <c r="G3668" s="270"/>
      <c r="H3668" s="270"/>
      <c r="J3668" s="120"/>
      <c r="K3668" s="209"/>
      <c r="L3668" s="209"/>
      <c r="M3668" s="279"/>
    </row>
    <row r="3669" spans="1:13" x14ac:dyDescent="0.2">
      <c r="A3669" s="208"/>
      <c r="B3669" s="269"/>
      <c r="C3669" s="270"/>
      <c r="D3669" s="270"/>
      <c r="E3669" s="270"/>
      <c r="F3669" s="270"/>
      <c r="G3669" s="270"/>
      <c r="H3669" s="270"/>
      <c r="J3669" s="120"/>
      <c r="K3669" s="209"/>
      <c r="L3669" s="209"/>
      <c r="M3669" s="279"/>
    </row>
    <row r="3670" spans="1:13" x14ac:dyDescent="0.2">
      <c r="A3670" s="208"/>
      <c r="B3670" s="269"/>
      <c r="C3670" s="270"/>
      <c r="D3670" s="270"/>
      <c r="E3670" s="270"/>
      <c r="F3670" s="270"/>
      <c r="G3670" s="270"/>
      <c r="H3670" s="270"/>
      <c r="J3670" s="120"/>
      <c r="K3670" s="209"/>
      <c r="L3670" s="209"/>
      <c r="M3670" s="279"/>
    </row>
    <row r="3671" spans="1:13" x14ac:dyDescent="0.2">
      <c r="A3671" s="208"/>
      <c r="B3671" s="269"/>
      <c r="C3671" s="270"/>
      <c r="D3671" s="270"/>
      <c r="E3671" s="270"/>
      <c r="F3671" s="270"/>
      <c r="G3671" s="270"/>
      <c r="H3671" s="270"/>
      <c r="J3671" s="120"/>
      <c r="K3671" s="209"/>
      <c r="L3671" s="209"/>
      <c r="M3671" s="279"/>
    </row>
    <row r="3672" spans="1:13" x14ac:dyDescent="0.2">
      <c r="A3672" s="208"/>
      <c r="B3672" s="269"/>
      <c r="C3672" s="270"/>
      <c r="D3672" s="270"/>
      <c r="E3672" s="270"/>
      <c r="F3672" s="270"/>
      <c r="G3672" s="270"/>
      <c r="H3672" s="270"/>
      <c r="J3672" s="120"/>
      <c r="K3672" s="209"/>
      <c r="L3672" s="209"/>
      <c r="M3672" s="279"/>
    </row>
    <row r="3673" spans="1:13" x14ac:dyDescent="0.2">
      <c r="A3673" s="208"/>
      <c r="B3673" s="269"/>
      <c r="C3673" s="270"/>
      <c r="D3673" s="270"/>
      <c r="E3673" s="270"/>
      <c r="F3673" s="270"/>
      <c r="G3673" s="270"/>
      <c r="H3673" s="270"/>
      <c r="J3673" s="120"/>
      <c r="K3673" s="209"/>
      <c r="L3673" s="209"/>
      <c r="M3673" s="279"/>
    </row>
    <row r="3674" spans="1:13" x14ac:dyDescent="0.2">
      <c r="A3674" s="208"/>
      <c r="B3674" s="269"/>
      <c r="C3674" s="270"/>
      <c r="D3674" s="270"/>
      <c r="E3674" s="270"/>
      <c r="F3674" s="270"/>
      <c r="G3674" s="270"/>
      <c r="H3674" s="270"/>
      <c r="J3674" s="120"/>
      <c r="K3674" s="209"/>
      <c r="L3674" s="209"/>
      <c r="M3674" s="279"/>
    </row>
    <row r="3675" spans="1:13" x14ac:dyDescent="0.2">
      <c r="A3675" s="208"/>
      <c r="B3675" s="269"/>
      <c r="C3675" s="270"/>
      <c r="D3675" s="270"/>
      <c r="E3675" s="270"/>
      <c r="F3675" s="270"/>
      <c r="G3675" s="270"/>
      <c r="H3675" s="270"/>
      <c r="J3675" s="120"/>
      <c r="K3675" s="209"/>
      <c r="L3675" s="209"/>
      <c r="M3675" s="279"/>
    </row>
    <row r="3676" spans="1:13" x14ac:dyDescent="0.2">
      <c r="A3676" s="208"/>
      <c r="B3676" s="269"/>
      <c r="C3676" s="270"/>
      <c r="D3676" s="270"/>
      <c r="E3676" s="270"/>
      <c r="F3676" s="270"/>
      <c r="G3676" s="270"/>
      <c r="H3676" s="270"/>
      <c r="J3676" s="120"/>
      <c r="K3676" s="209"/>
      <c r="L3676" s="209"/>
      <c r="M3676" s="279"/>
    </row>
    <row r="3677" spans="1:13" x14ac:dyDescent="0.2">
      <c r="A3677" s="208"/>
      <c r="B3677" s="269"/>
      <c r="C3677" s="270"/>
      <c r="D3677" s="270"/>
      <c r="E3677" s="270"/>
      <c r="F3677" s="270"/>
      <c r="G3677" s="270"/>
      <c r="H3677" s="270"/>
      <c r="J3677" s="120"/>
      <c r="K3677" s="209"/>
      <c r="L3677" s="209"/>
      <c r="M3677" s="279"/>
    </row>
    <row r="3678" spans="1:13" x14ac:dyDescent="0.2">
      <c r="A3678" s="208"/>
      <c r="B3678" s="269"/>
      <c r="C3678" s="270"/>
      <c r="D3678" s="270"/>
      <c r="E3678" s="270"/>
      <c r="F3678" s="270"/>
      <c r="G3678" s="270"/>
      <c r="H3678" s="270"/>
      <c r="J3678" s="120"/>
      <c r="K3678" s="209"/>
      <c r="L3678" s="209"/>
      <c r="M3678" s="279"/>
    </row>
    <row r="3679" spans="1:13" x14ac:dyDescent="0.2">
      <c r="A3679" s="208"/>
      <c r="B3679" s="269"/>
      <c r="C3679" s="270"/>
      <c r="D3679" s="270"/>
      <c r="E3679" s="270"/>
      <c r="F3679" s="270"/>
      <c r="G3679" s="270"/>
      <c r="H3679" s="270"/>
      <c r="J3679" s="120"/>
      <c r="K3679" s="209"/>
      <c r="L3679" s="209"/>
      <c r="M3679" s="279"/>
    </row>
    <row r="3680" spans="1:13" x14ac:dyDescent="0.2">
      <c r="A3680" s="208"/>
      <c r="B3680" s="269"/>
      <c r="C3680" s="270"/>
      <c r="D3680" s="270"/>
      <c r="E3680" s="270"/>
      <c r="F3680" s="270"/>
      <c r="G3680" s="270"/>
      <c r="H3680" s="270"/>
      <c r="J3680" s="120"/>
      <c r="K3680" s="209"/>
      <c r="L3680" s="209"/>
      <c r="M3680" s="279"/>
    </row>
    <row r="3681" spans="1:13" x14ac:dyDescent="0.2">
      <c r="A3681" s="208"/>
      <c r="B3681" s="269"/>
      <c r="C3681" s="270"/>
      <c r="D3681" s="270"/>
      <c r="E3681" s="270"/>
      <c r="F3681" s="270"/>
      <c r="G3681" s="270"/>
      <c r="H3681" s="270"/>
      <c r="J3681" s="120"/>
      <c r="K3681" s="209"/>
      <c r="L3681" s="209"/>
      <c r="M3681" s="279"/>
    </row>
    <row r="3682" spans="1:13" x14ac:dyDescent="0.2">
      <c r="A3682" s="208"/>
      <c r="B3682" s="269"/>
      <c r="C3682" s="270"/>
      <c r="D3682" s="270"/>
      <c r="E3682" s="270"/>
      <c r="F3682" s="270"/>
      <c r="G3682" s="270"/>
      <c r="H3682" s="270"/>
      <c r="J3682" s="120"/>
      <c r="K3682" s="209"/>
      <c r="L3682" s="209"/>
      <c r="M3682" s="279"/>
    </row>
    <row r="3683" spans="1:13" x14ac:dyDescent="0.2">
      <c r="A3683" s="208"/>
      <c r="B3683" s="269"/>
      <c r="C3683" s="270"/>
      <c r="D3683" s="270"/>
      <c r="E3683" s="270"/>
      <c r="F3683" s="270"/>
      <c r="G3683" s="270"/>
      <c r="H3683" s="270"/>
      <c r="J3683" s="120"/>
      <c r="K3683" s="209"/>
      <c r="L3683" s="209"/>
      <c r="M3683" s="279"/>
    </row>
    <row r="3684" spans="1:13" x14ac:dyDescent="0.2">
      <c r="A3684" s="208"/>
      <c r="B3684" s="269"/>
      <c r="C3684" s="270"/>
      <c r="D3684" s="270"/>
      <c r="E3684" s="270"/>
      <c r="F3684" s="270"/>
      <c r="G3684" s="270"/>
      <c r="H3684" s="270"/>
      <c r="J3684" s="120"/>
      <c r="K3684" s="209"/>
      <c r="L3684" s="209"/>
      <c r="M3684" s="279"/>
    </row>
    <row r="3685" spans="1:13" x14ac:dyDescent="0.2">
      <c r="A3685" s="208"/>
      <c r="B3685" s="269"/>
      <c r="C3685" s="270"/>
      <c r="D3685" s="270"/>
      <c r="E3685" s="270"/>
      <c r="F3685" s="270"/>
      <c r="G3685" s="270"/>
      <c r="H3685" s="270"/>
      <c r="J3685" s="120"/>
      <c r="K3685" s="209"/>
      <c r="L3685" s="209"/>
      <c r="M3685" s="279"/>
    </row>
    <row r="3686" spans="1:13" x14ac:dyDescent="0.2">
      <c r="A3686" s="208"/>
      <c r="B3686" s="269"/>
      <c r="C3686" s="270"/>
      <c r="D3686" s="270"/>
      <c r="E3686" s="270"/>
      <c r="F3686" s="270"/>
      <c r="G3686" s="270"/>
      <c r="H3686" s="270"/>
      <c r="J3686" s="120"/>
      <c r="K3686" s="209"/>
      <c r="L3686" s="209"/>
      <c r="M3686" s="279"/>
    </row>
    <row r="3687" spans="1:13" x14ac:dyDescent="0.2">
      <c r="A3687" s="208"/>
      <c r="B3687" s="269"/>
      <c r="C3687" s="270"/>
      <c r="D3687" s="270"/>
      <c r="E3687" s="270"/>
      <c r="F3687" s="270"/>
      <c r="G3687" s="270"/>
      <c r="H3687" s="270"/>
      <c r="J3687" s="120"/>
      <c r="K3687" s="209"/>
      <c r="L3687" s="209"/>
      <c r="M3687" s="279"/>
    </row>
    <row r="3688" spans="1:13" x14ac:dyDescent="0.2">
      <c r="A3688" s="208"/>
      <c r="B3688" s="269"/>
      <c r="C3688" s="270"/>
      <c r="D3688" s="270"/>
      <c r="E3688" s="270"/>
      <c r="F3688" s="270"/>
      <c r="G3688" s="270"/>
      <c r="H3688" s="270"/>
      <c r="J3688" s="120"/>
      <c r="K3688" s="209"/>
      <c r="L3688" s="209"/>
      <c r="M3688" s="279"/>
    </row>
    <row r="3689" spans="1:13" x14ac:dyDescent="0.2">
      <c r="A3689" s="208"/>
      <c r="B3689" s="269"/>
      <c r="C3689" s="270"/>
      <c r="D3689" s="270"/>
      <c r="E3689" s="270"/>
      <c r="F3689" s="270"/>
      <c r="G3689" s="270"/>
      <c r="H3689" s="270"/>
      <c r="J3689" s="120"/>
      <c r="K3689" s="209"/>
      <c r="L3689" s="209"/>
      <c r="M3689" s="279"/>
    </row>
    <row r="3690" spans="1:13" x14ac:dyDescent="0.2">
      <c r="A3690" s="208"/>
      <c r="B3690" s="269"/>
      <c r="C3690" s="270"/>
      <c r="D3690" s="270"/>
      <c r="E3690" s="270"/>
      <c r="F3690" s="270"/>
      <c r="G3690" s="270"/>
      <c r="H3690" s="270"/>
      <c r="J3690" s="120"/>
      <c r="K3690" s="209"/>
      <c r="L3690" s="209"/>
      <c r="M3690" s="279"/>
    </row>
    <row r="3691" spans="1:13" x14ac:dyDescent="0.2">
      <c r="A3691" s="208"/>
      <c r="B3691" s="269"/>
      <c r="C3691" s="270"/>
      <c r="D3691" s="270"/>
      <c r="E3691" s="270"/>
      <c r="F3691" s="270"/>
      <c r="G3691" s="270"/>
      <c r="H3691" s="270"/>
      <c r="J3691" s="120"/>
      <c r="K3691" s="209"/>
      <c r="L3691" s="209"/>
      <c r="M3691" s="279"/>
    </row>
    <row r="3692" spans="1:13" x14ac:dyDescent="0.2">
      <c r="A3692" s="208"/>
      <c r="B3692" s="269"/>
      <c r="C3692" s="270"/>
      <c r="D3692" s="270"/>
      <c r="E3692" s="270"/>
      <c r="F3692" s="270"/>
      <c r="G3692" s="270"/>
      <c r="H3692" s="270"/>
      <c r="J3692" s="120"/>
      <c r="K3692" s="209"/>
      <c r="L3692" s="209"/>
      <c r="M3692" s="279"/>
    </row>
    <row r="3693" spans="1:13" x14ac:dyDescent="0.2">
      <c r="A3693" s="208"/>
      <c r="B3693" s="269"/>
      <c r="C3693" s="270"/>
      <c r="D3693" s="270"/>
      <c r="E3693" s="270"/>
      <c r="F3693" s="270"/>
      <c r="G3693" s="270"/>
      <c r="H3693" s="270"/>
      <c r="J3693" s="120"/>
      <c r="K3693" s="209"/>
      <c r="L3693" s="209"/>
      <c r="M3693" s="279"/>
    </row>
    <row r="3694" spans="1:13" x14ac:dyDescent="0.2">
      <c r="A3694" s="208"/>
      <c r="B3694" s="269"/>
      <c r="C3694" s="270"/>
      <c r="D3694" s="270"/>
      <c r="E3694" s="270"/>
      <c r="F3694" s="270"/>
      <c r="G3694" s="270"/>
      <c r="H3694" s="270"/>
      <c r="J3694" s="120"/>
      <c r="K3694" s="209"/>
      <c r="L3694" s="209"/>
      <c r="M3694" s="279"/>
    </row>
    <row r="3695" spans="1:13" x14ac:dyDescent="0.2">
      <c r="A3695" s="208"/>
      <c r="B3695" s="269"/>
      <c r="C3695" s="270"/>
      <c r="D3695" s="270"/>
      <c r="E3695" s="270"/>
      <c r="F3695" s="270"/>
      <c r="G3695" s="270"/>
      <c r="H3695" s="270"/>
      <c r="J3695" s="120"/>
      <c r="K3695" s="209"/>
      <c r="L3695" s="209"/>
      <c r="M3695" s="279"/>
    </row>
    <row r="3696" spans="1:13" x14ac:dyDescent="0.2">
      <c r="A3696" s="208"/>
      <c r="B3696" s="269"/>
      <c r="C3696" s="270"/>
      <c r="D3696" s="270"/>
      <c r="E3696" s="270"/>
      <c r="F3696" s="270"/>
      <c r="G3696" s="270"/>
      <c r="H3696" s="270"/>
      <c r="J3696" s="120"/>
      <c r="K3696" s="209"/>
      <c r="L3696" s="209"/>
      <c r="M3696" s="279"/>
    </row>
    <row r="3697" spans="1:13" x14ac:dyDescent="0.2">
      <c r="A3697" s="208"/>
      <c r="B3697" s="269"/>
      <c r="C3697" s="270"/>
      <c r="D3697" s="270"/>
      <c r="E3697" s="270"/>
      <c r="F3697" s="270"/>
      <c r="G3697" s="270"/>
      <c r="H3697" s="270"/>
      <c r="J3697" s="120"/>
      <c r="K3697" s="209"/>
      <c r="L3697" s="209"/>
      <c r="M3697" s="279"/>
    </row>
    <row r="3698" spans="1:13" x14ac:dyDescent="0.2">
      <c r="A3698" s="208"/>
      <c r="B3698" s="269"/>
      <c r="C3698" s="270"/>
      <c r="D3698" s="270"/>
      <c r="E3698" s="270"/>
      <c r="F3698" s="270"/>
      <c r="G3698" s="270"/>
      <c r="H3698" s="270"/>
      <c r="J3698" s="120"/>
      <c r="K3698" s="209"/>
      <c r="L3698" s="209"/>
      <c r="M3698" s="279"/>
    </row>
    <row r="3699" spans="1:13" x14ac:dyDescent="0.2">
      <c r="A3699" s="208"/>
      <c r="B3699" s="269"/>
      <c r="C3699" s="270"/>
      <c r="D3699" s="270"/>
      <c r="E3699" s="270"/>
      <c r="F3699" s="270"/>
      <c r="G3699" s="270"/>
      <c r="H3699" s="270"/>
      <c r="J3699" s="120"/>
      <c r="K3699" s="209"/>
      <c r="L3699" s="209"/>
      <c r="M3699" s="279"/>
    </row>
    <row r="3700" spans="1:13" x14ac:dyDescent="0.2">
      <c r="A3700" s="208"/>
      <c r="B3700" s="269"/>
      <c r="C3700" s="270"/>
      <c r="D3700" s="270"/>
      <c r="E3700" s="270"/>
      <c r="F3700" s="270"/>
      <c r="G3700" s="270"/>
      <c r="H3700" s="270"/>
      <c r="J3700" s="120"/>
      <c r="K3700" s="209"/>
      <c r="L3700" s="209"/>
      <c r="M3700" s="279"/>
    </row>
    <row r="3701" spans="1:13" x14ac:dyDescent="0.2">
      <c r="A3701" s="208"/>
      <c r="B3701" s="269"/>
      <c r="C3701" s="270"/>
      <c r="D3701" s="270"/>
      <c r="E3701" s="270"/>
      <c r="F3701" s="270"/>
      <c r="G3701" s="270"/>
      <c r="H3701" s="270"/>
      <c r="J3701" s="120"/>
      <c r="K3701" s="209"/>
      <c r="L3701" s="209"/>
      <c r="M3701" s="279"/>
    </row>
    <row r="3702" spans="1:13" x14ac:dyDescent="0.2">
      <c r="A3702" s="208"/>
      <c r="B3702" s="269"/>
      <c r="C3702" s="270"/>
      <c r="D3702" s="270"/>
      <c r="E3702" s="270"/>
      <c r="F3702" s="270"/>
      <c r="G3702" s="270"/>
      <c r="H3702" s="270"/>
      <c r="J3702" s="120"/>
      <c r="K3702" s="209"/>
      <c r="L3702" s="209"/>
      <c r="M3702" s="279"/>
    </row>
    <row r="3703" spans="1:13" x14ac:dyDescent="0.2">
      <c r="A3703" s="208"/>
      <c r="B3703" s="269"/>
      <c r="C3703" s="270"/>
      <c r="D3703" s="270"/>
      <c r="E3703" s="270"/>
      <c r="F3703" s="270"/>
      <c r="G3703" s="270"/>
      <c r="H3703" s="270"/>
      <c r="J3703" s="120"/>
      <c r="K3703" s="209"/>
      <c r="L3703" s="209"/>
      <c r="M3703" s="279"/>
    </row>
    <row r="3704" spans="1:13" x14ac:dyDescent="0.2">
      <c r="A3704" s="208"/>
      <c r="B3704" s="269"/>
      <c r="C3704" s="270"/>
      <c r="D3704" s="270"/>
      <c r="E3704" s="270"/>
      <c r="F3704" s="270"/>
      <c r="G3704" s="270"/>
      <c r="H3704" s="270"/>
      <c r="J3704" s="120"/>
      <c r="K3704" s="209"/>
      <c r="L3704" s="209"/>
      <c r="M3704" s="279"/>
    </row>
    <row r="3705" spans="1:13" x14ac:dyDescent="0.2">
      <c r="A3705" s="208"/>
      <c r="B3705" s="269"/>
      <c r="C3705" s="270"/>
      <c r="D3705" s="270"/>
      <c r="E3705" s="270"/>
      <c r="F3705" s="270"/>
      <c r="G3705" s="270"/>
      <c r="H3705" s="270"/>
      <c r="J3705" s="120"/>
      <c r="K3705" s="209"/>
      <c r="L3705" s="209"/>
      <c r="M3705" s="279"/>
    </row>
    <row r="3706" spans="1:13" x14ac:dyDescent="0.2">
      <c r="A3706" s="208"/>
      <c r="B3706" s="269"/>
      <c r="C3706" s="270"/>
      <c r="D3706" s="270"/>
      <c r="E3706" s="270"/>
      <c r="F3706" s="270"/>
      <c r="G3706" s="270"/>
      <c r="H3706" s="270"/>
      <c r="J3706" s="120"/>
      <c r="K3706" s="209"/>
      <c r="L3706" s="209"/>
      <c r="M3706" s="279"/>
    </row>
    <row r="3707" spans="1:13" x14ac:dyDescent="0.2">
      <c r="A3707" s="208"/>
      <c r="B3707" s="269"/>
      <c r="C3707" s="270"/>
      <c r="D3707" s="270"/>
      <c r="E3707" s="270"/>
      <c r="F3707" s="270"/>
      <c r="G3707" s="270"/>
      <c r="H3707" s="270"/>
      <c r="J3707" s="120"/>
      <c r="K3707" s="209"/>
      <c r="L3707" s="209"/>
      <c r="M3707" s="279"/>
    </row>
    <row r="3708" spans="1:13" x14ac:dyDescent="0.2">
      <c r="A3708" s="208"/>
      <c r="B3708" s="269"/>
      <c r="C3708" s="270"/>
      <c r="D3708" s="270"/>
      <c r="E3708" s="270"/>
      <c r="F3708" s="270"/>
      <c r="G3708" s="270"/>
      <c r="H3708" s="270"/>
      <c r="J3708" s="120"/>
      <c r="K3708" s="209"/>
      <c r="L3708" s="209"/>
      <c r="M3708" s="279"/>
    </row>
    <row r="3709" spans="1:13" x14ac:dyDescent="0.2">
      <c r="A3709" s="208"/>
      <c r="B3709" s="269"/>
      <c r="C3709" s="270"/>
      <c r="D3709" s="270"/>
      <c r="E3709" s="270"/>
      <c r="F3709" s="270"/>
      <c r="G3709" s="270"/>
      <c r="H3709" s="270"/>
      <c r="J3709" s="120"/>
      <c r="K3709" s="209"/>
      <c r="L3709" s="209"/>
      <c r="M3709" s="279"/>
    </row>
    <row r="3710" spans="1:13" x14ac:dyDescent="0.2">
      <c r="A3710" s="208"/>
      <c r="B3710" s="269"/>
      <c r="C3710" s="270"/>
      <c r="D3710" s="270"/>
      <c r="E3710" s="270"/>
      <c r="F3710" s="270"/>
      <c r="G3710" s="270"/>
      <c r="H3710" s="270"/>
      <c r="J3710" s="120"/>
      <c r="K3710" s="209"/>
      <c r="L3710" s="209"/>
      <c r="M3710" s="279"/>
    </row>
    <row r="3711" spans="1:13" x14ac:dyDescent="0.2">
      <c r="A3711" s="208"/>
      <c r="B3711" s="269"/>
      <c r="C3711" s="270"/>
      <c r="D3711" s="270"/>
      <c r="E3711" s="270"/>
      <c r="F3711" s="270"/>
      <c r="G3711" s="270"/>
      <c r="H3711" s="270"/>
      <c r="J3711" s="120"/>
      <c r="K3711" s="209"/>
      <c r="L3711" s="209"/>
      <c r="M3711" s="279"/>
    </row>
    <row r="3712" spans="1:13" x14ac:dyDescent="0.2">
      <c r="A3712" s="208"/>
      <c r="B3712" s="269"/>
      <c r="C3712" s="270"/>
      <c r="D3712" s="270"/>
      <c r="E3712" s="270"/>
      <c r="F3712" s="270"/>
      <c r="G3712" s="270"/>
      <c r="H3712" s="270"/>
      <c r="J3712" s="120"/>
      <c r="K3712" s="209"/>
      <c r="L3712" s="209"/>
      <c r="M3712" s="279"/>
    </row>
    <row r="3713" spans="1:13" x14ac:dyDescent="0.2">
      <c r="A3713" s="208"/>
      <c r="B3713" s="269"/>
      <c r="C3713" s="270"/>
      <c r="D3713" s="270"/>
      <c r="E3713" s="270"/>
      <c r="F3713" s="270"/>
      <c r="G3713" s="270"/>
      <c r="H3713" s="270"/>
      <c r="J3713" s="120"/>
      <c r="K3713" s="209"/>
      <c r="L3713" s="209"/>
      <c r="M3713" s="279"/>
    </row>
    <row r="3714" spans="1:13" x14ac:dyDescent="0.2">
      <c r="A3714" s="208"/>
      <c r="B3714" s="269"/>
      <c r="C3714" s="270"/>
      <c r="D3714" s="270"/>
      <c r="E3714" s="270"/>
      <c r="F3714" s="270"/>
      <c r="G3714" s="270"/>
      <c r="H3714" s="270"/>
      <c r="J3714" s="120"/>
      <c r="K3714" s="209"/>
      <c r="L3714" s="209"/>
      <c r="M3714" s="279"/>
    </row>
    <row r="3715" spans="1:13" x14ac:dyDescent="0.2">
      <c r="A3715" s="208"/>
      <c r="B3715" s="269"/>
      <c r="C3715" s="270"/>
      <c r="D3715" s="270"/>
      <c r="E3715" s="270"/>
      <c r="F3715" s="270"/>
      <c r="G3715" s="270"/>
      <c r="H3715" s="270"/>
      <c r="J3715" s="120"/>
      <c r="K3715" s="209"/>
      <c r="L3715" s="209"/>
      <c r="M3715" s="279"/>
    </row>
    <row r="3716" spans="1:13" x14ac:dyDescent="0.2">
      <c r="A3716" s="208"/>
      <c r="B3716" s="269"/>
      <c r="C3716" s="270"/>
      <c r="D3716" s="270"/>
      <c r="E3716" s="270"/>
      <c r="F3716" s="270"/>
      <c r="G3716" s="270"/>
      <c r="H3716" s="270"/>
      <c r="J3716" s="120"/>
      <c r="K3716" s="209"/>
      <c r="L3716" s="209"/>
      <c r="M3716" s="279"/>
    </row>
    <row r="3717" spans="1:13" x14ac:dyDescent="0.2">
      <c r="A3717" s="208"/>
      <c r="B3717" s="269"/>
      <c r="C3717" s="270"/>
      <c r="D3717" s="270"/>
      <c r="E3717" s="270"/>
      <c r="F3717" s="270"/>
      <c r="G3717" s="270"/>
      <c r="H3717" s="270"/>
      <c r="J3717" s="120"/>
      <c r="K3717" s="209"/>
      <c r="L3717" s="209"/>
      <c r="M3717" s="279"/>
    </row>
    <row r="3718" spans="1:13" x14ac:dyDescent="0.2">
      <c r="A3718" s="208"/>
      <c r="B3718" s="269"/>
      <c r="C3718" s="270"/>
      <c r="D3718" s="270"/>
      <c r="E3718" s="270"/>
      <c r="F3718" s="270"/>
      <c r="G3718" s="270"/>
      <c r="H3718" s="270"/>
      <c r="J3718" s="120"/>
      <c r="K3718" s="209"/>
      <c r="L3718" s="209"/>
      <c r="M3718" s="279"/>
    </row>
    <row r="3719" spans="1:13" x14ac:dyDescent="0.2">
      <c r="A3719" s="208"/>
      <c r="B3719" s="269"/>
      <c r="C3719" s="270"/>
      <c r="D3719" s="270"/>
      <c r="E3719" s="270"/>
      <c r="F3719" s="270"/>
      <c r="G3719" s="270"/>
      <c r="H3719" s="270"/>
      <c r="J3719" s="120"/>
      <c r="K3719" s="209"/>
      <c r="L3719" s="209"/>
      <c r="M3719" s="279"/>
    </row>
    <row r="3720" spans="1:13" x14ac:dyDescent="0.2">
      <c r="A3720" s="208"/>
      <c r="B3720" s="269"/>
      <c r="C3720" s="270"/>
      <c r="D3720" s="270"/>
      <c r="E3720" s="270"/>
      <c r="F3720" s="270"/>
      <c r="G3720" s="270"/>
      <c r="H3720" s="270"/>
      <c r="J3720" s="120"/>
      <c r="K3720" s="209"/>
      <c r="L3720" s="209"/>
      <c r="M3720" s="279"/>
    </row>
    <row r="3721" spans="1:13" x14ac:dyDescent="0.2">
      <c r="A3721" s="208"/>
      <c r="B3721" s="269"/>
      <c r="C3721" s="270"/>
      <c r="D3721" s="270"/>
      <c r="E3721" s="270"/>
      <c r="F3721" s="270"/>
      <c r="G3721" s="270"/>
      <c r="H3721" s="270"/>
      <c r="J3721" s="120"/>
      <c r="K3721" s="209"/>
      <c r="L3721" s="209"/>
      <c r="M3721" s="279"/>
    </row>
    <row r="3722" spans="1:13" x14ac:dyDescent="0.2">
      <c r="A3722" s="208"/>
      <c r="B3722" s="269"/>
      <c r="C3722" s="270"/>
      <c r="D3722" s="270"/>
      <c r="E3722" s="270"/>
      <c r="F3722" s="270"/>
      <c r="G3722" s="270"/>
      <c r="H3722" s="270"/>
      <c r="J3722" s="120"/>
      <c r="K3722" s="209"/>
      <c r="L3722" s="209"/>
      <c r="M3722" s="279"/>
    </row>
    <row r="3723" spans="1:13" x14ac:dyDescent="0.2">
      <c r="A3723" s="208"/>
      <c r="B3723" s="269"/>
      <c r="C3723" s="270"/>
      <c r="D3723" s="270"/>
      <c r="E3723" s="270"/>
      <c r="F3723" s="270"/>
      <c r="G3723" s="270"/>
      <c r="H3723" s="270"/>
      <c r="J3723" s="120"/>
      <c r="K3723" s="209"/>
      <c r="L3723" s="209"/>
      <c r="M3723" s="279"/>
    </row>
    <row r="3724" spans="1:13" x14ac:dyDescent="0.2">
      <c r="A3724" s="208"/>
      <c r="B3724" s="269"/>
      <c r="C3724" s="270"/>
      <c r="D3724" s="270"/>
      <c r="E3724" s="270"/>
      <c r="F3724" s="270"/>
      <c r="G3724" s="270"/>
      <c r="H3724" s="270"/>
      <c r="J3724" s="120"/>
      <c r="K3724" s="209"/>
      <c r="L3724" s="209"/>
      <c r="M3724" s="279"/>
    </row>
    <row r="3725" spans="1:13" x14ac:dyDescent="0.2">
      <c r="A3725" s="208"/>
      <c r="B3725" s="269"/>
      <c r="C3725" s="270"/>
      <c r="D3725" s="270"/>
      <c r="E3725" s="270"/>
      <c r="F3725" s="270"/>
      <c r="G3725" s="270"/>
      <c r="H3725" s="270"/>
      <c r="J3725" s="120"/>
      <c r="K3725" s="209"/>
      <c r="L3725" s="209"/>
      <c r="M3725" s="279"/>
    </row>
    <row r="3726" spans="1:13" x14ac:dyDescent="0.2">
      <c r="A3726" s="208"/>
      <c r="B3726" s="269"/>
      <c r="C3726" s="270"/>
      <c r="D3726" s="270"/>
      <c r="E3726" s="270"/>
      <c r="F3726" s="270"/>
      <c r="G3726" s="270"/>
      <c r="H3726" s="270"/>
      <c r="J3726" s="120"/>
      <c r="K3726" s="209"/>
      <c r="L3726" s="209"/>
      <c r="M3726" s="279"/>
    </row>
    <row r="3727" spans="1:13" x14ac:dyDescent="0.2">
      <c r="A3727" s="208"/>
      <c r="B3727" s="269"/>
      <c r="C3727" s="270"/>
      <c r="D3727" s="270"/>
      <c r="E3727" s="270"/>
      <c r="F3727" s="270"/>
      <c r="G3727" s="270"/>
      <c r="H3727" s="270"/>
      <c r="J3727" s="120"/>
      <c r="K3727" s="209"/>
      <c r="L3727" s="209"/>
      <c r="M3727" s="279"/>
    </row>
    <row r="3728" spans="1:13" x14ac:dyDescent="0.2">
      <c r="A3728" s="208"/>
      <c r="B3728" s="269"/>
      <c r="C3728" s="270"/>
      <c r="D3728" s="270"/>
      <c r="E3728" s="270"/>
      <c r="F3728" s="270"/>
      <c r="G3728" s="270"/>
      <c r="H3728" s="270"/>
      <c r="J3728" s="120"/>
      <c r="K3728" s="209"/>
      <c r="L3728" s="209"/>
      <c r="M3728" s="279"/>
    </row>
    <row r="3729" spans="1:13" x14ac:dyDescent="0.2">
      <c r="A3729" s="208"/>
      <c r="B3729" s="269"/>
      <c r="C3729" s="270"/>
      <c r="D3729" s="270"/>
      <c r="E3729" s="270"/>
      <c r="F3729" s="270"/>
      <c r="G3729" s="270"/>
      <c r="H3729" s="270"/>
      <c r="J3729" s="120"/>
      <c r="K3729" s="209"/>
      <c r="L3729" s="209"/>
      <c r="M3729" s="279"/>
    </row>
    <row r="3730" spans="1:13" x14ac:dyDescent="0.2">
      <c r="A3730" s="208"/>
      <c r="B3730" s="269"/>
      <c r="C3730" s="270"/>
      <c r="D3730" s="270"/>
      <c r="E3730" s="270"/>
      <c r="F3730" s="270"/>
      <c r="G3730" s="270"/>
      <c r="H3730" s="270"/>
      <c r="J3730" s="120"/>
      <c r="K3730" s="209"/>
      <c r="L3730" s="209"/>
      <c r="M3730" s="279"/>
    </row>
    <row r="3731" spans="1:13" x14ac:dyDescent="0.2">
      <c r="A3731" s="208"/>
      <c r="B3731" s="269"/>
      <c r="C3731" s="270"/>
      <c r="D3731" s="270"/>
      <c r="E3731" s="270"/>
      <c r="F3731" s="270"/>
      <c r="G3731" s="270"/>
      <c r="H3731" s="270"/>
      <c r="J3731" s="120"/>
      <c r="K3731" s="209"/>
      <c r="L3731" s="209"/>
      <c r="M3731" s="279"/>
    </row>
    <row r="3732" spans="1:13" x14ac:dyDescent="0.2">
      <c r="A3732" s="208"/>
      <c r="B3732" s="269"/>
      <c r="C3732" s="270"/>
      <c r="D3732" s="270"/>
      <c r="E3732" s="270"/>
      <c r="F3732" s="270"/>
      <c r="G3732" s="270"/>
      <c r="H3732" s="270"/>
      <c r="J3732" s="120"/>
      <c r="K3732" s="209"/>
      <c r="L3732" s="209"/>
      <c r="M3732" s="279"/>
    </row>
    <row r="3733" spans="1:13" x14ac:dyDescent="0.2">
      <c r="A3733" s="208"/>
      <c r="B3733" s="269"/>
      <c r="C3733" s="270"/>
      <c r="D3733" s="270"/>
      <c r="E3733" s="270"/>
      <c r="F3733" s="270"/>
      <c r="G3733" s="270"/>
      <c r="H3733" s="270"/>
      <c r="J3733" s="120"/>
      <c r="K3733" s="209"/>
      <c r="L3733" s="209"/>
      <c r="M3733" s="279"/>
    </row>
    <row r="3734" spans="1:13" x14ac:dyDescent="0.2">
      <c r="A3734" s="208"/>
      <c r="B3734" s="269"/>
      <c r="C3734" s="270"/>
      <c r="D3734" s="270"/>
      <c r="E3734" s="270"/>
      <c r="F3734" s="270"/>
      <c r="G3734" s="270"/>
      <c r="H3734" s="270"/>
      <c r="J3734" s="120"/>
      <c r="K3734" s="209"/>
      <c r="L3734" s="209"/>
      <c r="M3734" s="279"/>
    </row>
    <row r="3735" spans="1:13" x14ac:dyDescent="0.2">
      <c r="A3735" s="208"/>
      <c r="B3735" s="269"/>
      <c r="C3735" s="270"/>
      <c r="D3735" s="270"/>
      <c r="E3735" s="270"/>
      <c r="F3735" s="270"/>
      <c r="G3735" s="270"/>
      <c r="H3735" s="270"/>
      <c r="J3735" s="120"/>
      <c r="K3735" s="209"/>
      <c r="L3735" s="209"/>
      <c r="M3735" s="279"/>
    </row>
    <row r="3736" spans="1:13" x14ac:dyDescent="0.2">
      <c r="A3736" s="208"/>
      <c r="B3736" s="269"/>
      <c r="C3736" s="270"/>
      <c r="D3736" s="270"/>
      <c r="E3736" s="270"/>
      <c r="F3736" s="270"/>
      <c r="G3736" s="270"/>
      <c r="H3736" s="270"/>
      <c r="J3736" s="120"/>
      <c r="K3736" s="209"/>
      <c r="L3736" s="209"/>
      <c r="M3736" s="279"/>
    </row>
    <row r="3737" spans="1:13" x14ac:dyDescent="0.2">
      <c r="A3737" s="208"/>
      <c r="B3737" s="269"/>
      <c r="C3737" s="270"/>
      <c r="D3737" s="270"/>
      <c r="E3737" s="270"/>
      <c r="F3737" s="270"/>
      <c r="G3737" s="270"/>
      <c r="H3737" s="270"/>
      <c r="J3737" s="120"/>
      <c r="K3737" s="209"/>
      <c r="L3737" s="209"/>
      <c r="M3737" s="279"/>
    </row>
    <row r="3738" spans="1:13" x14ac:dyDescent="0.2">
      <c r="A3738" s="208"/>
      <c r="B3738" s="269"/>
      <c r="C3738" s="270"/>
      <c r="D3738" s="270"/>
      <c r="E3738" s="270"/>
      <c r="F3738" s="270"/>
      <c r="G3738" s="270"/>
      <c r="H3738" s="270"/>
      <c r="J3738" s="120"/>
      <c r="K3738" s="209"/>
      <c r="L3738" s="209"/>
      <c r="M3738" s="279"/>
    </row>
    <row r="3739" spans="1:13" x14ac:dyDescent="0.2">
      <c r="A3739" s="208"/>
      <c r="B3739" s="269"/>
      <c r="C3739" s="270"/>
      <c r="D3739" s="270"/>
      <c r="E3739" s="270"/>
      <c r="F3739" s="270"/>
      <c r="G3739" s="270"/>
      <c r="H3739" s="270"/>
      <c r="J3739" s="120"/>
      <c r="K3739" s="209"/>
      <c r="L3739" s="209"/>
      <c r="M3739" s="279"/>
    </row>
    <row r="3740" spans="1:13" x14ac:dyDescent="0.2">
      <c r="A3740" s="208"/>
      <c r="B3740" s="269"/>
      <c r="C3740" s="270"/>
      <c r="D3740" s="270"/>
      <c r="E3740" s="270"/>
      <c r="F3740" s="270"/>
      <c r="G3740" s="270"/>
      <c r="H3740" s="270"/>
      <c r="J3740" s="120"/>
      <c r="K3740" s="209"/>
      <c r="L3740" s="209"/>
      <c r="M3740" s="279"/>
    </row>
    <row r="3741" spans="1:13" x14ac:dyDescent="0.2">
      <c r="A3741" s="208"/>
      <c r="B3741" s="269"/>
      <c r="C3741" s="270"/>
      <c r="D3741" s="270"/>
      <c r="E3741" s="270"/>
      <c r="F3741" s="270"/>
      <c r="G3741" s="270"/>
      <c r="H3741" s="270"/>
      <c r="J3741" s="120"/>
      <c r="K3741" s="209"/>
      <c r="L3741" s="209"/>
      <c r="M3741" s="279"/>
    </row>
    <row r="3742" spans="1:13" x14ac:dyDescent="0.2">
      <c r="A3742" s="208"/>
      <c r="B3742" s="269"/>
      <c r="C3742" s="270"/>
      <c r="D3742" s="270"/>
      <c r="E3742" s="270"/>
      <c r="F3742" s="270"/>
      <c r="G3742" s="270"/>
      <c r="H3742" s="270"/>
      <c r="J3742" s="120"/>
      <c r="K3742" s="209"/>
      <c r="L3742" s="209"/>
      <c r="M3742" s="279"/>
    </row>
    <row r="3743" spans="1:13" x14ac:dyDescent="0.2">
      <c r="A3743" s="208"/>
      <c r="B3743" s="269"/>
      <c r="C3743" s="270"/>
      <c r="D3743" s="270"/>
      <c r="E3743" s="270"/>
      <c r="F3743" s="270"/>
      <c r="G3743" s="270"/>
      <c r="H3743" s="270"/>
      <c r="J3743" s="120"/>
      <c r="K3743" s="209"/>
      <c r="L3743" s="209"/>
      <c r="M3743" s="279"/>
    </row>
    <row r="3744" spans="1:13" x14ac:dyDescent="0.2">
      <c r="A3744" s="208"/>
      <c r="B3744" s="269"/>
      <c r="C3744" s="270"/>
      <c r="D3744" s="270"/>
      <c r="E3744" s="270"/>
      <c r="F3744" s="270"/>
      <c r="G3744" s="270"/>
      <c r="H3744" s="270"/>
      <c r="J3744" s="120"/>
      <c r="K3744" s="209"/>
      <c r="L3744" s="209"/>
      <c r="M3744" s="279"/>
    </row>
    <row r="3745" spans="1:13" x14ac:dyDescent="0.2">
      <c r="A3745" s="208"/>
      <c r="B3745" s="269"/>
      <c r="C3745" s="270"/>
      <c r="D3745" s="270"/>
      <c r="E3745" s="270"/>
      <c r="F3745" s="270"/>
      <c r="G3745" s="270"/>
      <c r="H3745" s="270"/>
      <c r="J3745" s="120"/>
      <c r="K3745" s="209"/>
      <c r="L3745" s="209"/>
      <c r="M3745" s="279"/>
    </row>
    <row r="3746" spans="1:13" x14ac:dyDescent="0.2">
      <c r="A3746" s="208"/>
      <c r="B3746" s="269"/>
      <c r="C3746" s="270"/>
      <c r="D3746" s="270"/>
      <c r="E3746" s="270"/>
      <c r="F3746" s="270"/>
      <c r="G3746" s="270"/>
      <c r="H3746" s="270"/>
      <c r="J3746" s="120"/>
      <c r="K3746" s="209"/>
      <c r="L3746" s="209"/>
      <c r="M3746" s="279"/>
    </row>
    <row r="3747" spans="1:13" x14ac:dyDescent="0.2">
      <c r="A3747" s="208"/>
      <c r="B3747" s="269"/>
      <c r="C3747" s="270"/>
      <c r="D3747" s="270"/>
      <c r="E3747" s="270"/>
      <c r="F3747" s="270"/>
      <c r="G3747" s="270"/>
      <c r="H3747" s="270"/>
      <c r="J3747" s="120"/>
      <c r="K3747" s="209"/>
      <c r="L3747" s="209"/>
      <c r="M3747" s="279"/>
    </row>
    <row r="3748" spans="1:13" x14ac:dyDescent="0.2">
      <c r="A3748" s="208"/>
      <c r="B3748" s="269"/>
      <c r="C3748" s="270"/>
      <c r="D3748" s="270"/>
      <c r="E3748" s="270"/>
      <c r="F3748" s="270"/>
      <c r="G3748" s="270"/>
      <c r="H3748" s="270"/>
      <c r="J3748" s="120"/>
      <c r="K3748" s="209"/>
      <c r="L3748" s="209"/>
      <c r="M3748" s="279"/>
    </row>
    <row r="3749" spans="1:13" x14ac:dyDescent="0.2">
      <c r="A3749" s="208"/>
      <c r="B3749" s="269"/>
      <c r="C3749" s="270"/>
      <c r="D3749" s="270"/>
      <c r="E3749" s="270"/>
      <c r="F3749" s="270"/>
      <c r="G3749" s="270"/>
      <c r="H3749" s="270"/>
      <c r="J3749" s="120"/>
      <c r="K3749" s="209"/>
      <c r="L3749" s="209"/>
      <c r="M3749" s="279"/>
    </row>
    <row r="3750" spans="1:13" x14ac:dyDescent="0.2">
      <c r="A3750" s="208"/>
      <c r="B3750" s="269"/>
      <c r="C3750" s="270"/>
      <c r="D3750" s="270"/>
      <c r="E3750" s="270"/>
      <c r="F3750" s="270"/>
      <c r="G3750" s="270"/>
      <c r="H3750" s="270"/>
      <c r="J3750" s="120"/>
      <c r="K3750" s="209"/>
      <c r="L3750" s="209"/>
      <c r="M3750" s="279"/>
    </row>
    <row r="3751" spans="1:13" x14ac:dyDescent="0.2">
      <c r="A3751" s="208"/>
      <c r="B3751" s="269"/>
      <c r="C3751" s="270"/>
      <c r="D3751" s="270"/>
      <c r="E3751" s="270"/>
      <c r="F3751" s="270"/>
      <c r="G3751" s="270"/>
      <c r="H3751" s="270"/>
      <c r="J3751" s="120"/>
      <c r="K3751" s="209"/>
      <c r="L3751" s="209"/>
      <c r="M3751" s="279"/>
    </row>
    <row r="3752" spans="1:13" x14ac:dyDescent="0.2">
      <c r="A3752" s="208"/>
      <c r="B3752" s="269"/>
      <c r="C3752" s="270"/>
      <c r="D3752" s="270"/>
      <c r="E3752" s="270"/>
      <c r="F3752" s="270"/>
      <c r="G3752" s="270"/>
      <c r="H3752" s="270"/>
      <c r="J3752" s="120"/>
      <c r="K3752" s="209"/>
      <c r="L3752" s="209"/>
      <c r="M3752" s="279"/>
    </row>
    <row r="3753" spans="1:13" x14ac:dyDescent="0.2">
      <c r="A3753" s="208"/>
      <c r="B3753" s="269"/>
      <c r="C3753" s="270"/>
      <c r="D3753" s="270"/>
      <c r="E3753" s="270"/>
      <c r="F3753" s="270"/>
      <c r="G3753" s="270"/>
      <c r="H3753" s="270"/>
      <c r="J3753" s="120"/>
      <c r="K3753" s="209"/>
      <c r="L3753" s="209"/>
      <c r="M3753" s="279"/>
    </row>
    <row r="3754" spans="1:13" x14ac:dyDescent="0.2">
      <c r="A3754" s="208"/>
      <c r="B3754" s="269"/>
      <c r="C3754" s="270"/>
      <c r="D3754" s="270"/>
      <c r="E3754" s="270"/>
      <c r="F3754" s="270"/>
      <c r="G3754" s="270"/>
      <c r="H3754" s="270"/>
      <c r="J3754" s="120"/>
      <c r="K3754" s="209"/>
      <c r="L3754" s="209"/>
      <c r="M3754" s="279"/>
    </row>
    <row r="3755" spans="1:13" x14ac:dyDescent="0.2">
      <c r="A3755" s="208"/>
      <c r="B3755" s="269"/>
      <c r="C3755" s="270"/>
      <c r="D3755" s="270"/>
      <c r="E3755" s="270"/>
      <c r="F3755" s="270"/>
      <c r="G3755" s="270"/>
      <c r="H3755" s="270"/>
      <c r="J3755" s="120"/>
      <c r="K3755" s="209"/>
      <c r="L3755" s="209"/>
      <c r="M3755" s="279"/>
    </row>
    <row r="3756" spans="1:13" x14ac:dyDescent="0.2">
      <c r="A3756" s="208"/>
      <c r="B3756" s="269"/>
      <c r="C3756" s="270"/>
      <c r="D3756" s="270"/>
      <c r="E3756" s="270"/>
      <c r="F3756" s="270"/>
      <c r="G3756" s="270"/>
      <c r="H3756" s="270"/>
      <c r="J3756" s="120"/>
      <c r="K3756" s="209"/>
      <c r="L3756" s="209"/>
      <c r="M3756" s="279"/>
    </row>
    <row r="3757" spans="1:13" x14ac:dyDescent="0.2">
      <c r="A3757" s="208"/>
      <c r="B3757" s="269"/>
      <c r="C3757" s="270"/>
      <c r="D3757" s="270"/>
      <c r="E3757" s="270"/>
      <c r="F3757" s="270"/>
      <c r="G3757" s="270"/>
      <c r="H3757" s="270"/>
      <c r="J3757" s="120"/>
      <c r="K3757" s="209"/>
      <c r="L3757" s="209"/>
      <c r="M3757" s="279"/>
    </row>
    <row r="3758" spans="1:13" x14ac:dyDescent="0.2">
      <c r="A3758" s="208"/>
      <c r="B3758" s="269"/>
      <c r="C3758" s="270"/>
      <c r="D3758" s="270"/>
      <c r="E3758" s="270"/>
      <c r="F3758" s="270"/>
      <c r="G3758" s="270"/>
      <c r="H3758" s="270"/>
      <c r="J3758" s="120"/>
      <c r="K3758" s="209"/>
      <c r="L3758" s="209"/>
      <c r="M3758" s="279"/>
    </row>
    <row r="3759" spans="1:13" x14ac:dyDescent="0.2">
      <c r="A3759" s="208"/>
      <c r="B3759" s="269"/>
      <c r="C3759" s="270"/>
      <c r="D3759" s="270"/>
      <c r="E3759" s="270"/>
      <c r="F3759" s="270"/>
      <c r="G3759" s="270"/>
      <c r="H3759" s="270"/>
      <c r="J3759" s="120"/>
      <c r="K3759" s="209"/>
      <c r="L3759" s="209"/>
      <c r="M3759" s="279"/>
    </row>
    <row r="3760" spans="1:13" x14ac:dyDescent="0.2">
      <c r="A3760" s="208"/>
      <c r="B3760" s="269"/>
      <c r="C3760" s="270"/>
      <c r="D3760" s="270"/>
      <c r="E3760" s="270"/>
      <c r="F3760" s="270"/>
      <c r="G3760" s="270"/>
      <c r="H3760" s="270"/>
      <c r="J3760" s="120"/>
      <c r="K3760" s="209"/>
      <c r="L3760" s="209"/>
      <c r="M3760" s="279"/>
    </row>
    <row r="3761" spans="1:13" x14ac:dyDescent="0.2">
      <c r="A3761" s="208"/>
      <c r="B3761" s="269"/>
      <c r="C3761" s="270"/>
      <c r="D3761" s="270"/>
      <c r="E3761" s="270"/>
      <c r="F3761" s="270"/>
      <c r="G3761" s="270"/>
      <c r="H3761" s="270"/>
      <c r="J3761" s="120"/>
      <c r="K3761" s="209"/>
      <c r="L3761" s="209"/>
      <c r="M3761" s="279"/>
    </row>
    <row r="3762" spans="1:13" x14ac:dyDescent="0.2">
      <c r="A3762" s="208"/>
      <c r="B3762" s="269"/>
      <c r="C3762" s="270"/>
      <c r="D3762" s="270"/>
      <c r="E3762" s="270"/>
      <c r="F3762" s="270"/>
      <c r="G3762" s="270"/>
      <c r="H3762" s="270"/>
      <c r="J3762" s="120"/>
      <c r="K3762" s="209"/>
      <c r="L3762" s="209"/>
      <c r="M3762" s="279"/>
    </row>
    <row r="3763" spans="1:13" x14ac:dyDescent="0.2">
      <c r="A3763" s="208"/>
      <c r="B3763" s="269"/>
      <c r="C3763" s="270"/>
      <c r="D3763" s="270"/>
      <c r="E3763" s="270"/>
      <c r="F3763" s="270"/>
      <c r="G3763" s="270"/>
      <c r="H3763" s="270"/>
      <c r="J3763" s="120"/>
      <c r="K3763" s="209"/>
      <c r="L3763" s="209"/>
      <c r="M3763" s="279"/>
    </row>
    <row r="3764" spans="1:13" x14ac:dyDescent="0.2">
      <c r="A3764" s="208"/>
      <c r="B3764" s="269"/>
      <c r="C3764" s="270"/>
      <c r="D3764" s="270"/>
      <c r="E3764" s="270"/>
      <c r="F3764" s="270"/>
      <c r="G3764" s="270"/>
      <c r="H3764" s="270"/>
      <c r="J3764" s="120"/>
      <c r="K3764" s="209"/>
      <c r="L3764" s="209"/>
      <c r="M3764" s="279"/>
    </row>
    <row r="3765" spans="1:13" x14ac:dyDescent="0.2">
      <c r="A3765" s="208"/>
      <c r="B3765" s="269"/>
      <c r="C3765" s="270"/>
      <c r="D3765" s="270"/>
      <c r="E3765" s="270"/>
      <c r="F3765" s="270"/>
      <c r="G3765" s="270"/>
      <c r="H3765" s="270"/>
      <c r="J3765" s="120"/>
      <c r="K3765" s="209"/>
      <c r="L3765" s="209"/>
      <c r="M3765" s="279"/>
    </row>
    <row r="3766" spans="1:13" x14ac:dyDescent="0.2">
      <c r="A3766" s="208"/>
      <c r="B3766" s="269"/>
      <c r="C3766" s="270"/>
      <c r="D3766" s="270"/>
      <c r="E3766" s="270"/>
      <c r="F3766" s="270"/>
      <c r="G3766" s="270"/>
      <c r="H3766" s="270"/>
      <c r="J3766" s="120"/>
      <c r="K3766" s="209"/>
      <c r="L3766" s="209"/>
      <c r="M3766" s="279"/>
    </row>
    <row r="3767" spans="1:13" x14ac:dyDescent="0.2">
      <c r="A3767" s="208"/>
      <c r="B3767" s="269"/>
      <c r="C3767" s="270"/>
      <c r="D3767" s="270"/>
      <c r="E3767" s="270"/>
      <c r="F3767" s="270"/>
      <c r="G3767" s="270"/>
      <c r="H3767" s="270"/>
      <c r="J3767" s="120"/>
      <c r="K3767" s="209"/>
      <c r="L3767" s="209"/>
      <c r="M3767" s="279"/>
    </row>
    <row r="3768" spans="1:13" x14ac:dyDescent="0.2">
      <c r="A3768" s="208"/>
      <c r="B3768" s="269"/>
      <c r="C3768" s="270"/>
      <c r="D3768" s="270"/>
      <c r="E3768" s="270"/>
      <c r="F3768" s="270"/>
      <c r="G3768" s="270"/>
      <c r="H3768" s="270"/>
      <c r="J3768" s="120"/>
      <c r="K3768" s="209"/>
      <c r="L3768" s="209"/>
      <c r="M3768" s="279"/>
    </row>
    <row r="3769" spans="1:13" x14ac:dyDescent="0.2">
      <c r="A3769" s="208"/>
      <c r="B3769" s="269"/>
      <c r="C3769" s="270"/>
      <c r="D3769" s="270"/>
      <c r="E3769" s="270"/>
      <c r="F3769" s="270"/>
      <c r="G3769" s="270"/>
      <c r="H3769" s="270"/>
      <c r="J3769" s="120"/>
      <c r="K3769" s="209"/>
      <c r="L3769" s="209"/>
      <c r="M3769" s="279"/>
    </row>
    <row r="3770" spans="1:13" x14ac:dyDescent="0.2">
      <c r="A3770" s="208"/>
      <c r="B3770" s="269"/>
      <c r="C3770" s="270"/>
      <c r="D3770" s="270"/>
      <c r="E3770" s="270"/>
      <c r="F3770" s="270"/>
      <c r="G3770" s="270"/>
      <c r="H3770" s="270"/>
      <c r="J3770" s="120"/>
      <c r="K3770" s="209"/>
      <c r="L3770" s="209"/>
      <c r="M3770" s="279"/>
    </row>
    <row r="3771" spans="1:13" x14ac:dyDescent="0.2">
      <c r="A3771" s="208"/>
      <c r="B3771" s="269"/>
      <c r="C3771" s="270"/>
      <c r="D3771" s="270"/>
      <c r="E3771" s="270"/>
      <c r="F3771" s="270"/>
      <c r="G3771" s="270"/>
      <c r="H3771" s="270"/>
      <c r="J3771" s="120"/>
      <c r="K3771" s="209"/>
      <c r="L3771" s="209"/>
      <c r="M3771" s="279"/>
    </row>
    <row r="3772" spans="1:13" x14ac:dyDescent="0.2">
      <c r="A3772" s="208"/>
      <c r="B3772" s="269"/>
      <c r="C3772" s="270"/>
      <c r="D3772" s="270"/>
      <c r="E3772" s="270"/>
      <c r="F3772" s="270"/>
      <c r="G3772" s="270"/>
      <c r="H3772" s="270"/>
      <c r="J3772" s="120"/>
      <c r="K3772" s="209"/>
      <c r="L3772" s="209"/>
      <c r="M3772" s="279"/>
    </row>
    <row r="3773" spans="1:13" x14ac:dyDescent="0.2">
      <c r="A3773" s="208"/>
      <c r="B3773" s="269"/>
      <c r="C3773" s="270"/>
      <c r="D3773" s="270"/>
      <c r="E3773" s="270"/>
      <c r="F3773" s="270"/>
      <c r="G3773" s="270"/>
      <c r="H3773" s="270"/>
      <c r="J3773" s="120"/>
      <c r="K3773" s="209"/>
      <c r="L3773" s="209"/>
      <c r="M3773" s="279"/>
    </row>
    <row r="3774" spans="1:13" x14ac:dyDescent="0.2">
      <c r="A3774" s="208"/>
      <c r="B3774" s="269"/>
      <c r="C3774" s="270"/>
      <c r="D3774" s="270"/>
      <c r="E3774" s="270"/>
      <c r="F3774" s="270"/>
      <c r="G3774" s="270"/>
      <c r="H3774" s="270"/>
      <c r="J3774" s="120"/>
      <c r="K3774" s="209"/>
      <c r="L3774" s="209"/>
      <c r="M3774" s="279"/>
    </row>
    <row r="3775" spans="1:13" x14ac:dyDescent="0.2">
      <c r="A3775" s="208"/>
      <c r="B3775" s="269"/>
      <c r="C3775" s="270"/>
      <c r="D3775" s="270"/>
      <c r="E3775" s="270"/>
      <c r="F3775" s="270"/>
      <c r="G3775" s="270"/>
      <c r="H3775" s="270"/>
      <c r="J3775" s="120"/>
      <c r="K3775" s="209"/>
      <c r="L3775" s="209"/>
      <c r="M3775" s="279"/>
    </row>
    <row r="3776" spans="1:13" x14ac:dyDescent="0.2">
      <c r="A3776" s="208"/>
      <c r="B3776" s="269"/>
      <c r="C3776" s="270"/>
      <c r="D3776" s="270"/>
      <c r="E3776" s="270"/>
      <c r="F3776" s="270"/>
      <c r="G3776" s="270"/>
      <c r="H3776" s="270"/>
      <c r="J3776" s="120"/>
      <c r="K3776" s="209"/>
      <c r="L3776" s="209"/>
      <c r="M3776" s="279"/>
    </row>
    <row r="3777" spans="1:13" x14ac:dyDescent="0.2">
      <c r="A3777" s="208"/>
      <c r="B3777" s="269"/>
      <c r="C3777" s="270"/>
      <c r="D3777" s="270"/>
      <c r="E3777" s="270"/>
      <c r="F3777" s="270"/>
      <c r="G3777" s="270"/>
      <c r="H3777" s="270"/>
      <c r="J3777" s="120"/>
      <c r="K3777" s="209"/>
      <c r="L3777" s="209"/>
      <c r="M3777" s="279"/>
    </row>
    <row r="3778" spans="1:13" x14ac:dyDescent="0.2">
      <c r="A3778" s="208"/>
      <c r="B3778" s="269"/>
      <c r="C3778" s="270"/>
      <c r="D3778" s="270"/>
      <c r="E3778" s="270"/>
      <c r="F3778" s="270"/>
      <c r="G3778" s="270"/>
      <c r="H3778" s="270"/>
      <c r="J3778" s="120"/>
      <c r="K3778" s="209"/>
      <c r="L3778" s="209"/>
      <c r="M3778" s="279"/>
    </row>
    <row r="3779" spans="1:13" x14ac:dyDescent="0.2">
      <c r="A3779" s="208"/>
      <c r="B3779" s="269"/>
      <c r="C3779" s="270"/>
      <c r="D3779" s="270"/>
      <c r="E3779" s="270"/>
      <c r="F3779" s="270"/>
      <c r="G3779" s="270"/>
      <c r="H3779" s="270"/>
      <c r="J3779" s="120"/>
      <c r="K3779" s="209"/>
      <c r="L3779" s="209"/>
      <c r="M3779" s="279"/>
    </row>
    <row r="3780" spans="1:13" x14ac:dyDescent="0.2">
      <c r="A3780" s="208"/>
      <c r="B3780" s="269"/>
      <c r="C3780" s="270"/>
      <c r="D3780" s="270"/>
      <c r="E3780" s="270"/>
      <c r="F3780" s="270"/>
      <c r="G3780" s="270"/>
      <c r="H3780" s="270"/>
      <c r="J3780" s="120"/>
      <c r="K3780" s="209"/>
      <c r="L3780" s="209"/>
      <c r="M3780" s="279"/>
    </row>
    <row r="3781" spans="1:13" x14ac:dyDescent="0.2">
      <c r="A3781" s="208"/>
      <c r="B3781" s="269"/>
      <c r="C3781" s="270"/>
      <c r="D3781" s="270"/>
      <c r="E3781" s="270"/>
      <c r="F3781" s="270"/>
      <c r="G3781" s="270"/>
      <c r="H3781" s="270"/>
      <c r="J3781" s="120"/>
      <c r="K3781" s="209"/>
      <c r="L3781" s="209"/>
      <c r="M3781" s="279"/>
    </row>
    <row r="3782" spans="1:13" x14ac:dyDescent="0.2">
      <c r="A3782" s="208"/>
      <c r="B3782" s="269"/>
      <c r="C3782" s="270"/>
      <c r="D3782" s="270"/>
      <c r="E3782" s="270"/>
      <c r="F3782" s="270"/>
      <c r="G3782" s="270"/>
      <c r="H3782" s="270"/>
      <c r="J3782" s="120"/>
      <c r="K3782" s="209"/>
      <c r="L3782" s="209"/>
      <c r="M3782" s="279"/>
    </row>
    <row r="3783" spans="1:13" x14ac:dyDescent="0.2">
      <c r="A3783" s="208"/>
      <c r="B3783" s="269"/>
      <c r="C3783" s="270"/>
      <c r="D3783" s="270"/>
      <c r="E3783" s="270"/>
      <c r="F3783" s="270"/>
      <c r="G3783" s="270"/>
      <c r="H3783" s="270"/>
      <c r="J3783" s="120"/>
      <c r="K3783" s="209"/>
      <c r="L3783" s="209"/>
      <c r="M3783" s="279"/>
    </row>
    <row r="3784" spans="1:13" x14ac:dyDescent="0.2">
      <c r="A3784" s="208"/>
      <c r="B3784" s="269"/>
      <c r="C3784" s="270"/>
      <c r="D3784" s="270"/>
      <c r="E3784" s="270"/>
      <c r="F3784" s="270"/>
      <c r="G3784" s="270"/>
      <c r="H3784" s="270"/>
      <c r="J3784" s="120"/>
      <c r="K3784" s="209"/>
      <c r="L3784" s="209"/>
      <c r="M3784" s="279"/>
    </row>
    <row r="3785" spans="1:13" x14ac:dyDescent="0.2">
      <c r="A3785" s="208"/>
      <c r="B3785" s="269"/>
      <c r="C3785" s="270"/>
      <c r="D3785" s="270"/>
      <c r="E3785" s="270"/>
      <c r="F3785" s="270"/>
      <c r="G3785" s="270"/>
      <c r="H3785" s="270"/>
      <c r="J3785" s="120"/>
      <c r="K3785" s="209"/>
      <c r="L3785" s="209"/>
      <c r="M3785" s="279"/>
    </row>
    <row r="3786" spans="1:13" x14ac:dyDescent="0.2">
      <c r="A3786" s="208"/>
      <c r="B3786" s="269"/>
      <c r="C3786" s="270"/>
      <c r="D3786" s="270"/>
      <c r="E3786" s="270"/>
      <c r="F3786" s="270"/>
      <c r="G3786" s="270"/>
      <c r="H3786" s="270"/>
      <c r="J3786" s="120"/>
      <c r="K3786" s="209"/>
      <c r="L3786" s="209"/>
      <c r="M3786" s="279"/>
    </row>
    <row r="3787" spans="1:13" x14ac:dyDescent="0.2">
      <c r="A3787" s="208"/>
      <c r="B3787" s="269"/>
      <c r="C3787" s="270"/>
      <c r="D3787" s="270"/>
      <c r="E3787" s="270"/>
      <c r="F3787" s="270"/>
      <c r="G3787" s="270"/>
      <c r="H3787" s="270"/>
      <c r="J3787" s="120"/>
      <c r="K3787" s="209"/>
      <c r="L3787" s="209"/>
      <c r="M3787" s="279"/>
    </row>
    <row r="3788" spans="1:13" x14ac:dyDescent="0.2">
      <c r="A3788" s="208"/>
      <c r="B3788" s="269"/>
      <c r="C3788" s="270"/>
      <c r="D3788" s="270"/>
      <c r="E3788" s="270"/>
      <c r="F3788" s="270"/>
      <c r="G3788" s="270"/>
      <c r="H3788" s="270"/>
      <c r="J3788" s="120"/>
      <c r="K3788" s="209"/>
      <c r="L3788" s="209"/>
      <c r="M3788" s="279"/>
    </row>
    <row r="3789" spans="1:13" x14ac:dyDescent="0.2">
      <c r="A3789" s="208"/>
      <c r="B3789" s="269"/>
      <c r="C3789" s="270"/>
      <c r="D3789" s="270"/>
      <c r="E3789" s="270"/>
      <c r="F3789" s="270"/>
      <c r="G3789" s="270"/>
      <c r="H3789" s="270"/>
      <c r="J3789" s="120"/>
      <c r="K3789" s="209"/>
      <c r="L3789" s="209"/>
      <c r="M3789" s="279"/>
    </row>
    <row r="3790" spans="1:13" x14ac:dyDescent="0.2">
      <c r="A3790" s="208"/>
      <c r="B3790" s="269"/>
      <c r="C3790" s="270"/>
      <c r="D3790" s="270"/>
      <c r="E3790" s="270"/>
      <c r="F3790" s="270"/>
      <c r="G3790" s="270"/>
      <c r="H3790" s="270"/>
      <c r="J3790" s="120"/>
      <c r="K3790" s="209"/>
      <c r="L3790" s="209"/>
      <c r="M3790" s="279"/>
    </row>
    <row r="3791" spans="1:13" x14ac:dyDescent="0.2">
      <c r="A3791" s="208"/>
      <c r="B3791" s="269"/>
      <c r="C3791" s="270"/>
      <c r="D3791" s="270"/>
      <c r="E3791" s="270"/>
      <c r="F3791" s="270"/>
      <c r="G3791" s="270"/>
      <c r="H3791" s="270"/>
      <c r="J3791" s="120"/>
      <c r="K3791" s="209"/>
      <c r="L3791" s="209"/>
      <c r="M3791" s="279"/>
    </row>
    <row r="3792" spans="1:13" x14ac:dyDescent="0.2">
      <c r="A3792" s="208"/>
      <c r="B3792" s="269"/>
      <c r="C3792" s="270"/>
      <c r="D3792" s="270"/>
      <c r="E3792" s="270"/>
      <c r="F3792" s="270"/>
      <c r="G3792" s="270"/>
      <c r="H3792" s="270"/>
      <c r="J3792" s="120"/>
      <c r="K3792" s="209"/>
      <c r="L3792" s="209"/>
      <c r="M3792" s="279"/>
    </row>
    <row r="3793" spans="1:13" x14ac:dyDescent="0.2">
      <c r="A3793" s="208"/>
      <c r="B3793" s="269"/>
      <c r="C3793" s="270"/>
      <c r="D3793" s="270"/>
      <c r="E3793" s="270"/>
      <c r="F3793" s="270"/>
      <c r="G3793" s="270"/>
      <c r="H3793" s="270"/>
      <c r="J3793" s="120"/>
      <c r="K3793" s="209"/>
      <c r="L3793" s="209"/>
      <c r="M3793" s="279"/>
    </row>
    <row r="3794" spans="1:13" x14ac:dyDescent="0.2">
      <c r="A3794" s="208"/>
      <c r="B3794" s="269"/>
      <c r="C3794" s="270"/>
      <c r="D3794" s="270"/>
      <c r="E3794" s="270"/>
      <c r="F3794" s="270"/>
      <c r="G3794" s="270"/>
      <c r="H3794" s="270"/>
      <c r="J3794" s="120"/>
      <c r="K3794" s="209"/>
      <c r="L3794" s="209"/>
      <c r="M3794" s="279"/>
    </row>
    <row r="3795" spans="1:13" x14ac:dyDescent="0.2">
      <c r="A3795" s="208"/>
      <c r="B3795" s="269"/>
      <c r="C3795" s="270"/>
      <c r="D3795" s="270"/>
      <c r="E3795" s="270"/>
      <c r="F3795" s="270"/>
      <c r="G3795" s="270"/>
      <c r="H3795" s="270"/>
      <c r="J3795" s="120"/>
      <c r="K3795" s="209"/>
      <c r="L3795" s="209"/>
      <c r="M3795" s="279"/>
    </row>
    <row r="3796" spans="1:13" x14ac:dyDescent="0.2">
      <c r="A3796" s="208"/>
      <c r="B3796" s="269"/>
      <c r="C3796" s="270"/>
      <c r="D3796" s="270"/>
      <c r="E3796" s="270"/>
      <c r="F3796" s="270"/>
      <c r="G3796" s="270"/>
      <c r="H3796" s="270"/>
      <c r="J3796" s="120"/>
      <c r="K3796" s="209"/>
      <c r="L3796" s="209"/>
      <c r="M3796" s="279"/>
    </row>
    <row r="3797" spans="1:13" x14ac:dyDescent="0.2">
      <c r="A3797" s="208"/>
      <c r="B3797" s="269"/>
      <c r="C3797" s="270"/>
      <c r="D3797" s="270"/>
      <c r="E3797" s="270"/>
      <c r="F3797" s="270"/>
      <c r="G3797" s="270"/>
      <c r="H3797" s="270"/>
      <c r="J3797" s="120"/>
      <c r="K3797" s="209"/>
      <c r="L3797" s="209"/>
      <c r="M3797" s="279"/>
    </row>
    <row r="3798" spans="1:13" x14ac:dyDescent="0.2">
      <c r="A3798" s="208"/>
      <c r="B3798" s="269"/>
      <c r="C3798" s="270"/>
      <c r="D3798" s="270"/>
      <c r="E3798" s="270"/>
      <c r="F3798" s="270"/>
      <c r="G3798" s="270"/>
      <c r="H3798" s="270"/>
      <c r="J3798" s="120"/>
      <c r="K3798" s="209"/>
      <c r="L3798" s="209"/>
      <c r="M3798" s="279"/>
    </row>
    <row r="3799" spans="1:13" x14ac:dyDescent="0.2">
      <c r="A3799" s="208"/>
      <c r="B3799" s="269"/>
      <c r="C3799" s="270"/>
      <c r="D3799" s="270"/>
      <c r="E3799" s="270"/>
      <c r="F3799" s="270"/>
      <c r="G3799" s="270"/>
      <c r="H3799" s="270"/>
      <c r="J3799" s="120"/>
      <c r="K3799" s="209"/>
      <c r="L3799" s="209"/>
      <c r="M3799" s="279"/>
    </row>
    <row r="3800" spans="1:13" x14ac:dyDescent="0.2">
      <c r="A3800" s="208"/>
      <c r="B3800" s="269"/>
      <c r="C3800" s="270"/>
      <c r="D3800" s="270"/>
      <c r="E3800" s="270"/>
      <c r="F3800" s="270"/>
      <c r="G3800" s="270"/>
      <c r="H3800" s="270"/>
      <c r="J3800" s="120"/>
      <c r="K3800" s="209"/>
      <c r="L3800" s="209"/>
      <c r="M3800" s="279"/>
    </row>
    <row r="3801" spans="1:13" x14ac:dyDescent="0.2">
      <c r="A3801" s="208"/>
      <c r="B3801" s="269"/>
      <c r="C3801" s="270"/>
      <c r="D3801" s="270"/>
      <c r="E3801" s="270"/>
      <c r="F3801" s="270"/>
      <c r="G3801" s="270"/>
      <c r="H3801" s="270"/>
      <c r="J3801" s="120"/>
      <c r="K3801" s="209"/>
      <c r="L3801" s="209"/>
      <c r="M3801" s="279"/>
    </row>
    <row r="3802" spans="1:13" x14ac:dyDescent="0.2">
      <c r="A3802" s="208"/>
      <c r="B3802" s="269"/>
      <c r="C3802" s="270"/>
      <c r="D3802" s="270"/>
      <c r="E3802" s="270"/>
      <c r="F3802" s="270"/>
      <c r="G3802" s="270"/>
      <c r="H3802" s="270"/>
      <c r="J3802" s="120"/>
      <c r="K3802" s="209"/>
      <c r="L3802" s="209"/>
      <c r="M3802" s="279"/>
    </row>
    <row r="3803" spans="1:13" x14ac:dyDescent="0.2">
      <c r="A3803" s="208"/>
      <c r="B3803" s="269"/>
      <c r="C3803" s="270"/>
      <c r="D3803" s="270"/>
      <c r="E3803" s="270"/>
      <c r="F3803" s="270"/>
      <c r="G3803" s="270"/>
      <c r="H3803" s="270"/>
      <c r="J3803" s="120"/>
      <c r="K3803" s="209"/>
      <c r="L3803" s="209"/>
      <c r="M3803" s="279"/>
    </row>
    <row r="3804" spans="1:13" x14ac:dyDescent="0.2">
      <c r="A3804" s="208"/>
      <c r="B3804" s="269"/>
      <c r="C3804" s="270"/>
      <c r="D3804" s="270"/>
      <c r="E3804" s="270"/>
      <c r="F3804" s="270"/>
      <c r="G3804" s="270"/>
      <c r="H3804" s="270"/>
      <c r="J3804" s="120"/>
      <c r="K3804" s="209"/>
      <c r="L3804" s="209"/>
      <c r="M3804" s="279"/>
    </row>
    <row r="3805" spans="1:13" x14ac:dyDescent="0.2">
      <c r="A3805" s="208"/>
      <c r="B3805" s="269"/>
      <c r="C3805" s="270"/>
      <c r="D3805" s="270"/>
      <c r="E3805" s="270"/>
      <c r="F3805" s="270"/>
      <c r="G3805" s="270"/>
      <c r="H3805" s="270"/>
      <c r="J3805" s="120"/>
      <c r="K3805" s="209"/>
      <c r="L3805" s="209"/>
      <c r="M3805" s="279"/>
    </row>
    <row r="3806" spans="1:13" x14ac:dyDescent="0.2">
      <c r="A3806" s="208"/>
      <c r="B3806" s="269"/>
      <c r="C3806" s="270"/>
      <c r="D3806" s="270"/>
      <c r="E3806" s="270"/>
      <c r="F3806" s="270"/>
      <c r="G3806" s="270"/>
      <c r="H3806" s="270"/>
      <c r="J3806" s="120"/>
      <c r="K3806" s="209"/>
      <c r="L3806" s="209"/>
      <c r="M3806" s="279"/>
    </row>
    <row r="3807" spans="1:13" x14ac:dyDescent="0.2">
      <c r="A3807" s="208"/>
      <c r="B3807" s="269"/>
      <c r="C3807" s="270"/>
      <c r="D3807" s="270"/>
      <c r="E3807" s="270"/>
      <c r="F3807" s="270"/>
      <c r="G3807" s="270"/>
      <c r="H3807" s="270"/>
      <c r="J3807" s="120"/>
      <c r="K3807" s="209"/>
      <c r="L3807" s="209"/>
      <c r="M3807" s="279"/>
    </row>
    <row r="3808" spans="1:13" x14ac:dyDescent="0.2">
      <c r="A3808" s="208"/>
      <c r="B3808" s="269"/>
      <c r="C3808" s="270"/>
      <c r="D3808" s="270"/>
      <c r="E3808" s="270"/>
      <c r="F3808" s="270"/>
      <c r="G3808" s="270"/>
      <c r="H3808" s="270"/>
      <c r="J3808" s="120"/>
      <c r="K3808" s="209"/>
      <c r="L3808" s="209"/>
      <c r="M3808" s="279"/>
    </row>
    <row r="3809" spans="1:13" x14ac:dyDescent="0.2">
      <c r="A3809" s="208"/>
      <c r="B3809" s="269"/>
      <c r="C3809" s="270"/>
      <c r="D3809" s="270"/>
      <c r="E3809" s="270"/>
      <c r="F3809" s="270"/>
      <c r="G3809" s="270"/>
      <c r="H3809" s="270"/>
      <c r="J3809" s="120"/>
      <c r="K3809" s="209"/>
      <c r="L3809" s="209"/>
      <c r="M3809" s="279"/>
    </row>
    <row r="3810" spans="1:13" x14ac:dyDescent="0.2">
      <c r="A3810" s="208"/>
      <c r="B3810" s="269"/>
      <c r="C3810" s="270"/>
      <c r="D3810" s="270"/>
      <c r="E3810" s="270"/>
      <c r="F3810" s="270"/>
      <c r="G3810" s="270"/>
      <c r="H3810" s="270"/>
      <c r="J3810" s="120"/>
      <c r="K3810" s="209"/>
      <c r="L3810" s="209"/>
      <c r="M3810" s="279"/>
    </row>
    <row r="3811" spans="1:13" x14ac:dyDescent="0.2">
      <c r="A3811" s="208"/>
      <c r="B3811" s="269"/>
      <c r="C3811" s="270"/>
      <c r="D3811" s="270"/>
      <c r="E3811" s="270"/>
      <c r="F3811" s="270"/>
      <c r="G3811" s="270"/>
      <c r="H3811" s="270"/>
      <c r="J3811" s="120"/>
      <c r="K3811" s="209"/>
      <c r="L3811" s="209"/>
      <c r="M3811" s="279"/>
    </row>
    <row r="3812" spans="1:13" x14ac:dyDescent="0.2">
      <c r="A3812" s="208"/>
      <c r="B3812" s="269"/>
      <c r="C3812" s="270"/>
      <c r="D3812" s="270"/>
      <c r="E3812" s="270"/>
      <c r="F3812" s="270"/>
      <c r="G3812" s="270"/>
      <c r="H3812" s="270"/>
      <c r="J3812" s="120"/>
      <c r="K3812" s="209"/>
      <c r="L3812" s="209"/>
      <c r="M3812" s="279"/>
    </row>
    <row r="3813" spans="1:13" x14ac:dyDescent="0.2">
      <c r="A3813" s="208"/>
      <c r="B3813" s="269"/>
      <c r="C3813" s="270"/>
      <c r="D3813" s="270"/>
      <c r="E3813" s="270"/>
      <c r="F3813" s="270"/>
      <c r="G3813" s="270"/>
      <c r="H3813" s="270"/>
      <c r="J3813" s="120"/>
      <c r="K3813" s="209"/>
      <c r="L3813" s="209"/>
      <c r="M3813" s="279"/>
    </row>
    <row r="3814" spans="1:13" x14ac:dyDescent="0.2">
      <c r="A3814" s="208"/>
      <c r="B3814" s="269"/>
      <c r="C3814" s="270"/>
      <c r="D3814" s="270"/>
      <c r="E3814" s="270"/>
      <c r="F3814" s="270"/>
      <c r="G3814" s="270"/>
      <c r="H3814" s="270"/>
      <c r="J3814" s="120"/>
      <c r="K3814" s="209"/>
      <c r="L3814" s="209"/>
      <c r="M3814" s="279"/>
    </row>
    <row r="3815" spans="1:13" x14ac:dyDescent="0.2">
      <c r="A3815" s="208"/>
      <c r="B3815" s="269"/>
      <c r="C3815" s="270"/>
      <c r="D3815" s="270"/>
      <c r="E3815" s="270"/>
      <c r="F3815" s="270"/>
      <c r="G3815" s="270"/>
      <c r="H3815" s="270"/>
      <c r="J3815" s="120"/>
      <c r="K3815" s="209"/>
      <c r="L3815" s="209"/>
      <c r="M3815" s="279"/>
    </row>
    <row r="3816" spans="1:13" x14ac:dyDescent="0.2">
      <c r="A3816" s="208"/>
      <c r="B3816" s="269"/>
      <c r="C3816" s="270"/>
      <c r="D3816" s="270"/>
      <c r="E3816" s="270"/>
      <c r="F3816" s="270"/>
      <c r="G3816" s="270"/>
      <c r="H3816" s="270"/>
      <c r="J3816" s="120"/>
      <c r="K3816" s="209"/>
      <c r="L3816" s="209"/>
      <c r="M3816" s="279"/>
    </row>
    <row r="3817" spans="1:13" x14ac:dyDescent="0.2">
      <c r="A3817" s="208"/>
      <c r="B3817" s="269"/>
      <c r="C3817" s="270"/>
      <c r="D3817" s="270"/>
      <c r="E3817" s="270"/>
      <c r="F3817" s="270"/>
      <c r="G3817" s="270"/>
      <c r="H3817" s="270"/>
      <c r="J3817" s="120"/>
      <c r="K3817" s="209"/>
      <c r="L3817" s="209"/>
      <c r="M3817" s="279"/>
    </row>
    <row r="3818" spans="1:13" x14ac:dyDescent="0.2">
      <c r="A3818" s="208"/>
      <c r="B3818" s="269"/>
      <c r="C3818" s="270"/>
      <c r="D3818" s="270"/>
      <c r="E3818" s="270"/>
      <c r="F3818" s="270"/>
      <c r="G3818" s="270"/>
      <c r="H3818" s="270"/>
      <c r="J3818" s="120"/>
      <c r="K3818" s="209"/>
      <c r="L3818" s="209"/>
      <c r="M3818" s="279"/>
    </row>
    <row r="3819" spans="1:13" x14ac:dyDescent="0.2">
      <c r="A3819" s="208"/>
      <c r="B3819" s="269"/>
      <c r="C3819" s="270"/>
      <c r="D3819" s="270"/>
      <c r="E3819" s="270"/>
      <c r="F3819" s="270"/>
      <c r="G3819" s="270"/>
      <c r="H3819" s="270"/>
      <c r="J3819" s="120"/>
      <c r="K3819" s="209"/>
      <c r="L3819" s="209"/>
      <c r="M3819" s="279"/>
    </row>
    <row r="3820" spans="1:13" x14ac:dyDescent="0.2">
      <c r="A3820" s="208"/>
      <c r="B3820" s="269"/>
      <c r="C3820" s="270"/>
      <c r="D3820" s="270"/>
      <c r="E3820" s="270"/>
      <c r="F3820" s="270"/>
      <c r="G3820" s="270"/>
      <c r="H3820" s="270"/>
      <c r="J3820" s="120"/>
      <c r="K3820" s="209"/>
      <c r="L3820" s="209"/>
      <c r="M3820" s="279"/>
    </row>
    <row r="3821" spans="1:13" x14ac:dyDescent="0.2">
      <c r="A3821" s="208"/>
      <c r="B3821" s="269"/>
      <c r="C3821" s="270"/>
      <c r="D3821" s="270"/>
      <c r="E3821" s="270"/>
      <c r="F3821" s="270"/>
      <c r="G3821" s="270"/>
      <c r="H3821" s="270"/>
      <c r="J3821" s="120"/>
      <c r="K3821" s="209"/>
      <c r="L3821" s="209"/>
      <c r="M3821" s="279"/>
    </row>
    <row r="3822" spans="1:13" x14ac:dyDescent="0.2">
      <c r="A3822" s="208"/>
      <c r="B3822" s="269"/>
      <c r="C3822" s="270"/>
      <c r="D3822" s="270"/>
      <c r="E3822" s="270"/>
      <c r="F3822" s="270"/>
      <c r="G3822" s="270"/>
      <c r="H3822" s="270"/>
      <c r="J3822" s="120"/>
      <c r="K3822" s="209"/>
      <c r="L3822" s="209"/>
      <c r="M3822" s="279"/>
    </row>
    <row r="3823" spans="1:13" x14ac:dyDescent="0.2">
      <c r="A3823" s="208"/>
      <c r="B3823" s="269"/>
      <c r="C3823" s="270"/>
      <c r="D3823" s="270"/>
      <c r="E3823" s="270"/>
      <c r="F3823" s="270"/>
      <c r="G3823" s="270"/>
      <c r="H3823" s="270"/>
      <c r="J3823" s="120"/>
      <c r="K3823" s="209"/>
      <c r="L3823" s="209"/>
      <c r="M3823" s="279"/>
    </row>
    <row r="3824" spans="1:13" x14ac:dyDescent="0.2">
      <c r="A3824" s="208"/>
      <c r="B3824" s="269"/>
      <c r="C3824" s="270"/>
      <c r="D3824" s="270"/>
      <c r="E3824" s="270"/>
      <c r="F3824" s="270"/>
      <c r="G3824" s="270"/>
      <c r="H3824" s="270"/>
      <c r="J3824" s="120"/>
      <c r="K3824" s="209"/>
      <c r="L3824" s="209"/>
      <c r="M3824" s="279"/>
    </row>
    <row r="3825" spans="1:13" x14ac:dyDescent="0.2">
      <c r="A3825" s="208"/>
      <c r="B3825" s="269"/>
      <c r="C3825" s="270"/>
      <c r="D3825" s="270"/>
      <c r="E3825" s="270"/>
      <c r="F3825" s="270"/>
      <c r="G3825" s="270"/>
      <c r="H3825" s="270"/>
      <c r="J3825" s="120"/>
      <c r="K3825" s="209"/>
      <c r="L3825" s="209"/>
      <c r="M3825" s="279"/>
    </row>
    <row r="3826" spans="1:13" x14ac:dyDescent="0.2">
      <c r="A3826" s="208"/>
      <c r="B3826" s="269"/>
      <c r="C3826" s="270"/>
      <c r="D3826" s="270"/>
      <c r="E3826" s="270"/>
      <c r="F3826" s="270"/>
      <c r="G3826" s="270"/>
      <c r="H3826" s="270"/>
      <c r="J3826" s="120"/>
      <c r="K3826" s="209"/>
      <c r="L3826" s="209"/>
      <c r="M3826" s="279"/>
    </row>
    <row r="3827" spans="1:13" x14ac:dyDescent="0.2">
      <c r="A3827" s="208"/>
      <c r="B3827" s="269"/>
      <c r="C3827" s="270"/>
      <c r="D3827" s="270"/>
      <c r="E3827" s="270"/>
      <c r="F3827" s="270"/>
      <c r="G3827" s="270"/>
      <c r="H3827" s="270"/>
      <c r="J3827" s="120"/>
      <c r="K3827" s="209"/>
      <c r="L3827" s="209"/>
      <c r="M3827" s="279"/>
    </row>
    <row r="3828" spans="1:13" x14ac:dyDescent="0.2">
      <c r="A3828" s="208"/>
      <c r="B3828" s="269"/>
      <c r="C3828" s="270"/>
      <c r="D3828" s="270"/>
      <c r="E3828" s="270"/>
      <c r="F3828" s="270"/>
      <c r="G3828" s="270"/>
      <c r="H3828" s="270"/>
      <c r="J3828" s="120"/>
      <c r="K3828" s="209"/>
      <c r="L3828" s="209"/>
      <c r="M3828" s="279"/>
    </row>
    <row r="3829" spans="1:13" x14ac:dyDescent="0.2">
      <c r="A3829" s="208"/>
      <c r="B3829" s="269"/>
      <c r="C3829" s="270"/>
      <c r="D3829" s="270"/>
      <c r="E3829" s="270"/>
      <c r="F3829" s="270"/>
      <c r="G3829" s="270"/>
      <c r="H3829" s="270"/>
      <c r="J3829" s="120"/>
      <c r="K3829" s="209"/>
      <c r="L3829" s="209"/>
      <c r="M3829" s="279"/>
    </row>
    <row r="3830" spans="1:13" x14ac:dyDescent="0.2">
      <c r="A3830" s="208"/>
      <c r="B3830" s="269"/>
      <c r="C3830" s="270"/>
      <c r="D3830" s="270"/>
      <c r="E3830" s="270"/>
      <c r="F3830" s="270"/>
      <c r="G3830" s="270"/>
      <c r="H3830" s="270"/>
      <c r="J3830" s="120"/>
      <c r="K3830" s="209"/>
      <c r="L3830" s="209"/>
      <c r="M3830" s="279"/>
    </row>
    <row r="3831" spans="1:13" x14ac:dyDescent="0.2">
      <c r="A3831" s="208"/>
      <c r="B3831" s="269"/>
      <c r="C3831" s="270"/>
      <c r="D3831" s="270"/>
      <c r="E3831" s="270"/>
      <c r="F3831" s="270"/>
      <c r="G3831" s="270"/>
      <c r="H3831" s="270"/>
      <c r="J3831" s="120"/>
      <c r="K3831" s="209"/>
      <c r="L3831" s="209"/>
      <c r="M3831" s="279"/>
    </row>
    <row r="3832" spans="1:13" x14ac:dyDescent="0.2">
      <c r="A3832" s="208"/>
      <c r="B3832" s="269"/>
      <c r="C3832" s="270"/>
      <c r="D3832" s="270"/>
      <c r="E3832" s="270"/>
      <c r="F3832" s="270"/>
      <c r="G3832" s="270"/>
      <c r="H3832" s="270"/>
      <c r="J3832" s="120"/>
      <c r="K3832" s="209"/>
      <c r="L3832" s="209"/>
      <c r="M3832" s="279"/>
    </row>
    <row r="3833" spans="1:13" x14ac:dyDescent="0.2">
      <c r="A3833" s="208"/>
      <c r="B3833" s="269"/>
      <c r="C3833" s="270"/>
      <c r="D3833" s="270"/>
      <c r="E3833" s="270"/>
      <c r="F3833" s="270"/>
      <c r="G3833" s="270"/>
      <c r="H3833" s="270"/>
      <c r="J3833" s="120"/>
      <c r="K3833" s="209"/>
      <c r="L3833" s="209"/>
      <c r="M3833" s="279"/>
    </row>
    <row r="3834" spans="1:13" x14ac:dyDescent="0.2">
      <c r="A3834" s="208"/>
      <c r="B3834" s="269"/>
      <c r="C3834" s="270"/>
      <c r="D3834" s="270"/>
      <c r="E3834" s="270"/>
      <c r="F3834" s="270"/>
      <c r="G3834" s="270"/>
      <c r="H3834" s="270"/>
      <c r="J3834" s="120"/>
      <c r="K3834" s="209"/>
      <c r="L3834" s="209"/>
      <c r="M3834" s="279"/>
    </row>
    <row r="3835" spans="1:13" x14ac:dyDescent="0.2">
      <c r="A3835" s="208"/>
      <c r="B3835" s="269"/>
      <c r="C3835" s="270"/>
      <c r="D3835" s="270"/>
      <c r="E3835" s="270"/>
      <c r="F3835" s="270"/>
      <c r="G3835" s="270"/>
      <c r="H3835" s="270"/>
      <c r="J3835" s="120"/>
      <c r="K3835" s="209"/>
      <c r="L3835" s="209"/>
      <c r="M3835" s="279"/>
    </row>
    <row r="3836" spans="1:13" x14ac:dyDescent="0.2">
      <c r="A3836" s="208"/>
      <c r="B3836" s="269"/>
      <c r="C3836" s="270"/>
      <c r="D3836" s="270"/>
      <c r="E3836" s="270"/>
      <c r="F3836" s="270"/>
      <c r="G3836" s="270"/>
      <c r="H3836" s="270"/>
      <c r="J3836" s="120"/>
      <c r="K3836" s="209"/>
      <c r="L3836" s="209"/>
      <c r="M3836" s="279"/>
    </row>
    <row r="3837" spans="1:13" x14ac:dyDescent="0.2">
      <c r="A3837" s="208"/>
      <c r="B3837" s="269"/>
      <c r="C3837" s="270"/>
      <c r="D3837" s="270"/>
      <c r="E3837" s="270"/>
      <c r="F3837" s="270"/>
      <c r="G3837" s="270"/>
      <c r="H3837" s="270"/>
      <c r="J3837" s="120"/>
      <c r="K3837" s="209"/>
      <c r="L3837" s="209"/>
      <c r="M3837" s="279"/>
    </row>
    <row r="3838" spans="1:13" x14ac:dyDescent="0.2">
      <c r="A3838" s="208"/>
      <c r="B3838" s="269"/>
      <c r="C3838" s="270"/>
      <c r="D3838" s="270"/>
      <c r="E3838" s="270"/>
      <c r="F3838" s="270"/>
      <c r="G3838" s="270"/>
      <c r="H3838" s="270"/>
      <c r="J3838" s="120"/>
      <c r="K3838" s="209"/>
      <c r="L3838" s="209"/>
      <c r="M3838" s="279"/>
    </row>
    <row r="3839" spans="1:13" x14ac:dyDescent="0.2">
      <c r="A3839" s="208"/>
      <c r="B3839" s="269"/>
      <c r="C3839" s="270"/>
      <c r="D3839" s="270"/>
      <c r="E3839" s="270"/>
      <c r="F3839" s="270"/>
      <c r="G3839" s="270"/>
      <c r="H3839" s="270"/>
      <c r="J3839" s="120"/>
      <c r="K3839" s="209"/>
      <c r="L3839" s="209"/>
      <c r="M3839" s="279"/>
    </row>
    <row r="3840" spans="1:13" x14ac:dyDescent="0.2">
      <c r="A3840" s="208"/>
      <c r="B3840" s="269"/>
      <c r="C3840" s="270"/>
      <c r="D3840" s="270"/>
      <c r="E3840" s="270"/>
      <c r="F3840" s="270"/>
      <c r="G3840" s="270"/>
      <c r="H3840" s="270"/>
      <c r="J3840" s="120"/>
      <c r="K3840" s="209"/>
      <c r="L3840" s="209"/>
      <c r="M3840" s="279"/>
    </row>
    <row r="3841" spans="1:13" x14ac:dyDescent="0.2">
      <c r="A3841" s="208"/>
      <c r="B3841" s="269"/>
      <c r="C3841" s="270"/>
      <c r="D3841" s="270"/>
      <c r="E3841" s="270"/>
      <c r="F3841" s="270"/>
      <c r="G3841" s="270"/>
      <c r="H3841" s="270"/>
      <c r="J3841" s="120"/>
      <c r="K3841" s="209"/>
      <c r="L3841" s="209"/>
      <c r="M3841" s="279"/>
    </row>
    <row r="3842" spans="1:13" x14ac:dyDescent="0.2">
      <c r="A3842" s="208"/>
      <c r="B3842" s="269"/>
      <c r="C3842" s="270"/>
      <c r="D3842" s="270"/>
      <c r="E3842" s="270"/>
      <c r="F3842" s="270"/>
      <c r="G3842" s="270"/>
      <c r="H3842" s="270"/>
      <c r="J3842" s="120"/>
      <c r="K3842" s="209"/>
      <c r="L3842" s="209"/>
      <c r="M3842" s="279"/>
    </row>
    <row r="3843" spans="1:13" x14ac:dyDescent="0.2">
      <c r="A3843" s="208"/>
      <c r="B3843" s="269"/>
      <c r="C3843" s="270"/>
      <c r="D3843" s="270"/>
      <c r="E3843" s="270"/>
      <c r="F3843" s="270"/>
      <c r="G3843" s="270"/>
      <c r="H3843" s="270"/>
      <c r="J3843" s="120"/>
      <c r="K3843" s="209"/>
      <c r="L3843" s="209"/>
      <c r="M3843" s="279"/>
    </row>
    <row r="3844" spans="1:13" x14ac:dyDescent="0.2">
      <c r="A3844" s="208"/>
      <c r="B3844" s="269"/>
      <c r="C3844" s="270"/>
      <c r="D3844" s="270"/>
      <c r="E3844" s="270"/>
      <c r="F3844" s="270"/>
      <c r="G3844" s="270"/>
      <c r="H3844" s="270"/>
      <c r="J3844" s="120"/>
      <c r="K3844" s="209"/>
      <c r="L3844" s="209"/>
      <c r="M3844" s="279"/>
    </row>
    <row r="3845" spans="1:13" x14ac:dyDescent="0.2">
      <c r="A3845" s="208"/>
      <c r="B3845" s="269"/>
      <c r="C3845" s="270"/>
      <c r="D3845" s="270"/>
      <c r="E3845" s="270"/>
      <c r="F3845" s="270"/>
      <c r="G3845" s="270"/>
      <c r="H3845" s="270"/>
      <c r="J3845" s="120"/>
      <c r="K3845" s="209"/>
      <c r="L3845" s="209"/>
      <c r="M3845" s="279"/>
    </row>
    <row r="3846" spans="1:13" x14ac:dyDescent="0.2">
      <c r="A3846" s="208"/>
      <c r="B3846" s="269"/>
      <c r="C3846" s="270"/>
      <c r="D3846" s="270"/>
      <c r="E3846" s="270"/>
      <c r="F3846" s="270"/>
      <c r="G3846" s="270"/>
      <c r="H3846" s="270"/>
      <c r="J3846" s="120"/>
      <c r="K3846" s="209"/>
      <c r="L3846" s="209"/>
      <c r="M3846" s="279"/>
    </row>
    <row r="3847" spans="1:13" x14ac:dyDescent="0.2">
      <c r="A3847" s="208"/>
      <c r="B3847" s="269"/>
      <c r="C3847" s="270"/>
      <c r="D3847" s="270"/>
      <c r="E3847" s="270"/>
      <c r="F3847" s="270"/>
      <c r="G3847" s="270"/>
      <c r="H3847" s="270"/>
      <c r="J3847" s="120"/>
      <c r="K3847" s="209"/>
      <c r="L3847" s="209"/>
      <c r="M3847" s="279"/>
    </row>
    <row r="3848" spans="1:13" x14ac:dyDescent="0.2">
      <c r="A3848" s="208"/>
      <c r="B3848" s="269"/>
      <c r="C3848" s="270"/>
      <c r="D3848" s="270"/>
      <c r="E3848" s="270"/>
      <c r="F3848" s="270"/>
      <c r="G3848" s="270"/>
      <c r="H3848" s="270"/>
      <c r="J3848" s="120"/>
      <c r="K3848" s="209"/>
      <c r="L3848" s="209"/>
      <c r="M3848" s="279"/>
    </row>
    <row r="3849" spans="1:13" x14ac:dyDescent="0.2">
      <c r="A3849" s="208"/>
      <c r="B3849" s="269"/>
      <c r="C3849" s="270"/>
      <c r="D3849" s="270"/>
      <c r="E3849" s="270"/>
      <c r="F3849" s="270"/>
      <c r="G3849" s="270"/>
      <c r="H3849" s="270"/>
      <c r="J3849" s="120"/>
      <c r="K3849" s="209"/>
      <c r="L3849" s="209"/>
      <c r="M3849" s="279"/>
    </row>
    <row r="3850" spans="1:13" x14ac:dyDescent="0.2">
      <c r="A3850" s="208"/>
      <c r="B3850" s="269"/>
      <c r="C3850" s="270"/>
      <c r="D3850" s="270"/>
      <c r="E3850" s="270"/>
      <c r="F3850" s="270"/>
      <c r="G3850" s="270"/>
      <c r="H3850" s="270"/>
      <c r="J3850" s="120"/>
      <c r="K3850" s="209"/>
      <c r="L3850" s="209"/>
      <c r="M3850" s="279"/>
    </row>
    <row r="3851" spans="1:13" x14ac:dyDescent="0.2">
      <c r="A3851" s="208"/>
      <c r="B3851" s="269"/>
      <c r="C3851" s="270"/>
      <c r="D3851" s="270"/>
      <c r="E3851" s="270"/>
      <c r="F3851" s="270"/>
      <c r="G3851" s="270"/>
      <c r="H3851" s="270"/>
      <c r="J3851" s="120"/>
      <c r="K3851" s="209"/>
      <c r="L3851" s="209"/>
      <c r="M3851" s="279"/>
    </row>
    <row r="3852" spans="1:13" x14ac:dyDescent="0.2">
      <c r="A3852" s="208"/>
      <c r="B3852" s="269"/>
      <c r="C3852" s="270"/>
      <c r="D3852" s="270"/>
      <c r="E3852" s="270"/>
      <c r="F3852" s="270"/>
      <c r="G3852" s="270"/>
      <c r="H3852" s="270"/>
      <c r="J3852" s="120"/>
      <c r="K3852" s="209"/>
      <c r="L3852" s="209"/>
      <c r="M3852" s="279"/>
    </row>
    <row r="3853" spans="1:13" x14ac:dyDescent="0.2">
      <c r="A3853" s="208"/>
      <c r="B3853" s="269"/>
      <c r="C3853" s="270"/>
      <c r="D3853" s="270"/>
      <c r="E3853" s="270"/>
      <c r="F3853" s="270"/>
      <c r="G3853" s="270"/>
      <c r="H3853" s="270"/>
      <c r="J3853" s="120"/>
      <c r="K3853" s="209"/>
      <c r="L3853" s="209"/>
      <c r="M3853" s="279"/>
    </row>
    <row r="3854" spans="1:13" x14ac:dyDescent="0.2">
      <c r="A3854" s="208"/>
      <c r="B3854" s="269"/>
      <c r="C3854" s="270"/>
      <c r="D3854" s="270"/>
      <c r="E3854" s="270"/>
      <c r="F3854" s="270"/>
      <c r="G3854" s="270"/>
      <c r="H3854" s="270"/>
      <c r="J3854" s="120"/>
      <c r="K3854" s="209"/>
      <c r="L3854" s="209"/>
      <c r="M3854" s="279"/>
    </row>
    <row r="3855" spans="1:13" x14ac:dyDescent="0.2">
      <c r="A3855" s="208"/>
      <c r="B3855" s="269"/>
      <c r="C3855" s="270"/>
      <c r="D3855" s="270"/>
      <c r="E3855" s="270"/>
      <c r="F3855" s="270"/>
      <c r="G3855" s="270"/>
      <c r="H3855" s="270"/>
      <c r="J3855" s="120"/>
      <c r="K3855" s="209"/>
      <c r="L3855" s="209"/>
      <c r="M3855" s="279"/>
    </row>
    <row r="3856" spans="1:13" x14ac:dyDescent="0.2">
      <c r="A3856" s="208"/>
      <c r="B3856" s="269"/>
      <c r="C3856" s="270"/>
      <c r="D3856" s="270"/>
      <c r="E3856" s="270"/>
      <c r="F3856" s="270"/>
      <c r="G3856" s="270"/>
      <c r="H3856" s="270"/>
      <c r="J3856" s="120"/>
      <c r="K3856" s="209"/>
      <c r="L3856" s="209"/>
      <c r="M3856" s="279"/>
    </row>
    <row r="3857" spans="1:13" x14ac:dyDescent="0.2">
      <c r="A3857" s="208"/>
      <c r="B3857" s="269"/>
      <c r="C3857" s="270"/>
      <c r="D3857" s="270"/>
      <c r="E3857" s="270"/>
      <c r="F3857" s="270"/>
      <c r="G3857" s="270"/>
      <c r="H3857" s="270"/>
      <c r="J3857" s="120"/>
      <c r="K3857" s="209"/>
      <c r="L3857" s="209"/>
      <c r="M3857" s="279"/>
    </row>
    <row r="3858" spans="1:13" x14ac:dyDescent="0.2">
      <c r="A3858" s="208"/>
      <c r="B3858" s="269"/>
      <c r="C3858" s="270"/>
      <c r="D3858" s="270"/>
      <c r="E3858" s="270"/>
      <c r="F3858" s="270"/>
      <c r="G3858" s="270"/>
      <c r="H3858" s="270"/>
      <c r="J3858" s="120"/>
      <c r="K3858" s="209"/>
      <c r="L3858" s="209"/>
      <c r="M3858" s="279"/>
    </row>
    <row r="3859" spans="1:13" x14ac:dyDescent="0.2">
      <c r="A3859" s="208"/>
      <c r="B3859" s="269"/>
      <c r="C3859" s="270"/>
      <c r="D3859" s="270"/>
      <c r="E3859" s="270"/>
      <c r="F3859" s="270"/>
      <c r="G3859" s="270"/>
      <c r="H3859" s="270"/>
      <c r="J3859" s="120"/>
      <c r="K3859" s="209"/>
      <c r="L3859" s="209"/>
      <c r="M3859" s="279"/>
    </row>
    <row r="3860" spans="1:13" x14ac:dyDescent="0.2">
      <c r="A3860" s="208"/>
      <c r="B3860" s="269"/>
      <c r="C3860" s="270"/>
      <c r="D3860" s="270"/>
      <c r="E3860" s="270"/>
      <c r="F3860" s="270"/>
      <c r="G3860" s="270"/>
      <c r="H3860" s="270"/>
      <c r="J3860" s="120"/>
      <c r="K3860" s="209"/>
      <c r="L3860" s="209"/>
      <c r="M3860" s="279"/>
    </row>
    <row r="3861" spans="1:13" x14ac:dyDescent="0.2">
      <c r="A3861" s="208"/>
      <c r="B3861" s="269"/>
      <c r="C3861" s="270"/>
      <c r="D3861" s="270"/>
      <c r="E3861" s="270"/>
      <c r="F3861" s="270"/>
      <c r="G3861" s="270"/>
      <c r="H3861" s="270"/>
      <c r="J3861" s="120"/>
      <c r="K3861" s="209"/>
      <c r="L3861" s="209"/>
      <c r="M3861" s="279"/>
    </row>
    <row r="3862" spans="1:13" x14ac:dyDescent="0.2">
      <c r="A3862" s="208"/>
      <c r="B3862" s="269"/>
      <c r="C3862" s="270"/>
      <c r="D3862" s="270"/>
      <c r="E3862" s="270"/>
      <c r="F3862" s="270"/>
      <c r="G3862" s="270"/>
      <c r="H3862" s="270"/>
      <c r="J3862" s="120"/>
      <c r="K3862" s="209"/>
      <c r="L3862" s="209"/>
      <c r="M3862" s="279"/>
    </row>
    <row r="3863" spans="1:13" x14ac:dyDescent="0.2">
      <c r="A3863" s="208"/>
      <c r="B3863" s="269"/>
      <c r="C3863" s="270"/>
      <c r="D3863" s="270"/>
      <c r="E3863" s="270"/>
      <c r="F3863" s="270"/>
      <c r="G3863" s="270"/>
      <c r="H3863" s="270"/>
      <c r="J3863" s="120"/>
      <c r="K3863" s="209"/>
      <c r="L3863" s="209"/>
      <c r="M3863" s="279"/>
    </row>
    <row r="3864" spans="1:13" x14ac:dyDescent="0.2">
      <c r="A3864" s="208"/>
      <c r="B3864" s="269"/>
      <c r="C3864" s="270"/>
      <c r="D3864" s="270"/>
      <c r="E3864" s="270"/>
      <c r="F3864" s="270"/>
      <c r="G3864" s="270"/>
      <c r="H3864" s="270"/>
      <c r="J3864" s="120"/>
      <c r="K3864" s="209"/>
      <c r="L3864" s="209"/>
      <c r="M3864" s="279"/>
    </row>
    <row r="3865" spans="1:13" x14ac:dyDescent="0.2">
      <c r="A3865" s="208"/>
      <c r="B3865" s="269"/>
      <c r="C3865" s="270"/>
      <c r="D3865" s="270"/>
      <c r="E3865" s="270"/>
      <c r="F3865" s="270"/>
      <c r="G3865" s="270"/>
      <c r="H3865" s="270"/>
      <c r="J3865" s="120"/>
      <c r="K3865" s="209"/>
      <c r="L3865" s="209"/>
      <c r="M3865" s="279"/>
    </row>
    <row r="3866" spans="1:13" x14ac:dyDescent="0.2">
      <c r="A3866" s="208"/>
      <c r="B3866" s="269"/>
      <c r="C3866" s="270"/>
      <c r="D3866" s="270"/>
      <c r="E3866" s="270"/>
      <c r="F3866" s="270"/>
      <c r="G3866" s="270"/>
      <c r="H3866" s="270"/>
      <c r="J3866" s="120"/>
      <c r="K3866" s="209"/>
      <c r="L3866" s="209"/>
      <c r="M3866" s="279"/>
    </row>
    <row r="3867" spans="1:13" x14ac:dyDescent="0.2">
      <c r="A3867" s="208"/>
      <c r="B3867" s="269"/>
      <c r="C3867" s="270"/>
      <c r="D3867" s="270"/>
      <c r="E3867" s="270"/>
      <c r="F3867" s="270"/>
      <c r="G3867" s="270"/>
      <c r="H3867" s="270"/>
      <c r="J3867" s="120"/>
      <c r="K3867" s="209"/>
      <c r="L3867" s="209"/>
      <c r="M3867" s="279"/>
    </row>
    <row r="3868" spans="1:13" x14ac:dyDescent="0.2">
      <c r="A3868" s="208"/>
      <c r="B3868" s="269"/>
      <c r="C3868" s="270"/>
      <c r="D3868" s="270"/>
      <c r="E3868" s="270"/>
      <c r="F3868" s="270"/>
      <c r="G3868" s="270"/>
      <c r="H3868" s="270"/>
      <c r="J3868" s="120"/>
      <c r="K3868" s="209"/>
      <c r="L3868" s="209"/>
      <c r="M3868" s="279"/>
    </row>
    <row r="3869" spans="1:13" x14ac:dyDescent="0.2">
      <c r="A3869" s="208"/>
      <c r="B3869" s="269"/>
      <c r="C3869" s="270"/>
      <c r="D3869" s="270"/>
      <c r="E3869" s="270"/>
      <c r="F3869" s="270"/>
      <c r="G3869" s="270"/>
      <c r="H3869" s="270"/>
      <c r="J3869" s="120"/>
      <c r="K3869" s="209"/>
      <c r="L3869" s="209"/>
      <c r="M3869" s="279"/>
    </row>
    <row r="3870" spans="1:13" x14ac:dyDescent="0.2">
      <c r="A3870" s="208"/>
      <c r="B3870" s="269"/>
      <c r="C3870" s="270"/>
      <c r="D3870" s="270"/>
      <c r="E3870" s="270"/>
      <c r="F3870" s="270"/>
      <c r="G3870" s="270"/>
      <c r="H3870" s="270"/>
      <c r="J3870" s="120"/>
      <c r="K3870" s="209"/>
      <c r="L3870" s="209"/>
      <c r="M3870" s="279"/>
    </row>
    <row r="3871" spans="1:13" x14ac:dyDescent="0.2">
      <c r="A3871" s="208"/>
      <c r="B3871" s="269"/>
      <c r="C3871" s="270"/>
      <c r="D3871" s="270"/>
      <c r="E3871" s="270"/>
      <c r="F3871" s="270"/>
      <c r="G3871" s="270"/>
      <c r="H3871" s="270"/>
      <c r="J3871" s="120"/>
      <c r="K3871" s="209"/>
      <c r="L3871" s="209"/>
      <c r="M3871" s="279"/>
    </row>
    <row r="3872" spans="1:13" x14ac:dyDescent="0.2">
      <c r="A3872" s="208"/>
      <c r="B3872" s="269"/>
      <c r="C3872" s="270"/>
      <c r="D3872" s="270"/>
      <c r="E3872" s="270"/>
      <c r="F3872" s="270"/>
      <c r="G3872" s="270"/>
      <c r="H3872" s="270"/>
      <c r="J3872" s="120"/>
      <c r="K3872" s="209"/>
      <c r="L3872" s="209"/>
      <c r="M3872" s="279"/>
    </row>
    <row r="3873" spans="1:13" x14ac:dyDescent="0.2">
      <c r="A3873" s="208"/>
      <c r="B3873" s="269"/>
      <c r="C3873" s="270"/>
      <c r="D3873" s="270"/>
      <c r="E3873" s="270"/>
      <c r="F3873" s="270"/>
      <c r="G3873" s="270"/>
      <c r="H3873" s="270"/>
      <c r="J3873" s="120"/>
      <c r="K3873" s="209"/>
      <c r="L3873" s="209"/>
      <c r="M3873" s="279"/>
    </row>
    <row r="3874" spans="1:13" x14ac:dyDescent="0.2">
      <c r="A3874" s="208"/>
      <c r="B3874" s="269"/>
      <c r="C3874" s="270"/>
      <c r="D3874" s="270"/>
      <c r="E3874" s="270"/>
      <c r="F3874" s="270"/>
      <c r="G3874" s="270"/>
      <c r="H3874" s="270"/>
      <c r="J3874" s="120"/>
      <c r="K3874" s="209"/>
      <c r="L3874" s="209"/>
      <c r="M3874" s="279"/>
    </row>
    <row r="3875" spans="1:13" x14ac:dyDescent="0.2">
      <c r="A3875" s="208"/>
      <c r="B3875" s="269"/>
      <c r="C3875" s="270"/>
      <c r="D3875" s="270"/>
      <c r="E3875" s="270"/>
      <c r="F3875" s="270"/>
      <c r="G3875" s="270"/>
      <c r="H3875" s="270"/>
      <c r="J3875" s="120"/>
      <c r="K3875" s="209"/>
      <c r="L3875" s="209"/>
      <c r="M3875" s="279"/>
    </row>
    <row r="3876" spans="1:13" x14ac:dyDescent="0.2">
      <c r="A3876" s="208"/>
      <c r="B3876" s="269"/>
      <c r="C3876" s="270"/>
      <c r="D3876" s="270"/>
      <c r="E3876" s="270"/>
      <c r="F3876" s="270"/>
      <c r="G3876" s="270"/>
      <c r="H3876" s="270"/>
      <c r="J3876" s="120"/>
      <c r="K3876" s="209"/>
      <c r="L3876" s="209"/>
      <c r="M3876" s="279"/>
    </row>
    <row r="3877" spans="1:13" x14ac:dyDescent="0.2">
      <c r="A3877" s="208"/>
      <c r="B3877" s="269"/>
      <c r="C3877" s="270"/>
      <c r="D3877" s="270"/>
      <c r="E3877" s="270"/>
      <c r="F3877" s="270"/>
      <c r="G3877" s="270"/>
      <c r="H3877" s="270"/>
      <c r="J3877" s="120"/>
      <c r="K3877" s="209"/>
      <c r="L3877" s="209"/>
      <c r="M3877" s="279"/>
    </row>
    <row r="3878" spans="1:13" x14ac:dyDescent="0.2">
      <c r="A3878" s="208"/>
      <c r="B3878" s="269"/>
      <c r="C3878" s="270"/>
      <c r="D3878" s="270"/>
      <c r="E3878" s="270"/>
      <c r="F3878" s="270"/>
      <c r="G3878" s="270"/>
      <c r="H3878" s="270"/>
      <c r="J3878" s="120"/>
      <c r="K3878" s="209"/>
      <c r="L3878" s="209"/>
      <c r="M3878" s="279"/>
    </row>
    <row r="3879" spans="1:13" x14ac:dyDescent="0.2">
      <c r="A3879" s="208"/>
      <c r="B3879" s="269"/>
      <c r="C3879" s="270"/>
      <c r="D3879" s="270"/>
      <c r="E3879" s="270"/>
      <c r="F3879" s="270"/>
      <c r="G3879" s="270"/>
      <c r="H3879" s="270"/>
      <c r="J3879" s="120"/>
      <c r="K3879" s="209"/>
      <c r="L3879" s="209"/>
      <c r="M3879" s="279"/>
    </row>
    <row r="3880" spans="1:13" x14ac:dyDescent="0.2">
      <c r="A3880" s="208"/>
      <c r="B3880" s="269"/>
      <c r="C3880" s="270"/>
      <c r="D3880" s="270"/>
      <c r="E3880" s="270"/>
      <c r="F3880" s="270"/>
      <c r="G3880" s="270"/>
      <c r="H3880" s="270"/>
      <c r="J3880" s="120"/>
      <c r="K3880" s="209"/>
      <c r="L3880" s="209"/>
      <c r="M3880" s="279"/>
    </row>
    <row r="3881" spans="1:13" x14ac:dyDescent="0.2">
      <c r="A3881" s="208"/>
      <c r="B3881" s="269"/>
      <c r="C3881" s="270"/>
      <c r="D3881" s="270"/>
      <c r="E3881" s="270"/>
      <c r="F3881" s="270"/>
      <c r="G3881" s="270"/>
      <c r="H3881" s="270"/>
      <c r="J3881" s="120"/>
      <c r="K3881" s="209"/>
      <c r="L3881" s="209"/>
      <c r="M3881" s="279"/>
    </row>
    <row r="3882" spans="1:13" x14ac:dyDescent="0.2">
      <c r="A3882" s="208"/>
      <c r="B3882" s="269"/>
      <c r="C3882" s="270"/>
      <c r="D3882" s="270"/>
      <c r="E3882" s="270"/>
      <c r="F3882" s="270"/>
      <c r="G3882" s="270"/>
      <c r="H3882" s="270"/>
      <c r="J3882" s="120"/>
      <c r="K3882" s="209"/>
      <c r="L3882" s="209"/>
      <c r="M3882" s="279"/>
    </row>
    <row r="3883" spans="1:13" x14ac:dyDescent="0.2">
      <c r="A3883" s="208"/>
      <c r="B3883" s="269"/>
      <c r="C3883" s="270"/>
      <c r="D3883" s="270"/>
      <c r="E3883" s="270"/>
      <c r="F3883" s="270"/>
      <c r="G3883" s="270"/>
      <c r="H3883" s="270"/>
      <c r="J3883" s="120"/>
      <c r="K3883" s="209"/>
      <c r="L3883" s="209"/>
      <c r="M3883" s="279"/>
    </row>
    <row r="3884" spans="1:13" x14ac:dyDescent="0.2">
      <c r="A3884" s="208"/>
      <c r="B3884" s="269"/>
      <c r="C3884" s="270"/>
      <c r="D3884" s="270"/>
      <c r="E3884" s="270"/>
      <c r="F3884" s="270"/>
      <c r="G3884" s="270"/>
      <c r="H3884" s="270"/>
      <c r="J3884" s="120"/>
      <c r="K3884" s="209"/>
      <c r="L3884" s="209"/>
      <c r="M3884" s="279"/>
    </row>
    <row r="3885" spans="1:13" x14ac:dyDescent="0.2">
      <c r="A3885" s="208"/>
      <c r="B3885" s="269"/>
      <c r="C3885" s="270"/>
      <c r="D3885" s="270"/>
      <c r="E3885" s="270"/>
      <c r="F3885" s="270"/>
      <c r="G3885" s="270"/>
      <c r="H3885" s="270"/>
      <c r="J3885" s="120"/>
      <c r="K3885" s="209"/>
      <c r="L3885" s="209"/>
      <c r="M3885" s="279"/>
    </row>
    <row r="3886" spans="1:13" x14ac:dyDescent="0.2">
      <c r="A3886" s="208"/>
      <c r="B3886" s="269"/>
      <c r="C3886" s="270"/>
      <c r="D3886" s="270"/>
      <c r="E3886" s="270"/>
      <c r="F3886" s="270"/>
      <c r="G3886" s="270"/>
      <c r="H3886" s="270"/>
      <c r="J3886" s="120"/>
      <c r="K3886" s="209"/>
      <c r="L3886" s="209"/>
      <c r="M3886" s="279"/>
    </row>
    <row r="3887" spans="1:13" x14ac:dyDescent="0.2">
      <c r="A3887" s="208"/>
      <c r="B3887" s="269"/>
      <c r="C3887" s="270"/>
      <c r="D3887" s="270"/>
      <c r="E3887" s="270"/>
      <c r="F3887" s="270"/>
      <c r="G3887" s="270"/>
      <c r="H3887" s="270"/>
      <c r="J3887" s="120"/>
      <c r="K3887" s="209"/>
      <c r="L3887" s="209"/>
      <c r="M3887" s="279"/>
    </row>
    <row r="3888" spans="1:13" x14ac:dyDescent="0.2">
      <c r="A3888" s="208"/>
      <c r="B3888" s="269"/>
      <c r="C3888" s="270"/>
      <c r="D3888" s="270"/>
      <c r="E3888" s="270"/>
      <c r="F3888" s="270"/>
      <c r="G3888" s="270"/>
      <c r="H3888" s="270"/>
      <c r="J3888" s="120"/>
      <c r="K3888" s="209"/>
      <c r="L3888" s="209"/>
      <c r="M3888" s="279"/>
    </row>
    <row r="3889" spans="1:13" x14ac:dyDescent="0.2">
      <c r="A3889" s="208"/>
      <c r="B3889" s="269"/>
      <c r="C3889" s="270"/>
      <c r="D3889" s="270"/>
      <c r="E3889" s="270"/>
      <c r="F3889" s="270"/>
      <c r="G3889" s="270"/>
      <c r="H3889" s="270"/>
      <c r="J3889" s="120"/>
      <c r="K3889" s="209"/>
      <c r="L3889" s="209"/>
      <c r="M3889" s="279"/>
    </row>
    <row r="3890" spans="1:13" x14ac:dyDescent="0.2">
      <c r="A3890" s="208"/>
      <c r="B3890" s="269"/>
      <c r="C3890" s="270"/>
      <c r="D3890" s="270"/>
      <c r="E3890" s="270"/>
      <c r="F3890" s="270"/>
      <c r="G3890" s="270"/>
      <c r="H3890" s="270"/>
      <c r="J3890" s="120"/>
      <c r="K3890" s="209"/>
      <c r="L3890" s="209"/>
      <c r="M3890" s="279"/>
    </row>
    <row r="3891" spans="1:13" x14ac:dyDescent="0.2">
      <c r="A3891" s="208"/>
      <c r="B3891" s="269"/>
      <c r="C3891" s="270"/>
      <c r="D3891" s="270"/>
      <c r="E3891" s="270"/>
      <c r="F3891" s="270"/>
      <c r="G3891" s="270"/>
      <c r="H3891" s="270"/>
      <c r="J3891" s="120"/>
      <c r="K3891" s="209"/>
      <c r="L3891" s="209"/>
      <c r="M3891" s="279"/>
    </row>
    <row r="3892" spans="1:13" x14ac:dyDescent="0.2">
      <c r="A3892" s="208"/>
      <c r="B3892" s="269"/>
      <c r="C3892" s="270"/>
      <c r="D3892" s="270"/>
      <c r="E3892" s="270"/>
      <c r="F3892" s="270"/>
      <c r="G3892" s="270"/>
      <c r="H3892" s="270"/>
      <c r="J3892" s="120"/>
      <c r="K3892" s="209"/>
      <c r="L3892" s="209"/>
      <c r="M3892" s="279"/>
    </row>
    <row r="3893" spans="1:13" x14ac:dyDescent="0.2">
      <c r="A3893" s="208"/>
      <c r="B3893" s="269"/>
      <c r="C3893" s="270"/>
      <c r="D3893" s="270"/>
      <c r="E3893" s="270"/>
      <c r="F3893" s="270"/>
      <c r="G3893" s="270"/>
      <c r="H3893" s="270"/>
      <c r="J3893" s="120"/>
      <c r="K3893" s="209"/>
      <c r="L3893" s="209"/>
      <c r="M3893" s="279"/>
    </row>
    <row r="3894" spans="1:13" x14ac:dyDescent="0.2">
      <c r="A3894" s="208"/>
      <c r="B3894" s="269"/>
      <c r="C3894" s="270"/>
      <c r="D3894" s="270"/>
      <c r="E3894" s="270"/>
      <c r="F3894" s="270"/>
      <c r="G3894" s="270"/>
      <c r="H3894" s="270"/>
      <c r="J3894" s="120"/>
      <c r="K3894" s="209"/>
      <c r="L3894" s="209"/>
      <c r="M3894" s="279"/>
    </row>
    <row r="3895" spans="1:13" x14ac:dyDescent="0.2">
      <c r="A3895" s="208"/>
      <c r="B3895" s="269"/>
      <c r="C3895" s="270"/>
      <c r="D3895" s="270"/>
      <c r="E3895" s="270"/>
      <c r="F3895" s="270"/>
      <c r="G3895" s="270"/>
      <c r="H3895" s="270"/>
      <c r="J3895" s="120"/>
      <c r="K3895" s="209"/>
      <c r="L3895" s="209"/>
      <c r="M3895" s="279"/>
    </row>
    <row r="3896" spans="1:13" x14ac:dyDescent="0.2">
      <c r="A3896" s="208"/>
      <c r="B3896" s="269"/>
      <c r="C3896" s="270"/>
      <c r="D3896" s="270"/>
      <c r="E3896" s="270"/>
      <c r="F3896" s="270"/>
      <c r="G3896" s="270"/>
      <c r="H3896" s="270"/>
      <c r="J3896" s="120"/>
      <c r="K3896" s="209"/>
      <c r="L3896" s="209"/>
      <c r="M3896" s="279"/>
    </row>
    <row r="3897" spans="1:13" x14ac:dyDescent="0.2">
      <c r="A3897" s="208"/>
      <c r="B3897" s="269"/>
      <c r="C3897" s="270"/>
      <c r="D3897" s="270"/>
      <c r="E3897" s="270"/>
      <c r="F3897" s="270"/>
      <c r="G3897" s="270"/>
      <c r="H3897" s="270"/>
      <c r="J3897" s="120"/>
      <c r="K3897" s="209"/>
      <c r="L3897" s="209"/>
      <c r="M3897" s="279"/>
    </row>
    <row r="3898" spans="1:13" x14ac:dyDescent="0.2">
      <c r="A3898" s="208"/>
      <c r="B3898" s="269"/>
      <c r="C3898" s="270"/>
      <c r="D3898" s="270"/>
      <c r="E3898" s="270"/>
      <c r="F3898" s="270"/>
      <c r="G3898" s="270"/>
      <c r="H3898" s="270"/>
      <c r="J3898" s="120"/>
      <c r="K3898" s="209"/>
      <c r="L3898" s="209"/>
      <c r="M3898" s="279"/>
    </row>
    <row r="3899" spans="1:13" x14ac:dyDescent="0.2">
      <c r="A3899" s="208"/>
      <c r="B3899" s="269"/>
      <c r="C3899" s="270"/>
      <c r="D3899" s="270"/>
      <c r="E3899" s="270"/>
      <c r="F3899" s="270"/>
      <c r="G3899" s="270"/>
      <c r="H3899" s="270"/>
      <c r="J3899" s="120"/>
      <c r="K3899" s="209"/>
      <c r="L3899" s="209"/>
      <c r="M3899" s="279"/>
    </row>
    <row r="3900" spans="1:13" x14ac:dyDescent="0.2">
      <c r="A3900" s="208"/>
      <c r="B3900" s="269"/>
      <c r="C3900" s="270"/>
      <c r="D3900" s="270"/>
      <c r="E3900" s="270"/>
      <c r="F3900" s="270"/>
      <c r="G3900" s="270"/>
      <c r="H3900" s="270"/>
      <c r="J3900" s="120"/>
      <c r="K3900" s="209"/>
      <c r="L3900" s="209"/>
      <c r="M3900" s="279"/>
    </row>
    <row r="3901" spans="1:13" x14ac:dyDescent="0.2">
      <c r="A3901" s="208"/>
      <c r="B3901" s="269"/>
      <c r="C3901" s="270"/>
      <c r="D3901" s="270"/>
      <c r="E3901" s="270"/>
      <c r="F3901" s="270"/>
      <c r="G3901" s="270"/>
      <c r="H3901" s="270"/>
      <c r="J3901" s="120"/>
      <c r="K3901" s="209"/>
      <c r="L3901" s="209"/>
      <c r="M3901" s="279"/>
    </row>
    <row r="3902" spans="1:13" x14ac:dyDescent="0.2">
      <c r="A3902" s="208"/>
      <c r="B3902" s="269"/>
      <c r="C3902" s="270"/>
      <c r="D3902" s="270"/>
      <c r="E3902" s="270"/>
      <c r="F3902" s="270"/>
      <c r="G3902" s="270"/>
      <c r="H3902" s="270"/>
      <c r="J3902" s="120"/>
      <c r="K3902" s="209"/>
      <c r="L3902" s="209"/>
      <c r="M3902" s="279"/>
    </row>
    <row r="3903" spans="1:13" x14ac:dyDescent="0.2">
      <c r="A3903" s="208"/>
      <c r="B3903" s="269"/>
      <c r="C3903" s="270"/>
      <c r="D3903" s="270"/>
      <c r="E3903" s="270"/>
      <c r="F3903" s="270"/>
      <c r="G3903" s="270"/>
      <c r="H3903" s="270"/>
      <c r="J3903" s="120"/>
      <c r="K3903" s="209"/>
      <c r="L3903" s="209"/>
      <c r="M3903" s="279"/>
    </row>
    <row r="3904" spans="1:13" x14ac:dyDescent="0.2">
      <c r="A3904" s="208"/>
      <c r="B3904" s="269"/>
      <c r="C3904" s="270"/>
      <c r="D3904" s="270"/>
      <c r="E3904" s="270"/>
      <c r="F3904" s="270"/>
      <c r="G3904" s="270"/>
      <c r="H3904" s="270"/>
      <c r="J3904" s="120"/>
      <c r="K3904" s="209"/>
      <c r="L3904" s="209"/>
      <c r="M3904" s="279"/>
    </row>
    <row r="3905" spans="1:13" x14ac:dyDescent="0.2">
      <c r="A3905" s="208"/>
      <c r="B3905" s="269"/>
      <c r="C3905" s="270"/>
      <c r="D3905" s="270"/>
      <c r="E3905" s="270"/>
      <c r="F3905" s="270"/>
      <c r="G3905" s="270"/>
      <c r="H3905" s="270"/>
      <c r="J3905" s="120"/>
      <c r="K3905" s="209"/>
      <c r="L3905" s="209"/>
      <c r="M3905" s="279"/>
    </row>
    <row r="3906" spans="1:13" x14ac:dyDescent="0.2">
      <c r="A3906" s="208"/>
      <c r="B3906" s="269"/>
      <c r="C3906" s="270"/>
      <c r="D3906" s="270"/>
      <c r="E3906" s="270"/>
      <c r="F3906" s="270"/>
      <c r="G3906" s="270"/>
      <c r="H3906" s="270"/>
      <c r="J3906" s="120"/>
      <c r="K3906" s="209"/>
      <c r="L3906" s="209"/>
      <c r="M3906" s="279"/>
    </row>
    <row r="3907" spans="1:13" x14ac:dyDescent="0.2">
      <c r="A3907" s="208"/>
      <c r="B3907" s="269"/>
      <c r="C3907" s="270"/>
      <c r="D3907" s="270"/>
      <c r="E3907" s="270"/>
      <c r="F3907" s="270"/>
      <c r="G3907" s="270"/>
      <c r="H3907" s="270"/>
      <c r="J3907" s="120"/>
      <c r="K3907" s="209"/>
      <c r="L3907" s="209"/>
      <c r="M3907" s="279"/>
    </row>
    <row r="3908" spans="1:13" x14ac:dyDescent="0.2">
      <c r="A3908" s="208"/>
      <c r="B3908" s="269"/>
      <c r="C3908" s="270"/>
      <c r="D3908" s="270"/>
      <c r="E3908" s="270"/>
      <c r="F3908" s="270"/>
      <c r="G3908" s="270"/>
      <c r="H3908" s="270"/>
      <c r="J3908" s="120"/>
      <c r="K3908" s="209"/>
      <c r="L3908" s="209"/>
      <c r="M3908" s="279"/>
    </row>
    <row r="3909" spans="1:13" x14ac:dyDescent="0.2">
      <c r="A3909" s="208"/>
      <c r="B3909" s="269"/>
      <c r="C3909" s="270"/>
      <c r="D3909" s="270"/>
      <c r="E3909" s="270"/>
      <c r="F3909" s="270"/>
      <c r="G3909" s="270"/>
      <c r="H3909" s="270"/>
      <c r="J3909" s="120"/>
      <c r="K3909" s="209"/>
      <c r="L3909" s="209"/>
      <c r="M3909" s="279"/>
    </row>
    <row r="3910" spans="1:13" x14ac:dyDescent="0.2">
      <c r="A3910" s="208"/>
      <c r="B3910" s="269"/>
      <c r="C3910" s="270"/>
      <c r="D3910" s="270"/>
      <c r="E3910" s="270"/>
      <c r="F3910" s="270"/>
      <c r="G3910" s="270"/>
      <c r="H3910" s="270"/>
      <c r="J3910" s="120"/>
      <c r="K3910" s="209"/>
      <c r="L3910" s="209"/>
      <c r="M3910" s="279"/>
    </row>
    <row r="3911" spans="1:13" x14ac:dyDescent="0.2">
      <c r="A3911" s="208"/>
      <c r="B3911" s="269"/>
      <c r="C3911" s="270"/>
      <c r="D3911" s="270"/>
      <c r="E3911" s="270"/>
      <c r="F3911" s="270"/>
      <c r="G3911" s="270"/>
      <c r="H3911" s="270"/>
      <c r="J3911" s="120"/>
      <c r="K3911" s="209"/>
      <c r="L3911" s="209"/>
      <c r="M3911" s="279"/>
    </row>
    <row r="3912" spans="1:13" x14ac:dyDescent="0.2">
      <c r="A3912" s="208"/>
      <c r="B3912" s="269"/>
      <c r="C3912" s="270"/>
      <c r="D3912" s="270"/>
      <c r="E3912" s="270"/>
      <c r="F3912" s="270"/>
      <c r="G3912" s="270"/>
      <c r="H3912" s="270"/>
      <c r="J3912" s="120"/>
      <c r="K3912" s="209"/>
      <c r="L3912" s="209"/>
      <c r="M3912" s="279"/>
    </row>
    <row r="3913" spans="1:13" x14ac:dyDescent="0.2">
      <c r="A3913" s="208"/>
      <c r="B3913" s="269"/>
      <c r="C3913" s="270"/>
      <c r="D3913" s="270"/>
      <c r="E3913" s="270"/>
      <c r="F3913" s="270"/>
      <c r="G3913" s="270"/>
      <c r="H3913" s="270"/>
      <c r="J3913" s="120"/>
      <c r="K3913" s="209"/>
      <c r="L3913" s="209"/>
      <c r="M3913" s="279"/>
    </row>
    <row r="3914" spans="1:13" x14ac:dyDescent="0.2">
      <c r="A3914" s="208"/>
      <c r="B3914" s="269"/>
      <c r="C3914" s="270"/>
      <c r="D3914" s="270"/>
      <c r="E3914" s="270"/>
      <c r="F3914" s="270"/>
      <c r="G3914" s="270"/>
      <c r="H3914" s="270"/>
      <c r="J3914" s="120"/>
      <c r="K3914" s="209"/>
      <c r="L3914" s="209"/>
      <c r="M3914" s="279"/>
    </row>
    <row r="3915" spans="1:13" x14ac:dyDescent="0.2">
      <c r="A3915" s="208"/>
      <c r="B3915" s="269"/>
      <c r="C3915" s="270"/>
      <c r="D3915" s="270"/>
      <c r="E3915" s="270"/>
      <c r="F3915" s="270"/>
      <c r="G3915" s="270"/>
      <c r="H3915" s="270"/>
      <c r="J3915" s="120"/>
      <c r="K3915" s="209"/>
      <c r="L3915" s="209"/>
      <c r="M3915" s="279"/>
    </row>
    <row r="3916" spans="1:13" x14ac:dyDescent="0.2">
      <c r="A3916" s="208"/>
      <c r="B3916" s="269"/>
      <c r="C3916" s="270"/>
      <c r="D3916" s="270"/>
      <c r="E3916" s="270"/>
      <c r="F3916" s="270"/>
      <c r="G3916" s="270"/>
      <c r="H3916" s="270"/>
      <c r="J3916" s="120"/>
      <c r="K3916" s="209"/>
      <c r="L3916" s="209"/>
      <c r="M3916" s="279"/>
    </row>
    <row r="3917" spans="1:13" x14ac:dyDescent="0.2">
      <c r="A3917" s="208"/>
      <c r="B3917" s="269"/>
      <c r="C3917" s="270"/>
      <c r="D3917" s="270"/>
      <c r="E3917" s="270"/>
      <c r="F3917" s="270"/>
      <c r="G3917" s="270"/>
      <c r="H3917" s="270"/>
      <c r="J3917" s="120"/>
      <c r="K3917" s="209"/>
      <c r="L3917" s="209"/>
      <c r="M3917" s="279"/>
    </row>
    <row r="3918" spans="1:13" x14ac:dyDescent="0.2">
      <c r="A3918" s="208"/>
      <c r="B3918" s="269"/>
      <c r="C3918" s="270"/>
      <c r="D3918" s="270"/>
      <c r="E3918" s="270"/>
      <c r="F3918" s="270"/>
      <c r="G3918" s="270"/>
      <c r="H3918" s="270"/>
      <c r="J3918" s="120"/>
      <c r="K3918" s="209"/>
      <c r="L3918" s="209"/>
      <c r="M3918" s="279"/>
    </row>
    <row r="3919" spans="1:13" x14ac:dyDescent="0.2">
      <c r="A3919" s="208"/>
      <c r="B3919" s="269"/>
      <c r="C3919" s="270"/>
      <c r="D3919" s="270"/>
      <c r="E3919" s="270"/>
      <c r="F3919" s="270"/>
      <c r="G3919" s="270"/>
      <c r="H3919" s="270"/>
      <c r="J3919" s="120"/>
      <c r="K3919" s="209"/>
      <c r="L3919" s="209"/>
      <c r="M3919" s="279"/>
    </row>
    <row r="3920" spans="1:13" x14ac:dyDescent="0.2">
      <c r="A3920" s="208"/>
      <c r="B3920" s="269"/>
      <c r="C3920" s="270"/>
      <c r="D3920" s="270"/>
      <c r="E3920" s="270"/>
      <c r="F3920" s="270"/>
      <c r="G3920" s="270"/>
      <c r="H3920" s="270"/>
      <c r="J3920" s="120"/>
      <c r="K3920" s="209"/>
      <c r="L3920" s="209"/>
      <c r="M3920" s="279"/>
    </row>
    <row r="3921" spans="1:13" x14ac:dyDescent="0.2">
      <c r="A3921" s="208"/>
      <c r="B3921" s="269"/>
      <c r="C3921" s="270"/>
      <c r="D3921" s="270"/>
      <c r="E3921" s="270"/>
      <c r="F3921" s="270"/>
      <c r="G3921" s="270"/>
      <c r="H3921" s="270"/>
      <c r="J3921" s="120"/>
      <c r="K3921" s="209"/>
      <c r="L3921" s="209"/>
      <c r="M3921" s="279"/>
    </row>
    <row r="3922" spans="1:13" x14ac:dyDescent="0.2">
      <c r="A3922" s="208"/>
      <c r="B3922" s="269"/>
      <c r="C3922" s="270"/>
      <c r="D3922" s="270"/>
      <c r="E3922" s="270"/>
      <c r="F3922" s="270"/>
      <c r="G3922" s="270"/>
      <c r="H3922" s="270"/>
      <c r="J3922" s="120"/>
      <c r="K3922" s="209"/>
      <c r="L3922" s="209"/>
      <c r="M3922" s="279"/>
    </row>
    <row r="3923" spans="1:13" x14ac:dyDescent="0.2">
      <c r="A3923" s="208"/>
      <c r="B3923" s="269"/>
      <c r="C3923" s="270"/>
      <c r="D3923" s="270"/>
      <c r="E3923" s="270"/>
      <c r="F3923" s="270"/>
      <c r="G3923" s="270"/>
      <c r="H3923" s="270"/>
      <c r="J3923" s="120"/>
      <c r="K3923" s="209"/>
      <c r="L3923" s="209"/>
      <c r="M3923" s="279"/>
    </row>
    <row r="3924" spans="1:13" x14ac:dyDescent="0.2">
      <c r="A3924" s="208"/>
      <c r="B3924" s="269"/>
      <c r="C3924" s="270"/>
      <c r="D3924" s="270"/>
      <c r="E3924" s="270"/>
      <c r="F3924" s="270"/>
      <c r="G3924" s="270"/>
      <c r="H3924" s="270"/>
      <c r="J3924" s="120"/>
      <c r="K3924" s="209"/>
      <c r="L3924" s="209"/>
      <c r="M3924" s="279"/>
    </row>
    <row r="3925" spans="1:13" x14ac:dyDescent="0.2">
      <c r="A3925" s="208"/>
      <c r="B3925" s="269"/>
      <c r="C3925" s="270"/>
      <c r="D3925" s="270"/>
      <c r="E3925" s="270"/>
      <c r="F3925" s="270"/>
      <c r="G3925" s="270"/>
      <c r="H3925" s="270"/>
      <c r="J3925" s="120"/>
      <c r="K3925" s="209"/>
      <c r="L3925" s="209"/>
      <c r="M3925" s="279"/>
    </row>
    <row r="3926" spans="1:13" x14ac:dyDescent="0.2">
      <c r="A3926" s="208"/>
      <c r="B3926" s="269"/>
      <c r="C3926" s="270"/>
      <c r="D3926" s="270"/>
      <c r="E3926" s="270"/>
      <c r="F3926" s="270"/>
      <c r="G3926" s="270"/>
      <c r="H3926" s="270"/>
      <c r="J3926" s="120"/>
      <c r="K3926" s="209"/>
      <c r="L3926" s="209"/>
      <c r="M3926" s="279"/>
    </row>
    <row r="3927" spans="1:13" x14ac:dyDescent="0.2">
      <c r="A3927" s="208"/>
      <c r="B3927" s="269"/>
      <c r="C3927" s="270"/>
      <c r="D3927" s="270"/>
      <c r="E3927" s="270"/>
      <c r="F3927" s="270"/>
      <c r="G3927" s="270"/>
      <c r="H3927" s="270"/>
      <c r="J3927" s="120"/>
      <c r="K3927" s="209"/>
      <c r="L3927" s="209"/>
      <c r="M3927" s="279"/>
    </row>
    <row r="3928" spans="1:13" x14ac:dyDescent="0.2">
      <c r="A3928" s="208"/>
      <c r="B3928" s="269"/>
      <c r="C3928" s="270"/>
      <c r="D3928" s="270"/>
      <c r="E3928" s="270"/>
      <c r="F3928" s="270"/>
      <c r="G3928" s="270"/>
      <c r="H3928" s="270"/>
      <c r="J3928" s="120"/>
      <c r="K3928" s="209"/>
      <c r="L3928" s="209"/>
      <c r="M3928" s="279"/>
    </row>
    <row r="3929" spans="1:13" x14ac:dyDescent="0.2">
      <c r="A3929" s="208"/>
      <c r="B3929" s="269"/>
      <c r="C3929" s="270"/>
      <c r="D3929" s="270"/>
      <c r="E3929" s="270"/>
      <c r="F3929" s="270"/>
      <c r="G3929" s="270"/>
      <c r="H3929" s="270"/>
      <c r="J3929" s="120"/>
      <c r="K3929" s="209"/>
      <c r="L3929" s="209"/>
      <c r="M3929" s="279"/>
    </row>
    <row r="3930" spans="1:13" x14ac:dyDescent="0.2">
      <c r="A3930" s="208"/>
      <c r="B3930" s="269"/>
      <c r="C3930" s="270"/>
      <c r="D3930" s="270"/>
      <c r="E3930" s="270"/>
      <c r="F3930" s="270"/>
      <c r="G3930" s="270"/>
      <c r="H3930" s="270"/>
      <c r="J3930" s="120"/>
      <c r="K3930" s="209"/>
      <c r="L3930" s="209"/>
      <c r="M3930" s="279"/>
    </row>
    <row r="3931" spans="1:13" x14ac:dyDescent="0.2">
      <c r="A3931" s="208"/>
      <c r="B3931" s="269"/>
      <c r="C3931" s="270"/>
      <c r="D3931" s="270"/>
      <c r="E3931" s="270"/>
      <c r="F3931" s="270"/>
      <c r="G3931" s="270"/>
      <c r="H3931" s="270"/>
      <c r="J3931" s="120"/>
      <c r="K3931" s="209"/>
      <c r="L3931" s="209"/>
      <c r="M3931" s="279"/>
    </row>
    <row r="3932" spans="1:13" x14ac:dyDescent="0.2">
      <c r="A3932" s="208"/>
      <c r="B3932" s="269"/>
      <c r="C3932" s="270"/>
      <c r="D3932" s="270"/>
      <c r="E3932" s="270"/>
      <c r="F3932" s="270"/>
      <c r="G3932" s="270"/>
      <c r="H3932" s="270"/>
      <c r="J3932" s="120"/>
      <c r="K3932" s="209"/>
      <c r="L3932" s="209"/>
      <c r="M3932" s="279"/>
    </row>
    <row r="3933" spans="1:13" x14ac:dyDescent="0.2">
      <c r="A3933" s="208"/>
      <c r="B3933" s="269"/>
      <c r="C3933" s="270"/>
      <c r="D3933" s="270"/>
      <c r="E3933" s="270"/>
      <c r="F3933" s="270"/>
      <c r="G3933" s="270"/>
      <c r="H3933" s="270"/>
      <c r="J3933" s="120"/>
      <c r="K3933" s="209"/>
      <c r="L3933" s="209"/>
      <c r="M3933" s="279"/>
    </row>
    <row r="3934" spans="1:13" x14ac:dyDescent="0.2">
      <c r="A3934" s="208"/>
      <c r="B3934" s="269"/>
      <c r="C3934" s="270"/>
      <c r="D3934" s="270"/>
      <c r="E3934" s="270"/>
      <c r="F3934" s="270"/>
      <c r="G3934" s="270"/>
      <c r="H3934" s="270"/>
      <c r="J3934" s="120"/>
      <c r="K3934" s="209"/>
      <c r="L3934" s="209"/>
      <c r="M3934" s="279"/>
    </row>
    <row r="3935" spans="1:13" x14ac:dyDescent="0.2">
      <c r="A3935" s="208"/>
      <c r="B3935" s="269"/>
      <c r="C3935" s="270"/>
      <c r="D3935" s="270"/>
      <c r="E3935" s="270"/>
      <c r="F3935" s="270"/>
      <c r="G3935" s="270"/>
      <c r="H3935" s="270"/>
      <c r="J3935" s="120"/>
      <c r="K3935" s="209"/>
      <c r="L3935" s="209"/>
      <c r="M3935" s="279"/>
    </row>
    <row r="3936" spans="1:13" x14ac:dyDescent="0.2">
      <c r="A3936" s="208"/>
      <c r="B3936" s="269"/>
      <c r="C3936" s="270"/>
      <c r="D3936" s="270"/>
      <c r="E3936" s="270"/>
      <c r="F3936" s="270"/>
      <c r="G3936" s="270"/>
      <c r="H3936" s="270"/>
      <c r="J3936" s="120"/>
      <c r="K3936" s="209"/>
      <c r="L3936" s="209"/>
      <c r="M3936" s="279"/>
    </row>
    <row r="3937" spans="1:13" x14ac:dyDescent="0.2">
      <c r="A3937" s="208"/>
      <c r="B3937" s="269"/>
      <c r="C3937" s="270"/>
      <c r="D3937" s="270"/>
      <c r="E3937" s="270"/>
      <c r="F3937" s="270"/>
      <c r="G3937" s="270"/>
      <c r="H3937" s="270"/>
      <c r="J3937" s="120"/>
      <c r="K3937" s="209"/>
      <c r="L3937" s="209"/>
      <c r="M3937" s="279"/>
    </row>
    <row r="3938" spans="1:13" x14ac:dyDescent="0.2">
      <c r="A3938" s="208"/>
      <c r="B3938" s="269"/>
      <c r="C3938" s="270"/>
      <c r="D3938" s="270"/>
      <c r="E3938" s="270"/>
      <c r="F3938" s="270"/>
      <c r="G3938" s="270"/>
      <c r="H3938" s="270"/>
      <c r="J3938" s="120"/>
      <c r="K3938" s="209"/>
      <c r="L3938" s="209"/>
      <c r="M3938" s="279"/>
    </row>
    <row r="3939" spans="1:13" x14ac:dyDescent="0.2">
      <c r="A3939" s="208"/>
      <c r="B3939" s="269"/>
      <c r="C3939" s="270"/>
      <c r="D3939" s="270"/>
      <c r="E3939" s="270"/>
      <c r="F3939" s="270"/>
      <c r="G3939" s="270"/>
      <c r="H3939" s="270"/>
      <c r="J3939" s="120"/>
      <c r="K3939" s="209"/>
      <c r="L3939" s="209"/>
      <c r="M3939" s="279"/>
    </row>
    <row r="3940" spans="1:13" x14ac:dyDescent="0.2">
      <c r="A3940" s="208"/>
      <c r="B3940" s="269"/>
      <c r="C3940" s="270"/>
      <c r="D3940" s="270"/>
      <c r="E3940" s="270"/>
      <c r="F3940" s="270"/>
      <c r="G3940" s="270"/>
      <c r="H3940" s="270"/>
      <c r="J3940" s="120"/>
      <c r="K3940" s="209"/>
      <c r="L3940" s="209"/>
      <c r="M3940" s="279"/>
    </row>
    <row r="3941" spans="1:13" x14ac:dyDescent="0.2">
      <c r="A3941" s="208"/>
      <c r="B3941" s="269"/>
      <c r="C3941" s="270"/>
      <c r="D3941" s="270"/>
      <c r="E3941" s="270"/>
      <c r="F3941" s="270"/>
      <c r="G3941" s="270"/>
      <c r="H3941" s="270"/>
      <c r="J3941" s="120"/>
      <c r="K3941" s="209"/>
      <c r="L3941" s="209"/>
      <c r="M3941" s="279"/>
    </row>
    <row r="3942" spans="1:13" x14ac:dyDescent="0.2">
      <c r="A3942" s="208"/>
      <c r="B3942" s="269"/>
      <c r="C3942" s="270"/>
      <c r="D3942" s="270"/>
      <c r="E3942" s="270"/>
      <c r="F3942" s="270"/>
      <c r="G3942" s="270"/>
      <c r="H3942" s="270"/>
      <c r="J3942" s="120"/>
      <c r="K3942" s="209"/>
      <c r="L3942" s="209"/>
      <c r="M3942" s="279"/>
    </row>
    <row r="3943" spans="1:13" x14ac:dyDescent="0.2">
      <c r="A3943" s="208"/>
      <c r="B3943" s="269"/>
      <c r="C3943" s="270"/>
      <c r="D3943" s="270"/>
      <c r="E3943" s="270"/>
      <c r="F3943" s="270"/>
      <c r="G3943" s="270"/>
      <c r="H3943" s="270"/>
      <c r="J3943" s="120"/>
      <c r="K3943" s="209"/>
      <c r="L3943" s="209"/>
      <c r="M3943" s="279"/>
    </row>
    <row r="3944" spans="1:13" x14ac:dyDescent="0.2">
      <c r="A3944" s="208"/>
      <c r="B3944" s="269"/>
      <c r="C3944" s="270"/>
      <c r="D3944" s="270"/>
      <c r="E3944" s="270"/>
      <c r="F3944" s="270"/>
      <c r="G3944" s="270"/>
      <c r="H3944" s="270"/>
      <c r="J3944" s="120"/>
      <c r="K3944" s="209"/>
      <c r="L3944" s="209"/>
      <c r="M3944" s="279"/>
    </row>
    <row r="3945" spans="1:13" x14ac:dyDescent="0.2">
      <c r="A3945" s="208"/>
      <c r="B3945" s="269"/>
      <c r="C3945" s="270"/>
      <c r="D3945" s="270"/>
      <c r="E3945" s="270"/>
      <c r="F3945" s="270"/>
      <c r="G3945" s="270"/>
      <c r="H3945" s="270"/>
      <c r="J3945" s="120"/>
      <c r="K3945" s="209"/>
      <c r="L3945" s="209"/>
      <c r="M3945" s="279"/>
    </row>
    <row r="3946" spans="1:13" x14ac:dyDescent="0.2">
      <c r="A3946" s="208"/>
      <c r="B3946" s="269"/>
      <c r="C3946" s="270"/>
      <c r="D3946" s="270"/>
      <c r="E3946" s="270"/>
      <c r="F3946" s="270"/>
      <c r="G3946" s="270"/>
      <c r="H3946" s="270"/>
      <c r="J3946" s="120"/>
      <c r="K3946" s="209"/>
      <c r="L3946" s="209"/>
      <c r="M3946" s="279"/>
    </row>
    <row r="3947" spans="1:13" x14ac:dyDescent="0.2">
      <c r="A3947" s="208"/>
      <c r="B3947" s="269"/>
      <c r="C3947" s="270"/>
      <c r="D3947" s="270"/>
      <c r="E3947" s="270"/>
      <c r="F3947" s="270"/>
      <c r="G3947" s="270"/>
      <c r="H3947" s="270"/>
      <c r="J3947" s="120"/>
      <c r="K3947" s="209"/>
      <c r="L3947" s="209"/>
      <c r="M3947" s="279"/>
    </row>
    <row r="3948" spans="1:13" x14ac:dyDescent="0.2">
      <c r="A3948" s="208"/>
      <c r="B3948" s="269"/>
      <c r="C3948" s="270"/>
      <c r="D3948" s="270"/>
      <c r="E3948" s="270"/>
      <c r="F3948" s="270"/>
      <c r="G3948" s="270"/>
      <c r="H3948" s="270"/>
      <c r="J3948" s="120"/>
      <c r="K3948" s="209"/>
      <c r="L3948" s="209"/>
      <c r="M3948" s="279"/>
    </row>
    <row r="3949" spans="1:13" x14ac:dyDescent="0.2">
      <c r="A3949" s="208"/>
      <c r="B3949" s="269"/>
      <c r="C3949" s="270"/>
      <c r="D3949" s="270"/>
      <c r="E3949" s="270"/>
      <c r="F3949" s="270"/>
      <c r="G3949" s="270"/>
      <c r="H3949" s="270"/>
      <c r="J3949" s="120"/>
      <c r="K3949" s="209"/>
      <c r="L3949" s="209"/>
      <c r="M3949" s="279"/>
    </row>
    <row r="3950" spans="1:13" x14ac:dyDescent="0.2">
      <c r="A3950" s="208"/>
      <c r="B3950" s="269"/>
      <c r="C3950" s="270"/>
      <c r="D3950" s="270"/>
      <c r="E3950" s="270"/>
      <c r="F3950" s="270"/>
      <c r="G3950" s="270"/>
      <c r="H3950" s="270"/>
      <c r="J3950" s="120"/>
      <c r="K3950" s="209"/>
      <c r="L3950" s="209"/>
      <c r="M3950" s="279"/>
    </row>
    <row r="3951" spans="1:13" x14ac:dyDescent="0.2">
      <c r="A3951" s="208"/>
      <c r="B3951" s="269"/>
      <c r="C3951" s="270"/>
      <c r="D3951" s="270"/>
      <c r="E3951" s="270"/>
      <c r="F3951" s="270"/>
      <c r="G3951" s="270"/>
      <c r="H3951" s="270"/>
      <c r="J3951" s="120"/>
      <c r="K3951" s="209"/>
      <c r="L3951" s="209"/>
      <c r="M3951" s="279"/>
    </row>
    <row r="3952" spans="1:13" x14ac:dyDescent="0.2">
      <c r="A3952" s="208"/>
      <c r="B3952" s="269"/>
      <c r="C3952" s="270"/>
      <c r="D3952" s="270"/>
      <c r="E3952" s="270"/>
      <c r="F3952" s="270"/>
      <c r="G3952" s="270"/>
      <c r="H3952" s="270"/>
      <c r="J3952" s="120"/>
      <c r="K3952" s="209"/>
      <c r="L3952" s="209"/>
      <c r="M3952" s="279"/>
    </row>
    <row r="3953" spans="1:13" x14ac:dyDescent="0.2">
      <c r="A3953" s="208"/>
      <c r="B3953" s="269"/>
      <c r="C3953" s="270"/>
      <c r="D3953" s="270"/>
      <c r="E3953" s="270"/>
      <c r="F3953" s="270"/>
      <c r="G3953" s="270"/>
      <c r="H3953" s="270"/>
      <c r="J3953" s="120"/>
      <c r="K3953" s="209"/>
      <c r="L3953" s="209"/>
      <c r="M3953" s="279"/>
    </row>
    <row r="3954" spans="1:13" x14ac:dyDescent="0.2">
      <c r="A3954" s="208"/>
      <c r="B3954" s="269"/>
      <c r="C3954" s="270"/>
      <c r="D3954" s="270"/>
      <c r="E3954" s="270"/>
      <c r="F3954" s="270"/>
      <c r="G3954" s="270"/>
      <c r="H3954" s="270"/>
      <c r="J3954" s="120"/>
      <c r="K3954" s="209"/>
      <c r="L3954" s="209"/>
      <c r="M3954" s="279"/>
    </row>
    <row r="3955" spans="1:13" x14ac:dyDescent="0.2">
      <c r="A3955" s="208"/>
      <c r="B3955" s="269"/>
      <c r="C3955" s="270"/>
      <c r="D3955" s="270"/>
      <c r="E3955" s="270"/>
      <c r="F3955" s="270"/>
      <c r="G3955" s="270"/>
      <c r="H3955" s="270"/>
      <c r="J3955" s="120"/>
      <c r="K3955" s="209"/>
      <c r="L3955" s="209"/>
      <c r="M3955" s="279"/>
    </row>
    <row r="3956" spans="1:13" x14ac:dyDescent="0.2">
      <c r="A3956" s="208"/>
      <c r="B3956" s="269"/>
      <c r="C3956" s="270"/>
      <c r="D3956" s="270"/>
      <c r="E3956" s="270"/>
      <c r="F3956" s="270"/>
      <c r="G3956" s="270"/>
      <c r="H3956" s="270"/>
      <c r="J3956" s="120"/>
      <c r="K3956" s="209"/>
      <c r="L3956" s="209"/>
      <c r="M3956" s="279"/>
    </row>
    <row r="3957" spans="1:13" x14ac:dyDescent="0.2">
      <c r="A3957" s="208"/>
      <c r="B3957" s="269"/>
      <c r="C3957" s="270"/>
      <c r="D3957" s="270"/>
      <c r="E3957" s="270"/>
      <c r="F3957" s="270"/>
      <c r="G3957" s="270"/>
      <c r="H3957" s="270"/>
      <c r="J3957" s="120"/>
      <c r="K3957" s="209"/>
      <c r="L3957" s="209"/>
      <c r="M3957" s="279"/>
    </row>
    <row r="3958" spans="1:13" x14ac:dyDescent="0.2">
      <c r="A3958" s="208"/>
      <c r="B3958" s="269"/>
      <c r="C3958" s="270"/>
      <c r="D3958" s="270"/>
      <c r="E3958" s="270"/>
      <c r="F3958" s="270"/>
      <c r="G3958" s="270"/>
      <c r="H3958" s="270"/>
      <c r="J3958" s="120"/>
      <c r="K3958" s="209"/>
      <c r="L3958" s="209"/>
      <c r="M3958" s="279"/>
    </row>
    <row r="3959" spans="1:13" x14ac:dyDescent="0.2">
      <c r="A3959" s="208"/>
      <c r="B3959" s="269"/>
      <c r="C3959" s="270"/>
      <c r="D3959" s="270"/>
      <c r="E3959" s="270"/>
      <c r="F3959" s="270"/>
      <c r="G3959" s="270"/>
      <c r="H3959" s="270"/>
      <c r="J3959" s="120"/>
      <c r="K3959" s="209"/>
      <c r="L3959" s="209"/>
      <c r="M3959" s="279"/>
    </row>
    <row r="3960" spans="1:13" x14ac:dyDescent="0.2">
      <c r="A3960" s="208"/>
      <c r="B3960" s="269"/>
      <c r="C3960" s="270"/>
      <c r="D3960" s="270"/>
      <c r="E3960" s="270"/>
      <c r="F3960" s="270"/>
      <c r="G3960" s="270"/>
      <c r="H3960" s="270"/>
      <c r="J3960" s="120"/>
      <c r="K3960" s="209"/>
      <c r="L3960" s="209"/>
      <c r="M3960" s="279"/>
    </row>
    <row r="3961" spans="1:13" x14ac:dyDescent="0.2">
      <c r="A3961" s="208"/>
      <c r="B3961" s="269"/>
      <c r="C3961" s="270"/>
      <c r="D3961" s="270"/>
      <c r="E3961" s="270"/>
      <c r="F3961" s="270"/>
      <c r="G3961" s="270"/>
      <c r="H3961" s="270"/>
      <c r="J3961" s="120"/>
      <c r="K3961" s="209"/>
      <c r="L3961" s="209"/>
      <c r="M3961" s="279"/>
    </row>
    <row r="3962" spans="1:13" x14ac:dyDescent="0.2">
      <c r="A3962" s="208"/>
      <c r="B3962" s="269"/>
      <c r="C3962" s="270"/>
      <c r="D3962" s="270"/>
      <c r="E3962" s="270"/>
      <c r="F3962" s="270"/>
      <c r="G3962" s="270"/>
      <c r="H3962" s="270"/>
      <c r="J3962" s="120"/>
      <c r="K3962" s="209"/>
      <c r="L3962" s="209"/>
      <c r="M3962" s="279"/>
    </row>
    <row r="3963" spans="1:13" x14ac:dyDescent="0.2">
      <c r="A3963" s="208"/>
      <c r="B3963" s="269"/>
      <c r="C3963" s="270"/>
      <c r="D3963" s="270"/>
      <c r="E3963" s="270"/>
      <c r="F3963" s="270"/>
      <c r="G3963" s="270"/>
      <c r="H3963" s="270"/>
      <c r="J3963" s="120"/>
      <c r="K3963" s="209"/>
      <c r="L3963" s="209"/>
      <c r="M3963" s="279"/>
    </row>
    <row r="3964" spans="1:13" x14ac:dyDescent="0.2">
      <c r="A3964" s="208"/>
      <c r="B3964" s="269"/>
      <c r="C3964" s="270"/>
      <c r="D3964" s="270"/>
      <c r="E3964" s="270"/>
      <c r="F3964" s="270"/>
      <c r="G3964" s="270"/>
      <c r="H3964" s="270"/>
      <c r="J3964" s="120"/>
      <c r="K3964" s="209"/>
      <c r="L3964" s="209"/>
      <c r="M3964" s="279"/>
    </row>
    <row r="3965" spans="1:13" x14ac:dyDescent="0.2">
      <c r="A3965" s="208"/>
      <c r="B3965" s="269"/>
      <c r="C3965" s="270"/>
      <c r="D3965" s="270"/>
      <c r="E3965" s="270"/>
      <c r="F3965" s="270"/>
      <c r="G3965" s="270"/>
      <c r="H3965" s="270"/>
      <c r="J3965" s="120"/>
      <c r="K3965" s="209"/>
      <c r="L3965" s="209"/>
      <c r="M3965" s="279"/>
    </row>
    <row r="3966" spans="1:13" x14ac:dyDescent="0.2">
      <c r="A3966" s="208"/>
      <c r="B3966" s="269"/>
      <c r="C3966" s="270"/>
      <c r="D3966" s="270"/>
      <c r="E3966" s="270"/>
      <c r="F3966" s="270"/>
      <c r="G3966" s="270"/>
      <c r="H3966" s="270"/>
      <c r="J3966" s="120"/>
      <c r="K3966" s="209"/>
      <c r="L3966" s="209"/>
      <c r="M3966" s="279"/>
    </row>
    <row r="3967" spans="1:13" x14ac:dyDescent="0.2">
      <c r="A3967" s="208"/>
      <c r="B3967" s="269"/>
      <c r="C3967" s="270"/>
      <c r="D3967" s="270"/>
      <c r="E3967" s="270"/>
      <c r="F3967" s="270"/>
      <c r="G3967" s="270"/>
      <c r="H3967" s="270"/>
      <c r="J3967" s="120"/>
      <c r="K3967" s="209"/>
      <c r="L3967" s="209"/>
      <c r="M3967" s="279"/>
    </row>
    <row r="3968" spans="1:13" x14ac:dyDescent="0.2">
      <c r="A3968" s="208"/>
      <c r="B3968" s="269"/>
      <c r="C3968" s="270"/>
      <c r="D3968" s="270"/>
      <c r="E3968" s="270"/>
      <c r="F3968" s="270"/>
      <c r="G3968" s="270"/>
      <c r="H3968" s="270"/>
      <c r="J3968" s="120"/>
      <c r="K3968" s="209"/>
      <c r="L3968" s="209"/>
      <c r="M3968" s="279"/>
    </row>
    <row r="3969" spans="1:13" x14ac:dyDescent="0.2">
      <c r="A3969" s="208"/>
      <c r="B3969" s="269"/>
      <c r="C3969" s="270"/>
      <c r="D3969" s="270"/>
      <c r="E3969" s="270"/>
      <c r="F3969" s="270"/>
      <c r="G3969" s="270"/>
      <c r="H3969" s="270"/>
      <c r="J3969" s="120"/>
      <c r="K3969" s="209"/>
      <c r="L3969" s="209"/>
      <c r="M3969" s="279"/>
    </row>
    <row r="3970" spans="1:13" x14ac:dyDescent="0.2">
      <c r="A3970" s="208"/>
      <c r="B3970" s="269"/>
      <c r="C3970" s="270"/>
      <c r="D3970" s="270"/>
      <c r="E3970" s="270"/>
      <c r="F3970" s="270"/>
      <c r="G3970" s="270"/>
      <c r="H3970" s="270"/>
      <c r="J3970" s="120"/>
      <c r="K3970" s="209"/>
      <c r="L3970" s="209"/>
      <c r="M3970" s="279"/>
    </row>
    <row r="3971" spans="1:13" x14ac:dyDescent="0.2">
      <c r="A3971" s="208"/>
      <c r="B3971" s="269"/>
      <c r="C3971" s="270"/>
      <c r="D3971" s="270"/>
      <c r="E3971" s="270"/>
      <c r="F3971" s="270"/>
      <c r="G3971" s="270"/>
      <c r="H3971" s="270"/>
      <c r="J3971" s="120"/>
      <c r="K3971" s="209"/>
      <c r="L3971" s="209"/>
      <c r="M3971" s="279"/>
    </row>
    <row r="3972" spans="1:13" x14ac:dyDescent="0.2">
      <c r="A3972" s="208"/>
      <c r="B3972" s="269"/>
      <c r="C3972" s="270"/>
      <c r="D3972" s="270"/>
      <c r="E3972" s="270"/>
      <c r="F3972" s="270"/>
      <c r="G3972" s="270"/>
      <c r="H3972" s="270"/>
      <c r="J3972" s="120"/>
      <c r="K3972" s="209"/>
      <c r="L3972" s="209"/>
      <c r="M3972" s="279"/>
    </row>
    <row r="3973" spans="1:13" x14ac:dyDescent="0.2">
      <c r="A3973" s="208"/>
      <c r="B3973" s="269"/>
      <c r="C3973" s="270"/>
      <c r="D3973" s="270"/>
      <c r="E3973" s="270"/>
      <c r="F3973" s="270"/>
      <c r="G3973" s="270"/>
      <c r="H3973" s="270"/>
      <c r="J3973" s="120"/>
      <c r="K3973" s="209"/>
      <c r="L3973" s="209"/>
      <c r="M3973" s="279"/>
    </row>
    <row r="3974" spans="1:13" x14ac:dyDescent="0.2">
      <c r="A3974" s="208"/>
      <c r="B3974" s="269"/>
      <c r="C3974" s="270"/>
      <c r="D3974" s="270"/>
      <c r="E3974" s="270"/>
      <c r="F3974" s="270"/>
      <c r="G3974" s="270"/>
      <c r="H3974" s="270"/>
      <c r="J3974" s="120"/>
      <c r="K3974" s="209"/>
      <c r="L3974" s="209"/>
      <c r="M3974" s="279"/>
    </row>
    <row r="3975" spans="1:13" x14ac:dyDescent="0.2">
      <c r="A3975" s="208"/>
      <c r="B3975" s="269"/>
      <c r="C3975" s="270"/>
      <c r="D3975" s="270"/>
      <c r="E3975" s="270"/>
      <c r="F3975" s="270"/>
      <c r="G3975" s="270"/>
      <c r="H3975" s="270"/>
      <c r="J3975" s="120"/>
      <c r="K3975" s="209"/>
      <c r="L3975" s="209"/>
      <c r="M3975" s="279"/>
    </row>
    <row r="3976" spans="1:13" x14ac:dyDescent="0.2">
      <c r="A3976" s="208"/>
      <c r="B3976" s="269"/>
      <c r="C3976" s="270"/>
      <c r="D3976" s="270"/>
      <c r="E3976" s="270"/>
      <c r="F3976" s="270"/>
      <c r="G3976" s="270"/>
      <c r="H3976" s="270"/>
      <c r="J3976" s="120"/>
      <c r="K3976" s="209"/>
      <c r="L3976" s="209"/>
      <c r="M3976" s="279"/>
    </row>
    <row r="3977" spans="1:13" x14ac:dyDescent="0.2">
      <c r="A3977" s="208"/>
      <c r="B3977" s="269"/>
      <c r="C3977" s="270"/>
      <c r="D3977" s="270"/>
      <c r="E3977" s="270"/>
      <c r="F3977" s="270"/>
      <c r="G3977" s="270"/>
      <c r="H3977" s="270"/>
      <c r="J3977" s="120"/>
      <c r="K3977" s="209"/>
      <c r="L3977" s="209"/>
      <c r="M3977" s="279"/>
    </row>
    <row r="3978" spans="1:13" x14ac:dyDescent="0.2">
      <c r="A3978" s="208"/>
      <c r="B3978" s="269"/>
      <c r="C3978" s="270"/>
      <c r="D3978" s="270"/>
      <c r="E3978" s="270"/>
      <c r="F3978" s="270"/>
      <c r="G3978" s="270"/>
      <c r="H3978" s="270"/>
      <c r="J3978" s="120"/>
      <c r="K3978" s="209"/>
      <c r="L3978" s="209"/>
      <c r="M3978" s="279"/>
    </row>
    <row r="3979" spans="1:13" x14ac:dyDescent="0.2">
      <c r="A3979" s="208"/>
      <c r="B3979" s="269"/>
      <c r="C3979" s="270"/>
      <c r="D3979" s="270"/>
      <c r="E3979" s="270"/>
      <c r="F3979" s="270"/>
      <c r="G3979" s="270"/>
      <c r="H3979" s="270"/>
      <c r="J3979" s="120"/>
      <c r="K3979" s="209"/>
      <c r="L3979" s="209"/>
      <c r="M3979" s="279"/>
    </row>
    <row r="3980" spans="1:13" x14ac:dyDescent="0.2">
      <c r="A3980" s="208"/>
      <c r="B3980" s="269"/>
      <c r="C3980" s="270"/>
      <c r="D3980" s="270"/>
      <c r="E3980" s="270"/>
      <c r="F3980" s="270"/>
      <c r="G3980" s="270"/>
      <c r="H3980" s="270"/>
      <c r="J3980" s="120"/>
      <c r="K3980" s="209"/>
      <c r="L3980" s="209"/>
      <c r="M3980" s="279"/>
    </row>
    <row r="3981" spans="1:13" x14ac:dyDescent="0.2">
      <c r="A3981" s="208"/>
      <c r="B3981" s="269"/>
      <c r="C3981" s="270"/>
      <c r="D3981" s="270"/>
      <c r="E3981" s="270"/>
      <c r="F3981" s="270"/>
      <c r="G3981" s="270"/>
      <c r="H3981" s="270"/>
      <c r="J3981" s="120"/>
      <c r="K3981" s="209"/>
      <c r="L3981" s="209"/>
      <c r="M3981" s="279"/>
    </row>
    <row r="3982" spans="1:13" x14ac:dyDescent="0.2">
      <c r="A3982" s="208"/>
      <c r="B3982" s="269"/>
      <c r="C3982" s="270"/>
      <c r="D3982" s="270"/>
      <c r="E3982" s="270"/>
      <c r="F3982" s="270"/>
      <c r="G3982" s="270"/>
      <c r="H3982" s="270"/>
      <c r="J3982" s="120"/>
      <c r="K3982" s="209"/>
      <c r="L3982" s="209"/>
      <c r="M3982" s="279"/>
    </row>
    <row r="3983" spans="1:13" x14ac:dyDescent="0.2">
      <c r="A3983" s="208"/>
      <c r="B3983" s="269"/>
      <c r="C3983" s="270"/>
      <c r="D3983" s="270"/>
      <c r="E3983" s="270"/>
      <c r="F3983" s="270"/>
      <c r="G3983" s="270"/>
      <c r="H3983" s="270"/>
      <c r="J3983" s="120"/>
      <c r="K3983" s="209"/>
      <c r="L3983" s="209"/>
      <c r="M3983" s="279"/>
    </row>
    <row r="3984" spans="1:13" x14ac:dyDescent="0.2">
      <c r="A3984" s="208"/>
      <c r="B3984" s="269"/>
      <c r="C3984" s="270"/>
      <c r="D3984" s="270"/>
      <c r="E3984" s="270"/>
      <c r="F3984" s="270"/>
      <c r="G3984" s="270"/>
      <c r="H3984" s="270"/>
      <c r="J3984" s="120"/>
      <c r="K3984" s="209"/>
      <c r="L3984" s="209"/>
      <c r="M3984" s="279"/>
    </row>
    <row r="3985" spans="1:13" x14ac:dyDescent="0.2">
      <c r="A3985" s="208"/>
      <c r="B3985" s="269"/>
      <c r="C3985" s="270"/>
      <c r="D3985" s="270"/>
      <c r="E3985" s="270"/>
      <c r="F3985" s="270"/>
      <c r="G3985" s="270"/>
      <c r="H3985" s="270"/>
      <c r="J3985" s="120"/>
      <c r="K3985" s="209"/>
      <c r="L3985" s="209"/>
      <c r="M3985" s="279"/>
    </row>
    <row r="3986" spans="1:13" x14ac:dyDescent="0.2">
      <c r="A3986" s="208"/>
      <c r="B3986" s="269"/>
      <c r="C3986" s="270"/>
      <c r="D3986" s="270"/>
      <c r="E3986" s="270"/>
      <c r="F3986" s="270"/>
      <c r="G3986" s="270"/>
      <c r="H3986" s="270"/>
      <c r="J3986" s="120"/>
      <c r="K3986" s="209"/>
      <c r="L3986" s="209"/>
      <c r="M3986" s="279"/>
    </row>
    <row r="3987" spans="1:13" x14ac:dyDescent="0.2">
      <c r="A3987" s="208"/>
      <c r="B3987" s="269"/>
      <c r="C3987" s="270"/>
      <c r="D3987" s="270"/>
      <c r="E3987" s="270"/>
      <c r="F3987" s="270"/>
      <c r="G3987" s="270"/>
      <c r="H3987" s="270"/>
      <c r="J3987" s="120"/>
      <c r="K3987" s="209"/>
      <c r="L3987" s="209"/>
      <c r="M3987" s="279"/>
    </row>
    <row r="3988" spans="1:13" x14ac:dyDescent="0.2">
      <c r="A3988" s="208"/>
      <c r="B3988" s="269"/>
      <c r="C3988" s="270"/>
      <c r="D3988" s="270"/>
      <c r="E3988" s="270"/>
      <c r="F3988" s="270"/>
      <c r="G3988" s="270"/>
      <c r="H3988" s="270"/>
      <c r="J3988" s="120"/>
      <c r="K3988" s="209"/>
      <c r="L3988" s="209"/>
      <c r="M3988" s="279"/>
    </row>
    <row r="3989" spans="1:13" x14ac:dyDescent="0.2">
      <c r="A3989" s="208"/>
      <c r="B3989" s="269"/>
      <c r="C3989" s="270"/>
      <c r="D3989" s="270"/>
      <c r="E3989" s="270"/>
      <c r="F3989" s="270"/>
      <c r="G3989" s="270"/>
      <c r="H3989" s="270"/>
      <c r="J3989" s="120"/>
      <c r="K3989" s="209"/>
      <c r="L3989" s="209"/>
      <c r="M3989" s="279"/>
    </row>
    <row r="3990" spans="1:13" x14ac:dyDescent="0.2">
      <c r="A3990" s="208"/>
      <c r="B3990" s="269"/>
      <c r="C3990" s="270"/>
      <c r="D3990" s="270"/>
      <c r="E3990" s="270"/>
      <c r="F3990" s="270"/>
      <c r="G3990" s="270"/>
      <c r="H3990" s="270"/>
      <c r="J3990" s="120"/>
      <c r="K3990" s="209"/>
      <c r="L3990" s="209"/>
      <c r="M3990" s="279"/>
    </row>
    <row r="3991" spans="1:13" x14ac:dyDescent="0.2">
      <c r="A3991" s="208"/>
      <c r="B3991" s="269"/>
      <c r="C3991" s="270"/>
      <c r="D3991" s="270"/>
      <c r="E3991" s="270"/>
      <c r="F3991" s="270"/>
      <c r="G3991" s="270"/>
      <c r="H3991" s="270"/>
      <c r="J3991" s="120"/>
      <c r="K3991" s="209"/>
      <c r="L3991" s="209"/>
      <c r="M3991" s="279"/>
    </row>
    <row r="3992" spans="1:13" x14ac:dyDescent="0.2">
      <c r="A3992" s="208"/>
      <c r="B3992" s="269"/>
      <c r="C3992" s="270"/>
      <c r="D3992" s="270"/>
      <c r="E3992" s="270"/>
      <c r="F3992" s="270"/>
      <c r="G3992" s="270"/>
      <c r="H3992" s="270"/>
      <c r="J3992" s="120"/>
      <c r="K3992" s="209"/>
      <c r="L3992" s="209"/>
      <c r="M3992" s="279"/>
    </row>
    <row r="3993" spans="1:13" x14ac:dyDescent="0.2">
      <c r="A3993" s="208"/>
      <c r="B3993" s="269"/>
      <c r="C3993" s="270"/>
      <c r="D3993" s="270"/>
      <c r="E3993" s="270"/>
      <c r="F3993" s="270"/>
      <c r="G3993" s="270"/>
      <c r="H3993" s="270"/>
      <c r="J3993" s="120"/>
      <c r="K3993" s="209"/>
      <c r="L3993" s="209"/>
      <c r="M3993" s="279"/>
    </row>
    <row r="3994" spans="1:13" x14ac:dyDescent="0.2">
      <c r="A3994" s="208"/>
      <c r="B3994" s="269"/>
      <c r="C3994" s="270"/>
      <c r="D3994" s="270"/>
      <c r="E3994" s="270"/>
      <c r="F3994" s="270"/>
      <c r="G3994" s="270"/>
      <c r="H3994" s="270"/>
      <c r="J3994" s="120"/>
      <c r="K3994" s="209"/>
      <c r="L3994" s="209"/>
      <c r="M3994" s="279"/>
    </row>
    <row r="3995" spans="1:13" x14ac:dyDescent="0.2">
      <c r="A3995" s="208"/>
      <c r="B3995" s="269"/>
      <c r="C3995" s="270"/>
      <c r="D3995" s="270"/>
      <c r="E3995" s="270"/>
      <c r="F3995" s="270"/>
      <c r="G3995" s="270"/>
      <c r="H3995" s="270"/>
      <c r="J3995" s="120"/>
      <c r="K3995" s="209"/>
      <c r="L3995" s="209"/>
      <c r="M3995" s="279"/>
    </row>
    <row r="3996" spans="1:13" x14ac:dyDescent="0.2">
      <c r="A3996" s="208"/>
      <c r="B3996" s="269"/>
      <c r="C3996" s="270"/>
      <c r="D3996" s="270"/>
      <c r="E3996" s="270"/>
      <c r="F3996" s="270"/>
      <c r="G3996" s="270"/>
      <c r="H3996" s="270"/>
      <c r="J3996" s="120"/>
      <c r="K3996" s="209"/>
      <c r="L3996" s="209"/>
      <c r="M3996" s="279"/>
    </row>
    <row r="3997" spans="1:13" x14ac:dyDescent="0.2">
      <c r="A3997" s="208"/>
      <c r="B3997" s="269"/>
      <c r="C3997" s="270"/>
      <c r="D3997" s="270"/>
      <c r="E3997" s="270"/>
      <c r="F3997" s="270"/>
      <c r="G3997" s="270"/>
      <c r="H3997" s="270"/>
      <c r="J3997" s="120"/>
      <c r="K3997" s="209"/>
      <c r="L3997" s="209"/>
      <c r="M3997" s="279"/>
    </row>
    <row r="3998" spans="1:13" x14ac:dyDescent="0.2">
      <c r="A3998" s="208"/>
      <c r="B3998" s="269"/>
      <c r="C3998" s="270"/>
      <c r="D3998" s="270"/>
      <c r="E3998" s="270"/>
      <c r="F3998" s="270"/>
      <c r="G3998" s="270"/>
      <c r="H3998" s="270"/>
      <c r="J3998" s="120"/>
      <c r="K3998" s="209"/>
      <c r="L3998" s="209"/>
      <c r="M3998" s="279"/>
    </row>
    <row r="3999" spans="1:13" x14ac:dyDescent="0.2">
      <c r="A3999" s="208"/>
      <c r="B3999" s="269"/>
      <c r="C3999" s="270"/>
      <c r="D3999" s="270"/>
      <c r="E3999" s="270"/>
      <c r="F3999" s="270"/>
      <c r="G3999" s="270"/>
      <c r="H3999" s="270"/>
      <c r="J3999" s="120"/>
      <c r="K3999" s="209"/>
      <c r="L3999" s="209"/>
      <c r="M3999" s="279"/>
    </row>
    <row r="4000" spans="1:13" x14ac:dyDescent="0.2">
      <c r="A4000" s="208"/>
      <c r="B4000" s="269"/>
      <c r="C4000" s="270"/>
      <c r="D4000" s="270"/>
      <c r="E4000" s="270"/>
      <c r="F4000" s="270"/>
      <c r="G4000" s="270"/>
      <c r="H4000" s="270"/>
      <c r="J4000" s="120"/>
      <c r="K4000" s="209"/>
      <c r="L4000" s="209"/>
      <c r="M4000" s="279"/>
    </row>
    <row r="4001" spans="1:13" x14ac:dyDescent="0.2">
      <c r="A4001" s="208"/>
      <c r="B4001" s="269"/>
      <c r="C4001" s="270"/>
      <c r="D4001" s="270"/>
      <c r="E4001" s="270"/>
      <c r="F4001" s="270"/>
      <c r="G4001" s="270"/>
      <c r="H4001" s="270"/>
      <c r="J4001" s="120"/>
      <c r="K4001" s="209"/>
      <c r="L4001" s="209"/>
      <c r="M4001" s="279"/>
    </row>
    <row r="4002" spans="1:13" x14ac:dyDescent="0.2">
      <c r="A4002" s="208"/>
      <c r="B4002" s="269"/>
      <c r="C4002" s="270"/>
      <c r="D4002" s="270"/>
      <c r="E4002" s="270"/>
      <c r="F4002" s="270"/>
      <c r="G4002" s="270"/>
      <c r="H4002" s="270"/>
      <c r="J4002" s="120"/>
      <c r="K4002" s="209"/>
      <c r="L4002" s="209"/>
      <c r="M4002" s="279"/>
    </row>
    <row r="4003" spans="1:13" x14ac:dyDescent="0.2">
      <c r="A4003" s="208"/>
      <c r="B4003" s="269"/>
      <c r="C4003" s="270"/>
      <c r="D4003" s="270"/>
      <c r="E4003" s="270"/>
      <c r="F4003" s="270"/>
      <c r="G4003" s="270"/>
      <c r="H4003" s="270"/>
      <c r="J4003" s="120"/>
      <c r="K4003" s="209"/>
      <c r="L4003" s="209"/>
      <c r="M4003" s="279"/>
    </row>
    <row r="4004" spans="1:13" x14ac:dyDescent="0.2">
      <c r="A4004" s="208"/>
      <c r="B4004" s="269"/>
      <c r="C4004" s="270"/>
      <c r="D4004" s="270"/>
      <c r="E4004" s="270"/>
      <c r="F4004" s="270"/>
      <c r="G4004" s="270"/>
      <c r="H4004" s="270"/>
      <c r="J4004" s="120"/>
      <c r="K4004" s="209"/>
      <c r="L4004" s="209"/>
      <c r="M4004" s="279"/>
    </row>
    <row r="4005" spans="1:13" x14ac:dyDescent="0.2">
      <c r="A4005" s="208"/>
      <c r="B4005" s="269"/>
      <c r="C4005" s="270"/>
      <c r="D4005" s="270"/>
      <c r="E4005" s="270"/>
      <c r="F4005" s="270"/>
      <c r="G4005" s="270"/>
      <c r="H4005" s="270"/>
      <c r="J4005" s="120"/>
      <c r="K4005" s="209"/>
      <c r="L4005" s="209"/>
      <c r="M4005" s="279"/>
    </row>
    <row r="4006" spans="1:13" x14ac:dyDescent="0.2">
      <c r="A4006" s="208"/>
      <c r="B4006" s="269"/>
      <c r="C4006" s="270"/>
      <c r="D4006" s="270"/>
      <c r="E4006" s="270"/>
      <c r="F4006" s="270"/>
      <c r="G4006" s="270"/>
      <c r="H4006" s="270"/>
      <c r="J4006" s="120"/>
      <c r="K4006" s="209"/>
      <c r="L4006" s="209"/>
      <c r="M4006" s="279"/>
    </row>
    <row r="4007" spans="1:13" x14ac:dyDescent="0.2">
      <c r="A4007" s="208"/>
      <c r="B4007" s="269"/>
      <c r="C4007" s="270"/>
      <c r="D4007" s="270"/>
      <c r="E4007" s="270"/>
      <c r="F4007" s="270"/>
      <c r="G4007" s="270"/>
      <c r="H4007" s="270"/>
      <c r="J4007" s="120"/>
      <c r="K4007" s="209"/>
      <c r="L4007" s="209"/>
      <c r="M4007" s="279"/>
    </row>
    <row r="4008" spans="1:13" x14ac:dyDescent="0.2">
      <c r="A4008" s="208"/>
      <c r="B4008" s="269"/>
      <c r="C4008" s="270"/>
      <c r="D4008" s="270"/>
      <c r="E4008" s="270"/>
      <c r="F4008" s="270"/>
      <c r="G4008" s="270"/>
      <c r="H4008" s="270"/>
      <c r="J4008" s="120"/>
      <c r="K4008" s="209"/>
      <c r="L4008" s="209"/>
      <c r="M4008" s="279"/>
    </row>
    <row r="4009" spans="1:13" x14ac:dyDescent="0.2">
      <c r="A4009" s="208"/>
      <c r="B4009" s="269"/>
      <c r="C4009" s="270"/>
      <c r="D4009" s="270"/>
      <c r="E4009" s="270"/>
      <c r="F4009" s="270"/>
      <c r="G4009" s="270"/>
      <c r="H4009" s="270"/>
      <c r="J4009" s="120"/>
      <c r="K4009" s="209"/>
      <c r="L4009" s="209"/>
      <c r="M4009" s="279"/>
    </row>
    <row r="4010" spans="1:13" x14ac:dyDescent="0.2">
      <c r="A4010" s="208"/>
      <c r="B4010" s="269"/>
      <c r="C4010" s="270"/>
      <c r="D4010" s="270"/>
      <c r="E4010" s="270"/>
      <c r="F4010" s="270"/>
      <c r="G4010" s="270"/>
      <c r="H4010" s="270"/>
      <c r="J4010" s="120"/>
      <c r="K4010" s="209"/>
      <c r="L4010" s="209"/>
      <c r="M4010" s="279"/>
    </row>
    <row r="4011" spans="1:13" x14ac:dyDescent="0.2">
      <c r="A4011" s="208"/>
      <c r="B4011" s="269"/>
      <c r="C4011" s="270"/>
      <c r="D4011" s="270"/>
      <c r="E4011" s="270"/>
      <c r="F4011" s="270"/>
      <c r="G4011" s="270"/>
      <c r="H4011" s="270"/>
      <c r="J4011" s="120"/>
      <c r="K4011" s="209"/>
      <c r="L4011" s="209"/>
      <c r="M4011" s="279"/>
    </row>
    <row r="4012" spans="1:13" x14ac:dyDescent="0.2">
      <c r="A4012" s="208"/>
      <c r="B4012" s="269"/>
      <c r="C4012" s="270"/>
      <c r="D4012" s="270"/>
      <c r="E4012" s="270"/>
      <c r="F4012" s="270"/>
      <c r="G4012" s="270"/>
      <c r="H4012" s="270"/>
      <c r="J4012" s="120"/>
      <c r="K4012" s="209"/>
      <c r="L4012" s="209"/>
      <c r="M4012" s="279"/>
    </row>
    <row r="4013" spans="1:13" x14ac:dyDescent="0.2">
      <c r="A4013" s="208"/>
      <c r="B4013" s="269"/>
      <c r="C4013" s="270"/>
      <c r="D4013" s="270"/>
      <c r="E4013" s="270"/>
      <c r="F4013" s="270"/>
      <c r="G4013" s="270"/>
      <c r="H4013" s="270"/>
      <c r="J4013" s="120"/>
      <c r="K4013" s="209"/>
      <c r="L4013" s="209"/>
      <c r="M4013" s="279"/>
    </row>
    <row r="4014" spans="1:13" x14ac:dyDescent="0.2">
      <c r="A4014" s="208"/>
      <c r="B4014" s="269"/>
      <c r="C4014" s="270"/>
      <c r="D4014" s="270"/>
      <c r="E4014" s="270"/>
      <c r="F4014" s="270"/>
      <c r="G4014" s="270"/>
      <c r="H4014" s="270"/>
      <c r="J4014" s="120"/>
      <c r="K4014" s="209"/>
      <c r="L4014" s="209"/>
      <c r="M4014" s="279"/>
    </row>
    <row r="4015" spans="1:13" x14ac:dyDescent="0.2">
      <c r="A4015" s="208"/>
      <c r="B4015" s="269"/>
      <c r="C4015" s="270"/>
      <c r="D4015" s="270"/>
      <c r="E4015" s="270"/>
      <c r="F4015" s="270"/>
      <c r="G4015" s="270"/>
      <c r="H4015" s="270"/>
      <c r="J4015" s="120"/>
      <c r="K4015" s="209"/>
      <c r="L4015" s="209"/>
      <c r="M4015" s="279"/>
    </row>
    <row r="4016" spans="1:13" x14ac:dyDescent="0.2">
      <c r="A4016" s="208"/>
      <c r="B4016" s="269"/>
      <c r="C4016" s="270"/>
      <c r="D4016" s="270"/>
      <c r="E4016" s="270"/>
      <c r="F4016" s="270"/>
      <c r="G4016" s="270"/>
      <c r="H4016" s="270"/>
      <c r="J4016" s="120"/>
      <c r="K4016" s="209"/>
      <c r="L4016" s="209"/>
      <c r="M4016" s="279"/>
    </row>
    <row r="4017" spans="1:13" x14ac:dyDescent="0.2">
      <c r="A4017" s="208"/>
      <c r="B4017" s="269"/>
      <c r="C4017" s="270"/>
      <c r="D4017" s="270"/>
      <c r="E4017" s="270"/>
      <c r="F4017" s="270"/>
      <c r="G4017" s="270"/>
      <c r="H4017" s="270"/>
      <c r="J4017" s="120"/>
      <c r="K4017" s="209"/>
      <c r="L4017" s="209"/>
      <c r="M4017" s="279"/>
    </row>
    <row r="4018" spans="1:13" x14ac:dyDescent="0.2">
      <c r="A4018" s="208"/>
      <c r="B4018" s="269"/>
      <c r="C4018" s="270"/>
      <c r="D4018" s="270"/>
      <c r="E4018" s="270"/>
      <c r="F4018" s="270"/>
      <c r="G4018" s="270"/>
      <c r="H4018" s="270"/>
      <c r="J4018" s="120"/>
      <c r="K4018" s="209"/>
      <c r="L4018" s="209"/>
      <c r="M4018" s="279"/>
    </row>
    <row r="4019" spans="1:13" x14ac:dyDescent="0.2">
      <c r="A4019" s="208"/>
      <c r="B4019" s="269"/>
      <c r="C4019" s="270"/>
      <c r="D4019" s="270"/>
      <c r="E4019" s="270"/>
      <c r="F4019" s="270"/>
      <c r="G4019" s="270"/>
      <c r="H4019" s="270"/>
      <c r="J4019" s="120"/>
      <c r="K4019" s="209"/>
      <c r="L4019" s="209"/>
      <c r="M4019" s="279"/>
    </row>
    <row r="4020" spans="1:13" x14ac:dyDescent="0.2">
      <c r="A4020" s="208"/>
      <c r="B4020" s="269"/>
      <c r="C4020" s="270"/>
      <c r="D4020" s="270"/>
      <c r="E4020" s="270"/>
      <c r="F4020" s="270"/>
      <c r="G4020" s="270"/>
      <c r="H4020" s="270"/>
      <c r="J4020" s="120"/>
      <c r="K4020" s="209"/>
      <c r="L4020" s="209"/>
      <c r="M4020" s="279"/>
    </row>
    <row r="4021" spans="1:13" x14ac:dyDescent="0.2">
      <c r="A4021" s="208"/>
      <c r="B4021" s="269"/>
      <c r="C4021" s="270"/>
      <c r="D4021" s="270"/>
      <c r="E4021" s="270"/>
      <c r="F4021" s="270"/>
      <c r="G4021" s="270"/>
      <c r="H4021" s="270"/>
      <c r="J4021" s="120"/>
      <c r="K4021" s="209"/>
      <c r="L4021" s="209"/>
      <c r="M4021" s="279"/>
    </row>
    <row r="4022" spans="1:13" x14ac:dyDescent="0.2">
      <c r="A4022" s="208"/>
      <c r="B4022" s="269"/>
      <c r="C4022" s="270"/>
      <c r="D4022" s="270"/>
      <c r="E4022" s="270"/>
      <c r="F4022" s="270"/>
      <c r="G4022" s="270"/>
      <c r="H4022" s="270"/>
      <c r="J4022" s="120"/>
      <c r="K4022" s="209"/>
      <c r="L4022" s="209"/>
      <c r="M4022" s="279"/>
    </row>
    <row r="4023" spans="1:13" x14ac:dyDescent="0.2">
      <c r="A4023" s="208"/>
      <c r="B4023" s="269"/>
      <c r="C4023" s="270"/>
      <c r="D4023" s="270"/>
      <c r="E4023" s="270"/>
      <c r="F4023" s="270"/>
      <c r="G4023" s="270"/>
      <c r="H4023" s="270"/>
      <c r="J4023" s="120"/>
      <c r="K4023" s="209"/>
      <c r="L4023" s="209"/>
      <c r="M4023" s="279"/>
    </row>
    <row r="4024" spans="1:13" x14ac:dyDescent="0.2">
      <c r="A4024" s="208"/>
      <c r="B4024" s="269"/>
      <c r="C4024" s="270"/>
      <c r="D4024" s="270"/>
      <c r="E4024" s="270"/>
      <c r="F4024" s="270"/>
      <c r="G4024" s="270"/>
      <c r="H4024" s="270"/>
      <c r="J4024" s="120"/>
      <c r="K4024" s="209"/>
      <c r="L4024" s="209"/>
      <c r="M4024" s="279"/>
    </row>
    <row r="4025" spans="1:13" x14ac:dyDescent="0.2">
      <c r="A4025" s="208"/>
      <c r="B4025" s="269"/>
      <c r="C4025" s="270"/>
      <c r="D4025" s="270"/>
      <c r="E4025" s="270"/>
      <c r="F4025" s="270"/>
      <c r="G4025" s="270"/>
      <c r="H4025" s="270"/>
      <c r="J4025" s="120"/>
      <c r="K4025" s="209"/>
      <c r="L4025" s="209"/>
      <c r="M4025" s="279"/>
    </row>
    <row r="4026" spans="1:13" x14ac:dyDescent="0.2">
      <c r="A4026" s="208"/>
      <c r="B4026" s="269"/>
      <c r="C4026" s="270"/>
      <c r="D4026" s="270"/>
      <c r="E4026" s="270"/>
      <c r="F4026" s="270"/>
      <c r="G4026" s="270"/>
      <c r="H4026" s="270"/>
      <c r="J4026" s="120"/>
      <c r="K4026" s="209"/>
      <c r="L4026" s="209"/>
      <c r="M4026" s="279"/>
    </row>
    <row r="4027" spans="1:13" x14ac:dyDescent="0.2">
      <c r="A4027" s="208"/>
      <c r="B4027" s="269"/>
      <c r="C4027" s="270"/>
      <c r="D4027" s="270"/>
      <c r="E4027" s="270"/>
      <c r="F4027" s="270"/>
      <c r="G4027" s="270"/>
      <c r="H4027" s="270"/>
      <c r="J4027" s="120"/>
      <c r="K4027" s="209"/>
      <c r="L4027" s="209"/>
      <c r="M4027" s="279"/>
    </row>
    <row r="4028" spans="1:13" x14ac:dyDescent="0.2">
      <c r="A4028" s="208"/>
      <c r="B4028" s="269"/>
      <c r="C4028" s="270"/>
      <c r="D4028" s="270"/>
      <c r="E4028" s="270"/>
      <c r="F4028" s="270"/>
      <c r="G4028" s="270"/>
      <c r="H4028" s="270"/>
      <c r="J4028" s="120"/>
      <c r="K4028" s="209"/>
      <c r="L4028" s="209"/>
      <c r="M4028" s="279"/>
    </row>
    <row r="4029" spans="1:13" x14ac:dyDescent="0.2">
      <c r="A4029" s="208"/>
      <c r="B4029" s="269"/>
      <c r="C4029" s="270"/>
      <c r="D4029" s="270"/>
      <c r="E4029" s="270"/>
      <c r="F4029" s="270"/>
      <c r="G4029" s="270"/>
      <c r="H4029" s="270"/>
      <c r="J4029" s="120"/>
      <c r="K4029" s="209"/>
      <c r="L4029" s="209"/>
      <c r="M4029" s="279"/>
    </row>
    <row r="4030" spans="1:13" x14ac:dyDescent="0.2">
      <c r="A4030" s="208"/>
      <c r="B4030" s="269"/>
      <c r="C4030" s="270"/>
      <c r="D4030" s="270"/>
      <c r="E4030" s="270"/>
      <c r="F4030" s="270"/>
      <c r="G4030" s="270"/>
      <c r="H4030" s="270"/>
      <c r="J4030" s="120"/>
      <c r="K4030" s="209"/>
      <c r="L4030" s="209"/>
      <c r="M4030" s="279"/>
    </row>
    <row r="4031" spans="1:13" x14ac:dyDescent="0.2">
      <c r="A4031" s="208"/>
      <c r="B4031" s="269"/>
      <c r="C4031" s="270"/>
      <c r="D4031" s="270"/>
      <c r="E4031" s="270"/>
      <c r="F4031" s="270"/>
      <c r="G4031" s="270"/>
      <c r="H4031" s="270"/>
      <c r="J4031" s="120"/>
      <c r="K4031" s="209"/>
      <c r="L4031" s="209"/>
      <c r="M4031" s="279"/>
    </row>
    <row r="4032" spans="1:13" x14ac:dyDescent="0.2">
      <c r="A4032" s="208"/>
      <c r="B4032" s="269"/>
      <c r="C4032" s="270"/>
      <c r="D4032" s="270"/>
      <c r="E4032" s="270"/>
      <c r="F4032" s="270"/>
      <c r="G4032" s="270"/>
      <c r="H4032" s="270"/>
      <c r="J4032" s="120"/>
      <c r="K4032" s="209"/>
      <c r="L4032" s="209"/>
      <c r="M4032" s="279"/>
    </row>
    <row r="4033" spans="1:13" x14ac:dyDescent="0.2">
      <c r="A4033" s="208"/>
      <c r="B4033" s="269"/>
      <c r="C4033" s="270"/>
      <c r="D4033" s="270"/>
      <c r="E4033" s="270"/>
      <c r="F4033" s="270"/>
      <c r="G4033" s="270"/>
      <c r="H4033" s="270"/>
      <c r="J4033" s="120"/>
      <c r="K4033" s="209"/>
      <c r="L4033" s="209"/>
      <c r="M4033" s="279"/>
    </row>
    <row r="4034" spans="1:13" x14ac:dyDescent="0.2">
      <c r="A4034" s="208"/>
      <c r="B4034" s="269"/>
      <c r="C4034" s="270"/>
      <c r="D4034" s="270"/>
      <c r="E4034" s="270"/>
      <c r="F4034" s="270"/>
      <c r="G4034" s="270"/>
      <c r="H4034" s="270"/>
      <c r="J4034" s="120"/>
      <c r="K4034" s="209"/>
      <c r="L4034" s="209"/>
      <c r="M4034" s="279"/>
    </row>
    <row r="4035" spans="1:13" x14ac:dyDescent="0.2">
      <c r="A4035" s="208"/>
      <c r="B4035" s="269"/>
      <c r="C4035" s="270"/>
      <c r="D4035" s="270"/>
      <c r="E4035" s="270"/>
      <c r="F4035" s="270"/>
      <c r="G4035" s="270"/>
      <c r="H4035" s="270"/>
      <c r="J4035" s="120"/>
      <c r="K4035" s="209"/>
      <c r="L4035" s="209"/>
      <c r="M4035" s="279"/>
    </row>
    <row r="4036" spans="1:13" x14ac:dyDescent="0.2">
      <c r="A4036" s="208"/>
      <c r="B4036" s="269"/>
      <c r="C4036" s="270"/>
      <c r="D4036" s="270"/>
      <c r="E4036" s="270"/>
      <c r="F4036" s="270"/>
      <c r="G4036" s="270"/>
      <c r="H4036" s="270"/>
      <c r="J4036" s="120"/>
      <c r="K4036" s="209"/>
      <c r="L4036" s="209"/>
      <c r="M4036" s="279"/>
    </row>
    <row r="4037" spans="1:13" x14ac:dyDescent="0.2">
      <c r="A4037" s="208"/>
      <c r="B4037" s="269"/>
      <c r="C4037" s="270"/>
      <c r="D4037" s="270"/>
      <c r="E4037" s="270"/>
      <c r="F4037" s="270"/>
      <c r="G4037" s="270"/>
      <c r="H4037" s="270"/>
      <c r="J4037" s="120"/>
      <c r="K4037" s="209"/>
      <c r="L4037" s="209"/>
      <c r="M4037" s="279"/>
    </row>
    <row r="4038" spans="1:13" x14ac:dyDescent="0.2">
      <c r="A4038" s="208"/>
      <c r="B4038" s="269"/>
      <c r="C4038" s="270"/>
      <c r="D4038" s="270"/>
      <c r="E4038" s="270"/>
      <c r="F4038" s="270"/>
      <c r="G4038" s="270"/>
      <c r="H4038" s="270"/>
      <c r="J4038" s="120"/>
      <c r="K4038" s="209"/>
      <c r="L4038" s="209"/>
      <c r="M4038" s="279"/>
    </row>
    <row r="4039" spans="1:13" x14ac:dyDescent="0.2">
      <c r="A4039" s="208"/>
      <c r="B4039" s="269"/>
      <c r="C4039" s="270"/>
      <c r="D4039" s="270"/>
      <c r="E4039" s="270"/>
      <c r="F4039" s="270"/>
      <c r="G4039" s="270"/>
      <c r="H4039" s="270"/>
      <c r="J4039" s="120"/>
      <c r="K4039" s="209"/>
      <c r="L4039" s="209"/>
      <c r="M4039" s="279"/>
    </row>
    <row r="4040" spans="1:13" x14ac:dyDescent="0.2">
      <c r="A4040" s="208"/>
      <c r="B4040" s="269"/>
      <c r="C4040" s="270"/>
      <c r="D4040" s="270"/>
      <c r="E4040" s="270"/>
      <c r="F4040" s="270"/>
      <c r="G4040" s="270"/>
      <c r="H4040" s="270"/>
      <c r="J4040" s="120"/>
      <c r="K4040" s="209"/>
      <c r="L4040" s="209"/>
      <c r="M4040" s="279"/>
    </row>
    <row r="4041" spans="1:13" x14ac:dyDescent="0.2">
      <c r="A4041" s="208"/>
      <c r="B4041" s="269"/>
      <c r="C4041" s="270"/>
      <c r="D4041" s="270"/>
      <c r="E4041" s="270"/>
      <c r="F4041" s="270"/>
      <c r="G4041" s="270"/>
      <c r="H4041" s="270"/>
      <c r="J4041" s="120"/>
      <c r="K4041" s="209"/>
      <c r="L4041" s="209"/>
      <c r="M4041" s="279"/>
    </row>
    <row r="4042" spans="1:13" x14ac:dyDescent="0.2">
      <c r="A4042" s="208"/>
      <c r="B4042" s="269"/>
      <c r="C4042" s="270"/>
      <c r="D4042" s="270"/>
      <c r="E4042" s="270"/>
      <c r="F4042" s="270"/>
      <c r="G4042" s="270"/>
      <c r="H4042" s="270"/>
      <c r="J4042" s="120"/>
      <c r="K4042" s="209"/>
      <c r="L4042" s="209"/>
      <c r="M4042" s="279"/>
    </row>
    <row r="4043" spans="1:13" x14ac:dyDescent="0.2">
      <c r="A4043" s="208"/>
      <c r="B4043" s="269"/>
      <c r="C4043" s="270"/>
      <c r="D4043" s="270"/>
      <c r="E4043" s="270"/>
      <c r="F4043" s="270"/>
      <c r="G4043" s="270"/>
      <c r="H4043" s="270"/>
      <c r="J4043" s="120"/>
      <c r="K4043" s="209"/>
      <c r="L4043" s="209"/>
      <c r="M4043" s="279"/>
    </row>
    <row r="4044" spans="1:13" x14ac:dyDescent="0.2">
      <c r="A4044" s="208"/>
      <c r="B4044" s="269"/>
      <c r="C4044" s="270"/>
      <c r="D4044" s="270"/>
      <c r="E4044" s="270"/>
      <c r="F4044" s="270"/>
      <c r="G4044" s="270"/>
      <c r="H4044" s="270"/>
      <c r="J4044" s="120"/>
      <c r="K4044" s="209"/>
      <c r="L4044" s="209"/>
      <c r="M4044" s="279"/>
    </row>
    <row r="4045" spans="1:13" x14ac:dyDescent="0.2">
      <c r="A4045" s="208"/>
      <c r="B4045" s="269"/>
      <c r="C4045" s="270"/>
      <c r="D4045" s="270"/>
      <c r="E4045" s="270"/>
      <c r="F4045" s="270"/>
      <c r="G4045" s="270"/>
      <c r="H4045" s="270"/>
      <c r="J4045" s="120"/>
      <c r="K4045" s="209"/>
      <c r="L4045" s="209"/>
      <c r="M4045" s="279"/>
    </row>
    <row r="4046" spans="1:13" x14ac:dyDescent="0.2">
      <c r="A4046" s="208"/>
      <c r="B4046" s="269"/>
      <c r="C4046" s="270"/>
      <c r="D4046" s="270"/>
      <c r="E4046" s="270"/>
      <c r="F4046" s="270"/>
      <c r="G4046" s="270"/>
      <c r="H4046" s="270"/>
      <c r="J4046" s="120"/>
      <c r="K4046" s="209"/>
      <c r="L4046" s="209"/>
      <c r="M4046" s="279"/>
    </row>
    <row r="4047" spans="1:13" x14ac:dyDescent="0.2">
      <c r="A4047" s="208"/>
      <c r="B4047" s="269"/>
      <c r="C4047" s="270"/>
      <c r="D4047" s="270"/>
      <c r="E4047" s="270"/>
      <c r="F4047" s="270"/>
      <c r="G4047" s="270"/>
      <c r="H4047" s="270"/>
      <c r="J4047" s="120"/>
      <c r="K4047" s="209"/>
      <c r="L4047" s="209"/>
      <c r="M4047" s="279"/>
    </row>
    <row r="4048" spans="1:13" x14ac:dyDescent="0.2">
      <c r="A4048" s="208"/>
      <c r="B4048" s="269"/>
      <c r="C4048" s="270"/>
      <c r="D4048" s="270"/>
      <c r="E4048" s="270"/>
      <c r="F4048" s="270"/>
      <c r="G4048" s="270"/>
      <c r="H4048" s="270"/>
      <c r="J4048" s="120"/>
      <c r="K4048" s="209"/>
      <c r="L4048" s="209"/>
      <c r="M4048" s="279"/>
    </row>
    <row r="4049" spans="1:13" x14ac:dyDescent="0.2">
      <c r="A4049" s="208"/>
      <c r="B4049" s="269"/>
      <c r="C4049" s="270"/>
      <c r="D4049" s="270"/>
      <c r="E4049" s="270"/>
      <c r="F4049" s="270"/>
      <c r="G4049" s="270"/>
      <c r="H4049" s="270"/>
      <c r="J4049" s="120"/>
      <c r="K4049" s="209"/>
      <c r="L4049" s="209"/>
      <c r="M4049" s="279"/>
    </row>
    <row r="4050" spans="1:13" x14ac:dyDescent="0.2">
      <c r="A4050" s="208"/>
      <c r="B4050" s="269"/>
      <c r="C4050" s="270"/>
      <c r="D4050" s="270"/>
      <c r="E4050" s="270"/>
      <c r="F4050" s="270"/>
      <c r="G4050" s="270"/>
      <c r="H4050" s="270"/>
      <c r="J4050" s="120"/>
      <c r="K4050" s="209"/>
      <c r="L4050" s="209"/>
      <c r="M4050" s="279"/>
    </row>
    <row r="4051" spans="1:13" x14ac:dyDescent="0.2">
      <c r="A4051" s="208"/>
      <c r="B4051" s="269"/>
      <c r="C4051" s="270"/>
      <c r="D4051" s="270"/>
      <c r="E4051" s="270"/>
      <c r="F4051" s="270"/>
      <c r="G4051" s="270"/>
      <c r="H4051" s="270"/>
      <c r="J4051" s="120"/>
      <c r="K4051" s="209"/>
      <c r="L4051" s="209"/>
      <c r="M4051" s="279"/>
    </row>
    <row r="4052" spans="1:13" x14ac:dyDescent="0.2">
      <c r="A4052" s="208"/>
      <c r="B4052" s="269"/>
      <c r="C4052" s="270"/>
      <c r="D4052" s="270"/>
      <c r="E4052" s="270"/>
      <c r="F4052" s="270"/>
      <c r="G4052" s="270"/>
      <c r="H4052" s="270"/>
      <c r="J4052" s="120"/>
      <c r="K4052" s="209"/>
      <c r="L4052" s="209"/>
      <c r="M4052" s="279"/>
    </row>
    <row r="4053" spans="1:13" x14ac:dyDescent="0.2">
      <c r="A4053" s="208"/>
      <c r="B4053" s="269"/>
      <c r="C4053" s="270"/>
      <c r="D4053" s="270"/>
      <c r="E4053" s="270"/>
      <c r="F4053" s="270"/>
      <c r="G4053" s="270"/>
      <c r="H4053" s="270"/>
      <c r="J4053" s="120"/>
      <c r="K4053" s="209"/>
      <c r="L4053" s="209"/>
      <c r="M4053" s="279"/>
    </row>
    <row r="4054" spans="1:13" x14ac:dyDescent="0.2">
      <c r="A4054" s="208"/>
      <c r="B4054" s="269"/>
      <c r="C4054" s="270"/>
      <c r="D4054" s="270"/>
      <c r="E4054" s="270"/>
      <c r="F4054" s="270"/>
      <c r="G4054" s="270"/>
      <c r="H4054" s="270"/>
      <c r="J4054" s="120"/>
      <c r="K4054" s="209"/>
      <c r="L4054" s="209"/>
      <c r="M4054" s="279"/>
    </row>
    <row r="4055" spans="1:13" x14ac:dyDescent="0.2">
      <c r="A4055" s="208"/>
      <c r="B4055" s="269"/>
      <c r="C4055" s="270"/>
      <c r="D4055" s="270"/>
      <c r="E4055" s="270"/>
      <c r="F4055" s="270"/>
      <c r="G4055" s="270"/>
      <c r="H4055" s="270"/>
      <c r="J4055" s="120"/>
      <c r="K4055" s="209"/>
      <c r="L4055" s="209"/>
      <c r="M4055" s="279"/>
    </row>
    <row r="4056" spans="1:13" x14ac:dyDescent="0.2">
      <c r="A4056" s="208"/>
      <c r="B4056" s="269"/>
      <c r="C4056" s="270"/>
      <c r="D4056" s="270"/>
      <c r="E4056" s="270"/>
      <c r="F4056" s="270"/>
      <c r="G4056" s="270"/>
      <c r="H4056" s="270"/>
      <c r="J4056" s="120"/>
      <c r="K4056" s="209"/>
      <c r="L4056" s="209"/>
      <c r="M4056" s="279"/>
    </row>
    <row r="4057" spans="1:13" x14ac:dyDescent="0.2">
      <c r="A4057" s="208"/>
      <c r="B4057" s="269"/>
      <c r="C4057" s="270"/>
      <c r="D4057" s="270"/>
      <c r="E4057" s="270"/>
      <c r="F4057" s="270"/>
      <c r="G4057" s="270"/>
      <c r="H4057" s="270"/>
      <c r="J4057" s="120"/>
      <c r="K4057" s="209"/>
      <c r="L4057" s="209"/>
      <c r="M4057" s="279"/>
    </row>
    <row r="4058" spans="1:13" x14ac:dyDescent="0.2">
      <c r="A4058" s="208"/>
      <c r="B4058" s="269"/>
      <c r="C4058" s="270"/>
      <c r="D4058" s="270"/>
      <c r="E4058" s="270"/>
      <c r="F4058" s="270"/>
      <c r="G4058" s="270"/>
      <c r="H4058" s="270"/>
      <c r="J4058" s="120"/>
      <c r="K4058" s="209"/>
      <c r="L4058" s="209"/>
      <c r="M4058" s="279"/>
    </row>
    <row r="4059" spans="1:13" x14ac:dyDescent="0.2">
      <c r="A4059" s="208"/>
      <c r="B4059" s="269"/>
      <c r="C4059" s="270"/>
      <c r="D4059" s="270"/>
      <c r="E4059" s="270"/>
      <c r="F4059" s="270"/>
      <c r="G4059" s="270"/>
      <c r="H4059" s="270"/>
      <c r="J4059" s="120"/>
      <c r="K4059" s="209"/>
      <c r="L4059" s="209"/>
      <c r="M4059" s="279"/>
    </row>
    <row r="4060" spans="1:13" x14ac:dyDescent="0.2">
      <c r="A4060" s="208"/>
      <c r="B4060" s="269"/>
      <c r="C4060" s="270"/>
      <c r="D4060" s="270"/>
      <c r="E4060" s="270"/>
      <c r="F4060" s="270"/>
      <c r="G4060" s="270"/>
      <c r="H4060" s="270"/>
      <c r="J4060" s="120"/>
      <c r="K4060" s="209"/>
      <c r="L4060" s="209"/>
      <c r="M4060" s="279"/>
    </row>
    <row r="4061" spans="1:13" x14ac:dyDescent="0.2">
      <c r="A4061" s="208"/>
      <c r="B4061" s="269"/>
      <c r="C4061" s="270"/>
      <c r="D4061" s="270"/>
      <c r="E4061" s="270"/>
      <c r="F4061" s="270"/>
      <c r="G4061" s="270"/>
      <c r="H4061" s="270"/>
      <c r="J4061" s="120"/>
      <c r="K4061" s="209"/>
      <c r="L4061" s="209"/>
      <c r="M4061" s="279"/>
    </row>
    <row r="4062" spans="1:13" x14ac:dyDescent="0.2">
      <c r="A4062" s="208"/>
      <c r="B4062" s="269"/>
      <c r="C4062" s="270"/>
      <c r="D4062" s="270"/>
      <c r="E4062" s="270"/>
      <c r="F4062" s="270"/>
      <c r="G4062" s="270"/>
      <c r="H4062" s="270"/>
      <c r="J4062" s="120"/>
      <c r="K4062" s="209"/>
      <c r="L4062" s="209"/>
      <c r="M4062" s="279"/>
    </row>
    <row r="4063" spans="1:13" x14ac:dyDescent="0.2">
      <c r="A4063" s="208"/>
      <c r="B4063" s="269"/>
      <c r="C4063" s="270"/>
      <c r="D4063" s="270"/>
      <c r="E4063" s="270"/>
      <c r="F4063" s="270"/>
      <c r="G4063" s="270"/>
      <c r="H4063" s="270"/>
      <c r="J4063" s="120"/>
      <c r="K4063" s="209"/>
      <c r="L4063" s="209"/>
      <c r="M4063" s="279"/>
    </row>
    <row r="4064" spans="1:13" x14ac:dyDescent="0.2">
      <c r="A4064" s="208"/>
      <c r="B4064" s="269"/>
      <c r="C4064" s="270"/>
      <c r="D4064" s="270"/>
      <c r="E4064" s="270"/>
      <c r="F4064" s="270"/>
      <c r="G4064" s="270"/>
      <c r="H4064" s="270"/>
      <c r="J4064" s="120"/>
      <c r="K4064" s="209"/>
      <c r="L4064" s="209"/>
      <c r="M4064" s="279"/>
    </row>
    <row r="4065" spans="1:13" x14ac:dyDescent="0.2">
      <c r="A4065" s="208"/>
      <c r="B4065" s="269"/>
      <c r="C4065" s="270"/>
      <c r="D4065" s="270"/>
      <c r="E4065" s="270"/>
      <c r="F4065" s="270"/>
      <c r="G4065" s="270"/>
      <c r="H4065" s="270"/>
      <c r="J4065" s="120"/>
      <c r="K4065" s="209"/>
      <c r="L4065" s="209"/>
      <c r="M4065" s="279"/>
    </row>
    <row r="4066" spans="1:13" x14ac:dyDescent="0.2">
      <c r="A4066" s="208"/>
      <c r="B4066" s="269"/>
      <c r="C4066" s="270"/>
      <c r="D4066" s="270"/>
      <c r="E4066" s="270"/>
      <c r="F4066" s="270"/>
      <c r="G4066" s="270"/>
      <c r="H4066" s="270"/>
      <c r="J4066" s="120"/>
      <c r="K4066" s="209"/>
      <c r="L4066" s="209"/>
      <c r="M4066" s="279"/>
    </row>
    <row r="4067" spans="1:13" x14ac:dyDescent="0.2">
      <c r="A4067" s="208"/>
      <c r="B4067" s="269"/>
      <c r="C4067" s="270"/>
      <c r="D4067" s="270"/>
      <c r="E4067" s="270"/>
      <c r="F4067" s="270"/>
      <c r="G4067" s="270"/>
      <c r="H4067" s="270"/>
      <c r="J4067" s="120"/>
      <c r="K4067" s="209"/>
      <c r="L4067" s="209"/>
      <c r="M4067" s="279"/>
    </row>
    <row r="4068" spans="1:13" x14ac:dyDescent="0.2">
      <c r="A4068" s="208"/>
      <c r="B4068" s="269"/>
      <c r="C4068" s="270"/>
      <c r="D4068" s="270"/>
      <c r="E4068" s="270"/>
      <c r="F4068" s="270"/>
      <c r="G4068" s="270"/>
      <c r="H4068" s="270"/>
      <c r="J4068" s="120"/>
      <c r="K4068" s="209"/>
      <c r="L4068" s="209"/>
      <c r="M4068" s="279"/>
    </row>
    <row r="4069" spans="1:13" x14ac:dyDescent="0.2">
      <c r="A4069" s="208"/>
      <c r="B4069" s="269"/>
      <c r="C4069" s="270"/>
      <c r="D4069" s="270"/>
      <c r="E4069" s="270"/>
      <c r="F4069" s="270"/>
      <c r="G4069" s="270"/>
      <c r="H4069" s="270"/>
      <c r="J4069" s="120"/>
      <c r="K4069" s="209"/>
      <c r="L4069" s="209"/>
      <c r="M4069" s="279"/>
    </row>
    <row r="4070" spans="1:13" x14ac:dyDescent="0.2">
      <c r="A4070" s="208"/>
      <c r="B4070" s="269"/>
      <c r="C4070" s="270"/>
      <c r="D4070" s="270"/>
      <c r="E4070" s="270"/>
      <c r="F4070" s="270"/>
      <c r="G4070" s="270"/>
      <c r="H4070" s="270"/>
      <c r="J4070" s="120"/>
      <c r="K4070" s="209"/>
      <c r="L4070" s="209"/>
      <c r="M4070" s="279"/>
    </row>
    <row r="4071" spans="1:13" x14ac:dyDescent="0.2">
      <c r="A4071" s="208"/>
      <c r="B4071" s="269"/>
      <c r="C4071" s="270"/>
      <c r="D4071" s="270"/>
      <c r="E4071" s="270"/>
      <c r="F4071" s="270"/>
      <c r="G4071" s="270"/>
      <c r="H4071" s="270"/>
      <c r="J4071" s="120"/>
      <c r="K4071" s="209"/>
      <c r="L4071" s="209"/>
      <c r="M4071" s="279"/>
    </row>
    <row r="4072" spans="1:13" x14ac:dyDescent="0.2">
      <c r="A4072" s="208"/>
      <c r="B4072" s="269"/>
      <c r="C4072" s="270"/>
      <c r="D4072" s="270"/>
      <c r="E4072" s="270"/>
      <c r="F4072" s="270"/>
      <c r="G4072" s="270"/>
      <c r="H4072" s="270"/>
      <c r="J4072" s="120"/>
      <c r="K4072" s="209"/>
      <c r="L4072" s="209"/>
      <c r="M4072" s="279"/>
    </row>
    <row r="4073" spans="1:13" x14ac:dyDescent="0.2">
      <c r="A4073" s="208"/>
      <c r="B4073" s="269"/>
      <c r="C4073" s="270"/>
      <c r="D4073" s="270"/>
      <c r="E4073" s="270"/>
      <c r="F4073" s="270"/>
      <c r="G4073" s="270"/>
      <c r="H4073" s="270"/>
      <c r="J4073" s="120"/>
      <c r="K4073" s="209"/>
      <c r="L4073" s="209"/>
      <c r="M4073" s="279"/>
    </row>
    <row r="4074" spans="1:13" x14ac:dyDescent="0.2">
      <c r="A4074" s="208"/>
      <c r="B4074" s="269"/>
      <c r="C4074" s="270"/>
      <c r="D4074" s="270"/>
      <c r="E4074" s="270"/>
      <c r="F4074" s="270"/>
      <c r="G4074" s="270"/>
      <c r="H4074" s="270"/>
      <c r="J4074" s="120"/>
      <c r="K4074" s="209"/>
      <c r="L4074" s="209"/>
      <c r="M4074" s="279"/>
    </row>
    <row r="4075" spans="1:13" x14ac:dyDescent="0.2">
      <c r="A4075" s="208"/>
      <c r="B4075" s="269"/>
      <c r="C4075" s="270"/>
      <c r="D4075" s="270"/>
      <c r="E4075" s="270"/>
      <c r="F4075" s="270"/>
      <c r="G4075" s="270"/>
      <c r="H4075" s="270"/>
      <c r="J4075" s="120"/>
      <c r="K4075" s="209"/>
      <c r="L4075" s="209"/>
      <c r="M4075" s="279"/>
    </row>
    <row r="4076" spans="1:13" x14ac:dyDescent="0.2">
      <c r="A4076" s="208"/>
      <c r="B4076" s="269"/>
      <c r="C4076" s="270"/>
      <c r="D4076" s="270"/>
      <c r="E4076" s="270"/>
      <c r="F4076" s="270"/>
      <c r="G4076" s="270"/>
      <c r="H4076" s="270"/>
      <c r="J4076" s="120"/>
      <c r="K4076" s="209"/>
      <c r="L4076" s="209"/>
      <c r="M4076" s="279"/>
    </row>
    <row r="4077" spans="1:13" x14ac:dyDescent="0.2">
      <c r="A4077" s="208"/>
      <c r="B4077" s="269"/>
      <c r="C4077" s="270"/>
      <c r="D4077" s="270"/>
      <c r="E4077" s="270"/>
      <c r="F4077" s="270"/>
      <c r="G4077" s="270"/>
      <c r="H4077" s="270"/>
      <c r="J4077" s="120"/>
      <c r="K4077" s="209"/>
      <c r="L4077" s="209"/>
      <c r="M4077" s="279"/>
    </row>
    <row r="4078" spans="1:13" x14ac:dyDescent="0.2">
      <c r="A4078" s="208"/>
      <c r="B4078" s="269"/>
      <c r="C4078" s="270"/>
      <c r="D4078" s="270"/>
      <c r="E4078" s="270"/>
      <c r="F4078" s="270"/>
      <c r="G4078" s="270"/>
      <c r="H4078" s="270"/>
      <c r="J4078" s="120"/>
      <c r="K4078" s="209"/>
      <c r="L4078" s="209"/>
      <c r="M4078" s="279"/>
    </row>
    <row r="4079" spans="1:13" x14ac:dyDescent="0.2">
      <c r="A4079" s="208"/>
      <c r="B4079" s="269"/>
      <c r="C4079" s="270"/>
      <c r="D4079" s="270"/>
      <c r="E4079" s="270"/>
      <c r="F4079" s="270"/>
      <c r="G4079" s="270"/>
      <c r="H4079" s="270"/>
      <c r="J4079" s="120"/>
      <c r="K4079" s="209"/>
      <c r="L4079" s="209"/>
      <c r="M4079" s="279"/>
    </row>
    <row r="4080" spans="1:13" x14ac:dyDescent="0.2">
      <c r="A4080" s="208"/>
      <c r="B4080" s="269"/>
      <c r="C4080" s="270"/>
      <c r="D4080" s="270"/>
      <c r="E4080" s="270"/>
      <c r="F4080" s="270"/>
      <c r="G4080" s="270"/>
      <c r="H4080" s="270"/>
      <c r="J4080" s="120"/>
      <c r="K4080" s="209"/>
      <c r="L4080" s="209"/>
      <c r="M4080" s="279"/>
    </row>
    <row r="4081" spans="1:13" x14ac:dyDescent="0.2">
      <c r="A4081" s="208"/>
      <c r="B4081" s="269"/>
      <c r="C4081" s="270"/>
      <c r="D4081" s="270"/>
      <c r="E4081" s="270"/>
      <c r="F4081" s="270"/>
      <c r="G4081" s="270"/>
      <c r="H4081" s="270"/>
      <c r="J4081" s="120"/>
      <c r="K4081" s="209"/>
      <c r="L4081" s="209"/>
      <c r="M4081" s="279"/>
    </row>
    <row r="4082" spans="1:13" x14ac:dyDescent="0.2">
      <c r="A4082" s="208"/>
      <c r="B4082" s="269"/>
      <c r="C4082" s="270"/>
      <c r="D4082" s="270"/>
      <c r="E4082" s="270"/>
      <c r="F4082" s="270"/>
      <c r="G4082" s="270"/>
      <c r="H4082" s="270"/>
      <c r="J4082" s="120"/>
      <c r="K4082" s="209"/>
      <c r="L4082" s="209"/>
      <c r="M4082" s="279"/>
    </row>
    <row r="4083" spans="1:13" x14ac:dyDescent="0.2">
      <c r="A4083" s="208"/>
      <c r="B4083" s="269"/>
      <c r="C4083" s="270"/>
      <c r="D4083" s="270"/>
      <c r="E4083" s="270"/>
      <c r="F4083" s="270"/>
      <c r="G4083" s="270"/>
      <c r="H4083" s="270"/>
      <c r="J4083" s="120"/>
      <c r="K4083" s="209"/>
      <c r="L4083" s="209"/>
      <c r="M4083" s="279"/>
    </row>
    <row r="4084" spans="1:13" x14ac:dyDescent="0.2">
      <c r="A4084" s="208"/>
      <c r="B4084" s="269"/>
      <c r="C4084" s="270"/>
      <c r="D4084" s="270"/>
      <c r="E4084" s="270"/>
      <c r="F4084" s="270"/>
      <c r="G4084" s="270"/>
      <c r="H4084" s="270"/>
      <c r="J4084" s="120"/>
      <c r="K4084" s="209"/>
      <c r="L4084" s="209"/>
      <c r="M4084" s="279"/>
    </row>
    <row r="4085" spans="1:13" x14ac:dyDescent="0.2">
      <c r="A4085" s="208"/>
      <c r="B4085" s="269"/>
      <c r="C4085" s="270"/>
      <c r="D4085" s="270"/>
      <c r="E4085" s="270"/>
      <c r="F4085" s="270"/>
      <c r="G4085" s="270"/>
      <c r="H4085" s="270"/>
      <c r="J4085" s="120"/>
      <c r="K4085" s="209"/>
      <c r="L4085" s="209"/>
      <c r="M4085" s="279"/>
    </row>
    <row r="4086" spans="1:13" x14ac:dyDescent="0.2">
      <c r="A4086" s="208"/>
      <c r="B4086" s="269"/>
      <c r="C4086" s="270"/>
      <c r="D4086" s="270"/>
      <c r="E4086" s="270"/>
      <c r="F4086" s="270"/>
      <c r="G4086" s="270"/>
      <c r="H4086" s="270"/>
      <c r="J4086" s="120"/>
      <c r="K4086" s="209"/>
      <c r="L4086" s="209"/>
      <c r="M4086" s="279"/>
    </row>
    <row r="4087" spans="1:13" x14ac:dyDescent="0.2">
      <c r="A4087" s="208"/>
      <c r="B4087" s="269"/>
      <c r="C4087" s="270"/>
      <c r="D4087" s="270"/>
      <c r="E4087" s="270"/>
      <c r="F4087" s="270"/>
      <c r="G4087" s="270"/>
      <c r="H4087" s="270"/>
      <c r="J4087" s="120"/>
      <c r="K4087" s="209"/>
      <c r="L4087" s="209"/>
      <c r="M4087" s="279"/>
    </row>
    <row r="4088" spans="1:13" x14ac:dyDescent="0.2">
      <c r="A4088" s="208"/>
      <c r="B4088" s="269"/>
      <c r="C4088" s="270"/>
      <c r="D4088" s="270"/>
      <c r="E4088" s="270"/>
      <c r="F4088" s="270"/>
      <c r="G4088" s="270"/>
      <c r="H4088" s="270"/>
      <c r="J4088" s="120"/>
      <c r="K4088" s="209"/>
      <c r="L4088" s="209"/>
      <c r="M4088" s="279"/>
    </row>
    <row r="4089" spans="1:13" x14ac:dyDescent="0.2">
      <c r="A4089" s="208"/>
      <c r="B4089" s="269"/>
      <c r="C4089" s="270"/>
      <c r="D4089" s="270"/>
      <c r="E4089" s="270"/>
      <c r="F4089" s="270"/>
      <c r="G4089" s="270"/>
      <c r="H4089" s="270"/>
      <c r="J4089" s="120"/>
      <c r="K4089" s="209"/>
      <c r="L4089" s="209"/>
      <c r="M4089" s="279"/>
    </row>
    <row r="4090" spans="1:13" x14ac:dyDescent="0.2">
      <c r="A4090" s="208"/>
      <c r="B4090" s="269"/>
      <c r="C4090" s="270"/>
      <c r="D4090" s="270"/>
      <c r="E4090" s="270"/>
      <c r="F4090" s="270"/>
      <c r="G4090" s="270"/>
      <c r="H4090" s="270"/>
      <c r="J4090" s="120"/>
      <c r="K4090" s="209"/>
      <c r="L4090" s="209"/>
      <c r="M4090" s="279"/>
    </row>
    <row r="4091" spans="1:13" x14ac:dyDescent="0.2">
      <c r="A4091" s="208"/>
      <c r="B4091" s="269"/>
      <c r="C4091" s="270"/>
      <c r="D4091" s="270"/>
      <c r="E4091" s="270"/>
      <c r="F4091" s="270"/>
      <c r="G4091" s="270"/>
      <c r="H4091" s="270"/>
      <c r="J4091" s="120"/>
      <c r="K4091" s="209"/>
      <c r="L4091" s="209"/>
      <c r="M4091" s="279"/>
    </row>
    <row r="4092" spans="1:13" x14ac:dyDescent="0.2">
      <c r="A4092" s="208"/>
      <c r="B4092" s="269"/>
      <c r="C4092" s="270"/>
      <c r="D4092" s="270"/>
      <c r="E4092" s="270"/>
      <c r="F4092" s="270"/>
      <c r="G4092" s="270"/>
      <c r="H4092" s="270"/>
      <c r="J4092" s="120"/>
      <c r="K4092" s="209"/>
      <c r="L4092" s="209"/>
      <c r="M4092" s="279"/>
    </row>
    <row r="4093" spans="1:13" x14ac:dyDescent="0.2">
      <c r="A4093" s="208"/>
      <c r="B4093" s="269"/>
      <c r="C4093" s="270"/>
      <c r="D4093" s="270"/>
      <c r="E4093" s="270"/>
      <c r="F4093" s="270"/>
      <c r="G4093" s="270"/>
      <c r="H4093" s="270"/>
      <c r="J4093" s="120"/>
      <c r="K4093" s="209"/>
      <c r="L4093" s="209"/>
      <c r="M4093" s="279"/>
    </row>
    <row r="4094" spans="1:13" x14ac:dyDescent="0.2">
      <c r="A4094" s="208"/>
      <c r="B4094" s="269"/>
      <c r="C4094" s="270"/>
      <c r="D4094" s="270"/>
      <c r="E4094" s="270"/>
      <c r="F4094" s="270"/>
      <c r="G4094" s="270"/>
      <c r="H4094" s="270"/>
      <c r="J4094" s="120"/>
      <c r="K4094" s="209"/>
      <c r="L4094" s="209"/>
      <c r="M4094" s="279"/>
    </row>
    <row r="4095" spans="1:13" x14ac:dyDescent="0.2">
      <c r="A4095" s="208"/>
      <c r="B4095" s="269"/>
      <c r="C4095" s="270"/>
      <c r="D4095" s="270"/>
      <c r="E4095" s="270"/>
      <c r="F4095" s="270"/>
      <c r="G4095" s="270"/>
      <c r="H4095" s="270"/>
      <c r="J4095" s="120"/>
      <c r="K4095" s="209"/>
      <c r="L4095" s="209"/>
      <c r="M4095" s="279"/>
    </row>
    <row r="4096" spans="1:13" x14ac:dyDescent="0.2">
      <c r="A4096" s="208"/>
      <c r="B4096" s="269"/>
      <c r="C4096" s="270"/>
      <c r="D4096" s="270"/>
      <c r="E4096" s="270"/>
      <c r="F4096" s="270"/>
      <c r="G4096" s="270"/>
      <c r="H4096" s="270"/>
      <c r="J4096" s="120"/>
      <c r="K4096" s="209"/>
      <c r="L4096" s="209"/>
      <c r="M4096" s="279"/>
    </row>
    <row r="4097" spans="1:13" x14ac:dyDescent="0.2">
      <c r="A4097" s="208"/>
      <c r="B4097" s="269"/>
      <c r="C4097" s="270"/>
      <c r="D4097" s="270"/>
      <c r="E4097" s="270"/>
      <c r="F4097" s="270"/>
      <c r="G4097" s="270"/>
      <c r="H4097" s="270"/>
      <c r="J4097" s="120"/>
      <c r="K4097" s="209"/>
      <c r="L4097" s="209"/>
      <c r="M4097" s="279"/>
    </row>
    <row r="4098" spans="1:13" x14ac:dyDescent="0.2">
      <c r="A4098" s="208"/>
      <c r="B4098" s="269"/>
      <c r="C4098" s="270"/>
      <c r="D4098" s="270"/>
      <c r="E4098" s="270"/>
      <c r="F4098" s="270"/>
      <c r="G4098" s="270"/>
      <c r="H4098" s="270"/>
      <c r="J4098" s="120"/>
      <c r="K4098" s="209"/>
      <c r="L4098" s="209"/>
      <c r="M4098" s="279"/>
    </row>
    <row r="4099" spans="1:13" x14ac:dyDescent="0.2">
      <c r="A4099" s="208"/>
      <c r="B4099" s="269"/>
      <c r="C4099" s="270"/>
      <c r="D4099" s="270"/>
      <c r="E4099" s="270"/>
      <c r="F4099" s="270"/>
      <c r="G4099" s="270"/>
      <c r="H4099" s="270"/>
      <c r="J4099" s="120"/>
      <c r="K4099" s="209"/>
      <c r="L4099" s="209"/>
      <c r="M4099" s="279"/>
    </row>
    <row r="4100" spans="1:13" x14ac:dyDescent="0.2">
      <c r="A4100" s="208"/>
      <c r="B4100" s="269"/>
      <c r="C4100" s="270"/>
      <c r="D4100" s="270"/>
      <c r="E4100" s="270"/>
      <c r="F4100" s="270"/>
      <c r="G4100" s="270"/>
      <c r="H4100" s="270"/>
      <c r="J4100" s="120"/>
      <c r="K4100" s="209"/>
      <c r="L4100" s="209"/>
      <c r="M4100" s="279"/>
    </row>
    <row r="4101" spans="1:13" x14ac:dyDescent="0.2">
      <c r="A4101" s="208"/>
      <c r="B4101" s="269"/>
      <c r="C4101" s="270"/>
      <c r="D4101" s="270"/>
      <c r="E4101" s="270"/>
      <c r="F4101" s="270"/>
      <c r="G4101" s="270"/>
      <c r="H4101" s="270"/>
      <c r="J4101" s="120"/>
      <c r="K4101" s="209"/>
      <c r="L4101" s="209"/>
      <c r="M4101" s="279"/>
    </row>
    <row r="4102" spans="1:13" x14ac:dyDescent="0.2">
      <c r="A4102" s="208"/>
      <c r="B4102" s="269"/>
      <c r="C4102" s="270"/>
      <c r="D4102" s="270"/>
      <c r="E4102" s="270"/>
      <c r="F4102" s="270"/>
      <c r="G4102" s="270"/>
      <c r="H4102" s="270"/>
      <c r="J4102" s="120"/>
      <c r="K4102" s="209"/>
      <c r="L4102" s="209"/>
      <c r="M4102" s="279"/>
    </row>
    <row r="4103" spans="1:13" x14ac:dyDescent="0.2">
      <c r="A4103" s="208"/>
      <c r="B4103" s="269"/>
      <c r="C4103" s="270"/>
      <c r="D4103" s="270"/>
      <c r="E4103" s="270"/>
      <c r="F4103" s="270"/>
      <c r="G4103" s="270"/>
      <c r="H4103" s="270"/>
      <c r="J4103" s="120"/>
      <c r="K4103" s="209"/>
      <c r="L4103" s="209"/>
      <c r="M4103" s="279"/>
    </row>
    <row r="4104" spans="1:13" x14ac:dyDescent="0.2">
      <c r="A4104" s="208"/>
      <c r="B4104" s="269"/>
      <c r="C4104" s="270"/>
      <c r="D4104" s="270"/>
      <c r="E4104" s="270"/>
      <c r="F4104" s="270"/>
      <c r="G4104" s="270"/>
      <c r="H4104" s="270"/>
      <c r="J4104" s="120"/>
      <c r="K4104" s="209"/>
      <c r="L4104" s="209"/>
      <c r="M4104" s="279"/>
    </row>
    <row r="4105" spans="1:13" x14ac:dyDescent="0.2">
      <c r="A4105" s="208"/>
      <c r="B4105" s="269"/>
      <c r="C4105" s="270"/>
      <c r="D4105" s="270"/>
      <c r="E4105" s="270"/>
      <c r="F4105" s="270"/>
      <c r="G4105" s="270"/>
      <c r="H4105" s="270"/>
      <c r="J4105" s="120"/>
      <c r="K4105" s="209"/>
      <c r="L4105" s="209"/>
      <c r="M4105" s="279"/>
    </row>
    <row r="4106" spans="1:13" x14ac:dyDescent="0.2">
      <c r="A4106" s="208"/>
      <c r="B4106" s="269"/>
      <c r="C4106" s="270"/>
      <c r="D4106" s="270"/>
      <c r="E4106" s="270"/>
      <c r="F4106" s="270"/>
      <c r="G4106" s="270"/>
      <c r="H4106" s="270"/>
      <c r="J4106" s="120"/>
      <c r="K4106" s="209"/>
      <c r="L4106" s="209"/>
      <c r="M4106" s="279"/>
    </row>
    <row r="4107" spans="1:13" x14ac:dyDescent="0.2">
      <c r="A4107" s="208"/>
      <c r="B4107" s="269"/>
      <c r="C4107" s="270"/>
      <c r="D4107" s="270"/>
      <c r="E4107" s="270"/>
      <c r="F4107" s="270"/>
      <c r="G4107" s="270"/>
      <c r="H4107" s="270"/>
      <c r="J4107" s="120"/>
      <c r="K4107" s="209"/>
      <c r="L4107" s="209"/>
      <c r="M4107" s="279"/>
    </row>
    <row r="4108" spans="1:13" x14ac:dyDescent="0.2">
      <c r="A4108" s="208"/>
      <c r="B4108" s="269"/>
      <c r="C4108" s="270"/>
      <c r="D4108" s="270"/>
      <c r="E4108" s="270"/>
      <c r="F4108" s="270"/>
      <c r="G4108" s="270"/>
      <c r="H4108" s="270"/>
      <c r="J4108" s="120"/>
      <c r="K4108" s="209"/>
      <c r="L4108" s="209"/>
      <c r="M4108" s="279"/>
    </row>
    <row r="4109" spans="1:13" x14ac:dyDescent="0.2">
      <c r="A4109" s="208"/>
      <c r="B4109" s="269"/>
      <c r="C4109" s="270"/>
      <c r="D4109" s="270"/>
      <c r="E4109" s="270"/>
      <c r="F4109" s="270"/>
      <c r="G4109" s="270"/>
      <c r="H4109" s="270"/>
      <c r="J4109" s="120"/>
      <c r="K4109" s="209"/>
      <c r="L4109" s="209"/>
      <c r="M4109" s="279"/>
    </row>
    <row r="4110" spans="1:13" x14ac:dyDescent="0.2">
      <c r="A4110" s="208"/>
      <c r="B4110" s="269"/>
      <c r="C4110" s="270"/>
      <c r="D4110" s="270"/>
      <c r="E4110" s="270"/>
      <c r="F4110" s="270"/>
      <c r="G4110" s="270"/>
      <c r="H4110" s="270"/>
      <c r="J4110" s="120"/>
      <c r="K4110" s="209"/>
      <c r="L4110" s="209"/>
      <c r="M4110" s="279"/>
    </row>
    <row r="4111" spans="1:13" x14ac:dyDescent="0.2">
      <c r="A4111" s="208"/>
      <c r="B4111" s="269"/>
      <c r="C4111" s="270"/>
      <c r="D4111" s="270"/>
      <c r="E4111" s="270"/>
      <c r="F4111" s="270"/>
      <c r="G4111" s="270"/>
      <c r="H4111" s="270"/>
      <c r="J4111" s="120"/>
      <c r="K4111" s="209"/>
      <c r="L4111" s="209"/>
      <c r="M4111" s="279"/>
    </row>
    <row r="4112" spans="1:13" x14ac:dyDescent="0.2">
      <c r="A4112" s="208"/>
      <c r="B4112" s="269"/>
      <c r="C4112" s="270"/>
      <c r="D4112" s="270"/>
      <c r="E4112" s="270"/>
      <c r="F4112" s="270"/>
      <c r="G4112" s="270"/>
      <c r="H4112" s="270"/>
      <c r="J4112" s="120"/>
      <c r="K4112" s="209"/>
      <c r="L4112" s="209"/>
      <c r="M4112" s="279"/>
    </row>
    <row r="4113" spans="1:13" x14ac:dyDescent="0.2">
      <c r="A4113" s="208"/>
      <c r="B4113" s="269"/>
      <c r="C4113" s="270"/>
      <c r="D4113" s="270"/>
      <c r="E4113" s="270"/>
      <c r="F4113" s="270"/>
      <c r="G4113" s="270"/>
      <c r="H4113" s="270"/>
      <c r="J4113" s="120"/>
      <c r="K4113" s="209"/>
      <c r="L4113" s="209"/>
      <c r="M4113" s="279"/>
    </row>
    <row r="4114" spans="1:13" x14ac:dyDescent="0.2">
      <c r="A4114" s="208"/>
      <c r="B4114" s="269"/>
      <c r="C4114" s="270"/>
      <c r="D4114" s="270"/>
      <c r="E4114" s="270"/>
      <c r="F4114" s="270"/>
      <c r="G4114" s="270"/>
      <c r="H4114" s="270"/>
      <c r="J4114" s="120"/>
      <c r="K4114" s="209"/>
      <c r="L4114" s="209"/>
      <c r="M4114" s="279"/>
    </row>
    <row r="4115" spans="1:13" x14ac:dyDescent="0.2">
      <c r="A4115" s="208"/>
      <c r="B4115" s="269"/>
      <c r="C4115" s="270"/>
      <c r="D4115" s="270"/>
      <c r="E4115" s="270"/>
      <c r="F4115" s="270"/>
      <c r="G4115" s="270"/>
      <c r="H4115" s="270"/>
      <c r="J4115" s="120"/>
      <c r="K4115" s="209"/>
      <c r="L4115" s="209"/>
      <c r="M4115" s="279"/>
    </row>
    <row r="4116" spans="1:13" x14ac:dyDescent="0.2">
      <c r="A4116" s="208"/>
      <c r="B4116" s="269"/>
      <c r="C4116" s="270"/>
      <c r="D4116" s="270"/>
      <c r="E4116" s="270"/>
      <c r="F4116" s="270"/>
      <c r="G4116" s="270"/>
      <c r="H4116" s="270"/>
      <c r="J4116" s="120"/>
      <c r="K4116" s="209"/>
      <c r="L4116" s="209"/>
      <c r="M4116" s="279"/>
    </row>
    <row r="4117" spans="1:13" x14ac:dyDescent="0.2">
      <c r="A4117" s="208"/>
      <c r="B4117" s="269"/>
      <c r="C4117" s="270"/>
      <c r="D4117" s="270"/>
      <c r="E4117" s="270"/>
      <c r="F4117" s="270"/>
      <c r="G4117" s="270"/>
      <c r="H4117" s="270"/>
      <c r="J4117" s="120"/>
      <c r="K4117" s="209"/>
      <c r="L4117" s="209"/>
      <c r="M4117" s="279"/>
    </row>
    <row r="4118" spans="1:13" x14ac:dyDescent="0.2">
      <c r="A4118" s="208"/>
      <c r="B4118" s="269"/>
      <c r="C4118" s="270"/>
      <c r="D4118" s="270"/>
      <c r="E4118" s="270"/>
      <c r="F4118" s="270"/>
      <c r="G4118" s="270"/>
      <c r="H4118" s="270"/>
      <c r="J4118" s="120"/>
      <c r="K4118" s="209"/>
      <c r="L4118" s="209"/>
      <c r="M4118" s="279"/>
    </row>
    <row r="4119" spans="1:13" x14ac:dyDescent="0.2">
      <c r="A4119" s="208"/>
      <c r="B4119" s="269"/>
      <c r="C4119" s="270"/>
      <c r="D4119" s="270"/>
      <c r="E4119" s="270"/>
      <c r="F4119" s="270"/>
      <c r="G4119" s="270"/>
      <c r="H4119" s="270"/>
      <c r="J4119" s="120"/>
      <c r="K4119" s="209"/>
      <c r="L4119" s="209"/>
      <c r="M4119" s="279"/>
    </row>
    <row r="4120" spans="1:13" x14ac:dyDescent="0.2">
      <c r="A4120" s="208"/>
      <c r="B4120" s="269"/>
      <c r="C4120" s="270"/>
      <c r="D4120" s="270"/>
      <c r="E4120" s="270"/>
      <c r="F4120" s="270"/>
      <c r="G4120" s="270"/>
      <c r="H4120" s="270"/>
      <c r="J4120" s="120"/>
      <c r="K4120" s="209"/>
      <c r="L4120" s="209"/>
      <c r="M4120" s="279"/>
    </row>
    <row r="4121" spans="1:13" x14ac:dyDescent="0.2">
      <c r="A4121" s="208"/>
      <c r="B4121" s="269"/>
      <c r="C4121" s="270"/>
      <c r="D4121" s="270"/>
      <c r="E4121" s="270"/>
      <c r="F4121" s="270"/>
      <c r="G4121" s="270"/>
      <c r="H4121" s="270"/>
      <c r="J4121" s="120"/>
      <c r="K4121" s="209"/>
      <c r="L4121" s="209"/>
      <c r="M4121" s="279"/>
    </row>
    <row r="4122" spans="1:13" x14ac:dyDescent="0.2">
      <c r="A4122" s="208"/>
      <c r="B4122" s="269"/>
      <c r="C4122" s="270"/>
      <c r="D4122" s="270"/>
      <c r="E4122" s="270"/>
      <c r="F4122" s="270"/>
      <c r="G4122" s="270"/>
      <c r="H4122" s="270"/>
      <c r="J4122" s="120"/>
      <c r="K4122" s="209"/>
      <c r="L4122" s="209"/>
      <c r="M4122" s="279"/>
    </row>
    <row r="4123" spans="1:13" x14ac:dyDescent="0.2">
      <c r="A4123" s="208"/>
      <c r="B4123" s="269"/>
      <c r="C4123" s="270"/>
      <c r="D4123" s="270"/>
      <c r="E4123" s="270"/>
      <c r="F4123" s="270"/>
      <c r="G4123" s="270"/>
      <c r="H4123" s="270"/>
      <c r="J4123" s="120"/>
      <c r="K4123" s="209"/>
      <c r="L4123" s="209"/>
      <c r="M4123" s="279"/>
    </row>
    <row r="4124" spans="1:13" x14ac:dyDescent="0.2">
      <c r="A4124" s="208"/>
      <c r="B4124" s="269"/>
      <c r="C4124" s="270"/>
      <c r="D4124" s="270"/>
      <c r="E4124" s="270"/>
      <c r="F4124" s="270"/>
      <c r="G4124" s="270"/>
      <c r="H4124" s="270"/>
      <c r="J4124" s="120"/>
      <c r="K4124" s="209"/>
      <c r="L4124" s="209"/>
      <c r="M4124" s="279"/>
    </row>
    <row r="4125" spans="1:13" x14ac:dyDescent="0.2">
      <c r="A4125" s="208"/>
      <c r="B4125" s="269"/>
      <c r="C4125" s="270"/>
      <c r="D4125" s="270"/>
      <c r="E4125" s="270"/>
      <c r="F4125" s="270"/>
      <c r="G4125" s="270"/>
      <c r="H4125" s="270"/>
      <c r="J4125" s="120"/>
      <c r="K4125" s="209"/>
      <c r="L4125" s="209"/>
      <c r="M4125" s="279"/>
    </row>
    <row r="4126" spans="1:13" x14ac:dyDescent="0.2">
      <c r="A4126" s="208"/>
      <c r="B4126" s="269"/>
      <c r="C4126" s="270"/>
      <c r="D4126" s="270"/>
      <c r="E4126" s="270"/>
      <c r="F4126" s="270"/>
      <c r="G4126" s="270"/>
      <c r="H4126" s="270"/>
      <c r="J4126" s="120"/>
      <c r="K4126" s="209"/>
      <c r="L4126" s="209"/>
      <c r="M4126" s="279"/>
    </row>
    <row r="4127" spans="1:13" x14ac:dyDescent="0.2">
      <c r="A4127" s="208"/>
      <c r="B4127" s="269"/>
      <c r="C4127" s="270"/>
      <c r="D4127" s="270"/>
      <c r="E4127" s="270"/>
      <c r="F4127" s="270"/>
      <c r="G4127" s="270"/>
      <c r="H4127" s="270"/>
      <c r="J4127" s="120"/>
      <c r="K4127" s="209"/>
      <c r="L4127" s="209"/>
      <c r="M4127" s="279"/>
    </row>
    <row r="4128" spans="1:13" x14ac:dyDescent="0.2">
      <c r="A4128" s="208"/>
      <c r="B4128" s="269"/>
      <c r="C4128" s="270"/>
      <c r="D4128" s="270"/>
      <c r="E4128" s="270"/>
      <c r="F4128" s="270"/>
      <c r="G4128" s="270"/>
      <c r="H4128" s="270"/>
      <c r="J4128" s="120"/>
      <c r="K4128" s="209"/>
      <c r="L4128" s="209"/>
      <c r="M4128" s="279"/>
    </row>
    <row r="4129" spans="1:13" x14ac:dyDescent="0.2">
      <c r="A4129" s="208"/>
      <c r="B4129" s="269"/>
      <c r="C4129" s="270"/>
      <c r="D4129" s="270"/>
      <c r="E4129" s="270"/>
      <c r="F4129" s="270"/>
      <c r="G4129" s="270"/>
      <c r="H4129" s="270"/>
      <c r="J4129" s="120"/>
      <c r="K4129" s="209"/>
      <c r="L4129" s="209"/>
      <c r="M4129" s="279"/>
    </row>
    <row r="4130" spans="1:13" x14ac:dyDescent="0.2">
      <c r="A4130" s="208"/>
      <c r="B4130" s="269"/>
      <c r="C4130" s="270"/>
      <c r="D4130" s="270"/>
      <c r="E4130" s="270"/>
      <c r="F4130" s="270"/>
      <c r="G4130" s="270"/>
      <c r="H4130" s="270"/>
      <c r="J4130" s="120"/>
      <c r="K4130" s="209"/>
      <c r="L4130" s="209"/>
      <c r="M4130" s="279"/>
    </row>
    <row r="4131" spans="1:13" x14ac:dyDescent="0.2">
      <c r="A4131" s="208"/>
      <c r="B4131" s="269"/>
      <c r="C4131" s="270"/>
      <c r="D4131" s="270"/>
      <c r="E4131" s="270"/>
      <c r="F4131" s="270"/>
      <c r="G4131" s="270"/>
      <c r="H4131" s="270"/>
      <c r="J4131" s="120"/>
      <c r="K4131" s="209"/>
      <c r="L4131" s="209"/>
      <c r="M4131" s="279"/>
    </row>
    <row r="4132" spans="1:13" x14ac:dyDescent="0.2">
      <c r="A4132" s="208"/>
      <c r="B4132" s="269"/>
      <c r="C4132" s="270"/>
      <c r="D4132" s="270"/>
      <c r="E4132" s="270"/>
      <c r="F4132" s="270"/>
      <c r="G4132" s="270"/>
      <c r="H4132" s="270"/>
      <c r="J4132" s="120"/>
      <c r="K4132" s="209"/>
      <c r="L4132" s="209"/>
      <c r="M4132" s="279"/>
    </row>
    <row r="4133" spans="1:13" x14ac:dyDescent="0.2">
      <c r="A4133" s="208"/>
      <c r="B4133" s="269"/>
      <c r="C4133" s="270"/>
      <c r="D4133" s="270"/>
      <c r="E4133" s="270"/>
      <c r="F4133" s="270"/>
      <c r="G4133" s="270"/>
      <c r="H4133" s="270"/>
      <c r="J4133" s="120"/>
      <c r="K4133" s="209"/>
      <c r="L4133" s="209"/>
      <c r="M4133" s="279"/>
    </row>
    <row r="4134" spans="1:13" x14ac:dyDescent="0.2">
      <c r="A4134" s="208"/>
      <c r="B4134" s="269"/>
      <c r="C4134" s="270"/>
      <c r="D4134" s="270"/>
      <c r="E4134" s="270"/>
      <c r="F4134" s="270"/>
      <c r="G4134" s="270"/>
      <c r="H4134" s="270"/>
      <c r="J4134" s="120"/>
      <c r="K4134" s="209"/>
      <c r="L4134" s="209"/>
      <c r="M4134" s="279"/>
    </row>
    <row r="4135" spans="1:13" x14ac:dyDescent="0.2">
      <c r="A4135" s="208"/>
      <c r="B4135" s="269"/>
      <c r="C4135" s="270"/>
      <c r="D4135" s="270"/>
      <c r="E4135" s="270"/>
      <c r="F4135" s="270"/>
      <c r="G4135" s="270"/>
      <c r="H4135" s="270"/>
      <c r="J4135" s="120"/>
      <c r="K4135" s="209"/>
      <c r="L4135" s="209"/>
      <c r="M4135" s="279"/>
    </row>
    <row r="4136" spans="1:13" x14ac:dyDescent="0.2">
      <c r="A4136" s="208"/>
      <c r="B4136" s="269"/>
      <c r="C4136" s="270"/>
      <c r="D4136" s="270"/>
      <c r="E4136" s="270"/>
      <c r="F4136" s="270"/>
      <c r="G4136" s="270"/>
      <c r="H4136" s="270"/>
      <c r="J4136" s="120"/>
      <c r="K4136" s="209"/>
      <c r="L4136" s="209"/>
      <c r="M4136" s="279"/>
    </row>
    <row r="4137" spans="1:13" x14ac:dyDescent="0.2">
      <c r="A4137" s="208"/>
      <c r="B4137" s="269"/>
      <c r="C4137" s="270"/>
      <c r="D4137" s="270"/>
      <c r="E4137" s="270"/>
      <c r="F4137" s="270"/>
      <c r="G4137" s="270"/>
      <c r="H4137" s="270"/>
      <c r="J4137" s="120"/>
      <c r="K4137" s="209"/>
      <c r="L4137" s="209"/>
      <c r="M4137" s="279"/>
    </row>
    <row r="4138" spans="1:13" x14ac:dyDescent="0.2">
      <c r="A4138" s="208"/>
      <c r="B4138" s="269"/>
      <c r="C4138" s="270"/>
      <c r="D4138" s="270"/>
      <c r="E4138" s="270"/>
      <c r="F4138" s="270"/>
      <c r="G4138" s="270"/>
      <c r="H4138" s="270"/>
      <c r="J4138" s="120"/>
      <c r="K4138" s="209"/>
      <c r="L4138" s="209"/>
      <c r="M4138" s="279"/>
    </row>
    <row r="4139" spans="1:13" x14ac:dyDescent="0.2">
      <c r="A4139" s="208"/>
      <c r="B4139" s="269"/>
      <c r="C4139" s="270"/>
      <c r="D4139" s="270"/>
      <c r="E4139" s="270"/>
      <c r="F4139" s="270"/>
      <c r="G4139" s="270"/>
      <c r="H4139" s="270"/>
      <c r="J4139" s="120"/>
      <c r="K4139" s="209"/>
      <c r="L4139" s="209"/>
      <c r="M4139" s="279"/>
    </row>
    <row r="4140" spans="1:13" x14ac:dyDescent="0.2">
      <c r="A4140" s="208"/>
      <c r="B4140" s="269"/>
      <c r="C4140" s="270"/>
      <c r="D4140" s="270"/>
      <c r="E4140" s="270"/>
      <c r="F4140" s="270"/>
      <c r="G4140" s="270"/>
      <c r="H4140" s="270"/>
      <c r="J4140" s="120"/>
      <c r="K4140" s="209"/>
      <c r="L4140" s="209"/>
      <c r="M4140" s="279"/>
    </row>
    <row r="4141" spans="1:13" x14ac:dyDescent="0.2">
      <c r="A4141" s="208"/>
      <c r="B4141" s="269"/>
      <c r="C4141" s="270"/>
      <c r="D4141" s="270"/>
      <c r="E4141" s="270"/>
      <c r="F4141" s="270"/>
      <c r="G4141" s="270"/>
      <c r="H4141" s="270"/>
      <c r="J4141" s="120"/>
      <c r="K4141" s="209"/>
      <c r="L4141" s="209"/>
      <c r="M4141" s="279"/>
    </row>
    <row r="4142" spans="1:13" x14ac:dyDescent="0.2">
      <c r="A4142" s="208"/>
      <c r="B4142" s="269"/>
      <c r="C4142" s="270"/>
      <c r="D4142" s="270"/>
      <c r="E4142" s="270"/>
      <c r="F4142" s="270"/>
      <c r="G4142" s="270"/>
      <c r="H4142" s="270"/>
      <c r="J4142" s="120"/>
      <c r="K4142" s="209"/>
      <c r="L4142" s="209"/>
      <c r="M4142" s="279"/>
    </row>
    <row r="4143" spans="1:13" x14ac:dyDescent="0.2">
      <c r="A4143" s="208"/>
      <c r="B4143" s="269"/>
      <c r="C4143" s="270"/>
      <c r="D4143" s="270"/>
      <c r="E4143" s="270"/>
      <c r="F4143" s="270"/>
      <c r="G4143" s="270"/>
      <c r="H4143" s="270"/>
      <c r="J4143" s="120"/>
      <c r="K4143" s="209"/>
      <c r="L4143" s="209"/>
      <c r="M4143" s="279"/>
    </row>
    <row r="4144" spans="1:13" x14ac:dyDescent="0.2">
      <c r="A4144" s="208"/>
      <c r="B4144" s="269"/>
      <c r="C4144" s="270"/>
      <c r="D4144" s="270"/>
      <c r="E4144" s="270"/>
      <c r="F4144" s="270"/>
      <c r="G4144" s="270"/>
      <c r="H4144" s="270"/>
      <c r="J4144" s="120"/>
      <c r="K4144" s="209"/>
      <c r="L4144" s="209"/>
      <c r="M4144" s="279"/>
    </row>
    <row r="4145" spans="1:13" x14ac:dyDescent="0.2">
      <c r="A4145" s="208"/>
      <c r="B4145" s="269"/>
      <c r="C4145" s="270"/>
      <c r="D4145" s="270"/>
      <c r="E4145" s="270"/>
      <c r="F4145" s="270"/>
      <c r="G4145" s="270"/>
      <c r="H4145" s="270"/>
      <c r="J4145" s="120"/>
      <c r="K4145" s="209"/>
      <c r="L4145" s="209"/>
      <c r="M4145" s="279"/>
    </row>
    <row r="4146" spans="1:13" x14ac:dyDescent="0.2">
      <c r="A4146" s="208"/>
      <c r="B4146" s="269"/>
      <c r="C4146" s="270"/>
      <c r="D4146" s="270"/>
      <c r="E4146" s="270"/>
      <c r="F4146" s="270"/>
      <c r="G4146" s="270"/>
      <c r="H4146" s="270"/>
      <c r="J4146" s="120"/>
      <c r="K4146" s="209"/>
      <c r="L4146" s="209"/>
      <c r="M4146" s="279"/>
    </row>
    <row r="4147" spans="1:13" x14ac:dyDescent="0.2">
      <c r="A4147" s="208"/>
      <c r="B4147" s="269"/>
      <c r="C4147" s="270"/>
      <c r="D4147" s="270"/>
      <c r="E4147" s="270"/>
      <c r="F4147" s="270"/>
      <c r="G4147" s="270"/>
      <c r="H4147" s="270"/>
      <c r="J4147" s="120"/>
      <c r="K4147" s="209"/>
      <c r="L4147" s="209"/>
      <c r="M4147" s="279"/>
    </row>
    <row r="4148" spans="1:13" x14ac:dyDescent="0.2">
      <c r="A4148" s="208"/>
      <c r="B4148" s="269"/>
      <c r="C4148" s="270"/>
      <c r="D4148" s="270"/>
      <c r="E4148" s="270"/>
      <c r="F4148" s="270"/>
      <c r="G4148" s="270"/>
      <c r="H4148" s="270"/>
      <c r="J4148" s="120"/>
      <c r="K4148" s="209"/>
      <c r="L4148" s="209"/>
      <c r="M4148" s="279"/>
    </row>
    <row r="4149" spans="1:13" x14ac:dyDescent="0.2">
      <c r="A4149" s="208"/>
      <c r="B4149" s="269"/>
      <c r="C4149" s="270"/>
      <c r="D4149" s="270"/>
      <c r="E4149" s="270"/>
      <c r="F4149" s="270"/>
      <c r="G4149" s="270"/>
      <c r="H4149" s="270"/>
      <c r="J4149" s="120"/>
      <c r="K4149" s="209"/>
      <c r="L4149" s="209"/>
      <c r="M4149" s="279"/>
    </row>
    <row r="4150" spans="1:13" x14ac:dyDescent="0.2">
      <c r="A4150" s="208"/>
      <c r="B4150" s="269"/>
      <c r="C4150" s="270"/>
      <c r="D4150" s="270"/>
      <c r="E4150" s="270"/>
      <c r="F4150" s="270"/>
      <c r="G4150" s="270"/>
      <c r="H4150" s="270"/>
      <c r="J4150" s="120"/>
      <c r="K4150" s="209"/>
      <c r="L4150" s="209"/>
      <c r="M4150" s="279"/>
    </row>
    <row r="4151" spans="1:13" x14ac:dyDescent="0.2">
      <c r="A4151" s="208"/>
      <c r="B4151" s="269"/>
      <c r="C4151" s="270"/>
      <c r="D4151" s="270"/>
      <c r="E4151" s="270"/>
      <c r="F4151" s="270"/>
      <c r="G4151" s="270"/>
      <c r="H4151" s="270"/>
      <c r="J4151" s="120"/>
      <c r="K4151" s="209"/>
      <c r="L4151" s="209"/>
      <c r="M4151" s="279"/>
    </row>
    <row r="4152" spans="1:13" x14ac:dyDescent="0.2">
      <c r="A4152" s="208"/>
      <c r="B4152" s="269"/>
      <c r="C4152" s="270"/>
      <c r="D4152" s="270"/>
      <c r="E4152" s="270"/>
      <c r="F4152" s="270"/>
      <c r="G4152" s="270"/>
      <c r="H4152" s="270"/>
      <c r="J4152" s="120"/>
      <c r="K4152" s="209"/>
      <c r="L4152" s="209"/>
      <c r="M4152" s="279"/>
    </row>
    <row r="4153" spans="1:13" x14ac:dyDescent="0.2">
      <c r="A4153" s="208"/>
      <c r="B4153" s="269"/>
      <c r="C4153" s="270"/>
      <c r="D4153" s="270"/>
      <c r="E4153" s="270"/>
      <c r="F4153" s="270"/>
      <c r="G4153" s="270"/>
      <c r="H4153" s="270"/>
      <c r="J4153" s="120"/>
      <c r="K4153" s="209"/>
      <c r="L4153" s="209"/>
      <c r="M4153" s="279"/>
    </row>
    <row r="4154" spans="1:13" x14ac:dyDescent="0.2">
      <c r="A4154" s="208"/>
      <c r="B4154" s="269"/>
      <c r="C4154" s="270"/>
      <c r="D4154" s="270"/>
      <c r="E4154" s="270"/>
      <c r="F4154" s="270"/>
      <c r="G4154" s="270"/>
      <c r="H4154" s="270"/>
      <c r="J4154" s="120"/>
      <c r="K4154" s="209"/>
      <c r="L4154" s="209"/>
      <c r="M4154" s="279"/>
    </row>
    <row r="4155" spans="1:13" x14ac:dyDescent="0.2">
      <c r="A4155" s="208"/>
      <c r="B4155" s="269"/>
      <c r="C4155" s="270"/>
      <c r="D4155" s="270"/>
      <c r="E4155" s="270"/>
      <c r="F4155" s="270"/>
      <c r="G4155" s="270"/>
      <c r="H4155" s="270"/>
      <c r="J4155" s="120"/>
      <c r="K4155" s="209"/>
      <c r="L4155" s="209"/>
      <c r="M4155" s="279"/>
    </row>
    <row r="4156" spans="1:13" x14ac:dyDescent="0.2">
      <c r="A4156" s="208"/>
      <c r="B4156" s="269"/>
      <c r="C4156" s="270"/>
      <c r="D4156" s="270"/>
      <c r="E4156" s="270"/>
      <c r="F4156" s="270"/>
      <c r="G4156" s="270"/>
      <c r="H4156" s="270"/>
      <c r="J4156" s="120"/>
      <c r="K4156" s="209"/>
      <c r="L4156" s="209"/>
      <c r="M4156" s="279"/>
    </row>
    <row r="4157" spans="1:13" x14ac:dyDescent="0.2">
      <c r="A4157" s="208"/>
      <c r="B4157" s="269"/>
      <c r="C4157" s="270"/>
      <c r="D4157" s="270"/>
      <c r="E4157" s="270"/>
      <c r="F4157" s="270"/>
      <c r="G4157" s="270"/>
      <c r="H4157" s="270"/>
      <c r="J4157" s="120"/>
      <c r="K4157" s="209"/>
      <c r="L4157" s="209"/>
      <c r="M4157" s="279"/>
    </row>
    <row r="4158" spans="1:13" x14ac:dyDescent="0.2">
      <c r="A4158" s="208"/>
      <c r="B4158" s="269"/>
      <c r="C4158" s="270"/>
      <c r="D4158" s="270"/>
      <c r="E4158" s="270"/>
      <c r="F4158" s="270"/>
      <c r="G4158" s="270"/>
      <c r="H4158" s="270"/>
      <c r="J4158" s="120"/>
      <c r="K4158" s="209"/>
      <c r="L4158" s="209"/>
      <c r="M4158" s="279"/>
    </row>
    <row r="4159" spans="1:13" x14ac:dyDescent="0.2">
      <c r="A4159" s="208"/>
      <c r="B4159" s="269"/>
      <c r="C4159" s="270"/>
      <c r="D4159" s="270"/>
      <c r="E4159" s="270"/>
      <c r="F4159" s="270"/>
      <c r="G4159" s="270"/>
      <c r="H4159" s="270"/>
      <c r="J4159" s="120"/>
      <c r="K4159" s="209"/>
      <c r="L4159" s="209"/>
      <c r="M4159" s="279"/>
    </row>
    <row r="4160" spans="1:13" x14ac:dyDescent="0.2">
      <c r="A4160" s="208"/>
      <c r="B4160" s="269"/>
      <c r="C4160" s="270"/>
      <c r="D4160" s="270"/>
      <c r="E4160" s="270"/>
      <c r="F4160" s="270"/>
      <c r="G4160" s="270"/>
      <c r="H4160" s="270"/>
      <c r="J4160" s="120"/>
      <c r="K4160" s="209"/>
      <c r="L4160" s="209"/>
      <c r="M4160" s="279"/>
    </row>
    <row r="4161" spans="1:13" x14ac:dyDescent="0.2">
      <c r="A4161" s="208"/>
      <c r="B4161" s="269"/>
      <c r="C4161" s="270"/>
      <c r="D4161" s="270"/>
      <c r="E4161" s="270"/>
      <c r="F4161" s="270"/>
      <c r="G4161" s="270"/>
      <c r="H4161" s="270"/>
      <c r="J4161" s="120"/>
      <c r="K4161" s="209"/>
      <c r="L4161" s="209"/>
      <c r="M4161" s="279"/>
    </row>
    <row r="4162" spans="1:13" x14ac:dyDescent="0.2">
      <c r="A4162" s="208"/>
      <c r="B4162" s="269"/>
      <c r="C4162" s="270"/>
      <c r="D4162" s="270"/>
      <c r="E4162" s="270"/>
      <c r="F4162" s="270"/>
      <c r="G4162" s="270"/>
      <c r="H4162" s="270"/>
      <c r="J4162" s="120"/>
      <c r="K4162" s="209"/>
      <c r="L4162" s="209"/>
      <c r="M4162" s="279"/>
    </row>
    <row r="4163" spans="1:13" x14ac:dyDescent="0.2">
      <c r="A4163" s="208"/>
      <c r="B4163" s="269"/>
      <c r="C4163" s="270"/>
      <c r="D4163" s="270"/>
      <c r="E4163" s="270"/>
      <c r="F4163" s="270"/>
      <c r="G4163" s="270"/>
      <c r="H4163" s="270"/>
      <c r="J4163" s="120"/>
      <c r="K4163" s="209"/>
      <c r="L4163" s="209"/>
      <c r="M4163" s="279"/>
    </row>
    <row r="4164" spans="1:13" x14ac:dyDescent="0.2">
      <c r="A4164" s="208"/>
      <c r="B4164" s="269"/>
      <c r="C4164" s="270"/>
      <c r="D4164" s="270"/>
      <c r="E4164" s="270"/>
      <c r="F4164" s="270"/>
      <c r="G4164" s="270"/>
      <c r="H4164" s="270"/>
      <c r="J4164" s="120"/>
      <c r="K4164" s="209"/>
      <c r="L4164" s="209"/>
      <c r="M4164" s="279"/>
    </row>
    <row r="4165" spans="1:13" x14ac:dyDescent="0.2">
      <c r="A4165" s="208"/>
      <c r="B4165" s="269"/>
      <c r="C4165" s="270"/>
      <c r="D4165" s="270"/>
      <c r="E4165" s="270"/>
      <c r="F4165" s="270"/>
      <c r="G4165" s="270"/>
      <c r="H4165" s="270"/>
      <c r="J4165" s="120"/>
      <c r="K4165" s="209"/>
      <c r="L4165" s="209"/>
      <c r="M4165" s="279"/>
    </row>
    <row r="4166" spans="1:13" x14ac:dyDescent="0.2">
      <c r="A4166" s="208"/>
      <c r="B4166" s="269"/>
      <c r="C4166" s="270"/>
      <c r="D4166" s="270"/>
      <c r="E4166" s="270"/>
      <c r="F4166" s="270"/>
      <c r="G4166" s="270"/>
      <c r="H4166" s="270"/>
      <c r="J4166" s="120"/>
      <c r="K4166" s="209"/>
      <c r="L4166" s="209"/>
      <c r="M4166" s="279"/>
    </row>
    <row r="4167" spans="1:13" x14ac:dyDescent="0.2">
      <c r="A4167" s="208"/>
      <c r="B4167" s="269"/>
      <c r="C4167" s="270"/>
      <c r="D4167" s="270"/>
      <c r="E4167" s="270"/>
      <c r="F4167" s="270"/>
      <c r="G4167" s="270"/>
      <c r="H4167" s="270"/>
      <c r="J4167" s="120"/>
      <c r="K4167" s="209"/>
      <c r="L4167" s="209"/>
      <c r="M4167" s="279"/>
    </row>
    <row r="4168" spans="1:13" x14ac:dyDescent="0.2">
      <c r="A4168" s="208"/>
      <c r="B4168" s="269"/>
      <c r="C4168" s="270"/>
      <c r="D4168" s="270"/>
      <c r="E4168" s="270"/>
      <c r="F4168" s="270"/>
      <c r="G4168" s="270"/>
      <c r="H4168" s="270"/>
      <c r="J4168" s="120"/>
      <c r="K4168" s="209"/>
      <c r="L4168" s="209"/>
      <c r="M4168" s="279"/>
    </row>
    <row r="4169" spans="1:13" x14ac:dyDescent="0.2">
      <c r="A4169" s="208"/>
      <c r="B4169" s="269"/>
      <c r="C4169" s="270"/>
      <c r="D4169" s="270"/>
      <c r="E4169" s="270"/>
      <c r="F4169" s="270"/>
      <c r="G4169" s="270"/>
      <c r="H4169" s="270"/>
      <c r="J4169" s="120"/>
      <c r="K4169" s="209"/>
      <c r="L4169" s="209"/>
      <c r="M4169" s="279"/>
    </row>
    <row r="4170" spans="1:13" x14ac:dyDescent="0.2">
      <c r="A4170" s="208"/>
      <c r="B4170" s="269"/>
      <c r="C4170" s="270"/>
      <c r="D4170" s="270"/>
      <c r="E4170" s="270"/>
      <c r="F4170" s="270"/>
      <c r="G4170" s="270"/>
      <c r="H4170" s="270"/>
      <c r="J4170" s="120"/>
      <c r="K4170" s="209"/>
      <c r="L4170" s="209"/>
      <c r="M4170" s="279"/>
    </row>
    <row r="4171" spans="1:13" x14ac:dyDescent="0.2">
      <c r="A4171" s="208"/>
      <c r="B4171" s="269"/>
      <c r="C4171" s="270"/>
      <c r="D4171" s="270"/>
      <c r="E4171" s="270"/>
      <c r="F4171" s="270"/>
      <c r="G4171" s="270"/>
      <c r="H4171" s="270"/>
      <c r="J4171" s="120"/>
      <c r="K4171" s="209"/>
      <c r="L4171" s="209"/>
      <c r="M4171" s="279"/>
    </row>
    <row r="4172" spans="1:13" x14ac:dyDescent="0.2">
      <c r="A4172" s="208"/>
      <c r="B4172" s="269"/>
      <c r="C4172" s="270"/>
      <c r="D4172" s="270"/>
      <c r="E4172" s="270"/>
      <c r="F4172" s="270"/>
      <c r="G4172" s="270"/>
      <c r="H4172" s="270"/>
      <c r="J4172" s="120"/>
      <c r="K4172" s="209"/>
      <c r="L4172" s="209"/>
      <c r="M4172" s="279"/>
    </row>
    <row r="4173" spans="1:13" x14ac:dyDescent="0.2">
      <c r="A4173" s="208"/>
      <c r="B4173" s="269"/>
      <c r="C4173" s="270"/>
      <c r="D4173" s="270"/>
      <c r="E4173" s="270"/>
      <c r="F4173" s="270"/>
      <c r="G4173" s="270"/>
      <c r="H4173" s="270"/>
      <c r="J4173" s="120"/>
      <c r="K4173" s="209"/>
      <c r="L4173" s="209"/>
      <c r="M4173" s="279"/>
    </row>
    <row r="4174" spans="1:13" x14ac:dyDescent="0.2">
      <c r="A4174" s="208"/>
      <c r="B4174" s="269"/>
      <c r="C4174" s="270"/>
      <c r="D4174" s="270"/>
      <c r="E4174" s="270"/>
      <c r="F4174" s="270"/>
      <c r="G4174" s="270"/>
      <c r="H4174" s="270"/>
      <c r="J4174" s="120"/>
      <c r="K4174" s="209"/>
      <c r="L4174" s="209"/>
      <c r="M4174" s="279"/>
    </row>
    <row r="4175" spans="1:13" x14ac:dyDescent="0.2">
      <c r="A4175" s="208"/>
      <c r="B4175" s="269"/>
      <c r="C4175" s="270"/>
      <c r="D4175" s="270"/>
      <c r="E4175" s="270"/>
      <c r="F4175" s="270"/>
      <c r="G4175" s="270"/>
      <c r="H4175" s="270"/>
      <c r="J4175" s="120"/>
      <c r="K4175" s="209"/>
      <c r="L4175" s="209"/>
      <c r="M4175" s="279"/>
    </row>
    <row r="4176" spans="1:13" x14ac:dyDescent="0.2">
      <c r="A4176" s="208"/>
      <c r="B4176" s="269"/>
      <c r="C4176" s="270"/>
      <c r="D4176" s="270"/>
      <c r="E4176" s="270"/>
      <c r="F4176" s="270"/>
      <c r="G4176" s="270"/>
      <c r="H4176" s="270"/>
      <c r="J4176" s="120"/>
      <c r="K4176" s="209"/>
      <c r="L4176" s="209"/>
      <c r="M4176" s="279"/>
    </row>
    <row r="4177" spans="1:13" x14ac:dyDescent="0.2">
      <c r="A4177" s="208"/>
      <c r="B4177" s="269"/>
      <c r="C4177" s="270"/>
      <c r="D4177" s="270"/>
      <c r="E4177" s="270"/>
      <c r="F4177" s="270"/>
      <c r="G4177" s="270"/>
      <c r="H4177" s="270"/>
      <c r="J4177" s="120"/>
      <c r="K4177" s="209"/>
      <c r="L4177" s="209"/>
      <c r="M4177" s="279"/>
    </row>
    <row r="4178" spans="1:13" x14ac:dyDescent="0.2">
      <c r="A4178" s="208"/>
      <c r="B4178" s="269"/>
      <c r="C4178" s="270"/>
      <c r="D4178" s="270"/>
      <c r="E4178" s="270"/>
      <c r="F4178" s="270"/>
      <c r="G4178" s="270"/>
      <c r="H4178" s="270"/>
      <c r="J4178" s="120"/>
      <c r="K4178" s="209"/>
      <c r="L4178" s="209"/>
      <c r="M4178" s="279"/>
    </row>
    <row r="4179" spans="1:13" x14ac:dyDescent="0.2">
      <c r="A4179" s="208"/>
      <c r="B4179" s="269"/>
      <c r="C4179" s="270"/>
      <c r="D4179" s="270"/>
      <c r="E4179" s="270"/>
      <c r="F4179" s="270"/>
      <c r="G4179" s="270"/>
      <c r="H4179" s="270"/>
      <c r="J4179" s="120"/>
      <c r="K4179" s="209"/>
      <c r="L4179" s="209"/>
      <c r="M4179" s="279"/>
    </row>
    <row r="4180" spans="1:13" x14ac:dyDescent="0.2">
      <c r="A4180" s="208"/>
      <c r="B4180" s="269"/>
      <c r="C4180" s="270"/>
      <c r="D4180" s="270"/>
      <c r="E4180" s="270"/>
      <c r="F4180" s="270"/>
      <c r="G4180" s="270"/>
      <c r="H4180" s="270"/>
      <c r="J4180" s="120"/>
      <c r="K4180" s="209"/>
      <c r="L4180" s="209"/>
      <c r="M4180" s="279"/>
    </row>
    <row r="4181" spans="1:13" x14ac:dyDescent="0.2">
      <c r="A4181" s="208"/>
      <c r="B4181" s="269"/>
      <c r="C4181" s="270"/>
      <c r="D4181" s="270"/>
      <c r="E4181" s="270"/>
      <c r="F4181" s="270"/>
      <c r="G4181" s="270"/>
      <c r="H4181" s="270"/>
      <c r="J4181" s="120"/>
      <c r="K4181" s="209"/>
      <c r="L4181" s="209"/>
      <c r="M4181" s="279"/>
    </row>
    <row r="4182" spans="1:13" x14ac:dyDescent="0.2">
      <c r="A4182" s="208"/>
      <c r="B4182" s="269"/>
      <c r="C4182" s="270"/>
      <c r="D4182" s="270"/>
      <c r="E4182" s="270"/>
      <c r="F4182" s="270"/>
      <c r="G4182" s="270"/>
      <c r="H4182" s="270"/>
      <c r="J4182" s="120"/>
      <c r="K4182" s="209"/>
      <c r="L4182" s="209"/>
      <c r="M4182" s="279"/>
    </row>
    <row r="4183" spans="1:13" x14ac:dyDescent="0.2">
      <c r="A4183" s="208"/>
      <c r="B4183" s="269"/>
      <c r="C4183" s="270"/>
      <c r="D4183" s="270"/>
      <c r="E4183" s="270"/>
      <c r="F4183" s="270"/>
      <c r="G4183" s="270"/>
      <c r="H4183" s="270"/>
      <c r="J4183" s="120"/>
      <c r="K4183" s="209"/>
      <c r="L4183" s="209"/>
      <c r="M4183" s="279"/>
    </row>
    <row r="4184" spans="1:13" x14ac:dyDescent="0.2">
      <c r="A4184" s="208"/>
      <c r="B4184" s="269"/>
      <c r="C4184" s="270"/>
      <c r="D4184" s="270"/>
      <c r="E4184" s="270"/>
      <c r="F4184" s="270"/>
      <c r="G4184" s="270"/>
      <c r="H4184" s="270"/>
      <c r="J4184" s="120"/>
      <c r="K4184" s="209"/>
      <c r="L4184" s="209"/>
      <c r="M4184" s="279"/>
    </row>
    <row r="4185" spans="1:13" x14ac:dyDescent="0.2">
      <c r="A4185" s="208"/>
      <c r="B4185" s="269"/>
      <c r="C4185" s="270"/>
      <c r="D4185" s="270"/>
      <c r="E4185" s="270"/>
      <c r="F4185" s="270"/>
      <c r="G4185" s="270"/>
      <c r="H4185" s="270"/>
      <c r="J4185" s="120"/>
      <c r="K4185" s="209"/>
      <c r="L4185" s="209"/>
      <c r="M4185" s="279"/>
    </row>
    <row r="4186" spans="1:13" x14ac:dyDescent="0.2">
      <c r="A4186" s="208"/>
      <c r="B4186" s="269"/>
      <c r="C4186" s="270"/>
      <c r="D4186" s="270"/>
      <c r="E4186" s="270"/>
      <c r="F4186" s="270"/>
      <c r="G4186" s="270"/>
      <c r="H4186" s="270"/>
      <c r="J4186" s="120"/>
      <c r="K4186" s="209"/>
      <c r="L4186" s="209"/>
      <c r="M4186" s="279"/>
    </row>
    <row r="4187" spans="1:13" x14ac:dyDescent="0.2">
      <c r="A4187" s="208"/>
      <c r="B4187" s="269"/>
      <c r="C4187" s="270"/>
      <c r="D4187" s="270"/>
      <c r="E4187" s="270"/>
      <c r="F4187" s="270"/>
      <c r="G4187" s="270"/>
      <c r="H4187" s="270"/>
      <c r="J4187" s="120"/>
      <c r="K4187" s="209"/>
      <c r="L4187" s="209"/>
      <c r="M4187" s="279"/>
    </row>
    <row r="4188" spans="1:13" x14ac:dyDescent="0.2">
      <c r="A4188" s="208"/>
      <c r="B4188" s="269"/>
      <c r="C4188" s="270"/>
      <c r="D4188" s="270"/>
      <c r="E4188" s="270"/>
      <c r="F4188" s="270"/>
      <c r="G4188" s="270"/>
      <c r="H4188" s="270"/>
      <c r="J4188" s="120"/>
      <c r="K4188" s="209"/>
      <c r="L4188" s="209"/>
      <c r="M4188" s="279"/>
    </row>
    <row r="4189" spans="1:13" x14ac:dyDescent="0.2">
      <c r="A4189" s="208"/>
      <c r="B4189" s="269"/>
      <c r="C4189" s="270"/>
      <c r="D4189" s="270"/>
      <c r="E4189" s="270"/>
      <c r="F4189" s="270"/>
      <c r="G4189" s="270"/>
      <c r="H4189" s="270"/>
      <c r="J4189" s="120"/>
      <c r="K4189" s="209"/>
      <c r="L4189" s="209"/>
      <c r="M4189" s="279"/>
    </row>
    <row r="4190" spans="1:13" x14ac:dyDescent="0.2">
      <c r="A4190" s="208"/>
      <c r="B4190" s="269"/>
      <c r="C4190" s="270"/>
      <c r="D4190" s="270"/>
      <c r="E4190" s="270"/>
      <c r="F4190" s="270"/>
      <c r="G4190" s="270"/>
      <c r="H4190" s="270"/>
      <c r="J4190" s="120"/>
      <c r="K4190" s="209"/>
      <c r="L4190" s="209"/>
      <c r="M4190" s="279"/>
    </row>
    <row r="4191" spans="1:13" x14ac:dyDescent="0.2">
      <c r="A4191" s="208"/>
      <c r="B4191" s="269"/>
      <c r="C4191" s="270"/>
      <c r="D4191" s="270"/>
      <c r="E4191" s="270"/>
      <c r="F4191" s="270"/>
      <c r="G4191" s="270"/>
      <c r="H4191" s="270"/>
      <c r="J4191" s="120"/>
      <c r="K4191" s="209"/>
      <c r="L4191" s="209"/>
      <c r="M4191" s="279"/>
    </row>
    <row r="4192" spans="1:13" x14ac:dyDescent="0.2">
      <c r="A4192" s="208"/>
      <c r="B4192" s="269"/>
      <c r="C4192" s="270"/>
      <c r="D4192" s="270"/>
      <c r="E4192" s="270"/>
      <c r="F4192" s="270"/>
      <c r="G4192" s="270"/>
      <c r="H4192" s="270"/>
      <c r="J4192" s="120"/>
      <c r="K4192" s="209"/>
      <c r="L4192" s="209"/>
      <c r="M4192" s="279"/>
    </row>
    <row r="4193" spans="1:13" x14ac:dyDescent="0.2">
      <c r="A4193" s="208"/>
      <c r="B4193" s="269"/>
      <c r="C4193" s="270"/>
      <c r="D4193" s="270"/>
      <c r="E4193" s="270"/>
      <c r="F4193" s="270"/>
      <c r="G4193" s="270"/>
      <c r="H4193" s="270"/>
      <c r="J4193" s="120"/>
      <c r="K4193" s="209"/>
      <c r="L4193" s="209"/>
      <c r="M4193" s="279"/>
    </row>
    <row r="4194" spans="1:13" x14ac:dyDescent="0.2">
      <c r="A4194" s="208"/>
      <c r="B4194" s="269"/>
      <c r="C4194" s="270"/>
      <c r="D4194" s="270"/>
      <c r="E4194" s="270"/>
      <c r="F4194" s="270"/>
      <c r="G4194" s="270"/>
      <c r="H4194" s="270"/>
      <c r="J4194" s="120"/>
      <c r="K4194" s="209"/>
      <c r="L4194" s="209"/>
      <c r="M4194" s="279"/>
    </row>
    <row r="4195" spans="1:13" x14ac:dyDescent="0.2">
      <c r="A4195" s="208"/>
      <c r="B4195" s="269"/>
      <c r="C4195" s="270"/>
      <c r="D4195" s="270"/>
      <c r="E4195" s="270"/>
      <c r="F4195" s="270"/>
      <c r="G4195" s="270"/>
      <c r="H4195" s="270"/>
      <c r="J4195" s="120"/>
      <c r="K4195" s="209"/>
      <c r="L4195" s="209"/>
      <c r="M4195" s="279"/>
    </row>
    <row r="4196" spans="1:13" x14ac:dyDescent="0.2">
      <c r="A4196" s="208"/>
      <c r="B4196" s="269"/>
      <c r="C4196" s="270"/>
      <c r="D4196" s="270"/>
      <c r="E4196" s="270"/>
      <c r="F4196" s="270"/>
      <c r="G4196" s="270"/>
      <c r="H4196" s="270"/>
      <c r="J4196" s="120"/>
      <c r="K4196" s="209"/>
      <c r="L4196" s="209"/>
      <c r="M4196" s="279"/>
    </row>
    <row r="4197" spans="1:13" x14ac:dyDescent="0.2">
      <c r="A4197" s="208"/>
      <c r="B4197" s="269"/>
      <c r="C4197" s="270"/>
      <c r="D4197" s="270"/>
      <c r="E4197" s="270"/>
      <c r="F4197" s="270"/>
      <c r="G4197" s="270"/>
      <c r="H4197" s="270"/>
      <c r="J4197" s="120"/>
      <c r="K4197" s="209"/>
      <c r="L4197" s="209"/>
      <c r="M4197" s="279"/>
    </row>
    <row r="4198" spans="1:13" x14ac:dyDescent="0.2">
      <c r="A4198" s="208"/>
      <c r="B4198" s="269"/>
      <c r="C4198" s="270"/>
      <c r="D4198" s="270"/>
      <c r="E4198" s="270"/>
      <c r="F4198" s="270"/>
      <c r="G4198" s="270"/>
      <c r="H4198" s="270"/>
      <c r="J4198" s="120"/>
      <c r="K4198" s="209"/>
      <c r="L4198" s="209"/>
      <c r="M4198" s="279"/>
    </row>
    <row r="4199" spans="1:13" x14ac:dyDescent="0.2">
      <c r="A4199" s="208"/>
      <c r="B4199" s="269"/>
      <c r="C4199" s="270"/>
      <c r="D4199" s="270"/>
      <c r="E4199" s="270"/>
      <c r="F4199" s="270"/>
      <c r="G4199" s="270"/>
      <c r="H4199" s="270"/>
      <c r="J4199" s="120"/>
      <c r="K4199" s="209"/>
      <c r="L4199" s="209"/>
      <c r="M4199" s="279"/>
    </row>
    <row r="4200" spans="1:13" x14ac:dyDescent="0.2">
      <c r="A4200" s="208"/>
      <c r="B4200" s="269"/>
      <c r="C4200" s="270"/>
      <c r="D4200" s="270"/>
      <c r="E4200" s="270"/>
      <c r="F4200" s="270"/>
      <c r="G4200" s="270"/>
      <c r="H4200" s="270"/>
      <c r="J4200" s="120"/>
      <c r="K4200" s="209"/>
      <c r="L4200" s="209"/>
      <c r="M4200" s="279"/>
    </row>
    <row r="4201" spans="1:13" x14ac:dyDescent="0.2">
      <c r="A4201" s="208"/>
      <c r="B4201" s="269"/>
      <c r="C4201" s="270"/>
      <c r="D4201" s="270"/>
      <c r="E4201" s="270"/>
      <c r="F4201" s="270"/>
      <c r="G4201" s="270"/>
      <c r="H4201" s="270"/>
      <c r="J4201" s="120"/>
      <c r="K4201" s="209"/>
      <c r="L4201" s="209"/>
      <c r="M4201" s="279"/>
    </row>
    <row r="4202" spans="1:13" x14ac:dyDescent="0.2">
      <c r="A4202" s="208"/>
      <c r="B4202" s="269"/>
      <c r="C4202" s="270"/>
      <c r="D4202" s="270"/>
      <c r="E4202" s="270"/>
      <c r="F4202" s="270"/>
      <c r="G4202" s="270"/>
      <c r="H4202" s="270"/>
      <c r="J4202" s="120"/>
      <c r="K4202" s="209"/>
      <c r="L4202" s="209"/>
      <c r="M4202" s="279"/>
    </row>
    <row r="4203" spans="1:13" x14ac:dyDescent="0.2">
      <c r="A4203" s="208"/>
      <c r="B4203" s="269"/>
      <c r="C4203" s="270"/>
      <c r="D4203" s="270"/>
      <c r="E4203" s="270"/>
      <c r="F4203" s="270"/>
      <c r="G4203" s="270"/>
      <c r="H4203" s="270"/>
      <c r="J4203" s="120"/>
      <c r="K4203" s="209"/>
      <c r="L4203" s="209"/>
      <c r="M4203" s="279"/>
    </row>
    <row r="4204" spans="1:13" x14ac:dyDescent="0.2">
      <c r="A4204" s="208"/>
      <c r="B4204" s="269"/>
      <c r="C4204" s="270"/>
      <c r="D4204" s="270"/>
      <c r="E4204" s="270"/>
      <c r="F4204" s="270"/>
      <c r="G4204" s="270"/>
      <c r="H4204" s="270"/>
      <c r="J4204" s="120"/>
      <c r="K4204" s="209"/>
      <c r="L4204" s="209"/>
      <c r="M4204" s="279"/>
    </row>
    <row r="4205" spans="1:13" x14ac:dyDescent="0.2">
      <c r="A4205" s="208"/>
      <c r="B4205" s="269"/>
      <c r="C4205" s="270"/>
      <c r="D4205" s="270"/>
      <c r="E4205" s="270"/>
      <c r="F4205" s="270"/>
      <c r="G4205" s="270"/>
      <c r="H4205" s="270"/>
      <c r="J4205" s="120"/>
      <c r="K4205" s="209"/>
      <c r="L4205" s="209"/>
      <c r="M4205" s="279"/>
    </row>
    <row r="4206" spans="1:13" x14ac:dyDescent="0.2">
      <c r="A4206" s="208"/>
      <c r="B4206" s="269"/>
      <c r="C4206" s="270"/>
      <c r="D4206" s="270"/>
      <c r="E4206" s="270"/>
      <c r="F4206" s="270"/>
      <c r="G4206" s="270"/>
      <c r="H4206" s="270"/>
      <c r="J4206" s="120"/>
      <c r="K4206" s="209"/>
      <c r="L4206" s="209"/>
      <c r="M4206" s="279"/>
    </row>
    <row r="4207" spans="1:13" x14ac:dyDescent="0.2">
      <c r="A4207" s="208"/>
      <c r="B4207" s="269"/>
      <c r="C4207" s="270"/>
      <c r="D4207" s="270"/>
      <c r="E4207" s="270"/>
      <c r="F4207" s="270"/>
      <c r="G4207" s="270"/>
      <c r="H4207" s="270"/>
      <c r="J4207" s="120"/>
      <c r="K4207" s="209"/>
      <c r="L4207" s="209"/>
      <c r="M4207" s="279"/>
    </row>
    <row r="4208" spans="1:13" x14ac:dyDescent="0.2">
      <c r="A4208" s="208"/>
      <c r="B4208" s="269"/>
      <c r="C4208" s="270"/>
      <c r="D4208" s="270"/>
      <c r="E4208" s="270"/>
      <c r="F4208" s="270"/>
      <c r="G4208" s="270"/>
      <c r="H4208" s="270"/>
      <c r="J4208" s="120"/>
      <c r="K4208" s="209"/>
      <c r="L4208" s="209"/>
      <c r="M4208" s="279"/>
    </row>
    <row r="4209" spans="1:13" x14ac:dyDescent="0.2">
      <c r="A4209" s="208"/>
      <c r="B4209" s="269"/>
      <c r="C4209" s="270"/>
      <c r="D4209" s="270"/>
      <c r="E4209" s="270"/>
      <c r="F4209" s="270"/>
      <c r="G4209" s="270"/>
      <c r="H4209" s="270"/>
      <c r="J4209" s="120"/>
      <c r="K4209" s="209"/>
      <c r="L4209" s="209"/>
      <c r="M4209" s="279"/>
    </row>
    <row r="4210" spans="1:13" x14ac:dyDescent="0.2">
      <c r="A4210" s="208"/>
      <c r="B4210" s="269"/>
      <c r="C4210" s="270"/>
      <c r="D4210" s="270"/>
      <c r="E4210" s="270"/>
      <c r="F4210" s="270"/>
      <c r="G4210" s="270"/>
      <c r="H4210" s="270"/>
      <c r="J4210" s="120"/>
      <c r="K4210" s="209"/>
      <c r="L4210" s="209"/>
      <c r="M4210" s="279"/>
    </row>
    <row r="4211" spans="1:13" x14ac:dyDescent="0.2">
      <c r="A4211" s="208"/>
      <c r="B4211" s="269"/>
      <c r="C4211" s="270"/>
      <c r="D4211" s="270"/>
      <c r="E4211" s="270"/>
      <c r="F4211" s="270"/>
      <c r="G4211" s="270"/>
      <c r="H4211" s="270"/>
      <c r="J4211" s="120"/>
      <c r="K4211" s="209"/>
      <c r="L4211" s="209"/>
      <c r="M4211" s="279"/>
    </row>
    <row r="4212" spans="1:13" x14ac:dyDescent="0.2">
      <c r="A4212" s="208"/>
      <c r="B4212" s="269"/>
      <c r="C4212" s="270"/>
      <c r="D4212" s="270"/>
      <c r="E4212" s="270"/>
      <c r="F4212" s="270"/>
      <c r="G4212" s="270"/>
      <c r="H4212" s="270"/>
      <c r="J4212" s="120"/>
      <c r="K4212" s="209"/>
      <c r="L4212" s="209"/>
      <c r="M4212" s="279"/>
    </row>
    <row r="4213" spans="1:13" x14ac:dyDescent="0.2">
      <c r="A4213" s="208"/>
      <c r="B4213" s="269"/>
      <c r="C4213" s="270"/>
      <c r="D4213" s="270"/>
      <c r="E4213" s="270"/>
      <c r="F4213" s="270"/>
      <c r="G4213" s="270"/>
      <c r="H4213" s="270"/>
      <c r="J4213" s="120"/>
      <c r="K4213" s="209"/>
      <c r="L4213" s="209"/>
      <c r="M4213" s="279"/>
    </row>
    <row r="4214" spans="1:13" x14ac:dyDescent="0.2">
      <c r="A4214" s="208"/>
      <c r="B4214" s="269"/>
      <c r="C4214" s="270"/>
      <c r="D4214" s="270"/>
      <c r="E4214" s="270"/>
      <c r="F4214" s="270"/>
      <c r="G4214" s="270"/>
      <c r="H4214" s="270"/>
      <c r="J4214" s="120"/>
      <c r="K4214" s="209"/>
      <c r="L4214" s="209"/>
      <c r="M4214" s="279"/>
    </row>
    <row r="4215" spans="1:13" x14ac:dyDescent="0.2">
      <c r="A4215" s="208"/>
      <c r="B4215" s="269"/>
      <c r="C4215" s="270"/>
      <c r="D4215" s="270"/>
      <c r="E4215" s="270"/>
      <c r="F4215" s="270"/>
      <c r="G4215" s="270"/>
      <c r="H4215" s="270"/>
      <c r="J4215" s="120"/>
      <c r="K4215" s="209"/>
      <c r="L4215" s="209"/>
      <c r="M4215" s="279"/>
    </row>
    <row r="4216" spans="1:13" x14ac:dyDescent="0.2">
      <c r="A4216" s="208"/>
      <c r="B4216" s="269"/>
      <c r="C4216" s="270"/>
      <c r="D4216" s="270"/>
      <c r="E4216" s="270"/>
      <c r="F4216" s="270"/>
      <c r="G4216" s="270"/>
      <c r="H4216" s="270"/>
      <c r="J4216" s="120"/>
      <c r="K4216" s="209"/>
      <c r="L4216" s="209"/>
      <c r="M4216" s="279"/>
    </row>
    <row r="4217" spans="1:13" x14ac:dyDescent="0.2">
      <c r="A4217" s="208"/>
      <c r="B4217" s="269"/>
      <c r="C4217" s="270"/>
      <c r="D4217" s="270"/>
      <c r="E4217" s="270"/>
      <c r="F4217" s="270"/>
      <c r="G4217" s="270"/>
      <c r="H4217" s="270"/>
      <c r="J4217" s="120"/>
      <c r="K4217" s="209"/>
      <c r="L4217" s="209"/>
      <c r="M4217" s="279"/>
    </row>
    <row r="4218" spans="1:13" x14ac:dyDescent="0.2">
      <c r="A4218" s="208"/>
      <c r="B4218" s="269"/>
      <c r="C4218" s="270"/>
      <c r="D4218" s="270"/>
      <c r="E4218" s="270"/>
      <c r="F4218" s="270"/>
      <c r="G4218" s="270"/>
      <c r="H4218" s="270"/>
      <c r="J4218" s="120"/>
      <c r="K4218" s="209"/>
      <c r="L4218" s="209"/>
      <c r="M4218" s="279"/>
    </row>
    <row r="4219" spans="1:13" x14ac:dyDescent="0.2">
      <c r="A4219" s="208"/>
      <c r="B4219" s="269"/>
      <c r="C4219" s="270"/>
      <c r="D4219" s="270"/>
      <c r="E4219" s="270"/>
      <c r="F4219" s="270"/>
      <c r="G4219" s="270"/>
      <c r="H4219" s="270"/>
      <c r="J4219" s="120"/>
      <c r="K4219" s="209"/>
      <c r="L4219" s="209"/>
      <c r="M4219" s="279"/>
    </row>
    <row r="4220" spans="1:13" x14ac:dyDescent="0.2">
      <c r="A4220" s="208"/>
      <c r="B4220" s="269"/>
      <c r="C4220" s="270"/>
      <c r="D4220" s="270"/>
      <c r="E4220" s="270"/>
      <c r="F4220" s="270"/>
      <c r="G4220" s="270"/>
      <c r="H4220" s="270"/>
      <c r="J4220" s="120"/>
      <c r="K4220" s="209"/>
      <c r="L4220" s="209"/>
      <c r="M4220" s="279"/>
    </row>
    <row r="4221" spans="1:13" x14ac:dyDescent="0.2">
      <c r="A4221" s="208"/>
      <c r="B4221" s="269"/>
      <c r="C4221" s="270"/>
      <c r="D4221" s="270"/>
      <c r="E4221" s="270"/>
      <c r="F4221" s="270"/>
      <c r="G4221" s="270"/>
      <c r="H4221" s="270"/>
      <c r="J4221" s="120"/>
      <c r="K4221" s="209"/>
      <c r="L4221" s="209"/>
      <c r="M4221" s="279"/>
    </row>
    <row r="4222" spans="1:13" x14ac:dyDescent="0.2">
      <c r="A4222" s="208"/>
      <c r="B4222" s="269"/>
      <c r="C4222" s="270"/>
      <c r="D4222" s="270"/>
      <c r="E4222" s="270"/>
      <c r="F4222" s="270"/>
      <c r="G4222" s="270"/>
      <c r="H4222" s="270"/>
      <c r="J4222" s="120"/>
      <c r="K4222" s="209"/>
      <c r="L4222" s="209"/>
      <c r="M4222" s="279"/>
    </row>
    <row r="4223" spans="1:13" x14ac:dyDescent="0.2">
      <c r="A4223" s="208"/>
      <c r="B4223" s="269"/>
      <c r="C4223" s="270"/>
      <c r="D4223" s="270"/>
      <c r="E4223" s="270"/>
      <c r="F4223" s="270"/>
      <c r="G4223" s="270"/>
      <c r="H4223" s="270"/>
      <c r="J4223" s="120"/>
      <c r="K4223" s="209"/>
      <c r="L4223" s="209"/>
      <c r="M4223" s="279"/>
    </row>
    <row r="4224" spans="1:13" x14ac:dyDescent="0.2">
      <c r="A4224" s="208"/>
      <c r="B4224" s="269"/>
      <c r="C4224" s="270"/>
      <c r="D4224" s="270"/>
      <c r="E4224" s="270"/>
      <c r="F4224" s="270"/>
      <c r="G4224" s="270"/>
      <c r="H4224" s="270"/>
      <c r="J4224" s="120"/>
      <c r="K4224" s="209"/>
      <c r="L4224" s="209"/>
      <c r="M4224" s="279"/>
    </row>
    <row r="4225" spans="1:13" x14ac:dyDescent="0.2">
      <c r="A4225" s="208"/>
      <c r="B4225" s="269"/>
      <c r="C4225" s="270"/>
      <c r="D4225" s="270"/>
      <c r="E4225" s="270"/>
      <c r="F4225" s="270"/>
      <c r="G4225" s="270"/>
      <c r="H4225" s="270"/>
      <c r="J4225" s="120"/>
      <c r="K4225" s="209"/>
      <c r="L4225" s="209"/>
      <c r="M4225" s="279"/>
    </row>
    <row r="4226" spans="1:13" x14ac:dyDescent="0.2">
      <c r="A4226" s="208"/>
      <c r="B4226" s="269"/>
      <c r="C4226" s="270"/>
      <c r="D4226" s="270"/>
      <c r="E4226" s="270"/>
      <c r="F4226" s="270"/>
      <c r="G4226" s="270"/>
      <c r="H4226" s="270"/>
      <c r="J4226" s="120"/>
      <c r="K4226" s="209"/>
      <c r="L4226" s="209"/>
      <c r="M4226" s="279"/>
    </row>
    <row r="4227" spans="1:13" x14ac:dyDescent="0.2">
      <c r="A4227" s="208"/>
      <c r="B4227" s="269"/>
      <c r="C4227" s="270"/>
      <c r="D4227" s="270"/>
      <c r="E4227" s="270"/>
      <c r="F4227" s="270"/>
      <c r="G4227" s="270"/>
      <c r="H4227" s="270"/>
      <c r="J4227" s="120"/>
      <c r="K4227" s="209"/>
      <c r="L4227" s="209"/>
      <c r="M4227" s="279"/>
    </row>
    <row r="4228" spans="1:13" x14ac:dyDescent="0.2">
      <c r="A4228" s="208"/>
      <c r="B4228" s="269"/>
      <c r="C4228" s="270"/>
      <c r="D4228" s="270"/>
      <c r="E4228" s="270"/>
      <c r="F4228" s="270"/>
      <c r="G4228" s="270"/>
      <c r="H4228" s="270"/>
      <c r="J4228" s="120"/>
      <c r="K4228" s="209"/>
      <c r="L4228" s="209"/>
      <c r="M4228" s="279"/>
    </row>
    <row r="4229" spans="1:13" x14ac:dyDescent="0.2">
      <c r="A4229" s="208"/>
      <c r="B4229" s="269"/>
      <c r="C4229" s="270"/>
      <c r="D4229" s="270"/>
      <c r="E4229" s="270"/>
      <c r="F4229" s="270"/>
      <c r="G4229" s="270"/>
      <c r="H4229" s="270"/>
      <c r="J4229" s="120"/>
      <c r="K4229" s="209"/>
      <c r="L4229" s="209"/>
      <c r="M4229" s="279"/>
    </row>
    <row r="4230" spans="1:13" x14ac:dyDescent="0.2">
      <c r="A4230" s="208"/>
      <c r="B4230" s="269"/>
      <c r="C4230" s="270"/>
      <c r="D4230" s="270"/>
      <c r="E4230" s="270"/>
      <c r="F4230" s="270"/>
      <c r="G4230" s="270"/>
      <c r="H4230" s="270"/>
      <c r="J4230" s="120"/>
      <c r="K4230" s="209"/>
      <c r="L4230" s="209"/>
      <c r="M4230" s="279"/>
    </row>
    <row r="4231" spans="1:13" x14ac:dyDescent="0.2">
      <c r="A4231" s="208"/>
      <c r="B4231" s="269"/>
      <c r="C4231" s="270"/>
      <c r="D4231" s="270"/>
      <c r="E4231" s="270"/>
      <c r="F4231" s="270"/>
      <c r="G4231" s="270"/>
      <c r="H4231" s="270"/>
      <c r="J4231" s="120"/>
      <c r="K4231" s="209"/>
      <c r="L4231" s="209"/>
      <c r="M4231" s="279"/>
    </row>
    <row r="4232" spans="1:13" x14ac:dyDescent="0.2">
      <c r="A4232" s="208"/>
      <c r="B4232" s="269"/>
      <c r="C4232" s="270"/>
      <c r="D4232" s="270"/>
      <c r="E4232" s="270"/>
      <c r="F4232" s="270"/>
      <c r="G4232" s="270"/>
      <c r="H4232" s="270"/>
      <c r="J4232" s="120"/>
      <c r="K4232" s="209"/>
      <c r="L4232" s="209"/>
      <c r="M4232" s="279"/>
    </row>
    <row r="4233" spans="1:13" x14ac:dyDescent="0.2">
      <c r="A4233" s="208"/>
      <c r="B4233" s="269"/>
      <c r="C4233" s="270"/>
      <c r="D4233" s="270"/>
      <c r="E4233" s="270"/>
      <c r="F4233" s="270"/>
      <c r="G4233" s="270"/>
      <c r="H4233" s="270"/>
      <c r="J4233" s="120"/>
      <c r="K4233" s="209"/>
      <c r="L4233" s="209"/>
      <c r="M4233" s="279"/>
    </row>
    <row r="4234" spans="1:13" x14ac:dyDescent="0.2">
      <c r="A4234" s="208"/>
      <c r="B4234" s="269"/>
      <c r="C4234" s="270"/>
      <c r="D4234" s="270"/>
      <c r="E4234" s="270"/>
      <c r="F4234" s="270"/>
      <c r="G4234" s="270"/>
      <c r="H4234" s="270"/>
      <c r="J4234" s="120"/>
      <c r="K4234" s="209"/>
      <c r="L4234" s="209"/>
      <c r="M4234" s="279"/>
    </row>
    <row r="4235" spans="1:13" x14ac:dyDescent="0.2">
      <c r="A4235" s="208"/>
      <c r="B4235" s="269"/>
      <c r="C4235" s="270"/>
      <c r="D4235" s="270"/>
      <c r="E4235" s="270"/>
      <c r="F4235" s="270"/>
      <c r="G4235" s="270"/>
      <c r="H4235" s="270"/>
      <c r="J4235" s="120"/>
      <c r="K4235" s="209"/>
      <c r="L4235" s="209"/>
      <c r="M4235" s="279"/>
    </row>
    <row r="4236" spans="1:13" x14ac:dyDescent="0.2">
      <c r="A4236" s="208"/>
      <c r="B4236" s="269"/>
      <c r="C4236" s="270"/>
      <c r="D4236" s="270"/>
      <c r="E4236" s="270"/>
      <c r="F4236" s="270"/>
      <c r="G4236" s="270"/>
      <c r="H4236" s="270"/>
      <c r="J4236" s="120"/>
      <c r="K4236" s="209"/>
      <c r="L4236" s="209"/>
      <c r="M4236" s="279"/>
    </row>
    <row r="4237" spans="1:13" x14ac:dyDescent="0.2">
      <c r="A4237" s="208"/>
      <c r="B4237" s="269"/>
      <c r="C4237" s="270"/>
      <c r="D4237" s="270"/>
      <c r="E4237" s="270"/>
      <c r="F4237" s="270"/>
      <c r="G4237" s="270"/>
      <c r="H4237" s="270"/>
      <c r="J4237" s="120"/>
      <c r="K4237" s="209"/>
      <c r="L4237" s="209"/>
      <c r="M4237" s="279"/>
    </row>
    <row r="4238" spans="1:13" x14ac:dyDescent="0.2">
      <c r="A4238" s="208"/>
      <c r="B4238" s="269"/>
      <c r="C4238" s="270"/>
      <c r="D4238" s="270"/>
      <c r="E4238" s="270"/>
      <c r="F4238" s="270"/>
      <c r="G4238" s="270"/>
      <c r="H4238" s="270"/>
      <c r="J4238" s="120"/>
      <c r="K4238" s="209"/>
      <c r="L4238" s="209"/>
      <c r="M4238" s="279"/>
    </row>
    <row r="4239" spans="1:13" x14ac:dyDescent="0.2">
      <c r="A4239" s="208"/>
      <c r="B4239" s="269"/>
      <c r="C4239" s="270"/>
      <c r="D4239" s="270"/>
      <c r="E4239" s="270"/>
      <c r="F4239" s="270"/>
      <c r="G4239" s="270"/>
      <c r="H4239" s="270"/>
      <c r="J4239" s="120"/>
      <c r="K4239" s="209"/>
      <c r="L4239" s="209"/>
      <c r="M4239" s="279"/>
    </row>
    <row r="4240" spans="1:13" x14ac:dyDescent="0.2">
      <c r="A4240" s="208"/>
      <c r="B4240" s="269"/>
      <c r="C4240" s="270"/>
      <c r="D4240" s="270"/>
      <c r="E4240" s="270"/>
      <c r="F4240" s="270"/>
      <c r="G4240" s="270"/>
      <c r="H4240" s="270"/>
      <c r="J4240" s="120"/>
      <c r="K4240" s="209"/>
      <c r="L4240" s="209"/>
      <c r="M4240" s="279"/>
    </row>
    <row r="4241" spans="1:13" x14ac:dyDescent="0.2">
      <c r="A4241" s="208"/>
      <c r="B4241" s="269"/>
      <c r="C4241" s="270"/>
      <c r="D4241" s="270"/>
      <c r="E4241" s="270"/>
      <c r="F4241" s="270"/>
      <c r="G4241" s="270"/>
      <c r="H4241" s="270"/>
      <c r="J4241" s="120"/>
      <c r="K4241" s="209"/>
      <c r="L4241" s="209"/>
      <c r="M4241" s="279"/>
    </row>
    <row r="4242" spans="1:13" x14ac:dyDescent="0.2">
      <c r="A4242" s="208"/>
      <c r="B4242" s="269"/>
      <c r="C4242" s="270"/>
      <c r="D4242" s="270"/>
      <c r="E4242" s="270"/>
      <c r="F4242" s="270"/>
      <c r="G4242" s="270"/>
      <c r="H4242" s="270"/>
      <c r="J4242" s="120"/>
      <c r="K4242" s="209"/>
      <c r="L4242" s="209"/>
      <c r="M4242" s="279"/>
    </row>
    <row r="4243" spans="1:13" x14ac:dyDescent="0.2">
      <c r="A4243" s="208"/>
      <c r="B4243" s="269"/>
      <c r="C4243" s="270"/>
      <c r="D4243" s="270"/>
      <c r="E4243" s="270"/>
      <c r="F4243" s="270"/>
      <c r="G4243" s="270"/>
      <c r="H4243" s="270"/>
      <c r="J4243" s="120"/>
      <c r="K4243" s="209"/>
      <c r="L4243" s="209"/>
      <c r="M4243" s="279"/>
    </row>
    <row r="4244" spans="1:13" x14ac:dyDescent="0.2">
      <c r="A4244" s="208"/>
      <c r="B4244" s="269"/>
      <c r="C4244" s="270"/>
      <c r="D4244" s="270"/>
      <c r="E4244" s="270"/>
      <c r="F4244" s="270"/>
      <c r="G4244" s="270"/>
      <c r="H4244" s="270"/>
      <c r="J4244" s="120"/>
      <c r="K4244" s="209"/>
      <c r="L4244" s="209"/>
      <c r="M4244" s="279"/>
    </row>
    <row r="4245" spans="1:13" x14ac:dyDescent="0.2">
      <c r="A4245" s="208"/>
      <c r="B4245" s="269"/>
      <c r="C4245" s="270"/>
      <c r="D4245" s="270"/>
      <c r="E4245" s="270"/>
      <c r="F4245" s="270"/>
      <c r="G4245" s="270"/>
      <c r="H4245" s="270"/>
      <c r="J4245" s="120"/>
      <c r="K4245" s="209"/>
      <c r="L4245" s="209"/>
      <c r="M4245" s="279"/>
    </row>
    <row r="4246" spans="1:13" x14ac:dyDescent="0.2">
      <c r="A4246" s="208"/>
      <c r="B4246" s="269"/>
      <c r="C4246" s="270"/>
      <c r="D4246" s="270"/>
      <c r="E4246" s="270"/>
      <c r="F4246" s="270"/>
      <c r="G4246" s="270"/>
      <c r="H4246" s="270"/>
      <c r="J4246" s="120"/>
      <c r="K4246" s="209"/>
      <c r="L4246" s="209"/>
      <c r="M4246" s="279"/>
    </row>
    <row r="4247" spans="1:13" x14ac:dyDescent="0.2">
      <c r="A4247" s="208"/>
      <c r="B4247" s="269"/>
      <c r="C4247" s="270"/>
      <c r="D4247" s="270"/>
      <c r="E4247" s="270"/>
      <c r="F4247" s="270"/>
      <c r="G4247" s="270"/>
      <c r="H4247" s="270"/>
      <c r="J4247" s="120"/>
      <c r="K4247" s="209"/>
      <c r="L4247" s="209"/>
      <c r="M4247" s="279"/>
    </row>
    <row r="4248" spans="1:13" x14ac:dyDescent="0.2">
      <c r="A4248" s="208"/>
      <c r="B4248" s="269"/>
      <c r="C4248" s="270"/>
      <c r="D4248" s="270"/>
      <c r="E4248" s="270"/>
      <c r="F4248" s="270"/>
      <c r="G4248" s="270"/>
      <c r="H4248" s="270"/>
      <c r="J4248" s="120"/>
      <c r="K4248" s="209"/>
      <c r="L4248" s="209"/>
      <c r="M4248" s="279"/>
    </row>
    <row r="4249" spans="1:13" x14ac:dyDescent="0.2">
      <c r="A4249" s="208"/>
      <c r="B4249" s="269"/>
      <c r="C4249" s="270"/>
      <c r="D4249" s="270"/>
      <c r="E4249" s="270"/>
      <c r="F4249" s="270"/>
      <c r="G4249" s="270"/>
      <c r="H4249" s="270"/>
      <c r="J4249" s="120"/>
      <c r="K4249" s="209"/>
      <c r="L4249" s="209"/>
      <c r="M4249" s="279"/>
    </row>
    <row r="4250" spans="1:13" x14ac:dyDescent="0.2">
      <c r="A4250" s="208"/>
      <c r="B4250" s="269"/>
      <c r="C4250" s="270"/>
      <c r="D4250" s="270"/>
      <c r="E4250" s="270"/>
      <c r="F4250" s="270"/>
      <c r="G4250" s="270"/>
      <c r="H4250" s="270"/>
      <c r="J4250" s="120"/>
      <c r="K4250" s="209"/>
      <c r="L4250" s="209"/>
      <c r="M4250" s="279"/>
    </row>
    <row r="4251" spans="1:13" x14ac:dyDescent="0.2">
      <c r="A4251" s="208"/>
      <c r="B4251" s="269"/>
      <c r="C4251" s="270"/>
      <c r="D4251" s="270"/>
      <c r="E4251" s="270"/>
      <c r="F4251" s="270"/>
      <c r="G4251" s="270"/>
      <c r="H4251" s="270"/>
      <c r="J4251" s="120"/>
      <c r="K4251" s="209"/>
      <c r="L4251" s="209"/>
      <c r="M4251" s="279"/>
    </row>
    <row r="4252" spans="1:13" x14ac:dyDescent="0.2">
      <c r="A4252" s="208"/>
      <c r="B4252" s="269"/>
      <c r="C4252" s="270"/>
      <c r="D4252" s="270"/>
      <c r="E4252" s="270"/>
      <c r="F4252" s="270"/>
      <c r="G4252" s="270"/>
      <c r="H4252" s="270"/>
      <c r="J4252" s="120"/>
      <c r="K4252" s="209"/>
      <c r="L4252" s="209"/>
      <c r="M4252" s="279"/>
    </row>
    <row r="4253" spans="1:13" x14ac:dyDescent="0.2">
      <c r="A4253" s="208"/>
      <c r="B4253" s="269"/>
      <c r="C4253" s="270"/>
      <c r="D4253" s="270"/>
      <c r="E4253" s="270"/>
      <c r="F4253" s="270"/>
      <c r="G4253" s="270"/>
      <c r="H4253" s="270"/>
      <c r="J4253" s="120"/>
      <c r="K4253" s="209"/>
      <c r="L4253" s="209"/>
      <c r="M4253" s="279"/>
    </row>
    <row r="4254" spans="1:13" x14ac:dyDescent="0.2">
      <c r="A4254" s="208"/>
      <c r="B4254" s="269"/>
      <c r="C4254" s="270"/>
      <c r="D4254" s="270"/>
      <c r="E4254" s="270"/>
      <c r="F4254" s="270"/>
      <c r="G4254" s="270"/>
      <c r="H4254" s="270"/>
      <c r="J4254" s="120"/>
      <c r="K4254" s="209"/>
      <c r="L4254" s="209"/>
      <c r="M4254" s="279"/>
    </row>
    <row r="4255" spans="1:13" x14ac:dyDescent="0.2">
      <c r="A4255" s="208"/>
      <c r="B4255" s="269"/>
      <c r="C4255" s="270"/>
      <c r="D4255" s="270"/>
      <c r="E4255" s="270"/>
      <c r="F4255" s="270"/>
      <c r="G4255" s="270"/>
      <c r="H4255" s="270"/>
      <c r="J4255" s="120"/>
      <c r="K4255" s="209"/>
      <c r="L4255" s="209"/>
      <c r="M4255" s="279"/>
    </row>
    <row r="4256" spans="1:13" x14ac:dyDescent="0.2">
      <c r="A4256" s="208"/>
      <c r="B4256" s="269"/>
      <c r="C4256" s="270"/>
      <c r="D4256" s="270"/>
      <c r="E4256" s="270"/>
      <c r="F4256" s="270"/>
      <c r="G4256" s="270"/>
      <c r="H4256" s="270"/>
      <c r="J4256" s="120"/>
      <c r="K4256" s="209"/>
      <c r="L4256" s="209"/>
      <c r="M4256" s="279"/>
    </row>
    <row r="4257" spans="1:13" x14ac:dyDescent="0.2">
      <c r="A4257" s="208"/>
      <c r="B4257" s="269"/>
      <c r="C4257" s="270"/>
      <c r="D4257" s="270"/>
      <c r="E4257" s="270"/>
      <c r="F4257" s="270"/>
      <c r="G4257" s="270"/>
      <c r="H4257" s="270"/>
      <c r="J4257" s="120"/>
      <c r="K4257" s="209"/>
      <c r="L4257" s="209"/>
      <c r="M4257" s="279"/>
    </row>
    <row r="4258" spans="1:13" x14ac:dyDescent="0.2">
      <c r="A4258" s="208"/>
      <c r="B4258" s="269"/>
      <c r="C4258" s="270"/>
      <c r="D4258" s="270"/>
      <c r="E4258" s="270"/>
      <c r="F4258" s="270"/>
      <c r="G4258" s="270"/>
      <c r="H4258" s="270"/>
      <c r="J4258" s="120"/>
      <c r="K4258" s="209"/>
      <c r="L4258" s="209"/>
      <c r="M4258" s="279"/>
    </row>
    <row r="4259" spans="1:13" x14ac:dyDescent="0.2">
      <c r="A4259" s="208"/>
      <c r="B4259" s="269"/>
      <c r="C4259" s="270"/>
      <c r="D4259" s="270"/>
      <c r="E4259" s="270"/>
      <c r="F4259" s="270"/>
      <c r="G4259" s="270"/>
      <c r="H4259" s="270"/>
      <c r="J4259" s="120"/>
      <c r="K4259" s="209"/>
      <c r="L4259" s="209"/>
      <c r="M4259" s="279"/>
    </row>
    <row r="4260" spans="1:13" x14ac:dyDescent="0.2">
      <c r="A4260" s="208"/>
      <c r="B4260" s="269"/>
      <c r="C4260" s="270"/>
      <c r="D4260" s="270"/>
      <c r="E4260" s="270"/>
      <c r="F4260" s="270"/>
      <c r="G4260" s="270"/>
      <c r="H4260" s="270"/>
      <c r="J4260" s="120"/>
      <c r="K4260" s="209"/>
      <c r="L4260" s="209"/>
      <c r="M4260" s="279"/>
    </row>
    <row r="4261" spans="1:13" x14ac:dyDescent="0.2">
      <c r="A4261" s="208"/>
      <c r="B4261" s="269"/>
      <c r="C4261" s="270"/>
      <c r="D4261" s="270"/>
      <c r="E4261" s="270"/>
      <c r="F4261" s="270"/>
      <c r="G4261" s="270"/>
      <c r="H4261" s="270"/>
      <c r="J4261" s="120"/>
      <c r="K4261" s="209"/>
      <c r="L4261" s="209"/>
      <c r="M4261" s="279"/>
    </row>
    <row r="4262" spans="1:13" x14ac:dyDescent="0.2">
      <c r="A4262" s="208"/>
      <c r="B4262" s="269"/>
      <c r="C4262" s="270"/>
      <c r="D4262" s="270"/>
      <c r="E4262" s="270"/>
      <c r="F4262" s="270"/>
      <c r="G4262" s="270"/>
      <c r="H4262" s="270"/>
      <c r="J4262" s="120"/>
      <c r="K4262" s="209"/>
      <c r="L4262" s="209"/>
      <c r="M4262" s="279"/>
    </row>
    <row r="4263" spans="1:13" x14ac:dyDescent="0.2">
      <c r="A4263" s="208"/>
      <c r="B4263" s="269"/>
      <c r="C4263" s="270"/>
      <c r="D4263" s="270"/>
      <c r="E4263" s="270"/>
      <c r="F4263" s="270"/>
      <c r="G4263" s="270"/>
      <c r="H4263" s="270"/>
      <c r="J4263" s="120"/>
      <c r="K4263" s="209"/>
      <c r="L4263" s="209"/>
      <c r="M4263" s="279"/>
    </row>
    <row r="4264" spans="1:13" x14ac:dyDescent="0.2">
      <c r="A4264" s="208"/>
      <c r="B4264" s="269"/>
      <c r="C4264" s="270"/>
      <c r="D4264" s="270"/>
      <c r="E4264" s="270"/>
      <c r="F4264" s="270"/>
      <c r="G4264" s="270"/>
      <c r="H4264" s="270"/>
      <c r="J4264" s="120"/>
      <c r="K4264" s="209"/>
      <c r="L4264" s="209"/>
      <c r="M4264" s="279"/>
    </row>
    <row r="4265" spans="1:13" x14ac:dyDescent="0.2">
      <c r="A4265" s="208"/>
      <c r="B4265" s="269"/>
      <c r="C4265" s="270"/>
      <c r="D4265" s="270"/>
      <c r="E4265" s="270"/>
      <c r="F4265" s="270"/>
      <c r="G4265" s="270"/>
      <c r="H4265" s="270"/>
      <c r="J4265" s="120"/>
      <c r="K4265" s="209"/>
      <c r="L4265" s="209"/>
      <c r="M4265" s="279"/>
    </row>
    <row r="4266" spans="1:13" x14ac:dyDescent="0.2">
      <c r="A4266" s="208"/>
      <c r="B4266" s="269"/>
      <c r="C4266" s="270"/>
      <c r="D4266" s="270"/>
      <c r="E4266" s="270"/>
      <c r="F4266" s="270"/>
      <c r="G4266" s="270"/>
      <c r="H4266" s="270"/>
      <c r="J4266" s="120"/>
      <c r="K4266" s="209"/>
      <c r="L4266" s="209"/>
      <c r="M4266" s="279"/>
    </row>
    <row r="4267" spans="1:13" x14ac:dyDescent="0.2">
      <c r="A4267" s="208"/>
      <c r="B4267" s="269"/>
      <c r="C4267" s="270"/>
      <c r="D4267" s="270"/>
      <c r="E4267" s="270"/>
      <c r="F4267" s="270"/>
      <c r="G4267" s="270"/>
      <c r="H4267" s="270"/>
      <c r="J4267" s="120"/>
      <c r="K4267" s="209"/>
      <c r="L4267" s="209"/>
      <c r="M4267" s="279"/>
    </row>
    <row r="4268" spans="1:13" x14ac:dyDescent="0.2">
      <c r="A4268" s="208"/>
      <c r="B4268" s="269"/>
      <c r="C4268" s="270"/>
      <c r="D4268" s="270"/>
      <c r="E4268" s="270"/>
      <c r="F4268" s="270"/>
      <c r="G4268" s="270"/>
      <c r="H4268" s="270"/>
      <c r="J4268" s="120"/>
      <c r="K4268" s="209"/>
      <c r="L4268" s="209"/>
      <c r="M4268" s="279"/>
    </row>
    <row r="4269" spans="1:13" x14ac:dyDescent="0.2">
      <c r="A4269" s="208"/>
      <c r="B4269" s="269"/>
      <c r="C4269" s="270"/>
      <c r="D4269" s="270"/>
      <c r="E4269" s="270"/>
      <c r="F4269" s="270"/>
      <c r="G4269" s="270"/>
      <c r="H4269" s="270"/>
      <c r="J4269" s="120"/>
      <c r="K4269" s="209"/>
      <c r="L4269" s="209"/>
      <c r="M4269" s="279"/>
    </row>
    <row r="4270" spans="1:13" x14ac:dyDescent="0.2">
      <c r="A4270" s="208"/>
      <c r="B4270" s="269"/>
      <c r="C4270" s="270"/>
      <c r="D4270" s="270"/>
      <c r="E4270" s="270"/>
      <c r="F4270" s="270"/>
      <c r="G4270" s="270"/>
      <c r="H4270" s="270"/>
      <c r="J4270" s="120"/>
      <c r="K4270" s="209"/>
      <c r="L4270" s="209"/>
      <c r="M4270" s="279"/>
    </row>
    <row r="4271" spans="1:13" x14ac:dyDescent="0.2">
      <c r="A4271" s="208"/>
      <c r="B4271" s="269"/>
      <c r="C4271" s="270"/>
      <c r="D4271" s="270"/>
      <c r="E4271" s="270"/>
      <c r="F4271" s="270"/>
      <c r="G4271" s="270"/>
      <c r="H4271" s="270"/>
      <c r="J4271" s="120"/>
      <c r="K4271" s="209"/>
      <c r="L4271" s="209"/>
      <c r="M4271" s="279"/>
    </row>
    <row r="4272" spans="1:13" x14ac:dyDescent="0.2">
      <c r="A4272" s="208"/>
      <c r="B4272" s="269"/>
      <c r="C4272" s="270"/>
      <c r="D4272" s="270"/>
      <c r="E4272" s="270"/>
      <c r="F4272" s="270"/>
      <c r="G4272" s="270"/>
      <c r="H4272" s="270"/>
      <c r="J4272" s="120"/>
      <c r="K4272" s="209"/>
      <c r="L4272" s="209"/>
      <c r="M4272" s="279"/>
    </row>
    <row r="4273" spans="1:13" x14ac:dyDescent="0.2">
      <c r="A4273" s="208"/>
      <c r="B4273" s="269"/>
      <c r="C4273" s="270"/>
      <c r="D4273" s="270"/>
      <c r="E4273" s="270"/>
      <c r="F4273" s="270"/>
      <c r="G4273" s="270"/>
      <c r="H4273" s="270"/>
      <c r="J4273" s="120"/>
      <c r="K4273" s="209"/>
      <c r="L4273" s="209"/>
      <c r="M4273" s="279"/>
    </row>
    <row r="4274" spans="1:13" x14ac:dyDescent="0.2">
      <c r="A4274" s="208"/>
      <c r="B4274" s="269"/>
      <c r="C4274" s="270"/>
      <c r="D4274" s="270"/>
      <c r="E4274" s="270"/>
      <c r="F4274" s="270"/>
      <c r="G4274" s="270"/>
      <c r="H4274" s="270"/>
      <c r="J4274" s="120"/>
      <c r="K4274" s="209"/>
      <c r="L4274" s="209"/>
      <c r="M4274" s="279"/>
    </row>
    <row r="4275" spans="1:13" x14ac:dyDescent="0.2">
      <c r="A4275" s="208"/>
      <c r="B4275" s="269"/>
      <c r="C4275" s="270"/>
      <c r="D4275" s="270"/>
      <c r="E4275" s="270"/>
      <c r="F4275" s="270"/>
      <c r="G4275" s="270"/>
      <c r="H4275" s="270"/>
      <c r="J4275" s="120"/>
      <c r="K4275" s="209"/>
      <c r="L4275" s="209"/>
      <c r="M4275" s="279"/>
    </row>
    <row r="4276" spans="1:13" x14ac:dyDescent="0.2">
      <c r="A4276" s="208"/>
      <c r="B4276" s="269"/>
      <c r="C4276" s="270"/>
      <c r="D4276" s="270"/>
      <c r="E4276" s="270"/>
      <c r="F4276" s="270"/>
      <c r="G4276" s="270"/>
      <c r="H4276" s="270"/>
      <c r="J4276" s="120"/>
      <c r="K4276" s="209"/>
      <c r="L4276" s="209"/>
      <c r="M4276" s="279"/>
    </row>
    <row r="4277" spans="1:13" x14ac:dyDescent="0.2">
      <c r="A4277" s="208"/>
      <c r="B4277" s="269"/>
      <c r="C4277" s="270"/>
      <c r="D4277" s="270"/>
      <c r="E4277" s="270"/>
      <c r="F4277" s="270"/>
      <c r="G4277" s="270"/>
      <c r="H4277" s="270"/>
      <c r="J4277" s="120"/>
      <c r="K4277" s="209"/>
      <c r="L4277" s="209"/>
      <c r="M4277" s="279"/>
    </row>
    <row r="4278" spans="1:13" x14ac:dyDescent="0.2">
      <c r="A4278" s="208"/>
      <c r="B4278" s="269"/>
      <c r="C4278" s="270"/>
      <c r="D4278" s="270"/>
      <c r="E4278" s="270"/>
      <c r="F4278" s="270"/>
      <c r="G4278" s="270"/>
      <c r="H4278" s="270"/>
      <c r="J4278" s="120"/>
      <c r="K4278" s="209"/>
      <c r="L4278" s="209"/>
      <c r="M4278" s="279"/>
    </row>
    <row r="4279" spans="1:13" x14ac:dyDescent="0.2">
      <c r="A4279" s="208"/>
      <c r="B4279" s="269"/>
      <c r="C4279" s="270"/>
      <c r="D4279" s="270"/>
      <c r="E4279" s="270"/>
      <c r="F4279" s="270"/>
      <c r="G4279" s="270"/>
      <c r="H4279" s="270"/>
      <c r="J4279" s="120"/>
      <c r="K4279" s="209"/>
      <c r="L4279" s="209"/>
      <c r="M4279" s="279"/>
    </row>
    <row r="4280" spans="1:13" x14ac:dyDescent="0.2">
      <c r="A4280" s="208"/>
      <c r="B4280" s="269"/>
      <c r="C4280" s="270"/>
      <c r="D4280" s="270"/>
      <c r="E4280" s="270"/>
      <c r="F4280" s="270"/>
      <c r="G4280" s="270"/>
      <c r="H4280" s="270"/>
      <c r="J4280" s="120"/>
      <c r="K4280" s="209"/>
      <c r="L4280" s="209"/>
      <c r="M4280" s="279"/>
    </row>
    <row r="4281" spans="1:13" x14ac:dyDescent="0.2">
      <c r="A4281" s="208"/>
      <c r="B4281" s="269"/>
      <c r="C4281" s="270"/>
      <c r="D4281" s="270"/>
      <c r="E4281" s="270"/>
      <c r="F4281" s="270"/>
      <c r="G4281" s="270"/>
      <c r="H4281" s="270"/>
      <c r="J4281" s="120"/>
      <c r="K4281" s="209"/>
      <c r="L4281" s="209"/>
      <c r="M4281" s="279"/>
    </row>
    <row r="4282" spans="1:13" x14ac:dyDescent="0.2">
      <c r="A4282" s="208"/>
      <c r="B4282" s="269"/>
      <c r="C4282" s="270"/>
      <c r="D4282" s="270"/>
      <c r="E4282" s="270"/>
      <c r="F4282" s="270"/>
      <c r="G4282" s="270"/>
      <c r="H4282" s="270"/>
      <c r="J4282" s="120"/>
      <c r="K4282" s="209"/>
      <c r="L4282" s="209"/>
      <c r="M4282" s="279"/>
    </row>
    <row r="4283" spans="1:13" x14ac:dyDescent="0.2">
      <c r="A4283" s="208"/>
      <c r="B4283" s="269"/>
      <c r="C4283" s="270"/>
      <c r="D4283" s="270"/>
      <c r="E4283" s="270"/>
      <c r="F4283" s="270"/>
      <c r="G4283" s="270"/>
      <c r="H4283" s="270"/>
      <c r="J4283" s="120"/>
      <c r="K4283" s="209"/>
      <c r="L4283" s="209"/>
      <c r="M4283" s="279"/>
    </row>
    <row r="4284" spans="1:13" x14ac:dyDescent="0.2">
      <c r="A4284" s="208"/>
      <c r="B4284" s="269"/>
      <c r="C4284" s="270"/>
      <c r="D4284" s="270"/>
      <c r="E4284" s="270"/>
      <c r="F4284" s="270"/>
      <c r="G4284" s="270"/>
      <c r="H4284" s="270"/>
      <c r="J4284" s="120"/>
      <c r="K4284" s="209"/>
      <c r="L4284" s="209"/>
      <c r="M4284" s="279"/>
    </row>
    <row r="4285" spans="1:13" x14ac:dyDescent="0.2">
      <c r="A4285" s="208"/>
      <c r="B4285" s="269"/>
      <c r="C4285" s="270"/>
      <c r="D4285" s="270"/>
      <c r="E4285" s="270"/>
      <c r="F4285" s="270"/>
      <c r="G4285" s="270"/>
      <c r="H4285" s="270"/>
      <c r="J4285" s="120"/>
      <c r="K4285" s="209"/>
      <c r="L4285" s="209"/>
      <c r="M4285" s="279"/>
    </row>
    <row r="4286" spans="1:13" x14ac:dyDescent="0.2">
      <c r="A4286" s="208"/>
      <c r="B4286" s="269"/>
      <c r="C4286" s="270"/>
      <c r="D4286" s="270"/>
      <c r="E4286" s="270"/>
      <c r="F4286" s="270"/>
      <c r="G4286" s="270"/>
      <c r="H4286" s="270"/>
      <c r="J4286" s="120"/>
      <c r="K4286" s="209"/>
      <c r="L4286" s="209"/>
      <c r="M4286" s="279"/>
    </row>
    <row r="4287" spans="1:13" x14ac:dyDescent="0.2">
      <c r="A4287" s="208"/>
      <c r="B4287" s="269"/>
      <c r="C4287" s="270"/>
      <c r="D4287" s="270"/>
      <c r="E4287" s="270"/>
      <c r="F4287" s="270"/>
      <c r="G4287" s="270"/>
      <c r="H4287" s="270"/>
      <c r="J4287" s="120"/>
      <c r="K4287" s="209"/>
      <c r="L4287" s="209"/>
      <c r="M4287" s="279"/>
    </row>
    <row r="4288" spans="1:13" x14ac:dyDescent="0.2">
      <c r="A4288" s="208"/>
      <c r="B4288" s="269"/>
      <c r="C4288" s="270"/>
      <c r="D4288" s="270"/>
      <c r="E4288" s="270"/>
      <c r="F4288" s="270"/>
      <c r="G4288" s="270"/>
      <c r="H4288" s="270"/>
      <c r="J4288" s="120"/>
      <c r="K4288" s="209"/>
      <c r="L4288" s="209"/>
      <c r="M4288" s="279"/>
    </row>
    <row r="4289" spans="1:13" x14ac:dyDescent="0.2">
      <c r="A4289" s="208"/>
      <c r="B4289" s="269"/>
      <c r="C4289" s="270"/>
      <c r="D4289" s="270"/>
      <c r="E4289" s="270"/>
      <c r="F4289" s="270"/>
      <c r="G4289" s="270"/>
      <c r="H4289" s="270"/>
      <c r="J4289" s="120"/>
      <c r="K4289" s="209"/>
      <c r="L4289" s="209"/>
      <c r="M4289" s="279"/>
    </row>
    <row r="4290" spans="1:13" x14ac:dyDescent="0.2">
      <c r="A4290" s="208"/>
      <c r="B4290" s="269"/>
      <c r="C4290" s="270"/>
      <c r="D4290" s="270"/>
      <c r="E4290" s="270"/>
      <c r="F4290" s="270"/>
      <c r="G4290" s="270"/>
      <c r="H4290" s="270"/>
      <c r="J4290" s="120"/>
      <c r="K4290" s="209"/>
      <c r="L4290" s="209"/>
      <c r="M4290" s="279"/>
    </row>
    <row r="4291" spans="1:13" x14ac:dyDescent="0.2">
      <c r="A4291" s="208"/>
      <c r="B4291" s="269"/>
      <c r="C4291" s="270"/>
      <c r="D4291" s="270"/>
      <c r="E4291" s="270"/>
      <c r="F4291" s="270"/>
      <c r="G4291" s="270"/>
      <c r="H4291" s="270"/>
      <c r="J4291" s="120"/>
      <c r="K4291" s="209"/>
      <c r="L4291" s="209"/>
      <c r="M4291" s="279"/>
    </row>
    <row r="4292" spans="1:13" x14ac:dyDescent="0.2">
      <c r="A4292" s="208"/>
      <c r="B4292" s="269"/>
      <c r="C4292" s="270"/>
      <c r="D4292" s="270"/>
      <c r="E4292" s="270"/>
      <c r="F4292" s="270"/>
      <c r="G4292" s="270"/>
      <c r="H4292" s="270"/>
      <c r="J4292" s="120"/>
      <c r="K4292" s="209"/>
      <c r="L4292" s="209"/>
      <c r="M4292" s="279"/>
    </row>
    <row r="4293" spans="1:13" x14ac:dyDescent="0.2">
      <c r="A4293" s="208"/>
      <c r="B4293" s="269"/>
      <c r="C4293" s="270"/>
      <c r="D4293" s="270"/>
      <c r="E4293" s="270"/>
      <c r="F4293" s="270"/>
      <c r="G4293" s="270"/>
      <c r="H4293" s="270"/>
      <c r="J4293" s="120"/>
      <c r="K4293" s="209"/>
      <c r="L4293" s="209"/>
      <c r="M4293" s="279"/>
    </row>
    <row r="4294" spans="1:13" x14ac:dyDescent="0.2">
      <c r="A4294" s="208"/>
      <c r="B4294" s="269"/>
      <c r="C4294" s="270"/>
      <c r="D4294" s="270"/>
      <c r="E4294" s="270"/>
      <c r="F4294" s="270"/>
      <c r="G4294" s="270"/>
      <c r="H4294" s="270"/>
      <c r="J4294" s="120"/>
      <c r="K4294" s="209"/>
      <c r="L4294" s="209"/>
      <c r="M4294" s="279"/>
    </row>
    <row r="4295" spans="1:13" x14ac:dyDescent="0.2">
      <c r="A4295" s="208"/>
      <c r="B4295" s="269"/>
      <c r="C4295" s="270"/>
      <c r="D4295" s="270"/>
      <c r="E4295" s="270"/>
      <c r="F4295" s="270"/>
      <c r="G4295" s="270"/>
      <c r="H4295" s="270"/>
      <c r="J4295" s="120"/>
      <c r="K4295" s="209"/>
      <c r="L4295" s="209"/>
      <c r="M4295" s="279"/>
    </row>
    <row r="4296" spans="1:13" x14ac:dyDescent="0.2">
      <c r="A4296" s="208"/>
      <c r="B4296" s="269"/>
      <c r="C4296" s="270"/>
      <c r="D4296" s="270"/>
      <c r="E4296" s="270"/>
      <c r="F4296" s="270"/>
      <c r="G4296" s="270"/>
      <c r="H4296" s="270"/>
      <c r="J4296" s="120"/>
      <c r="K4296" s="209"/>
      <c r="L4296" s="209"/>
      <c r="M4296" s="279"/>
    </row>
    <row r="4297" spans="1:13" x14ac:dyDescent="0.2">
      <c r="A4297" s="208"/>
      <c r="B4297" s="269"/>
      <c r="C4297" s="270"/>
      <c r="D4297" s="270"/>
      <c r="E4297" s="270"/>
      <c r="F4297" s="270"/>
      <c r="G4297" s="270"/>
      <c r="H4297" s="270"/>
      <c r="J4297" s="120"/>
      <c r="K4297" s="209"/>
      <c r="L4297" s="209"/>
      <c r="M4297" s="279"/>
    </row>
    <row r="4298" spans="1:13" x14ac:dyDescent="0.2">
      <c r="A4298" s="208"/>
      <c r="B4298" s="269"/>
      <c r="C4298" s="270"/>
      <c r="D4298" s="270"/>
      <c r="E4298" s="270"/>
      <c r="F4298" s="270"/>
      <c r="G4298" s="270"/>
      <c r="H4298" s="270"/>
      <c r="J4298" s="120"/>
      <c r="K4298" s="209"/>
      <c r="L4298" s="209"/>
      <c r="M4298" s="279"/>
    </row>
    <row r="4299" spans="1:13" x14ac:dyDescent="0.2">
      <c r="A4299" s="208"/>
      <c r="B4299" s="269"/>
      <c r="C4299" s="270"/>
      <c r="D4299" s="270"/>
      <c r="E4299" s="270"/>
      <c r="F4299" s="270"/>
      <c r="G4299" s="270"/>
      <c r="H4299" s="270"/>
      <c r="J4299" s="120"/>
      <c r="K4299" s="209"/>
      <c r="L4299" s="209"/>
      <c r="M4299" s="279"/>
    </row>
    <row r="4300" spans="1:13" x14ac:dyDescent="0.2">
      <c r="A4300" s="208"/>
      <c r="B4300" s="269"/>
      <c r="C4300" s="270"/>
      <c r="D4300" s="270"/>
      <c r="E4300" s="270"/>
      <c r="F4300" s="270"/>
      <c r="G4300" s="270"/>
      <c r="H4300" s="270"/>
      <c r="J4300" s="120"/>
      <c r="K4300" s="209"/>
      <c r="L4300" s="209"/>
      <c r="M4300" s="279"/>
    </row>
    <row r="4301" spans="1:13" x14ac:dyDescent="0.2">
      <c r="A4301" s="208"/>
      <c r="B4301" s="269"/>
      <c r="C4301" s="270"/>
      <c r="D4301" s="270"/>
      <c r="E4301" s="270"/>
      <c r="F4301" s="270"/>
      <c r="G4301" s="270"/>
      <c r="H4301" s="270"/>
      <c r="J4301" s="120"/>
      <c r="K4301" s="209"/>
      <c r="L4301" s="209"/>
      <c r="M4301" s="279"/>
    </row>
    <row r="4302" spans="1:13" x14ac:dyDescent="0.2">
      <c r="A4302" s="208"/>
      <c r="B4302" s="269"/>
      <c r="C4302" s="270"/>
      <c r="D4302" s="270"/>
      <c r="E4302" s="270"/>
      <c r="F4302" s="270"/>
      <c r="G4302" s="270"/>
      <c r="H4302" s="270"/>
      <c r="J4302" s="120"/>
      <c r="K4302" s="209"/>
      <c r="L4302" s="209"/>
      <c r="M4302" s="279"/>
    </row>
    <row r="4303" spans="1:13" x14ac:dyDescent="0.2">
      <c r="A4303" s="208"/>
      <c r="B4303" s="269"/>
      <c r="C4303" s="270"/>
      <c r="D4303" s="270"/>
      <c r="E4303" s="270"/>
      <c r="F4303" s="270"/>
      <c r="G4303" s="270"/>
      <c r="H4303" s="270"/>
      <c r="J4303" s="120"/>
      <c r="K4303" s="209"/>
      <c r="L4303" s="209"/>
      <c r="M4303" s="279"/>
    </row>
    <row r="4304" spans="1:13" x14ac:dyDescent="0.2">
      <c r="A4304" s="208"/>
      <c r="B4304" s="269"/>
      <c r="C4304" s="270"/>
      <c r="D4304" s="270"/>
      <c r="E4304" s="270"/>
      <c r="F4304" s="270"/>
      <c r="G4304" s="270"/>
      <c r="H4304" s="270"/>
      <c r="J4304" s="120"/>
      <c r="K4304" s="209"/>
      <c r="L4304" s="209"/>
      <c r="M4304" s="279"/>
    </row>
    <row r="4305" spans="1:13" x14ac:dyDescent="0.2">
      <c r="A4305" s="208"/>
      <c r="B4305" s="269"/>
      <c r="C4305" s="270"/>
      <c r="D4305" s="270"/>
      <c r="E4305" s="270"/>
      <c r="F4305" s="270"/>
      <c r="G4305" s="270"/>
      <c r="H4305" s="270"/>
      <c r="J4305" s="120"/>
      <c r="K4305" s="209"/>
      <c r="L4305" s="209"/>
      <c r="M4305" s="279"/>
    </row>
    <row r="4306" spans="1:13" x14ac:dyDescent="0.2">
      <c r="A4306" s="208"/>
      <c r="B4306" s="269"/>
      <c r="C4306" s="270"/>
      <c r="D4306" s="270"/>
      <c r="E4306" s="270"/>
      <c r="F4306" s="270"/>
      <c r="G4306" s="270"/>
      <c r="H4306" s="270"/>
      <c r="J4306" s="120"/>
      <c r="K4306" s="209"/>
      <c r="L4306" s="209"/>
      <c r="M4306" s="279"/>
    </row>
    <row r="4307" spans="1:13" x14ac:dyDescent="0.2">
      <c r="A4307" s="208"/>
      <c r="B4307" s="269"/>
      <c r="C4307" s="270"/>
      <c r="D4307" s="270"/>
      <c r="E4307" s="270"/>
      <c r="F4307" s="270"/>
      <c r="G4307" s="270"/>
      <c r="H4307" s="270"/>
      <c r="J4307" s="120"/>
      <c r="K4307" s="209"/>
      <c r="L4307" s="209"/>
      <c r="M4307" s="279"/>
    </row>
    <row r="4308" spans="1:13" x14ac:dyDescent="0.2">
      <c r="A4308" s="208"/>
      <c r="B4308" s="269"/>
      <c r="C4308" s="270"/>
      <c r="D4308" s="270"/>
      <c r="E4308" s="270"/>
      <c r="F4308" s="270"/>
      <c r="G4308" s="270"/>
      <c r="H4308" s="270"/>
      <c r="J4308" s="120"/>
      <c r="K4308" s="209"/>
      <c r="L4308" s="209"/>
      <c r="M4308" s="279"/>
    </row>
    <row r="4309" spans="1:13" x14ac:dyDescent="0.2">
      <c r="A4309" s="208"/>
      <c r="B4309" s="269"/>
      <c r="C4309" s="270"/>
      <c r="D4309" s="270"/>
      <c r="E4309" s="270"/>
      <c r="F4309" s="270"/>
      <c r="G4309" s="270"/>
      <c r="H4309" s="270"/>
      <c r="J4309" s="120"/>
      <c r="K4309" s="209"/>
      <c r="L4309" s="209"/>
      <c r="M4309" s="279"/>
    </row>
    <row r="4310" spans="1:13" x14ac:dyDescent="0.2">
      <c r="A4310" s="208"/>
      <c r="B4310" s="269"/>
      <c r="C4310" s="270"/>
      <c r="D4310" s="270"/>
      <c r="E4310" s="270"/>
      <c r="F4310" s="270"/>
      <c r="G4310" s="270"/>
      <c r="H4310" s="270"/>
      <c r="J4310" s="120"/>
      <c r="K4310" s="209"/>
      <c r="L4310" s="209"/>
      <c r="M4310" s="279"/>
    </row>
    <row r="4311" spans="1:13" x14ac:dyDescent="0.2">
      <c r="A4311" s="208"/>
      <c r="B4311" s="269"/>
      <c r="C4311" s="270"/>
      <c r="D4311" s="270"/>
      <c r="E4311" s="270"/>
      <c r="F4311" s="270"/>
      <c r="G4311" s="270"/>
      <c r="H4311" s="270"/>
      <c r="J4311" s="120"/>
      <c r="K4311" s="209"/>
      <c r="L4311" s="209"/>
      <c r="M4311" s="279"/>
    </row>
    <row r="4312" spans="1:13" x14ac:dyDescent="0.2">
      <c r="A4312" s="208"/>
      <c r="B4312" s="269"/>
      <c r="C4312" s="270"/>
      <c r="D4312" s="270"/>
      <c r="E4312" s="270"/>
      <c r="F4312" s="270"/>
      <c r="G4312" s="270"/>
      <c r="H4312" s="270"/>
      <c r="J4312" s="120"/>
      <c r="K4312" s="209"/>
      <c r="L4312" s="209"/>
      <c r="M4312" s="279"/>
    </row>
    <row r="4313" spans="1:13" x14ac:dyDescent="0.2">
      <c r="A4313" s="208"/>
      <c r="B4313" s="269"/>
      <c r="C4313" s="270"/>
      <c r="D4313" s="270"/>
      <c r="E4313" s="270"/>
      <c r="F4313" s="270"/>
      <c r="G4313" s="270"/>
      <c r="H4313" s="270"/>
      <c r="J4313" s="120"/>
      <c r="K4313" s="209"/>
      <c r="L4313" s="209"/>
      <c r="M4313" s="279"/>
    </row>
    <row r="4314" spans="1:13" x14ac:dyDescent="0.2">
      <c r="A4314" s="208"/>
      <c r="B4314" s="269"/>
      <c r="C4314" s="270"/>
      <c r="D4314" s="270"/>
      <c r="E4314" s="270"/>
      <c r="F4314" s="270"/>
      <c r="G4314" s="270"/>
      <c r="H4314" s="270"/>
      <c r="J4314" s="120"/>
      <c r="K4314" s="209"/>
      <c r="L4314" s="209"/>
      <c r="M4314" s="279"/>
    </row>
    <row r="4315" spans="1:13" x14ac:dyDescent="0.2">
      <c r="A4315" s="208"/>
      <c r="B4315" s="269"/>
      <c r="C4315" s="270"/>
      <c r="D4315" s="270"/>
      <c r="E4315" s="270"/>
      <c r="F4315" s="270"/>
      <c r="G4315" s="270"/>
      <c r="H4315" s="270"/>
      <c r="J4315" s="120"/>
      <c r="K4315" s="209"/>
      <c r="L4315" s="209"/>
      <c r="M4315" s="279"/>
    </row>
    <row r="4316" spans="1:13" x14ac:dyDescent="0.2">
      <c r="A4316" s="208"/>
      <c r="B4316" s="269"/>
      <c r="C4316" s="270"/>
      <c r="D4316" s="270"/>
      <c r="E4316" s="270"/>
      <c r="F4316" s="270"/>
      <c r="G4316" s="270"/>
      <c r="H4316" s="270"/>
      <c r="J4316" s="120"/>
      <c r="K4316" s="209"/>
      <c r="L4316" s="209"/>
      <c r="M4316" s="279"/>
    </row>
    <row r="4317" spans="1:13" x14ac:dyDescent="0.2">
      <c r="A4317" s="208"/>
      <c r="B4317" s="269"/>
      <c r="C4317" s="270"/>
      <c r="D4317" s="270"/>
      <c r="E4317" s="270"/>
      <c r="F4317" s="270"/>
      <c r="G4317" s="270"/>
      <c r="H4317" s="270"/>
      <c r="J4317" s="120"/>
      <c r="K4317" s="209"/>
      <c r="L4317" s="209"/>
      <c r="M4317" s="279"/>
    </row>
    <row r="4318" spans="1:13" x14ac:dyDescent="0.2">
      <c r="A4318" s="208"/>
      <c r="B4318" s="269"/>
      <c r="C4318" s="270"/>
      <c r="D4318" s="270"/>
      <c r="E4318" s="270"/>
      <c r="F4318" s="270"/>
      <c r="G4318" s="270"/>
      <c r="H4318" s="270"/>
      <c r="J4318" s="120"/>
      <c r="K4318" s="209"/>
      <c r="L4318" s="209"/>
      <c r="M4318" s="279"/>
    </row>
    <row r="4319" spans="1:13" x14ac:dyDescent="0.2">
      <c r="A4319" s="208"/>
      <c r="B4319" s="269"/>
      <c r="C4319" s="270"/>
      <c r="D4319" s="270"/>
      <c r="E4319" s="270"/>
      <c r="F4319" s="270"/>
      <c r="G4319" s="270"/>
      <c r="H4319" s="270"/>
      <c r="J4319" s="120"/>
      <c r="K4319" s="209"/>
      <c r="L4319" s="209"/>
      <c r="M4319" s="279"/>
    </row>
    <row r="4320" spans="1:13" x14ac:dyDescent="0.2">
      <c r="A4320" s="208"/>
      <c r="B4320" s="269"/>
      <c r="C4320" s="270"/>
      <c r="D4320" s="270"/>
      <c r="E4320" s="270"/>
      <c r="F4320" s="270"/>
      <c r="G4320" s="270"/>
      <c r="H4320" s="270"/>
      <c r="J4320" s="120"/>
      <c r="K4320" s="209"/>
      <c r="L4320" s="209"/>
      <c r="M4320" s="279"/>
    </row>
    <row r="4321" spans="1:13" x14ac:dyDescent="0.2">
      <c r="A4321" s="208"/>
      <c r="B4321" s="269"/>
      <c r="C4321" s="270"/>
      <c r="D4321" s="270"/>
      <c r="E4321" s="270"/>
      <c r="F4321" s="270"/>
      <c r="G4321" s="270"/>
      <c r="H4321" s="270"/>
      <c r="J4321" s="120"/>
      <c r="K4321" s="209"/>
      <c r="L4321" s="209"/>
      <c r="M4321" s="279"/>
    </row>
    <row r="4322" spans="1:13" x14ac:dyDescent="0.2">
      <c r="A4322" s="208"/>
      <c r="B4322" s="269"/>
      <c r="C4322" s="270"/>
      <c r="D4322" s="270"/>
      <c r="E4322" s="270"/>
      <c r="F4322" s="270"/>
      <c r="G4322" s="270"/>
      <c r="H4322" s="270"/>
      <c r="J4322" s="120"/>
      <c r="K4322" s="209"/>
      <c r="L4322" s="209"/>
      <c r="M4322" s="279"/>
    </row>
    <row r="4323" spans="1:13" x14ac:dyDescent="0.2">
      <c r="A4323" s="208"/>
      <c r="B4323" s="269"/>
      <c r="C4323" s="270"/>
      <c r="D4323" s="270"/>
      <c r="E4323" s="270"/>
      <c r="F4323" s="270"/>
      <c r="G4323" s="270"/>
      <c r="H4323" s="270"/>
      <c r="J4323" s="120"/>
      <c r="K4323" s="209"/>
      <c r="L4323" s="209"/>
      <c r="M4323" s="279"/>
    </row>
    <row r="4324" spans="1:13" x14ac:dyDescent="0.2">
      <c r="A4324" s="208"/>
      <c r="B4324" s="269"/>
      <c r="C4324" s="270"/>
      <c r="D4324" s="270"/>
      <c r="E4324" s="270"/>
      <c r="F4324" s="270"/>
      <c r="G4324" s="270"/>
      <c r="H4324" s="270"/>
      <c r="J4324" s="120"/>
      <c r="K4324" s="209"/>
      <c r="L4324" s="209"/>
      <c r="M4324" s="279"/>
    </row>
    <row r="4325" spans="1:13" x14ac:dyDescent="0.2">
      <c r="A4325" s="208"/>
      <c r="B4325" s="269"/>
      <c r="C4325" s="270"/>
      <c r="D4325" s="270"/>
      <c r="E4325" s="270"/>
      <c r="F4325" s="270"/>
      <c r="G4325" s="270"/>
      <c r="H4325" s="270"/>
      <c r="J4325" s="120"/>
      <c r="K4325" s="209"/>
      <c r="L4325" s="209"/>
      <c r="M4325" s="279"/>
    </row>
    <row r="4326" spans="1:13" x14ac:dyDescent="0.2">
      <c r="A4326" s="208"/>
      <c r="B4326" s="269"/>
      <c r="C4326" s="270"/>
      <c r="D4326" s="270"/>
      <c r="E4326" s="270"/>
      <c r="F4326" s="270"/>
      <c r="G4326" s="270"/>
      <c r="H4326" s="270"/>
      <c r="J4326" s="120"/>
      <c r="K4326" s="209"/>
      <c r="L4326" s="209"/>
      <c r="M4326" s="279"/>
    </row>
    <row r="4327" spans="1:13" x14ac:dyDescent="0.2">
      <c r="A4327" s="208"/>
      <c r="B4327" s="269"/>
      <c r="C4327" s="270"/>
      <c r="D4327" s="270"/>
      <c r="E4327" s="270"/>
      <c r="F4327" s="270"/>
      <c r="G4327" s="270"/>
      <c r="H4327" s="270"/>
      <c r="J4327" s="120"/>
      <c r="K4327" s="209"/>
      <c r="L4327" s="209"/>
      <c r="M4327" s="279"/>
    </row>
    <row r="4328" spans="1:13" x14ac:dyDescent="0.2">
      <c r="A4328" s="208"/>
      <c r="B4328" s="269"/>
      <c r="C4328" s="270"/>
      <c r="D4328" s="270"/>
      <c r="E4328" s="270"/>
      <c r="F4328" s="270"/>
      <c r="G4328" s="270"/>
      <c r="H4328" s="270"/>
      <c r="J4328" s="120"/>
      <c r="K4328" s="209"/>
      <c r="L4328" s="209"/>
      <c r="M4328" s="279"/>
    </row>
    <row r="4329" spans="1:13" x14ac:dyDescent="0.2">
      <c r="A4329" s="208"/>
      <c r="B4329" s="269"/>
      <c r="C4329" s="270"/>
      <c r="D4329" s="270"/>
      <c r="E4329" s="270"/>
      <c r="F4329" s="270"/>
      <c r="G4329" s="270"/>
      <c r="H4329" s="270"/>
      <c r="J4329" s="120"/>
      <c r="K4329" s="209"/>
      <c r="L4329" s="209"/>
      <c r="M4329" s="279"/>
    </row>
    <row r="4330" spans="1:13" x14ac:dyDescent="0.2">
      <c r="A4330" s="208"/>
      <c r="B4330" s="269"/>
      <c r="C4330" s="270"/>
      <c r="D4330" s="270"/>
      <c r="E4330" s="270"/>
      <c r="F4330" s="270"/>
      <c r="G4330" s="270"/>
      <c r="H4330" s="270"/>
      <c r="J4330" s="120"/>
      <c r="K4330" s="209"/>
      <c r="L4330" s="209"/>
      <c r="M4330" s="279"/>
    </row>
    <row r="4331" spans="1:13" x14ac:dyDescent="0.2">
      <c r="A4331" s="208"/>
      <c r="B4331" s="269"/>
      <c r="C4331" s="270"/>
      <c r="D4331" s="270"/>
      <c r="E4331" s="270"/>
      <c r="F4331" s="270"/>
      <c r="G4331" s="270"/>
      <c r="H4331" s="270"/>
      <c r="J4331" s="120"/>
      <c r="K4331" s="209"/>
      <c r="L4331" s="209"/>
      <c r="M4331" s="279"/>
    </row>
    <row r="4332" spans="1:13" x14ac:dyDescent="0.2">
      <c r="A4332" s="208"/>
      <c r="B4332" s="269"/>
      <c r="C4332" s="270"/>
      <c r="D4332" s="270"/>
      <c r="E4332" s="270"/>
      <c r="F4332" s="270"/>
      <c r="G4332" s="270"/>
      <c r="H4332" s="270"/>
      <c r="J4332" s="120"/>
      <c r="K4332" s="209"/>
      <c r="L4332" s="209"/>
      <c r="M4332" s="279"/>
    </row>
    <row r="4333" spans="1:13" x14ac:dyDescent="0.2">
      <c r="A4333" s="208"/>
      <c r="B4333" s="269"/>
      <c r="C4333" s="270"/>
      <c r="D4333" s="270"/>
      <c r="E4333" s="270"/>
      <c r="F4333" s="270"/>
      <c r="G4333" s="270"/>
      <c r="H4333" s="270"/>
      <c r="J4333" s="120"/>
      <c r="K4333" s="209"/>
      <c r="L4333" s="209"/>
      <c r="M4333" s="279"/>
    </row>
    <row r="4334" spans="1:13" x14ac:dyDescent="0.2">
      <c r="A4334" s="208"/>
      <c r="B4334" s="269"/>
      <c r="C4334" s="270"/>
      <c r="D4334" s="270"/>
      <c r="E4334" s="270"/>
      <c r="F4334" s="270"/>
      <c r="G4334" s="270"/>
      <c r="H4334" s="270"/>
      <c r="J4334" s="120"/>
      <c r="K4334" s="209"/>
      <c r="L4334" s="209"/>
      <c r="M4334" s="279"/>
    </row>
    <row r="4335" spans="1:13" x14ac:dyDescent="0.2">
      <c r="A4335" s="208"/>
      <c r="B4335" s="269"/>
      <c r="C4335" s="270"/>
      <c r="D4335" s="270"/>
      <c r="E4335" s="270"/>
      <c r="F4335" s="270"/>
      <c r="G4335" s="270"/>
      <c r="H4335" s="270"/>
      <c r="J4335" s="120"/>
      <c r="K4335" s="209"/>
      <c r="L4335" s="209"/>
      <c r="M4335" s="279"/>
    </row>
    <row r="4336" spans="1:13" x14ac:dyDescent="0.2">
      <c r="A4336" s="208"/>
      <c r="B4336" s="269"/>
      <c r="C4336" s="270"/>
      <c r="D4336" s="270"/>
      <c r="E4336" s="270"/>
      <c r="F4336" s="270"/>
      <c r="G4336" s="270"/>
      <c r="H4336" s="270"/>
      <c r="J4336" s="120"/>
      <c r="K4336" s="209"/>
      <c r="L4336" s="209"/>
      <c r="M4336" s="279"/>
    </row>
    <row r="4337" spans="1:13" x14ac:dyDescent="0.2">
      <c r="A4337" s="208"/>
      <c r="B4337" s="269"/>
      <c r="C4337" s="270"/>
      <c r="D4337" s="270"/>
      <c r="E4337" s="270"/>
      <c r="F4337" s="270"/>
      <c r="G4337" s="270"/>
      <c r="H4337" s="270"/>
      <c r="J4337" s="120"/>
      <c r="K4337" s="209"/>
      <c r="L4337" s="209"/>
      <c r="M4337" s="279"/>
    </row>
    <row r="4338" spans="1:13" x14ac:dyDescent="0.2">
      <c r="A4338" s="208"/>
      <c r="B4338" s="269"/>
      <c r="C4338" s="270"/>
      <c r="D4338" s="270"/>
      <c r="E4338" s="270"/>
      <c r="F4338" s="270"/>
      <c r="G4338" s="270"/>
      <c r="H4338" s="270"/>
      <c r="J4338" s="120"/>
      <c r="K4338" s="209"/>
      <c r="L4338" s="209"/>
      <c r="M4338" s="279"/>
    </row>
    <row r="4339" spans="1:13" x14ac:dyDescent="0.2">
      <c r="A4339" s="208"/>
      <c r="B4339" s="269"/>
      <c r="C4339" s="270"/>
      <c r="D4339" s="270"/>
      <c r="E4339" s="270"/>
      <c r="F4339" s="270"/>
      <c r="G4339" s="270"/>
      <c r="H4339" s="270"/>
      <c r="J4339" s="120"/>
      <c r="K4339" s="209"/>
      <c r="L4339" s="209"/>
      <c r="M4339" s="279"/>
    </row>
    <row r="4340" spans="1:13" x14ac:dyDescent="0.2">
      <c r="A4340" s="208"/>
      <c r="B4340" s="269"/>
      <c r="C4340" s="270"/>
      <c r="D4340" s="270"/>
      <c r="E4340" s="270"/>
      <c r="F4340" s="270"/>
      <c r="G4340" s="270"/>
      <c r="H4340" s="270"/>
      <c r="J4340" s="120"/>
      <c r="K4340" s="209"/>
      <c r="L4340" s="209"/>
      <c r="M4340" s="279"/>
    </row>
    <row r="4341" spans="1:13" x14ac:dyDescent="0.2">
      <c r="A4341" s="208"/>
      <c r="B4341" s="269"/>
      <c r="C4341" s="270"/>
      <c r="D4341" s="270"/>
      <c r="E4341" s="270"/>
      <c r="F4341" s="270"/>
      <c r="G4341" s="270"/>
      <c r="H4341" s="270"/>
      <c r="J4341" s="120"/>
      <c r="K4341" s="209"/>
      <c r="L4341" s="209"/>
      <c r="M4341" s="279"/>
    </row>
    <row r="4342" spans="1:13" x14ac:dyDescent="0.2">
      <c r="A4342" s="208"/>
      <c r="B4342" s="269"/>
      <c r="C4342" s="270"/>
      <c r="D4342" s="270"/>
      <c r="E4342" s="270"/>
      <c r="F4342" s="270"/>
      <c r="G4342" s="270"/>
      <c r="H4342" s="270"/>
      <c r="J4342" s="120"/>
      <c r="K4342" s="209"/>
      <c r="L4342" s="209"/>
      <c r="M4342" s="279"/>
    </row>
    <row r="4343" spans="1:13" x14ac:dyDescent="0.2">
      <c r="A4343" s="208"/>
      <c r="B4343" s="269"/>
      <c r="C4343" s="270"/>
      <c r="D4343" s="270"/>
      <c r="E4343" s="270"/>
      <c r="F4343" s="270"/>
      <c r="G4343" s="270"/>
      <c r="H4343" s="270"/>
      <c r="J4343" s="120"/>
      <c r="K4343" s="209"/>
      <c r="L4343" s="209"/>
      <c r="M4343" s="279"/>
    </row>
    <row r="4344" spans="1:13" x14ac:dyDescent="0.2">
      <c r="A4344" s="208"/>
      <c r="B4344" s="269"/>
      <c r="C4344" s="270"/>
      <c r="D4344" s="270"/>
      <c r="E4344" s="270"/>
      <c r="F4344" s="270"/>
      <c r="G4344" s="270"/>
      <c r="H4344" s="270"/>
      <c r="J4344" s="120"/>
      <c r="K4344" s="209"/>
      <c r="L4344" s="209"/>
      <c r="M4344" s="279"/>
    </row>
    <row r="4345" spans="1:13" x14ac:dyDescent="0.2">
      <c r="A4345" s="208"/>
      <c r="B4345" s="269"/>
      <c r="C4345" s="270"/>
      <c r="D4345" s="270"/>
      <c r="E4345" s="270"/>
      <c r="F4345" s="270"/>
      <c r="G4345" s="270"/>
      <c r="H4345" s="270"/>
      <c r="J4345" s="120"/>
      <c r="K4345" s="209"/>
      <c r="L4345" s="209"/>
      <c r="M4345" s="279"/>
    </row>
    <row r="4346" spans="1:13" x14ac:dyDescent="0.2">
      <c r="A4346" s="208"/>
      <c r="B4346" s="269"/>
      <c r="C4346" s="270"/>
      <c r="D4346" s="270"/>
      <c r="E4346" s="270"/>
      <c r="F4346" s="270"/>
      <c r="G4346" s="270"/>
      <c r="H4346" s="270"/>
      <c r="J4346" s="120"/>
      <c r="K4346" s="209"/>
      <c r="L4346" s="209"/>
      <c r="M4346" s="279"/>
    </row>
    <row r="4347" spans="1:13" x14ac:dyDescent="0.2">
      <c r="A4347" s="208"/>
      <c r="B4347" s="269"/>
      <c r="C4347" s="270"/>
      <c r="D4347" s="270"/>
      <c r="E4347" s="270"/>
      <c r="F4347" s="270"/>
      <c r="G4347" s="270"/>
      <c r="H4347" s="270"/>
      <c r="J4347" s="120"/>
      <c r="K4347" s="209"/>
      <c r="L4347" s="209"/>
      <c r="M4347" s="279"/>
    </row>
    <row r="4348" spans="1:13" x14ac:dyDescent="0.2">
      <c r="A4348" s="208"/>
      <c r="B4348" s="269"/>
      <c r="C4348" s="270"/>
      <c r="D4348" s="270"/>
      <c r="E4348" s="270"/>
      <c r="F4348" s="270"/>
      <c r="G4348" s="270"/>
      <c r="H4348" s="270"/>
      <c r="J4348" s="120"/>
      <c r="K4348" s="209"/>
      <c r="L4348" s="209"/>
      <c r="M4348" s="279"/>
    </row>
    <row r="4349" spans="1:13" x14ac:dyDescent="0.2">
      <c r="A4349" s="208"/>
      <c r="B4349" s="269"/>
      <c r="C4349" s="270"/>
      <c r="D4349" s="270"/>
      <c r="E4349" s="270"/>
      <c r="F4349" s="270"/>
      <c r="G4349" s="270"/>
      <c r="H4349" s="270"/>
      <c r="J4349" s="120"/>
      <c r="K4349" s="209"/>
      <c r="L4349" s="209"/>
      <c r="M4349" s="279"/>
    </row>
    <row r="4350" spans="1:13" x14ac:dyDescent="0.2">
      <c r="A4350" s="208"/>
      <c r="B4350" s="269"/>
      <c r="C4350" s="270"/>
      <c r="D4350" s="270"/>
      <c r="E4350" s="270"/>
      <c r="F4350" s="270"/>
      <c r="G4350" s="270"/>
      <c r="H4350" s="270"/>
      <c r="J4350" s="120"/>
      <c r="K4350" s="209"/>
      <c r="L4350" s="209"/>
      <c r="M4350" s="279"/>
    </row>
    <row r="4351" spans="1:13" x14ac:dyDescent="0.2">
      <c r="A4351" s="208"/>
      <c r="B4351" s="269"/>
      <c r="C4351" s="270"/>
      <c r="D4351" s="270"/>
      <c r="E4351" s="270"/>
      <c r="F4351" s="270"/>
      <c r="G4351" s="270"/>
      <c r="H4351" s="270"/>
      <c r="J4351" s="120"/>
      <c r="K4351" s="209"/>
      <c r="L4351" s="209"/>
      <c r="M4351" s="279"/>
    </row>
    <row r="4352" spans="1:13" x14ac:dyDescent="0.2">
      <c r="A4352" s="208"/>
      <c r="B4352" s="269"/>
      <c r="C4352" s="270"/>
      <c r="D4352" s="270"/>
      <c r="E4352" s="270"/>
      <c r="F4352" s="270"/>
      <c r="G4352" s="270"/>
      <c r="H4352" s="270"/>
      <c r="J4352" s="120"/>
      <c r="K4352" s="209"/>
      <c r="L4352" s="209"/>
      <c r="M4352" s="279"/>
    </row>
    <row r="4353" spans="1:13" x14ac:dyDescent="0.2">
      <c r="A4353" s="208"/>
      <c r="B4353" s="269"/>
      <c r="C4353" s="270"/>
      <c r="D4353" s="270"/>
      <c r="E4353" s="270"/>
      <c r="F4353" s="270"/>
      <c r="G4353" s="270"/>
      <c r="H4353" s="270"/>
      <c r="J4353" s="120"/>
      <c r="K4353" s="209"/>
      <c r="L4353" s="209"/>
      <c r="M4353" s="279"/>
    </row>
    <row r="4354" spans="1:13" x14ac:dyDescent="0.2">
      <c r="A4354" s="208"/>
      <c r="B4354" s="269"/>
      <c r="C4354" s="270"/>
      <c r="D4354" s="270"/>
      <c r="E4354" s="270"/>
      <c r="F4354" s="270"/>
      <c r="G4354" s="270"/>
      <c r="H4354" s="270"/>
      <c r="J4354" s="120"/>
      <c r="K4354" s="209"/>
      <c r="L4354" s="209"/>
      <c r="M4354" s="279"/>
    </row>
    <row r="4355" spans="1:13" x14ac:dyDescent="0.2">
      <c r="A4355" s="208"/>
      <c r="B4355" s="269"/>
      <c r="C4355" s="270"/>
      <c r="D4355" s="270"/>
      <c r="E4355" s="270"/>
      <c r="F4355" s="270"/>
      <c r="G4355" s="270"/>
      <c r="H4355" s="270"/>
      <c r="J4355" s="120"/>
      <c r="K4355" s="209"/>
      <c r="L4355" s="209"/>
      <c r="M4355" s="279"/>
    </row>
    <row r="4356" spans="1:13" x14ac:dyDescent="0.2">
      <c r="A4356" s="208"/>
      <c r="B4356" s="269"/>
      <c r="C4356" s="270"/>
      <c r="D4356" s="270"/>
      <c r="E4356" s="270"/>
      <c r="F4356" s="270"/>
      <c r="G4356" s="270"/>
      <c r="H4356" s="270"/>
      <c r="J4356" s="120"/>
      <c r="K4356" s="209"/>
      <c r="L4356" s="209"/>
      <c r="M4356" s="279"/>
    </row>
    <row r="4357" spans="1:13" x14ac:dyDescent="0.2">
      <c r="A4357" s="208"/>
      <c r="B4357" s="269"/>
      <c r="C4357" s="270"/>
      <c r="D4357" s="270"/>
      <c r="E4357" s="270"/>
      <c r="F4357" s="270"/>
      <c r="G4357" s="270"/>
      <c r="H4357" s="270"/>
      <c r="J4357" s="120"/>
      <c r="K4357" s="209"/>
      <c r="L4357" s="209"/>
      <c r="M4357" s="279"/>
    </row>
    <row r="4358" spans="1:13" x14ac:dyDescent="0.2">
      <c r="A4358" s="208"/>
      <c r="B4358" s="269"/>
      <c r="C4358" s="270"/>
      <c r="D4358" s="270"/>
      <c r="E4358" s="270"/>
      <c r="F4358" s="270"/>
      <c r="G4358" s="270"/>
      <c r="H4358" s="270"/>
      <c r="J4358" s="120"/>
      <c r="K4358" s="209"/>
      <c r="L4358" s="209"/>
      <c r="M4358" s="279"/>
    </row>
    <row r="4359" spans="1:13" x14ac:dyDescent="0.2">
      <c r="A4359" s="208"/>
      <c r="B4359" s="269"/>
      <c r="C4359" s="270"/>
      <c r="D4359" s="270"/>
      <c r="E4359" s="270"/>
      <c r="F4359" s="270"/>
      <c r="G4359" s="270"/>
      <c r="H4359" s="270"/>
      <c r="J4359" s="120"/>
      <c r="K4359" s="209"/>
      <c r="L4359" s="209"/>
      <c r="M4359" s="279"/>
    </row>
    <row r="4360" spans="1:13" x14ac:dyDescent="0.2">
      <c r="A4360" s="208"/>
      <c r="B4360" s="269"/>
      <c r="C4360" s="270"/>
      <c r="D4360" s="270"/>
      <c r="E4360" s="270"/>
      <c r="F4360" s="270"/>
      <c r="G4360" s="270"/>
      <c r="H4360" s="270"/>
      <c r="J4360" s="120"/>
      <c r="K4360" s="209"/>
      <c r="L4360" s="209"/>
      <c r="M4360" s="279"/>
    </row>
    <row r="4361" spans="1:13" x14ac:dyDescent="0.2">
      <c r="A4361" s="208"/>
      <c r="B4361" s="269"/>
      <c r="C4361" s="270"/>
      <c r="D4361" s="270"/>
      <c r="E4361" s="270"/>
      <c r="F4361" s="270"/>
      <c r="G4361" s="270"/>
      <c r="H4361" s="270"/>
      <c r="J4361" s="120"/>
      <c r="K4361" s="209"/>
      <c r="L4361" s="209"/>
      <c r="M4361" s="279"/>
    </row>
    <row r="4362" spans="1:13" x14ac:dyDescent="0.2">
      <c r="A4362" s="208"/>
      <c r="B4362" s="269"/>
      <c r="C4362" s="270"/>
      <c r="D4362" s="270"/>
      <c r="E4362" s="270"/>
      <c r="F4362" s="270"/>
      <c r="G4362" s="270"/>
      <c r="H4362" s="270"/>
      <c r="J4362" s="120"/>
      <c r="K4362" s="209"/>
      <c r="L4362" s="209"/>
      <c r="M4362" s="279"/>
    </row>
    <row r="4363" spans="1:13" x14ac:dyDescent="0.2">
      <c r="A4363" s="208"/>
      <c r="B4363" s="269"/>
      <c r="C4363" s="270"/>
      <c r="D4363" s="270"/>
      <c r="E4363" s="270"/>
      <c r="F4363" s="270"/>
      <c r="G4363" s="270"/>
      <c r="H4363" s="270"/>
      <c r="J4363" s="120"/>
      <c r="K4363" s="209"/>
      <c r="L4363" s="209"/>
      <c r="M4363" s="279"/>
    </row>
    <row r="4364" spans="1:13" x14ac:dyDescent="0.2">
      <c r="A4364" s="208"/>
      <c r="B4364" s="269"/>
      <c r="C4364" s="270"/>
      <c r="D4364" s="270"/>
      <c r="E4364" s="270"/>
      <c r="F4364" s="270"/>
      <c r="G4364" s="270"/>
      <c r="H4364" s="270"/>
      <c r="J4364" s="120"/>
      <c r="K4364" s="209"/>
      <c r="L4364" s="209"/>
      <c r="M4364" s="279"/>
    </row>
    <row r="4365" spans="1:13" x14ac:dyDescent="0.2">
      <c r="A4365" s="208"/>
      <c r="B4365" s="269"/>
      <c r="C4365" s="270"/>
      <c r="D4365" s="270"/>
      <c r="E4365" s="270"/>
      <c r="F4365" s="270"/>
      <c r="G4365" s="270"/>
      <c r="H4365" s="270"/>
      <c r="J4365" s="120"/>
      <c r="K4365" s="209"/>
      <c r="L4365" s="209"/>
      <c r="M4365" s="279"/>
    </row>
    <row r="4366" spans="1:13" x14ac:dyDescent="0.2">
      <c r="A4366" s="208"/>
      <c r="B4366" s="269"/>
      <c r="C4366" s="270"/>
      <c r="D4366" s="270"/>
      <c r="E4366" s="270"/>
      <c r="F4366" s="270"/>
      <c r="G4366" s="270"/>
      <c r="H4366" s="270"/>
      <c r="J4366" s="120"/>
      <c r="K4366" s="209"/>
      <c r="L4366" s="209"/>
      <c r="M4366" s="279"/>
    </row>
    <row r="4367" spans="1:13" x14ac:dyDescent="0.2">
      <c r="A4367" s="208"/>
      <c r="B4367" s="269"/>
      <c r="C4367" s="270"/>
      <c r="D4367" s="270"/>
      <c r="E4367" s="270"/>
      <c r="F4367" s="270"/>
      <c r="G4367" s="270"/>
      <c r="H4367" s="270"/>
      <c r="J4367" s="120"/>
      <c r="K4367" s="209"/>
      <c r="L4367" s="209"/>
      <c r="M4367" s="279"/>
    </row>
    <row r="4368" spans="1:13" x14ac:dyDescent="0.2">
      <c r="A4368" s="208"/>
      <c r="B4368" s="269"/>
      <c r="C4368" s="270"/>
      <c r="D4368" s="270"/>
      <c r="E4368" s="270"/>
      <c r="F4368" s="270"/>
      <c r="G4368" s="270"/>
      <c r="H4368" s="270"/>
      <c r="J4368" s="120"/>
      <c r="K4368" s="209"/>
      <c r="L4368" s="209"/>
      <c r="M4368" s="279"/>
    </row>
    <row r="4369" spans="1:13" x14ac:dyDescent="0.2">
      <c r="A4369" s="208"/>
      <c r="B4369" s="269"/>
      <c r="C4369" s="270"/>
      <c r="D4369" s="270"/>
      <c r="E4369" s="270"/>
      <c r="F4369" s="270"/>
      <c r="G4369" s="270"/>
      <c r="H4369" s="270"/>
      <c r="J4369" s="120"/>
      <c r="K4369" s="209"/>
      <c r="L4369" s="209"/>
      <c r="M4369" s="279"/>
    </row>
    <row r="4370" spans="1:13" x14ac:dyDescent="0.2">
      <c r="A4370" s="208"/>
      <c r="B4370" s="269"/>
      <c r="C4370" s="270"/>
      <c r="D4370" s="270"/>
      <c r="E4370" s="270"/>
      <c r="F4370" s="270"/>
      <c r="G4370" s="270"/>
      <c r="H4370" s="270"/>
      <c r="J4370" s="120"/>
      <c r="K4370" s="209"/>
      <c r="L4370" s="209"/>
      <c r="M4370" s="279"/>
    </row>
    <row r="4371" spans="1:13" x14ac:dyDescent="0.2">
      <c r="A4371" s="208"/>
      <c r="B4371" s="269"/>
      <c r="C4371" s="270"/>
      <c r="D4371" s="270"/>
      <c r="E4371" s="270"/>
      <c r="F4371" s="270"/>
      <c r="G4371" s="270"/>
      <c r="H4371" s="270"/>
      <c r="J4371" s="120"/>
      <c r="K4371" s="209"/>
      <c r="L4371" s="209"/>
      <c r="M4371" s="279"/>
    </row>
    <row r="4372" spans="1:13" x14ac:dyDescent="0.2">
      <c r="A4372" s="208"/>
      <c r="B4372" s="269"/>
      <c r="C4372" s="270"/>
      <c r="D4372" s="270"/>
      <c r="E4372" s="270"/>
      <c r="F4372" s="270"/>
      <c r="G4372" s="270"/>
      <c r="H4372" s="270"/>
      <c r="J4372" s="120"/>
      <c r="K4372" s="209"/>
      <c r="L4372" s="209"/>
      <c r="M4372" s="279"/>
    </row>
    <row r="4373" spans="1:13" x14ac:dyDescent="0.2">
      <c r="A4373" s="208"/>
      <c r="B4373" s="269"/>
      <c r="C4373" s="270"/>
      <c r="D4373" s="270"/>
      <c r="E4373" s="270"/>
      <c r="F4373" s="270"/>
      <c r="G4373" s="270"/>
      <c r="H4373" s="270"/>
      <c r="J4373" s="120"/>
      <c r="K4373" s="209"/>
      <c r="L4373" s="209"/>
      <c r="M4373" s="279"/>
    </row>
    <row r="4374" spans="1:13" x14ac:dyDescent="0.2">
      <c r="A4374" s="208"/>
      <c r="B4374" s="269"/>
      <c r="C4374" s="270"/>
      <c r="D4374" s="270"/>
      <c r="E4374" s="270"/>
      <c r="F4374" s="270"/>
      <c r="G4374" s="270"/>
      <c r="H4374" s="270"/>
      <c r="J4374" s="120"/>
      <c r="K4374" s="209"/>
      <c r="L4374" s="209"/>
      <c r="M4374" s="279"/>
    </row>
    <row r="4375" spans="1:13" x14ac:dyDescent="0.2">
      <c r="A4375" s="208"/>
      <c r="B4375" s="269"/>
      <c r="C4375" s="270"/>
      <c r="D4375" s="270"/>
      <c r="E4375" s="270"/>
      <c r="F4375" s="270"/>
      <c r="G4375" s="270"/>
      <c r="H4375" s="270"/>
      <c r="J4375" s="120"/>
      <c r="K4375" s="209"/>
      <c r="L4375" s="209"/>
      <c r="M4375" s="279"/>
    </row>
    <row r="4376" spans="1:13" x14ac:dyDescent="0.2">
      <c r="A4376" s="208"/>
      <c r="B4376" s="269"/>
      <c r="C4376" s="270"/>
      <c r="D4376" s="270"/>
      <c r="E4376" s="270"/>
      <c r="F4376" s="270"/>
      <c r="G4376" s="270"/>
      <c r="H4376" s="270"/>
      <c r="J4376" s="120"/>
      <c r="K4376" s="209"/>
      <c r="L4376" s="209"/>
      <c r="M4376" s="279"/>
    </row>
    <row r="4377" spans="1:13" x14ac:dyDescent="0.2">
      <c r="A4377" s="208"/>
      <c r="B4377" s="269"/>
      <c r="C4377" s="270"/>
      <c r="D4377" s="270"/>
      <c r="E4377" s="270"/>
      <c r="F4377" s="270"/>
      <c r="G4377" s="270"/>
      <c r="H4377" s="270"/>
      <c r="J4377" s="120"/>
      <c r="K4377" s="209"/>
      <c r="L4377" s="209"/>
      <c r="M4377" s="279"/>
    </row>
    <row r="4378" spans="1:13" x14ac:dyDescent="0.2">
      <c r="A4378" s="208"/>
      <c r="B4378" s="269"/>
      <c r="C4378" s="270"/>
      <c r="D4378" s="270"/>
      <c r="E4378" s="270"/>
      <c r="F4378" s="270"/>
      <c r="G4378" s="270"/>
      <c r="H4378" s="270"/>
      <c r="J4378" s="120"/>
      <c r="K4378" s="209"/>
      <c r="L4378" s="209"/>
      <c r="M4378" s="279"/>
    </row>
    <row r="4379" spans="1:13" x14ac:dyDescent="0.2">
      <c r="A4379" s="208"/>
      <c r="B4379" s="269"/>
      <c r="C4379" s="270"/>
      <c r="D4379" s="270"/>
      <c r="E4379" s="270"/>
      <c r="F4379" s="270"/>
      <c r="G4379" s="270"/>
      <c r="H4379" s="270"/>
      <c r="J4379" s="120"/>
      <c r="K4379" s="209"/>
      <c r="L4379" s="209"/>
      <c r="M4379" s="279"/>
    </row>
    <row r="4380" spans="1:13" x14ac:dyDescent="0.2">
      <c r="A4380" s="208"/>
      <c r="B4380" s="269"/>
      <c r="C4380" s="270"/>
      <c r="D4380" s="270"/>
      <c r="E4380" s="270"/>
      <c r="F4380" s="270"/>
      <c r="G4380" s="270"/>
      <c r="H4380" s="270"/>
      <c r="J4380" s="120"/>
      <c r="K4380" s="209"/>
      <c r="L4380" s="209"/>
      <c r="M4380" s="279"/>
    </row>
    <row r="4381" spans="1:13" x14ac:dyDescent="0.2">
      <c r="A4381" s="208"/>
      <c r="B4381" s="269"/>
      <c r="C4381" s="270"/>
      <c r="D4381" s="270"/>
      <c r="E4381" s="270"/>
      <c r="F4381" s="270"/>
      <c r="G4381" s="270"/>
      <c r="H4381" s="270"/>
      <c r="J4381" s="120"/>
      <c r="K4381" s="209"/>
      <c r="L4381" s="209"/>
      <c r="M4381" s="279"/>
    </row>
    <row r="4382" spans="1:13" x14ac:dyDescent="0.2">
      <c r="A4382" s="208"/>
      <c r="B4382" s="269"/>
      <c r="C4382" s="270"/>
      <c r="D4382" s="270"/>
      <c r="E4382" s="270"/>
      <c r="F4382" s="270"/>
      <c r="G4382" s="270"/>
      <c r="H4382" s="270"/>
      <c r="J4382" s="120"/>
      <c r="K4382" s="209"/>
      <c r="L4382" s="209"/>
      <c r="M4382" s="279"/>
    </row>
    <row r="4383" spans="1:13" x14ac:dyDescent="0.2">
      <c r="A4383" s="208"/>
      <c r="B4383" s="269"/>
      <c r="C4383" s="270"/>
      <c r="D4383" s="270"/>
      <c r="E4383" s="270"/>
      <c r="F4383" s="270"/>
      <c r="G4383" s="270"/>
      <c r="H4383" s="270"/>
      <c r="J4383" s="120"/>
      <c r="K4383" s="209"/>
      <c r="L4383" s="209"/>
      <c r="M4383" s="279"/>
    </row>
    <row r="4384" spans="1:13" x14ac:dyDescent="0.2">
      <c r="A4384" s="208"/>
      <c r="B4384" s="269"/>
      <c r="C4384" s="270"/>
      <c r="D4384" s="270"/>
      <c r="E4384" s="270"/>
      <c r="F4384" s="270"/>
      <c r="G4384" s="270"/>
      <c r="H4384" s="270"/>
      <c r="J4384" s="120"/>
      <c r="K4384" s="209"/>
      <c r="L4384" s="209"/>
      <c r="M4384" s="279"/>
    </row>
    <row r="4385" spans="1:13" x14ac:dyDescent="0.2">
      <c r="A4385" s="208"/>
      <c r="B4385" s="269"/>
      <c r="C4385" s="270"/>
      <c r="D4385" s="270"/>
      <c r="E4385" s="270"/>
      <c r="F4385" s="270"/>
      <c r="G4385" s="270"/>
      <c r="H4385" s="270"/>
      <c r="J4385" s="120"/>
      <c r="K4385" s="209"/>
      <c r="L4385" s="209"/>
      <c r="M4385" s="279"/>
    </row>
    <row r="4386" spans="1:13" x14ac:dyDescent="0.2">
      <c r="A4386" s="208"/>
      <c r="B4386" s="269"/>
      <c r="C4386" s="270"/>
      <c r="D4386" s="270"/>
      <c r="E4386" s="270"/>
      <c r="F4386" s="270"/>
      <c r="G4386" s="270"/>
      <c r="H4386" s="270"/>
      <c r="J4386" s="120"/>
      <c r="K4386" s="209"/>
      <c r="L4386" s="209"/>
      <c r="M4386" s="279"/>
    </row>
    <row r="4387" spans="1:13" x14ac:dyDescent="0.2">
      <c r="A4387" s="208"/>
      <c r="B4387" s="269"/>
      <c r="C4387" s="270"/>
      <c r="D4387" s="270"/>
      <c r="E4387" s="270"/>
      <c r="F4387" s="270"/>
      <c r="G4387" s="270"/>
      <c r="H4387" s="270"/>
      <c r="J4387" s="120"/>
      <c r="K4387" s="209"/>
      <c r="L4387" s="209"/>
      <c r="M4387" s="279"/>
    </row>
    <row r="4388" spans="1:13" x14ac:dyDescent="0.2">
      <c r="A4388" s="208"/>
      <c r="B4388" s="269"/>
      <c r="C4388" s="270"/>
      <c r="D4388" s="270"/>
      <c r="E4388" s="270"/>
      <c r="F4388" s="270"/>
      <c r="G4388" s="270"/>
      <c r="H4388" s="270"/>
      <c r="J4388" s="120"/>
      <c r="K4388" s="209"/>
      <c r="L4388" s="209"/>
      <c r="M4388" s="279"/>
    </row>
    <row r="4389" spans="1:13" x14ac:dyDescent="0.2">
      <c r="A4389" s="208"/>
      <c r="B4389" s="269"/>
      <c r="C4389" s="270"/>
      <c r="D4389" s="270"/>
      <c r="E4389" s="270"/>
      <c r="F4389" s="270"/>
      <c r="G4389" s="270"/>
      <c r="H4389" s="270"/>
      <c r="J4389" s="120"/>
      <c r="K4389" s="209"/>
      <c r="L4389" s="209"/>
      <c r="M4389" s="279"/>
    </row>
    <row r="4390" spans="1:13" x14ac:dyDescent="0.2">
      <c r="A4390" s="208"/>
      <c r="B4390" s="269"/>
      <c r="C4390" s="270"/>
      <c r="D4390" s="270"/>
      <c r="E4390" s="270"/>
      <c r="F4390" s="270"/>
      <c r="G4390" s="270"/>
      <c r="H4390" s="270"/>
      <c r="J4390" s="120"/>
      <c r="K4390" s="209"/>
      <c r="L4390" s="209"/>
      <c r="M4390" s="279"/>
    </row>
    <row r="4391" spans="1:13" x14ac:dyDescent="0.2">
      <c r="A4391" s="208"/>
      <c r="B4391" s="269"/>
      <c r="C4391" s="270"/>
      <c r="D4391" s="270"/>
      <c r="E4391" s="270"/>
      <c r="F4391" s="270"/>
      <c r="G4391" s="270"/>
      <c r="H4391" s="270"/>
      <c r="J4391" s="120"/>
      <c r="K4391" s="209"/>
      <c r="L4391" s="209"/>
      <c r="M4391" s="279"/>
    </row>
    <row r="4392" spans="1:13" x14ac:dyDescent="0.2">
      <c r="A4392" s="208"/>
      <c r="B4392" s="269"/>
      <c r="C4392" s="270"/>
      <c r="D4392" s="270"/>
      <c r="E4392" s="270"/>
      <c r="F4392" s="270"/>
      <c r="G4392" s="270"/>
      <c r="H4392" s="270"/>
      <c r="J4392" s="120"/>
      <c r="K4392" s="209"/>
      <c r="L4392" s="209"/>
      <c r="M4392" s="279"/>
    </row>
    <row r="4393" spans="1:13" x14ac:dyDescent="0.2">
      <c r="A4393" s="208"/>
      <c r="B4393" s="269"/>
      <c r="C4393" s="270"/>
      <c r="D4393" s="270"/>
      <c r="E4393" s="270"/>
      <c r="F4393" s="270"/>
      <c r="G4393" s="270"/>
      <c r="H4393" s="270"/>
      <c r="J4393" s="120"/>
      <c r="K4393" s="209"/>
      <c r="L4393" s="209"/>
      <c r="M4393" s="279"/>
    </row>
    <row r="4394" spans="1:13" x14ac:dyDescent="0.2">
      <c r="A4394" s="208"/>
      <c r="B4394" s="269"/>
      <c r="C4394" s="270"/>
      <c r="D4394" s="270"/>
      <c r="E4394" s="270"/>
      <c r="F4394" s="270"/>
      <c r="G4394" s="270"/>
      <c r="H4394" s="270"/>
      <c r="J4394" s="120"/>
      <c r="K4394" s="209"/>
      <c r="L4394" s="209"/>
      <c r="M4394" s="279"/>
    </row>
    <row r="4395" spans="1:13" x14ac:dyDescent="0.2">
      <c r="A4395" s="208"/>
      <c r="B4395" s="269"/>
      <c r="C4395" s="270"/>
      <c r="D4395" s="270"/>
      <c r="E4395" s="270"/>
      <c r="F4395" s="270"/>
      <c r="G4395" s="270"/>
      <c r="H4395" s="270"/>
      <c r="J4395" s="120"/>
      <c r="K4395" s="209"/>
      <c r="L4395" s="209"/>
      <c r="M4395" s="279"/>
    </row>
    <row r="4396" spans="1:13" x14ac:dyDescent="0.2">
      <c r="A4396" s="208"/>
      <c r="B4396" s="269"/>
      <c r="C4396" s="270"/>
      <c r="D4396" s="270"/>
      <c r="E4396" s="270"/>
      <c r="F4396" s="270"/>
      <c r="G4396" s="270"/>
      <c r="H4396" s="270"/>
      <c r="J4396" s="120"/>
      <c r="K4396" s="209"/>
      <c r="L4396" s="209"/>
      <c r="M4396" s="279"/>
    </row>
    <row r="4397" spans="1:13" x14ac:dyDescent="0.2">
      <c r="A4397" s="208"/>
      <c r="B4397" s="269"/>
      <c r="C4397" s="270"/>
      <c r="D4397" s="270"/>
      <c r="E4397" s="270"/>
      <c r="F4397" s="270"/>
      <c r="G4397" s="270"/>
      <c r="H4397" s="270"/>
      <c r="J4397" s="120"/>
      <c r="K4397" s="209"/>
      <c r="L4397" s="209"/>
      <c r="M4397" s="279"/>
    </row>
    <row r="4398" spans="1:13" x14ac:dyDescent="0.2">
      <c r="A4398" s="208"/>
      <c r="B4398" s="269"/>
      <c r="C4398" s="270"/>
      <c r="D4398" s="270"/>
      <c r="E4398" s="270"/>
      <c r="F4398" s="270"/>
      <c r="G4398" s="270"/>
      <c r="H4398" s="270"/>
      <c r="J4398" s="120"/>
      <c r="K4398" s="209"/>
      <c r="L4398" s="209"/>
      <c r="M4398" s="279"/>
    </row>
    <row r="4399" spans="1:13" x14ac:dyDescent="0.2">
      <c r="A4399" s="208"/>
      <c r="B4399" s="269"/>
      <c r="C4399" s="270"/>
      <c r="D4399" s="270"/>
      <c r="E4399" s="270"/>
      <c r="F4399" s="270"/>
      <c r="G4399" s="270"/>
      <c r="H4399" s="270"/>
      <c r="J4399" s="120"/>
      <c r="K4399" s="209"/>
      <c r="L4399" s="209"/>
      <c r="M4399" s="279"/>
    </row>
    <row r="4400" spans="1:13" x14ac:dyDescent="0.2">
      <c r="A4400" s="208"/>
      <c r="B4400" s="269"/>
      <c r="C4400" s="270"/>
      <c r="D4400" s="270"/>
      <c r="E4400" s="270"/>
      <c r="F4400" s="270"/>
      <c r="G4400" s="270"/>
      <c r="H4400" s="270"/>
      <c r="J4400" s="120"/>
      <c r="K4400" s="209"/>
      <c r="L4400" s="209"/>
      <c r="M4400" s="279"/>
    </row>
    <row r="4401" spans="1:13" x14ac:dyDescent="0.2">
      <c r="A4401" s="208"/>
      <c r="B4401" s="269"/>
      <c r="C4401" s="270"/>
      <c r="D4401" s="270"/>
      <c r="E4401" s="270"/>
      <c r="F4401" s="270"/>
      <c r="G4401" s="270"/>
      <c r="H4401" s="270"/>
      <c r="J4401" s="120"/>
      <c r="K4401" s="209"/>
      <c r="L4401" s="209"/>
      <c r="M4401" s="279"/>
    </row>
    <row r="4402" spans="1:13" x14ac:dyDescent="0.2">
      <c r="A4402" s="208"/>
      <c r="B4402" s="269"/>
      <c r="C4402" s="270"/>
      <c r="D4402" s="270"/>
      <c r="E4402" s="270"/>
      <c r="F4402" s="270"/>
      <c r="G4402" s="270"/>
      <c r="H4402" s="270"/>
      <c r="J4402" s="120"/>
      <c r="K4402" s="209"/>
      <c r="L4402" s="209"/>
      <c r="M4402" s="279"/>
    </row>
    <row r="4403" spans="1:13" x14ac:dyDescent="0.2">
      <c r="A4403" s="208"/>
      <c r="B4403" s="269"/>
      <c r="C4403" s="270"/>
      <c r="D4403" s="270"/>
      <c r="E4403" s="270"/>
      <c r="F4403" s="270"/>
      <c r="G4403" s="270"/>
      <c r="H4403" s="270"/>
      <c r="J4403" s="120"/>
      <c r="K4403" s="209"/>
      <c r="L4403" s="209"/>
      <c r="M4403" s="279"/>
    </row>
    <row r="4404" spans="1:13" x14ac:dyDescent="0.2">
      <c r="A4404" s="208"/>
      <c r="B4404" s="269"/>
      <c r="C4404" s="270"/>
      <c r="D4404" s="270"/>
      <c r="E4404" s="270"/>
      <c r="F4404" s="270"/>
      <c r="G4404" s="270"/>
      <c r="H4404" s="270"/>
      <c r="J4404" s="120"/>
      <c r="K4404" s="209"/>
      <c r="L4404" s="209"/>
      <c r="M4404" s="279"/>
    </row>
    <row r="4405" spans="1:13" x14ac:dyDescent="0.2">
      <c r="A4405" s="208"/>
      <c r="B4405" s="269"/>
      <c r="C4405" s="270"/>
      <c r="D4405" s="270"/>
      <c r="E4405" s="270"/>
      <c r="F4405" s="270"/>
      <c r="G4405" s="270"/>
      <c r="H4405" s="270"/>
      <c r="J4405" s="120"/>
      <c r="K4405" s="209"/>
      <c r="L4405" s="209"/>
      <c r="M4405" s="279"/>
    </row>
    <row r="4406" spans="1:13" x14ac:dyDescent="0.2">
      <c r="A4406" s="208"/>
      <c r="B4406" s="269"/>
      <c r="C4406" s="270"/>
      <c r="D4406" s="270"/>
      <c r="E4406" s="270"/>
      <c r="F4406" s="270"/>
      <c r="G4406" s="270"/>
      <c r="H4406" s="270"/>
      <c r="J4406" s="120"/>
      <c r="K4406" s="209"/>
      <c r="L4406" s="209"/>
      <c r="M4406" s="279"/>
    </row>
    <row r="4407" spans="1:13" x14ac:dyDescent="0.2">
      <c r="A4407" s="208"/>
      <c r="B4407" s="269"/>
      <c r="C4407" s="270"/>
      <c r="D4407" s="270"/>
      <c r="E4407" s="270"/>
      <c r="F4407" s="270"/>
      <c r="G4407" s="270"/>
      <c r="H4407" s="270"/>
      <c r="J4407" s="120"/>
      <c r="K4407" s="209"/>
      <c r="L4407" s="209"/>
      <c r="M4407" s="279"/>
    </row>
    <row r="4408" spans="1:13" x14ac:dyDescent="0.2">
      <c r="A4408" s="208"/>
      <c r="B4408" s="269"/>
      <c r="C4408" s="270"/>
      <c r="D4408" s="270"/>
      <c r="E4408" s="270"/>
      <c r="F4408" s="270"/>
      <c r="G4408" s="270"/>
      <c r="H4408" s="270"/>
      <c r="J4408" s="120"/>
      <c r="K4408" s="209"/>
      <c r="L4408" s="209"/>
      <c r="M4408" s="279"/>
    </row>
    <row r="4409" spans="1:13" x14ac:dyDescent="0.2">
      <c r="A4409" s="208"/>
      <c r="B4409" s="269"/>
      <c r="C4409" s="270"/>
      <c r="D4409" s="270"/>
      <c r="E4409" s="270"/>
      <c r="F4409" s="270"/>
      <c r="G4409" s="270"/>
      <c r="H4409" s="270"/>
      <c r="J4409" s="120"/>
      <c r="K4409" s="209"/>
      <c r="L4409" s="209"/>
      <c r="M4409" s="279"/>
    </row>
    <row r="4410" spans="1:13" x14ac:dyDescent="0.2">
      <c r="A4410" s="208"/>
      <c r="B4410" s="269"/>
      <c r="C4410" s="270"/>
      <c r="D4410" s="270"/>
      <c r="E4410" s="270"/>
      <c r="F4410" s="270"/>
      <c r="G4410" s="270"/>
      <c r="H4410" s="270"/>
      <c r="J4410" s="120"/>
      <c r="K4410" s="209"/>
      <c r="L4410" s="209"/>
      <c r="M4410" s="279"/>
    </row>
    <row r="4411" spans="1:13" x14ac:dyDescent="0.2">
      <c r="A4411" s="208"/>
      <c r="B4411" s="269"/>
      <c r="C4411" s="270"/>
      <c r="D4411" s="270"/>
      <c r="E4411" s="270"/>
      <c r="F4411" s="270"/>
      <c r="G4411" s="270"/>
      <c r="H4411" s="270"/>
      <c r="J4411" s="120"/>
      <c r="K4411" s="209"/>
      <c r="L4411" s="209"/>
      <c r="M4411" s="279"/>
    </row>
    <row r="4412" spans="1:13" x14ac:dyDescent="0.2">
      <c r="A4412" s="208"/>
      <c r="B4412" s="269"/>
      <c r="C4412" s="270"/>
      <c r="D4412" s="270"/>
      <c r="E4412" s="270"/>
      <c r="F4412" s="270"/>
      <c r="G4412" s="270"/>
      <c r="H4412" s="270"/>
      <c r="J4412" s="120"/>
      <c r="K4412" s="209"/>
      <c r="L4412" s="209"/>
      <c r="M4412" s="279"/>
    </row>
    <row r="4413" spans="1:13" x14ac:dyDescent="0.2">
      <c r="A4413" s="208"/>
      <c r="B4413" s="269"/>
      <c r="C4413" s="270"/>
      <c r="D4413" s="270"/>
      <c r="E4413" s="270"/>
      <c r="F4413" s="270"/>
      <c r="G4413" s="270"/>
      <c r="H4413" s="270"/>
      <c r="J4413" s="120"/>
      <c r="K4413" s="209"/>
      <c r="L4413" s="209"/>
      <c r="M4413" s="279"/>
    </row>
    <row r="4414" spans="1:13" x14ac:dyDescent="0.2">
      <c r="A4414" s="208"/>
      <c r="B4414" s="269"/>
      <c r="C4414" s="270"/>
      <c r="D4414" s="270"/>
      <c r="E4414" s="270"/>
      <c r="F4414" s="270"/>
      <c r="G4414" s="270"/>
      <c r="H4414" s="270"/>
      <c r="J4414" s="120"/>
      <c r="K4414" s="209"/>
      <c r="L4414" s="209"/>
      <c r="M4414" s="279"/>
    </row>
    <row r="4415" spans="1:13" x14ac:dyDescent="0.2">
      <c r="A4415" s="208"/>
      <c r="B4415" s="269"/>
      <c r="C4415" s="270"/>
      <c r="D4415" s="270"/>
      <c r="E4415" s="270"/>
      <c r="F4415" s="270"/>
      <c r="G4415" s="270"/>
      <c r="H4415" s="270"/>
      <c r="J4415" s="120"/>
      <c r="K4415" s="209"/>
      <c r="L4415" s="209"/>
      <c r="M4415" s="279"/>
    </row>
    <row r="4416" spans="1:13" x14ac:dyDescent="0.2">
      <c r="A4416" s="208"/>
      <c r="B4416" s="269"/>
      <c r="C4416" s="270"/>
      <c r="D4416" s="270"/>
      <c r="E4416" s="270"/>
      <c r="F4416" s="270"/>
      <c r="G4416" s="270"/>
      <c r="H4416" s="270"/>
      <c r="J4416" s="120"/>
      <c r="K4416" s="209"/>
      <c r="L4416" s="209"/>
      <c r="M4416" s="279"/>
    </row>
    <row r="4417" spans="1:13" x14ac:dyDescent="0.2">
      <c r="A4417" s="208"/>
      <c r="B4417" s="269"/>
      <c r="C4417" s="270"/>
      <c r="D4417" s="270"/>
      <c r="E4417" s="270"/>
      <c r="F4417" s="270"/>
      <c r="G4417" s="270"/>
      <c r="H4417" s="270"/>
      <c r="J4417" s="120"/>
      <c r="K4417" s="209"/>
      <c r="L4417" s="209"/>
      <c r="M4417" s="279"/>
    </row>
    <row r="4418" spans="1:13" x14ac:dyDescent="0.2">
      <c r="A4418" s="208"/>
      <c r="B4418" s="269"/>
      <c r="C4418" s="270"/>
      <c r="D4418" s="270"/>
      <c r="E4418" s="270"/>
      <c r="F4418" s="270"/>
      <c r="G4418" s="270"/>
      <c r="H4418" s="270"/>
      <c r="J4418" s="120"/>
      <c r="K4418" s="209"/>
      <c r="L4418" s="209"/>
      <c r="M4418" s="279"/>
    </row>
    <row r="4419" spans="1:13" x14ac:dyDescent="0.2">
      <c r="A4419" s="208"/>
      <c r="B4419" s="269"/>
      <c r="C4419" s="270"/>
      <c r="D4419" s="270"/>
      <c r="E4419" s="270"/>
      <c r="F4419" s="270"/>
      <c r="G4419" s="270"/>
      <c r="H4419" s="270"/>
      <c r="J4419" s="120"/>
      <c r="K4419" s="209"/>
      <c r="L4419" s="209"/>
      <c r="M4419" s="279"/>
    </row>
    <row r="4420" spans="1:13" x14ac:dyDescent="0.2">
      <c r="A4420" s="208"/>
      <c r="B4420" s="269"/>
      <c r="C4420" s="270"/>
      <c r="D4420" s="270"/>
      <c r="E4420" s="270"/>
      <c r="F4420" s="270"/>
      <c r="G4420" s="270"/>
      <c r="H4420" s="270"/>
      <c r="J4420" s="120"/>
      <c r="K4420" s="209"/>
      <c r="L4420" s="209"/>
      <c r="M4420" s="279"/>
    </row>
    <row r="4421" spans="1:13" x14ac:dyDescent="0.2">
      <c r="A4421" s="208"/>
      <c r="B4421" s="269"/>
      <c r="C4421" s="270"/>
      <c r="D4421" s="270"/>
      <c r="E4421" s="270"/>
      <c r="F4421" s="270"/>
      <c r="G4421" s="270"/>
      <c r="H4421" s="270"/>
      <c r="J4421" s="120"/>
      <c r="K4421" s="209"/>
      <c r="L4421" s="209"/>
      <c r="M4421" s="279"/>
    </row>
    <row r="4422" spans="1:13" x14ac:dyDescent="0.2">
      <c r="A4422" s="208"/>
      <c r="B4422" s="269"/>
      <c r="C4422" s="270"/>
      <c r="D4422" s="270"/>
      <c r="E4422" s="270"/>
      <c r="F4422" s="270"/>
      <c r="G4422" s="270"/>
      <c r="H4422" s="270"/>
      <c r="J4422" s="120"/>
      <c r="K4422" s="209"/>
      <c r="L4422" s="209"/>
      <c r="M4422" s="279"/>
    </row>
    <row r="4423" spans="1:13" x14ac:dyDescent="0.2">
      <c r="A4423" s="208"/>
      <c r="B4423" s="269"/>
      <c r="C4423" s="270"/>
      <c r="D4423" s="270"/>
      <c r="E4423" s="270"/>
      <c r="F4423" s="270"/>
      <c r="G4423" s="270"/>
      <c r="H4423" s="270"/>
      <c r="J4423" s="120"/>
      <c r="K4423" s="209"/>
      <c r="L4423" s="209"/>
      <c r="M4423" s="279"/>
    </row>
    <row r="4424" spans="1:13" x14ac:dyDescent="0.2">
      <c r="A4424" s="208"/>
      <c r="B4424" s="269"/>
      <c r="C4424" s="270"/>
      <c r="D4424" s="270"/>
      <c r="E4424" s="270"/>
      <c r="F4424" s="270"/>
      <c r="G4424" s="270"/>
      <c r="H4424" s="270"/>
      <c r="J4424" s="120"/>
      <c r="K4424" s="209"/>
      <c r="L4424" s="209"/>
      <c r="M4424" s="279"/>
    </row>
    <row r="4425" spans="1:13" x14ac:dyDescent="0.2">
      <c r="A4425" s="208"/>
      <c r="B4425" s="269"/>
      <c r="C4425" s="270"/>
      <c r="D4425" s="270"/>
      <c r="E4425" s="270"/>
      <c r="F4425" s="270"/>
      <c r="G4425" s="270"/>
      <c r="H4425" s="270"/>
      <c r="J4425" s="120"/>
      <c r="K4425" s="209"/>
      <c r="L4425" s="209"/>
      <c r="M4425" s="279"/>
    </row>
    <row r="4426" spans="1:13" x14ac:dyDescent="0.2">
      <c r="A4426" s="208"/>
      <c r="B4426" s="269"/>
      <c r="C4426" s="270"/>
      <c r="D4426" s="270"/>
      <c r="E4426" s="270"/>
      <c r="F4426" s="270"/>
      <c r="G4426" s="270"/>
      <c r="H4426" s="270"/>
      <c r="J4426" s="120"/>
      <c r="K4426" s="209"/>
      <c r="L4426" s="209"/>
      <c r="M4426" s="279"/>
    </row>
    <row r="4427" spans="1:13" x14ac:dyDescent="0.2">
      <c r="A4427" s="208"/>
      <c r="B4427" s="269"/>
      <c r="C4427" s="270"/>
      <c r="D4427" s="270"/>
      <c r="E4427" s="270"/>
      <c r="F4427" s="270"/>
      <c r="G4427" s="270"/>
      <c r="H4427" s="270"/>
      <c r="J4427" s="120"/>
      <c r="K4427" s="209"/>
      <c r="L4427" s="209"/>
      <c r="M4427" s="279"/>
    </row>
    <row r="4428" spans="1:13" x14ac:dyDescent="0.2">
      <c r="A4428" s="208"/>
      <c r="B4428" s="269"/>
      <c r="C4428" s="270"/>
      <c r="D4428" s="270"/>
      <c r="E4428" s="270"/>
      <c r="F4428" s="270"/>
      <c r="G4428" s="270"/>
      <c r="H4428" s="270"/>
      <c r="J4428" s="120"/>
      <c r="K4428" s="209"/>
      <c r="L4428" s="209"/>
      <c r="M4428" s="279"/>
    </row>
    <row r="4429" spans="1:13" x14ac:dyDescent="0.2">
      <c r="A4429" s="208"/>
      <c r="B4429" s="269"/>
      <c r="C4429" s="270"/>
      <c r="D4429" s="270"/>
      <c r="E4429" s="270"/>
      <c r="F4429" s="270"/>
      <c r="G4429" s="270"/>
      <c r="H4429" s="270"/>
      <c r="J4429" s="120"/>
      <c r="K4429" s="209"/>
      <c r="L4429" s="209"/>
      <c r="M4429" s="279"/>
    </row>
    <row r="4430" spans="1:13" x14ac:dyDescent="0.2">
      <c r="A4430" s="208"/>
      <c r="B4430" s="269"/>
      <c r="C4430" s="270"/>
      <c r="D4430" s="270"/>
      <c r="E4430" s="270"/>
      <c r="F4430" s="270"/>
      <c r="G4430" s="270"/>
      <c r="H4430" s="270"/>
      <c r="J4430" s="120"/>
      <c r="K4430" s="209"/>
      <c r="L4430" s="209"/>
      <c r="M4430" s="279"/>
    </row>
    <row r="4431" spans="1:13" x14ac:dyDescent="0.2">
      <c r="A4431" s="208"/>
      <c r="B4431" s="269"/>
      <c r="C4431" s="270"/>
      <c r="D4431" s="270"/>
      <c r="E4431" s="270"/>
      <c r="F4431" s="270"/>
      <c r="G4431" s="270"/>
      <c r="H4431" s="270"/>
      <c r="J4431" s="120"/>
      <c r="K4431" s="209"/>
      <c r="L4431" s="209"/>
      <c r="M4431" s="279"/>
    </row>
    <row r="4432" spans="1:13" x14ac:dyDescent="0.2">
      <c r="A4432" s="208"/>
      <c r="B4432" s="269"/>
      <c r="C4432" s="270"/>
      <c r="D4432" s="270"/>
      <c r="E4432" s="270"/>
      <c r="F4432" s="270"/>
      <c r="G4432" s="270"/>
      <c r="H4432" s="270"/>
      <c r="J4432" s="120"/>
      <c r="K4432" s="209"/>
      <c r="L4432" s="209"/>
      <c r="M4432" s="279"/>
    </row>
    <row r="4433" spans="1:13" x14ac:dyDescent="0.2">
      <c r="A4433" s="208"/>
      <c r="B4433" s="269"/>
      <c r="C4433" s="270"/>
      <c r="D4433" s="270"/>
      <c r="E4433" s="270"/>
      <c r="F4433" s="270"/>
      <c r="G4433" s="270"/>
      <c r="H4433" s="270"/>
      <c r="J4433" s="120"/>
      <c r="K4433" s="209"/>
      <c r="L4433" s="209"/>
      <c r="M4433" s="279"/>
    </row>
    <row r="4434" spans="1:13" x14ac:dyDescent="0.2">
      <c r="A4434" s="208"/>
      <c r="B4434" s="269"/>
      <c r="C4434" s="270"/>
      <c r="D4434" s="270"/>
      <c r="E4434" s="270"/>
      <c r="F4434" s="270"/>
      <c r="G4434" s="270"/>
      <c r="H4434" s="270"/>
      <c r="J4434" s="120"/>
      <c r="K4434" s="209"/>
      <c r="L4434" s="209"/>
      <c r="M4434" s="279"/>
    </row>
    <row r="4435" spans="1:13" x14ac:dyDescent="0.2">
      <c r="A4435" s="208"/>
      <c r="B4435" s="269"/>
      <c r="C4435" s="270"/>
      <c r="D4435" s="270"/>
      <c r="E4435" s="270"/>
      <c r="F4435" s="270"/>
      <c r="G4435" s="270"/>
      <c r="H4435" s="270"/>
      <c r="J4435" s="120"/>
      <c r="K4435" s="209"/>
      <c r="L4435" s="209"/>
      <c r="M4435" s="279"/>
    </row>
    <row r="4436" spans="1:13" x14ac:dyDescent="0.2">
      <c r="A4436" s="208"/>
      <c r="B4436" s="269"/>
      <c r="C4436" s="270"/>
      <c r="D4436" s="270"/>
      <c r="E4436" s="270"/>
      <c r="F4436" s="270"/>
      <c r="G4436" s="270"/>
      <c r="H4436" s="270"/>
      <c r="J4436" s="120"/>
      <c r="K4436" s="209"/>
      <c r="L4436" s="209"/>
      <c r="M4436" s="279"/>
    </row>
    <row r="4437" spans="1:13" x14ac:dyDescent="0.2">
      <c r="A4437" s="208"/>
      <c r="B4437" s="269"/>
      <c r="C4437" s="270"/>
      <c r="D4437" s="270"/>
      <c r="E4437" s="270"/>
      <c r="F4437" s="270"/>
      <c r="G4437" s="270"/>
      <c r="H4437" s="270"/>
      <c r="J4437" s="120"/>
      <c r="K4437" s="209"/>
      <c r="L4437" s="209"/>
      <c r="M4437" s="279"/>
    </row>
    <row r="4438" spans="1:13" x14ac:dyDescent="0.2">
      <c r="A4438" s="208"/>
      <c r="B4438" s="269"/>
      <c r="C4438" s="270"/>
      <c r="D4438" s="270"/>
      <c r="E4438" s="270"/>
      <c r="F4438" s="270"/>
      <c r="G4438" s="270"/>
      <c r="H4438" s="270"/>
      <c r="J4438" s="120"/>
      <c r="K4438" s="209"/>
      <c r="L4438" s="209"/>
      <c r="M4438" s="279"/>
    </row>
    <row r="4439" spans="1:13" x14ac:dyDescent="0.2">
      <c r="A4439" s="208"/>
      <c r="B4439" s="269"/>
      <c r="C4439" s="270"/>
      <c r="D4439" s="270"/>
      <c r="E4439" s="270"/>
      <c r="F4439" s="270"/>
      <c r="G4439" s="270"/>
      <c r="H4439" s="270"/>
      <c r="J4439" s="120"/>
      <c r="K4439" s="209"/>
      <c r="L4439" s="209"/>
      <c r="M4439" s="279"/>
    </row>
    <row r="4440" spans="1:13" x14ac:dyDescent="0.2">
      <c r="A4440" s="208"/>
      <c r="B4440" s="269"/>
      <c r="C4440" s="270"/>
      <c r="D4440" s="270"/>
      <c r="E4440" s="270"/>
      <c r="F4440" s="270"/>
      <c r="G4440" s="270"/>
      <c r="H4440" s="270"/>
      <c r="J4440" s="120"/>
      <c r="K4440" s="209"/>
      <c r="L4440" s="209"/>
      <c r="M4440" s="279"/>
    </row>
    <row r="4441" spans="1:13" x14ac:dyDescent="0.2">
      <c r="A4441" s="208"/>
      <c r="B4441" s="269"/>
      <c r="C4441" s="270"/>
      <c r="D4441" s="270"/>
      <c r="E4441" s="270"/>
      <c r="F4441" s="270"/>
      <c r="G4441" s="270"/>
      <c r="H4441" s="270"/>
      <c r="J4441" s="120"/>
      <c r="K4441" s="209"/>
      <c r="L4441" s="209"/>
      <c r="M4441" s="279"/>
    </row>
    <row r="4442" spans="1:13" x14ac:dyDescent="0.2">
      <c r="A4442" s="208"/>
      <c r="B4442" s="269"/>
      <c r="C4442" s="270"/>
      <c r="D4442" s="270"/>
      <c r="E4442" s="270"/>
      <c r="F4442" s="270"/>
      <c r="G4442" s="270"/>
      <c r="H4442" s="270"/>
      <c r="J4442" s="120"/>
      <c r="K4442" s="209"/>
      <c r="L4442" s="209"/>
      <c r="M4442" s="279"/>
    </row>
    <row r="4443" spans="1:13" x14ac:dyDescent="0.2">
      <c r="A4443" s="208"/>
      <c r="B4443" s="269"/>
      <c r="C4443" s="270"/>
      <c r="D4443" s="270"/>
      <c r="E4443" s="270"/>
      <c r="F4443" s="270"/>
      <c r="G4443" s="270"/>
      <c r="H4443" s="270"/>
      <c r="J4443" s="120"/>
      <c r="K4443" s="209"/>
      <c r="L4443" s="209"/>
      <c r="M4443" s="279"/>
    </row>
    <row r="4444" spans="1:13" x14ac:dyDescent="0.2">
      <c r="A4444" s="208"/>
      <c r="B4444" s="269"/>
      <c r="C4444" s="270"/>
      <c r="D4444" s="270"/>
      <c r="E4444" s="270"/>
      <c r="F4444" s="270"/>
      <c r="G4444" s="270"/>
      <c r="H4444" s="270"/>
      <c r="J4444" s="120"/>
      <c r="K4444" s="209"/>
      <c r="L4444" s="209"/>
      <c r="M4444" s="279"/>
    </row>
    <row r="4445" spans="1:13" x14ac:dyDescent="0.2">
      <c r="A4445" s="208"/>
      <c r="B4445" s="269"/>
      <c r="C4445" s="270"/>
      <c r="D4445" s="270"/>
      <c r="E4445" s="270"/>
      <c r="F4445" s="270"/>
      <c r="G4445" s="270"/>
      <c r="H4445" s="270"/>
      <c r="J4445" s="120"/>
      <c r="K4445" s="209"/>
      <c r="L4445" s="209"/>
      <c r="M4445" s="279"/>
    </row>
    <row r="4446" spans="1:13" x14ac:dyDescent="0.2">
      <c r="A4446" s="208"/>
      <c r="B4446" s="269"/>
      <c r="C4446" s="270"/>
      <c r="D4446" s="270"/>
      <c r="E4446" s="270"/>
      <c r="F4446" s="270"/>
      <c r="G4446" s="270"/>
      <c r="H4446" s="270"/>
      <c r="J4446" s="120"/>
      <c r="K4446" s="209"/>
      <c r="L4446" s="209"/>
      <c r="M4446" s="279"/>
    </row>
    <row r="4447" spans="1:13" x14ac:dyDescent="0.2">
      <c r="A4447" s="208"/>
      <c r="B4447" s="269"/>
      <c r="C4447" s="270"/>
      <c r="D4447" s="270"/>
      <c r="E4447" s="270"/>
      <c r="F4447" s="270"/>
      <c r="G4447" s="270"/>
      <c r="H4447" s="270"/>
      <c r="J4447" s="120"/>
      <c r="K4447" s="209"/>
      <c r="L4447" s="209"/>
      <c r="M4447" s="279"/>
    </row>
    <row r="4448" spans="1:13" x14ac:dyDescent="0.2">
      <c r="A4448" s="208"/>
      <c r="B4448" s="269"/>
      <c r="C4448" s="270"/>
      <c r="D4448" s="270"/>
      <c r="E4448" s="270"/>
      <c r="F4448" s="270"/>
      <c r="G4448" s="270"/>
      <c r="H4448" s="270"/>
      <c r="J4448" s="120"/>
      <c r="K4448" s="209"/>
      <c r="L4448" s="209"/>
      <c r="M4448" s="279"/>
    </row>
    <row r="4449" spans="1:13" x14ac:dyDescent="0.2">
      <c r="A4449" s="208"/>
      <c r="B4449" s="269"/>
      <c r="C4449" s="270"/>
      <c r="D4449" s="270"/>
      <c r="E4449" s="270"/>
      <c r="F4449" s="270"/>
      <c r="G4449" s="270"/>
      <c r="H4449" s="270"/>
      <c r="J4449" s="120"/>
      <c r="K4449" s="209"/>
      <c r="L4449" s="209"/>
      <c r="M4449" s="279"/>
    </row>
    <row r="4450" spans="1:13" x14ac:dyDescent="0.2">
      <c r="A4450" s="208"/>
      <c r="B4450" s="269"/>
      <c r="C4450" s="270"/>
      <c r="D4450" s="270"/>
      <c r="E4450" s="270"/>
      <c r="F4450" s="270"/>
      <c r="G4450" s="270"/>
      <c r="H4450" s="270"/>
      <c r="J4450" s="120"/>
      <c r="K4450" s="209"/>
      <c r="L4450" s="209"/>
      <c r="M4450" s="279"/>
    </row>
    <row r="4451" spans="1:13" x14ac:dyDescent="0.2">
      <c r="A4451" s="208"/>
      <c r="B4451" s="269"/>
      <c r="C4451" s="270"/>
      <c r="D4451" s="270"/>
      <c r="E4451" s="270"/>
      <c r="F4451" s="270"/>
      <c r="G4451" s="270"/>
      <c r="H4451" s="270"/>
      <c r="J4451" s="120"/>
      <c r="K4451" s="209"/>
      <c r="L4451" s="209"/>
      <c r="M4451" s="279"/>
    </row>
    <row r="4452" spans="1:13" x14ac:dyDescent="0.2">
      <c r="A4452" s="208"/>
      <c r="B4452" s="269"/>
      <c r="C4452" s="270"/>
      <c r="D4452" s="270"/>
      <c r="E4452" s="270"/>
      <c r="F4452" s="270"/>
      <c r="G4452" s="270"/>
      <c r="H4452" s="270"/>
      <c r="J4452" s="120"/>
      <c r="K4452" s="209"/>
      <c r="L4452" s="209"/>
      <c r="M4452" s="279"/>
    </row>
    <row r="4453" spans="1:13" x14ac:dyDescent="0.2">
      <c r="A4453" s="208"/>
      <c r="B4453" s="269"/>
      <c r="C4453" s="270"/>
      <c r="D4453" s="270"/>
      <c r="E4453" s="270"/>
      <c r="F4453" s="270"/>
      <c r="G4453" s="270"/>
      <c r="H4453" s="270"/>
      <c r="J4453" s="120"/>
      <c r="K4453" s="209"/>
      <c r="L4453" s="209"/>
      <c r="M4453" s="279"/>
    </row>
    <row r="4454" spans="1:13" x14ac:dyDescent="0.2">
      <c r="A4454" s="208"/>
      <c r="B4454" s="269"/>
      <c r="C4454" s="270"/>
      <c r="D4454" s="270"/>
      <c r="E4454" s="270"/>
      <c r="F4454" s="270"/>
      <c r="G4454" s="270"/>
      <c r="H4454" s="270"/>
      <c r="J4454" s="120"/>
      <c r="K4454" s="209"/>
      <c r="L4454" s="209"/>
      <c r="M4454" s="279"/>
    </row>
    <row r="4455" spans="1:13" x14ac:dyDescent="0.2">
      <c r="A4455" s="208"/>
      <c r="B4455" s="269"/>
      <c r="C4455" s="270"/>
      <c r="D4455" s="270"/>
      <c r="E4455" s="270"/>
      <c r="F4455" s="270"/>
      <c r="G4455" s="270"/>
      <c r="H4455" s="270"/>
      <c r="J4455" s="120"/>
      <c r="K4455" s="209"/>
      <c r="L4455" s="209"/>
      <c r="M4455" s="279"/>
    </row>
    <row r="4456" spans="1:13" x14ac:dyDescent="0.2">
      <c r="A4456" s="208"/>
      <c r="B4456" s="269"/>
      <c r="C4456" s="270"/>
      <c r="D4456" s="270"/>
      <c r="E4456" s="270"/>
      <c r="F4456" s="270"/>
      <c r="G4456" s="270"/>
      <c r="H4456" s="270"/>
      <c r="J4456" s="120"/>
      <c r="K4456" s="209"/>
      <c r="L4456" s="209"/>
      <c r="M4456" s="279"/>
    </row>
    <row r="4457" spans="1:13" x14ac:dyDescent="0.2">
      <c r="A4457" s="208"/>
      <c r="B4457" s="269"/>
      <c r="C4457" s="270"/>
      <c r="D4457" s="270"/>
      <c r="E4457" s="270"/>
      <c r="F4457" s="270"/>
      <c r="G4457" s="270"/>
      <c r="H4457" s="270"/>
      <c r="J4457" s="120"/>
      <c r="K4457" s="209"/>
      <c r="L4457" s="209"/>
      <c r="M4457" s="279"/>
    </row>
    <row r="4458" spans="1:13" x14ac:dyDescent="0.2">
      <c r="A4458" s="208"/>
      <c r="B4458" s="269"/>
      <c r="C4458" s="270"/>
      <c r="D4458" s="270"/>
      <c r="E4458" s="270"/>
      <c r="F4458" s="270"/>
      <c r="G4458" s="270"/>
      <c r="H4458" s="270"/>
      <c r="J4458" s="120"/>
      <c r="K4458" s="209"/>
      <c r="L4458" s="209"/>
      <c r="M4458" s="279"/>
    </row>
    <row r="4459" spans="1:13" x14ac:dyDescent="0.2">
      <c r="A4459" s="208"/>
      <c r="B4459" s="269"/>
      <c r="C4459" s="270"/>
      <c r="D4459" s="270"/>
      <c r="E4459" s="270"/>
      <c r="F4459" s="270"/>
      <c r="G4459" s="270"/>
      <c r="H4459" s="270"/>
      <c r="J4459" s="120"/>
      <c r="K4459" s="209"/>
      <c r="L4459" s="209"/>
      <c r="M4459" s="279"/>
    </row>
    <row r="4460" spans="1:13" x14ac:dyDescent="0.2">
      <c r="A4460" s="208"/>
      <c r="B4460" s="269"/>
      <c r="C4460" s="270"/>
      <c r="D4460" s="270"/>
      <c r="E4460" s="270"/>
      <c r="F4460" s="270"/>
      <c r="G4460" s="270"/>
      <c r="H4460" s="270"/>
      <c r="J4460" s="120"/>
      <c r="K4460" s="209"/>
      <c r="L4460" s="209"/>
      <c r="M4460" s="279"/>
    </row>
    <row r="4461" spans="1:13" x14ac:dyDescent="0.2">
      <c r="A4461" s="208"/>
      <c r="B4461" s="269"/>
      <c r="C4461" s="270"/>
      <c r="D4461" s="270"/>
      <c r="E4461" s="270"/>
      <c r="F4461" s="270"/>
      <c r="G4461" s="270"/>
      <c r="H4461" s="270"/>
      <c r="J4461" s="120"/>
      <c r="K4461" s="209"/>
      <c r="L4461" s="209"/>
      <c r="M4461" s="279"/>
    </row>
    <row r="4462" spans="1:13" x14ac:dyDescent="0.2">
      <c r="A4462" s="208"/>
      <c r="B4462" s="269"/>
      <c r="C4462" s="270"/>
      <c r="D4462" s="270"/>
      <c r="E4462" s="270"/>
      <c r="F4462" s="270"/>
      <c r="G4462" s="270"/>
      <c r="H4462" s="270"/>
      <c r="J4462" s="120"/>
      <c r="K4462" s="209"/>
      <c r="L4462" s="209"/>
      <c r="M4462" s="279"/>
    </row>
    <row r="4463" spans="1:13" x14ac:dyDescent="0.2">
      <c r="A4463" s="208"/>
      <c r="B4463" s="269"/>
      <c r="C4463" s="270"/>
      <c r="D4463" s="270"/>
      <c r="E4463" s="270"/>
      <c r="F4463" s="270"/>
      <c r="G4463" s="270"/>
      <c r="H4463" s="270"/>
      <c r="J4463" s="120"/>
      <c r="K4463" s="209"/>
      <c r="L4463" s="209"/>
      <c r="M4463" s="279"/>
    </row>
    <row r="4464" spans="1:13" x14ac:dyDescent="0.2">
      <c r="A4464" s="208"/>
      <c r="B4464" s="269"/>
      <c r="C4464" s="270"/>
      <c r="D4464" s="270"/>
      <c r="E4464" s="270"/>
      <c r="F4464" s="270"/>
      <c r="G4464" s="270"/>
      <c r="H4464" s="270"/>
      <c r="J4464" s="120"/>
      <c r="K4464" s="209"/>
      <c r="L4464" s="209"/>
      <c r="M4464" s="279"/>
    </row>
    <row r="4465" spans="1:13" x14ac:dyDescent="0.2">
      <c r="A4465" s="208"/>
      <c r="B4465" s="269"/>
      <c r="C4465" s="270"/>
      <c r="D4465" s="270"/>
      <c r="E4465" s="270"/>
      <c r="F4465" s="270"/>
      <c r="G4465" s="270"/>
      <c r="H4465" s="270"/>
      <c r="J4465" s="120"/>
      <c r="K4465" s="209"/>
      <c r="L4465" s="209"/>
      <c r="M4465" s="279"/>
    </row>
    <row r="4466" spans="1:13" x14ac:dyDescent="0.2">
      <c r="A4466" s="208"/>
      <c r="B4466" s="269"/>
      <c r="C4466" s="270"/>
      <c r="D4466" s="270"/>
      <c r="E4466" s="270"/>
      <c r="F4466" s="270"/>
      <c r="G4466" s="270"/>
      <c r="H4466" s="270"/>
      <c r="J4466" s="120"/>
      <c r="K4466" s="209"/>
      <c r="L4466" s="209"/>
      <c r="M4466" s="279"/>
    </row>
    <row r="4467" spans="1:13" x14ac:dyDescent="0.2">
      <c r="A4467" s="208"/>
      <c r="B4467" s="269"/>
      <c r="C4467" s="270"/>
      <c r="D4467" s="270"/>
      <c r="E4467" s="270"/>
      <c r="F4467" s="270"/>
      <c r="G4467" s="270"/>
      <c r="H4467" s="270"/>
      <c r="J4467" s="120"/>
      <c r="K4467" s="209"/>
      <c r="L4467" s="209"/>
      <c r="M4467" s="279"/>
    </row>
    <row r="4468" spans="1:13" x14ac:dyDescent="0.2">
      <c r="A4468" s="208"/>
      <c r="B4468" s="269"/>
      <c r="C4468" s="270"/>
      <c r="D4468" s="270"/>
      <c r="E4468" s="270"/>
      <c r="F4468" s="270"/>
      <c r="G4468" s="270"/>
      <c r="H4468" s="270"/>
      <c r="J4468" s="120"/>
      <c r="K4468" s="209"/>
      <c r="L4468" s="209"/>
      <c r="M4468" s="279"/>
    </row>
    <row r="4469" spans="1:13" x14ac:dyDescent="0.2">
      <c r="A4469" s="208"/>
      <c r="B4469" s="269"/>
      <c r="C4469" s="270"/>
      <c r="D4469" s="270"/>
      <c r="E4469" s="270"/>
      <c r="F4469" s="270"/>
      <c r="G4469" s="270"/>
      <c r="H4469" s="270"/>
      <c r="J4469" s="120"/>
      <c r="K4469" s="209"/>
      <c r="L4469" s="209"/>
      <c r="M4469" s="279"/>
    </row>
    <row r="4470" spans="1:13" x14ac:dyDescent="0.2">
      <c r="A4470" s="208"/>
      <c r="B4470" s="269"/>
      <c r="C4470" s="270"/>
      <c r="D4470" s="270"/>
      <c r="E4470" s="270"/>
      <c r="F4470" s="270"/>
      <c r="G4470" s="270"/>
      <c r="H4470" s="270"/>
      <c r="J4470" s="120"/>
      <c r="K4470" s="209"/>
      <c r="L4470" s="209"/>
      <c r="M4470" s="279"/>
    </row>
    <row r="4471" spans="1:13" x14ac:dyDescent="0.2">
      <c r="A4471" s="208"/>
      <c r="B4471" s="269"/>
      <c r="C4471" s="270"/>
      <c r="D4471" s="270"/>
      <c r="E4471" s="270"/>
      <c r="F4471" s="270"/>
      <c r="G4471" s="270"/>
      <c r="H4471" s="270"/>
      <c r="J4471" s="120"/>
      <c r="K4471" s="209"/>
      <c r="L4471" s="209"/>
      <c r="M4471" s="279"/>
    </row>
    <row r="4472" spans="1:13" x14ac:dyDescent="0.2">
      <c r="A4472" s="208"/>
      <c r="B4472" s="269"/>
      <c r="C4472" s="270"/>
      <c r="D4472" s="270"/>
      <c r="E4472" s="270"/>
      <c r="F4472" s="270"/>
      <c r="G4472" s="270"/>
      <c r="H4472" s="270"/>
      <c r="J4472" s="120"/>
      <c r="K4472" s="209"/>
      <c r="L4472" s="209"/>
      <c r="M4472" s="279"/>
    </row>
    <row r="4473" spans="1:13" x14ac:dyDescent="0.2">
      <c r="A4473" s="208"/>
      <c r="B4473" s="269"/>
      <c r="C4473" s="270"/>
      <c r="D4473" s="270"/>
      <c r="E4473" s="270"/>
      <c r="F4473" s="270"/>
      <c r="G4473" s="270"/>
      <c r="H4473" s="270"/>
      <c r="J4473" s="120"/>
      <c r="K4473" s="209"/>
      <c r="L4473" s="209"/>
      <c r="M4473" s="279"/>
    </row>
    <row r="4474" spans="1:13" x14ac:dyDescent="0.2">
      <c r="A4474" s="208"/>
      <c r="B4474" s="269"/>
      <c r="C4474" s="270"/>
      <c r="D4474" s="270"/>
      <c r="E4474" s="270"/>
      <c r="F4474" s="270"/>
      <c r="G4474" s="270"/>
      <c r="H4474" s="270"/>
      <c r="J4474" s="120"/>
      <c r="K4474" s="209"/>
      <c r="L4474" s="209"/>
      <c r="M4474" s="279"/>
    </row>
    <row r="4475" spans="1:13" x14ac:dyDescent="0.2">
      <c r="A4475" s="208"/>
      <c r="B4475" s="269"/>
      <c r="C4475" s="270"/>
      <c r="D4475" s="270"/>
      <c r="E4475" s="270"/>
      <c r="F4475" s="270"/>
      <c r="G4475" s="270"/>
      <c r="H4475" s="270"/>
      <c r="J4475" s="120"/>
      <c r="K4475" s="209"/>
      <c r="L4475" s="209"/>
      <c r="M4475" s="279"/>
    </row>
    <row r="4476" spans="1:13" x14ac:dyDescent="0.2">
      <c r="A4476" s="208"/>
      <c r="B4476" s="269"/>
      <c r="C4476" s="270"/>
      <c r="D4476" s="270"/>
      <c r="E4476" s="270"/>
      <c r="F4476" s="270"/>
      <c r="G4476" s="270"/>
      <c r="H4476" s="270"/>
      <c r="J4476" s="120"/>
      <c r="K4476" s="209"/>
      <c r="L4476" s="209"/>
      <c r="M4476" s="279"/>
    </row>
    <row r="4477" spans="1:13" x14ac:dyDescent="0.2">
      <c r="A4477" s="208"/>
      <c r="B4477" s="269"/>
      <c r="C4477" s="270"/>
      <c r="D4477" s="270"/>
      <c r="E4477" s="270"/>
      <c r="F4477" s="270"/>
      <c r="G4477" s="270"/>
      <c r="H4477" s="270"/>
      <c r="J4477" s="120"/>
      <c r="K4477" s="209"/>
      <c r="L4477" s="209"/>
      <c r="M4477" s="279"/>
    </row>
    <row r="4478" spans="1:13" x14ac:dyDescent="0.2">
      <c r="A4478" s="208"/>
      <c r="B4478" s="269"/>
      <c r="C4478" s="270"/>
      <c r="D4478" s="270"/>
      <c r="E4478" s="270"/>
      <c r="F4478" s="270"/>
      <c r="G4478" s="270"/>
      <c r="H4478" s="270"/>
      <c r="J4478" s="120"/>
      <c r="K4478" s="209"/>
      <c r="L4478" s="209"/>
      <c r="M4478" s="279"/>
    </row>
    <row r="4479" spans="1:13" x14ac:dyDescent="0.2">
      <c r="A4479" s="208"/>
      <c r="B4479" s="269"/>
      <c r="C4479" s="270"/>
      <c r="D4479" s="270"/>
      <c r="E4479" s="270"/>
      <c r="F4479" s="270"/>
      <c r="G4479" s="270"/>
      <c r="H4479" s="270"/>
      <c r="J4479" s="120"/>
      <c r="K4479" s="209"/>
      <c r="L4479" s="209"/>
      <c r="M4479" s="279"/>
    </row>
    <row r="4480" spans="1:13" x14ac:dyDescent="0.2">
      <c r="A4480" s="208"/>
      <c r="B4480" s="269"/>
      <c r="C4480" s="270"/>
      <c r="D4480" s="270"/>
      <c r="E4480" s="270"/>
      <c r="F4480" s="270"/>
      <c r="G4480" s="270"/>
      <c r="H4480" s="270"/>
      <c r="J4480" s="120"/>
      <c r="K4480" s="209"/>
      <c r="L4480" s="209"/>
      <c r="M4480" s="279"/>
    </row>
    <row r="4481" spans="1:13" x14ac:dyDescent="0.2">
      <c r="A4481" s="208"/>
      <c r="B4481" s="269"/>
      <c r="C4481" s="270"/>
      <c r="D4481" s="270"/>
      <c r="E4481" s="270"/>
      <c r="F4481" s="270"/>
      <c r="G4481" s="270"/>
      <c r="H4481" s="270"/>
      <c r="J4481" s="120"/>
      <c r="K4481" s="209"/>
      <c r="L4481" s="209"/>
      <c r="M4481" s="279"/>
    </row>
    <row r="4482" spans="1:13" x14ac:dyDescent="0.2">
      <c r="A4482" s="208"/>
      <c r="B4482" s="269"/>
      <c r="C4482" s="270"/>
      <c r="D4482" s="270"/>
      <c r="E4482" s="270"/>
      <c r="F4482" s="270"/>
      <c r="G4482" s="270"/>
      <c r="H4482" s="270"/>
      <c r="J4482" s="120"/>
      <c r="K4482" s="209"/>
      <c r="L4482" s="209"/>
      <c r="M4482" s="279"/>
    </row>
    <row r="4483" spans="1:13" x14ac:dyDescent="0.2">
      <c r="A4483" s="208"/>
      <c r="B4483" s="269"/>
      <c r="C4483" s="270"/>
      <c r="D4483" s="270"/>
      <c r="E4483" s="270"/>
      <c r="F4483" s="270"/>
      <c r="G4483" s="270"/>
      <c r="H4483" s="270"/>
      <c r="J4483" s="120"/>
      <c r="K4483" s="209"/>
      <c r="L4483" s="209"/>
      <c r="M4483" s="279"/>
    </row>
    <row r="4484" spans="1:13" x14ac:dyDescent="0.2">
      <c r="A4484" s="208"/>
      <c r="B4484" s="269"/>
      <c r="C4484" s="270"/>
      <c r="D4484" s="270"/>
      <c r="E4484" s="270"/>
      <c r="F4484" s="270"/>
      <c r="G4484" s="270"/>
      <c r="H4484" s="270"/>
      <c r="J4484" s="120"/>
      <c r="K4484" s="209"/>
      <c r="L4484" s="209"/>
      <c r="M4484" s="279"/>
    </row>
    <row r="4485" spans="1:13" x14ac:dyDescent="0.2">
      <c r="A4485" s="208"/>
      <c r="B4485" s="269"/>
      <c r="C4485" s="270"/>
      <c r="D4485" s="270"/>
      <c r="E4485" s="270"/>
      <c r="F4485" s="270"/>
      <c r="G4485" s="270"/>
      <c r="H4485" s="270"/>
      <c r="J4485" s="120"/>
      <c r="K4485" s="209"/>
      <c r="L4485" s="209"/>
      <c r="M4485" s="279"/>
    </row>
    <row r="4486" spans="1:13" x14ac:dyDescent="0.2">
      <c r="A4486" s="208"/>
      <c r="B4486" s="269"/>
      <c r="C4486" s="270"/>
      <c r="D4486" s="270"/>
      <c r="E4486" s="270"/>
      <c r="F4486" s="270"/>
      <c r="G4486" s="270"/>
      <c r="H4486" s="270"/>
      <c r="J4486" s="120"/>
      <c r="K4486" s="209"/>
      <c r="L4486" s="209"/>
      <c r="M4486" s="279"/>
    </row>
    <row r="4487" spans="1:13" x14ac:dyDescent="0.2">
      <c r="A4487" s="208"/>
      <c r="B4487" s="269"/>
      <c r="C4487" s="270"/>
      <c r="D4487" s="270"/>
      <c r="E4487" s="270"/>
      <c r="F4487" s="270"/>
      <c r="G4487" s="270"/>
      <c r="H4487" s="270"/>
      <c r="J4487" s="120"/>
      <c r="K4487" s="209"/>
      <c r="L4487" s="209"/>
      <c r="M4487" s="279"/>
    </row>
    <row r="4488" spans="1:13" x14ac:dyDescent="0.2">
      <c r="A4488" s="208"/>
      <c r="B4488" s="269"/>
      <c r="C4488" s="270"/>
      <c r="D4488" s="270"/>
      <c r="E4488" s="270"/>
      <c r="F4488" s="270"/>
      <c r="G4488" s="270"/>
      <c r="H4488" s="270"/>
      <c r="J4488" s="120"/>
      <c r="K4488" s="209"/>
      <c r="L4488" s="209"/>
      <c r="M4488" s="279"/>
    </row>
    <row r="4489" spans="1:13" x14ac:dyDescent="0.2">
      <c r="A4489" s="208"/>
      <c r="B4489" s="269"/>
      <c r="C4489" s="270"/>
      <c r="D4489" s="270"/>
      <c r="E4489" s="270"/>
      <c r="F4489" s="270"/>
      <c r="G4489" s="270"/>
      <c r="H4489" s="270"/>
      <c r="J4489" s="120"/>
      <c r="K4489" s="209"/>
      <c r="L4489" s="209"/>
      <c r="M4489" s="279"/>
    </row>
    <row r="4490" spans="1:13" x14ac:dyDescent="0.2">
      <c r="A4490" s="208"/>
      <c r="B4490" s="269"/>
      <c r="C4490" s="270"/>
      <c r="D4490" s="270"/>
      <c r="E4490" s="270"/>
      <c r="F4490" s="270"/>
      <c r="G4490" s="270"/>
      <c r="H4490" s="270"/>
      <c r="J4490" s="120"/>
      <c r="K4490" s="209"/>
      <c r="L4490" s="209"/>
      <c r="M4490" s="279"/>
    </row>
    <row r="4491" spans="1:13" x14ac:dyDescent="0.2">
      <c r="A4491" s="208"/>
      <c r="B4491" s="269"/>
      <c r="C4491" s="270"/>
      <c r="D4491" s="270"/>
      <c r="E4491" s="270"/>
      <c r="F4491" s="270"/>
      <c r="G4491" s="270"/>
      <c r="H4491" s="270"/>
      <c r="J4491" s="120"/>
      <c r="K4491" s="209"/>
      <c r="L4491" s="209"/>
      <c r="M4491" s="279"/>
    </row>
    <row r="4492" spans="1:13" x14ac:dyDescent="0.2">
      <c r="A4492" s="208"/>
      <c r="B4492" s="269"/>
      <c r="C4492" s="270"/>
      <c r="D4492" s="270"/>
      <c r="E4492" s="270"/>
      <c r="F4492" s="270"/>
      <c r="G4492" s="270"/>
      <c r="H4492" s="270"/>
      <c r="J4492" s="120"/>
      <c r="K4492" s="209"/>
      <c r="L4492" s="209"/>
      <c r="M4492" s="279"/>
    </row>
    <row r="4493" spans="1:13" x14ac:dyDescent="0.2">
      <c r="A4493" s="208"/>
      <c r="B4493" s="269"/>
      <c r="C4493" s="270"/>
      <c r="D4493" s="270"/>
      <c r="E4493" s="270"/>
      <c r="F4493" s="270"/>
      <c r="G4493" s="270"/>
      <c r="H4493" s="270"/>
      <c r="J4493" s="120"/>
      <c r="K4493" s="209"/>
      <c r="L4493" s="209"/>
      <c r="M4493" s="279"/>
    </row>
    <row r="4494" spans="1:13" x14ac:dyDescent="0.2">
      <c r="A4494" s="208"/>
      <c r="B4494" s="269"/>
      <c r="C4494" s="270"/>
      <c r="D4494" s="270"/>
      <c r="E4494" s="270"/>
      <c r="F4494" s="270"/>
      <c r="G4494" s="270"/>
      <c r="H4494" s="270"/>
      <c r="J4494" s="120"/>
      <c r="K4494" s="209"/>
      <c r="L4494" s="209"/>
      <c r="M4494" s="279"/>
    </row>
    <row r="4495" spans="1:13" x14ac:dyDescent="0.2">
      <c r="A4495" s="208"/>
      <c r="B4495" s="269"/>
      <c r="C4495" s="270"/>
      <c r="D4495" s="270"/>
      <c r="E4495" s="270"/>
      <c r="F4495" s="270"/>
      <c r="G4495" s="270"/>
      <c r="H4495" s="270"/>
      <c r="J4495" s="120"/>
      <c r="K4495" s="209"/>
      <c r="L4495" s="209"/>
      <c r="M4495" s="279"/>
    </row>
    <row r="4496" spans="1:13" x14ac:dyDescent="0.2">
      <c r="A4496" s="208"/>
      <c r="B4496" s="269"/>
      <c r="C4496" s="270"/>
      <c r="D4496" s="270"/>
      <c r="E4496" s="270"/>
      <c r="F4496" s="270"/>
      <c r="G4496" s="270"/>
      <c r="H4496" s="270"/>
      <c r="J4496" s="120"/>
      <c r="K4496" s="209"/>
      <c r="L4496" s="209"/>
      <c r="M4496" s="279"/>
    </row>
    <row r="4497" spans="1:13" x14ac:dyDescent="0.2">
      <c r="A4497" s="208"/>
      <c r="B4497" s="269"/>
      <c r="C4497" s="270"/>
      <c r="D4497" s="270"/>
      <c r="E4497" s="270"/>
      <c r="F4497" s="270"/>
      <c r="G4497" s="270"/>
      <c r="H4497" s="270"/>
      <c r="J4497" s="120"/>
      <c r="K4497" s="209"/>
      <c r="L4497" s="209"/>
      <c r="M4497" s="279"/>
    </row>
    <row r="4498" spans="1:13" x14ac:dyDescent="0.2">
      <c r="A4498" s="208"/>
      <c r="B4498" s="269"/>
      <c r="C4498" s="270"/>
      <c r="D4498" s="270"/>
      <c r="E4498" s="270"/>
      <c r="F4498" s="270"/>
      <c r="G4498" s="270"/>
      <c r="H4498" s="270"/>
      <c r="J4498" s="120"/>
      <c r="K4498" s="209"/>
      <c r="L4498" s="209"/>
      <c r="M4498" s="279"/>
    </row>
    <row r="4499" spans="1:13" x14ac:dyDescent="0.2">
      <c r="A4499" s="208"/>
      <c r="B4499" s="269"/>
      <c r="C4499" s="270"/>
      <c r="D4499" s="270"/>
      <c r="E4499" s="270"/>
      <c r="F4499" s="270"/>
      <c r="G4499" s="270"/>
      <c r="H4499" s="270"/>
      <c r="J4499" s="120"/>
      <c r="K4499" s="209"/>
      <c r="L4499" s="209"/>
      <c r="M4499" s="279"/>
    </row>
    <row r="4500" spans="1:13" x14ac:dyDescent="0.2">
      <c r="A4500" s="208"/>
      <c r="B4500" s="269"/>
      <c r="C4500" s="270"/>
      <c r="D4500" s="270"/>
      <c r="E4500" s="270"/>
      <c r="F4500" s="270"/>
      <c r="G4500" s="270"/>
      <c r="H4500" s="270"/>
      <c r="J4500" s="120"/>
      <c r="K4500" s="209"/>
      <c r="L4500" s="209"/>
      <c r="M4500" s="279"/>
    </row>
    <row r="4501" spans="1:13" x14ac:dyDescent="0.2">
      <c r="A4501" s="208"/>
      <c r="B4501" s="269"/>
      <c r="C4501" s="270"/>
      <c r="D4501" s="270"/>
      <c r="E4501" s="270"/>
      <c r="F4501" s="270"/>
      <c r="G4501" s="270"/>
      <c r="H4501" s="270"/>
      <c r="J4501" s="120"/>
      <c r="K4501" s="209"/>
      <c r="L4501" s="209"/>
      <c r="M4501" s="279"/>
    </row>
    <row r="4502" spans="1:13" x14ac:dyDescent="0.2">
      <c r="A4502" s="208"/>
      <c r="B4502" s="269"/>
      <c r="C4502" s="270"/>
      <c r="D4502" s="270"/>
      <c r="E4502" s="270"/>
      <c r="F4502" s="270"/>
      <c r="G4502" s="270"/>
      <c r="H4502" s="270"/>
      <c r="J4502" s="120"/>
      <c r="K4502" s="209"/>
      <c r="L4502" s="209"/>
      <c r="M4502" s="279"/>
    </row>
    <row r="4503" spans="1:13" x14ac:dyDescent="0.2">
      <c r="A4503" s="208"/>
      <c r="B4503" s="269"/>
      <c r="C4503" s="270"/>
      <c r="D4503" s="270"/>
      <c r="E4503" s="270"/>
      <c r="F4503" s="270"/>
      <c r="G4503" s="270"/>
      <c r="H4503" s="270"/>
      <c r="J4503" s="120"/>
      <c r="K4503" s="209"/>
      <c r="L4503" s="209"/>
      <c r="M4503" s="279"/>
    </row>
    <row r="4504" spans="1:13" x14ac:dyDescent="0.2">
      <c r="A4504" s="208"/>
      <c r="B4504" s="269"/>
      <c r="C4504" s="270"/>
      <c r="D4504" s="270"/>
      <c r="E4504" s="270"/>
      <c r="F4504" s="270"/>
      <c r="G4504" s="270"/>
      <c r="H4504" s="270"/>
      <c r="J4504" s="120"/>
      <c r="K4504" s="209"/>
      <c r="L4504" s="209"/>
      <c r="M4504" s="279"/>
    </row>
    <row r="4505" spans="1:13" x14ac:dyDescent="0.2">
      <c r="A4505" s="208"/>
      <c r="B4505" s="269"/>
      <c r="C4505" s="270"/>
      <c r="D4505" s="270"/>
      <c r="E4505" s="270"/>
      <c r="F4505" s="270"/>
      <c r="G4505" s="270"/>
      <c r="H4505" s="270"/>
      <c r="J4505" s="120"/>
      <c r="K4505" s="209"/>
      <c r="L4505" s="209"/>
      <c r="M4505" s="279"/>
    </row>
    <row r="4506" spans="1:13" x14ac:dyDescent="0.2">
      <c r="A4506" s="208"/>
      <c r="B4506" s="269"/>
      <c r="C4506" s="270"/>
      <c r="D4506" s="270"/>
      <c r="E4506" s="270"/>
      <c r="F4506" s="270"/>
      <c r="G4506" s="270"/>
      <c r="H4506" s="270"/>
      <c r="J4506" s="120"/>
      <c r="K4506" s="209"/>
      <c r="L4506" s="209"/>
      <c r="M4506" s="279"/>
    </row>
    <row r="4507" spans="1:13" x14ac:dyDescent="0.2">
      <c r="A4507" s="208"/>
      <c r="B4507" s="269"/>
      <c r="C4507" s="270"/>
      <c r="D4507" s="270"/>
      <c r="E4507" s="270"/>
      <c r="F4507" s="270"/>
      <c r="G4507" s="270"/>
      <c r="H4507" s="270"/>
      <c r="J4507" s="120"/>
      <c r="K4507" s="209"/>
      <c r="L4507" s="209"/>
      <c r="M4507" s="279"/>
    </row>
    <row r="4508" spans="1:13" x14ac:dyDescent="0.2">
      <c r="A4508" s="208"/>
      <c r="B4508" s="269"/>
      <c r="C4508" s="270"/>
      <c r="D4508" s="270"/>
      <c r="E4508" s="270"/>
      <c r="F4508" s="270"/>
      <c r="G4508" s="270"/>
      <c r="H4508" s="270"/>
      <c r="J4508" s="120"/>
      <c r="K4508" s="209"/>
      <c r="L4508" s="209"/>
      <c r="M4508" s="279"/>
    </row>
    <row r="4509" spans="1:13" x14ac:dyDescent="0.2">
      <c r="A4509" s="208"/>
      <c r="B4509" s="269"/>
      <c r="C4509" s="270"/>
      <c r="D4509" s="270"/>
      <c r="E4509" s="270"/>
      <c r="F4509" s="270"/>
      <c r="G4509" s="270"/>
      <c r="H4509" s="270"/>
      <c r="J4509" s="120"/>
      <c r="K4509" s="209"/>
      <c r="L4509" s="209"/>
      <c r="M4509" s="279"/>
    </row>
    <row r="4510" spans="1:13" x14ac:dyDescent="0.2">
      <c r="A4510" s="208"/>
      <c r="B4510" s="269"/>
      <c r="C4510" s="270"/>
      <c r="D4510" s="270"/>
      <c r="E4510" s="270"/>
      <c r="F4510" s="270"/>
      <c r="G4510" s="270"/>
      <c r="H4510" s="270"/>
      <c r="J4510" s="120"/>
      <c r="K4510" s="209"/>
      <c r="L4510" s="209"/>
      <c r="M4510" s="279"/>
    </row>
    <row r="4511" spans="1:13" x14ac:dyDescent="0.2">
      <c r="A4511" s="208"/>
      <c r="B4511" s="269"/>
      <c r="C4511" s="270"/>
      <c r="D4511" s="270"/>
      <c r="E4511" s="270"/>
      <c r="F4511" s="270"/>
      <c r="G4511" s="270"/>
      <c r="H4511" s="270"/>
      <c r="J4511" s="120"/>
      <c r="K4511" s="209"/>
      <c r="L4511" s="209"/>
      <c r="M4511" s="279"/>
    </row>
    <row r="4512" spans="1:13" x14ac:dyDescent="0.2">
      <c r="A4512" s="208"/>
      <c r="B4512" s="269"/>
      <c r="C4512" s="270"/>
      <c r="D4512" s="270"/>
      <c r="E4512" s="270"/>
      <c r="F4512" s="270"/>
      <c r="G4512" s="270"/>
      <c r="H4512" s="270"/>
      <c r="J4512" s="120"/>
      <c r="K4512" s="209"/>
      <c r="L4512" s="209"/>
      <c r="M4512" s="279"/>
    </row>
    <row r="4513" spans="1:13" x14ac:dyDescent="0.2">
      <c r="A4513" s="208"/>
      <c r="B4513" s="269"/>
      <c r="C4513" s="270"/>
      <c r="D4513" s="270"/>
      <c r="E4513" s="270"/>
      <c r="F4513" s="270"/>
      <c r="G4513" s="270"/>
      <c r="H4513" s="270"/>
      <c r="J4513" s="120"/>
      <c r="K4513" s="209"/>
      <c r="L4513" s="209"/>
      <c r="M4513" s="279"/>
    </row>
    <row r="4514" spans="1:13" x14ac:dyDescent="0.2">
      <c r="A4514" s="208"/>
      <c r="B4514" s="269"/>
      <c r="C4514" s="270"/>
      <c r="D4514" s="270"/>
      <c r="E4514" s="270"/>
      <c r="F4514" s="270"/>
      <c r="G4514" s="270"/>
      <c r="H4514" s="270"/>
      <c r="J4514" s="120"/>
      <c r="K4514" s="209"/>
      <c r="L4514" s="209"/>
      <c r="M4514" s="279"/>
    </row>
    <row r="4515" spans="1:13" x14ac:dyDescent="0.2">
      <c r="A4515" s="208"/>
      <c r="B4515" s="269"/>
      <c r="C4515" s="270"/>
      <c r="D4515" s="270"/>
      <c r="E4515" s="270"/>
      <c r="F4515" s="270"/>
      <c r="G4515" s="270"/>
      <c r="H4515" s="270"/>
      <c r="J4515" s="120"/>
      <c r="K4515" s="209"/>
      <c r="L4515" s="209"/>
      <c r="M4515" s="279"/>
    </row>
    <row r="4516" spans="1:13" x14ac:dyDescent="0.2">
      <c r="A4516" s="208"/>
      <c r="B4516" s="269"/>
      <c r="C4516" s="270"/>
      <c r="D4516" s="270"/>
      <c r="E4516" s="270"/>
      <c r="F4516" s="270"/>
      <c r="G4516" s="270"/>
      <c r="H4516" s="270"/>
      <c r="J4516" s="120"/>
      <c r="K4516" s="209"/>
      <c r="L4516" s="209"/>
      <c r="M4516" s="279"/>
    </row>
    <row r="4517" spans="1:13" x14ac:dyDescent="0.2">
      <c r="A4517" s="208"/>
      <c r="B4517" s="269"/>
      <c r="C4517" s="270"/>
      <c r="D4517" s="270"/>
      <c r="E4517" s="270"/>
      <c r="F4517" s="270"/>
      <c r="G4517" s="270"/>
      <c r="H4517" s="270"/>
      <c r="J4517" s="120"/>
      <c r="K4517" s="209"/>
      <c r="L4517" s="209"/>
      <c r="M4517" s="279"/>
    </row>
    <row r="4518" spans="1:13" x14ac:dyDescent="0.2">
      <c r="A4518" s="208"/>
      <c r="B4518" s="269"/>
      <c r="C4518" s="270"/>
      <c r="D4518" s="270"/>
      <c r="E4518" s="270"/>
      <c r="F4518" s="270"/>
      <c r="G4518" s="270"/>
      <c r="H4518" s="270"/>
      <c r="J4518" s="120"/>
      <c r="K4518" s="209"/>
      <c r="L4518" s="209"/>
      <c r="M4518" s="279"/>
    </row>
    <row r="4519" spans="1:13" x14ac:dyDescent="0.2">
      <c r="A4519" s="208"/>
      <c r="B4519" s="269"/>
      <c r="C4519" s="270"/>
      <c r="D4519" s="270"/>
      <c r="E4519" s="270"/>
      <c r="F4519" s="270"/>
      <c r="G4519" s="270"/>
      <c r="H4519" s="270"/>
      <c r="J4519" s="120"/>
      <c r="K4519" s="209"/>
      <c r="L4519" s="209"/>
      <c r="M4519" s="279"/>
    </row>
    <row r="4520" spans="1:13" x14ac:dyDescent="0.2">
      <c r="A4520" s="208"/>
      <c r="B4520" s="269"/>
      <c r="C4520" s="270"/>
      <c r="D4520" s="270"/>
      <c r="E4520" s="270"/>
      <c r="F4520" s="270"/>
      <c r="G4520" s="270"/>
      <c r="H4520" s="270"/>
      <c r="J4520" s="120"/>
      <c r="K4520" s="209"/>
      <c r="L4520" s="209"/>
      <c r="M4520" s="279"/>
    </row>
    <row r="4521" spans="1:13" x14ac:dyDescent="0.2">
      <c r="A4521" s="208"/>
      <c r="B4521" s="269"/>
      <c r="C4521" s="270"/>
      <c r="D4521" s="270"/>
      <c r="E4521" s="270"/>
      <c r="F4521" s="270"/>
      <c r="G4521" s="270"/>
      <c r="H4521" s="270"/>
      <c r="J4521" s="120"/>
      <c r="K4521" s="209"/>
      <c r="L4521" s="209"/>
      <c r="M4521" s="279"/>
    </row>
    <row r="4522" spans="1:13" x14ac:dyDescent="0.2">
      <c r="A4522" s="208"/>
      <c r="B4522" s="269"/>
      <c r="C4522" s="270"/>
      <c r="D4522" s="270"/>
      <c r="E4522" s="270"/>
      <c r="F4522" s="270"/>
      <c r="G4522" s="270"/>
      <c r="H4522" s="270"/>
      <c r="J4522" s="120"/>
      <c r="K4522" s="209"/>
      <c r="L4522" s="209"/>
      <c r="M4522" s="279"/>
    </row>
    <row r="4523" spans="1:13" x14ac:dyDescent="0.2">
      <c r="A4523" s="208"/>
      <c r="B4523" s="269"/>
      <c r="C4523" s="270"/>
      <c r="D4523" s="270"/>
      <c r="E4523" s="270"/>
      <c r="F4523" s="270"/>
      <c r="G4523" s="270"/>
      <c r="H4523" s="270"/>
      <c r="J4523" s="120"/>
      <c r="K4523" s="209"/>
      <c r="L4523" s="209"/>
      <c r="M4523" s="279"/>
    </row>
    <row r="4524" spans="1:13" x14ac:dyDescent="0.2">
      <c r="A4524" s="208"/>
      <c r="B4524" s="269"/>
      <c r="C4524" s="270"/>
      <c r="D4524" s="270"/>
      <c r="E4524" s="270"/>
      <c r="F4524" s="270"/>
      <c r="G4524" s="270"/>
      <c r="H4524" s="270"/>
      <c r="J4524" s="120"/>
      <c r="K4524" s="209"/>
      <c r="L4524" s="209"/>
      <c r="M4524" s="279"/>
    </row>
    <row r="4525" spans="1:13" x14ac:dyDescent="0.2">
      <c r="A4525" s="208"/>
      <c r="B4525" s="269"/>
      <c r="C4525" s="270"/>
      <c r="D4525" s="270"/>
      <c r="E4525" s="270"/>
      <c r="F4525" s="270"/>
      <c r="G4525" s="270"/>
      <c r="H4525" s="270"/>
      <c r="J4525" s="120"/>
      <c r="K4525" s="209"/>
      <c r="L4525" s="209"/>
      <c r="M4525" s="279"/>
    </row>
    <row r="4526" spans="1:13" x14ac:dyDescent="0.2">
      <c r="A4526" s="208"/>
      <c r="B4526" s="269"/>
      <c r="C4526" s="270"/>
      <c r="D4526" s="270"/>
      <c r="E4526" s="270"/>
      <c r="F4526" s="270"/>
      <c r="G4526" s="270"/>
      <c r="H4526" s="270"/>
      <c r="J4526" s="120"/>
      <c r="K4526" s="209"/>
      <c r="L4526" s="209"/>
      <c r="M4526" s="279"/>
    </row>
    <row r="4527" spans="1:13" x14ac:dyDescent="0.2">
      <c r="A4527" s="208"/>
      <c r="B4527" s="269"/>
      <c r="C4527" s="270"/>
      <c r="D4527" s="270"/>
      <c r="E4527" s="270"/>
      <c r="F4527" s="270"/>
      <c r="G4527" s="270"/>
      <c r="H4527" s="270"/>
      <c r="J4527" s="120"/>
      <c r="K4527" s="209"/>
      <c r="L4527" s="209"/>
      <c r="M4527" s="279"/>
    </row>
    <row r="4528" spans="1:13" x14ac:dyDescent="0.2">
      <c r="A4528" s="208"/>
      <c r="B4528" s="269"/>
      <c r="C4528" s="270"/>
      <c r="D4528" s="270"/>
      <c r="E4528" s="270"/>
      <c r="F4528" s="270"/>
      <c r="G4528" s="270"/>
      <c r="H4528" s="270"/>
      <c r="J4528" s="120"/>
      <c r="K4528" s="209"/>
      <c r="L4528" s="209"/>
      <c r="M4528" s="279"/>
    </row>
    <row r="4529" spans="1:13" x14ac:dyDescent="0.2">
      <c r="A4529" s="208"/>
      <c r="B4529" s="269"/>
      <c r="C4529" s="270"/>
      <c r="D4529" s="270"/>
      <c r="E4529" s="270"/>
      <c r="F4529" s="270"/>
      <c r="G4529" s="270"/>
      <c r="H4529" s="270"/>
      <c r="J4529" s="120"/>
      <c r="K4529" s="209"/>
      <c r="L4529" s="209"/>
      <c r="M4529" s="279"/>
    </row>
    <row r="4530" spans="1:13" x14ac:dyDescent="0.2">
      <c r="A4530" s="208"/>
      <c r="B4530" s="269"/>
      <c r="C4530" s="270"/>
      <c r="D4530" s="270"/>
      <c r="E4530" s="270"/>
      <c r="F4530" s="270"/>
      <c r="G4530" s="270"/>
      <c r="H4530" s="270"/>
      <c r="J4530" s="120"/>
      <c r="K4530" s="209"/>
      <c r="L4530" s="209"/>
      <c r="M4530" s="279"/>
    </row>
    <row r="4531" spans="1:13" x14ac:dyDescent="0.2">
      <c r="A4531" s="208"/>
      <c r="B4531" s="269"/>
      <c r="C4531" s="270"/>
      <c r="D4531" s="270"/>
      <c r="E4531" s="270"/>
      <c r="F4531" s="270"/>
      <c r="G4531" s="270"/>
      <c r="H4531" s="270"/>
      <c r="J4531" s="120"/>
      <c r="K4531" s="209"/>
      <c r="L4531" s="209"/>
      <c r="M4531" s="279"/>
    </row>
    <row r="4532" spans="1:13" x14ac:dyDescent="0.2">
      <c r="A4532" s="208"/>
      <c r="B4532" s="269"/>
      <c r="C4532" s="270"/>
      <c r="D4532" s="270"/>
      <c r="E4532" s="270"/>
      <c r="F4532" s="270"/>
      <c r="G4532" s="270"/>
      <c r="H4532" s="270"/>
      <c r="J4532" s="120"/>
      <c r="K4532" s="209"/>
      <c r="L4532" s="209"/>
      <c r="M4532" s="279"/>
    </row>
    <row r="4533" spans="1:13" x14ac:dyDescent="0.2">
      <c r="A4533" s="208"/>
      <c r="B4533" s="269"/>
      <c r="C4533" s="270"/>
      <c r="D4533" s="270"/>
      <c r="E4533" s="270"/>
      <c r="F4533" s="270"/>
      <c r="G4533" s="270"/>
      <c r="H4533" s="270"/>
      <c r="J4533" s="120"/>
      <c r="K4533" s="209"/>
      <c r="L4533" s="209"/>
      <c r="M4533" s="279"/>
    </row>
    <row r="4534" spans="1:13" x14ac:dyDescent="0.2">
      <c r="A4534" s="208"/>
      <c r="B4534" s="269"/>
      <c r="C4534" s="270"/>
      <c r="D4534" s="270"/>
      <c r="E4534" s="270"/>
      <c r="F4534" s="270"/>
      <c r="G4534" s="270"/>
      <c r="H4534" s="270"/>
      <c r="J4534" s="120"/>
      <c r="K4534" s="209"/>
      <c r="L4534" s="209"/>
      <c r="M4534" s="279"/>
    </row>
    <row r="4535" spans="1:13" x14ac:dyDescent="0.2">
      <c r="A4535" s="208"/>
      <c r="B4535" s="269"/>
      <c r="C4535" s="270"/>
      <c r="D4535" s="270"/>
      <c r="E4535" s="270"/>
      <c r="F4535" s="270"/>
      <c r="G4535" s="270"/>
      <c r="H4535" s="270"/>
      <c r="J4535" s="120"/>
      <c r="K4535" s="209"/>
      <c r="L4535" s="209"/>
      <c r="M4535" s="279"/>
    </row>
    <row r="4536" spans="1:13" x14ac:dyDescent="0.2">
      <c r="A4536" s="208"/>
      <c r="B4536" s="269"/>
      <c r="C4536" s="270"/>
      <c r="D4536" s="270"/>
      <c r="E4536" s="270"/>
      <c r="F4536" s="270"/>
      <c r="G4536" s="270"/>
      <c r="H4536" s="270"/>
      <c r="J4536" s="120"/>
      <c r="K4536" s="209"/>
      <c r="L4536" s="209"/>
      <c r="M4536" s="279"/>
    </row>
    <row r="4537" spans="1:13" x14ac:dyDescent="0.2">
      <c r="A4537" s="208"/>
      <c r="B4537" s="269"/>
      <c r="C4537" s="270"/>
      <c r="D4537" s="270"/>
      <c r="E4537" s="270"/>
      <c r="F4537" s="270"/>
      <c r="G4537" s="270"/>
      <c r="H4537" s="270"/>
      <c r="J4537" s="120"/>
      <c r="K4537" s="209"/>
      <c r="L4537" s="209"/>
      <c r="M4537" s="279"/>
    </row>
    <row r="4538" spans="1:13" x14ac:dyDescent="0.2">
      <c r="A4538" s="208"/>
      <c r="B4538" s="269"/>
      <c r="C4538" s="270"/>
      <c r="D4538" s="270"/>
      <c r="E4538" s="270"/>
      <c r="F4538" s="270"/>
      <c r="G4538" s="270"/>
      <c r="H4538" s="270"/>
      <c r="J4538" s="120"/>
      <c r="K4538" s="209"/>
      <c r="L4538" s="209"/>
      <c r="M4538" s="279"/>
    </row>
    <row r="4539" spans="1:13" x14ac:dyDescent="0.2">
      <c r="A4539" s="208"/>
      <c r="B4539" s="269"/>
      <c r="C4539" s="270"/>
      <c r="D4539" s="270"/>
      <c r="E4539" s="270"/>
      <c r="F4539" s="270"/>
      <c r="G4539" s="270"/>
      <c r="H4539" s="270"/>
      <c r="J4539" s="120"/>
      <c r="K4539" s="209"/>
      <c r="L4539" s="209"/>
      <c r="M4539" s="279"/>
    </row>
    <row r="4540" spans="1:13" x14ac:dyDescent="0.2">
      <c r="A4540" s="208"/>
      <c r="B4540" s="269"/>
      <c r="C4540" s="270"/>
      <c r="D4540" s="270"/>
      <c r="E4540" s="270"/>
      <c r="F4540" s="270"/>
      <c r="G4540" s="270"/>
      <c r="H4540" s="270"/>
      <c r="J4540" s="120"/>
      <c r="K4540" s="209"/>
      <c r="L4540" s="209"/>
      <c r="M4540" s="279"/>
    </row>
    <row r="4541" spans="1:13" x14ac:dyDescent="0.2">
      <c r="A4541" s="208"/>
      <c r="B4541" s="269"/>
      <c r="C4541" s="270"/>
      <c r="D4541" s="270"/>
      <c r="E4541" s="270"/>
      <c r="F4541" s="270"/>
      <c r="G4541" s="270"/>
      <c r="H4541" s="270"/>
      <c r="J4541" s="120"/>
      <c r="K4541" s="209"/>
      <c r="L4541" s="209"/>
      <c r="M4541" s="279"/>
    </row>
    <row r="4542" spans="1:13" x14ac:dyDescent="0.2">
      <c r="A4542" s="208"/>
      <c r="B4542" s="269"/>
      <c r="C4542" s="270"/>
      <c r="D4542" s="270"/>
      <c r="E4542" s="270"/>
      <c r="F4542" s="270"/>
      <c r="G4542" s="270"/>
      <c r="H4542" s="270"/>
      <c r="J4542" s="120"/>
      <c r="K4542" s="209"/>
      <c r="L4542" s="209"/>
      <c r="M4542" s="279"/>
    </row>
    <row r="4543" spans="1:13" x14ac:dyDescent="0.2">
      <c r="A4543" s="208"/>
      <c r="B4543" s="269"/>
      <c r="C4543" s="270"/>
      <c r="D4543" s="270"/>
      <c r="E4543" s="270"/>
      <c r="F4543" s="270"/>
      <c r="G4543" s="270"/>
      <c r="H4543" s="270"/>
      <c r="J4543" s="120"/>
      <c r="K4543" s="209"/>
      <c r="L4543" s="209"/>
      <c r="M4543" s="279"/>
    </row>
    <row r="4544" spans="1:13" x14ac:dyDescent="0.2">
      <c r="A4544" s="208"/>
      <c r="B4544" s="269"/>
      <c r="C4544" s="270"/>
      <c r="D4544" s="270"/>
      <c r="E4544" s="270"/>
      <c r="F4544" s="270"/>
      <c r="G4544" s="270"/>
      <c r="H4544" s="270"/>
      <c r="J4544" s="120"/>
      <c r="K4544" s="209"/>
      <c r="L4544" s="209"/>
      <c r="M4544" s="279"/>
    </row>
    <row r="4545" spans="1:13" x14ac:dyDescent="0.2">
      <c r="A4545" s="208"/>
      <c r="B4545" s="269"/>
      <c r="C4545" s="270"/>
      <c r="D4545" s="270"/>
      <c r="E4545" s="270"/>
      <c r="F4545" s="270"/>
      <c r="G4545" s="270"/>
      <c r="H4545" s="270"/>
      <c r="J4545" s="120"/>
      <c r="K4545" s="209"/>
      <c r="L4545" s="209"/>
      <c r="M4545" s="279"/>
    </row>
    <row r="4546" spans="1:13" x14ac:dyDescent="0.2">
      <c r="A4546" s="208"/>
      <c r="B4546" s="269"/>
      <c r="C4546" s="270"/>
      <c r="D4546" s="270"/>
      <c r="E4546" s="270"/>
      <c r="F4546" s="270"/>
      <c r="G4546" s="270"/>
      <c r="H4546" s="270"/>
      <c r="J4546" s="120"/>
      <c r="K4546" s="209"/>
      <c r="L4546" s="209"/>
      <c r="M4546" s="279"/>
    </row>
    <row r="4547" spans="1:13" x14ac:dyDescent="0.2">
      <c r="A4547" s="208"/>
      <c r="B4547" s="269"/>
      <c r="C4547" s="270"/>
      <c r="D4547" s="270"/>
      <c r="E4547" s="270"/>
      <c r="F4547" s="270"/>
      <c r="G4547" s="270"/>
      <c r="H4547" s="270"/>
      <c r="J4547" s="120"/>
      <c r="K4547" s="209"/>
      <c r="L4547" s="209"/>
      <c r="M4547" s="279"/>
    </row>
    <row r="4548" spans="1:13" x14ac:dyDescent="0.2">
      <c r="A4548" s="208"/>
      <c r="B4548" s="269"/>
      <c r="C4548" s="270"/>
      <c r="D4548" s="270"/>
      <c r="E4548" s="270"/>
      <c r="F4548" s="270"/>
      <c r="G4548" s="270"/>
      <c r="H4548" s="270"/>
      <c r="J4548" s="120"/>
      <c r="K4548" s="209"/>
      <c r="L4548" s="209"/>
      <c r="M4548" s="279"/>
    </row>
    <row r="4549" spans="1:13" x14ac:dyDescent="0.2">
      <c r="A4549" s="208"/>
      <c r="B4549" s="269"/>
      <c r="C4549" s="270"/>
      <c r="D4549" s="270"/>
      <c r="E4549" s="270"/>
      <c r="F4549" s="270"/>
      <c r="G4549" s="270"/>
      <c r="H4549" s="270"/>
      <c r="J4549" s="120"/>
      <c r="K4549" s="209"/>
      <c r="L4549" s="209"/>
      <c r="M4549" s="279"/>
    </row>
    <row r="4550" spans="1:13" x14ac:dyDescent="0.2">
      <c r="A4550" s="208"/>
      <c r="B4550" s="269"/>
      <c r="C4550" s="270"/>
      <c r="D4550" s="270"/>
      <c r="E4550" s="270"/>
      <c r="F4550" s="270"/>
      <c r="G4550" s="270"/>
      <c r="H4550" s="270"/>
      <c r="J4550" s="120"/>
      <c r="K4550" s="209"/>
      <c r="L4550" s="209"/>
      <c r="M4550" s="279"/>
    </row>
    <row r="4551" spans="1:13" x14ac:dyDescent="0.2">
      <c r="A4551" s="208"/>
      <c r="B4551" s="269"/>
      <c r="C4551" s="270"/>
      <c r="D4551" s="270"/>
      <c r="E4551" s="270"/>
      <c r="F4551" s="270"/>
      <c r="G4551" s="270"/>
      <c r="H4551" s="270"/>
      <c r="J4551" s="120"/>
      <c r="K4551" s="209"/>
      <c r="L4551" s="209"/>
      <c r="M4551" s="279"/>
    </row>
    <row r="4552" spans="1:13" x14ac:dyDescent="0.2">
      <c r="A4552" s="208"/>
      <c r="B4552" s="269"/>
      <c r="C4552" s="270"/>
      <c r="D4552" s="270"/>
      <c r="E4552" s="270"/>
      <c r="F4552" s="270"/>
      <c r="G4552" s="270"/>
      <c r="H4552" s="270"/>
      <c r="J4552" s="120"/>
      <c r="K4552" s="209"/>
      <c r="L4552" s="209"/>
      <c r="M4552" s="279"/>
    </row>
    <row r="4553" spans="1:13" x14ac:dyDescent="0.2">
      <c r="A4553" s="208"/>
      <c r="B4553" s="269"/>
      <c r="C4553" s="270"/>
      <c r="D4553" s="270"/>
      <c r="E4553" s="270"/>
      <c r="F4553" s="270"/>
      <c r="G4553" s="270"/>
      <c r="H4553" s="270"/>
      <c r="J4553" s="120"/>
      <c r="K4553" s="209"/>
      <c r="L4553" s="209"/>
      <c r="M4553" s="279"/>
    </row>
    <row r="4554" spans="1:13" x14ac:dyDescent="0.2">
      <c r="A4554" s="208"/>
      <c r="B4554" s="269"/>
      <c r="C4554" s="270"/>
      <c r="D4554" s="270"/>
      <c r="E4554" s="270"/>
      <c r="F4554" s="270"/>
      <c r="G4554" s="270"/>
      <c r="H4554" s="270"/>
      <c r="J4554" s="120"/>
      <c r="K4554" s="209"/>
      <c r="L4554" s="209"/>
      <c r="M4554" s="279"/>
    </row>
    <row r="4555" spans="1:13" x14ac:dyDescent="0.2">
      <c r="A4555" s="208"/>
      <c r="B4555" s="269"/>
      <c r="C4555" s="270"/>
      <c r="D4555" s="270"/>
      <c r="E4555" s="270"/>
      <c r="F4555" s="270"/>
      <c r="G4555" s="270"/>
      <c r="H4555" s="270"/>
      <c r="J4555" s="120"/>
      <c r="K4555" s="209"/>
      <c r="L4555" s="209"/>
      <c r="M4555" s="279"/>
    </row>
    <row r="4556" spans="1:13" x14ac:dyDescent="0.2">
      <c r="A4556" s="208"/>
      <c r="B4556" s="269"/>
      <c r="C4556" s="270"/>
      <c r="D4556" s="270"/>
      <c r="E4556" s="270"/>
      <c r="F4556" s="270"/>
      <c r="G4556" s="270"/>
      <c r="H4556" s="270"/>
      <c r="J4556" s="120"/>
      <c r="K4556" s="209"/>
      <c r="L4556" s="209"/>
      <c r="M4556" s="279"/>
    </row>
    <row r="4557" spans="1:13" x14ac:dyDescent="0.2">
      <c r="A4557" s="208"/>
      <c r="B4557" s="269"/>
      <c r="C4557" s="270"/>
      <c r="D4557" s="270"/>
      <c r="E4557" s="270"/>
      <c r="F4557" s="270"/>
      <c r="G4557" s="270"/>
      <c r="H4557" s="270"/>
      <c r="J4557" s="120"/>
      <c r="K4557" s="209"/>
      <c r="L4557" s="209"/>
      <c r="M4557" s="279"/>
    </row>
    <row r="4558" spans="1:13" x14ac:dyDescent="0.2">
      <c r="A4558" s="208"/>
      <c r="B4558" s="269"/>
      <c r="C4558" s="270"/>
      <c r="D4558" s="270"/>
      <c r="E4558" s="270"/>
      <c r="F4558" s="270"/>
      <c r="G4558" s="270"/>
      <c r="H4558" s="270"/>
      <c r="J4558" s="120"/>
      <c r="K4558" s="209"/>
      <c r="L4558" s="209"/>
      <c r="M4558" s="279"/>
    </row>
    <row r="4559" spans="1:13" x14ac:dyDescent="0.2">
      <c r="A4559" s="208"/>
      <c r="B4559" s="269"/>
      <c r="C4559" s="270"/>
      <c r="D4559" s="270"/>
      <c r="E4559" s="270"/>
      <c r="F4559" s="270"/>
      <c r="G4559" s="270"/>
      <c r="H4559" s="270"/>
      <c r="J4559" s="120"/>
      <c r="K4559" s="209"/>
      <c r="L4559" s="209"/>
      <c r="M4559" s="279"/>
    </row>
    <row r="4560" spans="1:13" x14ac:dyDescent="0.2">
      <c r="A4560" s="208"/>
      <c r="B4560" s="269"/>
      <c r="C4560" s="270"/>
      <c r="D4560" s="270"/>
      <c r="E4560" s="270"/>
      <c r="F4560" s="270"/>
      <c r="G4560" s="270"/>
      <c r="H4560" s="270"/>
      <c r="J4560" s="120"/>
      <c r="K4560" s="209"/>
      <c r="L4560" s="209"/>
      <c r="M4560" s="279"/>
    </row>
    <row r="4561" spans="1:13" x14ac:dyDescent="0.2">
      <c r="A4561" s="208"/>
      <c r="B4561" s="269"/>
      <c r="C4561" s="270"/>
      <c r="D4561" s="270"/>
      <c r="E4561" s="270"/>
      <c r="F4561" s="270"/>
      <c r="G4561" s="270"/>
      <c r="H4561" s="270"/>
      <c r="J4561" s="120"/>
      <c r="K4561" s="209"/>
      <c r="L4561" s="209"/>
      <c r="M4561" s="279"/>
    </row>
    <row r="4562" spans="1:13" x14ac:dyDescent="0.2">
      <c r="A4562" s="208"/>
      <c r="B4562" s="269"/>
      <c r="C4562" s="270"/>
      <c r="D4562" s="270"/>
      <c r="E4562" s="270"/>
      <c r="F4562" s="270"/>
      <c r="G4562" s="270"/>
      <c r="H4562" s="270"/>
      <c r="J4562" s="120"/>
      <c r="K4562" s="209"/>
      <c r="L4562" s="209"/>
      <c r="M4562" s="279"/>
    </row>
    <row r="4563" spans="1:13" x14ac:dyDescent="0.2">
      <c r="A4563" s="208"/>
      <c r="B4563" s="269"/>
      <c r="C4563" s="270"/>
      <c r="D4563" s="270"/>
      <c r="E4563" s="270"/>
      <c r="F4563" s="270"/>
      <c r="G4563" s="270"/>
      <c r="H4563" s="270"/>
      <c r="J4563" s="120"/>
      <c r="K4563" s="209"/>
      <c r="L4563" s="209"/>
      <c r="M4563" s="279"/>
    </row>
    <row r="4564" spans="1:13" x14ac:dyDescent="0.2">
      <c r="A4564" s="208"/>
      <c r="B4564" s="269"/>
      <c r="C4564" s="270"/>
      <c r="D4564" s="270"/>
      <c r="E4564" s="270"/>
      <c r="F4564" s="270"/>
      <c r="G4564" s="270"/>
      <c r="H4564" s="270"/>
      <c r="J4564" s="120"/>
      <c r="K4564" s="209"/>
      <c r="L4564" s="209"/>
      <c r="M4564" s="279"/>
    </row>
    <row r="4565" spans="1:13" x14ac:dyDescent="0.2">
      <c r="A4565" s="208"/>
      <c r="B4565" s="269"/>
      <c r="C4565" s="270"/>
      <c r="D4565" s="270"/>
      <c r="E4565" s="270"/>
      <c r="F4565" s="270"/>
      <c r="G4565" s="270"/>
      <c r="H4565" s="270"/>
      <c r="J4565" s="120"/>
      <c r="K4565" s="209"/>
      <c r="L4565" s="209"/>
      <c r="M4565" s="279"/>
    </row>
    <row r="4566" spans="1:13" x14ac:dyDescent="0.2">
      <c r="A4566" s="208"/>
      <c r="B4566" s="269"/>
      <c r="C4566" s="270"/>
      <c r="D4566" s="270"/>
      <c r="E4566" s="270"/>
      <c r="F4566" s="270"/>
      <c r="G4566" s="270"/>
      <c r="H4566" s="270"/>
      <c r="J4566" s="120"/>
      <c r="K4566" s="209"/>
      <c r="L4566" s="209"/>
      <c r="M4566" s="279"/>
    </row>
    <row r="4567" spans="1:13" x14ac:dyDescent="0.2">
      <c r="A4567" s="208"/>
      <c r="B4567" s="269"/>
      <c r="C4567" s="270"/>
      <c r="D4567" s="270"/>
      <c r="E4567" s="270"/>
      <c r="F4567" s="270"/>
      <c r="G4567" s="270"/>
      <c r="H4567" s="270"/>
      <c r="J4567" s="120"/>
      <c r="K4567" s="209"/>
      <c r="L4567" s="209"/>
      <c r="M4567" s="279"/>
    </row>
    <row r="4568" spans="1:13" x14ac:dyDescent="0.2">
      <c r="A4568" s="208"/>
      <c r="B4568" s="269"/>
      <c r="C4568" s="270"/>
      <c r="D4568" s="270"/>
      <c r="E4568" s="270"/>
      <c r="F4568" s="270"/>
      <c r="G4568" s="270"/>
      <c r="H4568" s="270"/>
      <c r="J4568" s="120"/>
      <c r="K4568" s="209"/>
      <c r="L4568" s="209"/>
      <c r="M4568" s="279"/>
    </row>
    <row r="4569" spans="1:13" x14ac:dyDescent="0.2">
      <c r="A4569" s="208"/>
      <c r="B4569" s="269"/>
      <c r="C4569" s="270"/>
      <c r="D4569" s="270"/>
      <c r="E4569" s="270"/>
      <c r="F4569" s="270"/>
      <c r="G4569" s="270"/>
      <c r="H4569" s="270"/>
      <c r="J4569" s="120"/>
      <c r="K4569" s="209"/>
      <c r="L4569" s="209"/>
      <c r="M4569" s="279"/>
    </row>
    <row r="4570" spans="1:13" x14ac:dyDescent="0.2">
      <c r="A4570" s="208"/>
      <c r="B4570" s="269"/>
      <c r="C4570" s="270"/>
      <c r="D4570" s="270"/>
      <c r="E4570" s="270"/>
      <c r="F4570" s="270"/>
      <c r="G4570" s="270"/>
      <c r="H4570" s="270"/>
      <c r="J4570" s="120"/>
      <c r="K4570" s="209"/>
      <c r="L4570" s="209"/>
      <c r="M4570" s="279"/>
    </row>
    <row r="4571" spans="1:13" x14ac:dyDescent="0.2">
      <c r="A4571" s="208"/>
      <c r="B4571" s="269"/>
      <c r="C4571" s="270"/>
      <c r="D4571" s="270"/>
      <c r="E4571" s="270"/>
      <c r="F4571" s="270"/>
      <c r="G4571" s="270"/>
      <c r="H4571" s="270"/>
      <c r="J4571" s="120"/>
      <c r="K4571" s="209"/>
      <c r="L4571" s="209"/>
      <c r="M4571" s="279"/>
    </row>
    <row r="4572" spans="1:13" x14ac:dyDescent="0.2">
      <c r="A4572" s="208"/>
      <c r="B4572" s="269"/>
      <c r="C4572" s="270"/>
      <c r="D4572" s="270"/>
      <c r="E4572" s="270"/>
      <c r="F4572" s="270"/>
      <c r="G4572" s="270"/>
      <c r="H4572" s="270"/>
      <c r="J4572" s="120"/>
      <c r="K4572" s="209"/>
      <c r="L4572" s="209"/>
      <c r="M4572" s="279"/>
    </row>
    <row r="4573" spans="1:13" x14ac:dyDescent="0.2">
      <c r="A4573" s="208"/>
      <c r="B4573" s="269"/>
      <c r="C4573" s="270"/>
      <c r="D4573" s="270"/>
      <c r="E4573" s="270"/>
      <c r="F4573" s="270"/>
      <c r="G4573" s="270"/>
      <c r="H4573" s="270"/>
      <c r="J4573" s="120"/>
      <c r="K4573" s="209"/>
      <c r="L4573" s="209"/>
      <c r="M4573" s="279"/>
    </row>
    <row r="4574" spans="1:13" x14ac:dyDescent="0.2">
      <c r="A4574" s="208"/>
      <c r="B4574" s="269"/>
      <c r="C4574" s="270"/>
      <c r="D4574" s="270"/>
      <c r="E4574" s="270"/>
      <c r="F4574" s="270"/>
      <c r="G4574" s="270"/>
      <c r="H4574" s="270"/>
      <c r="J4574" s="120"/>
      <c r="K4574" s="209"/>
      <c r="L4574" s="209"/>
      <c r="M4574" s="279"/>
    </row>
    <row r="4575" spans="1:13" x14ac:dyDescent="0.2">
      <c r="A4575" s="208"/>
      <c r="B4575" s="269"/>
      <c r="C4575" s="270"/>
      <c r="D4575" s="270"/>
      <c r="E4575" s="270"/>
      <c r="F4575" s="270"/>
      <c r="G4575" s="270"/>
      <c r="H4575" s="270"/>
      <c r="J4575" s="120"/>
      <c r="K4575" s="209"/>
      <c r="L4575" s="209"/>
      <c r="M4575" s="279"/>
    </row>
    <row r="4576" spans="1:13" x14ac:dyDescent="0.2">
      <c r="A4576" s="208"/>
      <c r="B4576" s="269"/>
      <c r="C4576" s="270"/>
      <c r="D4576" s="270"/>
      <c r="E4576" s="270"/>
      <c r="F4576" s="270"/>
      <c r="G4576" s="270"/>
      <c r="H4576" s="270"/>
      <c r="J4576" s="120"/>
      <c r="K4576" s="209"/>
      <c r="L4576" s="209"/>
      <c r="M4576" s="279"/>
    </row>
    <row r="4577" spans="1:13" x14ac:dyDescent="0.2">
      <c r="A4577" s="208"/>
      <c r="B4577" s="269"/>
      <c r="C4577" s="270"/>
      <c r="D4577" s="270"/>
      <c r="E4577" s="270"/>
      <c r="F4577" s="270"/>
      <c r="G4577" s="270"/>
      <c r="H4577" s="270"/>
      <c r="J4577" s="120"/>
      <c r="K4577" s="209"/>
      <c r="L4577" s="209"/>
      <c r="M4577" s="279"/>
    </row>
    <row r="4578" spans="1:13" x14ac:dyDescent="0.2">
      <c r="A4578" s="208"/>
      <c r="B4578" s="269"/>
      <c r="C4578" s="270"/>
      <c r="D4578" s="270"/>
      <c r="E4578" s="270"/>
      <c r="F4578" s="270"/>
      <c r="G4578" s="270"/>
      <c r="H4578" s="270"/>
      <c r="J4578" s="120"/>
      <c r="K4578" s="209"/>
      <c r="L4578" s="209"/>
      <c r="M4578" s="279"/>
    </row>
    <row r="4579" spans="1:13" x14ac:dyDescent="0.2">
      <c r="A4579" s="208"/>
      <c r="B4579" s="269"/>
      <c r="C4579" s="270"/>
      <c r="D4579" s="270"/>
      <c r="E4579" s="270"/>
      <c r="F4579" s="270"/>
      <c r="G4579" s="270"/>
      <c r="H4579" s="270"/>
      <c r="J4579" s="120"/>
      <c r="K4579" s="209"/>
      <c r="L4579" s="209"/>
      <c r="M4579" s="279"/>
    </row>
    <row r="4580" spans="1:13" x14ac:dyDescent="0.2">
      <c r="A4580" s="208"/>
      <c r="B4580" s="269"/>
      <c r="C4580" s="270"/>
      <c r="D4580" s="270"/>
      <c r="E4580" s="270"/>
      <c r="F4580" s="270"/>
      <c r="G4580" s="270"/>
      <c r="H4580" s="270"/>
      <c r="J4580" s="120"/>
      <c r="K4580" s="209"/>
      <c r="L4580" s="209"/>
      <c r="M4580" s="279"/>
    </row>
    <row r="4581" spans="1:13" x14ac:dyDescent="0.2">
      <c r="A4581" s="208"/>
      <c r="B4581" s="269"/>
      <c r="C4581" s="270"/>
      <c r="D4581" s="270"/>
      <c r="E4581" s="270"/>
      <c r="F4581" s="270"/>
      <c r="G4581" s="270"/>
      <c r="H4581" s="270"/>
      <c r="J4581" s="120"/>
      <c r="K4581" s="209"/>
      <c r="L4581" s="209"/>
      <c r="M4581" s="279"/>
    </row>
    <row r="4582" spans="1:13" x14ac:dyDescent="0.2">
      <c r="A4582" s="208"/>
      <c r="B4582" s="269"/>
      <c r="C4582" s="270"/>
      <c r="D4582" s="270"/>
      <c r="E4582" s="270"/>
      <c r="F4582" s="270"/>
      <c r="G4582" s="270"/>
      <c r="H4582" s="270"/>
      <c r="J4582" s="120"/>
      <c r="K4582" s="209"/>
      <c r="L4582" s="209"/>
      <c r="M4582" s="279"/>
    </row>
    <row r="4583" spans="1:13" x14ac:dyDescent="0.2">
      <c r="A4583" s="208"/>
      <c r="B4583" s="269"/>
      <c r="C4583" s="270"/>
      <c r="D4583" s="270"/>
      <c r="E4583" s="270"/>
      <c r="F4583" s="270"/>
      <c r="G4583" s="270"/>
      <c r="H4583" s="270"/>
      <c r="J4583" s="120"/>
      <c r="K4583" s="209"/>
      <c r="L4583" s="209"/>
      <c r="M4583" s="279"/>
    </row>
    <row r="4584" spans="1:13" x14ac:dyDescent="0.2">
      <c r="A4584" s="208"/>
      <c r="B4584" s="269"/>
      <c r="C4584" s="270"/>
      <c r="D4584" s="270"/>
      <c r="E4584" s="270"/>
      <c r="F4584" s="270"/>
      <c r="G4584" s="270"/>
      <c r="H4584" s="270"/>
      <c r="J4584" s="120"/>
      <c r="K4584" s="209"/>
      <c r="L4584" s="209"/>
      <c r="M4584" s="279"/>
    </row>
    <row r="4585" spans="1:13" x14ac:dyDescent="0.2">
      <c r="A4585" s="208"/>
      <c r="B4585" s="269"/>
      <c r="C4585" s="270"/>
      <c r="D4585" s="270"/>
      <c r="E4585" s="270"/>
      <c r="F4585" s="270"/>
      <c r="G4585" s="270"/>
      <c r="H4585" s="270"/>
      <c r="J4585" s="120"/>
      <c r="K4585" s="209"/>
      <c r="L4585" s="209"/>
      <c r="M4585" s="279"/>
    </row>
    <row r="4586" spans="1:13" x14ac:dyDescent="0.2">
      <c r="A4586" s="208"/>
      <c r="B4586" s="269"/>
      <c r="C4586" s="270"/>
      <c r="D4586" s="270"/>
      <c r="E4586" s="270"/>
      <c r="F4586" s="270"/>
      <c r="G4586" s="270"/>
      <c r="H4586" s="270"/>
      <c r="J4586" s="120"/>
      <c r="K4586" s="209"/>
      <c r="L4586" s="209"/>
      <c r="M4586" s="279"/>
    </row>
    <row r="4587" spans="1:13" x14ac:dyDescent="0.2">
      <c r="A4587" s="208"/>
      <c r="B4587" s="269"/>
      <c r="C4587" s="270"/>
      <c r="D4587" s="270"/>
      <c r="E4587" s="270"/>
      <c r="F4587" s="270"/>
      <c r="G4587" s="270"/>
      <c r="H4587" s="270"/>
      <c r="J4587" s="120"/>
      <c r="K4587" s="209"/>
      <c r="L4587" s="209"/>
      <c r="M4587" s="279"/>
    </row>
    <row r="4588" spans="1:13" x14ac:dyDescent="0.2">
      <c r="A4588" s="208"/>
      <c r="B4588" s="269"/>
      <c r="C4588" s="270"/>
      <c r="D4588" s="270"/>
      <c r="E4588" s="270"/>
      <c r="F4588" s="270"/>
      <c r="G4588" s="270"/>
      <c r="H4588" s="270"/>
      <c r="J4588" s="120"/>
      <c r="K4588" s="209"/>
      <c r="L4588" s="209"/>
      <c r="M4588" s="279"/>
    </row>
    <row r="4589" spans="1:13" x14ac:dyDescent="0.2">
      <c r="A4589" s="208"/>
      <c r="B4589" s="269"/>
      <c r="C4589" s="270"/>
      <c r="D4589" s="270"/>
      <c r="E4589" s="270"/>
      <c r="F4589" s="270"/>
      <c r="G4589" s="270"/>
      <c r="H4589" s="270"/>
      <c r="J4589" s="120"/>
      <c r="K4589" s="209"/>
      <c r="L4589" s="209"/>
      <c r="M4589" s="279"/>
    </row>
    <row r="4590" spans="1:13" x14ac:dyDescent="0.2">
      <c r="A4590" s="208"/>
      <c r="B4590" s="269"/>
      <c r="C4590" s="270"/>
      <c r="D4590" s="270"/>
      <c r="E4590" s="270"/>
      <c r="F4590" s="270"/>
      <c r="G4590" s="270"/>
      <c r="H4590" s="270"/>
      <c r="J4590" s="120"/>
      <c r="K4590" s="209"/>
      <c r="L4590" s="209"/>
      <c r="M4590" s="279"/>
    </row>
    <row r="4591" spans="1:13" x14ac:dyDescent="0.2">
      <c r="A4591" s="208"/>
      <c r="B4591" s="269"/>
      <c r="C4591" s="270"/>
      <c r="D4591" s="270"/>
      <c r="E4591" s="270"/>
      <c r="F4591" s="270"/>
      <c r="G4591" s="270"/>
      <c r="H4591" s="270"/>
      <c r="J4591" s="120"/>
      <c r="K4591" s="209"/>
      <c r="L4591" s="209"/>
      <c r="M4591" s="279"/>
    </row>
    <row r="4592" spans="1:13" x14ac:dyDescent="0.2">
      <c r="A4592" s="208"/>
      <c r="B4592" s="269"/>
      <c r="C4592" s="270"/>
      <c r="D4592" s="270"/>
      <c r="E4592" s="270"/>
      <c r="F4592" s="270"/>
      <c r="G4592" s="270"/>
      <c r="H4592" s="270"/>
      <c r="J4592" s="120"/>
      <c r="K4592" s="209"/>
      <c r="L4592" s="209"/>
      <c r="M4592" s="279"/>
    </row>
    <row r="4593" spans="1:13" x14ac:dyDescent="0.2">
      <c r="A4593" s="208"/>
      <c r="B4593" s="269"/>
      <c r="C4593" s="270"/>
      <c r="D4593" s="270"/>
      <c r="E4593" s="270"/>
      <c r="F4593" s="270"/>
      <c r="G4593" s="270"/>
      <c r="H4593" s="270"/>
      <c r="J4593" s="120"/>
      <c r="K4593" s="209"/>
      <c r="L4593" s="209"/>
      <c r="M4593" s="279"/>
    </row>
    <row r="4594" spans="1:13" x14ac:dyDescent="0.2">
      <c r="A4594" s="208"/>
      <c r="B4594" s="269"/>
      <c r="C4594" s="270"/>
      <c r="D4594" s="270"/>
      <c r="E4594" s="270"/>
      <c r="F4594" s="270"/>
      <c r="G4594" s="270"/>
      <c r="H4594" s="270"/>
      <c r="J4594" s="120"/>
      <c r="K4594" s="209"/>
      <c r="L4594" s="209"/>
      <c r="M4594" s="279"/>
    </row>
    <row r="4595" spans="1:13" x14ac:dyDescent="0.2">
      <c r="A4595" s="208"/>
      <c r="B4595" s="269"/>
      <c r="C4595" s="270"/>
      <c r="D4595" s="270"/>
      <c r="E4595" s="270"/>
      <c r="F4595" s="270"/>
      <c r="G4595" s="270"/>
      <c r="H4595" s="270"/>
      <c r="J4595" s="120"/>
      <c r="K4595" s="209"/>
      <c r="L4595" s="209"/>
      <c r="M4595" s="279"/>
    </row>
    <row r="4596" spans="1:13" x14ac:dyDescent="0.2">
      <c r="A4596" s="208"/>
      <c r="B4596" s="269"/>
      <c r="C4596" s="270"/>
      <c r="D4596" s="270"/>
      <c r="E4596" s="270"/>
      <c r="F4596" s="270"/>
      <c r="G4596" s="270"/>
      <c r="H4596" s="270"/>
      <c r="J4596" s="120"/>
      <c r="K4596" s="209"/>
      <c r="L4596" s="209"/>
      <c r="M4596" s="279"/>
    </row>
    <row r="4597" spans="1:13" x14ac:dyDescent="0.2">
      <c r="A4597" s="208"/>
      <c r="B4597" s="269"/>
      <c r="C4597" s="270"/>
      <c r="D4597" s="270"/>
      <c r="E4597" s="270"/>
      <c r="F4597" s="270"/>
      <c r="G4597" s="270"/>
      <c r="H4597" s="270"/>
      <c r="J4597" s="120"/>
      <c r="K4597" s="209"/>
      <c r="L4597" s="209"/>
      <c r="M4597" s="279"/>
    </row>
    <row r="4598" spans="1:13" x14ac:dyDescent="0.2">
      <c r="A4598" s="208"/>
      <c r="B4598" s="269"/>
      <c r="C4598" s="270"/>
      <c r="D4598" s="270"/>
      <c r="E4598" s="270"/>
      <c r="F4598" s="270"/>
      <c r="G4598" s="270"/>
      <c r="H4598" s="270"/>
      <c r="J4598" s="120"/>
      <c r="K4598" s="209"/>
      <c r="L4598" s="209"/>
      <c r="M4598" s="279"/>
    </row>
    <row r="4599" spans="1:13" x14ac:dyDescent="0.2">
      <c r="A4599" s="208"/>
      <c r="B4599" s="269"/>
      <c r="C4599" s="270"/>
      <c r="D4599" s="270"/>
      <c r="E4599" s="270"/>
      <c r="F4599" s="270"/>
      <c r="G4599" s="270"/>
      <c r="H4599" s="270"/>
      <c r="J4599" s="120"/>
      <c r="K4599" s="209"/>
      <c r="L4599" s="209"/>
      <c r="M4599" s="279"/>
    </row>
    <row r="4600" spans="1:13" x14ac:dyDescent="0.2">
      <c r="A4600" s="208"/>
      <c r="B4600" s="269"/>
      <c r="C4600" s="270"/>
      <c r="D4600" s="270"/>
      <c r="E4600" s="270"/>
      <c r="F4600" s="270"/>
      <c r="G4600" s="270"/>
      <c r="H4600" s="270"/>
      <c r="J4600" s="120"/>
      <c r="K4600" s="209"/>
      <c r="L4600" s="209"/>
      <c r="M4600" s="279"/>
    </row>
    <row r="4601" spans="1:13" x14ac:dyDescent="0.2">
      <c r="A4601" s="208"/>
      <c r="B4601" s="269"/>
      <c r="C4601" s="270"/>
      <c r="D4601" s="270"/>
      <c r="E4601" s="270"/>
      <c r="F4601" s="270"/>
      <c r="G4601" s="270"/>
      <c r="H4601" s="270"/>
      <c r="J4601" s="120"/>
      <c r="K4601" s="209"/>
      <c r="L4601" s="209"/>
      <c r="M4601" s="279"/>
    </row>
    <row r="4602" spans="1:13" x14ac:dyDescent="0.2">
      <c r="A4602" s="208"/>
      <c r="B4602" s="269"/>
      <c r="C4602" s="270"/>
      <c r="D4602" s="270"/>
      <c r="E4602" s="270"/>
      <c r="F4602" s="270"/>
      <c r="G4602" s="270"/>
      <c r="H4602" s="270"/>
      <c r="J4602" s="120"/>
      <c r="K4602" s="209"/>
      <c r="L4602" s="209"/>
      <c r="M4602" s="279"/>
    </row>
    <row r="4603" spans="1:13" x14ac:dyDescent="0.2">
      <c r="A4603" s="208"/>
      <c r="B4603" s="269"/>
      <c r="C4603" s="270"/>
      <c r="D4603" s="270"/>
      <c r="E4603" s="270"/>
      <c r="F4603" s="270"/>
      <c r="G4603" s="270"/>
      <c r="H4603" s="270"/>
      <c r="J4603" s="120"/>
      <c r="K4603" s="209"/>
      <c r="L4603" s="209"/>
      <c r="M4603" s="279"/>
    </row>
    <row r="4604" spans="1:13" x14ac:dyDescent="0.2">
      <c r="A4604" s="208"/>
      <c r="B4604" s="269"/>
      <c r="C4604" s="270"/>
      <c r="D4604" s="270"/>
      <c r="E4604" s="270"/>
      <c r="F4604" s="270"/>
      <c r="G4604" s="270"/>
      <c r="H4604" s="270"/>
      <c r="J4604" s="120"/>
      <c r="K4604" s="209"/>
      <c r="L4604" s="209"/>
      <c r="M4604" s="279"/>
    </row>
    <row r="4605" spans="1:13" x14ac:dyDescent="0.2">
      <c r="A4605" s="208"/>
      <c r="B4605" s="269"/>
      <c r="C4605" s="270"/>
      <c r="D4605" s="270"/>
      <c r="E4605" s="270"/>
      <c r="F4605" s="270"/>
      <c r="G4605" s="270"/>
      <c r="H4605" s="270"/>
      <c r="J4605" s="120"/>
      <c r="K4605" s="209"/>
      <c r="L4605" s="209"/>
      <c r="M4605" s="279"/>
    </row>
    <row r="4606" spans="1:13" x14ac:dyDescent="0.2">
      <c r="A4606" s="208"/>
      <c r="B4606" s="269"/>
      <c r="C4606" s="270"/>
      <c r="D4606" s="270"/>
      <c r="E4606" s="270"/>
      <c r="F4606" s="270"/>
      <c r="G4606" s="270"/>
      <c r="H4606" s="270"/>
      <c r="J4606" s="120"/>
      <c r="K4606" s="209"/>
      <c r="L4606" s="209"/>
      <c r="M4606" s="279"/>
    </row>
    <row r="4607" spans="1:13" x14ac:dyDescent="0.2">
      <c r="A4607" s="208"/>
      <c r="B4607" s="269"/>
      <c r="C4607" s="270"/>
      <c r="D4607" s="270"/>
      <c r="E4607" s="270"/>
      <c r="F4607" s="270"/>
      <c r="G4607" s="270"/>
      <c r="H4607" s="270"/>
      <c r="J4607" s="120"/>
      <c r="K4607" s="209"/>
      <c r="L4607" s="209"/>
      <c r="M4607" s="279"/>
    </row>
    <row r="4608" spans="1:13" x14ac:dyDescent="0.2">
      <c r="A4608" s="208"/>
      <c r="B4608" s="269"/>
      <c r="C4608" s="270"/>
      <c r="D4608" s="270"/>
      <c r="E4608" s="270"/>
      <c r="F4608" s="270"/>
      <c r="G4608" s="270"/>
      <c r="H4608" s="270"/>
      <c r="J4608" s="120"/>
      <c r="K4608" s="209"/>
      <c r="L4608" s="209"/>
      <c r="M4608" s="279"/>
    </row>
    <row r="4609" spans="1:13" x14ac:dyDescent="0.2">
      <c r="A4609" s="208"/>
      <c r="B4609" s="269"/>
      <c r="C4609" s="270"/>
      <c r="D4609" s="270"/>
      <c r="E4609" s="270"/>
      <c r="F4609" s="270"/>
      <c r="G4609" s="270"/>
      <c r="H4609" s="270"/>
      <c r="J4609" s="120"/>
      <c r="K4609" s="209"/>
      <c r="L4609" s="209"/>
      <c r="M4609" s="279"/>
    </row>
    <row r="4610" spans="1:13" x14ac:dyDescent="0.2">
      <c r="A4610" s="208"/>
      <c r="B4610" s="269"/>
      <c r="C4610" s="270"/>
      <c r="D4610" s="270"/>
      <c r="E4610" s="270"/>
      <c r="F4610" s="270"/>
      <c r="G4610" s="270"/>
      <c r="H4610" s="270"/>
      <c r="J4610" s="120"/>
      <c r="K4610" s="209"/>
      <c r="L4610" s="209"/>
      <c r="M4610" s="279"/>
    </row>
    <row r="4611" spans="1:13" x14ac:dyDescent="0.2">
      <c r="A4611" s="208"/>
      <c r="B4611" s="269"/>
      <c r="C4611" s="270"/>
      <c r="D4611" s="270"/>
      <c r="E4611" s="270"/>
      <c r="F4611" s="270"/>
      <c r="G4611" s="270"/>
      <c r="H4611" s="270"/>
      <c r="J4611" s="120"/>
      <c r="K4611" s="209"/>
      <c r="L4611" s="209"/>
      <c r="M4611" s="279"/>
    </row>
    <row r="4612" spans="1:13" x14ac:dyDescent="0.2">
      <c r="A4612" s="208"/>
      <c r="B4612" s="269"/>
      <c r="C4612" s="270"/>
      <c r="D4612" s="270"/>
      <c r="E4612" s="270"/>
      <c r="F4612" s="270"/>
      <c r="G4612" s="270"/>
      <c r="H4612" s="270"/>
      <c r="J4612" s="120"/>
      <c r="K4612" s="209"/>
      <c r="L4612" s="209"/>
      <c r="M4612" s="279"/>
    </row>
    <row r="4613" spans="1:13" x14ac:dyDescent="0.2">
      <c r="A4613" s="208"/>
      <c r="B4613" s="269"/>
      <c r="C4613" s="270"/>
      <c r="D4613" s="270"/>
      <c r="E4613" s="270"/>
      <c r="F4613" s="270"/>
      <c r="G4613" s="270"/>
      <c r="H4613" s="270"/>
      <c r="J4613" s="120"/>
      <c r="K4613" s="209"/>
      <c r="L4613" s="209"/>
      <c r="M4613" s="279"/>
    </row>
    <row r="4614" spans="1:13" x14ac:dyDescent="0.2">
      <c r="A4614" s="208"/>
      <c r="B4614" s="269"/>
      <c r="C4614" s="270"/>
      <c r="D4614" s="270"/>
      <c r="E4614" s="270"/>
      <c r="F4614" s="270"/>
      <c r="G4614" s="270"/>
      <c r="H4614" s="270"/>
      <c r="J4614" s="120"/>
      <c r="K4614" s="209"/>
      <c r="L4614" s="209"/>
      <c r="M4614" s="279"/>
    </row>
    <row r="4615" spans="1:13" x14ac:dyDescent="0.2">
      <c r="A4615" s="208"/>
      <c r="B4615" s="269"/>
      <c r="C4615" s="270"/>
      <c r="D4615" s="270"/>
      <c r="E4615" s="270"/>
      <c r="F4615" s="270"/>
      <c r="G4615" s="270"/>
      <c r="H4615" s="270"/>
      <c r="J4615" s="120"/>
      <c r="K4615" s="209"/>
      <c r="L4615" s="209"/>
      <c r="M4615" s="279"/>
    </row>
    <row r="4616" spans="1:13" x14ac:dyDescent="0.2">
      <c r="A4616" s="208"/>
      <c r="B4616" s="269"/>
      <c r="C4616" s="270"/>
      <c r="D4616" s="270"/>
      <c r="E4616" s="270"/>
      <c r="F4616" s="270"/>
      <c r="G4616" s="270"/>
      <c r="H4616" s="270"/>
      <c r="J4616" s="120"/>
      <c r="K4616" s="209"/>
      <c r="L4616" s="209"/>
      <c r="M4616" s="279"/>
    </row>
    <row r="4617" spans="1:13" x14ac:dyDescent="0.2">
      <c r="A4617" s="208"/>
      <c r="B4617" s="269"/>
      <c r="C4617" s="270"/>
      <c r="D4617" s="270"/>
      <c r="E4617" s="270"/>
      <c r="F4617" s="270"/>
      <c r="G4617" s="270"/>
      <c r="H4617" s="270"/>
      <c r="J4617" s="120"/>
      <c r="K4617" s="209"/>
      <c r="L4617" s="209"/>
      <c r="M4617" s="279"/>
    </row>
    <row r="4618" spans="1:13" x14ac:dyDescent="0.2">
      <c r="A4618" s="208"/>
      <c r="B4618" s="269"/>
      <c r="C4618" s="270"/>
      <c r="D4618" s="270"/>
      <c r="E4618" s="270"/>
      <c r="F4618" s="270"/>
      <c r="G4618" s="270"/>
      <c r="H4618" s="270"/>
      <c r="J4618" s="120"/>
      <c r="K4618" s="209"/>
      <c r="L4618" s="209"/>
      <c r="M4618" s="279"/>
    </row>
    <row r="4619" spans="1:13" x14ac:dyDescent="0.2">
      <c r="A4619" s="208"/>
      <c r="B4619" s="269"/>
      <c r="C4619" s="270"/>
      <c r="D4619" s="270"/>
      <c r="E4619" s="270"/>
      <c r="F4619" s="270"/>
      <c r="G4619" s="270"/>
      <c r="H4619" s="270"/>
      <c r="J4619" s="120"/>
      <c r="K4619" s="209"/>
      <c r="L4619" s="209"/>
      <c r="M4619" s="279"/>
    </row>
    <row r="4620" spans="1:13" x14ac:dyDescent="0.2">
      <c r="A4620" s="208"/>
      <c r="B4620" s="269"/>
      <c r="C4620" s="270"/>
      <c r="D4620" s="270"/>
      <c r="E4620" s="270"/>
      <c r="F4620" s="270"/>
      <c r="G4620" s="270"/>
      <c r="H4620" s="270"/>
      <c r="J4620" s="120"/>
      <c r="K4620" s="209"/>
      <c r="L4620" s="209"/>
      <c r="M4620" s="279"/>
    </row>
    <row r="4621" spans="1:13" x14ac:dyDescent="0.2">
      <c r="A4621" s="208"/>
      <c r="B4621" s="269"/>
      <c r="C4621" s="270"/>
      <c r="D4621" s="270"/>
      <c r="E4621" s="270"/>
      <c r="F4621" s="270"/>
      <c r="G4621" s="270"/>
      <c r="H4621" s="270"/>
      <c r="J4621" s="120"/>
      <c r="K4621" s="209"/>
      <c r="L4621" s="209"/>
      <c r="M4621" s="279"/>
    </row>
    <row r="4622" spans="1:13" x14ac:dyDescent="0.2">
      <c r="A4622" s="208"/>
      <c r="B4622" s="269"/>
      <c r="C4622" s="270"/>
      <c r="D4622" s="270"/>
      <c r="E4622" s="270"/>
      <c r="F4622" s="270"/>
      <c r="G4622" s="270"/>
      <c r="H4622" s="270"/>
      <c r="J4622" s="120"/>
      <c r="K4622" s="209"/>
      <c r="L4622" s="209"/>
      <c r="M4622" s="279"/>
    </row>
    <row r="4623" spans="1:13" x14ac:dyDescent="0.2">
      <c r="A4623" s="208"/>
      <c r="B4623" s="269"/>
      <c r="C4623" s="270"/>
      <c r="D4623" s="270"/>
      <c r="E4623" s="270"/>
      <c r="F4623" s="270"/>
      <c r="G4623" s="270"/>
      <c r="H4623" s="270"/>
      <c r="J4623" s="120"/>
      <c r="K4623" s="209"/>
      <c r="L4623" s="209"/>
      <c r="M4623" s="279"/>
    </row>
    <row r="4624" spans="1:13" x14ac:dyDescent="0.2">
      <c r="A4624" s="208"/>
      <c r="B4624" s="269"/>
      <c r="C4624" s="270"/>
      <c r="D4624" s="270"/>
      <c r="E4624" s="270"/>
      <c r="F4624" s="270"/>
      <c r="G4624" s="270"/>
      <c r="H4624" s="270"/>
      <c r="J4624" s="120"/>
      <c r="K4624" s="209"/>
      <c r="L4624" s="209"/>
      <c r="M4624" s="279"/>
    </row>
    <row r="4625" spans="1:13" x14ac:dyDescent="0.2">
      <c r="A4625" s="208"/>
      <c r="B4625" s="269"/>
      <c r="C4625" s="270"/>
      <c r="D4625" s="270"/>
      <c r="E4625" s="270"/>
      <c r="F4625" s="270"/>
      <c r="G4625" s="270"/>
      <c r="H4625" s="270"/>
      <c r="J4625" s="120"/>
      <c r="K4625" s="209"/>
      <c r="L4625" s="209"/>
      <c r="M4625" s="279"/>
    </row>
    <row r="4626" spans="1:13" x14ac:dyDescent="0.2">
      <c r="A4626" s="208"/>
      <c r="B4626" s="269"/>
      <c r="C4626" s="270"/>
      <c r="D4626" s="270"/>
      <c r="E4626" s="270"/>
      <c r="F4626" s="270"/>
      <c r="G4626" s="270"/>
      <c r="H4626" s="270"/>
      <c r="J4626" s="120"/>
      <c r="K4626" s="209"/>
      <c r="L4626" s="209"/>
      <c r="M4626" s="279"/>
    </row>
    <row r="4627" spans="1:13" x14ac:dyDescent="0.2">
      <c r="A4627" s="208"/>
      <c r="B4627" s="269"/>
      <c r="C4627" s="270"/>
      <c r="D4627" s="270"/>
      <c r="E4627" s="270"/>
      <c r="F4627" s="270"/>
      <c r="G4627" s="270"/>
      <c r="H4627" s="270"/>
      <c r="J4627" s="120"/>
      <c r="K4627" s="209"/>
      <c r="L4627" s="209"/>
      <c r="M4627" s="279"/>
    </row>
    <row r="4628" spans="1:13" x14ac:dyDescent="0.2">
      <c r="A4628" s="208"/>
      <c r="B4628" s="269"/>
      <c r="C4628" s="270"/>
      <c r="D4628" s="270"/>
      <c r="E4628" s="270"/>
      <c r="F4628" s="270"/>
      <c r="G4628" s="270"/>
      <c r="H4628" s="270"/>
      <c r="J4628" s="120"/>
      <c r="K4628" s="209"/>
      <c r="L4628" s="209"/>
      <c r="M4628" s="279"/>
    </row>
    <row r="4629" spans="1:13" x14ac:dyDescent="0.2">
      <c r="A4629" s="208"/>
      <c r="B4629" s="269"/>
      <c r="C4629" s="270"/>
      <c r="D4629" s="270"/>
      <c r="E4629" s="270"/>
      <c r="F4629" s="270"/>
      <c r="G4629" s="270"/>
      <c r="H4629" s="270"/>
      <c r="J4629" s="120"/>
      <c r="K4629" s="209"/>
      <c r="L4629" s="209"/>
      <c r="M4629" s="279"/>
    </row>
    <row r="4630" spans="1:13" x14ac:dyDescent="0.2">
      <c r="A4630" s="208"/>
      <c r="B4630" s="269"/>
      <c r="C4630" s="270"/>
      <c r="D4630" s="270"/>
      <c r="E4630" s="270"/>
      <c r="F4630" s="270"/>
      <c r="G4630" s="270"/>
      <c r="H4630" s="270"/>
      <c r="J4630" s="120"/>
      <c r="K4630" s="209"/>
      <c r="L4630" s="209"/>
      <c r="M4630" s="279"/>
    </row>
    <row r="4631" spans="1:13" x14ac:dyDescent="0.2">
      <c r="A4631" s="208"/>
      <c r="B4631" s="269"/>
      <c r="C4631" s="270"/>
      <c r="D4631" s="270"/>
      <c r="E4631" s="270"/>
      <c r="F4631" s="270"/>
      <c r="G4631" s="270"/>
      <c r="H4631" s="270"/>
      <c r="J4631" s="120"/>
      <c r="K4631" s="209"/>
      <c r="L4631" s="209"/>
      <c r="M4631" s="279"/>
    </row>
    <row r="4632" spans="1:13" x14ac:dyDescent="0.2">
      <c r="A4632" s="208"/>
      <c r="B4632" s="269"/>
      <c r="C4632" s="270"/>
      <c r="D4632" s="270"/>
      <c r="E4632" s="270"/>
      <c r="F4632" s="270"/>
      <c r="G4632" s="270"/>
      <c r="H4632" s="270"/>
      <c r="J4632" s="120"/>
      <c r="K4632" s="209"/>
      <c r="L4632" s="209"/>
      <c r="M4632" s="279"/>
    </row>
    <row r="4633" spans="1:13" x14ac:dyDescent="0.2">
      <c r="A4633" s="208"/>
      <c r="B4633" s="269"/>
      <c r="C4633" s="270"/>
      <c r="D4633" s="270"/>
      <c r="E4633" s="270"/>
      <c r="F4633" s="270"/>
      <c r="G4633" s="270"/>
      <c r="H4633" s="270"/>
      <c r="J4633" s="120"/>
      <c r="K4633" s="209"/>
      <c r="L4633" s="209"/>
      <c r="M4633" s="279"/>
    </row>
    <row r="4634" spans="1:13" x14ac:dyDescent="0.2">
      <c r="A4634" s="208"/>
      <c r="B4634" s="269"/>
      <c r="C4634" s="270"/>
      <c r="D4634" s="270"/>
      <c r="E4634" s="270"/>
      <c r="F4634" s="270"/>
      <c r="G4634" s="270"/>
      <c r="H4634" s="270"/>
      <c r="J4634" s="120"/>
      <c r="K4634" s="209"/>
      <c r="L4634" s="209"/>
      <c r="M4634" s="279"/>
    </row>
    <row r="4635" spans="1:13" x14ac:dyDescent="0.2">
      <c r="A4635" s="208"/>
      <c r="B4635" s="269"/>
      <c r="C4635" s="270"/>
      <c r="D4635" s="270"/>
      <c r="E4635" s="270"/>
      <c r="F4635" s="270"/>
      <c r="G4635" s="270"/>
      <c r="H4635" s="270"/>
      <c r="J4635" s="120"/>
      <c r="K4635" s="209"/>
      <c r="L4635" s="209"/>
      <c r="M4635" s="279"/>
    </row>
    <row r="4636" spans="1:13" x14ac:dyDescent="0.2">
      <c r="A4636" s="208"/>
      <c r="B4636" s="269"/>
      <c r="C4636" s="270"/>
      <c r="D4636" s="270"/>
      <c r="E4636" s="270"/>
      <c r="F4636" s="270"/>
      <c r="G4636" s="270"/>
      <c r="H4636" s="270"/>
      <c r="J4636" s="120"/>
      <c r="K4636" s="209"/>
      <c r="L4636" s="209"/>
      <c r="M4636" s="279"/>
    </row>
    <row r="4637" spans="1:13" x14ac:dyDescent="0.2">
      <c r="A4637" s="208"/>
      <c r="B4637" s="269"/>
      <c r="C4637" s="270"/>
      <c r="D4637" s="270"/>
      <c r="E4637" s="270"/>
      <c r="F4637" s="270"/>
      <c r="G4637" s="270"/>
      <c r="H4637" s="270"/>
      <c r="J4637" s="120"/>
      <c r="K4637" s="209"/>
      <c r="L4637" s="209"/>
      <c r="M4637" s="279"/>
    </row>
    <row r="4638" spans="1:13" x14ac:dyDescent="0.2">
      <c r="A4638" s="208"/>
      <c r="B4638" s="269"/>
      <c r="C4638" s="270"/>
      <c r="D4638" s="270"/>
      <c r="E4638" s="270"/>
      <c r="F4638" s="270"/>
      <c r="G4638" s="270"/>
      <c r="H4638" s="270"/>
      <c r="J4638" s="120"/>
      <c r="K4638" s="209"/>
      <c r="L4638" s="209"/>
      <c r="M4638" s="279"/>
    </row>
    <row r="4639" spans="1:13" x14ac:dyDescent="0.2">
      <c r="A4639" s="208"/>
      <c r="B4639" s="269"/>
      <c r="C4639" s="270"/>
      <c r="D4639" s="270"/>
      <c r="E4639" s="270"/>
      <c r="F4639" s="270"/>
      <c r="G4639" s="270"/>
      <c r="H4639" s="270"/>
      <c r="J4639" s="120"/>
      <c r="K4639" s="209"/>
      <c r="L4639" s="209"/>
      <c r="M4639" s="279"/>
    </row>
    <row r="4640" spans="1:13" x14ac:dyDescent="0.2">
      <c r="A4640" s="208"/>
      <c r="B4640" s="269"/>
      <c r="C4640" s="270"/>
      <c r="D4640" s="270"/>
      <c r="E4640" s="270"/>
      <c r="F4640" s="270"/>
      <c r="G4640" s="270"/>
      <c r="H4640" s="270"/>
      <c r="J4640" s="120"/>
      <c r="K4640" s="209"/>
      <c r="L4640" s="209"/>
      <c r="M4640" s="279"/>
    </row>
    <row r="4641" spans="1:13" x14ac:dyDescent="0.2">
      <c r="A4641" s="208"/>
      <c r="B4641" s="269"/>
      <c r="C4641" s="270"/>
      <c r="D4641" s="270"/>
      <c r="E4641" s="270"/>
      <c r="F4641" s="270"/>
      <c r="G4641" s="270"/>
      <c r="H4641" s="270"/>
      <c r="J4641" s="120"/>
      <c r="K4641" s="209"/>
      <c r="L4641" s="209"/>
      <c r="M4641" s="279"/>
    </row>
    <row r="4642" spans="1:13" x14ac:dyDescent="0.2">
      <c r="A4642" s="208"/>
      <c r="B4642" s="269"/>
      <c r="C4642" s="270"/>
      <c r="D4642" s="270"/>
      <c r="E4642" s="270"/>
      <c r="F4642" s="270"/>
      <c r="G4642" s="270"/>
      <c r="H4642" s="270"/>
      <c r="J4642" s="120"/>
      <c r="K4642" s="209"/>
      <c r="L4642" s="209"/>
      <c r="M4642" s="279"/>
    </row>
    <row r="4643" spans="1:13" x14ac:dyDescent="0.2">
      <c r="A4643" s="208"/>
      <c r="B4643" s="269"/>
      <c r="C4643" s="270"/>
      <c r="D4643" s="270"/>
      <c r="E4643" s="270"/>
      <c r="F4643" s="270"/>
      <c r="G4643" s="270"/>
      <c r="H4643" s="270"/>
      <c r="J4643" s="120"/>
      <c r="K4643" s="209"/>
      <c r="L4643" s="209"/>
      <c r="M4643" s="279"/>
    </row>
    <row r="4644" spans="1:13" x14ac:dyDescent="0.2">
      <c r="A4644" s="208"/>
      <c r="B4644" s="269"/>
      <c r="C4644" s="270"/>
      <c r="D4644" s="270"/>
      <c r="E4644" s="270"/>
      <c r="F4644" s="270"/>
      <c r="G4644" s="270"/>
      <c r="H4644" s="270"/>
      <c r="J4644" s="120"/>
      <c r="K4644" s="209"/>
      <c r="L4644" s="209"/>
      <c r="M4644" s="279"/>
    </row>
    <row r="4645" spans="1:13" x14ac:dyDescent="0.2">
      <c r="A4645" s="208"/>
      <c r="B4645" s="269"/>
      <c r="C4645" s="270"/>
      <c r="D4645" s="270"/>
      <c r="E4645" s="270"/>
      <c r="F4645" s="270"/>
      <c r="G4645" s="270"/>
      <c r="H4645" s="270"/>
      <c r="J4645" s="120"/>
      <c r="K4645" s="209"/>
      <c r="L4645" s="209"/>
      <c r="M4645" s="279"/>
    </row>
    <row r="4646" spans="1:13" x14ac:dyDescent="0.2">
      <c r="A4646" s="208"/>
      <c r="B4646" s="269"/>
      <c r="C4646" s="270"/>
      <c r="D4646" s="270"/>
      <c r="E4646" s="270"/>
      <c r="F4646" s="270"/>
      <c r="G4646" s="270"/>
      <c r="H4646" s="270"/>
      <c r="J4646" s="120"/>
      <c r="K4646" s="209"/>
      <c r="L4646" s="209"/>
      <c r="M4646" s="279"/>
    </row>
    <row r="4647" spans="1:13" x14ac:dyDescent="0.2">
      <c r="A4647" s="208"/>
      <c r="B4647" s="269"/>
      <c r="C4647" s="270"/>
      <c r="D4647" s="270"/>
      <c r="E4647" s="270"/>
      <c r="F4647" s="270"/>
      <c r="G4647" s="270"/>
      <c r="H4647" s="270"/>
      <c r="J4647" s="120"/>
      <c r="K4647" s="209"/>
      <c r="L4647" s="209"/>
      <c r="M4647" s="279"/>
    </row>
    <row r="4648" spans="1:13" x14ac:dyDescent="0.2">
      <c r="A4648" s="208"/>
      <c r="B4648" s="269"/>
      <c r="C4648" s="270"/>
      <c r="D4648" s="270"/>
      <c r="E4648" s="270"/>
      <c r="F4648" s="270"/>
      <c r="G4648" s="270"/>
      <c r="H4648" s="270"/>
      <c r="J4648" s="120"/>
      <c r="K4648" s="209"/>
      <c r="L4648" s="209"/>
      <c r="M4648" s="279"/>
    </row>
    <row r="4649" spans="1:13" x14ac:dyDescent="0.2">
      <c r="A4649" s="208"/>
      <c r="B4649" s="269"/>
      <c r="C4649" s="270"/>
      <c r="D4649" s="270"/>
      <c r="E4649" s="270"/>
      <c r="F4649" s="270"/>
      <c r="G4649" s="270"/>
      <c r="H4649" s="270"/>
      <c r="J4649" s="120"/>
      <c r="K4649" s="209"/>
      <c r="L4649" s="209"/>
      <c r="M4649" s="279"/>
    </row>
    <row r="4650" spans="1:13" x14ac:dyDescent="0.2">
      <c r="A4650" s="208"/>
      <c r="B4650" s="269"/>
      <c r="C4650" s="270"/>
      <c r="D4650" s="270"/>
      <c r="E4650" s="270"/>
      <c r="F4650" s="270"/>
      <c r="G4650" s="270"/>
      <c r="H4650" s="270"/>
      <c r="J4650" s="120"/>
      <c r="K4650" s="209"/>
      <c r="L4650" s="209"/>
      <c r="M4650" s="279"/>
    </row>
    <row r="4651" spans="1:13" x14ac:dyDescent="0.2">
      <c r="A4651" s="208"/>
      <c r="B4651" s="269"/>
      <c r="C4651" s="270"/>
      <c r="D4651" s="270"/>
      <c r="E4651" s="270"/>
      <c r="F4651" s="270"/>
      <c r="G4651" s="270"/>
      <c r="H4651" s="270"/>
      <c r="J4651" s="120"/>
      <c r="K4651" s="209"/>
      <c r="L4651" s="209"/>
      <c r="M4651" s="279"/>
    </row>
    <row r="4652" spans="1:13" x14ac:dyDescent="0.2">
      <c r="A4652" s="208"/>
      <c r="B4652" s="269"/>
      <c r="C4652" s="270"/>
      <c r="D4652" s="270"/>
      <c r="E4652" s="270"/>
      <c r="F4652" s="270"/>
      <c r="G4652" s="270"/>
      <c r="H4652" s="270"/>
      <c r="J4652" s="120"/>
      <c r="K4652" s="209"/>
      <c r="L4652" s="209"/>
      <c r="M4652" s="279"/>
    </row>
    <row r="4653" spans="1:13" x14ac:dyDescent="0.2">
      <c r="A4653" s="208"/>
      <c r="B4653" s="269"/>
      <c r="C4653" s="270"/>
      <c r="D4653" s="270"/>
      <c r="E4653" s="270"/>
      <c r="F4653" s="270"/>
      <c r="G4653" s="270"/>
      <c r="H4653" s="270"/>
      <c r="J4653" s="120"/>
      <c r="K4653" s="209"/>
      <c r="L4653" s="209"/>
      <c r="M4653" s="279"/>
    </row>
    <row r="4654" spans="1:13" x14ac:dyDescent="0.2">
      <c r="A4654" s="208"/>
      <c r="B4654" s="269"/>
      <c r="C4654" s="270"/>
      <c r="D4654" s="270"/>
      <c r="E4654" s="270"/>
      <c r="F4654" s="270"/>
      <c r="G4654" s="270"/>
      <c r="H4654" s="270"/>
      <c r="J4654" s="120"/>
      <c r="K4654" s="209"/>
      <c r="L4654" s="209"/>
      <c r="M4654" s="279"/>
    </row>
    <row r="4655" spans="1:13" x14ac:dyDescent="0.2">
      <c r="A4655" s="208"/>
      <c r="B4655" s="269"/>
      <c r="C4655" s="270"/>
      <c r="D4655" s="270"/>
      <c r="E4655" s="270"/>
      <c r="F4655" s="270"/>
      <c r="G4655" s="270"/>
      <c r="H4655" s="270"/>
      <c r="J4655" s="120"/>
      <c r="K4655" s="209"/>
      <c r="L4655" s="209"/>
      <c r="M4655" s="279"/>
    </row>
    <row r="4656" spans="1:13" x14ac:dyDescent="0.2">
      <c r="A4656" s="208"/>
      <c r="B4656" s="269"/>
      <c r="C4656" s="270"/>
      <c r="D4656" s="270"/>
      <c r="E4656" s="270"/>
      <c r="F4656" s="270"/>
      <c r="G4656" s="270"/>
      <c r="H4656" s="270"/>
      <c r="J4656" s="120"/>
      <c r="K4656" s="209"/>
      <c r="L4656" s="209"/>
      <c r="M4656" s="279"/>
    </row>
    <row r="4657" spans="1:13" x14ac:dyDescent="0.2">
      <c r="A4657" s="208"/>
      <c r="B4657" s="269"/>
      <c r="C4657" s="270"/>
      <c r="D4657" s="270"/>
      <c r="E4657" s="270"/>
      <c r="F4657" s="270"/>
      <c r="G4657" s="270"/>
      <c r="H4657" s="270"/>
      <c r="J4657" s="120"/>
      <c r="K4657" s="209"/>
      <c r="L4657" s="209"/>
      <c r="M4657" s="279"/>
    </row>
    <row r="4658" spans="1:13" x14ac:dyDescent="0.2">
      <c r="A4658" s="208"/>
      <c r="B4658" s="269"/>
      <c r="C4658" s="270"/>
      <c r="D4658" s="270"/>
      <c r="E4658" s="270"/>
      <c r="F4658" s="270"/>
      <c r="G4658" s="270"/>
      <c r="H4658" s="270"/>
      <c r="J4658" s="120"/>
      <c r="K4658" s="209"/>
      <c r="L4658" s="209"/>
      <c r="M4658" s="279"/>
    </row>
    <row r="4659" spans="1:13" x14ac:dyDescent="0.2">
      <c r="A4659" s="208"/>
      <c r="B4659" s="269"/>
      <c r="C4659" s="270"/>
      <c r="D4659" s="270"/>
      <c r="E4659" s="270"/>
      <c r="F4659" s="270"/>
      <c r="G4659" s="270"/>
      <c r="H4659" s="270"/>
      <c r="J4659" s="120"/>
      <c r="K4659" s="209"/>
      <c r="L4659" s="209"/>
      <c r="M4659" s="279"/>
    </row>
    <row r="4660" spans="1:13" x14ac:dyDescent="0.2">
      <c r="A4660" s="208"/>
      <c r="B4660" s="269"/>
      <c r="C4660" s="270"/>
      <c r="D4660" s="270"/>
      <c r="E4660" s="270"/>
      <c r="F4660" s="270"/>
      <c r="G4660" s="270"/>
      <c r="H4660" s="270"/>
      <c r="J4660" s="120"/>
      <c r="K4660" s="209"/>
      <c r="L4660" s="209"/>
      <c r="M4660" s="279"/>
    </row>
    <row r="4661" spans="1:13" x14ac:dyDescent="0.2">
      <c r="A4661" s="208"/>
      <c r="B4661" s="269"/>
      <c r="C4661" s="270"/>
      <c r="D4661" s="270"/>
      <c r="E4661" s="270"/>
      <c r="F4661" s="270"/>
      <c r="G4661" s="270"/>
      <c r="H4661" s="270"/>
      <c r="J4661" s="120"/>
      <c r="K4661" s="209"/>
      <c r="L4661" s="209"/>
      <c r="M4661" s="279"/>
    </row>
    <row r="4662" spans="1:13" x14ac:dyDescent="0.2">
      <c r="A4662" s="208"/>
      <c r="B4662" s="269"/>
      <c r="C4662" s="270"/>
      <c r="D4662" s="270"/>
      <c r="E4662" s="270"/>
      <c r="F4662" s="270"/>
      <c r="G4662" s="270"/>
      <c r="H4662" s="270"/>
      <c r="J4662" s="120"/>
      <c r="K4662" s="209"/>
      <c r="L4662" s="209"/>
      <c r="M4662" s="279"/>
    </row>
    <row r="4663" spans="1:13" x14ac:dyDescent="0.2">
      <c r="A4663" s="208"/>
      <c r="B4663" s="269"/>
      <c r="C4663" s="270"/>
      <c r="D4663" s="270"/>
      <c r="E4663" s="270"/>
      <c r="F4663" s="270"/>
      <c r="G4663" s="270"/>
      <c r="H4663" s="270"/>
      <c r="J4663" s="120"/>
      <c r="K4663" s="209"/>
      <c r="L4663" s="209"/>
      <c r="M4663" s="279"/>
    </row>
    <row r="4664" spans="1:13" x14ac:dyDescent="0.2">
      <c r="A4664" s="208"/>
      <c r="B4664" s="269"/>
      <c r="C4664" s="270"/>
      <c r="D4664" s="270"/>
      <c r="E4664" s="270"/>
      <c r="F4664" s="270"/>
      <c r="G4664" s="270"/>
      <c r="H4664" s="270"/>
      <c r="J4664" s="120"/>
      <c r="K4664" s="209"/>
      <c r="L4664" s="209"/>
      <c r="M4664" s="279"/>
    </row>
    <row r="4665" spans="1:13" x14ac:dyDescent="0.2">
      <c r="A4665" s="208"/>
      <c r="B4665" s="269"/>
      <c r="C4665" s="270"/>
      <c r="D4665" s="270"/>
      <c r="E4665" s="270"/>
      <c r="F4665" s="270"/>
      <c r="G4665" s="270"/>
      <c r="H4665" s="270"/>
      <c r="J4665" s="120"/>
      <c r="K4665" s="209"/>
      <c r="L4665" s="209"/>
      <c r="M4665" s="279"/>
    </row>
    <row r="4666" spans="1:13" x14ac:dyDescent="0.2">
      <c r="A4666" s="208"/>
      <c r="B4666" s="269"/>
      <c r="C4666" s="270"/>
      <c r="D4666" s="270"/>
      <c r="E4666" s="270"/>
      <c r="F4666" s="270"/>
      <c r="G4666" s="270"/>
      <c r="H4666" s="270"/>
      <c r="J4666" s="120"/>
      <c r="K4666" s="209"/>
      <c r="L4666" s="209"/>
      <c r="M4666" s="279"/>
    </row>
    <row r="4667" spans="1:13" x14ac:dyDescent="0.2">
      <c r="A4667" s="208"/>
      <c r="B4667" s="269"/>
      <c r="C4667" s="270"/>
      <c r="D4667" s="270"/>
      <c r="E4667" s="270"/>
      <c r="F4667" s="270"/>
      <c r="G4667" s="270"/>
      <c r="H4667" s="270"/>
      <c r="J4667" s="120"/>
      <c r="K4667" s="209"/>
      <c r="L4667" s="209"/>
      <c r="M4667" s="279"/>
    </row>
    <row r="4668" spans="1:13" x14ac:dyDescent="0.2">
      <c r="A4668" s="208"/>
      <c r="B4668" s="269"/>
      <c r="C4668" s="270"/>
      <c r="D4668" s="270"/>
      <c r="E4668" s="270"/>
      <c r="F4668" s="270"/>
      <c r="G4668" s="270"/>
      <c r="H4668" s="270"/>
      <c r="J4668" s="120"/>
      <c r="K4668" s="209"/>
      <c r="L4668" s="209"/>
      <c r="M4668" s="279"/>
    </row>
    <row r="4669" spans="1:13" x14ac:dyDescent="0.2">
      <c r="A4669" s="208"/>
      <c r="B4669" s="269"/>
      <c r="C4669" s="270"/>
      <c r="D4669" s="270"/>
      <c r="E4669" s="270"/>
      <c r="F4669" s="270"/>
      <c r="G4669" s="270"/>
      <c r="H4669" s="270"/>
      <c r="J4669" s="120"/>
      <c r="K4669" s="209"/>
      <c r="L4669" s="209"/>
      <c r="M4669" s="279"/>
    </row>
    <row r="4670" spans="1:13" x14ac:dyDescent="0.2">
      <c r="A4670" s="208"/>
      <c r="B4670" s="269"/>
      <c r="C4670" s="270"/>
      <c r="D4670" s="270"/>
      <c r="E4670" s="270"/>
      <c r="F4670" s="270"/>
      <c r="G4670" s="270"/>
      <c r="H4670" s="270"/>
      <c r="J4670" s="120"/>
      <c r="K4670" s="209"/>
      <c r="L4670" s="209"/>
      <c r="M4670" s="279"/>
    </row>
    <row r="4671" spans="1:13" x14ac:dyDescent="0.2">
      <c r="A4671" s="208"/>
      <c r="B4671" s="269"/>
      <c r="C4671" s="270"/>
      <c r="D4671" s="270"/>
      <c r="E4671" s="270"/>
      <c r="F4671" s="270"/>
      <c r="G4671" s="270"/>
      <c r="H4671" s="270"/>
      <c r="J4671" s="120"/>
      <c r="K4671" s="209"/>
      <c r="L4671" s="209"/>
      <c r="M4671" s="279"/>
    </row>
    <row r="4672" spans="1:13" x14ac:dyDescent="0.2">
      <c r="A4672" s="208"/>
      <c r="B4672" s="269"/>
      <c r="C4672" s="270"/>
      <c r="D4672" s="270"/>
      <c r="E4672" s="270"/>
      <c r="F4672" s="270"/>
      <c r="G4672" s="270"/>
      <c r="H4672" s="270"/>
      <c r="J4672" s="120"/>
      <c r="K4672" s="209"/>
      <c r="L4672" s="209"/>
      <c r="M4672" s="279"/>
    </row>
    <row r="4673" spans="1:13" x14ac:dyDescent="0.2">
      <c r="A4673" s="208"/>
      <c r="B4673" s="269"/>
      <c r="C4673" s="270"/>
      <c r="D4673" s="270"/>
      <c r="E4673" s="270"/>
      <c r="F4673" s="270"/>
      <c r="G4673" s="270"/>
      <c r="H4673" s="270"/>
      <c r="J4673" s="120"/>
      <c r="K4673" s="209"/>
      <c r="L4673" s="209"/>
      <c r="M4673" s="279"/>
    </row>
    <row r="4674" spans="1:13" x14ac:dyDescent="0.2">
      <c r="A4674" s="208"/>
      <c r="B4674" s="269"/>
      <c r="C4674" s="270"/>
      <c r="D4674" s="270"/>
      <c r="E4674" s="270"/>
      <c r="F4674" s="270"/>
      <c r="G4674" s="270"/>
      <c r="H4674" s="270"/>
      <c r="J4674" s="120"/>
      <c r="K4674" s="209"/>
      <c r="L4674" s="209"/>
      <c r="M4674" s="279"/>
    </row>
    <row r="4675" spans="1:13" x14ac:dyDescent="0.2">
      <c r="A4675" s="208"/>
      <c r="B4675" s="269"/>
      <c r="C4675" s="270"/>
      <c r="D4675" s="270"/>
      <c r="E4675" s="270"/>
      <c r="F4675" s="270"/>
      <c r="G4675" s="270"/>
      <c r="H4675" s="270"/>
      <c r="J4675" s="120"/>
      <c r="K4675" s="209"/>
      <c r="L4675" s="209"/>
      <c r="M4675" s="279"/>
    </row>
    <row r="4676" spans="1:13" x14ac:dyDescent="0.2">
      <c r="A4676" s="208"/>
      <c r="B4676" s="269"/>
      <c r="C4676" s="270"/>
      <c r="D4676" s="270"/>
      <c r="E4676" s="270"/>
      <c r="F4676" s="270"/>
      <c r="G4676" s="270"/>
      <c r="H4676" s="270"/>
      <c r="J4676" s="120"/>
      <c r="K4676" s="209"/>
      <c r="L4676" s="209"/>
      <c r="M4676" s="279"/>
    </row>
    <row r="4677" spans="1:13" x14ac:dyDescent="0.2">
      <c r="A4677" s="208"/>
      <c r="B4677" s="269"/>
      <c r="C4677" s="270"/>
      <c r="D4677" s="270"/>
      <c r="E4677" s="270"/>
      <c r="F4677" s="270"/>
      <c r="G4677" s="270"/>
      <c r="H4677" s="270"/>
      <c r="J4677" s="120"/>
      <c r="K4677" s="209"/>
      <c r="L4677" s="209"/>
      <c r="M4677" s="279"/>
    </row>
    <row r="4678" spans="1:13" x14ac:dyDescent="0.2">
      <c r="A4678" s="208"/>
      <c r="B4678" s="269"/>
      <c r="C4678" s="270"/>
      <c r="D4678" s="270"/>
      <c r="E4678" s="270"/>
      <c r="F4678" s="270"/>
      <c r="G4678" s="270"/>
      <c r="H4678" s="270"/>
      <c r="J4678" s="120"/>
      <c r="K4678" s="209"/>
      <c r="L4678" s="209"/>
      <c r="M4678" s="279"/>
    </row>
    <row r="4679" spans="1:13" x14ac:dyDescent="0.2">
      <c r="A4679" s="208"/>
      <c r="B4679" s="269"/>
      <c r="C4679" s="270"/>
      <c r="D4679" s="270"/>
      <c r="E4679" s="270"/>
      <c r="F4679" s="270"/>
      <c r="G4679" s="270"/>
      <c r="H4679" s="270"/>
      <c r="J4679" s="120"/>
      <c r="K4679" s="209"/>
      <c r="L4679" s="209"/>
      <c r="M4679" s="279"/>
    </row>
    <row r="4680" spans="1:13" x14ac:dyDescent="0.2">
      <c r="A4680" s="208"/>
      <c r="B4680" s="269"/>
      <c r="C4680" s="270"/>
      <c r="D4680" s="270"/>
      <c r="E4680" s="270"/>
      <c r="F4680" s="270"/>
      <c r="G4680" s="270"/>
      <c r="H4680" s="270"/>
      <c r="J4680" s="120"/>
      <c r="K4680" s="209"/>
      <c r="L4680" s="209"/>
      <c r="M4680" s="279"/>
    </row>
    <row r="4681" spans="1:13" x14ac:dyDescent="0.2">
      <c r="A4681" s="208"/>
      <c r="B4681" s="269"/>
      <c r="C4681" s="270"/>
      <c r="D4681" s="270"/>
      <c r="E4681" s="270"/>
      <c r="F4681" s="270"/>
      <c r="G4681" s="270"/>
      <c r="H4681" s="270"/>
      <c r="J4681" s="120"/>
      <c r="K4681" s="209"/>
      <c r="L4681" s="209"/>
      <c r="M4681" s="279"/>
    </row>
    <row r="4682" spans="1:13" x14ac:dyDescent="0.2">
      <c r="A4682" s="208"/>
      <c r="B4682" s="269"/>
      <c r="C4682" s="270"/>
      <c r="D4682" s="270"/>
      <c r="E4682" s="270"/>
      <c r="F4682" s="270"/>
      <c r="G4682" s="270"/>
      <c r="H4682" s="270"/>
      <c r="J4682" s="120"/>
      <c r="K4682" s="209"/>
      <c r="L4682" s="209"/>
      <c r="M4682" s="279"/>
    </row>
    <row r="4683" spans="1:13" x14ac:dyDescent="0.2">
      <c r="A4683" s="208"/>
      <c r="B4683" s="269"/>
      <c r="C4683" s="270"/>
      <c r="D4683" s="270"/>
      <c r="E4683" s="270"/>
      <c r="F4683" s="270"/>
      <c r="G4683" s="270"/>
      <c r="H4683" s="270"/>
      <c r="J4683" s="120"/>
      <c r="K4683" s="209"/>
      <c r="L4683" s="209"/>
      <c r="M4683" s="279"/>
    </row>
    <row r="4684" spans="1:13" x14ac:dyDescent="0.2">
      <c r="A4684" s="208"/>
      <c r="B4684" s="269"/>
      <c r="C4684" s="270"/>
      <c r="D4684" s="270"/>
      <c r="E4684" s="270"/>
      <c r="F4684" s="270"/>
      <c r="G4684" s="270"/>
      <c r="H4684" s="270"/>
      <c r="J4684" s="120"/>
      <c r="K4684" s="209"/>
      <c r="L4684" s="209"/>
      <c r="M4684" s="279"/>
    </row>
    <row r="4685" spans="1:13" x14ac:dyDescent="0.2">
      <c r="A4685" s="208"/>
      <c r="B4685" s="269"/>
      <c r="C4685" s="270"/>
      <c r="D4685" s="270"/>
      <c r="E4685" s="270"/>
      <c r="F4685" s="270"/>
      <c r="G4685" s="270"/>
      <c r="H4685" s="270"/>
      <c r="J4685" s="120"/>
      <c r="K4685" s="209"/>
      <c r="L4685" s="209"/>
      <c r="M4685" s="279"/>
    </row>
    <row r="4686" spans="1:13" x14ac:dyDescent="0.2">
      <c r="A4686" s="208"/>
      <c r="B4686" s="269"/>
      <c r="C4686" s="270"/>
      <c r="D4686" s="270"/>
      <c r="E4686" s="270"/>
      <c r="F4686" s="270"/>
      <c r="G4686" s="270"/>
      <c r="H4686" s="270"/>
      <c r="J4686" s="120"/>
      <c r="K4686" s="209"/>
      <c r="L4686" s="209"/>
      <c r="M4686" s="279"/>
    </row>
    <row r="4687" spans="1:13" x14ac:dyDescent="0.2">
      <c r="A4687" s="208"/>
      <c r="B4687" s="269"/>
      <c r="C4687" s="270"/>
      <c r="D4687" s="270"/>
      <c r="E4687" s="270"/>
      <c r="F4687" s="270"/>
      <c r="G4687" s="270"/>
      <c r="H4687" s="270"/>
      <c r="J4687" s="120"/>
      <c r="K4687" s="209"/>
      <c r="L4687" s="209"/>
      <c r="M4687" s="279"/>
    </row>
    <row r="4688" spans="1:13" x14ac:dyDescent="0.2">
      <c r="A4688" s="208"/>
      <c r="B4688" s="269"/>
      <c r="C4688" s="270"/>
      <c r="D4688" s="270"/>
      <c r="E4688" s="270"/>
      <c r="F4688" s="270"/>
      <c r="G4688" s="270"/>
      <c r="H4688" s="270"/>
      <c r="J4688" s="120"/>
      <c r="K4688" s="209"/>
      <c r="L4688" s="209"/>
      <c r="M4688" s="279"/>
    </row>
    <row r="4689" spans="1:13" x14ac:dyDescent="0.2">
      <c r="A4689" s="208"/>
      <c r="B4689" s="269"/>
      <c r="C4689" s="270"/>
      <c r="D4689" s="270"/>
      <c r="E4689" s="270"/>
      <c r="F4689" s="270"/>
      <c r="G4689" s="270"/>
      <c r="H4689" s="270"/>
      <c r="J4689" s="120"/>
      <c r="K4689" s="209"/>
      <c r="L4689" s="209"/>
      <c r="M4689" s="279"/>
    </row>
    <row r="4690" spans="1:13" x14ac:dyDescent="0.2">
      <c r="A4690" s="208"/>
      <c r="B4690" s="269"/>
      <c r="C4690" s="270"/>
      <c r="D4690" s="270"/>
      <c r="E4690" s="270"/>
      <c r="F4690" s="270"/>
      <c r="G4690" s="270"/>
      <c r="H4690" s="270"/>
      <c r="J4690" s="120"/>
      <c r="K4690" s="209"/>
      <c r="L4690" s="209"/>
      <c r="M4690" s="279"/>
    </row>
    <row r="4691" spans="1:13" x14ac:dyDescent="0.2">
      <c r="A4691" s="208"/>
      <c r="B4691" s="269"/>
      <c r="C4691" s="270"/>
      <c r="D4691" s="270"/>
      <c r="E4691" s="270"/>
      <c r="F4691" s="270"/>
      <c r="G4691" s="270"/>
      <c r="H4691" s="270"/>
      <c r="J4691" s="120"/>
      <c r="K4691" s="209"/>
      <c r="L4691" s="209"/>
      <c r="M4691" s="279"/>
    </row>
    <row r="4692" spans="1:13" x14ac:dyDescent="0.2">
      <c r="A4692" s="208"/>
      <c r="B4692" s="269"/>
      <c r="C4692" s="270"/>
      <c r="D4692" s="270"/>
      <c r="E4692" s="270"/>
      <c r="F4692" s="270"/>
      <c r="G4692" s="270"/>
      <c r="H4692" s="270"/>
      <c r="J4692" s="120"/>
      <c r="K4692" s="209"/>
      <c r="L4692" s="209"/>
      <c r="M4692" s="279"/>
    </row>
    <row r="4693" spans="1:13" x14ac:dyDescent="0.2">
      <c r="A4693" s="208"/>
      <c r="B4693" s="269"/>
      <c r="C4693" s="270"/>
      <c r="D4693" s="270"/>
      <c r="E4693" s="270"/>
      <c r="F4693" s="270"/>
      <c r="G4693" s="270"/>
      <c r="H4693" s="270"/>
      <c r="J4693" s="120"/>
      <c r="K4693" s="209"/>
      <c r="L4693" s="209"/>
      <c r="M4693" s="279"/>
    </row>
    <row r="4694" spans="1:13" x14ac:dyDescent="0.2">
      <c r="A4694" s="208"/>
      <c r="B4694" s="269"/>
      <c r="C4694" s="270"/>
      <c r="D4694" s="270"/>
      <c r="E4694" s="270"/>
      <c r="F4694" s="270"/>
      <c r="G4694" s="270"/>
      <c r="H4694" s="270"/>
      <c r="J4694" s="120"/>
      <c r="K4694" s="209"/>
      <c r="L4694" s="209"/>
      <c r="M4694" s="279"/>
    </row>
    <row r="4695" spans="1:13" x14ac:dyDescent="0.2">
      <c r="A4695" s="208"/>
      <c r="B4695" s="269"/>
      <c r="C4695" s="270"/>
      <c r="D4695" s="270"/>
      <c r="E4695" s="270"/>
      <c r="F4695" s="270"/>
      <c r="G4695" s="270"/>
      <c r="H4695" s="270"/>
      <c r="J4695" s="120"/>
      <c r="K4695" s="209"/>
      <c r="L4695" s="209"/>
      <c r="M4695" s="279"/>
    </row>
    <row r="4696" spans="1:13" x14ac:dyDescent="0.2">
      <c r="A4696" s="208"/>
      <c r="B4696" s="269"/>
      <c r="C4696" s="270"/>
      <c r="D4696" s="270"/>
      <c r="E4696" s="270"/>
      <c r="F4696" s="270"/>
      <c r="G4696" s="270"/>
      <c r="H4696" s="270"/>
      <c r="J4696" s="120"/>
      <c r="K4696" s="209"/>
      <c r="L4696" s="209"/>
      <c r="M4696" s="279"/>
    </row>
    <row r="4697" spans="1:13" x14ac:dyDescent="0.2">
      <c r="A4697" s="208"/>
      <c r="B4697" s="269"/>
      <c r="C4697" s="270"/>
      <c r="D4697" s="270"/>
      <c r="E4697" s="270"/>
      <c r="F4697" s="270"/>
      <c r="G4697" s="270"/>
      <c r="H4697" s="270"/>
      <c r="J4697" s="120"/>
      <c r="K4697" s="209"/>
      <c r="L4697" s="209"/>
      <c r="M4697" s="279"/>
    </row>
    <row r="4698" spans="1:13" x14ac:dyDescent="0.2">
      <c r="A4698" s="208"/>
      <c r="B4698" s="269"/>
      <c r="C4698" s="270"/>
      <c r="D4698" s="270"/>
      <c r="E4698" s="270"/>
      <c r="F4698" s="270"/>
      <c r="G4698" s="270"/>
      <c r="H4698" s="270"/>
      <c r="J4698" s="120"/>
      <c r="K4698" s="209"/>
      <c r="L4698" s="209"/>
      <c r="M4698" s="279"/>
    </row>
    <row r="4699" spans="1:13" x14ac:dyDescent="0.2">
      <c r="A4699" s="208"/>
      <c r="B4699" s="269"/>
      <c r="C4699" s="270"/>
      <c r="D4699" s="270"/>
      <c r="E4699" s="270"/>
      <c r="F4699" s="270"/>
      <c r="G4699" s="270"/>
      <c r="H4699" s="270"/>
      <c r="J4699" s="120"/>
      <c r="K4699" s="209"/>
      <c r="L4699" s="209"/>
      <c r="M4699" s="279"/>
    </row>
    <row r="4700" spans="1:13" x14ac:dyDescent="0.2">
      <c r="A4700" s="208"/>
      <c r="B4700" s="269"/>
      <c r="C4700" s="270"/>
      <c r="D4700" s="270"/>
      <c r="E4700" s="270"/>
      <c r="F4700" s="270"/>
      <c r="G4700" s="270"/>
      <c r="H4700" s="270"/>
      <c r="J4700" s="120"/>
      <c r="K4700" s="209"/>
      <c r="L4700" s="209"/>
      <c r="M4700" s="279"/>
    </row>
    <row r="4701" spans="1:13" x14ac:dyDescent="0.2">
      <c r="A4701" s="208"/>
      <c r="B4701" s="269"/>
      <c r="C4701" s="270"/>
      <c r="D4701" s="270"/>
      <c r="E4701" s="270"/>
      <c r="F4701" s="270"/>
      <c r="G4701" s="270"/>
      <c r="H4701" s="270"/>
      <c r="J4701" s="120"/>
      <c r="K4701" s="209"/>
      <c r="L4701" s="209"/>
      <c r="M4701" s="279"/>
    </row>
    <row r="4702" spans="1:13" x14ac:dyDescent="0.2">
      <c r="A4702" s="208"/>
      <c r="B4702" s="269"/>
      <c r="C4702" s="270"/>
      <c r="D4702" s="270"/>
      <c r="E4702" s="270"/>
      <c r="F4702" s="270"/>
      <c r="G4702" s="270"/>
      <c r="H4702" s="270"/>
      <c r="J4702" s="120"/>
      <c r="K4702" s="209"/>
      <c r="L4702" s="209"/>
      <c r="M4702" s="279"/>
    </row>
    <row r="4703" spans="1:13" x14ac:dyDescent="0.2">
      <c r="A4703" s="208"/>
      <c r="B4703" s="269"/>
      <c r="C4703" s="270"/>
      <c r="D4703" s="270"/>
      <c r="E4703" s="270"/>
      <c r="F4703" s="270"/>
      <c r="G4703" s="270"/>
      <c r="H4703" s="270"/>
      <c r="J4703" s="120"/>
      <c r="K4703" s="209"/>
      <c r="L4703" s="209"/>
      <c r="M4703" s="279"/>
    </row>
    <row r="4704" spans="1:13" x14ac:dyDescent="0.2">
      <c r="A4704" s="208"/>
      <c r="B4704" s="269"/>
      <c r="C4704" s="270"/>
      <c r="D4704" s="270"/>
      <c r="E4704" s="270"/>
      <c r="F4704" s="270"/>
      <c r="G4704" s="270"/>
      <c r="H4704" s="270"/>
      <c r="J4704" s="120"/>
      <c r="K4704" s="209"/>
      <c r="L4704" s="209"/>
      <c r="M4704" s="279"/>
    </row>
    <row r="4705" spans="1:13" x14ac:dyDescent="0.2">
      <c r="A4705" s="208"/>
      <c r="B4705" s="269"/>
      <c r="C4705" s="270"/>
      <c r="D4705" s="270"/>
      <c r="E4705" s="270"/>
      <c r="F4705" s="270"/>
      <c r="G4705" s="270"/>
      <c r="H4705" s="270"/>
      <c r="J4705" s="120"/>
      <c r="K4705" s="209"/>
      <c r="L4705" s="209"/>
      <c r="M4705" s="279"/>
    </row>
    <row r="4706" spans="1:13" x14ac:dyDescent="0.2">
      <c r="A4706" s="208"/>
      <c r="B4706" s="269"/>
      <c r="C4706" s="270"/>
      <c r="D4706" s="270"/>
      <c r="E4706" s="270"/>
      <c r="F4706" s="270"/>
      <c r="G4706" s="270"/>
      <c r="H4706" s="270"/>
      <c r="J4706" s="120"/>
      <c r="K4706" s="209"/>
      <c r="L4706" s="209"/>
      <c r="M4706" s="279"/>
    </row>
    <row r="4707" spans="1:13" x14ac:dyDescent="0.2">
      <c r="A4707" s="208"/>
      <c r="B4707" s="269"/>
      <c r="C4707" s="270"/>
      <c r="D4707" s="270"/>
      <c r="E4707" s="270"/>
      <c r="F4707" s="270"/>
      <c r="G4707" s="270"/>
      <c r="H4707" s="270"/>
      <c r="J4707" s="120"/>
      <c r="K4707" s="209"/>
      <c r="L4707" s="209"/>
      <c r="M4707" s="279"/>
    </row>
    <row r="4708" spans="1:13" x14ac:dyDescent="0.2">
      <c r="A4708" s="208"/>
      <c r="B4708" s="269"/>
      <c r="C4708" s="270"/>
      <c r="D4708" s="270"/>
      <c r="E4708" s="270"/>
      <c r="F4708" s="270"/>
      <c r="G4708" s="270"/>
      <c r="H4708" s="270"/>
      <c r="J4708" s="120"/>
      <c r="K4708" s="209"/>
      <c r="L4708" s="209"/>
      <c r="M4708" s="279"/>
    </row>
    <row r="4709" spans="1:13" x14ac:dyDescent="0.2">
      <c r="A4709" s="208"/>
      <c r="B4709" s="269"/>
      <c r="C4709" s="270"/>
      <c r="D4709" s="270"/>
      <c r="E4709" s="270"/>
      <c r="F4709" s="270"/>
      <c r="G4709" s="270"/>
      <c r="H4709" s="270"/>
      <c r="J4709" s="120"/>
      <c r="K4709" s="209"/>
      <c r="L4709" s="209"/>
      <c r="M4709" s="279"/>
    </row>
    <row r="4710" spans="1:13" x14ac:dyDescent="0.2">
      <c r="A4710" s="208"/>
      <c r="B4710" s="269"/>
      <c r="C4710" s="270"/>
      <c r="D4710" s="270"/>
      <c r="E4710" s="270"/>
      <c r="F4710" s="270"/>
      <c r="G4710" s="270"/>
      <c r="H4710" s="270"/>
      <c r="J4710" s="120"/>
      <c r="K4710" s="209"/>
      <c r="L4710" s="209"/>
      <c r="M4710" s="279"/>
    </row>
    <row r="4711" spans="1:13" x14ac:dyDescent="0.2">
      <c r="A4711" s="208"/>
      <c r="B4711" s="269"/>
      <c r="C4711" s="270"/>
      <c r="D4711" s="270"/>
      <c r="E4711" s="270"/>
      <c r="F4711" s="270"/>
      <c r="G4711" s="270"/>
      <c r="H4711" s="270"/>
      <c r="J4711" s="120"/>
      <c r="K4711" s="209"/>
      <c r="L4711" s="209"/>
      <c r="M4711" s="279"/>
    </row>
    <row r="4712" spans="1:13" x14ac:dyDescent="0.2">
      <c r="A4712" s="208"/>
      <c r="B4712" s="269"/>
      <c r="C4712" s="270"/>
      <c r="D4712" s="270"/>
      <c r="E4712" s="270"/>
      <c r="F4712" s="270"/>
      <c r="G4712" s="270"/>
      <c r="H4712" s="270"/>
      <c r="J4712" s="120"/>
      <c r="K4712" s="209"/>
      <c r="L4712" s="209"/>
      <c r="M4712" s="279"/>
    </row>
    <row r="4713" spans="1:13" x14ac:dyDescent="0.2">
      <c r="A4713" s="208"/>
      <c r="B4713" s="269"/>
      <c r="C4713" s="270"/>
      <c r="D4713" s="270"/>
      <c r="E4713" s="270"/>
      <c r="F4713" s="270"/>
      <c r="G4713" s="270"/>
      <c r="H4713" s="270"/>
      <c r="J4713" s="120"/>
      <c r="K4713" s="209"/>
      <c r="L4713" s="209"/>
      <c r="M4713" s="279"/>
    </row>
    <row r="4714" spans="1:13" x14ac:dyDescent="0.2">
      <c r="A4714" s="208"/>
      <c r="B4714" s="269"/>
      <c r="C4714" s="270"/>
      <c r="D4714" s="270"/>
      <c r="E4714" s="270"/>
      <c r="F4714" s="270"/>
      <c r="G4714" s="270"/>
      <c r="H4714" s="270"/>
      <c r="J4714" s="120"/>
      <c r="K4714" s="209"/>
      <c r="L4714" s="209"/>
      <c r="M4714" s="279"/>
    </row>
    <row r="4715" spans="1:13" x14ac:dyDescent="0.2">
      <c r="A4715" s="208"/>
      <c r="B4715" s="269"/>
      <c r="C4715" s="270"/>
      <c r="D4715" s="270"/>
      <c r="E4715" s="270"/>
      <c r="F4715" s="270"/>
      <c r="G4715" s="270"/>
      <c r="H4715" s="270"/>
      <c r="J4715" s="120"/>
      <c r="K4715" s="209"/>
      <c r="L4715" s="209"/>
      <c r="M4715" s="279"/>
    </row>
    <row r="4716" spans="1:13" x14ac:dyDescent="0.2">
      <c r="A4716" s="208"/>
      <c r="B4716" s="269"/>
      <c r="C4716" s="270"/>
      <c r="D4716" s="270"/>
      <c r="E4716" s="270"/>
      <c r="F4716" s="270"/>
      <c r="G4716" s="270"/>
      <c r="H4716" s="270"/>
      <c r="J4716" s="120"/>
      <c r="K4716" s="209"/>
      <c r="L4716" s="209"/>
      <c r="M4716" s="279"/>
    </row>
    <row r="4717" spans="1:13" x14ac:dyDescent="0.2">
      <c r="A4717" s="208"/>
      <c r="B4717" s="269"/>
      <c r="C4717" s="270"/>
      <c r="D4717" s="270"/>
      <c r="E4717" s="270"/>
      <c r="F4717" s="270"/>
      <c r="G4717" s="270"/>
      <c r="H4717" s="270"/>
      <c r="J4717" s="120"/>
      <c r="K4717" s="209"/>
      <c r="L4717" s="209"/>
      <c r="M4717" s="279"/>
    </row>
    <row r="4718" spans="1:13" x14ac:dyDescent="0.2">
      <c r="A4718" s="208"/>
      <c r="B4718" s="269"/>
      <c r="C4718" s="270"/>
      <c r="D4718" s="270"/>
      <c r="E4718" s="270"/>
      <c r="F4718" s="270"/>
      <c r="G4718" s="270"/>
      <c r="H4718" s="270"/>
      <c r="J4718" s="120"/>
      <c r="K4718" s="209"/>
      <c r="L4718" s="209"/>
      <c r="M4718" s="279"/>
    </row>
    <row r="4719" spans="1:13" x14ac:dyDescent="0.2">
      <c r="A4719" s="208"/>
      <c r="B4719" s="269"/>
      <c r="C4719" s="270"/>
      <c r="D4719" s="270"/>
      <c r="E4719" s="270"/>
      <c r="F4719" s="270"/>
      <c r="G4719" s="270"/>
      <c r="H4719" s="270"/>
      <c r="J4719" s="120"/>
      <c r="K4719" s="209"/>
      <c r="L4719" s="209"/>
      <c r="M4719" s="279"/>
    </row>
    <row r="4720" spans="1:13" x14ac:dyDescent="0.2">
      <c r="A4720" s="208"/>
      <c r="B4720" s="269"/>
      <c r="C4720" s="270"/>
      <c r="D4720" s="270"/>
      <c r="E4720" s="270"/>
      <c r="F4720" s="270"/>
      <c r="G4720" s="270"/>
      <c r="H4720" s="270"/>
      <c r="J4720" s="120"/>
      <c r="K4720" s="209"/>
      <c r="L4720" s="209"/>
      <c r="M4720" s="279"/>
    </row>
    <row r="4721" spans="1:13" x14ac:dyDescent="0.2">
      <c r="A4721" s="208"/>
      <c r="B4721" s="269"/>
      <c r="C4721" s="270"/>
      <c r="D4721" s="270"/>
      <c r="E4721" s="270"/>
      <c r="F4721" s="270"/>
      <c r="G4721" s="270"/>
      <c r="H4721" s="270"/>
      <c r="J4721" s="120"/>
      <c r="K4721" s="209"/>
      <c r="L4721" s="209"/>
      <c r="M4721" s="279"/>
    </row>
    <row r="4722" spans="1:13" x14ac:dyDescent="0.2">
      <c r="A4722" s="208"/>
      <c r="B4722" s="269"/>
      <c r="C4722" s="270"/>
      <c r="D4722" s="270"/>
      <c r="E4722" s="270"/>
      <c r="F4722" s="270"/>
      <c r="G4722" s="270"/>
      <c r="H4722" s="270"/>
      <c r="J4722" s="120"/>
      <c r="K4722" s="209"/>
      <c r="L4722" s="209"/>
      <c r="M4722" s="279"/>
    </row>
    <row r="4723" spans="1:13" x14ac:dyDescent="0.2">
      <c r="A4723" s="208"/>
      <c r="B4723" s="269"/>
      <c r="C4723" s="270"/>
      <c r="D4723" s="270"/>
      <c r="E4723" s="270"/>
      <c r="F4723" s="270"/>
      <c r="G4723" s="270"/>
      <c r="H4723" s="270"/>
      <c r="J4723" s="120"/>
      <c r="K4723" s="209"/>
      <c r="L4723" s="209"/>
      <c r="M4723" s="279"/>
    </row>
    <row r="4724" spans="1:13" x14ac:dyDescent="0.2">
      <c r="A4724" s="208"/>
      <c r="B4724" s="269"/>
      <c r="C4724" s="270"/>
      <c r="D4724" s="270"/>
      <c r="E4724" s="270"/>
      <c r="F4724" s="270"/>
      <c r="G4724" s="270"/>
      <c r="H4724" s="270"/>
      <c r="J4724" s="120"/>
      <c r="K4724" s="209"/>
      <c r="L4724" s="209"/>
      <c r="M4724" s="279"/>
    </row>
    <row r="4725" spans="1:13" x14ac:dyDescent="0.2">
      <c r="A4725" s="208"/>
      <c r="B4725" s="269"/>
      <c r="C4725" s="270"/>
      <c r="D4725" s="270"/>
      <c r="E4725" s="270"/>
      <c r="F4725" s="270"/>
      <c r="G4725" s="270"/>
      <c r="H4725" s="270"/>
      <c r="J4725" s="120"/>
      <c r="K4725" s="209"/>
      <c r="L4725" s="209"/>
      <c r="M4725" s="279"/>
    </row>
    <row r="4726" spans="1:13" x14ac:dyDescent="0.2">
      <c r="A4726" s="208"/>
      <c r="B4726" s="269"/>
      <c r="C4726" s="270"/>
      <c r="D4726" s="270"/>
      <c r="E4726" s="270"/>
      <c r="F4726" s="270"/>
      <c r="G4726" s="270"/>
      <c r="H4726" s="270"/>
      <c r="J4726" s="120"/>
      <c r="K4726" s="209"/>
      <c r="L4726" s="209"/>
      <c r="M4726" s="279"/>
    </row>
    <row r="4727" spans="1:13" x14ac:dyDescent="0.2">
      <c r="A4727" s="208"/>
      <c r="B4727" s="269"/>
      <c r="C4727" s="270"/>
      <c r="D4727" s="270"/>
      <c r="E4727" s="270"/>
      <c r="F4727" s="270"/>
      <c r="G4727" s="270"/>
      <c r="H4727" s="270"/>
      <c r="J4727" s="120"/>
      <c r="K4727" s="209"/>
      <c r="L4727" s="209"/>
      <c r="M4727" s="279"/>
    </row>
    <row r="4728" spans="1:13" x14ac:dyDescent="0.2">
      <c r="A4728" s="208"/>
      <c r="B4728" s="269"/>
      <c r="C4728" s="270"/>
      <c r="D4728" s="270"/>
      <c r="E4728" s="270"/>
      <c r="F4728" s="270"/>
      <c r="G4728" s="270"/>
      <c r="H4728" s="270"/>
      <c r="J4728" s="120"/>
      <c r="K4728" s="209"/>
      <c r="L4728" s="209"/>
      <c r="M4728" s="279"/>
    </row>
    <row r="4729" spans="1:13" x14ac:dyDescent="0.2">
      <c r="A4729" s="208"/>
      <c r="B4729" s="269"/>
      <c r="C4729" s="270"/>
      <c r="D4729" s="270"/>
      <c r="E4729" s="270"/>
      <c r="F4729" s="270"/>
      <c r="G4729" s="270"/>
      <c r="H4729" s="270"/>
      <c r="J4729" s="120"/>
      <c r="K4729" s="209"/>
      <c r="L4729" s="209"/>
      <c r="M4729" s="279"/>
    </row>
    <row r="4730" spans="1:13" x14ac:dyDescent="0.2">
      <c r="A4730" s="208"/>
      <c r="B4730" s="269"/>
      <c r="C4730" s="270"/>
      <c r="D4730" s="270"/>
      <c r="E4730" s="270"/>
      <c r="F4730" s="270"/>
      <c r="G4730" s="270"/>
      <c r="H4730" s="270"/>
      <c r="J4730" s="120"/>
      <c r="K4730" s="209"/>
      <c r="L4730" s="209"/>
      <c r="M4730" s="279"/>
    </row>
    <row r="4731" spans="1:13" x14ac:dyDescent="0.2">
      <c r="A4731" s="208"/>
      <c r="B4731" s="269"/>
      <c r="C4731" s="270"/>
      <c r="D4731" s="270"/>
      <c r="E4731" s="270"/>
      <c r="F4731" s="270"/>
      <c r="G4731" s="270"/>
      <c r="H4731" s="270"/>
      <c r="J4731" s="120"/>
      <c r="K4731" s="209"/>
      <c r="L4731" s="209"/>
      <c r="M4731" s="279"/>
    </row>
    <row r="4732" spans="1:13" x14ac:dyDescent="0.2">
      <c r="A4732" s="208"/>
      <c r="B4732" s="269"/>
      <c r="C4732" s="270"/>
      <c r="D4732" s="270"/>
      <c r="E4732" s="270"/>
      <c r="F4732" s="270"/>
      <c r="G4732" s="270"/>
      <c r="H4732" s="270"/>
      <c r="J4732" s="120"/>
      <c r="K4732" s="209"/>
      <c r="L4732" s="209"/>
      <c r="M4732" s="279"/>
    </row>
    <row r="4733" spans="1:13" x14ac:dyDescent="0.2">
      <c r="A4733" s="208"/>
      <c r="B4733" s="269"/>
      <c r="C4733" s="270"/>
      <c r="D4733" s="270"/>
      <c r="E4733" s="270"/>
      <c r="F4733" s="270"/>
      <c r="G4733" s="270"/>
      <c r="H4733" s="270"/>
      <c r="J4733" s="120"/>
      <c r="K4733" s="209"/>
      <c r="L4733" s="209"/>
      <c r="M4733" s="279"/>
    </row>
    <row r="4734" spans="1:13" x14ac:dyDescent="0.2">
      <c r="A4734" s="208"/>
      <c r="B4734" s="269"/>
      <c r="C4734" s="270"/>
      <c r="D4734" s="270"/>
      <c r="E4734" s="270"/>
      <c r="F4734" s="270"/>
      <c r="G4734" s="270"/>
      <c r="H4734" s="270"/>
      <c r="J4734" s="120"/>
      <c r="K4734" s="209"/>
      <c r="L4734" s="209"/>
      <c r="M4734" s="279"/>
    </row>
    <row r="4735" spans="1:13" x14ac:dyDescent="0.2">
      <c r="A4735" s="208"/>
      <c r="B4735" s="269"/>
      <c r="C4735" s="270"/>
      <c r="D4735" s="270"/>
      <c r="E4735" s="270"/>
      <c r="F4735" s="270"/>
      <c r="G4735" s="270"/>
      <c r="H4735" s="270"/>
      <c r="J4735" s="120"/>
      <c r="K4735" s="209"/>
      <c r="L4735" s="209"/>
      <c r="M4735" s="279"/>
    </row>
    <row r="4736" spans="1:13" x14ac:dyDescent="0.2">
      <c r="A4736" s="208"/>
      <c r="B4736" s="269"/>
      <c r="C4736" s="270"/>
      <c r="D4736" s="270"/>
      <c r="E4736" s="270"/>
      <c r="F4736" s="270"/>
      <c r="G4736" s="270"/>
      <c r="H4736" s="270"/>
      <c r="J4736" s="120"/>
      <c r="K4736" s="209"/>
      <c r="L4736" s="209"/>
      <c r="M4736" s="279"/>
    </row>
    <row r="4737" spans="1:13" x14ac:dyDescent="0.2">
      <c r="A4737" s="208"/>
      <c r="B4737" s="269"/>
      <c r="C4737" s="270"/>
      <c r="D4737" s="270"/>
      <c r="E4737" s="270"/>
      <c r="F4737" s="270"/>
      <c r="G4737" s="270"/>
      <c r="H4737" s="270"/>
      <c r="J4737" s="120"/>
      <c r="K4737" s="209"/>
      <c r="L4737" s="209"/>
      <c r="M4737" s="279"/>
    </row>
    <row r="4738" spans="1:13" x14ac:dyDescent="0.2">
      <c r="A4738" s="208"/>
      <c r="B4738" s="269"/>
      <c r="C4738" s="270"/>
      <c r="D4738" s="270"/>
      <c r="E4738" s="270"/>
      <c r="F4738" s="270"/>
      <c r="G4738" s="270"/>
      <c r="H4738" s="270"/>
      <c r="J4738" s="120"/>
      <c r="K4738" s="209"/>
      <c r="L4738" s="209"/>
      <c r="M4738" s="279"/>
    </row>
    <row r="4739" spans="1:13" x14ac:dyDescent="0.2">
      <c r="A4739" s="208"/>
      <c r="B4739" s="269"/>
      <c r="C4739" s="270"/>
      <c r="D4739" s="270"/>
      <c r="E4739" s="270"/>
      <c r="F4739" s="270"/>
      <c r="G4739" s="270"/>
      <c r="H4739" s="270"/>
      <c r="J4739" s="120"/>
      <c r="K4739" s="209"/>
      <c r="L4739" s="209"/>
      <c r="M4739" s="279"/>
    </row>
    <row r="4740" spans="1:13" x14ac:dyDescent="0.2">
      <c r="A4740" s="208"/>
      <c r="B4740" s="269"/>
      <c r="C4740" s="270"/>
      <c r="D4740" s="270"/>
      <c r="E4740" s="270"/>
      <c r="F4740" s="270"/>
      <c r="G4740" s="270"/>
      <c r="H4740" s="270"/>
      <c r="J4740" s="120"/>
      <c r="K4740" s="209"/>
      <c r="L4740" s="209"/>
      <c r="M4740" s="279"/>
    </row>
    <row r="4741" spans="1:13" x14ac:dyDescent="0.2">
      <c r="A4741" s="208"/>
      <c r="B4741" s="269"/>
      <c r="C4741" s="270"/>
      <c r="D4741" s="270"/>
      <c r="E4741" s="270"/>
      <c r="F4741" s="270"/>
      <c r="G4741" s="270"/>
      <c r="H4741" s="270"/>
      <c r="J4741" s="120"/>
      <c r="K4741" s="209"/>
      <c r="L4741" s="209"/>
      <c r="M4741" s="279"/>
    </row>
    <row r="4742" spans="1:13" x14ac:dyDescent="0.2">
      <c r="A4742" s="208"/>
      <c r="B4742" s="269"/>
      <c r="C4742" s="270"/>
      <c r="D4742" s="270"/>
      <c r="E4742" s="270"/>
      <c r="F4742" s="270"/>
      <c r="G4742" s="270"/>
      <c r="H4742" s="270"/>
      <c r="J4742" s="120"/>
      <c r="K4742" s="209"/>
      <c r="L4742" s="209"/>
      <c r="M4742" s="279"/>
    </row>
    <row r="4743" spans="1:13" x14ac:dyDescent="0.2">
      <c r="A4743" s="208"/>
      <c r="B4743" s="269"/>
      <c r="C4743" s="270"/>
      <c r="D4743" s="270"/>
      <c r="E4743" s="270"/>
      <c r="F4743" s="270"/>
      <c r="G4743" s="270"/>
      <c r="H4743" s="270"/>
      <c r="J4743" s="120"/>
      <c r="K4743" s="209"/>
      <c r="L4743" s="209"/>
      <c r="M4743" s="279"/>
    </row>
    <row r="4744" spans="1:13" x14ac:dyDescent="0.2">
      <c r="A4744" s="208"/>
      <c r="B4744" s="269"/>
      <c r="C4744" s="270"/>
      <c r="D4744" s="270"/>
      <c r="E4744" s="270"/>
      <c r="F4744" s="270"/>
      <c r="G4744" s="270"/>
      <c r="H4744" s="270"/>
      <c r="J4744" s="120"/>
      <c r="K4744" s="209"/>
      <c r="L4744" s="209"/>
      <c r="M4744" s="279"/>
    </row>
    <row r="4745" spans="1:13" x14ac:dyDescent="0.2">
      <c r="A4745" s="208"/>
      <c r="B4745" s="269"/>
      <c r="C4745" s="270"/>
      <c r="D4745" s="270"/>
      <c r="E4745" s="270"/>
      <c r="F4745" s="270"/>
      <c r="G4745" s="270"/>
      <c r="H4745" s="270"/>
      <c r="J4745" s="120"/>
      <c r="K4745" s="209"/>
      <c r="L4745" s="209"/>
      <c r="M4745" s="279"/>
    </row>
    <row r="4746" spans="1:13" x14ac:dyDescent="0.2">
      <c r="A4746" s="208"/>
      <c r="B4746" s="269"/>
      <c r="C4746" s="270"/>
      <c r="D4746" s="270"/>
      <c r="E4746" s="270"/>
      <c r="F4746" s="270"/>
      <c r="G4746" s="270"/>
      <c r="H4746" s="270"/>
      <c r="J4746" s="120"/>
      <c r="K4746" s="209"/>
      <c r="L4746" s="209"/>
      <c r="M4746" s="279"/>
    </row>
    <row r="4747" spans="1:13" x14ac:dyDescent="0.2">
      <c r="A4747" s="208"/>
      <c r="B4747" s="269"/>
      <c r="C4747" s="270"/>
      <c r="D4747" s="270"/>
      <c r="E4747" s="270"/>
      <c r="F4747" s="270"/>
      <c r="G4747" s="270"/>
      <c r="H4747" s="270"/>
      <c r="J4747" s="120"/>
      <c r="K4747" s="209"/>
      <c r="L4747" s="209"/>
      <c r="M4747" s="279"/>
    </row>
    <row r="4748" spans="1:13" x14ac:dyDescent="0.2">
      <c r="A4748" s="208"/>
      <c r="B4748" s="269"/>
      <c r="C4748" s="270"/>
      <c r="D4748" s="270"/>
      <c r="E4748" s="270"/>
      <c r="F4748" s="270"/>
      <c r="G4748" s="270"/>
      <c r="H4748" s="270"/>
      <c r="J4748" s="120"/>
      <c r="K4748" s="209"/>
      <c r="L4748" s="209"/>
      <c r="M4748" s="279"/>
    </row>
    <row r="4749" spans="1:13" x14ac:dyDescent="0.2">
      <c r="A4749" s="208"/>
      <c r="B4749" s="269"/>
      <c r="C4749" s="270"/>
      <c r="D4749" s="270"/>
      <c r="E4749" s="270"/>
      <c r="F4749" s="270"/>
      <c r="G4749" s="270"/>
      <c r="H4749" s="270"/>
      <c r="J4749" s="120"/>
      <c r="K4749" s="209"/>
      <c r="L4749" s="209"/>
      <c r="M4749" s="279"/>
    </row>
    <row r="4750" spans="1:13" x14ac:dyDescent="0.2">
      <c r="A4750" s="208"/>
      <c r="B4750" s="269"/>
      <c r="C4750" s="270"/>
      <c r="D4750" s="270"/>
      <c r="E4750" s="270"/>
      <c r="F4750" s="270"/>
      <c r="G4750" s="270"/>
      <c r="H4750" s="270"/>
      <c r="J4750" s="120"/>
      <c r="K4750" s="209"/>
      <c r="L4750" s="209"/>
      <c r="M4750" s="279"/>
    </row>
    <row r="4751" spans="1:13" x14ac:dyDescent="0.2">
      <c r="A4751" s="208"/>
      <c r="B4751" s="269"/>
      <c r="C4751" s="270"/>
      <c r="D4751" s="270"/>
      <c r="E4751" s="270"/>
      <c r="F4751" s="270"/>
      <c r="G4751" s="270"/>
      <c r="H4751" s="270"/>
      <c r="J4751" s="120"/>
      <c r="K4751" s="209"/>
      <c r="L4751" s="209"/>
      <c r="M4751" s="279"/>
    </row>
    <row r="4752" spans="1:13" x14ac:dyDescent="0.2">
      <c r="A4752" s="208"/>
      <c r="B4752" s="269"/>
      <c r="C4752" s="270"/>
      <c r="D4752" s="270"/>
      <c r="E4752" s="270"/>
      <c r="F4752" s="270"/>
      <c r="G4752" s="270"/>
      <c r="H4752" s="270"/>
      <c r="J4752" s="120"/>
      <c r="K4752" s="209"/>
      <c r="L4752" s="209"/>
      <c r="M4752" s="279"/>
    </row>
    <row r="4753" spans="1:13" x14ac:dyDescent="0.2">
      <c r="A4753" s="208"/>
      <c r="B4753" s="269"/>
      <c r="C4753" s="270"/>
      <c r="D4753" s="270"/>
      <c r="E4753" s="270"/>
      <c r="F4753" s="270"/>
      <c r="G4753" s="270"/>
      <c r="H4753" s="270"/>
      <c r="J4753" s="120"/>
      <c r="K4753" s="209"/>
      <c r="L4753" s="209"/>
      <c r="M4753" s="279"/>
    </row>
    <row r="4754" spans="1:13" x14ac:dyDescent="0.2">
      <c r="A4754" s="208"/>
      <c r="B4754" s="269"/>
      <c r="C4754" s="270"/>
      <c r="D4754" s="270"/>
      <c r="E4754" s="270"/>
      <c r="F4754" s="270"/>
      <c r="G4754" s="270"/>
      <c r="H4754" s="270"/>
      <c r="J4754" s="120"/>
      <c r="K4754" s="209"/>
      <c r="L4754" s="209"/>
      <c r="M4754" s="279"/>
    </row>
    <row r="4755" spans="1:13" x14ac:dyDescent="0.2">
      <c r="A4755" s="208"/>
      <c r="B4755" s="269"/>
      <c r="C4755" s="270"/>
      <c r="D4755" s="270"/>
      <c r="E4755" s="270"/>
      <c r="F4755" s="270"/>
      <c r="G4755" s="270"/>
      <c r="H4755" s="270"/>
      <c r="J4755" s="120"/>
      <c r="K4755" s="209"/>
      <c r="L4755" s="209"/>
      <c r="M4755" s="279"/>
    </row>
    <row r="4756" spans="1:13" x14ac:dyDescent="0.2">
      <c r="A4756" s="208"/>
      <c r="B4756" s="269"/>
      <c r="C4756" s="270"/>
      <c r="D4756" s="270"/>
      <c r="E4756" s="270"/>
      <c r="F4756" s="270"/>
      <c r="G4756" s="270"/>
      <c r="H4756" s="270"/>
      <c r="J4756" s="120"/>
      <c r="K4756" s="209"/>
      <c r="L4756" s="209"/>
      <c r="M4756" s="279"/>
    </row>
    <row r="4757" spans="1:13" x14ac:dyDescent="0.2">
      <c r="A4757" s="208"/>
      <c r="B4757" s="269"/>
      <c r="C4757" s="270"/>
      <c r="D4757" s="270"/>
      <c r="E4757" s="270"/>
      <c r="F4757" s="270"/>
      <c r="G4757" s="270"/>
      <c r="H4757" s="270"/>
      <c r="J4757" s="120"/>
      <c r="K4757" s="209"/>
      <c r="L4757" s="209"/>
      <c r="M4757" s="279"/>
    </row>
    <row r="4758" spans="1:13" x14ac:dyDescent="0.2">
      <c r="A4758" s="208"/>
      <c r="B4758" s="269"/>
      <c r="C4758" s="270"/>
      <c r="D4758" s="270"/>
      <c r="E4758" s="270"/>
      <c r="F4758" s="270"/>
      <c r="G4758" s="270"/>
      <c r="H4758" s="270"/>
      <c r="J4758" s="120"/>
      <c r="K4758" s="209"/>
      <c r="L4758" s="209"/>
      <c r="M4758" s="279"/>
    </row>
    <row r="4759" spans="1:13" x14ac:dyDescent="0.2">
      <c r="A4759" s="208"/>
      <c r="B4759" s="269"/>
      <c r="C4759" s="270"/>
      <c r="D4759" s="270"/>
      <c r="E4759" s="270"/>
      <c r="F4759" s="270"/>
      <c r="G4759" s="270"/>
      <c r="H4759" s="270"/>
      <c r="J4759" s="120"/>
      <c r="K4759" s="209"/>
      <c r="L4759" s="209"/>
      <c r="M4759" s="279"/>
    </row>
    <row r="4760" spans="1:13" x14ac:dyDescent="0.2">
      <c r="A4760" s="208"/>
      <c r="B4760" s="269"/>
      <c r="C4760" s="270"/>
      <c r="D4760" s="270"/>
      <c r="E4760" s="270"/>
      <c r="F4760" s="270"/>
      <c r="G4760" s="270"/>
      <c r="H4760" s="270"/>
      <c r="J4760" s="120"/>
      <c r="K4760" s="209"/>
      <c r="L4760" s="209"/>
      <c r="M4760" s="279"/>
    </row>
    <row r="4761" spans="1:13" x14ac:dyDescent="0.2">
      <c r="A4761" s="208"/>
      <c r="B4761" s="269"/>
      <c r="C4761" s="270"/>
      <c r="D4761" s="270"/>
      <c r="E4761" s="270"/>
      <c r="F4761" s="270"/>
      <c r="G4761" s="270"/>
      <c r="H4761" s="270"/>
      <c r="J4761" s="120"/>
      <c r="K4761" s="209"/>
      <c r="L4761" s="209"/>
      <c r="M4761" s="279"/>
    </row>
    <row r="4762" spans="1:13" x14ac:dyDescent="0.2">
      <c r="A4762" s="208"/>
      <c r="B4762" s="269"/>
      <c r="C4762" s="270"/>
      <c r="D4762" s="270"/>
      <c r="E4762" s="270"/>
      <c r="F4762" s="270"/>
      <c r="G4762" s="270"/>
      <c r="H4762" s="270"/>
      <c r="J4762" s="120"/>
      <c r="K4762" s="209"/>
      <c r="L4762" s="209"/>
      <c r="M4762" s="279"/>
    </row>
    <row r="4763" spans="1:13" x14ac:dyDescent="0.2">
      <c r="A4763" s="208"/>
      <c r="B4763" s="269"/>
      <c r="C4763" s="270"/>
      <c r="D4763" s="270"/>
      <c r="E4763" s="270"/>
      <c r="F4763" s="270"/>
      <c r="G4763" s="270"/>
      <c r="H4763" s="270"/>
      <c r="J4763" s="120"/>
      <c r="K4763" s="209"/>
      <c r="L4763" s="209"/>
      <c r="M4763" s="279"/>
    </row>
    <row r="4764" spans="1:13" x14ac:dyDescent="0.2">
      <c r="A4764" s="208"/>
      <c r="B4764" s="269"/>
      <c r="C4764" s="270"/>
      <c r="D4764" s="270"/>
      <c r="E4764" s="270"/>
      <c r="F4764" s="270"/>
      <c r="G4764" s="270"/>
      <c r="H4764" s="270"/>
      <c r="J4764" s="120"/>
      <c r="K4764" s="209"/>
      <c r="L4764" s="209"/>
      <c r="M4764" s="279"/>
    </row>
    <row r="4765" spans="1:13" x14ac:dyDescent="0.2">
      <c r="A4765" s="208"/>
      <c r="B4765" s="269"/>
      <c r="C4765" s="270"/>
      <c r="D4765" s="270"/>
      <c r="E4765" s="270"/>
      <c r="F4765" s="270"/>
      <c r="G4765" s="270"/>
      <c r="H4765" s="270"/>
      <c r="J4765" s="120"/>
      <c r="K4765" s="209"/>
      <c r="L4765" s="209"/>
      <c r="M4765" s="279"/>
    </row>
    <row r="4766" spans="1:13" x14ac:dyDescent="0.2">
      <c r="A4766" s="208"/>
      <c r="B4766" s="269"/>
      <c r="C4766" s="270"/>
      <c r="D4766" s="270"/>
      <c r="E4766" s="270"/>
      <c r="F4766" s="270"/>
      <c r="G4766" s="270"/>
      <c r="H4766" s="270"/>
      <c r="J4766" s="120"/>
      <c r="K4766" s="209"/>
      <c r="L4766" s="209"/>
      <c r="M4766" s="279"/>
    </row>
    <row r="4767" spans="1:13" x14ac:dyDescent="0.2">
      <c r="A4767" s="208"/>
      <c r="B4767" s="269"/>
      <c r="C4767" s="270"/>
      <c r="D4767" s="270"/>
      <c r="E4767" s="270"/>
      <c r="F4767" s="270"/>
      <c r="G4767" s="270"/>
      <c r="H4767" s="270"/>
      <c r="J4767" s="120"/>
      <c r="K4767" s="209"/>
      <c r="L4767" s="209"/>
      <c r="M4767" s="279"/>
    </row>
    <row r="4768" spans="1:13" x14ac:dyDescent="0.2">
      <c r="A4768" s="208"/>
      <c r="B4768" s="269"/>
      <c r="C4768" s="270"/>
      <c r="D4768" s="270"/>
      <c r="E4768" s="270"/>
      <c r="F4768" s="270"/>
      <c r="G4768" s="270"/>
      <c r="H4768" s="270"/>
      <c r="J4768" s="120"/>
      <c r="K4768" s="209"/>
      <c r="L4768" s="209"/>
      <c r="M4768" s="279"/>
    </row>
    <row r="4769" spans="1:13" x14ac:dyDescent="0.2">
      <c r="A4769" s="208"/>
      <c r="B4769" s="269"/>
      <c r="C4769" s="270"/>
      <c r="D4769" s="270"/>
      <c r="E4769" s="270"/>
      <c r="F4769" s="270"/>
      <c r="G4769" s="270"/>
      <c r="H4769" s="270"/>
      <c r="J4769" s="120"/>
      <c r="K4769" s="209"/>
      <c r="L4769" s="209"/>
      <c r="M4769" s="279"/>
    </row>
    <row r="4770" spans="1:13" x14ac:dyDescent="0.2">
      <c r="A4770" s="208"/>
      <c r="B4770" s="269"/>
      <c r="C4770" s="270"/>
      <c r="D4770" s="270"/>
      <c r="E4770" s="270"/>
      <c r="F4770" s="270"/>
      <c r="G4770" s="270"/>
      <c r="H4770" s="270"/>
      <c r="J4770" s="120"/>
      <c r="K4770" s="209"/>
      <c r="L4770" s="209"/>
      <c r="M4770" s="279"/>
    </row>
    <row r="4771" spans="1:13" x14ac:dyDescent="0.2">
      <c r="A4771" s="208"/>
      <c r="B4771" s="269"/>
      <c r="C4771" s="270"/>
      <c r="D4771" s="270"/>
      <c r="E4771" s="270"/>
      <c r="F4771" s="270"/>
      <c r="G4771" s="270"/>
      <c r="H4771" s="270"/>
      <c r="J4771" s="120"/>
      <c r="K4771" s="209"/>
      <c r="L4771" s="209"/>
      <c r="M4771" s="279"/>
    </row>
    <row r="4772" spans="1:13" x14ac:dyDescent="0.2">
      <c r="A4772" s="208"/>
      <c r="B4772" s="269"/>
      <c r="C4772" s="270"/>
      <c r="D4772" s="270"/>
      <c r="E4772" s="270"/>
      <c r="F4772" s="270"/>
      <c r="G4772" s="270"/>
      <c r="H4772" s="270"/>
      <c r="J4772" s="120"/>
      <c r="K4772" s="209"/>
      <c r="L4772" s="209"/>
      <c r="M4772" s="279"/>
    </row>
    <row r="4773" spans="1:13" x14ac:dyDescent="0.2">
      <c r="A4773" s="208"/>
      <c r="B4773" s="269"/>
      <c r="C4773" s="270"/>
      <c r="D4773" s="270"/>
      <c r="E4773" s="270"/>
      <c r="F4773" s="270"/>
      <c r="G4773" s="270"/>
      <c r="H4773" s="270"/>
      <c r="J4773" s="120"/>
      <c r="K4773" s="209"/>
      <c r="L4773" s="209"/>
      <c r="M4773" s="279"/>
    </row>
    <row r="4774" spans="1:13" x14ac:dyDescent="0.2">
      <c r="A4774" s="208"/>
      <c r="B4774" s="269"/>
      <c r="C4774" s="270"/>
      <c r="D4774" s="270"/>
      <c r="E4774" s="270"/>
      <c r="F4774" s="270"/>
      <c r="G4774" s="270"/>
      <c r="H4774" s="270"/>
      <c r="J4774" s="120"/>
      <c r="K4774" s="209"/>
      <c r="L4774" s="209"/>
      <c r="M4774" s="279"/>
    </row>
    <row r="4775" spans="1:13" x14ac:dyDescent="0.2">
      <c r="A4775" s="208"/>
      <c r="B4775" s="269"/>
      <c r="C4775" s="270"/>
      <c r="D4775" s="270"/>
      <c r="E4775" s="270"/>
      <c r="F4775" s="270"/>
      <c r="G4775" s="270"/>
      <c r="H4775" s="270"/>
      <c r="J4775" s="120"/>
      <c r="K4775" s="209"/>
      <c r="L4775" s="209"/>
      <c r="M4775" s="279"/>
    </row>
    <row r="4776" spans="1:13" x14ac:dyDescent="0.2">
      <c r="A4776" s="208"/>
      <c r="B4776" s="269"/>
      <c r="C4776" s="270"/>
      <c r="D4776" s="270"/>
      <c r="E4776" s="270"/>
      <c r="F4776" s="270"/>
      <c r="G4776" s="270"/>
      <c r="H4776" s="270"/>
      <c r="J4776" s="120"/>
      <c r="K4776" s="209"/>
      <c r="L4776" s="209"/>
      <c r="M4776" s="279"/>
    </row>
    <row r="4777" spans="1:13" x14ac:dyDescent="0.2">
      <c r="A4777" s="208"/>
      <c r="B4777" s="269"/>
      <c r="C4777" s="270"/>
      <c r="D4777" s="270"/>
      <c r="E4777" s="270"/>
      <c r="F4777" s="270"/>
      <c r="G4777" s="270"/>
      <c r="H4777" s="270"/>
      <c r="J4777" s="120"/>
      <c r="K4777" s="209"/>
      <c r="L4777" s="209"/>
      <c r="M4777" s="279"/>
    </row>
    <row r="4778" spans="1:13" x14ac:dyDescent="0.2">
      <c r="A4778" s="208"/>
      <c r="B4778" s="269"/>
      <c r="C4778" s="270"/>
      <c r="D4778" s="270"/>
      <c r="E4778" s="270"/>
      <c r="F4778" s="270"/>
      <c r="G4778" s="270"/>
      <c r="H4778" s="270"/>
      <c r="J4778" s="120"/>
      <c r="K4778" s="209"/>
      <c r="L4778" s="209"/>
      <c r="M4778" s="279"/>
    </row>
    <row r="4779" spans="1:13" x14ac:dyDescent="0.2">
      <c r="A4779" s="208"/>
      <c r="B4779" s="269"/>
      <c r="C4779" s="270"/>
      <c r="D4779" s="270"/>
      <c r="E4779" s="270"/>
      <c r="F4779" s="270"/>
      <c r="G4779" s="270"/>
      <c r="H4779" s="270"/>
      <c r="J4779" s="120"/>
      <c r="K4779" s="209"/>
      <c r="L4779" s="209"/>
      <c r="M4779" s="279"/>
    </row>
    <row r="4780" spans="1:13" x14ac:dyDescent="0.2">
      <c r="A4780" s="208"/>
      <c r="B4780" s="269"/>
      <c r="C4780" s="270"/>
      <c r="D4780" s="270"/>
      <c r="E4780" s="270"/>
      <c r="F4780" s="270"/>
      <c r="G4780" s="270"/>
      <c r="H4780" s="270"/>
      <c r="J4780" s="120"/>
      <c r="K4780" s="209"/>
      <c r="L4780" s="209"/>
      <c r="M4780" s="279"/>
    </row>
    <row r="4781" spans="1:13" x14ac:dyDescent="0.2">
      <c r="A4781" s="208"/>
      <c r="B4781" s="269"/>
      <c r="C4781" s="270"/>
      <c r="D4781" s="270"/>
      <c r="E4781" s="270"/>
      <c r="F4781" s="270"/>
      <c r="G4781" s="270"/>
      <c r="H4781" s="270"/>
      <c r="J4781" s="120"/>
      <c r="K4781" s="209"/>
      <c r="L4781" s="209"/>
      <c r="M4781" s="279"/>
    </row>
    <row r="4782" spans="1:13" x14ac:dyDescent="0.2">
      <c r="A4782" s="208"/>
      <c r="B4782" s="269"/>
      <c r="C4782" s="270"/>
      <c r="D4782" s="270"/>
      <c r="E4782" s="270"/>
      <c r="F4782" s="270"/>
      <c r="G4782" s="270"/>
      <c r="H4782" s="270"/>
      <c r="J4782" s="120"/>
      <c r="K4782" s="209"/>
      <c r="L4782" s="209"/>
      <c r="M4782" s="279"/>
    </row>
    <row r="4783" spans="1:13" x14ac:dyDescent="0.2">
      <c r="A4783" s="208"/>
      <c r="B4783" s="269"/>
      <c r="C4783" s="270"/>
      <c r="D4783" s="270"/>
      <c r="E4783" s="270"/>
      <c r="F4783" s="270"/>
      <c r="G4783" s="270"/>
      <c r="H4783" s="270"/>
      <c r="J4783" s="120"/>
      <c r="K4783" s="209"/>
      <c r="L4783" s="209"/>
      <c r="M4783" s="279"/>
    </row>
    <row r="4784" spans="1:13" x14ac:dyDescent="0.2">
      <c r="A4784" s="208"/>
      <c r="B4784" s="269"/>
      <c r="C4784" s="270"/>
      <c r="D4784" s="270"/>
      <c r="E4784" s="270"/>
      <c r="F4784" s="270"/>
      <c r="G4784" s="270"/>
      <c r="H4784" s="270"/>
      <c r="J4784" s="120"/>
      <c r="K4784" s="209"/>
      <c r="L4784" s="209"/>
      <c r="M4784" s="279"/>
    </row>
    <row r="4785" spans="1:13" x14ac:dyDescent="0.2">
      <c r="A4785" s="208"/>
      <c r="B4785" s="269"/>
      <c r="C4785" s="270"/>
      <c r="D4785" s="270"/>
      <c r="E4785" s="270"/>
      <c r="F4785" s="270"/>
      <c r="G4785" s="270"/>
      <c r="H4785" s="270"/>
      <c r="J4785" s="120"/>
      <c r="K4785" s="209"/>
      <c r="L4785" s="209"/>
      <c r="M4785" s="279"/>
    </row>
    <row r="4786" spans="1:13" x14ac:dyDescent="0.2">
      <c r="A4786" s="208"/>
      <c r="B4786" s="269"/>
      <c r="C4786" s="270"/>
      <c r="D4786" s="270"/>
      <c r="E4786" s="270"/>
      <c r="F4786" s="270"/>
      <c r="G4786" s="270"/>
      <c r="H4786" s="270"/>
      <c r="J4786" s="120"/>
      <c r="K4786" s="209"/>
      <c r="L4786" s="209"/>
      <c r="M4786" s="279"/>
    </row>
    <row r="4787" spans="1:13" x14ac:dyDescent="0.2">
      <c r="A4787" s="208"/>
      <c r="B4787" s="269"/>
      <c r="C4787" s="270"/>
      <c r="D4787" s="270"/>
      <c r="E4787" s="270"/>
      <c r="F4787" s="270"/>
      <c r="G4787" s="270"/>
      <c r="H4787" s="270"/>
      <c r="J4787" s="120"/>
      <c r="K4787" s="209"/>
      <c r="L4787" s="209"/>
      <c r="M4787" s="279"/>
    </row>
    <row r="4788" spans="1:13" x14ac:dyDescent="0.2">
      <c r="A4788" s="208"/>
      <c r="B4788" s="269"/>
      <c r="C4788" s="270"/>
      <c r="D4788" s="270"/>
      <c r="E4788" s="270"/>
      <c r="F4788" s="270"/>
      <c r="G4788" s="270"/>
      <c r="H4788" s="270"/>
      <c r="J4788" s="120"/>
      <c r="K4788" s="209"/>
      <c r="L4788" s="209"/>
      <c r="M4788" s="279"/>
    </row>
    <row r="4789" spans="1:13" x14ac:dyDescent="0.2">
      <c r="A4789" s="208"/>
      <c r="B4789" s="269"/>
      <c r="C4789" s="270"/>
      <c r="D4789" s="270"/>
      <c r="E4789" s="270"/>
      <c r="F4789" s="270"/>
      <c r="G4789" s="270"/>
      <c r="H4789" s="270"/>
      <c r="J4789" s="120"/>
      <c r="K4789" s="209"/>
      <c r="L4789" s="209"/>
      <c r="M4789" s="279"/>
    </row>
    <row r="4790" spans="1:13" x14ac:dyDescent="0.2">
      <c r="A4790" s="208"/>
      <c r="B4790" s="269"/>
      <c r="C4790" s="270"/>
      <c r="D4790" s="270"/>
      <c r="E4790" s="270"/>
      <c r="F4790" s="270"/>
      <c r="G4790" s="270"/>
      <c r="H4790" s="270"/>
      <c r="J4790" s="120"/>
      <c r="K4790" s="209"/>
      <c r="L4790" s="209"/>
      <c r="M4790" s="279"/>
    </row>
    <row r="4791" spans="1:13" x14ac:dyDescent="0.2">
      <c r="A4791" s="208"/>
      <c r="B4791" s="269"/>
      <c r="C4791" s="270"/>
      <c r="D4791" s="270"/>
      <c r="E4791" s="270"/>
      <c r="F4791" s="270"/>
      <c r="G4791" s="270"/>
      <c r="H4791" s="270"/>
      <c r="J4791" s="120"/>
      <c r="K4791" s="209"/>
      <c r="L4791" s="209"/>
      <c r="M4791" s="279"/>
    </row>
    <row r="4792" spans="1:13" x14ac:dyDescent="0.2">
      <c r="A4792" s="208"/>
      <c r="B4792" s="269"/>
      <c r="C4792" s="270"/>
      <c r="D4792" s="270"/>
      <c r="E4792" s="270"/>
      <c r="F4792" s="270"/>
      <c r="G4792" s="270"/>
      <c r="H4792" s="270"/>
      <c r="J4792" s="120"/>
      <c r="K4792" s="209"/>
      <c r="L4792" s="209"/>
      <c r="M4792" s="279"/>
    </row>
    <row r="4793" spans="1:13" x14ac:dyDescent="0.2">
      <c r="A4793" s="208"/>
      <c r="B4793" s="269"/>
      <c r="C4793" s="270"/>
      <c r="D4793" s="270"/>
      <c r="E4793" s="270"/>
      <c r="F4793" s="270"/>
      <c r="G4793" s="270"/>
      <c r="H4793" s="270"/>
      <c r="J4793" s="120"/>
      <c r="K4793" s="209"/>
      <c r="L4793" s="209"/>
      <c r="M4793" s="279"/>
    </row>
    <row r="4794" spans="1:13" x14ac:dyDescent="0.2">
      <c r="A4794" s="208"/>
      <c r="B4794" s="269"/>
      <c r="C4794" s="270"/>
      <c r="D4794" s="270"/>
      <c r="E4794" s="270"/>
      <c r="F4794" s="270"/>
      <c r="G4794" s="270"/>
      <c r="H4794" s="270"/>
      <c r="J4794" s="120"/>
      <c r="K4794" s="209"/>
      <c r="L4794" s="209"/>
      <c r="M4794" s="279"/>
    </row>
    <row r="4795" spans="1:13" x14ac:dyDescent="0.2">
      <c r="A4795" s="208"/>
      <c r="B4795" s="269"/>
      <c r="C4795" s="270"/>
      <c r="D4795" s="270"/>
      <c r="E4795" s="270"/>
      <c r="F4795" s="270"/>
      <c r="G4795" s="270"/>
      <c r="H4795" s="270"/>
      <c r="J4795" s="120"/>
      <c r="K4795" s="209"/>
      <c r="L4795" s="209"/>
      <c r="M4795" s="279"/>
    </row>
    <row r="4796" spans="1:13" x14ac:dyDescent="0.2">
      <c r="A4796" s="208"/>
      <c r="B4796" s="269"/>
      <c r="C4796" s="270"/>
      <c r="D4796" s="270"/>
      <c r="E4796" s="270"/>
      <c r="F4796" s="270"/>
      <c r="G4796" s="270"/>
      <c r="H4796" s="270"/>
      <c r="J4796" s="120"/>
      <c r="K4796" s="209"/>
      <c r="L4796" s="209"/>
      <c r="M4796" s="279"/>
    </row>
    <row r="4797" spans="1:13" x14ac:dyDescent="0.2">
      <c r="A4797" s="208"/>
      <c r="B4797" s="269"/>
      <c r="C4797" s="270"/>
      <c r="D4797" s="270"/>
      <c r="E4797" s="270"/>
      <c r="F4797" s="270"/>
      <c r="G4797" s="270"/>
      <c r="H4797" s="270"/>
      <c r="J4797" s="120"/>
      <c r="K4797" s="209"/>
      <c r="L4797" s="209"/>
      <c r="M4797" s="279"/>
    </row>
    <row r="4798" spans="1:13" x14ac:dyDescent="0.2">
      <c r="A4798" s="208"/>
      <c r="B4798" s="269"/>
      <c r="C4798" s="270"/>
      <c r="D4798" s="270"/>
      <c r="E4798" s="270"/>
      <c r="F4798" s="270"/>
      <c r="G4798" s="270"/>
      <c r="H4798" s="270"/>
      <c r="J4798" s="120"/>
      <c r="K4798" s="209"/>
      <c r="L4798" s="209"/>
      <c r="M4798" s="279"/>
    </row>
    <row r="4799" spans="1:13" x14ac:dyDescent="0.2">
      <c r="A4799" s="208"/>
      <c r="B4799" s="269"/>
      <c r="C4799" s="270"/>
      <c r="D4799" s="270"/>
      <c r="E4799" s="270"/>
      <c r="F4799" s="270"/>
      <c r="G4799" s="270"/>
      <c r="H4799" s="270"/>
      <c r="J4799" s="120"/>
      <c r="K4799" s="209"/>
      <c r="L4799" s="209"/>
      <c r="M4799" s="279"/>
    </row>
    <row r="4800" spans="1:13" x14ac:dyDescent="0.2">
      <c r="A4800" s="208"/>
      <c r="B4800" s="269"/>
      <c r="C4800" s="270"/>
      <c r="D4800" s="270"/>
      <c r="E4800" s="270"/>
      <c r="F4800" s="270"/>
      <c r="G4800" s="270"/>
      <c r="H4800" s="270"/>
      <c r="J4800" s="120"/>
      <c r="K4800" s="209"/>
      <c r="L4800" s="209"/>
      <c r="M4800" s="279"/>
    </row>
    <row r="4801" spans="1:13" x14ac:dyDescent="0.2">
      <c r="A4801" s="208"/>
      <c r="B4801" s="269"/>
      <c r="C4801" s="270"/>
      <c r="D4801" s="270"/>
      <c r="E4801" s="270"/>
      <c r="F4801" s="270"/>
      <c r="G4801" s="270"/>
      <c r="H4801" s="270"/>
      <c r="J4801" s="120"/>
      <c r="K4801" s="209"/>
      <c r="L4801" s="209"/>
      <c r="M4801" s="279"/>
    </row>
    <row r="4802" spans="1:13" x14ac:dyDescent="0.2">
      <c r="A4802" s="208"/>
      <c r="B4802" s="269"/>
      <c r="C4802" s="270"/>
      <c r="D4802" s="270"/>
      <c r="E4802" s="270"/>
      <c r="F4802" s="270"/>
      <c r="G4802" s="270"/>
      <c r="H4802" s="270"/>
      <c r="J4802" s="120"/>
      <c r="K4802" s="209"/>
      <c r="L4802" s="209"/>
      <c r="M4802" s="279"/>
    </row>
    <row r="4803" spans="1:13" x14ac:dyDescent="0.2">
      <c r="A4803" s="208"/>
      <c r="B4803" s="269"/>
      <c r="C4803" s="270"/>
      <c r="D4803" s="270"/>
      <c r="E4803" s="270"/>
      <c r="F4803" s="270"/>
      <c r="G4803" s="270"/>
      <c r="H4803" s="270"/>
      <c r="J4803" s="120"/>
      <c r="K4803" s="209"/>
      <c r="L4803" s="209"/>
      <c r="M4803" s="279"/>
    </row>
    <row r="4804" spans="1:13" x14ac:dyDescent="0.2">
      <c r="A4804" s="208"/>
      <c r="B4804" s="269"/>
      <c r="C4804" s="270"/>
      <c r="D4804" s="270"/>
      <c r="E4804" s="270"/>
      <c r="F4804" s="270"/>
      <c r="G4804" s="270"/>
      <c r="H4804" s="270"/>
      <c r="J4804" s="120"/>
      <c r="K4804" s="209"/>
      <c r="L4804" s="209"/>
      <c r="M4804" s="279"/>
    </row>
    <row r="4805" spans="1:13" x14ac:dyDescent="0.2">
      <c r="A4805" s="208"/>
      <c r="B4805" s="269"/>
      <c r="C4805" s="270"/>
      <c r="D4805" s="270"/>
      <c r="E4805" s="270"/>
      <c r="F4805" s="270"/>
      <c r="G4805" s="270"/>
      <c r="H4805" s="270"/>
      <c r="J4805" s="120"/>
      <c r="K4805" s="209"/>
      <c r="L4805" s="209"/>
      <c r="M4805" s="279"/>
    </row>
    <row r="4806" spans="1:13" x14ac:dyDescent="0.2">
      <c r="A4806" s="208"/>
      <c r="B4806" s="269"/>
      <c r="C4806" s="270"/>
      <c r="D4806" s="270"/>
      <c r="E4806" s="270"/>
      <c r="F4806" s="270"/>
      <c r="G4806" s="270"/>
      <c r="H4806" s="270"/>
      <c r="J4806" s="120"/>
      <c r="K4806" s="209"/>
      <c r="L4806" s="209"/>
      <c r="M4806" s="279"/>
    </row>
    <row r="4807" spans="1:13" x14ac:dyDescent="0.2">
      <c r="A4807" s="208"/>
      <c r="B4807" s="269"/>
      <c r="C4807" s="270"/>
      <c r="D4807" s="270"/>
      <c r="E4807" s="270"/>
      <c r="F4807" s="270"/>
      <c r="G4807" s="270"/>
      <c r="H4807" s="270"/>
      <c r="J4807" s="120"/>
      <c r="K4807" s="209"/>
      <c r="L4807" s="209"/>
      <c r="M4807" s="279"/>
    </row>
    <row r="4808" spans="1:13" x14ac:dyDescent="0.2">
      <c r="A4808" s="208"/>
      <c r="B4808" s="269"/>
      <c r="C4808" s="270"/>
      <c r="D4808" s="270"/>
      <c r="E4808" s="270"/>
      <c r="F4808" s="270"/>
      <c r="G4808" s="270"/>
      <c r="H4808" s="270"/>
      <c r="J4808" s="120"/>
      <c r="K4808" s="209"/>
      <c r="L4808" s="209"/>
      <c r="M4808" s="279"/>
    </row>
    <row r="4809" spans="1:13" x14ac:dyDescent="0.2">
      <c r="A4809" s="208"/>
      <c r="B4809" s="269"/>
      <c r="C4809" s="270"/>
      <c r="D4809" s="270"/>
      <c r="E4809" s="270"/>
      <c r="F4809" s="270"/>
      <c r="G4809" s="270"/>
      <c r="H4809" s="270"/>
      <c r="J4809" s="120"/>
      <c r="K4809" s="209"/>
      <c r="L4809" s="209"/>
      <c r="M4809" s="279"/>
    </row>
    <row r="4810" spans="1:13" x14ac:dyDescent="0.2">
      <c r="A4810" s="208"/>
      <c r="B4810" s="269"/>
      <c r="C4810" s="270"/>
      <c r="D4810" s="270"/>
      <c r="E4810" s="270"/>
      <c r="F4810" s="270"/>
      <c r="G4810" s="270"/>
      <c r="H4810" s="270"/>
      <c r="J4810" s="120"/>
      <c r="K4810" s="209"/>
      <c r="L4810" s="209"/>
      <c r="M4810" s="279"/>
    </row>
    <row r="4811" spans="1:13" x14ac:dyDescent="0.2">
      <c r="A4811" s="208"/>
      <c r="B4811" s="269"/>
      <c r="C4811" s="270"/>
      <c r="D4811" s="270"/>
      <c r="E4811" s="270"/>
      <c r="F4811" s="270"/>
      <c r="G4811" s="270"/>
      <c r="H4811" s="270"/>
      <c r="J4811" s="120"/>
      <c r="K4811" s="209"/>
      <c r="L4811" s="209"/>
      <c r="M4811" s="279"/>
    </row>
    <row r="4812" spans="1:13" x14ac:dyDescent="0.2">
      <c r="A4812" s="208"/>
      <c r="B4812" s="269"/>
      <c r="C4812" s="270"/>
      <c r="D4812" s="270"/>
      <c r="E4812" s="270"/>
      <c r="F4812" s="270"/>
      <c r="G4812" s="270"/>
      <c r="H4812" s="270"/>
      <c r="J4812" s="120"/>
      <c r="K4812" s="209"/>
      <c r="L4812" s="209"/>
      <c r="M4812" s="279"/>
    </row>
    <row r="4813" spans="1:13" x14ac:dyDescent="0.2">
      <c r="A4813" s="208"/>
      <c r="B4813" s="269"/>
      <c r="C4813" s="270"/>
      <c r="D4813" s="270"/>
      <c r="E4813" s="270"/>
      <c r="F4813" s="270"/>
      <c r="G4813" s="270"/>
      <c r="H4813" s="270"/>
      <c r="J4813" s="120"/>
      <c r="K4813" s="209"/>
      <c r="L4813" s="209"/>
      <c r="M4813" s="279"/>
    </row>
    <row r="4814" spans="1:13" x14ac:dyDescent="0.2">
      <c r="A4814" s="208"/>
      <c r="B4814" s="269"/>
      <c r="C4814" s="270"/>
      <c r="D4814" s="270"/>
      <c r="E4814" s="270"/>
      <c r="F4814" s="270"/>
      <c r="G4814" s="270"/>
      <c r="H4814" s="270"/>
      <c r="J4814" s="120"/>
      <c r="K4814" s="209"/>
      <c r="L4814" s="209"/>
      <c r="M4814" s="279"/>
    </row>
    <row r="4815" spans="1:13" x14ac:dyDescent="0.2">
      <c r="A4815" s="208"/>
      <c r="B4815" s="269"/>
      <c r="C4815" s="270"/>
      <c r="D4815" s="270"/>
      <c r="E4815" s="270"/>
      <c r="F4815" s="270"/>
      <c r="G4815" s="270"/>
      <c r="H4815" s="270"/>
      <c r="J4815" s="120"/>
      <c r="K4815" s="209"/>
      <c r="L4815" s="209"/>
      <c r="M4815" s="279"/>
    </row>
    <row r="4816" spans="1:13" x14ac:dyDescent="0.2">
      <c r="A4816" s="208"/>
      <c r="B4816" s="269"/>
      <c r="C4816" s="270"/>
      <c r="D4816" s="270"/>
      <c r="E4816" s="270"/>
      <c r="F4816" s="270"/>
      <c r="G4816" s="270"/>
      <c r="H4816" s="270"/>
      <c r="J4816" s="120"/>
      <c r="K4816" s="209"/>
      <c r="L4816" s="209"/>
      <c r="M4816" s="279"/>
    </row>
    <row r="4817" spans="1:13" x14ac:dyDescent="0.2">
      <c r="A4817" s="208"/>
      <c r="B4817" s="269"/>
      <c r="C4817" s="270"/>
      <c r="D4817" s="270"/>
      <c r="E4817" s="270"/>
      <c r="F4817" s="270"/>
      <c r="G4817" s="270"/>
      <c r="H4817" s="270"/>
      <c r="J4817" s="120"/>
      <c r="K4817" s="209"/>
      <c r="L4817" s="209"/>
      <c r="M4817" s="279"/>
    </row>
    <row r="4818" spans="1:13" x14ac:dyDescent="0.2">
      <c r="A4818" s="208"/>
      <c r="B4818" s="269"/>
      <c r="C4818" s="270"/>
      <c r="D4818" s="270"/>
      <c r="E4818" s="270"/>
      <c r="F4818" s="270"/>
      <c r="G4818" s="270"/>
      <c r="H4818" s="270"/>
      <c r="J4818" s="120"/>
      <c r="K4818" s="209"/>
      <c r="L4818" s="209"/>
      <c r="M4818" s="279"/>
    </row>
    <row r="4819" spans="1:13" x14ac:dyDescent="0.2">
      <c r="A4819" s="208"/>
      <c r="B4819" s="269"/>
      <c r="C4819" s="270"/>
      <c r="D4819" s="270"/>
      <c r="E4819" s="270"/>
      <c r="F4819" s="270"/>
      <c r="G4819" s="270"/>
      <c r="H4819" s="270"/>
      <c r="J4819" s="120"/>
      <c r="K4819" s="209"/>
      <c r="L4819" s="209"/>
      <c r="M4819" s="279"/>
    </row>
    <row r="4820" spans="1:13" x14ac:dyDescent="0.2">
      <c r="A4820" s="208"/>
      <c r="B4820" s="269"/>
      <c r="C4820" s="270"/>
      <c r="D4820" s="270"/>
      <c r="E4820" s="270"/>
      <c r="F4820" s="270"/>
      <c r="G4820" s="270"/>
      <c r="H4820" s="270"/>
      <c r="J4820" s="120"/>
      <c r="K4820" s="209"/>
      <c r="L4820" s="209"/>
      <c r="M4820" s="279"/>
    </row>
    <row r="4821" spans="1:13" x14ac:dyDescent="0.2">
      <c r="A4821" s="208"/>
      <c r="B4821" s="269"/>
      <c r="C4821" s="270"/>
      <c r="D4821" s="270"/>
      <c r="E4821" s="270"/>
      <c r="F4821" s="270"/>
      <c r="G4821" s="270"/>
      <c r="H4821" s="270"/>
      <c r="J4821" s="120"/>
      <c r="K4821" s="209"/>
      <c r="L4821" s="209"/>
      <c r="M4821" s="279"/>
    </row>
    <row r="4822" spans="1:13" x14ac:dyDescent="0.2">
      <c r="A4822" s="208"/>
      <c r="B4822" s="269"/>
      <c r="C4822" s="270"/>
      <c r="D4822" s="270"/>
      <c r="E4822" s="270"/>
      <c r="F4822" s="270"/>
      <c r="G4822" s="270"/>
      <c r="H4822" s="270"/>
      <c r="J4822" s="120"/>
      <c r="K4822" s="209"/>
      <c r="L4822" s="209"/>
      <c r="M4822" s="279"/>
    </row>
    <row r="4823" spans="1:13" x14ac:dyDescent="0.2">
      <c r="A4823" s="208"/>
      <c r="B4823" s="269"/>
      <c r="C4823" s="270"/>
      <c r="D4823" s="270"/>
      <c r="E4823" s="270"/>
      <c r="F4823" s="270"/>
      <c r="G4823" s="270"/>
      <c r="H4823" s="270"/>
      <c r="J4823" s="120"/>
      <c r="K4823" s="209"/>
      <c r="L4823" s="209"/>
      <c r="M4823" s="279"/>
    </row>
    <row r="4824" spans="1:13" x14ac:dyDescent="0.2">
      <c r="A4824" s="208"/>
      <c r="B4824" s="269"/>
      <c r="C4824" s="270"/>
      <c r="D4824" s="270"/>
      <c r="E4824" s="270"/>
      <c r="F4824" s="270"/>
      <c r="G4824" s="270"/>
      <c r="H4824" s="270"/>
      <c r="J4824" s="120"/>
      <c r="K4824" s="209"/>
      <c r="L4824" s="209"/>
      <c r="M4824" s="279"/>
    </row>
    <row r="4825" spans="1:13" x14ac:dyDescent="0.2">
      <c r="A4825" s="208"/>
      <c r="B4825" s="269"/>
      <c r="C4825" s="270"/>
      <c r="D4825" s="270"/>
      <c r="E4825" s="270"/>
      <c r="F4825" s="270"/>
      <c r="G4825" s="270"/>
      <c r="H4825" s="270"/>
      <c r="J4825" s="120"/>
      <c r="K4825" s="209"/>
      <c r="L4825" s="209"/>
      <c r="M4825" s="279"/>
    </row>
    <row r="4826" spans="1:13" x14ac:dyDescent="0.2">
      <c r="A4826" s="208"/>
      <c r="B4826" s="269"/>
      <c r="C4826" s="270"/>
      <c r="D4826" s="270"/>
      <c r="E4826" s="270"/>
      <c r="F4826" s="270"/>
      <c r="G4826" s="270"/>
      <c r="H4826" s="270"/>
      <c r="J4826" s="120"/>
      <c r="K4826" s="209"/>
      <c r="L4826" s="209"/>
      <c r="M4826" s="279"/>
    </row>
    <row r="4827" spans="1:13" x14ac:dyDescent="0.2">
      <c r="A4827" s="208"/>
      <c r="B4827" s="269"/>
      <c r="C4827" s="270"/>
      <c r="D4827" s="270"/>
      <c r="E4827" s="270"/>
      <c r="F4827" s="270"/>
      <c r="G4827" s="270"/>
      <c r="H4827" s="270"/>
      <c r="J4827" s="120"/>
      <c r="K4827" s="209"/>
      <c r="L4827" s="209"/>
      <c r="M4827" s="279"/>
    </row>
    <row r="4828" spans="1:13" x14ac:dyDescent="0.2">
      <c r="A4828" s="208"/>
      <c r="B4828" s="269"/>
      <c r="C4828" s="270"/>
      <c r="D4828" s="270"/>
      <c r="E4828" s="270"/>
      <c r="F4828" s="270"/>
      <c r="G4828" s="270"/>
      <c r="H4828" s="270"/>
      <c r="J4828" s="120"/>
      <c r="K4828" s="209"/>
      <c r="L4828" s="209"/>
      <c r="M4828" s="279"/>
    </row>
    <row r="4829" spans="1:13" x14ac:dyDescent="0.2">
      <c r="A4829" s="208"/>
      <c r="B4829" s="269"/>
      <c r="C4829" s="270"/>
      <c r="D4829" s="270"/>
      <c r="E4829" s="270"/>
      <c r="F4829" s="270"/>
      <c r="G4829" s="270"/>
      <c r="H4829" s="270"/>
      <c r="J4829" s="120"/>
      <c r="K4829" s="209"/>
      <c r="L4829" s="209"/>
      <c r="M4829" s="279"/>
    </row>
    <row r="4830" spans="1:13" x14ac:dyDescent="0.2">
      <c r="A4830" s="208"/>
      <c r="B4830" s="269"/>
      <c r="C4830" s="270"/>
      <c r="D4830" s="270"/>
      <c r="E4830" s="270"/>
      <c r="F4830" s="270"/>
      <c r="G4830" s="270"/>
      <c r="H4830" s="270"/>
      <c r="J4830" s="120"/>
      <c r="K4830" s="209"/>
      <c r="L4830" s="209"/>
      <c r="M4830" s="279"/>
    </row>
    <row r="4831" spans="1:13" x14ac:dyDescent="0.2">
      <c r="A4831" s="208"/>
      <c r="B4831" s="269"/>
      <c r="C4831" s="270"/>
      <c r="D4831" s="270"/>
      <c r="E4831" s="270"/>
      <c r="F4831" s="270"/>
      <c r="G4831" s="270"/>
      <c r="H4831" s="270"/>
      <c r="J4831" s="120"/>
      <c r="K4831" s="209"/>
      <c r="L4831" s="209"/>
      <c r="M4831" s="279"/>
    </row>
    <row r="4832" spans="1:13" x14ac:dyDescent="0.2">
      <c r="A4832" s="208"/>
      <c r="B4832" s="269"/>
      <c r="C4832" s="270"/>
      <c r="D4832" s="270"/>
      <c r="E4832" s="270"/>
      <c r="F4832" s="270"/>
      <c r="G4832" s="270"/>
      <c r="H4832" s="270"/>
      <c r="J4832" s="120"/>
      <c r="K4832" s="209"/>
      <c r="L4832" s="209"/>
      <c r="M4832" s="279"/>
    </row>
    <row r="4833" spans="1:13" x14ac:dyDescent="0.2">
      <c r="A4833" s="208"/>
      <c r="B4833" s="269"/>
      <c r="C4833" s="270"/>
      <c r="D4833" s="270"/>
      <c r="E4833" s="270"/>
      <c r="F4833" s="270"/>
      <c r="G4833" s="270"/>
      <c r="H4833" s="270"/>
      <c r="J4833" s="120"/>
      <c r="K4833" s="209"/>
      <c r="L4833" s="209"/>
      <c r="M4833" s="279"/>
    </row>
    <row r="4834" spans="1:13" x14ac:dyDescent="0.2">
      <c r="A4834" s="208"/>
      <c r="B4834" s="269"/>
      <c r="C4834" s="270"/>
      <c r="D4834" s="270"/>
      <c r="E4834" s="270"/>
      <c r="F4834" s="270"/>
      <c r="G4834" s="270"/>
      <c r="H4834" s="270"/>
      <c r="J4834" s="120"/>
      <c r="K4834" s="209"/>
      <c r="L4834" s="209"/>
      <c r="M4834" s="279"/>
    </row>
    <row r="4835" spans="1:13" x14ac:dyDescent="0.2">
      <c r="A4835" s="208"/>
      <c r="B4835" s="269"/>
      <c r="C4835" s="270"/>
      <c r="D4835" s="270"/>
      <c r="E4835" s="270"/>
      <c r="F4835" s="270"/>
      <c r="G4835" s="270"/>
      <c r="H4835" s="270"/>
      <c r="J4835" s="120"/>
      <c r="K4835" s="209"/>
      <c r="L4835" s="209"/>
      <c r="M4835" s="279"/>
    </row>
    <row r="4836" spans="1:13" x14ac:dyDescent="0.2">
      <c r="A4836" s="208"/>
      <c r="B4836" s="269"/>
      <c r="C4836" s="270"/>
      <c r="D4836" s="270"/>
      <c r="E4836" s="270"/>
      <c r="F4836" s="270"/>
      <c r="G4836" s="270"/>
      <c r="H4836" s="270"/>
      <c r="J4836" s="120"/>
      <c r="K4836" s="209"/>
      <c r="L4836" s="209"/>
      <c r="M4836" s="279"/>
    </row>
    <row r="4837" spans="1:13" x14ac:dyDescent="0.2">
      <c r="A4837" s="208"/>
      <c r="B4837" s="269"/>
      <c r="C4837" s="270"/>
      <c r="D4837" s="270"/>
      <c r="E4837" s="270"/>
      <c r="F4837" s="270"/>
      <c r="G4837" s="270"/>
      <c r="H4837" s="270"/>
      <c r="J4837" s="120"/>
      <c r="K4837" s="209"/>
      <c r="L4837" s="209"/>
      <c r="M4837" s="279"/>
    </row>
    <row r="4838" spans="1:13" x14ac:dyDescent="0.2">
      <c r="A4838" s="208"/>
      <c r="B4838" s="269"/>
      <c r="C4838" s="270"/>
      <c r="D4838" s="270"/>
      <c r="E4838" s="270"/>
      <c r="F4838" s="270"/>
      <c r="G4838" s="270"/>
      <c r="H4838" s="270"/>
      <c r="J4838" s="120"/>
      <c r="K4838" s="209"/>
      <c r="L4838" s="209"/>
      <c r="M4838" s="279"/>
    </row>
    <row r="4839" spans="1:13" x14ac:dyDescent="0.2">
      <c r="A4839" s="208"/>
      <c r="B4839" s="269"/>
      <c r="C4839" s="270"/>
      <c r="D4839" s="270"/>
      <c r="E4839" s="270"/>
      <c r="F4839" s="270"/>
      <c r="G4839" s="270"/>
      <c r="H4839" s="270"/>
      <c r="J4839" s="120"/>
      <c r="K4839" s="209"/>
      <c r="L4839" s="209"/>
      <c r="M4839" s="279"/>
    </row>
    <row r="4840" spans="1:13" x14ac:dyDescent="0.2">
      <c r="A4840" s="208"/>
      <c r="B4840" s="269"/>
      <c r="C4840" s="270"/>
      <c r="D4840" s="270"/>
      <c r="E4840" s="270"/>
      <c r="F4840" s="270"/>
      <c r="G4840" s="270"/>
      <c r="H4840" s="270"/>
      <c r="J4840" s="120"/>
      <c r="K4840" s="209"/>
      <c r="L4840" s="209"/>
      <c r="M4840" s="279"/>
    </row>
    <row r="4841" spans="1:13" x14ac:dyDescent="0.2">
      <c r="A4841" s="208"/>
      <c r="B4841" s="269"/>
      <c r="C4841" s="270"/>
      <c r="D4841" s="270"/>
      <c r="E4841" s="270"/>
      <c r="F4841" s="270"/>
      <c r="G4841" s="270"/>
      <c r="H4841" s="270"/>
      <c r="J4841" s="120"/>
      <c r="K4841" s="209"/>
      <c r="L4841" s="209"/>
      <c r="M4841" s="279"/>
    </row>
    <row r="4842" spans="1:13" x14ac:dyDescent="0.2">
      <c r="A4842" s="208"/>
      <c r="B4842" s="269"/>
      <c r="C4842" s="270"/>
      <c r="D4842" s="270"/>
      <c r="E4842" s="270"/>
      <c r="F4842" s="270"/>
      <c r="G4842" s="270"/>
      <c r="H4842" s="270"/>
      <c r="J4842" s="120"/>
      <c r="K4842" s="209"/>
      <c r="L4842" s="209"/>
      <c r="M4842" s="279"/>
    </row>
    <row r="4843" spans="1:13" x14ac:dyDescent="0.2">
      <c r="A4843" s="208"/>
      <c r="B4843" s="269"/>
      <c r="C4843" s="270"/>
      <c r="D4843" s="270"/>
      <c r="E4843" s="270"/>
      <c r="F4843" s="270"/>
      <c r="G4843" s="270"/>
      <c r="H4843" s="270"/>
      <c r="J4843" s="120"/>
      <c r="K4843" s="209"/>
      <c r="L4843" s="209"/>
      <c r="M4843" s="279"/>
    </row>
    <row r="4844" spans="1:13" x14ac:dyDescent="0.2">
      <c r="A4844" s="208"/>
      <c r="B4844" s="269"/>
      <c r="C4844" s="270"/>
      <c r="D4844" s="270"/>
      <c r="E4844" s="270"/>
      <c r="F4844" s="270"/>
      <c r="G4844" s="270"/>
      <c r="H4844" s="270"/>
      <c r="J4844" s="120"/>
      <c r="K4844" s="209"/>
      <c r="L4844" s="209"/>
      <c r="M4844" s="279"/>
    </row>
    <row r="4845" spans="1:13" x14ac:dyDescent="0.2">
      <c r="A4845" s="208"/>
      <c r="B4845" s="269"/>
      <c r="C4845" s="270"/>
      <c r="D4845" s="270"/>
      <c r="E4845" s="270"/>
      <c r="F4845" s="270"/>
      <c r="G4845" s="270"/>
      <c r="H4845" s="270"/>
      <c r="J4845" s="120"/>
      <c r="K4845" s="209"/>
      <c r="L4845" s="209"/>
      <c r="M4845" s="279"/>
    </row>
    <row r="4846" spans="1:13" x14ac:dyDescent="0.2">
      <c r="A4846" s="208"/>
      <c r="B4846" s="269"/>
      <c r="C4846" s="270"/>
      <c r="D4846" s="270"/>
      <c r="E4846" s="270"/>
      <c r="F4846" s="270"/>
      <c r="G4846" s="270"/>
      <c r="H4846" s="270"/>
      <c r="J4846" s="120"/>
      <c r="K4846" s="209"/>
      <c r="L4846" s="209"/>
      <c r="M4846" s="279"/>
    </row>
    <row r="4847" spans="1:13" x14ac:dyDescent="0.2">
      <c r="A4847" s="208"/>
      <c r="B4847" s="269"/>
      <c r="C4847" s="270"/>
      <c r="D4847" s="270"/>
      <c r="E4847" s="270"/>
      <c r="F4847" s="270"/>
      <c r="G4847" s="270"/>
      <c r="H4847" s="270"/>
      <c r="J4847" s="120"/>
      <c r="K4847" s="209"/>
      <c r="L4847" s="209"/>
      <c r="M4847" s="279"/>
    </row>
    <row r="4848" spans="1:13" x14ac:dyDescent="0.2">
      <c r="A4848" s="208"/>
      <c r="B4848" s="269"/>
      <c r="C4848" s="270"/>
      <c r="D4848" s="270"/>
      <c r="E4848" s="270"/>
      <c r="F4848" s="270"/>
      <c r="G4848" s="270"/>
      <c r="H4848" s="270"/>
      <c r="J4848" s="120"/>
      <c r="K4848" s="209"/>
      <c r="L4848" s="209"/>
      <c r="M4848" s="279"/>
    </row>
    <row r="4849" spans="1:13" x14ac:dyDescent="0.2">
      <c r="A4849" s="208"/>
      <c r="B4849" s="269"/>
      <c r="C4849" s="270"/>
      <c r="D4849" s="270"/>
      <c r="E4849" s="270"/>
      <c r="F4849" s="270"/>
      <c r="G4849" s="270"/>
      <c r="H4849" s="270"/>
      <c r="J4849" s="120"/>
      <c r="K4849" s="209"/>
      <c r="L4849" s="209"/>
      <c r="M4849" s="279"/>
    </row>
    <row r="4850" spans="1:13" x14ac:dyDescent="0.2">
      <c r="A4850" s="208"/>
      <c r="B4850" s="269"/>
      <c r="C4850" s="270"/>
      <c r="D4850" s="270"/>
      <c r="E4850" s="270"/>
      <c r="F4850" s="270"/>
      <c r="G4850" s="270"/>
      <c r="H4850" s="270"/>
      <c r="J4850" s="120"/>
      <c r="K4850" s="209"/>
      <c r="L4850" s="209"/>
      <c r="M4850" s="279"/>
    </row>
    <row r="4851" spans="1:13" x14ac:dyDescent="0.2">
      <c r="A4851" s="208"/>
      <c r="B4851" s="269"/>
      <c r="C4851" s="270"/>
      <c r="D4851" s="270"/>
      <c r="E4851" s="270"/>
      <c r="F4851" s="270"/>
      <c r="G4851" s="270"/>
      <c r="H4851" s="270"/>
      <c r="J4851" s="120"/>
      <c r="K4851" s="209"/>
      <c r="L4851" s="209"/>
      <c r="M4851" s="279"/>
    </row>
    <row r="4852" spans="1:13" x14ac:dyDescent="0.2">
      <c r="A4852" s="208"/>
      <c r="B4852" s="269"/>
      <c r="C4852" s="270"/>
      <c r="D4852" s="270"/>
      <c r="E4852" s="270"/>
      <c r="F4852" s="270"/>
      <c r="G4852" s="270"/>
      <c r="H4852" s="270"/>
      <c r="J4852" s="120"/>
      <c r="K4852" s="209"/>
      <c r="L4852" s="209"/>
      <c r="M4852" s="279"/>
    </row>
    <row r="4853" spans="1:13" x14ac:dyDescent="0.2">
      <c r="A4853" s="208"/>
      <c r="B4853" s="269"/>
      <c r="C4853" s="270"/>
      <c r="D4853" s="270"/>
      <c r="E4853" s="270"/>
      <c r="F4853" s="270"/>
      <c r="G4853" s="270"/>
      <c r="H4853" s="270"/>
      <c r="J4853" s="120"/>
      <c r="K4853" s="209"/>
      <c r="L4853" s="209"/>
      <c r="M4853" s="279"/>
    </row>
    <row r="4854" spans="1:13" x14ac:dyDescent="0.2">
      <c r="A4854" s="208"/>
      <c r="B4854" s="269"/>
      <c r="C4854" s="270"/>
      <c r="D4854" s="270"/>
      <c r="E4854" s="270"/>
      <c r="F4854" s="270"/>
      <c r="G4854" s="270"/>
      <c r="H4854" s="270"/>
      <c r="J4854" s="120"/>
      <c r="K4854" s="209"/>
      <c r="L4854" s="209"/>
      <c r="M4854" s="279"/>
    </row>
    <row r="4855" spans="1:13" x14ac:dyDescent="0.2">
      <c r="A4855" s="208"/>
      <c r="B4855" s="269"/>
      <c r="C4855" s="270"/>
      <c r="D4855" s="270"/>
      <c r="E4855" s="270"/>
      <c r="F4855" s="270"/>
      <c r="G4855" s="270"/>
      <c r="H4855" s="270"/>
      <c r="J4855" s="120"/>
      <c r="K4855" s="209"/>
      <c r="L4855" s="209"/>
      <c r="M4855" s="279"/>
    </row>
    <row r="4856" spans="1:13" x14ac:dyDescent="0.2">
      <c r="A4856" s="208"/>
      <c r="B4856" s="269"/>
      <c r="C4856" s="270"/>
      <c r="D4856" s="270"/>
      <c r="E4856" s="270"/>
      <c r="F4856" s="270"/>
      <c r="G4856" s="270"/>
      <c r="H4856" s="270"/>
      <c r="J4856" s="120"/>
      <c r="K4856" s="209"/>
      <c r="L4856" s="209"/>
      <c r="M4856" s="279"/>
    </row>
    <row r="4857" spans="1:13" x14ac:dyDescent="0.2">
      <c r="A4857" s="208"/>
      <c r="B4857" s="269"/>
      <c r="C4857" s="270"/>
      <c r="D4857" s="270"/>
      <c r="E4857" s="270"/>
      <c r="F4857" s="270"/>
      <c r="G4857" s="270"/>
      <c r="H4857" s="270"/>
      <c r="J4857" s="120"/>
      <c r="K4857" s="209"/>
      <c r="L4857" s="209"/>
      <c r="M4857" s="279"/>
    </row>
    <row r="4858" spans="1:13" x14ac:dyDescent="0.2">
      <c r="A4858" s="208"/>
      <c r="B4858" s="269"/>
      <c r="C4858" s="270"/>
      <c r="D4858" s="270"/>
      <c r="E4858" s="270"/>
      <c r="F4858" s="270"/>
      <c r="G4858" s="270"/>
      <c r="H4858" s="270"/>
      <c r="J4858" s="120"/>
      <c r="K4858" s="209"/>
      <c r="L4858" s="209"/>
      <c r="M4858" s="279"/>
    </row>
    <row r="4859" spans="1:13" x14ac:dyDescent="0.2">
      <c r="A4859" s="208"/>
      <c r="B4859" s="269"/>
      <c r="C4859" s="270"/>
      <c r="D4859" s="270"/>
      <c r="E4859" s="270"/>
      <c r="F4859" s="270"/>
      <c r="G4859" s="270"/>
      <c r="H4859" s="270"/>
      <c r="J4859" s="120"/>
      <c r="K4859" s="209"/>
      <c r="L4859" s="209"/>
      <c r="M4859" s="279"/>
    </row>
    <row r="4860" spans="1:13" x14ac:dyDescent="0.2">
      <c r="A4860" s="208"/>
      <c r="B4860" s="269"/>
      <c r="C4860" s="270"/>
      <c r="D4860" s="270"/>
      <c r="E4860" s="270"/>
      <c r="F4860" s="270"/>
      <c r="G4860" s="270"/>
      <c r="H4860" s="270"/>
      <c r="J4860" s="120"/>
      <c r="K4860" s="209"/>
      <c r="L4860" s="209"/>
      <c r="M4860" s="279"/>
    </row>
    <row r="4861" spans="1:13" x14ac:dyDescent="0.2">
      <c r="A4861" s="208"/>
      <c r="B4861" s="269"/>
      <c r="C4861" s="270"/>
      <c r="D4861" s="270"/>
      <c r="E4861" s="270"/>
      <c r="F4861" s="270"/>
      <c r="G4861" s="270"/>
      <c r="H4861" s="270"/>
      <c r="J4861" s="120"/>
      <c r="K4861" s="209"/>
      <c r="L4861" s="209"/>
      <c r="M4861" s="279"/>
    </row>
    <row r="4862" spans="1:13" x14ac:dyDescent="0.2">
      <c r="A4862" s="208"/>
      <c r="B4862" s="269"/>
      <c r="C4862" s="270"/>
      <c r="D4862" s="270"/>
      <c r="E4862" s="270"/>
      <c r="F4862" s="270"/>
      <c r="G4862" s="270"/>
      <c r="H4862" s="270"/>
      <c r="J4862" s="120"/>
      <c r="K4862" s="209"/>
      <c r="L4862" s="209"/>
      <c r="M4862" s="279"/>
    </row>
    <row r="4863" spans="1:13" x14ac:dyDescent="0.2">
      <c r="A4863" s="208"/>
      <c r="B4863" s="269"/>
      <c r="C4863" s="270"/>
      <c r="D4863" s="270"/>
      <c r="E4863" s="270"/>
      <c r="F4863" s="270"/>
      <c r="G4863" s="270"/>
      <c r="H4863" s="270"/>
      <c r="J4863" s="120"/>
      <c r="K4863" s="209"/>
      <c r="L4863" s="209"/>
      <c r="M4863" s="279"/>
    </row>
    <row r="4864" spans="1:13" x14ac:dyDescent="0.2">
      <c r="A4864" s="208"/>
      <c r="B4864" s="269"/>
      <c r="C4864" s="270"/>
      <c r="D4864" s="270"/>
      <c r="E4864" s="270"/>
      <c r="F4864" s="270"/>
      <c r="G4864" s="270"/>
      <c r="H4864" s="270"/>
      <c r="J4864" s="120"/>
      <c r="K4864" s="209"/>
      <c r="L4864" s="209"/>
      <c r="M4864" s="279"/>
    </row>
    <row r="4865" spans="1:13" x14ac:dyDescent="0.2">
      <c r="A4865" s="208"/>
      <c r="B4865" s="269"/>
      <c r="C4865" s="270"/>
      <c r="D4865" s="270"/>
      <c r="E4865" s="270"/>
      <c r="F4865" s="270"/>
      <c r="G4865" s="270"/>
      <c r="H4865" s="270"/>
      <c r="J4865" s="120"/>
      <c r="K4865" s="209"/>
      <c r="L4865" s="209"/>
      <c r="M4865" s="279"/>
    </row>
    <row r="4866" spans="1:13" x14ac:dyDescent="0.2">
      <c r="A4866" s="208"/>
      <c r="B4866" s="269"/>
      <c r="C4866" s="270"/>
      <c r="D4866" s="270"/>
      <c r="E4866" s="270"/>
      <c r="F4866" s="270"/>
      <c r="G4866" s="270"/>
      <c r="H4866" s="270"/>
      <c r="J4866" s="120"/>
      <c r="K4866" s="209"/>
      <c r="L4866" s="209"/>
      <c r="M4866" s="279"/>
    </row>
    <row r="4867" spans="1:13" x14ac:dyDescent="0.2">
      <c r="A4867" s="208"/>
      <c r="B4867" s="269"/>
      <c r="C4867" s="270"/>
      <c r="D4867" s="270"/>
      <c r="E4867" s="270"/>
      <c r="F4867" s="270"/>
      <c r="G4867" s="270"/>
      <c r="H4867" s="270"/>
      <c r="J4867" s="120"/>
      <c r="K4867" s="209"/>
      <c r="L4867" s="209"/>
      <c r="M4867" s="279"/>
    </row>
    <row r="4868" spans="1:13" x14ac:dyDescent="0.2">
      <c r="A4868" s="208"/>
      <c r="B4868" s="269"/>
      <c r="C4868" s="270"/>
      <c r="D4868" s="270"/>
      <c r="E4868" s="270"/>
      <c r="F4868" s="270"/>
      <c r="G4868" s="270"/>
      <c r="H4868" s="270"/>
      <c r="J4868" s="120"/>
      <c r="K4868" s="209"/>
      <c r="L4868" s="209"/>
      <c r="M4868" s="279"/>
    </row>
    <row r="4869" spans="1:13" x14ac:dyDescent="0.2">
      <c r="A4869" s="208"/>
      <c r="B4869" s="269"/>
      <c r="C4869" s="270"/>
      <c r="D4869" s="270"/>
      <c r="E4869" s="270"/>
      <c r="F4869" s="270"/>
      <c r="G4869" s="270"/>
      <c r="H4869" s="270"/>
      <c r="J4869" s="120"/>
      <c r="K4869" s="209"/>
      <c r="L4869" s="209"/>
      <c r="M4869" s="279"/>
    </row>
    <row r="4870" spans="1:13" x14ac:dyDescent="0.2">
      <c r="A4870" s="208"/>
      <c r="B4870" s="269"/>
      <c r="C4870" s="270"/>
      <c r="D4870" s="270"/>
      <c r="E4870" s="270"/>
      <c r="F4870" s="270"/>
      <c r="G4870" s="270"/>
      <c r="H4870" s="270"/>
      <c r="J4870" s="120"/>
      <c r="K4870" s="209"/>
      <c r="L4870" s="209"/>
      <c r="M4870" s="279"/>
    </row>
    <row r="4871" spans="1:13" x14ac:dyDescent="0.2">
      <c r="A4871" s="208"/>
      <c r="B4871" s="269"/>
      <c r="C4871" s="270"/>
      <c r="D4871" s="270"/>
      <c r="E4871" s="270"/>
      <c r="F4871" s="270"/>
      <c r="G4871" s="270"/>
      <c r="H4871" s="270"/>
      <c r="J4871" s="120"/>
      <c r="K4871" s="209"/>
      <c r="L4871" s="209"/>
      <c r="M4871" s="279"/>
    </row>
    <row r="4872" spans="1:13" x14ac:dyDescent="0.2">
      <c r="A4872" s="208"/>
      <c r="B4872" s="269"/>
      <c r="C4872" s="270"/>
      <c r="D4872" s="270"/>
      <c r="E4872" s="270"/>
      <c r="F4872" s="270"/>
      <c r="G4872" s="270"/>
      <c r="H4872" s="270"/>
      <c r="J4872" s="120"/>
      <c r="K4872" s="209"/>
      <c r="L4872" s="209"/>
      <c r="M4872" s="279"/>
    </row>
    <row r="4873" spans="1:13" x14ac:dyDescent="0.2">
      <c r="A4873" s="208"/>
      <c r="B4873" s="269"/>
      <c r="C4873" s="270"/>
      <c r="D4873" s="270"/>
      <c r="E4873" s="270"/>
      <c r="F4873" s="270"/>
      <c r="G4873" s="270"/>
      <c r="H4873" s="270"/>
      <c r="J4873" s="120"/>
      <c r="K4873" s="209"/>
      <c r="L4873" s="209"/>
      <c r="M4873" s="279"/>
    </row>
    <row r="4874" spans="1:13" x14ac:dyDescent="0.2">
      <c r="A4874" s="208"/>
      <c r="B4874" s="269"/>
      <c r="C4874" s="270"/>
      <c r="D4874" s="270"/>
      <c r="E4874" s="270"/>
      <c r="F4874" s="270"/>
      <c r="G4874" s="270"/>
      <c r="H4874" s="270"/>
      <c r="J4874" s="120"/>
      <c r="K4874" s="209"/>
      <c r="L4874" s="209"/>
      <c r="M4874" s="279"/>
    </row>
    <row r="4875" spans="1:13" x14ac:dyDescent="0.2">
      <c r="A4875" s="208"/>
      <c r="B4875" s="269"/>
      <c r="C4875" s="270"/>
      <c r="D4875" s="270"/>
      <c r="E4875" s="270"/>
      <c r="F4875" s="270"/>
      <c r="G4875" s="270"/>
      <c r="H4875" s="270"/>
      <c r="J4875" s="120"/>
      <c r="K4875" s="209"/>
      <c r="L4875" s="209"/>
      <c r="M4875" s="279"/>
    </row>
    <row r="4876" spans="1:13" x14ac:dyDescent="0.2">
      <c r="A4876" s="208"/>
      <c r="B4876" s="269"/>
      <c r="C4876" s="270"/>
      <c r="D4876" s="270"/>
      <c r="E4876" s="270"/>
      <c r="F4876" s="270"/>
      <c r="G4876" s="270"/>
      <c r="H4876" s="270"/>
      <c r="J4876" s="120"/>
      <c r="K4876" s="209"/>
      <c r="L4876" s="209"/>
      <c r="M4876" s="279"/>
    </row>
    <row r="4877" spans="1:13" x14ac:dyDescent="0.2">
      <c r="A4877" s="208"/>
      <c r="B4877" s="269"/>
      <c r="C4877" s="270"/>
      <c r="D4877" s="270"/>
      <c r="E4877" s="270"/>
      <c r="F4877" s="270"/>
      <c r="G4877" s="270"/>
      <c r="H4877" s="270"/>
      <c r="J4877" s="120"/>
      <c r="K4877" s="209"/>
      <c r="L4877" s="209"/>
      <c r="M4877" s="279"/>
    </row>
    <row r="4878" spans="1:13" x14ac:dyDescent="0.2">
      <c r="A4878" s="208"/>
      <c r="B4878" s="269"/>
      <c r="C4878" s="270"/>
      <c r="D4878" s="270"/>
      <c r="E4878" s="270"/>
      <c r="F4878" s="270"/>
      <c r="G4878" s="270"/>
      <c r="H4878" s="270"/>
      <c r="J4878" s="120"/>
      <c r="K4878" s="209"/>
      <c r="L4878" s="209"/>
      <c r="M4878" s="279"/>
    </row>
    <row r="4879" spans="1:13" x14ac:dyDescent="0.2">
      <c r="A4879" s="208"/>
      <c r="B4879" s="269"/>
      <c r="C4879" s="270"/>
      <c r="D4879" s="270"/>
      <c r="E4879" s="270"/>
      <c r="F4879" s="270"/>
      <c r="G4879" s="270"/>
      <c r="H4879" s="270"/>
      <c r="J4879" s="120"/>
      <c r="K4879" s="209"/>
      <c r="L4879" s="209"/>
      <c r="M4879" s="279"/>
    </row>
    <row r="4880" spans="1:13" x14ac:dyDescent="0.2">
      <c r="D4880" s="270"/>
      <c r="E4880" s="270"/>
      <c r="F4880" s="270"/>
      <c r="G4880" s="270"/>
      <c r="H4880" s="270"/>
    </row>
    <row r="4881" spans="4:8" x14ac:dyDescent="0.2">
      <c r="D4881" s="270"/>
      <c r="E4881" s="270"/>
      <c r="F4881" s="270"/>
      <c r="G4881" s="270"/>
      <c r="H4881" s="270"/>
    </row>
    <row r="4882" spans="4:8" x14ac:dyDescent="0.2">
      <c r="D4882" s="270"/>
      <c r="E4882" s="270"/>
      <c r="F4882" s="270"/>
      <c r="G4882" s="270"/>
      <c r="H4882" s="270"/>
    </row>
    <row r="4883" spans="4:8" x14ac:dyDescent="0.2">
      <c r="D4883" s="270"/>
      <c r="E4883" s="270"/>
      <c r="F4883" s="270"/>
      <c r="G4883" s="270"/>
      <c r="H4883" s="270"/>
    </row>
    <row r="4884" spans="4:8" x14ac:dyDescent="0.2">
      <c r="D4884" s="270"/>
      <c r="E4884" s="270"/>
      <c r="F4884" s="270"/>
      <c r="G4884" s="270"/>
      <c r="H4884" s="270"/>
    </row>
  </sheetData>
  <mergeCells count="1">
    <mergeCell ref="P3:Q3"/>
  </mergeCells>
  <pageMargins left="0.25" right="0.25" top="0.75" bottom="0.75" header="0.3" footer="0.3"/>
  <pageSetup scale="50" firstPageNumber="0" fitToWidth="0" fitToHeight="0" orientation="landscape" r:id="rId1"/>
  <headerFooter>
    <oddHeader>&amp;RKPSC Case No. 2023-00008
KIUC's First Set of Data Requests
Dated October 26, 2023
Item No. 3
Attachment 5
Page &amp;P of  &amp;N</oddHeader>
    <oddFooter>&amp;LPUE Calculation - September 2022&amp;R
TAB 1 of 7: &amp;A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autoPageBreaks="0"/>
  </sheetPr>
  <dimension ref="A1:S3740"/>
  <sheetViews>
    <sheetView zoomScaleNormal="100" zoomScalePageLayoutView="70" workbookViewId="0">
      <selection sqref="A1:E2"/>
    </sheetView>
  </sheetViews>
  <sheetFormatPr defaultColWidth="31.7109375" defaultRowHeight="12.75" x14ac:dyDescent="0.2"/>
  <cols>
    <col min="1" max="1" width="31.7109375" style="265"/>
    <col min="2" max="2" width="27.42578125" style="265" customWidth="1"/>
    <col min="3" max="3" width="18.85546875" customWidth="1"/>
    <col min="4" max="7" width="14.7109375" style="265" customWidth="1"/>
    <col min="8" max="11" width="15.7109375" style="265" customWidth="1"/>
    <col min="12" max="12" width="14" style="265" customWidth="1"/>
    <col min="13" max="13" width="12" style="265" customWidth="1"/>
    <col min="14" max="15" width="15.7109375" style="265" customWidth="1"/>
    <col min="16" max="16" width="17.85546875" style="265" customWidth="1"/>
    <col min="17" max="17" width="15.140625" style="265" customWidth="1"/>
    <col min="18" max="18" width="16" style="265" customWidth="1"/>
    <col min="19" max="19" width="20.42578125" style="265" customWidth="1"/>
  </cols>
  <sheetData>
    <row r="1" spans="1:19" x14ac:dyDescent="0.2">
      <c r="A1" s="468" t="s">
        <v>233</v>
      </c>
      <c r="B1" s="469"/>
      <c r="C1" s="469"/>
      <c r="D1" s="469"/>
      <c r="E1" s="470"/>
    </row>
    <row r="2" spans="1:19" ht="37.5" customHeight="1" thickBot="1" x14ac:dyDescent="0.25">
      <c r="A2" s="471"/>
      <c r="B2" s="472"/>
      <c r="C2" s="472"/>
      <c r="D2" s="472"/>
      <c r="E2" s="473"/>
    </row>
    <row r="3" spans="1:19" s="264" customFormat="1" ht="24" customHeight="1" x14ac:dyDescent="0.2">
      <c r="A3" s="264" t="s">
        <v>220</v>
      </c>
      <c r="B3" s="264" t="s">
        <v>221</v>
      </c>
      <c r="C3" s="264" t="s">
        <v>71</v>
      </c>
      <c r="D3" s="264" t="s">
        <v>222</v>
      </c>
      <c r="E3" s="264" t="s">
        <v>72</v>
      </c>
      <c r="F3" s="264" t="s">
        <v>223</v>
      </c>
      <c r="G3" s="264" t="s">
        <v>224</v>
      </c>
      <c r="H3" s="267" t="s">
        <v>225</v>
      </c>
      <c r="I3" s="267" t="s">
        <v>113</v>
      </c>
      <c r="J3" s="267" t="s">
        <v>226</v>
      </c>
      <c r="K3" s="267" t="s">
        <v>227</v>
      </c>
      <c r="L3" s="264" t="s">
        <v>228</v>
      </c>
      <c r="M3" s="267" t="s">
        <v>229</v>
      </c>
      <c r="N3" s="267" t="s">
        <v>115</v>
      </c>
      <c r="O3" s="267" t="s">
        <v>230</v>
      </c>
      <c r="P3" s="267" t="s">
        <v>112</v>
      </c>
      <c r="Q3" s="264" t="s">
        <v>231</v>
      </c>
      <c r="R3" s="264" t="s">
        <v>154</v>
      </c>
      <c r="S3" s="264" t="s">
        <v>232</v>
      </c>
    </row>
    <row r="4" spans="1:19" x14ac:dyDescent="0.2">
      <c r="A4" s="208" t="s">
        <v>256</v>
      </c>
      <c r="B4" s="208" t="s">
        <v>129</v>
      </c>
      <c r="C4" s="203">
        <v>44805.041666666664</v>
      </c>
      <c r="D4" s="208">
        <v>0</v>
      </c>
      <c r="E4" s="208">
        <v>0</v>
      </c>
      <c r="F4" s="208">
        <v>0.95699999999999996</v>
      </c>
      <c r="G4" s="208">
        <v>0.95699999999999996</v>
      </c>
      <c r="H4" s="208">
        <v>0</v>
      </c>
      <c r="I4" s="208">
        <v>0</v>
      </c>
      <c r="J4" s="208">
        <v>0</v>
      </c>
      <c r="K4" s="208">
        <v>0</v>
      </c>
      <c r="L4" s="208"/>
      <c r="M4" s="208">
        <v>0</v>
      </c>
      <c r="N4" s="208">
        <v>0</v>
      </c>
      <c r="O4" s="208">
        <v>295</v>
      </c>
      <c r="P4" s="208" t="s">
        <v>257</v>
      </c>
      <c r="Q4" s="208" t="s">
        <v>258</v>
      </c>
      <c r="R4" s="208" t="s">
        <v>259</v>
      </c>
      <c r="S4" s="203">
        <v>44826.554479166669</v>
      </c>
    </row>
    <row r="5" spans="1:19" x14ac:dyDescent="0.2">
      <c r="A5" s="208" t="s">
        <v>256</v>
      </c>
      <c r="B5" s="208" t="s">
        <v>129</v>
      </c>
      <c r="C5" s="203">
        <v>44805.083333333336</v>
      </c>
      <c r="D5" s="208">
        <v>0</v>
      </c>
      <c r="E5" s="208">
        <v>0</v>
      </c>
      <c r="F5" s="208">
        <v>0.94799999999999995</v>
      </c>
      <c r="G5" s="208">
        <v>0.94799999999999995</v>
      </c>
      <c r="H5" s="208">
        <v>0</v>
      </c>
      <c r="I5" s="208">
        <v>0</v>
      </c>
      <c r="J5" s="208">
        <v>0</v>
      </c>
      <c r="K5" s="208">
        <v>0</v>
      </c>
      <c r="L5" s="208"/>
      <c r="M5" s="208">
        <v>0</v>
      </c>
      <c r="N5" s="208">
        <v>0</v>
      </c>
      <c r="O5" s="208">
        <v>295</v>
      </c>
      <c r="P5" s="208" t="s">
        <v>257</v>
      </c>
      <c r="Q5" s="208" t="s">
        <v>258</v>
      </c>
      <c r="R5" s="208" t="s">
        <v>259</v>
      </c>
      <c r="S5" s="203">
        <v>44837.594756944447</v>
      </c>
    </row>
    <row r="6" spans="1:19" x14ac:dyDescent="0.2">
      <c r="A6" s="208" t="s">
        <v>256</v>
      </c>
      <c r="B6" s="208" t="s">
        <v>129</v>
      </c>
      <c r="C6" s="203">
        <v>44805.125</v>
      </c>
      <c r="D6" s="208">
        <v>0</v>
      </c>
      <c r="E6" s="208">
        <v>0</v>
      </c>
      <c r="F6" s="208">
        <v>0.96099999999999997</v>
      </c>
      <c r="G6" s="208">
        <v>0.96099999999999997</v>
      </c>
      <c r="H6" s="208">
        <v>0</v>
      </c>
      <c r="I6" s="208">
        <v>0</v>
      </c>
      <c r="J6" s="208">
        <v>0</v>
      </c>
      <c r="K6" s="208">
        <v>0</v>
      </c>
      <c r="L6" s="208"/>
      <c r="M6" s="208">
        <v>0</v>
      </c>
      <c r="N6" s="208">
        <v>0</v>
      </c>
      <c r="O6" s="208">
        <v>295</v>
      </c>
      <c r="P6" s="208" t="s">
        <v>257</v>
      </c>
      <c r="Q6" s="208" t="s">
        <v>258</v>
      </c>
      <c r="R6" s="208" t="s">
        <v>259</v>
      </c>
      <c r="S6" s="203">
        <v>44837.594756944447</v>
      </c>
    </row>
    <row r="7" spans="1:19" x14ac:dyDescent="0.2">
      <c r="A7" s="208" t="s">
        <v>256</v>
      </c>
      <c r="B7" s="208" t="s">
        <v>129</v>
      </c>
      <c r="C7" s="203">
        <v>44805.166666666664</v>
      </c>
      <c r="D7" s="208">
        <v>0</v>
      </c>
      <c r="E7" s="208">
        <v>0</v>
      </c>
      <c r="F7" s="208">
        <v>0.96599999999999997</v>
      </c>
      <c r="G7" s="208">
        <v>0.96599999999999997</v>
      </c>
      <c r="H7" s="208">
        <v>0</v>
      </c>
      <c r="I7" s="208">
        <v>0</v>
      </c>
      <c r="J7" s="208">
        <v>0</v>
      </c>
      <c r="K7" s="208">
        <v>0</v>
      </c>
      <c r="L7" s="208"/>
      <c r="M7" s="208">
        <v>0</v>
      </c>
      <c r="N7" s="208">
        <v>0</v>
      </c>
      <c r="O7" s="208">
        <v>295</v>
      </c>
      <c r="P7" s="208" t="s">
        <v>257</v>
      </c>
      <c r="Q7" s="208" t="s">
        <v>258</v>
      </c>
      <c r="R7" s="208" t="s">
        <v>259</v>
      </c>
      <c r="S7" s="203">
        <v>44837.594756944447</v>
      </c>
    </row>
    <row r="8" spans="1:19" x14ac:dyDescent="0.2">
      <c r="A8" s="208" t="s">
        <v>256</v>
      </c>
      <c r="B8" s="208" t="s">
        <v>129</v>
      </c>
      <c r="C8" s="203">
        <v>44805.208333333336</v>
      </c>
      <c r="D8" s="208">
        <v>0</v>
      </c>
      <c r="E8" s="208">
        <v>0</v>
      </c>
      <c r="F8" s="208">
        <v>0.95899999999999996</v>
      </c>
      <c r="G8" s="208">
        <v>0.95899999999999996</v>
      </c>
      <c r="H8" s="208">
        <v>0</v>
      </c>
      <c r="I8" s="208">
        <v>0</v>
      </c>
      <c r="J8" s="208">
        <v>0</v>
      </c>
      <c r="K8" s="208">
        <v>0</v>
      </c>
      <c r="L8" s="208"/>
      <c r="M8" s="208">
        <v>0</v>
      </c>
      <c r="N8" s="208">
        <v>0</v>
      </c>
      <c r="O8" s="208">
        <v>295</v>
      </c>
      <c r="P8" s="208" t="s">
        <v>257</v>
      </c>
      <c r="Q8" s="208" t="s">
        <v>258</v>
      </c>
      <c r="R8" s="208" t="s">
        <v>259</v>
      </c>
      <c r="S8" s="203">
        <v>44837.594756944447</v>
      </c>
    </row>
    <row r="9" spans="1:19" x14ac:dyDescent="0.2">
      <c r="A9" s="208" t="s">
        <v>256</v>
      </c>
      <c r="B9" s="208" t="s">
        <v>129</v>
      </c>
      <c r="C9" s="203">
        <v>44805.25</v>
      </c>
      <c r="D9" s="208">
        <v>0</v>
      </c>
      <c r="E9" s="208">
        <v>0</v>
      </c>
      <c r="F9" s="208">
        <v>0.94699999999999995</v>
      </c>
      <c r="G9" s="208">
        <v>0.94699999999999995</v>
      </c>
      <c r="H9" s="208">
        <v>0</v>
      </c>
      <c r="I9" s="208">
        <v>0</v>
      </c>
      <c r="J9" s="208">
        <v>0</v>
      </c>
      <c r="K9" s="208">
        <v>0</v>
      </c>
      <c r="L9" s="208"/>
      <c r="M9" s="208">
        <v>0</v>
      </c>
      <c r="N9" s="208">
        <v>0</v>
      </c>
      <c r="O9" s="208">
        <v>295</v>
      </c>
      <c r="P9" s="208" t="s">
        <v>257</v>
      </c>
      <c r="Q9" s="208" t="s">
        <v>258</v>
      </c>
      <c r="R9" s="208" t="s">
        <v>259</v>
      </c>
      <c r="S9" s="203">
        <v>44837.594756944447</v>
      </c>
    </row>
    <row r="10" spans="1:19" x14ac:dyDescent="0.2">
      <c r="A10" s="208" t="s">
        <v>256</v>
      </c>
      <c r="B10" s="208" t="s">
        <v>129</v>
      </c>
      <c r="C10" s="203">
        <v>44805.291666666664</v>
      </c>
      <c r="D10" s="208">
        <v>0</v>
      </c>
      <c r="E10" s="208">
        <v>0</v>
      </c>
      <c r="F10" s="208">
        <v>0.94899999999999995</v>
      </c>
      <c r="G10" s="208">
        <v>0.94899999999999995</v>
      </c>
      <c r="H10" s="208">
        <v>0</v>
      </c>
      <c r="I10" s="208">
        <v>0</v>
      </c>
      <c r="J10" s="208">
        <v>0</v>
      </c>
      <c r="K10" s="208">
        <v>0</v>
      </c>
      <c r="L10" s="208"/>
      <c r="M10" s="208">
        <v>0</v>
      </c>
      <c r="N10" s="208">
        <v>0</v>
      </c>
      <c r="O10" s="208">
        <v>295</v>
      </c>
      <c r="P10" s="208" t="s">
        <v>257</v>
      </c>
      <c r="Q10" s="208" t="s">
        <v>258</v>
      </c>
      <c r="R10" s="208" t="s">
        <v>259</v>
      </c>
      <c r="S10" s="203">
        <v>44837.594756944447</v>
      </c>
    </row>
    <row r="11" spans="1:19" x14ac:dyDescent="0.2">
      <c r="A11" s="208" t="s">
        <v>256</v>
      </c>
      <c r="B11" s="208" t="s">
        <v>129</v>
      </c>
      <c r="C11" s="203">
        <v>44805.333333333336</v>
      </c>
      <c r="D11" s="208">
        <v>0</v>
      </c>
      <c r="E11" s="208">
        <v>0</v>
      </c>
      <c r="F11" s="208">
        <v>0.94899999999999995</v>
      </c>
      <c r="G11" s="208">
        <v>0.94899999999999995</v>
      </c>
      <c r="H11" s="208">
        <v>0</v>
      </c>
      <c r="I11" s="208">
        <v>0</v>
      </c>
      <c r="J11" s="208">
        <v>0</v>
      </c>
      <c r="K11" s="208">
        <v>0</v>
      </c>
      <c r="L11" s="208"/>
      <c r="M11" s="208">
        <v>0</v>
      </c>
      <c r="N11" s="208">
        <v>0</v>
      </c>
      <c r="O11" s="208">
        <v>295</v>
      </c>
      <c r="P11" s="208" t="s">
        <v>257</v>
      </c>
      <c r="Q11" s="208" t="s">
        <v>258</v>
      </c>
      <c r="R11" s="208" t="s">
        <v>259</v>
      </c>
      <c r="S11" s="203">
        <v>44837.594756944447</v>
      </c>
    </row>
    <row r="12" spans="1:19" x14ac:dyDescent="0.2">
      <c r="A12" s="208" t="s">
        <v>256</v>
      </c>
      <c r="B12" s="208" t="s">
        <v>129</v>
      </c>
      <c r="C12" s="203">
        <v>44805.375</v>
      </c>
      <c r="D12" s="208">
        <v>0</v>
      </c>
      <c r="E12" s="208">
        <v>0</v>
      </c>
      <c r="F12" s="208">
        <v>0.94699999999999995</v>
      </c>
      <c r="G12" s="208">
        <v>0.94699999999999995</v>
      </c>
      <c r="H12" s="208">
        <v>0</v>
      </c>
      <c r="I12" s="208">
        <v>0</v>
      </c>
      <c r="J12" s="208">
        <v>0</v>
      </c>
      <c r="K12" s="208">
        <v>0</v>
      </c>
      <c r="L12" s="208"/>
      <c r="M12" s="208">
        <v>0</v>
      </c>
      <c r="N12" s="208">
        <v>0</v>
      </c>
      <c r="O12" s="208">
        <v>295</v>
      </c>
      <c r="P12" s="208" t="s">
        <v>257</v>
      </c>
      <c r="Q12" s="208" t="s">
        <v>258</v>
      </c>
      <c r="R12" s="208" t="s">
        <v>259</v>
      </c>
      <c r="S12" s="203">
        <v>44837.594756944447</v>
      </c>
    </row>
    <row r="13" spans="1:19" x14ac:dyDescent="0.2">
      <c r="A13" s="208" t="s">
        <v>256</v>
      </c>
      <c r="B13" s="208" t="s">
        <v>129</v>
      </c>
      <c r="C13" s="203">
        <v>44805.416666666664</v>
      </c>
      <c r="D13" s="208">
        <v>0</v>
      </c>
      <c r="E13" s="208">
        <v>0</v>
      </c>
      <c r="F13" s="208">
        <v>0.95299999999999996</v>
      </c>
      <c r="G13" s="208">
        <v>0.95299999999999996</v>
      </c>
      <c r="H13" s="208">
        <v>0</v>
      </c>
      <c r="I13" s="208">
        <v>0</v>
      </c>
      <c r="J13" s="208">
        <v>0</v>
      </c>
      <c r="K13" s="208">
        <v>0</v>
      </c>
      <c r="L13" s="208"/>
      <c r="M13" s="208">
        <v>0</v>
      </c>
      <c r="N13" s="208">
        <v>0</v>
      </c>
      <c r="O13" s="208">
        <v>295</v>
      </c>
      <c r="P13" s="208" t="s">
        <v>257</v>
      </c>
      <c r="Q13" s="208" t="s">
        <v>258</v>
      </c>
      <c r="R13" s="208" t="s">
        <v>259</v>
      </c>
      <c r="S13" s="203">
        <v>44837.594756944447</v>
      </c>
    </row>
    <row r="14" spans="1:19" x14ac:dyDescent="0.2">
      <c r="A14" s="208" t="s">
        <v>256</v>
      </c>
      <c r="B14" s="208" t="s">
        <v>129</v>
      </c>
      <c r="C14" s="203">
        <v>44805.458333333336</v>
      </c>
      <c r="D14" s="208">
        <v>0</v>
      </c>
      <c r="E14" s="208">
        <v>0</v>
      </c>
      <c r="F14" s="208">
        <v>0.97899999999999998</v>
      </c>
      <c r="G14" s="208">
        <v>0.97899999999999998</v>
      </c>
      <c r="H14" s="208">
        <v>0</v>
      </c>
      <c r="I14" s="208">
        <v>0</v>
      </c>
      <c r="J14" s="208">
        <v>0</v>
      </c>
      <c r="K14" s="208">
        <v>0</v>
      </c>
      <c r="L14" s="208"/>
      <c r="M14" s="208">
        <v>0</v>
      </c>
      <c r="N14" s="208">
        <v>0</v>
      </c>
      <c r="O14" s="208">
        <v>295</v>
      </c>
      <c r="P14" s="208" t="s">
        <v>257</v>
      </c>
      <c r="Q14" s="208" t="s">
        <v>258</v>
      </c>
      <c r="R14" s="208" t="s">
        <v>259</v>
      </c>
      <c r="S14" s="203">
        <v>44837.594756944447</v>
      </c>
    </row>
    <row r="15" spans="1:19" x14ac:dyDescent="0.2">
      <c r="A15" s="208" t="s">
        <v>256</v>
      </c>
      <c r="B15" s="208" t="s">
        <v>129</v>
      </c>
      <c r="C15" s="203">
        <v>44805.5</v>
      </c>
      <c r="D15" s="208">
        <v>0</v>
      </c>
      <c r="E15" s="208">
        <v>0</v>
      </c>
      <c r="F15" s="208">
        <v>0.98499999999999999</v>
      </c>
      <c r="G15" s="208">
        <v>0.98499999999999999</v>
      </c>
      <c r="H15" s="208">
        <v>0</v>
      </c>
      <c r="I15" s="208">
        <v>0</v>
      </c>
      <c r="J15" s="208">
        <v>0</v>
      </c>
      <c r="K15" s="208">
        <v>0</v>
      </c>
      <c r="L15" s="208"/>
      <c r="M15" s="208">
        <v>0</v>
      </c>
      <c r="N15" s="208">
        <v>0</v>
      </c>
      <c r="O15" s="208">
        <v>295</v>
      </c>
      <c r="P15" s="208" t="s">
        <v>257</v>
      </c>
      <c r="Q15" s="208" t="s">
        <v>258</v>
      </c>
      <c r="R15" s="208" t="s">
        <v>259</v>
      </c>
      <c r="S15" s="203">
        <v>44837.594756944447</v>
      </c>
    </row>
    <row r="16" spans="1:19" x14ac:dyDescent="0.2">
      <c r="A16" s="208" t="s">
        <v>256</v>
      </c>
      <c r="B16" s="208" t="s">
        <v>129</v>
      </c>
      <c r="C16" s="203">
        <v>44805.541666666664</v>
      </c>
      <c r="D16" s="208">
        <v>0</v>
      </c>
      <c r="E16" s="208">
        <v>0</v>
      </c>
      <c r="F16" s="208">
        <v>0.98499999999999999</v>
      </c>
      <c r="G16" s="208">
        <v>0.98499999999999999</v>
      </c>
      <c r="H16" s="208">
        <v>0</v>
      </c>
      <c r="I16" s="208">
        <v>0</v>
      </c>
      <c r="J16" s="208">
        <v>0</v>
      </c>
      <c r="K16" s="208">
        <v>0</v>
      </c>
      <c r="L16" s="208"/>
      <c r="M16" s="208">
        <v>0</v>
      </c>
      <c r="N16" s="208">
        <v>0</v>
      </c>
      <c r="O16" s="208">
        <v>295</v>
      </c>
      <c r="P16" s="208" t="s">
        <v>257</v>
      </c>
      <c r="Q16" s="208" t="s">
        <v>258</v>
      </c>
      <c r="R16" s="208" t="s">
        <v>259</v>
      </c>
      <c r="S16" s="203">
        <v>44837.594756944447</v>
      </c>
    </row>
    <row r="17" spans="1:19" x14ac:dyDescent="0.2">
      <c r="A17" s="208" t="s">
        <v>256</v>
      </c>
      <c r="B17" s="208" t="s">
        <v>129</v>
      </c>
      <c r="C17" s="203">
        <v>44805.583333333336</v>
      </c>
      <c r="D17" s="208">
        <v>0</v>
      </c>
      <c r="E17" s="208">
        <v>0</v>
      </c>
      <c r="F17" s="208">
        <v>0.98199999999999998</v>
      </c>
      <c r="G17" s="208">
        <v>0.98199999999999998</v>
      </c>
      <c r="H17" s="208">
        <v>0</v>
      </c>
      <c r="I17" s="208">
        <v>0</v>
      </c>
      <c r="J17" s="208">
        <v>0</v>
      </c>
      <c r="K17" s="208">
        <v>0</v>
      </c>
      <c r="L17" s="208"/>
      <c r="M17" s="208">
        <v>0</v>
      </c>
      <c r="N17" s="208">
        <v>0</v>
      </c>
      <c r="O17" s="208">
        <v>295</v>
      </c>
      <c r="P17" s="208" t="s">
        <v>257</v>
      </c>
      <c r="Q17" s="208" t="s">
        <v>258</v>
      </c>
      <c r="R17" s="208" t="s">
        <v>259</v>
      </c>
      <c r="S17" s="203">
        <v>44837.594756944447</v>
      </c>
    </row>
    <row r="18" spans="1:19" x14ac:dyDescent="0.2">
      <c r="A18" s="208" t="s">
        <v>256</v>
      </c>
      <c r="B18" s="208" t="s">
        <v>129</v>
      </c>
      <c r="C18" s="203">
        <v>44805.625</v>
      </c>
      <c r="D18" s="208">
        <v>0</v>
      </c>
      <c r="E18" s="208">
        <v>0</v>
      </c>
      <c r="F18" s="208">
        <v>0.99</v>
      </c>
      <c r="G18" s="208">
        <v>0.99</v>
      </c>
      <c r="H18" s="208">
        <v>0</v>
      </c>
      <c r="I18" s="208">
        <v>0</v>
      </c>
      <c r="J18" s="208">
        <v>0</v>
      </c>
      <c r="K18" s="208">
        <v>0</v>
      </c>
      <c r="L18" s="208"/>
      <c r="M18" s="208">
        <v>0</v>
      </c>
      <c r="N18" s="208">
        <v>0</v>
      </c>
      <c r="O18" s="208">
        <v>295</v>
      </c>
      <c r="P18" s="208" t="s">
        <v>257</v>
      </c>
      <c r="Q18" s="208" t="s">
        <v>258</v>
      </c>
      <c r="R18" s="208" t="s">
        <v>259</v>
      </c>
      <c r="S18" s="203">
        <v>44837.594756944447</v>
      </c>
    </row>
    <row r="19" spans="1:19" x14ac:dyDescent="0.2">
      <c r="A19" s="208" t="s">
        <v>256</v>
      </c>
      <c r="B19" s="208" t="s">
        <v>129</v>
      </c>
      <c r="C19" s="203">
        <v>44805.666666666664</v>
      </c>
      <c r="D19" s="208">
        <v>0</v>
      </c>
      <c r="E19" s="208">
        <v>0</v>
      </c>
      <c r="F19" s="208">
        <v>0.98199999999999998</v>
      </c>
      <c r="G19" s="208">
        <v>0.98199999999999998</v>
      </c>
      <c r="H19" s="208">
        <v>0</v>
      </c>
      <c r="I19" s="208">
        <v>0</v>
      </c>
      <c r="J19" s="208">
        <v>0</v>
      </c>
      <c r="K19" s="208">
        <v>0</v>
      </c>
      <c r="L19" s="208"/>
      <c r="M19" s="208">
        <v>0</v>
      </c>
      <c r="N19" s="208">
        <v>0</v>
      </c>
      <c r="O19" s="208">
        <v>295</v>
      </c>
      <c r="P19" s="208" t="s">
        <v>257</v>
      </c>
      <c r="Q19" s="208" t="s">
        <v>258</v>
      </c>
      <c r="R19" s="208" t="s">
        <v>259</v>
      </c>
      <c r="S19" s="203">
        <v>44837.594756944447</v>
      </c>
    </row>
    <row r="20" spans="1:19" x14ac:dyDescent="0.2">
      <c r="A20" s="208" t="s">
        <v>256</v>
      </c>
      <c r="B20" s="208" t="s">
        <v>129</v>
      </c>
      <c r="C20" s="203">
        <v>44805.708333333336</v>
      </c>
      <c r="D20" s="208">
        <v>0</v>
      </c>
      <c r="E20" s="208">
        <v>0</v>
      </c>
      <c r="F20" s="208">
        <v>0.96699999999999997</v>
      </c>
      <c r="G20" s="208">
        <v>0.96699999999999997</v>
      </c>
      <c r="H20" s="208">
        <v>0</v>
      </c>
      <c r="I20" s="208">
        <v>0</v>
      </c>
      <c r="J20" s="208">
        <v>0</v>
      </c>
      <c r="K20" s="208">
        <v>0</v>
      </c>
      <c r="L20" s="208"/>
      <c r="M20" s="208">
        <v>0</v>
      </c>
      <c r="N20" s="208">
        <v>0</v>
      </c>
      <c r="O20" s="208">
        <v>295</v>
      </c>
      <c r="P20" s="208" t="s">
        <v>257</v>
      </c>
      <c r="Q20" s="208" t="s">
        <v>258</v>
      </c>
      <c r="R20" s="208" t="s">
        <v>259</v>
      </c>
      <c r="S20" s="203">
        <v>44837.594756944447</v>
      </c>
    </row>
    <row r="21" spans="1:19" x14ac:dyDescent="0.2">
      <c r="A21" s="208" t="s">
        <v>256</v>
      </c>
      <c r="B21" s="208" t="s">
        <v>129</v>
      </c>
      <c r="C21" s="203">
        <v>44805.75</v>
      </c>
      <c r="D21" s="208">
        <v>0</v>
      </c>
      <c r="E21" s="208">
        <v>0</v>
      </c>
      <c r="F21" s="208">
        <v>0.97</v>
      </c>
      <c r="G21" s="208">
        <v>0.97</v>
      </c>
      <c r="H21" s="208">
        <v>0</v>
      </c>
      <c r="I21" s="208">
        <v>0</v>
      </c>
      <c r="J21" s="208">
        <v>0</v>
      </c>
      <c r="K21" s="208">
        <v>0</v>
      </c>
      <c r="L21" s="208"/>
      <c r="M21" s="208">
        <v>0</v>
      </c>
      <c r="N21" s="208">
        <v>0</v>
      </c>
      <c r="O21" s="208">
        <v>295</v>
      </c>
      <c r="P21" s="208" t="s">
        <v>257</v>
      </c>
      <c r="Q21" s="208" t="s">
        <v>258</v>
      </c>
      <c r="R21" s="208" t="s">
        <v>259</v>
      </c>
      <c r="S21" s="203">
        <v>44837.594756944447</v>
      </c>
    </row>
    <row r="22" spans="1:19" x14ac:dyDescent="0.2">
      <c r="A22" s="208" t="s">
        <v>256</v>
      </c>
      <c r="B22" s="208" t="s">
        <v>129</v>
      </c>
      <c r="C22" s="203">
        <v>44805.791666666664</v>
      </c>
      <c r="D22" s="208">
        <v>0</v>
      </c>
      <c r="E22" s="208">
        <v>0</v>
      </c>
      <c r="F22" s="208">
        <v>0.97099999999999997</v>
      </c>
      <c r="G22" s="208">
        <v>0.97099999999999997</v>
      </c>
      <c r="H22" s="208">
        <v>0</v>
      </c>
      <c r="I22" s="208">
        <v>0</v>
      </c>
      <c r="J22" s="208">
        <v>0</v>
      </c>
      <c r="K22" s="208">
        <v>0</v>
      </c>
      <c r="L22" s="208"/>
      <c r="M22" s="208">
        <v>0</v>
      </c>
      <c r="N22" s="208">
        <v>0</v>
      </c>
      <c r="O22" s="208">
        <v>295</v>
      </c>
      <c r="P22" s="208" t="s">
        <v>257</v>
      </c>
      <c r="Q22" s="208" t="s">
        <v>258</v>
      </c>
      <c r="R22" s="208" t="s">
        <v>259</v>
      </c>
      <c r="S22" s="203">
        <v>44837.594756944447</v>
      </c>
    </row>
    <row r="23" spans="1:19" x14ac:dyDescent="0.2">
      <c r="A23" s="208" t="s">
        <v>256</v>
      </c>
      <c r="B23" s="208" t="s">
        <v>129</v>
      </c>
      <c r="C23" s="203">
        <v>44805.833333333336</v>
      </c>
      <c r="D23" s="208">
        <v>0</v>
      </c>
      <c r="E23" s="208">
        <v>0</v>
      </c>
      <c r="F23" s="208">
        <v>0.95599999999999996</v>
      </c>
      <c r="G23" s="208">
        <v>0.95599999999999996</v>
      </c>
      <c r="H23" s="208">
        <v>0</v>
      </c>
      <c r="I23" s="208">
        <v>0</v>
      </c>
      <c r="J23" s="208">
        <v>0</v>
      </c>
      <c r="K23" s="208">
        <v>0</v>
      </c>
      <c r="L23" s="208"/>
      <c r="M23" s="208">
        <v>0</v>
      </c>
      <c r="N23" s="208">
        <v>0</v>
      </c>
      <c r="O23" s="208">
        <v>295</v>
      </c>
      <c r="P23" s="208" t="s">
        <v>257</v>
      </c>
      <c r="Q23" s="208" t="s">
        <v>258</v>
      </c>
      <c r="R23" s="208" t="s">
        <v>259</v>
      </c>
      <c r="S23" s="203">
        <v>44837.594756944447</v>
      </c>
    </row>
    <row r="24" spans="1:19" x14ac:dyDescent="0.2">
      <c r="A24" s="208" t="s">
        <v>256</v>
      </c>
      <c r="B24" s="208" t="s">
        <v>129</v>
      </c>
      <c r="C24" s="203">
        <v>44805.875</v>
      </c>
      <c r="D24" s="208">
        <v>0</v>
      </c>
      <c r="E24" s="208">
        <v>0</v>
      </c>
      <c r="F24" s="208">
        <v>0.95399999999999996</v>
      </c>
      <c r="G24" s="208">
        <v>0.95399999999999996</v>
      </c>
      <c r="H24" s="208">
        <v>0</v>
      </c>
      <c r="I24" s="208">
        <v>0</v>
      </c>
      <c r="J24" s="208">
        <v>0</v>
      </c>
      <c r="K24" s="208">
        <v>0</v>
      </c>
      <c r="L24" s="208"/>
      <c r="M24" s="208">
        <v>0</v>
      </c>
      <c r="N24" s="208">
        <v>0</v>
      </c>
      <c r="O24" s="208">
        <v>295</v>
      </c>
      <c r="P24" s="208" t="s">
        <v>257</v>
      </c>
      <c r="Q24" s="208" t="s">
        <v>258</v>
      </c>
      <c r="R24" s="208" t="s">
        <v>259</v>
      </c>
      <c r="S24" s="203">
        <v>44837.594756944447</v>
      </c>
    </row>
    <row r="25" spans="1:19" x14ac:dyDescent="0.2">
      <c r="A25" s="208" t="s">
        <v>256</v>
      </c>
      <c r="B25" s="208" t="s">
        <v>129</v>
      </c>
      <c r="C25" s="203">
        <v>44805.916666666664</v>
      </c>
      <c r="D25" s="208">
        <v>0</v>
      </c>
      <c r="E25" s="208">
        <v>0</v>
      </c>
      <c r="F25" s="208">
        <v>0.94899999999999995</v>
      </c>
      <c r="G25" s="208">
        <v>0.94899999999999995</v>
      </c>
      <c r="H25" s="208">
        <v>0</v>
      </c>
      <c r="I25" s="208">
        <v>0</v>
      </c>
      <c r="J25" s="208">
        <v>0</v>
      </c>
      <c r="K25" s="208">
        <v>0</v>
      </c>
      <c r="L25" s="208"/>
      <c r="M25" s="208">
        <v>0</v>
      </c>
      <c r="N25" s="208">
        <v>0</v>
      </c>
      <c r="O25" s="208">
        <v>295</v>
      </c>
      <c r="P25" s="208" t="s">
        <v>257</v>
      </c>
      <c r="Q25" s="208" t="s">
        <v>258</v>
      </c>
      <c r="R25" s="208" t="s">
        <v>259</v>
      </c>
      <c r="S25" s="203">
        <v>44837.594756944447</v>
      </c>
    </row>
    <row r="26" spans="1:19" x14ac:dyDescent="0.2">
      <c r="A26" s="208" t="s">
        <v>256</v>
      </c>
      <c r="B26" s="208" t="s">
        <v>129</v>
      </c>
      <c r="C26" s="203">
        <v>44805.958333333336</v>
      </c>
      <c r="D26" s="208">
        <v>0</v>
      </c>
      <c r="E26" s="208">
        <v>0</v>
      </c>
      <c r="F26" s="208">
        <v>0.95899999999999996</v>
      </c>
      <c r="G26" s="208">
        <v>0.95899999999999996</v>
      </c>
      <c r="H26" s="208">
        <v>0</v>
      </c>
      <c r="I26" s="208">
        <v>0</v>
      </c>
      <c r="J26" s="208">
        <v>0</v>
      </c>
      <c r="K26" s="208">
        <v>0</v>
      </c>
      <c r="L26" s="208"/>
      <c r="M26" s="208">
        <v>0</v>
      </c>
      <c r="N26" s="208">
        <v>0</v>
      </c>
      <c r="O26" s="208">
        <v>295</v>
      </c>
      <c r="P26" s="208" t="s">
        <v>257</v>
      </c>
      <c r="Q26" s="208" t="s">
        <v>258</v>
      </c>
      <c r="R26" s="208" t="s">
        <v>259</v>
      </c>
      <c r="S26" s="203">
        <v>44837.594756944447</v>
      </c>
    </row>
    <row r="27" spans="1:19" x14ac:dyDescent="0.2">
      <c r="A27" s="208" t="s">
        <v>256</v>
      </c>
      <c r="B27" s="208" t="s">
        <v>129</v>
      </c>
      <c r="C27" s="203">
        <v>44806</v>
      </c>
      <c r="D27" s="208">
        <v>0</v>
      </c>
      <c r="E27" s="208">
        <v>0</v>
      </c>
      <c r="F27" s="208">
        <v>0.96099999999999997</v>
      </c>
      <c r="G27" s="208">
        <v>0.96099999999999997</v>
      </c>
      <c r="H27" s="208">
        <v>0</v>
      </c>
      <c r="I27" s="208">
        <v>0</v>
      </c>
      <c r="J27" s="208">
        <v>0</v>
      </c>
      <c r="K27" s="208">
        <v>0</v>
      </c>
      <c r="L27" s="208"/>
      <c r="M27" s="208">
        <v>0</v>
      </c>
      <c r="N27" s="208">
        <v>0</v>
      </c>
      <c r="O27" s="208">
        <v>295</v>
      </c>
      <c r="P27" s="208" t="s">
        <v>257</v>
      </c>
      <c r="Q27" s="208" t="s">
        <v>258</v>
      </c>
      <c r="R27" s="208" t="s">
        <v>259</v>
      </c>
      <c r="S27" s="203">
        <v>44837.594756944447</v>
      </c>
    </row>
    <row r="28" spans="1:19" x14ac:dyDescent="0.2">
      <c r="A28" s="208" t="s">
        <v>256</v>
      </c>
      <c r="B28" s="208" t="s">
        <v>129</v>
      </c>
      <c r="C28" s="203">
        <v>44806.041666666664</v>
      </c>
      <c r="D28" s="208">
        <v>0</v>
      </c>
      <c r="E28" s="208">
        <v>0</v>
      </c>
      <c r="F28" s="208">
        <v>0.95199999999999996</v>
      </c>
      <c r="G28" s="208">
        <v>0.95199999999999996</v>
      </c>
      <c r="H28" s="208">
        <v>0</v>
      </c>
      <c r="I28" s="208">
        <v>0</v>
      </c>
      <c r="J28" s="208">
        <v>0</v>
      </c>
      <c r="K28" s="208">
        <v>0</v>
      </c>
      <c r="L28" s="208"/>
      <c r="M28" s="208">
        <v>0</v>
      </c>
      <c r="N28" s="208">
        <v>0</v>
      </c>
      <c r="O28" s="208">
        <v>295</v>
      </c>
      <c r="P28" s="208" t="s">
        <v>257</v>
      </c>
      <c r="Q28" s="208" t="s">
        <v>258</v>
      </c>
      <c r="R28" s="208" t="s">
        <v>259</v>
      </c>
      <c r="S28" s="203">
        <v>44837.594756944447</v>
      </c>
    </row>
    <row r="29" spans="1:19" x14ac:dyDescent="0.2">
      <c r="A29" s="208" t="s">
        <v>256</v>
      </c>
      <c r="B29" s="208" t="s">
        <v>129</v>
      </c>
      <c r="C29" s="203">
        <v>44806.083333333336</v>
      </c>
      <c r="D29" s="208">
        <v>0</v>
      </c>
      <c r="E29" s="208">
        <v>0</v>
      </c>
      <c r="F29" s="208">
        <v>0.94899999999999995</v>
      </c>
      <c r="G29" s="208">
        <v>0.94899999999999995</v>
      </c>
      <c r="H29" s="208">
        <v>0</v>
      </c>
      <c r="I29" s="208">
        <v>0</v>
      </c>
      <c r="J29" s="208">
        <v>0</v>
      </c>
      <c r="K29" s="208">
        <v>0</v>
      </c>
      <c r="L29" s="208"/>
      <c r="M29" s="208">
        <v>0</v>
      </c>
      <c r="N29" s="208">
        <v>0</v>
      </c>
      <c r="O29" s="208">
        <v>295</v>
      </c>
      <c r="P29" s="208" t="s">
        <v>257</v>
      </c>
      <c r="Q29" s="208" t="s">
        <v>258</v>
      </c>
      <c r="R29" s="208" t="s">
        <v>259</v>
      </c>
      <c r="S29" s="203">
        <v>44837.594756944447</v>
      </c>
    </row>
    <row r="30" spans="1:19" x14ac:dyDescent="0.2">
      <c r="A30" s="208" t="s">
        <v>256</v>
      </c>
      <c r="B30" s="208" t="s">
        <v>129</v>
      </c>
      <c r="C30" s="203">
        <v>44806.125</v>
      </c>
      <c r="D30" s="208">
        <v>0</v>
      </c>
      <c r="E30" s="208">
        <v>0</v>
      </c>
      <c r="F30" s="208">
        <v>0.95099999999999996</v>
      </c>
      <c r="G30" s="208">
        <v>0.95099999999999996</v>
      </c>
      <c r="H30" s="208">
        <v>0</v>
      </c>
      <c r="I30" s="208">
        <v>0</v>
      </c>
      <c r="J30" s="208">
        <v>0</v>
      </c>
      <c r="K30" s="208">
        <v>0</v>
      </c>
      <c r="L30" s="208"/>
      <c r="M30" s="208">
        <v>0</v>
      </c>
      <c r="N30" s="208">
        <v>0</v>
      </c>
      <c r="O30" s="208">
        <v>295</v>
      </c>
      <c r="P30" s="208" t="s">
        <v>257</v>
      </c>
      <c r="Q30" s="208" t="s">
        <v>258</v>
      </c>
      <c r="R30" s="208" t="s">
        <v>259</v>
      </c>
      <c r="S30" s="203">
        <v>44837.594756944447</v>
      </c>
    </row>
    <row r="31" spans="1:19" x14ac:dyDescent="0.2">
      <c r="A31" s="208" t="s">
        <v>256</v>
      </c>
      <c r="B31" s="208" t="s">
        <v>129</v>
      </c>
      <c r="C31" s="203">
        <v>44806.166666666664</v>
      </c>
      <c r="D31" s="208">
        <v>0</v>
      </c>
      <c r="E31" s="208">
        <v>0</v>
      </c>
      <c r="F31" s="208">
        <v>0.95599999999999996</v>
      </c>
      <c r="G31" s="208">
        <v>0.95599999999999996</v>
      </c>
      <c r="H31" s="208">
        <v>0</v>
      </c>
      <c r="I31" s="208">
        <v>0</v>
      </c>
      <c r="J31" s="208">
        <v>0</v>
      </c>
      <c r="K31" s="208">
        <v>0</v>
      </c>
      <c r="L31" s="208"/>
      <c r="M31" s="208">
        <v>0</v>
      </c>
      <c r="N31" s="208">
        <v>0</v>
      </c>
      <c r="O31" s="208">
        <v>295</v>
      </c>
      <c r="P31" s="208" t="s">
        <v>257</v>
      </c>
      <c r="Q31" s="208" t="s">
        <v>258</v>
      </c>
      <c r="R31" s="208" t="s">
        <v>259</v>
      </c>
      <c r="S31" s="203">
        <v>44837.594756944447</v>
      </c>
    </row>
    <row r="32" spans="1:19" x14ac:dyDescent="0.2">
      <c r="A32" s="208" t="s">
        <v>256</v>
      </c>
      <c r="B32" s="208" t="s">
        <v>129</v>
      </c>
      <c r="C32" s="203">
        <v>44806.208333333336</v>
      </c>
      <c r="D32" s="208">
        <v>0</v>
      </c>
      <c r="E32" s="208">
        <v>0</v>
      </c>
      <c r="F32" s="208">
        <v>0.95499999999999996</v>
      </c>
      <c r="G32" s="208">
        <v>0.95499999999999996</v>
      </c>
      <c r="H32" s="208">
        <v>0</v>
      </c>
      <c r="I32" s="208">
        <v>0</v>
      </c>
      <c r="J32" s="208">
        <v>0</v>
      </c>
      <c r="K32" s="208">
        <v>0</v>
      </c>
      <c r="L32" s="208"/>
      <c r="M32" s="208">
        <v>0</v>
      </c>
      <c r="N32" s="208">
        <v>0</v>
      </c>
      <c r="O32" s="208">
        <v>295</v>
      </c>
      <c r="P32" s="208" t="s">
        <v>257</v>
      </c>
      <c r="Q32" s="208" t="s">
        <v>258</v>
      </c>
      <c r="R32" s="208" t="s">
        <v>259</v>
      </c>
      <c r="S32" s="203">
        <v>44837.594756944447</v>
      </c>
    </row>
    <row r="33" spans="1:19" x14ac:dyDescent="0.2">
      <c r="A33" s="208" t="s">
        <v>256</v>
      </c>
      <c r="B33" s="208" t="s">
        <v>129</v>
      </c>
      <c r="C33" s="203">
        <v>44806.25</v>
      </c>
      <c r="D33" s="208">
        <v>0</v>
      </c>
      <c r="E33" s="208">
        <v>0</v>
      </c>
      <c r="F33" s="208">
        <v>0.94699999999999995</v>
      </c>
      <c r="G33" s="208">
        <v>0.94699999999999995</v>
      </c>
      <c r="H33" s="208">
        <v>0</v>
      </c>
      <c r="I33" s="208">
        <v>0</v>
      </c>
      <c r="J33" s="208">
        <v>0</v>
      </c>
      <c r="K33" s="208">
        <v>0</v>
      </c>
      <c r="L33" s="208"/>
      <c r="M33" s="208">
        <v>0</v>
      </c>
      <c r="N33" s="208">
        <v>0</v>
      </c>
      <c r="O33" s="208">
        <v>295</v>
      </c>
      <c r="P33" s="208" t="s">
        <v>257</v>
      </c>
      <c r="Q33" s="208" t="s">
        <v>258</v>
      </c>
      <c r="R33" s="208" t="s">
        <v>259</v>
      </c>
      <c r="S33" s="203">
        <v>44837.594756944447</v>
      </c>
    </row>
    <row r="34" spans="1:19" x14ac:dyDescent="0.2">
      <c r="A34" s="208" t="s">
        <v>256</v>
      </c>
      <c r="B34" s="208" t="s">
        <v>129</v>
      </c>
      <c r="C34" s="203">
        <v>44806.291666666664</v>
      </c>
      <c r="D34" s="208">
        <v>0</v>
      </c>
      <c r="E34" s="208">
        <v>0</v>
      </c>
      <c r="F34" s="208">
        <v>0.83699999999999997</v>
      </c>
      <c r="G34" s="208">
        <v>0.83699999999999997</v>
      </c>
      <c r="H34" s="208">
        <v>0</v>
      </c>
      <c r="I34" s="208">
        <v>0</v>
      </c>
      <c r="J34" s="208">
        <v>0</v>
      </c>
      <c r="K34" s="208">
        <v>0</v>
      </c>
      <c r="L34" s="208"/>
      <c r="M34" s="208">
        <v>0</v>
      </c>
      <c r="N34" s="208">
        <v>0</v>
      </c>
      <c r="O34" s="208">
        <v>295</v>
      </c>
      <c r="P34" s="208" t="s">
        <v>257</v>
      </c>
      <c r="Q34" s="208" t="s">
        <v>258</v>
      </c>
      <c r="R34" s="208" t="s">
        <v>259</v>
      </c>
      <c r="S34" s="203">
        <v>44837.594756944447</v>
      </c>
    </row>
    <row r="35" spans="1:19" x14ac:dyDescent="0.2">
      <c r="A35" s="208" t="s">
        <v>256</v>
      </c>
      <c r="B35" s="208" t="s">
        <v>129</v>
      </c>
      <c r="C35" s="203">
        <v>44806.333333333336</v>
      </c>
      <c r="D35" s="208">
        <v>0</v>
      </c>
      <c r="E35" s="208">
        <v>0</v>
      </c>
      <c r="F35" s="208">
        <v>0.93600000000000005</v>
      </c>
      <c r="G35" s="208">
        <v>0.93600000000000005</v>
      </c>
      <c r="H35" s="208">
        <v>0</v>
      </c>
      <c r="I35" s="208">
        <v>0</v>
      </c>
      <c r="J35" s="208">
        <v>0</v>
      </c>
      <c r="K35" s="208">
        <v>0</v>
      </c>
      <c r="L35" s="208"/>
      <c r="M35" s="208">
        <v>0</v>
      </c>
      <c r="N35" s="208">
        <v>0</v>
      </c>
      <c r="O35" s="208">
        <v>295</v>
      </c>
      <c r="P35" s="208" t="s">
        <v>257</v>
      </c>
      <c r="Q35" s="208" t="s">
        <v>258</v>
      </c>
      <c r="R35" s="208" t="s">
        <v>259</v>
      </c>
      <c r="S35" s="203">
        <v>44837.594756944447</v>
      </c>
    </row>
    <row r="36" spans="1:19" x14ac:dyDescent="0.2">
      <c r="A36" s="208" t="s">
        <v>256</v>
      </c>
      <c r="B36" s="208" t="s">
        <v>129</v>
      </c>
      <c r="C36" s="203">
        <v>44806.375</v>
      </c>
      <c r="D36" s="208">
        <v>0</v>
      </c>
      <c r="E36" s="208">
        <v>0</v>
      </c>
      <c r="F36" s="208">
        <v>0.94199999999999995</v>
      </c>
      <c r="G36" s="208">
        <v>0.94199999999999995</v>
      </c>
      <c r="H36" s="208">
        <v>0</v>
      </c>
      <c r="I36" s="208">
        <v>0</v>
      </c>
      <c r="J36" s="208">
        <v>0</v>
      </c>
      <c r="K36" s="208">
        <v>0</v>
      </c>
      <c r="L36" s="208"/>
      <c r="M36" s="208">
        <v>0</v>
      </c>
      <c r="N36" s="208">
        <v>0</v>
      </c>
      <c r="O36" s="208">
        <v>295</v>
      </c>
      <c r="P36" s="208" t="s">
        <v>257</v>
      </c>
      <c r="Q36" s="208" t="s">
        <v>258</v>
      </c>
      <c r="R36" s="208" t="s">
        <v>259</v>
      </c>
      <c r="S36" s="203">
        <v>44837.594756944447</v>
      </c>
    </row>
    <row r="37" spans="1:19" x14ac:dyDescent="0.2">
      <c r="A37" s="208" t="s">
        <v>256</v>
      </c>
      <c r="B37" s="208" t="s">
        <v>129</v>
      </c>
      <c r="C37" s="203">
        <v>44806.416666666664</v>
      </c>
      <c r="D37" s="208">
        <v>0</v>
      </c>
      <c r="E37" s="208">
        <v>0</v>
      </c>
      <c r="F37" s="208">
        <v>0.95099999999999996</v>
      </c>
      <c r="G37" s="208">
        <v>0.95099999999999996</v>
      </c>
      <c r="H37" s="208">
        <v>0</v>
      </c>
      <c r="I37" s="208">
        <v>0</v>
      </c>
      <c r="J37" s="208">
        <v>0</v>
      </c>
      <c r="K37" s="208">
        <v>0</v>
      </c>
      <c r="L37" s="208"/>
      <c r="M37" s="208">
        <v>0</v>
      </c>
      <c r="N37" s="208">
        <v>0</v>
      </c>
      <c r="O37" s="208">
        <v>295</v>
      </c>
      <c r="P37" s="208" t="s">
        <v>257</v>
      </c>
      <c r="Q37" s="208" t="s">
        <v>258</v>
      </c>
      <c r="R37" s="208" t="s">
        <v>259</v>
      </c>
      <c r="S37" s="203">
        <v>44837.594756944447</v>
      </c>
    </row>
    <row r="38" spans="1:19" x14ac:dyDescent="0.2">
      <c r="A38" s="208" t="s">
        <v>256</v>
      </c>
      <c r="B38" s="208" t="s">
        <v>129</v>
      </c>
      <c r="C38" s="203">
        <v>44806.458333333336</v>
      </c>
      <c r="D38" s="208">
        <v>0</v>
      </c>
      <c r="E38" s="208">
        <v>0</v>
      </c>
      <c r="F38" s="208">
        <v>0.95899999999999996</v>
      </c>
      <c r="G38" s="208">
        <v>0.95899999999999996</v>
      </c>
      <c r="H38" s="208">
        <v>0</v>
      </c>
      <c r="I38" s="208">
        <v>0</v>
      </c>
      <c r="J38" s="208">
        <v>0</v>
      </c>
      <c r="K38" s="208">
        <v>0</v>
      </c>
      <c r="L38" s="208"/>
      <c r="M38" s="208">
        <v>0</v>
      </c>
      <c r="N38" s="208">
        <v>0</v>
      </c>
      <c r="O38" s="208">
        <v>295</v>
      </c>
      <c r="P38" s="208" t="s">
        <v>257</v>
      </c>
      <c r="Q38" s="208" t="s">
        <v>258</v>
      </c>
      <c r="R38" s="208" t="s">
        <v>259</v>
      </c>
      <c r="S38" s="203">
        <v>44837.594756944447</v>
      </c>
    </row>
    <row r="39" spans="1:19" x14ac:dyDescent="0.2">
      <c r="A39" s="208" t="s">
        <v>256</v>
      </c>
      <c r="B39" s="208" t="s">
        <v>129</v>
      </c>
      <c r="C39" s="203">
        <v>44806.5</v>
      </c>
      <c r="D39" s="208">
        <v>0</v>
      </c>
      <c r="E39" s="208">
        <v>0</v>
      </c>
      <c r="F39" s="208">
        <v>0.95799999999999996</v>
      </c>
      <c r="G39" s="208">
        <v>0.95799999999999996</v>
      </c>
      <c r="H39" s="208">
        <v>0</v>
      </c>
      <c r="I39" s="208">
        <v>0</v>
      </c>
      <c r="J39" s="208">
        <v>0</v>
      </c>
      <c r="K39" s="208">
        <v>0</v>
      </c>
      <c r="L39" s="208"/>
      <c r="M39" s="208">
        <v>0</v>
      </c>
      <c r="N39" s="208">
        <v>0</v>
      </c>
      <c r="O39" s="208">
        <v>295</v>
      </c>
      <c r="P39" s="208" t="s">
        <v>257</v>
      </c>
      <c r="Q39" s="208" t="s">
        <v>258</v>
      </c>
      <c r="R39" s="208" t="s">
        <v>259</v>
      </c>
      <c r="S39" s="203">
        <v>44837.594756944447</v>
      </c>
    </row>
    <row r="40" spans="1:19" x14ac:dyDescent="0.2">
      <c r="A40" s="208" t="s">
        <v>256</v>
      </c>
      <c r="B40" s="208" t="s">
        <v>129</v>
      </c>
      <c r="C40" s="203">
        <v>44806.541666666664</v>
      </c>
      <c r="D40" s="208">
        <v>0</v>
      </c>
      <c r="E40" s="208">
        <v>0</v>
      </c>
      <c r="F40" s="208">
        <v>1.2250000000000001</v>
      </c>
      <c r="G40" s="208">
        <v>1.2250000000000001</v>
      </c>
      <c r="H40" s="208">
        <v>0</v>
      </c>
      <c r="I40" s="208">
        <v>0</v>
      </c>
      <c r="J40" s="208">
        <v>0</v>
      </c>
      <c r="K40" s="208">
        <v>0</v>
      </c>
      <c r="L40" s="208"/>
      <c r="M40" s="208">
        <v>0</v>
      </c>
      <c r="N40" s="208">
        <v>0</v>
      </c>
      <c r="O40" s="208">
        <v>295</v>
      </c>
      <c r="P40" s="208" t="s">
        <v>257</v>
      </c>
      <c r="Q40" s="208" t="s">
        <v>258</v>
      </c>
      <c r="R40" s="208" t="s">
        <v>259</v>
      </c>
      <c r="S40" s="203">
        <v>44837.594756944447</v>
      </c>
    </row>
    <row r="41" spans="1:19" x14ac:dyDescent="0.2">
      <c r="A41" s="208" t="s">
        <v>256</v>
      </c>
      <c r="B41" s="208" t="s">
        <v>129</v>
      </c>
      <c r="C41" s="203">
        <v>44806.583333333336</v>
      </c>
      <c r="D41" s="208">
        <v>0</v>
      </c>
      <c r="E41" s="208">
        <v>0</v>
      </c>
      <c r="F41" s="208">
        <v>1.5660000000000001</v>
      </c>
      <c r="G41" s="208">
        <v>1.5660000000000001</v>
      </c>
      <c r="H41" s="208">
        <v>0</v>
      </c>
      <c r="I41" s="208">
        <v>0</v>
      </c>
      <c r="J41" s="208">
        <v>0</v>
      </c>
      <c r="K41" s="208">
        <v>0</v>
      </c>
      <c r="L41" s="208"/>
      <c r="M41" s="208">
        <v>0</v>
      </c>
      <c r="N41" s="208">
        <v>0</v>
      </c>
      <c r="O41" s="208">
        <v>295</v>
      </c>
      <c r="P41" s="208" t="s">
        <v>257</v>
      </c>
      <c r="Q41" s="208" t="s">
        <v>258</v>
      </c>
      <c r="R41" s="208" t="s">
        <v>259</v>
      </c>
      <c r="S41" s="203">
        <v>44837.594756944447</v>
      </c>
    </row>
    <row r="42" spans="1:19" x14ac:dyDescent="0.2">
      <c r="A42" s="208" t="s">
        <v>256</v>
      </c>
      <c r="B42" s="208" t="s">
        <v>129</v>
      </c>
      <c r="C42" s="203">
        <v>44806.625</v>
      </c>
      <c r="D42" s="208">
        <v>0</v>
      </c>
      <c r="E42" s="208">
        <v>0</v>
      </c>
      <c r="F42" s="208">
        <v>2.4289999999999998</v>
      </c>
      <c r="G42" s="208">
        <v>2.4289999999999998</v>
      </c>
      <c r="H42" s="208">
        <v>0</v>
      </c>
      <c r="I42" s="208">
        <v>0</v>
      </c>
      <c r="J42" s="208">
        <v>0</v>
      </c>
      <c r="K42" s="208">
        <v>0</v>
      </c>
      <c r="L42" s="208"/>
      <c r="M42" s="208">
        <v>0</v>
      </c>
      <c r="N42" s="208">
        <v>0</v>
      </c>
      <c r="O42" s="208">
        <v>295</v>
      </c>
      <c r="P42" s="208" t="s">
        <v>257</v>
      </c>
      <c r="Q42" s="208" t="s">
        <v>258</v>
      </c>
      <c r="R42" s="208" t="s">
        <v>259</v>
      </c>
      <c r="S42" s="203">
        <v>44837.594756944447</v>
      </c>
    </row>
    <row r="43" spans="1:19" x14ac:dyDescent="0.2">
      <c r="A43" s="208" t="s">
        <v>256</v>
      </c>
      <c r="B43" s="208" t="s">
        <v>129</v>
      </c>
      <c r="C43" s="203">
        <v>44806.666666666664</v>
      </c>
      <c r="D43" s="208">
        <v>0</v>
      </c>
      <c r="E43" s="208">
        <v>0</v>
      </c>
      <c r="F43" s="208">
        <v>1.7190000000000001</v>
      </c>
      <c r="G43" s="208">
        <v>1.7190000000000001</v>
      </c>
      <c r="H43" s="208">
        <v>0</v>
      </c>
      <c r="I43" s="208">
        <v>0</v>
      </c>
      <c r="J43" s="208">
        <v>0</v>
      </c>
      <c r="K43" s="208">
        <v>0</v>
      </c>
      <c r="L43" s="208"/>
      <c r="M43" s="208">
        <v>0</v>
      </c>
      <c r="N43" s="208">
        <v>0</v>
      </c>
      <c r="O43" s="208">
        <v>295</v>
      </c>
      <c r="P43" s="208" t="s">
        <v>257</v>
      </c>
      <c r="Q43" s="208" t="s">
        <v>258</v>
      </c>
      <c r="R43" s="208" t="s">
        <v>259</v>
      </c>
      <c r="S43" s="203">
        <v>44837.594756944447</v>
      </c>
    </row>
    <row r="44" spans="1:19" x14ac:dyDescent="0.2">
      <c r="A44" s="208" t="s">
        <v>256</v>
      </c>
      <c r="B44" s="208" t="s">
        <v>129</v>
      </c>
      <c r="C44" s="203">
        <v>44806.708333333336</v>
      </c>
      <c r="D44" s="208">
        <v>0</v>
      </c>
      <c r="E44" s="208">
        <v>0</v>
      </c>
      <c r="F44" s="208">
        <v>1.0449999999999999</v>
      </c>
      <c r="G44" s="208">
        <v>1.0449999999999999</v>
      </c>
      <c r="H44" s="208">
        <v>0</v>
      </c>
      <c r="I44" s="208">
        <v>0</v>
      </c>
      <c r="J44" s="208">
        <v>0</v>
      </c>
      <c r="K44" s="208">
        <v>0</v>
      </c>
      <c r="L44" s="208"/>
      <c r="M44" s="208">
        <v>0</v>
      </c>
      <c r="N44" s="208">
        <v>0</v>
      </c>
      <c r="O44" s="208">
        <v>295</v>
      </c>
      <c r="P44" s="208" t="s">
        <v>257</v>
      </c>
      <c r="Q44" s="208" t="s">
        <v>258</v>
      </c>
      <c r="R44" s="208" t="s">
        <v>259</v>
      </c>
      <c r="S44" s="203">
        <v>44837.594756944447</v>
      </c>
    </row>
    <row r="45" spans="1:19" x14ac:dyDescent="0.2">
      <c r="A45" s="208" t="s">
        <v>256</v>
      </c>
      <c r="B45" s="208" t="s">
        <v>129</v>
      </c>
      <c r="C45" s="203">
        <v>44806.75</v>
      </c>
      <c r="D45" s="208">
        <v>0</v>
      </c>
      <c r="E45" s="208">
        <v>0</v>
      </c>
      <c r="F45" s="208">
        <v>1.044</v>
      </c>
      <c r="G45" s="208">
        <v>1.044</v>
      </c>
      <c r="H45" s="208">
        <v>0</v>
      </c>
      <c r="I45" s="208">
        <v>0</v>
      </c>
      <c r="J45" s="208">
        <v>0</v>
      </c>
      <c r="K45" s="208">
        <v>0</v>
      </c>
      <c r="L45" s="208"/>
      <c r="M45" s="208">
        <v>0</v>
      </c>
      <c r="N45" s="208">
        <v>0</v>
      </c>
      <c r="O45" s="208">
        <v>295</v>
      </c>
      <c r="P45" s="208" t="s">
        <v>257</v>
      </c>
      <c r="Q45" s="208" t="s">
        <v>258</v>
      </c>
      <c r="R45" s="208" t="s">
        <v>259</v>
      </c>
      <c r="S45" s="203">
        <v>44837.594756944447</v>
      </c>
    </row>
    <row r="46" spans="1:19" x14ac:dyDescent="0.2">
      <c r="A46" s="208" t="s">
        <v>256</v>
      </c>
      <c r="B46" s="208" t="s">
        <v>129</v>
      </c>
      <c r="C46" s="203">
        <v>44806.791666666664</v>
      </c>
      <c r="D46" s="208">
        <v>0</v>
      </c>
      <c r="E46" s="208">
        <v>0</v>
      </c>
      <c r="F46" s="208">
        <v>1.0349999999999999</v>
      </c>
      <c r="G46" s="208">
        <v>1.0349999999999999</v>
      </c>
      <c r="H46" s="208">
        <v>0</v>
      </c>
      <c r="I46" s="208">
        <v>0</v>
      </c>
      <c r="J46" s="208">
        <v>0</v>
      </c>
      <c r="K46" s="208">
        <v>0</v>
      </c>
      <c r="L46" s="208"/>
      <c r="M46" s="208">
        <v>0</v>
      </c>
      <c r="N46" s="208">
        <v>0</v>
      </c>
      <c r="O46" s="208">
        <v>295</v>
      </c>
      <c r="P46" s="208" t="s">
        <v>257</v>
      </c>
      <c r="Q46" s="208" t="s">
        <v>258</v>
      </c>
      <c r="R46" s="208" t="s">
        <v>259</v>
      </c>
      <c r="S46" s="203">
        <v>44837.594756944447</v>
      </c>
    </row>
    <row r="47" spans="1:19" x14ac:dyDescent="0.2">
      <c r="A47" s="208" t="s">
        <v>256</v>
      </c>
      <c r="B47" s="208" t="s">
        <v>129</v>
      </c>
      <c r="C47" s="203">
        <v>44806.833333333336</v>
      </c>
      <c r="D47" s="208">
        <v>0</v>
      </c>
      <c r="E47" s="208">
        <v>0</v>
      </c>
      <c r="F47" s="208">
        <v>1.0349999999999999</v>
      </c>
      <c r="G47" s="208">
        <v>1.0349999999999999</v>
      </c>
      <c r="H47" s="208">
        <v>0</v>
      </c>
      <c r="I47" s="208">
        <v>0</v>
      </c>
      <c r="J47" s="208">
        <v>0</v>
      </c>
      <c r="K47" s="208">
        <v>0</v>
      </c>
      <c r="L47" s="208"/>
      <c r="M47" s="208">
        <v>0</v>
      </c>
      <c r="N47" s="208">
        <v>0</v>
      </c>
      <c r="O47" s="208">
        <v>295</v>
      </c>
      <c r="P47" s="208" t="s">
        <v>257</v>
      </c>
      <c r="Q47" s="208" t="s">
        <v>258</v>
      </c>
      <c r="R47" s="208" t="s">
        <v>259</v>
      </c>
      <c r="S47" s="203">
        <v>44837.594756944447</v>
      </c>
    </row>
    <row r="48" spans="1:19" x14ac:dyDescent="0.2">
      <c r="A48" s="208" t="s">
        <v>256</v>
      </c>
      <c r="B48" s="208" t="s">
        <v>129</v>
      </c>
      <c r="C48" s="203">
        <v>44806.875</v>
      </c>
      <c r="D48" s="208">
        <v>0</v>
      </c>
      <c r="E48" s="208">
        <v>0</v>
      </c>
      <c r="F48" s="208">
        <v>1.036</v>
      </c>
      <c r="G48" s="208">
        <v>1.036</v>
      </c>
      <c r="H48" s="208">
        <v>0</v>
      </c>
      <c r="I48" s="208">
        <v>0</v>
      </c>
      <c r="J48" s="208">
        <v>0</v>
      </c>
      <c r="K48" s="208">
        <v>0</v>
      </c>
      <c r="L48" s="208"/>
      <c r="M48" s="208">
        <v>0</v>
      </c>
      <c r="N48" s="208">
        <v>0</v>
      </c>
      <c r="O48" s="208">
        <v>295</v>
      </c>
      <c r="P48" s="208" t="s">
        <v>257</v>
      </c>
      <c r="Q48" s="208" t="s">
        <v>258</v>
      </c>
      <c r="R48" s="208" t="s">
        <v>259</v>
      </c>
      <c r="S48" s="203">
        <v>44837.594756944447</v>
      </c>
    </row>
    <row r="49" spans="1:19" x14ac:dyDescent="0.2">
      <c r="A49" s="208" t="s">
        <v>256</v>
      </c>
      <c r="B49" s="208" t="s">
        <v>129</v>
      </c>
      <c r="C49" s="203">
        <v>44806.916666666664</v>
      </c>
      <c r="D49" s="208">
        <v>0</v>
      </c>
      <c r="E49" s="208">
        <v>0</v>
      </c>
      <c r="F49" s="208">
        <v>1.0369999999999999</v>
      </c>
      <c r="G49" s="208">
        <v>1.0369999999999999</v>
      </c>
      <c r="H49" s="208">
        <v>0</v>
      </c>
      <c r="I49" s="208">
        <v>0</v>
      </c>
      <c r="J49" s="208">
        <v>0</v>
      </c>
      <c r="K49" s="208">
        <v>0</v>
      </c>
      <c r="L49" s="208"/>
      <c r="M49" s="208">
        <v>0</v>
      </c>
      <c r="N49" s="208">
        <v>0</v>
      </c>
      <c r="O49" s="208">
        <v>295</v>
      </c>
      <c r="P49" s="208" t="s">
        <v>257</v>
      </c>
      <c r="Q49" s="208" t="s">
        <v>258</v>
      </c>
      <c r="R49" s="208" t="s">
        <v>259</v>
      </c>
      <c r="S49" s="203">
        <v>44837.594756944447</v>
      </c>
    </row>
    <row r="50" spans="1:19" x14ac:dyDescent="0.2">
      <c r="A50" s="208" t="s">
        <v>256</v>
      </c>
      <c r="B50" s="208" t="s">
        <v>129</v>
      </c>
      <c r="C50" s="203">
        <v>44806.958333333336</v>
      </c>
      <c r="D50" s="208">
        <v>0</v>
      </c>
      <c r="E50" s="208">
        <v>0</v>
      </c>
      <c r="F50" s="208">
        <v>1.0289999999999999</v>
      </c>
      <c r="G50" s="208">
        <v>1.0289999999999999</v>
      </c>
      <c r="H50" s="208">
        <v>0</v>
      </c>
      <c r="I50" s="208">
        <v>0</v>
      </c>
      <c r="J50" s="208">
        <v>0</v>
      </c>
      <c r="K50" s="208">
        <v>0</v>
      </c>
      <c r="L50" s="208"/>
      <c r="M50" s="208">
        <v>0</v>
      </c>
      <c r="N50" s="208">
        <v>0</v>
      </c>
      <c r="O50" s="208">
        <v>295</v>
      </c>
      <c r="P50" s="208" t="s">
        <v>257</v>
      </c>
      <c r="Q50" s="208" t="s">
        <v>258</v>
      </c>
      <c r="R50" s="208" t="s">
        <v>259</v>
      </c>
      <c r="S50" s="203">
        <v>44837.594756944447</v>
      </c>
    </row>
    <row r="51" spans="1:19" x14ac:dyDescent="0.2">
      <c r="A51" s="208" t="s">
        <v>256</v>
      </c>
      <c r="B51" s="208" t="s">
        <v>129</v>
      </c>
      <c r="C51" s="203">
        <v>44807</v>
      </c>
      <c r="D51" s="208">
        <v>0</v>
      </c>
      <c r="E51" s="208">
        <v>0</v>
      </c>
      <c r="F51" s="208">
        <v>1.032</v>
      </c>
      <c r="G51" s="208">
        <v>1.032</v>
      </c>
      <c r="H51" s="208">
        <v>0</v>
      </c>
      <c r="I51" s="208">
        <v>0</v>
      </c>
      <c r="J51" s="208">
        <v>0</v>
      </c>
      <c r="K51" s="208">
        <v>0</v>
      </c>
      <c r="L51" s="208"/>
      <c r="M51" s="208">
        <v>0</v>
      </c>
      <c r="N51" s="208">
        <v>0</v>
      </c>
      <c r="O51" s="208">
        <v>295</v>
      </c>
      <c r="P51" s="208" t="s">
        <v>257</v>
      </c>
      <c r="Q51" s="208" t="s">
        <v>258</v>
      </c>
      <c r="R51" s="208" t="s">
        <v>259</v>
      </c>
      <c r="S51" s="203">
        <v>44837.594756944447</v>
      </c>
    </row>
    <row r="52" spans="1:19" x14ac:dyDescent="0.2">
      <c r="A52" s="208" t="s">
        <v>256</v>
      </c>
      <c r="B52" s="208" t="s">
        <v>129</v>
      </c>
      <c r="C52" s="203">
        <v>44807.041666666664</v>
      </c>
      <c r="D52" s="208">
        <v>0</v>
      </c>
      <c r="E52" s="208">
        <v>0</v>
      </c>
      <c r="F52" s="208">
        <v>1.0309999999999999</v>
      </c>
      <c r="G52" s="208">
        <v>1.0309999999999999</v>
      </c>
      <c r="H52" s="208">
        <v>0</v>
      </c>
      <c r="I52" s="208">
        <v>0</v>
      </c>
      <c r="J52" s="208">
        <v>0</v>
      </c>
      <c r="K52" s="208">
        <v>0</v>
      </c>
      <c r="L52" s="208"/>
      <c r="M52" s="208">
        <v>0</v>
      </c>
      <c r="N52" s="208">
        <v>0</v>
      </c>
      <c r="O52" s="208">
        <v>295</v>
      </c>
      <c r="P52" s="208" t="s">
        <v>257</v>
      </c>
      <c r="Q52" s="208" t="s">
        <v>258</v>
      </c>
      <c r="R52" s="208" t="s">
        <v>259</v>
      </c>
      <c r="S52" s="203">
        <v>44837.594756944447</v>
      </c>
    </row>
    <row r="53" spans="1:19" x14ac:dyDescent="0.2">
      <c r="A53" s="208" t="s">
        <v>256</v>
      </c>
      <c r="B53" s="208" t="s">
        <v>129</v>
      </c>
      <c r="C53" s="203">
        <v>44807.083333333336</v>
      </c>
      <c r="D53" s="208">
        <v>0</v>
      </c>
      <c r="E53" s="208">
        <v>0</v>
      </c>
      <c r="F53" s="208">
        <v>1.028</v>
      </c>
      <c r="G53" s="208">
        <v>1.028</v>
      </c>
      <c r="H53" s="208">
        <v>0</v>
      </c>
      <c r="I53" s="208">
        <v>0</v>
      </c>
      <c r="J53" s="208">
        <v>0</v>
      </c>
      <c r="K53" s="208">
        <v>0</v>
      </c>
      <c r="L53" s="208"/>
      <c r="M53" s="208">
        <v>0</v>
      </c>
      <c r="N53" s="208">
        <v>0</v>
      </c>
      <c r="O53" s="208">
        <v>295</v>
      </c>
      <c r="P53" s="208" t="s">
        <v>257</v>
      </c>
      <c r="Q53" s="208" t="s">
        <v>258</v>
      </c>
      <c r="R53" s="208" t="s">
        <v>259</v>
      </c>
      <c r="S53" s="203">
        <v>44837.594756944447</v>
      </c>
    </row>
    <row r="54" spans="1:19" x14ac:dyDescent="0.2">
      <c r="A54" s="208" t="s">
        <v>256</v>
      </c>
      <c r="B54" s="208" t="s">
        <v>129</v>
      </c>
      <c r="C54" s="203">
        <v>44807.125</v>
      </c>
      <c r="D54" s="208">
        <v>0</v>
      </c>
      <c r="E54" s="208">
        <v>0</v>
      </c>
      <c r="F54" s="208">
        <v>1.0209999999999999</v>
      </c>
      <c r="G54" s="208">
        <v>1.0209999999999999</v>
      </c>
      <c r="H54" s="208">
        <v>0</v>
      </c>
      <c r="I54" s="208">
        <v>0</v>
      </c>
      <c r="J54" s="208">
        <v>0</v>
      </c>
      <c r="K54" s="208">
        <v>0</v>
      </c>
      <c r="L54" s="208"/>
      <c r="M54" s="208">
        <v>0</v>
      </c>
      <c r="N54" s="208">
        <v>0</v>
      </c>
      <c r="O54" s="208">
        <v>295</v>
      </c>
      <c r="P54" s="208" t="s">
        <v>257</v>
      </c>
      <c r="Q54" s="208" t="s">
        <v>258</v>
      </c>
      <c r="R54" s="208" t="s">
        <v>259</v>
      </c>
      <c r="S54" s="203">
        <v>44837.594756944447</v>
      </c>
    </row>
    <row r="55" spans="1:19" x14ac:dyDescent="0.2">
      <c r="A55" s="208" t="s">
        <v>256</v>
      </c>
      <c r="B55" s="208" t="s">
        <v>129</v>
      </c>
      <c r="C55" s="203">
        <v>44807.166666666664</v>
      </c>
      <c r="D55" s="208">
        <v>0</v>
      </c>
      <c r="E55" s="208">
        <v>0</v>
      </c>
      <c r="F55" s="208">
        <v>1.0149999999999999</v>
      </c>
      <c r="G55" s="208">
        <v>1.0149999999999999</v>
      </c>
      <c r="H55" s="208">
        <v>0</v>
      </c>
      <c r="I55" s="208">
        <v>0</v>
      </c>
      <c r="J55" s="208">
        <v>0</v>
      </c>
      <c r="K55" s="208">
        <v>0</v>
      </c>
      <c r="L55" s="208"/>
      <c r="M55" s="208">
        <v>0</v>
      </c>
      <c r="N55" s="208">
        <v>0</v>
      </c>
      <c r="O55" s="208">
        <v>295</v>
      </c>
      <c r="P55" s="208" t="s">
        <v>257</v>
      </c>
      <c r="Q55" s="208" t="s">
        <v>258</v>
      </c>
      <c r="R55" s="208" t="s">
        <v>259</v>
      </c>
      <c r="S55" s="203">
        <v>44837.594756944447</v>
      </c>
    </row>
    <row r="56" spans="1:19" x14ac:dyDescent="0.2">
      <c r="A56" s="208" t="s">
        <v>256</v>
      </c>
      <c r="B56" s="208" t="s">
        <v>129</v>
      </c>
      <c r="C56" s="203">
        <v>44807.208333333336</v>
      </c>
      <c r="D56" s="208">
        <v>0</v>
      </c>
      <c r="E56" s="208">
        <v>0</v>
      </c>
      <c r="F56" s="208">
        <v>1.0149999999999999</v>
      </c>
      <c r="G56" s="208">
        <v>1.0149999999999999</v>
      </c>
      <c r="H56" s="208">
        <v>0</v>
      </c>
      <c r="I56" s="208">
        <v>0</v>
      </c>
      <c r="J56" s="208">
        <v>0</v>
      </c>
      <c r="K56" s="208">
        <v>0</v>
      </c>
      <c r="L56" s="208"/>
      <c r="M56" s="208">
        <v>0</v>
      </c>
      <c r="N56" s="208">
        <v>0</v>
      </c>
      <c r="O56" s="208">
        <v>295</v>
      </c>
      <c r="P56" s="208" t="s">
        <v>257</v>
      </c>
      <c r="Q56" s="208" t="s">
        <v>258</v>
      </c>
      <c r="R56" s="208" t="s">
        <v>259</v>
      </c>
      <c r="S56" s="203">
        <v>44837.594756944447</v>
      </c>
    </row>
    <row r="57" spans="1:19" x14ac:dyDescent="0.2">
      <c r="A57" s="208" t="s">
        <v>256</v>
      </c>
      <c r="B57" s="208" t="s">
        <v>129</v>
      </c>
      <c r="C57" s="203">
        <v>44807.25</v>
      </c>
      <c r="D57" s="208">
        <v>0</v>
      </c>
      <c r="E57" s="208">
        <v>0</v>
      </c>
      <c r="F57" s="208">
        <v>1.012</v>
      </c>
      <c r="G57" s="208">
        <v>1.012</v>
      </c>
      <c r="H57" s="208">
        <v>0</v>
      </c>
      <c r="I57" s="208">
        <v>0</v>
      </c>
      <c r="J57" s="208">
        <v>0</v>
      </c>
      <c r="K57" s="208">
        <v>0</v>
      </c>
      <c r="L57" s="208"/>
      <c r="M57" s="208">
        <v>0</v>
      </c>
      <c r="N57" s="208">
        <v>0</v>
      </c>
      <c r="O57" s="208">
        <v>295</v>
      </c>
      <c r="P57" s="208" t="s">
        <v>257</v>
      </c>
      <c r="Q57" s="208" t="s">
        <v>258</v>
      </c>
      <c r="R57" s="208" t="s">
        <v>259</v>
      </c>
      <c r="S57" s="203">
        <v>44837.594756944447</v>
      </c>
    </row>
    <row r="58" spans="1:19" x14ac:dyDescent="0.2">
      <c r="A58" s="208" t="s">
        <v>256</v>
      </c>
      <c r="B58" s="208" t="s">
        <v>129</v>
      </c>
      <c r="C58" s="203">
        <v>44807.291666666664</v>
      </c>
      <c r="D58" s="208">
        <v>0</v>
      </c>
      <c r="E58" s="208">
        <v>0</v>
      </c>
      <c r="F58" s="208">
        <v>1.0109999999999999</v>
      </c>
      <c r="G58" s="208">
        <v>1.0109999999999999</v>
      </c>
      <c r="H58" s="208">
        <v>0</v>
      </c>
      <c r="I58" s="208">
        <v>0</v>
      </c>
      <c r="J58" s="208">
        <v>0</v>
      </c>
      <c r="K58" s="208">
        <v>0</v>
      </c>
      <c r="L58" s="208"/>
      <c r="M58" s="208">
        <v>0</v>
      </c>
      <c r="N58" s="208">
        <v>0</v>
      </c>
      <c r="O58" s="208">
        <v>295</v>
      </c>
      <c r="P58" s="208" t="s">
        <v>257</v>
      </c>
      <c r="Q58" s="208" t="s">
        <v>258</v>
      </c>
      <c r="R58" s="208" t="s">
        <v>259</v>
      </c>
      <c r="S58" s="203">
        <v>44837.594756944447</v>
      </c>
    </row>
    <row r="59" spans="1:19" x14ac:dyDescent="0.2">
      <c r="A59" s="208" t="s">
        <v>256</v>
      </c>
      <c r="B59" s="208" t="s">
        <v>129</v>
      </c>
      <c r="C59" s="203">
        <v>44807.333333333336</v>
      </c>
      <c r="D59" s="208">
        <v>0</v>
      </c>
      <c r="E59" s="208">
        <v>0</v>
      </c>
      <c r="F59" s="208">
        <v>1.008</v>
      </c>
      <c r="G59" s="208">
        <v>1.008</v>
      </c>
      <c r="H59" s="208">
        <v>0</v>
      </c>
      <c r="I59" s="208">
        <v>0</v>
      </c>
      <c r="J59" s="208">
        <v>0</v>
      </c>
      <c r="K59" s="208">
        <v>0</v>
      </c>
      <c r="L59" s="208"/>
      <c r="M59" s="208">
        <v>0</v>
      </c>
      <c r="N59" s="208">
        <v>0</v>
      </c>
      <c r="O59" s="208">
        <v>295</v>
      </c>
      <c r="P59" s="208" t="s">
        <v>257</v>
      </c>
      <c r="Q59" s="208" t="s">
        <v>258</v>
      </c>
      <c r="R59" s="208" t="s">
        <v>259</v>
      </c>
      <c r="S59" s="203">
        <v>44837.594756944447</v>
      </c>
    </row>
    <row r="60" spans="1:19" x14ac:dyDescent="0.2">
      <c r="A60" s="208" t="s">
        <v>256</v>
      </c>
      <c r="B60" s="208" t="s">
        <v>129</v>
      </c>
      <c r="C60" s="203">
        <v>44807.375</v>
      </c>
      <c r="D60" s="208">
        <v>0</v>
      </c>
      <c r="E60" s="208">
        <v>0</v>
      </c>
      <c r="F60" s="208">
        <v>1.0129999999999999</v>
      </c>
      <c r="G60" s="208">
        <v>1.0129999999999999</v>
      </c>
      <c r="H60" s="208">
        <v>0</v>
      </c>
      <c r="I60" s="208">
        <v>0</v>
      </c>
      <c r="J60" s="208">
        <v>0</v>
      </c>
      <c r="K60" s="208">
        <v>0</v>
      </c>
      <c r="L60" s="208"/>
      <c r="M60" s="208">
        <v>0</v>
      </c>
      <c r="N60" s="208">
        <v>0</v>
      </c>
      <c r="O60" s="208">
        <v>295</v>
      </c>
      <c r="P60" s="208" t="s">
        <v>257</v>
      </c>
      <c r="Q60" s="208" t="s">
        <v>258</v>
      </c>
      <c r="R60" s="208" t="s">
        <v>259</v>
      </c>
      <c r="S60" s="203">
        <v>44837.594756944447</v>
      </c>
    </row>
    <row r="61" spans="1:19" x14ac:dyDescent="0.2">
      <c r="A61" s="208" t="s">
        <v>256</v>
      </c>
      <c r="B61" s="208" t="s">
        <v>129</v>
      </c>
      <c r="C61" s="203">
        <v>44807.416666666664</v>
      </c>
      <c r="D61" s="208">
        <v>0</v>
      </c>
      <c r="E61" s="208">
        <v>0</v>
      </c>
      <c r="F61" s="208">
        <v>1.008</v>
      </c>
      <c r="G61" s="208">
        <v>1.008</v>
      </c>
      <c r="H61" s="208">
        <v>0</v>
      </c>
      <c r="I61" s="208">
        <v>0</v>
      </c>
      <c r="J61" s="208">
        <v>0</v>
      </c>
      <c r="K61" s="208">
        <v>0</v>
      </c>
      <c r="L61" s="208"/>
      <c r="M61" s="208">
        <v>0</v>
      </c>
      <c r="N61" s="208">
        <v>0</v>
      </c>
      <c r="O61" s="208">
        <v>295</v>
      </c>
      <c r="P61" s="208" t="s">
        <v>257</v>
      </c>
      <c r="Q61" s="208" t="s">
        <v>258</v>
      </c>
      <c r="R61" s="208" t="s">
        <v>259</v>
      </c>
      <c r="S61" s="203">
        <v>44837.594756944447</v>
      </c>
    </row>
    <row r="62" spans="1:19" x14ac:dyDescent="0.2">
      <c r="A62" s="208" t="s">
        <v>256</v>
      </c>
      <c r="B62" s="208" t="s">
        <v>129</v>
      </c>
      <c r="C62" s="203">
        <v>44807.458333333336</v>
      </c>
      <c r="D62" s="208">
        <v>0</v>
      </c>
      <c r="E62" s="208">
        <v>0</v>
      </c>
      <c r="F62" s="208">
        <v>0.98899999999999999</v>
      </c>
      <c r="G62" s="208">
        <v>0.98899999999999999</v>
      </c>
      <c r="H62" s="208">
        <v>0</v>
      </c>
      <c r="I62" s="208">
        <v>0</v>
      </c>
      <c r="J62" s="208">
        <v>0</v>
      </c>
      <c r="K62" s="208">
        <v>0</v>
      </c>
      <c r="L62" s="208"/>
      <c r="M62" s="208">
        <v>0</v>
      </c>
      <c r="N62" s="208">
        <v>0</v>
      </c>
      <c r="O62" s="208">
        <v>295</v>
      </c>
      <c r="P62" s="208" t="s">
        <v>257</v>
      </c>
      <c r="Q62" s="208" t="s">
        <v>258</v>
      </c>
      <c r="R62" s="208" t="s">
        <v>259</v>
      </c>
      <c r="S62" s="203">
        <v>44837.594756944447</v>
      </c>
    </row>
    <row r="63" spans="1:19" x14ac:dyDescent="0.2">
      <c r="A63" s="208" t="s">
        <v>256</v>
      </c>
      <c r="B63" s="208" t="s">
        <v>129</v>
      </c>
      <c r="C63" s="203">
        <v>44807.5</v>
      </c>
      <c r="D63" s="208">
        <v>0</v>
      </c>
      <c r="E63" s="208">
        <v>0</v>
      </c>
      <c r="F63" s="208">
        <v>1.0089999999999999</v>
      </c>
      <c r="G63" s="208">
        <v>1.0089999999999999</v>
      </c>
      <c r="H63" s="208">
        <v>0</v>
      </c>
      <c r="I63" s="208">
        <v>0</v>
      </c>
      <c r="J63" s="208">
        <v>0</v>
      </c>
      <c r="K63" s="208">
        <v>0</v>
      </c>
      <c r="L63" s="208"/>
      <c r="M63" s="208">
        <v>0</v>
      </c>
      <c r="N63" s="208">
        <v>0</v>
      </c>
      <c r="O63" s="208">
        <v>295</v>
      </c>
      <c r="P63" s="208" t="s">
        <v>257</v>
      </c>
      <c r="Q63" s="208" t="s">
        <v>258</v>
      </c>
      <c r="R63" s="208" t="s">
        <v>259</v>
      </c>
      <c r="S63" s="203">
        <v>44837.594756944447</v>
      </c>
    </row>
    <row r="64" spans="1:19" x14ac:dyDescent="0.2">
      <c r="A64" s="208" t="s">
        <v>256</v>
      </c>
      <c r="B64" s="208" t="s">
        <v>129</v>
      </c>
      <c r="C64" s="203">
        <v>44807.541666666664</v>
      </c>
      <c r="D64" s="208">
        <v>0</v>
      </c>
      <c r="E64" s="208">
        <v>0</v>
      </c>
      <c r="F64" s="208">
        <v>1.0089999999999999</v>
      </c>
      <c r="G64" s="208">
        <v>1.0089999999999999</v>
      </c>
      <c r="H64" s="208">
        <v>0</v>
      </c>
      <c r="I64" s="208">
        <v>0</v>
      </c>
      <c r="J64" s="208">
        <v>0</v>
      </c>
      <c r="K64" s="208">
        <v>0</v>
      </c>
      <c r="L64" s="208"/>
      <c r="M64" s="208">
        <v>0</v>
      </c>
      <c r="N64" s="208">
        <v>0</v>
      </c>
      <c r="O64" s="208">
        <v>295</v>
      </c>
      <c r="P64" s="208" t="s">
        <v>257</v>
      </c>
      <c r="Q64" s="208" t="s">
        <v>258</v>
      </c>
      <c r="R64" s="208" t="s">
        <v>259</v>
      </c>
      <c r="S64" s="203">
        <v>44837.594756944447</v>
      </c>
    </row>
    <row r="65" spans="1:19" x14ac:dyDescent="0.2">
      <c r="A65" s="208" t="s">
        <v>256</v>
      </c>
      <c r="B65" s="208" t="s">
        <v>129</v>
      </c>
      <c r="C65" s="203">
        <v>44807.583333333336</v>
      </c>
      <c r="D65" s="208">
        <v>0</v>
      </c>
      <c r="E65" s="208">
        <v>0</v>
      </c>
      <c r="F65" s="208">
        <v>1.0189999999999999</v>
      </c>
      <c r="G65" s="208">
        <v>1.0189999999999999</v>
      </c>
      <c r="H65" s="208">
        <v>0</v>
      </c>
      <c r="I65" s="208">
        <v>0</v>
      </c>
      <c r="J65" s="208">
        <v>0</v>
      </c>
      <c r="K65" s="208">
        <v>0</v>
      </c>
      <c r="L65" s="208"/>
      <c r="M65" s="208">
        <v>0</v>
      </c>
      <c r="N65" s="208">
        <v>0</v>
      </c>
      <c r="O65" s="208">
        <v>295</v>
      </c>
      <c r="P65" s="208" t="s">
        <v>257</v>
      </c>
      <c r="Q65" s="208" t="s">
        <v>258</v>
      </c>
      <c r="R65" s="208" t="s">
        <v>259</v>
      </c>
      <c r="S65" s="203">
        <v>44837.594756944447</v>
      </c>
    </row>
    <row r="66" spans="1:19" x14ac:dyDescent="0.2">
      <c r="A66" s="208" t="s">
        <v>256</v>
      </c>
      <c r="B66" s="208" t="s">
        <v>129</v>
      </c>
      <c r="C66" s="203">
        <v>44807.625</v>
      </c>
      <c r="D66" s="208">
        <v>0</v>
      </c>
      <c r="E66" s="208">
        <v>0</v>
      </c>
      <c r="F66" s="208">
        <v>1.0169999999999999</v>
      </c>
      <c r="G66" s="208">
        <v>1.0169999999999999</v>
      </c>
      <c r="H66" s="208">
        <v>0</v>
      </c>
      <c r="I66" s="208">
        <v>0</v>
      </c>
      <c r="J66" s="208">
        <v>0</v>
      </c>
      <c r="K66" s="208">
        <v>0</v>
      </c>
      <c r="L66" s="208"/>
      <c r="M66" s="208">
        <v>0</v>
      </c>
      <c r="N66" s="208">
        <v>0</v>
      </c>
      <c r="O66" s="208">
        <v>295</v>
      </c>
      <c r="P66" s="208" t="s">
        <v>257</v>
      </c>
      <c r="Q66" s="208" t="s">
        <v>258</v>
      </c>
      <c r="R66" s="208" t="s">
        <v>259</v>
      </c>
      <c r="S66" s="203">
        <v>44837.594756944447</v>
      </c>
    </row>
    <row r="67" spans="1:19" x14ac:dyDescent="0.2">
      <c r="A67" s="208" t="s">
        <v>256</v>
      </c>
      <c r="B67" s="208" t="s">
        <v>129</v>
      </c>
      <c r="C67" s="203">
        <v>44807.666666666664</v>
      </c>
      <c r="D67" s="208">
        <v>0</v>
      </c>
      <c r="E67" s="208">
        <v>0</v>
      </c>
      <c r="F67" s="208">
        <v>1.022</v>
      </c>
      <c r="G67" s="208">
        <v>1.022</v>
      </c>
      <c r="H67" s="208">
        <v>0</v>
      </c>
      <c r="I67" s="208">
        <v>0</v>
      </c>
      <c r="J67" s="208">
        <v>0</v>
      </c>
      <c r="K67" s="208">
        <v>0</v>
      </c>
      <c r="L67" s="208"/>
      <c r="M67" s="208">
        <v>0</v>
      </c>
      <c r="N67" s="208">
        <v>0</v>
      </c>
      <c r="O67" s="208">
        <v>295</v>
      </c>
      <c r="P67" s="208" t="s">
        <v>257</v>
      </c>
      <c r="Q67" s="208" t="s">
        <v>258</v>
      </c>
      <c r="R67" s="208" t="s">
        <v>259</v>
      </c>
      <c r="S67" s="203">
        <v>44837.594756944447</v>
      </c>
    </row>
    <row r="68" spans="1:19" x14ac:dyDescent="0.2">
      <c r="A68" s="208" t="s">
        <v>256</v>
      </c>
      <c r="B68" s="208" t="s">
        <v>129</v>
      </c>
      <c r="C68" s="203">
        <v>44807.708333333336</v>
      </c>
      <c r="D68" s="208">
        <v>0</v>
      </c>
      <c r="E68" s="208">
        <v>0</v>
      </c>
      <c r="F68" s="208">
        <v>1.0129999999999999</v>
      </c>
      <c r="G68" s="208">
        <v>1.0129999999999999</v>
      </c>
      <c r="H68" s="208">
        <v>0</v>
      </c>
      <c r="I68" s="208">
        <v>0</v>
      </c>
      <c r="J68" s="208">
        <v>0</v>
      </c>
      <c r="K68" s="208">
        <v>0</v>
      </c>
      <c r="L68" s="208"/>
      <c r="M68" s="208">
        <v>0</v>
      </c>
      <c r="N68" s="208">
        <v>0</v>
      </c>
      <c r="O68" s="208">
        <v>295</v>
      </c>
      <c r="P68" s="208" t="s">
        <v>257</v>
      </c>
      <c r="Q68" s="208" t="s">
        <v>258</v>
      </c>
      <c r="R68" s="208" t="s">
        <v>259</v>
      </c>
      <c r="S68" s="203">
        <v>44837.594756944447</v>
      </c>
    </row>
    <row r="69" spans="1:19" x14ac:dyDescent="0.2">
      <c r="A69" s="208" t="s">
        <v>256</v>
      </c>
      <c r="B69" s="208" t="s">
        <v>129</v>
      </c>
      <c r="C69" s="203">
        <v>44807.75</v>
      </c>
      <c r="D69" s="208">
        <v>0</v>
      </c>
      <c r="E69" s="208">
        <v>0</v>
      </c>
      <c r="F69" s="208">
        <v>1.0149999999999999</v>
      </c>
      <c r="G69" s="208">
        <v>1.0149999999999999</v>
      </c>
      <c r="H69" s="208">
        <v>0</v>
      </c>
      <c r="I69" s="208">
        <v>0</v>
      </c>
      <c r="J69" s="208">
        <v>0</v>
      </c>
      <c r="K69" s="208">
        <v>0</v>
      </c>
      <c r="L69" s="208"/>
      <c r="M69" s="208">
        <v>0</v>
      </c>
      <c r="N69" s="208">
        <v>0</v>
      </c>
      <c r="O69" s="208">
        <v>295</v>
      </c>
      <c r="P69" s="208" t="s">
        <v>257</v>
      </c>
      <c r="Q69" s="208" t="s">
        <v>258</v>
      </c>
      <c r="R69" s="208" t="s">
        <v>259</v>
      </c>
      <c r="S69" s="203">
        <v>44837.594756944447</v>
      </c>
    </row>
    <row r="70" spans="1:19" x14ac:dyDescent="0.2">
      <c r="A70" s="208" t="s">
        <v>256</v>
      </c>
      <c r="B70" s="208" t="s">
        <v>129</v>
      </c>
      <c r="C70" s="203">
        <v>44807.791666666664</v>
      </c>
      <c r="D70" s="208">
        <v>0</v>
      </c>
      <c r="E70" s="208">
        <v>0</v>
      </c>
      <c r="F70" s="208">
        <v>1.01</v>
      </c>
      <c r="G70" s="208">
        <v>1.01</v>
      </c>
      <c r="H70" s="208">
        <v>0</v>
      </c>
      <c r="I70" s="208">
        <v>0</v>
      </c>
      <c r="J70" s="208">
        <v>0</v>
      </c>
      <c r="K70" s="208">
        <v>0</v>
      </c>
      <c r="L70" s="208"/>
      <c r="M70" s="208">
        <v>0</v>
      </c>
      <c r="N70" s="208">
        <v>0</v>
      </c>
      <c r="O70" s="208">
        <v>295</v>
      </c>
      <c r="P70" s="208" t="s">
        <v>257</v>
      </c>
      <c r="Q70" s="208" t="s">
        <v>258</v>
      </c>
      <c r="R70" s="208" t="s">
        <v>259</v>
      </c>
      <c r="S70" s="203">
        <v>44837.594756944447</v>
      </c>
    </row>
    <row r="71" spans="1:19" x14ac:dyDescent="0.2">
      <c r="A71" s="208" t="s">
        <v>256</v>
      </c>
      <c r="B71" s="208" t="s">
        <v>129</v>
      </c>
      <c r="C71" s="203">
        <v>44807.833333333336</v>
      </c>
      <c r="D71" s="208">
        <v>0</v>
      </c>
      <c r="E71" s="208">
        <v>0</v>
      </c>
      <c r="F71" s="208">
        <v>1.01</v>
      </c>
      <c r="G71" s="208">
        <v>1.01</v>
      </c>
      <c r="H71" s="208">
        <v>0</v>
      </c>
      <c r="I71" s="208">
        <v>0</v>
      </c>
      <c r="J71" s="208">
        <v>0</v>
      </c>
      <c r="K71" s="208">
        <v>0</v>
      </c>
      <c r="L71" s="208"/>
      <c r="M71" s="208">
        <v>0</v>
      </c>
      <c r="N71" s="208">
        <v>0</v>
      </c>
      <c r="O71" s="208">
        <v>295</v>
      </c>
      <c r="P71" s="208" t="s">
        <v>257</v>
      </c>
      <c r="Q71" s="208" t="s">
        <v>258</v>
      </c>
      <c r="R71" s="208" t="s">
        <v>259</v>
      </c>
      <c r="S71" s="203">
        <v>44837.594756944447</v>
      </c>
    </row>
    <row r="72" spans="1:19" x14ac:dyDescent="0.2">
      <c r="A72" s="208" t="s">
        <v>256</v>
      </c>
      <c r="B72" s="208" t="s">
        <v>129</v>
      </c>
      <c r="C72" s="203">
        <v>44807.875</v>
      </c>
      <c r="D72" s="208">
        <v>0</v>
      </c>
      <c r="E72" s="208">
        <v>0</v>
      </c>
      <c r="F72" s="208">
        <v>1.0149999999999999</v>
      </c>
      <c r="G72" s="208">
        <v>1.0149999999999999</v>
      </c>
      <c r="H72" s="208">
        <v>0</v>
      </c>
      <c r="I72" s="208">
        <v>0</v>
      </c>
      <c r="J72" s="208">
        <v>0</v>
      </c>
      <c r="K72" s="208">
        <v>0</v>
      </c>
      <c r="L72" s="208"/>
      <c r="M72" s="208">
        <v>0</v>
      </c>
      <c r="N72" s="208">
        <v>0</v>
      </c>
      <c r="O72" s="208">
        <v>295</v>
      </c>
      <c r="P72" s="208" t="s">
        <v>257</v>
      </c>
      <c r="Q72" s="208" t="s">
        <v>258</v>
      </c>
      <c r="R72" s="208" t="s">
        <v>259</v>
      </c>
      <c r="S72" s="203">
        <v>44837.594756944447</v>
      </c>
    </row>
    <row r="73" spans="1:19" x14ac:dyDescent="0.2">
      <c r="A73" s="208" t="s">
        <v>256</v>
      </c>
      <c r="B73" s="208" t="s">
        <v>129</v>
      </c>
      <c r="C73" s="203">
        <v>44807.916666666664</v>
      </c>
      <c r="D73" s="208">
        <v>0</v>
      </c>
      <c r="E73" s="208">
        <v>0</v>
      </c>
      <c r="F73" s="208">
        <v>1.022</v>
      </c>
      <c r="G73" s="208">
        <v>1.022</v>
      </c>
      <c r="H73" s="208">
        <v>0</v>
      </c>
      <c r="I73" s="208">
        <v>0</v>
      </c>
      <c r="J73" s="208">
        <v>0</v>
      </c>
      <c r="K73" s="208">
        <v>0</v>
      </c>
      <c r="L73" s="208"/>
      <c r="M73" s="208">
        <v>0</v>
      </c>
      <c r="N73" s="208">
        <v>0</v>
      </c>
      <c r="O73" s="208">
        <v>295</v>
      </c>
      <c r="P73" s="208" t="s">
        <v>257</v>
      </c>
      <c r="Q73" s="208" t="s">
        <v>258</v>
      </c>
      <c r="R73" s="208" t="s">
        <v>259</v>
      </c>
      <c r="S73" s="203">
        <v>44837.594756944447</v>
      </c>
    </row>
    <row r="74" spans="1:19" x14ac:dyDescent="0.2">
      <c r="A74" s="208" t="s">
        <v>256</v>
      </c>
      <c r="B74" s="208" t="s">
        <v>129</v>
      </c>
      <c r="C74" s="203">
        <v>44807.958333333336</v>
      </c>
      <c r="D74" s="208">
        <v>0</v>
      </c>
      <c r="E74" s="208">
        <v>0</v>
      </c>
      <c r="F74" s="208">
        <v>1.0149999999999999</v>
      </c>
      <c r="G74" s="208">
        <v>1.0149999999999999</v>
      </c>
      <c r="H74" s="208">
        <v>0</v>
      </c>
      <c r="I74" s="208">
        <v>0</v>
      </c>
      <c r="J74" s="208">
        <v>0</v>
      </c>
      <c r="K74" s="208">
        <v>0</v>
      </c>
      <c r="L74" s="208"/>
      <c r="M74" s="208">
        <v>0</v>
      </c>
      <c r="N74" s="208">
        <v>0</v>
      </c>
      <c r="O74" s="208">
        <v>295</v>
      </c>
      <c r="P74" s="208" t="s">
        <v>257</v>
      </c>
      <c r="Q74" s="208" t="s">
        <v>258</v>
      </c>
      <c r="R74" s="208" t="s">
        <v>259</v>
      </c>
      <c r="S74" s="203">
        <v>44837.594756944447</v>
      </c>
    </row>
    <row r="75" spans="1:19" x14ac:dyDescent="0.2">
      <c r="A75" s="208" t="s">
        <v>256</v>
      </c>
      <c r="B75" s="208" t="s">
        <v>129</v>
      </c>
      <c r="C75" s="203">
        <v>44808</v>
      </c>
      <c r="D75" s="208">
        <v>0</v>
      </c>
      <c r="E75" s="208">
        <v>0</v>
      </c>
      <c r="F75" s="208">
        <v>1.018</v>
      </c>
      <c r="G75" s="208">
        <v>1.018</v>
      </c>
      <c r="H75" s="208">
        <v>0</v>
      </c>
      <c r="I75" s="208">
        <v>0</v>
      </c>
      <c r="J75" s="208">
        <v>0</v>
      </c>
      <c r="K75" s="208">
        <v>0</v>
      </c>
      <c r="L75" s="208"/>
      <c r="M75" s="208">
        <v>0</v>
      </c>
      <c r="N75" s="208">
        <v>0</v>
      </c>
      <c r="O75" s="208">
        <v>295</v>
      </c>
      <c r="P75" s="208" t="s">
        <v>257</v>
      </c>
      <c r="Q75" s="208" t="s">
        <v>258</v>
      </c>
      <c r="R75" s="208" t="s">
        <v>259</v>
      </c>
      <c r="S75" s="203">
        <v>44837.594756944447</v>
      </c>
    </row>
    <row r="76" spans="1:19" x14ac:dyDescent="0.2">
      <c r="A76" s="208" t="s">
        <v>256</v>
      </c>
      <c r="B76" s="208" t="s">
        <v>129</v>
      </c>
      <c r="C76" s="203">
        <v>44808.041666666664</v>
      </c>
      <c r="D76" s="208">
        <v>0</v>
      </c>
      <c r="E76" s="208">
        <v>0</v>
      </c>
      <c r="F76" s="208">
        <v>1.02</v>
      </c>
      <c r="G76" s="208">
        <v>1.02</v>
      </c>
      <c r="H76" s="208">
        <v>0</v>
      </c>
      <c r="I76" s="208">
        <v>0</v>
      </c>
      <c r="J76" s="208">
        <v>0</v>
      </c>
      <c r="K76" s="208">
        <v>0</v>
      </c>
      <c r="L76" s="208"/>
      <c r="M76" s="208">
        <v>0</v>
      </c>
      <c r="N76" s="208">
        <v>0</v>
      </c>
      <c r="O76" s="208">
        <v>295</v>
      </c>
      <c r="P76" s="208" t="s">
        <v>257</v>
      </c>
      <c r="Q76" s="208" t="s">
        <v>258</v>
      </c>
      <c r="R76" s="208" t="s">
        <v>259</v>
      </c>
      <c r="S76" s="203">
        <v>44837.594756944447</v>
      </c>
    </row>
    <row r="77" spans="1:19" x14ac:dyDescent="0.2">
      <c r="A77" s="208" t="s">
        <v>256</v>
      </c>
      <c r="B77" s="208" t="s">
        <v>129</v>
      </c>
      <c r="C77" s="203">
        <v>44808.083333333336</v>
      </c>
      <c r="D77" s="208">
        <v>0</v>
      </c>
      <c r="E77" s="208">
        <v>0</v>
      </c>
      <c r="F77" s="208">
        <v>1.0209999999999999</v>
      </c>
      <c r="G77" s="208">
        <v>1.0209999999999999</v>
      </c>
      <c r="H77" s="208">
        <v>0</v>
      </c>
      <c r="I77" s="208">
        <v>0</v>
      </c>
      <c r="J77" s="208">
        <v>0</v>
      </c>
      <c r="K77" s="208">
        <v>0</v>
      </c>
      <c r="L77" s="208"/>
      <c r="M77" s="208">
        <v>0</v>
      </c>
      <c r="N77" s="208">
        <v>0</v>
      </c>
      <c r="O77" s="208">
        <v>295</v>
      </c>
      <c r="P77" s="208" t="s">
        <v>257</v>
      </c>
      <c r="Q77" s="208" t="s">
        <v>258</v>
      </c>
      <c r="R77" s="208" t="s">
        <v>259</v>
      </c>
      <c r="S77" s="203">
        <v>44837.594756944447</v>
      </c>
    </row>
    <row r="78" spans="1:19" x14ac:dyDescent="0.2">
      <c r="A78" s="208" t="s">
        <v>256</v>
      </c>
      <c r="B78" s="208" t="s">
        <v>129</v>
      </c>
      <c r="C78" s="203">
        <v>44808.125</v>
      </c>
      <c r="D78" s="208">
        <v>0</v>
      </c>
      <c r="E78" s="208">
        <v>0</v>
      </c>
      <c r="F78" s="208">
        <v>1.014</v>
      </c>
      <c r="G78" s="208">
        <v>1.014</v>
      </c>
      <c r="H78" s="208">
        <v>0</v>
      </c>
      <c r="I78" s="208">
        <v>0</v>
      </c>
      <c r="J78" s="208">
        <v>0</v>
      </c>
      <c r="K78" s="208">
        <v>0</v>
      </c>
      <c r="L78" s="208"/>
      <c r="M78" s="208">
        <v>0</v>
      </c>
      <c r="N78" s="208">
        <v>0</v>
      </c>
      <c r="O78" s="208">
        <v>295</v>
      </c>
      <c r="P78" s="208" t="s">
        <v>257</v>
      </c>
      <c r="Q78" s="208" t="s">
        <v>258</v>
      </c>
      <c r="R78" s="208" t="s">
        <v>259</v>
      </c>
      <c r="S78" s="203">
        <v>44837.594756944447</v>
      </c>
    </row>
    <row r="79" spans="1:19" x14ac:dyDescent="0.2">
      <c r="A79" s="208" t="s">
        <v>256</v>
      </c>
      <c r="B79" s="208" t="s">
        <v>129</v>
      </c>
      <c r="C79" s="203">
        <v>44808.166666666664</v>
      </c>
      <c r="D79" s="208">
        <v>0</v>
      </c>
      <c r="E79" s="208">
        <v>0</v>
      </c>
      <c r="F79" s="208">
        <v>1.022</v>
      </c>
      <c r="G79" s="208">
        <v>1.022</v>
      </c>
      <c r="H79" s="208">
        <v>0</v>
      </c>
      <c r="I79" s="208">
        <v>0</v>
      </c>
      <c r="J79" s="208">
        <v>0</v>
      </c>
      <c r="K79" s="208">
        <v>0</v>
      </c>
      <c r="L79" s="208"/>
      <c r="M79" s="208">
        <v>0</v>
      </c>
      <c r="N79" s="208">
        <v>0</v>
      </c>
      <c r="O79" s="208">
        <v>295</v>
      </c>
      <c r="P79" s="208" t="s">
        <v>257</v>
      </c>
      <c r="Q79" s="208" t="s">
        <v>258</v>
      </c>
      <c r="R79" s="208" t="s">
        <v>259</v>
      </c>
      <c r="S79" s="203">
        <v>44837.594756944447</v>
      </c>
    </row>
    <row r="80" spans="1:19" x14ac:dyDescent="0.2">
      <c r="A80" s="208" t="s">
        <v>256</v>
      </c>
      <c r="B80" s="208" t="s">
        <v>129</v>
      </c>
      <c r="C80" s="203">
        <v>44808.208333333336</v>
      </c>
      <c r="D80" s="208">
        <v>0</v>
      </c>
      <c r="E80" s="208">
        <v>0</v>
      </c>
      <c r="F80" s="208">
        <v>1.0229999999999999</v>
      </c>
      <c r="G80" s="208">
        <v>1.0229999999999999</v>
      </c>
      <c r="H80" s="208">
        <v>0</v>
      </c>
      <c r="I80" s="208">
        <v>0</v>
      </c>
      <c r="J80" s="208">
        <v>0</v>
      </c>
      <c r="K80" s="208">
        <v>0</v>
      </c>
      <c r="L80" s="208"/>
      <c r="M80" s="208">
        <v>0</v>
      </c>
      <c r="N80" s="208">
        <v>0</v>
      </c>
      <c r="O80" s="208">
        <v>295</v>
      </c>
      <c r="P80" s="208" t="s">
        <v>257</v>
      </c>
      <c r="Q80" s="208" t="s">
        <v>258</v>
      </c>
      <c r="R80" s="208" t="s">
        <v>259</v>
      </c>
      <c r="S80" s="203">
        <v>44837.594756944447</v>
      </c>
    </row>
    <row r="81" spans="1:19" x14ac:dyDescent="0.2">
      <c r="A81" s="208" t="s">
        <v>256</v>
      </c>
      <c r="B81" s="208" t="s">
        <v>129</v>
      </c>
      <c r="C81" s="203">
        <v>44808.25</v>
      </c>
      <c r="D81" s="208">
        <v>0</v>
      </c>
      <c r="E81" s="208">
        <v>0</v>
      </c>
      <c r="F81" s="208">
        <v>1.0189999999999999</v>
      </c>
      <c r="G81" s="208">
        <v>1.0189999999999999</v>
      </c>
      <c r="H81" s="208">
        <v>0</v>
      </c>
      <c r="I81" s="208">
        <v>0</v>
      </c>
      <c r="J81" s="208">
        <v>0</v>
      </c>
      <c r="K81" s="208">
        <v>0</v>
      </c>
      <c r="L81" s="208"/>
      <c r="M81" s="208">
        <v>0</v>
      </c>
      <c r="N81" s="208">
        <v>0</v>
      </c>
      <c r="O81" s="208">
        <v>295</v>
      </c>
      <c r="P81" s="208" t="s">
        <v>257</v>
      </c>
      <c r="Q81" s="208" t="s">
        <v>258</v>
      </c>
      <c r="R81" s="208" t="s">
        <v>259</v>
      </c>
      <c r="S81" s="203">
        <v>44837.594756944447</v>
      </c>
    </row>
    <row r="82" spans="1:19" x14ac:dyDescent="0.2">
      <c r="A82" s="208" t="s">
        <v>256</v>
      </c>
      <c r="B82" s="208" t="s">
        <v>129</v>
      </c>
      <c r="C82" s="203">
        <v>44808.291666666664</v>
      </c>
      <c r="D82" s="208">
        <v>0</v>
      </c>
      <c r="E82" s="208">
        <v>0</v>
      </c>
      <c r="F82" s="208">
        <v>1.0149999999999999</v>
      </c>
      <c r="G82" s="208">
        <v>1.0149999999999999</v>
      </c>
      <c r="H82" s="208">
        <v>0</v>
      </c>
      <c r="I82" s="208">
        <v>0</v>
      </c>
      <c r="J82" s="208">
        <v>0</v>
      </c>
      <c r="K82" s="208">
        <v>0</v>
      </c>
      <c r="L82" s="208"/>
      <c r="M82" s="208">
        <v>0</v>
      </c>
      <c r="N82" s="208">
        <v>0</v>
      </c>
      <c r="O82" s="208">
        <v>295</v>
      </c>
      <c r="P82" s="208" t="s">
        <v>257</v>
      </c>
      <c r="Q82" s="208" t="s">
        <v>258</v>
      </c>
      <c r="R82" s="208" t="s">
        <v>259</v>
      </c>
      <c r="S82" s="203">
        <v>44837.594756944447</v>
      </c>
    </row>
    <row r="83" spans="1:19" x14ac:dyDescent="0.2">
      <c r="A83" s="208" t="s">
        <v>256</v>
      </c>
      <c r="B83" s="208" t="s">
        <v>129</v>
      </c>
      <c r="C83" s="203">
        <v>44808.333333333336</v>
      </c>
      <c r="D83" s="208">
        <v>0</v>
      </c>
      <c r="E83" s="208">
        <v>0</v>
      </c>
      <c r="F83" s="208">
        <v>1.0129999999999999</v>
      </c>
      <c r="G83" s="208">
        <v>1.0129999999999999</v>
      </c>
      <c r="H83" s="208">
        <v>0</v>
      </c>
      <c r="I83" s="208">
        <v>0</v>
      </c>
      <c r="J83" s="208">
        <v>0</v>
      </c>
      <c r="K83" s="208">
        <v>0</v>
      </c>
      <c r="L83" s="208"/>
      <c r="M83" s="208">
        <v>0</v>
      </c>
      <c r="N83" s="208">
        <v>0</v>
      </c>
      <c r="O83" s="208">
        <v>295</v>
      </c>
      <c r="P83" s="208" t="s">
        <v>257</v>
      </c>
      <c r="Q83" s="208" t="s">
        <v>258</v>
      </c>
      <c r="R83" s="208" t="s">
        <v>259</v>
      </c>
      <c r="S83" s="203">
        <v>44837.594756944447</v>
      </c>
    </row>
    <row r="84" spans="1:19" x14ac:dyDescent="0.2">
      <c r="A84" s="208" t="s">
        <v>256</v>
      </c>
      <c r="B84" s="208" t="s">
        <v>129</v>
      </c>
      <c r="C84" s="203">
        <v>44808.375</v>
      </c>
      <c r="D84" s="208">
        <v>0</v>
      </c>
      <c r="E84" s="208">
        <v>0</v>
      </c>
      <c r="F84" s="208">
        <v>1.006</v>
      </c>
      <c r="G84" s="208">
        <v>1.006</v>
      </c>
      <c r="H84" s="208">
        <v>0</v>
      </c>
      <c r="I84" s="208">
        <v>0</v>
      </c>
      <c r="J84" s="208">
        <v>0</v>
      </c>
      <c r="K84" s="208">
        <v>0</v>
      </c>
      <c r="L84" s="208"/>
      <c r="M84" s="208">
        <v>0</v>
      </c>
      <c r="N84" s="208">
        <v>0</v>
      </c>
      <c r="O84" s="208">
        <v>295</v>
      </c>
      <c r="P84" s="208" t="s">
        <v>257</v>
      </c>
      <c r="Q84" s="208" t="s">
        <v>258</v>
      </c>
      <c r="R84" s="208" t="s">
        <v>259</v>
      </c>
      <c r="S84" s="203">
        <v>44837.594756944447</v>
      </c>
    </row>
    <row r="85" spans="1:19" x14ac:dyDescent="0.2">
      <c r="A85" s="208" t="s">
        <v>256</v>
      </c>
      <c r="B85" s="208" t="s">
        <v>129</v>
      </c>
      <c r="C85" s="203">
        <v>44808.416666666664</v>
      </c>
      <c r="D85" s="208">
        <v>0</v>
      </c>
      <c r="E85" s="208">
        <v>0</v>
      </c>
      <c r="F85" s="208">
        <v>1.008</v>
      </c>
      <c r="G85" s="208">
        <v>1.008</v>
      </c>
      <c r="H85" s="208">
        <v>0</v>
      </c>
      <c r="I85" s="208">
        <v>0</v>
      </c>
      <c r="J85" s="208">
        <v>0</v>
      </c>
      <c r="K85" s="208">
        <v>0</v>
      </c>
      <c r="L85" s="208"/>
      <c r="M85" s="208">
        <v>0</v>
      </c>
      <c r="N85" s="208">
        <v>0</v>
      </c>
      <c r="O85" s="208">
        <v>295</v>
      </c>
      <c r="P85" s="208" t="s">
        <v>257</v>
      </c>
      <c r="Q85" s="208" t="s">
        <v>258</v>
      </c>
      <c r="R85" s="208" t="s">
        <v>259</v>
      </c>
      <c r="S85" s="203">
        <v>44837.594756944447</v>
      </c>
    </row>
    <row r="86" spans="1:19" x14ac:dyDescent="0.2">
      <c r="A86" s="208" t="s">
        <v>256</v>
      </c>
      <c r="B86" s="208" t="s">
        <v>129</v>
      </c>
      <c r="C86" s="203">
        <v>44808.458333333336</v>
      </c>
      <c r="D86" s="208">
        <v>0</v>
      </c>
      <c r="E86" s="208">
        <v>0</v>
      </c>
      <c r="F86" s="208">
        <v>1.0009999999999999</v>
      </c>
      <c r="G86" s="208">
        <v>1.0009999999999999</v>
      </c>
      <c r="H86" s="208">
        <v>0</v>
      </c>
      <c r="I86" s="208">
        <v>0</v>
      </c>
      <c r="J86" s="208">
        <v>0</v>
      </c>
      <c r="K86" s="208">
        <v>0</v>
      </c>
      <c r="L86" s="208"/>
      <c r="M86" s="208">
        <v>0</v>
      </c>
      <c r="N86" s="208">
        <v>0</v>
      </c>
      <c r="O86" s="208">
        <v>295</v>
      </c>
      <c r="P86" s="208" t="s">
        <v>257</v>
      </c>
      <c r="Q86" s="208" t="s">
        <v>258</v>
      </c>
      <c r="R86" s="208" t="s">
        <v>259</v>
      </c>
      <c r="S86" s="203">
        <v>44837.594756944447</v>
      </c>
    </row>
    <row r="87" spans="1:19" x14ac:dyDescent="0.2">
      <c r="A87" s="208" t="s">
        <v>256</v>
      </c>
      <c r="B87" s="208" t="s">
        <v>129</v>
      </c>
      <c r="C87" s="203">
        <v>44808.5</v>
      </c>
      <c r="D87" s="208">
        <v>0</v>
      </c>
      <c r="E87" s="208">
        <v>0</v>
      </c>
      <c r="F87" s="208">
        <v>1.004</v>
      </c>
      <c r="G87" s="208">
        <v>1.004</v>
      </c>
      <c r="H87" s="208">
        <v>0</v>
      </c>
      <c r="I87" s="208">
        <v>0</v>
      </c>
      <c r="J87" s="208">
        <v>0</v>
      </c>
      <c r="K87" s="208">
        <v>0</v>
      </c>
      <c r="L87" s="208"/>
      <c r="M87" s="208">
        <v>0</v>
      </c>
      <c r="N87" s="208">
        <v>0</v>
      </c>
      <c r="O87" s="208">
        <v>295</v>
      </c>
      <c r="P87" s="208" t="s">
        <v>257</v>
      </c>
      <c r="Q87" s="208" t="s">
        <v>258</v>
      </c>
      <c r="R87" s="208" t="s">
        <v>259</v>
      </c>
      <c r="S87" s="203">
        <v>44837.594756944447</v>
      </c>
    </row>
    <row r="88" spans="1:19" x14ac:dyDescent="0.2">
      <c r="A88" s="208" t="s">
        <v>256</v>
      </c>
      <c r="B88" s="208" t="s">
        <v>129</v>
      </c>
      <c r="C88" s="203">
        <v>44808.541666666664</v>
      </c>
      <c r="D88" s="208">
        <v>0</v>
      </c>
      <c r="E88" s="208">
        <v>0</v>
      </c>
      <c r="F88" s="208">
        <v>1.0069999999999999</v>
      </c>
      <c r="G88" s="208">
        <v>1.0069999999999999</v>
      </c>
      <c r="H88" s="208">
        <v>0</v>
      </c>
      <c r="I88" s="208">
        <v>0</v>
      </c>
      <c r="J88" s="208">
        <v>0</v>
      </c>
      <c r="K88" s="208">
        <v>0</v>
      </c>
      <c r="L88" s="208"/>
      <c r="M88" s="208">
        <v>0</v>
      </c>
      <c r="N88" s="208">
        <v>0</v>
      </c>
      <c r="O88" s="208">
        <v>295</v>
      </c>
      <c r="P88" s="208" t="s">
        <v>257</v>
      </c>
      <c r="Q88" s="208" t="s">
        <v>258</v>
      </c>
      <c r="R88" s="208" t="s">
        <v>259</v>
      </c>
      <c r="S88" s="203">
        <v>44837.594756944447</v>
      </c>
    </row>
    <row r="89" spans="1:19" x14ac:dyDescent="0.2">
      <c r="A89" s="208" t="s">
        <v>256</v>
      </c>
      <c r="B89" s="208" t="s">
        <v>129</v>
      </c>
      <c r="C89" s="203">
        <v>44808.583333333336</v>
      </c>
      <c r="D89" s="208">
        <v>0</v>
      </c>
      <c r="E89" s="208">
        <v>0</v>
      </c>
      <c r="F89" s="208">
        <v>1.0149999999999999</v>
      </c>
      <c r="G89" s="208">
        <v>1.0149999999999999</v>
      </c>
      <c r="H89" s="208">
        <v>0</v>
      </c>
      <c r="I89" s="208">
        <v>0</v>
      </c>
      <c r="J89" s="208">
        <v>0</v>
      </c>
      <c r="K89" s="208">
        <v>0</v>
      </c>
      <c r="L89" s="208"/>
      <c r="M89" s="208">
        <v>0</v>
      </c>
      <c r="N89" s="208">
        <v>0</v>
      </c>
      <c r="O89" s="208">
        <v>295</v>
      </c>
      <c r="P89" s="208" t="s">
        <v>257</v>
      </c>
      <c r="Q89" s="208" t="s">
        <v>258</v>
      </c>
      <c r="R89" s="208" t="s">
        <v>259</v>
      </c>
      <c r="S89" s="203">
        <v>44837.594756944447</v>
      </c>
    </row>
    <row r="90" spans="1:19" x14ac:dyDescent="0.2">
      <c r="A90" s="208" t="s">
        <v>256</v>
      </c>
      <c r="B90" s="208" t="s">
        <v>129</v>
      </c>
      <c r="C90" s="203">
        <v>44808.625</v>
      </c>
      <c r="D90" s="208">
        <v>0</v>
      </c>
      <c r="E90" s="208">
        <v>0</v>
      </c>
      <c r="F90" s="208">
        <v>1.0129999999999999</v>
      </c>
      <c r="G90" s="208">
        <v>1.0129999999999999</v>
      </c>
      <c r="H90" s="208">
        <v>0</v>
      </c>
      <c r="I90" s="208">
        <v>0</v>
      </c>
      <c r="J90" s="208">
        <v>0</v>
      </c>
      <c r="K90" s="208">
        <v>0</v>
      </c>
      <c r="L90" s="208"/>
      <c r="M90" s="208">
        <v>0</v>
      </c>
      <c r="N90" s="208">
        <v>0</v>
      </c>
      <c r="O90" s="208">
        <v>295</v>
      </c>
      <c r="P90" s="208" t="s">
        <v>257</v>
      </c>
      <c r="Q90" s="208" t="s">
        <v>258</v>
      </c>
      <c r="R90" s="208" t="s">
        <v>259</v>
      </c>
      <c r="S90" s="203">
        <v>44837.594756944447</v>
      </c>
    </row>
    <row r="91" spans="1:19" x14ac:dyDescent="0.2">
      <c r="A91" s="208" t="s">
        <v>256</v>
      </c>
      <c r="B91" s="208" t="s">
        <v>129</v>
      </c>
      <c r="C91" s="203">
        <v>44808.666666666664</v>
      </c>
      <c r="D91" s="208">
        <v>0</v>
      </c>
      <c r="E91" s="208">
        <v>0</v>
      </c>
      <c r="F91" s="208">
        <v>1.022</v>
      </c>
      <c r="G91" s="208">
        <v>1.022</v>
      </c>
      <c r="H91" s="208">
        <v>0</v>
      </c>
      <c r="I91" s="208">
        <v>0</v>
      </c>
      <c r="J91" s="208">
        <v>0</v>
      </c>
      <c r="K91" s="208">
        <v>0</v>
      </c>
      <c r="L91" s="208"/>
      <c r="M91" s="208">
        <v>0</v>
      </c>
      <c r="N91" s="208">
        <v>0</v>
      </c>
      <c r="O91" s="208">
        <v>295</v>
      </c>
      <c r="P91" s="208" t="s">
        <v>257</v>
      </c>
      <c r="Q91" s="208" t="s">
        <v>258</v>
      </c>
      <c r="R91" s="208" t="s">
        <v>259</v>
      </c>
      <c r="S91" s="203">
        <v>44837.594756944447</v>
      </c>
    </row>
    <row r="92" spans="1:19" x14ac:dyDescent="0.2">
      <c r="A92" s="208" t="s">
        <v>256</v>
      </c>
      <c r="B92" s="208" t="s">
        <v>129</v>
      </c>
      <c r="C92" s="203">
        <v>44808.708333333336</v>
      </c>
      <c r="D92" s="208">
        <v>0</v>
      </c>
      <c r="E92" s="208">
        <v>0</v>
      </c>
      <c r="F92" s="208">
        <v>1.0109999999999999</v>
      </c>
      <c r="G92" s="208">
        <v>1.0109999999999999</v>
      </c>
      <c r="H92" s="208">
        <v>0</v>
      </c>
      <c r="I92" s="208">
        <v>0</v>
      </c>
      <c r="J92" s="208">
        <v>0</v>
      </c>
      <c r="K92" s="208">
        <v>0</v>
      </c>
      <c r="L92" s="208"/>
      <c r="M92" s="208">
        <v>0</v>
      </c>
      <c r="N92" s="208">
        <v>0</v>
      </c>
      <c r="O92" s="208">
        <v>295</v>
      </c>
      <c r="P92" s="208" t="s">
        <v>257</v>
      </c>
      <c r="Q92" s="208" t="s">
        <v>258</v>
      </c>
      <c r="R92" s="208" t="s">
        <v>259</v>
      </c>
      <c r="S92" s="203">
        <v>44837.594756944447</v>
      </c>
    </row>
    <row r="93" spans="1:19" x14ac:dyDescent="0.2">
      <c r="A93" s="208" t="s">
        <v>256</v>
      </c>
      <c r="B93" s="208" t="s">
        <v>129</v>
      </c>
      <c r="C93" s="203">
        <v>44808.75</v>
      </c>
      <c r="D93" s="208">
        <v>0</v>
      </c>
      <c r="E93" s="208">
        <v>0</v>
      </c>
      <c r="F93" s="208">
        <v>1.006</v>
      </c>
      <c r="G93" s="208">
        <v>1.006</v>
      </c>
      <c r="H93" s="208">
        <v>0</v>
      </c>
      <c r="I93" s="208">
        <v>0</v>
      </c>
      <c r="J93" s="208">
        <v>0</v>
      </c>
      <c r="K93" s="208">
        <v>0</v>
      </c>
      <c r="L93" s="208"/>
      <c r="M93" s="208">
        <v>0</v>
      </c>
      <c r="N93" s="208">
        <v>0</v>
      </c>
      <c r="O93" s="208">
        <v>295</v>
      </c>
      <c r="P93" s="208" t="s">
        <v>257</v>
      </c>
      <c r="Q93" s="208" t="s">
        <v>258</v>
      </c>
      <c r="R93" s="208" t="s">
        <v>259</v>
      </c>
      <c r="S93" s="203">
        <v>44837.594756944447</v>
      </c>
    </row>
    <row r="94" spans="1:19" x14ac:dyDescent="0.2">
      <c r="A94" s="208" t="s">
        <v>256</v>
      </c>
      <c r="B94" s="208" t="s">
        <v>129</v>
      </c>
      <c r="C94" s="203">
        <v>44808.791666666664</v>
      </c>
      <c r="D94" s="208">
        <v>0</v>
      </c>
      <c r="E94" s="208">
        <v>0</v>
      </c>
      <c r="F94" s="208">
        <v>0.99399999999999999</v>
      </c>
      <c r="G94" s="208">
        <v>0.99399999999999999</v>
      </c>
      <c r="H94" s="208">
        <v>0</v>
      </c>
      <c r="I94" s="208">
        <v>0</v>
      </c>
      <c r="J94" s="208">
        <v>0</v>
      </c>
      <c r="K94" s="208">
        <v>0</v>
      </c>
      <c r="L94" s="208"/>
      <c r="M94" s="208">
        <v>0</v>
      </c>
      <c r="N94" s="208">
        <v>0</v>
      </c>
      <c r="O94" s="208">
        <v>295</v>
      </c>
      <c r="P94" s="208" t="s">
        <v>257</v>
      </c>
      <c r="Q94" s="208" t="s">
        <v>258</v>
      </c>
      <c r="R94" s="208" t="s">
        <v>259</v>
      </c>
      <c r="S94" s="203">
        <v>44837.594756944447</v>
      </c>
    </row>
    <row r="95" spans="1:19" x14ac:dyDescent="0.2">
      <c r="A95" s="208" t="s">
        <v>256</v>
      </c>
      <c r="B95" s="208" t="s">
        <v>129</v>
      </c>
      <c r="C95" s="203">
        <v>44808.833333333336</v>
      </c>
      <c r="D95" s="208">
        <v>0</v>
      </c>
      <c r="E95" s="208">
        <v>0</v>
      </c>
      <c r="F95" s="208">
        <v>1.0049999999999999</v>
      </c>
      <c r="G95" s="208">
        <v>1.0049999999999999</v>
      </c>
      <c r="H95" s="208">
        <v>0</v>
      </c>
      <c r="I95" s="208">
        <v>0</v>
      </c>
      <c r="J95" s="208">
        <v>0</v>
      </c>
      <c r="K95" s="208">
        <v>0</v>
      </c>
      <c r="L95" s="208"/>
      <c r="M95" s="208">
        <v>0</v>
      </c>
      <c r="N95" s="208">
        <v>0</v>
      </c>
      <c r="O95" s="208">
        <v>295</v>
      </c>
      <c r="P95" s="208" t="s">
        <v>257</v>
      </c>
      <c r="Q95" s="208" t="s">
        <v>258</v>
      </c>
      <c r="R95" s="208" t="s">
        <v>259</v>
      </c>
      <c r="S95" s="203">
        <v>44837.594756944447</v>
      </c>
    </row>
    <row r="96" spans="1:19" x14ac:dyDescent="0.2">
      <c r="A96" s="208" t="s">
        <v>256</v>
      </c>
      <c r="B96" s="208" t="s">
        <v>129</v>
      </c>
      <c r="C96" s="203">
        <v>44808.875</v>
      </c>
      <c r="D96" s="208">
        <v>0</v>
      </c>
      <c r="E96" s="208">
        <v>0</v>
      </c>
      <c r="F96" s="208">
        <v>1.0149999999999999</v>
      </c>
      <c r="G96" s="208">
        <v>1.0149999999999999</v>
      </c>
      <c r="H96" s="208">
        <v>0</v>
      </c>
      <c r="I96" s="208">
        <v>0</v>
      </c>
      <c r="J96" s="208">
        <v>0</v>
      </c>
      <c r="K96" s="208">
        <v>0</v>
      </c>
      <c r="L96" s="208"/>
      <c r="M96" s="208">
        <v>0</v>
      </c>
      <c r="N96" s="208">
        <v>0</v>
      </c>
      <c r="O96" s="208">
        <v>295</v>
      </c>
      <c r="P96" s="208" t="s">
        <v>257</v>
      </c>
      <c r="Q96" s="208" t="s">
        <v>258</v>
      </c>
      <c r="R96" s="208" t="s">
        <v>259</v>
      </c>
      <c r="S96" s="203">
        <v>44837.594756944447</v>
      </c>
    </row>
    <row r="97" spans="1:19" x14ac:dyDescent="0.2">
      <c r="A97" s="208" t="s">
        <v>256</v>
      </c>
      <c r="B97" s="208" t="s">
        <v>129</v>
      </c>
      <c r="C97" s="203">
        <v>44808.916666666664</v>
      </c>
      <c r="D97" s="208">
        <v>0</v>
      </c>
      <c r="E97" s="208">
        <v>0</v>
      </c>
      <c r="F97" s="208">
        <v>1.01</v>
      </c>
      <c r="G97" s="208">
        <v>1.01</v>
      </c>
      <c r="H97" s="208">
        <v>0</v>
      </c>
      <c r="I97" s="208">
        <v>0</v>
      </c>
      <c r="J97" s="208">
        <v>0</v>
      </c>
      <c r="K97" s="208">
        <v>0</v>
      </c>
      <c r="L97" s="208"/>
      <c r="M97" s="208">
        <v>0</v>
      </c>
      <c r="N97" s="208">
        <v>0</v>
      </c>
      <c r="O97" s="208">
        <v>295</v>
      </c>
      <c r="P97" s="208" t="s">
        <v>257</v>
      </c>
      <c r="Q97" s="208" t="s">
        <v>258</v>
      </c>
      <c r="R97" s="208" t="s">
        <v>259</v>
      </c>
      <c r="S97" s="203">
        <v>44837.594756944447</v>
      </c>
    </row>
    <row r="98" spans="1:19" x14ac:dyDescent="0.2">
      <c r="A98" s="208" t="s">
        <v>256</v>
      </c>
      <c r="B98" s="208" t="s">
        <v>129</v>
      </c>
      <c r="C98" s="203">
        <v>44808.958333333336</v>
      </c>
      <c r="D98" s="208">
        <v>0</v>
      </c>
      <c r="E98" s="208">
        <v>0</v>
      </c>
      <c r="F98" s="208">
        <v>1.0109999999999999</v>
      </c>
      <c r="G98" s="208">
        <v>1.0109999999999999</v>
      </c>
      <c r="H98" s="208">
        <v>0</v>
      </c>
      <c r="I98" s="208">
        <v>0</v>
      </c>
      <c r="J98" s="208">
        <v>0</v>
      </c>
      <c r="K98" s="208">
        <v>0</v>
      </c>
      <c r="L98" s="208"/>
      <c r="M98" s="208">
        <v>0</v>
      </c>
      <c r="N98" s="208">
        <v>0</v>
      </c>
      <c r="O98" s="208">
        <v>295</v>
      </c>
      <c r="P98" s="208" t="s">
        <v>257</v>
      </c>
      <c r="Q98" s="208" t="s">
        <v>258</v>
      </c>
      <c r="R98" s="208" t="s">
        <v>259</v>
      </c>
      <c r="S98" s="203">
        <v>44837.594756944447</v>
      </c>
    </row>
    <row r="99" spans="1:19" x14ac:dyDescent="0.2">
      <c r="A99" s="208" t="s">
        <v>256</v>
      </c>
      <c r="B99" s="208" t="s">
        <v>129</v>
      </c>
      <c r="C99" s="203">
        <v>44809</v>
      </c>
      <c r="D99" s="208">
        <v>0</v>
      </c>
      <c r="E99" s="208">
        <v>0</v>
      </c>
      <c r="F99" s="208">
        <v>1.012</v>
      </c>
      <c r="G99" s="208">
        <v>1.012</v>
      </c>
      <c r="H99" s="208">
        <v>0</v>
      </c>
      <c r="I99" s="208">
        <v>0</v>
      </c>
      <c r="J99" s="208">
        <v>0</v>
      </c>
      <c r="K99" s="208">
        <v>0</v>
      </c>
      <c r="L99" s="208"/>
      <c r="M99" s="208">
        <v>0</v>
      </c>
      <c r="N99" s="208">
        <v>0</v>
      </c>
      <c r="O99" s="208">
        <v>295</v>
      </c>
      <c r="P99" s="208" t="s">
        <v>257</v>
      </c>
      <c r="Q99" s="208" t="s">
        <v>258</v>
      </c>
      <c r="R99" s="208" t="s">
        <v>259</v>
      </c>
      <c r="S99" s="203">
        <v>44837.594756944447</v>
      </c>
    </row>
    <row r="100" spans="1:19" x14ac:dyDescent="0.2">
      <c r="A100" s="208" t="s">
        <v>256</v>
      </c>
      <c r="B100" s="208" t="s">
        <v>129</v>
      </c>
      <c r="C100" s="203">
        <v>44809.041666666664</v>
      </c>
      <c r="D100" s="208">
        <v>0</v>
      </c>
      <c r="E100" s="208">
        <v>0</v>
      </c>
      <c r="F100" s="208">
        <v>1.0149999999999999</v>
      </c>
      <c r="G100" s="208">
        <v>1.0149999999999999</v>
      </c>
      <c r="H100" s="208">
        <v>0</v>
      </c>
      <c r="I100" s="208">
        <v>0</v>
      </c>
      <c r="J100" s="208">
        <v>0</v>
      </c>
      <c r="K100" s="208">
        <v>0</v>
      </c>
      <c r="L100" s="208"/>
      <c r="M100" s="208">
        <v>0</v>
      </c>
      <c r="N100" s="208">
        <v>0</v>
      </c>
      <c r="O100" s="208">
        <v>295</v>
      </c>
      <c r="P100" s="208" t="s">
        <v>257</v>
      </c>
      <c r="Q100" s="208" t="s">
        <v>258</v>
      </c>
      <c r="R100" s="208" t="s">
        <v>259</v>
      </c>
      <c r="S100" s="203">
        <v>44837.594756944447</v>
      </c>
    </row>
    <row r="101" spans="1:19" x14ac:dyDescent="0.2">
      <c r="A101" s="208" t="s">
        <v>256</v>
      </c>
      <c r="B101" s="208" t="s">
        <v>129</v>
      </c>
      <c r="C101" s="203">
        <v>44809.083333333336</v>
      </c>
      <c r="D101" s="208">
        <v>0</v>
      </c>
      <c r="E101" s="208">
        <v>0</v>
      </c>
      <c r="F101" s="208">
        <v>1.018</v>
      </c>
      <c r="G101" s="208">
        <v>1.018</v>
      </c>
      <c r="H101" s="208">
        <v>0</v>
      </c>
      <c r="I101" s="208">
        <v>0</v>
      </c>
      <c r="J101" s="208">
        <v>0</v>
      </c>
      <c r="K101" s="208">
        <v>0</v>
      </c>
      <c r="L101" s="208"/>
      <c r="M101" s="208">
        <v>0</v>
      </c>
      <c r="N101" s="208">
        <v>0</v>
      </c>
      <c r="O101" s="208">
        <v>295</v>
      </c>
      <c r="P101" s="208" t="s">
        <v>257</v>
      </c>
      <c r="Q101" s="208" t="s">
        <v>258</v>
      </c>
      <c r="R101" s="208" t="s">
        <v>259</v>
      </c>
      <c r="S101" s="203">
        <v>44837.594756944447</v>
      </c>
    </row>
    <row r="102" spans="1:19" x14ac:dyDescent="0.2">
      <c r="A102" s="208" t="s">
        <v>256</v>
      </c>
      <c r="B102" s="208" t="s">
        <v>129</v>
      </c>
      <c r="C102" s="203">
        <v>44809.125</v>
      </c>
      <c r="D102" s="208">
        <v>0</v>
      </c>
      <c r="E102" s="208">
        <v>0</v>
      </c>
      <c r="F102" s="208">
        <v>1.014</v>
      </c>
      <c r="G102" s="208">
        <v>1.014</v>
      </c>
      <c r="H102" s="208">
        <v>0</v>
      </c>
      <c r="I102" s="208">
        <v>0</v>
      </c>
      <c r="J102" s="208">
        <v>0</v>
      </c>
      <c r="K102" s="208">
        <v>0</v>
      </c>
      <c r="L102" s="208"/>
      <c r="M102" s="208">
        <v>0</v>
      </c>
      <c r="N102" s="208">
        <v>0</v>
      </c>
      <c r="O102" s="208">
        <v>295</v>
      </c>
      <c r="P102" s="208" t="s">
        <v>257</v>
      </c>
      <c r="Q102" s="208" t="s">
        <v>258</v>
      </c>
      <c r="R102" s="208" t="s">
        <v>259</v>
      </c>
      <c r="S102" s="203">
        <v>44837.594756944447</v>
      </c>
    </row>
    <row r="103" spans="1:19" x14ac:dyDescent="0.2">
      <c r="A103" s="208" t="s">
        <v>256</v>
      </c>
      <c r="B103" s="208" t="s">
        <v>129</v>
      </c>
      <c r="C103" s="203">
        <v>44809.166666666664</v>
      </c>
      <c r="D103" s="208">
        <v>0</v>
      </c>
      <c r="E103" s="208">
        <v>0</v>
      </c>
      <c r="F103" s="208">
        <v>1.018</v>
      </c>
      <c r="G103" s="208">
        <v>1.018</v>
      </c>
      <c r="H103" s="208">
        <v>0</v>
      </c>
      <c r="I103" s="208">
        <v>0</v>
      </c>
      <c r="J103" s="208">
        <v>0</v>
      </c>
      <c r="K103" s="208">
        <v>0</v>
      </c>
      <c r="L103" s="208"/>
      <c r="M103" s="208">
        <v>0</v>
      </c>
      <c r="N103" s="208">
        <v>0</v>
      </c>
      <c r="O103" s="208">
        <v>295</v>
      </c>
      <c r="P103" s="208" t="s">
        <v>257</v>
      </c>
      <c r="Q103" s="208" t="s">
        <v>258</v>
      </c>
      <c r="R103" s="208" t="s">
        <v>259</v>
      </c>
      <c r="S103" s="203">
        <v>44837.594756944447</v>
      </c>
    </row>
    <row r="104" spans="1:19" x14ac:dyDescent="0.2">
      <c r="A104" s="208" t="s">
        <v>256</v>
      </c>
      <c r="B104" s="208" t="s">
        <v>129</v>
      </c>
      <c r="C104" s="203">
        <v>44809.208333333336</v>
      </c>
      <c r="D104" s="208">
        <v>0</v>
      </c>
      <c r="E104" s="208">
        <v>0</v>
      </c>
      <c r="F104" s="208">
        <v>1.0229999999999999</v>
      </c>
      <c r="G104" s="208">
        <v>1.0229999999999999</v>
      </c>
      <c r="H104" s="208">
        <v>0</v>
      </c>
      <c r="I104" s="208">
        <v>0</v>
      </c>
      <c r="J104" s="208">
        <v>0</v>
      </c>
      <c r="K104" s="208">
        <v>0</v>
      </c>
      <c r="L104" s="208"/>
      <c r="M104" s="208">
        <v>0</v>
      </c>
      <c r="N104" s="208">
        <v>0</v>
      </c>
      <c r="O104" s="208">
        <v>295</v>
      </c>
      <c r="P104" s="208" t="s">
        <v>257</v>
      </c>
      <c r="Q104" s="208" t="s">
        <v>258</v>
      </c>
      <c r="R104" s="208" t="s">
        <v>259</v>
      </c>
      <c r="S104" s="203">
        <v>44837.594756944447</v>
      </c>
    </row>
    <row r="105" spans="1:19" x14ac:dyDescent="0.2">
      <c r="A105" s="208" t="s">
        <v>256</v>
      </c>
      <c r="B105" s="208" t="s">
        <v>129</v>
      </c>
      <c r="C105" s="203">
        <v>44809.25</v>
      </c>
      <c r="D105" s="208">
        <v>0</v>
      </c>
      <c r="E105" s="208">
        <v>0</v>
      </c>
      <c r="F105" s="208">
        <v>1.018</v>
      </c>
      <c r="G105" s="208">
        <v>1.018</v>
      </c>
      <c r="H105" s="208">
        <v>0</v>
      </c>
      <c r="I105" s="208">
        <v>0</v>
      </c>
      <c r="J105" s="208">
        <v>0</v>
      </c>
      <c r="K105" s="208">
        <v>0</v>
      </c>
      <c r="L105" s="208"/>
      <c r="M105" s="208">
        <v>0</v>
      </c>
      <c r="N105" s="208">
        <v>0</v>
      </c>
      <c r="O105" s="208">
        <v>295</v>
      </c>
      <c r="P105" s="208" t="s">
        <v>257</v>
      </c>
      <c r="Q105" s="208" t="s">
        <v>258</v>
      </c>
      <c r="R105" s="208" t="s">
        <v>259</v>
      </c>
      <c r="S105" s="203">
        <v>44837.594756944447</v>
      </c>
    </row>
    <row r="106" spans="1:19" x14ac:dyDescent="0.2">
      <c r="A106" s="208" t="s">
        <v>256</v>
      </c>
      <c r="B106" s="208" t="s">
        <v>129</v>
      </c>
      <c r="C106" s="203">
        <v>44809.291666666664</v>
      </c>
      <c r="D106" s="208">
        <v>0</v>
      </c>
      <c r="E106" s="208">
        <v>0</v>
      </c>
      <c r="F106" s="208">
        <v>1.012</v>
      </c>
      <c r="G106" s="208">
        <v>1.012</v>
      </c>
      <c r="H106" s="208">
        <v>0</v>
      </c>
      <c r="I106" s="208">
        <v>0</v>
      </c>
      <c r="J106" s="208">
        <v>0</v>
      </c>
      <c r="K106" s="208">
        <v>0</v>
      </c>
      <c r="L106" s="208"/>
      <c r="M106" s="208">
        <v>0</v>
      </c>
      <c r="N106" s="208">
        <v>0</v>
      </c>
      <c r="O106" s="208">
        <v>295</v>
      </c>
      <c r="P106" s="208" t="s">
        <v>257</v>
      </c>
      <c r="Q106" s="208" t="s">
        <v>258</v>
      </c>
      <c r="R106" s="208" t="s">
        <v>259</v>
      </c>
      <c r="S106" s="203">
        <v>44837.594756944447</v>
      </c>
    </row>
    <row r="107" spans="1:19" x14ac:dyDescent="0.2">
      <c r="A107" s="208" t="s">
        <v>256</v>
      </c>
      <c r="B107" s="208" t="s">
        <v>129</v>
      </c>
      <c r="C107" s="203">
        <v>44809.333333333336</v>
      </c>
      <c r="D107" s="208">
        <v>0</v>
      </c>
      <c r="E107" s="208">
        <v>0</v>
      </c>
      <c r="F107" s="208">
        <v>1.01</v>
      </c>
      <c r="G107" s="208">
        <v>1.01</v>
      </c>
      <c r="H107" s="208">
        <v>0</v>
      </c>
      <c r="I107" s="208">
        <v>0</v>
      </c>
      <c r="J107" s="208">
        <v>0</v>
      </c>
      <c r="K107" s="208">
        <v>0</v>
      </c>
      <c r="L107" s="208"/>
      <c r="M107" s="208">
        <v>0</v>
      </c>
      <c r="N107" s="208">
        <v>0</v>
      </c>
      <c r="O107" s="208">
        <v>295</v>
      </c>
      <c r="P107" s="208" t="s">
        <v>257</v>
      </c>
      <c r="Q107" s="208" t="s">
        <v>258</v>
      </c>
      <c r="R107" s="208" t="s">
        <v>259</v>
      </c>
      <c r="S107" s="203">
        <v>44837.594756944447</v>
      </c>
    </row>
    <row r="108" spans="1:19" x14ac:dyDescent="0.2">
      <c r="A108" s="208" t="s">
        <v>256</v>
      </c>
      <c r="B108" s="208" t="s">
        <v>129</v>
      </c>
      <c r="C108" s="203">
        <v>44809.375</v>
      </c>
      <c r="D108" s="208">
        <v>0</v>
      </c>
      <c r="E108" s="208">
        <v>0</v>
      </c>
      <c r="F108" s="208">
        <v>1.0089999999999999</v>
      </c>
      <c r="G108" s="208">
        <v>1.0089999999999999</v>
      </c>
      <c r="H108" s="208">
        <v>0</v>
      </c>
      <c r="I108" s="208">
        <v>0</v>
      </c>
      <c r="J108" s="208">
        <v>0</v>
      </c>
      <c r="K108" s="208">
        <v>0</v>
      </c>
      <c r="L108" s="208"/>
      <c r="M108" s="208">
        <v>0</v>
      </c>
      <c r="N108" s="208">
        <v>0</v>
      </c>
      <c r="O108" s="208">
        <v>295</v>
      </c>
      <c r="P108" s="208" t="s">
        <v>257</v>
      </c>
      <c r="Q108" s="208" t="s">
        <v>258</v>
      </c>
      <c r="R108" s="208" t="s">
        <v>259</v>
      </c>
      <c r="S108" s="203">
        <v>44837.594756944447</v>
      </c>
    </row>
    <row r="109" spans="1:19" x14ac:dyDescent="0.2">
      <c r="A109" s="208" t="s">
        <v>256</v>
      </c>
      <c r="B109" s="208" t="s">
        <v>129</v>
      </c>
      <c r="C109" s="203">
        <v>44809.416666666664</v>
      </c>
      <c r="D109" s="208">
        <v>0</v>
      </c>
      <c r="E109" s="208">
        <v>0</v>
      </c>
      <c r="F109" s="208">
        <v>1.006</v>
      </c>
      <c r="G109" s="208">
        <v>1.006</v>
      </c>
      <c r="H109" s="208">
        <v>0</v>
      </c>
      <c r="I109" s="208">
        <v>0</v>
      </c>
      <c r="J109" s="208">
        <v>0</v>
      </c>
      <c r="K109" s="208">
        <v>0</v>
      </c>
      <c r="L109" s="208"/>
      <c r="M109" s="208">
        <v>0</v>
      </c>
      <c r="N109" s="208">
        <v>0</v>
      </c>
      <c r="O109" s="208">
        <v>295</v>
      </c>
      <c r="P109" s="208" t="s">
        <v>257</v>
      </c>
      <c r="Q109" s="208" t="s">
        <v>258</v>
      </c>
      <c r="R109" s="208" t="s">
        <v>259</v>
      </c>
      <c r="S109" s="203">
        <v>44837.594756944447</v>
      </c>
    </row>
    <row r="110" spans="1:19" x14ac:dyDescent="0.2">
      <c r="A110" s="208" t="s">
        <v>256</v>
      </c>
      <c r="B110" s="208" t="s">
        <v>129</v>
      </c>
      <c r="C110" s="203">
        <v>44809.458333333336</v>
      </c>
      <c r="D110" s="208">
        <v>0</v>
      </c>
      <c r="E110" s="208">
        <v>0</v>
      </c>
      <c r="F110" s="208">
        <v>0.998</v>
      </c>
      <c r="G110" s="208">
        <v>0.998</v>
      </c>
      <c r="H110" s="208">
        <v>0</v>
      </c>
      <c r="I110" s="208">
        <v>0</v>
      </c>
      <c r="J110" s="208">
        <v>0</v>
      </c>
      <c r="K110" s="208">
        <v>0</v>
      </c>
      <c r="L110" s="208"/>
      <c r="M110" s="208">
        <v>0</v>
      </c>
      <c r="N110" s="208">
        <v>0</v>
      </c>
      <c r="O110" s="208">
        <v>295</v>
      </c>
      <c r="P110" s="208" t="s">
        <v>257</v>
      </c>
      <c r="Q110" s="208" t="s">
        <v>258</v>
      </c>
      <c r="R110" s="208" t="s">
        <v>259</v>
      </c>
      <c r="S110" s="203">
        <v>44837.594768518517</v>
      </c>
    </row>
    <row r="111" spans="1:19" x14ac:dyDescent="0.2">
      <c r="A111" s="208" t="s">
        <v>256</v>
      </c>
      <c r="B111" s="208" t="s">
        <v>129</v>
      </c>
      <c r="C111" s="203">
        <v>44809.5</v>
      </c>
      <c r="D111" s="208">
        <v>0</v>
      </c>
      <c r="E111" s="208">
        <v>0</v>
      </c>
      <c r="F111" s="208">
        <v>0.996</v>
      </c>
      <c r="G111" s="208">
        <v>0.996</v>
      </c>
      <c r="H111" s="208">
        <v>0</v>
      </c>
      <c r="I111" s="208">
        <v>0</v>
      </c>
      <c r="J111" s="208">
        <v>0</v>
      </c>
      <c r="K111" s="208">
        <v>0</v>
      </c>
      <c r="L111" s="208"/>
      <c r="M111" s="208">
        <v>0</v>
      </c>
      <c r="N111" s="208">
        <v>0</v>
      </c>
      <c r="O111" s="208">
        <v>295</v>
      </c>
      <c r="P111" s="208" t="s">
        <v>257</v>
      </c>
      <c r="Q111" s="208" t="s">
        <v>258</v>
      </c>
      <c r="R111" s="208" t="s">
        <v>259</v>
      </c>
      <c r="S111" s="203">
        <v>44837.594768518517</v>
      </c>
    </row>
    <row r="112" spans="1:19" x14ac:dyDescent="0.2">
      <c r="A112" s="208" t="s">
        <v>256</v>
      </c>
      <c r="B112" s="208" t="s">
        <v>129</v>
      </c>
      <c r="C112" s="203">
        <v>44809.541666666664</v>
      </c>
      <c r="D112" s="208">
        <v>0</v>
      </c>
      <c r="E112" s="208">
        <v>0</v>
      </c>
      <c r="F112" s="208">
        <v>0.997</v>
      </c>
      <c r="G112" s="208">
        <v>0.997</v>
      </c>
      <c r="H112" s="208">
        <v>0</v>
      </c>
      <c r="I112" s="208">
        <v>0</v>
      </c>
      <c r="J112" s="208">
        <v>0</v>
      </c>
      <c r="K112" s="208">
        <v>0</v>
      </c>
      <c r="L112" s="208"/>
      <c r="M112" s="208">
        <v>0</v>
      </c>
      <c r="N112" s="208">
        <v>0</v>
      </c>
      <c r="O112" s="208">
        <v>295</v>
      </c>
      <c r="P112" s="208" t="s">
        <v>257</v>
      </c>
      <c r="Q112" s="208" t="s">
        <v>258</v>
      </c>
      <c r="R112" s="208" t="s">
        <v>259</v>
      </c>
      <c r="S112" s="203">
        <v>44837.594768518517</v>
      </c>
    </row>
    <row r="113" spans="1:19" x14ac:dyDescent="0.2">
      <c r="A113" s="208" t="s">
        <v>256</v>
      </c>
      <c r="B113" s="208" t="s">
        <v>129</v>
      </c>
      <c r="C113" s="203">
        <v>44809.583333333336</v>
      </c>
      <c r="D113" s="208">
        <v>0</v>
      </c>
      <c r="E113" s="208">
        <v>0</v>
      </c>
      <c r="F113" s="208">
        <v>0.999</v>
      </c>
      <c r="G113" s="208">
        <v>0.999</v>
      </c>
      <c r="H113" s="208">
        <v>0</v>
      </c>
      <c r="I113" s="208">
        <v>0</v>
      </c>
      <c r="J113" s="208">
        <v>0</v>
      </c>
      <c r="K113" s="208">
        <v>0</v>
      </c>
      <c r="L113" s="208"/>
      <c r="M113" s="208">
        <v>0</v>
      </c>
      <c r="N113" s="208">
        <v>0</v>
      </c>
      <c r="O113" s="208">
        <v>295</v>
      </c>
      <c r="P113" s="208" t="s">
        <v>257</v>
      </c>
      <c r="Q113" s="208" t="s">
        <v>258</v>
      </c>
      <c r="R113" s="208" t="s">
        <v>259</v>
      </c>
      <c r="S113" s="203">
        <v>44837.594768518517</v>
      </c>
    </row>
    <row r="114" spans="1:19" x14ac:dyDescent="0.2">
      <c r="A114" s="208" t="s">
        <v>256</v>
      </c>
      <c r="B114" s="208" t="s">
        <v>129</v>
      </c>
      <c r="C114" s="203">
        <v>44809.625</v>
      </c>
      <c r="D114" s="208">
        <v>0</v>
      </c>
      <c r="E114" s="208">
        <v>0</v>
      </c>
      <c r="F114" s="208">
        <v>1</v>
      </c>
      <c r="G114" s="208">
        <v>1</v>
      </c>
      <c r="H114" s="208">
        <v>0</v>
      </c>
      <c r="I114" s="208">
        <v>0</v>
      </c>
      <c r="J114" s="208">
        <v>0</v>
      </c>
      <c r="K114" s="208">
        <v>0</v>
      </c>
      <c r="L114" s="208"/>
      <c r="M114" s="208">
        <v>0</v>
      </c>
      <c r="N114" s="208">
        <v>0</v>
      </c>
      <c r="O114" s="208">
        <v>295</v>
      </c>
      <c r="P114" s="208" t="s">
        <v>257</v>
      </c>
      <c r="Q114" s="208" t="s">
        <v>258</v>
      </c>
      <c r="R114" s="208" t="s">
        <v>259</v>
      </c>
      <c r="S114" s="203">
        <v>44837.594768518517</v>
      </c>
    </row>
    <row r="115" spans="1:19" x14ac:dyDescent="0.2">
      <c r="A115" s="208" t="s">
        <v>256</v>
      </c>
      <c r="B115" s="208" t="s">
        <v>129</v>
      </c>
      <c r="C115" s="203">
        <v>44809.666666666664</v>
      </c>
      <c r="D115" s="208">
        <v>0</v>
      </c>
      <c r="E115" s="208">
        <v>0</v>
      </c>
      <c r="F115" s="208">
        <v>0.99</v>
      </c>
      <c r="G115" s="208">
        <v>0.99</v>
      </c>
      <c r="H115" s="208">
        <v>0</v>
      </c>
      <c r="I115" s="208">
        <v>0</v>
      </c>
      <c r="J115" s="208">
        <v>0</v>
      </c>
      <c r="K115" s="208">
        <v>0</v>
      </c>
      <c r="L115" s="208"/>
      <c r="M115" s="208">
        <v>0</v>
      </c>
      <c r="N115" s="208">
        <v>0</v>
      </c>
      <c r="O115" s="208">
        <v>295</v>
      </c>
      <c r="P115" s="208" t="s">
        <v>257</v>
      </c>
      <c r="Q115" s="208" t="s">
        <v>258</v>
      </c>
      <c r="R115" s="208" t="s">
        <v>259</v>
      </c>
      <c r="S115" s="203">
        <v>44837.594768518517</v>
      </c>
    </row>
    <row r="116" spans="1:19" x14ac:dyDescent="0.2">
      <c r="A116" s="208" t="s">
        <v>256</v>
      </c>
      <c r="B116" s="208" t="s">
        <v>129</v>
      </c>
      <c r="C116" s="203">
        <v>44809.708333333336</v>
      </c>
      <c r="D116" s="208">
        <v>0</v>
      </c>
      <c r="E116" s="208">
        <v>0</v>
      </c>
      <c r="F116" s="208">
        <v>1.002</v>
      </c>
      <c r="G116" s="208">
        <v>1.002</v>
      </c>
      <c r="H116" s="208">
        <v>0</v>
      </c>
      <c r="I116" s="208">
        <v>0</v>
      </c>
      <c r="J116" s="208">
        <v>0</v>
      </c>
      <c r="K116" s="208">
        <v>0</v>
      </c>
      <c r="L116" s="208"/>
      <c r="M116" s="208">
        <v>0</v>
      </c>
      <c r="N116" s="208">
        <v>0</v>
      </c>
      <c r="O116" s="208">
        <v>295</v>
      </c>
      <c r="P116" s="208" t="s">
        <v>257</v>
      </c>
      <c r="Q116" s="208" t="s">
        <v>258</v>
      </c>
      <c r="R116" s="208" t="s">
        <v>259</v>
      </c>
      <c r="S116" s="203">
        <v>44837.594768518517</v>
      </c>
    </row>
    <row r="117" spans="1:19" x14ac:dyDescent="0.2">
      <c r="A117" s="208" t="s">
        <v>256</v>
      </c>
      <c r="B117" s="208" t="s">
        <v>129</v>
      </c>
      <c r="C117" s="203">
        <v>44809.75</v>
      </c>
      <c r="D117" s="208">
        <v>0</v>
      </c>
      <c r="E117" s="208">
        <v>0</v>
      </c>
      <c r="F117" s="208">
        <v>1.006</v>
      </c>
      <c r="G117" s="208">
        <v>1.006</v>
      </c>
      <c r="H117" s="208">
        <v>0</v>
      </c>
      <c r="I117" s="208">
        <v>0</v>
      </c>
      <c r="J117" s="208">
        <v>0</v>
      </c>
      <c r="K117" s="208">
        <v>0</v>
      </c>
      <c r="L117" s="208"/>
      <c r="M117" s="208">
        <v>0</v>
      </c>
      <c r="N117" s="208">
        <v>0</v>
      </c>
      <c r="O117" s="208">
        <v>295</v>
      </c>
      <c r="P117" s="208" t="s">
        <v>257</v>
      </c>
      <c r="Q117" s="208" t="s">
        <v>258</v>
      </c>
      <c r="R117" s="208" t="s">
        <v>259</v>
      </c>
      <c r="S117" s="203">
        <v>44837.594768518517</v>
      </c>
    </row>
    <row r="118" spans="1:19" x14ac:dyDescent="0.2">
      <c r="A118" s="208" t="s">
        <v>256</v>
      </c>
      <c r="B118" s="208" t="s">
        <v>129</v>
      </c>
      <c r="C118" s="203">
        <v>44809.791666666664</v>
      </c>
      <c r="D118" s="208">
        <v>0</v>
      </c>
      <c r="E118" s="208">
        <v>0</v>
      </c>
      <c r="F118" s="208">
        <v>0.99099999999999999</v>
      </c>
      <c r="G118" s="208">
        <v>0.99099999999999999</v>
      </c>
      <c r="H118" s="208">
        <v>0</v>
      </c>
      <c r="I118" s="208">
        <v>0</v>
      </c>
      <c r="J118" s="208">
        <v>0</v>
      </c>
      <c r="K118" s="208">
        <v>0</v>
      </c>
      <c r="L118" s="208"/>
      <c r="M118" s="208">
        <v>0</v>
      </c>
      <c r="N118" s="208">
        <v>0</v>
      </c>
      <c r="O118" s="208">
        <v>295</v>
      </c>
      <c r="P118" s="208" t="s">
        <v>257</v>
      </c>
      <c r="Q118" s="208" t="s">
        <v>258</v>
      </c>
      <c r="R118" s="208" t="s">
        <v>259</v>
      </c>
      <c r="S118" s="203">
        <v>44837.594768518517</v>
      </c>
    </row>
    <row r="119" spans="1:19" x14ac:dyDescent="0.2">
      <c r="A119" s="208" t="s">
        <v>256</v>
      </c>
      <c r="B119" s="208" t="s">
        <v>129</v>
      </c>
      <c r="C119" s="203">
        <v>44809.833333333336</v>
      </c>
      <c r="D119" s="208">
        <v>0</v>
      </c>
      <c r="E119" s="208">
        <v>0</v>
      </c>
      <c r="F119" s="208">
        <v>1.0049999999999999</v>
      </c>
      <c r="G119" s="208">
        <v>1.0049999999999999</v>
      </c>
      <c r="H119" s="208">
        <v>0</v>
      </c>
      <c r="I119" s="208">
        <v>0</v>
      </c>
      <c r="J119" s="208">
        <v>0</v>
      </c>
      <c r="K119" s="208">
        <v>0</v>
      </c>
      <c r="L119" s="208"/>
      <c r="M119" s="208">
        <v>0</v>
      </c>
      <c r="N119" s="208">
        <v>0</v>
      </c>
      <c r="O119" s="208">
        <v>295</v>
      </c>
      <c r="P119" s="208" t="s">
        <v>257</v>
      </c>
      <c r="Q119" s="208" t="s">
        <v>258</v>
      </c>
      <c r="R119" s="208" t="s">
        <v>259</v>
      </c>
      <c r="S119" s="203">
        <v>44837.594768518517</v>
      </c>
    </row>
    <row r="120" spans="1:19" x14ac:dyDescent="0.2">
      <c r="A120" s="208" t="s">
        <v>256</v>
      </c>
      <c r="B120" s="208" t="s">
        <v>129</v>
      </c>
      <c r="C120" s="203">
        <v>44809.875</v>
      </c>
      <c r="D120" s="208">
        <v>0</v>
      </c>
      <c r="E120" s="208">
        <v>0</v>
      </c>
      <c r="F120" s="208">
        <v>1.01</v>
      </c>
      <c r="G120" s="208">
        <v>1.01</v>
      </c>
      <c r="H120" s="208">
        <v>0</v>
      </c>
      <c r="I120" s="208">
        <v>0</v>
      </c>
      <c r="J120" s="208">
        <v>0</v>
      </c>
      <c r="K120" s="208">
        <v>0</v>
      </c>
      <c r="L120" s="208"/>
      <c r="M120" s="208">
        <v>0</v>
      </c>
      <c r="N120" s="208">
        <v>0</v>
      </c>
      <c r="O120" s="208">
        <v>295</v>
      </c>
      <c r="P120" s="208" t="s">
        <v>257</v>
      </c>
      <c r="Q120" s="208" t="s">
        <v>258</v>
      </c>
      <c r="R120" s="208" t="s">
        <v>259</v>
      </c>
      <c r="S120" s="203">
        <v>44837.594768518517</v>
      </c>
    </row>
    <row r="121" spans="1:19" x14ac:dyDescent="0.2">
      <c r="A121" s="208" t="s">
        <v>256</v>
      </c>
      <c r="B121" s="208" t="s">
        <v>129</v>
      </c>
      <c r="C121" s="203">
        <v>44809.916666666664</v>
      </c>
      <c r="D121" s="208">
        <v>0</v>
      </c>
      <c r="E121" s="208">
        <v>0</v>
      </c>
      <c r="F121" s="208">
        <v>1.0089999999999999</v>
      </c>
      <c r="G121" s="208">
        <v>1.0089999999999999</v>
      </c>
      <c r="H121" s="208">
        <v>0</v>
      </c>
      <c r="I121" s="208">
        <v>0</v>
      </c>
      <c r="J121" s="208">
        <v>0</v>
      </c>
      <c r="K121" s="208">
        <v>0</v>
      </c>
      <c r="L121" s="208"/>
      <c r="M121" s="208">
        <v>0</v>
      </c>
      <c r="N121" s="208">
        <v>0</v>
      </c>
      <c r="O121" s="208">
        <v>295</v>
      </c>
      <c r="P121" s="208" t="s">
        <v>257</v>
      </c>
      <c r="Q121" s="208" t="s">
        <v>258</v>
      </c>
      <c r="R121" s="208" t="s">
        <v>259</v>
      </c>
      <c r="S121" s="203">
        <v>44837.594768518517</v>
      </c>
    </row>
    <row r="122" spans="1:19" x14ac:dyDescent="0.2">
      <c r="A122" s="208" t="s">
        <v>256</v>
      </c>
      <c r="B122" s="208" t="s">
        <v>129</v>
      </c>
      <c r="C122" s="203">
        <v>44809.958333333336</v>
      </c>
      <c r="D122" s="208">
        <v>0</v>
      </c>
      <c r="E122" s="208">
        <v>0</v>
      </c>
      <c r="F122" s="208">
        <v>1.0029999999999999</v>
      </c>
      <c r="G122" s="208">
        <v>1.0029999999999999</v>
      </c>
      <c r="H122" s="208">
        <v>0</v>
      </c>
      <c r="I122" s="208">
        <v>0</v>
      </c>
      <c r="J122" s="208">
        <v>0</v>
      </c>
      <c r="K122" s="208">
        <v>0</v>
      </c>
      <c r="L122" s="208"/>
      <c r="M122" s="208">
        <v>0</v>
      </c>
      <c r="N122" s="208">
        <v>0</v>
      </c>
      <c r="O122" s="208">
        <v>295</v>
      </c>
      <c r="P122" s="208" t="s">
        <v>257</v>
      </c>
      <c r="Q122" s="208" t="s">
        <v>258</v>
      </c>
      <c r="R122" s="208" t="s">
        <v>259</v>
      </c>
      <c r="S122" s="203">
        <v>44837.594768518517</v>
      </c>
    </row>
    <row r="123" spans="1:19" x14ac:dyDescent="0.2">
      <c r="A123" s="208" t="s">
        <v>256</v>
      </c>
      <c r="B123" s="208" t="s">
        <v>129</v>
      </c>
      <c r="C123" s="203">
        <v>44810</v>
      </c>
      <c r="D123" s="208">
        <v>0</v>
      </c>
      <c r="E123" s="208">
        <v>0</v>
      </c>
      <c r="F123" s="208">
        <v>1</v>
      </c>
      <c r="G123" s="208">
        <v>1</v>
      </c>
      <c r="H123" s="208">
        <v>0</v>
      </c>
      <c r="I123" s="208">
        <v>0</v>
      </c>
      <c r="J123" s="208">
        <v>0</v>
      </c>
      <c r="K123" s="208">
        <v>0</v>
      </c>
      <c r="L123" s="208"/>
      <c r="M123" s="208">
        <v>0</v>
      </c>
      <c r="N123" s="208">
        <v>0</v>
      </c>
      <c r="O123" s="208">
        <v>295</v>
      </c>
      <c r="P123" s="208" t="s">
        <v>257</v>
      </c>
      <c r="Q123" s="208" t="s">
        <v>258</v>
      </c>
      <c r="R123" s="208" t="s">
        <v>259</v>
      </c>
      <c r="S123" s="203">
        <v>44837.594768518517</v>
      </c>
    </row>
    <row r="124" spans="1:19" x14ac:dyDescent="0.2">
      <c r="A124" s="208" t="s">
        <v>256</v>
      </c>
      <c r="B124" s="208" t="s">
        <v>129</v>
      </c>
      <c r="C124" s="203">
        <v>44810.041666666664</v>
      </c>
      <c r="D124" s="208">
        <v>0</v>
      </c>
      <c r="E124" s="208">
        <v>0</v>
      </c>
      <c r="F124" s="208">
        <v>0.998</v>
      </c>
      <c r="G124" s="208">
        <v>0.998</v>
      </c>
      <c r="H124" s="208">
        <v>0</v>
      </c>
      <c r="I124" s="208">
        <v>0</v>
      </c>
      <c r="J124" s="208">
        <v>0</v>
      </c>
      <c r="K124" s="208">
        <v>0</v>
      </c>
      <c r="L124" s="208"/>
      <c r="M124" s="208">
        <v>0</v>
      </c>
      <c r="N124" s="208">
        <v>0</v>
      </c>
      <c r="O124" s="208">
        <v>295</v>
      </c>
      <c r="P124" s="208" t="s">
        <v>257</v>
      </c>
      <c r="Q124" s="208" t="s">
        <v>258</v>
      </c>
      <c r="R124" s="208" t="s">
        <v>259</v>
      </c>
      <c r="S124" s="203">
        <v>44837.594768518517</v>
      </c>
    </row>
    <row r="125" spans="1:19" x14ac:dyDescent="0.2">
      <c r="A125" s="208" t="s">
        <v>256</v>
      </c>
      <c r="B125" s="208" t="s">
        <v>129</v>
      </c>
      <c r="C125" s="203">
        <v>44810.083333333336</v>
      </c>
      <c r="D125" s="208">
        <v>0</v>
      </c>
      <c r="E125" s="208">
        <v>0</v>
      </c>
      <c r="F125" s="208">
        <v>1</v>
      </c>
      <c r="G125" s="208">
        <v>1</v>
      </c>
      <c r="H125" s="208">
        <v>0</v>
      </c>
      <c r="I125" s="208">
        <v>0</v>
      </c>
      <c r="J125" s="208">
        <v>0</v>
      </c>
      <c r="K125" s="208">
        <v>0</v>
      </c>
      <c r="L125" s="208"/>
      <c r="M125" s="208">
        <v>0</v>
      </c>
      <c r="N125" s="208">
        <v>0</v>
      </c>
      <c r="O125" s="208">
        <v>295</v>
      </c>
      <c r="P125" s="208" t="s">
        <v>257</v>
      </c>
      <c r="Q125" s="208" t="s">
        <v>258</v>
      </c>
      <c r="R125" s="208" t="s">
        <v>259</v>
      </c>
      <c r="S125" s="203">
        <v>44837.594768518517</v>
      </c>
    </row>
    <row r="126" spans="1:19" x14ac:dyDescent="0.2">
      <c r="A126" s="208" t="s">
        <v>256</v>
      </c>
      <c r="B126" s="208" t="s">
        <v>129</v>
      </c>
      <c r="C126" s="203">
        <v>44810.125</v>
      </c>
      <c r="D126" s="208">
        <v>0</v>
      </c>
      <c r="E126" s="208">
        <v>0</v>
      </c>
      <c r="F126" s="208">
        <v>0.99399999999999999</v>
      </c>
      <c r="G126" s="208">
        <v>0.99399999999999999</v>
      </c>
      <c r="H126" s="208">
        <v>0</v>
      </c>
      <c r="I126" s="208">
        <v>0</v>
      </c>
      <c r="J126" s="208">
        <v>0</v>
      </c>
      <c r="K126" s="208">
        <v>0</v>
      </c>
      <c r="L126" s="208"/>
      <c r="M126" s="208">
        <v>0</v>
      </c>
      <c r="N126" s="208">
        <v>0</v>
      </c>
      <c r="O126" s="208">
        <v>295</v>
      </c>
      <c r="P126" s="208" t="s">
        <v>257</v>
      </c>
      <c r="Q126" s="208" t="s">
        <v>258</v>
      </c>
      <c r="R126" s="208" t="s">
        <v>259</v>
      </c>
      <c r="S126" s="203">
        <v>44837.594768518517</v>
      </c>
    </row>
    <row r="127" spans="1:19" x14ac:dyDescent="0.2">
      <c r="A127" s="208" t="s">
        <v>256</v>
      </c>
      <c r="B127" s="208" t="s">
        <v>129</v>
      </c>
      <c r="C127" s="203">
        <v>44810.166666666664</v>
      </c>
      <c r="D127" s="208">
        <v>0</v>
      </c>
      <c r="E127" s="208">
        <v>0</v>
      </c>
      <c r="F127" s="208">
        <v>1.006</v>
      </c>
      <c r="G127" s="208">
        <v>1.006</v>
      </c>
      <c r="H127" s="208">
        <v>0</v>
      </c>
      <c r="I127" s="208">
        <v>0</v>
      </c>
      <c r="J127" s="208">
        <v>0</v>
      </c>
      <c r="K127" s="208">
        <v>0</v>
      </c>
      <c r="L127" s="208"/>
      <c r="M127" s="208">
        <v>0</v>
      </c>
      <c r="N127" s="208">
        <v>0</v>
      </c>
      <c r="O127" s="208">
        <v>295</v>
      </c>
      <c r="P127" s="208" t="s">
        <v>257</v>
      </c>
      <c r="Q127" s="208" t="s">
        <v>258</v>
      </c>
      <c r="R127" s="208" t="s">
        <v>259</v>
      </c>
      <c r="S127" s="203">
        <v>44837.594768518517</v>
      </c>
    </row>
    <row r="128" spans="1:19" x14ac:dyDescent="0.2">
      <c r="A128" s="208" t="s">
        <v>256</v>
      </c>
      <c r="B128" s="208" t="s">
        <v>129</v>
      </c>
      <c r="C128" s="203">
        <v>44810.208333333336</v>
      </c>
      <c r="D128" s="208">
        <v>0</v>
      </c>
      <c r="E128" s="208">
        <v>0</v>
      </c>
      <c r="F128" s="208">
        <v>1.006</v>
      </c>
      <c r="G128" s="208">
        <v>1.006</v>
      </c>
      <c r="H128" s="208">
        <v>0</v>
      </c>
      <c r="I128" s="208">
        <v>0</v>
      </c>
      <c r="J128" s="208">
        <v>0</v>
      </c>
      <c r="K128" s="208">
        <v>0</v>
      </c>
      <c r="L128" s="208"/>
      <c r="M128" s="208">
        <v>0</v>
      </c>
      <c r="N128" s="208">
        <v>0</v>
      </c>
      <c r="O128" s="208">
        <v>295</v>
      </c>
      <c r="P128" s="208" t="s">
        <v>257</v>
      </c>
      <c r="Q128" s="208" t="s">
        <v>258</v>
      </c>
      <c r="R128" s="208" t="s">
        <v>259</v>
      </c>
      <c r="S128" s="203">
        <v>44837.594768518517</v>
      </c>
    </row>
    <row r="129" spans="1:19" x14ac:dyDescent="0.2">
      <c r="A129" s="208" t="s">
        <v>256</v>
      </c>
      <c r="B129" s="208" t="s">
        <v>129</v>
      </c>
      <c r="C129" s="203">
        <v>44810.25</v>
      </c>
      <c r="D129" s="208">
        <v>0</v>
      </c>
      <c r="E129" s="208">
        <v>0</v>
      </c>
      <c r="F129" s="208">
        <v>1.004</v>
      </c>
      <c r="G129" s="208">
        <v>1.004</v>
      </c>
      <c r="H129" s="208">
        <v>0</v>
      </c>
      <c r="I129" s="208">
        <v>0</v>
      </c>
      <c r="J129" s="208">
        <v>0</v>
      </c>
      <c r="K129" s="208">
        <v>0</v>
      </c>
      <c r="L129" s="208"/>
      <c r="M129" s="208">
        <v>0</v>
      </c>
      <c r="N129" s="208">
        <v>0</v>
      </c>
      <c r="O129" s="208">
        <v>295</v>
      </c>
      <c r="P129" s="208" t="s">
        <v>257</v>
      </c>
      <c r="Q129" s="208" t="s">
        <v>258</v>
      </c>
      <c r="R129" s="208" t="s">
        <v>259</v>
      </c>
      <c r="S129" s="203">
        <v>44837.594768518517</v>
      </c>
    </row>
    <row r="130" spans="1:19" x14ac:dyDescent="0.2">
      <c r="A130" s="208" t="s">
        <v>256</v>
      </c>
      <c r="B130" s="208" t="s">
        <v>129</v>
      </c>
      <c r="C130" s="203">
        <v>44810.291666666664</v>
      </c>
      <c r="D130" s="208">
        <v>0</v>
      </c>
      <c r="E130" s="208">
        <v>0</v>
      </c>
      <c r="F130" s="208">
        <v>0.995</v>
      </c>
      <c r="G130" s="208">
        <v>0.995</v>
      </c>
      <c r="H130" s="208">
        <v>0</v>
      </c>
      <c r="I130" s="208">
        <v>0</v>
      </c>
      <c r="J130" s="208">
        <v>0</v>
      </c>
      <c r="K130" s="208">
        <v>0</v>
      </c>
      <c r="L130" s="208"/>
      <c r="M130" s="208">
        <v>0</v>
      </c>
      <c r="N130" s="208">
        <v>0</v>
      </c>
      <c r="O130" s="208">
        <v>295</v>
      </c>
      <c r="P130" s="208" t="s">
        <v>257</v>
      </c>
      <c r="Q130" s="208" t="s">
        <v>258</v>
      </c>
      <c r="R130" s="208" t="s">
        <v>259</v>
      </c>
      <c r="S130" s="203">
        <v>44837.594768518517</v>
      </c>
    </row>
    <row r="131" spans="1:19" x14ac:dyDescent="0.2">
      <c r="A131" s="208" t="s">
        <v>256</v>
      </c>
      <c r="B131" s="208" t="s">
        <v>129</v>
      </c>
      <c r="C131" s="203">
        <v>44810.333333333336</v>
      </c>
      <c r="D131" s="208">
        <v>0</v>
      </c>
      <c r="E131" s="208">
        <v>0</v>
      </c>
      <c r="F131" s="208">
        <v>0.995</v>
      </c>
      <c r="G131" s="208">
        <v>0.995</v>
      </c>
      <c r="H131" s="208">
        <v>0</v>
      </c>
      <c r="I131" s="208">
        <v>0</v>
      </c>
      <c r="J131" s="208">
        <v>0</v>
      </c>
      <c r="K131" s="208">
        <v>0</v>
      </c>
      <c r="L131" s="208"/>
      <c r="M131" s="208">
        <v>0</v>
      </c>
      <c r="N131" s="208">
        <v>0</v>
      </c>
      <c r="O131" s="208">
        <v>295</v>
      </c>
      <c r="P131" s="208" t="s">
        <v>257</v>
      </c>
      <c r="Q131" s="208" t="s">
        <v>258</v>
      </c>
      <c r="R131" s="208" t="s">
        <v>259</v>
      </c>
      <c r="S131" s="203">
        <v>44837.594768518517</v>
      </c>
    </row>
    <row r="132" spans="1:19" x14ac:dyDescent="0.2">
      <c r="A132" s="208" t="s">
        <v>256</v>
      </c>
      <c r="B132" s="208" t="s">
        <v>129</v>
      </c>
      <c r="C132" s="203">
        <v>44810.375</v>
      </c>
      <c r="D132" s="208">
        <v>0</v>
      </c>
      <c r="E132" s="208">
        <v>0</v>
      </c>
      <c r="F132" s="208">
        <v>0.997</v>
      </c>
      <c r="G132" s="208">
        <v>0.997</v>
      </c>
      <c r="H132" s="208">
        <v>0</v>
      </c>
      <c r="I132" s="208">
        <v>0</v>
      </c>
      <c r="J132" s="208">
        <v>0</v>
      </c>
      <c r="K132" s="208">
        <v>0</v>
      </c>
      <c r="L132" s="208"/>
      <c r="M132" s="208">
        <v>0</v>
      </c>
      <c r="N132" s="208">
        <v>0</v>
      </c>
      <c r="O132" s="208">
        <v>295</v>
      </c>
      <c r="P132" s="208" t="s">
        <v>257</v>
      </c>
      <c r="Q132" s="208" t="s">
        <v>258</v>
      </c>
      <c r="R132" s="208" t="s">
        <v>259</v>
      </c>
      <c r="S132" s="203">
        <v>44837.594768518517</v>
      </c>
    </row>
    <row r="133" spans="1:19" x14ac:dyDescent="0.2">
      <c r="A133" s="208" t="s">
        <v>256</v>
      </c>
      <c r="B133" s="208" t="s">
        <v>129</v>
      </c>
      <c r="C133" s="203">
        <v>44810.416666666664</v>
      </c>
      <c r="D133" s="208">
        <v>0</v>
      </c>
      <c r="E133" s="208">
        <v>0</v>
      </c>
      <c r="F133" s="208">
        <v>0.995</v>
      </c>
      <c r="G133" s="208">
        <v>0.995</v>
      </c>
      <c r="H133" s="208">
        <v>0</v>
      </c>
      <c r="I133" s="208">
        <v>0</v>
      </c>
      <c r="J133" s="208">
        <v>0</v>
      </c>
      <c r="K133" s="208">
        <v>0</v>
      </c>
      <c r="L133" s="208"/>
      <c r="M133" s="208">
        <v>0</v>
      </c>
      <c r="N133" s="208">
        <v>0</v>
      </c>
      <c r="O133" s="208">
        <v>295</v>
      </c>
      <c r="P133" s="208" t="s">
        <v>257</v>
      </c>
      <c r="Q133" s="208" t="s">
        <v>258</v>
      </c>
      <c r="R133" s="208" t="s">
        <v>259</v>
      </c>
      <c r="S133" s="203">
        <v>44837.594768518517</v>
      </c>
    </row>
    <row r="134" spans="1:19" x14ac:dyDescent="0.2">
      <c r="A134" s="208" t="s">
        <v>256</v>
      </c>
      <c r="B134" s="208" t="s">
        <v>129</v>
      </c>
      <c r="C134" s="203">
        <v>44810.458333333336</v>
      </c>
      <c r="D134" s="208">
        <v>0</v>
      </c>
      <c r="E134" s="208">
        <v>0</v>
      </c>
      <c r="F134" s="208">
        <v>0.98899999999999999</v>
      </c>
      <c r="G134" s="208">
        <v>0.98899999999999999</v>
      </c>
      <c r="H134" s="208">
        <v>0</v>
      </c>
      <c r="I134" s="208">
        <v>0</v>
      </c>
      <c r="J134" s="208">
        <v>0</v>
      </c>
      <c r="K134" s="208">
        <v>0</v>
      </c>
      <c r="L134" s="208"/>
      <c r="M134" s="208">
        <v>0</v>
      </c>
      <c r="N134" s="208">
        <v>0</v>
      </c>
      <c r="O134" s="208">
        <v>295</v>
      </c>
      <c r="P134" s="208" t="s">
        <v>257</v>
      </c>
      <c r="Q134" s="208" t="s">
        <v>258</v>
      </c>
      <c r="R134" s="208" t="s">
        <v>259</v>
      </c>
      <c r="S134" s="203">
        <v>44837.594768518517</v>
      </c>
    </row>
    <row r="135" spans="1:19" x14ac:dyDescent="0.2">
      <c r="A135" s="208" t="s">
        <v>256</v>
      </c>
      <c r="B135" s="208" t="s">
        <v>129</v>
      </c>
      <c r="C135" s="203">
        <v>44810.5</v>
      </c>
      <c r="D135" s="208">
        <v>0</v>
      </c>
      <c r="E135" s="208">
        <v>0</v>
      </c>
      <c r="F135" s="208">
        <v>1.0049999999999999</v>
      </c>
      <c r="G135" s="208">
        <v>1.0049999999999999</v>
      </c>
      <c r="H135" s="208">
        <v>0</v>
      </c>
      <c r="I135" s="208">
        <v>0</v>
      </c>
      <c r="J135" s="208">
        <v>0</v>
      </c>
      <c r="K135" s="208">
        <v>0</v>
      </c>
      <c r="L135" s="208"/>
      <c r="M135" s="208">
        <v>0</v>
      </c>
      <c r="N135" s="208">
        <v>0</v>
      </c>
      <c r="O135" s="208">
        <v>295</v>
      </c>
      <c r="P135" s="208" t="s">
        <v>257</v>
      </c>
      <c r="Q135" s="208" t="s">
        <v>258</v>
      </c>
      <c r="R135" s="208" t="s">
        <v>259</v>
      </c>
      <c r="S135" s="203">
        <v>44837.594768518517</v>
      </c>
    </row>
    <row r="136" spans="1:19" x14ac:dyDescent="0.2">
      <c r="A136" s="208" t="s">
        <v>256</v>
      </c>
      <c r="B136" s="208" t="s">
        <v>129</v>
      </c>
      <c r="C136" s="203">
        <v>44810.541666666664</v>
      </c>
      <c r="D136" s="208">
        <v>0</v>
      </c>
      <c r="E136" s="208">
        <v>0</v>
      </c>
      <c r="F136" s="208">
        <v>1.0209999999999999</v>
      </c>
      <c r="G136" s="208">
        <v>1.0209999999999999</v>
      </c>
      <c r="H136" s="208">
        <v>0</v>
      </c>
      <c r="I136" s="208">
        <v>0</v>
      </c>
      <c r="J136" s="208">
        <v>0</v>
      </c>
      <c r="K136" s="208">
        <v>0</v>
      </c>
      <c r="L136" s="208"/>
      <c r="M136" s="208">
        <v>0</v>
      </c>
      <c r="N136" s="208">
        <v>0</v>
      </c>
      <c r="O136" s="208">
        <v>295</v>
      </c>
      <c r="P136" s="208" t="s">
        <v>257</v>
      </c>
      <c r="Q136" s="208" t="s">
        <v>258</v>
      </c>
      <c r="R136" s="208" t="s">
        <v>259</v>
      </c>
      <c r="S136" s="203">
        <v>44837.594768518517</v>
      </c>
    </row>
    <row r="137" spans="1:19" x14ac:dyDescent="0.2">
      <c r="A137" s="208" t="s">
        <v>256</v>
      </c>
      <c r="B137" s="208" t="s">
        <v>129</v>
      </c>
      <c r="C137" s="203">
        <v>44810.583333333336</v>
      </c>
      <c r="D137" s="208">
        <v>0</v>
      </c>
      <c r="E137" s="208">
        <v>0</v>
      </c>
      <c r="F137" s="208">
        <v>1.03</v>
      </c>
      <c r="G137" s="208">
        <v>1.03</v>
      </c>
      <c r="H137" s="208">
        <v>0</v>
      </c>
      <c r="I137" s="208">
        <v>0</v>
      </c>
      <c r="J137" s="208">
        <v>0</v>
      </c>
      <c r="K137" s="208">
        <v>0</v>
      </c>
      <c r="L137" s="208"/>
      <c r="M137" s="208">
        <v>0</v>
      </c>
      <c r="N137" s="208">
        <v>0</v>
      </c>
      <c r="O137" s="208">
        <v>295</v>
      </c>
      <c r="P137" s="208" t="s">
        <v>257</v>
      </c>
      <c r="Q137" s="208" t="s">
        <v>258</v>
      </c>
      <c r="R137" s="208" t="s">
        <v>259</v>
      </c>
      <c r="S137" s="203">
        <v>44837.594768518517</v>
      </c>
    </row>
    <row r="138" spans="1:19" x14ac:dyDescent="0.2">
      <c r="A138" s="208" t="s">
        <v>256</v>
      </c>
      <c r="B138" s="208" t="s">
        <v>129</v>
      </c>
      <c r="C138" s="203">
        <v>44810.625</v>
      </c>
      <c r="D138" s="208">
        <v>0</v>
      </c>
      <c r="E138" s="208">
        <v>0</v>
      </c>
      <c r="F138" s="208">
        <v>0.99199999999999999</v>
      </c>
      <c r="G138" s="208">
        <v>0.99199999999999999</v>
      </c>
      <c r="H138" s="208">
        <v>0</v>
      </c>
      <c r="I138" s="208">
        <v>0</v>
      </c>
      <c r="J138" s="208">
        <v>0</v>
      </c>
      <c r="K138" s="208">
        <v>0</v>
      </c>
      <c r="L138" s="208"/>
      <c r="M138" s="208">
        <v>0</v>
      </c>
      <c r="N138" s="208">
        <v>0</v>
      </c>
      <c r="O138" s="208">
        <v>295</v>
      </c>
      <c r="P138" s="208" t="s">
        <v>257</v>
      </c>
      <c r="Q138" s="208" t="s">
        <v>258</v>
      </c>
      <c r="R138" s="208" t="s">
        <v>259</v>
      </c>
      <c r="S138" s="203">
        <v>44837.594768518517</v>
      </c>
    </row>
    <row r="139" spans="1:19" x14ac:dyDescent="0.2">
      <c r="A139" s="208" t="s">
        <v>256</v>
      </c>
      <c r="B139" s="208" t="s">
        <v>129</v>
      </c>
      <c r="C139" s="203">
        <v>44810.666666666664</v>
      </c>
      <c r="D139" s="208">
        <v>0</v>
      </c>
      <c r="E139" s="208">
        <v>0</v>
      </c>
      <c r="F139" s="208">
        <v>1.0009999999999999</v>
      </c>
      <c r="G139" s="208">
        <v>1.0009999999999999</v>
      </c>
      <c r="H139" s="208">
        <v>0</v>
      </c>
      <c r="I139" s="208">
        <v>0</v>
      </c>
      <c r="J139" s="208">
        <v>0</v>
      </c>
      <c r="K139" s="208">
        <v>0</v>
      </c>
      <c r="L139" s="208"/>
      <c r="M139" s="208">
        <v>0</v>
      </c>
      <c r="N139" s="208">
        <v>0</v>
      </c>
      <c r="O139" s="208">
        <v>295</v>
      </c>
      <c r="P139" s="208" t="s">
        <v>257</v>
      </c>
      <c r="Q139" s="208" t="s">
        <v>258</v>
      </c>
      <c r="R139" s="208" t="s">
        <v>259</v>
      </c>
      <c r="S139" s="203">
        <v>44837.594768518517</v>
      </c>
    </row>
    <row r="140" spans="1:19" x14ac:dyDescent="0.2">
      <c r="A140" s="208" t="s">
        <v>256</v>
      </c>
      <c r="B140" s="208" t="s">
        <v>129</v>
      </c>
      <c r="C140" s="203">
        <v>44810.708333333336</v>
      </c>
      <c r="D140" s="208">
        <v>0</v>
      </c>
      <c r="E140" s="208">
        <v>0</v>
      </c>
      <c r="F140" s="208">
        <v>0.99</v>
      </c>
      <c r="G140" s="208">
        <v>0.99</v>
      </c>
      <c r="H140" s="208">
        <v>0</v>
      </c>
      <c r="I140" s="208">
        <v>0</v>
      </c>
      <c r="J140" s="208">
        <v>0</v>
      </c>
      <c r="K140" s="208">
        <v>0</v>
      </c>
      <c r="L140" s="208"/>
      <c r="M140" s="208">
        <v>0</v>
      </c>
      <c r="N140" s="208">
        <v>0</v>
      </c>
      <c r="O140" s="208">
        <v>295</v>
      </c>
      <c r="P140" s="208" t="s">
        <v>257</v>
      </c>
      <c r="Q140" s="208" t="s">
        <v>258</v>
      </c>
      <c r="R140" s="208" t="s">
        <v>259</v>
      </c>
      <c r="S140" s="203">
        <v>44837.594768518517</v>
      </c>
    </row>
    <row r="141" spans="1:19" x14ac:dyDescent="0.2">
      <c r="A141" s="208" t="s">
        <v>256</v>
      </c>
      <c r="B141" s="208" t="s">
        <v>129</v>
      </c>
      <c r="C141" s="203">
        <v>44810.75</v>
      </c>
      <c r="D141" s="208">
        <v>0</v>
      </c>
      <c r="E141" s="208">
        <v>0</v>
      </c>
      <c r="F141" s="208">
        <v>0.997</v>
      </c>
      <c r="G141" s="208">
        <v>0.997</v>
      </c>
      <c r="H141" s="208">
        <v>0</v>
      </c>
      <c r="I141" s="208">
        <v>0</v>
      </c>
      <c r="J141" s="208">
        <v>0</v>
      </c>
      <c r="K141" s="208">
        <v>0</v>
      </c>
      <c r="L141" s="208"/>
      <c r="M141" s="208">
        <v>0</v>
      </c>
      <c r="N141" s="208">
        <v>0</v>
      </c>
      <c r="O141" s="208">
        <v>295</v>
      </c>
      <c r="P141" s="208" t="s">
        <v>257</v>
      </c>
      <c r="Q141" s="208" t="s">
        <v>258</v>
      </c>
      <c r="R141" s="208" t="s">
        <v>259</v>
      </c>
      <c r="S141" s="203">
        <v>44837.594768518517</v>
      </c>
    </row>
    <row r="142" spans="1:19" x14ac:dyDescent="0.2">
      <c r="A142" s="208" t="s">
        <v>256</v>
      </c>
      <c r="B142" s="208" t="s">
        <v>129</v>
      </c>
      <c r="C142" s="203">
        <v>44810.791666666664</v>
      </c>
      <c r="D142" s="208">
        <v>0</v>
      </c>
      <c r="E142" s="208">
        <v>0</v>
      </c>
      <c r="F142" s="208">
        <v>0.98799999999999999</v>
      </c>
      <c r="G142" s="208">
        <v>0.98799999999999999</v>
      </c>
      <c r="H142" s="208">
        <v>0</v>
      </c>
      <c r="I142" s="208">
        <v>0</v>
      </c>
      <c r="J142" s="208">
        <v>0</v>
      </c>
      <c r="K142" s="208">
        <v>0</v>
      </c>
      <c r="L142" s="208"/>
      <c r="M142" s="208">
        <v>0</v>
      </c>
      <c r="N142" s="208">
        <v>0</v>
      </c>
      <c r="O142" s="208">
        <v>295</v>
      </c>
      <c r="P142" s="208" t="s">
        <v>257</v>
      </c>
      <c r="Q142" s="208" t="s">
        <v>258</v>
      </c>
      <c r="R142" s="208" t="s">
        <v>259</v>
      </c>
      <c r="S142" s="203">
        <v>44837.594768518517</v>
      </c>
    </row>
    <row r="143" spans="1:19" x14ac:dyDescent="0.2">
      <c r="A143" s="208" t="s">
        <v>256</v>
      </c>
      <c r="B143" s="208" t="s">
        <v>129</v>
      </c>
      <c r="C143" s="203">
        <v>44810.833333333336</v>
      </c>
      <c r="D143" s="208">
        <v>0</v>
      </c>
      <c r="E143" s="208">
        <v>0</v>
      </c>
      <c r="F143" s="208">
        <v>0.99199999999999999</v>
      </c>
      <c r="G143" s="208">
        <v>0.99199999999999999</v>
      </c>
      <c r="H143" s="208">
        <v>0</v>
      </c>
      <c r="I143" s="208">
        <v>0</v>
      </c>
      <c r="J143" s="208">
        <v>0</v>
      </c>
      <c r="K143" s="208">
        <v>0</v>
      </c>
      <c r="L143" s="208"/>
      <c r="M143" s="208">
        <v>0</v>
      </c>
      <c r="N143" s="208">
        <v>0</v>
      </c>
      <c r="O143" s="208">
        <v>295</v>
      </c>
      <c r="P143" s="208" t="s">
        <v>257</v>
      </c>
      <c r="Q143" s="208" t="s">
        <v>258</v>
      </c>
      <c r="R143" s="208" t="s">
        <v>259</v>
      </c>
      <c r="S143" s="203">
        <v>44837.594768518517</v>
      </c>
    </row>
    <row r="144" spans="1:19" x14ac:dyDescent="0.2">
      <c r="A144" s="208" t="s">
        <v>256</v>
      </c>
      <c r="B144" s="208" t="s">
        <v>129</v>
      </c>
      <c r="C144" s="203">
        <v>44810.875</v>
      </c>
      <c r="D144" s="208">
        <v>0</v>
      </c>
      <c r="E144" s="208">
        <v>0</v>
      </c>
      <c r="F144" s="208">
        <v>1.2190000000000001</v>
      </c>
      <c r="G144" s="208">
        <v>1.2190000000000001</v>
      </c>
      <c r="H144" s="208">
        <v>0</v>
      </c>
      <c r="I144" s="208">
        <v>0</v>
      </c>
      <c r="J144" s="208">
        <v>0</v>
      </c>
      <c r="K144" s="208">
        <v>0</v>
      </c>
      <c r="L144" s="208"/>
      <c r="M144" s="208">
        <v>0</v>
      </c>
      <c r="N144" s="208">
        <v>0</v>
      </c>
      <c r="O144" s="208">
        <v>295</v>
      </c>
      <c r="P144" s="208" t="s">
        <v>257</v>
      </c>
      <c r="Q144" s="208" t="s">
        <v>258</v>
      </c>
      <c r="R144" s="208" t="s">
        <v>259</v>
      </c>
      <c r="S144" s="203">
        <v>44837.594768518517</v>
      </c>
    </row>
    <row r="145" spans="1:19" x14ac:dyDescent="0.2">
      <c r="A145" s="208" t="s">
        <v>256</v>
      </c>
      <c r="B145" s="208" t="s">
        <v>129</v>
      </c>
      <c r="C145" s="203">
        <v>44810.916666666664</v>
      </c>
      <c r="D145" s="208">
        <v>0</v>
      </c>
      <c r="E145" s="208">
        <v>0</v>
      </c>
      <c r="F145" s="208">
        <v>1.2589999999999999</v>
      </c>
      <c r="G145" s="208">
        <v>1.2589999999999999</v>
      </c>
      <c r="H145" s="208">
        <v>0</v>
      </c>
      <c r="I145" s="208">
        <v>0</v>
      </c>
      <c r="J145" s="208">
        <v>0</v>
      </c>
      <c r="K145" s="208">
        <v>0</v>
      </c>
      <c r="L145" s="208"/>
      <c r="M145" s="208">
        <v>0</v>
      </c>
      <c r="N145" s="208">
        <v>0</v>
      </c>
      <c r="O145" s="208">
        <v>295</v>
      </c>
      <c r="P145" s="208" t="s">
        <v>257</v>
      </c>
      <c r="Q145" s="208" t="s">
        <v>258</v>
      </c>
      <c r="R145" s="208" t="s">
        <v>259</v>
      </c>
      <c r="S145" s="203">
        <v>44837.594768518517</v>
      </c>
    </row>
    <row r="146" spans="1:19" x14ac:dyDescent="0.2">
      <c r="A146" s="208" t="s">
        <v>256</v>
      </c>
      <c r="B146" s="208" t="s">
        <v>129</v>
      </c>
      <c r="C146" s="203">
        <v>44810.958333333336</v>
      </c>
      <c r="D146" s="208">
        <v>0</v>
      </c>
      <c r="E146" s="208">
        <v>0</v>
      </c>
      <c r="F146" s="208">
        <v>1.2649999999999999</v>
      </c>
      <c r="G146" s="208">
        <v>1.2649999999999999</v>
      </c>
      <c r="H146" s="208">
        <v>0</v>
      </c>
      <c r="I146" s="208">
        <v>0</v>
      </c>
      <c r="J146" s="208">
        <v>0</v>
      </c>
      <c r="K146" s="208">
        <v>0</v>
      </c>
      <c r="L146" s="208"/>
      <c r="M146" s="208">
        <v>0</v>
      </c>
      <c r="N146" s="208">
        <v>0</v>
      </c>
      <c r="O146" s="208">
        <v>295</v>
      </c>
      <c r="P146" s="208" t="s">
        <v>257</v>
      </c>
      <c r="Q146" s="208" t="s">
        <v>258</v>
      </c>
      <c r="R146" s="208" t="s">
        <v>259</v>
      </c>
      <c r="S146" s="203">
        <v>44837.594768518517</v>
      </c>
    </row>
    <row r="147" spans="1:19" x14ac:dyDescent="0.2">
      <c r="A147" s="208" t="s">
        <v>256</v>
      </c>
      <c r="B147" s="208" t="s">
        <v>129</v>
      </c>
      <c r="C147" s="203">
        <v>44811</v>
      </c>
      <c r="D147" s="208">
        <v>0</v>
      </c>
      <c r="E147" s="208">
        <v>0</v>
      </c>
      <c r="F147" s="208">
        <v>1.2689999999999999</v>
      </c>
      <c r="G147" s="208">
        <v>1.2689999999999999</v>
      </c>
      <c r="H147" s="208">
        <v>0</v>
      </c>
      <c r="I147" s="208">
        <v>0</v>
      </c>
      <c r="J147" s="208">
        <v>0</v>
      </c>
      <c r="K147" s="208">
        <v>0</v>
      </c>
      <c r="L147" s="208"/>
      <c r="M147" s="208">
        <v>0</v>
      </c>
      <c r="N147" s="208">
        <v>0</v>
      </c>
      <c r="O147" s="208">
        <v>295</v>
      </c>
      <c r="P147" s="208" t="s">
        <v>257</v>
      </c>
      <c r="Q147" s="208" t="s">
        <v>258</v>
      </c>
      <c r="R147" s="208" t="s">
        <v>259</v>
      </c>
      <c r="S147" s="203">
        <v>44837.594768518517</v>
      </c>
    </row>
    <row r="148" spans="1:19" x14ac:dyDescent="0.2">
      <c r="A148" s="208" t="s">
        <v>256</v>
      </c>
      <c r="B148" s="208" t="s">
        <v>129</v>
      </c>
      <c r="C148" s="203">
        <v>44811.041666666664</v>
      </c>
      <c r="D148" s="208">
        <v>0</v>
      </c>
      <c r="E148" s="208">
        <v>0</v>
      </c>
      <c r="F148" s="208">
        <v>1.276</v>
      </c>
      <c r="G148" s="208">
        <v>1.276</v>
      </c>
      <c r="H148" s="208">
        <v>0</v>
      </c>
      <c r="I148" s="208">
        <v>0</v>
      </c>
      <c r="J148" s="208">
        <v>0</v>
      </c>
      <c r="K148" s="208">
        <v>0</v>
      </c>
      <c r="L148" s="208"/>
      <c r="M148" s="208">
        <v>0</v>
      </c>
      <c r="N148" s="208">
        <v>0</v>
      </c>
      <c r="O148" s="208">
        <v>295</v>
      </c>
      <c r="P148" s="208" t="s">
        <v>257</v>
      </c>
      <c r="Q148" s="208" t="s">
        <v>258</v>
      </c>
      <c r="R148" s="208" t="s">
        <v>259</v>
      </c>
      <c r="S148" s="203">
        <v>44837.594768518517</v>
      </c>
    </row>
    <row r="149" spans="1:19" x14ac:dyDescent="0.2">
      <c r="A149" s="208" t="s">
        <v>256</v>
      </c>
      <c r="B149" s="208" t="s">
        <v>129</v>
      </c>
      <c r="C149" s="203">
        <v>44811.083333333336</v>
      </c>
      <c r="D149" s="208">
        <v>0</v>
      </c>
      <c r="E149" s="208">
        <v>0</v>
      </c>
      <c r="F149" s="208">
        <v>1.2709999999999999</v>
      </c>
      <c r="G149" s="208">
        <v>1.2709999999999999</v>
      </c>
      <c r="H149" s="208">
        <v>0</v>
      </c>
      <c r="I149" s="208">
        <v>0</v>
      </c>
      <c r="J149" s="208">
        <v>0</v>
      </c>
      <c r="K149" s="208">
        <v>0</v>
      </c>
      <c r="L149" s="208"/>
      <c r="M149" s="208">
        <v>0</v>
      </c>
      <c r="N149" s="208">
        <v>0</v>
      </c>
      <c r="O149" s="208">
        <v>295</v>
      </c>
      <c r="P149" s="208" t="s">
        <v>257</v>
      </c>
      <c r="Q149" s="208" t="s">
        <v>258</v>
      </c>
      <c r="R149" s="208" t="s">
        <v>259</v>
      </c>
      <c r="S149" s="203">
        <v>44837.595127314817</v>
      </c>
    </row>
    <row r="150" spans="1:19" x14ac:dyDescent="0.2">
      <c r="A150" s="208" t="s">
        <v>256</v>
      </c>
      <c r="B150" s="208" t="s">
        <v>129</v>
      </c>
      <c r="C150" s="203">
        <v>44811.125</v>
      </c>
      <c r="D150" s="208">
        <v>0</v>
      </c>
      <c r="E150" s="208">
        <v>0</v>
      </c>
      <c r="F150" s="208">
        <v>1.264</v>
      </c>
      <c r="G150" s="208">
        <v>1.264</v>
      </c>
      <c r="H150" s="208">
        <v>0</v>
      </c>
      <c r="I150" s="208">
        <v>0</v>
      </c>
      <c r="J150" s="208">
        <v>0</v>
      </c>
      <c r="K150" s="208">
        <v>0</v>
      </c>
      <c r="L150" s="208"/>
      <c r="M150" s="208">
        <v>0</v>
      </c>
      <c r="N150" s="208">
        <v>0</v>
      </c>
      <c r="O150" s="208">
        <v>295</v>
      </c>
      <c r="P150" s="208" t="s">
        <v>257</v>
      </c>
      <c r="Q150" s="208" t="s">
        <v>258</v>
      </c>
      <c r="R150" s="208" t="s">
        <v>259</v>
      </c>
      <c r="S150" s="203">
        <v>44837.595127314817</v>
      </c>
    </row>
    <row r="151" spans="1:19" x14ac:dyDescent="0.2">
      <c r="A151" s="208" t="s">
        <v>256</v>
      </c>
      <c r="B151" s="208" t="s">
        <v>129</v>
      </c>
      <c r="C151" s="203">
        <v>44811.166666666664</v>
      </c>
      <c r="D151" s="208">
        <v>0</v>
      </c>
      <c r="E151" s="208">
        <v>0</v>
      </c>
      <c r="F151" s="208">
        <v>1.272</v>
      </c>
      <c r="G151" s="208">
        <v>1.272</v>
      </c>
      <c r="H151" s="208">
        <v>0</v>
      </c>
      <c r="I151" s="208">
        <v>0</v>
      </c>
      <c r="J151" s="208">
        <v>0</v>
      </c>
      <c r="K151" s="208">
        <v>0</v>
      </c>
      <c r="L151" s="208"/>
      <c r="M151" s="208">
        <v>0</v>
      </c>
      <c r="N151" s="208">
        <v>0</v>
      </c>
      <c r="O151" s="208">
        <v>295</v>
      </c>
      <c r="P151" s="208" t="s">
        <v>257</v>
      </c>
      <c r="Q151" s="208" t="s">
        <v>258</v>
      </c>
      <c r="R151" s="208" t="s">
        <v>259</v>
      </c>
      <c r="S151" s="203">
        <v>44837.595127314817</v>
      </c>
    </row>
    <row r="152" spans="1:19" x14ac:dyDescent="0.2">
      <c r="A152" s="208" t="s">
        <v>256</v>
      </c>
      <c r="B152" s="208" t="s">
        <v>129</v>
      </c>
      <c r="C152" s="203">
        <v>44811.208333333336</v>
      </c>
      <c r="D152" s="208">
        <v>0</v>
      </c>
      <c r="E152" s="208">
        <v>0</v>
      </c>
      <c r="F152" s="208">
        <v>1.272</v>
      </c>
      <c r="G152" s="208">
        <v>1.272</v>
      </c>
      <c r="H152" s="208">
        <v>0</v>
      </c>
      <c r="I152" s="208">
        <v>0</v>
      </c>
      <c r="J152" s="208">
        <v>0</v>
      </c>
      <c r="K152" s="208">
        <v>0</v>
      </c>
      <c r="L152" s="208"/>
      <c r="M152" s="208">
        <v>0</v>
      </c>
      <c r="N152" s="208">
        <v>0</v>
      </c>
      <c r="O152" s="208">
        <v>295</v>
      </c>
      <c r="P152" s="208" t="s">
        <v>257</v>
      </c>
      <c r="Q152" s="208" t="s">
        <v>258</v>
      </c>
      <c r="R152" s="208" t="s">
        <v>259</v>
      </c>
      <c r="S152" s="203">
        <v>44837.595127314817</v>
      </c>
    </row>
    <row r="153" spans="1:19" x14ac:dyDescent="0.2">
      <c r="A153" s="208" t="s">
        <v>256</v>
      </c>
      <c r="B153" s="208" t="s">
        <v>129</v>
      </c>
      <c r="C153" s="203">
        <v>44811.25</v>
      </c>
      <c r="D153" s="208">
        <v>0</v>
      </c>
      <c r="E153" s="208">
        <v>0</v>
      </c>
      <c r="F153" s="208">
        <v>1.2669999999999999</v>
      </c>
      <c r="G153" s="208">
        <v>1.2669999999999999</v>
      </c>
      <c r="H153" s="208">
        <v>0</v>
      </c>
      <c r="I153" s="208">
        <v>0</v>
      </c>
      <c r="J153" s="208">
        <v>0</v>
      </c>
      <c r="K153" s="208">
        <v>0</v>
      </c>
      <c r="L153" s="208"/>
      <c r="M153" s="208">
        <v>0</v>
      </c>
      <c r="N153" s="208">
        <v>0</v>
      </c>
      <c r="O153" s="208">
        <v>295</v>
      </c>
      <c r="P153" s="208" t="s">
        <v>257</v>
      </c>
      <c r="Q153" s="208" t="s">
        <v>258</v>
      </c>
      <c r="R153" s="208" t="s">
        <v>259</v>
      </c>
      <c r="S153" s="203">
        <v>44837.595127314817</v>
      </c>
    </row>
    <row r="154" spans="1:19" x14ac:dyDescent="0.2">
      <c r="A154" s="208" t="s">
        <v>256</v>
      </c>
      <c r="B154" s="208" t="s">
        <v>129</v>
      </c>
      <c r="C154" s="203">
        <v>44811.291666666664</v>
      </c>
      <c r="D154" s="208">
        <v>0</v>
      </c>
      <c r="E154" s="208">
        <v>0</v>
      </c>
      <c r="F154" s="208">
        <v>1.266</v>
      </c>
      <c r="G154" s="208">
        <v>1.266</v>
      </c>
      <c r="H154" s="208">
        <v>0</v>
      </c>
      <c r="I154" s="208">
        <v>0</v>
      </c>
      <c r="J154" s="208">
        <v>0</v>
      </c>
      <c r="K154" s="208">
        <v>0</v>
      </c>
      <c r="L154" s="208"/>
      <c r="M154" s="208">
        <v>0</v>
      </c>
      <c r="N154" s="208">
        <v>0</v>
      </c>
      <c r="O154" s="208">
        <v>295</v>
      </c>
      <c r="P154" s="208" t="s">
        <v>257</v>
      </c>
      <c r="Q154" s="208" t="s">
        <v>258</v>
      </c>
      <c r="R154" s="208" t="s">
        <v>259</v>
      </c>
      <c r="S154" s="203">
        <v>44837.595127314817</v>
      </c>
    </row>
    <row r="155" spans="1:19" x14ac:dyDescent="0.2">
      <c r="A155" s="208" t="s">
        <v>256</v>
      </c>
      <c r="B155" s="208" t="s">
        <v>129</v>
      </c>
      <c r="C155" s="203">
        <v>44811.333333333336</v>
      </c>
      <c r="D155" s="208">
        <v>0</v>
      </c>
      <c r="E155" s="208">
        <v>0</v>
      </c>
      <c r="F155" s="208">
        <v>1.266</v>
      </c>
      <c r="G155" s="208">
        <v>1.266</v>
      </c>
      <c r="H155" s="208">
        <v>0</v>
      </c>
      <c r="I155" s="208">
        <v>0</v>
      </c>
      <c r="J155" s="208">
        <v>0</v>
      </c>
      <c r="K155" s="208">
        <v>0</v>
      </c>
      <c r="L155" s="208"/>
      <c r="M155" s="208">
        <v>0</v>
      </c>
      <c r="N155" s="208">
        <v>0</v>
      </c>
      <c r="O155" s="208">
        <v>295</v>
      </c>
      <c r="P155" s="208" t="s">
        <v>257</v>
      </c>
      <c r="Q155" s="208" t="s">
        <v>258</v>
      </c>
      <c r="R155" s="208" t="s">
        <v>259</v>
      </c>
      <c r="S155" s="203">
        <v>44837.595127314817</v>
      </c>
    </row>
    <row r="156" spans="1:19" x14ac:dyDescent="0.2">
      <c r="A156" s="208" t="s">
        <v>256</v>
      </c>
      <c r="B156" s="208" t="s">
        <v>129</v>
      </c>
      <c r="C156" s="203">
        <v>44811.375</v>
      </c>
      <c r="D156" s="208">
        <v>0</v>
      </c>
      <c r="E156" s="208">
        <v>0</v>
      </c>
      <c r="F156" s="208">
        <v>1.522</v>
      </c>
      <c r="G156" s="208">
        <v>1.522</v>
      </c>
      <c r="H156" s="208">
        <v>0</v>
      </c>
      <c r="I156" s="208">
        <v>0</v>
      </c>
      <c r="J156" s="208">
        <v>0</v>
      </c>
      <c r="K156" s="208">
        <v>0</v>
      </c>
      <c r="L156" s="208"/>
      <c r="M156" s="208">
        <v>0</v>
      </c>
      <c r="N156" s="208">
        <v>0</v>
      </c>
      <c r="O156" s="208">
        <v>295</v>
      </c>
      <c r="P156" s="208" t="s">
        <v>257</v>
      </c>
      <c r="Q156" s="208" t="s">
        <v>258</v>
      </c>
      <c r="R156" s="208" t="s">
        <v>259</v>
      </c>
      <c r="S156" s="203">
        <v>44837.595127314817</v>
      </c>
    </row>
    <row r="157" spans="1:19" x14ac:dyDescent="0.2">
      <c r="A157" s="208" t="s">
        <v>256</v>
      </c>
      <c r="B157" s="208" t="s">
        <v>129</v>
      </c>
      <c r="C157" s="203">
        <v>44811.416666666664</v>
      </c>
      <c r="D157" s="208">
        <v>0</v>
      </c>
      <c r="E157" s="208">
        <v>0</v>
      </c>
      <c r="F157" s="208">
        <v>2.7959999999999998</v>
      </c>
      <c r="G157" s="208">
        <v>2.7959999999999998</v>
      </c>
      <c r="H157" s="208">
        <v>0</v>
      </c>
      <c r="I157" s="208">
        <v>0</v>
      </c>
      <c r="J157" s="208">
        <v>0</v>
      </c>
      <c r="K157" s="208">
        <v>0</v>
      </c>
      <c r="L157" s="208"/>
      <c r="M157" s="208">
        <v>0</v>
      </c>
      <c r="N157" s="208">
        <v>0</v>
      </c>
      <c r="O157" s="208">
        <v>295</v>
      </c>
      <c r="P157" s="208" t="s">
        <v>257</v>
      </c>
      <c r="Q157" s="208" t="s">
        <v>258</v>
      </c>
      <c r="R157" s="208" t="s">
        <v>259</v>
      </c>
      <c r="S157" s="203">
        <v>44837.595127314817</v>
      </c>
    </row>
    <row r="158" spans="1:19" x14ac:dyDescent="0.2">
      <c r="A158" s="208" t="s">
        <v>256</v>
      </c>
      <c r="B158" s="208" t="s">
        <v>129</v>
      </c>
      <c r="C158" s="203">
        <v>44811.458333333336</v>
      </c>
      <c r="D158" s="208">
        <v>0</v>
      </c>
      <c r="E158" s="208">
        <v>0</v>
      </c>
      <c r="F158" s="208">
        <v>3.3359999999999999</v>
      </c>
      <c r="G158" s="208">
        <v>3.3359999999999999</v>
      </c>
      <c r="H158" s="208">
        <v>0</v>
      </c>
      <c r="I158" s="208">
        <v>0</v>
      </c>
      <c r="J158" s="208">
        <v>0</v>
      </c>
      <c r="K158" s="208">
        <v>0</v>
      </c>
      <c r="L158" s="208"/>
      <c r="M158" s="208">
        <v>0</v>
      </c>
      <c r="N158" s="208">
        <v>0</v>
      </c>
      <c r="O158" s="208">
        <v>295</v>
      </c>
      <c r="P158" s="208" t="s">
        <v>257</v>
      </c>
      <c r="Q158" s="208" t="s">
        <v>258</v>
      </c>
      <c r="R158" s="208" t="s">
        <v>259</v>
      </c>
      <c r="S158" s="203">
        <v>44837.595127314817</v>
      </c>
    </row>
    <row r="159" spans="1:19" x14ac:dyDescent="0.2">
      <c r="A159" s="208" t="s">
        <v>256</v>
      </c>
      <c r="B159" s="208" t="s">
        <v>129</v>
      </c>
      <c r="C159" s="203">
        <v>44811.5</v>
      </c>
      <c r="D159" s="208">
        <v>0</v>
      </c>
      <c r="E159" s="208">
        <v>0</v>
      </c>
      <c r="F159" s="208">
        <v>3.375</v>
      </c>
      <c r="G159" s="208">
        <v>3.375</v>
      </c>
      <c r="H159" s="208">
        <v>0</v>
      </c>
      <c r="I159" s="208">
        <v>0</v>
      </c>
      <c r="J159" s="208">
        <v>0</v>
      </c>
      <c r="K159" s="208">
        <v>0</v>
      </c>
      <c r="L159" s="208"/>
      <c r="M159" s="208">
        <v>0</v>
      </c>
      <c r="N159" s="208">
        <v>0</v>
      </c>
      <c r="O159" s="208">
        <v>295</v>
      </c>
      <c r="P159" s="208" t="s">
        <v>257</v>
      </c>
      <c r="Q159" s="208" t="s">
        <v>258</v>
      </c>
      <c r="R159" s="208" t="s">
        <v>259</v>
      </c>
      <c r="S159" s="203">
        <v>44837.595127314817</v>
      </c>
    </row>
    <row r="160" spans="1:19" x14ac:dyDescent="0.2">
      <c r="A160" s="208" t="s">
        <v>256</v>
      </c>
      <c r="B160" s="208" t="s">
        <v>129</v>
      </c>
      <c r="C160" s="203">
        <v>44811.541666666664</v>
      </c>
      <c r="D160" s="208">
        <v>0</v>
      </c>
      <c r="E160" s="208">
        <v>0</v>
      </c>
      <c r="F160" s="208">
        <v>2.5529999999999999</v>
      </c>
      <c r="G160" s="208">
        <v>2.5529999999999999</v>
      </c>
      <c r="H160" s="208">
        <v>0</v>
      </c>
      <c r="I160" s="208">
        <v>0</v>
      </c>
      <c r="J160" s="208">
        <v>0</v>
      </c>
      <c r="K160" s="208">
        <v>0</v>
      </c>
      <c r="L160" s="208"/>
      <c r="M160" s="208">
        <v>0</v>
      </c>
      <c r="N160" s="208">
        <v>0</v>
      </c>
      <c r="O160" s="208">
        <v>295</v>
      </c>
      <c r="P160" s="208" t="s">
        <v>257</v>
      </c>
      <c r="Q160" s="208" t="s">
        <v>258</v>
      </c>
      <c r="R160" s="208" t="s">
        <v>259</v>
      </c>
      <c r="S160" s="203">
        <v>44837.595127314817</v>
      </c>
    </row>
    <row r="161" spans="1:19" x14ac:dyDescent="0.2">
      <c r="A161" s="208" t="s">
        <v>256</v>
      </c>
      <c r="B161" s="208" t="s">
        <v>129</v>
      </c>
      <c r="C161" s="203">
        <v>44811.583333333336</v>
      </c>
      <c r="D161" s="208">
        <v>0</v>
      </c>
      <c r="E161" s="208">
        <v>0</v>
      </c>
      <c r="F161" s="208">
        <v>2.2879999999999998</v>
      </c>
      <c r="G161" s="208">
        <v>2.2879999999999998</v>
      </c>
      <c r="H161" s="208">
        <v>0</v>
      </c>
      <c r="I161" s="208">
        <v>0</v>
      </c>
      <c r="J161" s="208">
        <v>0</v>
      </c>
      <c r="K161" s="208">
        <v>0</v>
      </c>
      <c r="L161" s="208"/>
      <c r="M161" s="208">
        <v>0</v>
      </c>
      <c r="N161" s="208">
        <v>0</v>
      </c>
      <c r="O161" s="208">
        <v>295</v>
      </c>
      <c r="P161" s="208" t="s">
        <v>257</v>
      </c>
      <c r="Q161" s="208" t="s">
        <v>258</v>
      </c>
      <c r="R161" s="208" t="s">
        <v>259</v>
      </c>
      <c r="S161" s="203">
        <v>44837.595127314817</v>
      </c>
    </row>
    <row r="162" spans="1:19" x14ac:dyDescent="0.2">
      <c r="A162" s="208" t="s">
        <v>256</v>
      </c>
      <c r="B162" s="208" t="s">
        <v>129</v>
      </c>
      <c r="C162" s="203">
        <v>44811.625</v>
      </c>
      <c r="D162" s="208">
        <v>0</v>
      </c>
      <c r="E162" s="208">
        <v>0</v>
      </c>
      <c r="F162" s="208">
        <v>2.2280000000000002</v>
      </c>
      <c r="G162" s="208">
        <v>2.2280000000000002</v>
      </c>
      <c r="H162" s="208">
        <v>0</v>
      </c>
      <c r="I162" s="208">
        <v>0</v>
      </c>
      <c r="J162" s="208">
        <v>0</v>
      </c>
      <c r="K162" s="208">
        <v>0</v>
      </c>
      <c r="L162" s="208"/>
      <c r="M162" s="208">
        <v>0</v>
      </c>
      <c r="N162" s="208">
        <v>0</v>
      </c>
      <c r="O162" s="208">
        <v>295</v>
      </c>
      <c r="P162" s="208" t="s">
        <v>257</v>
      </c>
      <c r="Q162" s="208" t="s">
        <v>258</v>
      </c>
      <c r="R162" s="208" t="s">
        <v>259</v>
      </c>
      <c r="S162" s="203">
        <v>44837.595127314817</v>
      </c>
    </row>
    <row r="163" spans="1:19" x14ac:dyDescent="0.2">
      <c r="A163" s="208" t="s">
        <v>256</v>
      </c>
      <c r="B163" s="208" t="s">
        <v>129</v>
      </c>
      <c r="C163" s="203">
        <v>44811.666666666664</v>
      </c>
      <c r="D163" s="208">
        <v>0</v>
      </c>
      <c r="E163" s="208">
        <v>0</v>
      </c>
      <c r="F163" s="208">
        <v>2.0350000000000001</v>
      </c>
      <c r="G163" s="208">
        <v>2.0350000000000001</v>
      </c>
      <c r="H163" s="208">
        <v>0</v>
      </c>
      <c r="I163" s="208">
        <v>0</v>
      </c>
      <c r="J163" s="208">
        <v>0</v>
      </c>
      <c r="K163" s="208">
        <v>0</v>
      </c>
      <c r="L163" s="208"/>
      <c r="M163" s="208">
        <v>0</v>
      </c>
      <c r="N163" s="208">
        <v>0</v>
      </c>
      <c r="O163" s="208">
        <v>295</v>
      </c>
      <c r="P163" s="208" t="s">
        <v>257</v>
      </c>
      <c r="Q163" s="208" t="s">
        <v>258</v>
      </c>
      <c r="R163" s="208" t="s">
        <v>259</v>
      </c>
      <c r="S163" s="203">
        <v>44837.595127314817</v>
      </c>
    </row>
    <row r="164" spans="1:19" x14ac:dyDescent="0.2">
      <c r="A164" s="208" t="s">
        <v>256</v>
      </c>
      <c r="B164" s="208" t="s">
        <v>129</v>
      </c>
      <c r="C164" s="203">
        <v>44811.708333333336</v>
      </c>
      <c r="D164" s="208">
        <v>0</v>
      </c>
      <c r="E164" s="208">
        <v>0</v>
      </c>
      <c r="F164" s="208">
        <v>1.879</v>
      </c>
      <c r="G164" s="208">
        <v>1.879</v>
      </c>
      <c r="H164" s="208">
        <v>0</v>
      </c>
      <c r="I164" s="208">
        <v>0</v>
      </c>
      <c r="J164" s="208">
        <v>0</v>
      </c>
      <c r="K164" s="208">
        <v>0</v>
      </c>
      <c r="L164" s="208"/>
      <c r="M164" s="208">
        <v>0</v>
      </c>
      <c r="N164" s="208">
        <v>0</v>
      </c>
      <c r="O164" s="208">
        <v>295</v>
      </c>
      <c r="P164" s="208" t="s">
        <v>257</v>
      </c>
      <c r="Q164" s="208" t="s">
        <v>258</v>
      </c>
      <c r="R164" s="208" t="s">
        <v>259</v>
      </c>
      <c r="S164" s="203">
        <v>44837.595127314817</v>
      </c>
    </row>
    <row r="165" spans="1:19" x14ac:dyDescent="0.2">
      <c r="A165" s="208" t="s">
        <v>256</v>
      </c>
      <c r="B165" s="208" t="s">
        <v>129</v>
      </c>
      <c r="C165" s="203">
        <v>44811.75</v>
      </c>
      <c r="D165" s="208">
        <v>0</v>
      </c>
      <c r="E165" s="208">
        <v>0</v>
      </c>
      <c r="F165" s="208">
        <v>1.0329999999999999</v>
      </c>
      <c r="G165" s="208">
        <v>1.0329999999999999</v>
      </c>
      <c r="H165" s="208">
        <v>0</v>
      </c>
      <c r="I165" s="208">
        <v>0</v>
      </c>
      <c r="J165" s="208">
        <v>0</v>
      </c>
      <c r="K165" s="208">
        <v>0</v>
      </c>
      <c r="L165" s="208"/>
      <c r="M165" s="208">
        <v>0</v>
      </c>
      <c r="N165" s="208">
        <v>0</v>
      </c>
      <c r="O165" s="208">
        <v>295</v>
      </c>
      <c r="P165" s="208" t="s">
        <v>257</v>
      </c>
      <c r="Q165" s="208" t="s">
        <v>258</v>
      </c>
      <c r="R165" s="208" t="s">
        <v>259</v>
      </c>
      <c r="S165" s="203">
        <v>44837.595127314817</v>
      </c>
    </row>
    <row r="166" spans="1:19" x14ac:dyDescent="0.2">
      <c r="A166" s="208" t="s">
        <v>256</v>
      </c>
      <c r="B166" s="208" t="s">
        <v>129</v>
      </c>
      <c r="C166" s="203">
        <v>44811.791666666664</v>
      </c>
      <c r="D166" s="208">
        <v>0</v>
      </c>
      <c r="E166" s="208">
        <v>0</v>
      </c>
      <c r="F166" s="208">
        <v>1.0289999999999999</v>
      </c>
      <c r="G166" s="208">
        <v>1.0289999999999999</v>
      </c>
      <c r="H166" s="208">
        <v>0</v>
      </c>
      <c r="I166" s="208">
        <v>0</v>
      </c>
      <c r="J166" s="208">
        <v>0</v>
      </c>
      <c r="K166" s="208">
        <v>0</v>
      </c>
      <c r="L166" s="208"/>
      <c r="M166" s="208">
        <v>0</v>
      </c>
      <c r="N166" s="208">
        <v>0</v>
      </c>
      <c r="O166" s="208">
        <v>295</v>
      </c>
      <c r="P166" s="208" t="s">
        <v>257</v>
      </c>
      <c r="Q166" s="208" t="s">
        <v>258</v>
      </c>
      <c r="R166" s="208" t="s">
        <v>259</v>
      </c>
      <c r="S166" s="203">
        <v>44837.595127314817</v>
      </c>
    </row>
    <row r="167" spans="1:19" x14ac:dyDescent="0.2">
      <c r="A167" s="208" t="s">
        <v>256</v>
      </c>
      <c r="B167" s="208" t="s">
        <v>129</v>
      </c>
      <c r="C167" s="203">
        <v>44811.833333333336</v>
      </c>
      <c r="D167" s="208">
        <v>0</v>
      </c>
      <c r="E167" s="208">
        <v>0</v>
      </c>
      <c r="F167" s="208">
        <v>1.026</v>
      </c>
      <c r="G167" s="208">
        <v>1.026</v>
      </c>
      <c r="H167" s="208">
        <v>0</v>
      </c>
      <c r="I167" s="208">
        <v>0</v>
      </c>
      <c r="J167" s="208">
        <v>0</v>
      </c>
      <c r="K167" s="208">
        <v>0</v>
      </c>
      <c r="L167" s="208"/>
      <c r="M167" s="208">
        <v>0</v>
      </c>
      <c r="N167" s="208">
        <v>0</v>
      </c>
      <c r="O167" s="208">
        <v>295</v>
      </c>
      <c r="P167" s="208" t="s">
        <v>257</v>
      </c>
      <c r="Q167" s="208" t="s">
        <v>258</v>
      </c>
      <c r="R167" s="208" t="s">
        <v>259</v>
      </c>
      <c r="S167" s="203">
        <v>44837.595127314817</v>
      </c>
    </row>
    <row r="168" spans="1:19" x14ac:dyDescent="0.2">
      <c r="A168" s="208" t="s">
        <v>256</v>
      </c>
      <c r="B168" s="208" t="s">
        <v>129</v>
      </c>
      <c r="C168" s="203">
        <v>44811.875</v>
      </c>
      <c r="D168" s="208">
        <v>0</v>
      </c>
      <c r="E168" s="208">
        <v>0</v>
      </c>
      <c r="F168" s="208">
        <v>1.0229999999999999</v>
      </c>
      <c r="G168" s="208">
        <v>1.0229999999999999</v>
      </c>
      <c r="H168" s="208">
        <v>0</v>
      </c>
      <c r="I168" s="208">
        <v>0</v>
      </c>
      <c r="J168" s="208">
        <v>0</v>
      </c>
      <c r="K168" s="208">
        <v>0</v>
      </c>
      <c r="L168" s="208"/>
      <c r="M168" s="208">
        <v>0</v>
      </c>
      <c r="N168" s="208">
        <v>0</v>
      </c>
      <c r="O168" s="208">
        <v>295</v>
      </c>
      <c r="P168" s="208" t="s">
        <v>257</v>
      </c>
      <c r="Q168" s="208" t="s">
        <v>258</v>
      </c>
      <c r="R168" s="208" t="s">
        <v>259</v>
      </c>
      <c r="S168" s="203">
        <v>44837.595127314817</v>
      </c>
    </row>
    <row r="169" spans="1:19" x14ac:dyDescent="0.2">
      <c r="A169" s="208" t="s">
        <v>256</v>
      </c>
      <c r="B169" s="208" t="s">
        <v>129</v>
      </c>
      <c r="C169" s="203">
        <v>44811.916666666664</v>
      </c>
      <c r="D169" s="208">
        <v>0</v>
      </c>
      <c r="E169" s="208">
        <v>0</v>
      </c>
      <c r="F169" s="208">
        <v>1.0329999999999999</v>
      </c>
      <c r="G169" s="208">
        <v>1.0329999999999999</v>
      </c>
      <c r="H169" s="208">
        <v>0</v>
      </c>
      <c r="I169" s="208">
        <v>0</v>
      </c>
      <c r="J169" s="208">
        <v>0</v>
      </c>
      <c r="K169" s="208">
        <v>0</v>
      </c>
      <c r="L169" s="208"/>
      <c r="M169" s="208">
        <v>0</v>
      </c>
      <c r="N169" s="208">
        <v>0</v>
      </c>
      <c r="O169" s="208">
        <v>295</v>
      </c>
      <c r="P169" s="208" t="s">
        <v>257</v>
      </c>
      <c r="Q169" s="208" t="s">
        <v>258</v>
      </c>
      <c r="R169" s="208" t="s">
        <v>259</v>
      </c>
      <c r="S169" s="203">
        <v>44837.595127314817</v>
      </c>
    </row>
    <row r="170" spans="1:19" x14ac:dyDescent="0.2">
      <c r="A170" s="208" t="s">
        <v>256</v>
      </c>
      <c r="B170" s="208" t="s">
        <v>129</v>
      </c>
      <c r="C170" s="203">
        <v>44811.958333333336</v>
      </c>
      <c r="D170" s="208">
        <v>0</v>
      </c>
      <c r="E170" s="208">
        <v>0</v>
      </c>
      <c r="F170" s="208">
        <v>1.018</v>
      </c>
      <c r="G170" s="208">
        <v>1.018</v>
      </c>
      <c r="H170" s="208">
        <v>0</v>
      </c>
      <c r="I170" s="208">
        <v>0</v>
      </c>
      <c r="J170" s="208">
        <v>0</v>
      </c>
      <c r="K170" s="208">
        <v>0</v>
      </c>
      <c r="L170" s="208"/>
      <c r="M170" s="208">
        <v>0</v>
      </c>
      <c r="N170" s="208">
        <v>0</v>
      </c>
      <c r="O170" s="208">
        <v>295</v>
      </c>
      <c r="P170" s="208" t="s">
        <v>257</v>
      </c>
      <c r="Q170" s="208" t="s">
        <v>258</v>
      </c>
      <c r="R170" s="208" t="s">
        <v>259</v>
      </c>
      <c r="S170" s="203">
        <v>44837.595127314817</v>
      </c>
    </row>
    <row r="171" spans="1:19" x14ac:dyDescent="0.2">
      <c r="A171" s="208" t="s">
        <v>256</v>
      </c>
      <c r="B171" s="208" t="s">
        <v>129</v>
      </c>
      <c r="C171" s="203">
        <v>44812</v>
      </c>
      <c r="D171" s="208">
        <v>0</v>
      </c>
      <c r="E171" s="208">
        <v>0</v>
      </c>
      <c r="F171" s="208">
        <v>1.026</v>
      </c>
      <c r="G171" s="208">
        <v>1.026</v>
      </c>
      <c r="H171" s="208">
        <v>0</v>
      </c>
      <c r="I171" s="208">
        <v>0</v>
      </c>
      <c r="J171" s="208">
        <v>0</v>
      </c>
      <c r="K171" s="208">
        <v>0</v>
      </c>
      <c r="L171" s="208"/>
      <c r="M171" s="208">
        <v>0</v>
      </c>
      <c r="N171" s="208">
        <v>0</v>
      </c>
      <c r="O171" s="208">
        <v>295</v>
      </c>
      <c r="P171" s="208" t="s">
        <v>257</v>
      </c>
      <c r="Q171" s="208" t="s">
        <v>258</v>
      </c>
      <c r="R171" s="208" t="s">
        <v>259</v>
      </c>
      <c r="S171" s="203">
        <v>44837.595127314817</v>
      </c>
    </row>
    <row r="172" spans="1:19" x14ac:dyDescent="0.2">
      <c r="A172" s="208" t="s">
        <v>256</v>
      </c>
      <c r="B172" s="208" t="s">
        <v>129</v>
      </c>
      <c r="C172" s="203">
        <v>44812.041666666664</v>
      </c>
      <c r="D172" s="208">
        <v>0</v>
      </c>
      <c r="E172" s="208">
        <v>0</v>
      </c>
      <c r="F172" s="208">
        <v>1.0289999999999999</v>
      </c>
      <c r="G172" s="208">
        <v>1.0289999999999999</v>
      </c>
      <c r="H172" s="208">
        <v>0</v>
      </c>
      <c r="I172" s="208">
        <v>0</v>
      </c>
      <c r="J172" s="208">
        <v>0</v>
      </c>
      <c r="K172" s="208">
        <v>0</v>
      </c>
      <c r="L172" s="208"/>
      <c r="M172" s="208">
        <v>0</v>
      </c>
      <c r="N172" s="208">
        <v>0</v>
      </c>
      <c r="O172" s="208">
        <v>295</v>
      </c>
      <c r="P172" s="208" t="s">
        <v>257</v>
      </c>
      <c r="Q172" s="208" t="s">
        <v>258</v>
      </c>
      <c r="R172" s="208" t="s">
        <v>259</v>
      </c>
      <c r="S172" s="203">
        <v>44837.595127314817</v>
      </c>
    </row>
    <row r="173" spans="1:19" x14ac:dyDescent="0.2">
      <c r="A173" s="208" t="s">
        <v>256</v>
      </c>
      <c r="B173" s="208" t="s">
        <v>129</v>
      </c>
      <c r="C173" s="203">
        <v>44812.083333333336</v>
      </c>
      <c r="D173" s="208">
        <v>0</v>
      </c>
      <c r="E173" s="208">
        <v>0</v>
      </c>
      <c r="F173" s="208">
        <v>1.0289999999999999</v>
      </c>
      <c r="G173" s="208">
        <v>1.0289999999999999</v>
      </c>
      <c r="H173" s="208">
        <v>0</v>
      </c>
      <c r="I173" s="208">
        <v>0</v>
      </c>
      <c r="J173" s="208">
        <v>0</v>
      </c>
      <c r="K173" s="208">
        <v>0</v>
      </c>
      <c r="L173" s="208"/>
      <c r="M173" s="208">
        <v>0</v>
      </c>
      <c r="N173" s="208">
        <v>0</v>
      </c>
      <c r="O173" s="208">
        <v>295</v>
      </c>
      <c r="P173" s="208" t="s">
        <v>257</v>
      </c>
      <c r="Q173" s="208" t="s">
        <v>258</v>
      </c>
      <c r="R173" s="208" t="s">
        <v>259</v>
      </c>
      <c r="S173" s="203">
        <v>44837.595127314817</v>
      </c>
    </row>
    <row r="174" spans="1:19" x14ac:dyDescent="0.2">
      <c r="A174" s="208" t="s">
        <v>256</v>
      </c>
      <c r="B174" s="208" t="s">
        <v>129</v>
      </c>
      <c r="C174" s="203">
        <v>44812.125</v>
      </c>
      <c r="D174" s="208">
        <v>0</v>
      </c>
      <c r="E174" s="208">
        <v>0</v>
      </c>
      <c r="F174" s="208">
        <v>1.0049999999999999</v>
      </c>
      <c r="G174" s="208">
        <v>1.0049999999999999</v>
      </c>
      <c r="H174" s="208">
        <v>0</v>
      </c>
      <c r="I174" s="208">
        <v>0</v>
      </c>
      <c r="J174" s="208">
        <v>0</v>
      </c>
      <c r="K174" s="208">
        <v>0</v>
      </c>
      <c r="L174" s="208"/>
      <c r="M174" s="208">
        <v>0</v>
      </c>
      <c r="N174" s="208">
        <v>0</v>
      </c>
      <c r="O174" s="208">
        <v>295</v>
      </c>
      <c r="P174" s="208" t="s">
        <v>257</v>
      </c>
      <c r="Q174" s="208" t="s">
        <v>258</v>
      </c>
      <c r="R174" s="208" t="s">
        <v>259</v>
      </c>
      <c r="S174" s="203">
        <v>44837.595127314817</v>
      </c>
    </row>
    <row r="175" spans="1:19" x14ac:dyDescent="0.2">
      <c r="A175" s="208" t="s">
        <v>256</v>
      </c>
      <c r="B175" s="208" t="s">
        <v>129</v>
      </c>
      <c r="C175" s="203">
        <v>44812.166666666664</v>
      </c>
      <c r="D175" s="208">
        <v>0</v>
      </c>
      <c r="E175" s="208">
        <v>0</v>
      </c>
      <c r="F175" s="208">
        <v>1.0089999999999999</v>
      </c>
      <c r="G175" s="208">
        <v>1.0089999999999999</v>
      </c>
      <c r="H175" s="208">
        <v>0</v>
      </c>
      <c r="I175" s="208">
        <v>0</v>
      </c>
      <c r="J175" s="208">
        <v>0</v>
      </c>
      <c r="K175" s="208">
        <v>0</v>
      </c>
      <c r="L175" s="208"/>
      <c r="M175" s="208">
        <v>0</v>
      </c>
      <c r="N175" s="208">
        <v>0</v>
      </c>
      <c r="O175" s="208">
        <v>295</v>
      </c>
      <c r="P175" s="208" t="s">
        <v>257</v>
      </c>
      <c r="Q175" s="208" t="s">
        <v>258</v>
      </c>
      <c r="R175" s="208" t="s">
        <v>259</v>
      </c>
      <c r="S175" s="203">
        <v>44837.595127314817</v>
      </c>
    </row>
    <row r="176" spans="1:19" x14ac:dyDescent="0.2">
      <c r="A176" s="208" t="s">
        <v>256</v>
      </c>
      <c r="B176" s="208" t="s">
        <v>129</v>
      </c>
      <c r="C176" s="203">
        <v>44812.208333333336</v>
      </c>
      <c r="D176" s="208">
        <v>0</v>
      </c>
      <c r="E176" s="208">
        <v>0</v>
      </c>
      <c r="F176" s="208">
        <v>1.0109999999999999</v>
      </c>
      <c r="G176" s="208">
        <v>1.0109999999999999</v>
      </c>
      <c r="H176" s="208">
        <v>0</v>
      </c>
      <c r="I176" s="208">
        <v>0</v>
      </c>
      <c r="J176" s="208">
        <v>0</v>
      </c>
      <c r="K176" s="208">
        <v>0</v>
      </c>
      <c r="L176" s="208"/>
      <c r="M176" s="208">
        <v>0</v>
      </c>
      <c r="N176" s="208">
        <v>0</v>
      </c>
      <c r="O176" s="208">
        <v>295</v>
      </c>
      <c r="P176" s="208" t="s">
        <v>257</v>
      </c>
      <c r="Q176" s="208" t="s">
        <v>258</v>
      </c>
      <c r="R176" s="208" t="s">
        <v>259</v>
      </c>
      <c r="S176" s="203">
        <v>44837.595127314817</v>
      </c>
    </row>
    <row r="177" spans="1:19" x14ac:dyDescent="0.2">
      <c r="A177" s="208" t="s">
        <v>256</v>
      </c>
      <c r="B177" s="208" t="s">
        <v>129</v>
      </c>
      <c r="C177" s="203">
        <v>44812.25</v>
      </c>
      <c r="D177" s="208">
        <v>0</v>
      </c>
      <c r="E177" s="208">
        <v>0</v>
      </c>
      <c r="F177" s="208">
        <v>1.0089999999999999</v>
      </c>
      <c r="G177" s="208">
        <v>1.0089999999999999</v>
      </c>
      <c r="H177" s="208">
        <v>0</v>
      </c>
      <c r="I177" s="208">
        <v>0</v>
      </c>
      <c r="J177" s="208">
        <v>0</v>
      </c>
      <c r="K177" s="208">
        <v>0</v>
      </c>
      <c r="L177" s="208"/>
      <c r="M177" s="208">
        <v>0</v>
      </c>
      <c r="N177" s="208">
        <v>0</v>
      </c>
      <c r="O177" s="208">
        <v>295</v>
      </c>
      <c r="P177" s="208" t="s">
        <v>257</v>
      </c>
      <c r="Q177" s="208" t="s">
        <v>258</v>
      </c>
      <c r="R177" s="208" t="s">
        <v>259</v>
      </c>
      <c r="S177" s="203">
        <v>44837.595127314817</v>
      </c>
    </row>
    <row r="178" spans="1:19" x14ac:dyDescent="0.2">
      <c r="A178" s="208" t="s">
        <v>256</v>
      </c>
      <c r="B178" s="208" t="s">
        <v>129</v>
      </c>
      <c r="C178" s="203">
        <v>44812.291666666664</v>
      </c>
      <c r="D178" s="208">
        <v>0</v>
      </c>
      <c r="E178" s="208">
        <v>0</v>
      </c>
      <c r="F178" s="208">
        <v>1.0109999999999999</v>
      </c>
      <c r="G178" s="208">
        <v>1.0109999999999999</v>
      </c>
      <c r="H178" s="208">
        <v>0</v>
      </c>
      <c r="I178" s="208">
        <v>0</v>
      </c>
      <c r="J178" s="208">
        <v>0</v>
      </c>
      <c r="K178" s="208">
        <v>0</v>
      </c>
      <c r="L178" s="208"/>
      <c r="M178" s="208">
        <v>0</v>
      </c>
      <c r="N178" s="208">
        <v>0</v>
      </c>
      <c r="O178" s="208">
        <v>295</v>
      </c>
      <c r="P178" s="208" t="s">
        <v>257</v>
      </c>
      <c r="Q178" s="208" t="s">
        <v>258</v>
      </c>
      <c r="R178" s="208" t="s">
        <v>259</v>
      </c>
      <c r="S178" s="203">
        <v>44837.595127314817</v>
      </c>
    </row>
    <row r="179" spans="1:19" x14ac:dyDescent="0.2">
      <c r="A179" s="208" t="s">
        <v>256</v>
      </c>
      <c r="B179" s="208" t="s">
        <v>129</v>
      </c>
      <c r="C179" s="203">
        <v>44812.333333333336</v>
      </c>
      <c r="D179" s="208">
        <v>0</v>
      </c>
      <c r="E179" s="208">
        <v>0</v>
      </c>
      <c r="F179" s="208">
        <v>1.0129999999999999</v>
      </c>
      <c r="G179" s="208">
        <v>1.0129999999999999</v>
      </c>
      <c r="H179" s="208">
        <v>0</v>
      </c>
      <c r="I179" s="208">
        <v>0</v>
      </c>
      <c r="J179" s="208">
        <v>0</v>
      </c>
      <c r="K179" s="208">
        <v>0</v>
      </c>
      <c r="L179" s="208"/>
      <c r="M179" s="208">
        <v>0</v>
      </c>
      <c r="N179" s="208">
        <v>0</v>
      </c>
      <c r="O179" s="208">
        <v>295</v>
      </c>
      <c r="P179" s="208" t="s">
        <v>257</v>
      </c>
      <c r="Q179" s="208" t="s">
        <v>258</v>
      </c>
      <c r="R179" s="208" t="s">
        <v>259</v>
      </c>
      <c r="S179" s="203">
        <v>44837.595127314817</v>
      </c>
    </row>
    <row r="180" spans="1:19" x14ac:dyDescent="0.2">
      <c r="A180" s="208" t="s">
        <v>256</v>
      </c>
      <c r="B180" s="208" t="s">
        <v>129</v>
      </c>
      <c r="C180" s="203">
        <v>44812.375</v>
      </c>
      <c r="D180" s="208">
        <v>0</v>
      </c>
      <c r="E180" s="208">
        <v>0</v>
      </c>
      <c r="F180" s="208">
        <v>1.024</v>
      </c>
      <c r="G180" s="208">
        <v>1.024</v>
      </c>
      <c r="H180" s="208">
        <v>0</v>
      </c>
      <c r="I180" s="208">
        <v>0</v>
      </c>
      <c r="J180" s="208">
        <v>0</v>
      </c>
      <c r="K180" s="208">
        <v>0</v>
      </c>
      <c r="L180" s="208"/>
      <c r="M180" s="208">
        <v>0</v>
      </c>
      <c r="N180" s="208">
        <v>0</v>
      </c>
      <c r="O180" s="208">
        <v>295</v>
      </c>
      <c r="P180" s="208" t="s">
        <v>257</v>
      </c>
      <c r="Q180" s="208" t="s">
        <v>258</v>
      </c>
      <c r="R180" s="208" t="s">
        <v>259</v>
      </c>
      <c r="S180" s="203">
        <v>44837.595127314817</v>
      </c>
    </row>
    <row r="181" spans="1:19" x14ac:dyDescent="0.2">
      <c r="A181" s="208" t="s">
        <v>256</v>
      </c>
      <c r="B181" s="208" t="s">
        <v>129</v>
      </c>
      <c r="C181" s="203">
        <v>44812.416666666664</v>
      </c>
      <c r="D181" s="208">
        <v>0</v>
      </c>
      <c r="E181" s="208">
        <v>0</v>
      </c>
      <c r="F181" s="208">
        <v>1.0309999999999999</v>
      </c>
      <c r="G181" s="208">
        <v>1.0309999999999999</v>
      </c>
      <c r="H181" s="208">
        <v>0</v>
      </c>
      <c r="I181" s="208">
        <v>0</v>
      </c>
      <c r="J181" s="208">
        <v>0</v>
      </c>
      <c r="K181" s="208">
        <v>0</v>
      </c>
      <c r="L181" s="208"/>
      <c r="M181" s="208">
        <v>0</v>
      </c>
      <c r="N181" s="208">
        <v>0</v>
      </c>
      <c r="O181" s="208">
        <v>295</v>
      </c>
      <c r="P181" s="208" t="s">
        <v>257</v>
      </c>
      <c r="Q181" s="208" t="s">
        <v>258</v>
      </c>
      <c r="R181" s="208" t="s">
        <v>259</v>
      </c>
      <c r="S181" s="203">
        <v>44837.595127314817</v>
      </c>
    </row>
    <row r="182" spans="1:19" x14ac:dyDescent="0.2">
      <c r="A182" s="208" t="s">
        <v>256</v>
      </c>
      <c r="B182" s="208" t="s">
        <v>129</v>
      </c>
      <c r="C182" s="203">
        <v>44812.458333333336</v>
      </c>
      <c r="D182" s="208">
        <v>0</v>
      </c>
      <c r="E182" s="208">
        <v>0</v>
      </c>
      <c r="F182" s="208">
        <v>1.036</v>
      </c>
      <c r="G182" s="208">
        <v>1.036</v>
      </c>
      <c r="H182" s="208">
        <v>0</v>
      </c>
      <c r="I182" s="208">
        <v>0</v>
      </c>
      <c r="J182" s="208">
        <v>0</v>
      </c>
      <c r="K182" s="208">
        <v>0</v>
      </c>
      <c r="L182" s="208"/>
      <c r="M182" s="208">
        <v>0</v>
      </c>
      <c r="N182" s="208">
        <v>0</v>
      </c>
      <c r="O182" s="208">
        <v>295</v>
      </c>
      <c r="P182" s="208" t="s">
        <v>257</v>
      </c>
      <c r="Q182" s="208" t="s">
        <v>258</v>
      </c>
      <c r="R182" s="208" t="s">
        <v>259</v>
      </c>
      <c r="S182" s="203">
        <v>44837.595127314817</v>
      </c>
    </row>
    <row r="183" spans="1:19" x14ac:dyDescent="0.2">
      <c r="A183" s="208" t="s">
        <v>256</v>
      </c>
      <c r="B183" s="208" t="s">
        <v>129</v>
      </c>
      <c r="C183" s="203">
        <v>44812.5</v>
      </c>
      <c r="D183" s="208">
        <v>0</v>
      </c>
      <c r="E183" s="208">
        <v>0</v>
      </c>
      <c r="F183" s="208">
        <v>1.022</v>
      </c>
      <c r="G183" s="208">
        <v>1.022</v>
      </c>
      <c r="H183" s="208">
        <v>0</v>
      </c>
      <c r="I183" s="208">
        <v>0</v>
      </c>
      <c r="J183" s="208">
        <v>0</v>
      </c>
      <c r="K183" s="208">
        <v>0</v>
      </c>
      <c r="L183" s="208"/>
      <c r="M183" s="208">
        <v>0</v>
      </c>
      <c r="N183" s="208">
        <v>0</v>
      </c>
      <c r="O183" s="208">
        <v>295</v>
      </c>
      <c r="P183" s="208" t="s">
        <v>257</v>
      </c>
      <c r="Q183" s="208" t="s">
        <v>258</v>
      </c>
      <c r="R183" s="208" t="s">
        <v>259</v>
      </c>
      <c r="S183" s="203">
        <v>44837.595127314817</v>
      </c>
    </row>
    <row r="184" spans="1:19" x14ac:dyDescent="0.2">
      <c r="A184" s="208" t="s">
        <v>256</v>
      </c>
      <c r="B184" s="208" t="s">
        <v>129</v>
      </c>
      <c r="C184" s="203">
        <v>44812.541666666664</v>
      </c>
      <c r="D184" s="208">
        <v>0</v>
      </c>
      <c r="E184" s="208">
        <v>0</v>
      </c>
      <c r="F184" s="208">
        <v>1.01</v>
      </c>
      <c r="G184" s="208">
        <v>1.01</v>
      </c>
      <c r="H184" s="208">
        <v>0</v>
      </c>
      <c r="I184" s="208">
        <v>0</v>
      </c>
      <c r="J184" s="208">
        <v>0</v>
      </c>
      <c r="K184" s="208">
        <v>0</v>
      </c>
      <c r="L184" s="208"/>
      <c r="M184" s="208">
        <v>0</v>
      </c>
      <c r="N184" s="208">
        <v>0</v>
      </c>
      <c r="O184" s="208">
        <v>295</v>
      </c>
      <c r="P184" s="208" t="s">
        <v>257</v>
      </c>
      <c r="Q184" s="208" t="s">
        <v>258</v>
      </c>
      <c r="R184" s="208" t="s">
        <v>259</v>
      </c>
      <c r="S184" s="203">
        <v>44837.595127314817</v>
      </c>
    </row>
    <row r="185" spans="1:19" x14ac:dyDescent="0.2">
      <c r="A185" s="208" t="s">
        <v>256</v>
      </c>
      <c r="B185" s="208" t="s">
        <v>129</v>
      </c>
      <c r="C185" s="203">
        <v>44812.583333333336</v>
      </c>
      <c r="D185" s="208">
        <v>0</v>
      </c>
      <c r="E185" s="208">
        <v>0</v>
      </c>
      <c r="F185" s="208">
        <v>0.995</v>
      </c>
      <c r="G185" s="208">
        <v>0.995</v>
      </c>
      <c r="H185" s="208">
        <v>0</v>
      </c>
      <c r="I185" s="208">
        <v>0</v>
      </c>
      <c r="J185" s="208">
        <v>0</v>
      </c>
      <c r="K185" s="208">
        <v>0</v>
      </c>
      <c r="L185" s="208"/>
      <c r="M185" s="208">
        <v>0</v>
      </c>
      <c r="N185" s="208">
        <v>0</v>
      </c>
      <c r="O185" s="208">
        <v>295</v>
      </c>
      <c r="P185" s="208" t="s">
        <v>257</v>
      </c>
      <c r="Q185" s="208" t="s">
        <v>258</v>
      </c>
      <c r="R185" s="208" t="s">
        <v>259</v>
      </c>
      <c r="S185" s="203">
        <v>44837.595127314817</v>
      </c>
    </row>
    <row r="186" spans="1:19" x14ac:dyDescent="0.2">
      <c r="A186" s="208" t="s">
        <v>256</v>
      </c>
      <c r="B186" s="208" t="s">
        <v>129</v>
      </c>
      <c r="C186" s="203">
        <v>44812.625</v>
      </c>
      <c r="D186" s="208">
        <v>0</v>
      </c>
      <c r="E186" s="208">
        <v>0</v>
      </c>
      <c r="F186" s="208">
        <v>0.995</v>
      </c>
      <c r="G186" s="208">
        <v>0.995</v>
      </c>
      <c r="H186" s="208">
        <v>0</v>
      </c>
      <c r="I186" s="208">
        <v>0</v>
      </c>
      <c r="J186" s="208">
        <v>0</v>
      </c>
      <c r="K186" s="208">
        <v>0</v>
      </c>
      <c r="L186" s="208"/>
      <c r="M186" s="208">
        <v>0</v>
      </c>
      <c r="N186" s="208">
        <v>0</v>
      </c>
      <c r="O186" s="208">
        <v>295</v>
      </c>
      <c r="P186" s="208" t="s">
        <v>257</v>
      </c>
      <c r="Q186" s="208" t="s">
        <v>258</v>
      </c>
      <c r="R186" s="208" t="s">
        <v>259</v>
      </c>
      <c r="S186" s="203">
        <v>44837.595127314817</v>
      </c>
    </row>
    <row r="187" spans="1:19" x14ac:dyDescent="0.2">
      <c r="A187" s="208" t="s">
        <v>256</v>
      </c>
      <c r="B187" s="208" t="s">
        <v>129</v>
      </c>
      <c r="C187" s="203">
        <v>44812.666666666664</v>
      </c>
      <c r="D187" s="208">
        <v>0</v>
      </c>
      <c r="E187" s="208">
        <v>0</v>
      </c>
      <c r="F187" s="208">
        <v>1</v>
      </c>
      <c r="G187" s="208">
        <v>1</v>
      </c>
      <c r="H187" s="208">
        <v>0</v>
      </c>
      <c r="I187" s="208">
        <v>0</v>
      </c>
      <c r="J187" s="208">
        <v>0</v>
      </c>
      <c r="K187" s="208">
        <v>0</v>
      </c>
      <c r="L187" s="208"/>
      <c r="M187" s="208">
        <v>0</v>
      </c>
      <c r="N187" s="208">
        <v>0</v>
      </c>
      <c r="O187" s="208">
        <v>295</v>
      </c>
      <c r="P187" s="208" t="s">
        <v>257</v>
      </c>
      <c r="Q187" s="208" t="s">
        <v>258</v>
      </c>
      <c r="R187" s="208" t="s">
        <v>259</v>
      </c>
      <c r="S187" s="203">
        <v>44837.595127314817</v>
      </c>
    </row>
    <row r="188" spans="1:19" x14ac:dyDescent="0.2">
      <c r="A188" s="208" t="s">
        <v>256</v>
      </c>
      <c r="B188" s="208" t="s">
        <v>129</v>
      </c>
      <c r="C188" s="203">
        <v>44812.708333333336</v>
      </c>
      <c r="D188" s="208">
        <v>0</v>
      </c>
      <c r="E188" s="208">
        <v>0</v>
      </c>
      <c r="F188" s="208">
        <v>0.98599999999999999</v>
      </c>
      <c r="G188" s="208">
        <v>0.98599999999999999</v>
      </c>
      <c r="H188" s="208">
        <v>0</v>
      </c>
      <c r="I188" s="208">
        <v>0</v>
      </c>
      <c r="J188" s="208">
        <v>0</v>
      </c>
      <c r="K188" s="208">
        <v>0</v>
      </c>
      <c r="L188" s="208"/>
      <c r="M188" s="208">
        <v>0</v>
      </c>
      <c r="N188" s="208">
        <v>0</v>
      </c>
      <c r="O188" s="208">
        <v>295</v>
      </c>
      <c r="P188" s="208" t="s">
        <v>257</v>
      </c>
      <c r="Q188" s="208" t="s">
        <v>258</v>
      </c>
      <c r="R188" s="208" t="s">
        <v>259</v>
      </c>
      <c r="S188" s="203">
        <v>44837.595127314817</v>
      </c>
    </row>
    <row r="189" spans="1:19" x14ac:dyDescent="0.2">
      <c r="A189" s="208" t="s">
        <v>256</v>
      </c>
      <c r="B189" s="208" t="s">
        <v>129</v>
      </c>
      <c r="C189" s="203">
        <v>44812.75</v>
      </c>
      <c r="D189" s="208">
        <v>0</v>
      </c>
      <c r="E189" s="208">
        <v>0</v>
      </c>
      <c r="F189" s="208">
        <v>0.98699999999999999</v>
      </c>
      <c r="G189" s="208">
        <v>0.98699999999999999</v>
      </c>
      <c r="H189" s="208">
        <v>0</v>
      </c>
      <c r="I189" s="208">
        <v>0</v>
      </c>
      <c r="J189" s="208">
        <v>0</v>
      </c>
      <c r="K189" s="208">
        <v>0</v>
      </c>
      <c r="L189" s="208"/>
      <c r="M189" s="208">
        <v>0</v>
      </c>
      <c r="N189" s="208">
        <v>0</v>
      </c>
      <c r="O189" s="208">
        <v>295</v>
      </c>
      <c r="P189" s="208" t="s">
        <v>257</v>
      </c>
      <c r="Q189" s="208" t="s">
        <v>258</v>
      </c>
      <c r="R189" s="208" t="s">
        <v>259</v>
      </c>
      <c r="S189" s="203">
        <v>44837.595127314817</v>
      </c>
    </row>
    <row r="190" spans="1:19" x14ac:dyDescent="0.2">
      <c r="A190" s="208" t="s">
        <v>256</v>
      </c>
      <c r="B190" s="208" t="s">
        <v>129</v>
      </c>
      <c r="C190" s="203">
        <v>44812.791666666664</v>
      </c>
      <c r="D190" s="208">
        <v>0</v>
      </c>
      <c r="E190" s="208">
        <v>0</v>
      </c>
      <c r="F190" s="208">
        <v>0.98199999999999998</v>
      </c>
      <c r="G190" s="208">
        <v>0.98199999999999998</v>
      </c>
      <c r="H190" s="208">
        <v>0</v>
      </c>
      <c r="I190" s="208">
        <v>0</v>
      </c>
      <c r="J190" s="208">
        <v>0</v>
      </c>
      <c r="K190" s="208">
        <v>0</v>
      </c>
      <c r="L190" s="208"/>
      <c r="M190" s="208">
        <v>0</v>
      </c>
      <c r="N190" s="208">
        <v>0</v>
      </c>
      <c r="O190" s="208">
        <v>295</v>
      </c>
      <c r="P190" s="208" t="s">
        <v>257</v>
      </c>
      <c r="Q190" s="208" t="s">
        <v>258</v>
      </c>
      <c r="R190" s="208" t="s">
        <v>259</v>
      </c>
      <c r="S190" s="203">
        <v>44837.595127314817</v>
      </c>
    </row>
    <row r="191" spans="1:19" x14ac:dyDescent="0.2">
      <c r="A191" s="208" t="s">
        <v>256</v>
      </c>
      <c r="B191" s="208" t="s">
        <v>129</v>
      </c>
      <c r="C191" s="203">
        <v>44812.833333333336</v>
      </c>
      <c r="D191" s="208">
        <v>0</v>
      </c>
      <c r="E191" s="208">
        <v>0</v>
      </c>
      <c r="F191" s="208">
        <v>0.98099999999999998</v>
      </c>
      <c r="G191" s="208">
        <v>0.98099999999999998</v>
      </c>
      <c r="H191" s="208">
        <v>0</v>
      </c>
      <c r="I191" s="208">
        <v>0</v>
      </c>
      <c r="J191" s="208">
        <v>0</v>
      </c>
      <c r="K191" s="208">
        <v>0</v>
      </c>
      <c r="L191" s="208"/>
      <c r="M191" s="208">
        <v>0</v>
      </c>
      <c r="N191" s="208">
        <v>0</v>
      </c>
      <c r="O191" s="208">
        <v>295</v>
      </c>
      <c r="P191" s="208" t="s">
        <v>257</v>
      </c>
      <c r="Q191" s="208" t="s">
        <v>258</v>
      </c>
      <c r="R191" s="208" t="s">
        <v>259</v>
      </c>
      <c r="S191" s="203">
        <v>44837.595127314817</v>
      </c>
    </row>
    <row r="192" spans="1:19" x14ac:dyDescent="0.2">
      <c r="A192" s="208" t="s">
        <v>256</v>
      </c>
      <c r="B192" s="208" t="s">
        <v>129</v>
      </c>
      <c r="C192" s="203">
        <v>44812.875</v>
      </c>
      <c r="D192" s="208">
        <v>0</v>
      </c>
      <c r="E192" s="208">
        <v>0</v>
      </c>
      <c r="F192" s="208">
        <v>0.98799999999999999</v>
      </c>
      <c r="G192" s="208">
        <v>0.98799999999999999</v>
      </c>
      <c r="H192" s="208">
        <v>0</v>
      </c>
      <c r="I192" s="208">
        <v>0</v>
      </c>
      <c r="J192" s="208">
        <v>0</v>
      </c>
      <c r="K192" s="208">
        <v>0</v>
      </c>
      <c r="L192" s="208"/>
      <c r="M192" s="208">
        <v>0</v>
      </c>
      <c r="N192" s="208">
        <v>0</v>
      </c>
      <c r="O192" s="208">
        <v>295</v>
      </c>
      <c r="P192" s="208" t="s">
        <v>257</v>
      </c>
      <c r="Q192" s="208" t="s">
        <v>258</v>
      </c>
      <c r="R192" s="208" t="s">
        <v>259</v>
      </c>
      <c r="S192" s="203">
        <v>44837.595127314817</v>
      </c>
    </row>
    <row r="193" spans="1:19" x14ac:dyDescent="0.2">
      <c r="A193" s="208" t="s">
        <v>256</v>
      </c>
      <c r="B193" s="208" t="s">
        <v>129</v>
      </c>
      <c r="C193" s="203">
        <v>44812.916666666664</v>
      </c>
      <c r="D193" s="208">
        <v>0</v>
      </c>
      <c r="E193" s="208">
        <v>0</v>
      </c>
      <c r="F193" s="208">
        <v>0.98599999999999999</v>
      </c>
      <c r="G193" s="208">
        <v>0.98599999999999999</v>
      </c>
      <c r="H193" s="208">
        <v>0</v>
      </c>
      <c r="I193" s="208">
        <v>0</v>
      </c>
      <c r="J193" s="208">
        <v>0</v>
      </c>
      <c r="K193" s="208">
        <v>0</v>
      </c>
      <c r="L193" s="208"/>
      <c r="M193" s="208">
        <v>0</v>
      </c>
      <c r="N193" s="208">
        <v>0</v>
      </c>
      <c r="O193" s="208">
        <v>295</v>
      </c>
      <c r="P193" s="208" t="s">
        <v>257</v>
      </c>
      <c r="Q193" s="208" t="s">
        <v>258</v>
      </c>
      <c r="R193" s="208" t="s">
        <v>259</v>
      </c>
      <c r="S193" s="203">
        <v>44837.595127314817</v>
      </c>
    </row>
    <row r="194" spans="1:19" x14ac:dyDescent="0.2">
      <c r="A194" s="208" t="s">
        <v>256</v>
      </c>
      <c r="B194" s="208" t="s">
        <v>129</v>
      </c>
      <c r="C194" s="203">
        <v>44812.958333333336</v>
      </c>
      <c r="D194" s="208">
        <v>0</v>
      </c>
      <c r="E194" s="208">
        <v>0</v>
      </c>
      <c r="F194" s="208">
        <v>0.98699999999999999</v>
      </c>
      <c r="G194" s="208">
        <v>0.98699999999999999</v>
      </c>
      <c r="H194" s="208">
        <v>0</v>
      </c>
      <c r="I194" s="208">
        <v>0</v>
      </c>
      <c r="J194" s="208">
        <v>0</v>
      </c>
      <c r="K194" s="208">
        <v>0</v>
      </c>
      <c r="L194" s="208"/>
      <c r="M194" s="208">
        <v>0</v>
      </c>
      <c r="N194" s="208">
        <v>0</v>
      </c>
      <c r="O194" s="208">
        <v>295</v>
      </c>
      <c r="P194" s="208" t="s">
        <v>257</v>
      </c>
      <c r="Q194" s="208" t="s">
        <v>258</v>
      </c>
      <c r="R194" s="208" t="s">
        <v>259</v>
      </c>
      <c r="S194" s="203">
        <v>44837.595127314817</v>
      </c>
    </row>
    <row r="195" spans="1:19" x14ac:dyDescent="0.2">
      <c r="A195" s="208" t="s">
        <v>256</v>
      </c>
      <c r="B195" s="208" t="s">
        <v>129</v>
      </c>
      <c r="C195" s="203">
        <v>44813</v>
      </c>
      <c r="D195" s="208">
        <v>0</v>
      </c>
      <c r="E195" s="208">
        <v>0</v>
      </c>
      <c r="F195" s="208">
        <v>0.98799999999999999</v>
      </c>
      <c r="G195" s="208">
        <v>0.98799999999999999</v>
      </c>
      <c r="H195" s="208">
        <v>0</v>
      </c>
      <c r="I195" s="208">
        <v>0</v>
      </c>
      <c r="J195" s="208">
        <v>0</v>
      </c>
      <c r="K195" s="208">
        <v>0</v>
      </c>
      <c r="L195" s="208"/>
      <c r="M195" s="208">
        <v>0</v>
      </c>
      <c r="N195" s="208">
        <v>0</v>
      </c>
      <c r="O195" s="208">
        <v>295</v>
      </c>
      <c r="P195" s="208" t="s">
        <v>257</v>
      </c>
      <c r="Q195" s="208" t="s">
        <v>258</v>
      </c>
      <c r="R195" s="208" t="s">
        <v>259</v>
      </c>
      <c r="S195" s="203">
        <v>44837.595127314817</v>
      </c>
    </row>
    <row r="196" spans="1:19" x14ac:dyDescent="0.2">
      <c r="A196" s="208" t="s">
        <v>256</v>
      </c>
      <c r="B196" s="208" t="s">
        <v>129</v>
      </c>
      <c r="C196" s="203">
        <v>44813.041666666664</v>
      </c>
      <c r="D196" s="208">
        <v>0</v>
      </c>
      <c r="E196" s="208">
        <v>0</v>
      </c>
      <c r="F196" s="208">
        <v>0.99099999999999999</v>
      </c>
      <c r="G196" s="208">
        <v>0.99099999999999999</v>
      </c>
      <c r="H196" s="208">
        <v>0</v>
      </c>
      <c r="I196" s="208">
        <v>0</v>
      </c>
      <c r="J196" s="208">
        <v>0</v>
      </c>
      <c r="K196" s="208">
        <v>0</v>
      </c>
      <c r="L196" s="208"/>
      <c r="M196" s="208">
        <v>0</v>
      </c>
      <c r="N196" s="208">
        <v>0</v>
      </c>
      <c r="O196" s="208">
        <v>295</v>
      </c>
      <c r="P196" s="208" t="s">
        <v>257</v>
      </c>
      <c r="Q196" s="208" t="s">
        <v>258</v>
      </c>
      <c r="R196" s="208" t="s">
        <v>259</v>
      </c>
      <c r="S196" s="203">
        <v>44837.595127314817</v>
      </c>
    </row>
    <row r="197" spans="1:19" x14ac:dyDescent="0.2">
      <c r="A197" s="208" t="s">
        <v>256</v>
      </c>
      <c r="B197" s="208" t="s">
        <v>129</v>
      </c>
      <c r="C197" s="203">
        <v>44813.083333333336</v>
      </c>
      <c r="D197" s="208">
        <v>0</v>
      </c>
      <c r="E197" s="208">
        <v>0</v>
      </c>
      <c r="F197" s="208">
        <v>0.99099999999999999</v>
      </c>
      <c r="G197" s="208">
        <v>0.99099999999999999</v>
      </c>
      <c r="H197" s="208">
        <v>0</v>
      </c>
      <c r="I197" s="208">
        <v>0</v>
      </c>
      <c r="J197" s="208">
        <v>0</v>
      </c>
      <c r="K197" s="208">
        <v>0</v>
      </c>
      <c r="L197" s="208"/>
      <c r="M197" s="208">
        <v>0</v>
      </c>
      <c r="N197" s="208">
        <v>0</v>
      </c>
      <c r="O197" s="208">
        <v>295</v>
      </c>
      <c r="P197" s="208" t="s">
        <v>257</v>
      </c>
      <c r="Q197" s="208" t="s">
        <v>258</v>
      </c>
      <c r="R197" s="208" t="s">
        <v>259</v>
      </c>
      <c r="S197" s="203">
        <v>44837.595127314817</v>
      </c>
    </row>
    <row r="198" spans="1:19" x14ac:dyDescent="0.2">
      <c r="A198" s="208" t="s">
        <v>256</v>
      </c>
      <c r="B198" s="208" t="s">
        <v>129</v>
      </c>
      <c r="C198" s="203">
        <v>44813.125</v>
      </c>
      <c r="D198" s="208">
        <v>0</v>
      </c>
      <c r="E198" s="208">
        <v>0</v>
      </c>
      <c r="F198" s="208">
        <v>0.99099999999999999</v>
      </c>
      <c r="G198" s="208">
        <v>0.99099999999999999</v>
      </c>
      <c r="H198" s="208">
        <v>0</v>
      </c>
      <c r="I198" s="208">
        <v>0</v>
      </c>
      <c r="J198" s="208">
        <v>0</v>
      </c>
      <c r="K198" s="208">
        <v>0</v>
      </c>
      <c r="L198" s="208"/>
      <c r="M198" s="208">
        <v>0</v>
      </c>
      <c r="N198" s="208">
        <v>0</v>
      </c>
      <c r="O198" s="208">
        <v>295</v>
      </c>
      <c r="P198" s="208" t="s">
        <v>257</v>
      </c>
      <c r="Q198" s="208" t="s">
        <v>258</v>
      </c>
      <c r="R198" s="208" t="s">
        <v>259</v>
      </c>
      <c r="S198" s="203">
        <v>44837.595127314817</v>
      </c>
    </row>
    <row r="199" spans="1:19" x14ac:dyDescent="0.2">
      <c r="A199" s="208" t="s">
        <v>256</v>
      </c>
      <c r="B199" s="208" t="s">
        <v>129</v>
      </c>
      <c r="C199" s="203">
        <v>44813.166666666664</v>
      </c>
      <c r="D199" s="208">
        <v>0</v>
      </c>
      <c r="E199" s="208">
        <v>0</v>
      </c>
      <c r="F199" s="208">
        <v>0.98699999999999999</v>
      </c>
      <c r="G199" s="208">
        <v>0.98699999999999999</v>
      </c>
      <c r="H199" s="208">
        <v>0</v>
      </c>
      <c r="I199" s="208">
        <v>0</v>
      </c>
      <c r="J199" s="208">
        <v>0</v>
      </c>
      <c r="K199" s="208">
        <v>0</v>
      </c>
      <c r="L199" s="208"/>
      <c r="M199" s="208">
        <v>0</v>
      </c>
      <c r="N199" s="208">
        <v>0</v>
      </c>
      <c r="O199" s="208">
        <v>295</v>
      </c>
      <c r="P199" s="208" t="s">
        <v>257</v>
      </c>
      <c r="Q199" s="208" t="s">
        <v>258</v>
      </c>
      <c r="R199" s="208" t="s">
        <v>259</v>
      </c>
      <c r="S199" s="203">
        <v>44837.595127314817</v>
      </c>
    </row>
    <row r="200" spans="1:19" x14ac:dyDescent="0.2">
      <c r="A200" s="208" t="s">
        <v>256</v>
      </c>
      <c r="B200" s="208" t="s">
        <v>129</v>
      </c>
      <c r="C200" s="203">
        <v>44813.208333333336</v>
      </c>
      <c r="D200" s="208">
        <v>0</v>
      </c>
      <c r="E200" s="208">
        <v>0</v>
      </c>
      <c r="F200" s="208">
        <v>0.98399999999999999</v>
      </c>
      <c r="G200" s="208">
        <v>0.98399999999999999</v>
      </c>
      <c r="H200" s="208">
        <v>0</v>
      </c>
      <c r="I200" s="208">
        <v>0</v>
      </c>
      <c r="J200" s="208">
        <v>0</v>
      </c>
      <c r="K200" s="208">
        <v>0</v>
      </c>
      <c r="L200" s="208"/>
      <c r="M200" s="208">
        <v>0</v>
      </c>
      <c r="N200" s="208">
        <v>0</v>
      </c>
      <c r="O200" s="208">
        <v>295</v>
      </c>
      <c r="P200" s="208" t="s">
        <v>257</v>
      </c>
      <c r="Q200" s="208" t="s">
        <v>258</v>
      </c>
      <c r="R200" s="208" t="s">
        <v>259</v>
      </c>
      <c r="S200" s="203">
        <v>44837.595127314817</v>
      </c>
    </row>
    <row r="201" spans="1:19" x14ac:dyDescent="0.2">
      <c r="A201" s="208" t="s">
        <v>256</v>
      </c>
      <c r="B201" s="208" t="s">
        <v>129</v>
      </c>
      <c r="C201" s="203">
        <v>44813.25</v>
      </c>
      <c r="D201" s="208">
        <v>0</v>
      </c>
      <c r="E201" s="208">
        <v>0</v>
      </c>
      <c r="F201" s="208">
        <v>0.98099999999999998</v>
      </c>
      <c r="G201" s="208">
        <v>0.98099999999999998</v>
      </c>
      <c r="H201" s="208">
        <v>0</v>
      </c>
      <c r="I201" s="208">
        <v>0</v>
      </c>
      <c r="J201" s="208">
        <v>0</v>
      </c>
      <c r="K201" s="208">
        <v>0</v>
      </c>
      <c r="L201" s="208"/>
      <c r="M201" s="208">
        <v>0</v>
      </c>
      <c r="N201" s="208">
        <v>0</v>
      </c>
      <c r="O201" s="208">
        <v>295</v>
      </c>
      <c r="P201" s="208" t="s">
        <v>257</v>
      </c>
      <c r="Q201" s="208" t="s">
        <v>258</v>
      </c>
      <c r="R201" s="208" t="s">
        <v>259</v>
      </c>
      <c r="S201" s="203">
        <v>44837.595127314817</v>
      </c>
    </row>
    <row r="202" spans="1:19" x14ac:dyDescent="0.2">
      <c r="A202" s="208" t="s">
        <v>256</v>
      </c>
      <c r="B202" s="208" t="s">
        <v>129</v>
      </c>
      <c r="C202" s="203">
        <v>44813.291666666664</v>
      </c>
      <c r="D202" s="208">
        <v>0</v>
      </c>
      <c r="E202" s="208">
        <v>0</v>
      </c>
      <c r="F202" s="208">
        <v>0.97599999999999998</v>
      </c>
      <c r="G202" s="208">
        <v>0.97599999999999998</v>
      </c>
      <c r="H202" s="208">
        <v>0</v>
      </c>
      <c r="I202" s="208">
        <v>0</v>
      </c>
      <c r="J202" s="208">
        <v>0</v>
      </c>
      <c r="K202" s="208">
        <v>0</v>
      </c>
      <c r="L202" s="208"/>
      <c r="M202" s="208">
        <v>0</v>
      </c>
      <c r="N202" s="208">
        <v>0</v>
      </c>
      <c r="O202" s="208">
        <v>295</v>
      </c>
      <c r="P202" s="208" t="s">
        <v>257</v>
      </c>
      <c r="Q202" s="208" t="s">
        <v>258</v>
      </c>
      <c r="R202" s="208" t="s">
        <v>259</v>
      </c>
      <c r="S202" s="203">
        <v>44837.595127314817</v>
      </c>
    </row>
    <row r="203" spans="1:19" x14ac:dyDescent="0.2">
      <c r="A203" s="208" t="s">
        <v>256</v>
      </c>
      <c r="B203" s="208" t="s">
        <v>129</v>
      </c>
      <c r="C203" s="203">
        <v>44813.333333333336</v>
      </c>
      <c r="D203" s="208">
        <v>0</v>
      </c>
      <c r="E203" s="208">
        <v>0</v>
      </c>
      <c r="F203" s="208">
        <v>0.98</v>
      </c>
      <c r="G203" s="208">
        <v>0.98</v>
      </c>
      <c r="H203" s="208">
        <v>0</v>
      </c>
      <c r="I203" s="208">
        <v>0</v>
      </c>
      <c r="J203" s="208">
        <v>0</v>
      </c>
      <c r="K203" s="208">
        <v>0</v>
      </c>
      <c r="L203" s="208"/>
      <c r="M203" s="208">
        <v>0</v>
      </c>
      <c r="N203" s="208">
        <v>0</v>
      </c>
      <c r="O203" s="208">
        <v>295</v>
      </c>
      <c r="P203" s="208" t="s">
        <v>257</v>
      </c>
      <c r="Q203" s="208" t="s">
        <v>258</v>
      </c>
      <c r="R203" s="208" t="s">
        <v>259</v>
      </c>
      <c r="S203" s="203">
        <v>44837.595127314817</v>
      </c>
    </row>
    <row r="204" spans="1:19" x14ac:dyDescent="0.2">
      <c r="A204" s="208" t="s">
        <v>256</v>
      </c>
      <c r="B204" s="208" t="s">
        <v>129</v>
      </c>
      <c r="C204" s="203">
        <v>44813.375</v>
      </c>
      <c r="D204" s="208">
        <v>0</v>
      </c>
      <c r="E204" s="208">
        <v>0</v>
      </c>
      <c r="F204" s="208">
        <v>0.97899999999999998</v>
      </c>
      <c r="G204" s="208">
        <v>0.97899999999999998</v>
      </c>
      <c r="H204" s="208">
        <v>0</v>
      </c>
      <c r="I204" s="208">
        <v>0</v>
      </c>
      <c r="J204" s="208">
        <v>0</v>
      </c>
      <c r="K204" s="208">
        <v>0</v>
      </c>
      <c r="L204" s="208"/>
      <c r="M204" s="208">
        <v>0</v>
      </c>
      <c r="N204" s="208">
        <v>0</v>
      </c>
      <c r="O204" s="208">
        <v>295</v>
      </c>
      <c r="P204" s="208" t="s">
        <v>257</v>
      </c>
      <c r="Q204" s="208" t="s">
        <v>258</v>
      </c>
      <c r="R204" s="208" t="s">
        <v>259</v>
      </c>
      <c r="S204" s="203">
        <v>44837.595127314817</v>
      </c>
    </row>
    <row r="205" spans="1:19" x14ac:dyDescent="0.2">
      <c r="A205" s="208" t="s">
        <v>256</v>
      </c>
      <c r="B205" s="208" t="s">
        <v>129</v>
      </c>
      <c r="C205" s="203">
        <v>44813.416666666664</v>
      </c>
      <c r="D205" s="208">
        <v>0</v>
      </c>
      <c r="E205" s="208">
        <v>0</v>
      </c>
      <c r="F205" s="208">
        <v>0.97899999999999998</v>
      </c>
      <c r="G205" s="208">
        <v>0.97899999999999998</v>
      </c>
      <c r="H205" s="208">
        <v>0</v>
      </c>
      <c r="I205" s="208">
        <v>0</v>
      </c>
      <c r="J205" s="208">
        <v>0</v>
      </c>
      <c r="K205" s="208">
        <v>0</v>
      </c>
      <c r="L205" s="208"/>
      <c r="M205" s="208">
        <v>0</v>
      </c>
      <c r="N205" s="208">
        <v>0</v>
      </c>
      <c r="O205" s="208">
        <v>295</v>
      </c>
      <c r="P205" s="208" t="s">
        <v>257</v>
      </c>
      <c r="Q205" s="208" t="s">
        <v>258</v>
      </c>
      <c r="R205" s="208" t="s">
        <v>259</v>
      </c>
      <c r="S205" s="203">
        <v>44837.595127314817</v>
      </c>
    </row>
    <row r="206" spans="1:19" x14ac:dyDescent="0.2">
      <c r="A206" s="208" t="s">
        <v>256</v>
      </c>
      <c r="B206" s="208" t="s">
        <v>129</v>
      </c>
      <c r="C206" s="203">
        <v>44813.458333333336</v>
      </c>
      <c r="D206" s="208">
        <v>0</v>
      </c>
      <c r="E206" s="208">
        <v>0</v>
      </c>
      <c r="F206" s="208">
        <v>1.0009999999999999</v>
      </c>
      <c r="G206" s="208">
        <v>1.0009999999999999</v>
      </c>
      <c r="H206" s="208">
        <v>0</v>
      </c>
      <c r="I206" s="208">
        <v>0</v>
      </c>
      <c r="J206" s="208">
        <v>0</v>
      </c>
      <c r="K206" s="208">
        <v>0</v>
      </c>
      <c r="L206" s="208"/>
      <c r="M206" s="208">
        <v>0</v>
      </c>
      <c r="N206" s="208">
        <v>0</v>
      </c>
      <c r="O206" s="208">
        <v>295</v>
      </c>
      <c r="P206" s="208" t="s">
        <v>257</v>
      </c>
      <c r="Q206" s="208" t="s">
        <v>258</v>
      </c>
      <c r="R206" s="208" t="s">
        <v>259</v>
      </c>
      <c r="S206" s="203">
        <v>44837.595127314817</v>
      </c>
    </row>
    <row r="207" spans="1:19" x14ac:dyDescent="0.2">
      <c r="A207" s="208" t="s">
        <v>256</v>
      </c>
      <c r="B207" s="208" t="s">
        <v>129</v>
      </c>
      <c r="C207" s="203">
        <v>44813.5</v>
      </c>
      <c r="D207" s="208">
        <v>0</v>
      </c>
      <c r="E207" s="208">
        <v>0</v>
      </c>
      <c r="F207" s="208">
        <v>0.99299999999999999</v>
      </c>
      <c r="G207" s="208">
        <v>0.99299999999999999</v>
      </c>
      <c r="H207" s="208">
        <v>0</v>
      </c>
      <c r="I207" s="208">
        <v>0</v>
      </c>
      <c r="J207" s="208">
        <v>0</v>
      </c>
      <c r="K207" s="208">
        <v>0</v>
      </c>
      <c r="L207" s="208"/>
      <c r="M207" s="208">
        <v>0</v>
      </c>
      <c r="N207" s="208">
        <v>0</v>
      </c>
      <c r="O207" s="208">
        <v>295</v>
      </c>
      <c r="P207" s="208" t="s">
        <v>257</v>
      </c>
      <c r="Q207" s="208" t="s">
        <v>258</v>
      </c>
      <c r="R207" s="208" t="s">
        <v>259</v>
      </c>
      <c r="S207" s="203">
        <v>44837.595127314817</v>
      </c>
    </row>
    <row r="208" spans="1:19" x14ac:dyDescent="0.2">
      <c r="A208" s="208" t="s">
        <v>256</v>
      </c>
      <c r="B208" s="208" t="s">
        <v>129</v>
      </c>
      <c r="C208" s="203">
        <v>44813.541666666664</v>
      </c>
      <c r="D208" s="208">
        <v>0</v>
      </c>
      <c r="E208" s="208">
        <v>0</v>
      </c>
      <c r="F208" s="208">
        <v>0.99399999999999999</v>
      </c>
      <c r="G208" s="208">
        <v>0.99399999999999999</v>
      </c>
      <c r="H208" s="208">
        <v>0</v>
      </c>
      <c r="I208" s="208">
        <v>0</v>
      </c>
      <c r="J208" s="208">
        <v>0</v>
      </c>
      <c r="K208" s="208">
        <v>0</v>
      </c>
      <c r="L208" s="208"/>
      <c r="M208" s="208">
        <v>0</v>
      </c>
      <c r="N208" s="208">
        <v>0</v>
      </c>
      <c r="O208" s="208">
        <v>295</v>
      </c>
      <c r="P208" s="208" t="s">
        <v>257</v>
      </c>
      <c r="Q208" s="208" t="s">
        <v>258</v>
      </c>
      <c r="R208" s="208" t="s">
        <v>259</v>
      </c>
      <c r="S208" s="203">
        <v>44837.595127314817</v>
      </c>
    </row>
    <row r="209" spans="1:19" x14ac:dyDescent="0.2">
      <c r="A209" s="208" t="s">
        <v>256</v>
      </c>
      <c r="B209" s="208" t="s">
        <v>129</v>
      </c>
      <c r="C209" s="203">
        <v>44813.583333333336</v>
      </c>
      <c r="D209" s="208">
        <v>0</v>
      </c>
      <c r="E209" s="208">
        <v>0</v>
      </c>
      <c r="F209" s="208">
        <v>0.997</v>
      </c>
      <c r="G209" s="208">
        <v>0.997</v>
      </c>
      <c r="H209" s="208">
        <v>0</v>
      </c>
      <c r="I209" s="208">
        <v>0</v>
      </c>
      <c r="J209" s="208">
        <v>0</v>
      </c>
      <c r="K209" s="208">
        <v>0</v>
      </c>
      <c r="L209" s="208"/>
      <c r="M209" s="208">
        <v>0</v>
      </c>
      <c r="N209" s="208">
        <v>0</v>
      </c>
      <c r="O209" s="208">
        <v>295</v>
      </c>
      <c r="P209" s="208" t="s">
        <v>257</v>
      </c>
      <c r="Q209" s="208" t="s">
        <v>258</v>
      </c>
      <c r="R209" s="208" t="s">
        <v>259</v>
      </c>
      <c r="S209" s="203">
        <v>44837.595127314817</v>
      </c>
    </row>
    <row r="210" spans="1:19" x14ac:dyDescent="0.2">
      <c r="A210" s="208" t="s">
        <v>256</v>
      </c>
      <c r="B210" s="208" t="s">
        <v>129</v>
      </c>
      <c r="C210" s="203">
        <v>44813.625</v>
      </c>
      <c r="D210" s="208">
        <v>0</v>
      </c>
      <c r="E210" s="208">
        <v>0</v>
      </c>
      <c r="F210" s="208">
        <v>0.98599999999999999</v>
      </c>
      <c r="G210" s="208">
        <v>0.98599999999999999</v>
      </c>
      <c r="H210" s="208">
        <v>0</v>
      </c>
      <c r="I210" s="208">
        <v>0</v>
      </c>
      <c r="J210" s="208">
        <v>0</v>
      </c>
      <c r="K210" s="208">
        <v>0</v>
      </c>
      <c r="L210" s="208"/>
      <c r="M210" s="208">
        <v>0</v>
      </c>
      <c r="N210" s="208">
        <v>0</v>
      </c>
      <c r="O210" s="208">
        <v>295</v>
      </c>
      <c r="P210" s="208" t="s">
        <v>257</v>
      </c>
      <c r="Q210" s="208" t="s">
        <v>258</v>
      </c>
      <c r="R210" s="208" t="s">
        <v>259</v>
      </c>
      <c r="S210" s="203">
        <v>44837.595127314817</v>
      </c>
    </row>
    <row r="211" spans="1:19" x14ac:dyDescent="0.2">
      <c r="A211" s="208" t="s">
        <v>256</v>
      </c>
      <c r="B211" s="208" t="s">
        <v>129</v>
      </c>
      <c r="C211" s="203">
        <v>44813.666666666664</v>
      </c>
      <c r="D211" s="208">
        <v>0</v>
      </c>
      <c r="E211" s="208">
        <v>0</v>
      </c>
      <c r="F211" s="208">
        <v>0.995</v>
      </c>
      <c r="G211" s="208">
        <v>0.995</v>
      </c>
      <c r="H211" s="208">
        <v>0</v>
      </c>
      <c r="I211" s="208">
        <v>0</v>
      </c>
      <c r="J211" s="208">
        <v>0</v>
      </c>
      <c r="K211" s="208">
        <v>0</v>
      </c>
      <c r="L211" s="208"/>
      <c r="M211" s="208">
        <v>0</v>
      </c>
      <c r="N211" s="208">
        <v>0</v>
      </c>
      <c r="O211" s="208">
        <v>295</v>
      </c>
      <c r="P211" s="208" t="s">
        <v>257</v>
      </c>
      <c r="Q211" s="208" t="s">
        <v>258</v>
      </c>
      <c r="R211" s="208" t="s">
        <v>259</v>
      </c>
      <c r="S211" s="203">
        <v>44837.595127314817</v>
      </c>
    </row>
    <row r="212" spans="1:19" x14ac:dyDescent="0.2">
      <c r="A212" s="208" t="s">
        <v>256</v>
      </c>
      <c r="B212" s="208" t="s">
        <v>129</v>
      </c>
      <c r="C212" s="203">
        <v>44813.708333333336</v>
      </c>
      <c r="D212" s="208">
        <v>0</v>
      </c>
      <c r="E212" s="208">
        <v>0</v>
      </c>
      <c r="F212" s="208">
        <v>0.99</v>
      </c>
      <c r="G212" s="208">
        <v>0.99</v>
      </c>
      <c r="H212" s="208">
        <v>0</v>
      </c>
      <c r="I212" s="208">
        <v>0</v>
      </c>
      <c r="J212" s="208">
        <v>0</v>
      </c>
      <c r="K212" s="208">
        <v>0</v>
      </c>
      <c r="L212" s="208"/>
      <c r="M212" s="208">
        <v>0</v>
      </c>
      <c r="N212" s="208">
        <v>0</v>
      </c>
      <c r="O212" s="208">
        <v>295</v>
      </c>
      <c r="P212" s="208" t="s">
        <v>257</v>
      </c>
      <c r="Q212" s="208" t="s">
        <v>258</v>
      </c>
      <c r="R212" s="208" t="s">
        <v>259</v>
      </c>
      <c r="S212" s="203">
        <v>44837.595127314817</v>
      </c>
    </row>
    <row r="213" spans="1:19" x14ac:dyDescent="0.2">
      <c r="A213" s="208" t="s">
        <v>256</v>
      </c>
      <c r="B213" s="208" t="s">
        <v>129</v>
      </c>
      <c r="C213" s="203">
        <v>44813.75</v>
      </c>
      <c r="D213" s="208">
        <v>0</v>
      </c>
      <c r="E213" s="208">
        <v>0</v>
      </c>
      <c r="F213" s="208">
        <v>0.98799999999999999</v>
      </c>
      <c r="G213" s="208">
        <v>0.98799999999999999</v>
      </c>
      <c r="H213" s="208">
        <v>0</v>
      </c>
      <c r="I213" s="208">
        <v>0</v>
      </c>
      <c r="J213" s="208">
        <v>0</v>
      </c>
      <c r="K213" s="208">
        <v>0</v>
      </c>
      <c r="L213" s="208"/>
      <c r="M213" s="208">
        <v>0</v>
      </c>
      <c r="N213" s="208">
        <v>0</v>
      </c>
      <c r="O213" s="208">
        <v>295</v>
      </c>
      <c r="P213" s="208" t="s">
        <v>257</v>
      </c>
      <c r="Q213" s="208" t="s">
        <v>258</v>
      </c>
      <c r="R213" s="208" t="s">
        <v>259</v>
      </c>
      <c r="S213" s="203">
        <v>44837.595127314817</v>
      </c>
    </row>
    <row r="214" spans="1:19" x14ac:dyDescent="0.2">
      <c r="A214" s="208" t="s">
        <v>256</v>
      </c>
      <c r="B214" s="208" t="s">
        <v>129</v>
      </c>
      <c r="C214" s="203">
        <v>44813.791666666664</v>
      </c>
      <c r="D214" s="208">
        <v>0</v>
      </c>
      <c r="E214" s="208">
        <v>0</v>
      </c>
      <c r="F214" s="208">
        <v>0.98499999999999999</v>
      </c>
      <c r="G214" s="208">
        <v>0.98499999999999999</v>
      </c>
      <c r="H214" s="208">
        <v>0</v>
      </c>
      <c r="I214" s="208">
        <v>0</v>
      </c>
      <c r="J214" s="208">
        <v>0</v>
      </c>
      <c r="K214" s="208">
        <v>0</v>
      </c>
      <c r="L214" s="208"/>
      <c r="M214" s="208">
        <v>0</v>
      </c>
      <c r="N214" s="208">
        <v>0</v>
      </c>
      <c r="O214" s="208">
        <v>295</v>
      </c>
      <c r="P214" s="208" t="s">
        <v>257</v>
      </c>
      <c r="Q214" s="208" t="s">
        <v>258</v>
      </c>
      <c r="R214" s="208" t="s">
        <v>259</v>
      </c>
      <c r="S214" s="203">
        <v>44837.595127314817</v>
      </c>
    </row>
    <row r="215" spans="1:19" x14ac:dyDescent="0.2">
      <c r="A215" s="208" t="s">
        <v>256</v>
      </c>
      <c r="B215" s="208" t="s">
        <v>129</v>
      </c>
      <c r="C215" s="203">
        <v>44813.833333333336</v>
      </c>
      <c r="D215" s="208">
        <v>0</v>
      </c>
      <c r="E215" s="208">
        <v>0</v>
      </c>
      <c r="F215" s="208">
        <v>0.98199999999999998</v>
      </c>
      <c r="G215" s="208">
        <v>0.98199999999999998</v>
      </c>
      <c r="H215" s="208">
        <v>0</v>
      </c>
      <c r="I215" s="208">
        <v>0</v>
      </c>
      <c r="J215" s="208">
        <v>0</v>
      </c>
      <c r="K215" s="208">
        <v>0</v>
      </c>
      <c r="L215" s="208"/>
      <c r="M215" s="208">
        <v>0</v>
      </c>
      <c r="N215" s="208">
        <v>0</v>
      </c>
      <c r="O215" s="208">
        <v>295</v>
      </c>
      <c r="P215" s="208" t="s">
        <v>257</v>
      </c>
      <c r="Q215" s="208" t="s">
        <v>258</v>
      </c>
      <c r="R215" s="208" t="s">
        <v>259</v>
      </c>
      <c r="S215" s="203">
        <v>44837.595127314817</v>
      </c>
    </row>
    <row r="216" spans="1:19" x14ac:dyDescent="0.2">
      <c r="A216" s="208" t="s">
        <v>256</v>
      </c>
      <c r="B216" s="208" t="s">
        <v>129</v>
      </c>
      <c r="C216" s="203">
        <v>44813.875</v>
      </c>
      <c r="D216" s="208">
        <v>0</v>
      </c>
      <c r="E216" s="208">
        <v>0</v>
      </c>
      <c r="F216" s="208">
        <v>0.97799999999999998</v>
      </c>
      <c r="G216" s="208">
        <v>0.97799999999999998</v>
      </c>
      <c r="H216" s="208">
        <v>0</v>
      </c>
      <c r="I216" s="208">
        <v>0</v>
      </c>
      <c r="J216" s="208">
        <v>0</v>
      </c>
      <c r="K216" s="208">
        <v>0</v>
      </c>
      <c r="L216" s="208"/>
      <c r="M216" s="208">
        <v>0</v>
      </c>
      <c r="N216" s="208">
        <v>0</v>
      </c>
      <c r="O216" s="208">
        <v>295</v>
      </c>
      <c r="P216" s="208" t="s">
        <v>257</v>
      </c>
      <c r="Q216" s="208" t="s">
        <v>258</v>
      </c>
      <c r="R216" s="208" t="s">
        <v>259</v>
      </c>
      <c r="S216" s="203">
        <v>44837.595127314817</v>
      </c>
    </row>
    <row r="217" spans="1:19" x14ac:dyDescent="0.2">
      <c r="A217" s="208" t="s">
        <v>256</v>
      </c>
      <c r="B217" s="208" t="s">
        <v>129</v>
      </c>
      <c r="C217" s="203">
        <v>44813.916666666664</v>
      </c>
      <c r="D217" s="208">
        <v>0</v>
      </c>
      <c r="E217" s="208">
        <v>0</v>
      </c>
      <c r="F217" s="208">
        <v>0.98199999999999998</v>
      </c>
      <c r="G217" s="208">
        <v>0.98199999999999998</v>
      </c>
      <c r="H217" s="208">
        <v>0</v>
      </c>
      <c r="I217" s="208">
        <v>0</v>
      </c>
      <c r="J217" s="208">
        <v>0</v>
      </c>
      <c r="K217" s="208">
        <v>0</v>
      </c>
      <c r="L217" s="208"/>
      <c r="M217" s="208">
        <v>0</v>
      </c>
      <c r="N217" s="208">
        <v>0</v>
      </c>
      <c r="O217" s="208">
        <v>295</v>
      </c>
      <c r="P217" s="208" t="s">
        <v>257</v>
      </c>
      <c r="Q217" s="208" t="s">
        <v>258</v>
      </c>
      <c r="R217" s="208" t="s">
        <v>259</v>
      </c>
      <c r="S217" s="203">
        <v>44837.595127314817</v>
      </c>
    </row>
    <row r="218" spans="1:19" x14ac:dyDescent="0.2">
      <c r="A218" s="208" t="s">
        <v>256</v>
      </c>
      <c r="B218" s="208" t="s">
        <v>129</v>
      </c>
      <c r="C218" s="203">
        <v>44813.958333333336</v>
      </c>
      <c r="D218" s="208">
        <v>0</v>
      </c>
      <c r="E218" s="208">
        <v>0</v>
      </c>
      <c r="F218" s="208">
        <v>0.98</v>
      </c>
      <c r="G218" s="208">
        <v>0.98</v>
      </c>
      <c r="H218" s="208">
        <v>0</v>
      </c>
      <c r="I218" s="208">
        <v>0</v>
      </c>
      <c r="J218" s="208">
        <v>0</v>
      </c>
      <c r="K218" s="208">
        <v>0</v>
      </c>
      <c r="L218" s="208"/>
      <c r="M218" s="208">
        <v>0</v>
      </c>
      <c r="N218" s="208">
        <v>0</v>
      </c>
      <c r="O218" s="208">
        <v>295</v>
      </c>
      <c r="P218" s="208" t="s">
        <v>257</v>
      </c>
      <c r="Q218" s="208" t="s">
        <v>258</v>
      </c>
      <c r="R218" s="208" t="s">
        <v>259</v>
      </c>
      <c r="S218" s="203">
        <v>44837.595127314817</v>
      </c>
    </row>
    <row r="219" spans="1:19" x14ac:dyDescent="0.2">
      <c r="A219" s="208" t="s">
        <v>256</v>
      </c>
      <c r="B219" s="208" t="s">
        <v>129</v>
      </c>
      <c r="C219" s="203">
        <v>44814</v>
      </c>
      <c r="D219" s="208">
        <v>0</v>
      </c>
      <c r="E219" s="208">
        <v>0</v>
      </c>
      <c r="F219" s="208">
        <v>0.97599999999999998</v>
      </c>
      <c r="G219" s="208">
        <v>0.97599999999999998</v>
      </c>
      <c r="H219" s="208">
        <v>0</v>
      </c>
      <c r="I219" s="208">
        <v>0</v>
      </c>
      <c r="J219" s="208">
        <v>0</v>
      </c>
      <c r="K219" s="208">
        <v>0</v>
      </c>
      <c r="L219" s="208"/>
      <c r="M219" s="208">
        <v>0</v>
      </c>
      <c r="N219" s="208">
        <v>0</v>
      </c>
      <c r="O219" s="208">
        <v>295</v>
      </c>
      <c r="P219" s="208" t="s">
        <v>257</v>
      </c>
      <c r="Q219" s="208" t="s">
        <v>258</v>
      </c>
      <c r="R219" s="208" t="s">
        <v>259</v>
      </c>
      <c r="S219" s="203">
        <v>44837.595127314817</v>
      </c>
    </row>
    <row r="220" spans="1:19" x14ac:dyDescent="0.2">
      <c r="A220" s="208" t="s">
        <v>256</v>
      </c>
      <c r="B220" s="208" t="s">
        <v>129</v>
      </c>
      <c r="C220" s="203">
        <v>44814.041666666664</v>
      </c>
      <c r="D220" s="208">
        <v>0</v>
      </c>
      <c r="E220" s="208">
        <v>0</v>
      </c>
      <c r="F220" s="208">
        <v>0.98199999999999998</v>
      </c>
      <c r="G220" s="208">
        <v>0.98199999999999998</v>
      </c>
      <c r="H220" s="208">
        <v>0</v>
      </c>
      <c r="I220" s="208">
        <v>0</v>
      </c>
      <c r="J220" s="208">
        <v>0</v>
      </c>
      <c r="K220" s="208">
        <v>0</v>
      </c>
      <c r="L220" s="208"/>
      <c r="M220" s="208">
        <v>0</v>
      </c>
      <c r="N220" s="208">
        <v>0</v>
      </c>
      <c r="O220" s="208">
        <v>295</v>
      </c>
      <c r="P220" s="208" t="s">
        <v>257</v>
      </c>
      <c r="Q220" s="208" t="s">
        <v>258</v>
      </c>
      <c r="R220" s="208" t="s">
        <v>259</v>
      </c>
      <c r="S220" s="203">
        <v>44837.595127314817</v>
      </c>
    </row>
    <row r="221" spans="1:19" x14ac:dyDescent="0.2">
      <c r="A221" s="208" t="s">
        <v>256</v>
      </c>
      <c r="B221" s="208" t="s">
        <v>129</v>
      </c>
      <c r="C221" s="203">
        <v>44814.083333333336</v>
      </c>
      <c r="D221" s="208">
        <v>0</v>
      </c>
      <c r="E221" s="208">
        <v>0</v>
      </c>
      <c r="F221" s="208">
        <v>0.99</v>
      </c>
      <c r="G221" s="208">
        <v>0.99</v>
      </c>
      <c r="H221" s="208">
        <v>0</v>
      </c>
      <c r="I221" s="208">
        <v>0</v>
      </c>
      <c r="J221" s="208">
        <v>0</v>
      </c>
      <c r="K221" s="208">
        <v>0</v>
      </c>
      <c r="L221" s="208"/>
      <c r="M221" s="208">
        <v>0</v>
      </c>
      <c r="N221" s="208">
        <v>0</v>
      </c>
      <c r="O221" s="208">
        <v>295</v>
      </c>
      <c r="P221" s="208" t="s">
        <v>257</v>
      </c>
      <c r="Q221" s="208" t="s">
        <v>258</v>
      </c>
      <c r="R221" s="208" t="s">
        <v>259</v>
      </c>
      <c r="S221" s="203">
        <v>44837.595127314817</v>
      </c>
    </row>
    <row r="222" spans="1:19" x14ac:dyDescent="0.2">
      <c r="A222" s="208" t="s">
        <v>256</v>
      </c>
      <c r="B222" s="208" t="s">
        <v>129</v>
      </c>
      <c r="C222" s="203">
        <v>44814.125</v>
      </c>
      <c r="D222" s="208">
        <v>0</v>
      </c>
      <c r="E222" s="208">
        <v>0</v>
      </c>
      <c r="F222" s="208">
        <v>0.99</v>
      </c>
      <c r="G222" s="208">
        <v>0.99</v>
      </c>
      <c r="H222" s="208">
        <v>0</v>
      </c>
      <c r="I222" s="208">
        <v>0</v>
      </c>
      <c r="J222" s="208">
        <v>0</v>
      </c>
      <c r="K222" s="208">
        <v>0</v>
      </c>
      <c r="L222" s="208"/>
      <c r="M222" s="208">
        <v>0</v>
      </c>
      <c r="N222" s="208">
        <v>0</v>
      </c>
      <c r="O222" s="208">
        <v>295</v>
      </c>
      <c r="P222" s="208" t="s">
        <v>257</v>
      </c>
      <c r="Q222" s="208" t="s">
        <v>258</v>
      </c>
      <c r="R222" s="208" t="s">
        <v>259</v>
      </c>
      <c r="S222" s="203">
        <v>44837.595127314817</v>
      </c>
    </row>
    <row r="223" spans="1:19" x14ac:dyDescent="0.2">
      <c r="A223" s="208" t="s">
        <v>256</v>
      </c>
      <c r="B223" s="208" t="s">
        <v>129</v>
      </c>
      <c r="C223" s="203">
        <v>44814.166666666664</v>
      </c>
      <c r="D223" s="208">
        <v>0</v>
      </c>
      <c r="E223" s="208">
        <v>0</v>
      </c>
      <c r="F223" s="208">
        <v>0.98</v>
      </c>
      <c r="G223" s="208">
        <v>0.98</v>
      </c>
      <c r="H223" s="208">
        <v>0</v>
      </c>
      <c r="I223" s="208">
        <v>0</v>
      </c>
      <c r="J223" s="208">
        <v>0</v>
      </c>
      <c r="K223" s="208">
        <v>0</v>
      </c>
      <c r="L223" s="208"/>
      <c r="M223" s="208">
        <v>0</v>
      </c>
      <c r="N223" s="208">
        <v>0</v>
      </c>
      <c r="O223" s="208">
        <v>295</v>
      </c>
      <c r="P223" s="208" t="s">
        <v>257</v>
      </c>
      <c r="Q223" s="208" t="s">
        <v>258</v>
      </c>
      <c r="R223" s="208" t="s">
        <v>259</v>
      </c>
      <c r="S223" s="203">
        <v>44837.595127314817</v>
      </c>
    </row>
    <row r="224" spans="1:19" x14ac:dyDescent="0.2">
      <c r="A224" s="208" t="s">
        <v>256</v>
      </c>
      <c r="B224" s="208" t="s">
        <v>129</v>
      </c>
      <c r="C224" s="203">
        <v>44814.208333333336</v>
      </c>
      <c r="D224" s="208">
        <v>0</v>
      </c>
      <c r="E224" s="208">
        <v>0</v>
      </c>
      <c r="F224" s="208">
        <v>0.97599999999999998</v>
      </c>
      <c r="G224" s="208">
        <v>0.97599999999999998</v>
      </c>
      <c r="H224" s="208">
        <v>0</v>
      </c>
      <c r="I224" s="208">
        <v>0</v>
      </c>
      <c r="J224" s="208">
        <v>0</v>
      </c>
      <c r="K224" s="208">
        <v>0</v>
      </c>
      <c r="L224" s="208"/>
      <c r="M224" s="208">
        <v>0</v>
      </c>
      <c r="N224" s="208">
        <v>0</v>
      </c>
      <c r="O224" s="208">
        <v>295</v>
      </c>
      <c r="P224" s="208" t="s">
        <v>257</v>
      </c>
      <c r="Q224" s="208" t="s">
        <v>258</v>
      </c>
      <c r="R224" s="208" t="s">
        <v>259</v>
      </c>
      <c r="S224" s="203">
        <v>44837.595127314817</v>
      </c>
    </row>
    <row r="225" spans="1:19" x14ac:dyDescent="0.2">
      <c r="A225" s="208" t="s">
        <v>256</v>
      </c>
      <c r="B225" s="208" t="s">
        <v>129</v>
      </c>
      <c r="C225" s="203">
        <v>44814.25</v>
      </c>
      <c r="D225" s="208">
        <v>0</v>
      </c>
      <c r="E225" s="208">
        <v>0</v>
      </c>
      <c r="F225" s="208">
        <v>0.98099999999999998</v>
      </c>
      <c r="G225" s="208">
        <v>0.98099999999999998</v>
      </c>
      <c r="H225" s="208">
        <v>0</v>
      </c>
      <c r="I225" s="208">
        <v>0</v>
      </c>
      <c r="J225" s="208">
        <v>0</v>
      </c>
      <c r="K225" s="208">
        <v>0</v>
      </c>
      <c r="L225" s="208"/>
      <c r="M225" s="208">
        <v>0</v>
      </c>
      <c r="N225" s="208">
        <v>0</v>
      </c>
      <c r="O225" s="208">
        <v>295</v>
      </c>
      <c r="P225" s="208" t="s">
        <v>257</v>
      </c>
      <c r="Q225" s="208" t="s">
        <v>258</v>
      </c>
      <c r="R225" s="208" t="s">
        <v>259</v>
      </c>
      <c r="S225" s="203">
        <v>44837.595127314817</v>
      </c>
    </row>
    <row r="226" spans="1:19" x14ac:dyDescent="0.2">
      <c r="A226" s="208" t="s">
        <v>256</v>
      </c>
      <c r="B226" s="208" t="s">
        <v>129</v>
      </c>
      <c r="C226" s="203">
        <v>44814.291666666664</v>
      </c>
      <c r="D226" s="208">
        <v>0</v>
      </c>
      <c r="E226" s="208">
        <v>0</v>
      </c>
      <c r="F226" s="208">
        <v>0.96899999999999997</v>
      </c>
      <c r="G226" s="208">
        <v>0.96899999999999997</v>
      </c>
      <c r="H226" s="208">
        <v>0</v>
      </c>
      <c r="I226" s="208">
        <v>0</v>
      </c>
      <c r="J226" s="208">
        <v>0</v>
      </c>
      <c r="K226" s="208">
        <v>0</v>
      </c>
      <c r="L226" s="208"/>
      <c r="M226" s="208">
        <v>0</v>
      </c>
      <c r="N226" s="208">
        <v>0</v>
      </c>
      <c r="O226" s="208">
        <v>295</v>
      </c>
      <c r="P226" s="208" t="s">
        <v>257</v>
      </c>
      <c r="Q226" s="208" t="s">
        <v>258</v>
      </c>
      <c r="R226" s="208" t="s">
        <v>259</v>
      </c>
      <c r="S226" s="203">
        <v>44837.595127314817</v>
      </c>
    </row>
    <row r="227" spans="1:19" x14ac:dyDescent="0.2">
      <c r="A227" s="208" t="s">
        <v>256</v>
      </c>
      <c r="B227" s="208" t="s">
        <v>129</v>
      </c>
      <c r="C227" s="203">
        <v>44814.333333333336</v>
      </c>
      <c r="D227" s="208">
        <v>0</v>
      </c>
      <c r="E227" s="208">
        <v>0</v>
      </c>
      <c r="F227" s="208">
        <v>0.96899999999999997</v>
      </c>
      <c r="G227" s="208">
        <v>0.96899999999999997</v>
      </c>
      <c r="H227" s="208">
        <v>0</v>
      </c>
      <c r="I227" s="208">
        <v>0</v>
      </c>
      <c r="J227" s="208">
        <v>0</v>
      </c>
      <c r="K227" s="208">
        <v>0</v>
      </c>
      <c r="L227" s="208"/>
      <c r="M227" s="208">
        <v>0</v>
      </c>
      <c r="N227" s="208">
        <v>0</v>
      </c>
      <c r="O227" s="208">
        <v>295</v>
      </c>
      <c r="P227" s="208" t="s">
        <v>257</v>
      </c>
      <c r="Q227" s="208" t="s">
        <v>258</v>
      </c>
      <c r="R227" s="208" t="s">
        <v>259</v>
      </c>
      <c r="S227" s="203">
        <v>44837.595127314817</v>
      </c>
    </row>
    <row r="228" spans="1:19" x14ac:dyDescent="0.2">
      <c r="A228" s="208" t="s">
        <v>256</v>
      </c>
      <c r="B228" s="208" t="s">
        <v>129</v>
      </c>
      <c r="C228" s="203">
        <v>44814.375</v>
      </c>
      <c r="D228" s="208">
        <v>0</v>
      </c>
      <c r="E228" s="208">
        <v>0</v>
      </c>
      <c r="F228" s="208">
        <v>0.96599999999999997</v>
      </c>
      <c r="G228" s="208">
        <v>0.96599999999999997</v>
      </c>
      <c r="H228" s="208">
        <v>0</v>
      </c>
      <c r="I228" s="208">
        <v>0</v>
      </c>
      <c r="J228" s="208">
        <v>0</v>
      </c>
      <c r="K228" s="208">
        <v>0</v>
      </c>
      <c r="L228" s="208"/>
      <c r="M228" s="208">
        <v>0</v>
      </c>
      <c r="N228" s="208">
        <v>0</v>
      </c>
      <c r="O228" s="208">
        <v>295</v>
      </c>
      <c r="P228" s="208" t="s">
        <v>257</v>
      </c>
      <c r="Q228" s="208" t="s">
        <v>258</v>
      </c>
      <c r="R228" s="208" t="s">
        <v>259</v>
      </c>
      <c r="S228" s="203">
        <v>44837.595127314817</v>
      </c>
    </row>
    <row r="229" spans="1:19" x14ac:dyDescent="0.2">
      <c r="A229" s="208" t="s">
        <v>256</v>
      </c>
      <c r="B229" s="208" t="s">
        <v>129</v>
      </c>
      <c r="C229" s="203">
        <v>44814.416666666664</v>
      </c>
      <c r="D229" s="208">
        <v>0</v>
      </c>
      <c r="E229" s="208">
        <v>0</v>
      </c>
      <c r="F229" s="208">
        <v>0.96399999999999997</v>
      </c>
      <c r="G229" s="208">
        <v>0.96399999999999997</v>
      </c>
      <c r="H229" s="208">
        <v>0</v>
      </c>
      <c r="I229" s="208">
        <v>0</v>
      </c>
      <c r="J229" s="208">
        <v>0</v>
      </c>
      <c r="K229" s="208">
        <v>0</v>
      </c>
      <c r="L229" s="208"/>
      <c r="M229" s="208">
        <v>0</v>
      </c>
      <c r="N229" s="208">
        <v>0</v>
      </c>
      <c r="O229" s="208">
        <v>295</v>
      </c>
      <c r="P229" s="208" t="s">
        <v>257</v>
      </c>
      <c r="Q229" s="208" t="s">
        <v>258</v>
      </c>
      <c r="R229" s="208" t="s">
        <v>259</v>
      </c>
      <c r="S229" s="203">
        <v>44837.595127314817</v>
      </c>
    </row>
    <row r="230" spans="1:19" x14ac:dyDescent="0.2">
      <c r="A230" s="208" t="s">
        <v>256</v>
      </c>
      <c r="B230" s="208" t="s">
        <v>129</v>
      </c>
      <c r="C230" s="203">
        <v>44814.458333333336</v>
      </c>
      <c r="D230" s="208">
        <v>0</v>
      </c>
      <c r="E230" s="208">
        <v>0</v>
      </c>
      <c r="F230" s="208">
        <v>0.98199999999999998</v>
      </c>
      <c r="G230" s="208">
        <v>0.98199999999999998</v>
      </c>
      <c r="H230" s="208">
        <v>0</v>
      </c>
      <c r="I230" s="208">
        <v>0</v>
      </c>
      <c r="J230" s="208">
        <v>0</v>
      </c>
      <c r="K230" s="208">
        <v>0</v>
      </c>
      <c r="L230" s="208"/>
      <c r="M230" s="208">
        <v>0</v>
      </c>
      <c r="N230" s="208">
        <v>0</v>
      </c>
      <c r="O230" s="208">
        <v>295</v>
      </c>
      <c r="P230" s="208" t="s">
        <v>257</v>
      </c>
      <c r="Q230" s="208" t="s">
        <v>258</v>
      </c>
      <c r="R230" s="208" t="s">
        <v>259</v>
      </c>
      <c r="S230" s="203">
        <v>44837.595127314817</v>
      </c>
    </row>
    <row r="231" spans="1:19" x14ac:dyDescent="0.2">
      <c r="A231" s="208" t="s">
        <v>256</v>
      </c>
      <c r="B231" s="208" t="s">
        <v>129</v>
      </c>
      <c r="C231" s="203">
        <v>44814.5</v>
      </c>
      <c r="D231" s="208">
        <v>0</v>
      </c>
      <c r="E231" s="208">
        <v>0</v>
      </c>
      <c r="F231" s="208">
        <v>0.97099999999999997</v>
      </c>
      <c r="G231" s="208">
        <v>0.97099999999999997</v>
      </c>
      <c r="H231" s="208">
        <v>0</v>
      </c>
      <c r="I231" s="208">
        <v>0</v>
      </c>
      <c r="J231" s="208">
        <v>0</v>
      </c>
      <c r="K231" s="208">
        <v>0</v>
      </c>
      <c r="L231" s="208"/>
      <c r="M231" s="208">
        <v>0</v>
      </c>
      <c r="N231" s="208">
        <v>0</v>
      </c>
      <c r="O231" s="208">
        <v>295</v>
      </c>
      <c r="P231" s="208" t="s">
        <v>257</v>
      </c>
      <c r="Q231" s="208" t="s">
        <v>258</v>
      </c>
      <c r="R231" s="208" t="s">
        <v>259</v>
      </c>
      <c r="S231" s="203">
        <v>44837.595127314817</v>
      </c>
    </row>
    <row r="232" spans="1:19" x14ac:dyDescent="0.2">
      <c r="A232" s="208" t="s">
        <v>256</v>
      </c>
      <c r="B232" s="208" t="s">
        <v>129</v>
      </c>
      <c r="C232" s="203">
        <v>44814.541666666664</v>
      </c>
      <c r="D232" s="208">
        <v>0</v>
      </c>
      <c r="E232" s="208">
        <v>0</v>
      </c>
      <c r="F232" s="208">
        <v>0.96799999999999997</v>
      </c>
      <c r="G232" s="208">
        <v>0.96799999999999997</v>
      </c>
      <c r="H232" s="208">
        <v>0</v>
      </c>
      <c r="I232" s="208">
        <v>0</v>
      </c>
      <c r="J232" s="208">
        <v>0</v>
      </c>
      <c r="K232" s="208">
        <v>0</v>
      </c>
      <c r="L232" s="208"/>
      <c r="M232" s="208">
        <v>0</v>
      </c>
      <c r="N232" s="208">
        <v>0</v>
      </c>
      <c r="O232" s="208">
        <v>295</v>
      </c>
      <c r="P232" s="208" t="s">
        <v>257</v>
      </c>
      <c r="Q232" s="208" t="s">
        <v>258</v>
      </c>
      <c r="R232" s="208" t="s">
        <v>259</v>
      </c>
      <c r="S232" s="203">
        <v>44837.595127314817</v>
      </c>
    </row>
    <row r="233" spans="1:19" x14ac:dyDescent="0.2">
      <c r="A233" s="208" t="s">
        <v>256</v>
      </c>
      <c r="B233" s="208" t="s">
        <v>129</v>
      </c>
      <c r="C233" s="203">
        <v>44814.583333333336</v>
      </c>
      <c r="D233" s="208">
        <v>0</v>
      </c>
      <c r="E233" s="208">
        <v>0</v>
      </c>
      <c r="F233" s="208">
        <v>0.97199999999999998</v>
      </c>
      <c r="G233" s="208">
        <v>0.97199999999999998</v>
      </c>
      <c r="H233" s="208">
        <v>0</v>
      </c>
      <c r="I233" s="208">
        <v>0</v>
      </c>
      <c r="J233" s="208">
        <v>0</v>
      </c>
      <c r="K233" s="208">
        <v>0</v>
      </c>
      <c r="L233" s="208"/>
      <c r="M233" s="208">
        <v>0</v>
      </c>
      <c r="N233" s="208">
        <v>0</v>
      </c>
      <c r="O233" s="208">
        <v>295</v>
      </c>
      <c r="P233" s="208" t="s">
        <v>257</v>
      </c>
      <c r="Q233" s="208" t="s">
        <v>258</v>
      </c>
      <c r="R233" s="208" t="s">
        <v>259</v>
      </c>
      <c r="S233" s="203">
        <v>44837.595127314817</v>
      </c>
    </row>
    <row r="234" spans="1:19" x14ac:dyDescent="0.2">
      <c r="A234" s="208" t="s">
        <v>256</v>
      </c>
      <c r="B234" s="208" t="s">
        <v>129</v>
      </c>
      <c r="C234" s="203">
        <v>44814.625</v>
      </c>
      <c r="D234" s="208">
        <v>0</v>
      </c>
      <c r="E234" s="208">
        <v>0</v>
      </c>
      <c r="F234" s="208">
        <v>0.96299999999999997</v>
      </c>
      <c r="G234" s="208">
        <v>0.96299999999999997</v>
      </c>
      <c r="H234" s="208">
        <v>0</v>
      </c>
      <c r="I234" s="208">
        <v>0</v>
      </c>
      <c r="J234" s="208">
        <v>0</v>
      </c>
      <c r="K234" s="208">
        <v>0</v>
      </c>
      <c r="L234" s="208"/>
      <c r="M234" s="208">
        <v>0</v>
      </c>
      <c r="N234" s="208">
        <v>0</v>
      </c>
      <c r="O234" s="208">
        <v>295</v>
      </c>
      <c r="P234" s="208" t="s">
        <v>257</v>
      </c>
      <c r="Q234" s="208" t="s">
        <v>258</v>
      </c>
      <c r="R234" s="208" t="s">
        <v>259</v>
      </c>
      <c r="S234" s="203">
        <v>44837.595127314817</v>
      </c>
    </row>
    <row r="235" spans="1:19" x14ac:dyDescent="0.2">
      <c r="A235" s="208" t="s">
        <v>256</v>
      </c>
      <c r="B235" s="208" t="s">
        <v>129</v>
      </c>
      <c r="C235" s="203">
        <v>44814.666666666664</v>
      </c>
      <c r="D235" s="208">
        <v>0</v>
      </c>
      <c r="E235" s="208">
        <v>0</v>
      </c>
      <c r="F235" s="208">
        <v>0.97699999999999998</v>
      </c>
      <c r="G235" s="208">
        <v>0.97699999999999998</v>
      </c>
      <c r="H235" s="208">
        <v>0</v>
      </c>
      <c r="I235" s="208">
        <v>0</v>
      </c>
      <c r="J235" s="208">
        <v>0</v>
      </c>
      <c r="K235" s="208">
        <v>0</v>
      </c>
      <c r="L235" s="208"/>
      <c r="M235" s="208">
        <v>0</v>
      </c>
      <c r="N235" s="208">
        <v>0</v>
      </c>
      <c r="O235" s="208">
        <v>295</v>
      </c>
      <c r="P235" s="208" t="s">
        <v>257</v>
      </c>
      <c r="Q235" s="208" t="s">
        <v>258</v>
      </c>
      <c r="R235" s="208" t="s">
        <v>259</v>
      </c>
      <c r="S235" s="203">
        <v>44837.595127314817</v>
      </c>
    </row>
    <row r="236" spans="1:19" x14ac:dyDescent="0.2">
      <c r="A236" s="208" t="s">
        <v>256</v>
      </c>
      <c r="B236" s="208" t="s">
        <v>129</v>
      </c>
      <c r="C236" s="203">
        <v>44814.708333333336</v>
      </c>
      <c r="D236" s="208">
        <v>0</v>
      </c>
      <c r="E236" s="208">
        <v>0</v>
      </c>
      <c r="F236" s="208">
        <v>0.97399999999999998</v>
      </c>
      <c r="G236" s="208">
        <v>0.97399999999999998</v>
      </c>
      <c r="H236" s="208">
        <v>0</v>
      </c>
      <c r="I236" s="208">
        <v>0</v>
      </c>
      <c r="J236" s="208">
        <v>0</v>
      </c>
      <c r="K236" s="208">
        <v>0</v>
      </c>
      <c r="L236" s="208"/>
      <c r="M236" s="208">
        <v>0</v>
      </c>
      <c r="N236" s="208">
        <v>0</v>
      </c>
      <c r="O236" s="208">
        <v>295</v>
      </c>
      <c r="P236" s="208" t="s">
        <v>257</v>
      </c>
      <c r="Q236" s="208" t="s">
        <v>258</v>
      </c>
      <c r="R236" s="208" t="s">
        <v>259</v>
      </c>
      <c r="S236" s="203">
        <v>44837.595127314817</v>
      </c>
    </row>
    <row r="237" spans="1:19" x14ac:dyDescent="0.2">
      <c r="A237" s="208" t="s">
        <v>256</v>
      </c>
      <c r="B237" s="208" t="s">
        <v>129</v>
      </c>
      <c r="C237" s="203">
        <v>44814.75</v>
      </c>
      <c r="D237" s="208">
        <v>0</v>
      </c>
      <c r="E237" s="208">
        <v>0</v>
      </c>
      <c r="F237" s="208">
        <v>0.97299999999999998</v>
      </c>
      <c r="G237" s="208">
        <v>0.97299999999999998</v>
      </c>
      <c r="H237" s="208">
        <v>0</v>
      </c>
      <c r="I237" s="208">
        <v>0</v>
      </c>
      <c r="J237" s="208">
        <v>0</v>
      </c>
      <c r="K237" s="208">
        <v>0</v>
      </c>
      <c r="L237" s="208"/>
      <c r="M237" s="208">
        <v>0</v>
      </c>
      <c r="N237" s="208">
        <v>0</v>
      </c>
      <c r="O237" s="208">
        <v>295</v>
      </c>
      <c r="P237" s="208" t="s">
        <v>257</v>
      </c>
      <c r="Q237" s="208" t="s">
        <v>258</v>
      </c>
      <c r="R237" s="208" t="s">
        <v>259</v>
      </c>
      <c r="S237" s="203">
        <v>44837.595127314817</v>
      </c>
    </row>
    <row r="238" spans="1:19" x14ac:dyDescent="0.2">
      <c r="A238" s="208" t="s">
        <v>256</v>
      </c>
      <c r="B238" s="208" t="s">
        <v>129</v>
      </c>
      <c r="C238" s="203">
        <v>44814.791666666664</v>
      </c>
      <c r="D238" s="208">
        <v>0</v>
      </c>
      <c r="E238" s="208">
        <v>0</v>
      </c>
      <c r="F238" s="208">
        <v>0.97699999999999998</v>
      </c>
      <c r="G238" s="208">
        <v>0.97699999999999998</v>
      </c>
      <c r="H238" s="208">
        <v>0</v>
      </c>
      <c r="I238" s="208">
        <v>0</v>
      </c>
      <c r="J238" s="208">
        <v>0</v>
      </c>
      <c r="K238" s="208">
        <v>0</v>
      </c>
      <c r="L238" s="208"/>
      <c r="M238" s="208">
        <v>0</v>
      </c>
      <c r="N238" s="208">
        <v>0</v>
      </c>
      <c r="O238" s="208">
        <v>295</v>
      </c>
      <c r="P238" s="208" t="s">
        <v>257</v>
      </c>
      <c r="Q238" s="208" t="s">
        <v>258</v>
      </c>
      <c r="R238" s="208" t="s">
        <v>259</v>
      </c>
      <c r="S238" s="203">
        <v>44837.595127314817</v>
      </c>
    </row>
    <row r="239" spans="1:19" x14ac:dyDescent="0.2">
      <c r="A239" s="208" t="s">
        <v>256</v>
      </c>
      <c r="B239" s="208" t="s">
        <v>129</v>
      </c>
      <c r="C239" s="203">
        <v>44814.833333333336</v>
      </c>
      <c r="D239" s="208">
        <v>0</v>
      </c>
      <c r="E239" s="208">
        <v>0</v>
      </c>
      <c r="F239" s="208">
        <v>0.96399999999999997</v>
      </c>
      <c r="G239" s="208">
        <v>0.96399999999999997</v>
      </c>
      <c r="H239" s="208">
        <v>0</v>
      </c>
      <c r="I239" s="208">
        <v>0</v>
      </c>
      <c r="J239" s="208">
        <v>0</v>
      </c>
      <c r="K239" s="208">
        <v>0</v>
      </c>
      <c r="L239" s="208"/>
      <c r="M239" s="208">
        <v>0</v>
      </c>
      <c r="N239" s="208">
        <v>0</v>
      </c>
      <c r="O239" s="208">
        <v>295</v>
      </c>
      <c r="P239" s="208" t="s">
        <v>257</v>
      </c>
      <c r="Q239" s="208" t="s">
        <v>258</v>
      </c>
      <c r="R239" s="208" t="s">
        <v>259</v>
      </c>
      <c r="S239" s="203">
        <v>44837.595127314817</v>
      </c>
    </row>
    <row r="240" spans="1:19" x14ac:dyDescent="0.2">
      <c r="A240" s="208" t="s">
        <v>256</v>
      </c>
      <c r="B240" s="208" t="s">
        <v>129</v>
      </c>
      <c r="C240" s="203">
        <v>44814.875</v>
      </c>
      <c r="D240" s="208">
        <v>0</v>
      </c>
      <c r="E240" s="208">
        <v>0</v>
      </c>
      <c r="F240" s="208">
        <v>0.97299999999999998</v>
      </c>
      <c r="G240" s="208">
        <v>0.97299999999999998</v>
      </c>
      <c r="H240" s="208">
        <v>0</v>
      </c>
      <c r="I240" s="208">
        <v>0</v>
      </c>
      <c r="J240" s="208">
        <v>0</v>
      </c>
      <c r="K240" s="208">
        <v>0</v>
      </c>
      <c r="L240" s="208"/>
      <c r="M240" s="208">
        <v>0</v>
      </c>
      <c r="N240" s="208">
        <v>0</v>
      </c>
      <c r="O240" s="208">
        <v>295</v>
      </c>
      <c r="P240" s="208" t="s">
        <v>257</v>
      </c>
      <c r="Q240" s="208" t="s">
        <v>258</v>
      </c>
      <c r="R240" s="208" t="s">
        <v>259</v>
      </c>
      <c r="S240" s="203">
        <v>44837.595127314817</v>
      </c>
    </row>
    <row r="241" spans="1:19" x14ac:dyDescent="0.2">
      <c r="A241" s="208" t="s">
        <v>256</v>
      </c>
      <c r="B241" s="208" t="s">
        <v>129</v>
      </c>
      <c r="C241" s="203">
        <v>44814.916666666664</v>
      </c>
      <c r="D241" s="208">
        <v>0</v>
      </c>
      <c r="E241" s="208">
        <v>0</v>
      </c>
      <c r="F241" s="208">
        <v>0.97699999999999998</v>
      </c>
      <c r="G241" s="208">
        <v>0.97699999999999998</v>
      </c>
      <c r="H241" s="208">
        <v>0</v>
      </c>
      <c r="I241" s="208">
        <v>0</v>
      </c>
      <c r="J241" s="208">
        <v>0</v>
      </c>
      <c r="K241" s="208">
        <v>0</v>
      </c>
      <c r="L241" s="208"/>
      <c r="M241" s="208">
        <v>0</v>
      </c>
      <c r="N241" s="208">
        <v>0</v>
      </c>
      <c r="O241" s="208">
        <v>295</v>
      </c>
      <c r="P241" s="208" t="s">
        <v>257</v>
      </c>
      <c r="Q241" s="208" t="s">
        <v>258</v>
      </c>
      <c r="R241" s="208" t="s">
        <v>259</v>
      </c>
      <c r="S241" s="203">
        <v>44837.595127314817</v>
      </c>
    </row>
    <row r="242" spans="1:19" x14ac:dyDescent="0.2">
      <c r="A242" s="208" t="s">
        <v>256</v>
      </c>
      <c r="B242" s="208" t="s">
        <v>129</v>
      </c>
      <c r="C242" s="203">
        <v>44814.958333333336</v>
      </c>
      <c r="D242" s="208">
        <v>0</v>
      </c>
      <c r="E242" s="208">
        <v>0</v>
      </c>
      <c r="F242" s="208">
        <v>0.97799999999999998</v>
      </c>
      <c r="G242" s="208">
        <v>0.97799999999999998</v>
      </c>
      <c r="H242" s="208">
        <v>0</v>
      </c>
      <c r="I242" s="208">
        <v>0</v>
      </c>
      <c r="J242" s="208">
        <v>0</v>
      </c>
      <c r="K242" s="208">
        <v>0</v>
      </c>
      <c r="L242" s="208"/>
      <c r="M242" s="208">
        <v>0</v>
      </c>
      <c r="N242" s="208">
        <v>0</v>
      </c>
      <c r="O242" s="208">
        <v>295</v>
      </c>
      <c r="P242" s="208" t="s">
        <v>257</v>
      </c>
      <c r="Q242" s="208" t="s">
        <v>258</v>
      </c>
      <c r="R242" s="208" t="s">
        <v>259</v>
      </c>
      <c r="S242" s="203">
        <v>44837.595127314817</v>
      </c>
    </row>
    <row r="243" spans="1:19" x14ac:dyDescent="0.2">
      <c r="A243" s="208" t="s">
        <v>256</v>
      </c>
      <c r="B243" s="208" t="s">
        <v>129</v>
      </c>
      <c r="C243" s="203">
        <v>44815</v>
      </c>
      <c r="D243" s="208">
        <v>0</v>
      </c>
      <c r="E243" s="208">
        <v>0</v>
      </c>
      <c r="F243" s="208">
        <v>0.97899999999999998</v>
      </c>
      <c r="G243" s="208">
        <v>0.97899999999999998</v>
      </c>
      <c r="H243" s="208">
        <v>0</v>
      </c>
      <c r="I243" s="208">
        <v>0</v>
      </c>
      <c r="J243" s="208">
        <v>0</v>
      </c>
      <c r="K243" s="208">
        <v>0</v>
      </c>
      <c r="L243" s="208"/>
      <c r="M243" s="208">
        <v>0</v>
      </c>
      <c r="N243" s="208">
        <v>0</v>
      </c>
      <c r="O243" s="208">
        <v>295</v>
      </c>
      <c r="P243" s="208" t="s">
        <v>257</v>
      </c>
      <c r="Q243" s="208" t="s">
        <v>258</v>
      </c>
      <c r="R243" s="208" t="s">
        <v>259</v>
      </c>
      <c r="S243" s="203">
        <v>44837.595127314817</v>
      </c>
    </row>
    <row r="244" spans="1:19" x14ac:dyDescent="0.2">
      <c r="A244" s="208" t="s">
        <v>256</v>
      </c>
      <c r="B244" s="208" t="s">
        <v>129</v>
      </c>
      <c r="C244" s="203">
        <v>44815.041666666664</v>
      </c>
      <c r="D244" s="208">
        <v>0</v>
      </c>
      <c r="E244" s="208">
        <v>0</v>
      </c>
      <c r="F244" s="208">
        <v>0.98499999999999999</v>
      </c>
      <c r="G244" s="208">
        <v>0.98499999999999999</v>
      </c>
      <c r="H244" s="208">
        <v>0</v>
      </c>
      <c r="I244" s="208">
        <v>0</v>
      </c>
      <c r="J244" s="208">
        <v>0</v>
      </c>
      <c r="K244" s="208">
        <v>0</v>
      </c>
      <c r="L244" s="208"/>
      <c r="M244" s="208">
        <v>0</v>
      </c>
      <c r="N244" s="208">
        <v>0</v>
      </c>
      <c r="O244" s="208">
        <v>295</v>
      </c>
      <c r="P244" s="208" t="s">
        <v>257</v>
      </c>
      <c r="Q244" s="208" t="s">
        <v>258</v>
      </c>
      <c r="R244" s="208" t="s">
        <v>259</v>
      </c>
      <c r="S244" s="203">
        <v>44837.595127314817</v>
      </c>
    </row>
    <row r="245" spans="1:19" x14ac:dyDescent="0.2">
      <c r="A245" s="208" t="s">
        <v>256</v>
      </c>
      <c r="B245" s="208" t="s">
        <v>129</v>
      </c>
      <c r="C245" s="203">
        <v>44815.083333333336</v>
      </c>
      <c r="D245" s="208">
        <v>0</v>
      </c>
      <c r="E245" s="208">
        <v>0</v>
      </c>
      <c r="F245" s="208">
        <v>0.97799999999999998</v>
      </c>
      <c r="G245" s="208">
        <v>0.97799999999999998</v>
      </c>
      <c r="H245" s="208">
        <v>0</v>
      </c>
      <c r="I245" s="208">
        <v>0</v>
      </c>
      <c r="J245" s="208">
        <v>0</v>
      </c>
      <c r="K245" s="208">
        <v>0</v>
      </c>
      <c r="L245" s="208"/>
      <c r="M245" s="208">
        <v>0</v>
      </c>
      <c r="N245" s="208">
        <v>0</v>
      </c>
      <c r="O245" s="208">
        <v>295</v>
      </c>
      <c r="P245" s="208" t="s">
        <v>257</v>
      </c>
      <c r="Q245" s="208" t="s">
        <v>258</v>
      </c>
      <c r="R245" s="208" t="s">
        <v>259</v>
      </c>
      <c r="S245" s="203">
        <v>44837.595127314817</v>
      </c>
    </row>
    <row r="246" spans="1:19" x14ac:dyDescent="0.2">
      <c r="A246" s="208" t="s">
        <v>256</v>
      </c>
      <c r="B246" s="208" t="s">
        <v>129</v>
      </c>
      <c r="C246" s="203">
        <v>44815.125</v>
      </c>
      <c r="D246" s="208">
        <v>0</v>
      </c>
      <c r="E246" s="208">
        <v>0</v>
      </c>
      <c r="F246" s="208">
        <v>0.98799999999999999</v>
      </c>
      <c r="G246" s="208">
        <v>0.98799999999999999</v>
      </c>
      <c r="H246" s="208">
        <v>0</v>
      </c>
      <c r="I246" s="208">
        <v>0</v>
      </c>
      <c r="J246" s="208">
        <v>0</v>
      </c>
      <c r="K246" s="208">
        <v>0</v>
      </c>
      <c r="L246" s="208"/>
      <c r="M246" s="208">
        <v>0</v>
      </c>
      <c r="N246" s="208">
        <v>0</v>
      </c>
      <c r="O246" s="208">
        <v>295</v>
      </c>
      <c r="P246" s="208" t="s">
        <v>257</v>
      </c>
      <c r="Q246" s="208" t="s">
        <v>258</v>
      </c>
      <c r="R246" s="208" t="s">
        <v>259</v>
      </c>
      <c r="S246" s="203">
        <v>44837.595127314817</v>
      </c>
    </row>
    <row r="247" spans="1:19" x14ac:dyDescent="0.2">
      <c r="A247" s="208" t="s">
        <v>256</v>
      </c>
      <c r="B247" s="208" t="s">
        <v>129</v>
      </c>
      <c r="C247" s="203">
        <v>44815.166666666664</v>
      </c>
      <c r="D247" s="208">
        <v>0</v>
      </c>
      <c r="E247" s="208">
        <v>0</v>
      </c>
      <c r="F247" s="208">
        <v>0.98299999999999998</v>
      </c>
      <c r="G247" s="208">
        <v>0.98299999999999998</v>
      </c>
      <c r="H247" s="208">
        <v>0</v>
      </c>
      <c r="I247" s="208">
        <v>0</v>
      </c>
      <c r="J247" s="208">
        <v>0</v>
      </c>
      <c r="K247" s="208">
        <v>0</v>
      </c>
      <c r="L247" s="208"/>
      <c r="M247" s="208">
        <v>0</v>
      </c>
      <c r="N247" s="208">
        <v>0</v>
      </c>
      <c r="O247" s="208">
        <v>295</v>
      </c>
      <c r="P247" s="208" t="s">
        <v>257</v>
      </c>
      <c r="Q247" s="208" t="s">
        <v>258</v>
      </c>
      <c r="R247" s="208" t="s">
        <v>259</v>
      </c>
      <c r="S247" s="203">
        <v>44837.595127314817</v>
      </c>
    </row>
    <row r="248" spans="1:19" x14ac:dyDescent="0.2">
      <c r="A248" s="208" t="s">
        <v>256</v>
      </c>
      <c r="B248" s="208" t="s">
        <v>129</v>
      </c>
      <c r="C248" s="203">
        <v>44815.208333333336</v>
      </c>
      <c r="D248" s="208">
        <v>0</v>
      </c>
      <c r="E248" s="208">
        <v>0</v>
      </c>
      <c r="F248" s="208">
        <v>0.97299999999999998</v>
      </c>
      <c r="G248" s="208">
        <v>0.97299999999999998</v>
      </c>
      <c r="H248" s="208">
        <v>0</v>
      </c>
      <c r="I248" s="208">
        <v>0</v>
      </c>
      <c r="J248" s="208">
        <v>0</v>
      </c>
      <c r="K248" s="208">
        <v>0</v>
      </c>
      <c r="L248" s="208"/>
      <c r="M248" s="208">
        <v>0</v>
      </c>
      <c r="N248" s="208">
        <v>0</v>
      </c>
      <c r="O248" s="208">
        <v>295</v>
      </c>
      <c r="P248" s="208" t="s">
        <v>257</v>
      </c>
      <c r="Q248" s="208" t="s">
        <v>258</v>
      </c>
      <c r="R248" s="208" t="s">
        <v>259</v>
      </c>
      <c r="S248" s="203">
        <v>44837.595127314817</v>
      </c>
    </row>
    <row r="249" spans="1:19" x14ac:dyDescent="0.2">
      <c r="A249" s="208" t="s">
        <v>256</v>
      </c>
      <c r="B249" s="208" t="s">
        <v>129</v>
      </c>
      <c r="C249" s="203">
        <v>44815.25</v>
      </c>
      <c r="D249" s="208">
        <v>0</v>
      </c>
      <c r="E249" s="208">
        <v>0</v>
      </c>
      <c r="F249" s="208">
        <v>0.97299999999999998</v>
      </c>
      <c r="G249" s="208">
        <v>0.97299999999999998</v>
      </c>
      <c r="H249" s="208">
        <v>0</v>
      </c>
      <c r="I249" s="208">
        <v>0</v>
      </c>
      <c r="J249" s="208">
        <v>0</v>
      </c>
      <c r="K249" s="208">
        <v>0</v>
      </c>
      <c r="L249" s="208"/>
      <c r="M249" s="208">
        <v>0</v>
      </c>
      <c r="N249" s="208">
        <v>0</v>
      </c>
      <c r="O249" s="208">
        <v>295</v>
      </c>
      <c r="P249" s="208" t="s">
        <v>257</v>
      </c>
      <c r="Q249" s="208" t="s">
        <v>258</v>
      </c>
      <c r="R249" s="208" t="s">
        <v>259</v>
      </c>
      <c r="S249" s="203">
        <v>44837.595127314817</v>
      </c>
    </row>
    <row r="250" spans="1:19" x14ac:dyDescent="0.2">
      <c r="A250" s="208" t="s">
        <v>256</v>
      </c>
      <c r="B250" s="208" t="s">
        <v>129</v>
      </c>
      <c r="C250" s="203">
        <v>44815.291666666664</v>
      </c>
      <c r="D250" s="208">
        <v>0</v>
      </c>
      <c r="E250" s="208">
        <v>0</v>
      </c>
      <c r="F250" s="208">
        <v>0.97799999999999998</v>
      </c>
      <c r="G250" s="208">
        <v>0.97799999999999998</v>
      </c>
      <c r="H250" s="208">
        <v>0</v>
      </c>
      <c r="I250" s="208">
        <v>0</v>
      </c>
      <c r="J250" s="208">
        <v>0</v>
      </c>
      <c r="K250" s="208">
        <v>0</v>
      </c>
      <c r="L250" s="208"/>
      <c r="M250" s="208">
        <v>0</v>
      </c>
      <c r="N250" s="208">
        <v>0</v>
      </c>
      <c r="O250" s="208">
        <v>295</v>
      </c>
      <c r="P250" s="208" t="s">
        <v>257</v>
      </c>
      <c r="Q250" s="208" t="s">
        <v>258</v>
      </c>
      <c r="R250" s="208" t="s">
        <v>259</v>
      </c>
      <c r="S250" s="203">
        <v>44837.595127314817</v>
      </c>
    </row>
    <row r="251" spans="1:19" x14ac:dyDescent="0.2">
      <c r="A251" s="208" t="s">
        <v>256</v>
      </c>
      <c r="B251" s="208" t="s">
        <v>129</v>
      </c>
      <c r="C251" s="203">
        <v>44815.333333333336</v>
      </c>
      <c r="D251" s="208">
        <v>0</v>
      </c>
      <c r="E251" s="208">
        <v>0</v>
      </c>
      <c r="F251" s="208">
        <v>0.97799999999999998</v>
      </c>
      <c r="G251" s="208">
        <v>0.97799999999999998</v>
      </c>
      <c r="H251" s="208">
        <v>0</v>
      </c>
      <c r="I251" s="208">
        <v>0</v>
      </c>
      <c r="J251" s="208">
        <v>0</v>
      </c>
      <c r="K251" s="208">
        <v>0</v>
      </c>
      <c r="L251" s="208"/>
      <c r="M251" s="208">
        <v>0</v>
      </c>
      <c r="N251" s="208">
        <v>0</v>
      </c>
      <c r="O251" s="208">
        <v>295</v>
      </c>
      <c r="P251" s="208" t="s">
        <v>257</v>
      </c>
      <c r="Q251" s="208" t="s">
        <v>258</v>
      </c>
      <c r="R251" s="208" t="s">
        <v>259</v>
      </c>
      <c r="S251" s="203">
        <v>44837.595127314817</v>
      </c>
    </row>
    <row r="252" spans="1:19" x14ac:dyDescent="0.2">
      <c r="A252" s="208" t="s">
        <v>256</v>
      </c>
      <c r="B252" s="208" t="s">
        <v>129</v>
      </c>
      <c r="C252" s="203">
        <v>44815.375</v>
      </c>
      <c r="D252" s="208">
        <v>0</v>
      </c>
      <c r="E252" s="208">
        <v>0</v>
      </c>
      <c r="F252" s="208">
        <v>0.98099999999999998</v>
      </c>
      <c r="G252" s="208">
        <v>0.98099999999999998</v>
      </c>
      <c r="H252" s="208">
        <v>0</v>
      </c>
      <c r="I252" s="208">
        <v>0</v>
      </c>
      <c r="J252" s="208">
        <v>0</v>
      </c>
      <c r="K252" s="208">
        <v>0</v>
      </c>
      <c r="L252" s="208"/>
      <c r="M252" s="208">
        <v>0</v>
      </c>
      <c r="N252" s="208">
        <v>0</v>
      </c>
      <c r="O252" s="208">
        <v>295</v>
      </c>
      <c r="P252" s="208" t="s">
        <v>257</v>
      </c>
      <c r="Q252" s="208" t="s">
        <v>258</v>
      </c>
      <c r="R252" s="208" t="s">
        <v>259</v>
      </c>
      <c r="S252" s="203">
        <v>44837.595127314817</v>
      </c>
    </row>
    <row r="253" spans="1:19" x14ac:dyDescent="0.2">
      <c r="A253" s="208" t="s">
        <v>256</v>
      </c>
      <c r="B253" s="208" t="s">
        <v>129</v>
      </c>
      <c r="C253" s="203">
        <v>44815.416666666664</v>
      </c>
      <c r="D253" s="208">
        <v>0</v>
      </c>
      <c r="E253" s="208">
        <v>0</v>
      </c>
      <c r="F253" s="208">
        <v>0.97799999999999998</v>
      </c>
      <c r="G253" s="208">
        <v>0.97799999999999998</v>
      </c>
      <c r="H253" s="208">
        <v>0</v>
      </c>
      <c r="I253" s="208">
        <v>0</v>
      </c>
      <c r="J253" s="208">
        <v>0</v>
      </c>
      <c r="K253" s="208">
        <v>0</v>
      </c>
      <c r="L253" s="208"/>
      <c r="M253" s="208">
        <v>0</v>
      </c>
      <c r="N253" s="208">
        <v>0</v>
      </c>
      <c r="O253" s="208">
        <v>295</v>
      </c>
      <c r="P253" s="208" t="s">
        <v>257</v>
      </c>
      <c r="Q253" s="208" t="s">
        <v>258</v>
      </c>
      <c r="R253" s="208" t="s">
        <v>259</v>
      </c>
      <c r="S253" s="203">
        <v>44837.595127314817</v>
      </c>
    </row>
    <row r="254" spans="1:19" x14ac:dyDescent="0.2">
      <c r="A254" s="208" t="s">
        <v>256</v>
      </c>
      <c r="B254" s="208" t="s">
        <v>129</v>
      </c>
      <c r="C254" s="203">
        <v>44815.458333333336</v>
      </c>
      <c r="D254" s="208">
        <v>0</v>
      </c>
      <c r="E254" s="208">
        <v>0</v>
      </c>
      <c r="F254" s="208">
        <v>0.98899999999999999</v>
      </c>
      <c r="G254" s="208">
        <v>0.98899999999999999</v>
      </c>
      <c r="H254" s="208">
        <v>0</v>
      </c>
      <c r="I254" s="208">
        <v>0</v>
      </c>
      <c r="J254" s="208">
        <v>0</v>
      </c>
      <c r="K254" s="208">
        <v>0</v>
      </c>
      <c r="L254" s="208"/>
      <c r="M254" s="208">
        <v>0</v>
      </c>
      <c r="N254" s="208">
        <v>0</v>
      </c>
      <c r="O254" s="208">
        <v>295</v>
      </c>
      <c r="P254" s="208" t="s">
        <v>257</v>
      </c>
      <c r="Q254" s="208" t="s">
        <v>258</v>
      </c>
      <c r="R254" s="208" t="s">
        <v>259</v>
      </c>
      <c r="S254" s="203">
        <v>44837.595127314817</v>
      </c>
    </row>
    <row r="255" spans="1:19" x14ac:dyDescent="0.2">
      <c r="A255" s="208" t="s">
        <v>256</v>
      </c>
      <c r="B255" s="208" t="s">
        <v>129</v>
      </c>
      <c r="C255" s="203">
        <v>44815.5</v>
      </c>
      <c r="D255" s="208">
        <v>0</v>
      </c>
      <c r="E255" s="208">
        <v>0</v>
      </c>
      <c r="F255" s="208">
        <v>0.97</v>
      </c>
      <c r="G255" s="208">
        <v>0.97</v>
      </c>
      <c r="H255" s="208">
        <v>0</v>
      </c>
      <c r="I255" s="208">
        <v>0</v>
      </c>
      <c r="J255" s="208">
        <v>0</v>
      </c>
      <c r="K255" s="208">
        <v>0</v>
      </c>
      <c r="L255" s="208"/>
      <c r="M255" s="208">
        <v>0</v>
      </c>
      <c r="N255" s="208">
        <v>0</v>
      </c>
      <c r="O255" s="208">
        <v>295</v>
      </c>
      <c r="P255" s="208" t="s">
        <v>257</v>
      </c>
      <c r="Q255" s="208" t="s">
        <v>258</v>
      </c>
      <c r="R255" s="208" t="s">
        <v>259</v>
      </c>
      <c r="S255" s="203">
        <v>44837.595127314817</v>
      </c>
    </row>
    <row r="256" spans="1:19" x14ac:dyDescent="0.2">
      <c r="A256" s="208" t="s">
        <v>256</v>
      </c>
      <c r="B256" s="208" t="s">
        <v>129</v>
      </c>
      <c r="C256" s="203">
        <v>44815.541666666664</v>
      </c>
      <c r="D256" s="208">
        <v>0</v>
      </c>
      <c r="E256" s="208">
        <v>0</v>
      </c>
      <c r="F256" s="208">
        <v>0.97499999999999998</v>
      </c>
      <c r="G256" s="208">
        <v>0.97499999999999998</v>
      </c>
      <c r="H256" s="208">
        <v>0</v>
      </c>
      <c r="I256" s="208">
        <v>0</v>
      </c>
      <c r="J256" s="208">
        <v>0</v>
      </c>
      <c r="K256" s="208">
        <v>0</v>
      </c>
      <c r="L256" s="208"/>
      <c r="M256" s="208">
        <v>0</v>
      </c>
      <c r="N256" s="208">
        <v>0</v>
      </c>
      <c r="O256" s="208">
        <v>295</v>
      </c>
      <c r="P256" s="208" t="s">
        <v>257</v>
      </c>
      <c r="Q256" s="208" t="s">
        <v>258</v>
      </c>
      <c r="R256" s="208" t="s">
        <v>259</v>
      </c>
      <c r="S256" s="203">
        <v>44837.595127314817</v>
      </c>
    </row>
    <row r="257" spans="1:19" x14ac:dyDescent="0.2">
      <c r="A257" s="208" t="s">
        <v>256</v>
      </c>
      <c r="B257" s="208" t="s">
        <v>129</v>
      </c>
      <c r="C257" s="203">
        <v>44815.583333333336</v>
      </c>
      <c r="D257" s="208">
        <v>0</v>
      </c>
      <c r="E257" s="208">
        <v>0</v>
      </c>
      <c r="F257" s="208">
        <v>0.98</v>
      </c>
      <c r="G257" s="208">
        <v>0.98</v>
      </c>
      <c r="H257" s="208">
        <v>0</v>
      </c>
      <c r="I257" s="208">
        <v>0</v>
      </c>
      <c r="J257" s="208">
        <v>0</v>
      </c>
      <c r="K257" s="208">
        <v>0</v>
      </c>
      <c r="L257" s="208"/>
      <c r="M257" s="208">
        <v>0</v>
      </c>
      <c r="N257" s="208">
        <v>0</v>
      </c>
      <c r="O257" s="208">
        <v>295</v>
      </c>
      <c r="P257" s="208" t="s">
        <v>257</v>
      </c>
      <c r="Q257" s="208" t="s">
        <v>258</v>
      </c>
      <c r="R257" s="208" t="s">
        <v>259</v>
      </c>
      <c r="S257" s="203">
        <v>44837.595127314817</v>
      </c>
    </row>
    <row r="258" spans="1:19" x14ac:dyDescent="0.2">
      <c r="A258" s="208" t="s">
        <v>256</v>
      </c>
      <c r="B258" s="208" t="s">
        <v>129</v>
      </c>
      <c r="C258" s="203">
        <v>44815.625</v>
      </c>
      <c r="D258" s="208">
        <v>0</v>
      </c>
      <c r="E258" s="208">
        <v>0</v>
      </c>
      <c r="F258" s="208">
        <v>0.98299999999999998</v>
      </c>
      <c r="G258" s="208">
        <v>0.98299999999999998</v>
      </c>
      <c r="H258" s="208">
        <v>0</v>
      </c>
      <c r="I258" s="208">
        <v>0</v>
      </c>
      <c r="J258" s="208">
        <v>0</v>
      </c>
      <c r="K258" s="208">
        <v>0</v>
      </c>
      <c r="L258" s="208"/>
      <c r="M258" s="208">
        <v>0</v>
      </c>
      <c r="N258" s="208">
        <v>0</v>
      </c>
      <c r="O258" s="208">
        <v>295</v>
      </c>
      <c r="P258" s="208" t="s">
        <v>257</v>
      </c>
      <c r="Q258" s="208" t="s">
        <v>258</v>
      </c>
      <c r="R258" s="208" t="s">
        <v>259</v>
      </c>
      <c r="S258" s="203">
        <v>44837.595127314817</v>
      </c>
    </row>
    <row r="259" spans="1:19" x14ac:dyDescent="0.2">
      <c r="A259" s="208" t="s">
        <v>256</v>
      </c>
      <c r="B259" s="208" t="s">
        <v>129</v>
      </c>
      <c r="C259" s="203">
        <v>44815.666666666664</v>
      </c>
      <c r="D259" s="208">
        <v>0</v>
      </c>
      <c r="E259" s="208">
        <v>0</v>
      </c>
      <c r="F259" s="208">
        <v>0.99</v>
      </c>
      <c r="G259" s="208">
        <v>0.99</v>
      </c>
      <c r="H259" s="208">
        <v>0</v>
      </c>
      <c r="I259" s="208">
        <v>0</v>
      </c>
      <c r="J259" s="208">
        <v>0</v>
      </c>
      <c r="K259" s="208">
        <v>0</v>
      </c>
      <c r="L259" s="208"/>
      <c r="M259" s="208">
        <v>0</v>
      </c>
      <c r="N259" s="208">
        <v>0</v>
      </c>
      <c r="O259" s="208">
        <v>295</v>
      </c>
      <c r="P259" s="208" t="s">
        <v>257</v>
      </c>
      <c r="Q259" s="208" t="s">
        <v>258</v>
      </c>
      <c r="R259" s="208" t="s">
        <v>259</v>
      </c>
      <c r="S259" s="203">
        <v>44837.595127314817</v>
      </c>
    </row>
    <row r="260" spans="1:19" x14ac:dyDescent="0.2">
      <c r="A260" s="208" t="s">
        <v>256</v>
      </c>
      <c r="B260" s="208" t="s">
        <v>129</v>
      </c>
      <c r="C260" s="203">
        <v>44815.708333333336</v>
      </c>
      <c r="D260" s="208">
        <v>0</v>
      </c>
      <c r="E260" s="208">
        <v>0</v>
      </c>
      <c r="F260" s="208">
        <v>0.98899999999999999</v>
      </c>
      <c r="G260" s="208">
        <v>0.98899999999999999</v>
      </c>
      <c r="H260" s="208">
        <v>0</v>
      </c>
      <c r="I260" s="208">
        <v>0</v>
      </c>
      <c r="J260" s="208">
        <v>0</v>
      </c>
      <c r="K260" s="208">
        <v>0</v>
      </c>
      <c r="L260" s="208"/>
      <c r="M260" s="208">
        <v>0</v>
      </c>
      <c r="N260" s="208">
        <v>0</v>
      </c>
      <c r="O260" s="208">
        <v>295</v>
      </c>
      <c r="P260" s="208" t="s">
        <v>257</v>
      </c>
      <c r="Q260" s="208" t="s">
        <v>258</v>
      </c>
      <c r="R260" s="208" t="s">
        <v>259</v>
      </c>
      <c r="S260" s="203">
        <v>44837.595127314817</v>
      </c>
    </row>
    <row r="261" spans="1:19" x14ac:dyDescent="0.2">
      <c r="A261" s="208" t="s">
        <v>256</v>
      </c>
      <c r="B261" s="208" t="s">
        <v>129</v>
      </c>
      <c r="C261" s="203">
        <v>44815.75</v>
      </c>
      <c r="D261" s="208">
        <v>0</v>
      </c>
      <c r="E261" s="208">
        <v>0</v>
      </c>
      <c r="F261" s="208">
        <v>0.97399999999999998</v>
      </c>
      <c r="G261" s="208">
        <v>0.97399999999999998</v>
      </c>
      <c r="H261" s="208">
        <v>0</v>
      </c>
      <c r="I261" s="208">
        <v>0</v>
      </c>
      <c r="J261" s="208">
        <v>0</v>
      </c>
      <c r="K261" s="208">
        <v>0</v>
      </c>
      <c r="L261" s="208"/>
      <c r="M261" s="208">
        <v>0</v>
      </c>
      <c r="N261" s="208">
        <v>0</v>
      </c>
      <c r="O261" s="208">
        <v>295</v>
      </c>
      <c r="P261" s="208" t="s">
        <v>257</v>
      </c>
      <c r="Q261" s="208" t="s">
        <v>258</v>
      </c>
      <c r="R261" s="208" t="s">
        <v>259</v>
      </c>
      <c r="S261" s="203">
        <v>44837.595127314817</v>
      </c>
    </row>
    <row r="262" spans="1:19" x14ac:dyDescent="0.2">
      <c r="A262" s="208" t="s">
        <v>256</v>
      </c>
      <c r="B262" s="208" t="s">
        <v>129</v>
      </c>
      <c r="C262" s="203">
        <v>44815.791666666664</v>
      </c>
      <c r="D262" s="208">
        <v>0</v>
      </c>
      <c r="E262" s="208">
        <v>0</v>
      </c>
      <c r="F262" s="208">
        <v>0.97699999999999998</v>
      </c>
      <c r="G262" s="208">
        <v>0.97699999999999998</v>
      </c>
      <c r="H262" s="208">
        <v>0</v>
      </c>
      <c r="I262" s="208">
        <v>0</v>
      </c>
      <c r="J262" s="208">
        <v>0</v>
      </c>
      <c r="K262" s="208">
        <v>0</v>
      </c>
      <c r="L262" s="208"/>
      <c r="M262" s="208">
        <v>0</v>
      </c>
      <c r="N262" s="208">
        <v>0</v>
      </c>
      <c r="O262" s="208">
        <v>295</v>
      </c>
      <c r="P262" s="208" t="s">
        <v>257</v>
      </c>
      <c r="Q262" s="208" t="s">
        <v>258</v>
      </c>
      <c r="R262" s="208" t="s">
        <v>259</v>
      </c>
      <c r="S262" s="203">
        <v>44837.595127314817</v>
      </c>
    </row>
    <row r="263" spans="1:19" x14ac:dyDescent="0.2">
      <c r="A263" s="208" t="s">
        <v>256</v>
      </c>
      <c r="B263" s="208" t="s">
        <v>129</v>
      </c>
      <c r="C263" s="203">
        <v>44815.833333333336</v>
      </c>
      <c r="D263" s="208">
        <v>0</v>
      </c>
      <c r="E263" s="208">
        <v>0</v>
      </c>
      <c r="F263" s="208">
        <v>0.97</v>
      </c>
      <c r="G263" s="208">
        <v>0.97</v>
      </c>
      <c r="H263" s="208">
        <v>0</v>
      </c>
      <c r="I263" s="208">
        <v>0</v>
      </c>
      <c r="J263" s="208">
        <v>0</v>
      </c>
      <c r="K263" s="208">
        <v>0</v>
      </c>
      <c r="L263" s="208"/>
      <c r="M263" s="208">
        <v>0</v>
      </c>
      <c r="N263" s="208">
        <v>0</v>
      </c>
      <c r="O263" s="208">
        <v>295</v>
      </c>
      <c r="P263" s="208" t="s">
        <v>257</v>
      </c>
      <c r="Q263" s="208" t="s">
        <v>258</v>
      </c>
      <c r="R263" s="208" t="s">
        <v>259</v>
      </c>
      <c r="S263" s="203">
        <v>44837.595127314817</v>
      </c>
    </row>
    <row r="264" spans="1:19" x14ac:dyDescent="0.2">
      <c r="A264" s="208" t="s">
        <v>256</v>
      </c>
      <c r="B264" s="208" t="s">
        <v>129</v>
      </c>
      <c r="C264" s="203">
        <v>44815.875</v>
      </c>
      <c r="D264" s="208">
        <v>0</v>
      </c>
      <c r="E264" s="208">
        <v>0</v>
      </c>
      <c r="F264" s="208">
        <v>0.97399999999999998</v>
      </c>
      <c r="G264" s="208">
        <v>0.97399999999999998</v>
      </c>
      <c r="H264" s="208">
        <v>0</v>
      </c>
      <c r="I264" s="208">
        <v>0</v>
      </c>
      <c r="J264" s="208">
        <v>0</v>
      </c>
      <c r="K264" s="208">
        <v>0</v>
      </c>
      <c r="L264" s="208"/>
      <c r="M264" s="208">
        <v>0</v>
      </c>
      <c r="N264" s="208">
        <v>0</v>
      </c>
      <c r="O264" s="208">
        <v>295</v>
      </c>
      <c r="P264" s="208" t="s">
        <v>257</v>
      </c>
      <c r="Q264" s="208" t="s">
        <v>258</v>
      </c>
      <c r="R264" s="208" t="s">
        <v>259</v>
      </c>
      <c r="S264" s="203">
        <v>44837.595127314817</v>
      </c>
    </row>
    <row r="265" spans="1:19" x14ac:dyDescent="0.2">
      <c r="A265" s="208" t="s">
        <v>256</v>
      </c>
      <c r="B265" s="208" t="s">
        <v>129</v>
      </c>
      <c r="C265" s="203">
        <v>44815.916666666664</v>
      </c>
      <c r="D265" s="208">
        <v>0</v>
      </c>
      <c r="E265" s="208">
        <v>0</v>
      </c>
      <c r="F265" s="208">
        <v>0.98199999999999998</v>
      </c>
      <c r="G265" s="208">
        <v>0.98199999999999998</v>
      </c>
      <c r="H265" s="208">
        <v>0</v>
      </c>
      <c r="I265" s="208">
        <v>0</v>
      </c>
      <c r="J265" s="208">
        <v>0</v>
      </c>
      <c r="K265" s="208">
        <v>0</v>
      </c>
      <c r="L265" s="208"/>
      <c r="M265" s="208">
        <v>0</v>
      </c>
      <c r="N265" s="208">
        <v>0</v>
      </c>
      <c r="O265" s="208">
        <v>295</v>
      </c>
      <c r="P265" s="208" t="s">
        <v>257</v>
      </c>
      <c r="Q265" s="208" t="s">
        <v>258</v>
      </c>
      <c r="R265" s="208" t="s">
        <v>259</v>
      </c>
      <c r="S265" s="203">
        <v>44837.595127314817</v>
      </c>
    </row>
    <row r="266" spans="1:19" x14ac:dyDescent="0.2">
      <c r="A266" s="208" t="s">
        <v>256</v>
      </c>
      <c r="B266" s="208" t="s">
        <v>129</v>
      </c>
      <c r="C266" s="203">
        <v>44815.958333333336</v>
      </c>
      <c r="D266" s="208">
        <v>0</v>
      </c>
      <c r="E266" s="208">
        <v>0</v>
      </c>
      <c r="F266" s="208">
        <v>0.97899999999999998</v>
      </c>
      <c r="G266" s="208">
        <v>0.97899999999999998</v>
      </c>
      <c r="H266" s="208">
        <v>0</v>
      </c>
      <c r="I266" s="208">
        <v>0</v>
      </c>
      <c r="J266" s="208">
        <v>0</v>
      </c>
      <c r="K266" s="208">
        <v>0</v>
      </c>
      <c r="L266" s="208"/>
      <c r="M266" s="208">
        <v>0</v>
      </c>
      <c r="N266" s="208">
        <v>0</v>
      </c>
      <c r="O266" s="208">
        <v>295</v>
      </c>
      <c r="P266" s="208" t="s">
        <v>257</v>
      </c>
      <c r="Q266" s="208" t="s">
        <v>258</v>
      </c>
      <c r="R266" s="208" t="s">
        <v>259</v>
      </c>
      <c r="S266" s="203">
        <v>44837.595127314817</v>
      </c>
    </row>
    <row r="267" spans="1:19" x14ac:dyDescent="0.2">
      <c r="A267" s="208" t="s">
        <v>256</v>
      </c>
      <c r="B267" s="208" t="s">
        <v>129</v>
      </c>
      <c r="C267" s="203">
        <v>44816</v>
      </c>
      <c r="D267" s="208">
        <v>0</v>
      </c>
      <c r="E267" s="208">
        <v>0</v>
      </c>
      <c r="F267" s="208">
        <v>0.98399999999999999</v>
      </c>
      <c r="G267" s="208">
        <v>0.98399999999999999</v>
      </c>
      <c r="H267" s="208">
        <v>0</v>
      </c>
      <c r="I267" s="208">
        <v>0</v>
      </c>
      <c r="J267" s="208">
        <v>0</v>
      </c>
      <c r="K267" s="208">
        <v>0</v>
      </c>
      <c r="L267" s="208"/>
      <c r="M267" s="208">
        <v>0</v>
      </c>
      <c r="N267" s="208">
        <v>0</v>
      </c>
      <c r="O267" s="208">
        <v>295</v>
      </c>
      <c r="P267" s="208" t="s">
        <v>257</v>
      </c>
      <c r="Q267" s="208" t="s">
        <v>258</v>
      </c>
      <c r="R267" s="208" t="s">
        <v>259</v>
      </c>
      <c r="S267" s="203">
        <v>44837.595127314817</v>
      </c>
    </row>
    <row r="268" spans="1:19" x14ac:dyDescent="0.2">
      <c r="A268" s="208" t="s">
        <v>256</v>
      </c>
      <c r="B268" s="208" t="s">
        <v>129</v>
      </c>
      <c r="C268" s="203">
        <v>44816.041666666664</v>
      </c>
      <c r="D268" s="208">
        <v>0</v>
      </c>
      <c r="E268" s="208">
        <v>0</v>
      </c>
      <c r="F268" s="208">
        <v>0.99</v>
      </c>
      <c r="G268" s="208">
        <v>0.99</v>
      </c>
      <c r="H268" s="208">
        <v>0</v>
      </c>
      <c r="I268" s="208">
        <v>0</v>
      </c>
      <c r="J268" s="208">
        <v>0</v>
      </c>
      <c r="K268" s="208">
        <v>0</v>
      </c>
      <c r="L268" s="208"/>
      <c r="M268" s="208">
        <v>0</v>
      </c>
      <c r="N268" s="208">
        <v>0</v>
      </c>
      <c r="O268" s="208">
        <v>295</v>
      </c>
      <c r="P268" s="208" t="s">
        <v>257</v>
      </c>
      <c r="Q268" s="208" t="s">
        <v>258</v>
      </c>
      <c r="R268" s="208" t="s">
        <v>259</v>
      </c>
      <c r="S268" s="203">
        <v>44837.595127314817</v>
      </c>
    </row>
    <row r="269" spans="1:19" x14ac:dyDescent="0.2">
      <c r="A269" s="208" t="s">
        <v>256</v>
      </c>
      <c r="B269" s="208" t="s">
        <v>129</v>
      </c>
      <c r="C269" s="203">
        <v>44816.083333333336</v>
      </c>
      <c r="D269" s="208">
        <v>0</v>
      </c>
      <c r="E269" s="208">
        <v>0</v>
      </c>
      <c r="F269" s="208">
        <v>0.99</v>
      </c>
      <c r="G269" s="208">
        <v>0.99</v>
      </c>
      <c r="H269" s="208">
        <v>0</v>
      </c>
      <c r="I269" s="208">
        <v>0</v>
      </c>
      <c r="J269" s="208">
        <v>0</v>
      </c>
      <c r="K269" s="208">
        <v>0</v>
      </c>
      <c r="L269" s="208"/>
      <c r="M269" s="208">
        <v>0</v>
      </c>
      <c r="N269" s="208">
        <v>0</v>
      </c>
      <c r="O269" s="208">
        <v>295</v>
      </c>
      <c r="P269" s="208" t="s">
        <v>257</v>
      </c>
      <c r="Q269" s="208" t="s">
        <v>258</v>
      </c>
      <c r="R269" s="208" t="s">
        <v>259</v>
      </c>
      <c r="S269" s="203">
        <v>44837.595127314817</v>
      </c>
    </row>
    <row r="270" spans="1:19" x14ac:dyDescent="0.2">
      <c r="A270" s="208" t="s">
        <v>256</v>
      </c>
      <c r="B270" s="208" t="s">
        <v>129</v>
      </c>
      <c r="C270" s="203">
        <v>44816.125</v>
      </c>
      <c r="D270" s="208">
        <v>0</v>
      </c>
      <c r="E270" s="208">
        <v>0</v>
      </c>
      <c r="F270" s="208">
        <v>0.997</v>
      </c>
      <c r="G270" s="208">
        <v>0.997</v>
      </c>
      <c r="H270" s="208">
        <v>0</v>
      </c>
      <c r="I270" s="208">
        <v>0</v>
      </c>
      <c r="J270" s="208">
        <v>0</v>
      </c>
      <c r="K270" s="208">
        <v>0</v>
      </c>
      <c r="L270" s="208"/>
      <c r="M270" s="208">
        <v>0</v>
      </c>
      <c r="N270" s="208">
        <v>0</v>
      </c>
      <c r="O270" s="208">
        <v>295</v>
      </c>
      <c r="P270" s="208" t="s">
        <v>257</v>
      </c>
      <c r="Q270" s="208" t="s">
        <v>258</v>
      </c>
      <c r="R270" s="208" t="s">
        <v>259</v>
      </c>
      <c r="S270" s="203">
        <v>44837.595127314817</v>
      </c>
    </row>
    <row r="271" spans="1:19" x14ac:dyDescent="0.2">
      <c r="A271" s="208" t="s">
        <v>256</v>
      </c>
      <c r="B271" s="208" t="s">
        <v>129</v>
      </c>
      <c r="C271" s="203">
        <v>44816.166666666664</v>
      </c>
      <c r="D271" s="208">
        <v>0</v>
      </c>
      <c r="E271" s="208">
        <v>0</v>
      </c>
      <c r="F271" s="208">
        <v>0.98699999999999999</v>
      </c>
      <c r="G271" s="208">
        <v>0.98699999999999999</v>
      </c>
      <c r="H271" s="208">
        <v>0</v>
      </c>
      <c r="I271" s="208">
        <v>0</v>
      </c>
      <c r="J271" s="208">
        <v>0</v>
      </c>
      <c r="K271" s="208">
        <v>0</v>
      </c>
      <c r="L271" s="208"/>
      <c r="M271" s="208">
        <v>0</v>
      </c>
      <c r="N271" s="208">
        <v>0</v>
      </c>
      <c r="O271" s="208">
        <v>295</v>
      </c>
      <c r="P271" s="208" t="s">
        <v>257</v>
      </c>
      <c r="Q271" s="208" t="s">
        <v>258</v>
      </c>
      <c r="R271" s="208" t="s">
        <v>259</v>
      </c>
      <c r="S271" s="203">
        <v>44837.595127314817</v>
      </c>
    </row>
    <row r="272" spans="1:19" x14ac:dyDescent="0.2">
      <c r="A272" s="208" t="s">
        <v>256</v>
      </c>
      <c r="B272" s="208" t="s">
        <v>129</v>
      </c>
      <c r="C272" s="203">
        <v>44816.208333333336</v>
      </c>
      <c r="D272" s="208">
        <v>0</v>
      </c>
      <c r="E272" s="208">
        <v>0</v>
      </c>
      <c r="F272" s="208">
        <v>0.97499999999999998</v>
      </c>
      <c r="G272" s="208">
        <v>0.97499999999999998</v>
      </c>
      <c r="H272" s="208">
        <v>0</v>
      </c>
      <c r="I272" s="208">
        <v>0</v>
      </c>
      <c r="J272" s="208">
        <v>0</v>
      </c>
      <c r="K272" s="208">
        <v>0</v>
      </c>
      <c r="L272" s="208"/>
      <c r="M272" s="208">
        <v>0</v>
      </c>
      <c r="N272" s="208">
        <v>0</v>
      </c>
      <c r="O272" s="208">
        <v>295</v>
      </c>
      <c r="P272" s="208" t="s">
        <v>257</v>
      </c>
      <c r="Q272" s="208" t="s">
        <v>258</v>
      </c>
      <c r="R272" s="208" t="s">
        <v>259</v>
      </c>
      <c r="S272" s="203">
        <v>44837.595127314817</v>
      </c>
    </row>
    <row r="273" spans="1:19" x14ac:dyDescent="0.2">
      <c r="A273" s="208" t="s">
        <v>256</v>
      </c>
      <c r="B273" s="208" t="s">
        <v>129</v>
      </c>
      <c r="C273" s="203">
        <v>44816.25</v>
      </c>
      <c r="D273" s="208">
        <v>0</v>
      </c>
      <c r="E273" s="208">
        <v>0</v>
      </c>
      <c r="F273" s="208">
        <v>0.96499999999999997</v>
      </c>
      <c r="G273" s="208">
        <v>0.96499999999999997</v>
      </c>
      <c r="H273" s="208">
        <v>0</v>
      </c>
      <c r="I273" s="208">
        <v>0</v>
      </c>
      <c r="J273" s="208">
        <v>0</v>
      </c>
      <c r="K273" s="208">
        <v>0</v>
      </c>
      <c r="L273" s="208"/>
      <c r="M273" s="208">
        <v>0</v>
      </c>
      <c r="N273" s="208">
        <v>0</v>
      </c>
      <c r="O273" s="208">
        <v>295</v>
      </c>
      <c r="P273" s="208" t="s">
        <v>257</v>
      </c>
      <c r="Q273" s="208" t="s">
        <v>258</v>
      </c>
      <c r="R273" s="208" t="s">
        <v>259</v>
      </c>
      <c r="S273" s="203">
        <v>44837.595127314817</v>
      </c>
    </row>
    <row r="274" spans="1:19" x14ac:dyDescent="0.2">
      <c r="A274" s="208" t="s">
        <v>256</v>
      </c>
      <c r="B274" s="208" t="s">
        <v>129</v>
      </c>
      <c r="C274" s="203">
        <v>44816.291666666664</v>
      </c>
      <c r="D274" s="208">
        <v>0</v>
      </c>
      <c r="E274" s="208">
        <v>0</v>
      </c>
      <c r="F274" s="208">
        <v>0.95599999999999996</v>
      </c>
      <c r="G274" s="208">
        <v>0.95599999999999996</v>
      </c>
      <c r="H274" s="208">
        <v>0</v>
      </c>
      <c r="I274" s="208">
        <v>0</v>
      </c>
      <c r="J274" s="208">
        <v>0</v>
      </c>
      <c r="K274" s="208">
        <v>0</v>
      </c>
      <c r="L274" s="208"/>
      <c r="M274" s="208">
        <v>0</v>
      </c>
      <c r="N274" s="208">
        <v>0</v>
      </c>
      <c r="O274" s="208">
        <v>295</v>
      </c>
      <c r="P274" s="208" t="s">
        <v>257</v>
      </c>
      <c r="Q274" s="208" t="s">
        <v>258</v>
      </c>
      <c r="R274" s="208" t="s">
        <v>259</v>
      </c>
      <c r="S274" s="203">
        <v>44837.595127314817</v>
      </c>
    </row>
    <row r="275" spans="1:19" x14ac:dyDescent="0.2">
      <c r="A275" s="208" t="s">
        <v>256</v>
      </c>
      <c r="B275" s="208" t="s">
        <v>129</v>
      </c>
      <c r="C275" s="203">
        <v>44816.333333333336</v>
      </c>
      <c r="D275" s="208">
        <v>0</v>
      </c>
      <c r="E275" s="208">
        <v>0</v>
      </c>
      <c r="F275" s="208">
        <v>0.96499999999999997</v>
      </c>
      <c r="G275" s="208">
        <v>0.96499999999999997</v>
      </c>
      <c r="H275" s="208">
        <v>0</v>
      </c>
      <c r="I275" s="208">
        <v>0</v>
      </c>
      <c r="J275" s="208">
        <v>0</v>
      </c>
      <c r="K275" s="208">
        <v>0</v>
      </c>
      <c r="L275" s="208"/>
      <c r="M275" s="208">
        <v>0</v>
      </c>
      <c r="N275" s="208">
        <v>0</v>
      </c>
      <c r="O275" s="208">
        <v>295</v>
      </c>
      <c r="P275" s="208" t="s">
        <v>257</v>
      </c>
      <c r="Q275" s="208" t="s">
        <v>258</v>
      </c>
      <c r="R275" s="208" t="s">
        <v>259</v>
      </c>
      <c r="S275" s="203">
        <v>44837.595127314817</v>
      </c>
    </row>
    <row r="276" spans="1:19" x14ac:dyDescent="0.2">
      <c r="A276" s="208" t="s">
        <v>256</v>
      </c>
      <c r="B276" s="208" t="s">
        <v>129</v>
      </c>
      <c r="C276" s="203">
        <v>44816.375</v>
      </c>
      <c r="D276" s="208">
        <v>0</v>
      </c>
      <c r="E276" s="208">
        <v>0</v>
      </c>
      <c r="F276" s="208">
        <v>0.95199999999999996</v>
      </c>
      <c r="G276" s="208">
        <v>0.95199999999999996</v>
      </c>
      <c r="H276" s="208">
        <v>0</v>
      </c>
      <c r="I276" s="208">
        <v>0</v>
      </c>
      <c r="J276" s="208">
        <v>0</v>
      </c>
      <c r="K276" s="208">
        <v>0</v>
      </c>
      <c r="L276" s="208"/>
      <c r="M276" s="208">
        <v>0</v>
      </c>
      <c r="N276" s="208">
        <v>0</v>
      </c>
      <c r="O276" s="208">
        <v>295</v>
      </c>
      <c r="P276" s="208" t="s">
        <v>257</v>
      </c>
      <c r="Q276" s="208" t="s">
        <v>258</v>
      </c>
      <c r="R276" s="208" t="s">
        <v>259</v>
      </c>
      <c r="S276" s="203">
        <v>44837.595127314817</v>
      </c>
    </row>
    <row r="277" spans="1:19" x14ac:dyDescent="0.2">
      <c r="A277" s="208" t="s">
        <v>256</v>
      </c>
      <c r="B277" s="208" t="s">
        <v>129</v>
      </c>
      <c r="C277" s="203">
        <v>44816.416666666664</v>
      </c>
      <c r="D277" s="208">
        <v>0</v>
      </c>
      <c r="E277" s="208">
        <v>0</v>
      </c>
      <c r="F277" s="208">
        <v>0.95299999999999996</v>
      </c>
      <c r="G277" s="208">
        <v>0.95299999999999996</v>
      </c>
      <c r="H277" s="208">
        <v>0</v>
      </c>
      <c r="I277" s="208">
        <v>0</v>
      </c>
      <c r="J277" s="208">
        <v>0</v>
      </c>
      <c r="K277" s="208">
        <v>0</v>
      </c>
      <c r="L277" s="208"/>
      <c r="M277" s="208">
        <v>0</v>
      </c>
      <c r="N277" s="208">
        <v>0</v>
      </c>
      <c r="O277" s="208">
        <v>295</v>
      </c>
      <c r="P277" s="208" t="s">
        <v>257</v>
      </c>
      <c r="Q277" s="208" t="s">
        <v>258</v>
      </c>
      <c r="R277" s="208" t="s">
        <v>259</v>
      </c>
      <c r="S277" s="203">
        <v>44837.595127314817</v>
      </c>
    </row>
    <row r="278" spans="1:19" x14ac:dyDescent="0.2">
      <c r="A278" s="208" t="s">
        <v>256</v>
      </c>
      <c r="B278" s="208" t="s">
        <v>129</v>
      </c>
      <c r="C278" s="203">
        <v>44816.458333333336</v>
      </c>
      <c r="D278" s="208">
        <v>0</v>
      </c>
      <c r="E278" s="208">
        <v>0</v>
      </c>
      <c r="F278" s="208">
        <v>0.95499999999999996</v>
      </c>
      <c r="G278" s="208">
        <v>0.95499999999999996</v>
      </c>
      <c r="H278" s="208">
        <v>0</v>
      </c>
      <c r="I278" s="208">
        <v>0</v>
      </c>
      <c r="J278" s="208">
        <v>0</v>
      </c>
      <c r="K278" s="208">
        <v>0</v>
      </c>
      <c r="L278" s="208"/>
      <c r="M278" s="208">
        <v>0</v>
      </c>
      <c r="N278" s="208">
        <v>0</v>
      </c>
      <c r="O278" s="208">
        <v>295</v>
      </c>
      <c r="P278" s="208" t="s">
        <v>257</v>
      </c>
      <c r="Q278" s="208" t="s">
        <v>258</v>
      </c>
      <c r="R278" s="208" t="s">
        <v>259</v>
      </c>
      <c r="S278" s="203">
        <v>44837.595127314817</v>
      </c>
    </row>
    <row r="279" spans="1:19" x14ac:dyDescent="0.2">
      <c r="A279" s="208" t="s">
        <v>256</v>
      </c>
      <c r="B279" s="208" t="s">
        <v>129</v>
      </c>
      <c r="C279" s="203">
        <v>44816.5</v>
      </c>
      <c r="D279" s="208">
        <v>0</v>
      </c>
      <c r="E279" s="208">
        <v>0</v>
      </c>
      <c r="F279" s="208">
        <v>0.95599999999999996</v>
      </c>
      <c r="G279" s="208">
        <v>0.95599999999999996</v>
      </c>
      <c r="H279" s="208">
        <v>0</v>
      </c>
      <c r="I279" s="208">
        <v>0</v>
      </c>
      <c r="J279" s="208">
        <v>0</v>
      </c>
      <c r="K279" s="208">
        <v>0</v>
      </c>
      <c r="L279" s="208"/>
      <c r="M279" s="208">
        <v>0</v>
      </c>
      <c r="N279" s="208">
        <v>0</v>
      </c>
      <c r="O279" s="208">
        <v>295</v>
      </c>
      <c r="P279" s="208" t="s">
        <v>257</v>
      </c>
      <c r="Q279" s="208" t="s">
        <v>258</v>
      </c>
      <c r="R279" s="208" t="s">
        <v>259</v>
      </c>
      <c r="S279" s="203">
        <v>44837.595127314817</v>
      </c>
    </row>
    <row r="280" spans="1:19" x14ac:dyDescent="0.2">
      <c r="A280" s="208" t="s">
        <v>256</v>
      </c>
      <c r="B280" s="208" t="s">
        <v>129</v>
      </c>
      <c r="C280" s="203">
        <v>44816.541666666664</v>
      </c>
      <c r="D280" s="208">
        <v>0</v>
      </c>
      <c r="E280" s="208">
        <v>0</v>
      </c>
      <c r="F280" s="208">
        <v>0.95499999999999996</v>
      </c>
      <c r="G280" s="208">
        <v>0.95499999999999996</v>
      </c>
      <c r="H280" s="208">
        <v>0</v>
      </c>
      <c r="I280" s="208">
        <v>0</v>
      </c>
      <c r="J280" s="208">
        <v>0</v>
      </c>
      <c r="K280" s="208">
        <v>0</v>
      </c>
      <c r="L280" s="208"/>
      <c r="M280" s="208">
        <v>0</v>
      </c>
      <c r="N280" s="208">
        <v>0</v>
      </c>
      <c r="O280" s="208">
        <v>295</v>
      </c>
      <c r="P280" s="208" t="s">
        <v>257</v>
      </c>
      <c r="Q280" s="208" t="s">
        <v>258</v>
      </c>
      <c r="R280" s="208" t="s">
        <v>259</v>
      </c>
      <c r="S280" s="203">
        <v>44837.595127314817</v>
      </c>
    </row>
    <row r="281" spans="1:19" x14ac:dyDescent="0.2">
      <c r="A281" s="208" t="s">
        <v>256</v>
      </c>
      <c r="B281" s="208" t="s">
        <v>129</v>
      </c>
      <c r="C281" s="203">
        <v>44816.583333333336</v>
      </c>
      <c r="D281" s="208">
        <v>0</v>
      </c>
      <c r="E281" s="208">
        <v>0</v>
      </c>
      <c r="F281" s="208">
        <v>0.95799999999999996</v>
      </c>
      <c r="G281" s="208">
        <v>0.95799999999999996</v>
      </c>
      <c r="H281" s="208">
        <v>0</v>
      </c>
      <c r="I281" s="208">
        <v>0</v>
      </c>
      <c r="J281" s="208">
        <v>0</v>
      </c>
      <c r="K281" s="208">
        <v>0</v>
      </c>
      <c r="L281" s="208"/>
      <c r="M281" s="208">
        <v>0</v>
      </c>
      <c r="N281" s="208">
        <v>0</v>
      </c>
      <c r="O281" s="208">
        <v>295</v>
      </c>
      <c r="P281" s="208" t="s">
        <v>257</v>
      </c>
      <c r="Q281" s="208" t="s">
        <v>258</v>
      </c>
      <c r="R281" s="208" t="s">
        <v>259</v>
      </c>
      <c r="S281" s="203">
        <v>44837.595127314817</v>
      </c>
    </row>
    <row r="282" spans="1:19" x14ac:dyDescent="0.2">
      <c r="A282" s="208" t="s">
        <v>256</v>
      </c>
      <c r="B282" s="208" t="s">
        <v>129</v>
      </c>
      <c r="C282" s="203">
        <v>44816.625</v>
      </c>
      <c r="D282" s="208">
        <v>0</v>
      </c>
      <c r="E282" s="208">
        <v>0</v>
      </c>
      <c r="F282" s="208">
        <v>0.95399999999999996</v>
      </c>
      <c r="G282" s="208">
        <v>0.95399999999999996</v>
      </c>
      <c r="H282" s="208">
        <v>0</v>
      </c>
      <c r="I282" s="208">
        <v>0</v>
      </c>
      <c r="J282" s="208">
        <v>0</v>
      </c>
      <c r="K282" s="208">
        <v>0</v>
      </c>
      <c r="L282" s="208"/>
      <c r="M282" s="208">
        <v>0</v>
      </c>
      <c r="N282" s="208">
        <v>0</v>
      </c>
      <c r="O282" s="208">
        <v>295</v>
      </c>
      <c r="P282" s="208" t="s">
        <v>257</v>
      </c>
      <c r="Q282" s="208" t="s">
        <v>258</v>
      </c>
      <c r="R282" s="208" t="s">
        <v>259</v>
      </c>
      <c r="S282" s="203">
        <v>44837.595127314817</v>
      </c>
    </row>
    <row r="283" spans="1:19" x14ac:dyDescent="0.2">
      <c r="A283" s="208" t="s">
        <v>256</v>
      </c>
      <c r="B283" s="208" t="s">
        <v>129</v>
      </c>
      <c r="C283" s="203">
        <v>44816.666666666664</v>
      </c>
      <c r="D283" s="208">
        <v>0</v>
      </c>
      <c r="E283" s="208">
        <v>0</v>
      </c>
      <c r="F283" s="208">
        <v>0.97</v>
      </c>
      <c r="G283" s="208">
        <v>0.97</v>
      </c>
      <c r="H283" s="208">
        <v>0</v>
      </c>
      <c r="I283" s="208">
        <v>0</v>
      </c>
      <c r="J283" s="208">
        <v>0</v>
      </c>
      <c r="K283" s="208">
        <v>0</v>
      </c>
      <c r="L283" s="208"/>
      <c r="M283" s="208">
        <v>0</v>
      </c>
      <c r="N283" s="208">
        <v>0</v>
      </c>
      <c r="O283" s="208">
        <v>295</v>
      </c>
      <c r="P283" s="208" t="s">
        <v>257</v>
      </c>
      <c r="Q283" s="208" t="s">
        <v>258</v>
      </c>
      <c r="R283" s="208" t="s">
        <v>259</v>
      </c>
      <c r="S283" s="203">
        <v>44837.595127314817</v>
      </c>
    </row>
    <row r="284" spans="1:19" x14ac:dyDescent="0.2">
      <c r="A284" s="208" t="s">
        <v>256</v>
      </c>
      <c r="B284" s="208" t="s">
        <v>129</v>
      </c>
      <c r="C284" s="203">
        <v>44816.708333333336</v>
      </c>
      <c r="D284" s="208">
        <v>0</v>
      </c>
      <c r="E284" s="208">
        <v>0</v>
      </c>
      <c r="F284" s="208">
        <v>0.96399999999999997</v>
      </c>
      <c r="G284" s="208">
        <v>0.96399999999999997</v>
      </c>
      <c r="H284" s="208">
        <v>0</v>
      </c>
      <c r="I284" s="208">
        <v>0</v>
      </c>
      <c r="J284" s="208">
        <v>0</v>
      </c>
      <c r="K284" s="208">
        <v>0</v>
      </c>
      <c r="L284" s="208"/>
      <c r="M284" s="208">
        <v>0</v>
      </c>
      <c r="N284" s="208">
        <v>0</v>
      </c>
      <c r="O284" s="208">
        <v>295</v>
      </c>
      <c r="P284" s="208" t="s">
        <v>257</v>
      </c>
      <c r="Q284" s="208" t="s">
        <v>258</v>
      </c>
      <c r="R284" s="208" t="s">
        <v>259</v>
      </c>
      <c r="S284" s="203">
        <v>44837.595127314817</v>
      </c>
    </row>
    <row r="285" spans="1:19" x14ac:dyDescent="0.2">
      <c r="A285" s="208" t="s">
        <v>256</v>
      </c>
      <c r="B285" s="208" t="s">
        <v>129</v>
      </c>
      <c r="C285" s="203">
        <v>44816.75</v>
      </c>
      <c r="D285" s="208">
        <v>0</v>
      </c>
      <c r="E285" s="208">
        <v>0</v>
      </c>
      <c r="F285" s="208">
        <v>0.95</v>
      </c>
      <c r="G285" s="208">
        <v>0.95</v>
      </c>
      <c r="H285" s="208">
        <v>0</v>
      </c>
      <c r="I285" s="208">
        <v>0</v>
      </c>
      <c r="J285" s="208">
        <v>0</v>
      </c>
      <c r="K285" s="208">
        <v>0</v>
      </c>
      <c r="L285" s="208"/>
      <c r="M285" s="208">
        <v>0</v>
      </c>
      <c r="N285" s="208">
        <v>0</v>
      </c>
      <c r="O285" s="208">
        <v>295</v>
      </c>
      <c r="P285" s="208" t="s">
        <v>257</v>
      </c>
      <c r="Q285" s="208" t="s">
        <v>258</v>
      </c>
      <c r="R285" s="208" t="s">
        <v>259</v>
      </c>
      <c r="S285" s="203">
        <v>44837.595127314817</v>
      </c>
    </row>
    <row r="286" spans="1:19" x14ac:dyDescent="0.2">
      <c r="A286" s="208" t="s">
        <v>256</v>
      </c>
      <c r="B286" s="208" t="s">
        <v>129</v>
      </c>
      <c r="C286" s="203">
        <v>44816.791666666664</v>
      </c>
      <c r="D286" s="208">
        <v>0</v>
      </c>
      <c r="E286" s="208">
        <v>0</v>
      </c>
      <c r="F286" s="208">
        <v>0.95</v>
      </c>
      <c r="G286" s="208">
        <v>0.95</v>
      </c>
      <c r="H286" s="208">
        <v>0</v>
      </c>
      <c r="I286" s="208">
        <v>0</v>
      </c>
      <c r="J286" s="208">
        <v>0</v>
      </c>
      <c r="K286" s="208">
        <v>0</v>
      </c>
      <c r="L286" s="208"/>
      <c r="M286" s="208">
        <v>0</v>
      </c>
      <c r="N286" s="208">
        <v>0</v>
      </c>
      <c r="O286" s="208">
        <v>295</v>
      </c>
      <c r="P286" s="208" t="s">
        <v>257</v>
      </c>
      <c r="Q286" s="208" t="s">
        <v>258</v>
      </c>
      <c r="R286" s="208" t="s">
        <v>259</v>
      </c>
      <c r="S286" s="203">
        <v>44837.595127314817</v>
      </c>
    </row>
    <row r="287" spans="1:19" x14ac:dyDescent="0.2">
      <c r="A287" s="208" t="s">
        <v>256</v>
      </c>
      <c r="B287" s="208" t="s">
        <v>129</v>
      </c>
      <c r="C287" s="203">
        <v>44816.833333333336</v>
      </c>
      <c r="D287" s="208">
        <v>0</v>
      </c>
      <c r="E287" s="208">
        <v>0</v>
      </c>
      <c r="F287" s="208">
        <v>0.95599999999999996</v>
      </c>
      <c r="G287" s="208">
        <v>0.95599999999999996</v>
      </c>
      <c r="H287" s="208">
        <v>0</v>
      </c>
      <c r="I287" s="208">
        <v>0</v>
      </c>
      <c r="J287" s="208">
        <v>0</v>
      </c>
      <c r="K287" s="208">
        <v>0</v>
      </c>
      <c r="L287" s="208"/>
      <c r="M287" s="208">
        <v>0</v>
      </c>
      <c r="N287" s="208">
        <v>0</v>
      </c>
      <c r="O287" s="208">
        <v>295</v>
      </c>
      <c r="P287" s="208" t="s">
        <v>257</v>
      </c>
      <c r="Q287" s="208" t="s">
        <v>258</v>
      </c>
      <c r="R287" s="208" t="s">
        <v>259</v>
      </c>
      <c r="S287" s="203">
        <v>44837.595127314817</v>
      </c>
    </row>
    <row r="288" spans="1:19" x14ac:dyDescent="0.2">
      <c r="A288" s="208" t="s">
        <v>256</v>
      </c>
      <c r="B288" s="208" t="s">
        <v>129</v>
      </c>
      <c r="C288" s="203">
        <v>44816.875</v>
      </c>
      <c r="D288" s="208">
        <v>0</v>
      </c>
      <c r="E288" s="208">
        <v>0</v>
      </c>
      <c r="F288" s="208">
        <v>0.95</v>
      </c>
      <c r="G288" s="208">
        <v>0.95</v>
      </c>
      <c r="H288" s="208">
        <v>0</v>
      </c>
      <c r="I288" s="208">
        <v>0</v>
      </c>
      <c r="J288" s="208">
        <v>0</v>
      </c>
      <c r="K288" s="208">
        <v>0</v>
      </c>
      <c r="L288" s="208"/>
      <c r="M288" s="208">
        <v>0</v>
      </c>
      <c r="N288" s="208">
        <v>0</v>
      </c>
      <c r="O288" s="208">
        <v>295</v>
      </c>
      <c r="P288" s="208" t="s">
        <v>257</v>
      </c>
      <c r="Q288" s="208" t="s">
        <v>258</v>
      </c>
      <c r="R288" s="208" t="s">
        <v>259</v>
      </c>
      <c r="S288" s="203">
        <v>44837.595127314817</v>
      </c>
    </row>
    <row r="289" spans="1:19" x14ac:dyDescent="0.2">
      <c r="A289" s="208" t="s">
        <v>256</v>
      </c>
      <c r="B289" s="208" t="s">
        <v>129</v>
      </c>
      <c r="C289" s="203">
        <v>44816.916666666664</v>
      </c>
      <c r="D289" s="208">
        <v>0</v>
      </c>
      <c r="E289" s="208">
        <v>0</v>
      </c>
      <c r="F289" s="208">
        <v>0.95399999999999996</v>
      </c>
      <c r="G289" s="208">
        <v>0.95399999999999996</v>
      </c>
      <c r="H289" s="208">
        <v>0</v>
      </c>
      <c r="I289" s="208">
        <v>0</v>
      </c>
      <c r="J289" s="208">
        <v>0</v>
      </c>
      <c r="K289" s="208">
        <v>0</v>
      </c>
      <c r="L289" s="208"/>
      <c r="M289" s="208">
        <v>0</v>
      </c>
      <c r="N289" s="208">
        <v>0</v>
      </c>
      <c r="O289" s="208">
        <v>295</v>
      </c>
      <c r="P289" s="208" t="s">
        <v>257</v>
      </c>
      <c r="Q289" s="208" t="s">
        <v>258</v>
      </c>
      <c r="R289" s="208" t="s">
        <v>259</v>
      </c>
      <c r="S289" s="203">
        <v>44837.595127314817</v>
      </c>
    </row>
    <row r="290" spans="1:19" x14ac:dyDescent="0.2">
      <c r="A290" s="208" t="s">
        <v>256</v>
      </c>
      <c r="B290" s="208" t="s">
        <v>129</v>
      </c>
      <c r="C290" s="203">
        <v>44816.958333333336</v>
      </c>
      <c r="D290" s="208">
        <v>0</v>
      </c>
      <c r="E290" s="208">
        <v>0</v>
      </c>
      <c r="F290" s="208">
        <v>0.95299999999999996</v>
      </c>
      <c r="G290" s="208">
        <v>0.95299999999999996</v>
      </c>
      <c r="H290" s="208">
        <v>0</v>
      </c>
      <c r="I290" s="208">
        <v>0</v>
      </c>
      <c r="J290" s="208">
        <v>0</v>
      </c>
      <c r="K290" s="208">
        <v>0</v>
      </c>
      <c r="L290" s="208"/>
      <c r="M290" s="208">
        <v>0</v>
      </c>
      <c r="N290" s="208">
        <v>0</v>
      </c>
      <c r="O290" s="208">
        <v>295</v>
      </c>
      <c r="P290" s="208" t="s">
        <v>257</v>
      </c>
      <c r="Q290" s="208" t="s">
        <v>258</v>
      </c>
      <c r="R290" s="208" t="s">
        <v>259</v>
      </c>
      <c r="S290" s="203">
        <v>44837.595127314817</v>
      </c>
    </row>
    <row r="291" spans="1:19" x14ac:dyDescent="0.2">
      <c r="A291" s="208" t="s">
        <v>256</v>
      </c>
      <c r="B291" s="208" t="s">
        <v>129</v>
      </c>
      <c r="C291" s="203">
        <v>44817</v>
      </c>
      <c r="D291" s="208">
        <v>0</v>
      </c>
      <c r="E291" s="208">
        <v>0</v>
      </c>
      <c r="F291" s="208">
        <v>0.96099999999999997</v>
      </c>
      <c r="G291" s="208">
        <v>0.96099999999999997</v>
      </c>
      <c r="H291" s="208">
        <v>0</v>
      </c>
      <c r="I291" s="208">
        <v>0</v>
      </c>
      <c r="J291" s="208">
        <v>0</v>
      </c>
      <c r="K291" s="208">
        <v>0</v>
      </c>
      <c r="L291" s="208"/>
      <c r="M291" s="208">
        <v>0</v>
      </c>
      <c r="N291" s="208">
        <v>0</v>
      </c>
      <c r="O291" s="208">
        <v>295</v>
      </c>
      <c r="P291" s="208" t="s">
        <v>257</v>
      </c>
      <c r="Q291" s="208" t="s">
        <v>258</v>
      </c>
      <c r="R291" s="208" t="s">
        <v>259</v>
      </c>
      <c r="S291" s="203">
        <v>44837.595127314817</v>
      </c>
    </row>
    <row r="292" spans="1:19" x14ac:dyDescent="0.2">
      <c r="A292" s="208" t="s">
        <v>256</v>
      </c>
      <c r="B292" s="208" t="s">
        <v>129</v>
      </c>
      <c r="C292" s="203">
        <v>44817.041666666664</v>
      </c>
      <c r="D292" s="208">
        <v>0</v>
      </c>
      <c r="E292" s="208">
        <v>0</v>
      </c>
      <c r="F292" s="208">
        <v>0.98</v>
      </c>
      <c r="G292" s="208">
        <v>0.98</v>
      </c>
      <c r="H292" s="208">
        <v>0</v>
      </c>
      <c r="I292" s="208">
        <v>0</v>
      </c>
      <c r="J292" s="208">
        <v>0</v>
      </c>
      <c r="K292" s="208">
        <v>0</v>
      </c>
      <c r="L292" s="208"/>
      <c r="M292" s="208">
        <v>0</v>
      </c>
      <c r="N292" s="208">
        <v>0</v>
      </c>
      <c r="O292" s="208">
        <v>295</v>
      </c>
      <c r="P292" s="208" t="s">
        <v>257</v>
      </c>
      <c r="Q292" s="208" t="s">
        <v>258</v>
      </c>
      <c r="R292" s="208" t="s">
        <v>259</v>
      </c>
      <c r="S292" s="203">
        <v>44837.595127314817</v>
      </c>
    </row>
    <row r="293" spans="1:19" x14ac:dyDescent="0.2">
      <c r="A293" s="208" t="s">
        <v>256</v>
      </c>
      <c r="B293" s="208" t="s">
        <v>129</v>
      </c>
      <c r="C293" s="203">
        <v>44817.083333333336</v>
      </c>
      <c r="D293" s="208">
        <v>0</v>
      </c>
      <c r="E293" s="208">
        <v>0</v>
      </c>
      <c r="F293" s="208">
        <v>0.97499999999999998</v>
      </c>
      <c r="G293" s="208">
        <v>0.97499999999999998</v>
      </c>
      <c r="H293" s="208">
        <v>0</v>
      </c>
      <c r="I293" s="208">
        <v>0</v>
      </c>
      <c r="J293" s="208">
        <v>0</v>
      </c>
      <c r="K293" s="208">
        <v>0</v>
      </c>
      <c r="L293" s="208"/>
      <c r="M293" s="208">
        <v>0</v>
      </c>
      <c r="N293" s="208">
        <v>0</v>
      </c>
      <c r="O293" s="208">
        <v>295</v>
      </c>
      <c r="P293" s="208" t="s">
        <v>257</v>
      </c>
      <c r="Q293" s="208" t="s">
        <v>258</v>
      </c>
      <c r="R293" s="208" t="s">
        <v>259</v>
      </c>
      <c r="S293" s="203">
        <v>44837.595416666663</v>
      </c>
    </row>
    <row r="294" spans="1:19" x14ac:dyDescent="0.2">
      <c r="A294" s="208" t="s">
        <v>256</v>
      </c>
      <c r="B294" s="208" t="s">
        <v>129</v>
      </c>
      <c r="C294" s="203">
        <v>44817.125</v>
      </c>
      <c r="D294" s="208">
        <v>0</v>
      </c>
      <c r="E294" s="208">
        <v>0</v>
      </c>
      <c r="F294" s="208">
        <v>0.98</v>
      </c>
      <c r="G294" s="208">
        <v>0.98</v>
      </c>
      <c r="H294" s="208">
        <v>0</v>
      </c>
      <c r="I294" s="208">
        <v>0</v>
      </c>
      <c r="J294" s="208">
        <v>0</v>
      </c>
      <c r="K294" s="208">
        <v>0</v>
      </c>
      <c r="L294" s="208"/>
      <c r="M294" s="208">
        <v>0</v>
      </c>
      <c r="N294" s="208">
        <v>0</v>
      </c>
      <c r="O294" s="208">
        <v>295</v>
      </c>
      <c r="P294" s="208" t="s">
        <v>257</v>
      </c>
      <c r="Q294" s="208" t="s">
        <v>258</v>
      </c>
      <c r="R294" s="208" t="s">
        <v>259</v>
      </c>
      <c r="S294" s="203">
        <v>44837.595416666663</v>
      </c>
    </row>
    <row r="295" spans="1:19" x14ac:dyDescent="0.2">
      <c r="A295" s="208" t="s">
        <v>256</v>
      </c>
      <c r="B295" s="208" t="s">
        <v>129</v>
      </c>
      <c r="C295" s="203">
        <v>44817.166666666664</v>
      </c>
      <c r="D295" s="208">
        <v>0</v>
      </c>
      <c r="E295" s="208">
        <v>0</v>
      </c>
      <c r="F295" s="208">
        <v>0.96499999999999997</v>
      </c>
      <c r="G295" s="208">
        <v>0.96499999999999997</v>
      </c>
      <c r="H295" s="208">
        <v>0</v>
      </c>
      <c r="I295" s="208">
        <v>0</v>
      </c>
      <c r="J295" s="208">
        <v>0</v>
      </c>
      <c r="K295" s="208">
        <v>0</v>
      </c>
      <c r="L295" s="208"/>
      <c r="M295" s="208">
        <v>0</v>
      </c>
      <c r="N295" s="208">
        <v>0</v>
      </c>
      <c r="O295" s="208">
        <v>295</v>
      </c>
      <c r="P295" s="208" t="s">
        <v>257</v>
      </c>
      <c r="Q295" s="208" t="s">
        <v>258</v>
      </c>
      <c r="R295" s="208" t="s">
        <v>259</v>
      </c>
      <c r="S295" s="203">
        <v>44837.595416666663</v>
      </c>
    </row>
    <row r="296" spans="1:19" x14ac:dyDescent="0.2">
      <c r="A296" s="208" t="s">
        <v>256</v>
      </c>
      <c r="B296" s="208" t="s">
        <v>129</v>
      </c>
      <c r="C296" s="203">
        <v>44817.208333333336</v>
      </c>
      <c r="D296" s="208">
        <v>0</v>
      </c>
      <c r="E296" s="208">
        <v>0</v>
      </c>
      <c r="F296" s="208">
        <v>0.97099999999999997</v>
      </c>
      <c r="G296" s="208">
        <v>0.97099999999999997</v>
      </c>
      <c r="H296" s="208">
        <v>0</v>
      </c>
      <c r="I296" s="208">
        <v>0</v>
      </c>
      <c r="J296" s="208">
        <v>0</v>
      </c>
      <c r="K296" s="208">
        <v>0</v>
      </c>
      <c r="L296" s="208"/>
      <c r="M296" s="208">
        <v>0</v>
      </c>
      <c r="N296" s="208">
        <v>0</v>
      </c>
      <c r="O296" s="208">
        <v>295</v>
      </c>
      <c r="P296" s="208" t="s">
        <v>257</v>
      </c>
      <c r="Q296" s="208" t="s">
        <v>258</v>
      </c>
      <c r="R296" s="208" t="s">
        <v>259</v>
      </c>
      <c r="S296" s="203">
        <v>44837.595416666663</v>
      </c>
    </row>
    <row r="297" spans="1:19" x14ac:dyDescent="0.2">
      <c r="A297" s="208" t="s">
        <v>256</v>
      </c>
      <c r="B297" s="208" t="s">
        <v>129</v>
      </c>
      <c r="C297" s="203">
        <v>44817.25</v>
      </c>
      <c r="D297" s="208">
        <v>0</v>
      </c>
      <c r="E297" s="208">
        <v>0</v>
      </c>
      <c r="F297" s="208">
        <v>0.96799999999999997</v>
      </c>
      <c r="G297" s="208">
        <v>0.96799999999999997</v>
      </c>
      <c r="H297" s="208">
        <v>0</v>
      </c>
      <c r="I297" s="208">
        <v>0</v>
      </c>
      <c r="J297" s="208">
        <v>0</v>
      </c>
      <c r="K297" s="208">
        <v>0</v>
      </c>
      <c r="L297" s="208"/>
      <c r="M297" s="208">
        <v>0</v>
      </c>
      <c r="N297" s="208">
        <v>0</v>
      </c>
      <c r="O297" s="208">
        <v>295</v>
      </c>
      <c r="P297" s="208" t="s">
        <v>257</v>
      </c>
      <c r="Q297" s="208" t="s">
        <v>258</v>
      </c>
      <c r="R297" s="208" t="s">
        <v>259</v>
      </c>
      <c r="S297" s="203">
        <v>44837.595416666663</v>
      </c>
    </row>
    <row r="298" spans="1:19" x14ac:dyDescent="0.2">
      <c r="A298" s="208" t="s">
        <v>256</v>
      </c>
      <c r="B298" s="208" t="s">
        <v>129</v>
      </c>
      <c r="C298" s="203">
        <v>44817.291666666664</v>
      </c>
      <c r="D298" s="208">
        <v>0</v>
      </c>
      <c r="E298" s="208">
        <v>0</v>
      </c>
      <c r="F298" s="208">
        <v>0.95799999999999996</v>
      </c>
      <c r="G298" s="208">
        <v>0.95799999999999996</v>
      </c>
      <c r="H298" s="208">
        <v>0</v>
      </c>
      <c r="I298" s="208">
        <v>0</v>
      </c>
      <c r="J298" s="208">
        <v>0</v>
      </c>
      <c r="K298" s="208">
        <v>0</v>
      </c>
      <c r="L298" s="208"/>
      <c r="M298" s="208">
        <v>0</v>
      </c>
      <c r="N298" s="208">
        <v>0</v>
      </c>
      <c r="O298" s="208">
        <v>295</v>
      </c>
      <c r="P298" s="208" t="s">
        <v>257</v>
      </c>
      <c r="Q298" s="208" t="s">
        <v>258</v>
      </c>
      <c r="R298" s="208" t="s">
        <v>259</v>
      </c>
      <c r="S298" s="203">
        <v>44837.595416666663</v>
      </c>
    </row>
    <row r="299" spans="1:19" x14ac:dyDescent="0.2">
      <c r="A299" s="208" t="s">
        <v>256</v>
      </c>
      <c r="B299" s="208" t="s">
        <v>129</v>
      </c>
      <c r="C299" s="203">
        <v>44817.333333333336</v>
      </c>
      <c r="D299" s="208">
        <v>0</v>
      </c>
      <c r="E299" s="208">
        <v>0</v>
      </c>
      <c r="F299" s="208">
        <v>0.98</v>
      </c>
      <c r="G299" s="208">
        <v>0.98</v>
      </c>
      <c r="H299" s="208">
        <v>0</v>
      </c>
      <c r="I299" s="208">
        <v>0</v>
      </c>
      <c r="J299" s="208">
        <v>0</v>
      </c>
      <c r="K299" s="208">
        <v>0</v>
      </c>
      <c r="L299" s="208"/>
      <c r="M299" s="208">
        <v>0</v>
      </c>
      <c r="N299" s="208">
        <v>0</v>
      </c>
      <c r="O299" s="208">
        <v>295</v>
      </c>
      <c r="P299" s="208" t="s">
        <v>257</v>
      </c>
      <c r="Q299" s="208" t="s">
        <v>258</v>
      </c>
      <c r="R299" s="208" t="s">
        <v>259</v>
      </c>
      <c r="S299" s="203">
        <v>44837.595416666663</v>
      </c>
    </row>
    <row r="300" spans="1:19" x14ac:dyDescent="0.2">
      <c r="A300" s="208" t="s">
        <v>256</v>
      </c>
      <c r="B300" s="208" t="s">
        <v>129</v>
      </c>
      <c r="C300" s="203">
        <v>44817.375</v>
      </c>
      <c r="D300" s="208">
        <v>0</v>
      </c>
      <c r="E300" s="208">
        <v>0</v>
      </c>
      <c r="F300" s="208">
        <v>0.96599999999999997</v>
      </c>
      <c r="G300" s="208">
        <v>0.96599999999999997</v>
      </c>
      <c r="H300" s="208">
        <v>0</v>
      </c>
      <c r="I300" s="208">
        <v>0</v>
      </c>
      <c r="J300" s="208">
        <v>0</v>
      </c>
      <c r="K300" s="208">
        <v>0</v>
      </c>
      <c r="L300" s="208"/>
      <c r="M300" s="208">
        <v>0</v>
      </c>
      <c r="N300" s="208">
        <v>0</v>
      </c>
      <c r="O300" s="208">
        <v>295</v>
      </c>
      <c r="P300" s="208" t="s">
        <v>257</v>
      </c>
      <c r="Q300" s="208" t="s">
        <v>258</v>
      </c>
      <c r="R300" s="208" t="s">
        <v>259</v>
      </c>
      <c r="S300" s="203">
        <v>44837.595416666663</v>
      </c>
    </row>
    <row r="301" spans="1:19" x14ac:dyDescent="0.2">
      <c r="A301" s="208" t="s">
        <v>256</v>
      </c>
      <c r="B301" s="208" t="s">
        <v>129</v>
      </c>
      <c r="C301" s="203">
        <v>44817.416666666664</v>
      </c>
      <c r="D301" s="208">
        <v>0</v>
      </c>
      <c r="E301" s="208">
        <v>0</v>
      </c>
      <c r="F301" s="208">
        <v>0.97199999999999998</v>
      </c>
      <c r="G301" s="208">
        <v>0.97199999999999998</v>
      </c>
      <c r="H301" s="208">
        <v>0</v>
      </c>
      <c r="I301" s="208">
        <v>0</v>
      </c>
      <c r="J301" s="208">
        <v>0</v>
      </c>
      <c r="K301" s="208">
        <v>0</v>
      </c>
      <c r="L301" s="208"/>
      <c r="M301" s="208">
        <v>0</v>
      </c>
      <c r="N301" s="208">
        <v>0</v>
      </c>
      <c r="O301" s="208">
        <v>295</v>
      </c>
      <c r="P301" s="208" t="s">
        <v>257</v>
      </c>
      <c r="Q301" s="208" t="s">
        <v>258</v>
      </c>
      <c r="R301" s="208" t="s">
        <v>259</v>
      </c>
      <c r="S301" s="203">
        <v>44837.595416666663</v>
      </c>
    </row>
    <row r="302" spans="1:19" x14ac:dyDescent="0.2">
      <c r="A302" s="208" t="s">
        <v>256</v>
      </c>
      <c r="B302" s="208" t="s">
        <v>129</v>
      </c>
      <c r="C302" s="203">
        <v>44817.458333333336</v>
      </c>
      <c r="D302" s="208">
        <v>0</v>
      </c>
      <c r="E302" s="208">
        <v>0</v>
      </c>
      <c r="F302" s="208">
        <v>0.95499999999999996</v>
      </c>
      <c r="G302" s="208">
        <v>0.95499999999999996</v>
      </c>
      <c r="H302" s="208">
        <v>0</v>
      </c>
      <c r="I302" s="208">
        <v>0</v>
      </c>
      <c r="J302" s="208">
        <v>0</v>
      </c>
      <c r="K302" s="208">
        <v>0</v>
      </c>
      <c r="L302" s="208"/>
      <c r="M302" s="208">
        <v>0</v>
      </c>
      <c r="N302" s="208">
        <v>0</v>
      </c>
      <c r="O302" s="208">
        <v>295</v>
      </c>
      <c r="P302" s="208" t="s">
        <v>257</v>
      </c>
      <c r="Q302" s="208" t="s">
        <v>258</v>
      </c>
      <c r="R302" s="208" t="s">
        <v>259</v>
      </c>
      <c r="S302" s="203">
        <v>44837.595416666663</v>
      </c>
    </row>
    <row r="303" spans="1:19" x14ac:dyDescent="0.2">
      <c r="A303" s="208" t="s">
        <v>256</v>
      </c>
      <c r="B303" s="208" t="s">
        <v>129</v>
      </c>
      <c r="C303" s="203">
        <v>44817.5</v>
      </c>
      <c r="D303" s="208">
        <v>0</v>
      </c>
      <c r="E303" s="208">
        <v>0</v>
      </c>
      <c r="F303" s="208">
        <v>0.88900000000000001</v>
      </c>
      <c r="G303" s="208">
        <v>0.88900000000000001</v>
      </c>
      <c r="H303" s="208">
        <v>0</v>
      </c>
      <c r="I303" s="208">
        <v>0</v>
      </c>
      <c r="J303" s="208">
        <v>0</v>
      </c>
      <c r="K303" s="208">
        <v>0</v>
      </c>
      <c r="L303" s="208"/>
      <c r="M303" s="208">
        <v>0</v>
      </c>
      <c r="N303" s="208">
        <v>0</v>
      </c>
      <c r="O303" s="208">
        <v>295</v>
      </c>
      <c r="P303" s="208" t="s">
        <v>257</v>
      </c>
      <c r="Q303" s="208" t="s">
        <v>258</v>
      </c>
      <c r="R303" s="208" t="s">
        <v>259</v>
      </c>
      <c r="S303" s="203">
        <v>44837.595416666663</v>
      </c>
    </row>
    <row r="304" spans="1:19" x14ac:dyDescent="0.2">
      <c r="A304" s="208" t="s">
        <v>256</v>
      </c>
      <c r="B304" s="208" t="s">
        <v>129</v>
      </c>
      <c r="C304" s="203">
        <v>44817.541666666664</v>
      </c>
      <c r="D304" s="208">
        <v>0</v>
      </c>
      <c r="E304" s="208">
        <v>0</v>
      </c>
      <c r="F304" s="208">
        <v>0.86599999999999999</v>
      </c>
      <c r="G304" s="208">
        <v>0.86599999999999999</v>
      </c>
      <c r="H304" s="208">
        <v>0</v>
      </c>
      <c r="I304" s="208">
        <v>0</v>
      </c>
      <c r="J304" s="208">
        <v>0</v>
      </c>
      <c r="K304" s="208">
        <v>0</v>
      </c>
      <c r="L304" s="208"/>
      <c r="M304" s="208">
        <v>0</v>
      </c>
      <c r="N304" s="208">
        <v>0</v>
      </c>
      <c r="O304" s="208">
        <v>295</v>
      </c>
      <c r="P304" s="208" t="s">
        <v>257</v>
      </c>
      <c r="Q304" s="208" t="s">
        <v>258</v>
      </c>
      <c r="R304" s="208" t="s">
        <v>259</v>
      </c>
      <c r="S304" s="203">
        <v>44837.595416666663</v>
      </c>
    </row>
    <row r="305" spans="1:19" x14ac:dyDescent="0.2">
      <c r="A305" s="208" t="s">
        <v>256</v>
      </c>
      <c r="B305" s="208" t="s">
        <v>129</v>
      </c>
      <c r="C305" s="203">
        <v>44817.583333333336</v>
      </c>
      <c r="D305" s="208">
        <v>0</v>
      </c>
      <c r="E305" s="208">
        <v>0</v>
      </c>
      <c r="F305" s="208">
        <v>0.86</v>
      </c>
      <c r="G305" s="208">
        <v>0.86</v>
      </c>
      <c r="H305" s="208">
        <v>0</v>
      </c>
      <c r="I305" s="208">
        <v>0</v>
      </c>
      <c r="J305" s="208">
        <v>0</v>
      </c>
      <c r="K305" s="208">
        <v>0</v>
      </c>
      <c r="L305" s="208"/>
      <c r="M305" s="208">
        <v>0</v>
      </c>
      <c r="N305" s="208">
        <v>0</v>
      </c>
      <c r="O305" s="208">
        <v>295</v>
      </c>
      <c r="P305" s="208" t="s">
        <v>257</v>
      </c>
      <c r="Q305" s="208" t="s">
        <v>258</v>
      </c>
      <c r="R305" s="208" t="s">
        <v>259</v>
      </c>
      <c r="S305" s="203">
        <v>44837.595416666663</v>
      </c>
    </row>
    <row r="306" spans="1:19" x14ac:dyDescent="0.2">
      <c r="A306" s="208" t="s">
        <v>256</v>
      </c>
      <c r="B306" s="208" t="s">
        <v>129</v>
      </c>
      <c r="C306" s="203">
        <v>44817.625</v>
      </c>
      <c r="D306" s="208">
        <v>0</v>
      </c>
      <c r="E306" s="208">
        <v>0</v>
      </c>
      <c r="F306" s="208">
        <v>0.85699999999999998</v>
      </c>
      <c r="G306" s="208">
        <v>0.85699999999999998</v>
      </c>
      <c r="H306" s="208">
        <v>0</v>
      </c>
      <c r="I306" s="208">
        <v>0</v>
      </c>
      <c r="J306" s="208">
        <v>0</v>
      </c>
      <c r="K306" s="208">
        <v>0</v>
      </c>
      <c r="L306" s="208"/>
      <c r="M306" s="208">
        <v>0</v>
      </c>
      <c r="N306" s="208">
        <v>0</v>
      </c>
      <c r="O306" s="208">
        <v>295</v>
      </c>
      <c r="P306" s="208" t="s">
        <v>257</v>
      </c>
      <c r="Q306" s="208" t="s">
        <v>258</v>
      </c>
      <c r="R306" s="208" t="s">
        <v>259</v>
      </c>
      <c r="S306" s="203">
        <v>44837.595416666663</v>
      </c>
    </row>
    <row r="307" spans="1:19" x14ac:dyDescent="0.2">
      <c r="A307" s="208" t="s">
        <v>256</v>
      </c>
      <c r="B307" s="208" t="s">
        <v>129</v>
      </c>
      <c r="C307" s="203">
        <v>44817.666666666664</v>
      </c>
      <c r="D307" s="208">
        <v>0</v>
      </c>
      <c r="E307" s="208">
        <v>0</v>
      </c>
      <c r="F307" s="208">
        <v>0.86</v>
      </c>
      <c r="G307" s="208">
        <v>0.86</v>
      </c>
      <c r="H307" s="208">
        <v>0</v>
      </c>
      <c r="I307" s="208">
        <v>0</v>
      </c>
      <c r="J307" s="208">
        <v>0</v>
      </c>
      <c r="K307" s="208">
        <v>0</v>
      </c>
      <c r="L307" s="208"/>
      <c r="M307" s="208">
        <v>0</v>
      </c>
      <c r="N307" s="208">
        <v>0</v>
      </c>
      <c r="O307" s="208">
        <v>295</v>
      </c>
      <c r="P307" s="208" t="s">
        <v>257</v>
      </c>
      <c r="Q307" s="208" t="s">
        <v>258</v>
      </c>
      <c r="R307" s="208" t="s">
        <v>259</v>
      </c>
      <c r="S307" s="203">
        <v>44837.595416666663</v>
      </c>
    </row>
    <row r="308" spans="1:19" x14ac:dyDescent="0.2">
      <c r="A308" s="208" t="s">
        <v>256</v>
      </c>
      <c r="B308" s="208" t="s">
        <v>129</v>
      </c>
      <c r="C308" s="203">
        <v>44817.708333333336</v>
      </c>
      <c r="D308" s="208">
        <v>0</v>
      </c>
      <c r="E308" s="208">
        <v>0</v>
      </c>
      <c r="F308" s="208">
        <v>0.85699999999999998</v>
      </c>
      <c r="G308" s="208">
        <v>0.85699999999999998</v>
      </c>
      <c r="H308" s="208">
        <v>0</v>
      </c>
      <c r="I308" s="208">
        <v>0</v>
      </c>
      <c r="J308" s="208">
        <v>0</v>
      </c>
      <c r="K308" s="208">
        <v>0</v>
      </c>
      <c r="L308" s="208"/>
      <c r="M308" s="208">
        <v>0</v>
      </c>
      <c r="N308" s="208">
        <v>0</v>
      </c>
      <c r="O308" s="208">
        <v>295</v>
      </c>
      <c r="P308" s="208" t="s">
        <v>257</v>
      </c>
      <c r="Q308" s="208" t="s">
        <v>258</v>
      </c>
      <c r="R308" s="208" t="s">
        <v>259</v>
      </c>
      <c r="S308" s="203">
        <v>44837.595416666663</v>
      </c>
    </row>
    <row r="309" spans="1:19" x14ac:dyDescent="0.2">
      <c r="A309" s="208" t="s">
        <v>256</v>
      </c>
      <c r="B309" s="208" t="s">
        <v>129</v>
      </c>
      <c r="C309" s="203">
        <v>44817.75</v>
      </c>
      <c r="D309" s="208">
        <v>0</v>
      </c>
      <c r="E309" s="208">
        <v>0</v>
      </c>
      <c r="F309" s="208">
        <v>0.83899999999999997</v>
      </c>
      <c r="G309" s="208">
        <v>0.83899999999999997</v>
      </c>
      <c r="H309" s="208">
        <v>0</v>
      </c>
      <c r="I309" s="208">
        <v>0</v>
      </c>
      <c r="J309" s="208">
        <v>0</v>
      </c>
      <c r="K309" s="208">
        <v>0</v>
      </c>
      <c r="L309" s="208"/>
      <c r="M309" s="208">
        <v>0</v>
      </c>
      <c r="N309" s="208">
        <v>0</v>
      </c>
      <c r="O309" s="208">
        <v>295</v>
      </c>
      <c r="P309" s="208" t="s">
        <v>257</v>
      </c>
      <c r="Q309" s="208" t="s">
        <v>258</v>
      </c>
      <c r="R309" s="208" t="s">
        <v>259</v>
      </c>
      <c r="S309" s="203">
        <v>44837.595416666663</v>
      </c>
    </row>
    <row r="310" spans="1:19" x14ac:dyDescent="0.2">
      <c r="A310" s="208" t="s">
        <v>256</v>
      </c>
      <c r="B310" s="208" t="s">
        <v>129</v>
      </c>
      <c r="C310" s="203">
        <v>44817.791666666664</v>
      </c>
      <c r="D310" s="208">
        <v>0</v>
      </c>
      <c r="E310" s="208">
        <v>0</v>
      </c>
      <c r="F310" s="208">
        <v>0.83599999999999997</v>
      </c>
      <c r="G310" s="208">
        <v>0.83599999999999997</v>
      </c>
      <c r="H310" s="208">
        <v>0</v>
      </c>
      <c r="I310" s="208">
        <v>0</v>
      </c>
      <c r="J310" s="208">
        <v>0</v>
      </c>
      <c r="K310" s="208">
        <v>0</v>
      </c>
      <c r="L310" s="208"/>
      <c r="M310" s="208">
        <v>0</v>
      </c>
      <c r="N310" s="208">
        <v>0</v>
      </c>
      <c r="O310" s="208">
        <v>295</v>
      </c>
      <c r="P310" s="208" t="s">
        <v>257</v>
      </c>
      <c r="Q310" s="208" t="s">
        <v>258</v>
      </c>
      <c r="R310" s="208" t="s">
        <v>259</v>
      </c>
      <c r="S310" s="203">
        <v>44837.595416666663</v>
      </c>
    </row>
    <row r="311" spans="1:19" x14ac:dyDescent="0.2">
      <c r="A311" s="208" t="s">
        <v>256</v>
      </c>
      <c r="B311" s="208" t="s">
        <v>129</v>
      </c>
      <c r="C311" s="203">
        <v>44817.833333333336</v>
      </c>
      <c r="D311" s="208">
        <v>0</v>
      </c>
      <c r="E311" s="208">
        <v>0</v>
      </c>
      <c r="F311" s="208">
        <v>0.83599999999999997</v>
      </c>
      <c r="G311" s="208">
        <v>0.83599999999999997</v>
      </c>
      <c r="H311" s="208">
        <v>0</v>
      </c>
      <c r="I311" s="208">
        <v>0</v>
      </c>
      <c r="J311" s="208">
        <v>0</v>
      </c>
      <c r="K311" s="208">
        <v>0</v>
      </c>
      <c r="L311" s="208"/>
      <c r="M311" s="208">
        <v>0</v>
      </c>
      <c r="N311" s="208">
        <v>0</v>
      </c>
      <c r="O311" s="208">
        <v>295</v>
      </c>
      <c r="P311" s="208" t="s">
        <v>257</v>
      </c>
      <c r="Q311" s="208" t="s">
        <v>258</v>
      </c>
      <c r="R311" s="208" t="s">
        <v>259</v>
      </c>
      <c r="S311" s="203">
        <v>44837.595416666663</v>
      </c>
    </row>
    <row r="312" spans="1:19" x14ac:dyDescent="0.2">
      <c r="A312" s="208" t="s">
        <v>256</v>
      </c>
      <c r="B312" s="208" t="s">
        <v>129</v>
      </c>
      <c r="C312" s="203">
        <v>44817.875</v>
      </c>
      <c r="D312" s="208">
        <v>0</v>
      </c>
      <c r="E312" s="208">
        <v>0</v>
      </c>
      <c r="F312" s="208">
        <v>0.85199999999999998</v>
      </c>
      <c r="G312" s="208">
        <v>0.85199999999999998</v>
      </c>
      <c r="H312" s="208">
        <v>0</v>
      </c>
      <c r="I312" s="208">
        <v>0</v>
      </c>
      <c r="J312" s="208">
        <v>0</v>
      </c>
      <c r="K312" s="208">
        <v>0</v>
      </c>
      <c r="L312" s="208"/>
      <c r="M312" s="208">
        <v>0</v>
      </c>
      <c r="N312" s="208">
        <v>0</v>
      </c>
      <c r="O312" s="208">
        <v>295</v>
      </c>
      <c r="P312" s="208" t="s">
        <v>257</v>
      </c>
      <c r="Q312" s="208" t="s">
        <v>258</v>
      </c>
      <c r="R312" s="208" t="s">
        <v>259</v>
      </c>
      <c r="S312" s="203">
        <v>44837.595416666663</v>
      </c>
    </row>
    <row r="313" spans="1:19" x14ac:dyDescent="0.2">
      <c r="A313" s="208" t="s">
        <v>256</v>
      </c>
      <c r="B313" s="208" t="s">
        <v>129</v>
      </c>
      <c r="C313" s="203">
        <v>44817.916666666664</v>
      </c>
      <c r="D313" s="208">
        <v>0</v>
      </c>
      <c r="E313" s="208">
        <v>0</v>
      </c>
      <c r="F313" s="208">
        <v>0.84899999999999998</v>
      </c>
      <c r="G313" s="208">
        <v>0.84899999999999998</v>
      </c>
      <c r="H313" s="208">
        <v>0</v>
      </c>
      <c r="I313" s="208">
        <v>0</v>
      </c>
      <c r="J313" s="208">
        <v>0</v>
      </c>
      <c r="K313" s="208">
        <v>0</v>
      </c>
      <c r="L313" s="208"/>
      <c r="M313" s="208">
        <v>0</v>
      </c>
      <c r="N313" s="208">
        <v>0</v>
      </c>
      <c r="O313" s="208">
        <v>295</v>
      </c>
      <c r="P313" s="208" t="s">
        <v>257</v>
      </c>
      <c r="Q313" s="208" t="s">
        <v>258</v>
      </c>
      <c r="R313" s="208" t="s">
        <v>259</v>
      </c>
      <c r="S313" s="203">
        <v>44837.595416666663</v>
      </c>
    </row>
    <row r="314" spans="1:19" x14ac:dyDescent="0.2">
      <c r="A314" s="208" t="s">
        <v>256</v>
      </c>
      <c r="B314" s="208" t="s">
        <v>129</v>
      </c>
      <c r="C314" s="203">
        <v>44817.958333333336</v>
      </c>
      <c r="D314" s="208">
        <v>0</v>
      </c>
      <c r="E314" s="208">
        <v>0</v>
      </c>
      <c r="F314" s="208">
        <v>0.85199999999999998</v>
      </c>
      <c r="G314" s="208">
        <v>0.85199999999999998</v>
      </c>
      <c r="H314" s="208">
        <v>0</v>
      </c>
      <c r="I314" s="208">
        <v>0</v>
      </c>
      <c r="J314" s="208">
        <v>0</v>
      </c>
      <c r="K314" s="208">
        <v>0</v>
      </c>
      <c r="L314" s="208"/>
      <c r="M314" s="208">
        <v>0</v>
      </c>
      <c r="N314" s="208">
        <v>0</v>
      </c>
      <c r="O314" s="208">
        <v>295</v>
      </c>
      <c r="P314" s="208" t="s">
        <v>257</v>
      </c>
      <c r="Q314" s="208" t="s">
        <v>258</v>
      </c>
      <c r="R314" s="208" t="s">
        <v>259</v>
      </c>
      <c r="S314" s="203">
        <v>44837.595416666663</v>
      </c>
    </row>
    <row r="315" spans="1:19" x14ac:dyDescent="0.2">
      <c r="A315" s="208" t="s">
        <v>256</v>
      </c>
      <c r="B315" s="208" t="s">
        <v>129</v>
      </c>
      <c r="C315" s="203">
        <v>44818</v>
      </c>
      <c r="D315" s="208">
        <v>0</v>
      </c>
      <c r="E315" s="208">
        <v>0</v>
      </c>
      <c r="F315" s="208">
        <v>0.85</v>
      </c>
      <c r="G315" s="208">
        <v>0.85</v>
      </c>
      <c r="H315" s="208">
        <v>0</v>
      </c>
      <c r="I315" s="208">
        <v>0</v>
      </c>
      <c r="J315" s="208">
        <v>0</v>
      </c>
      <c r="K315" s="208">
        <v>0</v>
      </c>
      <c r="L315" s="208"/>
      <c r="M315" s="208">
        <v>0</v>
      </c>
      <c r="N315" s="208">
        <v>0</v>
      </c>
      <c r="O315" s="208">
        <v>295</v>
      </c>
      <c r="P315" s="208" t="s">
        <v>257</v>
      </c>
      <c r="Q315" s="208" t="s">
        <v>258</v>
      </c>
      <c r="R315" s="208" t="s">
        <v>259</v>
      </c>
      <c r="S315" s="203">
        <v>44837.595416666663</v>
      </c>
    </row>
    <row r="316" spans="1:19" x14ac:dyDescent="0.2">
      <c r="A316" s="208" t="s">
        <v>256</v>
      </c>
      <c r="B316" s="208" t="s">
        <v>129</v>
      </c>
      <c r="C316" s="203">
        <v>44818.041666666664</v>
      </c>
      <c r="D316" s="208">
        <v>0</v>
      </c>
      <c r="E316" s="208">
        <v>0</v>
      </c>
      <c r="F316" s="208">
        <v>0.84899999999999998</v>
      </c>
      <c r="G316" s="208">
        <v>0.84899999999999998</v>
      </c>
      <c r="H316" s="208">
        <v>0</v>
      </c>
      <c r="I316" s="208">
        <v>0</v>
      </c>
      <c r="J316" s="208">
        <v>0</v>
      </c>
      <c r="K316" s="208">
        <v>0</v>
      </c>
      <c r="L316" s="208"/>
      <c r="M316" s="208">
        <v>0</v>
      </c>
      <c r="N316" s="208">
        <v>0</v>
      </c>
      <c r="O316" s="208">
        <v>295</v>
      </c>
      <c r="P316" s="208" t="s">
        <v>257</v>
      </c>
      <c r="Q316" s="208" t="s">
        <v>258</v>
      </c>
      <c r="R316" s="208" t="s">
        <v>259</v>
      </c>
      <c r="S316" s="203">
        <v>44837.595416666663</v>
      </c>
    </row>
    <row r="317" spans="1:19" x14ac:dyDescent="0.2">
      <c r="A317" s="208" t="s">
        <v>256</v>
      </c>
      <c r="B317" s="208" t="s">
        <v>129</v>
      </c>
      <c r="C317" s="203">
        <v>44818.083333333336</v>
      </c>
      <c r="D317" s="208">
        <v>0</v>
      </c>
      <c r="E317" s="208">
        <v>0</v>
      </c>
      <c r="F317" s="208">
        <v>0.85199999999999998</v>
      </c>
      <c r="G317" s="208">
        <v>0.85199999999999998</v>
      </c>
      <c r="H317" s="208">
        <v>0</v>
      </c>
      <c r="I317" s="208">
        <v>0</v>
      </c>
      <c r="J317" s="208">
        <v>0</v>
      </c>
      <c r="K317" s="208">
        <v>0</v>
      </c>
      <c r="L317" s="208"/>
      <c r="M317" s="208">
        <v>0</v>
      </c>
      <c r="N317" s="208">
        <v>0</v>
      </c>
      <c r="O317" s="208">
        <v>295</v>
      </c>
      <c r="P317" s="208" t="s">
        <v>257</v>
      </c>
      <c r="Q317" s="208" t="s">
        <v>258</v>
      </c>
      <c r="R317" s="208" t="s">
        <v>259</v>
      </c>
      <c r="S317" s="203">
        <v>44837.595416666663</v>
      </c>
    </row>
    <row r="318" spans="1:19" x14ac:dyDescent="0.2">
      <c r="A318" s="208" t="s">
        <v>256</v>
      </c>
      <c r="B318" s="208" t="s">
        <v>129</v>
      </c>
      <c r="C318" s="203">
        <v>44818.125</v>
      </c>
      <c r="D318" s="208">
        <v>0</v>
      </c>
      <c r="E318" s="208">
        <v>0</v>
      </c>
      <c r="F318" s="208">
        <v>0.86199999999999999</v>
      </c>
      <c r="G318" s="208">
        <v>0.86199999999999999</v>
      </c>
      <c r="H318" s="208">
        <v>0</v>
      </c>
      <c r="I318" s="208">
        <v>0</v>
      </c>
      <c r="J318" s="208">
        <v>0</v>
      </c>
      <c r="K318" s="208">
        <v>0</v>
      </c>
      <c r="L318" s="208"/>
      <c r="M318" s="208">
        <v>0</v>
      </c>
      <c r="N318" s="208">
        <v>0</v>
      </c>
      <c r="O318" s="208">
        <v>295</v>
      </c>
      <c r="P318" s="208" t="s">
        <v>257</v>
      </c>
      <c r="Q318" s="208" t="s">
        <v>258</v>
      </c>
      <c r="R318" s="208" t="s">
        <v>259</v>
      </c>
      <c r="S318" s="203">
        <v>44837.595416666663</v>
      </c>
    </row>
    <row r="319" spans="1:19" x14ac:dyDescent="0.2">
      <c r="A319" s="208" t="s">
        <v>256</v>
      </c>
      <c r="B319" s="208" t="s">
        <v>129</v>
      </c>
      <c r="C319" s="203">
        <v>44818.166666666664</v>
      </c>
      <c r="D319" s="208">
        <v>0</v>
      </c>
      <c r="E319" s="208">
        <v>0</v>
      </c>
      <c r="F319" s="208">
        <v>0.872</v>
      </c>
      <c r="G319" s="208">
        <v>0.872</v>
      </c>
      <c r="H319" s="208">
        <v>0</v>
      </c>
      <c r="I319" s="208">
        <v>0</v>
      </c>
      <c r="J319" s="208">
        <v>0</v>
      </c>
      <c r="K319" s="208">
        <v>0</v>
      </c>
      <c r="L319" s="208"/>
      <c r="M319" s="208">
        <v>0</v>
      </c>
      <c r="N319" s="208">
        <v>0</v>
      </c>
      <c r="O319" s="208">
        <v>295</v>
      </c>
      <c r="P319" s="208" t="s">
        <v>257</v>
      </c>
      <c r="Q319" s="208" t="s">
        <v>258</v>
      </c>
      <c r="R319" s="208" t="s">
        <v>259</v>
      </c>
      <c r="S319" s="203">
        <v>44837.595416666663</v>
      </c>
    </row>
    <row r="320" spans="1:19" x14ac:dyDescent="0.2">
      <c r="A320" s="208" t="s">
        <v>256</v>
      </c>
      <c r="B320" s="208" t="s">
        <v>129</v>
      </c>
      <c r="C320" s="203">
        <v>44818.208333333336</v>
      </c>
      <c r="D320" s="208">
        <v>0</v>
      </c>
      <c r="E320" s="208">
        <v>0</v>
      </c>
      <c r="F320" s="208">
        <v>0.86699999999999999</v>
      </c>
      <c r="G320" s="208">
        <v>0.86699999999999999</v>
      </c>
      <c r="H320" s="208">
        <v>0</v>
      </c>
      <c r="I320" s="208">
        <v>0</v>
      </c>
      <c r="J320" s="208">
        <v>0</v>
      </c>
      <c r="K320" s="208">
        <v>0</v>
      </c>
      <c r="L320" s="208"/>
      <c r="M320" s="208">
        <v>0</v>
      </c>
      <c r="N320" s="208">
        <v>0</v>
      </c>
      <c r="O320" s="208">
        <v>295</v>
      </c>
      <c r="P320" s="208" t="s">
        <v>257</v>
      </c>
      <c r="Q320" s="208" t="s">
        <v>258</v>
      </c>
      <c r="R320" s="208" t="s">
        <v>259</v>
      </c>
      <c r="S320" s="203">
        <v>44837.595416666663</v>
      </c>
    </row>
    <row r="321" spans="1:19" x14ac:dyDescent="0.2">
      <c r="A321" s="208" t="s">
        <v>256</v>
      </c>
      <c r="B321" s="208" t="s">
        <v>129</v>
      </c>
      <c r="C321" s="203">
        <v>44818.25</v>
      </c>
      <c r="D321" s="208">
        <v>0</v>
      </c>
      <c r="E321" s="208">
        <v>0</v>
      </c>
      <c r="F321" s="208">
        <v>0.86099999999999999</v>
      </c>
      <c r="G321" s="208">
        <v>0.86099999999999999</v>
      </c>
      <c r="H321" s="208">
        <v>0</v>
      </c>
      <c r="I321" s="208">
        <v>0</v>
      </c>
      <c r="J321" s="208">
        <v>0</v>
      </c>
      <c r="K321" s="208">
        <v>0</v>
      </c>
      <c r="L321" s="208"/>
      <c r="M321" s="208">
        <v>0</v>
      </c>
      <c r="N321" s="208">
        <v>0</v>
      </c>
      <c r="O321" s="208">
        <v>295</v>
      </c>
      <c r="P321" s="208" t="s">
        <v>257</v>
      </c>
      <c r="Q321" s="208" t="s">
        <v>258</v>
      </c>
      <c r="R321" s="208" t="s">
        <v>259</v>
      </c>
      <c r="S321" s="203">
        <v>44837.595416666663</v>
      </c>
    </row>
    <row r="322" spans="1:19" x14ac:dyDescent="0.2">
      <c r="A322" s="208" t="s">
        <v>256</v>
      </c>
      <c r="B322" s="208" t="s">
        <v>129</v>
      </c>
      <c r="C322" s="203">
        <v>44818.291666666664</v>
      </c>
      <c r="D322" s="208">
        <v>0</v>
      </c>
      <c r="E322" s="208">
        <v>0</v>
      </c>
      <c r="F322" s="208">
        <v>0.86299999999999999</v>
      </c>
      <c r="G322" s="208">
        <v>0.86299999999999999</v>
      </c>
      <c r="H322" s="208">
        <v>0</v>
      </c>
      <c r="I322" s="208">
        <v>0</v>
      </c>
      <c r="J322" s="208">
        <v>0</v>
      </c>
      <c r="K322" s="208">
        <v>0</v>
      </c>
      <c r="L322" s="208"/>
      <c r="M322" s="208">
        <v>0</v>
      </c>
      <c r="N322" s="208">
        <v>0</v>
      </c>
      <c r="O322" s="208">
        <v>295</v>
      </c>
      <c r="P322" s="208" t="s">
        <v>257</v>
      </c>
      <c r="Q322" s="208" t="s">
        <v>258</v>
      </c>
      <c r="R322" s="208" t="s">
        <v>259</v>
      </c>
      <c r="S322" s="203">
        <v>44837.595416666663</v>
      </c>
    </row>
    <row r="323" spans="1:19" x14ac:dyDescent="0.2">
      <c r="A323" s="208" t="s">
        <v>256</v>
      </c>
      <c r="B323" s="208" t="s">
        <v>129</v>
      </c>
      <c r="C323" s="203">
        <v>44818.333333333336</v>
      </c>
      <c r="D323" s="208">
        <v>0</v>
      </c>
      <c r="E323" s="208">
        <v>0</v>
      </c>
      <c r="F323" s="208">
        <v>0.86399999999999999</v>
      </c>
      <c r="G323" s="208">
        <v>0.86399999999999999</v>
      </c>
      <c r="H323" s="208">
        <v>0</v>
      </c>
      <c r="I323" s="208">
        <v>0</v>
      </c>
      <c r="J323" s="208">
        <v>0</v>
      </c>
      <c r="K323" s="208">
        <v>0</v>
      </c>
      <c r="L323" s="208"/>
      <c r="M323" s="208">
        <v>0</v>
      </c>
      <c r="N323" s="208">
        <v>0</v>
      </c>
      <c r="O323" s="208">
        <v>295</v>
      </c>
      <c r="P323" s="208" t="s">
        <v>257</v>
      </c>
      <c r="Q323" s="208" t="s">
        <v>258</v>
      </c>
      <c r="R323" s="208" t="s">
        <v>259</v>
      </c>
      <c r="S323" s="203">
        <v>44837.595416666663</v>
      </c>
    </row>
    <row r="324" spans="1:19" x14ac:dyDescent="0.2">
      <c r="A324" s="208" t="s">
        <v>256</v>
      </c>
      <c r="B324" s="208" t="s">
        <v>129</v>
      </c>
      <c r="C324" s="203">
        <v>44818.375</v>
      </c>
      <c r="D324" s="208">
        <v>0</v>
      </c>
      <c r="E324" s="208">
        <v>0</v>
      </c>
      <c r="F324" s="208">
        <v>0.85299999999999998</v>
      </c>
      <c r="G324" s="208">
        <v>0.85299999999999998</v>
      </c>
      <c r="H324" s="208">
        <v>0</v>
      </c>
      <c r="I324" s="208">
        <v>0</v>
      </c>
      <c r="J324" s="208">
        <v>0</v>
      </c>
      <c r="K324" s="208">
        <v>0</v>
      </c>
      <c r="L324" s="208"/>
      <c r="M324" s="208">
        <v>0</v>
      </c>
      <c r="N324" s="208">
        <v>0</v>
      </c>
      <c r="O324" s="208">
        <v>295</v>
      </c>
      <c r="P324" s="208" t="s">
        <v>257</v>
      </c>
      <c r="Q324" s="208" t="s">
        <v>258</v>
      </c>
      <c r="R324" s="208" t="s">
        <v>259</v>
      </c>
      <c r="S324" s="203">
        <v>44837.595416666663</v>
      </c>
    </row>
    <row r="325" spans="1:19" x14ac:dyDescent="0.2">
      <c r="A325" s="208" t="s">
        <v>256</v>
      </c>
      <c r="B325" s="208" t="s">
        <v>129</v>
      </c>
      <c r="C325" s="203">
        <v>44818.416666666664</v>
      </c>
      <c r="D325" s="208">
        <v>0</v>
      </c>
      <c r="E325" s="208">
        <v>0</v>
      </c>
      <c r="F325" s="208">
        <v>0.84899999999999998</v>
      </c>
      <c r="G325" s="208">
        <v>0.84899999999999998</v>
      </c>
      <c r="H325" s="208">
        <v>0</v>
      </c>
      <c r="I325" s="208">
        <v>0</v>
      </c>
      <c r="J325" s="208">
        <v>0</v>
      </c>
      <c r="K325" s="208">
        <v>0</v>
      </c>
      <c r="L325" s="208"/>
      <c r="M325" s="208">
        <v>0</v>
      </c>
      <c r="N325" s="208">
        <v>0</v>
      </c>
      <c r="O325" s="208">
        <v>295</v>
      </c>
      <c r="P325" s="208" t="s">
        <v>257</v>
      </c>
      <c r="Q325" s="208" t="s">
        <v>258</v>
      </c>
      <c r="R325" s="208" t="s">
        <v>259</v>
      </c>
      <c r="S325" s="203">
        <v>44837.595416666663</v>
      </c>
    </row>
    <row r="326" spans="1:19" x14ac:dyDescent="0.2">
      <c r="A326" s="208" t="s">
        <v>256</v>
      </c>
      <c r="B326" s="208" t="s">
        <v>129</v>
      </c>
      <c r="C326" s="203">
        <v>44818.458333333336</v>
      </c>
      <c r="D326" s="208">
        <v>0</v>
      </c>
      <c r="E326" s="208">
        <v>0</v>
      </c>
      <c r="F326" s="208">
        <v>0.86</v>
      </c>
      <c r="G326" s="208">
        <v>0.86</v>
      </c>
      <c r="H326" s="208">
        <v>0</v>
      </c>
      <c r="I326" s="208">
        <v>0</v>
      </c>
      <c r="J326" s="208">
        <v>0</v>
      </c>
      <c r="K326" s="208">
        <v>0</v>
      </c>
      <c r="L326" s="208"/>
      <c r="M326" s="208">
        <v>0</v>
      </c>
      <c r="N326" s="208">
        <v>0</v>
      </c>
      <c r="O326" s="208">
        <v>295</v>
      </c>
      <c r="P326" s="208" t="s">
        <v>257</v>
      </c>
      <c r="Q326" s="208" t="s">
        <v>258</v>
      </c>
      <c r="R326" s="208" t="s">
        <v>259</v>
      </c>
      <c r="S326" s="203">
        <v>44837.595416666663</v>
      </c>
    </row>
    <row r="327" spans="1:19" x14ac:dyDescent="0.2">
      <c r="A327" s="208" t="s">
        <v>256</v>
      </c>
      <c r="B327" s="208" t="s">
        <v>129</v>
      </c>
      <c r="C327" s="203">
        <v>44818.5</v>
      </c>
      <c r="D327" s="208">
        <v>0</v>
      </c>
      <c r="E327" s="208">
        <v>0</v>
      </c>
      <c r="F327" s="208">
        <v>0.86799999999999999</v>
      </c>
      <c r="G327" s="208">
        <v>0.86799999999999999</v>
      </c>
      <c r="H327" s="208">
        <v>0</v>
      </c>
      <c r="I327" s="208">
        <v>0</v>
      </c>
      <c r="J327" s="208">
        <v>0</v>
      </c>
      <c r="K327" s="208">
        <v>0</v>
      </c>
      <c r="L327" s="208"/>
      <c r="M327" s="208">
        <v>0</v>
      </c>
      <c r="N327" s="208">
        <v>0</v>
      </c>
      <c r="O327" s="208">
        <v>295</v>
      </c>
      <c r="P327" s="208" t="s">
        <v>257</v>
      </c>
      <c r="Q327" s="208" t="s">
        <v>258</v>
      </c>
      <c r="R327" s="208" t="s">
        <v>259</v>
      </c>
      <c r="S327" s="203">
        <v>44837.595416666663</v>
      </c>
    </row>
    <row r="328" spans="1:19" x14ac:dyDescent="0.2">
      <c r="A328" s="208" t="s">
        <v>256</v>
      </c>
      <c r="B328" s="208" t="s">
        <v>129</v>
      </c>
      <c r="C328" s="203">
        <v>44818.541666666664</v>
      </c>
      <c r="D328" s="208">
        <v>0</v>
      </c>
      <c r="E328" s="208">
        <v>0</v>
      </c>
      <c r="F328" s="208">
        <v>0.876</v>
      </c>
      <c r="G328" s="208">
        <v>0.876</v>
      </c>
      <c r="H328" s="208">
        <v>0</v>
      </c>
      <c r="I328" s="208">
        <v>0</v>
      </c>
      <c r="J328" s="208">
        <v>0</v>
      </c>
      <c r="K328" s="208">
        <v>0</v>
      </c>
      <c r="L328" s="208"/>
      <c r="M328" s="208">
        <v>0</v>
      </c>
      <c r="N328" s="208">
        <v>0</v>
      </c>
      <c r="O328" s="208">
        <v>295</v>
      </c>
      <c r="P328" s="208" t="s">
        <v>257</v>
      </c>
      <c r="Q328" s="208" t="s">
        <v>258</v>
      </c>
      <c r="R328" s="208" t="s">
        <v>259</v>
      </c>
      <c r="S328" s="203">
        <v>44837.595416666663</v>
      </c>
    </row>
    <row r="329" spans="1:19" x14ac:dyDescent="0.2">
      <c r="A329" s="208" t="s">
        <v>256</v>
      </c>
      <c r="B329" s="208" t="s">
        <v>129</v>
      </c>
      <c r="C329" s="203">
        <v>44818.583333333336</v>
      </c>
      <c r="D329" s="208">
        <v>0</v>
      </c>
      <c r="E329" s="208">
        <v>0</v>
      </c>
      <c r="F329" s="208">
        <v>0.86599999999999999</v>
      </c>
      <c r="G329" s="208">
        <v>0.86599999999999999</v>
      </c>
      <c r="H329" s="208">
        <v>0</v>
      </c>
      <c r="I329" s="208">
        <v>0</v>
      </c>
      <c r="J329" s="208">
        <v>0</v>
      </c>
      <c r="K329" s="208">
        <v>0</v>
      </c>
      <c r="L329" s="208"/>
      <c r="M329" s="208">
        <v>0</v>
      </c>
      <c r="N329" s="208">
        <v>0</v>
      </c>
      <c r="O329" s="208">
        <v>295</v>
      </c>
      <c r="P329" s="208" t="s">
        <v>257</v>
      </c>
      <c r="Q329" s="208" t="s">
        <v>258</v>
      </c>
      <c r="R329" s="208" t="s">
        <v>259</v>
      </c>
      <c r="S329" s="203">
        <v>44837.595416666663</v>
      </c>
    </row>
    <row r="330" spans="1:19" x14ac:dyDescent="0.2">
      <c r="A330" s="208" t="s">
        <v>256</v>
      </c>
      <c r="B330" s="208" t="s">
        <v>129</v>
      </c>
      <c r="C330" s="203">
        <v>44818.625</v>
      </c>
      <c r="D330" s="208">
        <v>0</v>
      </c>
      <c r="E330" s="208">
        <v>0</v>
      </c>
      <c r="F330" s="208">
        <v>0.86199999999999999</v>
      </c>
      <c r="G330" s="208">
        <v>0.86199999999999999</v>
      </c>
      <c r="H330" s="208">
        <v>0</v>
      </c>
      <c r="I330" s="208">
        <v>0</v>
      </c>
      <c r="J330" s="208">
        <v>0</v>
      </c>
      <c r="K330" s="208">
        <v>0</v>
      </c>
      <c r="L330" s="208"/>
      <c r="M330" s="208">
        <v>0</v>
      </c>
      <c r="N330" s="208">
        <v>0</v>
      </c>
      <c r="O330" s="208">
        <v>295</v>
      </c>
      <c r="P330" s="208" t="s">
        <v>257</v>
      </c>
      <c r="Q330" s="208" t="s">
        <v>258</v>
      </c>
      <c r="R330" s="208" t="s">
        <v>259</v>
      </c>
      <c r="S330" s="203">
        <v>44837.595416666663</v>
      </c>
    </row>
    <row r="331" spans="1:19" x14ac:dyDescent="0.2">
      <c r="A331" s="208" t="s">
        <v>256</v>
      </c>
      <c r="B331" s="208" t="s">
        <v>129</v>
      </c>
      <c r="C331" s="203">
        <v>44818.666666666664</v>
      </c>
      <c r="D331" s="208">
        <v>0</v>
      </c>
      <c r="E331" s="208">
        <v>0</v>
      </c>
      <c r="F331" s="208">
        <v>0.85899999999999999</v>
      </c>
      <c r="G331" s="208">
        <v>0.85899999999999999</v>
      </c>
      <c r="H331" s="208">
        <v>0</v>
      </c>
      <c r="I331" s="208">
        <v>0</v>
      </c>
      <c r="J331" s="208">
        <v>0</v>
      </c>
      <c r="K331" s="208">
        <v>0</v>
      </c>
      <c r="L331" s="208"/>
      <c r="M331" s="208">
        <v>0</v>
      </c>
      <c r="N331" s="208">
        <v>0</v>
      </c>
      <c r="O331" s="208">
        <v>295</v>
      </c>
      <c r="P331" s="208" t="s">
        <v>257</v>
      </c>
      <c r="Q331" s="208" t="s">
        <v>258</v>
      </c>
      <c r="R331" s="208" t="s">
        <v>259</v>
      </c>
      <c r="S331" s="203">
        <v>44837.595416666663</v>
      </c>
    </row>
    <row r="332" spans="1:19" x14ac:dyDescent="0.2">
      <c r="A332" s="208" t="s">
        <v>256</v>
      </c>
      <c r="B332" s="208" t="s">
        <v>129</v>
      </c>
      <c r="C332" s="203">
        <v>44818.708333333336</v>
      </c>
      <c r="D332" s="208">
        <v>0</v>
      </c>
      <c r="E332" s="208">
        <v>0</v>
      </c>
      <c r="F332" s="208">
        <v>0.85899999999999999</v>
      </c>
      <c r="G332" s="208">
        <v>0.85899999999999999</v>
      </c>
      <c r="H332" s="208">
        <v>0</v>
      </c>
      <c r="I332" s="208">
        <v>0</v>
      </c>
      <c r="J332" s="208">
        <v>0</v>
      </c>
      <c r="K332" s="208">
        <v>0</v>
      </c>
      <c r="L332" s="208"/>
      <c r="M332" s="208">
        <v>0</v>
      </c>
      <c r="N332" s="208">
        <v>0</v>
      </c>
      <c r="O332" s="208">
        <v>295</v>
      </c>
      <c r="P332" s="208" t="s">
        <v>257</v>
      </c>
      <c r="Q332" s="208" t="s">
        <v>258</v>
      </c>
      <c r="R332" s="208" t="s">
        <v>259</v>
      </c>
      <c r="S332" s="203">
        <v>44837.595416666663</v>
      </c>
    </row>
    <row r="333" spans="1:19" x14ac:dyDescent="0.2">
      <c r="A333" s="208" t="s">
        <v>256</v>
      </c>
      <c r="B333" s="208" t="s">
        <v>129</v>
      </c>
      <c r="C333" s="203">
        <v>44818.75</v>
      </c>
      <c r="D333" s="208">
        <v>0</v>
      </c>
      <c r="E333" s="208">
        <v>0</v>
      </c>
      <c r="F333" s="208">
        <v>0.85499999999999998</v>
      </c>
      <c r="G333" s="208">
        <v>0.85499999999999998</v>
      </c>
      <c r="H333" s="208">
        <v>0</v>
      </c>
      <c r="I333" s="208">
        <v>0</v>
      </c>
      <c r="J333" s="208">
        <v>0</v>
      </c>
      <c r="K333" s="208">
        <v>0</v>
      </c>
      <c r="L333" s="208"/>
      <c r="M333" s="208">
        <v>0</v>
      </c>
      <c r="N333" s="208">
        <v>0</v>
      </c>
      <c r="O333" s="208">
        <v>295</v>
      </c>
      <c r="P333" s="208" t="s">
        <v>257</v>
      </c>
      <c r="Q333" s="208" t="s">
        <v>258</v>
      </c>
      <c r="R333" s="208" t="s">
        <v>259</v>
      </c>
      <c r="S333" s="203">
        <v>44837.595416666663</v>
      </c>
    </row>
    <row r="334" spans="1:19" x14ac:dyDescent="0.2">
      <c r="A334" s="208" t="s">
        <v>256</v>
      </c>
      <c r="B334" s="208" t="s">
        <v>129</v>
      </c>
      <c r="C334" s="203">
        <v>44818.791666666664</v>
      </c>
      <c r="D334" s="208">
        <v>0</v>
      </c>
      <c r="E334" s="208">
        <v>0</v>
      </c>
      <c r="F334" s="208">
        <v>0.85799999999999998</v>
      </c>
      <c r="G334" s="208">
        <v>0.85799999999999998</v>
      </c>
      <c r="H334" s="208">
        <v>0</v>
      </c>
      <c r="I334" s="208">
        <v>0</v>
      </c>
      <c r="J334" s="208">
        <v>0</v>
      </c>
      <c r="K334" s="208">
        <v>0</v>
      </c>
      <c r="L334" s="208"/>
      <c r="M334" s="208">
        <v>0</v>
      </c>
      <c r="N334" s="208">
        <v>0</v>
      </c>
      <c r="O334" s="208">
        <v>295</v>
      </c>
      <c r="P334" s="208" t="s">
        <v>257</v>
      </c>
      <c r="Q334" s="208" t="s">
        <v>258</v>
      </c>
      <c r="R334" s="208" t="s">
        <v>259</v>
      </c>
      <c r="S334" s="203">
        <v>44837.595416666663</v>
      </c>
    </row>
    <row r="335" spans="1:19" x14ac:dyDescent="0.2">
      <c r="A335" s="208" t="s">
        <v>256</v>
      </c>
      <c r="B335" s="208" t="s">
        <v>129</v>
      </c>
      <c r="C335" s="203">
        <v>44818.833333333336</v>
      </c>
      <c r="D335" s="208">
        <v>0</v>
      </c>
      <c r="E335" s="208">
        <v>0</v>
      </c>
      <c r="F335" s="208">
        <v>0.85299999999999998</v>
      </c>
      <c r="G335" s="208">
        <v>0.85299999999999998</v>
      </c>
      <c r="H335" s="208">
        <v>0</v>
      </c>
      <c r="I335" s="208">
        <v>0</v>
      </c>
      <c r="J335" s="208">
        <v>0</v>
      </c>
      <c r="K335" s="208">
        <v>0</v>
      </c>
      <c r="L335" s="208"/>
      <c r="M335" s="208">
        <v>0</v>
      </c>
      <c r="N335" s="208">
        <v>0</v>
      </c>
      <c r="O335" s="208">
        <v>295</v>
      </c>
      <c r="P335" s="208" t="s">
        <v>257</v>
      </c>
      <c r="Q335" s="208" t="s">
        <v>258</v>
      </c>
      <c r="R335" s="208" t="s">
        <v>259</v>
      </c>
      <c r="S335" s="203">
        <v>44837.595416666663</v>
      </c>
    </row>
    <row r="336" spans="1:19" x14ac:dyDescent="0.2">
      <c r="A336" s="208" t="s">
        <v>256</v>
      </c>
      <c r="B336" s="208" t="s">
        <v>129</v>
      </c>
      <c r="C336" s="203">
        <v>44818.875</v>
      </c>
      <c r="D336" s="208">
        <v>0</v>
      </c>
      <c r="E336" s="208">
        <v>0</v>
      </c>
      <c r="F336" s="208">
        <v>0.85099999999999998</v>
      </c>
      <c r="G336" s="208">
        <v>0.85099999999999998</v>
      </c>
      <c r="H336" s="208">
        <v>0</v>
      </c>
      <c r="I336" s="208">
        <v>0</v>
      </c>
      <c r="J336" s="208">
        <v>0</v>
      </c>
      <c r="K336" s="208">
        <v>0</v>
      </c>
      <c r="L336" s="208"/>
      <c r="M336" s="208">
        <v>0</v>
      </c>
      <c r="N336" s="208">
        <v>0</v>
      </c>
      <c r="O336" s="208">
        <v>295</v>
      </c>
      <c r="P336" s="208" t="s">
        <v>257</v>
      </c>
      <c r="Q336" s="208" t="s">
        <v>258</v>
      </c>
      <c r="R336" s="208" t="s">
        <v>259</v>
      </c>
      <c r="S336" s="203">
        <v>44837.595416666663</v>
      </c>
    </row>
    <row r="337" spans="1:19" x14ac:dyDescent="0.2">
      <c r="A337" s="208" t="s">
        <v>256</v>
      </c>
      <c r="B337" s="208" t="s">
        <v>129</v>
      </c>
      <c r="C337" s="203">
        <v>44818.916666666664</v>
      </c>
      <c r="D337" s="208">
        <v>0</v>
      </c>
      <c r="E337" s="208">
        <v>0</v>
      </c>
      <c r="F337" s="208">
        <v>0.85</v>
      </c>
      <c r="G337" s="208">
        <v>0.85</v>
      </c>
      <c r="H337" s="208">
        <v>0</v>
      </c>
      <c r="I337" s="208">
        <v>0</v>
      </c>
      <c r="J337" s="208">
        <v>0</v>
      </c>
      <c r="K337" s="208">
        <v>0</v>
      </c>
      <c r="L337" s="208"/>
      <c r="M337" s="208">
        <v>0</v>
      </c>
      <c r="N337" s="208">
        <v>0</v>
      </c>
      <c r="O337" s="208">
        <v>295</v>
      </c>
      <c r="P337" s="208" t="s">
        <v>257</v>
      </c>
      <c r="Q337" s="208" t="s">
        <v>258</v>
      </c>
      <c r="R337" s="208" t="s">
        <v>259</v>
      </c>
      <c r="S337" s="203">
        <v>44837.595416666663</v>
      </c>
    </row>
    <row r="338" spans="1:19" x14ac:dyDescent="0.2">
      <c r="A338" s="208" t="s">
        <v>256</v>
      </c>
      <c r="B338" s="208" t="s">
        <v>129</v>
      </c>
      <c r="C338" s="203">
        <v>44818.958333333336</v>
      </c>
      <c r="D338" s="208">
        <v>0</v>
      </c>
      <c r="E338" s="208">
        <v>0</v>
      </c>
      <c r="F338" s="208">
        <v>0.85599999999999998</v>
      </c>
      <c r="G338" s="208">
        <v>0.85599999999999998</v>
      </c>
      <c r="H338" s="208">
        <v>0</v>
      </c>
      <c r="I338" s="208">
        <v>0</v>
      </c>
      <c r="J338" s="208">
        <v>0</v>
      </c>
      <c r="K338" s="208">
        <v>0</v>
      </c>
      <c r="L338" s="208"/>
      <c r="M338" s="208">
        <v>0</v>
      </c>
      <c r="N338" s="208">
        <v>0</v>
      </c>
      <c r="O338" s="208">
        <v>295</v>
      </c>
      <c r="P338" s="208" t="s">
        <v>257</v>
      </c>
      <c r="Q338" s="208" t="s">
        <v>258</v>
      </c>
      <c r="R338" s="208" t="s">
        <v>259</v>
      </c>
      <c r="S338" s="203">
        <v>44837.595416666663</v>
      </c>
    </row>
    <row r="339" spans="1:19" x14ac:dyDescent="0.2">
      <c r="A339" s="208" t="s">
        <v>256</v>
      </c>
      <c r="B339" s="208" t="s">
        <v>129</v>
      </c>
      <c r="C339" s="203">
        <v>44819</v>
      </c>
      <c r="D339" s="208">
        <v>0</v>
      </c>
      <c r="E339" s="208">
        <v>0</v>
      </c>
      <c r="F339" s="208">
        <v>0.85599999999999998</v>
      </c>
      <c r="G339" s="208">
        <v>0.85599999999999998</v>
      </c>
      <c r="H339" s="208">
        <v>0</v>
      </c>
      <c r="I339" s="208">
        <v>0</v>
      </c>
      <c r="J339" s="208">
        <v>0</v>
      </c>
      <c r="K339" s="208">
        <v>0</v>
      </c>
      <c r="L339" s="208"/>
      <c r="M339" s="208">
        <v>0</v>
      </c>
      <c r="N339" s="208">
        <v>0</v>
      </c>
      <c r="O339" s="208">
        <v>295</v>
      </c>
      <c r="P339" s="208" t="s">
        <v>257</v>
      </c>
      <c r="Q339" s="208" t="s">
        <v>258</v>
      </c>
      <c r="R339" s="208" t="s">
        <v>259</v>
      </c>
      <c r="S339" s="203">
        <v>44837.595416666663</v>
      </c>
    </row>
    <row r="340" spans="1:19" x14ac:dyDescent="0.2">
      <c r="A340" s="208" t="s">
        <v>256</v>
      </c>
      <c r="B340" s="208" t="s">
        <v>129</v>
      </c>
      <c r="C340" s="203">
        <v>44819.041666666664</v>
      </c>
      <c r="D340" s="208">
        <v>0</v>
      </c>
      <c r="E340" s="208">
        <v>0</v>
      </c>
      <c r="F340" s="208">
        <v>0.86699999999999999</v>
      </c>
      <c r="G340" s="208">
        <v>0.86699999999999999</v>
      </c>
      <c r="H340" s="208">
        <v>0</v>
      </c>
      <c r="I340" s="208">
        <v>0</v>
      </c>
      <c r="J340" s="208">
        <v>0</v>
      </c>
      <c r="K340" s="208">
        <v>0</v>
      </c>
      <c r="L340" s="208"/>
      <c r="M340" s="208">
        <v>0</v>
      </c>
      <c r="N340" s="208">
        <v>0</v>
      </c>
      <c r="O340" s="208">
        <v>295</v>
      </c>
      <c r="P340" s="208" t="s">
        <v>257</v>
      </c>
      <c r="Q340" s="208" t="s">
        <v>258</v>
      </c>
      <c r="R340" s="208" t="s">
        <v>259</v>
      </c>
      <c r="S340" s="203">
        <v>44837.595416666663</v>
      </c>
    </row>
    <row r="341" spans="1:19" x14ac:dyDescent="0.2">
      <c r="A341" s="208" t="s">
        <v>256</v>
      </c>
      <c r="B341" s="208" t="s">
        <v>129</v>
      </c>
      <c r="C341" s="203">
        <v>44819.083333333336</v>
      </c>
      <c r="D341" s="208">
        <v>0</v>
      </c>
      <c r="E341" s="208">
        <v>0</v>
      </c>
      <c r="F341" s="208">
        <v>0.85799999999999998</v>
      </c>
      <c r="G341" s="208">
        <v>0.85799999999999998</v>
      </c>
      <c r="H341" s="208">
        <v>0</v>
      </c>
      <c r="I341" s="208">
        <v>0</v>
      </c>
      <c r="J341" s="208">
        <v>0</v>
      </c>
      <c r="K341" s="208">
        <v>0</v>
      </c>
      <c r="L341" s="208"/>
      <c r="M341" s="208">
        <v>0</v>
      </c>
      <c r="N341" s="208">
        <v>0</v>
      </c>
      <c r="O341" s="208">
        <v>295</v>
      </c>
      <c r="P341" s="208" t="s">
        <v>257</v>
      </c>
      <c r="Q341" s="208" t="s">
        <v>258</v>
      </c>
      <c r="R341" s="208" t="s">
        <v>259</v>
      </c>
      <c r="S341" s="203">
        <v>44837.595416666663</v>
      </c>
    </row>
    <row r="342" spans="1:19" x14ac:dyDescent="0.2">
      <c r="A342" s="208" t="s">
        <v>256</v>
      </c>
      <c r="B342" s="208" t="s">
        <v>129</v>
      </c>
      <c r="C342" s="203">
        <v>44819.125</v>
      </c>
      <c r="D342" s="208">
        <v>0</v>
      </c>
      <c r="E342" s="208">
        <v>0</v>
      </c>
      <c r="F342" s="208">
        <v>0.876</v>
      </c>
      <c r="G342" s="208">
        <v>0.876</v>
      </c>
      <c r="H342" s="208">
        <v>0</v>
      </c>
      <c r="I342" s="208">
        <v>0</v>
      </c>
      <c r="J342" s="208">
        <v>0</v>
      </c>
      <c r="K342" s="208">
        <v>0</v>
      </c>
      <c r="L342" s="208"/>
      <c r="M342" s="208">
        <v>0</v>
      </c>
      <c r="N342" s="208">
        <v>0</v>
      </c>
      <c r="O342" s="208">
        <v>295</v>
      </c>
      <c r="P342" s="208" t="s">
        <v>257</v>
      </c>
      <c r="Q342" s="208" t="s">
        <v>258</v>
      </c>
      <c r="R342" s="208" t="s">
        <v>259</v>
      </c>
      <c r="S342" s="203">
        <v>44837.595416666663</v>
      </c>
    </row>
    <row r="343" spans="1:19" x14ac:dyDescent="0.2">
      <c r="A343" s="208" t="s">
        <v>256</v>
      </c>
      <c r="B343" s="208" t="s">
        <v>129</v>
      </c>
      <c r="C343" s="203">
        <v>44819.166666666664</v>
      </c>
      <c r="D343" s="208">
        <v>0</v>
      </c>
      <c r="E343" s="208">
        <v>0</v>
      </c>
      <c r="F343" s="208">
        <v>0.879</v>
      </c>
      <c r="G343" s="208">
        <v>0.879</v>
      </c>
      <c r="H343" s="208">
        <v>0</v>
      </c>
      <c r="I343" s="208">
        <v>0</v>
      </c>
      <c r="J343" s="208">
        <v>0</v>
      </c>
      <c r="K343" s="208">
        <v>0</v>
      </c>
      <c r="L343" s="208"/>
      <c r="M343" s="208">
        <v>0</v>
      </c>
      <c r="N343" s="208">
        <v>0</v>
      </c>
      <c r="O343" s="208">
        <v>295</v>
      </c>
      <c r="P343" s="208" t="s">
        <v>257</v>
      </c>
      <c r="Q343" s="208" t="s">
        <v>258</v>
      </c>
      <c r="R343" s="208" t="s">
        <v>259</v>
      </c>
      <c r="S343" s="203">
        <v>44837.595416666663</v>
      </c>
    </row>
    <row r="344" spans="1:19" x14ac:dyDescent="0.2">
      <c r="A344" s="208" t="s">
        <v>256</v>
      </c>
      <c r="B344" s="208" t="s">
        <v>129</v>
      </c>
      <c r="C344" s="203">
        <v>44819.208333333336</v>
      </c>
      <c r="D344" s="208">
        <v>0</v>
      </c>
      <c r="E344" s="208">
        <v>0</v>
      </c>
      <c r="F344" s="208">
        <v>0.87</v>
      </c>
      <c r="G344" s="208">
        <v>0.87</v>
      </c>
      <c r="H344" s="208">
        <v>0</v>
      </c>
      <c r="I344" s="208">
        <v>0</v>
      </c>
      <c r="J344" s="208">
        <v>0</v>
      </c>
      <c r="K344" s="208">
        <v>0</v>
      </c>
      <c r="L344" s="208"/>
      <c r="M344" s="208">
        <v>0</v>
      </c>
      <c r="N344" s="208">
        <v>0</v>
      </c>
      <c r="O344" s="208">
        <v>295</v>
      </c>
      <c r="P344" s="208" t="s">
        <v>257</v>
      </c>
      <c r="Q344" s="208" t="s">
        <v>258</v>
      </c>
      <c r="R344" s="208" t="s">
        <v>259</v>
      </c>
      <c r="S344" s="203">
        <v>44837.595416666663</v>
      </c>
    </row>
    <row r="345" spans="1:19" x14ac:dyDescent="0.2">
      <c r="A345" s="208" t="s">
        <v>256</v>
      </c>
      <c r="B345" s="208" t="s">
        <v>129</v>
      </c>
      <c r="C345" s="203">
        <v>44819.25</v>
      </c>
      <c r="D345" s="208">
        <v>0</v>
      </c>
      <c r="E345" s="208">
        <v>0</v>
      </c>
      <c r="F345" s="208">
        <v>0.85199999999999998</v>
      </c>
      <c r="G345" s="208">
        <v>0.85199999999999998</v>
      </c>
      <c r="H345" s="208">
        <v>0</v>
      </c>
      <c r="I345" s="208">
        <v>0</v>
      </c>
      <c r="J345" s="208">
        <v>0</v>
      </c>
      <c r="K345" s="208">
        <v>0</v>
      </c>
      <c r="L345" s="208"/>
      <c r="M345" s="208">
        <v>0</v>
      </c>
      <c r="N345" s="208">
        <v>0</v>
      </c>
      <c r="O345" s="208">
        <v>295</v>
      </c>
      <c r="P345" s="208" t="s">
        <v>257</v>
      </c>
      <c r="Q345" s="208" t="s">
        <v>258</v>
      </c>
      <c r="R345" s="208" t="s">
        <v>259</v>
      </c>
      <c r="S345" s="203">
        <v>44837.595416666663</v>
      </c>
    </row>
    <row r="346" spans="1:19" x14ac:dyDescent="0.2">
      <c r="A346" s="208" t="s">
        <v>256</v>
      </c>
      <c r="B346" s="208" t="s">
        <v>129</v>
      </c>
      <c r="C346" s="203">
        <v>44819.291666666664</v>
      </c>
      <c r="D346" s="208">
        <v>0</v>
      </c>
      <c r="E346" s="208">
        <v>0</v>
      </c>
      <c r="F346" s="208">
        <v>0.86299999999999999</v>
      </c>
      <c r="G346" s="208">
        <v>0.86299999999999999</v>
      </c>
      <c r="H346" s="208">
        <v>0</v>
      </c>
      <c r="I346" s="208">
        <v>0</v>
      </c>
      <c r="J346" s="208">
        <v>0</v>
      </c>
      <c r="K346" s="208">
        <v>0</v>
      </c>
      <c r="L346" s="208"/>
      <c r="M346" s="208">
        <v>0</v>
      </c>
      <c r="N346" s="208">
        <v>0</v>
      </c>
      <c r="O346" s="208">
        <v>295</v>
      </c>
      <c r="P346" s="208" t="s">
        <v>257</v>
      </c>
      <c r="Q346" s="208" t="s">
        <v>258</v>
      </c>
      <c r="R346" s="208" t="s">
        <v>259</v>
      </c>
      <c r="S346" s="203">
        <v>44837.595416666663</v>
      </c>
    </row>
    <row r="347" spans="1:19" x14ac:dyDescent="0.2">
      <c r="A347" s="208" t="s">
        <v>256</v>
      </c>
      <c r="B347" s="208" t="s">
        <v>129</v>
      </c>
      <c r="C347" s="203">
        <v>44819.333333333336</v>
      </c>
      <c r="D347" s="208">
        <v>0</v>
      </c>
      <c r="E347" s="208">
        <v>0</v>
      </c>
      <c r="F347" s="208">
        <v>0.85399999999999998</v>
      </c>
      <c r="G347" s="208">
        <v>0.85399999999999998</v>
      </c>
      <c r="H347" s="208">
        <v>0</v>
      </c>
      <c r="I347" s="208">
        <v>0</v>
      </c>
      <c r="J347" s="208">
        <v>0</v>
      </c>
      <c r="K347" s="208">
        <v>0</v>
      </c>
      <c r="L347" s="208"/>
      <c r="M347" s="208">
        <v>0</v>
      </c>
      <c r="N347" s="208">
        <v>0</v>
      </c>
      <c r="O347" s="208">
        <v>295</v>
      </c>
      <c r="P347" s="208" t="s">
        <v>257</v>
      </c>
      <c r="Q347" s="208" t="s">
        <v>258</v>
      </c>
      <c r="R347" s="208" t="s">
        <v>259</v>
      </c>
      <c r="S347" s="203">
        <v>44837.595416666663</v>
      </c>
    </row>
    <row r="348" spans="1:19" x14ac:dyDescent="0.2">
      <c r="A348" s="208" t="s">
        <v>256</v>
      </c>
      <c r="B348" s="208" t="s">
        <v>129</v>
      </c>
      <c r="C348" s="203">
        <v>44819.375</v>
      </c>
      <c r="D348" s="208">
        <v>0</v>
      </c>
      <c r="E348" s="208">
        <v>0</v>
      </c>
      <c r="F348" s="208">
        <v>0.85299999999999998</v>
      </c>
      <c r="G348" s="208">
        <v>0.85299999999999998</v>
      </c>
      <c r="H348" s="208">
        <v>0</v>
      </c>
      <c r="I348" s="208">
        <v>0</v>
      </c>
      <c r="J348" s="208">
        <v>0</v>
      </c>
      <c r="K348" s="208">
        <v>0</v>
      </c>
      <c r="L348" s="208"/>
      <c r="M348" s="208">
        <v>0</v>
      </c>
      <c r="N348" s="208">
        <v>0</v>
      </c>
      <c r="O348" s="208">
        <v>295</v>
      </c>
      <c r="P348" s="208" t="s">
        <v>257</v>
      </c>
      <c r="Q348" s="208" t="s">
        <v>258</v>
      </c>
      <c r="R348" s="208" t="s">
        <v>259</v>
      </c>
      <c r="S348" s="203">
        <v>44837.595416666663</v>
      </c>
    </row>
    <row r="349" spans="1:19" x14ac:dyDescent="0.2">
      <c r="A349" s="208" t="s">
        <v>256</v>
      </c>
      <c r="B349" s="208" t="s">
        <v>129</v>
      </c>
      <c r="C349" s="203">
        <v>44819.416666666664</v>
      </c>
      <c r="D349" s="208">
        <v>0</v>
      </c>
      <c r="E349" s="208">
        <v>0</v>
      </c>
      <c r="F349" s="208">
        <v>0.85199999999999998</v>
      </c>
      <c r="G349" s="208">
        <v>0.85199999999999998</v>
      </c>
      <c r="H349" s="208">
        <v>0</v>
      </c>
      <c r="I349" s="208">
        <v>0</v>
      </c>
      <c r="J349" s="208">
        <v>0</v>
      </c>
      <c r="K349" s="208">
        <v>0</v>
      </c>
      <c r="L349" s="208"/>
      <c r="M349" s="208">
        <v>0</v>
      </c>
      <c r="N349" s="208">
        <v>0</v>
      </c>
      <c r="O349" s="208">
        <v>295</v>
      </c>
      <c r="P349" s="208" t="s">
        <v>257</v>
      </c>
      <c r="Q349" s="208" t="s">
        <v>258</v>
      </c>
      <c r="R349" s="208" t="s">
        <v>259</v>
      </c>
      <c r="S349" s="203">
        <v>44837.595416666663</v>
      </c>
    </row>
    <row r="350" spans="1:19" x14ac:dyDescent="0.2">
      <c r="A350" s="208" t="s">
        <v>256</v>
      </c>
      <c r="B350" s="208" t="s">
        <v>129</v>
      </c>
      <c r="C350" s="203">
        <v>44819.458333333336</v>
      </c>
      <c r="D350" s="208">
        <v>0</v>
      </c>
      <c r="E350" s="208">
        <v>0</v>
      </c>
      <c r="F350" s="208">
        <v>0.86299999999999999</v>
      </c>
      <c r="G350" s="208">
        <v>0.86299999999999999</v>
      </c>
      <c r="H350" s="208">
        <v>0</v>
      </c>
      <c r="I350" s="208">
        <v>0</v>
      </c>
      <c r="J350" s="208">
        <v>0</v>
      </c>
      <c r="K350" s="208">
        <v>0</v>
      </c>
      <c r="L350" s="208"/>
      <c r="M350" s="208">
        <v>0</v>
      </c>
      <c r="N350" s="208">
        <v>0</v>
      </c>
      <c r="O350" s="208">
        <v>295</v>
      </c>
      <c r="P350" s="208" t="s">
        <v>257</v>
      </c>
      <c r="Q350" s="208" t="s">
        <v>258</v>
      </c>
      <c r="R350" s="208" t="s">
        <v>259</v>
      </c>
      <c r="S350" s="203">
        <v>44837.595416666663</v>
      </c>
    </row>
    <row r="351" spans="1:19" x14ac:dyDescent="0.2">
      <c r="A351" s="208" t="s">
        <v>256</v>
      </c>
      <c r="B351" s="208" t="s">
        <v>129</v>
      </c>
      <c r="C351" s="203">
        <v>44819.5</v>
      </c>
      <c r="D351" s="208">
        <v>0</v>
      </c>
      <c r="E351" s="208">
        <v>0</v>
      </c>
      <c r="F351" s="208">
        <v>0.88900000000000001</v>
      </c>
      <c r="G351" s="208">
        <v>0.88900000000000001</v>
      </c>
      <c r="H351" s="208">
        <v>0</v>
      </c>
      <c r="I351" s="208">
        <v>0</v>
      </c>
      <c r="J351" s="208">
        <v>0</v>
      </c>
      <c r="K351" s="208">
        <v>0</v>
      </c>
      <c r="L351" s="208"/>
      <c r="M351" s="208">
        <v>0</v>
      </c>
      <c r="N351" s="208">
        <v>0</v>
      </c>
      <c r="O351" s="208">
        <v>295</v>
      </c>
      <c r="P351" s="208" t="s">
        <v>257</v>
      </c>
      <c r="Q351" s="208" t="s">
        <v>258</v>
      </c>
      <c r="R351" s="208" t="s">
        <v>259</v>
      </c>
      <c r="S351" s="203">
        <v>44837.595416666663</v>
      </c>
    </row>
    <row r="352" spans="1:19" x14ac:dyDescent="0.2">
      <c r="A352" s="208" t="s">
        <v>256</v>
      </c>
      <c r="B352" s="208" t="s">
        <v>129</v>
      </c>
      <c r="C352" s="203">
        <v>44819.541666666664</v>
      </c>
      <c r="D352" s="208">
        <v>0</v>
      </c>
      <c r="E352" s="208">
        <v>0</v>
      </c>
      <c r="F352" s="208">
        <v>0.89200000000000002</v>
      </c>
      <c r="G352" s="208">
        <v>0.89200000000000002</v>
      </c>
      <c r="H352" s="208">
        <v>0</v>
      </c>
      <c r="I352" s="208">
        <v>0</v>
      </c>
      <c r="J352" s="208">
        <v>0</v>
      </c>
      <c r="K352" s="208">
        <v>0</v>
      </c>
      <c r="L352" s="208"/>
      <c r="M352" s="208">
        <v>0</v>
      </c>
      <c r="N352" s="208">
        <v>0</v>
      </c>
      <c r="O352" s="208">
        <v>295</v>
      </c>
      <c r="P352" s="208" t="s">
        <v>257</v>
      </c>
      <c r="Q352" s="208" t="s">
        <v>258</v>
      </c>
      <c r="R352" s="208" t="s">
        <v>259</v>
      </c>
      <c r="S352" s="203">
        <v>44837.595416666663</v>
      </c>
    </row>
    <row r="353" spans="1:19" x14ac:dyDescent="0.2">
      <c r="A353" s="208" t="s">
        <v>256</v>
      </c>
      <c r="B353" s="208" t="s">
        <v>129</v>
      </c>
      <c r="C353" s="203">
        <v>44819.583333333336</v>
      </c>
      <c r="D353" s="208">
        <v>0</v>
      </c>
      <c r="E353" s="208">
        <v>0</v>
      </c>
      <c r="F353" s="208">
        <v>0.91500000000000004</v>
      </c>
      <c r="G353" s="208">
        <v>0.91500000000000004</v>
      </c>
      <c r="H353" s="208">
        <v>0</v>
      </c>
      <c r="I353" s="208">
        <v>0</v>
      </c>
      <c r="J353" s="208">
        <v>0</v>
      </c>
      <c r="K353" s="208">
        <v>0</v>
      </c>
      <c r="L353" s="208"/>
      <c r="M353" s="208">
        <v>0</v>
      </c>
      <c r="N353" s="208">
        <v>0</v>
      </c>
      <c r="O353" s="208">
        <v>295</v>
      </c>
      <c r="P353" s="208" t="s">
        <v>257</v>
      </c>
      <c r="Q353" s="208" t="s">
        <v>258</v>
      </c>
      <c r="R353" s="208" t="s">
        <v>259</v>
      </c>
      <c r="S353" s="203">
        <v>44837.595416666663</v>
      </c>
    </row>
    <row r="354" spans="1:19" x14ac:dyDescent="0.2">
      <c r="A354" s="208" t="s">
        <v>256</v>
      </c>
      <c r="B354" s="208" t="s">
        <v>129</v>
      </c>
      <c r="C354" s="203">
        <v>44819.625</v>
      </c>
      <c r="D354" s="208">
        <v>0</v>
      </c>
      <c r="E354" s="208">
        <v>0</v>
      </c>
      <c r="F354" s="208">
        <v>0.90500000000000003</v>
      </c>
      <c r="G354" s="208">
        <v>0.90500000000000003</v>
      </c>
      <c r="H354" s="208">
        <v>0</v>
      </c>
      <c r="I354" s="208">
        <v>0</v>
      </c>
      <c r="J354" s="208">
        <v>0</v>
      </c>
      <c r="K354" s="208">
        <v>0</v>
      </c>
      <c r="L354" s="208"/>
      <c r="M354" s="208">
        <v>0</v>
      </c>
      <c r="N354" s="208">
        <v>0</v>
      </c>
      <c r="O354" s="208">
        <v>295</v>
      </c>
      <c r="P354" s="208" t="s">
        <v>257</v>
      </c>
      <c r="Q354" s="208" t="s">
        <v>258</v>
      </c>
      <c r="R354" s="208" t="s">
        <v>259</v>
      </c>
      <c r="S354" s="203">
        <v>44837.595416666663</v>
      </c>
    </row>
    <row r="355" spans="1:19" x14ac:dyDescent="0.2">
      <c r="A355" s="208" t="s">
        <v>256</v>
      </c>
      <c r="B355" s="208" t="s">
        <v>129</v>
      </c>
      <c r="C355" s="203">
        <v>44819.666666666664</v>
      </c>
      <c r="D355" s="208">
        <v>0</v>
      </c>
      <c r="E355" s="208">
        <v>0</v>
      </c>
      <c r="F355" s="208">
        <v>0.88900000000000001</v>
      </c>
      <c r="G355" s="208">
        <v>0.88900000000000001</v>
      </c>
      <c r="H355" s="208">
        <v>0</v>
      </c>
      <c r="I355" s="208">
        <v>0</v>
      </c>
      <c r="J355" s="208">
        <v>0</v>
      </c>
      <c r="K355" s="208">
        <v>0</v>
      </c>
      <c r="L355" s="208"/>
      <c r="M355" s="208">
        <v>0</v>
      </c>
      <c r="N355" s="208">
        <v>0</v>
      </c>
      <c r="O355" s="208">
        <v>295</v>
      </c>
      <c r="P355" s="208" t="s">
        <v>257</v>
      </c>
      <c r="Q355" s="208" t="s">
        <v>258</v>
      </c>
      <c r="R355" s="208" t="s">
        <v>259</v>
      </c>
      <c r="S355" s="203">
        <v>44837.595416666663</v>
      </c>
    </row>
    <row r="356" spans="1:19" x14ac:dyDescent="0.2">
      <c r="A356" s="208" t="s">
        <v>256</v>
      </c>
      <c r="B356" s="208" t="s">
        <v>129</v>
      </c>
      <c r="C356" s="203">
        <v>44819.708333333336</v>
      </c>
      <c r="D356" s="208">
        <v>0</v>
      </c>
      <c r="E356" s="208">
        <v>0</v>
      </c>
      <c r="F356" s="208">
        <v>0.874</v>
      </c>
      <c r="G356" s="208">
        <v>0.874</v>
      </c>
      <c r="H356" s="208">
        <v>0</v>
      </c>
      <c r="I356" s="208">
        <v>0</v>
      </c>
      <c r="J356" s="208">
        <v>0</v>
      </c>
      <c r="K356" s="208">
        <v>0</v>
      </c>
      <c r="L356" s="208"/>
      <c r="M356" s="208">
        <v>0</v>
      </c>
      <c r="N356" s="208">
        <v>0</v>
      </c>
      <c r="O356" s="208">
        <v>295</v>
      </c>
      <c r="P356" s="208" t="s">
        <v>257</v>
      </c>
      <c r="Q356" s="208" t="s">
        <v>258</v>
      </c>
      <c r="R356" s="208" t="s">
        <v>259</v>
      </c>
      <c r="S356" s="203">
        <v>44837.595416666663</v>
      </c>
    </row>
    <row r="357" spans="1:19" x14ac:dyDescent="0.2">
      <c r="A357" s="208" t="s">
        <v>256</v>
      </c>
      <c r="B357" s="208" t="s">
        <v>129</v>
      </c>
      <c r="C357" s="203">
        <v>44819.75</v>
      </c>
      <c r="D357" s="208">
        <v>0</v>
      </c>
      <c r="E357" s="208">
        <v>0</v>
      </c>
      <c r="F357" s="208">
        <v>0.85499999999999998</v>
      </c>
      <c r="G357" s="208">
        <v>0.85499999999999998</v>
      </c>
      <c r="H357" s="208">
        <v>0</v>
      </c>
      <c r="I357" s="208">
        <v>0</v>
      </c>
      <c r="J357" s="208">
        <v>0</v>
      </c>
      <c r="K357" s="208">
        <v>0</v>
      </c>
      <c r="L357" s="208"/>
      <c r="M357" s="208">
        <v>0</v>
      </c>
      <c r="N357" s="208">
        <v>0</v>
      </c>
      <c r="O357" s="208">
        <v>295</v>
      </c>
      <c r="P357" s="208" t="s">
        <v>257</v>
      </c>
      <c r="Q357" s="208" t="s">
        <v>258</v>
      </c>
      <c r="R357" s="208" t="s">
        <v>259</v>
      </c>
      <c r="S357" s="203">
        <v>44837.595416666663</v>
      </c>
    </row>
    <row r="358" spans="1:19" x14ac:dyDescent="0.2">
      <c r="A358" s="208" t="s">
        <v>256</v>
      </c>
      <c r="B358" s="208" t="s">
        <v>129</v>
      </c>
      <c r="C358" s="203">
        <v>44819.791666666664</v>
      </c>
      <c r="D358" s="208">
        <v>0</v>
      </c>
      <c r="E358" s="208">
        <v>0</v>
      </c>
      <c r="F358" s="208">
        <v>0.86099999999999999</v>
      </c>
      <c r="G358" s="208">
        <v>0.86099999999999999</v>
      </c>
      <c r="H358" s="208">
        <v>0</v>
      </c>
      <c r="I358" s="208">
        <v>0</v>
      </c>
      <c r="J358" s="208">
        <v>0</v>
      </c>
      <c r="K358" s="208">
        <v>0</v>
      </c>
      <c r="L358" s="208"/>
      <c r="M358" s="208">
        <v>0</v>
      </c>
      <c r="N358" s="208">
        <v>0</v>
      </c>
      <c r="O358" s="208">
        <v>295</v>
      </c>
      <c r="P358" s="208" t="s">
        <v>257</v>
      </c>
      <c r="Q358" s="208" t="s">
        <v>258</v>
      </c>
      <c r="R358" s="208" t="s">
        <v>259</v>
      </c>
      <c r="S358" s="203">
        <v>44837.595416666663</v>
      </c>
    </row>
    <row r="359" spans="1:19" x14ac:dyDescent="0.2">
      <c r="A359" s="208" t="s">
        <v>256</v>
      </c>
      <c r="B359" s="208" t="s">
        <v>129</v>
      </c>
      <c r="C359" s="203">
        <v>44819.833333333336</v>
      </c>
      <c r="D359" s="208">
        <v>0</v>
      </c>
      <c r="E359" s="208">
        <v>0</v>
      </c>
      <c r="F359" s="208">
        <v>0.86299999999999999</v>
      </c>
      <c r="G359" s="208">
        <v>0.86299999999999999</v>
      </c>
      <c r="H359" s="208">
        <v>0</v>
      </c>
      <c r="I359" s="208">
        <v>0</v>
      </c>
      <c r="J359" s="208">
        <v>0</v>
      </c>
      <c r="K359" s="208">
        <v>0</v>
      </c>
      <c r="L359" s="208"/>
      <c r="M359" s="208">
        <v>0</v>
      </c>
      <c r="N359" s="208">
        <v>0</v>
      </c>
      <c r="O359" s="208">
        <v>295</v>
      </c>
      <c r="P359" s="208" t="s">
        <v>257</v>
      </c>
      <c r="Q359" s="208" t="s">
        <v>258</v>
      </c>
      <c r="R359" s="208" t="s">
        <v>259</v>
      </c>
      <c r="S359" s="203">
        <v>44837.595416666663</v>
      </c>
    </row>
    <row r="360" spans="1:19" x14ac:dyDescent="0.2">
      <c r="A360" s="208" t="s">
        <v>256</v>
      </c>
      <c r="B360" s="208" t="s">
        <v>129</v>
      </c>
      <c r="C360" s="203">
        <v>44819.875</v>
      </c>
      <c r="D360" s="208">
        <v>0</v>
      </c>
      <c r="E360" s="208">
        <v>0</v>
      </c>
      <c r="F360" s="208">
        <v>0.85699999999999998</v>
      </c>
      <c r="G360" s="208">
        <v>0.85699999999999998</v>
      </c>
      <c r="H360" s="208">
        <v>0</v>
      </c>
      <c r="I360" s="208">
        <v>0</v>
      </c>
      <c r="J360" s="208">
        <v>0</v>
      </c>
      <c r="K360" s="208">
        <v>0</v>
      </c>
      <c r="L360" s="208"/>
      <c r="M360" s="208">
        <v>0</v>
      </c>
      <c r="N360" s="208">
        <v>0</v>
      </c>
      <c r="O360" s="208">
        <v>295</v>
      </c>
      <c r="P360" s="208" t="s">
        <v>257</v>
      </c>
      <c r="Q360" s="208" t="s">
        <v>258</v>
      </c>
      <c r="R360" s="208" t="s">
        <v>259</v>
      </c>
      <c r="S360" s="203">
        <v>44837.595416666663</v>
      </c>
    </row>
    <row r="361" spans="1:19" x14ac:dyDescent="0.2">
      <c r="A361" s="208" t="s">
        <v>256</v>
      </c>
      <c r="B361" s="208" t="s">
        <v>129</v>
      </c>
      <c r="C361" s="203">
        <v>44819.916666666664</v>
      </c>
      <c r="D361" s="208">
        <v>0</v>
      </c>
      <c r="E361" s="208">
        <v>0</v>
      </c>
      <c r="F361" s="208">
        <v>0.85299999999999998</v>
      </c>
      <c r="G361" s="208">
        <v>0.85299999999999998</v>
      </c>
      <c r="H361" s="208">
        <v>0</v>
      </c>
      <c r="I361" s="208">
        <v>0</v>
      </c>
      <c r="J361" s="208">
        <v>0</v>
      </c>
      <c r="K361" s="208">
        <v>0</v>
      </c>
      <c r="L361" s="208"/>
      <c r="M361" s="208">
        <v>0</v>
      </c>
      <c r="N361" s="208">
        <v>0</v>
      </c>
      <c r="O361" s="208">
        <v>295</v>
      </c>
      <c r="P361" s="208" t="s">
        <v>257</v>
      </c>
      <c r="Q361" s="208" t="s">
        <v>258</v>
      </c>
      <c r="R361" s="208" t="s">
        <v>259</v>
      </c>
      <c r="S361" s="203">
        <v>44837.595416666663</v>
      </c>
    </row>
    <row r="362" spans="1:19" x14ac:dyDescent="0.2">
      <c r="A362" s="208" t="s">
        <v>256</v>
      </c>
      <c r="B362" s="208" t="s">
        <v>129</v>
      </c>
      <c r="C362" s="203">
        <v>44819.958333333336</v>
      </c>
      <c r="D362" s="208">
        <v>0</v>
      </c>
      <c r="E362" s="208">
        <v>0</v>
      </c>
      <c r="F362" s="208">
        <v>0.86899999999999999</v>
      </c>
      <c r="G362" s="208">
        <v>0.86899999999999999</v>
      </c>
      <c r="H362" s="208">
        <v>0</v>
      </c>
      <c r="I362" s="208">
        <v>0</v>
      </c>
      <c r="J362" s="208">
        <v>0</v>
      </c>
      <c r="K362" s="208">
        <v>0</v>
      </c>
      <c r="L362" s="208"/>
      <c r="M362" s="208">
        <v>0</v>
      </c>
      <c r="N362" s="208">
        <v>0</v>
      </c>
      <c r="O362" s="208">
        <v>295</v>
      </c>
      <c r="P362" s="208" t="s">
        <v>257</v>
      </c>
      <c r="Q362" s="208" t="s">
        <v>258</v>
      </c>
      <c r="R362" s="208" t="s">
        <v>259</v>
      </c>
      <c r="S362" s="203">
        <v>44837.595416666663</v>
      </c>
    </row>
    <row r="363" spans="1:19" x14ac:dyDescent="0.2">
      <c r="A363" s="208" t="s">
        <v>256</v>
      </c>
      <c r="B363" s="208" t="s">
        <v>129</v>
      </c>
      <c r="C363" s="203">
        <v>44820</v>
      </c>
      <c r="D363" s="208">
        <v>0</v>
      </c>
      <c r="E363" s="208">
        <v>0</v>
      </c>
      <c r="F363" s="208">
        <v>0.85799999999999998</v>
      </c>
      <c r="G363" s="208">
        <v>0.85799999999999998</v>
      </c>
      <c r="H363" s="208">
        <v>0</v>
      </c>
      <c r="I363" s="208">
        <v>0</v>
      </c>
      <c r="J363" s="208">
        <v>0</v>
      </c>
      <c r="K363" s="208">
        <v>0</v>
      </c>
      <c r="L363" s="208"/>
      <c r="M363" s="208">
        <v>0</v>
      </c>
      <c r="N363" s="208">
        <v>0</v>
      </c>
      <c r="O363" s="208">
        <v>295</v>
      </c>
      <c r="P363" s="208" t="s">
        <v>257</v>
      </c>
      <c r="Q363" s="208" t="s">
        <v>258</v>
      </c>
      <c r="R363" s="208" t="s">
        <v>259</v>
      </c>
      <c r="S363" s="203">
        <v>44837.595416666663</v>
      </c>
    </row>
    <row r="364" spans="1:19" x14ac:dyDescent="0.2">
      <c r="A364" s="208" t="s">
        <v>256</v>
      </c>
      <c r="B364" s="208" t="s">
        <v>129</v>
      </c>
      <c r="C364" s="203">
        <v>44820.041666666664</v>
      </c>
      <c r="D364" s="208">
        <v>0</v>
      </c>
      <c r="E364" s="208">
        <v>0</v>
      </c>
      <c r="F364" s="208">
        <v>0.85399999999999998</v>
      </c>
      <c r="G364" s="208">
        <v>0.85399999999999998</v>
      </c>
      <c r="H364" s="208">
        <v>0</v>
      </c>
      <c r="I364" s="208">
        <v>0</v>
      </c>
      <c r="J364" s="208">
        <v>0</v>
      </c>
      <c r="K364" s="208">
        <v>0</v>
      </c>
      <c r="L364" s="208"/>
      <c r="M364" s="208">
        <v>0</v>
      </c>
      <c r="N364" s="208">
        <v>0</v>
      </c>
      <c r="O364" s="208">
        <v>295</v>
      </c>
      <c r="P364" s="208" t="s">
        <v>257</v>
      </c>
      <c r="Q364" s="208" t="s">
        <v>258</v>
      </c>
      <c r="R364" s="208" t="s">
        <v>259</v>
      </c>
      <c r="S364" s="203">
        <v>44837.595416666663</v>
      </c>
    </row>
    <row r="365" spans="1:19" x14ac:dyDescent="0.2">
      <c r="A365" s="208" t="s">
        <v>256</v>
      </c>
      <c r="B365" s="208" t="s">
        <v>129</v>
      </c>
      <c r="C365" s="203">
        <v>44820.083333333336</v>
      </c>
      <c r="D365" s="208">
        <v>0</v>
      </c>
      <c r="E365" s="208">
        <v>0</v>
      </c>
      <c r="F365" s="208">
        <v>0.84899999999999998</v>
      </c>
      <c r="G365" s="208">
        <v>0.84899999999999998</v>
      </c>
      <c r="H365" s="208">
        <v>0</v>
      </c>
      <c r="I365" s="208">
        <v>0</v>
      </c>
      <c r="J365" s="208">
        <v>0</v>
      </c>
      <c r="K365" s="208">
        <v>0</v>
      </c>
      <c r="L365" s="208"/>
      <c r="M365" s="208">
        <v>0</v>
      </c>
      <c r="N365" s="208">
        <v>0</v>
      </c>
      <c r="O365" s="208">
        <v>295</v>
      </c>
      <c r="P365" s="208" t="s">
        <v>257</v>
      </c>
      <c r="Q365" s="208" t="s">
        <v>258</v>
      </c>
      <c r="R365" s="208" t="s">
        <v>259</v>
      </c>
      <c r="S365" s="203">
        <v>44837.595416666663</v>
      </c>
    </row>
    <row r="366" spans="1:19" x14ac:dyDescent="0.2">
      <c r="A366" s="208" t="s">
        <v>256</v>
      </c>
      <c r="B366" s="208" t="s">
        <v>129</v>
      </c>
      <c r="C366" s="203">
        <v>44820.125</v>
      </c>
      <c r="D366" s="208">
        <v>0</v>
      </c>
      <c r="E366" s="208">
        <v>0</v>
      </c>
      <c r="F366" s="208">
        <v>0.86</v>
      </c>
      <c r="G366" s="208">
        <v>0.86</v>
      </c>
      <c r="H366" s="208">
        <v>0</v>
      </c>
      <c r="I366" s="208">
        <v>0</v>
      </c>
      <c r="J366" s="208">
        <v>0</v>
      </c>
      <c r="K366" s="208">
        <v>0</v>
      </c>
      <c r="L366" s="208"/>
      <c r="M366" s="208">
        <v>0</v>
      </c>
      <c r="N366" s="208">
        <v>0</v>
      </c>
      <c r="O366" s="208">
        <v>295</v>
      </c>
      <c r="P366" s="208" t="s">
        <v>257</v>
      </c>
      <c r="Q366" s="208" t="s">
        <v>258</v>
      </c>
      <c r="R366" s="208" t="s">
        <v>259</v>
      </c>
      <c r="S366" s="203">
        <v>44837.595416666663</v>
      </c>
    </row>
    <row r="367" spans="1:19" x14ac:dyDescent="0.2">
      <c r="A367" s="208" t="s">
        <v>256</v>
      </c>
      <c r="B367" s="208" t="s">
        <v>129</v>
      </c>
      <c r="C367" s="203">
        <v>44820.166666666664</v>
      </c>
      <c r="D367" s="208">
        <v>0</v>
      </c>
      <c r="E367" s="208">
        <v>0</v>
      </c>
      <c r="F367" s="208">
        <v>0.85699999999999998</v>
      </c>
      <c r="G367" s="208">
        <v>0.85699999999999998</v>
      </c>
      <c r="H367" s="208">
        <v>0</v>
      </c>
      <c r="I367" s="208">
        <v>0</v>
      </c>
      <c r="J367" s="208">
        <v>0</v>
      </c>
      <c r="K367" s="208">
        <v>0</v>
      </c>
      <c r="L367" s="208"/>
      <c r="M367" s="208">
        <v>0</v>
      </c>
      <c r="N367" s="208">
        <v>0</v>
      </c>
      <c r="O367" s="208">
        <v>295</v>
      </c>
      <c r="P367" s="208" t="s">
        <v>257</v>
      </c>
      <c r="Q367" s="208" t="s">
        <v>258</v>
      </c>
      <c r="R367" s="208" t="s">
        <v>259</v>
      </c>
      <c r="S367" s="203">
        <v>44837.595416666663</v>
      </c>
    </row>
    <row r="368" spans="1:19" x14ac:dyDescent="0.2">
      <c r="A368" s="208" t="s">
        <v>256</v>
      </c>
      <c r="B368" s="208" t="s">
        <v>129</v>
      </c>
      <c r="C368" s="203">
        <v>44820.208333333336</v>
      </c>
      <c r="D368" s="208">
        <v>0</v>
      </c>
      <c r="E368" s="208">
        <v>0</v>
      </c>
      <c r="F368" s="208">
        <v>0.85699999999999998</v>
      </c>
      <c r="G368" s="208">
        <v>0.85699999999999998</v>
      </c>
      <c r="H368" s="208">
        <v>0</v>
      </c>
      <c r="I368" s="208">
        <v>0</v>
      </c>
      <c r="J368" s="208">
        <v>0</v>
      </c>
      <c r="K368" s="208">
        <v>0</v>
      </c>
      <c r="L368" s="208"/>
      <c r="M368" s="208">
        <v>0</v>
      </c>
      <c r="N368" s="208">
        <v>0</v>
      </c>
      <c r="O368" s="208">
        <v>295</v>
      </c>
      <c r="P368" s="208" t="s">
        <v>257</v>
      </c>
      <c r="Q368" s="208" t="s">
        <v>258</v>
      </c>
      <c r="R368" s="208" t="s">
        <v>259</v>
      </c>
      <c r="S368" s="203">
        <v>44837.595416666663</v>
      </c>
    </row>
    <row r="369" spans="1:19" x14ac:dyDescent="0.2">
      <c r="A369" s="208" t="s">
        <v>256</v>
      </c>
      <c r="B369" s="208" t="s">
        <v>129</v>
      </c>
      <c r="C369" s="203">
        <v>44820.25</v>
      </c>
      <c r="D369" s="208">
        <v>0</v>
      </c>
      <c r="E369" s="208">
        <v>0</v>
      </c>
      <c r="F369" s="208">
        <v>0.85699999999999998</v>
      </c>
      <c r="G369" s="208">
        <v>0.85699999999999998</v>
      </c>
      <c r="H369" s="208">
        <v>0</v>
      </c>
      <c r="I369" s="208">
        <v>0</v>
      </c>
      <c r="J369" s="208">
        <v>0</v>
      </c>
      <c r="K369" s="208">
        <v>0</v>
      </c>
      <c r="L369" s="208"/>
      <c r="M369" s="208">
        <v>0</v>
      </c>
      <c r="N369" s="208">
        <v>0</v>
      </c>
      <c r="O369" s="208">
        <v>295</v>
      </c>
      <c r="P369" s="208" t="s">
        <v>257</v>
      </c>
      <c r="Q369" s="208" t="s">
        <v>258</v>
      </c>
      <c r="R369" s="208" t="s">
        <v>259</v>
      </c>
      <c r="S369" s="203">
        <v>44837.595416666663</v>
      </c>
    </row>
    <row r="370" spans="1:19" x14ac:dyDescent="0.2">
      <c r="A370" s="208" t="s">
        <v>256</v>
      </c>
      <c r="B370" s="208" t="s">
        <v>129</v>
      </c>
      <c r="C370" s="203">
        <v>44820.291666666664</v>
      </c>
      <c r="D370" s="208">
        <v>0</v>
      </c>
      <c r="E370" s="208">
        <v>0</v>
      </c>
      <c r="F370" s="208">
        <v>0.85599999999999998</v>
      </c>
      <c r="G370" s="208">
        <v>0.85599999999999998</v>
      </c>
      <c r="H370" s="208">
        <v>0</v>
      </c>
      <c r="I370" s="208">
        <v>0</v>
      </c>
      <c r="J370" s="208">
        <v>0</v>
      </c>
      <c r="K370" s="208">
        <v>0</v>
      </c>
      <c r="L370" s="208"/>
      <c r="M370" s="208">
        <v>0</v>
      </c>
      <c r="N370" s="208">
        <v>0</v>
      </c>
      <c r="O370" s="208">
        <v>295</v>
      </c>
      <c r="P370" s="208" t="s">
        <v>257</v>
      </c>
      <c r="Q370" s="208" t="s">
        <v>258</v>
      </c>
      <c r="R370" s="208" t="s">
        <v>259</v>
      </c>
      <c r="S370" s="203">
        <v>44837.595416666663</v>
      </c>
    </row>
    <row r="371" spans="1:19" x14ac:dyDescent="0.2">
      <c r="A371" s="208" t="s">
        <v>256</v>
      </c>
      <c r="B371" s="208" t="s">
        <v>129</v>
      </c>
      <c r="C371" s="203">
        <v>44820.333333333336</v>
      </c>
      <c r="D371" s="208">
        <v>0</v>
      </c>
      <c r="E371" s="208">
        <v>0</v>
      </c>
      <c r="F371" s="208">
        <v>0.85799999999999998</v>
      </c>
      <c r="G371" s="208">
        <v>0.85799999999999998</v>
      </c>
      <c r="H371" s="208">
        <v>0</v>
      </c>
      <c r="I371" s="208">
        <v>0</v>
      </c>
      <c r="J371" s="208">
        <v>0</v>
      </c>
      <c r="K371" s="208">
        <v>0</v>
      </c>
      <c r="L371" s="208"/>
      <c r="M371" s="208">
        <v>0</v>
      </c>
      <c r="N371" s="208">
        <v>0</v>
      </c>
      <c r="O371" s="208">
        <v>295</v>
      </c>
      <c r="P371" s="208" t="s">
        <v>257</v>
      </c>
      <c r="Q371" s="208" t="s">
        <v>258</v>
      </c>
      <c r="R371" s="208" t="s">
        <v>259</v>
      </c>
      <c r="S371" s="203">
        <v>44837.595416666663</v>
      </c>
    </row>
    <row r="372" spans="1:19" x14ac:dyDescent="0.2">
      <c r="A372" s="208" t="s">
        <v>256</v>
      </c>
      <c r="B372" s="208" t="s">
        <v>129</v>
      </c>
      <c r="C372" s="203">
        <v>44820.375</v>
      </c>
      <c r="D372" s="208">
        <v>0</v>
      </c>
      <c r="E372" s="208">
        <v>0</v>
      </c>
      <c r="F372" s="208">
        <v>0.85299999999999998</v>
      </c>
      <c r="G372" s="208">
        <v>0.85299999999999998</v>
      </c>
      <c r="H372" s="208">
        <v>0</v>
      </c>
      <c r="I372" s="208">
        <v>0</v>
      </c>
      <c r="J372" s="208">
        <v>0</v>
      </c>
      <c r="K372" s="208">
        <v>0</v>
      </c>
      <c r="L372" s="208"/>
      <c r="M372" s="208">
        <v>0</v>
      </c>
      <c r="N372" s="208">
        <v>0</v>
      </c>
      <c r="O372" s="208">
        <v>295</v>
      </c>
      <c r="P372" s="208" t="s">
        <v>257</v>
      </c>
      <c r="Q372" s="208" t="s">
        <v>258</v>
      </c>
      <c r="R372" s="208" t="s">
        <v>259</v>
      </c>
      <c r="S372" s="203">
        <v>44837.595416666663</v>
      </c>
    </row>
    <row r="373" spans="1:19" x14ac:dyDescent="0.2">
      <c r="A373" s="208" t="s">
        <v>256</v>
      </c>
      <c r="B373" s="208" t="s">
        <v>129</v>
      </c>
      <c r="C373" s="203">
        <v>44820.416666666664</v>
      </c>
      <c r="D373" s="208">
        <v>0</v>
      </c>
      <c r="E373" s="208">
        <v>0</v>
      </c>
      <c r="F373" s="208">
        <v>0.87</v>
      </c>
      <c r="G373" s="208">
        <v>0.87</v>
      </c>
      <c r="H373" s="208">
        <v>0</v>
      </c>
      <c r="I373" s="208">
        <v>0</v>
      </c>
      <c r="J373" s="208">
        <v>0</v>
      </c>
      <c r="K373" s="208">
        <v>0</v>
      </c>
      <c r="L373" s="208"/>
      <c r="M373" s="208">
        <v>0</v>
      </c>
      <c r="N373" s="208">
        <v>0</v>
      </c>
      <c r="O373" s="208">
        <v>295</v>
      </c>
      <c r="P373" s="208" t="s">
        <v>257</v>
      </c>
      <c r="Q373" s="208" t="s">
        <v>258</v>
      </c>
      <c r="R373" s="208" t="s">
        <v>259</v>
      </c>
      <c r="S373" s="203">
        <v>44837.595416666663</v>
      </c>
    </row>
    <row r="374" spans="1:19" x14ac:dyDescent="0.2">
      <c r="A374" s="208" t="s">
        <v>256</v>
      </c>
      <c r="B374" s="208" t="s">
        <v>129</v>
      </c>
      <c r="C374" s="203">
        <v>44820.458333333336</v>
      </c>
      <c r="D374" s="208">
        <v>0</v>
      </c>
      <c r="E374" s="208">
        <v>0</v>
      </c>
      <c r="F374" s="208">
        <v>0.86799999999999999</v>
      </c>
      <c r="G374" s="208">
        <v>0.86799999999999999</v>
      </c>
      <c r="H374" s="208">
        <v>0</v>
      </c>
      <c r="I374" s="208">
        <v>0</v>
      </c>
      <c r="J374" s="208">
        <v>0</v>
      </c>
      <c r="K374" s="208">
        <v>0</v>
      </c>
      <c r="L374" s="208"/>
      <c r="M374" s="208">
        <v>0</v>
      </c>
      <c r="N374" s="208">
        <v>0</v>
      </c>
      <c r="O374" s="208">
        <v>295</v>
      </c>
      <c r="P374" s="208" t="s">
        <v>257</v>
      </c>
      <c r="Q374" s="208" t="s">
        <v>258</v>
      </c>
      <c r="R374" s="208" t="s">
        <v>259</v>
      </c>
      <c r="S374" s="203">
        <v>44837.595416666663</v>
      </c>
    </row>
    <row r="375" spans="1:19" x14ac:dyDescent="0.2">
      <c r="A375" s="208" t="s">
        <v>256</v>
      </c>
      <c r="B375" s="208" t="s">
        <v>129</v>
      </c>
      <c r="C375" s="203">
        <v>44820.5</v>
      </c>
      <c r="D375" s="208">
        <v>0</v>
      </c>
      <c r="E375" s="208">
        <v>0</v>
      </c>
      <c r="F375" s="208">
        <v>0.878</v>
      </c>
      <c r="G375" s="208">
        <v>0.878</v>
      </c>
      <c r="H375" s="208">
        <v>0</v>
      </c>
      <c r="I375" s="208">
        <v>0</v>
      </c>
      <c r="J375" s="208">
        <v>0</v>
      </c>
      <c r="K375" s="208">
        <v>0</v>
      </c>
      <c r="L375" s="208"/>
      <c r="M375" s="208">
        <v>0</v>
      </c>
      <c r="N375" s="208">
        <v>0</v>
      </c>
      <c r="O375" s="208">
        <v>295</v>
      </c>
      <c r="P375" s="208" t="s">
        <v>257</v>
      </c>
      <c r="Q375" s="208" t="s">
        <v>258</v>
      </c>
      <c r="R375" s="208" t="s">
        <v>259</v>
      </c>
      <c r="S375" s="203">
        <v>44837.595416666663</v>
      </c>
    </row>
    <row r="376" spans="1:19" x14ac:dyDescent="0.2">
      <c r="A376" s="208" t="s">
        <v>256</v>
      </c>
      <c r="B376" s="208" t="s">
        <v>129</v>
      </c>
      <c r="C376" s="203">
        <v>44820.541666666664</v>
      </c>
      <c r="D376" s="208">
        <v>0</v>
      </c>
      <c r="E376" s="208">
        <v>0</v>
      </c>
      <c r="F376" s="208">
        <v>0.879</v>
      </c>
      <c r="G376" s="208">
        <v>0.879</v>
      </c>
      <c r="H376" s="208">
        <v>0</v>
      </c>
      <c r="I376" s="208">
        <v>0</v>
      </c>
      <c r="J376" s="208">
        <v>0</v>
      </c>
      <c r="K376" s="208">
        <v>0</v>
      </c>
      <c r="L376" s="208"/>
      <c r="M376" s="208">
        <v>0</v>
      </c>
      <c r="N376" s="208">
        <v>0</v>
      </c>
      <c r="O376" s="208">
        <v>295</v>
      </c>
      <c r="P376" s="208" t="s">
        <v>257</v>
      </c>
      <c r="Q376" s="208" t="s">
        <v>258</v>
      </c>
      <c r="R376" s="208" t="s">
        <v>259</v>
      </c>
      <c r="S376" s="203">
        <v>44837.595416666663</v>
      </c>
    </row>
    <row r="377" spans="1:19" x14ac:dyDescent="0.2">
      <c r="A377" s="208" t="s">
        <v>256</v>
      </c>
      <c r="B377" s="208" t="s">
        <v>129</v>
      </c>
      <c r="C377" s="203">
        <v>44820.583333333336</v>
      </c>
      <c r="D377" s="208">
        <v>0</v>
      </c>
      <c r="E377" s="208">
        <v>0</v>
      </c>
      <c r="F377" s="208">
        <v>0.873</v>
      </c>
      <c r="G377" s="208">
        <v>0.873</v>
      </c>
      <c r="H377" s="208">
        <v>0</v>
      </c>
      <c r="I377" s="208">
        <v>0</v>
      </c>
      <c r="J377" s="208">
        <v>0</v>
      </c>
      <c r="K377" s="208">
        <v>0</v>
      </c>
      <c r="L377" s="208"/>
      <c r="M377" s="208">
        <v>0</v>
      </c>
      <c r="N377" s="208">
        <v>0</v>
      </c>
      <c r="O377" s="208">
        <v>295</v>
      </c>
      <c r="P377" s="208" t="s">
        <v>257</v>
      </c>
      <c r="Q377" s="208" t="s">
        <v>258</v>
      </c>
      <c r="R377" s="208" t="s">
        <v>259</v>
      </c>
      <c r="S377" s="203">
        <v>44837.595416666663</v>
      </c>
    </row>
    <row r="378" spans="1:19" x14ac:dyDescent="0.2">
      <c r="A378" s="208" t="s">
        <v>256</v>
      </c>
      <c r="B378" s="208" t="s">
        <v>129</v>
      </c>
      <c r="C378" s="203">
        <v>44820.625</v>
      </c>
      <c r="D378" s="208">
        <v>0</v>
      </c>
      <c r="E378" s="208">
        <v>0</v>
      </c>
      <c r="F378" s="208">
        <v>0.88300000000000001</v>
      </c>
      <c r="G378" s="208">
        <v>0.88300000000000001</v>
      </c>
      <c r="H378" s="208">
        <v>0</v>
      </c>
      <c r="I378" s="208">
        <v>0</v>
      </c>
      <c r="J378" s="208">
        <v>0</v>
      </c>
      <c r="K378" s="208">
        <v>0</v>
      </c>
      <c r="L378" s="208"/>
      <c r="M378" s="208">
        <v>0</v>
      </c>
      <c r="N378" s="208">
        <v>0</v>
      </c>
      <c r="O378" s="208">
        <v>295</v>
      </c>
      <c r="P378" s="208" t="s">
        <v>257</v>
      </c>
      <c r="Q378" s="208" t="s">
        <v>258</v>
      </c>
      <c r="R378" s="208" t="s">
        <v>259</v>
      </c>
      <c r="S378" s="203">
        <v>44837.595416666663</v>
      </c>
    </row>
    <row r="379" spans="1:19" x14ac:dyDescent="0.2">
      <c r="A379" s="208" t="s">
        <v>256</v>
      </c>
      <c r="B379" s="208" t="s">
        <v>129</v>
      </c>
      <c r="C379" s="203">
        <v>44820.666666666664</v>
      </c>
      <c r="D379" s="208">
        <v>0</v>
      </c>
      <c r="E379" s="208">
        <v>0</v>
      </c>
      <c r="F379" s="208">
        <v>0.88800000000000001</v>
      </c>
      <c r="G379" s="208">
        <v>0.88800000000000001</v>
      </c>
      <c r="H379" s="208">
        <v>0</v>
      </c>
      <c r="I379" s="208">
        <v>0</v>
      </c>
      <c r="J379" s="208">
        <v>0</v>
      </c>
      <c r="K379" s="208">
        <v>0</v>
      </c>
      <c r="L379" s="208"/>
      <c r="M379" s="208">
        <v>0</v>
      </c>
      <c r="N379" s="208">
        <v>0</v>
      </c>
      <c r="O379" s="208">
        <v>295</v>
      </c>
      <c r="P379" s="208" t="s">
        <v>257</v>
      </c>
      <c r="Q379" s="208" t="s">
        <v>258</v>
      </c>
      <c r="R379" s="208" t="s">
        <v>259</v>
      </c>
      <c r="S379" s="203">
        <v>44837.595416666663</v>
      </c>
    </row>
    <row r="380" spans="1:19" x14ac:dyDescent="0.2">
      <c r="A380" s="208" t="s">
        <v>256</v>
      </c>
      <c r="B380" s="208" t="s">
        <v>129</v>
      </c>
      <c r="C380" s="203">
        <v>44820.708333333336</v>
      </c>
      <c r="D380" s="208">
        <v>0</v>
      </c>
      <c r="E380" s="208">
        <v>0</v>
      </c>
      <c r="F380" s="208">
        <v>0.874</v>
      </c>
      <c r="G380" s="208">
        <v>0.874</v>
      </c>
      <c r="H380" s="208">
        <v>0</v>
      </c>
      <c r="I380" s="208">
        <v>0</v>
      </c>
      <c r="J380" s="208">
        <v>0</v>
      </c>
      <c r="K380" s="208">
        <v>0</v>
      </c>
      <c r="L380" s="208"/>
      <c r="M380" s="208">
        <v>0</v>
      </c>
      <c r="N380" s="208">
        <v>0</v>
      </c>
      <c r="O380" s="208">
        <v>295</v>
      </c>
      <c r="P380" s="208" t="s">
        <v>257</v>
      </c>
      <c r="Q380" s="208" t="s">
        <v>258</v>
      </c>
      <c r="R380" s="208" t="s">
        <v>259</v>
      </c>
      <c r="S380" s="203">
        <v>44837.595416666663</v>
      </c>
    </row>
    <row r="381" spans="1:19" x14ac:dyDescent="0.2">
      <c r="A381" s="208" t="s">
        <v>256</v>
      </c>
      <c r="B381" s="208" t="s">
        <v>129</v>
      </c>
      <c r="C381" s="203">
        <v>44820.75</v>
      </c>
      <c r="D381" s="208">
        <v>0</v>
      </c>
      <c r="E381" s="208">
        <v>0</v>
      </c>
      <c r="F381" s="208">
        <v>0.86</v>
      </c>
      <c r="G381" s="208">
        <v>0.86</v>
      </c>
      <c r="H381" s="208">
        <v>0</v>
      </c>
      <c r="I381" s="208">
        <v>0</v>
      </c>
      <c r="J381" s="208">
        <v>0</v>
      </c>
      <c r="K381" s="208">
        <v>0</v>
      </c>
      <c r="L381" s="208"/>
      <c r="M381" s="208">
        <v>0</v>
      </c>
      <c r="N381" s="208">
        <v>0</v>
      </c>
      <c r="O381" s="208">
        <v>295</v>
      </c>
      <c r="P381" s="208" t="s">
        <v>257</v>
      </c>
      <c r="Q381" s="208" t="s">
        <v>258</v>
      </c>
      <c r="R381" s="208" t="s">
        <v>259</v>
      </c>
      <c r="S381" s="203">
        <v>44837.595416666663</v>
      </c>
    </row>
    <row r="382" spans="1:19" x14ac:dyDescent="0.2">
      <c r="A382" s="208" t="s">
        <v>256</v>
      </c>
      <c r="B382" s="208" t="s">
        <v>129</v>
      </c>
      <c r="C382" s="203">
        <v>44820.791666666664</v>
      </c>
      <c r="D382" s="208">
        <v>0</v>
      </c>
      <c r="E382" s="208">
        <v>0</v>
      </c>
      <c r="F382" s="208">
        <v>0.878</v>
      </c>
      <c r="G382" s="208">
        <v>0.878</v>
      </c>
      <c r="H382" s="208">
        <v>0</v>
      </c>
      <c r="I382" s="208">
        <v>0</v>
      </c>
      <c r="J382" s="208">
        <v>0</v>
      </c>
      <c r="K382" s="208">
        <v>0</v>
      </c>
      <c r="L382" s="208"/>
      <c r="M382" s="208">
        <v>0</v>
      </c>
      <c r="N382" s="208">
        <v>0</v>
      </c>
      <c r="O382" s="208">
        <v>295</v>
      </c>
      <c r="P382" s="208" t="s">
        <v>257</v>
      </c>
      <c r="Q382" s="208" t="s">
        <v>258</v>
      </c>
      <c r="R382" s="208" t="s">
        <v>259</v>
      </c>
      <c r="S382" s="203">
        <v>44837.595416666663</v>
      </c>
    </row>
    <row r="383" spans="1:19" x14ac:dyDescent="0.2">
      <c r="A383" s="208" t="s">
        <v>256</v>
      </c>
      <c r="B383" s="208" t="s">
        <v>129</v>
      </c>
      <c r="C383" s="203">
        <v>44820.833333333336</v>
      </c>
      <c r="D383" s="208">
        <v>0</v>
      </c>
      <c r="E383" s="208">
        <v>0</v>
      </c>
      <c r="F383" s="208">
        <v>0.872</v>
      </c>
      <c r="G383" s="208">
        <v>0.872</v>
      </c>
      <c r="H383" s="208">
        <v>0</v>
      </c>
      <c r="I383" s="208">
        <v>0</v>
      </c>
      <c r="J383" s="208">
        <v>0</v>
      </c>
      <c r="K383" s="208">
        <v>0</v>
      </c>
      <c r="L383" s="208"/>
      <c r="M383" s="208">
        <v>0</v>
      </c>
      <c r="N383" s="208">
        <v>0</v>
      </c>
      <c r="O383" s="208">
        <v>295</v>
      </c>
      <c r="P383" s="208" t="s">
        <v>257</v>
      </c>
      <c r="Q383" s="208" t="s">
        <v>258</v>
      </c>
      <c r="R383" s="208" t="s">
        <v>259</v>
      </c>
      <c r="S383" s="203">
        <v>44837.595416666663</v>
      </c>
    </row>
    <row r="384" spans="1:19" x14ac:dyDescent="0.2">
      <c r="A384" s="208" t="s">
        <v>256</v>
      </c>
      <c r="B384" s="208" t="s">
        <v>129</v>
      </c>
      <c r="C384" s="203">
        <v>44820.875</v>
      </c>
      <c r="D384" s="208">
        <v>0</v>
      </c>
      <c r="E384" s="208">
        <v>0</v>
      </c>
      <c r="F384" s="208">
        <v>0.86899999999999999</v>
      </c>
      <c r="G384" s="208">
        <v>0.86899999999999999</v>
      </c>
      <c r="H384" s="208">
        <v>0</v>
      </c>
      <c r="I384" s="208">
        <v>0</v>
      </c>
      <c r="J384" s="208">
        <v>0</v>
      </c>
      <c r="K384" s="208">
        <v>0</v>
      </c>
      <c r="L384" s="208"/>
      <c r="M384" s="208">
        <v>0</v>
      </c>
      <c r="N384" s="208">
        <v>0</v>
      </c>
      <c r="O384" s="208">
        <v>295</v>
      </c>
      <c r="P384" s="208" t="s">
        <v>257</v>
      </c>
      <c r="Q384" s="208" t="s">
        <v>258</v>
      </c>
      <c r="R384" s="208" t="s">
        <v>259</v>
      </c>
      <c r="S384" s="203">
        <v>44837.595416666663</v>
      </c>
    </row>
    <row r="385" spans="1:19" x14ac:dyDescent="0.2">
      <c r="A385" s="208" t="s">
        <v>256</v>
      </c>
      <c r="B385" s="208" t="s">
        <v>129</v>
      </c>
      <c r="C385" s="203">
        <v>44820.916666666664</v>
      </c>
      <c r="D385" s="208">
        <v>0</v>
      </c>
      <c r="E385" s="208">
        <v>0</v>
      </c>
      <c r="F385" s="208">
        <v>0.86299999999999999</v>
      </c>
      <c r="G385" s="208">
        <v>0.86299999999999999</v>
      </c>
      <c r="H385" s="208">
        <v>0</v>
      </c>
      <c r="I385" s="208">
        <v>0</v>
      </c>
      <c r="J385" s="208">
        <v>0</v>
      </c>
      <c r="K385" s="208">
        <v>0</v>
      </c>
      <c r="L385" s="208"/>
      <c r="M385" s="208">
        <v>0</v>
      </c>
      <c r="N385" s="208">
        <v>0</v>
      </c>
      <c r="O385" s="208">
        <v>295</v>
      </c>
      <c r="P385" s="208" t="s">
        <v>257</v>
      </c>
      <c r="Q385" s="208" t="s">
        <v>258</v>
      </c>
      <c r="R385" s="208" t="s">
        <v>259</v>
      </c>
      <c r="S385" s="203">
        <v>44837.595416666663</v>
      </c>
    </row>
    <row r="386" spans="1:19" x14ac:dyDescent="0.2">
      <c r="A386" s="208" t="s">
        <v>256</v>
      </c>
      <c r="B386" s="208" t="s">
        <v>129</v>
      </c>
      <c r="C386" s="203">
        <v>44820.958333333336</v>
      </c>
      <c r="D386" s="208">
        <v>0</v>
      </c>
      <c r="E386" s="208">
        <v>0</v>
      </c>
      <c r="F386" s="208">
        <v>0.872</v>
      </c>
      <c r="G386" s="208">
        <v>0.872</v>
      </c>
      <c r="H386" s="208">
        <v>0</v>
      </c>
      <c r="I386" s="208">
        <v>0</v>
      </c>
      <c r="J386" s="208">
        <v>0</v>
      </c>
      <c r="K386" s="208">
        <v>0</v>
      </c>
      <c r="L386" s="208"/>
      <c r="M386" s="208">
        <v>0</v>
      </c>
      <c r="N386" s="208">
        <v>0</v>
      </c>
      <c r="O386" s="208">
        <v>295</v>
      </c>
      <c r="P386" s="208" t="s">
        <v>257</v>
      </c>
      <c r="Q386" s="208" t="s">
        <v>258</v>
      </c>
      <c r="R386" s="208" t="s">
        <v>259</v>
      </c>
      <c r="S386" s="203">
        <v>44837.595416666663</v>
      </c>
    </row>
    <row r="387" spans="1:19" x14ac:dyDescent="0.2">
      <c r="A387" s="208" t="s">
        <v>256</v>
      </c>
      <c r="B387" s="208" t="s">
        <v>129</v>
      </c>
      <c r="C387" s="203">
        <v>44821</v>
      </c>
      <c r="D387" s="208">
        <v>0</v>
      </c>
      <c r="E387" s="208">
        <v>0</v>
      </c>
      <c r="F387" s="208">
        <v>0.876</v>
      </c>
      <c r="G387" s="208">
        <v>0.876</v>
      </c>
      <c r="H387" s="208">
        <v>0</v>
      </c>
      <c r="I387" s="208">
        <v>0</v>
      </c>
      <c r="J387" s="208">
        <v>0</v>
      </c>
      <c r="K387" s="208">
        <v>0</v>
      </c>
      <c r="L387" s="208"/>
      <c r="M387" s="208">
        <v>0</v>
      </c>
      <c r="N387" s="208">
        <v>0</v>
      </c>
      <c r="O387" s="208">
        <v>295</v>
      </c>
      <c r="P387" s="208" t="s">
        <v>257</v>
      </c>
      <c r="Q387" s="208" t="s">
        <v>258</v>
      </c>
      <c r="R387" s="208" t="s">
        <v>259</v>
      </c>
      <c r="S387" s="203">
        <v>44837.595416666663</v>
      </c>
    </row>
    <row r="388" spans="1:19" x14ac:dyDescent="0.2">
      <c r="A388" s="208" t="s">
        <v>256</v>
      </c>
      <c r="B388" s="208" t="s">
        <v>129</v>
      </c>
      <c r="C388" s="203">
        <v>44821.041666666664</v>
      </c>
      <c r="D388" s="208">
        <v>0</v>
      </c>
      <c r="E388" s="208">
        <v>0</v>
      </c>
      <c r="F388" s="208">
        <v>0.872</v>
      </c>
      <c r="G388" s="208">
        <v>0.872</v>
      </c>
      <c r="H388" s="208">
        <v>0</v>
      </c>
      <c r="I388" s="208">
        <v>0</v>
      </c>
      <c r="J388" s="208">
        <v>0</v>
      </c>
      <c r="K388" s="208">
        <v>0</v>
      </c>
      <c r="L388" s="208"/>
      <c r="M388" s="208">
        <v>0</v>
      </c>
      <c r="N388" s="208">
        <v>0</v>
      </c>
      <c r="O388" s="208">
        <v>295</v>
      </c>
      <c r="P388" s="208" t="s">
        <v>257</v>
      </c>
      <c r="Q388" s="208" t="s">
        <v>258</v>
      </c>
      <c r="R388" s="208" t="s">
        <v>259</v>
      </c>
      <c r="S388" s="203">
        <v>44837.595416666663</v>
      </c>
    </row>
    <row r="389" spans="1:19" x14ac:dyDescent="0.2">
      <c r="A389" s="208" t="s">
        <v>256</v>
      </c>
      <c r="B389" s="208" t="s">
        <v>129</v>
      </c>
      <c r="C389" s="203">
        <v>44821.083333333336</v>
      </c>
      <c r="D389" s="208">
        <v>0</v>
      </c>
      <c r="E389" s="208">
        <v>0</v>
      </c>
      <c r="F389" s="208">
        <v>0.85299999999999998</v>
      </c>
      <c r="G389" s="208">
        <v>0.85299999999999998</v>
      </c>
      <c r="H389" s="208">
        <v>0</v>
      </c>
      <c r="I389" s="208">
        <v>0</v>
      </c>
      <c r="J389" s="208">
        <v>0</v>
      </c>
      <c r="K389" s="208">
        <v>0</v>
      </c>
      <c r="L389" s="208"/>
      <c r="M389" s="208">
        <v>0</v>
      </c>
      <c r="N389" s="208">
        <v>0</v>
      </c>
      <c r="O389" s="208">
        <v>295</v>
      </c>
      <c r="P389" s="208" t="s">
        <v>257</v>
      </c>
      <c r="Q389" s="208" t="s">
        <v>258</v>
      </c>
      <c r="R389" s="208" t="s">
        <v>259</v>
      </c>
      <c r="S389" s="203">
        <v>44837.595416666663</v>
      </c>
    </row>
    <row r="390" spans="1:19" x14ac:dyDescent="0.2">
      <c r="A390" s="208" t="s">
        <v>256</v>
      </c>
      <c r="B390" s="208" t="s">
        <v>129</v>
      </c>
      <c r="C390" s="203">
        <v>44821.125</v>
      </c>
      <c r="D390" s="208">
        <v>0</v>
      </c>
      <c r="E390" s="208">
        <v>0</v>
      </c>
      <c r="F390" s="208">
        <v>0.85599999999999998</v>
      </c>
      <c r="G390" s="208">
        <v>0.85599999999999998</v>
      </c>
      <c r="H390" s="208">
        <v>0</v>
      </c>
      <c r="I390" s="208">
        <v>0</v>
      </c>
      <c r="J390" s="208">
        <v>0</v>
      </c>
      <c r="K390" s="208">
        <v>0</v>
      </c>
      <c r="L390" s="208"/>
      <c r="M390" s="208">
        <v>0</v>
      </c>
      <c r="N390" s="208">
        <v>0</v>
      </c>
      <c r="O390" s="208">
        <v>295</v>
      </c>
      <c r="P390" s="208" t="s">
        <v>257</v>
      </c>
      <c r="Q390" s="208" t="s">
        <v>258</v>
      </c>
      <c r="R390" s="208" t="s">
        <v>259</v>
      </c>
      <c r="S390" s="203">
        <v>44837.595416666663</v>
      </c>
    </row>
    <row r="391" spans="1:19" x14ac:dyDescent="0.2">
      <c r="A391" s="208" t="s">
        <v>256</v>
      </c>
      <c r="B391" s="208" t="s">
        <v>129</v>
      </c>
      <c r="C391" s="203">
        <v>44821.166666666664</v>
      </c>
      <c r="D391" s="208">
        <v>0</v>
      </c>
      <c r="E391" s="208">
        <v>0</v>
      </c>
      <c r="F391" s="208">
        <v>0.86099999999999999</v>
      </c>
      <c r="G391" s="208">
        <v>0.86099999999999999</v>
      </c>
      <c r="H391" s="208">
        <v>0</v>
      </c>
      <c r="I391" s="208">
        <v>0</v>
      </c>
      <c r="J391" s="208">
        <v>0</v>
      </c>
      <c r="K391" s="208">
        <v>0</v>
      </c>
      <c r="L391" s="208"/>
      <c r="M391" s="208">
        <v>0</v>
      </c>
      <c r="N391" s="208">
        <v>0</v>
      </c>
      <c r="O391" s="208">
        <v>295</v>
      </c>
      <c r="P391" s="208" t="s">
        <v>257</v>
      </c>
      <c r="Q391" s="208" t="s">
        <v>258</v>
      </c>
      <c r="R391" s="208" t="s">
        <v>259</v>
      </c>
      <c r="S391" s="203">
        <v>44837.595416666663</v>
      </c>
    </row>
    <row r="392" spans="1:19" x14ac:dyDescent="0.2">
      <c r="A392" s="208" t="s">
        <v>256</v>
      </c>
      <c r="B392" s="208" t="s">
        <v>129</v>
      </c>
      <c r="C392" s="203">
        <v>44821.208333333336</v>
      </c>
      <c r="D392" s="208">
        <v>0</v>
      </c>
      <c r="E392" s="208">
        <v>0</v>
      </c>
      <c r="F392" s="208">
        <v>0.85799999999999998</v>
      </c>
      <c r="G392" s="208">
        <v>0.85799999999999998</v>
      </c>
      <c r="H392" s="208">
        <v>0</v>
      </c>
      <c r="I392" s="208">
        <v>0</v>
      </c>
      <c r="J392" s="208">
        <v>0</v>
      </c>
      <c r="K392" s="208">
        <v>0</v>
      </c>
      <c r="L392" s="208"/>
      <c r="M392" s="208">
        <v>0</v>
      </c>
      <c r="N392" s="208">
        <v>0</v>
      </c>
      <c r="O392" s="208">
        <v>295</v>
      </c>
      <c r="P392" s="208" t="s">
        <v>257</v>
      </c>
      <c r="Q392" s="208" t="s">
        <v>258</v>
      </c>
      <c r="R392" s="208" t="s">
        <v>259</v>
      </c>
      <c r="S392" s="203">
        <v>44837.595416666663</v>
      </c>
    </row>
    <row r="393" spans="1:19" x14ac:dyDescent="0.2">
      <c r="A393" s="208" t="s">
        <v>256</v>
      </c>
      <c r="B393" s="208" t="s">
        <v>129</v>
      </c>
      <c r="C393" s="203">
        <v>44821.25</v>
      </c>
      <c r="D393" s="208">
        <v>0</v>
      </c>
      <c r="E393" s="208">
        <v>0</v>
      </c>
      <c r="F393" s="208">
        <v>0.85599999999999998</v>
      </c>
      <c r="G393" s="208">
        <v>0.85599999999999998</v>
      </c>
      <c r="H393" s="208">
        <v>0</v>
      </c>
      <c r="I393" s="208">
        <v>0</v>
      </c>
      <c r="J393" s="208">
        <v>0</v>
      </c>
      <c r="K393" s="208">
        <v>0</v>
      </c>
      <c r="L393" s="208"/>
      <c r="M393" s="208">
        <v>0</v>
      </c>
      <c r="N393" s="208">
        <v>0</v>
      </c>
      <c r="O393" s="208">
        <v>295</v>
      </c>
      <c r="P393" s="208" t="s">
        <v>257</v>
      </c>
      <c r="Q393" s="208" t="s">
        <v>258</v>
      </c>
      <c r="R393" s="208" t="s">
        <v>259</v>
      </c>
      <c r="S393" s="203">
        <v>44837.595416666663</v>
      </c>
    </row>
    <row r="394" spans="1:19" x14ac:dyDescent="0.2">
      <c r="A394" s="208" t="s">
        <v>256</v>
      </c>
      <c r="B394" s="208" t="s">
        <v>129</v>
      </c>
      <c r="C394" s="203">
        <v>44821.291666666664</v>
      </c>
      <c r="D394" s="208">
        <v>0</v>
      </c>
      <c r="E394" s="208">
        <v>0</v>
      </c>
      <c r="F394" s="208">
        <v>0.86399999999999999</v>
      </c>
      <c r="G394" s="208">
        <v>0.86399999999999999</v>
      </c>
      <c r="H394" s="208">
        <v>0</v>
      </c>
      <c r="I394" s="208">
        <v>0</v>
      </c>
      <c r="J394" s="208">
        <v>0</v>
      </c>
      <c r="K394" s="208">
        <v>0</v>
      </c>
      <c r="L394" s="208"/>
      <c r="M394" s="208">
        <v>0</v>
      </c>
      <c r="N394" s="208">
        <v>0</v>
      </c>
      <c r="O394" s="208">
        <v>295</v>
      </c>
      <c r="P394" s="208" t="s">
        <v>257</v>
      </c>
      <c r="Q394" s="208" t="s">
        <v>258</v>
      </c>
      <c r="R394" s="208" t="s">
        <v>259</v>
      </c>
      <c r="S394" s="203">
        <v>44837.595416666663</v>
      </c>
    </row>
    <row r="395" spans="1:19" x14ac:dyDescent="0.2">
      <c r="A395" s="208" t="s">
        <v>256</v>
      </c>
      <c r="B395" s="208" t="s">
        <v>129</v>
      </c>
      <c r="C395" s="203">
        <v>44821.333333333336</v>
      </c>
      <c r="D395" s="208">
        <v>0</v>
      </c>
      <c r="E395" s="208">
        <v>0</v>
      </c>
      <c r="F395" s="208">
        <v>0.85899999999999999</v>
      </c>
      <c r="G395" s="208">
        <v>0.85899999999999999</v>
      </c>
      <c r="H395" s="208">
        <v>0</v>
      </c>
      <c r="I395" s="208">
        <v>0</v>
      </c>
      <c r="J395" s="208">
        <v>0</v>
      </c>
      <c r="K395" s="208">
        <v>0</v>
      </c>
      <c r="L395" s="208"/>
      <c r="M395" s="208">
        <v>0</v>
      </c>
      <c r="N395" s="208">
        <v>0</v>
      </c>
      <c r="O395" s="208">
        <v>295</v>
      </c>
      <c r="P395" s="208" t="s">
        <v>257</v>
      </c>
      <c r="Q395" s="208" t="s">
        <v>258</v>
      </c>
      <c r="R395" s="208" t="s">
        <v>259</v>
      </c>
      <c r="S395" s="203">
        <v>44837.595416666663</v>
      </c>
    </row>
    <row r="396" spans="1:19" x14ac:dyDescent="0.2">
      <c r="A396" s="208" t="s">
        <v>256</v>
      </c>
      <c r="B396" s="208" t="s">
        <v>129</v>
      </c>
      <c r="C396" s="203">
        <v>44821.375</v>
      </c>
      <c r="D396" s="208">
        <v>0</v>
      </c>
      <c r="E396" s="208">
        <v>0</v>
      </c>
      <c r="F396" s="208">
        <v>0.85599999999999998</v>
      </c>
      <c r="G396" s="208">
        <v>0.85599999999999998</v>
      </c>
      <c r="H396" s="208">
        <v>0</v>
      </c>
      <c r="I396" s="208">
        <v>0</v>
      </c>
      <c r="J396" s="208">
        <v>0</v>
      </c>
      <c r="K396" s="208">
        <v>0</v>
      </c>
      <c r="L396" s="208"/>
      <c r="M396" s="208">
        <v>0</v>
      </c>
      <c r="N396" s="208">
        <v>0</v>
      </c>
      <c r="O396" s="208">
        <v>295</v>
      </c>
      <c r="P396" s="208" t="s">
        <v>257</v>
      </c>
      <c r="Q396" s="208" t="s">
        <v>258</v>
      </c>
      <c r="R396" s="208" t="s">
        <v>259</v>
      </c>
      <c r="S396" s="203">
        <v>44837.595416666663</v>
      </c>
    </row>
    <row r="397" spans="1:19" x14ac:dyDescent="0.2">
      <c r="A397" s="208" t="s">
        <v>256</v>
      </c>
      <c r="B397" s="208" t="s">
        <v>129</v>
      </c>
      <c r="C397" s="203">
        <v>44821.416666666664</v>
      </c>
      <c r="D397" s="208">
        <v>0</v>
      </c>
      <c r="E397" s="208">
        <v>0</v>
      </c>
      <c r="F397" s="208">
        <v>0.85399999999999998</v>
      </c>
      <c r="G397" s="208">
        <v>0.85399999999999998</v>
      </c>
      <c r="H397" s="208">
        <v>0</v>
      </c>
      <c r="I397" s="208">
        <v>0</v>
      </c>
      <c r="J397" s="208">
        <v>0</v>
      </c>
      <c r="K397" s="208">
        <v>0</v>
      </c>
      <c r="L397" s="208"/>
      <c r="M397" s="208">
        <v>0</v>
      </c>
      <c r="N397" s="208">
        <v>0</v>
      </c>
      <c r="O397" s="208">
        <v>295</v>
      </c>
      <c r="P397" s="208" t="s">
        <v>257</v>
      </c>
      <c r="Q397" s="208" t="s">
        <v>258</v>
      </c>
      <c r="R397" s="208" t="s">
        <v>259</v>
      </c>
      <c r="S397" s="203">
        <v>44837.595416666663</v>
      </c>
    </row>
    <row r="398" spans="1:19" x14ac:dyDescent="0.2">
      <c r="A398" s="208" t="s">
        <v>256</v>
      </c>
      <c r="B398" s="208" t="s">
        <v>129</v>
      </c>
      <c r="C398" s="203">
        <v>44821.458333333336</v>
      </c>
      <c r="D398" s="208">
        <v>0</v>
      </c>
      <c r="E398" s="208">
        <v>0</v>
      </c>
      <c r="F398" s="208">
        <v>0.873</v>
      </c>
      <c r="G398" s="208">
        <v>0.873</v>
      </c>
      <c r="H398" s="208">
        <v>0</v>
      </c>
      <c r="I398" s="208">
        <v>0</v>
      </c>
      <c r="J398" s="208">
        <v>0</v>
      </c>
      <c r="K398" s="208">
        <v>0</v>
      </c>
      <c r="L398" s="208"/>
      <c r="M398" s="208">
        <v>0</v>
      </c>
      <c r="N398" s="208">
        <v>0</v>
      </c>
      <c r="O398" s="208">
        <v>295</v>
      </c>
      <c r="P398" s="208" t="s">
        <v>257</v>
      </c>
      <c r="Q398" s="208" t="s">
        <v>258</v>
      </c>
      <c r="R398" s="208" t="s">
        <v>259</v>
      </c>
      <c r="S398" s="203">
        <v>44837.595416666663</v>
      </c>
    </row>
    <row r="399" spans="1:19" x14ac:dyDescent="0.2">
      <c r="A399" s="208" t="s">
        <v>256</v>
      </c>
      <c r="B399" s="208" t="s">
        <v>129</v>
      </c>
      <c r="C399" s="203">
        <v>44821.5</v>
      </c>
      <c r="D399" s="208">
        <v>0</v>
      </c>
      <c r="E399" s="208">
        <v>0</v>
      </c>
      <c r="F399" s="208">
        <v>0.879</v>
      </c>
      <c r="G399" s="208">
        <v>0.879</v>
      </c>
      <c r="H399" s="208">
        <v>0</v>
      </c>
      <c r="I399" s="208">
        <v>0</v>
      </c>
      <c r="J399" s="208">
        <v>0</v>
      </c>
      <c r="K399" s="208">
        <v>0</v>
      </c>
      <c r="L399" s="208"/>
      <c r="M399" s="208">
        <v>0</v>
      </c>
      <c r="N399" s="208">
        <v>0</v>
      </c>
      <c r="O399" s="208">
        <v>295</v>
      </c>
      <c r="P399" s="208" t="s">
        <v>257</v>
      </c>
      <c r="Q399" s="208" t="s">
        <v>258</v>
      </c>
      <c r="R399" s="208" t="s">
        <v>259</v>
      </c>
      <c r="S399" s="203">
        <v>44837.595416666663</v>
      </c>
    </row>
    <row r="400" spans="1:19" x14ac:dyDescent="0.2">
      <c r="A400" s="208" t="s">
        <v>256</v>
      </c>
      <c r="B400" s="208" t="s">
        <v>129</v>
      </c>
      <c r="C400" s="203">
        <v>44821.541666666664</v>
      </c>
      <c r="D400" s="208">
        <v>0</v>
      </c>
      <c r="E400" s="208">
        <v>0</v>
      </c>
      <c r="F400" s="208">
        <v>0.88400000000000001</v>
      </c>
      <c r="G400" s="208">
        <v>0.88400000000000001</v>
      </c>
      <c r="H400" s="208">
        <v>0</v>
      </c>
      <c r="I400" s="208">
        <v>0</v>
      </c>
      <c r="J400" s="208">
        <v>0</v>
      </c>
      <c r="K400" s="208">
        <v>0</v>
      </c>
      <c r="L400" s="208"/>
      <c r="M400" s="208">
        <v>0</v>
      </c>
      <c r="N400" s="208">
        <v>0</v>
      </c>
      <c r="O400" s="208">
        <v>295</v>
      </c>
      <c r="P400" s="208" t="s">
        <v>257</v>
      </c>
      <c r="Q400" s="208" t="s">
        <v>258</v>
      </c>
      <c r="R400" s="208" t="s">
        <v>259</v>
      </c>
      <c r="S400" s="203">
        <v>44837.595416666663</v>
      </c>
    </row>
    <row r="401" spans="1:19" x14ac:dyDescent="0.2">
      <c r="A401" s="208" t="s">
        <v>256</v>
      </c>
      <c r="B401" s="208" t="s">
        <v>129</v>
      </c>
      <c r="C401" s="203">
        <v>44821.583333333336</v>
      </c>
      <c r="D401" s="208">
        <v>0</v>
      </c>
      <c r="E401" s="208">
        <v>0</v>
      </c>
      <c r="F401" s="208">
        <v>0.88900000000000001</v>
      </c>
      <c r="G401" s="208">
        <v>0.88900000000000001</v>
      </c>
      <c r="H401" s="208">
        <v>0</v>
      </c>
      <c r="I401" s="208">
        <v>0</v>
      </c>
      <c r="J401" s="208">
        <v>0</v>
      </c>
      <c r="K401" s="208">
        <v>0</v>
      </c>
      <c r="L401" s="208"/>
      <c r="M401" s="208">
        <v>0</v>
      </c>
      <c r="N401" s="208">
        <v>0</v>
      </c>
      <c r="O401" s="208">
        <v>295</v>
      </c>
      <c r="P401" s="208" t="s">
        <v>257</v>
      </c>
      <c r="Q401" s="208" t="s">
        <v>258</v>
      </c>
      <c r="R401" s="208" t="s">
        <v>259</v>
      </c>
      <c r="S401" s="203">
        <v>44837.595416666663</v>
      </c>
    </row>
    <row r="402" spans="1:19" x14ac:dyDescent="0.2">
      <c r="A402" s="208" t="s">
        <v>256</v>
      </c>
      <c r="B402" s="208" t="s">
        <v>129</v>
      </c>
      <c r="C402" s="203">
        <v>44821.625</v>
      </c>
      <c r="D402" s="208">
        <v>0</v>
      </c>
      <c r="E402" s="208">
        <v>0</v>
      </c>
      <c r="F402" s="208">
        <v>0.88300000000000001</v>
      </c>
      <c r="G402" s="208">
        <v>0.88300000000000001</v>
      </c>
      <c r="H402" s="208">
        <v>0</v>
      </c>
      <c r="I402" s="208">
        <v>0</v>
      </c>
      <c r="J402" s="208">
        <v>0</v>
      </c>
      <c r="K402" s="208">
        <v>0</v>
      </c>
      <c r="L402" s="208"/>
      <c r="M402" s="208">
        <v>0</v>
      </c>
      <c r="N402" s="208">
        <v>0</v>
      </c>
      <c r="O402" s="208">
        <v>295</v>
      </c>
      <c r="P402" s="208" t="s">
        <v>257</v>
      </c>
      <c r="Q402" s="208" t="s">
        <v>258</v>
      </c>
      <c r="R402" s="208" t="s">
        <v>259</v>
      </c>
      <c r="S402" s="203">
        <v>44837.595416666663</v>
      </c>
    </row>
    <row r="403" spans="1:19" x14ac:dyDescent="0.2">
      <c r="A403" s="208" t="s">
        <v>256</v>
      </c>
      <c r="B403" s="208" t="s">
        <v>129</v>
      </c>
      <c r="C403" s="203">
        <v>44821.666666666664</v>
      </c>
      <c r="D403" s="208">
        <v>0</v>
      </c>
      <c r="E403" s="208">
        <v>0</v>
      </c>
      <c r="F403" s="208">
        <v>0.89100000000000001</v>
      </c>
      <c r="G403" s="208">
        <v>0.89100000000000001</v>
      </c>
      <c r="H403" s="208">
        <v>0</v>
      </c>
      <c r="I403" s="208">
        <v>0</v>
      </c>
      <c r="J403" s="208">
        <v>0</v>
      </c>
      <c r="K403" s="208">
        <v>0</v>
      </c>
      <c r="L403" s="208"/>
      <c r="M403" s="208">
        <v>0</v>
      </c>
      <c r="N403" s="208">
        <v>0</v>
      </c>
      <c r="O403" s="208">
        <v>295</v>
      </c>
      <c r="P403" s="208" t="s">
        <v>257</v>
      </c>
      <c r="Q403" s="208" t="s">
        <v>258</v>
      </c>
      <c r="R403" s="208" t="s">
        <v>259</v>
      </c>
      <c r="S403" s="203">
        <v>44837.595416666663</v>
      </c>
    </row>
    <row r="404" spans="1:19" x14ac:dyDescent="0.2">
      <c r="A404" s="208" t="s">
        <v>256</v>
      </c>
      <c r="B404" s="208" t="s">
        <v>129</v>
      </c>
      <c r="C404" s="203">
        <v>44821.708333333336</v>
      </c>
      <c r="D404" s="208">
        <v>0</v>
      </c>
      <c r="E404" s="208">
        <v>0</v>
      </c>
      <c r="F404" s="208">
        <v>0.88100000000000001</v>
      </c>
      <c r="G404" s="208">
        <v>0.88100000000000001</v>
      </c>
      <c r="H404" s="208">
        <v>0</v>
      </c>
      <c r="I404" s="208">
        <v>0</v>
      </c>
      <c r="J404" s="208">
        <v>0</v>
      </c>
      <c r="K404" s="208">
        <v>0</v>
      </c>
      <c r="L404" s="208"/>
      <c r="M404" s="208">
        <v>0</v>
      </c>
      <c r="N404" s="208">
        <v>0</v>
      </c>
      <c r="O404" s="208">
        <v>295</v>
      </c>
      <c r="P404" s="208" t="s">
        <v>257</v>
      </c>
      <c r="Q404" s="208" t="s">
        <v>258</v>
      </c>
      <c r="R404" s="208" t="s">
        <v>259</v>
      </c>
      <c r="S404" s="203">
        <v>44837.595416666663</v>
      </c>
    </row>
    <row r="405" spans="1:19" x14ac:dyDescent="0.2">
      <c r="A405" s="208" t="s">
        <v>256</v>
      </c>
      <c r="B405" s="208" t="s">
        <v>129</v>
      </c>
      <c r="C405" s="203">
        <v>44821.75</v>
      </c>
      <c r="D405" s="208">
        <v>0</v>
      </c>
      <c r="E405" s="208">
        <v>0</v>
      </c>
      <c r="F405" s="208">
        <v>0.876</v>
      </c>
      <c r="G405" s="208">
        <v>0.876</v>
      </c>
      <c r="H405" s="208">
        <v>0</v>
      </c>
      <c r="I405" s="208">
        <v>0</v>
      </c>
      <c r="J405" s="208">
        <v>0</v>
      </c>
      <c r="K405" s="208">
        <v>0</v>
      </c>
      <c r="L405" s="208"/>
      <c r="M405" s="208">
        <v>0</v>
      </c>
      <c r="N405" s="208">
        <v>0</v>
      </c>
      <c r="O405" s="208">
        <v>295</v>
      </c>
      <c r="P405" s="208" t="s">
        <v>257</v>
      </c>
      <c r="Q405" s="208" t="s">
        <v>258</v>
      </c>
      <c r="R405" s="208" t="s">
        <v>259</v>
      </c>
      <c r="S405" s="203">
        <v>44837.595416666663</v>
      </c>
    </row>
    <row r="406" spans="1:19" x14ac:dyDescent="0.2">
      <c r="A406" s="208" t="s">
        <v>256</v>
      </c>
      <c r="B406" s="208" t="s">
        <v>129</v>
      </c>
      <c r="C406" s="203">
        <v>44821.791666666664</v>
      </c>
      <c r="D406" s="208">
        <v>0</v>
      </c>
      <c r="E406" s="208">
        <v>0</v>
      </c>
      <c r="F406" s="208">
        <v>0.88100000000000001</v>
      </c>
      <c r="G406" s="208">
        <v>0.88100000000000001</v>
      </c>
      <c r="H406" s="208">
        <v>0</v>
      </c>
      <c r="I406" s="208">
        <v>0</v>
      </c>
      <c r="J406" s="208">
        <v>0</v>
      </c>
      <c r="K406" s="208">
        <v>0</v>
      </c>
      <c r="L406" s="208"/>
      <c r="M406" s="208">
        <v>0</v>
      </c>
      <c r="N406" s="208">
        <v>0</v>
      </c>
      <c r="O406" s="208">
        <v>295</v>
      </c>
      <c r="P406" s="208" t="s">
        <v>257</v>
      </c>
      <c r="Q406" s="208" t="s">
        <v>258</v>
      </c>
      <c r="R406" s="208" t="s">
        <v>259</v>
      </c>
      <c r="S406" s="203">
        <v>44837.595416666663</v>
      </c>
    </row>
    <row r="407" spans="1:19" x14ac:dyDescent="0.2">
      <c r="A407" s="208" t="s">
        <v>256</v>
      </c>
      <c r="B407" s="208" t="s">
        <v>129</v>
      </c>
      <c r="C407" s="203">
        <v>44821.833333333336</v>
      </c>
      <c r="D407" s="208">
        <v>0</v>
      </c>
      <c r="E407" s="208">
        <v>0</v>
      </c>
      <c r="F407" s="208">
        <v>0.88</v>
      </c>
      <c r="G407" s="208">
        <v>0.88</v>
      </c>
      <c r="H407" s="208">
        <v>0</v>
      </c>
      <c r="I407" s="208">
        <v>0</v>
      </c>
      <c r="J407" s="208">
        <v>0</v>
      </c>
      <c r="K407" s="208">
        <v>0</v>
      </c>
      <c r="L407" s="208"/>
      <c r="M407" s="208">
        <v>0</v>
      </c>
      <c r="N407" s="208">
        <v>0</v>
      </c>
      <c r="O407" s="208">
        <v>295</v>
      </c>
      <c r="P407" s="208" t="s">
        <v>257</v>
      </c>
      <c r="Q407" s="208" t="s">
        <v>258</v>
      </c>
      <c r="R407" s="208" t="s">
        <v>259</v>
      </c>
      <c r="S407" s="203">
        <v>44837.595416666663</v>
      </c>
    </row>
    <row r="408" spans="1:19" x14ac:dyDescent="0.2">
      <c r="A408" s="208" t="s">
        <v>256</v>
      </c>
      <c r="B408" s="208" t="s">
        <v>129</v>
      </c>
      <c r="C408" s="203">
        <v>44821.875</v>
      </c>
      <c r="D408" s="208">
        <v>0</v>
      </c>
      <c r="E408" s="208">
        <v>0</v>
      </c>
      <c r="F408" s="208">
        <v>0.877</v>
      </c>
      <c r="G408" s="208">
        <v>0.877</v>
      </c>
      <c r="H408" s="208">
        <v>0</v>
      </c>
      <c r="I408" s="208">
        <v>0</v>
      </c>
      <c r="J408" s="208">
        <v>0</v>
      </c>
      <c r="K408" s="208">
        <v>0</v>
      </c>
      <c r="L408" s="208"/>
      <c r="M408" s="208">
        <v>0</v>
      </c>
      <c r="N408" s="208">
        <v>0</v>
      </c>
      <c r="O408" s="208">
        <v>295</v>
      </c>
      <c r="P408" s="208" t="s">
        <v>257</v>
      </c>
      <c r="Q408" s="208" t="s">
        <v>258</v>
      </c>
      <c r="R408" s="208" t="s">
        <v>259</v>
      </c>
      <c r="S408" s="203">
        <v>44837.595416666663</v>
      </c>
    </row>
    <row r="409" spans="1:19" x14ac:dyDescent="0.2">
      <c r="A409" s="208" t="s">
        <v>256</v>
      </c>
      <c r="B409" s="208" t="s">
        <v>129</v>
      </c>
      <c r="C409" s="203">
        <v>44821.916666666664</v>
      </c>
      <c r="D409" s="208">
        <v>0</v>
      </c>
      <c r="E409" s="208">
        <v>0</v>
      </c>
      <c r="F409" s="208">
        <v>0.877</v>
      </c>
      <c r="G409" s="208">
        <v>0.877</v>
      </c>
      <c r="H409" s="208">
        <v>0</v>
      </c>
      <c r="I409" s="208">
        <v>0</v>
      </c>
      <c r="J409" s="208">
        <v>0</v>
      </c>
      <c r="K409" s="208">
        <v>0</v>
      </c>
      <c r="L409" s="208"/>
      <c r="M409" s="208">
        <v>0</v>
      </c>
      <c r="N409" s="208">
        <v>0</v>
      </c>
      <c r="O409" s="208">
        <v>295</v>
      </c>
      <c r="P409" s="208" t="s">
        <v>257</v>
      </c>
      <c r="Q409" s="208" t="s">
        <v>258</v>
      </c>
      <c r="R409" s="208" t="s">
        <v>259</v>
      </c>
      <c r="S409" s="203">
        <v>44837.595416666663</v>
      </c>
    </row>
    <row r="410" spans="1:19" x14ac:dyDescent="0.2">
      <c r="A410" s="208" t="s">
        <v>256</v>
      </c>
      <c r="B410" s="208" t="s">
        <v>129</v>
      </c>
      <c r="C410" s="203">
        <v>44821.958333333336</v>
      </c>
      <c r="D410" s="208">
        <v>0</v>
      </c>
      <c r="E410" s="208">
        <v>0</v>
      </c>
      <c r="F410" s="208">
        <v>0.876</v>
      </c>
      <c r="G410" s="208">
        <v>0.876</v>
      </c>
      <c r="H410" s="208">
        <v>0</v>
      </c>
      <c r="I410" s="208">
        <v>0</v>
      </c>
      <c r="J410" s="208">
        <v>0</v>
      </c>
      <c r="K410" s="208">
        <v>0</v>
      </c>
      <c r="L410" s="208"/>
      <c r="M410" s="208">
        <v>0</v>
      </c>
      <c r="N410" s="208">
        <v>0</v>
      </c>
      <c r="O410" s="208">
        <v>295</v>
      </c>
      <c r="P410" s="208" t="s">
        <v>257</v>
      </c>
      <c r="Q410" s="208" t="s">
        <v>258</v>
      </c>
      <c r="R410" s="208" t="s">
        <v>259</v>
      </c>
      <c r="S410" s="203">
        <v>44837.595416666663</v>
      </c>
    </row>
    <row r="411" spans="1:19" x14ac:dyDescent="0.2">
      <c r="A411" s="208" t="s">
        <v>256</v>
      </c>
      <c r="B411" s="208" t="s">
        <v>129</v>
      </c>
      <c r="C411" s="203">
        <v>44822</v>
      </c>
      <c r="D411" s="208">
        <v>0</v>
      </c>
      <c r="E411" s="208">
        <v>0</v>
      </c>
      <c r="F411" s="208">
        <v>0.87</v>
      </c>
      <c r="G411" s="208">
        <v>0.87</v>
      </c>
      <c r="H411" s="208">
        <v>0</v>
      </c>
      <c r="I411" s="208">
        <v>0</v>
      </c>
      <c r="J411" s="208">
        <v>0</v>
      </c>
      <c r="K411" s="208">
        <v>0</v>
      </c>
      <c r="L411" s="208"/>
      <c r="M411" s="208">
        <v>0</v>
      </c>
      <c r="N411" s="208">
        <v>0</v>
      </c>
      <c r="O411" s="208">
        <v>295</v>
      </c>
      <c r="P411" s="208" t="s">
        <v>257</v>
      </c>
      <c r="Q411" s="208" t="s">
        <v>258</v>
      </c>
      <c r="R411" s="208" t="s">
        <v>259</v>
      </c>
      <c r="S411" s="203">
        <v>44837.595416666663</v>
      </c>
    </row>
    <row r="412" spans="1:19" x14ac:dyDescent="0.2">
      <c r="A412" s="208" t="s">
        <v>256</v>
      </c>
      <c r="B412" s="208" t="s">
        <v>129</v>
      </c>
      <c r="C412" s="203">
        <v>44822.041666666664</v>
      </c>
      <c r="D412" s="208">
        <v>0</v>
      </c>
      <c r="E412" s="208">
        <v>0</v>
      </c>
      <c r="F412" s="208">
        <v>0.87</v>
      </c>
      <c r="G412" s="208">
        <v>0.87</v>
      </c>
      <c r="H412" s="208">
        <v>0</v>
      </c>
      <c r="I412" s="208">
        <v>0</v>
      </c>
      <c r="J412" s="208">
        <v>0</v>
      </c>
      <c r="K412" s="208">
        <v>0</v>
      </c>
      <c r="L412" s="208"/>
      <c r="M412" s="208">
        <v>0</v>
      </c>
      <c r="N412" s="208">
        <v>0</v>
      </c>
      <c r="O412" s="208">
        <v>295</v>
      </c>
      <c r="P412" s="208" t="s">
        <v>257</v>
      </c>
      <c r="Q412" s="208" t="s">
        <v>258</v>
      </c>
      <c r="R412" s="208" t="s">
        <v>259</v>
      </c>
      <c r="S412" s="203">
        <v>44837.595416666663</v>
      </c>
    </row>
    <row r="413" spans="1:19" x14ac:dyDescent="0.2">
      <c r="A413" s="208" t="s">
        <v>256</v>
      </c>
      <c r="B413" s="208" t="s">
        <v>129</v>
      </c>
      <c r="C413" s="203">
        <v>44822.083333333336</v>
      </c>
      <c r="D413" s="208">
        <v>0</v>
      </c>
      <c r="E413" s="208">
        <v>0</v>
      </c>
      <c r="F413" s="208">
        <v>0.86399999999999999</v>
      </c>
      <c r="G413" s="208">
        <v>0.86399999999999999</v>
      </c>
      <c r="H413" s="208">
        <v>0</v>
      </c>
      <c r="I413" s="208">
        <v>0</v>
      </c>
      <c r="J413" s="208">
        <v>0</v>
      </c>
      <c r="K413" s="208">
        <v>0</v>
      </c>
      <c r="L413" s="208"/>
      <c r="M413" s="208">
        <v>0</v>
      </c>
      <c r="N413" s="208">
        <v>0</v>
      </c>
      <c r="O413" s="208">
        <v>295</v>
      </c>
      <c r="P413" s="208" t="s">
        <v>257</v>
      </c>
      <c r="Q413" s="208" t="s">
        <v>258</v>
      </c>
      <c r="R413" s="208" t="s">
        <v>259</v>
      </c>
      <c r="S413" s="203">
        <v>44837.595416666663</v>
      </c>
    </row>
    <row r="414" spans="1:19" x14ac:dyDescent="0.2">
      <c r="A414" s="208" t="s">
        <v>256</v>
      </c>
      <c r="B414" s="208" t="s">
        <v>129</v>
      </c>
      <c r="C414" s="203">
        <v>44822.125</v>
      </c>
      <c r="D414" s="208">
        <v>0</v>
      </c>
      <c r="E414" s="208">
        <v>0</v>
      </c>
      <c r="F414" s="208">
        <v>0.88</v>
      </c>
      <c r="G414" s="208">
        <v>0.88</v>
      </c>
      <c r="H414" s="208">
        <v>0</v>
      </c>
      <c r="I414" s="208">
        <v>0</v>
      </c>
      <c r="J414" s="208">
        <v>0</v>
      </c>
      <c r="K414" s="208">
        <v>0</v>
      </c>
      <c r="L414" s="208"/>
      <c r="M414" s="208">
        <v>0</v>
      </c>
      <c r="N414" s="208">
        <v>0</v>
      </c>
      <c r="O414" s="208">
        <v>295</v>
      </c>
      <c r="P414" s="208" t="s">
        <v>257</v>
      </c>
      <c r="Q414" s="208" t="s">
        <v>258</v>
      </c>
      <c r="R414" s="208" t="s">
        <v>259</v>
      </c>
      <c r="S414" s="203">
        <v>44837.595416666663</v>
      </c>
    </row>
    <row r="415" spans="1:19" x14ac:dyDescent="0.2">
      <c r="A415" s="208" t="s">
        <v>256</v>
      </c>
      <c r="B415" s="208" t="s">
        <v>129</v>
      </c>
      <c r="C415" s="203">
        <v>44822.166666666664</v>
      </c>
      <c r="D415" s="208">
        <v>0</v>
      </c>
      <c r="E415" s="208">
        <v>0</v>
      </c>
      <c r="F415" s="208">
        <v>0.875</v>
      </c>
      <c r="G415" s="208">
        <v>0.875</v>
      </c>
      <c r="H415" s="208">
        <v>0</v>
      </c>
      <c r="I415" s="208">
        <v>0</v>
      </c>
      <c r="J415" s="208">
        <v>0</v>
      </c>
      <c r="K415" s="208">
        <v>0</v>
      </c>
      <c r="L415" s="208"/>
      <c r="M415" s="208">
        <v>0</v>
      </c>
      <c r="N415" s="208">
        <v>0</v>
      </c>
      <c r="O415" s="208">
        <v>295</v>
      </c>
      <c r="P415" s="208" t="s">
        <v>257</v>
      </c>
      <c r="Q415" s="208" t="s">
        <v>258</v>
      </c>
      <c r="R415" s="208" t="s">
        <v>259</v>
      </c>
      <c r="S415" s="203">
        <v>44837.595416666663</v>
      </c>
    </row>
    <row r="416" spans="1:19" x14ac:dyDescent="0.2">
      <c r="A416" s="208" t="s">
        <v>256</v>
      </c>
      <c r="B416" s="208" t="s">
        <v>129</v>
      </c>
      <c r="C416" s="203">
        <v>44822.208333333336</v>
      </c>
      <c r="D416" s="208">
        <v>0</v>
      </c>
      <c r="E416" s="208">
        <v>0</v>
      </c>
      <c r="F416" s="208">
        <v>0.872</v>
      </c>
      <c r="G416" s="208">
        <v>0.872</v>
      </c>
      <c r="H416" s="208">
        <v>0</v>
      </c>
      <c r="I416" s="208">
        <v>0</v>
      </c>
      <c r="J416" s="208">
        <v>0</v>
      </c>
      <c r="K416" s="208">
        <v>0</v>
      </c>
      <c r="L416" s="208"/>
      <c r="M416" s="208">
        <v>0</v>
      </c>
      <c r="N416" s="208">
        <v>0</v>
      </c>
      <c r="O416" s="208">
        <v>295</v>
      </c>
      <c r="P416" s="208" t="s">
        <v>257</v>
      </c>
      <c r="Q416" s="208" t="s">
        <v>258</v>
      </c>
      <c r="R416" s="208" t="s">
        <v>259</v>
      </c>
      <c r="S416" s="203">
        <v>44837.595416666663</v>
      </c>
    </row>
    <row r="417" spans="1:19" x14ac:dyDescent="0.2">
      <c r="A417" s="208" t="s">
        <v>256</v>
      </c>
      <c r="B417" s="208" t="s">
        <v>129</v>
      </c>
      <c r="C417" s="203">
        <v>44822.25</v>
      </c>
      <c r="D417" s="208">
        <v>0</v>
      </c>
      <c r="E417" s="208">
        <v>0</v>
      </c>
      <c r="F417" s="208">
        <v>0.86399999999999999</v>
      </c>
      <c r="G417" s="208">
        <v>0.86399999999999999</v>
      </c>
      <c r="H417" s="208">
        <v>0</v>
      </c>
      <c r="I417" s="208">
        <v>0</v>
      </c>
      <c r="J417" s="208">
        <v>0</v>
      </c>
      <c r="K417" s="208">
        <v>0</v>
      </c>
      <c r="L417" s="208"/>
      <c r="M417" s="208">
        <v>0</v>
      </c>
      <c r="N417" s="208">
        <v>0</v>
      </c>
      <c r="O417" s="208">
        <v>295</v>
      </c>
      <c r="P417" s="208" t="s">
        <v>257</v>
      </c>
      <c r="Q417" s="208" t="s">
        <v>258</v>
      </c>
      <c r="R417" s="208" t="s">
        <v>259</v>
      </c>
      <c r="S417" s="203">
        <v>44837.595416666663</v>
      </c>
    </row>
    <row r="418" spans="1:19" x14ac:dyDescent="0.2">
      <c r="A418" s="208" t="s">
        <v>256</v>
      </c>
      <c r="B418" s="208" t="s">
        <v>129</v>
      </c>
      <c r="C418" s="203">
        <v>44822.291666666664</v>
      </c>
      <c r="D418" s="208">
        <v>0</v>
      </c>
      <c r="E418" s="208">
        <v>0</v>
      </c>
      <c r="F418" s="208">
        <v>0.874</v>
      </c>
      <c r="G418" s="208">
        <v>0.874</v>
      </c>
      <c r="H418" s="208">
        <v>0</v>
      </c>
      <c r="I418" s="208">
        <v>0</v>
      </c>
      <c r="J418" s="208">
        <v>0</v>
      </c>
      <c r="K418" s="208">
        <v>0</v>
      </c>
      <c r="L418" s="208"/>
      <c r="M418" s="208">
        <v>0</v>
      </c>
      <c r="N418" s="208">
        <v>0</v>
      </c>
      <c r="O418" s="208">
        <v>295</v>
      </c>
      <c r="P418" s="208" t="s">
        <v>257</v>
      </c>
      <c r="Q418" s="208" t="s">
        <v>258</v>
      </c>
      <c r="R418" s="208" t="s">
        <v>259</v>
      </c>
      <c r="S418" s="203">
        <v>44837.595416666663</v>
      </c>
    </row>
    <row r="419" spans="1:19" x14ac:dyDescent="0.2">
      <c r="A419" s="208" t="s">
        <v>256</v>
      </c>
      <c r="B419" s="208" t="s">
        <v>129</v>
      </c>
      <c r="C419" s="203">
        <v>44822.333333333336</v>
      </c>
      <c r="D419" s="208">
        <v>0</v>
      </c>
      <c r="E419" s="208">
        <v>0</v>
      </c>
      <c r="F419" s="208">
        <v>0.86299999999999999</v>
      </c>
      <c r="G419" s="208">
        <v>0.86299999999999999</v>
      </c>
      <c r="H419" s="208">
        <v>0</v>
      </c>
      <c r="I419" s="208">
        <v>0</v>
      </c>
      <c r="J419" s="208">
        <v>0</v>
      </c>
      <c r="K419" s="208">
        <v>0</v>
      </c>
      <c r="L419" s="208"/>
      <c r="M419" s="208">
        <v>0</v>
      </c>
      <c r="N419" s="208">
        <v>0</v>
      </c>
      <c r="O419" s="208">
        <v>295</v>
      </c>
      <c r="P419" s="208" t="s">
        <v>257</v>
      </c>
      <c r="Q419" s="208" t="s">
        <v>258</v>
      </c>
      <c r="R419" s="208" t="s">
        <v>259</v>
      </c>
      <c r="S419" s="203">
        <v>44837.595416666663</v>
      </c>
    </row>
    <row r="420" spans="1:19" x14ac:dyDescent="0.2">
      <c r="A420" s="208" t="s">
        <v>256</v>
      </c>
      <c r="B420" s="208" t="s">
        <v>129</v>
      </c>
      <c r="C420" s="203">
        <v>44822.375</v>
      </c>
      <c r="D420" s="208">
        <v>0</v>
      </c>
      <c r="E420" s="208">
        <v>0</v>
      </c>
      <c r="F420" s="208">
        <v>0.85799999999999998</v>
      </c>
      <c r="G420" s="208">
        <v>0.85799999999999998</v>
      </c>
      <c r="H420" s="208">
        <v>0</v>
      </c>
      <c r="I420" s="208">
        <v>0</v>
      </c>
      <c r="J420" s="208">
        <v>0</v>
      </c>
      <c r="K420" s="208">
        <v>0</v>
      </c>
      <c r="L420" s="208"/>
      <c r="M420" s="208">
        <v>0</v>
      </c>
      <c r="N420" s="208">
        <v>0</v>
      </c>
      <c r="O420" s="208">
        <v>295</v>
      </c>
      <c r="P420" s="208" t="s">
        <v>257</v>
      </c>
      <c r="Q420" s="208" t="s">
        <v>258</v>
      </c>
      <c r="R420" s="208" t="s">
        <v>259</v>
      </c>
      <c r="S420" s="203">
        <v>44837.595416666663</v>
      </c>
    </row>
    <row r="421" spans="1:19" x14ac:dyDescent="0.2">
      <c r="A421" s="208" t="s">
        <v>256</v>
      </c>
      <c r="B421" s="208" t="s">
        <v>129</v>
      </c>
      <c r="C421" s="203">
        <v>44822.416666666664</v>
      </c>
      <c r="D421" s="208">
        <v>0</v>
      </c>
      <c r="E421" s="208">
        <v>0</v>
      </c>
      <c r="F421" s="208">
        <v>0.86299999999999999</v>
      </c>
      <c r="G421" s="208">
        <v>0.86299999999999999</v>
      </c>
      <c r="H421" s="208">
        <v>0</v>
      </c>
      <c r="I421" s="208">
        <v>0</v>
      </c>
      <c r="J421" s="208">
        <v>0</v>
      </c>
      <c r="K421" s="208">
        <v>0</v>
      </c>
      <c r="L421" s="208"/>
      <c r="M421" s="208">
        <v>0</v>
      </c>
      <c r="N421" s="208">
        <v>0</v>
      </c>
      <c r="O421" s="208">
        <v>295</v>
      </c>
      <c r="P421" s="208" t="s">
        <v>257</v>
      </c>
      <c r="Q421" s="208" t="s">
        <v>258</v>
      </c>
      <c r="R421" s="208" t="s">
        <v>259</v>
      </c>
      <c r="S421" s="203">
        <v>44837.595416666663</v>
      </c>
    </row>
    <row r="422" spans="1:19" x14ac:dyDescent="0.2">
      <c r="A422" s="208" t="s">
        <v>256</v>
      </c>
      <c r="B422" s="208" t="s">
        <v>129</v>
      </c>
      <c r="C422" s="203">
        <v>44822.458333333336</v>
      </c>
      <c r="D422" s="208">
        <v>0</v>
      </c>
      <c r="E422" s="208">
        <v>0</v>
      </c>
      <c r="F422" s="208">
        <v>0.86099999999999999</v>
      </c>
      <c r="G422" s="208">
        <v>0.86099999999999999</v>
      </c>
      <c r="H422" s="208">
        <v>0</v>
      </c>
      <c r="I422" s="208">
        <v>0</v>
      </c>
      <c r="J422" s="208">
        <v>0</v>
      </c>
      <c r="K422" s="208">
        <v>0</v>
      </c>
      <c r="L422" s="208"/>
      <c r="M422" s="208">
        <v>0</v>
      </c>
      <c r="N422" s="208">
        <v>0</v>
      </c>
      <c r="O422" s="208">
        <v>295</v>
      </c>
      <c r="P422" s="208" t="s">
        <v>257</v>
      </c>
      <c r="Q422" s="208" t="s">
        <v>258</v>
      </c>
      <c r="R422" s="208" t="s">
        <v>259</v>
      </c>
      <c r="S422" s="203">
        <v>44837.595416666663</v>
      </c>
    </row>
    <row r="423" spans="1:19" x14ac:dyDescent="0.2">
      <c r="A423" s="208" t="s">
        <v>256</v>
      </c>
      <c r="B423" s="208" t="s">
        <v>129</v>
      </c>
      <c r="C423" s="203">
        <v>44822.5</v>
      </c>
      <c r="D423" s="208">
        <v>0</v>
      </c>
      <c r="E423" s="208">
        <v>0</v>
      </c>
      <c r="F423" s="208">
        <v>0.88100000000000001</v>
      </c>
      <c r="G423" s="208">
        <v>0.88100000000000001</v>
      </c>
      <c r="H423" s="208">
        <v>0</v>
      </c>
      <c r="I423" s="208">
        <v>0</v>
      </c>
      <c r="J423" s="208">
        <v>0</v>
      </c>
      <c r="K423" s="208">
        <v>0</v>
      </c>
      <c r="L423" s="208"/>
      <c r="M423" s="208">
        <v>0</v>
      </c>
      <c r="N423" s="208">
        <v>0</v>
      </c>
      <c r="O423" s="208">
        <v>295</v>
      </c>
      <c r="P423" s="208" t="s">
        <v>257</v>
      </c>
      <c r="Q423" s="208" t="s">
        <v>258</v>
      </c>
      <c r="R423" s="208" t="s">
        <v>259</v>
      </c>
      <c r="S423" s="203">
        <v>44837.595416666663</v>
      </c>
    </row>
    <row r="424" spans="1:19" x14ac:dyDescent="0.2">
      <c r="A424" s="208" t="s">
        <v>256</v>
      </c>
      <c r="B424" s="208" t="s">
        <v>129</v>
      </c>
      <c r="C424" s="203">
        <v>44822.541666666664</v>
      </c>
      <c r="D424" s="208">
        <v>0</v>
      </c>
      <c r="E424" s="208">
        <v>0</v>
      </c>
      <c r="F424" s="208">
        <v>0.873</v>
      </c>
      <c r="G424" s="208">
        <v>0.873</v>
      </c>
      <c r="H424" s="208">
        <v>0</v>
      </c>
      <c r="I424" s="208">
        <v>0</v>
      </c>
      <c r="J424" s="208">
        <v>0</v>
      </c>
      <c r="K424" s="208">
        <v>0</v>
      </c>
      <c r="L424" s="208"/>
      <c r="M424" s="208">
        <v>0</v>
      </c>
      <c r="N424" s="208">
        <v>0</v>
      </c>
      <c r="O424" s="208">
        <v>295</v>
      </c>
      <c r="P424" s="208" t="s">
        <v>257</v>
      </c>
      <c r="Q424" s="208" t="s">
        <v>258</v>
      </c>
      <c r="R424" s="208" t="s">
        <v>259</v>
      </c>
      <c r="S424" s="203">
        <v>44837.595416666663</v>
      </c>
    </row>
    <row r="425" spans="1:19" x14ac:dyDescent="0.2">
      <c r="A425" s="208" t="s">
        <v>256</v>
      </c>
      <c r="B425" s="208" t="s">
        <v>129</v>
      </c>
      <c r="C425" s="203">
        <v>44822.583333333336</v>
      </c>
      <c r="D425" s="208">
        <v>0</v>
      </c>
      <c r="E425" s="208">
        <v>0</v>
      </c>
      <c r="F425" s="208">
        <v>0.85899999999999999</v>
      </c>
      <c r="G425" s="208">
        <v>0.85899999999999999</v>
      </c>
      <c r="H425" s="208">
        <v>0</v>
      </c>
      <c r="I425" s="208">
        <v>0</v>
      </c>
      <c r="J425" s="208">
        <v>0</v>
      </c>
      <c r="K425" s="208">
        <v>0</v>
      </c>
      <c r="L425" s="208"/>
      <c r="M425" s="208">
        <v>0</v>
      </c>
      <c r="N425" s="208">
        <v>0</v>
      </c>
      <c r="O425" s="208">
        <v>295</v>
      </c>
      <c r="P425" s="208" t="s">
        <v>257</v>
      </c>
      <c r="Q425" s="208" t="s">
        <v>258</v>
      </c>
      <c r="R425" s="208" t="s">
        <v>259</v>
      </c>
      <c r="S425" s="203">
        <v>44837.595416666663</v>
      </c>
    </row>
    <row r="426" spans="1:19" x14ac:dyDescent="0.2">
      <c r="A426" s="208" t="s">
        <v>256</v>
      </c>
      <c r="B426" s="208" t="s">
        <v>129</v>
      </c>
      <c r="C426" s="203">
        <v>44822.625</v>
      </c>
      <c r="D426" s="208">
        <v>0</v>
      </c>
      <c r="E426" s="208">
        <v>0</v>
      </c>
      <c r="F426" s="208">
        <v>0.86499999999999999</v>
      </c>
      <c r="G426" s="208">
        <v>0.86499999999999999</v>
      </c>
      <c r="H426" s="208">
        <v>0</v>
      </c>
      <c r="I426" s="208">
        <v>0</v>
      </c>
      <c r="J426" s="208">
        <v>0</v>
      </c>
      <c r="K426" s="208">
        <v>0</v>
      </c>
      <c r="L426" s="208"/>
      <c r="M426" s="208">
        <v>0</v>
      </c>
      <c r="N426" s="208">
        <v>0</v>
      </c>
      <c r="O426" s="208">
        <v>295</v>
      </c>
      <c r="P426" s="208" t="s">
        <v>257</v>
      </c>
      <c r="Q426" s="208" t="s">
        <v>258</v>
      </c>
      <c r="R426" s="208" t="s">
        <v>259</v>
      </c>
      <c r="S426" s="203">
        <v>44837.595416666663</v>
      </c>
    </row>
    <row r="427" spans="1:19" x14ac:dyDescent="0.2">
      <c r="A427" s="208" t="s">
        <v>256</v>
      </c>
      <c r="B427" s="208" t="s">
        <v>129</v>
      </c>
      <c r="C427" s="203">
        <v>44822.666666666664</v>
      </c>
      <c r="D427" s="208">
        <v>0</v>
      </c>
      <c r="E427" s="208">
        <v>0</v>
      </c>
      <c r="F427" s="208">
        <v>0.876</v>
      </c>
      <c r="G427" s="208">
        <v>0.876</v>
      </c>
      <c r="H427" s="208">
        <v>0</v>
      </c>
      <c r="I427" s="208">
        <v>0</v>
      </c>
      <c r="J427" s="208">
        <v>0</v>
      </c>
      <c r="K427" s="208">
        <v>0</v>
      </c>
      <c r="L427" s="208"/>
      <c r="M427" s="208">
        <v>0</v>
      </c>
      <c r="N427" s="208">
        <v>0</v>
      </c>
      <c r="O427" s="208">
        <v>295</v>
      </c>
      <c r="P427" s="208" t="s">
        <v>257</v>
      </c>
      <c r="Q427" s="208" t="s">
        <v>258</v>
      </c>
      <c r="R427" s="208" t="s">
        <v>259</v>
      </c>
      <c r="S427" s="203">
        <v>44837.595416666663</v>
      </c>
    </row>
    <row r="428" spans="1:19" x14ac:dyDescent="0.2">
      <c r="A428" s="208" t="s">
        <v>256</v>
      </c>
      <c r="B428" s="208" t="s">
        <v>129</v>
      </c>
      <c r="C428" s="203">
        <v>44822.708333333336</v>
      </c>
      <c r="D428" s="208">
        <v>0</v>
      </c>
      <c r="E428" s="208">
        <v>0</v>
      </c>
      <c r="F428" s="208">
        <v>0.875</v>
      </c>
      <c r="G428" s="208">
        <v>0.875</v>
      </c>
      <c r="H428" s="208">
        <v>0</v>
      </c>
      <c r="I428" s="208">
        <v>0</v>
      </c>
      <c r="J428" s="208">
        <v>0</v>
      </c>
      <c r="K428" s="208">
        <v>0</v>
      </c>
      <c r="L428" s="208"/>
      <c r="M428" s="208">
        <v>0</v>
      </c>
      <c r="N428" s="208">
        <v>0</v>
      </c>
      <c r="O428" s="208">
        <v>295</v>
      </c>
      <c r="P428" s="208" t="s">
        <v>257</v>
      </c>
      <c r="Q428" s="208" t="s">
        <v>258</v>
      </c>
      <c r="R428" s="208" t="s">
        <v>259</v>
      </c>
      <c r="S428" s="203">
        <v>44837.595416666663</v>
      </c>
    </row>
    <row r="429" spans="1:19" x14ac:dyDescent="0.2">
      <c r="A429" s="208" t="s">
        <v>256</v>
      </c>
      <c r="B429" s="208" t="s">
        <v>129</v>
      </c>
      <c r="C429" s="203">
        <v>44822.75</v>
      </c>
      <c r="D429" s="208">
        <v>0</v>
      </c>
      <c r="E429" s="208">
        <v>0</v>
      </c>
      <c r="F429" s="208">
        <v>0.86</v>
      </c>
      <c r="G429" s="208">
        <v>0.86</v>
      </c>
      <c r="H429" s="208">
        <v>0</v>
      </c>
      <c r="I429" s="208">
        <v>0</v>
      </c>
      <c r="J429" s="208">
        <v>0</v>
      </c>
      <c r="K429" s="208">
        <v>0</v>
      </c>
      <c r="L429" s="208"/>
      <c r="M429" s="208">
        <v>0</v>
      </c>
      <c r="N429" s="208">
        <v>0</v>
      </c>
      <c r="O429" s="208">
        <v>295</v>
      </c>
      <c r="P429" s="208" t="s">
        <v>257</v>
      </c>
      <c r="Q429" s="208" t="s">
        <v>258</v>
      </c>
      <c r="R429" s="208" t="s">
        <v>259</v>
      </c>
      <c r="S429" s="203">
        <v>44837.595416666663</v>
      </c>
    </row>
    <row r="430" spans="1:19" x14ac:dyDescent="0.2">
      <c r="A430" s="208" t="s">
        <v>256</v>
      </c>
      <c r="B430" s="208" t="s">
        <v>129</v>
      </c>
      <c r="C430" s="203">
        <v>44822.791666666664</v>
      </c>
      <c r="D430" s="208">
        <v>0</v>
      </c>
      <c r="E430" s="208">
        <v>0</v>
      </c>
      <c r="F430" s="208">
        <v>0.878</v>
      </c>
      <c r="G430" s="208">
        <v>0.878</v>
      </c>
      <c r="H430" s="208">
        <v>0</v>
      </c>
      <c r="I430" s="208">
        <v>0</v>
      </c>
      <c r="J430" s="208">
        <v>0</v>
      </c>
      <c r="K430" s="208">
        <v>0</v>
      </c>
      <c r="L430" s="208"/>
      <c r="M430" s="208">
        <v>0</v>
      </c>
      <c r="N430" s="208">
        <v>0</v>
      </c>
      <c r="O430" s="208">
        <v>295</v>
      </c>
      <c r="P430" s="208" t="s">
        <v>257</v>
      </c>
      <c r="Q430" s="208" t="s">
        <v>258</v>
      </c>
      <c r="R430" s="208" t="s">
        <v>259</v>
      </c>
      <c r="S430" s="203">
        <v>44837.595416666663</v>
      </c>
    </row>
    <row r="431" spans="1:19" x14ac:dyDescent="0.2">
      <c r="A431" s="208" t="s">
        <v>256</v>
      </c>
      <c r="B431" s="208" t="s">
        <v>129</v>
      </c>
      <c r="C431" s="203">
        <v>44822.833333333336</v>
      </c>
      <c r="D431" s="208">
        <v>0</v>
      </c>
      <c r="E431" s="208">
        <v>0</v>
      </c>
      <c r="F431" s="208">
        <v>0.86899999999999999</v>
      </c>
      <c r="G431" s="208">
        <v>0.86899999999999999</v>
      </c>
      <c r="H431" s="208">
        <v>0</v>
      </c>
      <c r="I431" s="208">
        <v>0</v>
      </c>
      <c r="J431" s="208">
        <v>0</v>
      </c>
      <c r="K431" s="208">
        <v>0</v>
      </c>
      <c r="L431" s="208"/>
      <c r="M431" s="208">
        <v>0</v>
      </c>
      <c r="N431" s="208">
        <v>0</v>
      </c>
      <c r="O431" s="208">
        <v>295</v>
      </c>
      <c r="P431" s="208" t="s">
        <v>257</v>
      </c>
      <c r="Q431" s="208" t="s">
        <v>258</v>
      </c>
      <c r="R431" s="208" t="s">
        <v>259</v>
      </c>
      <c r="S431" s="203">
        <v>44837.595416666663</v>
      </c>
    </row>
    <row r="432" spans="1:19" x14ac:dyDescent="0.2">
      <c r="A432" s="208" t="s">
        <v>256</v>
      </c>
      <c r="B432" s="208" t="s">
        <v>129</v>
      </c>
      <c r="C432" s="203">
        <v>44822.875</v>
      </c>
      <c r="D432" s="208">
        <v>0</v>
      </c>
      <c r="E432" s="208">
        <v>0</v>
      </c>
      <c r="F432" s="208">
        <v>0.86599999999999999</v>
      </c>
      <c r="G432" s="208">
        <v>0.86599999999999999</v>
      </c>
      <c r="H432" s="208">
        <v>0</v>
      </c>
      <c r="I432" s="208">
        <v>0</v>
      </c>
      <c r="J432" s="208">
        <v>0</v>
      </c>
      <c r="K432" s="208">
        <v>0</v>
      </c>
      <c r="L432" s="208"/>
      <c r="M432" s="208">
        <v>0</v>
      </c>
      <c r="N432" s="208">
        <v>0</v>
      </c>
      <c r="O432" s="208">
        <v>295</v>
      </c>
      <c r="P432" s="208" t="s">
        <v>257</v>
      </c>
      <c r="Q432" s="208" t="s">
        <v>258</v>
      </c>
      <c r="R432" s="208" t="s">
        <v>259</v>
      </c>
      <c r="S432" s="203">
        <v>44837.595416666663</v>
      </c>
    </row>
    <row r="433" spans="1:19" x14ac:dyDescent="0.2">
      <c r="A433" s="208" t="s">
        <v>256</v>
      </c>
      <c r="B433" s="208" t="s">
        <v>129</v>
      </c>
      <c r="C433" s="203">
        <v>44822.916666666664</v>
      </c>
      <c r="D433" s="208">
        <v>0</v>
      </c>
      <c r="E433" s="208">
        <v>0</v>
      </c>
      <c r="F433" s="208">
        <v>0.86199999999999999</v>
      </c>
      <c r="G433" s="208">
        <v>0.86199999999999999</v>
      </c>
      <c r="H433" s="208">
        <v>0</v>
      </c>
      <c r="I433" s="208">
        <v>0</v>
      </c>
      <c r="J433" s="208">
        <v>0</v>
      </c>
      <c r="K433" s="208">
        <v>0</v>
      </c>
      <c r="L433" s="208"/>
      <c r="M433" s="208">
        <v>0</v>
      </c>
      <c r="N433" s="208">
        <v>0</v>
      </c>
      <c r="O433" s="208">
        <v>295</v>
      </c>
      <c r="P433" s="208" t="s">
        <v>257</v>
      </c>
      <c r="Q433" s="208" t="s">
        <v>258</v>
      </c>
      <c r="R433" s="208" t="s">
        <v>259</v>
      </c>
      <c r="S433" s="203">
        <v>44837.595416666663</v>
      </c>
    </row>
    <row r="434" spans="1:19" x14ac:dyDescent="0.2">
      <c r="A434" s="208" t="s">
        <v>256</v>
      </c>
      <c r="B434" s="208" t="s">
        <v>129</v>
      </c>
      <c r="C434" s="203">
        <v>44822.958333333336</v>
      </c>
      <c r="D434" s="208">
        <v>0</v>
      </c>
      <c r="E434" s="208">
        <v>0</v>
      </c>
      <c r="F434" s="208">
        <v>0.86099999999999999</v>
      </c>
      <c r="G434" s="208">
        <v>0.86099999999999999</v>
      </c>
      <c r="H434" s="208">
        <v>0</v>
      </c>
      <c r="I434" s="208">
        <v>0</v>
      </c>
      <c r="J434" s="208">
        <v>0</v>
      </c>
      <c r="K434" s="208">
        <v>0</v>
      </c>
      <c r="L434" s="208"/>
      <c r="M434" s="208">
        <v>0</v>
      </c>
      <c r="N434" s="208">
        <v>0</v>
      </c>
      <c r="O434" s="208">
        <v>295</v>
      </c>
      <c r="P434" s="208" t="s">
        <v>257</v>
      </c>
      <c r="Q434" s="208" t="s">
        <v>258</v>
      </c>
      <c r="R434" s="208" t="s">
        <v>259</v>
      </c>
      <c r="S434" s="203">
        <v>44837.595416666663</v>
      </c>
    </row>
    <row r="435" spans="1:19" x14ac:dyDescent="0.2">
      <c r="A435" s="208" t="s">
        <v>256</v>
      </c>
      <c r="B435" s="208" t="s">
        <v>129</v>
      </c>
      <c r="C435" s="203">
        <v>44823</v>
      </c>
      <c r="D435" s="208">
        <v>0</v>
      </c>
      <c r="E435" s="208">
        <v>0</v>
      </c>
      <c r="F435" s="208">
        <v>0.85599999999999998</v>
      </c>
      <c r="G435" s="208">
        <v>0.85599999999999998</v>
      </c>
      <c r="H435" s="208">
        <v>0</v>
      </c>
      <c r="I435" s="208">
        <v>0</v>
      </c>
      <c r="J435" s="208">
        <v>0</v>
      </c>
      <c r="K435" s="208">
        <v>0</v>
      </c>
      <c r="L435" s="208"/>
      <c r="M435" s="208">
        <v>0</v>
      </c>
      <c r="N435" s="208">
        <v>0</v>
      </c>
      <c r="O435" s="208">
        <v>295</v>
      </c>
      <c r="P435" s="208" t="s">
        <v>257</v>
      </c>
      <c r="Q435" s="208" t="s">
        <v>258</v>
      </c>
      <c r="R435" s="208" t="s">
        <v>259</v>
      </c>
      <c r="S435" s="203">
        <v>44837.595416666663</v>
      </c>
    </row>
    <row r="436" spans="1:19" x14ac:dyDescent="0.2">
      <c r="A436" s="208" t="s">
        <v>256</v>
      </c>
      <c r="B436" s="208" t="s">
        <v>129</v>
      </c>
      <c r="C436" s="203">
        <v>44823.041666666664</v>
      </c>
      <c r="D436" s="208">
        <v>0</v>
      </c>
      <c r="E436" s="208">
        <v>0</v>
      </c>
      <c r="F436" s="208">
        <v>0.85099999999999998</v>
      </c>
      <c r="G436" s="208">
        <v>0.85099999999999998</v>
      </c>
      <c r="H436" s="208">
        <v>0</v>
      </c>
      <c r="I436" s="208">
        <v>0</v>
      </c>
      <c r="J436" s="208">
        <v>0</v>
      </c>
      <c r="K436" s="208">
        <v>0</v>
      </c>
      <c r="L436" s="208"/>
      <c r="M436" s="208">
        <v>0</v>
      </c>
      <c r="N436" s="208">
        <v>0</v>
      </c>
      <c r="O436" s="208">
        <v>295</v>
      </c>
      <c r="P436" s="208" t="s">
        <v>257</v>
      </c>
      <c r="Q436" s="208" t="s">
        <v>258</v>
      </c>
      <c r="R436" s="208" t="s">
        <v>259</v>
      </c>
      <c r="S436" s="203">
        <v>44837.595416666663</v>
      </c>
    </row>
    <row r="437" spans="1:19" x14ac:dyDescent="0.2">
      <c r="A437" s="208" t="s">
        <v>256</v>
      </c>
      <c r="B437" s="208" t="s">
        <v>129</v>
      </c>
      <c r="C437" s="203">
        <v>44823.083333333336</v>
      </c>
      <c r="D437" s="208">
        <v>0</v>
      </c>
      <c r="E437" s="208">
        <v>0</v>
      </c>
      <c r="F437" s="208">
        <v>0.85</v>
      </c>
      <c r="G437" s="208">
        <v>0.85</v>
      </c>
      <c r="H437" s="208">
        <v>0</v>
      </c>
      <c r="I437" s="208">
        <v>0</v>
      </c>
      <c r="J437" s="208">
        <v>0</v>
      </c>
      <c r="K437" s="208">
        <v>0</v>
      </c>
      <c r="L437" s="208"/>
      <c r="M437" s="208">
        <v>0</v>
      </c>
      <c r="N437" s="208">
        <v>0</v>
      </c>
      <c r="O437" s="208">
        <v>295</v>
      </c>
      <c r="P437" s="208" t="s">
        <v>257</v>
      </c>
      <c r="Q437" s="208" t="s">
        <v>258</v>
      </c>
      <c r="R437" s="208" t="s">
        <v>259</v>
      </c>
      <c r="S437" s="203">
        <v>44837.595729166664</v>
      </c>
    </row>
    <row r="438" spans="1:19" x14ac:dyDescent="0.2">
      <c r="A438" s="208" t="s">
        <v>256</v>
      </c>
      <c r="B438" s="208" t="s">
        <v>129</v>
      </c>
      <c r="C438" s="203">
        <v>44823.125</v>
      </c>
      <c r="D438" s="208">
        <v>0</v>
      </c>
      <c r="E438" s="208">
        <v>0</v>
      </c>
      <c r="F438" s="208">
        <v>0.85199999999999998</v>
      </c>
      <c r="G438" s="208">
        <v>0.85199999999999998</v>
      </c>
      <c r="H438" s="208">
        <v>0</v>
      </c>
      <c r="I438" s="208">
        <v>0</v>
      </c>
      <c r="J438" s="208">
        <v>0</v>
      </c>
      <c r="K438" s="208">
        <v>0</v>
      </c>
      <c r="L438" s="208"/>
      <c r="M438" s="208">
        <v>0</v>
      </c>
      <c r="N438" s="208">
        <v>0</v>
      </c>
      <c r="O438" s="208">
        <v>295</v>
      </c>
      <c r="P438" s="208" t="s">
        <v>257</v>
      </c>
      <c r="Q438" s="208" t="s">
        <v>258</v>
      </c>
      <c r="R438" s="208" t="s">
        <v>259</v>
      </c>
      <c r="S438" s="203">
        <v>44837.595717592594</v>
      </c>
    </row>
    <row r="439" spans="1:19" x14ac:dyDescent="0.2">
      <c r="A439" s="208" t="s">
        <v>256</v>
      </c>
      <c r="B439" s="208" t="s">
        <v>129</v>
      </c>
      <c r="C439" s="203">
        <v>44823.166666666664</v>
      </c>
      <c r="D439" s="208">
        <v>0</v>
      </c>
      <c r="E439" s="208">
        <v>0</v>
      </c>
      <c r="F439" s="208">
        <v>0.85199999999999998</v>
      </c>
      <c r="G439" s="208">
        <v>0.85199999999999998</v>
      </c>
      <c r="H439" s="208">
        <v>0</v>
      </c>
      <c r="I439" s="208">
        <v>0</v>
      </c>
      <c r="J439" s="208">
        <v>0</v>
      </c>
      <c r="K439" s="208">
        <v>0</v>
      </c>
      <c r="L439" s="208"/>
      <c r="M439" s="208">
        <v>0</v>
      </c>
      <c r="N439" s="208">
        <v>0</v>
      </c>
      <c r="O439" s="208">
        <v>295</v>
      </c>
      <c r="P439" s="208" t="s">
        <v>257</v>
      </c>
      <c r="Q439" s="208" t="s">
        <v>258</v>
      </c>
      <c r="R439" s="208" t="s">
        <v>259</v>
      </c>
      <c r="S439" s="203">
        <v>44837.595717592594</v>
      </c>
    </row>
    <row r="440" spans="1:19" x14ac:dyDescent="0.2">
      <c r="A440" s="208" t="s">
        <v>256</v>
      </c>
      <c r="B440" s="208" t="s">
        <v>129</v>
      </c>
      <c r="C440" s="203">
        <v>44823.208333333336</v>
      </c>
      <c r="D440" s="208">
        <v>0</v>
      </c>
      <c r="E440" s="208">
        <v>0</v>
      </c>
      <c r="F440" s="208">
        <v>0.85099999999999998</v>
      </c>
      <c r="G440" s="208">
        <v>0.85099999999999998</v>
      </c>
      <c r="H440" s="208">
        <v>0</v>
      </c>
      <c r="I440" s="208">
        <v>0</v>
      </c>
      <c r="J440" s="208">
        <v>0</v>
      </c>
      <c r="K440" s="208">
        <v>0</v>
      </c>
      <c r="L440" s="208"/>
      <c r="M440" s="208">
        <v>0</v>
      </c>
      <c r="N440" s="208">
        <v>0</v>
      </c>
      <c r="O440" s="208">
        <v>295</v>
      </c>
      <c r="P440" s="208" t="s">
        <v>257</v>
      </c>
      <c r="Q440" s="208" t="s">
        <v>258</v>
      </c>
      <c r="R440" s="208" t="s">
        <v>259</v>
      </c>
      <c r="S440" s="203">
        <v>44837.595717592594</v>
      </c>
    </row>
    <row r="441" spans="1:19" x14ac:dyDescent="0.2">
      <c r="A441" s="208" t="s">
        <v>256</v>
      </c>
      <c r="B441" s="208" t="s">
        <v>129</v>
      </c>
      <c r="C441" s="203">
        <v>44823.25</v>
      </c>
      <c r="D441" s="208">
        <v>0</v>
      </c>
      <c r="E441" s="208">
        <v>0</v>
      </c>
      <c r="F441" s="208">
        <v>0.84399999999999997</v>
      </c>
      <c r="G441" s="208">
        <v>0.84399999999999997</v>
      </c>
      <c r="H441" s="208">
        <v>0</v>
      </c>
      <c r="I441" s="208">
        <v>0</v>
      </c>
      <c r="J441" s="208">
        <v>0</v>
      </c>
      <c r="K441" s="208">
        <v>0</v>
      </c>
      <c r="L441" s="208"/>
      <c r="M441" s="208">
        <v>0</v>
      </c>
      <c r="N441" s="208">
        <v>0</v>
      </c>
      <c r="O441" s="208">
        <v>295</v>
      </c>
      <c r="P441" s="208" t="s">
        <v>257</v>
      </c>
      <c r="Q441" s="208" t="s">
        <v>258</v>
      </c>
      <c r="R441" s="208" t="s">
        <v>259</v>
      </c>
      <c r="S441" s="203">
        <v>44837.595717592594</v>
      </c>
    </row>
    <row r="442" spans="1:19" x14ac:dyDescent="0.2">
      <c r="A442" s="208" t="s">
        <v>256</v>
      </c>
      <c r="B442" s="208" t="s">
        <v>129</v>
      </c>
      <c r="C442" s="203">
        <v>44823.291666666664</v>
      </c>
      <c r="D442" s="208">
        <v>0</v>
      </c>
      <c r="E442" s="208">
        <v>0</v>
      </c>
      <c r="F442" s="208">
        <v>0.85399999999999998</v>
      </c>
      <c r="G442" s="208">
        <v>0.85399999999999998</v>
      </c>
      <c r="H442" s="208">
        <v>0</v>
      </c>
      <c r="I442" s="208">
        <v>0</v>
      </c>
      <c r="J442" s="208">
        <v>0</v>
      </c>
      <c r="K442" s="208">
        <v>0</v>
      </c>
      <c r="L442" s="208"/>
      <c r="M442" s="208">
        <v>0</v>
      </c>
      <c r="N442" s="208">
        <v>0</v>
      </c>
      <c r="O442" s="208">
        <v>295</v>
      </c>
      <c r="P442" s="208" t="s">
        <v>257</v>
      </c>
      <c r="Q442" s="208" t="s">
        <v>258</v>
      </c>
      <c r="R442" s="208" t="s">
        <v>259</v>
      </c>
      <c r="S442" s="203">
        <v>44837.595717592594</v>
      </c>
    </row>
    <row r="443" spans="1:19" x14ac:dyDescent="0.2">
      <c r="A443" s="208" t="s">
        <v>256</v>
      </c>
      <c r="B443" s="208" t="s">
        <v>129</v>
      </c>
      <c r="C443" s="203">
        <v>44823.333333333336</v>
      </c>
      <c r="D443" s="208">
        <v>0</v>
      </c>
      <c r="E443" s="208">
        <v>0</v>
      </c>
      <c r="F443" s="208">
        <v>0.85</v>
      </c>
      <c r="G443" s="208">
        <v>0.85</v>
      </c>
      <c r="H443" s="208">
        <v>0</v>
      </c>
      <c r="I443" s="208">
        <v>0</v>
      </c>
      <c r="J443" s="208">
        <v>0</v>
      </c>
      <c r="K443" s="208">
        <v>0</v>
      </c>
      <c r="L443" s="208"/>
      <c r="M443" s="208">
        <v>0</v>
      </c>
      <c r="N443" s="208">
        <v>0</v>
      </c>
      <c r="O443" s="208">
        <v>295</v>
      </c>
      <c r="P443" s="208" t="s">
        <v>257</v>
      </c>
      <c r="Q443" s="208" t="s">
        <v>258</v>
      </c>
      <c r="R443" s="208" t="s">
        <v>259</v>
      </c>
      <c r="S443" s="203">
        <v>44837.595717592594</v>
      </c>
    </row>
    <row r="444" spans="1:19" x14ac:dyDescent="0.2">
      <c r="A444" s="208" t="s">
        <v>256</v>
      </c>
      <c r="B444" s="208" t="s">
        <v>129</v>
      </c>
      <c r="C444" s="203">
        <v>44823.375</v>
      </c>
      <c r="D444" s="208">
        <v>0</v>
      </c>
      <c r="E444" s="208">
        <v>0</v>
      </c>
      <c r="F444" s="208">
        <v>0.876</v>
      </c>
      <c r="G444" s="208">
        <v>0.876</v>
      </c>
      <c r="H444" s="208">
        <v>0</v>
      </c>
      <c r="I444" s="208">
        <v>0</v>
      </c>
      <c r="J444" s="208">
        <v>0</v>
      </c>
      <c r="K444" s="208">
        <v>0</v>
      </c>
      <c r="L444" s="208"/>
      <c r="M444" s="208">
        <v>0</v>
      </c>
      <c r="N444" s="208">
        <v>0</v>
      </c>
      <c r="O444" s="208">
        <v>295</v>
      </c>
      <c r="P444" s="208" t="s">
        <v>257</v>
      </c>
      <c r="Q444" s="208" t="s">
        <v>258</v>
      </c>
      <c r="R444" s="208" t="s">
        <v>259</v>
      </c>
      <c r="S444" s="203">
        <v>44837.595717592594</v>
      </c>
    </row>
    <row r="445" spans="1:19" x14ac:dyDescent="0.2">
      <c r="A445" s="208" t="s">
        <v>256</v>
      </c>
      <c r="B445" s="208" t="s">
        <v>129</v>
      </c>
      <c r="C445" s="203">
        <v>44823.416666666664</v>
      </c>
      <c r="D445" s="208">
        <v>0</v>
      </c>
      <c r="E445" s="208">
        <v>0</v>
      </c>
      <c r="F445" s="208">
        <v>0.85199999999999998</v>
      </c>
      <c r="G445" s="208">
        <v>0.85199999999999998</v>
      </c>
      <c r="H445" s="208">
        <v>0</v>
      </c>
      <c r="I445" s="208">
        <v>0</v>
      </c>
      <c r="J445" s="208">
        <v>0</v>
      </c>
      <c r="K445" s="208">
        <v>0</v>
      </c>
      <c r="L445" s="208"/>
      <c r="M445" s="208">
        <v>0</v>
      </c>
      <c r="N445" s="208">
        <v>0</v>
      </c>
      <c r="O445" s="208">
        <v>295</v>
      </c>
      <c r="P445" s="208" t="s">
        <v>257</v>
      </c>
      <c r="Q445" s="208" t="s">
        <v>258</v>
      </c>
      <c r="R445" s="208" t="s">
        <v>259</v>
      </c>
      <c r="S445" s="203">
        <v>44837.595717592594</v>
      </c>
    </row>
    <row r="446" spans="1:19" x14ac:dyDescent="0.2">
      <c r="A446" s="208" t="s">
        <v>256</v>
      </c>
      <c r="B446" s="208" t="s">
        <v>129</v>
      </c>
      <c r="C446" s="203">
        <v>44823.458333333336</v>
      </c>
      <c r="D446" s="208">
        <v>0</v>
      </c>
      <c r="E446" s="208">
        <v>0</v>
      </c>
      <c r="F446" s="208">
        <v>0.79</v>
      </c>
      <c r="G446" s="208">
        <v>0.79</v>
      </c>
      <c r="H446" s="208">
        <v>0</v>
      </c>
      <c r="I446" s="208">
        <v>0</v>
      </c>
      <c r="J446" s="208">
        <v>0</v>
      </c>
      <c r="K446" s="208">
        <v>0</v>
      </c>
      <c r="L446" s="208"/>
      <c r="M446" s="208">
        <v>0</v>
      </c>
      <c r="N446" s="208">
        <v>0</v>
      </c>
      <c r="O446" s="208">
        <v>295</v>
      </c>
      <c r="P446" s="208" t="s">
        <v>257</v>
      </c>
      <c r="Q446" s="208" t="s">
        <v>258</v>
      </c>
      <c r="R446" s="208" t="s">
        <v>259</v>
      </c>
      <c r="S446" s="203">
        <v>44837.595717592594</v>
      </c>
    </row>
    <row r="447" spans="1:19" x14ac:dyDescent="0.2">
      <c r="A447" s="208" t="s">
        <v>256</v>
      </c>
      <c r="B447" s="208" t="s">
        <v>129</v>
      </c>
      <c r="C447" s="203">
        <v>44823.5</v>
      </c>
      <c r="D447" s="208">
        <v>0</v>
      </c>
      <c r="E447" s="208">
        <v>0</v>
      </c>
      <c r="F447" s="208">
        <v>0.86099999999999999</v>
      </c>
      <c r="G447" s="208">
        <v>0.86099999999999999</v>
      </c>
      <c r="H447" s="208">
        <v>0</v>
      </c>
      <c r="I447" s="208">
        <v>0</v>
      </c>
      <c r="J447" s="208">
        <v>0</v>
      </c>
      <c r="K447" s="208">
        <v>0</v>
      </c>
      <c r="L447" s="208"/>
      <c r="M447" s="208">
        <v>0</v>
      </c>
      <c r="N447" s="208">
        <v>0</v>
      </c>
      <c r="O447" s="208">
        <v>295</v>
      </c>
      <c r="P447" s="208" t="s">
        <v>257</v>
      </c>
      <c r="Q447" s="208" t="s">
        <v>258</v>
      </c>
      <c r="R447" s="208" t="s">
        <v>259</v>
      </c>
      <c r="S447" s="203">
        <v>44837.595717592594</v>
      </c>
    </row>
    <row r="448" spans="1:19" x14ac:dyDescent="0.2">
      <c r="A448" s="208" t="s">
        <v>256</v>
      </c>
      <c r="B448" s="208" t="s">
        <v>129</v>
      </c>
      <c r="C448" s="203">
        <v>44823.541666666664</v>
      </c>
      <c r="D448" s="208">
        <v>0</v>
      </c>
      <c r="E448" s="208">
        <v>0</v>
      </c>
      <c r="F448" s="208">
        <v>0.874</v>
      </c>
      <c r="G448" s="208">
        <v>0.874</v>
      </c>
      <c r="H448" s="208">
        <v>0</v>
      </c>
      <c r="I448" s="208">
        <v>0</v>
      </c>
      <c r="J448" s="208">
        <v>0</v>
      </c>
      <c r="K448" s="208">
        <v>0</v>
      </c>
      <c r="L448" s="208"/>
      <c r="M448" s="208">
        <v>0</v>
      </c>
      <c r="N448" s="208">
        <v>0</v>
      </c>
      <c r="O448" s="208">
        <v>295</v>
      </c>
      <c r="P448" s="208" t="s">
        <v>257</v>
      </c>
      <c r="Q448" s="208" t="s">
        <v>258</v>
      </c>
      <c r="R448" s="208" t="s">
        <v>259</v>
      </c>
      <c r="S448" s="203">
        <v>44837.595717592594</v>
      </c>
    </row>
    <row r="449" spans="1:19" x14ac:dyDescent="0.2">
      <c r="A449" s="208" t="s">
        <v>256</v>
      </c>
      <c r="B449" s="208" t="s">
        <v>129</v>
      </c>
      <c r="C449" s="203">
        <v>44823.583333333336</v>
      </c>
      <c r="D449" s="208">
        <v>0</v>
      </c>
      <c r="E449" s="208">
        <v>0</v>
      </c>
      <c r="F449" s="208">
        <v>0.88800000000000001</v>
      </c>
      <c r="G449" s="208">
        <v>0.88800000000000001</v>
      </c>
      <c r="H449" s="208">
        <v>0</v>
      </c>
      <c r="I449" s="208">
        <v>0</v>
      </c>
      <c r="J449" s="208">
        <v>0</v>
      </c>
      <c r="K449" s="208">
        <v>0</v>
      </c>
      <c r="L449" s="208"/>
      <c r="M449" s="208">
        <v>0</v>
      </c>
      <c r="N449" s="208">
        <v>0</v>
      </c>
      <c r="O449" s="208">
        <v>295</v>
      </c>
      <c r="P449" s="208" t="s">
        <v>257</v>
      </c>
      <c r="Q449" s="208" t="s">
        <v>258</v>
      </c>
      <c r="R449" s="208" t="s">
        <v>259</v>
      </c>
      <c r="S449" s="203">
        <v>44837.595717592594</v>
      </c>
    </row>
    <row r="450" spans="1:19" x14ac:dyDescent="0.2">
      <c r="A450" s="208" t="s">
        <v>256</v>
      </c>
      <c r="B450" s="208" t="s">
        <v>129</v>
      </c>
      <c r="C450" s="203">
        <v>44823.625</v>
      </c>
      <c r="D450" s="208">
        <v>0</v>
      </c>
      <c r="E450" s="208">
        <v>0</v>
      </c>
      <c r="F450" s="208">
        <v>0.89300000000000002</v>
      </c>
      <c r="G450" s="208">
        <v>0.89300000000000002</v>
      </c>
      <c r="H450" s="208">
        <v>0</v>
      </c>
      <c r="I450" s="208">
        <v>0</v>
      </c>
      <c r="J450" s="208">
        <v>0</v>
      </c>
      <c r="K450" s="208">
        <v>0</v>
      </c>
      <c r="L450" s="208"/>
      <c r="M450" s="208">
        <v>0</v>
      </c>
      <c r="N450" s="208">
        <v>0</v>
      </c>
      <c r="O450" s="208">
        <v>295</v>
      </c>
      <c r="P450" s="208" t="s">
        <v>257</v>
      </c>
      <c r="Q450" s="208" t="s">
        <v>258</v>
      </c>
      <c r="R450" s="208" t="s">
        <v>259</v>
      </c>
      <c r="S450" s="203">
        <v>44837.595717592594</v>
      </c>
    </row>
    <row r="451" spans="1:19" x14ac:dyDescent="0.2">
      <c r="A451" s="208" t="s">
        <v>256</v>
      </c>
      <c r="B451" s="208" t="s">
        <v>129</v>
      </c>
      <c r="C451" s="203">
        <v>44823.666666666664</v>
      </c>
      <c r="D451" s="208">
        <v>0</v>
      </c>
      <c r="E451" s="208">
        <v>0</v>
      </c>
      <c r="F451" s="208">
        <v>0.89700000000000002</v>
      </c>
      <c r="G451" s="208">
        <v>0.89700000000000002</v>
      </c>
      <c r="H451" s="208">
        <v>0</v>
      </c>
      <c r="I451" s="208">
        <v>0</v>
      </c>
      <c r="J451" s="208">
        <v>0</v>
      </c>
      <c r="K451" s="208">
        <v>0</v>
      </c>
      <c r="L451" s="208"/>
      <c r="M451" s="208">
        <v>0</v>
      </c>
      <c r="N451" s="208">
        <v>0</v>
      </c>
      <c r="O451" s="208">
        <v>295</v>
      </c>
      <c r="P451" s="208" t="s">
        <v>257</v>
      </c>
      <c r="Q451" s="208" t="s">
        <v>258</v>
      </c>
      <c r="R451" s="208" t="s">
        <v>259</v>
      </c>
      <c r="S451" s="203">
        <v>44837.595717592594</v>
      </c>
    </row>
    <row r="452" spans="1:19" x14ac:dyDescent="0.2">
      <c r="A452" s="208" t="s">
        <v>256</v>
      </c>
      <c r="B452" s="208" t="s">
        <v>129</v>
      </c>
      <c r="C452" s="203">
        <v>44823.708333333336</v>
      </c>
      <c r="D452" s="208">
        <v>0</v>
      </c>
      <c r="E452" s="208">
        <v>0</v>
      </c>
      <c r="F452" s="208">
        <v>0.89600000000000002</v>
      </c>
      <c r="G452" s="208">
        <v>0.89600000000000002</v>
      </c>
      <c r="H452" s="208">
        <v>0</v>
      </c>
      <c r="I452" s="208">
        <v>0</v>
      </c>
      <c r="J452" s="208">
        <v>0</v>
      </c>
      <c r="K452" s="208">
        <v>0</v>
      </c>
      <c r="L452" s="208"/>
      <c r="M452" s="208">
        <v>0</v>
      </c>
      <c r="N452" s="208">
        <v>0</v>
      </c>
      <c r="O452" s="208">
        <v>295</v>
      </c>
      <c r="P452" s="208" t="s">
        <v>257</v>
      </c>
      <c r="Q452" s="208" t="s">
        <v>258</v>
      </c>
      <c r="R452" s="208" t="s">
        <v>259</v>
      </c>
      <c r="S452" s="203">
        <v>44837.595717592594</v>
      </c>
    </row>
    <row r="453" spans="1:19" x14ac:dyDescent="0.2">
      <c r="A453" s="208" t="s">
        <v>256</v>
      </c>
      <c r="B453" s="208" t="s">
        <v>129</v>
      </c>
      <c r="C453" s="203">
        <v>44823.75</v>
      </c>
      <c r="D453" s="208">
        <v>0</v>
      </c>
      <c r="E453" s="208">
        <v>0</v>
      </c>
      <c r="F453" s="208">
        <v>0.88300000000000001</v>
      </c>
      <c r="G453" s="208">
        <v>0.88300000000000001</v>
      </c>
      <c r="H453" s="208">
        <v>0</v>
      </c>
      <c r="I453" s="208">
        <v>0</v>
      </c>
      <c r="J453" s="208">
        <v>0</v>
      </c>
      <c r="K453" s="208">
        <v>0</v>
      </c>
      <c r="L453" s="208"/>
      <c r="M453" s="208">
        <v>0</v>
      </c>
      <c r="N453" s="208">
        <v>0</v>
      </c>
      <c r="O453" s="208">
        <v>295</v>
      </c>
      <c r="P453" s="208" t="s">
        <v>257</v>
      </c>
      <c r="Q453" s="208" t="s">
        <v>258</v>
      </c>
      <c r="R453" s="208" t="s">
        <v>259</v>
      </c>
      <c r="S453" s="203">
        <v>44837.595717592594</v>
      </c>
    </row>
    <row r="454" spans="1:19" x14ac:dyDescent="0.2">
      <c r="A454" s="208" t="s">
        <v>256</v>
      </c>
      <c r="B454" s="208" t="s">
        <v>129</v>
      </c>
      <c r="C454" s="203">
        <v>44823.791666666664</v>
      </c>
      <c r="D454" s="208">
        <v>0</v>
      </c>
      <c r="E454" s="208">
        <v>0</v>
      </c>
      <c r="F454" s="208">
        <v>0.88</v>
      </c>
      <c r="G454" s="208">
        <v>0.88</v>
      </c>
      <c r="H454" s="208">
        <v>0</v>
      </c>
      <c r="I454" s="208">
        <v>0</v>
      </c>
      <c r="J454" s="208">
        <v>0</v>
      </c>
      <c r="K454" s="208">
        <v>0</v>
      </c>
      <c r="L454" s="208"/>
      <c r="M454" s="208">
        <v>0</v>
      </c>
      <c r="N454" s="208">
        <v>0</v>
      </c>
      <c r="O454" s="208">
        <v>295</v>
      </c>
      <c r="P454" s="208" t="s">
        <v>257</v>
      </c>
      <c r="Q454" s="208" t="s">
        <v>258</v>
      </c>
      <c r="R454" s="208" t="s">
        <v>259</v>
      </c>
      <c r="S454" s="203">
        <v>44837.595717592594</v>
      </c>
    </row>
    <row r="455" spans="1:19" x14ac:dyDescent="0.2">
      <c r="A455" s="208" t="s">
        <v>256</v>
      </c>
      <c r="B455" s="208" t="s">
        <v>129</v>
      </c>
      <c r="C455" s="203">
        <v>44823.833333333336</v>
      </c>
      <c r="D455" s="208">
        <v>0</v>
      </c>
      <c r="E455" s="208">
        <v>0</v>
      </c>
      <c r="F455" s="208">
        <v>0.86899999999999999</v>
      </c>
      <c r="G455" s="208">
        <v>0.86899999999999999</v>
      </c>
      <c r="H455" s="208">
        <v>0</v>
      </c>
      <c r="I455" s="208">
        <v>0</v>
      </c>
      <c r="J455" s="208">
        <v>0</v>
      </c>
      <c r="K455" s="208">
        <v>0</v>
      </c>
      <c r="L455" s="208"/>
      <c r="M455" s="208">
        <v>0</v>
      </c>
      <c r="N455" s="208">
        <v>0</v>
      </c>
      <c r="O455" s="208">
        <v>295</v>
      </c>
      <c r="P455" s="208" t="s">
        <v>257</v>
      </c>
      <c r="Q455" s="208" t="s">
        <v>258</v>
      </c>
      <c r="R455" s="208" t="s">
        <v>259</v>
      </c>
      <c r="S455" s="203">
        <v>44837.595717592594</v>
      </c>
    </row>
    <row r="456" spans="1:19" x14ac:dyDescent="0.2">
      <c r="A456" s="208" t="s">
        <v>256</v>
      </c>
      <c r="B456" s="208" t="s">
        <v>129</v>
      </c>
      <c r="C456" s="203">
        <v>44823.875</v>
      </c>
      <c r="D456" s="208">
        <v>0</v>
      </c>
      <c r="E456" s="208">
        <v>0</v>
      </c>
      <c r="F456" s="208">
        <v>0.877</v>
      </c>
      <c r="G456" s="208">
        <v>0.877</v>
      </c>
      <c r="H456" s="208">
        <v>0</v>
      </c>
      <c r="I456" s="208">
        <v>0</v>
      </c>
      <c r="J456" s="208">
        <v>0</v>
      </c>
      <c r="K456" s="208">
        <v>0</v>
      </c>
      <c r="L456" s="208"/>
      <c r="M456" s="208">
        <v>0</v>
      </c>
      <c r="N456" s="208">
        <v>0</v>
      </c>
      <c r="O456" s="208">
        <v>295</v>
      </c>
      <c r="P456" s="208" t="s">
        <v>257</v>
      </c>
      <c r="Q456" s="208" t="s">
        <v>258</v>
      </c>
      <c r="R456" s="208" t="s">
        <v>259</v>
      </c>
      <c r="S456" s="203">
        <v>44837.595717592594</v>
      </c>
    </row>
    <row r="457" spans="1:19" x14ac:dyDescent="0.2">
      <c r="A457" s="208" t="s">
        <v>256</v>
      </c>
      <c r="B457" s="208" t="s">
        <v>129</v>
      </c>
      <c r="C457" s="203">
        <v>44823.916666666664</v>
      </c>
      <c r="D457" s="208">
        <v>0</v>
      </c>
      <c r="E457" s="208">
        <v>0</v>
      </c>
      <c r="F457" s="208">
        <v>0.87</v>
      </c>
      <c r="G457" s="208">
        <v>0.87</v>
      </c>
      <c r="H457" s="208">
        <v>0</v>
      </c>
      <c r="I457" s="208">
        <v>0</v>
      </c>
      <c r="J457" s="208">
        <v>0</v>
      </c>
      <c r="K457" s="208">
        <v>0</v>
      </c>
      <c r="L457" s="208"/>
      <c r="M457" s="208">
        <v>0</v>
      </c>
      <c r="N457" s="208">
        <v>0</v>
      </c>
      <c r="O457" s="208">
        <v>295</v>
      </c>
      <c r="P457" s="208" t="s">
        <v>257</v>
      </c>
      <c r="Q457" s="208" t="s">
        <v>258</v>
      </c>
      <c r="R457" s="208" t="s">
        <v>259</v>
      </c>
      <c r="S457" s="203">
        <v>44837.595717592594</v>
      </c>
    </row>
    <row r="458" spans="1:19" x14ac:dyDescent="0.2">
      <c r="A458" s="208" t="s">
        <v>256</v>
      </c>
      <c r="B458" s="208" t="s">
        <v>129</v>
      </c>
      <c r="C458" s="203">
        <v>44823.958333333336</v>
      </c>
      <c r="D458" s="208">
        <v>0</v>
      </c>
      <c r="E458" s="208">
        <v>0</v>
      </c>
      <c r="F458" s="208">
        <v>0.88200000000000001</v>
      </c>
      <c r="G458" s="208">
        <v>0.88200000000000001</v>
      </c>
      <c r="H458" s="208">
        <v>0</v>
      </c>
      <c r="I458" s="208">
        <v>0</v>
      </c>
      <c r="J458" s="208">
        <v>0</v>
      </c>
      <c r="K458" s="208">
        <v>0</v>
      </c>
      <c r="L458" s="208"/>
      <c r="M458" s="208">
        <v>0</v>
      </c>
      <c r="N458" s="208">
        <v>0</v>
      </c>
      <c r="O458" s="208">
        <v>295</v>
      </c>
      <c r="P458" s="208" t="s">
        <v>257</v>
      </c>
      <c r="Q458" s="208" t="s">
        <v>258</v>
      </c>
      <c r="R458" s="208" t="s">
        <v>259</v>
      </c>
      <c r="S458" s="203">
        <v>44837.595717592594</v>
      </c>
    </row>
    <row r="459" spans="1:19" x14ac:dyDescent="0.2">
      <c r="A459" s="208" t="s">
        <v>256</v>
      </c>
      <c r="B459" s="208" t="s">
        <v>129</v>
      </c>
      <c r="C459" s="203">
        <v>44824</v>
      </c>
      <c r="D459" s="208">
        <v>0</v>
      </c>
      <c r="E459" s="208">
        <v>0</v>
      </c>
      <c r="F459" s="208">
        <v>0.88100000000000001</v>
      </c>
      <c r="G459" s="208">
        <v>0.88100000000000001</v>
      </c>
      <c r="H459" s="208">
        <v>0</v>
      </c>
      <c r="I459" s="208">
        <v>0</v>
      </c>
      <c r="J459" s="208">
        <v>0</v>
      </c>
      <c r="K459" s="208">
        <v>0</v>
      </c>
      <c r="L459" s="208"/>
      <c r="M459" s="208">
        <v>0</v>
      </c>
      <c r="N459" s="208">
        <v>0</v>
      </c>
      <c r="O459" s="208">
        <v>295</v>
      </c>
      <c r="P459" s="208" t="s">
        <v>257</v>
      </c>
      <c r="Q459" s="208" t="s">
        <v>258</v>
      </c>
      <c r="R459" s="208" t="s">
        <v>259</v>
      </c>
      <c r="S459" s="203">
        <v>44837.595717592594</v>
      </c>
    </row>
    <row r="460" spans="1:19" x14ac:dyDescent="0.2">
      <c r="A460" s="208" t="s">
        <v>256</v>
      </c>
      <c r="B460" s="208" t="s">
        <v>129</v>
      </c>
      <c r="C460" s="203">
        <v>44824.041666666664</v>
      </c>
      <c r="D460" s="208">
        <v>0</v>
      </c>
      <c r="E460" s="208">
        <v>0</v>
      </c>
      <c r="F460" s="208">
        <v>0.878</v>
      </c>
      <c r="G460" s="208">
        <v>0.878</v>
      </c>
      <c r="H460" s="208">
        <v>0</v>
      </c>
      <c r="I460" s="208">
        <v>0</v>
      </c>
      <c r="J460" s="208">
        <v>0</v>
      </c>
      <c r="K460" s="208">
        <v>0</v>
      </c>
      <c r="L460" s="208"/>
      <c r="M460" s="208">
        <v>0</v>
      </c>
      <c r="N460" s="208">
        <v>0</v>
      </c>
      <c r="O460" s="208">
        <v>295</v>
      </c>
      <c r="P460" s="208" t="s">
        <v>257</v>
      </c>
      <c r="Q460" s="208" t="s">
        <v>258</v>
      </c>
      <c r="R460" s="208" t="s">
        <v>259</v>
      </c>
      <c r="S460" s="203">
        <v>44837.595717592594</v>
      </c>
    </row>
    <row r="461" spans="1:19" x14ac:dyDescent="0.2">
      <c r="A461" s="208" t="s">
        <v>256</v>
      </c>
      <c r="B461" s="208" t="s">
        <v>129</v>
      </c>
      <c r="C461" s="203">
        <v>44824.083333333336</v>
      </c>
      <c r="D461" s="208">
        <v>0</v>
      </c>
      <c r="E461" s="208">
        <v>0</v>
      </c>
      <c r="F461" s="208">
        <v>0.86299999999999999</v>
      </c>
      <c r="G461" s="208">
        <v>0.86299999999999999</v>
      </c>
      <c r="H461" s="208">
        <v>0</v>
      </c>
      <c r="I461" s="208">
        <v>0</v>
      </c>
      <c r="J461" s="208">
        <v>0</v>
      </c>
      <c r="K461" s="208">
        <v>0</v>
      </c>
      <c r="L461" s="208"/>
      <c r="M461" s="208">
        <v>0</v>
      </c>
      <c r="N461" s="208">
        <v>0</v>
      </c>
      <c r="O461" s="208">
        <v>295</v>
      </c>
      <c r="P461" s="208" t="s">
        <v>257</v>
      </c>
      <c r="Q461" s="208" t="s">
        <v>258</v>
      </c>
      <c r="R461" s="208" t="s">
        <v>259</v>
      </c>
      <c r="S461" s="203">
        <v>44837.595717592594</v>
      </c>
    </row>
    <row r="462" spans="1:19" x14ac:dyDescent="0.2">
      <c r="A462" s="208" t="s">
        <v>256</v>
      </c>
      <c r="B462" s="208" t="s">
        <v>129</v>
      </c>
      <c r="C462" s="203">
        <v>44824.125</v>
      </c>
      <c r="D462" s="208">
        <v>0</v>
      </c>
      <c r="E462" s="208">
        <v>0</v>
      </c>
      <c r="F462" s="208">
        <v>0.871</v>
      </c>
      <c r="G462" s="208">
        <v>0.871</v>
      </c>
      <c r="H462" s="208">
        <v>0</v>
      </c>
      <c r="I462" s="208">
        <v>0</v>
      </c>
      <c r="J462" s="208">
        <v>0</v>
      </c>
      <c r="K462" s="208">
        <v>0</v>
      </c>
      <c r="L462" s="208"/>
      <c r="M462" s="208">
        <v>0</v>
      </c>
      <c r="N462" s="208">
        <v>0</v>
      </c>
      <c r="O462" s="208">
        <v>295</v>
      </c>
      <c r="P462" s="208" t="s">
        <v>257</v>
      </c>
      <c r="Q462" s="208" t="s">
        <v>258</v>
      </c>
      <c r="R462" s="208" t="s">
        <v>259</v>
      </c>
      <c r="S462" s="203">
        <v>44837.595717592594</v>
      </c>
    </row>
    <row r="463" spans="1:19" x14ac:dyDescent="0.2">
      <c r="A463" s="208" t="s">
        <v>256</v>
      </c>
      <c r="B463" s="208" t="s">
        <v>129</v>
      </c>
      <c r="C463" s="203">
        <v>44824.166666666664</v>
      </c>
      <c r="D463" s="208">
        <v>0</v>
      </c>
      <c r="E463" s="208">
        <v>0</v>
      </c>
      <c r="F463" s="208">
        <v>0.87</v>
      </c>
      <c r="G463" s="208">
        <v>0.87</v>
      </c>
      <c r="H463" s="208">
        <v>0</v>
      </c>
      <c r="I463" s="208">
        <v>0</v>
      </c>
      <c r="J463" s="208">
        <v>0</v>
      </c>
      <c r="K463" s="208">
        <v>0</v>
      </c>
      <c r="L463" s="208"/>
      <c r="M463" s="208">
        <v>0</v>
      </c>
      <c r="N463" s="208">
        <v>0</v>
      </c>
      <c r="O463" s="208">
        <v>295</v>
      </c>
      <c r="P463" s="208" t="s">
        <v>257</v>
      </c>
      <c r="Q463" s="208" t="s">
        <v>258</v>
      </c>
      <c r="R463" s="208" t="s">
        <v>259</v>
      </c>
      <c r="S463" s="203">
        <v>44837.595717592594</v>
      </c>
    </row>
    <row r="464" spans="1:19" x14ac:dyDescent="0.2">
      <c r="A464" s="208" t="s">
        <v>256</v>
      </c>
      <c r="B464" s="208" t="s">
        <v>129</v>
      </c>
      <c r="C464" s="203">
        <v>44824.208333333336</v>
      </c>
      <c r="D464" s="208">
        <v>0</v>
      </c>
      <c r="E464" s="208">
        <v>0</v>
      </c>
      <c r="F464" s="208">
        <v>0.86299999999999999</v>
      </c>
      <c r="G464" s="208">
        <v>0.86299999999999999</v>
      </c>
      <c r="H464" s="208">
        <v>0</v>
      </c>
      <c r="I464" s="208">
        <v>0</v>
      </c>
      <c r="J464" s="208">
        <v>0</v>
      </c>
      <c r="K464" s="208">
        <v>0</v>
      </c>
      <c r="L464" s="208"/>
      <c r="M464" s="208">
        <v>0</v>
      </c>
      <c r="N464" s="208">
        <v>0</v>
      </c>
      <c r="O464" s="208">
        <v>295</v>
      </c>
      <c r="P464" s="208" t="s">
        <v>257</v>
      </c>
      <c r="Q464" s="208" t="s">
        <v>258</v>
      </c>
      <c r="R464" s="208" t="s">
        <v>259</v>
      </c>
      <c r="S464" s="203">
        <v>44837.595717592594</v>
      </c>
    </row>
    <row r="465" spans="1:19" x14ac:dyDescent="0.2">
      <c r="A465" s="208" t="s">
        <v>256</v>
      </c>
      <c r="B465" s="208" t="s">
        <v>129</v>
      </c>
      <c r="C465" s="203">
        <v>44824.25</v>
      </c>
      <c r="D465" s="208">
        <v>0</v>
      </c>
      <c r="E465" s="208">
        <v>0</v>
      </c>
      <c r="F465" s="208">
        <v>0.84899999999999998</v>
      </c>
      <c r="G465" s="208">
        <v>0.84899999999999998</v>
      </c>
      <c r="H465" s="208">
        <v>0</v>
      </c>
      <c r="I465" s="208">
        <v>0</v>
      </c>
      <c r="J465" s="208">
        <v>0</v>
      </c>
      <c r="K465" s="208">
        <v>0</v>
      </c>
      <c r="L465" s="208"/>
      <c r="M465" s="208">
        <v>0</v>
      </c>
      <c r="N465" s="208">
        <v>0</v>
      </c>
      <c r="O465" s="208">
        <v>295</v>
      </c>
      <c r="P465" s="208" t="s">
        <v>257</v>
      </c>
      <c r="Q465" s="208" t="s">
        <v>258</v>
      </c>
      <c r="R465" s="208" t="s">
        <v>259</v>
      </c>
      <c r="S465" s="203">
        <v>44837.595717592594</v>
      </c>
    </row>
    <row r="466" spans="1:19" x14ac:dyDescent="0.2">
      <c r="A466" s="208" t="s">
        <v>256</v>
      </c>
      <c r="B466" s="208" t="s">
        <v>129</v>
      </c>
      <c r="C466" s="203">
        <v>44824.291666666664</v>
      </c>
      <c r="D466" s="208">
        <v>0</v>
      </c>
      <c r="E466" s="208">
        <v>0</v>
      </c>
      <c r="F466" s="208">
        <v>0.85599999999999998</v>
      </c>
      <c r="G466" s="208">
        <v>0.85599999999999998</v>
      </c>
      <c r="H466" s="208">
        <v>0</v>
      </c>
      <c r="I466" s="208">
        <v>0</v>
      </c>
      <c r="J466" s="208">
        <v>0</v>
      </c>
      <c r="K466" s="208">
        <v>0</v>
      </c>
      <c r="L466" s="208"/>
      <c r="M466" s="208">
        <v>0</v>
      </c>
      <c r="N466" s="208">
        <v>0</v>
      </c>
      <c r="O466" s="208">
        <v>295</v>
      </c>
      <c r="P466" s="208" t="s">
        <v>257</v>
      </c>
      <c r="Q466" s="208" t="s">
        <v>258</v>
      </c>
      <c r="R466" s="208" t="s">
        <v>259</v>
      </c>
      <c r="S466" s="203">
        <v>44837.595717592594</v>
      </c>
    </row>
    <row r="467" spans="1:19" x14ac:dyDescent="0.2">
      <c r="A467" s="208" t="s">
        <v>256</v>
      </c>
      <c r="B467" s="208" t="s">
        <v>129</v>
      </c>
      <c r="C467" s="203">
        <v>44824.333333333336</v>
      </c>
      <c r="D467" s="208">
        <v>0</v>
      </c>
      <c r="E467" s="208">
        <v>0</v>
      </c>
      <c r="F467" s="208">
        <v>0.85399999999999998</v>
      </c>
      <c r="G467" s="208">
        <v>0.85399999999999998</v>
      </c>
      <c r="H467" s="208">
        <v>0</v>
      </c>
      <c r="I467" s="208">
        <v>0</v>
      </c>
      <c r="J467" s="208">
        <v>0</v>
      </c>
      <c r="K467" s="208">
        <v>0</v>
      </c>
      <c r="L467" s="208"/>
      <c r="M467" s="208">
        <v>0</v>
      </c>
      <c r="N467" s="208">
        <v>0</v>
      </c>
      <c r="O467" s="208">
        <v>295</v>
      </c>
      <c r="P467" s="208" t="s">
        <v>257</v>
      </c>
      <c r="Q467" s="208" t="s">
        <v>258</v>
      </c>
      <c r="R467" s="208" t="s">
        <v>259</v>
      </c>
      <c r="S467" s="203">
        <v>44837.595717592594</v>
      </c>
    </row>
    <row r="468" spans="1:19" x14ac:dyDescent="0.2">
      <c r="A468" s="208" t="s">
        <v>256</v>
      </c>
      <c r="B468" s="208" t="s">
        <v>129</v>
      </c>
      <c r="C468" s="203">
        <v>44824.375</v>
      </c>
      <c r="D468" s="208">
        <v>0</v>
      </c>
      <c r="E468" s="208">
        <v>0</v>
      </c>
      <c r="F468" s="208">
        <v>0.85099999999999998</v>
      </c>
      <c r="G468" s="208">
        <v>0.85099999999999998</v>
      </c>
      <c r="H468" s="208">
        <v>0</v>
      </c>
      <c r="I468" s="208">
        <v>0</v>
      </c>
      <c r="J468" s="208">
        <v>0</v>
      </c>
      <c r="K468" s="208">
        <v>0</v>
      </c>
      <c r="L468" s="208"/>
      <c r="M468" s="208">
        <v>0</v>
      </c>
      <c r="N468" s="208">
        <v>0</v>
      </c>
      <c r="O468" s="208">
        <v>295</v>
      </c>
      <c r="P468" s="208" t="s">
        <v>257</v>
      </c>
      <c r="Q468" s="208" t="s">
        <v>258</v>
      </c>
      <c r="R468" s="208" t="s">
        <v>259</v>
      </c>
      <c r="S468" s="203">
        <v>44837.595717592594</v>
      </c>
    </row>
    <row r="469" spans="1:19" x14ac:dyDescent="0.2">
      <c r="A469" s="208" t="s">
        <v>256</v>
      </c>
      <c r="B469" s="208" t="s">
        <v>129</v>
      </c>
      <c r="C469" s="203">
        <v>44824.416666666664</v>
      </c>
      <c r="D469" s="208">
        <v>0</v>
      </c>
      <c r="E469" s="208">
        <v>0</v>
      </c>
      <c r="F469" s="208">
        <v>0.86899999999999999</v>
      </c>
      <c r="G469" s="208">
        <v>0.86899999999999999</v>
      </c>
      <c r="H469" s="208">
        <v>0</v>
      </c>
      <c r="I469" s="208">
        <v>0</v>
      </c>
      <c r="J469" s="208">
        <v>0</v>
      </c>
      <c r="K469" s="208">
        <v>0</v>
      </c>
      <c r="L469" s="208"/>
      <c r="M469" s="208">
        <v>0</v>
      </c>
      <c r="N469" s="208">
        <v>0</v>
      </c>
      <c r="O469" s="208">
        <v>295</v>
      </c>
      <c r="P469" s="208" t="s">
        <v>257</v>
      </c>
      <c r="Q469" s="208" t="s">
        <v>258</v>
      </c>
      <c r="R469" s="208" t="s">
        <v>259</v>
      </c>
      <c r="S469" s="203">
        <v>44837.595717592594</v>
      </c>
    </row>
    <row r="470" spans="1:19" x14ac:dyDescent="0.2">
      <c r="A470" s="208" t="s">
        <v>256</v>
      </c>
      <c r="B470" s="208" t="s">
        <v>129</v>
      </c>
      <c r="C470" s="203">
        <v>44824.458333333336</v>
      </c>
      <c r="D470" s="208">
        <v>0</v>
      </c>
      <c r="E470" s="208">
        <v>0</v>
      </c>
      <c r="F470" s="208">
        <v>0.89200000000000002</v>
      </c>
      <c r="G470" s="208">
        <v>0.89200000000000002</v>
      </c>
      <c r="H470" s="208">
        <v>0</v>
      </c>
      <c r="I470" s="208">
        <v>0</v>
      </c>
      <c r="J470" s="208">
        <v>0</v>
      </c>
      <c r="K470" s="208">
        <v>0</v>
      </c>
      <c r="L470" s="208"/>
      <c r="M470" s="208">
        <v>0</v>
      </c>
      <c r="N470" s="208">
        <v>0</v>
      </c>
      <c r="O470" s="208">
        <v>295</v>
      </c>
      <c r="P470" s="208" t="s">
        <v>257</v>
      </c>
      <c r="Q470" s="208" t="s">
        <v>258</v>
      </c>
      <c r="R470" s="208" t="s">
        <v>259</v>
      </c>
      <c r="S470" s="203">
        <v>44837.595717592594</v>
      </c>
    </row>
    <row r="471" spans="1:19" x14ac:dyDescent="0.2">
      <c r="A471" s="208" t="s">
        <v>256</v>
      </c>
      <c r="B471" s="208" t="s">
        <v>129</v>
      </c>
      <c r="C471" s="203">
        <v>44824.5</v>
      </c>
      <c r="D471" s="208">
        <v>0</v>
      </c>
      <c r="E471" s="208">
        <v>0</v>
      </c>
      <c r="F471" s="208">
        <v>0.91700000000000004</v>
      </c>
      <c r="G471" s="208">
        <v>0.91700000000000004</v>
      </c>
      <c r="H471" s="208">
        <v>0</v>
      </c>
      <c r="I471" s="208">
        <v>0</v>
      </c>
      <c r="J471" s="208">
        <v>0</v>
      </c>
      <c r="K471" s="208">
        <v>0</v>
      </c>
      <c r="L471" s="208"/>
      <c r="M471" s="208">
        <v>0</v>
      </c>
      <c r="N471" s="208">
        <v>0</v>
      </c>
      <c r="O471" s="208">
        <v>295</v>
      </c>
      <c r="P471" s="208" t="s">
        <v>257</v>
      </c>
      <c r="Q471" s="208" t="s">
        <v>258</v>
      </c>
      <c r="R471" s="208" t="s">
        <v>259</v>
      </c>
      <c r="S471" s="203">
        <v>44837.595717592594</v>
      </c>
    </row>
    <row r="472" spans="1:19" x14ac:dyDescent="0.2">
      <c r="A472" s="208" t="s">
        <v>256</v>
      </c>
      <c r="B472" s="208" t="s">
        <v>129</v>
      </c>
      <c r="C472" s="203">
        <v>44824.541666666664</v>
      </c>
      <c r="D472" s="208">
        <v>0</v>
      </c>
      <c r="E472" s="208">
        <v>0</v>
      </c>
      <c r="F472" s="208">
        <v>0.90600000000000003</v>
      </c>
      <c r="G472" s="208">
        <v>0.90600000000000003</v>
      </c>
      <c r="H472" s="208">
        <v>0</v>
      </c>
      <c r="I472" s="208">
        <v>0</v>
      </c>
      <c r="J472" s="208">
        <v>0</v>
      </c>
      <c r="K472" s="208">
        <v>0</v>
      </c>
      <c r="L472" s="208"/>
      <c r="M472" s="208">
        <v>0</v>
      </c>
      <c r="N472" s="208">
        <v>0</v>
      </c>
      <c r="O472" s="208">
        <v>295</v>
      </c>
      <c r="P472" s="208" t="s">
        <v>257</v>
      </c>
      <c r="Q472" s="208" t="s">
        <v>258</v>
      </c>
      <c r="R472" s="208" t="s">
        <v>259</v>
      </c>
      <c r="S472" s="203">
        <v>44837.595717592594</v>
      </c>
    </row>
    <row r="473" spans="1:19" x14ac:dyDescent="0.2">
      <c r="A473" s="208" t="s">
        <v>256</v>
      </c>
      <c r="B473" s="208" t="s">
        <v>129</v>
      </c>
      <c r="C473" s="203">
        <v>44824.583333333336</v>
      </c>
      <c r="D473" s="208">
        <v>0</v>
      </c>
      <c r="E473" s="208">
        <v>0</v>
      </c>
      <c r="F473" s="208">
        <v>0.90600000000000003</v>
      </c>
      <c r="G473" s="208">
        <v>0.90600000000000003</v>
      </c>
      <c r="H473" s="208">
        <v>0</v>
      </c>
      <c r="I473" s="208">
        <v>0</v>
      </c>
      <c r="J473" s="208">
        <v>0</v>
      </c>
      <c r="K473" s="208">
        <v>0</v>
      </c>
      <c r="L473" s="208"/>
      <c r="M473" s="208">
        <v>0</v>
      </c>
      <c r="N473" s="208">
        <v>0</v>
      </c>
      <c r="O473" s="208">
        <v>295</v>
      </c>
      <c r="P473" s="208" t="s">
        <v>257</v>
      </c>
      <c r="Q473" s="208" t="s">
        <v>258</v>
      </c>
      <c r="R473" s="208" t="s">
        <v>259</v>
      </c>
      <c r="S473" s="203">
        <v>44837.595717592594</v>
      </c>
    </row>
    <row r="474" spans="1:19" x14ac:dyDescent="0.2">
      <c r="A474" s="208" t="s">
        <v>256</v>
      </c>
      <c r="B474" s="208" t="s">
        <v>129</v>
      </c>
      <c r="C474" s="203">
        <v>44824.625</v>
      </c>
      <c r="D474" s="208">
        <v>0</v>
      </c>
      <c r="E474" s="208">
        <v>0</v>
      </c>
      <c r="F474" s="208">
        <v>0.89700000000000002</v>
      </c>
      <c r="G474" s="208">
        <v>0.89700000000000002</v>
      </c>
      <c r="H474" s="208">
        <v>0</v>
      </c>
      <c r="I474" s="208">
        <v>0</v>
      </c>
      <c r="J474" s="208">
        <v>0</v>
      </c>
      <c r="K474" s="208">
        <v>0</v>
      </c>
      <c r="L474" s="208"/>
      <c r="M474" s="208">
        <v>0</v>
      </c>
      <c r="N474" s="208">
        <v>0</v>
      </c>
      <c r="O474" s="208">
        <v>295</v>
      </c>
      <c r="P474" s="208" t="s">
        <v>257</v>
      </c>
      <c r="Q474" s="208" t="s">
        <v>258</v>
      </c>
      <c r="R474" s="208" t="s">
        <v>259</v>
      </c>
      <c r="S474" s="203">
        <v>44837.595717592594</v>
      </c>
    </row>
    <row r="475" spans="1:19" x14ac:dyDescent="0.2">
      <c r="A475" s="208" t="s">
        <v>256</v>
      </c>
      <c r="B475" s="208" t="s">
        <v>129</v>
      </c>
      <c r="C475" s="203">
        <v>44824.666666666664</v>
      </c>
      <c r="D475" s="208">
        <v>0</v>
      </c>
      <c r="E475" s="208">
        <v>0</v>
      </c>
      <c r="F475" s="208">
        <v>0.90800000000000003</v>
      </c>
      <c r="G475" s="208">
        <v>0.90800000000000003</v>
      </c>
      <c r="H475" s="208">
        <v>0</v>
      </c>
      <c r="I475" s="208">
        <v>0</v>
      </c>
      <c r="J475" s="208">
        <v>0</v>
      </c>
      <c r="K475" s="208">
        <v>0</v>
      </c>
      <c r="L475" s="208"/>
      <c r="M475" s="208">
        <v>0</v>
      </c>
      <c r="N475" s="208">
        <v>0</v>
      </c>
      <c r="O475" s="208">
        <v>295</v>
      </c>
      <c r="P475" s="208" t="s">
        <v>257</v>
      </c>
      <c r="Q475" s="208" t="s">
        <v>258</v>
      </c>
      <c r="R475" s="208" t="s">
        <v>259</v>
      </c>
      <c r="S475" s="203">
        <v>44837.595717592594</v>
      </c>
    </row>
    <row r="476" spans="1:19" x14ac:dyDescent="0.2">
      <c r="A476" s="208" t="s">
        <v>256</v>
      </c>
      <c r="B476" s="208" t="s">
        <v>129</v>
      </c>
      <c r="C476" s="203">
        <v>44824.708333333336</v>
      </c>
      <c r="D476" s="208">
        <v>0</v>
      </c>
      <c r="E476" s="208">
        <v>0</v>
      </c>
      <c r="F476" s="208">
        <v>0.91</v>
      </c>
      <c r="G476" s="208">
        <v>0.91</v>
      </c>
      <c r="H476" s="208">
        <v>0</v>
      </c>
      <c r="I476" s="208">
        <v>0</v>
      </c>
      <c r="J476" s="208">
        <v>0</v>
      </c>
      <c r="K476" s="208">
        <v>0</v>
      </c>
      <c r="L476" s="208"/>
      <c r="M476" s="208">
        <v>0</v>
      </c>
      <c r="N476" s="208">
        <v>0</v>
      </c>
      <c r="O476" s="208">
        <v>295</v>
      </c>
      <c r="P476" s="208" t="s">
        <v>257</v>
      </c>
      <c r="Q476" s="208" t="s">
        <v>258</v>
      </c>
      <c r="R476" s="208" t="s">
        <v>259</v>
      </c>
      <c r="S476" s="203">
        <v>44837.595717592594</v>
      </c>
    </row>
    <row r="477" spans="1:19" x14ac:dyDescent="0.2">
      <c r="A477" s="208" t="s">
        <v>256</v>
      </c>
      <c r="B477" s="208" t="s">
        <v>129</v>
      </c>
      <c r="C477" s="203">
        <v>44824.75</v>
      </c>
      <c r="D477" s="208">
        <v>0</v>
      </c>
      <c r="E477" s="208">
        <v>0</v>
      </c>
      <c r="F477" s="208">
        <v>0.88500000000000001</v>
      </c>
      <c r="G477" s="208">
        <v>0.88500000000000001</v>
      </c>
      <c r="H477" s="208">
        <v>0</v>
      </c>
      <c r="I477" s="208">
        <v>0</v>
      </c>
      <c r="J477" s="208">
        <v>0</v>
      </c>
      <c r="K477" s="208">
        <v>0</v>
      </c>
      <c r="L477" s="208"/>
      <c r="M477" s="208">
        <v>0</v>
      </c>
      <c r="N477" s="208">
        <v>0</v>
      </c>
      <c r="O477" s="208">
        <v>295</v>
      </c>
      <c r="P477" s="208" t="s">
        <v>257</v>
      </c>
      <c r="Q477" s="208" t="s">
        <v>258</v>
      </c>
      <c r="R477" s="208" t="s">
        <v>259</v>
      </c>
      <c r="S477" s="203">
        <v>44837.595717592594</v>
      </c>
    </row>
    <row r="478" spans="1:19" x14ac:dyDescent="0.2">
      <c r="A478" s="208" t="s">
        <v>256</v>
      </c>
      <c r="B478" s="208" t="s">
        <v>129</v>
      </c>
      <c r="C478" s="203">
        <v>44824.791666666664</v>
      </c>
      <c r="D478" s="208">
        <v>0</v>
      </c>
      <c r="E478" s="208">
        <v>0</v>
      </c>
      <c r="F478" s="208">
        <v>0.88400000000000001</v>
      </c>
      <c r="G478" s="208">
        <v>0.88400000000000001</v>
      </c>
      <c r="H478" s="208">
        <v>0</v>
      </c>
      <c r="I478" s="208">
        <v>0</v>
      </c>
      <c r="J478" s="208">
        <v>0</v>
      </c>
      <c r="K478" s="208">
        <v>0</v>
      </c>
      <c r="L478" s="208"/>
      <c r="M478" s="208">
        <v>0</v>
      </c>
      <c r="N478" s="208">
        <v>0</v>
      </c>
      <c r="O478" s="208">
        <v>295</v>
      </c>
      <c r="P478" s="208" t="s">
        <v>257</v>
      </c>
      <c r="Q478" s="208" t="s">
        <v>258</v>
      </c>
      <c r="R478" s="208" t="s">
        <v>259</v>
      </c>
      <c r="S478" s="203">
        <v>44837.595717592594</v>
      </c>
    </row>
    <row r="479" spans="1:19" x14ac:dyDescent="0.2">
      <c r="A479" s="208" t="s">
        <v>256</v>
      </c>
      <c r="B479" s="208" t="s">
        <v>129</v>
      </c>
      <c r="C479" s="203">
        <v>44824.833333333336</v>
      </c>
      <c r="D479" s="208">
        <v>0</v>
      </c>
      <c r="E479" s="208">
        <v>0</v>
      </c>
      <c r="F479" s="208">
        <v>0.876</v>
      </c>
      <c r="G479" s="208">
        <v>0.876</v>
      </c>
      <c r="H479" s="208">
        <v>0</v>
      </c>
      <c r="I479" s="208">
        <v>0</v>
      </c>
      <c r="J479" s="208">
        <v>0</v>
      </c>
      <c r="K479" s="208">
        <v>0</v>
      </c>
      <c r="L479" s="208"/>
      <c r="M479" s="208">
        <v>0</v>
      </c>
      <c r="N479" s="208">
        <v>0</v>
      </c>
      <c r="O479" s="208">
        <v>295</v>
      </c>
      <c r="P479" s="208" t="s">
        <v>257</v>
      </c>
      <c r="Q479" s="208" t="s">
        <v>258</v>
      </c>
      <c r="R479" s="208" t="s">
        <v>259</v>
      </c>
      <c r="S479" s="203">
        <v>44837.595717592594</v>
      </c>
    </row>
    <row r="480" spans="1:19" x14ac:dyDescent="0.2">
      <c r="A480" s="208" t="s">
        <v>256</v>
      </c>
      <c r="B480" s="208" t="s">
        <v>129</v>
      </c>
      <c r="C480" s="203">
        <v>44824.875</v>
      </c>
      <c r="D480" s="208">
        <v>0</v>
      </c>
      <c r="E480" s="208">
        <v>0</v>
      </c>
      <c r="F480" s="208">
        <v>0.877</v>
      </c>
      <c r="G480" s="208">
        <v>0.877</v>
      </c>
      <c r="H480" s="208">
        <v>0</v>
      </c>
      <c r="I480" s="208">
        <v>0</v>
      </c>
      <c r="J480" s="208">
        <v>0</v>
      </c>
      <c r="K480" s="208">
        <v>0</v>
      </c>
      <c r="L480" s="208"/>
      <c r="M480" s="208">
        <v>0</v>
      </c>
      <c r="N480" s="208">
        <v>0</v>
      </c>
      <c r="O480" s="208">
        <v>295</v>
      </c>
      <c r="P480" s="208" t="s">
        <v>257</v>
      </c>
      <c r="Q480" s="208" t="s">
        <v>258</v>
      </c>
      <c r="R480" s="208" t="s">
        <v>259</v>
      </c>
      <c r="S480" s="203">
        <v>44837.595717592594</v>
      </c>
    </row>
    <row r="481" spans="1:19" x14ac:dyDescent="0.2">
      <c r="A481" s="208" t="s">
        <v>256</v>
      </c>
      <c r="B481" s="208" t="s">
        <v>129</v>
      </c>
      <c r="C481" s="203">
        <v>44824.916666666664</v>
      </c>
      <c r="D481" s="208">
        <v>0</v>
      </c>
      <c r="E481" s="208">
        <v>0</v>
      </c>
      <c r="F481" s="208">
        <v>0.85799999999999998</v>
      </c>
      <c r="G481" s="208">
        <v>0.85799999999999998</v>
      </c>
      <c r="H481" s="208">
        <v>0</v>
      </c>
      <c r="I481" s="208">
        <v>0</v>
      </c>
      <c r="J481" s="208">
        <v>0</v>
      </c>
      <c r="K481" s="208">
        <v>0</v>
      </c>
      <c r="L481" s="208"/>
      <c r="M481" s="208">
        <v>0</v>
      </c>
      <c r="N481" s="208">
        <v>0</v>
      </c>
      <c r="O481" s="208">
        <v>295</v>
      </c>
      <c r="P481" s="208" t="s">
        <v>257</v>
      </c>
      <c r="Q481" s="208" t="s">
        <v>258</v>
      </c>
      <c r="R481" s="208" t="s">
        <v>259</v>
      </c>
      <c r="S481" s="203">
        <v>44837.595717592594</v>
      </c>
    </row>
    <row r="482" spans="1:19" x14ac:dyDescent="0.2">
      <c r="A482" s="208" t="s">
        <v>256</v>
      </c>
      <c r="B482" s="208" t="s">
        <v>129</v>
      </c>
      <c r="C482" s="203">
        <v>44824.958333333336</v>
      </c>
      <c r="D482" s="208">
        <v>0</v>
      </c>
      <c r="E482" s="208">
        <v>0</v>
      </c>
      <c r="F482" s="208">
        <v>0.86899999999999999</v>
      </c>
      <c r="G482" s="208">
        <v>0.86899999999999999</v>
      </c>
      <c r="H482" s="208">
        <v>0</v>
      </c>
      <c r="I482" s="208">
        <v>0</v>
      </c>
      <c r="J482" s="208">
        <v>0</v>
      </c>
      <c r="K482" s="208">
        <v>0</v>
      </c>
      <c r="L482" s="208"/>
      <c r="M482" s="208">
        <v>0</v>
      </c>
      <c r="N482" s="208">
        <v>0</v>
      </c>
      <c r="O482" s="208">
        <v>295</v>
      </c>
      <c r="P482" s="208" t="s">
        <v>257</v>
      </c>
      <c r="Q482" s="208" t="s">
        <v>258</v>
      </c>
      <c r="R482" s="208" t="s">
        <v>259</v>
      </c>
      <c r="S482" s="203">
        <v>44837.595717592594</v>
      </c>
    </row>
    <row r="483" spans="1:19" x14ac:dyDescent="0.2">
      <c r="A483" s="208" t="s">
        <v>256</v>
      </c>
      <c r="B483" s="208" t="s">
        <v>129</v>
      </c>
      <c r="C483" s="203">
        <v>44825</v>
      </c>
      <c r="D483" s="208">
        <v>0</v>
      </c>
      <c r="E483" s="208">
        <v>0</v>
      </c>
      <c r="F483" s="208">
        <v>0.86399999999999999</v>
      </c>
      <c r="G483" s="208">
        <v>0.86399999999999999</v>
      </c>
      <c r="H483" s="208">
        <v>0</v>
      </c>
      <c r="I483" s="208">
        <v>0</v>
      </c>
      <c r="J483" s="208">
        <v>0</v>
      </c>
      <c r="K483" s="208">
        <v>0</v>
      </c>
      <c r="L483" s="208"/>
      <c r="M483" s="208">
        <v>0</v>
      </c>
      <c r="N483" s="208">
        <v>0</v>
      </c>
      <c r="O483" s="208">
        <v>295</v>
      </c>
      <c r="P483" s="208" t="s">
        <v>257</v>
      </c>
      <c r="Q483" s="208" t="s">
        <v>258</v>
      </c>
      <c r="R483" s="208" t="s">
        <v>259</v>
      </c>
      <c r="S483" s="203">
        <v>44837.595717592594</v>
      </c>
    </row>
    <row r="484" spans="1:19" x14ac:dyDescent="0.2">
      <c r="A484" s="208" t="s">
        <v>256</v>
      </c>
      <c r="B484" s="208" t="s">
        <v>129</v>
      </c>
      <c r="C484" s="203">
        <v>44825.041666666664</v>
      </c>
      <c r="D484" s="208">
        <v>0</v>
      </c>
      <c r="E484" s="208">
        <v>0</v>
      </c>
      <c r="F484" s="208">
        <v>0.86</v>
      </c>
      <c r="G484" s="208">
        <v>0.86</v>
      </c>
      <c r="H484" s="208">
        <v>0</v>
      </c>
      <c r="I484" s="208">
        <v>0</v>
      </c>
      <c r="J484" s="208">
        <v>0</v>
      </c>
      <c r="K484" s="208">
        <v>0</v>
      </c>
      <c r="L484" s="208"/>
      <c r="M484" s="208">
        <v>0</v>
      </c>
      <c r="N484" s="208">
        <v>0</v>
      </c>
      <c r="O484" s="208">
        <v>295</v>
      </c>
      <c r="P484" s="208" t="s">
        <v>257</v>
      </c>
      <c r="Q484" s="208" t="s">
        <v>258</v>
      </c>
      <c r="R484" s="208" t="s">
        <v>259</v>
      </c>
      <c r="S484" s="203">
        <v>44837.595717592594</v>
      </c>
    </row>
    <row r="485" spans="1:19" x14ac:dyDescent="0.2">
      <c r="A485" s="208" t="s">
        <v>256</v>
      </c>
      <c r="B485" s="208" t="s">
        <v>129</v>
      </c>
      <c r="C485" s="203">
        <v>44825.083333333336</v>
      </c>
      <c r="D485" s="208">
        <v>0</v>
      </c>
      <c r="E485" s="208">
        <v>0</v>
      </c>
      <c r="F485" s="208">
        <v>0.85499999999999998</v>
      </c>
      <c r="G485" s="208">
        <v>0.85499999999999998</v>
      </c>
      <c r="H485" s="208">
        <v>0</v>
      </c>
      <c r="I485" s="208">
        <v>0</v>
      </c>
      <c r="J485" s="208">
        <v>0</v>
      </c>
      <c r="K485" s="208">
        <v>0</v>
      </c>
      <c r="L485" s="208"/>
      <c r="M485" s="208">
        <v>0</v>
      </c>
      <c r="N485" s="208">
        <v>0</v>
      </c>
      <c r="O485" s="208">
        <v>295</v>
      </c>
      <c r="P485" s="208" t="s">
        <v>257</v>
      </c>
      <c r="Q485" s="208" t="s">
        <v>258</v>
      </c>
      <c r="R485" s="208" t="s">
        <v>259</v>
      </c>
      <c r="S485" s="203">
        <v>44837.595717592594</v>
      </c>
    </row>
    <row r="486" spans="1:19" x14ac:dyDescent="0.2">
      <c r="A486" s="208" t="s">
        <v>256</v>
      </c>
      <c r="B486" s="208" t="s">
        <v>129</v>
      </c>
      <c r="C486" s="203">
        <v>44825.125</v>
      </c>
      <c r="D486" s="208">
        <v>0</v>
      </c>
      <c r="E486" s="208">
        <v>0</v>
      </c>
      <c r="F486" s="208">
        <v>0.86599999999999999</v>
      </c>
      <c r="G486" s="208">
        <v>0.86599999999999999</v>
      </c>
      <c r="H486" s="208">
        <v>0</v>
      </c>
      <c r="I486" s="208">
        <v>0</v>
      </c>
      <c r="J486" s="208">
        <v>0</v>
      </c>
      <c r="K486" s="208">
        <v>0</v>
      </c>
      <c r="L486" s="208"/>
      <c r="M486" s="208">
        <v>0</v>
      </c>
      <c r="N486" s="208">
        <v>0</v>
      </c>
      <c r="O486" s="208">
        <v>295</v>
      </c>
      <c r="P486" s="208" t="s">
        <v>257</v>
      </c>
      <c r="Q486" s="208" t="s">
        <v>258</v>
      </c>
      <c r="R486" s="208" t="s">
        <v>259</v>
      </c>
      <c r="S486" s="203">
        <v>44837.595717592594</v>
      </c>
    </row>
    <row r="487" spans="1:19" x14ac:dyDescent="0.2">
      <c r="A487" s="208" t="s">
        <v>256</v>
      </c>
      <c r="B487" s="208" t="s">
        <v>129</v>
      </c>
      <c r="C487" s="203">
        <v>44825.166666666664</v>
      </c>
      <c r="D487" s="208">
        <v>0</v>
      </c>
      <c r="E487" s="208">
        <v>0</v>
      </c>
      <c r="F487" s="208">
        <v>0.871</v>
      </c>
      <c r="G487" s="208">
        <v>0.871</v>
      </c>
      <c r="H487" s="208">
        <v>0</v>
      </c>
      <c r="I487" s="208">
        <v>0</v>
      </c>
      <c r="J487" s="208">
        <v>0</v>
      </c>
      <c r="K487" s="208">
        <v>0</v>
      </c>
      <c r="L487" s="208"/>
      <c r="M487" s="208">
        <v>0</v>
      </c>
      <c r="N487" s="208">
        <v>0</v>
      </c>
      <c r="O487" s="208">
        <v>295</v>
      </c>
      <c r="P487" s="208" t="s">
        <v>257</v>
      </c>
      <c r="Q487" s="208" t="s">
        <v>258</v>
      </c>
      <c r="R487" s="208" t="s">
        <v>259</v>
      </c>
      <c r="S487" s="203">
        <v>44837.595717592594</v>
      </c>
    </row>
    <row r="488" spans="1:19" x14ac:dyDescent="0.2">
      <c r="A488" s="208" t="s">
        <v>256</v>
      </c>
      <c r="B488" s="208" t="s">
        <v>129</v>
      </c>
      <c r="C488" s="203">
        <v>44825.208333333336</v>
      </c>
      <c r="D488" s="208">
        <v>0</v>
      </c>
      <c r="E488" s="208">
        <v>0</v>
      </c>
      <c r="F488" s="208">
        <v>0.86399999999999999</v>
      </c>
      <c r="G488" s="208">
        <v>0.86399999999999999</v>
      </c>
      <c r="H488" s="208">
        <v>0</v>
      </c>
      <c r="I488" s="208">
        <v>0</v>
      </c>
      <c r="J488" s="208">
        <v>0</v>
      </c>
      <c r="K488" s="208">
        <v>0</v>
      </c>
      <c r="L488" s="208"/>
      <c r="M488" s="208">
        <v>0</v>
      </c>
      <c r="N488" s="208">
        <v>0</v>
      </c>
      <c r="O488" s="208">
        <v>295</v>
      </c>
      <c r="P488" s="208" t="s">
        <v>257</v>
      </c>
      <c r="Q488" s="208" t="s">
        <v>258</v>
      </c>
      <c r="R488" s="208" t="s">
        <v>259</v>
      </c>
      <c r="S488" s="203">
        <v>44837.595717592594</v>
      </c>
    </row>
    <row r="489" spans="1:19" x14ac:dyDescent="0.2">
      <c r="A489" s="208" t="s">
        <v>256</v>
      </c>
      <c r="B489" s="208" t="s">
        <v>129</v>
      </c>
      <c r="C489" s="203">
        <v>44825.25</v>
      </c>
      <c r="D489" s="208">
        <v>0</v>
      </c>
      <c r="E489" s="208">
        <v>0</v>
      </c>
      <c r="F489" s="208">
        <v>0.85399999999999998</v>
      </c>
      <c r="G489" s="208">
        <v>0.85399999999999998</v>
      </c>
      <c r="H489" s="208">
        <v>0</v>
      </c>
      <c r="I489" s="208">
        <v>0</v>
      </c>
      <c r="J489" s="208">
        <v>0</v>
      </c>
      <c r="K489" s="208">
        <v>0</v>
      </c>
      <c r="L489" s="208"/>
      <c r="M489" s="208">
        <v>0</v>
      </c>
      <c r="N489" s="208">
        <v>0</v>
      </c>
      <c r="O489" s="208">
        <v>295</v>
      </c>
      <c r="P489" s="208" t="s">
        <v>257</v>
      </c>
      <c r="Q489" s="208" t="s">
        <v>258</v>
      </c>
      <c r="R489" s="208" t="s">
        <v>259</v>
      </c>
      <c r="S489" s="203">
        <v>44837.595717592594</v>
      </c>
    </row>
    <row r="490" spans="1:19" x14ac:dyDescent="0.2">
      <c r="A490" s="208" t="s">
        <v>256</v>
      </c>
      <c r="B490" s="208" t="s">
        <v>129</v>
      </c>
      <c r="C490" s="203">
        <v>44825.291666666664</v>
      </c>
      <c r="D490" s="208">
        <v>0</v>
      </c>
      <c r="E490" s="208">
        <v>0</v>
      </c>
      <c r="F490" s="208">
        <v>0.86199999999999999</v>
      </c>
      <c r="G490" s="208">
        <v>0.86199999999999999</v>
      </c>
      <c r="H490" s="208">
        <v>0</v>
      </c>
      <c r="I490" s="208">
        <v>0</v>
      </c>
      <c r="J490" s="208">
        <v>0</v>
      </c>
      <c r="K490" s="208">
        <v>0</v>
      </c>
      <c r="L490" s="208"/>
      <c r="M490" s="208">
        <v>0</v>
      </c>
      <c r="N490" s="208">
        <v>0</v>
      </c>
      <c r="O490" s="208">
        <v>295</v>
      </c>
      <c r="P490" s="208" t="s">
        <v>257</v>
      </c>
      <c r="Q490" s="208" t="s">
        <v>258</v>
      </c>
      <c r="R490" s="208" t="s">
        <v>259</v>
      </c>
      <c r="S490" s="203">
        <v>44837.595717592594</v>
      </c>
    </row>
    <row r="491" spans="1:19" x14ac:dyDescent="0.2">
      <c r="A491" s="208" t="s">
        <v>256</v>
      </c>
      <c r="B491" s="208" t="s">
        <v>129</v>
      </c>
      <c r="C491" s="203">
        <v>44825.333333333336</v>
      </c>
      <c r="D491" s="208">
        <v>0</v>
      </c>
      <c r="E491" s="208">
        <v>0</v>
      </c>
      <c r="F491" s="208">
        <v>0.85499999999999998</v>
      </c>
      <c r="G491" s="208">
        <v>0.85499999999999998</v>
      </c>
      <c r="H491" s="208">
        <v>0</v>
      </c>
      <c r="I491" s="208">
        <v>0</v>
      </c>
      <c r="J491" s="208">
        <v>0</v>
      </c>
      <c r="K491" s="208">
        <v>0</v>
      </c>
      <c r="L491" s="208"/>
      <c r="M491" s="208">
        <v>0</v>
      </c>
      <c r="N491" s="208">
        <v>0</v>
      </c>
      <c r="O491" s="208">
        <v>295</v>
      </c>
      <c r="P491" s="208" t="s">
        <v>257</v>
      </c>
      <c r="Q491" s="208" t="s">
        <v>258</v>
      </c>
      <c r="R491" s="208" t="s">
        <v>259</v>
      </c>
      <c r="S491" s="203">
        <v>44837.595717592594</v>
      </c>
    </row>
    <row r="492" spans="1:19" x14ac:dyDescent="0.2">
      <c r="A492" s="208" t="s">
        <v>256</v>
      </c>
      <c r="B492" s="208" t="s">
        <v>129</v>
      </c>
      <c r="C492" s="203">
        <v>44825.375</v>
      </c>
      <c r="D492" s="208">
        <v>0</v>
      </c>
      <c r="E492" s="208">
        <v>0</v>
      </c>
      <c r="F492" s="208">
        <v>0.85499999999999998</v>
      </c>
      <c r="G492" s="208">
        <v>0.85499999999999998</v>
      </c>
      <c r="H492" s="208">
        <v>0</v>
      </c>
      <c r="I492" s="208">
        <v>0</v>
      </c>
      <c r="J492" s="208">
        <v>0</v>
      </c>
      <c r="K492" s="208">
        <v>0</v>
      </c>
      <c r="L492" s="208"/>
      <c r="M492" s="208">
        <v>0</v>
      </c>
      <c r="N492" s="208">
        <v>0</v>
      </c>
      <c r="O492" s="208">
        <v>295</v>
      </c>
      <c r="P492" s="208" t="s">
        <v>257</v>
      </c>
      <c r="Q492" s="208" t="s">
        <v>258</v>
      </c>
      <c r="R492" s="208" t="s">
        <v>259</v>
      </c>
      <c r="S492" s="203">
        <v>44837.595717592594</v>
      </c>
    </row>
    <row r="493" spans="1:19" x14ac:dyDescent="0.2">
      <c r="A493" s="208" t="s">
        <v>256</v>
      </c>
      <c r="B493" s="208" t="s">
        <v>129</v>
      </c>
      <c r="C493" s="203">
        <v>44825.416666666664</v>
      </c>
      <c r="D493" s="208">
        <v>0</v>
      </c>
      <c r="E493" s="208">
        <v>0</v>
      </c>
      <c r="F493" s="208">
        <v>0.86699999999999999</v>
      </c>
      <c r="G493" s="208">
        <v>0.86699999999999999</v>
      </c>
      <c r="H493" s="208">
        <v>0</v>
      </c>
      <c r="I493" s="208">
        <v>0</v>
      </c>
      <c r="J493" s="208">
        <v>0</v>
      </c>
      <c r="K493" s="208">
        <v>0</v>
      </c>
      <c r="L493" s="208"/>
      <c r="M493" s="208">
        <v>0</v>
      </c>
      <c r="N493" s="208">
        <v>0</v>
      </c>
      <c r="O493" s="208">
        <v>295</v>
      </c>
      <c r="P493" s="208" t="s">
        <v>257</v>
      </c>
      <c r="Q493" s="208" t="s">
        <v>258</v>
      </c>
      <c r="R493" s="208" t="s">
        <v>259</v>
      </c>
      <c r="S493" s="203">
        <v>44837.595717592594</v>
      </c>
    </row>
    <row r="494" spans="1:19" x14ac:dyDescent="0.2">
      <c r="A494" s="208" t="s">
        <v>256</v>
      </c>
      <c r="B494" s="208" t="s">
        <v>129</v>
      </c>
      <c r="C494" s="203">
        <v>44825.458333333336</v>
      </c>
      <c r="D494" s="208">
        <v>0</v>
      </c>
      <c r="E494" s="208">
        <v>0</v>
      </c>
      <c r="F494" s="208">
        <v>0.88100000000000001</v>
      </c>
      <c r="G494" s="208">
        <v>0.88100000000000001</v>
      </c>
      <c r="H494" s="208">
        <v>0</v>
      </c>
      <c r="I494" s="208">
        <v>0</v>
      </c>
      <c r="J494" s="208">
        <v>0</v>
      </c>
      <c r="K494" s="208">
        <v>0</v>
      </c>
      <c r="L494" s="208"/>
      <c r="M494" s="208">
        <v>0</v>
      </c>
      <c r="N494" s="208">
        <v>0</v>
      </c>
      <c r="O494" s="208">
        <v>295</v>
      </c>
      <c r="P494" s="208" t="s">
        <v>257</v>
      </c>
      <c r="Q494" s="208" t="s">
        <v>258</v>
      </c>
      <c r="R494" s="208" t="s">
        <v>259</v>
      </c>
      <c r="S494" s="203">
        <v>44837.595717592594</v>
      </c>
    </row>
    <row r="495" spans="1:19" x14ac:dyDescent="0.2">
      <c r="A495" s="208" t="s">
        <v>256</v>
      </c>
      <c r="B495" s="208" t="s">
        <v>129</v>
      </c>
      <c r="C495" s="203">
        <v>44825.5</v>
      </c>
      <c r="D495" s="208">
        <v>0</v>
      </c>
      <c r="E495" s="208">
        <v>0</v>
      </c>
      <c r="F495" s="208">
        <v>0.89200000000000002</v>
      </c>
      <c r="G495" s="208">
        <v>0.89200000000000002</v>
      </c>
      <c r="H495" s="208">
        <v>0</v>
      </c>
      <c r="I495" s="208">
        <v>0</v>
      </c>
      <c r="J495" s="208">
        <v>0</v>
      </c>
      <c r="K495" s="208">
        <v>0</v>
      </c>
      <c r="L495" s="208"/>
      <c r="M495" s="208">
        <v>0</v>
      </c>
      <c r="N495" s="208">
        <v>0</v>
      </c>
      <c r="O495" s="208">
        <v>295</v>
      </c>
      <c r="P495" s="208" t="s">
        <v>257</v>
      </c>
      <c r="Q495" s="208" t="s">
        <v>258</v>
      </c>
      <c r="R495" s="208" t="s">
        <v>259</v>
      </c>
      <c r="S495" s="203">
        <v>44837.595717592594</v>
      </c>
    </row>
    <row r="496" spans="1:19" x14ac:dyDescent="0.2">
      <c r="A496" s="208" t="s">
        <v>256</v>
      </c>
      <c r="B496" s="208" t="s">
        <v>129</v>
      </c>
      <c r="C496" s="203">
        <v>44825.541666666664</v>
      </c>
      <c r="D496" s="208">
        <v>0</v>
      </c>
      <c r="E496" s="208">
        <v>0</v>
      </c>
      <c r="F496" s="208">
        <v>0.90400000000000003</v>
      </c>
      <c r="G496" s="208">
        <v>0.90400000000000003</v>
      </c>
      <c r="H496" s="208">
        <v>0</v>
      </c>
      <c r="I496" s="208">
        <v>0</v>
      </c>
      <c r="J496" s="208">
        <v>0</v>
      </c>
      <c r="K496" s="208">
        <v>0</v>
      </c>
      <c r="L496" s="208"/>
      <c r="M496" s="208">
        <v>0</v>
      </c>
      <c r="N496" s="208">
        <v>0</v>
      </c>
      <c r="O496" s="208">
        <v>295</v>
      </c>
      <c r="P496" s="208" t="s">
        <v>257</v>
      </c>
      <c r="Q496" s="208" t="s">
        <v>258</v>
      </c>
      <c r="R496" s="208" t="s">
        <v>259</v>
      </c>
      <c r="S496" s="203">
        <v>44837.595717592594</v>
      </c>
    </row>
    <row r="497" spans="1:19" x14ac:dyDescent="0.2">
      <c r="A497" s="208" t="s">
        <v>256</v>
      </c>
      <c r="B497" s="208" t="s">
        <v>129</v>
      </c>
      <c r="C497" s="203">
        <v>44825.583333333336</v>
      </c>
      <c r="D497" s="208">
        <v>0</v>
      </c>
      <c r="E497" s="208">
        <v>0</v>
      </c>
      <c r="F497" s="208">
        <v>0.88900000000000001</v>
      </c>
      <c r="G497" s="208">
        <v>0.88900000000000001</v>
      </c>
      <c r="H497" s="208">
        <v>0</v>
      </c>
      <c r="I497" s="208">
        <v>0</v>
      </c>
      <c r="J497" s="208">
        <v>0</v>
      </c>
      <c r="K497" s="208">
        <v>0</v>
      </c>
      <c r="L497" s="208"/>
      <c r="M497" s="208">
        <v>0</v>
      </c>
      <c r="N497" s="208">
        <v>0</v>
      </c>
      <c r="O497" s="208">
        <v>295</v>
      </c>
      <c r="P497" s="208" t="s">
        <v>257</v>
      </c>
      <c r="Q497" s="208" t="s">
        <v>258</v>
      </c>
      <c r="R497" s="208" t="s">
        <v>259</v>
      </c>
      <c r="S497" s="203">
        <v>44837.595717592594</v>
      </c>
    </row>
    <row r="498" spans="1:19" x14ac:dyDescent="0.2">
      <c r="A498" s="208" t="s">
        <v>256</v>
      </c>
      <c r="B498" s="208" t="s">
        <v>129</v>
      </c>
      <c r="C498" s="203">
        <v>44825.625</v>
      </c>
      <c r="D498" s="208">
        <v>0</v>
      </c>
      <c r="E498" s="208">
        <v>0</v>
      </c>
      <c r="F498" s="208">
        <v>0.89500000000000002</v>
      </c>
      <c r="G498" s="208">
        <v>0.89500000000000002</v>
      </c>
      <c r="H498" s="208">
        <v>0</v>
      </c>
      <c r="I498" s="208">
        <v>0</v>
      </c>
      <c r="J498" s="208">
        <v>0</v>
      </c>
      <c r="K498" s="208">
        <v>0</v>
      </c>
      <c r="L498" s="208"/>
      <c r="M498" s="208">
        <v>0</v>
      </c>
      <c r="N498" s="208">
        <v>0</v>
      </c>
      <c r="O498" s="208">
        <v>295</v>
      </c>
      <c r="P498" s="208" t="s">
        <v>257</v>
      </c>
      <c r="Q498" s="208" t="s">
        <v>258</v>
      </c>
      <c r="R498" s="208" t="s">
        <v>259</v>
      </c>
      <c r="S498" s="203">
        <v>44837.595717592594</v>
      </c>
    </row>
    <row r="499" spans="1:19" x14ac:dyDescent="0.2">
      <c r="A499" s="208" t="s">
        <v>256</v>
      </c>
      <c r="B499" s="208" t="s">
        <v>129</v>
      </c>
      <c r="C499" s="203">
        <v>44825.666666666664</v>
      </c>
      <c r="D499" s="208">
        <v>0</v>
      </c>
      <c r="E499" s="208">
        <v>0</v>
      </c>
      <c r="F499" s="208">
        <v>0.91600000000000004</v>
      </c>
      <c r="G499" s="208">
        <v>0.91600000000000004</v>
      </c>
      <c r="H499" s="208">
        <v>0</v>
      </c>
      <c r="I499" s="208">
        <v>0</v>
      </c>
      <c r="J499" s="208">
        <v>0</v>
      </c>
      <c r="K499" s="208">
        <v>0</v>
      </c>
      <c r="L499" s="208"/>
      <c r="M499" s="208">
        <v>0</v>
      </c>
      <c r="N499" s="208">
        <v>0</v>
      </c>
      <c r="O499" s="208">
        <v>295</v>
      </c>
      <c r="P499" s="208" t="s">
        <v>257</v>
      </c>
      <c r="Q499" s="208" t="s">
        <v>258</v>
      </c>
      <c r="R499" s="208" t="s">
        <v>259</v>
      </c>
      <c r="S499" s="203">
        <v>44837.595717592594</v>
      </c>
    </row>
    <row r="500" spans="1:19" x14ac:dyDescent="0.2">
      <c r="A500" s="208" t="s">
        <v>256</v>
      </c>
      <c r="B500" s="208" t="s">
        <v>129</v>
      </c>
      <c r="C500" s="203">
        <v>44825.708333333336</v>
      </c>
      <c r="D500" s="208">
        <v>0</v>
      </c>
      <c r="E500" s="208">
        <v>0</v>
      </c>
      <c r="F500" s="208">
        <v>0.90400000000000003</v>
      </c>
      <c r="G500" s="208">
        <v>0.90400000000000003</v>
      </c>
      <c r="H500" s="208">
        <v>0</v>
      </c>
      <c r="I500" s="208">
        <v>0</v>
      </c>
      <c r="J500" s="208">
        <v>0</v>
      </c>
      <c r="K500" s="208">
        <v>0</v>
      </c>
      <c r="L500" s="208"/>
      <c r="M500" s="208">
        <v>0</v>
      </c>
      <c r="N500" s="208">
        <v>0</v>
      </c>
      <c r="O500" s="208">
        <v>295</v>
      </c>
      <c r="P500" s="208" t="s">
        <v>257</v>
      </c>
      <c r="Q500" s="208" t="s">
        <v>258</v>
      </c>
      <c r="R500" s="208" t="s">
        <v>259</v>
      </c>
      <c r="S500" s="203">
        <v>44837.595717592594</v>
      </c>
    </row>
    <row r="501" spans="1:19" x14ac:dyDescent="0.2">
      <c r="A501" s="208" t="s">
        <v>256</v>
      </c>
      <c r="B501" s="208" t="s">
        <v>129</v>
      </c>
      <c r="C501" s="203">
        <v>44825.75</v>
      </c>
      <c r="D501" s="208">
        <v>0</v>
      </c>
      <c r="E501" s="208">
        <v>0</v>
      </c>
      <c r="F501" s="208">
        <v>0.89800000000000002</v>
      </c>
      <c r="G501" s="208">
        <v>0.89800000000000002</v>
      </c>
      <c r="H501" s="208">
        <v>0</v>
      </c>
      <c r="I501" s="208">
        <v>0</v>
      </c>
      <c r="J501" s="208">
        <v>0</v>
      </c>
      <c r="K501" s="208">
        <v>0</v>
      </c>
      <c r="L501" s="208"/>
      <c r="M501" s="208">
        <v>0</v>
      </c>
      <c r="N501" s="208">
        <v>0</v>
      </c>
      <c r="O501" s="208">
        <v>295</v>
      </c>
      <c r="P501" s="208" t="s">
        <v>257</v>
      </c>
      <c r="Q501" s="208" t="s">
        <v>258</v>
      </c>
      <c r="R501" s="208" t="s">
        <v>259</v>
      </c>
      <c r="S501" s="203">
        <v>44837.595717592594</v>
      </c>
    </row>
    <row r="502" spans="1:19" x14ac:dyDescent="0.2">
      <c r="A502" s="208" t="s">
        <v>256</v>
      </c>
      <c r="B502" s="208" t="s">
        <v>129</v>
      </c>
      <c r="C502" s="203">
        <v>44825.791666666664</v>
      </c>
      <c r="D502" s="208">
        <v>0</v>
      </c>
      <c r="E502" s="208">
        <v>0</v>
      </c>
      <c r="F502" s="208">
        <v>0.86699999999999999</v>
      </c>
      <c r="G502" s="208">
        <v>0.86699999999999999</v>
      </c>
      <c r="H502" s="208">
        <v>0</v>
      </c>
      <c r="I502" s="208">
        <v>0</v>
      </c>
      <c r="J502" s="208">
        <v>0</v>
      </c>
      <c r="K502" s="208">
        <v>0</v>
      </c>
      <c r="L502" s="208"/>
      <c r="M502" s="208">
        <v>0</v>
      </c>
      <c r="N502" s="208">
        <v>0</v>
      </c>
      <c r="O502" s="208">
        <v>295</v>
      </c>
      <c r="P502" s="208" t="s">
        <v>257</v>
      </c>
      <c r="Q502" s="208" t="s">
        <v>258</v>
      </c>
      <c r="R502" s="208" t="s">
        <v>259</v>
      </c>
      <c r="S502" s="203">
        <v>44837.595717592594</v>
      </c>
    </row>
    <row r="503" spans="1:19" x14ac:dyDescent="0.2">
      <c r="A503" s="208" t="s">
        <v>256</v>
      </c>
      <c r="B503" s="208" t="s">
        <v>129</v>
      </c>
      <c r="C503" s="203">
        <v>44825.833333333336</v>
      </c>
      <c r="D503" s="208">
        <v>0</v>
      </c>
      <c r="E503" s="208">
        <v>0</v>
      </c>
      <c r="F503" s="208">
        <v>0.86799999999999999</v>
      </c>
      <c r="G503" s="208">
        <v>0.86799999999999999</v>
      </c>
      <c r="H503" s="208">
        <v>0</v>
      </c>
      <c r="I503" s="208">
        <v>0</v>
      </c>
      <c r="J503" s="208">
        <v>0</v>
      </c>
      <c r="K503" s="208">
        <v>0</v>
      </c>
      <c r="L503" s="208"/>
      <c r="M503" s="208">
        <v>0</v>
      </c>
      <c r="N503" s="208">
        <v>0</v>
      </c>
      <c r="O503" s="208">
        <v>295</v>
      </c>
      <c r="P503" s="208" t="s">
        <v>257</v>
      </c>
      <c r="Q503" s="208" t="s">
        <v>258</v>
      </c>
      <c r="R503" s="208" t="s">
        <v>259</v>
      </c>
      <c r="S503" s="203">
        <v>44837.595717592594</v>
      </c>
    </row>
    <row r="504" spans="1:19" x14ac:dyDescent="0.2">
      <c r="A504" s="208" t="s">
        <v>256</v>
      </c>
      <c r="B504" s="208" t="s">
        <v>129</v>
      </c>
      <c r="C504" s="203">
        <v>44825.875</v>
      </c>
      <c r="D504" s="208">
        <v>0</v>
      </c>
      <c r="E504" s="208">
        <v>0</v>
      </c>
      <c r="F504" s="208">
        <v>0.86799999999999999</v>
      </c>
      <c r="G504" s="208">
        <v>0.86799999999999999</v>
      </c>
      <c r="H504" s="208">
        <v>0</v>
      </c>
      <c r="I504" s="208">
        <v>0</v>
      </c>
      <c r="J504" s="208">
        <v>0</v>
      </c>
      <c r="K504" s="208">
        <v>0</v>
      </c>
      <c r="L504" s="208"/>
      <c r="M504" s="208">
        <v>0</v>
      </c>
      <c r="N504" s="208">
        <v>0</v>
      </c>
      <c r="O504" s="208">
        <v>295</v>
      </c>
      <c r="P504" s="208" t="s">
        <v>257</v>
      </c>
      <c r="Q504" s="208" t="s">
        <v>258</v>
      </c>
      <c r="R504" s="208" t="s">
        <v>259</v>
      </c>
      <c r="S504" s="203">
        <v>44837.595717592594</v>
      </c>
    </row>
    <row r="505" spans="1:19" x14ac:dyDescent="0.2">
      <c r="A505" s="208" t="s">
        <v>256</v>
      </c>
      <c r="B505" s="208" t="s">
        <v>129</v>
      </c>
      <c r="C505" s="203">
        <v>44825.916666666664</v>
      </c>
      <c r="D505" s="208">
        <v>0</v>
      </c>
      <c r="E505" s="208">
        <v>0</v>
      </c>
      <c r="F505" s="208">
        <v>0.85599999999999998</v>
      </c>
      <c r="G505" s="208">
        <v>0.85599999999999998</v>
      </c>
      <c r="H505" s="208">
        <v>0</v>
      </c>
      <c r="I505" s="208">
        <v>0</v>
      </c>
      <c r="J505" s="208">
        <v>0</v>
      </c>
      <c r="K505" s="208">
        <v>0</v>
      </c>
      <c r="L505" s="208"/>
      <c r="M505" s="208">
        <v>0</v>
      </c>
      <c r="N505" s="208">
        <v>0</v>
      </c>
      <c r="O505" s="208">
        <v>295</v>
      </c>
      <c r="P505" s="208" t="s">
        <v>257</v>
      </c>
      <c r="Q505" s="208" t="s">
        <v>258</v>
      </c>
      <c r="R505" s="208" t="s">
        <v>259</v>
      </c>
      <c r="S505" s="203">
        <v>44837.595717592594</v>
      </c>
    </row>
    <row r="506" spans="1:19" x14ac:dyDescent="0.2">
      <c r="A506" s="208" t="s">
        <v>256</v>
      </c>
      <c r="B506" s="208" t="s">
        <v>129</v>
      </c>
      <c r="C506" s="203">
        <v>44825.958333333336</v>
      </c>
      <c r="D506" s="208">
        <v>0</v>
      </c>
      <c r="E506" s="208">
        <v>0</v>
      </c>
      <c r="F506" s="208">
        <v>0.86099999999999999</v>
      </c>
      <c r="G506" s="208">
        <v>0.86099999999999999</v>
      </c>
      <c r="H506" s="208">
        <v>0</v>
      </c>
      <c r="I506" s="208">
        <v>0</v>
      </c>
      <c r="J506" s="208">
        <v>0</v>
      </c>
      <c r="K506" s="208">
        <v>0</v>
      </c>
      <c r="L506" s="208"/>
      <c r="M506" s="208">
        <v>0</v>
      </c>
      <c r="N506" s="208">
        <v>0</v>
      </c>
      <c r="O506" s="208">
        <v>295</v>
      </c>
      <c r="P506" s="208" t="s">
        <v>257</v>
      </c>
      <c r="Q506" s="208" t="s">
        <v>258</v>
      </c>
      <c r="R506" s="208" t="s">
        <v>259</v>
      </c>
      <c r="S506" s="203">
        <v>44837.595717592594</v>
      </c>
    </row>
    <row r="507" spans="1:19" x14ac:dyDescent="0.2">
      <c r="A507" s="208" t="s">
        <v>256</v>
      </c>
      <c r="B507" s="208" t="s">
        <v>129</v>
      </c>
      <c r="C507" s="203">
        <v>44826</v>
      </c>
      <c r="D507" s="208">
        <v>0</v>
      </c>
      <c r="E507" s="208">
        <v>0</v>
      </c>
      <c r="F507" s="208">
        <v>0.86499999999999999</v>
      </c>
      <c r="G507" s="208">
        <v>0.86499999999999999</v>
      </c>
      <c r="H507" s="208">
        <v>0</v>
      </c>
      <c r="I507" s="208">
        <v>0</v>
      </c>
      <c r="J507" s="208">
        <v>0</v>
      </c>
      <c r="K507" s="208">
        <v>0</v>
      </c>
      <c r="L507" s="208"/>
      <c r="M507" s="208">
        <v>0</v>
      </c>
      <c r="N507" s="208">
        <v>0</v>
      </c>
      <c r="O507" s="208">
        <v>295</v>
      </c>
      <c r="P507" s="208" t="s">
        <v>257</v>
      </c>
      <c r="Q507" s="208" t="s">
        <v>258</v>
      </c>
      <c r="R507" s="208" t="s">
        <v>259</v>
      </c>
      <c r="S507" s="203">
        <v>44837.595717592594</v>
      </c>
    </row>
    <row r="508" spans="1:19" x14ac:dyDescent="0.2">
      <c r="A508" s="208" t="s">
        <v>256</v>
      </c>
      <c r="B508" s="208" t="s">
        <v>129</v>
      </c>
      <c r="C508" s="203">
        <v>44826.041666666664</v>
      </c>
      <c r="D508" s="208">
        <v>0</v>
      </c>
      <c r="E508" s="208">
        <v>0</v>
      </c>
      <c r="F508" s="208">
        <v>0.86199999999999999</v>
      </c>
      <c r="G508" s="208">
        <v>0.86199999999999999</v>
      </c>
      <c r="H508" s="208">
        <v>0</v>
      </c>
      <c r="I508" s="208">
        <v>0</v>
      </c>
      <c r="J508" s="208">
        <v>0</v>
      </c>
      <c r="K508" s="208">
        <v>0</v>
      </c>
      <c r="L508" s="208"/>
      <c r="M508" s="208">
        <v>0</v>
      </c>
      <c r="N508" s="208">
        <v>0</v>
      </c>
      <c r="O508" s="208">
        <v>295</v>
      </c>
      <c r="P508" s="208" t="s">
        <v>257</v>
      </c>
      <c r="Q508" s="208" t="s">
        <v>258</v>
      </c>
      <c r="R508" s="208" t="s">
        <v>259</v>
      </c>
      <c r="S508" s="203">
        <v>44837.595717592594</v>
      </c>
    </row>
    <row r="509" spans="1:19" x14ac:dyDescent="0.2">
      <c r="A509" s="208" t="s">
        <v>256</v>
      </c>
      <c r="B509" s="208" t="s">
        <v>129</v>
      </c>
      <c r="C509" s="203">
        <v>44826.083333333336</v>
      </c>
      <c r="D509" s="208">
        <v>0</v>
      </c>
      <c r="E509" s="208">
        <v>0</v>
      </c>
      <c r="F509" s="208">
        <v>0.871</v>
      </c>
      <c r="G509" s="208">
        <v>0.871</v>
      </c>
      <c r="H509" s="208">
        <v>0</v>
      </c>
      <c r="I509" s="208">
        <v>0</v>
      </c>
      <c r="J509" s="208">
        <v>0</v>
      </c>
      <c r="K509" s="208">
        <v>0</v>
      </c>
      <c r="L509" s="208"/>
      <c r="M509" s="208">
        <v>0</v>
      </c>
      <c r="N509" s="208">
        <v>0</v>
      </c>
      <c r="O509" s="208">
        <v>295</v>
      </c>
      <c r="P509" s="208" t="s">
        <v>257</v>
      </c>
      <c r="Q509" s="208" t="s">
        <v>258</v>
      </c>
      <c r="R509" s="208" t="s">
        <v>259</v>
      </c>
      <c r="S509" s="203">
        <v>44837.595717592594</v>
      </c>
    </row>
    <row r="510" spans="1:19" x14ac:dyDescent="0.2">
      <c r="A510" s="208" t="s">
        <v>256</v>
      </c>
      <c r="B510" s="208" t="s">
        <v>129</v>
      </c>
      <c r="C510" s="203">
        <v>44826.125</v>
      </c>
      <c r="D510" s="208">
        <v>0</v>
      </c>
      <c r="E510" s="208">
        <v>0</v>
      </c>
      <c r="F510" s="208">
        <v>0.879</v>
      </c>
      <c r="G510" s="208">
        <v>0.879</v>
      </c>
      <c r="H510" s="208">
        <v>0</v>
      </c>
      <c r="I510" s="208">
        <v>0</v>
      </c>
      <c r="J510" s="208">
        <v>0</v>
      </c>
      <c r="K510" s="208">
        <v>0</v>
      </c>
      <c r="L510" s="208"/>
      <c r="M510" s="208">
        <v>0</v>
      </c>
      <c r="N510" s="208">
        <v>0</v>
      </c>
      <c r="O510" s="208">
        <v>295</v>
      </c>
      <c r="P510" s="208" t="s">
        <v>257</v>
      </c>
      <c r="Q510" s="208" t="s">
        <v>258</v>
      </c>
      <c r="R510" s="208" t="s">
        <v>259</v>
      </c>
      <c r="S510" s="203">
        <v>44837.595717592594</v>
      </c>
    </row>
    <row r="511" spans="1:19" x14ac:dyDescent="0.2">
      <c r="A511" s="208" t="s">
        <v>256</v>
      </c>
      <c r="B511" s="208" t="s">
        <v>129</v>
      </c>
      <c r="C511" s="203">
        <v>44826.166666666664</v>
      </c>
      <c r="D511" s="208">
        <v>0</v>
      </c>
      <c r="E511" s="208">
        <v>0</v>
      </c>
      <c r="F511" s="208">
        <v>0.877</v>
      </c>
      <c r="G511" s="208">
        <v>0.877</v>
      </c>
      <c r="H511" s="208">
        <v>0</v>
      </c>
      <c r="I511" s="208">
        <v>0</v>
      </c>
      <c r="J511" s="208">
        <v>0</v>
      </c>
      <c r="K511" s="208">
        <v>0</v>
      </c>
      <c r="L511" s="208"/>
      <c r="M511" s="208">
        <v>0</v>
      </c>
      <c r="N511" s="208">
        <v>0</v>
      </c>
      <c r="O511" s="208">
        <v>295</v>
      </c>
      <c r="P511" s="208" t="s">
        <v>257</v>
      </c>
      <c r="Q511" s="208" t="s">
        <v>258</v>
      </c>
      <c r="R511" s="208" t="s">
        <v>259</v>
      </c>
      <c r="S511" s="203">
        <v>44837.595717592594</v>
      </c>
    </row>
    <row r="512" spans="1:19" x14ac:dyDescent="0.2">
      <c r="A512" s="208" t="s">
        <v>256</v>
      </c>
      <c r="B512" s="208" t="s">
        <v>129</v>
      </c>
      <c r="C512" s="203">
        <v>44826.208333333336</v>
      </c>
      <c r="D512" s="208">
        <v>0</v>
      </c>
      <c r="E512" s="208">
        <v>0</v>
      </c>
      <c r="F512" s="208">
        <v>0.85299999999999998</v>
      </c>
      <c r="G512" s="208">
        <v>0.85299999999999998</v>
      </c>
      <c r="H512" s="208">
        <v>0</v>
      </c>
      <c r="I512" s="208">
        <v>0</v>
      </c>
      <c r="J512" s="208">
        <v>0</v>
      </c>
      <c r="K512" s="208">
        <v>0</v>
      </c>
      <c r="L512" s="208"/>
      <c r="M512" s="208">
        <v>0</v>
      </c>
      <c r="N512" s="208">
        <v>0</v>
      </c>
      <c r="O512" s="208">
        <v>295</v>
      </c>
      <c r="P512" s="208" t="s">
        <v>257</v>
      </c>
      <c r="Q512" s="208" t="s">
        <v>258</v>
      </c>
      <c r="R512" s="208" t="s">
        <v>259</v>
      </c>
      <c r="S512" s="203">
        <v>44837.595717592594</v>
      </c>
    </row>
    <row r="513" spans="1:19" x14ac:dyDescent="0.2">
      <c r="A513" s="208" t="s">
        <v>256</v>
      </c>
      <c r="B513" s="208" t="s">
        <v>129</v>
      </c>
      <c r="C513" s="203">
        <v>44826.25</v>
      </c>
      <c r="D513" s="208">
        <v>0</v>
      </c>
      <c r="E513" s="208">
        <v>0</v>
      </c>
      <c r="F513" s="208">
        <v>0.85499999999999998</v>
      </c>
      <c r="G513" s="208">
        <v>0.85499999999999998</v>
      </c>
      <c r="H513" s="208">
        <v>0</v>
      </c>
      <c r="I513" s="208">
        <v>0</v>
      </c>
      <c r="J513" s="208">
        <v>0</v>
      </c>
      <c r="K513" s="208">
        <v>0</v>
      </c>
      <c r="L513" s="208"/>
      <c r="M513" s="208">
        <v>0</v>
      </c>
      <c r="N513" s="208">
        <v>0</v>
      </c>
      <c r="O513" s="208">
        <v>295</v>
      </c>
      <c r="P513" s="208" t="s">
        <v>257</v>
      </c>
      <c r="Q513" s="208" t="s">
        <v>258</v>
      </c>
      <c r="R513" s="208" t="s">
        <v>259</v>
      </c>
      <c r="S513" s="203">
        <v>44837.595717592594</v>
      </c>
    </row>
    <row r="514" spans="1:19" x14ac:dyDescent="0.2">
      <c r="A514" s="208" t="s">
        <v>256</v>
      </c>
      <c r="B514" s="208" t="s">
        <v>129</v>
      </c>
      <c r="C514" s="203">
        <v>44826.291666666664</v>
      </c>
      <c r="D514" s="208">
        <v>0</v>
      </c>
      <c r="E514" s="208">
        <v>0</v>
      </c>
      <c r="F514" s="208">
        <v>0.86399999999999999</v>
      </c>
      <c r="G514" s="208">
        <v>0.86399999999999999</v>
      </c>
      <c r="H514" s="208">
        <v>0</v>
      </c>
      <c r="I514" s="208">
        <v>0</v>
      </c>
      <c r="J514" s="208">
        <v>0</v>
      </c>
      <c r="K514" s="208">
        <v>0</v>
      </c>
      <c r="L514" s="208"/>
      <c r="M514" s="208">
        <v>0</v>
      </c>
      <c r="N514" s="208">
        <v>0</v>
      </c>
      <c r="O514" s="208">
        <v>295</v>
      </c>
      <c r="P514" s="208" t="s">
        <v>257</v>
      </c>
      <c r="Q514" s="208" t="s">
        <v>258</v>
      </c>
      <c r="R514" s="208" t="s">
        <v>259</v>
      </c>
      <c r="S514" s="203">
        <v>44837.595717592594</v>
      </c>
    </row>
    <row r="515" spans="1:19" x14ac:dyDescent="0.2">
      <c r="A515" s="208" t="s">
        <v>256</v>
      </c>
      <c r="B515" s="208" t="s">
        <v>129</v>
      </c>
      <c r="C515" s="203">
        <v>44826.333333333336</v>
      </c>
      <c r="D515" s="208">
        <v>0</v>
      </c>
      <c r="E515" s="208">
        <v>0</v>
      </c>
      <c r="F515" s="208">
        <v>0.86099999999999999</v>
      </c>
      <c r="G515" s="208">
        <v>0.86099999999999999</v>
      </c>
      <c r="H515" s="208">
        <v>0</v>
      </c>
      <c r="I515" s="208">
        <v>0</v>
      </c>
      <c r="J515" s="208">
        <v>0</v>
      </c>
      <c r="K515" s="208">
        <v>0</v>
      </c>
      <c r="L515" s="208"/>
      <c r="M515" s="208">
        <v>0</v>
      </c>
      <c r="N515" s="208">
        <v>0</v>
      </c>
      <c r="O515" s="208">
        <v>295</v>
      </c>
      <c r="P515" s="208" t="s">
        <v>257</v>
      </c>
      <c r="Q515" s="208" t="s">
        <v>258</v>
      </c>
      <c r="R515" s="208" t="s">
        <v>259</v>
      </c>
      <c r="S515" s="203">
        <v>44837.595717592594</v>
      </c>
    </row>
    <row r="516" spans="1:19" x14ac:dyDescent="0.2">
      <c r="A516" s="208" t="s">
        <v>256</v>
      </c>
      <c r="B516" s="208" t="s">
        <v>129</v>
      </c>
      <c r="C516" s="203">
        <v>44826.375</v>
      </c>
      <c r="D516" s="208">
        <v>0</v>
      </c>
      <c r="E516" s="208">
        <v>0</v>
      </c>
      <c r="F516" s="208">
        <v>0.86</v>
      </c>
      <c r="G516" s="208">
        <v>0.86</v>
      </c>
      <c r="H516" s="208">
        <v>0</v>
      </c>
      <c r="I516" s="208">
        <v>0</v>
      </c>
      <c r="J516" s="208">
        <v>0</v>
      </c>
      <c r="K516" s="208">
        <v>0</v>
      </c>
      <c r="L516" s="208"/>
      <c r="M516" s="208">
        <v>0</v>
      </c>
      <c r="N516" s="208">
        <v>0</v>
      </c>
      <c r="O516" s="208">
        <v>295</v>
      </c>
      <c r="P516" s="208" t="s">
        <v>257</v>
      </c>
      <c r="Q516" s="208" t="s">
        <v>258</v>
      </c>
      <c r="R516" s="208" t="s">
        <v>259</v>
      </c>
      <c r="S516" s="203">
        <v>44837.595717592594</v>
      </c>
    </row>
    <row r="517" spans="1:19" x14ac:dyDescent="0.2">
      <c r="A517" s="208" t="s">
        <v>256</v>
      </c>
      <c r="B517" s="208" t="s">
        <v>129</v>
      </c>
      <c r="C517" s="203">
        <v>44826.416666666664</v>
      </c>
      <c r="D517" s="208">
        <v>0</v>
      </c>
      <c r="E517" s="208">
        <v>0</v>
      </c>
      <c r="F517" s="208">
        <v>0.85399999999999998</v>
      </c>
      <c r="G517" s="208">
        <v>0.85399999999999998</v>
      </c>
      <c r="H517" s="208">
        <v>0</v>
      </c>
      <c r="I517" s="208">
        <v>0</v>
      </c>
      <c r="J517" s="208">
        <v>0</v>
      </c>
      <c r="K517" s="208">
        <v>0</v>
      </c>
      <c r="L517" s="208"/>
      <c r="M517" s="208">
        <v>0</v>
      </c>
      <c r="N517" s="208">
        <v>0</v>
      </c>
      <c r="O517" s="208">
        <v>295</v>
      </c>
      <c r="P517" s="208" t="s">
        <v>257</v>
      </c>
      <c r="Q517" s="208" t="s">
        <v>258</v>
      </c>
      <c r="R517" s="208" t="s">
        <v>259</v>
      </c>
      <c r="S517" s="203">
        <v>44837.595717592594</v>
      </c>
    </row>
    <row r="518" spans="1:19" x14ac:dyDescent="0.2">
      <c r="A518" s="208" t="s">
        <v>256</v>
      </c>
      <c r="B518" s="208" t="s">
        <v>129</v>
      </c>
      <c r="C518" s="203">
        <v>44826.458333333336</v>
      </c>
      <c r="D518" s="208">
        <v>0</v>
      </c>
      <c r="E518" s="208">
        <v>0</v>
      </c>
      <c r="F518" s="208">
        <v>0.85</v>
      </c>
      <c r="G518" s="208">
        <v>0.85</v>
      </c>
      <c r="H518" s="208">
        <v>0</v>
      </c>
      <c r="I518" s="208">
        <v>0</v>
      </c>
      <c r="J518" s="208">
        <v>0</v>
      </c>
      <c r="K518" s="208">
        <v>0</v>
      </c>
      <c r="L518" s="208"/>
      <c r="M518" s="208">
        <v>0</v>
      </c>
      <c r="N518" s="208">
        <v>0</v>
      </c>
      <c r="O518" s="208">
        <v>295</v>
      </c>
      <c r="P518" s="208" t="s">
        <v>257</v>
      </c>
      <c r="Q518" s="208" t="s">
        <v>258</v>
      </c>
      <c r="R518" s="208" t="s">
        <v>259</v>
      </c>
      <c r="S518" s="203">
        <v>44837.595717592594</v>
      </c>
    </row>
    <row r="519" spans="1:19" x14ac:dyDescent="0.2">
      <c r="A519" s="208" t="s">
        <v>256</v>
      </c>
      <c r="B519" s="208" t="s">
        <v>129</v>
      </c>
      <c r="C519" s="203">
        <v>44826.5</v>
      </c>
      <c r="D519" s="208">
        <v>0</v>
      </c>
      <c r="E519" s="208">
        <v>0</v>
      </c>
      <c r="F519" s="208">
        <v>0.871</v>
      </c>
      <c r="G519" s="208">
        <v>0.871</v>
      </c>
      <c r="H519" s="208">
        <v>0</v>
      </c>
      <c r="I519" s="208">
        <v>0</v>
      </c>
      <c r="J519" s="208">
        <v>0</v>
      </c>
      <c r="K519" s="208">
        <v>0</v>
      </c>
      <c r="L519" s="208"/>
      <c r="M519" s="208">
        <v>0</v>
      </c>
      <c r="N519" s="208">
        <v>0</v>
      </c>
      <c r="O519" s="208">
        <v>295</v>
      </c>
      <c r="P519" s="208" t="s">
        <v>257</v>
      </c>
      <c r="Q519" s="208" t="s">
        <v>258</v>
      </c>
      <c r="R519" s="208" t="s">
        <v>259</v>
      </c>
      <c r="S519" s="203">
        <v>44837.595717592594</v>
      </c>
    </row>
    <row r="520" spans="1:19" x14ac:dyDescent="0.2">
      <c r="A520" s="208" t="s">
        <v>256</v>
      </c>
      <c r="B520" s="208" t="s">
        <v>129</v>
      </c>
      <c r="C520" s="203">
        <v>44826.541666666664</v>
      </c>
      <c r="D520" s="208">
        <v>0</v>
      </c>
      <c r="E520" s="208">
        <v>0</v>
      </c>
      <c r="F520" s="208">
        <v>0.86399999999999999</v>
      </c>
      <c r="G520" s="208">
        <v>0.86399999999999999</v>
      </c>
      <c r="H520" s="208">
        <v>0</v>
      </c>
      <c r="I520" s="208">
        <v>0</v>
      </c>
      <c r="J520" s="208">
        <v>0</v>
      </c>
      <c r="K520" s="208">
        <v>0</v>
      </c>
      <c r="L520" s="208"/>
      <c r="M520" s="208">
        <v>0</v>
      </c>
      <c r="N520" s="208">
        <v>0</v>
      </c>
      <c r="O520" s="208">
        <v>295</v>
      </c>
      <c r="P520" s="208" t="s">
        <v>257</v>
      </c>
      <c r="Q520" s="208" t="s">
        <v>258</v>
      </c>
      <c r="R520" s="208" t="s">
        <v>259</v>
      </c>
      <c r="S520" s="203">
        <v>44837.595717592594</v>
      </c>
    </row>
    <row r="521" spans="1:19" x14ac:dyDescent="0.2">
      <c r="A521" s="208" t="s">
        <v>256</v>
      </c>
      <c r="B521" s="208" t="s">
        <v>129</v>
      </c>
      <c r="C521" s="203">
        <v>44826.583333333336</v>
      </c>
      <c r="D521" s="208">
        <v>0</v>
      </c>
      <c r="E521" s="208">
        <v>0</v>
      </c>
      <c r="F521" s="208">
        <v>0.873</v>
      </c>
      <c r="G521" s="208">
        <v>0.873</v>
      </c>
      <c r="H521" s="208">
        <v>0</v>
      </c>
      <c r="I521" s="208">
        <v>0</v>
      </c>
      <c r="J521" s="208">
        <v>0</v>
      </c>
      <c r="K521" s="208">
        <v>0</v>
      </c>
      <c r="L521" s="208"/>
      <c r="M521" s="208">
        <v>0</v>
      </c>
      <c r="N521" s="208">
        <v>0</v>
      </c>
      <c r="O521" s="208">
        <v>295</v>
      </c>
      <c r="P521" s="208" t="s">
        <v>257</v>
      </c>
      <c r="Q521" s="208" t="s">
        <v>258</v>
      </c>
      <c r="R521" s="208" t="s">
        <v>259</v>
      </c>
      <c r="S521" s="203">
        <v>44837.595717592594</v>
      </c>
    </row>
    <row r="522" spans="1:19" x14ac:dyDescent="0.2">
      <c r="A522" s="208" t="s">
        <v>256</v>
      </c>
      <c r="B522" s="208" t="s">
        <v>129</v>
      </c>
      <c r="C522" s="203">
        <v>44826.625</v>
      </c>
      <c r="D522" s="208">
        <v>0</v>
      </c>
      <c r="E522" s="208">
        <v>0</v>
      </c>
      <c r="F522" s="208">
        <v>0.91</v>
      </c>
      <c r="G522" s="208">
        <v>0.91</v>
      </c>
      <c r="H522" s="208">
        <v>0</v>
      </c>
      <c r="I522" s="208">
        <v>0</v>
      </c>
      <c r="J522" s="208">
        <v>0</v>
      </c>
      <c r="K522" s="208">
        <v>0</v>
      </c>
      <c r="L522" s="208"/>
      <c r="M522" s="208">
        <v>0</v>
      </c>
      <c r="N522" s="208">
        <v>0</v>
      </c>
      <c r="O522" s="208">
        <v>295</v>
      </c>
      <c r="P522" s="208" t="s">
        <v>257</v>
      </c>
      <c r="Q522" s="208" t="s">
        <v>258</v>
      </c>
      <c r="R522" s="208" t="s">
        <v>259</v>
      </c>
      <c r="S522" s="203">
        <v>44837.595717592594</v>
      </c>
    </row>
    <row r="523" spans="1:19" x14ac:dyDescent="0.2">
      <c r="A523" s="208" t="s">
        <v>256</v>
      </c>
      <c r="B523" s="208" t="s">
        <v>129</v>
      </c>
      <c r="C523" s="203">
        <v>44826.666666666664</v>
      </c>
      <c r="D523" s="208">
        <v>0</v>
      </c>
      <c r="E523" s="208">
        <v>0</v>
      </c>
      <c r="F523" s="208">
        <v>0.93899999999999995</v>
      </c>
      <c r="G523" s="208">
        <v>0.93899999999999995</v>
      </c>
      <c r="H523" s="208">
        <v>0</v>
      </c>
      <c r="I523" s="208">
        <v>0</v>
      </c>
      <c r="J523" s="208">
        <v>0</v>
      </c>
      <c r="K523" s="208">
        <v>0</v>
      </c>
      <c r="L523" s="208"/>
      <c r="M523" s="208">
        <v>0</v>
      </c>
      <c r="N523" s="208">
        <v>0</v>
      </c>
      <c r="O523" s="208">
        <v>295</v>
      </c>
      <c r="P523" s="208" t="s">
        <v>257</v>
      </c>
      <c r="Q523" s="208" t="s">
        <v>258</v>
      </c>
      <c r="R523" s="208" t="s">
        <v>259</v>
      </c>
      <c r="S523" s="203">
        <v>44837.595717592594</v>
      </c>
    </row>
    <row r="524" spans="1:19" x14ac:dyDescent="0.2">
      <c r="A524" s="208" t="s">
        <v>256</v>
      </c>
      <c r="B524" s="208" t="s">
        <v>129</v>
      </c>
      <c r="C524" s="203">
        <v>44826.708333333336</v>
      </c>
      <c r="D524" s="208">
        <v>0</v>
      </c>
      <c r="E524" s="208">
        <v>0</v>
      </c>
      <c r="F524" s="208">
        <v>0.93200000000000005</v>
      </c>
      <c r="G524" s="208">
        <v>0.93200000000000005</v>
      </c>
      <c r="H524" s="208">
        <v>0</v>
      </c>
      <c r="I524" s="208">
        <v>0</v>
      </c>
      <c r="J524" s="208">
        <v>0</v>
      </c>
      <c r="K524" s="208">
        <v>0</v>
      </c>
      <c r="L524" s="208"/>
      <c r="M524" s="208">
        <v>0</v>
      </c>
      <c r="N524" s="208">
        <v>0</v>
      </c>
      <c r="O524" s="208">
        <v>295</v>
      </c>
      <c r="P524" s="208" t="s">
        <v>257</v>
      </c>
      <c r="Q524" s="208" t="s">
        <v>258</v>
      </c>
      <c r="R524" s="208" t="s">
        <v>259</v>
      </c>
      <c r="S524" s="203">
        <v>44837.595717592594</v>
      </c>
    </row>
    <row r="525" spans="1:19" x14ac:dyDescent="0.2">
      <c r="A525" s="208" t="s">
        <v>256</v>
      </c>
      <c r="B525" s="208" t="s">
        <v>129</v>
      </c>
      <c r="C525" s="203">
        <v>44826.75</v>
      </c>
      <c r="D525" s="208">
        <v>0</v>
      </c>
      <c r="E525" s="208">
        <v>0</v>
      </c>
      <c r="F525" s="208">
        <v>0.86899999999999999</v>
      </c>
      <c r="G525" s="208">
        <v>0.86899999999999999</v>
      </c>
      <c r="H525" s="208">
        <v>0</v>
      </c>
      <c r="I525" s="208">
        <v>0</v>
      </c>
      <c r="J525" s="208">
        <v>0</v>
      </c>
      <c r="K525" s="208">
        <v>0</v>
      </c>
      <c r="L525" s="208"/>
      <c r="M525" s="208">
        <v>0</v>
      </c>
      <c r="N525" s="208">
        <v>0</v>
      </c>
      <c r="O525" s="208">
        <v>295</v>
      </c>
      <c r="P525" s="208" t="s">
        <v>257</v>
      </c>
      <c r="Q525" s="208" t="s">
        <v>258</v>
      </c>
      <c r="R525" s="208" t="s">
        <v>259</v>
      </c>
      <c r="S525" s="203">
        <v>44837.595717592594</v>
      </c>
    </row>
    <row r="526" spans="1:19" x14ac:dyDescent="0.2">
      <c r="A526" s="208" t="s">
        <v>256</v>
      </c>
      <c r="B526" s="208" t="s">
        <v>129</v>
      </c>
      <c r="C526" s="203">
        <v>44826.791666666664</v>
      </c>
      <c r="D526" s="208">
        <v>0</v>
      </c>
      <c r="E526" s="208">
        <v>0</v>
      </c>
      <c r="F526" s="208">
        <v>0.85199999999999998</v>
      </c>
      <c r="G526" s="208">
        <v>0.85199999999999998</v>
      </c>
      <c r="H526" s="208">
        <v>0</v>
      </c>
      <c r="I526" s="208">
        <v>0</v>
      </c>
      <c r="J526" s="208">
        <v>0</v>
      </c>
      <c r="K526" s="208">
        <v>0</v>
      </c>
      <c r="L526" s="208"/>
      <c r="M526" s="208">
        <v>0</v>
      </c>
      <c r="N526" s="208">
        <v>0</v>
      </c>
      <c r="O526" s="208">
        <v>295</v>
      </c>
      <c r="P526" s="208" t="s">
        <v>257</v>
      </c>
      <c r="Q526" s="208" t="s">
        <v>258</v>
      </c>
      <c r="R526" s="208" t="s">
        <v>259</v>
      </c>
      <c r="S526" s="203">
        <v>44837.595717592594</v>
      </c>
    </row>
    <row r="527" spans="1:19" x14ac:dyDescent="0.2">
      <c r="A527" s="208" t="s">
        <v>256</v>
      </c>
      <c r="B527" s="208" t="s">
        <v>129</v>
      </c>
      <c r="C527" s="203">
        <v>44826.833333333336</v>
      </c>
      <c r="D527" s="208">
        <v>0</v>
      </c>
      <c r="E527" s="208">
        <v>0</v>
      </c>
      <c r="F527" s="208">
        <v>0.86199999999999999</v>
      </c>
      <c r="G527" s="208">
        <v>0.86199999999999999</v>
      </c>
      <c r="H527" s="208">
        <v>0</v>
      </c>
      <c r="I527" s="208">
        <v>0</v>
      </c>
      <c r="J527" s="208">
        <v>0</v>
      </c>
      <c r="K527" s="208">
        <v>0</v>
      </c>
      <c r="L527" s="208"/>
      <c r="M527" s="208">
        <v>0</v>
      </c>
      <c r="N527" s="208">
        <v>0</v>
      </c>
      <c r="O527" s="208">
        <v>295</v>
      </c>
      <c r="P527" s="208" t="s">
        <v>257</v>
      </c>
      <c r="Q527" s="208" t="s">
        <v>258</v>
      </c>
      <c r="R527" s="208" t="s">
        <v>259</v>
      </c>
      <c r="S527" s="203">
        <v>44837.595717592594</v>
      </c>
    </row>
    <row r="528" spans="1:19" x14ac:dyDescent="0.2">
      <c r="A528" s="208" t="s">
        <v>256</v>
      </c>
      <c r="B528" s="208" t="s">
        <v>129</v>
      </c>
      <c r="C528" s="203">
        <v>44826.875</v>
      </c>
      <c r="D528" s="208">
        <v>0</v>
      </c>
      <c r="E528" s="208">
        <v>0</v>
      </c>
      <c r="F528" s="208">
        <v>0.85899999999999999</v>
      </c>
      <c r="G528" s="208">
        <v>0.85899999999999999</v>
      </c>
      <c r="H528" s="208">
        <v>0</v>
      </c>
      <c r="I528" s="208">
        <v>0</v>
      </c>
      <c r="J528" s="208">
        <v>0</v>
      </c>
      <c r="K528" s="208">
        <v>0</v>
      </c>
      <c r="L528" s="208"/>
      <c r="M528" s="208">
        <v>0</v>
      </c>
      <c r="N528" s="208">
        <v>0</v>
      </c>
      <c r="O528" s="208">
        <v>295</v>
      </c>
      <c r="P528" s="208" t="s">
        <v>257</v>
      </c>
      <c r="Q528" s="208" t="s">
        <v>258</v>
      </c>
      <c r="R528" s="208" t="s">
        <v>259</v>
      </c>
      <c r="S528" s="203">
        <v>44837.595717592594</v>
      </c>
    </row>
    <row r="529" spans="1:19" x14ac:dyDescent="0.2">
      <c r="A529" s="208" t="s">
        <v>256</v>
      </c>
      <c r="B529" s="208" t="s">
        <v>129</v>
      </c>
      <c r="C529" s="203">
        <v>44826.916666666664</v>
      </c>
      <c r="D529" s="208">
        <v>0</v>
      </c>
      <c r="E529" s="208">
        <v>0</v>
      </c>
      <c r="F529" s="208">
        <v>0.86099999999999999</v>
      </c>
      <c r="G529" s="208">
        <v>0.86099999999999999</v>
      </c>
      <c r="H529" s="208">
        <v>0</v>
      </c>
      <c r="I529" s="208">
        <v>0</v>
      </c>
      <c r="J529" s="208">
        <v>0</v>
      </c>
      <c r="K529" s="208">
        <v>0</v>
      </c>
      <c r="L529" s="208"/>
      <c r="M529" s="208">
        <v>0</v>
      </c>
      <c r="N529" s="208">
        <v>0</v>
      </c>
      <c r="O529" s="208">
        <v>295</v>
      </c>
      <c r="P529" s="208" t="s">
        <v>257</v>
      </c>
      <c r="Q529" s="208" t="s">
        <v>258</v>
      </c>
      <c r="R529" s="208" t="s">
        <v>259</v>
      </c>
      <c r="S529" s="203">
        <v>44837.595717592594</v>
      </c>
    </row>
    <row r="530" spans="1:19" x14ac:dyDescent="0.2">
      <c r="A530" s="208" t="s">
        <v>256</v>
      </c>
      <c r="B530" s="208" t="s">
        <v>129</v>
      </c>
      <c r="C530" s="203">
        <v>44826.958333333336</v>
      </c>
      <c r="D530" s="208">
        <v>0</v>
      </c>
      <c r="E530" s="208">
        <v>0</v>
      </c>
      <c r="F530" s="208">
        <v>0.86599999999999999</v>
      </c>
      <c r="G530" s="208">
        <v>0.86599999999999999</v>
      </c>
      <c r="H530" s="208">
        <v>0</v>
      </c>
      <c r="I530" s="208">
        <v>0</v>
      </c>
      <c r="J530" s="208">
        <v>0</v>
      </c>
      <c r="K530" s="208">
        <v>0</v>
      </c>
      <c r="L530" s="208"/>
      <c r="M530" s="208">
        <v>0</v>
      </c>
      <c r="N530" s="208">
        <v>0</v>
      </c>
      <c r="O530" s="208">
        <v>295</v>
      </c>
      <c r="P530" s="208" t="s">
        <v>257</v>
      </c>
      <c r="Q530" s="208" t="s">
        <v>258</v>
      </c>
      <c r="R530" s="208" t="s">
        <v>259</v>
      </c>
      <c r="S530" s="203">
        <v>44837.595717592594</v>
      </c>
    </row>
    <row r="531" spans="1:19" x14ac:dyDescent="0.2">
      <c r="A531" s="208" t="s">
        <v>256</v>
      </c>
      <c r="B531" s="208" t="s">
        <v>129</v>
      </c>
      <c r="C531" s="203">
        <v>44827</v>
      </c>
      <c r="D531" s="208">
        <v>0</v>
      </c>
      <c r="E531" s="208">
        <v>0</v>
      </c>
      <c r="F531" s="208">
        <v>0.873</v>
      </c>
      <c r="G531" s="208">
        <v>0.873</v>
      </c>
      <c r="H531" s="208">
        <v>0</v>
      </c>
      <c r="I531" s="208">
        <v>0</v>
      </c>
      <c r="J531" s="208">
        <v>0</v>
      </c>
      <c r="K531" s="208">
        <v>0</v>
      </c>
      <c r="L531" s="208"/>
      <c r="M531" s="208">
        <v>0</v>
      </c>
      <c r="N531" s="208">
        <v>0</v>
      </c>
      <c r="O531" s="208">
        <v>295</v>
      </c>
      <c r="P531" s="208" t="s">
        <v>257</v>
      </c>
      <c r="Q531" s="208" t="s">
        <v>258</v>
      </c>
      <c r="R531" s="208" t="s">
        <v>259</v>
      </c>
      <c r="S531" s="203">
        <v>44837.595717592594</v>
      </c>
    </row>
    <row r="532" spans="1:19" x14ac:dyDescent="0.2">
      <c r="A532" s="208" t="s">
        <v>256</v>
      </c>
      <c r="B532" s="208" t="s">
        <v>129</v>
      </c>
      <c r="C532" s="203">
        <v>44827.041666666664</v>
      </c>
      <c r="D532" s="208">
        <v>0</v>
      </c>
      <c r="E532" s="208">
        <v>0</v>
      </c>
      <c r="F532" s="208">
        <v>0.88100000000000001</v>
      </c>
      <c r="G532" s="208">
        <v>0.88100000000000001</v>
      </c>
      <c r="H532" s="208">
        <v>0</v>
      </c>
      <c r="I532" s="208">
        <v>0</v>
      </c>
      <c r="J532" s="208">
        <v>0</v>
      </c>
      <c r="K532" s="208">
        <v>0</v>
      </c>
      <c r="L532" s="208"/>
      <c r="M532" s="208">
        <v>0</v>
      </c>
      <c r="N532" s="208">
        <v>0</v>
      </c>
      <c r="O532" s="208">
        <v>295</v>
      </c>
      <c r="P532" s="208" t="s">
        <v>257</v>
      </c>
      <c r="Q532" s="208" t="s">
        <v>258</v>
      </c>
      <c r="R532" s="208" t="s">
        <v>259</v>
      </c>
      <c r="S532" s="203">
        <v>44837.595717592594</v>
      </c>
    </row>
    <row r="533" spans="1:19" x14ac:dyDescent="0.2">
      <c r="A533" s="208" t="s">
        <v>256</v>
      </c>
      <c r="B533" s="208" t="s">
        <v>129</v>
      </c>
      <c r="C533" s="203">
        <v>44827.083333333336</v>
      </c>
      <c r="D533" s="208">
        <v>0</v>
      </c>
      <c r="E533" s="208">
        <v>0</v>
      </c>
      <c r="F533" s="208">
        <v>0.88300000000000001</v>
      </c>
      <c r="G533" s="208">
        <v>0.88300000000000001</v>
      </c>
      <c r="H533" s="208">
        <v>0</v>
      </c>
      <c r="I533" s="208">
        <v>0</v>
      </c>
      <c r="J533" s="208">
        <v>0</v>
      </c>
      <c r="K533" s="208">
        <v>0</v>
      </c>
      <c r="L533" s="208"/>
      <c r="M533" s="208">
        <v>0</v>
      </c>
      <c r="N533" s="208">
        <v>0</v>
      </c>
      <c r="O533" s="208">
        <v>295</v>
      </c>
      <c r="P533" s="208" t="s">
        <v>257</v>
      </c>
      <c r="Q533" s="208" t="s">
        <v>258</v>
      </c>
      <c r="R533" s="208" t="s">
        <v>259</v>
      </c>
      <c r="S533" s="203">
        <v>44837.595717592594</v>
      </c>
    </row>
    <row r="534" spans="1:19" x14ac:dyDescent="0.2">
      <c r="A534" s="208" t="s">
        <v>256</v>
      </c>
      <c r="B534" s="208" t="s">
        <v>129</v>
      </c>
      <c r="C534" s="203">
        <v>44827.125</v>
      </c>
      <c r="D534" s="208">
        <v>0</v>
      </c>
      <c r="E534" s="208">
        <v>0</v>
      </c>
      <c r="F534" s="208">
        <v>0.88900000000000001</v>
      </c>
      <c r="G534" s="208">
        <v>0.88900000000000001</v>
      </c>
      <c r="H534" s="208">
        <v>0</v>
      </c>
      <c r="I534" s="208">
        <v>0</v>
      </c>
      <c r="J534" s="208">
        <v>0</v>
      </c>
      <c r="K534" s="208">
        <v>0</v>
      </c>
      <c r="L534" s="208"/>
      <c r="M534" s="208">
        <v>0</v>
      </c>
      <c r="N534" s="208">
        <v>0</v>
      </c>
      <c r="O534" s="208">
        <v>295</v>
      </c>
      <c r="P534" s="208" t="s">
        <v>257</v>
      </c>
      <c r="Q534" s="208" t="s">
        <v>258</v>
      </c>
      <c r="R534" s="208" t="s">
        <v>259</v>
      </c>
      <c r="S534" s="203">
        <v>44837.595717592594</v>
      </c>
    </row>
    <row r="535" spans="1:19" x14ac:dyDescent="0.2">
      <c r="A535" s="208" t="s">
        <v>256</v>
      </c>
      <c r="B535" s="208" t="s">
        <v>129</v>
      </c>
      <c r="C535" s="203">
        <v>44827.166666666664</v>
      </c>
      <c r="D535" s="208">
        <v>0</v>
      </c>
      <c r="E535" s="208">
        <v>0</v>
      </c>
      <c r="F535" s="208">
        <v>0.90500000000000003</v>
      </c>
      <c r="G535" s="208">
        <v>0.90500000000000003</v>
      </c>
      <c r="H535" s="208">
        <v>0</v>
      </c>
      <c r="I535" s="208">
        <v>0</v>
      </c>
      <c r="J535" s="208">
        <v>0</v>
      </c>
      <c r="K535" s="208">
        <v>0</v>
      </c>
      <c r="L535" s="208"/>
      <c r="M535" s="208">
        <v>0</v>
      </c>
      <c r="N535" s="208">
        <v>0</v>
      </c>
      <c r="O535" s="208">
        <v>295</v>
      </c>
      <c r="P535" s="208" t="s">
        <v>257</v>
      </c>
      <c r="Q535" s="208" t="s">
        <v>258</v>
      </c>
      <c r="R535" s="208" t="s">
        <v>259</v>
      </c>
      <c r="S535" s="203">
        <v>44837.595717592594</v>
      </c>
    </row>
    <row r="536" spans="1:19" x14ac:dyDescent="0.2">
      <c r="A536" s="208" t="s">
        <v>256</v>
      </c>
      <c r="B536" s="208" t="s">
        <v>129</v>
      </c>
      <c r="C536" s="203">
        <v>44827.208333333336</v>
      </c>
      <c r="D536" s="208">
        <v>0</v>
      </c>
      <c r="E536" s="208">
        <v>0</v>
      </c>
      <c r="F536" s="208">
        <v>0.90500000000000003</v>
      </c>
      <c r="G536" s="208">
        <v>0.90500000000000003</v>
      </c>
      <c r="H536" s="208">
        <v>0</v>
      </c>
      <c r="I536" s="208">
        <v>0</v>
      </c>
      <c r="J536" s="208">
        <v>0</v>
      </c>
      <c r="K536" s="208">
        <v>0</v>
      </c>
      <c r="L536" s="208"/>
      <c r="M536" s="208">
        <v>0</v>
      </c>
      <c r="N536" s="208">
        <v>0</v>
      </c>
      <c r="O536" s="208">
        <v>295</v>
      </c>
      <c r="P536" s="208" t="s">
        <v>257</v>
      </c>
      <c r="Q536" s="208" t="s">
        <v>258</v>
      </c>
      <c r="R536" s="208" t="s">
        <v>259</v>
      </c>
      <c r="S536" s="203">
        <v>44837.595717592594</v>
      </c>
    </row>
    <row r="537" spans="1:19" x14ac:dyDescent="0.2">
      <c r="A537" s="208" t="s">
        <v>256</v>
      </c>
      <c r="B537" s="208" t="s">
        <v>129</v>
      </c>
      <c r="C537" s="203">
        <v>44827.25</v>
      </c>
      <c r="D537" s="208">
        <v>0</v>
      </c>
      <c r="E537" s="208">
        <v>0</v>
      </c>
      <c r="F537" s="208">
        <v>0.89700000000000002</v>
      </c>
      <c r="G537" s="208">
        <v>0.89700000000000002</v>
      </c>
      <c r="H537" s="208">
        <v>0</v>
      </c>
      <c r="I537" s="208">
        <v>0</v>
      </c>
      <c r="J537" s="208">
        <v>0</v>
      </c>
      <c r="K537" s="208">
        <v>0</v>
      </c>
      <c r="L537" s="208"/>
      <c r="M537" s="208">
        <v>0</v>
      </c>
      <c r="N537" s="208">
        <v>0</v>
      </c>
      <c r="O537" s="208">
        <v>295</v>
      </c>
      <c r="P537" s="208" t="s">
        <v>257</v>
      </c>
      <c r="Q537" s="208" t="s">
        <v>258</v>
      </c>
      <c r="R537" s="208" t="s">
        <v>259</v>
      </c>
      <c r="S537" s="203">
        <v>44837.595717592594</v>
      </c>
    </row>
    <row r="538" spans="1:19" x14ac:dyDescent="0.2">
      <c r="A538" s="208" t="s">
        <v>256</v>
      </c>
      <c r="B538" s="208" t="s">
        <v>129</v>
      </c>
      <c r="C538" s="203">
        <v>44827.291666666664</v>
      </c>
      <c r="D538" s="208">
        <v>0</v>
      </c>
      <c r="E538" s="208">
        <v>0</v>
      </c>
      <c r="F538" s="208">
        <v>0.90900000000000003</v>
      </c>
      <c r="G538" s="208">
        <v>0.90900000000000003</v>
      </c>
      <c r="H538" s="208">
        <v>0</v>
      </c>
      <c r="I538" s="208">
        <v>0</v>
      </c>
      <c r="J538" s="208">
        <v>0</v>
      </c>
      <c r="K538" s="208">
        <v>0</v>
      </c>
      <c r="L538" s="208"/>
      <c r="M538" s="208">
        <v>0</v>
      </c>
      <c r="N538" s="208">
        <v>0</v>
      </c>
      <c r="O538" s="208">
        <v>295</v>
      </c>
      <c r="P538" s="208" t="s">
        <v>257</v>
      </c>
      <c r="Q538" s="208" t="s">
        <v>258</v>
      </c>
      <c r="R538" s="208" t="s">
        <v>259</v>
      </c>
      <c r="S538" s="203">
        <v>44837.595717592594</v>
      </c>
    </row>
    <row r="539" spans="1:19" x14ac:dyDescent="0.2">
      <c r="A539" s="208" t="s">
        <v>256</v>
      </c>
      <c r="B539" s="208" t="s">
        <v>129</v>
      </c>
      <c r="C539" s="203">
        <v>44827.333333333336</v>
      </c>
      <c r="D539" s="208">
        <v>0</v>
      </c>
      <c r="E539" s="208">
        <v>0</v>
      </c>
      <c r="F539" s="208">
        <v>0.93500000000000005</v>
      </c>
      <c r="G539" s="208">
        <v>0.93500000000000005</v>
      </c>
      <c r="H539" s="208">
        <v>0</v>
      </c>
      <c r="I539" s="208">
        <v>0</v>
      </c>
      <c r="J539" s="208">
        <v>0</v>
      </c>
      <c r="K539" s="208">
        <v>0</v>
      </c>
      <c r="L539" s="208"/>
      <c r="M539" s="208">
        <v>0</v>
      </c>
      <c r="N539" s="208">
        <v>0</v>
      </c>
      <c r="O539" s="208">
        <v>295</v>
      </c>
      <c r="P539" s="208" t="s">
        <v>257</v>
      </c>
      <c r="Q539" s="208" t="s">
        <v>258</v>
      </c>
      <c r="R539" s="208" t="s">
        <v>259</v>
      </c>
      <c r="S539" s="203">
        <v>44837.595717592594</v>
      </c>
    </row>
    <row r="540" spans="1:19" x14ac:dyDescent="0.2">
      <c r="A540" s="208" t="s">
        <v>256</v>
      </c>
      <c r="B540" s="208" t="s">
        <v>129</v>
      </c>
      <c r="C540" s="203">
        <v>44827.375</v>
      </c>
      <c r="D540" s="208">
        <v>0</v>
      </c>
      <c r="E540" s="208">
        <v>0</v>
      </c>
      <c r="F540" s="208">
        <v>0.98299999999999998</v>
      </c>
      <c r="G540" s="208">
        <v>0.98299999999999998</v>
      </c>
      <c r="H540" s="208">
        <v>0</v>
      </c>
      <c r="I540" s="208">
        <v>0</v>
      </c>
      <c r="J540" s="208">
        <v>0</v>
      </c>
      <c r="K540" s="208">
        <v>0</v>
      </c>
      <c r="L540" s="208"/>
      <c r="M540" s="208">
        <v>0</v>
      </c>
      <c r="N540" s="208">
        <v>0</v>
      </c>
      <c r="O540" s="208">
        <v>295</v>
      </c>
      <c r="P540" s="208" t="s">
        <v>257</v>
      </c>
      <c r="Q540" s="208" t="s">
        <v>258</v>
      </c>
      <c r="R540" s="208" t="s">
        <v>259</v>
      </c>
      <c r="S540" s="203">
        <v>44837.595717592594</v>
      </c>
    </row>
    <row r="541" spans="1:19" x14ac:dyDescent="0.2">
      <c r="A541" s="208" t="s">
        <v>256</v>
      </c>
      <c r="B541" s="208" t="s">
        <v>129</v>
      </c>
      <c r="C541" s="203">
        <v>44827.416666666664</v>
      </c>
      <c r="D541" s="208">
        <v>0</v>
      </c>
      <c r="E541" s="208">
        <v>0</v>
      </c>
      <c r="F541" s="208">
        <v>0.91</v>
      </c>
      <c r="G541" s="208">
        <v>0.91</v>
      </c>
      <c r="H541" s="208">
        <v>0</v>
      </c>
      <c r="I541" s="208">
        <v>0</v>
      </c>
      <c r="J541" s="208">
        <v>0</v>
      </c>
      <c r="K541" s="208">
        <v>0</v>
      </c>
      <c r="L541" s="208"/>
      <c r="M541" s="208">
        <v>0</v>
      </c>
      <c r="N541" s="208">
        <v>0</v>
      </c>
      <c r="O541" s="208">
        <v>295</v>
      </c>
      <c r="P541" s="208" t="s">
        <v>257</v>
      </c>
      <c r="Q541" s="208" t="s">
        <v>258</v>
      </c>
      <c r="R541" s="208" t="s">
        <v>259</v>
      </c>
      <c r="S541" s="203">
        <v>44837.595717592594</v>
      </c>
    </row>
    <row r="542" spans="1:19" x14ac:dyDescent="0.2">
      <c r="A542" s="208" t="s">
        <v>256</v>
      </c>
      <c r="B542" s="208" t="s">
        <v>129</v>
      </c>
      <c r="C542" s="203">
        <v>44827.458333333336</v>
      </c>
      <c r="D542" s="208">
        <v>0</v>
      </c>
      <c r="E542" s="208">
        <v>0</v>
      </c>
      <c r="F542" s="208">
        <v>0.80900000000000005</v>
      </c>
      <c r="G542" s="208">
        <v>0.80900000000000005</v>
      </c>
      <c r="H542" s="208">
        <v>0</v>
      </c>
      <c r="I542" s="208">
        <v>0</v>
      </c>
      <c r="J542" s="208">
        <v>0</v>
      </c>
      <c r="K542" s="208">
        <v>0</v>
      </c>
      <c r="L542" s="208"/>
      <c r="M542" s="208">
        <v>0</v>
      </c>
      <c r="N542" s="208">
        <v>0</v>
      </c>
      <c r="O542" s="208">
        <v>295</v>
      </c>
      <c r="P542" s="208" t="s">
        <v>257</v>
      </c>
      <c r="Q542" s="208" t="s">
        <v>258</v>
      </c>
      <c r="R542" s="208" t="s">
        <v>259</v>
      </c>
      <c r="S542" s="203">
        <v>44837.595717592594</v>
      </c>
    </row>
    <row r="543" spans="1:19" x14ac:dyDescent="0.2">
      <c r="A543" s="208" t="s">
        <v>256</v>
      </c>
      <c r="B543" s="208" t="s">
        <v>129</v>
      </c>
      <c r="C543" s="203">
        <v>44827.5</v>
      </c>
      <c r="D543" s="208">
        <v>0</v>
      </c>
      <c r="E543" s="208">
        <v>0</v>
      </c>
      <c r="F543" s="208">
        <v>0.88100000000000001</v>
      </c>
      <c r="G543" s="208">
        <v>0.88100000000000001</v>
      </c>
      <c r="H543" s="208">
        <v>0</v>
      </c>
      <c r="I543" s="208">
        <v>0</v>
      </c>
      <c r="J543" s="208">
        <v>0</v>
      </c>
      <c r="K543" s="208">
        <v>0</v>
      </c>
      <c r="L543" s="208"/>
      <c r="M543" s="208">
        <v>0</v>
      </c>
      <c r="N543" s="208">
        <v>0</v>
      </c>
      <c r="O543" s="208">
        <v>295</v>
      </c>
      <c r="P543" s="208" t="s">
        <v>257</v>
      </c>
      <c r="Q543" s="208" t="s">
        <v>258</v>
      </c>
      <c r="R543" s="208" t="s">
        <v>259</v>
      </c>
      <c r="S543" s="203">
        <v>44837.595717592594</v>
      </c>
    </row>
    <row r="544" spans="1:19" x14ac:dyDescent="0.2">
      <c r="A544" s="208" t="s">
        <v>256</v>
      </c>
      <c r="B544" s="208" t="s">
        <v>129</v>
      </c>
      <c r="C544" s="203">
        <v>44827.541666666664</v>
      </c>
      <c r="D544" s="208">
        <v>0</v>
      </c>
      <c r="E544" s="208">
        <v>0</v>
      </c>
      <c r="F544" s="208">
        <v>0.874</v>
      </c>
      <c r="G544" s="208">
        <v>0.874</v>
      </c>
      <c r="H544" s="208">
        <v>0</v>
      </c>
      <c r="I544" s="208">
        <v>0</v>
      </c>
      <c r="J544" s="208">
        <v>0</v>
      </c>
      <c r="K544" s="208">
        <v>0</v>
      </c>
      <c r="L544" s="208"/>
      <c r="M544" s="208">
        <v>0</v>
      </c>
      <c r="N544" s="208">
        <v>0</v>
      </c>
      <c r="O544" s="208">
        <v>295</v>
      </c>
      <c r="P544" s="208" t="s">
        <v>257</v>
      </c>
      <c r="Q544" s="208" t="s">
        <v>258</v>
      </c>
      <c r="R544" s="208" t="s">
        <v>259</v>
      </c>
      <c r="S544" s="203">
        <v>44837.595717592594</v>
      </c>
    </row>
    <row r="545" spans="1:19" x14ac:dyDescent="0.2">
      <c r="A545" s="208" t="s">
        <v>256</v>
      </c>
      <c r="B545" s="208" t="s">
        <v>129</v>
      </c>
      <c r="C545" s="203">
        <v>44827.583333333336</v>
      </c>
      <c r="D545" s="208">
        <v>0</v>
      </c>
      <c r="E545" s="208">
        <v>0</v>
      </c>
      <c r="F545" s="208">
        <v>0.875</v>
      </c>
      <c r="G545" s="208">
        <v>0.875</v>
      </c>
      <c r="H545" s="208">
        <v>0</v>
      </c>
      <c r="I545" s="208">
        <v>0</v>
      </c>
      <c r="J545" s="208">
        <v>0</v>
      </c>
      <c r="K545" s="208">
        <v>0</v>
      </c>
      <c r="L545" s="208"/>
      <c r="M545" s="208">
        <v>0</v>
      </c>
      <c r="N545" s="208">
        <v>0</v>
      </c>
      <c r="O545" s="208">
        <v>295</v>
      </c>
      <c r="P545" s="208" t="s">
        <v>257</v>
      </c>
      <c r="Q545" s="208" t="s">
        <v>258</v>
      </c>
      <c r="R545" s="208" t="s">
        <v>259</v>
      </c>
      <c r="S545" s="203">
        <v>44837.595717592594</v>
      </c>
    </row>
    <row r="546" spans="1:19" x14ac:dyDescent="0.2">
      <c r="A546" s="208" t="s">
        <v>256</v>
      </c>
      <c r="B546" s="208" t="s">
        <v>129</v>
      </c>
      <c r="C546" s="203">
        <v>44827.625</v>
      </c>
      <c r="D546" s="208">
        <v>0</v>
      </c>
      <c r="E546" s="208">
        <v>0</v>
      </c>
      <c r="F546" s="208">
        <v>0.88500000000000001</v>
      </c>
      <c r="G546" s="208">
        <v>0.88500000000000001</v>
      </c>
      <c r="H546" s="208">
        <v>0</v>
      </c>
      <c r="I546" s="208">
        <v>0</v>
      </c>
      <c r="J546" s="208">
        <v>0</v>
      </c>
      <c r="K546" s="208">
        <v>0</v>
      </c>
      <c r="L546" s="208"/>
      <c r="M546" s="208">
        <v>0</v>
      </c>
      <c r="N546" s="208">
        <v>0</v>
      </c>
      <c r="O546" s="208">
        <v>295</v>
      </c>
      <c r="P546" s="208" t="s">
        <v>257</v>
      </c>
      <c r="Q546" s="208" t="s">
        <v>258</v>
      </c>
      <c r="R546" s="208" t="s">
        <v>259</v>
      </c>
      <c r="S546" s="203">
        <v>44837.595717592594</v>
      </c>
    </row>
    <row r="547" spans="1:19" x14ac:dyDescent="0.2">
      <c r="A547" s="208" t="s">
        <v>256</v>
      </c>
      <c r="B547" s="208" t="s">
        <v>129</v>
      </c>
      <c r="C547" s="203">
        <v>44827.666666666664</v>
      </c>
      <c r="D547" s="208">
        <v>0</v>
      </c>
      <c r="E547" s="208">
        <v>0</v>
      </c>
      <c r="F547" s="208">
        <v>0.88</v>
      </c>
      <c r="G547" s="208">
        <v>0.88</v>
      </c>
      <c r="H547" s="208">
        <v>0</v>
      </c>
      <c r="I547" s="208">
        <v>0</v>
      </c>
      <c r="J547" s="208">
        <v>0</v>
      </c>
      <c r="K547" s="208">
        <v>0</v>
      </c>
      <c r="L547" s="208"/>
      <c r="M547" s="208">
        <v>0</v>
      </c>
      <c r="N547" s="208">
        <v>0</v>
      </c>
      <c r="O547" s="208">
        <v>295</v>
      </c>
      <c r="P547" s="208" t="s">
        <v>257</v>
      </c>
      <c r="Q547" s="208" t="s">
        <v>258</v>
      </c>
      <c r="R547" s="208" t="s">
        <v>259</v>
      </c>
      <c r="S547" s="203">
        <v>44837.595717592594</v>
      </c>
    </row>
    <row r="548" spans="1:19" x14ac:dyDescent="0.2">
      <c r="A548" s="208" t="s">
        <v>256</v>
      </c>
      <c r="B548" s="208" t="s">
        <v>129</v>
      </c>
      <c r="C548" s="203">
        <v>44827.708333333336</v>
      </c>
      <c r="D548" s="208">
        <v>0</v>
      </c>
      <c r="E548" s="208">
        <v>0</v>
      </c>
      <c r="F548" s="208">
        <v>0.879</v>
      </c>
      <c r="G548" s="208">
        <v>0.879</v>
      </c>
      <c r="H548" s="208">
        <v>0</v>
      </c>
      <c r="I548" s="208">
        <v>0</v>
      </c>
      <c r="J548" s="208">
        <v>0</v>
      </c>
      <c r="K548" s="208">
        <v>0</v>
      </c>
      <c r="L548" s="208"/>
      <c r="M548" s="208">
        <v>0</v>
      </c>
      <c r="N548" s="208">
        <v>0</v>
      </c>
      <c r="O548" s="208">
        <v>295</v>
      </c>
      <c r="P548" s="208" t="s">
        <v>257</v>
      </c>
      <c r="Q548" s="208" t="s">
        <v>258</v>
      </c>
      <c r="R548" s="208" t="s">
        <v>259</v>
      </c>
      <c r="S548" s="203">
        <v>44837.595717592594</v>
      </c>
    </row>
    <row r="549" spans="1:19" x14ac:dyDescent="0.2">
      <c r="A549" s="208" t="s">
        <v>256</v>
      </c>
      <c r="B549" s="208" t="s">
        <v>129</v>
      </c>
      <c r="C549" s="203">
        <v>44827.75</v>
      </c>
      <c r="D549" s="208">
        <v>0</v>
      </c>
      <c r="E549" s="208">
        <v>0</v>
      </c>
      <c r="F549" s="208">
        <v>0.873</v>
      </c>
      <c r="G549" s="208">
        <v>0.873</v>
      </c>
      <c r="H549" s="208">
        <v>0</v>
      </c>
      <c r="I549" s="208">
        <v>0</v>
      </c>
      <c r="J549" s="208">
        <v>0</v>
      </c>
      <c r="K549" s="208">
        <v>0</v>
      </c>
      <c r="L549" s="208"/>
      <c r="M549" s="208">
        <v>0</v>
      </c>
      <c r="N549" s="208">
        <v>0</v>
      </c>
      <c r="O549" s="208">
        <v>295</v>
      </c>
      <c r="P549" s="208" t="s">
        <v>257</v>
      </c>
      <c r="Q549" s="208" t="s">
        <v>258</v>
      </c>
      <c r="R549" s="208" t="s">
        <v>259</v>
      </c>
      <c r="S549" s="203">
        <v>44837.595717592594</v>
      </c>
    </row>
    <row r="550" spans="1:19" x14ac:dyDescent="0.2">
      <c r="A550" s="208" t="s">
        <v>256</v>
      </c>
      <c r="B550" s="208" t="s">
        <v>129</v>
      </c>
      <c r="C550" s="203">
        <v>44827.791666666664</v>
      </c>
      <c r="D550" s="208">
        <v>0</v>
      </c>
      <c r="E550" s="208">
        <v>0</v>
      </c>
      <c r="F550" s="208">
        <v>0.871</v>
      </c>
      <c r="G550" s="208">
        <v>0.871</v>
      </c>
      <c r="H550" s="208">
        <v>0</v>
      </c>
      <c r="I550" s="208">
        <v>0</v>
      </c>
      <c r="J550" s="208">
        <v>0</v>
      </c>
      <c r="K550" s="208">
        <v>0</v>
      </c>
      <c r="L550" s="208"/>
      <c r="M550" s="208">
        <v>0</v>
      </c>
      <c r="N550" s="208">
        <v>0</v>
      </c>
      <c r="O550" s="208">
        <v>295</v>
      </c>
      <c r="P550" s="208" t="s">
        <v>257</v>
      </c>
      <c r="Q550" s="208" t="s">
        <v>258</v>
      </c>
      <c r="R550" s="208" t="s">
        <v>259</v>
      </c>
      <c r="S550" s="203">
        <v>44837.595717592594</v>
      </c>
    </row>
    <row r="551" spans="1:19" x14ac:dyDescent="0.2">
      <c r="A551" s="208" t="s">
        <v>256</v>
      </c>
      <c r="B551" s="208" t="s">
        <v>129</v>
      </c>
      <c r="C551" s="203">
        <v>44827.833333333336</v>
      </c>
      <c r="D551" s="208">
        <v>0</v>
      </c>
      <c r="E551" s="208">
        <v>0</v>
      </c>
      <c r="F551" s="208">
        <v>0.871</v>
      </c>
      <c r="G551" s="208">
        <v>0.871</v>
      </c>
      <c r="H551" s="208">
        <v>0</v>
      </c>
      <c r="I551" s="208">
        <v>0</v>
      </c>
      <c r="J551" s="208">
        <v>0</v>
      </c>
      <c r="K551" s="208">
        <v>0</v>
      </c>
      <c r="L551" s="208"/>
      <c r="M551" s="208">
        <v>0</v>
      </c>
      <c r="N551" s="208">
        <v>0</v>
      </c>
      <c r="O551" s="208">
        <v>295</v>
      </c>
      <c r="P551" s="208" t="s">
        <v>257</v>
      </c>
      <c r="Q551" s="208" t="s">
        <v>258</v>
      </c>
      <c r="R551" s="208" t="s">
        <v>259</v>
      </c>
      <c r="S551" s="203">
        <v>44837.595717592594</v>
      </c>
    </row>
    <row r="552" spans="1:19" x14ac:dyDescent="0.2">
      <c r="A552" s="208" t="s">
        <v>256</v>
      </c>
      <c r="B552" s="208" t="s">
        <v>129</v>
      </c>
      <c r="C552" s="203">
        <v>44827.875</v>
      </c>
      <c r="D552" s="208">
        <v>0</v>
      </c>
      <c r="E552" s="208">
        <v>0</v>
      </c>
      <c r="F552" s="208">
        <v>0.88200000000000001</v>
      </c>
      <c r="G552" s="208">
        <v>0.88200000000000001</v>
      </c>
      <c r="H552" s="208">
        <v>0</v>
      </c>
      <c r="I552" s="208">
        <v>0</v>
      </c>
      <c r="J552" s="208">
        <v>0</v>
      </c>
      <c r="K552" s="208">
        <v>0</v>
      </c>
      <c r="L552" s="208"/>
      <c r="M552" s="208">
        <v>0</v>
      </c>
      <c r="N552" s="208">
        <v>0</v>
      </c>
      <c r="O552" s="208">
        <v>295</v>
      </c>
      <c r="P552" s="208" t="s">
        <v>257</v>
      </c>
      <c r="Q552" s="208" t="s">
        <v>258</v>
      </c>
      <c r="R552" s="208" t="s">
        <v>259</v>
      </c>
      <c r="S552" s="203">
        <v>44837.595717592594</v>
      </c>
    </row>
    <row r="553" spans="1:19" x14ac:dyDescent="0.2">
      <c r="A553" s="208" t="s">
        <v>256</v>
      </c>
      <c r="B553" s="208" t="s">
        <v>129</v>
      </c>
      <c r="C553" s="203">
        <v>44827.916666666664</v>
      </c>
      <c r="D553" s="208">
        <v>0</v>
      </c>
      <c r="E553" s="208">
        <v>0</v>
      </c>
      <c r="F553" s="208">
        <v>0.88200000000000001</v>
      </c>
      <c r="G553" s="208">
        <v>0.88200000000000001</v>
      </c>
      <c r="H553" s="208">
        <v>0</v>
      </c>
      <c r="I553" s="208">
        <v>0</v>
      </c>
      <c r="J553" s="208">
        <v>0</v>
      </c>
      <c r="K553" s="208">
        <v>0</v>
      </c>
      <c r="L553" s="208"/>
      <c r="M553" s="208">
        <v>0</v>
      </c>
      <c r="N553" s="208">
        <v>0</v>
      </c>
      <c r="O553" s="208">
        <v>295</v>
      </c>
      <c r="P553" s="208" t="s">
        <v>257</v>
      </c>
      <c r="Q553" s="208" t="s">
        <v>258</v>
      </c>
      <c r="R553" s="208" t="s">
        <v>259</v>
      </c>
      <c r="S553" s="203">
        <v>44837.595717592594</v>
      </c>
    </row>
    <row r="554" spans="1:19" x14ac:dyDescent="0.2">
      <c r="A554" s="208" t="s">
        <v>256</v>
      </c>
      <c r="B554" s="208" t="s">
        <v>129</v>
      </c>
      <c r="C554" s="203">
        <v>44827.958333333336</v>
      </c>
      <c r="D554" s="208">
        <v>0</v>
      </c>
      <c r="E554" s="208">
        <v>0</v>
      </c>
      <c r="F554" s="208">
        <v>0.89200000000000002</v>
      </c>
      <c r="G554" s="208">
        <v>0.89200000000000002</v>
      </c>
      <c r="H554" s="208">
        <v>0</v>
      </c>
      <c r="I554" s="208">
        <v>0</v>
      </c>
      <c r="J554" s="208">
        <v>0</v>
      </c>
      <c r="K554" s="208">
        <v>0</v>
      </c>
      <c r="L554" s="208"/>
      <c r="M554" s="208">
        <v>0</v>
      </c>
      <c r="N554" s="208">
        <v>0</v>
      </c>
      <c r="O554" s="208">
        <v>295</v>
      </c>
      <c r="P554" s="208" t="s">
        <v>257</v>
      </c>
      <c r="Q554" s="208" t="s">
        <v>258</v>
      </c>
      <c r="R554" s="208" t="s">
        <v>259</v>
      </c>
      <c r="S554" s="203">
        <v>44837.595717592594</v>
      </c>
    </row>
    <row r="555" spans="1:19" x14ac:dyDescent="0.2">
      <c r="A555" s="208" t="s">
        <v>256</v>
      </c>
      <c r="B555" s="208" t="s">
        <v>129</v>
      </c>
      <c r="C555" s="203">
        <v>44828</v>
      </c>
      <c r="D555" s="208">
        <v>0</v>
      </c>
      <c r="E555" s="208">
        <v>0</v>
      </c>
      <c r="F555" s="208">
        <v>0.9</v>
      </c>
      <c r="G555" s="208">
        <v>0.9</v>
      </c>
      <c r="H555" s="208">
        <v>0</v>
      </c>
      <c r="I555" s="208">
        <v>0</v>
      </c>
      <c r="J555" s="208">
        <v>0</v>
      </c>
      <c r="K555" s="208">
        <v>0</v>
      </c>
      <c r="L555" s="208"/>
      <c r="M555" s="208">
        <v>0</v>
      </c>
      <c r="N555" s="208">
        <v>0</v>
      </c>
      <c r="O555" s="208">
        <v>295</v>
      </c>
      <c r="P555" s="208" t="s">
        <v>257</v>
      </c>
      <c r="Q555" s="208" t="s">
        <v>258</v>
      </c>
      <c r="R555" s="208" t="s">
        <v>259</v>
      </c>
      <c r="S555" s="203">
        <v>44837.595717592594</v>
      </c>
    </row>
    <row r="556" spans="1:19" x14ac:dyDescent="0.2">
      <c r="A556" s="208" t="s">
        <v>256</v>
      </c>
      <c r="B556" s="208" t="s">
        <v>129</v>
      </c>
      <c r="C556" s="203">
        <v>44828.041666666664</v>
      </c>
      <c r="D556" s="208">
        <v>0</v>
      </c>
      <c r="E556" s="208">
        <v>0</v>
      </c>
      <c r="F556" s="208">
        <v>0.90200000000000002</v>
      </c>
      <c r="G556" s="208">
        <v>0.90200000000000002</v>
      </c>
      <c r="H556" s="208">
        <v>0</v>
      </c>
      <c r="I556" s="208">
        <v>0</v>
      </c>
      <c r="J556" s="208">
        <v>0</v>
      </c>
      <c r="K556" s="208">
        <v>0</v>
      </c>
      <c r="L556" s="208"/>
      <c r="M556" s="208">
        <v>0</v>
      </c>
      <c r="N556" s="208">
        <v>0</v>
      </c>
      <c r="O556" s="208">
        <v>295</v>
      </c>
      <c r="P556" s="208" t="s">
        <v>257</v>
      </c>
      <c r="Q556" s="208" t="s">
        <v>258</v>
      </c>
      <c r="R556" s="208" t="s">
        <v>259</v>
      </c>
      <c r="S556" s="203">
        <v>44837.595717592594</v>
      </c>
    </row>
    <row r="557" spans="1:19" x14ac:dyDescent="0.2">
      <c r="A557" s="208" t="s">
        <v>256</v>
      </c>
      <c r="B557" s="208" t="s">
        <v>129</v>
      </c>
      <c r="C557" s="203">
        <v>44828.083333333336</v>
      </c>
      <c r="D557" s="208">
        <v>0</v>
      </c>
      <c r="E557" s="208">
        <v>0</v>
      </c>
      <c r="F557" s="208">
        <v>0.89100000000000001</v>
      </c>
      <c r="G557" s="208">
        <v>0.89100000000000001</v>
      </c>
      <c r="H557" s="208">
        <v>0</v>
      </c>
      <c r="I557" s="208">
        <v>0</v>
      </c>
      <c r="J557" s="208">
        <v>0</v>
      </c>
      <c r="K557" s="208">
        <v>0</v>
      </c>
      <c r="L557" s="208"/>
      <c r="M557" s="208">
        <v>0</v>
      </c>
      <c r="N557" s="208">
        <v>0</v>
      </c>
      <c r="O557" s="208">
        <v>295</v>
      </c>
      <c r="P557" s="208" t="s">
        <v>257</v>
      </c>
      <c r="Q557" s="208" t="s">
        <v>258</v>
      </c>
      <c r="R557" s="208" t="s">
        <v>259</v>
      </c>
      <c r="S557" s="203">
        <v>44837.595717592594</v>
      </c>
    </row>
    <row r="558" spans="1:19" x14ac:dyDescent="0.2">
      <c r="A558" s="208" t="s">
        <v>256</v>
      </c>
      <c r="B558" s="208" t="s">
        <v>129</v>
      </c>
      <c r="C558" s="203">
        <v>44828.125</v>
      </c>
      <c r="D558" s="208">
        <v>0</v>
      </c>
      <c r="E558" s="208">
        <v>0</v>
      </c>
      <c r="F558" s="208">
        <v>0.90500000000000003</v>
      </c>
      <c r="G558" s="208">
        <v>0.90500000000000003</v>
      </c>
      <c r="H558" s="208">
        <v>0</v>
      </c>
      <c r="I558" s="208">
        <v>0</v>
      </c>
      <c r="J558" s="208">
        <v>0</v>
      </c>
      <c r="K558" s="208">
        <v>0</v>
      </c>
      <c r="L558" s="208"/>
      <c r="M558" s="208">
        <v>0</v>
      </c>
      <c r="N558" s="208">
        <v>0</v>
      </c>
      <c r="O558" s="208">
        <v>295</v>
      </c>
      <c r="P558" s="208" t="s">
        <v>257</v>
      </c>
      <c r="Q558" s="208" t="s">
        <v>258</v>
      </c>
      <c r="R558" s="208" t="s">
        <v>259</v>
      </c>
      <c r="S558" s="203">
        <v>44837.595717592594</v>
      </c>
    </row>
    <row r="559" spans="1:19" x14ac:dyDescent="0.2">
      <c r="A559" s="208" t="s">
        <v>256</v>
      </c>
      <c r="B559" s="208" t="s">
        <v>129</v>
      </c>
      <c r="C559" s="203">
        <v>44828.166666666664</v>
      </c>
      <c r="D559" s="208">
        <v>0</v>
      </c>
      <c r="E559" s="208">
        <v>0</v>
      </c>
      <c r="F559" s="208">
        <v>0.90700000000000003</v>
      </c>
      <c r="G559" s="208">
        <v>0.90700000000000003</v>
      </c>
      <c r="H559" s="208">
        <v>0</v>
      </c>
      <c r="I559" s="208">
        <v>0</v>
      </c>
      <c r="J559" s="208">
        <v>0</v>
      </c>
      <c r="K559" s="208">
        <v>0</v>
      </c>
      <c r="L559" s="208"/>
      <c r="M559" s="208">
        <v>0</v>
      </c>
      <c r="N559" s="208">
        <v>0</v>
      </c>
      <c r="O559" s="208">
        <v>295</v>
      </c>
      <c r="P559" s="208" t="s">
        <v>257</v>
      </c>
      <c r="Q559" s="208" t="s">
        <v>258</v>
      </c>
      <c r="R559" s="208" t="s">
        <v>259</v>
      </c>
      <c r="S559" s="203">
        <v>44837.595717592594</v>
      </c>
    </row>
    <row r="560" spans="1:19" x14ac:dyDescent="0.2">
      <c r="A560" s="208" t="s">
        <v>256</v>
      </c>
      <c r="B560" s="208" t="s">
        <v>129</v>
      </c>
      <c r="C560" s="203">
        <v>44828.208333333336</v>
      </c>
      <c r="D560" s="208">
        <v>0</v>
      </c>
      <c r="E560" s="208">
        <v>0</v>
      </c>
      <c r="F560" s="208">
        <v>0.90300000000000002</v>
      </c>
      <c r="G560" s="208">
        <v>0.90300000000000002</v>
      </c>
      <c r="H560" s="208">
        <v>0</v>
      </c>
      <c r="I560" s="208">
        <v>0</v>
      </c>
      <c r="J560" s="208">
        <v>0</v>
      </c>
      <c r="K560" s="208">
        <v>0</v>
      </c>
      <c r="L560" s="208"/>
      <c r="M560" s="208">
        <v>0</v>
      </c>
      <c r="N560" s="208">
        <v>0</v>
      </c>
      <c r="O560" s="208">
        <v>295</v>
      </c>
      <c r="P560" s="208" t="s">
        <v>257</v>
      </c>
      <c r="Q560" s="208" t="s">
        <v>258</v>
      </c>
      <c r="R560" s="208" t="s">
        <v>259</v>
      </c>
      <c r="S560" s="203">
        <v>44837.595717592594</v>
      </c>
    </row>
    <row r="561" spans="1:19" x14ac:dyDescent="0.2">
      <c r="A561" s="208" t="s">
        <v>256</v>
      </c>
      <c r="B561" s="208" t="s">
        <v>129</v>
      </c>
      <c r="C561" s="203">
        <v>44828.25</v>
      </c>
      <c r="D561" s="208">
        <v>0</v>
      </c>
      <c r="E561" s="208">
        <v>0</v>
      </c>
      <c r="F561" s="208">
        <v>0.89900000000000002</v>
      </c>
      <c r="G561" s="208">
        <v>0.89900000000000002</v>
      </c>
      <c r="H561" s="208">
        <v>0</v>
      </c>
      <c r="I561" s="208">
        <v>0</v>
      </c>
      <c r="J561" s="208">
        <v>0</v>
      </c>
      <c r="K561" s="208">
        <v>0</v>
      </c>
      <c r="L561" s="208"/>
      <c r="M561" s="208">
        <v>0</v>
      </c>
      <c r="N561" s="208">
        <v>0</v>
      </c>
      <c r="O561" s="208">
        <v>295</v>
      </c>
      <c r="P561" s="208" t="s">
        <v>257</v>
      </c>
      <c r="Q561" s="208" t="s">
        <v>258</v>
      </c>
      <c r="R561" s="208" t="s">
        <v>259</v>
      </c>
      <c r="S561" s="203">
        <v>44837.595717592594</v>
      </c>
    </row>
    <row r="562" spans="1:19" x14ac:dyDescent="0.2">
      <c r="A562" s="208" t="s">
        <v>256</v>
      </c>
      <c r="B562" s="208" t="s">
        <v>129</v>
      </c>
      <c r="C562" s="203">
        <v>44828.291666666664</v>
      </c>
      <c r="D562" s="208">
        <v>0</v>
      </c>
      <c r="E562" s="208">
        <v>0</v>
      </c>
      <c r="F562" s="208">
        <v>0.91100000000000003</v>
      </c>
      <c r="G562" s="208">
        <v>0.91100000000000003</v>
      </c>
      <c r="H562" s="208">
        <v>0</v>
      </c>
      <c r="I562" s="208">
        <v>0</v>
      </c>
      <c r="J562" s="208">
        <v>0</v>
      </c>
      <c r="K562" s="208">
        <v>0</v>
      </c>
      <c r="L562" s="208"/>
      <c r="M562" s="208">
        <v>0</v>
      </c>
      <c r="N562" s="208">
        <v>0</v>
      </c>
      <c r="O562" s="208">
        <v>295</v>
      </c>
      <c r="P562" s="208" t="s">
        <v>257</v>
      </c>
      <c r="Q562" s="208" t="s">
        <v>258</v>
      </c>
      <c r="R562" s="208" t="s">
        <v>259</v>
      </c>
      <c r="S562" s="203">
        <v>44837.595717592594</v>
      </c>
    </row>
    <row r="563" spans="1:19" x14ac:dyDescent="0.2">
      <c r="A563" s="208" t="s">
        <v>256</v>
      </c>
      <c r="B563" s="208" t="s">
        <v>129</v>
      </c>
      <c r="C563" s="203">
        <v>44828.333333333336</v>
      </c>
      <c r="D563" s="208">
        <v>0</v>
      </c>
      <c r="E563" s="208">
        <v>0</v>
      </c>
      <c r="F563" s="208">
        <v>0.9</v>
      </c>
      <c r="G563" s="208">
        <v>0.9</v>
      </c>
      <c r="H563" s="208">
        <v>0</v>
      </c>
      <c r="I563" s="208">
        <v>0</v>
      </c>
      <c r="J563" s="208">
        <v>0</v>
      </c>
      <c r="K563" s="208">
        <v>0</v>
      </c>
      <c r="L563" s="208"/>
      <c r="M563" s="208">
        <v>0</v>
      </c>
      <c r="N563" s="208">
        <v>0</v>
      </c>
      <c r="O563" s="208">
        <v>295</v>
      </c>
      <c r="P563" s="208" t="s">
        <v>257</v>
      </c>
      <c r="Q563" s="208" t="s">
        <v>258</v>
      </c>
      <c r="R563" s="208" t="s">
        <v>259</v>
      </c>
      <c r="S563" s="203">
        <v>44837.595717592594</v>
      </c>
    </row>
    <row r="564" spans="1:19" x14ac:dyDescent="0.2">
      <c r="A564" s="208" t="s">
        <v>256</v>
      </c>
      <c r="B564" s="208" t="s">
        <v>129</v>
      </c>
      <c r="C564" s="203">
        <v>44828.375</v>
      </c>
      <c r="D564" s="208">
        <v>0</v>
      </c>
      <c r="E564" s="208">
        <v>0</v>
      </c>
      <c r="F564" s="208">
        <v>0.89100000000000001</v>
      </c>
      <c r="G564" s="208">
        <v>0.89100000000000001</v>
      </c>
      <c r="H564" s="208">
        <v>0</v>
      </c>
      <c r="I564" s="208">
        <v>0</v>
      </c>
      <c r="J564" s="208">
        <v>0</v>
      </c>
      <c r="K564" s="208">
        <v>0</v>
      </c>
      <c r="L564" s="208"/>
      <c r="M564" s="208">
        <v>0</v>
      </c>
      <c r="N564" s="208">
        <v>0</v>
      </c>
      <c r="O564" s="208">
        <v>295</v>
      </c>
      <c r="P564" s="208" t="s">
        <v>257</v>
      </c>
      <c r="Q564" s="208" t="s">
        <v>258</v>
      </c>
      <c r="R564" s="208" t="s">
        <v>259</v>
      </c>
      <c r="S564" s="203">
        <v>44837.595717592594</v>
      </c>
    </row>
    <row r="565" spans="1:19" x14ac:dyDescent="0.2">
      <c r="A565" s="208" t="s">
        <v>256</v>
      </c>
      <c r="B565" s="208" t="s">
        <v>129</v>
      </c>
      <c r="C565" s="203">
        <v>44828.416666666664</v>
      </c>
      <c r="D565" s="208">
        <v>0</v>
      </c>
      <c r="E565" s="208">
        <v>0</v>
      </c>
      <c r="F565" s="208">
        <v>0.88100000000000001</v>
      </c>
      <c r="G565" s="208">
        <v>0.88100000000000001</v>
      </c>
      <c r="H565" s="208">
        <v>0</v>
      </c>
      <c r="I565" s="208">
        <v>0</v>
      </c>
      <c r="J565" s="208">
        <v>0</v>
      </c>
      <c r="K565" s="208">
        <v>0</v>
      </c>
      <c r="L565" s="208"/>
      <c r="M565" s="208">
        <v>0</v>
      </c>
      <c r="N565" s="208">
        <v>0</v>
      </c>
      <c r="O565" s="208">
        <v>295</v>
      </c>
      <c r="P565" s="208" t="s">
        <v>257</v>
      </c>
      <c r="Q565" s="208" t="s">
        <v>258</v>
      </c>
      <c r="R565" s="208" t="s">
        <v>259</v>
      </c>
      <c r="S565" s="203">
        <v>44837.595717592594</v>
      </c>
    </row>
    <row r="566" spans="1:19" x14ac:dyDescent="0.2">
      <c r="A566" s="208" t="s">
        <v>256</v>
      </c>
      <c r="B566" s="208" t="s">
        <v>129</v>
      </c>
      <c r="C566" s="203">
        <v>44828.458333333336</v>
      </c>
      <c r="D566" s="208">
        <v>0</v>
      </c>
      <c r="E566" s="208">
        <v>0</v>
      </c>
      <c r="F566" s="208">
        <v>0.89</v>
      </c>
      <c r="G566" s="208">
        <v>0.89</v>
      </c>
      <c r="H566" s="208">
        <v>0</v>
      </c>
      <c r="I566" s="208">
        <v>0</v>
      </c>
      <c r="J566" s="208">
        <v>0</v>
      </c>
      <c r="K566" s="208">
        <v>0</v>
      </c>
      <c r="L566" s="208"/>
      <c r="M566" s="208">
        <v>0</v>
      </c>
      <c r="N566" s="208">
        <v>0</v>
      </c>
      <c r="O566" s="208">
        <v>295</v>
      </c>
      <c r="P566" s="208" t="s">
        <v>257</v>
      </c>
      <c r="Q566" s="208" t="s">
        <v>258</v>
      </c>
      <c r="R566" s="208" t="s">
        <v>259</v>
      </c>
      <c r="S566" s="203">
        <v>44837.595717592594</v>
      </c>
    </row>
    <row r="567" spans="1:19" x14ac:dyDescent="0.2">
      <c r="A567" s="208" t="s">
        <v>256</v>
      </c>
      <c r="B567" s="208" t="s">
        <v>129</v>
      </c>
      <c r="C567" s="203">
        <v>44828.5</v>
      </c>
      <c r="D567" s="208">
        <v>0</v>
      </c>
      <c r="E567" s="208">
        <v>0</v>
      </c>
      <c r="F567" s="208">
        <v>0.88</v>
      </c>
      <c r="G567" s="208">
        <v>0.88</v>
      </c>
      <c r="H567" s="208">
        <v>0</v>
      </c>
      <c r="I567" s="208">
        <v>0</v>
      </c>
      <c r="J567" s="208">
        <v>0</v>
      </c>
      <c r="K567" s="208">
        <v>0</v>
      </c>
      <c r="L567" s="208"/>
      <c r="M567" s="208">
        <v>0</v>
      </c>
      <c r="N567" s="208">
        <v>0</v>
      </c>
      <c r="O567" s="208">
        <v>295</v>
      </c>
      <c r="P567" s="208" t="s">
        <v>257</v>
      </c>
      <c r="Q567" s="208" t="s">
        <v>258</v>
      </c>
      <c r="R567" s="208" t="s">
        <v>259</v>
      </c>
      <c r="S567" s="203">
        <v>44837.595729166664</v>
      </c>
    </row>
    <row r="568" spans="1:19" x14ac:dyDescent="0.2">
      <c r="A568" s="208" t="s">
        <v>256</v>
      </c>
      <c r="B568" s="208" t="s">
        <v>129</v>
      </c>
      <c r="C568" s="203">
        <v>44828.541666666664</v>
      </c>
      <c r="D568" s="208">
        <v>0</v>
      </c>
      <c r="E568" s="208">
        <v>0</v>
      </c>
      <c r="F568" s="208">
        <v>0.879</v>
      </c>
      <c r="G568" s="208">
        <v>0.879</v>
      </c>
      <c r="H568" s="208">
        <v>0</v>
      </c>
      <c r="I568" s="208">
        <v>0</v>
      </c>
      <c r="J568" s="208">
        <v>0</v>
      </c>
      <c r="K568" s="208">
        <v>0</v>
      </c>
      <c r="L568" s="208"/>
      <c r="M568" s="208">
        <v>0</v>
      </c>
      <c r="N568" s="208">
        <v>0</v>
      </c>
      <c r="O568" s="208">
        <v>295</v>
      </c>
      <c r="P568" s="208" t="s">
        <v>257</v>
      </c>
      <c r="Q568" s="208" t="s">
        <v>258</v>
      </c>
      <c r="R568" s="208" t="s">
        <v>259</v>
      </c>
      <c r="S568" s="203">
        <v>44837.595729166664</v>
      </c>
    </row>
    <row r="569" spans="1:19" x14ac:dyDescent="0.2">
      <c r="A569" s="208" t="s">
        <v>256</v>
      </c>
      <c r="B569" s="208" t="s">
        <v>129</v>
      </c>
      <c r="C569" s="203">
        <v>44828.583333333336</v>
      </c>
      <c r="D569" s="208">
        <v>0</v>
      </c>
      <c r="E569" s="208">
        <v>0</v>
      </c>
      <c r="F569" s="208">
        <v>0.86799999999999999</v>
      </c>
      <c r="G569" s="208">
        <v>0.86799999999999999</v>
      </c>
      <c r="H569" s="208">
        <v>0</v>
      </c>
      <c r="I569" s="208">
        <v>0</v>
      </c>
      <c r="J569" s="208">
        <v>0</v>
      </c>
      <c r="K569" s="208">
        <v>0</v>
      </c>
      <c r="L569" s="208"/>
      <c r="M569" s="208">
        <v>0</v>
      </c>
      <c r="N569" s="208">
        <v>0</v>
      </c>
      <c r="O569" s="208">
        <v>295</v>
      </c>
      <c r="P569" s="208" t="s">
        <v>257</v>
      </c>
      <c r="Q569" s="208" t="s">
        <v>258</v>
      </c>
      <c r="R569" s="208" t="s">
        <v>259</v>
      </c>
      <c r="S569" s="203">
        <v>44837.595729166664</v>
      </c>
    </row>
    <row r="570" spans="1:19" x14ac:dyDescent="0.2">
      <c r="A570" s="208" t="s">
        <v>256</v>
      </c>
      <c r="B570" s="208" t="s">
        <v>129</v>
      </c>
      <c r="C570" s="203">
        <v>44828.625</v>
      </c>
      <c r="D570" s="208">
        <v>0</v>
      </c>
      <c r="E570" s="208">
        <v>0</v>
      </c>
      <c r="F570" s="208">
        <v>0.879</v>
      </c>
      <c r="G570" s="208">
        <v>0.879</v>
      </c>
      <c r="H570" s="208">
        <v>0</v>
      </c>
      <c r="I570" s="208">
        <v>0</v>
      </c>
      <c r="J570" s="208">
        <v>0</v>
      </c>
      <c r="K570" s="208">
        <v>0</v>
      </c>
      <c r="L570" s="208"/>
      <c r="M570" s="208">
        <v>0</v>
      </c>
      <c r="N570" s="208">
        <v>0</v>
      </c>
      <c r="O570" s="208">
        <v>295</v>
      </c>
      <c r="P570" s="208" t="s">
        <v>257</v>
      </c>
      <c r="Q570" s="208" t="s">
        <v>258</v>
      </c>
      <c r="R570" s="208" t="s">
        <v>259</v>
      </c>
      <c r="S570" s="203">
        <v>44837.595729166664</v>
      </c>
    </row>
    <row r="571" spans="1:19" x14ac:dyDescent="0.2">
      <c r="A571" s="208" t="s">
        <v>256</v>
      </c>
      <c r="B571" s="208" t="s">
        <v>129</v>
      </c>
      <c r="C571" s="203">
        <v>44828.666666666664</v>
      </c>
      <c r="D571" s="208">
        <v>0</v>
      </c>
      <c r="E571" s="208">
        <v>0</v>
      </c>
      <c r="F571" s="208">
        <v>0.89</v>
      </c>
      <c r="G571" s="208">
        <v>0.89</v>
      </c>
      <c r="H571" s="208">
        <v>0</v>
      </c>
      <c r="I571" s="208">
        <v>0</v>
      </c>
      <c r="J571" s="208">
        <v>0</v>
      </c>
      <c r="K571" s="208">
        <v>0</v>
      </c>
      <c r="L571" s="208"/>
      <c r="M571" s="208">
        <v>0</v>
      </c>
      <c r="N571" s="208">
        <v>0</v>
      </c>
      <c r="O571" s="208">
        <v>295</v>
      </c>
      <c r="P571" s="208" t="s">
        <v>257</v>
      </c>
      <c r="Q571" s="208" t="s">
        <v>258</v>
      </c>
      <c r="R571" s="208" t="s">
        <v>259</v>
      </c>
      <c r="S571" s="203">
        <v>44837.595729166664</v>
      </c>
    </row>
    <row r="572" spans="1:19" x14ac:dyDescent="0.2">
      <c r="A572" s="208" t="s">
        <v>256</v>
      </c>
      <c r="B572" s="208" t="s">
        <v>129</v>
      </c>
      <c r="C572" s="203">
        <v>44828.708333333336</v>
      </c>
      <c r="D572" s="208">
        <v>0</v>
      </c>
      <c r="E572" s="208">
        <v>0</v>
      </c>
      <c r="F572" s="208">
        <v>0.877</v>
      </c>
      <c r="G572" s="208">
        <v>0.877</v>
      </c>
      <c r="H572" s="208">
        <v>0</v>
      </c>
      <c r="I572" s="208">
        <v>0</v>
      </c>
      <c r="J572" s="208">
        <v>0</v>
      </c>
      <c r="K572" s="208">
        <v>0</v>
      </c>
      <c r="L572" s="208"/>
      <c r="M572" s="208">
        <v>0</v>
      </c>
      <c r="N572" s="208">
        <v>0</v>
      </c>
      <c r="O572" s="208">
        <v>295</v>
      </c>
      <c r="P572" s="208" t="s">
        <v>257</v>
      </c>
      <c r="Q572" s="208" t="s">
        <v>258</v>
      </c>
      <c r="R572" s="208" t="s">
        <v>259</v>
      </c>
      <c r="S572" s="203">
        <v>44837.595729166664</v>
      </c>
    </row>
    <row r="573" spans="1:19" x14ac:dyDescent="0.2">
      <c r="A573" s="208" t="s">
        <v>256</v>
      </c>
      <c r="B573" s="208" t="s">
        <v>129</v>
      </c>
      <c r="C573" s="203">
        <v>44828.75</v>
      </c>
      <c r="D573" s="208">
        <v>0</v>
      </c>
      <c r="E573" s="208">
        <v>0</v>
      </c>
      <c r="F573" s="208">
        <v>0.85399999999999998</v>
      </c>
      <c r="G573" s="208">
        <v>0.85399999999999998</v>
      </c>
      <c r="H573" s="208">
        <v>0</v>
      </c>
      <c r="I573" s="208">
        <v>0</v>
      </c>
      <c r="J573" s="208">
        <v>0</v>
      </c>
      <c r="K573" s="208">
        <v>0</v>
      </c>
      <c r="L573" s="208"/>
      <c r="M573" s="208">
        <v>0</v>
      </c>
      <c r="N573" s="208">
        <v>0</v>
      </c>
      <c r="O573" s="208">
        <v>295</v>
      </c>
      <c r="P573" s="208" t="s">
        <v>257</v>
      </c>
      <c r="Q573" s="208" t="s">
        <v>258</v>
      </c>
      <c r="R573" s="208" t="s">
        <v>259</v>
      </c>
      <c r="S573" s="203">
        <v>44837.595729166664</v>
      </c>
    </row>
    <row r="574" spans="1:19" x14ac:dyDescent="0.2">
      <c r="A574" s="208" t="s">
        <v>256</v>
      </c>
      <c r="B574" s="208" t="s">
        <v>129</v>
      </c>
      <c r="C574" s="203">
        <v>44828.791666666664</v>
      </c>
      <c r="D574" s="208">
        <v>0</v>
      </c>
      <c r="E574" s="208">
        <v>0</v>
      </c>
      <c r="F574" s="208">
        <v>0.86199999999999999</v>
      </c>
      <c r="G574" s="208">
        <v>0.86199999999999999</v>
      </c>
      <c r="H574" s="208">
        <v>0</v>
      </c>
      <c r="I574" s="208">
        <v>0</v>
      </c>
      <c r="J574" s="208">
        <v>0</v>
      </c>
      <c r="K574" s="208">
        <v>0</v>
      </c>
      <c r="L574" s="208"/>
      <c r="M574" s="208">
        <v>0</v>
      </c>
      <c r="N574" s="208">
        <v>0</v>
      </c>
      <c r="O574" s="208">
        <v>295</v>
      </c>
      <c r="P574" s="208" t="s">
        <v>257</v>
      </c>
      <c r="Q574" s="208" t="s">
        <v>258</v>
      </c>
      <c r="R574" s="208" t="s">
        <v>259</v>
      </c>
      <c r="S574" s="203">
        <v>44837.595729166664</v>
      </c>
    </row>
    <row r="575" spans="1:19" x14ac:dyDescent="0.2">
      <c r="A575" s="208" t="s">
        <v>256</v>
      </c>
      <c r="B575" s="208" t="s">
        <v>129</v>
      </c>
      <c r="C575" s="203">
        <v>44828.833333333336</v>
      </c>
      <c r="D575" s="208">
        <v>0</v>
      </c>
      <c r="E575" s="208">
        <v>0</v>
      </c>
      <c r="F575" s="208">
        <v>0.872</v>
      </c>
      <c r="G575" s="208">
        <v>0.872</v>
      </c>
      <c r="H575" s="208">
        <v>0</v>
      </c>
      <c r="I575" s="208">
        <v>0</v>
      </c>
      <c r="J575" s="208">
        <v>0</v>
      </c>
      <c r="K575" s="208">
        <v>0</v>
      </c>
      <c r="L575" s="208"/>
      <c r="M575" s="208">
        <v>0</v>
      </c>
      <c r="N575" s="208">
        <v>0</v>
      </c>
      <c r="O575" s="208">
        <v>295</v>
      </c>
      <c r="P575" s="208" t="s">
        <v>257</v>
      </c>
      <c r="Q575" s="208" t="s">
        <v>258</v>
      </c>
      <c r="R575" s="208" t="s">
        <v>259</v>
      </c>
      <c r="S575" s="203">
        <v>44837.595729166664</v>
      </c>
    </row>
    <row r="576" spans="1:19" x14ac:dyDescent="0.2">
      <c r="A576" s="208" t="s">
        <v>256</v>
      </c>
      <c r="B576" s="208" t="s">
        <v>129</v>
      </c>
      <c r="C576" s="203">
        <v>44828.875</v>
      </c>
      <c r="D576" s="208">
        <v>0</v>
      </c>
      <c r="E576" s="208">
        <v>0</v>
      </c>
      <c r="F576" s="208">
        <v>0.878</v>
      </c>
      <c r="G576" s="208">
        <v>0.878</v>
      </c>
      <c r="H576" s="208">
        <v>0</v>
      </c>
      <c r="I576" s="208">
        <v>0</v>
      </c>
      <c r="J576" s="208">
        <v>0</v>
      </c>
      <c r="K576" s="208">
        <v>0</v>
      </c>
      <c r="L576" s="208"/>
      <c r="M576" s="208">
        <v>0</v>
      </c>
      <c r="N576" s="208">
        <v>0</v>
      </c>
      <c r="O576" s="208">
        <v>295</v>
      </c>
      <c r="P576" s="208" t="s">
        <v>257</v>
      </c>
      <c r="Q576" s="208" t="s">
        <v>258</v>
      </c>
      <c r="R576" s="208" t="s">
        <v>259</v>
      </c>
      <c r="S576" s="203">
        <v>44837.595729166664</v>
      </c>
    </row>
    <row r="577" spans="1:19" x14ac:dyDescent="0.2">
      <c r="A577" s="208" t="s">
        <v>256</v>
      </c>
      <c r="B577" s="208" t="s">
        <v>129</v>
      </c>
      <c r="C577" s="203">
        <v>44828.916666666664</v>
      </c>
      <c r="D577" s="208">
        <v>0</v>
      </c>
      <c r="E577" s="208">
        <v>0</v>
      </c>
      <c r="F577" s="208">
        <v>0.877</v>
      </c>
      <c r="G577" s="208">
        <v>0.877</v>
      </c>
      <c r="H577" s="208">
        <v>0</v>
      </c>
      <c r="I577" s="208">
        <v>0</v>
      </c>
      <c r="J577" s="208">
        <v>0</v>
      </c>
      <c r="K577" s="208">
        <v>0</v>
      </c>
      <c r="L577" s="208"/>
      <c r="M577" s="208">
        <v>0</v>
      </c>
      <c r="N577" s="208">
        <v>0</v>
      </c>
      <c r="O577" s="208">
        <v>295</v>
      </c>
      <c r="P577" s="208" t="s">
        <v>257</v>
      </c>
      <c r="Q577" s="208" t="s">
        <v>258</v>
      </c>
      <c r="R577" s="208" t="s">
        <v>259</v>
      </c>
      <c r="S577" s="203">
        <v>44837.595729166664</v>
      </c>
    </row>
    <row r="578" spans="1:19" x14ac:dyDescent="0.2">
      <c r="A578" s="208" t="s">
        <v>256</v>
      </c>
      <c r="B578" s="208" t="s">
        <v>129</v>
      </c>
      <c r="C578" s="203">
        <v>44828.958333333336</v>
      </c>
      <c r="D578" s="208">
        <v>0</v>
      </c>
      <c r="E578" s="208">
        <v>0</v>
      </c>
      <c r="F578" s="208">
        <v>0.88400000000000001</v>
      </c>
      <c r="G578" s="208">
        <v>0.88400000000000001</v>
      </c>
      <c r="H578" s="208">
        <v>0</v>
      </c>
      <c r="I578" s="208">
        <v>0</v>
      </c>
      <c r="J578" s="208">
        <v>0</v>
      </c>
      <c r="K578" s="208">
        <v>0</v>
      </c>
      <c r="L578" s="208"/>
      <c r="M578" s="208">
        <v>0</v>
      </c>
      <c r="N578" s="208">
        <v>0</v>
      </c>
      <c r="O578" s="208">
        <v>295</v>
      </c>
      <c r="P578" s="208" t="s">
        <v>257</v>
      </c>
      <c r="Q578" s="208" t="s">
        <v>258</v>
      </c>
      <c r="R578" s="208" t="s">
        <v>259</v>
      </c>
      <c r="S578" s="203">
        <v>44837.595729166664</v>
      </c>
    </row>
    <row r="579" spans="1:19" x14ac:dyDescent="0.2">
      <c r="A579" s="208" t="s">
        <v>256</v>
      </c>
      <c r="B579" s="208" t="s">
        <v>129</v>
      </c>
      <c r="C579" s="203">
        <v>44829</v>
      </c>
      <c r="D579" s="208">
        <v>0</v>
      </c>
      <c r="E579" s="208">
        <v>0</v>
      </c>
      <c r="F579" s="208">
        <v>0.88200000000000001</v>
      </c>
      <c r="G579" s="208">
        <v>0.88200000000000001</v>
      </c>
      <c r="H579" s="208">
        <v>0</v>
      </c>
      <c r="I579" s="208">
        <v>0</v>
      </c>
      <c r="J579" s="208">
        <v>0</v>
      </c>
      <c r="K579" s="208">
        <v>0</v>
      </c>
      <c r="L579" s="208"/>
      <c r="M579" s="208">
        <v>0</v>
      </c>
      <c r="N579" s="208">
        <v>0</v>
      </c>
      <c r="O579" s="208">
        <v>295</v>
      </c>
      <c r="P579" s="208" t="s">
        <v>257</v>
      </c>
      <c r="Q579" s="208" t="s">
        <v>258</v>
      </c>
      <c r="R579" s="208" t="s">
        <v>259</v>
      </c>
      <c r="S579" s="203">
        <v>44837.595729166664</v>
      </c>
    </row>
    <row r="580" spans="1:19" x14ac:dyDescent="0.2">
      <c r="A580" s="208" t="s">
        <v>256</v>
      </c>
      <c r="B580" s="208" t="s">
        <v>129</v>
      </c>
      <c r="C580" s="203">
        <v>44829.041666666664</v>
      </c>
      <c r="D580" s="208">
        <v>0</v>
      </c>
      <c r="E580" s="208">
        <v>0</v>
      </c>
      <c r="F580" s="208">
        <v>0.89200000000000002</v>
      </c>
      <c r="G580" s="208">
        <v>0.89200000000000002</v>
      </c>
      <c r="H580" s="208">
        <v>0</v>
      </c>
      <c r="I580" s="208">
        <v>0</v>
      </c>
      <c r="J580" s="208">
        <v>0</v>
      </c>
      <c r="K580" s="208">
        <v>0</v>
      </c>
      <c r="L580" s="208"/>
      <c r="M580" s="208">
        <v>0</v>
      </c>
      <c r="N580" s="208">
        <v>0</v>
      </c>
      <c r="O580" s="208">
        <v>295</v>
      </c>
      <c r="P580" s="208" t="s">
        <v>257</v>
      </c>
      <c r="Q580" s="208" t="s">
        <v>258</v>
      </c>
      <c r="R580" s="208" t="s">
        <v>259</v>
      </c>
      <c r="S580" s="203">
        <v>44837.595729166664</v>
      </c>
    </row>
    <row r="581" spans="1:19" x14ac:dyDescent="0.2">
      <c r="A581" s="208" t="s">
        <v>256</v>
      </c>
      <c r="B581" s="208" t="s">
        <v>129</v>
      </c>
      <c r="C581" s="203">
        <v>44829.083333333336</v>
      </c>
      <c r="D581" s="208">
        <v>0</v>
      </c>
      <c r="E581" s="208">
        <v>0</v>
      </c>
      <c r="F581" s="208">
        <v>0.89</v>
      </c>
      <c r="G581" s="208">
        <v>0.89</v>
      </c>
      <c r="H581" s="208">
        <v>0</v>
      </c>
      <c r="I581" s="208">
        <v>0</v>
      </c>
      <c r="J581" s="208">
        <v>0</v>
      </c>
      <c r="K581" s="208">
        <v>0</v>
      </c>
      <c r="L581" s="208"/>
      <c r="M581" s="208">
        <v>0</v>
      </c>
      <c r="N581" s="208">
        <v>0</v>
      </c>
      <c r="O581" s="208">
        <v>295</v>
      </c>
      <c r="P581" s="208" t="s">
        <v>257</v>
      </c>
      <c r="Q581" s="208" t="s">
        <v>258</v>
      </c>
      <c r="R581" s="208" t="s">
        <v>259</v>
      </c>
      <c r="S581" s="203">
        <v>44837.596076388887</v>
      </c>
    </row>
    <row r="582" spans="1:19" x14ac:dyDescent="0.2">
      <c r="A582" s="208" t="s">
        <v>256</v>
      </c>
      <c r="B582" s="208" t="s">
        <v>129</v>
      </c>
      <c r="C582" s="203">
        <v>44829.125</v>
      </c>
      <c r="D582" s="208">
        <v>0</v>
      </c>
      <c r="E582" s="208">
        <v>0</v>
      </c>
      <c r="F582" s="208">
        <v>0.89500000000000002</v>
      </c>
      <c r="G582" s="208">
        <v>0.89500000000000002</v>
      </c>
      <c r="H582" s="208">
        <v>0</v>
      </c>
      <c r="I582" s="208">
        <v>0</v>
      </c>
      <c r="J582" s="208">
        <v>0</v>
      </c>
      <c r="K582" s="208">
        <v>0</v>
      </c>
      <c r="L582" s="208"/>
      <c r="M582" s="208">
        <v>0</v>
      </c>
      <c r="N582" s="208">
        <v>0</v>
      </c>
      <c r="O582" s="208">
        <v>295</v>
      </c>
      <c r="P582" s="208" t="s">
        <v>257</v>
      </c>
      <c r="Q582" s="208" t="s">
        <v>258</v>
      </c>
      <c r="R582" s="208" t="s">
        <v>259</v>
      </c>
      <c r="S582" s="203">
        <v>44837.596076388887</v>
      </c>
    </row>
    <row r="583" spans="1:19" x14ac:dyDescent="0.2">
      <c r="A583" s="208" t="s">
        <v>256</v>
      </c>
      <c r="B583" s="208" t="s">
        <v>129</v>
      </c>
      <c r="C583" s="203">
        <v>44829.166666666664</v>
      </c>
      <c r="D583" s="208">
        <v>0</v>
      </c>
      <c r="E583" s="208">
        <v>0</v>
      </c>
      <c r="F583" s="208">
        <v>0.89100000000000001</v>
      </c>
      <c r="G583" s="208">
        <v>0.89100000000000001</v>
      </c>
      <c r="H583" s="208">
        <v>0</v>
      </c>
      <c r="I583" s="208">
        <v>0</v>
      </c>
      <c r="J583" s="208">
        <v>0</v>
      </c>
      <c r="K583" s="208">
        <v>0</v>
      </c>
      <c r="L583" s="208"/>
      <c r="M583" s="208">
        <v>0</v>
      </c>
      <c r="N583" s="208">
        <v>0</v>
      </c>
      <c r="O583" s="208">
        <v>295</v>
      </c>
      <c r="P583" s="208" t="s">
        <v>257</v>
      </c>
      <c r="Q583" s="208" t="s">
        <v>258</v>
      </c>
      <c r="R583" s="208" t="s">
        <v>259</v>
      </c>
      <c r="S583" s="203">
        <v>44837.596076388887</v>
      </c>
    </row>
    <row r="584" spans="1:19" x14ac:dyDescent="0.2">
      <c r="A584" s="208" t="s">
        <v>256</v>
      </c>
      <c r="B584" s="208" t="s">
        <v>129</v>
      </c>
      <c r="C584" s="203">
        <v>44829.208333333336</v>
      </c>
      <c r="D584" s="208">
        <v>0</v>
      </c>
      <c r="E584" s="208">
        <v>0</v>
      </c>
      <c r="F584" s="208">
        <v>0.89400000000000002</v>
      </c>
      <c r="G584" s="208">
        <v>0.89400000000000002</v>
      </c>
      <c r="H584" s="208">
        <v>0</v>
      </c>
      <c r="I584" s="208">
        <v>0</v>
      </c>
      <c r="J584" s="208">
        <v>0</v>
      </c>
      <c r="K584" s="208">
        <v>0</v>
      </c>
      <c r="L584" s="208"/>
      <c r="M584" s="208">
        <v>0</v>
      </c>
      <c r="N584" s="208">
        <v>0</v>
      </c>
      <c r="O584" s="208">
        <v>295</v>
      </c>
      <c r="P584" s="208" t="s">
        <v>257</v>
      </c>
      <c r="Q584" s="208" t="s">
        <v>258</v>
      </c>
      <c r="R584" s="208" t="s">
        <v>259</v>
      </c>
      <c r="S584" s="203">
        <v>44837.596076388887</v>
      </c>
    </row>
    <row r="585" spans="1:19" x14ac:dyDescent="0.2">
      <c r="A585" s="208" t="s">
        <v>256</v>
      </c>
      <c r="B585" s="208" t="s">
        <v>129</v>
      </c>
      <c r="C585" s="203">
        <v>44829.25</v>
      </c>
      <c r="D585" s="208">
        <v>0</v>
      </c>
      <c r="E585" s="208">
        <v>0</v>
      </c>
      <c r="F585" s="208">
        <v>0.88500000000000001</v>
      </c>
      <c r="G585" s="208">
        <v>0.88500000000000001</v>
      </c>
      <c r="H585" s="208">
        <v>0</v>
      </c>
      <c r="I585" s="208">
        <v>0</v>
      </c>
      <c r="J585" s="208">
        <v>0</v>
      </c>
      <c r="K585" s="208">
        <v>0</v>
      </c>
      <c r="L585" s="208"/>
      <c r="M585" s="208">
        <v>0</v>
      </c>
      <c r="N585" s="208">
        <v>0</v>
      </c>
      <c r="O585" s="208">
        <v>295</v>
      </c>
      <c r="P585" s="208" t="s">
        <v>257</v>
      </c>
      <c r="Q585" s="208" t="s">
        <v>258</v>
      </c>
      <c r="R585" s="208" t="s">
        <v>259</v>
      </c>
      <c r="S585" s="203">
        <v>44837.596076388887</v>
      </c>
    </row>
    <row r="586" spans="1:19" x14ac:dyDescent="0.2">
      <c r="A586" s="208" t="s">
        <v>256</v>
      </c>
      <c r="B586" s="208" t="s">
        <v>129</v>
      </c>
      <c r="C586" s="203">
        <v>44829.291666666664</v>
      </c>
      <c r="D586" s="208">
        <v>0</v>
      </c>
      <c r="E586" s="208">
        <v>0</v>
      </c>
      <c r="F586" s="208">
        <v>0.89200000000000002</v>
      </c>
      <c r="G586" s="208">
        <v>0.89200000000000002</v>
      </c>
      <c r="H586" s="208">
        <v>0</v>
      </c>
      <c r="I586" s="208">
        <v>0</v>
      </c>
      <c r="J586" s="208">
        <v>0</v>
      </c>
      <c r="K586" s="208">
        <v>0</v>
      </c>
      <c r="L586" s="208"/>
      <c r="M586" s="208">
        <v>0</v>
      </c>
      <c r="N586" s="208">
        <v>0</v>
      </c>
      <c r="O586" s="208">
        <v>295</v>
      </c>
      <c r="P586" s="208" t="s">
        <v>257</v>
      </c>
      <c r="Q586" s="208" t="s">
        <v>258</v>
      </c>
      <c r="R586" s="208" t="s">
        <v>259</v>
      </c>
      <c r="S586" s="203">
        <v>44837.596076388887</v>
      </c>
    </row>
    <row r="587" spans="1:19" x14ac:dyDescent="0.2">
      <c r="A587" s="208" t="s">
        <v>256</v>
      </c>
      <c r="B587" s="208" t="s">
        <v>129</v>
      </c>
      <c r="C587" s="203">
        <v>44829.333333333336</v>
      </c>
      <c r="D587" s="208">
        <v>0</v>
      </c>
      <c r="E587" s="208">
        <v>0</v>
      </c>
      <c r="F587" s="208">
        <v>0.88800000000000001</v>
      </c>
      <c r="G587" s="208">
        <v>0.88800000000000001</v>
      </c>
      <c r="H587" s="208">
        <v>0</v>
      </c>
      <c r="I587" s="208">
        <v>0</v>
      </c>
      <c r="J587" s="208">
        <v>0</v>
      </c>
      <c r="K587" s="208">
        <v>0</v>
      </c>
      <c r="L587" s="208"/>
      <c r="M587" s="208">
        <v>0</v>
      </c>
      <c r="N587" s="208">
        <v>0</v>
      </c>
      <c r="O587" s="208">
        <v>295</v>
      </c>
      <c r="P587" s="208" t="s">
        <v>257</v>
      </c>
      <c r="Q587" s="208" t="s">
        <v>258</v>
      </c>
      <c r="R587" s="208" t="s">
        <v>259</v>
      </c>
      <c r="S587" s="203">
        <v>44837.596076388887</v>
      </c>
    </row>
    <row r="588" spans="1:19" x14ac:dyDescent="0.2">
      <c r="A588" s="208" t="s">
        <v>256</v>
      </c>
      <c r="B588" s="208" t="s">
        <v>129</v>
      </c>
      <c r="C588" s="203">
        <v>44829.375</v>
      </c>
      <c r="D588" s="208">
        <v>0</v>
      </c>
      <c r="E588" s="208">
        <v>0</v>
      </c>
      <c r="F588" s="208">
        <v>0.879</v>
      </c>
      <c r="G588" s="208">
        <v>0.879</v>
      </c>
      <c r="H588" s="208">
        <v>0</v>
      </c>
      <c r="I588" s="208">
        <v>0</v>
      </c>
      <c r="J588" s="208">
        <v>0</v>
      </c>
      <c r="K588" s="208">
        <v>0</v>
      </c>
      <c r="L588" s="208"/>
      <c r="M588" s="208">
        <v>0</v>
      </c>
      <c r="N588" s="208">
        <v>0</v>
      </c>
      <c r="O588" s="208">
        <v>295</v>
      </c>
      <c r="P588" s="208" t="s">
        <v>257</v>
      </c>
      <c r="Q588" s="208" t="s">
        <v>258</v>
      </c>
      <c r="R588" s="208" t="s">
        <v>259</v>
      </c>
      <c r="S588" s="203">
        <v>44837.596076388887</v>
      </c>
    </row>
    <row r="589" spans="1:19" x14ac:dyDescent="0.2">
      <c r="A589" s="208" t="s">
        <v>256</v>
      </c>
      <c r="B589" s="208" t="s">
        <v>129</v>
      </c>
      <c r="C589" s="203">
        <v>44829.416666666664</v>
      </c>
      <c r="D589" s="208">
        <v>0</v>
      </c>
      <c r="E589" s="208">
        <v>0</v>
      </c>
      <c r="F589" s="208">
        <v>0.873</v>
      </c>
      <c r="G589" s="208">
        <v>0.873</v>
      </c>
      <c r="H589" s="208">
        <v>0</v>
      </c>
      <c r="I589" s="208">
        <v>0</v>
      </c>
      <c r="J589" s="208">
        <v>0</v>
      </c>
      <c r="K589" s="208">
        <v>0</v>
      </c>
      <c r="L589" s="208"/>
      <c r="M589" s="208">
        <v>0</v>
      </c>
      <c r="N589" s="208">
        <v>0</v>
      </c>
      <c r="O589" s="208">
        <v>295</v>
      </c>
      <c r="P589" s="208" t="s">
        <v>257</v>
      </c>
      <c r="Q589" s="208" t="s">
        <v>258</v>
      </c>
      <c r="R589" s="208" t="s">
        <v>259</v>
      </c>
      <c r="S589" s="203">
        <v>44837.596076388887</v>
      </c>
    </row>
    <row r="590" spans="1:19" x14ac:dyDescent="0.2">
      <c r="A590" s="208" t="s">
        <v>256</v>
      </c>
      <c r="B590" s="208" t="s">
        <v>129</v>
      </c>
      <c r="C590" s="203">
        <v>44829.458333333336</v>
      </c>
      <c r="D590" s="208">
        <v>0</v>
      </c>
      <c r="E590" s="208">
        <v>0</v>
      </c>
      <c r="F590" s="208">
        <v>0.88</v>
      </c>
      <c r="G590" s="208">
        <v>0.88</v>
      </c>
      <c r="H590" s="208">
        <v>0</v>
      </c>
      <c r="I590" s="208">
        <v>0</v>
      </c>
      <c r="J590" s="208">
        <v>0</v>
      </c>
      <c r="K590" s="208">
        <v>0</v>
      </c>
      <c r="L590" s="208"/>
      <c r="M590" s="208">
        <v>0</v>
      </c>
      <c r="N590" s="208">
        <v>0</v>
      </c>
      <c r="O590" s="208">
        <v>295</v>
      </c>
      <c r="P590" s="208" t="s">
        <v>257</v>
      </c>
      <c r="Q590" s="208" t="s">
        <v>258</v>
      </c>
      <c r="R590" s="208" t="s">
        <v>259</v>
      </c>
      <c r="S590" s="203">
        <v>44837.596076388887</v>
      </c>
    </row>
    <row r="591" spans="1:19" x14ac:dyDescent="0.2">
      <c r="A591" s="208" t="s">
        <v>256</v>
      </c>
      <c r="B591" s="208" t="s">
        <v>129</v>
      </c>
      <c r="C591" s="203">
        <v>44829.5</v>
      </c>
      <c r="D591" s="208">
        <v>0</v>
      </c>
      <c r="E591" s="208">
        <v>0</v>
      </c>
      <c r="F591" s="208">
        <v>0.88600000000000001</v>
      </c>
      <c r="G591" s="208">
        <v>0.88600000000000001</v>
      </c>
      <c r="H591" s="208">
        <v>0</v>
      </c>
      <c r="I591" s="208">
        <v>0</v>
      </c>
      <c r="J591" s="208">
        <v>0</v>
      </c>
      <c r="K591" s="208">
        <v>0</v>
      </c>
      <c r="L591" s="208"/>
      <c r="M591" s="208">
        <v>0</v>
      </c>
      <c r="N591" s="208">
        <v>0</v>
      </c>
      <c r="O591" s="208">
        <v>295</v>
      </c>
      <c r="P591" s="208" t="s">
        <v>257</v>
      </c>
      <c r="Q591" s="208" t="s">
        <v>258</v>
      </c>
      <c r="R591" s="208" t="s">
        <v>259</v>
      </c>
      <c r="S591" s="203">
        <v>44837.596076388887</v>
      </c>
    </row>
    <row r="592" spans="1:19" x14ac:dyDescent="0.2">
      <c r="A592" s="208" t="s">
        <v>256</v>
      </c>
      <c r="B592" s="208" t="s">
        <v>129</v>
      </c>
      <c r="C592" s="203">
        <v>44829.541666666664</v>
      </c>
      <c r="D592" s="208">
        <v>0</v>
      </c>
      <c r="E592" s="208">
        <v>0</v>
      </c>
      <c r="F592" s="208">
        <v>0.85099999999999998</v>
      </c>
      <c r="G592" s="208">
        <v>0.85099999999999998</v>
      </c>
      <c r="H592" s="208">
        <v>0</v>
      </c>
      <c r="I592" s="208">
        <v>0</v>
      </c>
      <c r="J592" s="208">
        <v>0</v>
      </c>
      <c r="K592" s="208">
        <v>0</v>
      </c>
      <c r="L592" s="208"/>
      <c r="M592" s="208">
        <v>0</v>
      </c>
      <c r="N592" s="208">
        <v>0</v>
      </c>
      <c r="O592" s="208">
        <v>295</v>
      </c>
      <c r="P592" s="208" t="s">
        <v>257</v>
      </c>
      <c r="Q592" s="208" t="s">
        <v>258</v>
      </c>
      <c r="R592" s="208" t="s">
        <v>259</v>
      </c>
      <c r="S592" s="203">
        <v>44837.596076388887</v>
      </c>
    </row>
    <row r="593" spans="1:19" x14ac:dyDescent="0.2">
      <c r="A593" s="208" t="s">
        <v>256</v>
      </c>
      <c r="B593" s="208" t="s">
        <v>129</v>
      </c>
      <c r="C593" s="203">
        <v>44829.583333333336</v>
      </c>
      <c r="D593" s="208">
        <v>0</v>
      </c>
      <c r="E593" s="208">
        <v>0</v>
      </c>
      <c r="F593" s="208">
        <v>0.84699999999999998</v>
      </c>
      <c r="G593" s="208">
        <v>0.84699999999999998</v>
      </c>
      <c r="H593" s="208">
        <v>0</v>
      </c>
      <c r="I593" s="208">
        <v>0</v>
      </c>
      <c r="J593" s="208">
        <v>0</v>
      </c>
      <c r="K593" s="208">
        <v>0</v>
      </c>
      <c r="L593" s="208"/>
      <c r="M593" s="208">
        <v>0</v>
      </c>
      <c r="N593" s="208">
        <v>0</v>
      </c>
      <c r="O593" s="208">
        <v>295</v>
      </c>
      <c r="P593" s="208" t="s">
        <v>257</v>
      </c>
      <c r="Q593" s="208" t="s">
        <v>258</v>
      </c>
      <c r="R593" s="208" t="s">
        <v>259</v>
      </c>
      <c r="S593" s="203">
        <v>44837.596076388887</v>
      </c>
    </row>
    <row r="594" spans="1:19" x14ac:dyDescent="0.2">
      <c r="A594" s="208" t="s">
        <v>256</v>
      </c>
      <c r="B594" s="208" t="s">
        <v>129</v>
      </c>
      <c r="C594" s="203">
        <v>44829.625</v>
      </c>
      <c r="D594" s="208">
        <v>0</v>
      </c>
      <c r="E594" s="208">
        <v>0</v>
      </c>
      <c r="F594" s="208">
        <v>0.879</v>
      </c>
      <c r="G594" s="208">
        <v>0.879</v>
      </c>
      <c r="H594" s="208">
        <v>0</v>
      </c>
      <c r="I594" s="208">
        <v>0</v>
      </c>
      <c r="J594" s="208">
        <v>0</v>
      </c>
      <c r="K594" s="208">
        <v>0</v>
      </c>
      <c r="L594" s="208"/>
      <c r="M594" s="208">
        <v>0</v>
      </c>
      <c r="N594" s="208">
        <v>0</v>
      </c>
      <c r="O594" s="208">
        <v>295</v>
      </c>
      <c r="P594" s="208" t="s">
        <v>257</v>
      </c>
      <c r="Q594" s="208" t="s">
        <v>258</v>
      </c>
      <c r="R594" s="208" t="s">
        <v>259</v>
      </c>
      <c r="S594" s="203">
        <v>44837.596076388887</v>
      </c>
    </row>
    <row r="595" spans="1:19" x14ac:dyDescent="0.2">
      <c r="A595" s="208" t="s">
        <v>256</v>
      </c>
      <c r="B595" s="208" t="s">
        <v>129</v>
      </c>
      <c r="C595" s="203">
        <v>44829.666666666664</v>
      </c>
      <c r="D595" s="208">
        <v>0</v>
      </c>
      <c r="E595" s="208">
        <v>0</v>
      </c>
      <c r="F595" s="208">
        <v>0.88100000000000001</v>
      </c>
      <c r="G595" s="208">
        <v>0.88100000000000001</v>
      </c>
      <c r="H595" s="208">
        <v>0</v>
      </c>
      <c r="I595" s="208">
        <v>0</v>
      </c>
      <c r="J595" s="208">
        <v>0</v>
      </c>
      <c r="K595" s="208">
        <v>0</v>
      </c>
      <c r="L595" s="208"/>
      <c r="M595" s="208">
        <v>0</v>
      </c>
      <c r="N595" s="208">
        <v>0</v>
      </c>
      <c r="O595" s="208">
        <v>295</v>
      </c>
      <c r="P595" s="208" t="s">
        <v>257</v>
      </c>
      <c r="Q595" s="208" t="s">
        <v>258</v>
      </c>
      <c r="R595" s="208" t="s">
        <v>259</v>
      </c>
      <c r="S595" s="203">
        <v>44837.596076388887</v>
      </c>
    </row>
    <row r="596" spans="1:19" x14ac:dyDescent="0.2">
      <c r="A596" s="208" t="s">
        <v>256</v>
      </c>
      <c r="B596" s="208" t="s">
        <v>129</v>
      </c>
      <c r="C596" s="203">
        <v>44829.708333333336</v>
      </c>
      <c r="D596" s="208">
        <v>0</v>
      </c>
      <c r="E596" s="208">
        <v>0</v>
      </c>
      <c r="F596" s="208">
        <v>0.88</v>
      </c>
      <c r="G596" s="208">
        <v>0.88</v>
      </c>
      <c r="H596" s="208">
        <v>0</v>
      </c>
      <c r="I596" s="208">
        <v>0</v>
      </c>
      <c r="J596" s="208">
        <v>0</v>
      </c>
      <c r="K596" s="208">
        <v>0</v>
      </c>
      <c r="L596" s="208"/>
      <c r="M596" s="208">
        <v>0</v>
      </c>
      <c r="N596" s="208">
        <v>0</v>
      </c>
      <c r="O596" s="208">
        <v>295</v>
      </c>
      <c r="P596" s="208" t="s">
        <v>257</v>
      </c>
      <c r="Q596" s="208" t="s">
        <v>258</v>
      </c>
      <c r="R596" s="208" t="s">
        <v>259</v>
      </c>
      <c r="S596" s="203">
        <v>44837.596076388887</v>
      </c>
    </row>
    <row r="597" spans="1:19" x14ac:dyDescent="0.2">
      <c r="A597" s="208" t="s">
        <v>256</v>
      </c>
      <c r="B597" s="208" t="s">
        <v>129</v>
      </c>
      <c r="C597" s="203">
        <v>44829.75</v>
      </c>
      <c r="D597" s="208">
        <v>0</v>
      </c>
      <c r="E597" s="208">
        <v>0</v>
      </c>
      <c r="F597" s="208">
        <v>0.874</v>
      </c>
      <c r="G597" s="208">
        <v>0.874</v>
      </c>
      <c r="H597" s="208">
        <v>0</v>
      </c>
      <c r="I597" s="208">
        <v>0</v>
      </c>
      <c r="J597" s="208">
        <v>0</v>
      </c>
      <c r="K597" s="208">
        <v>0</v>
      </c>
      <c r="L597" s="208"/>
      <c r="M597" s="208">
        <v>0</v>
      </c>
      <c r="N597" s="208">
        <v>0</v>
      </c>
      <c r="O597" s="208">
        <v>295</v>
      </c>
      <c r="P597" s="208" t="s">
        <v>257</v>
      </c>
      <c r="Q597" s="208" t="s">
        <v>258</v>
      </c>
      <c r="R597" s="208" t="s">
        <v>259</v>
      </c>
      <c r="S597" s="203">
        <v>44837.596076388887</v>
      </c>
    </row>
    <row r="598" spans="1:19" x14ac:dyDescent="0.2">
      <c r="A598" s="208" t="s">
        <v>256</v>
      </c>
      <c r="B598" s="208" t="s">
        <v>129</v>
      </c>
      <c r="C598" s="203">
        <v>44829.791666666664</v>
      </c>
      <c r="D598" s="208">
        <v>0</v>
      </c>
      <c r="E598" s="208">
        <v>0</v>
      </c>
      <c r="F598" s="208">
        <v>0.88500000000000001</v>
      </c>
      <c r="G598" s="208">
        <v>0.88500000000000001</v>
      </c>
      <c r="H598" s="208">
        <v>0</v>
      </c>
      <c r="I598" s="208">
        <v>0</v>
      </c>
      <c r="J598" s="208">
        <v>0</v>
      </c>
      <c r="K598" s="208">
        <v>0</v>
      </c>
      <c r="L598" s="208"/>
      <c r="M598" s="208">
        <v>0</v>
      </c>
      <c r="N598" s="208">
        <v>0</v>
      </c>
      <c r="O598" s="208">
        <v>295</v>
      </c>
      <c r="P598" s="208" t="s">
        <v>257</v>
      </c>
      <c r="Q598" s="208" t="s">
        <v>258</v>
      </c>
      <c r="R598" s="208" t="s">
        <v>259</v>
      </c>
      <c r="S598" s="203">
        <v>44837.596076388887</v>
      </c>
    </row>
    <row r="599" spans="1:19" x14ac:dyDescent="0.2">
      <c r="A599" s="208" t="s">
        <v>256</v>
      </c>
      <c r="B599" s="208" t="s">
        <v>129</v>
      </c>
      <c r="C599" s="203">
        <v>44829.833333333336</v>
      </c>
      <c r="D599" s="208">
        <v>0</v>
      </c>
      <c r="E599" s="208">
        <v>0</v>
      </c>
      <c r="F599" s="208">
        <v>0.88600000000000001</v>
      </c>
      <c r="G599" s="208">
        <v>0.88600000000000001</v>
      </c>
      <c r="H599" s="208">
        <v>0</v>
      </c>
      <c r="I599" s="208">
        <v>0</v>
      </c>
      <c r="J599" s="208">
        <v>0</v>
      </c>
      <c r="K599" s="208">
        <v>0</v>
      </c>
      <c r="L599" s="208"/>
      <c r="M599" s="208">
        <v>0</v>
      </c>
      <c r="N599" s="208">
        <v>0</v>
      </c>
      <c r="O599" s="208">
        <v>295</v>
      </c>
      <c r="P599" s="208" t="s">
        <v>257</v>
      </c>
      <c r="Q599" s="208" t="s">
        <v>258</v>
      </c>
      <c r="R599" s="208" t="s">
        <v>259</v>
      </c>
      <c r="S599" s="203">
        <v>44837.596076388887</v>
      </c>
    </row>
    <row r="600" spans="1:19" x14ac:dyDescent="0.2">
      <c r="A600" s="208" t="s">
        <v>256</v>
      </c>
      <c r="B600" s="208" t="s">
        <v>129</v>
      </c>
      <c r="C600" s="203">
        <v>44829.875</v>
      </c>
      <c r="D600" s="208">
        <v>0</v>
      </c>
      <c r="E600" s="208">
        <v>0</v>
      </c>
      <c r="F600" s="208">
        <v>0.88400000000000001</v>
      </c>
      <c r="G600" s="208">
        <v>0.88400000000000001</v>
      </c>
      <c r="H600" s="208">
        <v>0</v>
      </c>
      <c r="I600" s="208">
        <v>0</v>
      </c>
      <c r="J600" s="208">
        <v>0</v>
      </c>
      <c r="K600" s="208">
        <v>0</v>
      </c>
      <c r="L600" s="208"/>
      <c r="M600" s="208">
        <v>0</v>
      </c>
      <c r="N600" s="208">
        <v>0</v>
      </c>
      <c r="O600" s="208">
        <v>295</v>
      </c>
      <c r="P600" s="208" t="s">
        <v>257</v>
      </c>
      <c r="Q600" s="208" t="s">
        <v>258</v>
      </c>
      <c r="R600" s="208" t="s">
        <v>259</v>
      </c>
      <c r="S600" s="203">
        <v>44837.596076388887</v>
      </c>
    </row>
    <row r="601" spans="1:19" x14ac:dyDescent="0.2">
      <c r="A601" s="208" t="s">
        <v>256</v>
      </c>
      <c r="B601" s="208" t="s">
        <v>129</v>
      </c>
      <c r="C601" s="203">
        <v>44829.916666666664</v>
      </c>
      <c r="D601" s="208">
        <v>0</v>
      </c>
      <c r="E601" s="208">
        <v>0</v>
      </c>
      <c r="F601" s="208">
        <v>0.878</v>
      </c>
      <c r="G601" s="208">
        <v>0.878</v>
      </c>
      <c r="H601" s="208">
        <v>0</v>
      </c>
      <c r="I601" s="208">
        <v>0</v>
      </c>
      <c r="J601" s="208">
        <v>0</v>
      </c>
      <c r="K601" s="208">
        <v>0</v>
      </c>
      <c r="L601" s="208"/>
      <c r="M601" s="208">
        <v>0</v>
      </c>
      <c r="N601" s="208">
        <v>0</v>
      </c>
      <c r="O601" s="208">
        <v>295</v>
      </c>
      <c r="P601" s="208" t="s">
        <v>257</v>
      </c>
      <c r="Q601" s="208" t="s">
        <v>258</v>
      </c>
      <c r="R601" s="208" t="s">
        <v>259</v>
      </c>
      <c r="S601" s="203">
        <v>44837.596076388887</v>
      </c>
    </row>
    <row r="602" spans="1:19" x14ac:dyDescent="0.2">
      <c r="A602" s="208" t="s">
        <v>256</v>
      </c>
      <c r="B602" s="208" t="s">
        <v>129</v>
      </c>
      <c r="C602" s="203">
        <v>44829.958333333336</v>
      </c>
      <c r="D602" s="208">
        <v>0</v>
      </c>
      <c r="E602" s="208">
        <v>0</v>
      </c>
      <c r="F602" s="208">
        <v>0.89100000000000001</v>
      </c>
      <c r="G602" s="208">
        <v>0.89100000000000001</v>
      </c>
      <c r="H602" s="208">
        <v>0</v>
      </c>
      <c r="I602" s="208">
        <v>0</v>
      </c>
      <c r="J602" s="208">
        <v>0</v>
      </c>
      <c r="K602" s="208">
        <v>0</v>
      </c>
      <c r="L602" s="208"/>
      <c r="M602" s="208">
        <v>0</v>
      </c>
      <c r="N602" s="208">
        <v>0</v>
      </c>
      <c r="O602" s="208">
        <v>295</v>
      </c>
      <c r="P602" s="208" t="s">
        <v>257</v>
      </c>
      <c r="Q602" s="208" t="s">
        <v>258</v>
      </c>
      <c r="R602" s="208" t="s">
        <v>259</v>
      </c>
      <c r="S602" s="203">
        <v>44837.596076388887</v>
      </c>
    </row>
    <row r="603" spans="1:19" x14ac:dyDescent="0.2">
      <c r="A603" s="208" t="s">
        <v>256</v>
      </c>
      <c r="B603" s="208" t="s">
        <v>129</v>
      </c>
      <c r="C603" s="203">
        <v>44830</v>
      </c>
      <c r="D603" s="208">
        <v>0</v>
      </c>
      <c r="E603" s="208">
        <v>0</v>
      </c>
      <c r="F603" s="208">
        <v>0.88400000000000001</v>
      </c>
      <c r="G603" s="208">
        <v>0.88400000000000001</v>
      </c>
      <c r="H603" s="208">
        <v>0</v>
      </c>
      <c r="I603" s="208">
        <v>0</v>
      </c>
      <c r="J603" s="208">
        <v>0</v>
      </c>
      <c r="K603" s="208">
        <v>0</v>
      </c>
      <c r="L603" s="208"/>
      <c r="M603" s="208">
        <v>0</v>
      </c>
      <c r="N603" s="208">
        <v>0</v>
      </c>
      <c r="O603" s="208">
        <v>295</v>
      </c>
      <c r="P603" s="208" t="s">
        <v>257</v>
      </c>
      <c r="Q603" s="208" t="s">
        <v>258</v>
      </c>
      <c r="R603" s="208" t="s">
        <v>259</v>
      </c>
      <c r="S603" s="203">
        <v>44837.596076388887</v>
      </c>
    </row>
    <row r="604" spans="1:19" x14ac:dyDescent="0.2">
      <c r="A604" s="208" t="s">
        <v>256</v>
      </c>
      <c r="B604" s="208" t="s">
        <v>129</v>
      </c>
      <c r="C604" s="203">
        <v>44830.041666666664</v>
      </c>
      <c r="D604" s="208">
        <v>0</v>
      </c>
      <c r="E604" s="208">
        <v>0</v>
      </c>
      <c r="F604" s="208">
        <v>0.88600000000000001</v>
      </c>
      <c r="G604" s="208">
        <v>0.88600000000000001</v>
      </c>
      <c r="H604" s="208">
        <v>0</v>
      </c>
      <c r="I604" s="208">
        <v>0</v>
      </c>
      <c r="J604" s="208">
        <v>0</v>
      </c>
      <c r="K604" s="208">
        <v>0</v>
      </c>
      <c r="L604" s="208"/>
      <c r="M604" s="208">
        <v>0</v>
      </c>
      <c r="N604" s="208">
        <v>0</v>
      </c>
      <c r="O604" s="208">
        <v>295</v>
      </c>
      <c r="P604" s="208" t="s">
        <v>257</v>
      </c>
      <c r="Q604" s="208" t="s">
        <v>258</v>
      </c>
      <c r="R604" s="208" t="s">
        <v>259</v>
      </c>
      <c r="S604" s="203">
        <v>44837.596076388887</v>
      </c>
    </row>
    <row r="605" spans="1:19" x14ac:dyDescent="0.2">
      <c r="A605" s="208" t="s">
        <v>256</v>
      </c>
      <c r="B605" s="208" t="s">
        <v>129</v>
      </c>
      <c r="C605" s="203">
        <v>44830.083333333336</v>
      </c>
      <c r="D605" s="208">
        <v>0</v>
      </c>
      <c r="E605" s="208">
        <v>0</v>
      </c>
      <c r="F605" s="208">
        <v>0.88400000000000001</v>
      </c>
      <c r="G605" s="208">
        <v>0.88400000000000001</v>
      </c>
      <c r="H605" s="208">
        <v>0</v>
      </c>
      <c r="I605" s="208">
        <v>0</v>
      </c>
      <c r="J605" s="208">
        <v>0</v>
      </c>
      <c r="K605" s="208">
        <v>0</v>
      </c>
      <c r="L605" s="208"/>
      <c r="M605" s="208">
        <v>0</v>
      </c>
      <c r="N605" s="208">
        <v>0</v>
      </c>
      <c r="O605" s="208">
        <v>295</v>
      </c>
      <c r="P605" s="208" t="s">
        <v>257</v>
      </c>
      <c r="Q605" s="208" t="s">
        <v>258</v>
      </c>
      <c r="R605" s="208" t="s">
        <v>259</v>
      </c>
      <c r="S605" s="203">
        <v>44837.596076388887</v>
      </c>
    </row>
    <row r="606" spans="1:19" x14ac:dyDescent="0.2">
      <c r="A606" s="208" t="s">
        <v>256</v>
      </c>
      <c r="B606" s="208" t="s">
        <v>129</v>
      </c>
      <c r="C606" s="203">
        <v>44830.125</v>
      </c>
      <c r="D606" s="208">
        <v>0</v>
      </c>
      <c r="E606" s="208">
        <v>0</v>
      </c>
      <c r="F606" s="208">
        <v>0.88400000000000001</v>
      </c>
      <c r="G606" s="208">
        <v>0.88400000000000001</v>
      </c>
      <c r="H606" s="208">
        <v>0</v>
      </c>
      <c r="I606" s="208">
        <v>0</v>
      </c>
      <c r="J606" s="208">
        <v>0</v>
      </c>
      <c r="K606" s="208">
        <v>0</v>
      </c>
      <c r="L606" s="208"/>
      <c r="M606" s="208">
        <v>0</v>
      </c>
      <c r="N606" s="208">
        <v>0</v>
      </c>
      <c r="O606" s="208">
        <v>295</v>
      </c>
      <c r="P606" s="208" t="s">
        <v>257</v>
      </c>
      <c r="Q606" s="208" t="s">
        <v>258</v>
      </c>
      <c r="R606" s="208" t="s">
        <v>259</v>
      </c>
      <c r="S606" s="203">
        <v>44837.596076388887</v>
      </c>
    </row>
    <row r="607" spans="1:19" x14ac:dyDescent="0.2">
      <c r="A607" s="208" t="s">
        <v>256</v>
      </c>
      <c r="B607" s="208" t="s">
        <v>129</v>
      </c>
      <c r="C607" s="203">
        <v>44830.166666666664</v>
      </c>
      <c r="D607" s="208">
        <v>0</v>
      </c>
      <c r="E607" s="208">
        <v>0</v>
      </c>
      <c r="F607" s="208">
        <v>0.89</v>
      </c>
      <c r="G607" s="208">
        <v>0.89</v>
      </c>
      <c r="H607" s="208">
        <v>0</v>
      </c>
      <c r="I607" s="208">
        <v>0</v>
      </c>
      <c r="J607" s="208">
        <v>0</v>
      </c>
      <c r="K607" s="208">
        <v>0</v>
      </c>
      <c r="L607" s="208"/>
      <c r="M607" s="208">
        <v>0</v>
      </c>
      <c r="N607" s="208">
        <v>0</v>
      </c>
      <c r="O607" s="208">
        <v>295</v>
      </c>
      <c r="P607" s="208" t="s">
        <v>257</v>
      </c>
      <c r="Q607" s="208" t="s">
        <v>258</v>
      </c>
      <c r="R607" s="208" t="s">
        <v>259</v>
      </c>
      <c r="S607" s="203">
        <v>44837.596076388887</v>
      </c>
    </row>
    <row r="608" spans="1:19" x14ac:dyDescent="0.2">
      <c r="A608" s="208" t="s">
        <v>256</v>
      </c>
      <c r="B608" s="208" t="s">
        <v>129</v>
      </c>
      <c r="C608" s="203">
        <v>44830.208333333336</v>
      </c>
      <c r="D608" s="208">
        <v>0</v>
      </c>
      <c r="E608" s="208">
        <v>0</v>
      </c>
      <c r="F608" s="208">
        <v>0.88900000000000001</v>
      </c>
      <c r="G608" s="208">
        <v>0.88900000000000001</v>
      </c>
      <c r="H608" s="208">
        <v>0</v>
      </c>
      <c r="I608" s="208">
        <v>0</v>
      </c>
      <c r="J608" s="208">
        <v>0</v>
      </c>
      <c r="K608" s="208">
        <v>0</v>
      </c>
      <c r="L608" s="208"/>
      <c r="M608" s="208">
        <v>0</v>
      </c>
      <c r="N608" s="208">
        <v>0</v>
      </c>
      <c r="O608" s="208">
        <v>295</v>
      </c>
      <c r="P608" s="208" t="s">
        <v>257</v>
      </c>
      <c r="Q608" s="208" t="s">
        <v>258</v>
      </c>
      <c r="R608" s="208" t="s">
        <v>259</v>
      </c>
      <c r="S608" s="203">
        <v>44837.596076388887</v>
      </c>
    </row>
    <row r="609" spans="1:19" x14ac:dyDescent="0.2">
      <c r="A609" s="208" t="s">
        <v>256</v>
      </c>
      <c r="B609" s="208" t="s">
        <v>129</v>
      </c>
      <c r="C609" s="203">
        <v>44830.25</v>
      </c>
      <c r="D609" s="208">
        <v>0</v>
      </c>
      <c r="E609" s="208">
        <v>0</v>
      </c>
      <c r="F609" s="208">
        <v>0.88200000000000001</v>
      </c>
      <c r="G609" s="208">
        <v>0.88200000000000001</v>
      </c>
      <c r="H609" s="208">
        <v>0</v>
      </c>
      <c r="I609" s="208">
        <v>0</v>
      </c>
      <c r="J609" s="208">
        <v>0</v>
      </c>
      <c r="K609" s="208">
        <v>0</v>
      </c>
      <c r="L609" s="208"/>
      <c r="M609" s="208">
        <v>0</v>
      </c>
      <c r="N609" s="208">
        <v>0</v>
      </c>
      <c r="O609" s="208">
        <v>295</v>
      </c>
      <c r="P609" s="208" t="s">
        <v>257</v>
      </c>
      <c r="Q609" s="208" t="s">
        <v>258</v>
      </c>
      <c r="R609" s="208" t="s">
        <v>259</v>
      </c>
      <c r="S609" s="203">
        <v>44837.596076388887</v>
      </c>
    </row>
    <row r="610" spans="1:19" x14ac:dyDescent="0.2">
      <c r="A610" s="208" t="s">
        <v>256</v>
      </c>
      <c r="B610" s="208" t="s">
        <v>129</v>
      </c>
      <c r="C610" s="203">
        <v>44830.291666666664</v>
      </c>
      <c r="D610" s="208">
        <v>0</v>
      </c>
      <c r="E610" s="208">
        <v>0</v>
      </c>
      <c r="F610" s="208">
        <v>0.89500000000000002</v>
      </c>
      <c r="G610" s="208">
        <v>0.89500000000000002</v>
      </c>
      <c r="H610" s="208">
        <v>0</v>
      </c>
      <c r="I610" s="208">
        <v>0</v>
      </c>
      <c r="J610" s="208">
        <v>0</v>
      </c>
      <c r="K610" s="208">
        <v>0</v>
      </c>
      <c r="L610" s="208"/>
      <c r="M610" s="208">
        <v>0</v>
      </c>
      <c r="N610" s="208">
        <v>0</v>
      </c>
      <c r="O610" s="208">
        <v>295</v>
      </c>
      <c r="P610" s="208" t="s">
        <v>257</v>
      </c>
      <c r="Q610" s="208" t="s">
        <v>258</v>
      </c>
      <c r="R610" s="208" t="s">
        <v>259</v>
      </c>
      <c r="S610" s="203">
        <v>44837.596076388887</v>
      </c>
    </row>
    <row r="611" spans="1:19" x14ac:dyDescent="0.2">
      <c r="A611" s="208" t="s">
        <v>256</v>
      </c>
      <c r="B611" s="208" t="s">
        <v>129</v>
      </c>
      <c r="C611" s="203">
        <v>44830.333333333336</v>
      </c>
      <c r="D611" s="208">
        <v>0</v>
      </c>
      <c r="E611" s="208">
        <v>0</v>
      </c>
      <c r="F611" s="208">
        <v>0.89800000000000002</v>
      </c>
      <c r="G611" s="208">
        <v>0.89800000000000002</v>
      </c>
      <c r="H611" s="208">
        <v>0</v>
      </c>
      <c r="I611" s="208">
        <v>0</v>
      </c>
      <c r="J611" s="208">
        <v>0</v>
      </c>
      <c r="K611" s="208">
        <v>0</v>
      </c>
      <c r="L611" s="208"/>
      <c r="M611" s="208">
        <v>0</v>
      </c>
      <c r="N611" s="208">
        <v>0</v>
      </c>
      <c r="O611" s="208">
        <v>295</v>
      </c>
      <c r="P611" s="208" t="s">
        <v>257</v>
      </c>
      <c r="Q611" s="208" t="s">
        <v>258</v>
      </c>
      <c r="R611" s="208" t="s">
        <v>259</v>
      </c>
      <c r="S611" s="203">
        <v>44837.596076388887</v>
      </c>
    </row>
    <row r="612" spans="1:19" x14ac:dyDescent="0.2">
      <c r="A612" s="208" t="s">
        <v>256</v>
      </c>
      <c r="B612" s="208" t="s">
        <v>129</v>
      </c>
      <c r="C612" s="203">
        <v>44830.375</v>
      </c>
      <c r="D612" s="208">
        <v>0</v>
      </c>
      <c r="E612" s="208">
        <v>0</v>
      </c>
      <c r="F612" s="208">
        <v>0.89</v>
      </c>
      <c r="G612" s="208">
        <v>0.89</v>
      </c>
      <c r="H612" s="208">
        <v>0</v>
      </c>
      <c r="I612" s="208">
        <v>0</v>
      </c>
      <c r="J612" s="208">
        <v>0</v>
      </c>
      <c r="K612" s="208">
        <v>0</v>
      </c>
      <c r="L612" s="208"/>
      <c r="M612" s="208">
        <v>0</v>
      </c>
      <c r="N612" s="208">
        <v>0</v>
      </c>
      <c r="O612" s="208">
        <v>295</v>
      </c>
      <c r="P612" s="208" t="s">
        <v>257</v>
      </c>
      <c r="Q612" s="208" t="s">
        <v>258</v>
      </c>
      <c r="R612" s="208" t="s">
        <v>259</v>
      </c>
      <c r="S612" s="203">
        <v>44837.596076388887</v>
      </c>
    </row>
    <row r="613" spans="1:19" x14ac:dyDescent="0.2">
      <c r="A613" s="208" t="s">
        <v>256</v>
      </c>
      <c r="B613" s="208" t="s">
        <v>129</v>
      </c>
      <c r="C613" s="203">
        <v>44830.416666666664</v>
      </c>
      <c r="D613" s="208">
        <v>0</v>
      </c>
      <c r="E613" s="208">
        <v>0</v>
      </c>
      <c r="F613" s="208">
        <v>0.88300000000000001</v>
      </c>
      <c r="G613" s="208">
        <v>0.88300000000000001</v>
      </c>
      <c r="H613" s="208">
        <v>0</v>
      </c>
      <c r="I613" s="208">
        <v>0</v>
      </c>
      <c r="J613" s="208">
        <v>0</v>
      </c>
      <c r="K613" s="208">
        <v>0</v>
      </c>
      <c r="L613" s="208"/>
      <c r="M613" s="208">
        <v>0</v>
      </c>
      <c r="N613" s="208">
        <v>0</v>
      </c>
      <c r="O613" s="208">
        <v>295</v>
      </c>
      <c r="P613" s="208" t="s">
        <v>257</v>
      </c>
      <c r="Q613" s="208" t="s">
        <v>258</v>
      </c>
      <c r="R613" s="208" t="s">
        <v>259</v>
      </c>
      <c r="S613" s="203">
        <v>44837.596076388887</v>
      </c>
    </row>
    <row r="614" spans="1:19" x14ac:dyDescent="0.2">
      <c r="A614" s="208" t="s">
        <v>256</v>
      </c>
      <c r="B614" s="208" t="s">
        <v>129</v>
      </c>
      <c r="C614" s="203">
        <v>44830.458333333336</v>
      </c>
      <c r="D614" s="208">
        <v>0</v>
      </c>
      <c r="E614" s="208">
        <v>0</v>
      </c>
      <c r="F614" s="208">
        <v>0.92500000000000004</v>
      </c>
      <c r="G614" s="208">
        <v>0.92500000000000004</v>
      </c>
      <c r="H614" s="208">
        <v>0</v>
      </c>
      <c r="I614" s="208">
        <v>0</v>
      </c>
      <c r="J614" s="208">
        <v>0</v>
      </c>
      <c r="K614" s="208">
        <v>0</v>
      </c>
      <c r="L614" s="208"/>
      <c r="M614" s="208">
        <v>0</v>
      </c>
      <c r="N614" s="208">
        <v>0</v>
      </c>
      <c r="O614" s="208">
        <v>295</v>
      </c>
      <c r="P614" s="208" t="s">
        <v>257</v>
      </c>
      <c r="Q614" s="208" t="s">
        <v>258</v>
      </c>
      <c r="R614" s="208" t="s">
        <v>259</v>
      </c>
      <c r="S614" s="203">
        <v>44837.596076388887</v>
      </c>
    </row>
    <row r="615" spans="1:19" x14ac:dyDescent="0.2">
      <c r="A615" s="208" t="s">
        <v>256</v>
      </c>
      <c r="B615" s="208" t="s">
        <v>129</v>
      </c>
      <c r="C615" s="203">
        <v>44830.5</v>
      </c>
      <c r="D615" s="208">
        <v>0</v>
      </c>
      <c r="E615" s="208">
        <v>0</v>
      </c>
      <c r="F615" s="208">
        <v>0.93899999999999995</v>
      </c>
      <c r="G615" s="208">
        <v>0.93899999999999995</v>
      </c>
      <c r="H615" s="208">
        <v>0</v>
      </c>
      <c r="I615" s="208">
        <v>0</v>
      </c>
      <c r="J615" s="208">
        <v>0</v>
      </c>
      <c r="K615" s="208">
        <v>0</v>
      </c>
      <c r="L615" s="208"/>
      <c r="M615" s="208">
        <v>0</v>
      </c>
      <c r="N615" s="208">
        <v>0</v>
      </c>
      <c r="O615" s="208">
        <v>295</v>
      </c>
      <c r="P615" s="208" t="s">
        <v>257</v>
      </c>
      <c r="Q615" s="208" t="s">
        <v>258</v>
      </c>
      <c r="R615" s="208" t="s">
        <v>259</v>
      </c>
      <c r="S615" s="203">
        <v>44837.596076388887</v>
      </c>
    </row>
    <row r="616" spans="1:19" x14ac:dyDescent="0.2">
      <c r="A616" s="208" t="s">
        <v>256</v>
      </c>
      <c r="B616" s="208" t="s">
        <v>129</v>
      </c>
      <c r="C616" s="203">
        <v>44830.541666666664</v>
      </c>
      <c r="D616" s="208">
        <v>0</v>
      </c>
      <c r="E616" s="208">
        <v>0</v>
      </c>
      <c r="F616" s="208">
        <v>0.91800000000000004</v>
      </c>
      <c r="G616" s="208">
        <v>0.91800000000000004</v>
      </c>
      <c r="H616" s="208">
        <v>0</v>
      </c>
      <c r="I616" s="208">
        <v>0</v>
      </c>
      <c r="J616" s="208">
        <v>0</v>
      </c>
      <c r="K616" s="208">
        <v>0</v>
      </c>
      <c r="L616" s="208"/>
      <c r="M616" s="208">
        <v>0</v>
      </c>
      <c r="N616" s="208">
        <v>0</v>
      </c>
      <c r="O616" s="208">
        <v>295</v>
      </c>
      <c r="P616" s="208" t="s">
        <v>257</v>
      </c>
      <c r="Q616" s="208" t="s">
        <v>258</v>
      </c>
      <c r="R616" s="208" t="s">
        <v>259</v>
      </c>
      <c r="S616" s="203">
        <v>44837.596076388887</v>
      </c>
    </row>
    <row r="617" spans="1:19" x14ac:dyDescent="0.2">
      <c r="A617" s="208" t="s">
        <v>256</v>
      </c>
      <c r="B617" s="208" t="s">
        <v>129</v>
      </c>
      <c r="C617" s="203">
        <v>44830.583333333336</v>
      </c>
      <c r="D617" s="208">
        <v>0</v>
      </c>
      <c r="E617" s="208">
        <v>0</v>
      </c>
      <c r="F617" s="208">
        <v>0.91</v>
      </c>
      <c r="G617" s="208">
        <v>0.91</v>
      </c>
      <c r="H617" s="208">
        <v>0</v>
      </c>
      <c r="I617" s="208">
        <v>0</v>
      </c>
      <c r="J617" s="208">
        <v>0</v>
      </c>
      <c r="K617" s="208">
        <v>0</v>
      </c>
      <c r="L617" s="208"/>
      <c r="M617" s="208">
        <v>0</v>
      </c>
      <c r="N617" s="208">
        <v>0</v>
      </c>
      <c r="O617" s="208">
        <v>295</v>
      </c>
      <c r="P617" s="208" t="s">
        <v>257</v>
      </c>
      <c r="Q617" s="208" t="s">
        <v>258</v>
      </c>
      <c r="R617" s="208" t="s">
        <v>259</v>
      </c>
      <c r="S617" s="203">
        <v>44837.596076388887</v>
      </c>
    </row>
    <row r="618" spans="1:19" x14ac:dyDescent="0.2">
      <c r="A618" s="208" t="s">
        <v>256</v>
      </c>
      <c r="B618" s="208" t="s">
        <v>129</v>
      </c>
      <c r="C618" s="203">
        <v>44830.625</v>
      </c>
      <c r="D618" s="208">
        <v>0</v>
      </c>
      <c r="E618" s="208">
        <v>0</v>
      </c>
      <c r="F618" s="208">
        <v>0.91600000000000004</v>
      </c>
      <c r="G618" s="208">
        <v>0.91600000000000004</v>
      </c>
      <c r="H618" s="208">
        <v>0</v>
      </c>
      <c r="I618" s="208">
        <v>0</v>
      </c>
      <c r="J618" s="208">
        <v>0</v>
      </c>
      <c r="K618" s="208">
        <v>0</v>
      </c>
      <c r="L618" s="208"/>
      <c r="M618" s="208">
        <v>0</v>
      </c>
      <c r="N618" s="208">
        <v>0</v>
      </c>
      <c r="O618" s="208">
        <v>295</v>
      </c>
      <c r="P618" s="208" t="s">
        <v>257</v>
      </c>
      <c r="Q618" s="208" t="s">
        <v>258</v>
      </c>
      <c r="R618" s="208" t="s">
        <v>259</v>
      </c>
      <c r="S618" s="203">
        <v>44837.596076388887</v>
      </c>
    </row>
    <row r="619" spans="1:19" x14ac:dyDescent="0.2">
      <c r="A619" s="208" t="s">
        <v>256</v>
      </c>
      <c r="B619" s="208" t="s">
        <v>129</v>
      </c>
      <c r="C619" s="203">
        <v>44830.666666666664</v>
      </c>
      <c r="D619" s="208">
        <v>0</v>
      </c>
      <c r="E619" s="208">
        <v>0</v>
      </c>
      <c r="F619" s="208">
        <v>0.92400000000000004</v>
      </c>
      <c r="G619" s="208">
        <v>0.92400000000000004</v>
      </c>
      <c r="H619" s="208">
        <v>0</v>
      </c>
      <c r="I619" s="208">
        <v>0</v>
      </c>
      <c r="J619" s="208">
        <v>0</v>
      </c>
      <c r="K619" s="208">
        <v>0</v>
      </c>
      <c r="L619" s="208"/>
      <c r="M619" s="208">
        <v>0</v>
      </c>
      <c r="N619" s="208">
        <v>0</v>
      </c>
      <c r="O619" s="208">
        <v>295</v>
      </c>
      <c r="P619" s="208" t="s">
        <v>257</v>
      </c>
      <c r="Q619" s="208" t="s">
        <v>258</v>
      </c>
      <c r="R619" s="208" t="s">
        <v>259</v>
      </c>
      <c r="S619" s="203">
        <v>44837.596076388887</v>
      </c>
    </row>
    <row r="620" spans="1:19" x14ac:dyDescent="0.2">
      <c r="A620" s="208" t="s">
        <v>256</v>
      </c>
      <c r="B620" s="208" t="s">
        <v>129</v>
      </c>
      <c r="C620" s="203">
        <v>44830.708333333336</v>
      </c>
      <c r="D620" s="208">
        <v>0</v>
      </c>
      <c r="E620" s="208">
        <v>0</v>
      </c>
      <c r="F620" s="208">
        <v>0.92</v>
      </c>
      <c r="G620" s="208">
        <v>0.92</v>
      </c>
      <c r="H620" s="208">
        <v>0</v>
      </c>
      <c r="I620" s="208">
        <v>0</v>
      </c>
      <c r="J620" s="208">
        <v>0</v>
      </c>
      <c r="K620" s="208">
        <v>0</v>
      </c>
      <c r="L620" s="208"/>
      <c r="M620" s="208">
        <v>0</v>
      </c>
      <c r="N620" s="208">
        <v>0</v>
      </c>
      <c r="O620" s="208">
        <v>295</v>
      </c>
      <c r="P620" s="208" t="s">
        <v>257</v>
      </c>
      <c r="Q620" s="208" t="s">
        <v>258</v>
      </c>
      <c r="R620" s="208" t="s">
        <v>259</v>
      </c>
      <c r="S620" s="203">
        <v>44837.596076388887</v>
      </c>
    </row>
    <row r="621" spans="1:19" x14ac:dyDescent="0.2">
      <c r="A621" s="208" t="s">
        <v>256</v>
      </c>
      <c r="B621" s="208" t="s">
        <v>129</v>
      </c>
      <c r="C621" s="203">
        <v>44830.75</v>
      </c>
      <c r="D621" s="208">
        <v>0</v>
      </c>
      <c r="E621" s="208">
        <v>0</v>
      </c>
      <c r="F621" s="208">
        <v>0.90800000000000003</v>
      </c>
      <c r="G621" s="208">
        <v>0.90800000000000003</v>
      </c>
      <c r="H621" s="208">
        <v>0</v>
      </c>
      <c r="I621" s="208">
        <v>0</v>
      </c>
      <c r="J621" s="208">
        <v>0</v>
      </c>
      <c r="K621" s="208">
        <v>0</v>
      </c>
      <c r="L621" s="208"/>
      <c r="M621" s="208">
        <v>0</v>
      </c>
      <c r="N621" s="208">
        <v>0</v>
      </c>
      <c r="O621" s="208">
        <v>295</v>
      </c>
      <c r="P621" s="208" t="s">
        <v>257</v>
      </c>
      <c r="Q621" s="208" t="s">
        <v>258</v>
      </c>
      <c r="R621" s="208" t="s">
        <v>259</v>
      </c>
      <c r="S621" s="203">
        <v>44837.596076388887</v>
      </c>
    </row>
    <row r="622" spans="1:19" x14ac:dyDescent="0.2">
      <c r="A622" s="208" t="s">
        <v>256</v>
      </c>
      <c r="B622" s="208" t="s">
        <v>129</v>
      </c>
      <c r="C622" s="203">
        <v>44830.791666666664</v>
      </c>
      <c r="D622" s="208">
        <v>0</v>
      </c>
      <c r="E622" s="208">
        <v>0</v>
      </c>
      <c r="F622" s="208">
        <v>0.91200000000000003</v>
      </c>
      <c r="G622" s="208">
        <v>0.91200000000000003</v>
      </c>
      <c r="H622" s="208">
        <v>0</v>
      </c>
      <c r="I622" s="208">
        <v>0</v>
      </c>
      <c r="J622" s="208">
        <v>0</v>
      </c>
      <c r="K622" s="208">
        <v>0</v>
      </c>
      <c r="L622" s="208"/>
      <c r="M622" s="208">
        <v>0</v>
      </c>
      <c r="N622" s="208">
        <v>0</v>
      </c>
      <c r="O622" s="208">
        <v>295</v>
      </c>
      <c r="P622" s="208" t="s">
        <v>257</v>
      </c>
      <c r="Q622" s="208" t="s">
        <v>258</v>
      </c>
      <c r="R622" s="208" t="s">
        <v>259</v>
      </c>
      <c r="S622" s="203">
        <v>44837.596076388887</v>
      </c>
    </row>
    <row r="623" spans="1:19" x14ac:dyDescent="0.2">
      <c r="A623" s="208" t="s">
        <v>256</v>
      </c>
      <c r="B623" s="208" t="s">
        <v>129</v>
      </c>
      <c r="C623" s="203">
        <v>44830.833333333336</v>
      </c>
      <c r="D623" s="208">
        <v>0</v>
      </c>
      <c r="E623" s="208">
        <v>0</v>
      </c>
      <c r="F623" s="208">
        <v>0.91400000000000003</v>
      </c>
      <c r="G623" s="208">
        <v>0.91400000000000003</v>
      </c>
      <c r="H623" s="208">
        <v>0</v>
      </c>
      <c r="I623" s="208">
        <v>0</v>
      </c>
      <c r="J623" s="208">
        <v>0</v>
      </c>
      <c r="K623" s="208">
        <v>0</v>
      </c>
      <c r="L623" s="208"/>
      <c r="M623" s="208">
        <v>0</v>
      </c>
      <c r="N623" s="208">
        <v>0</v>
      </c>
      <c r="O623" s="208">
        <v>295</v>
      </c>
      <c r="P623" s="208" t="s">
        <v>257</v>
      </c>
      <c r="Q623" s="208" t="s">
        <v>258</v>
      </c>
      <c r="R623" s="208" t="s">
        <v>259</v>
      </c>
      <c r="S623" s="203">
        <v>44837.596076388887</v>
      </c>
    </row>
    <row r="624" spans="1:19" x14ac:dyDescent="0.2">
      <c r="A624" s="208" t="s">
        <v>256</v>
      </c>
      <c r="B624" s="208" t="s">
        <v>129</v>
      </c>
      <c r="C624" s="203">
        <v>44830.875</v>
      </c>
      <c r="D624" s="208">
        <v>0</v>
      </c>
      <c r="E624" s="208">
        <v>0</v>
      </c>
      <c r="F624" s="208">
        <v>0.91700000000000004</v>
      </c>
      <c r="G624" s="208">
        <v>0.91700000000000004</v>
      </c>
      <c r="H624" s="208">
        <v>0</v>
      </c>
      <c r="I624" s="208">
        <v>0</v>
      </c>
      <c r="J624" s="208">
        <v>0</v>
      </c>
      <c r="K624" s="208">
        <v>0</v>
      </c>
      <c r="L624" s="208"/>
      <c r="M624" s="208">
        <v>0</v>
      </c>
      <c r="N624" s="208">
        <v>0</v>
      </c>
      <c r="O624" s="208">
        <v>295</v>
      </c>
      <c r="P624" s="208" t="s">
        <v>257</v>
      </c>
      <c r="Q624" s="208" t="s">
        <v>258</v>
      </c>
      <c r="R624" s="208" t="s">
        <v>259</v>
      </c>
      <c r="S624" s="203">
        <v>44837.596076388887</v>
      </c>
    </row>
    <row r="625" spans="1:19" x14ac:dyDescent="0.2">
      <c r="A625" s="208" t="s">
        <v>256</v>
      </c>
      <c r="B625" s="208" t="s">
        <v>129</v>
      </c>
      <c r="C625" s="203">
        <v>44830.916666666664</v>
      </c>
      <c r="D625" s="208">
        <v>0</v>
      </c>
      <c r="E625" s="208">
        <v>0</v>
      </c>
      <c r="F625" s="208">
        <v>0.93100000000000005</v>
      </c>
      <c r="G625" s="208">
        <v>0.93100000000000005</v>
      </c>
      <c r="H625" s="208">
        <v>0</v>
      </c>
      <c r="I625" s="208">
        <v>0</v>
      </c>
      <c r="J625" s="208">
        <v>0</v>
      </c>
      <c r="K625" s="208">
        <v>0</v>
      </c>
      <c r="L625" s="208"/>
      <c r="M625" s="208">
        <v>0</v>
      </c>
      <c r="N625" s="208">
        <v>0</v>
      </c>
      <c r="O625" s="208">
        <v>295</v>
      </c>
      <c r="P625" s="208" t="s">
        <v>257</v>
      </c>
      <c r="Q625" s="208" t="s">
        <v>258</v>
      </c>
      <c r="R625" s="208" t="s">
        <v>259</v>
      </c>
      <c r="S625" s="203">
        <v>44837.596076388887</v>
      </c>
    </row>
    <row r="626" spans="1:19" x14ac:dyDescent="0.2">
      <c r="A626" s="208" t="s">
        <v>256</v>
      </c>
      <c r="B626" s="208" t="s">
        <v>129</v>
      </c>
      <c r="C626" s="203">
        <v>44830.958333333336</v>
      </c>
      <c r="D626" s="208">
        <v>0</v>
      </c>
      <c r="E626" s="208">
        <v>0</v>
      </c>
      <c r="F626" s="208">
        <v>0.94199999999999995</v>
      </c>
      <c r="G626" s="208">
        <v>0.94199999999999995</v>
      </c>
      <c r="H626" s="208">
        <v>0</v>
      </c>
      <c r="I626" s="208">
        <v>0</v>
      </c>
      <c r="J626" s="208">
        <v>0</v>
      </c>
      <c r="K626" s="208">
        <v>0</v>
      </c>
      <c r="L626" s="208"/>
      <c r="M626" s="208">
        <v>0</v>
      </c>
      <c r="N626" s="208">
        <v>0</v>
      </c>
      <c r="O626" s="208">
        <v>295</v>
      </c>
      <c r="P626" s="208" t="s">
        <v>257</v>
      </c>
      <c r="Q626" s="208" t="s">
        <v>258</v>
      </c>
      <c r="R626" s="208" t="s">
        <v>259</v>
      </c>
      <c r="S626" s="203">
        <v>44837.596076388887</v>
      </c>
    </row>
    <row r="627" spans="1:19" x14ac:dyDescent="0.2">
      <c r="A627" s="208" t="s">
        <v>256</v>
      </c>
      <c r="B627" s="208" t="s">
        <v>129</v>
      </c>
      <c r="C627" s="203">
        <v>44831</v>
      </c>
      <c r="D627" s="208">
        <v>0</v>
      </c>
      <c r="E627" s="208">
        <v>0</v>
      </c>
      <c r="F627" s="208">
        <v>0.94499999999999995</v>
      </c>
      <c r="G627" s="208">
        <v>0.94499999999999995</v>
      </c>
      <c r="H627" s="208">
        <v>0</v>
      </c>
      <c r="I627" s="208">
        <v>0</v>
      </c>
      <c r="J627" s="208">
        <v>0</v>
      </c>
      <c r="K627" s="208">
        <v>0</v>
      </c>
      <c r="L627" s="208"/>
      <c r="M627" s="208">
        <v>0</v>
      </c>
      <c r="N627" s="208">
        <v>0</v>
      </c>
      <c r="O627" s="208">
        <v>295</v>
      </c>
      <c r="P627" s="208" t="s">
        <v>257</v>
      </c>
      <c r="Q627" s="208" t="s">
        <v>258</v>
      </c>
      <c r="R627" s="208" t="s">
        <v>259</v>
      </c>
      <c r="S627" s="203">
        <v>44837.596076388887</v>
      </c>
    </row>
    <row r="628" spans="1:19" x14ac:dyDescent="0.2">
      <c r="A628" s="208" t="s">
        <v>256</v>
      </c>
      <c r="B628" s="208" t="s">
        <v>129</v>
      </c>
      <c r="C628" s="203">
        <v>44831.041666666664</v>
      </c>
      <c r="D628" s="208">
        <v>0</v>
      </c>
      <c r="E628" s="208">
        <v>0</v>
      </c>
      <c r="F628" s="208">
        <v>0.94599999999999995</v>
      </c>
      <c r="G628" s="208">
        <v>0.94599999999999995</v>
      </c>
      <c r="H628" s="208">
        <v>0</v>
      </c>
      <c r="I628" s="208">
        <v>0</v>
      </c>
      <c r="J628" s="208">
        <v>0</v>
      </c>
      <c r="K628" s="208">
        <v>0</v>
      </c>
      <c r="L628" s="208"/>
      <c r="M628" s="208">
        <v>0</v>
      </c>
      <c r="N628" s="208">
        <v>0</v>
      </c>
      <c r="O628" s="208">
        <v>295</v>
      </c>
      <c r="P628" s="208" t="s">
        <v>257</v>
      </c>
      <c r="Q628" s="208" t="s">
        <v>258</v>
      </c>
      <c r="R628" s="208" t="s">
        <v>259</v>
      </c>
      <c r="S628" s="203">
        <v>44837.596076388887</v>
      </c>
    </row>
    <row r="629" spans="1:19" x14ac:dyDescent="0.2">
      <c r="A629" s="208" t="s">
        <v>256</v>
      </c>
      <c r="B629" s="208" t="s">
        <v>129</v>
      </c>
      <c r="C629" s="203">
        <v>44831.083333333336</v>
      </c>
      <c r="D629" s="208">
        <v>0</v>
      </c>
      <c r="E629" s="208">
        <v>0</v>
      </c>
      <c r="F629" s="208">
        <v>0.94799999999999995</v>
      </c>
      <c r="G629" s="208">
        <v>0.94799999999999995</v>
      </c>
      <c r="H629" s="208">
        <v>0</v>
      </c>
      <c r="I629" s="208">
        <v>0</v>
      </c>
      <c r="J629" s="208">
        <v>0</v>
      </c>
      <c r="K629" s="208">
        <v>0</v>
      </c>
      <c r="L629" s="208"/>
      <c r="M629" s="208">
        <v>0</v>
      </c>
      <c r="N629" s="208">
        <v>0</v>
      </c>
      <c r="O629" s="208">
        <v>295</v>
      </c>
      <c r="P629" s="208" t="s">
        <v>257</v>
      </c>
      <c r="Q629" s="208" t="s">
        <v>258</v>
      </c>
      <c r="R629" s="208" t="s">
        <v>259</v>
      </c>
      <c r="S629" s="203">
        <v>44837.596076388887</v>
      </c>
    </row>
    <row r="630" spans="1:19" x14ac:dyDescent="0.2">
      <c r="A630" s="208" t="s">
        <v>256</v>
      </c>
      <c r="B630" s="208" t="s">
        <v>129</v>
      </c>
      <c r="C630" s="203">
        <v>44831.125</v>
      </c>
      <c r="D630" s="208">
        <v>0</v>
      </c>
      <c r="E630" s="208">
        <v>0</v>
      </c>
      <c r="F630" s="208">
        <v>0.94899999999999995</v>
      </c>
      <c r="G630" s="208">
        <v>0.94899999999999995</v>
      </c>
      <c r="H630" s="208">
        <v>0</v>
      </c>
      <c r="I630" s="208">
        <v>0</v>
      </c>
      <c r="J630" s="208">
        <v>0</v>
      </c>
      <c r="K630" s="208">
        <v>0</v>
      </c>
      <c r="L630" s="208"/>
      <c r="M630" s="208">
        <v>0</v>
      </c>
      <c r="N630" s="208">
        <v>0</v>
      </c>
      <c r="O630" s="208">
        <v>295</v>
      </c>
      <c r="P630" s="208" t="s">
        <v>257</v>
      </c>
      <c r="Q630" s="208" t="s">
        <v>258</v>
      </c>
      <c r="R630" s="208" t="s">
        <v>259</v>
      </c>
      <c r="S630" s="203">
        <v>44837.596076388887</v>
      </c>
    </row>
    <row r="631" spans="1:19" x14ac:dyDescent="0.2">
      <c r="A631" s="208" t="s">
        <v>256</v>
      </c>
      <c r="B631" s="208" t="s">
        <v>129</v>
      </c>
      <c r="C631" s="203">
        <v>44831.166666666664</v>
      </c>
      <c r="D631" s="208">
        <v>0</v>
      </c>
      <c r="E631" s="208">
        <v>0</v>
      </c>
      <c r="F631" s="208">
        <v>0.95799999999999996</v>
      </c>
      <c r="G631" s="208">
        <v>0.95799999999999996</v>
      </c>
      <c r="H631" s="208">
        <v>0</v>
      </c>
      <c r="I631" s="208">
        <v>0</v>
      </c>
      <c r="J631" s="208">
        <v>0</v>
      </c>
      <c r="K631" s="208">
        <v>0</v>
      </c>
      <c r="L631" s="208"/>
      <c r="M631" s="208">
        <v>0</v>
      </c>
      <c r="N631" s="208">
        <v>0</v>
      </c>
      <c r="O631" s="208">
        <v>295</v>
      </c>
      <c r="P631" s="208" t="s">
        <v>257</v>
      </c>
      <c r="Q631" s="208" t="s">
        <v>258</v>
      </c>
      <c r="R631" s="208" t="s">
        <v>259</v>
      </c>
      <c r="S631" s="203">
        <v>44837.596076388887</v>
      </c>
    </row>
    <row r="632" spans="1:19" x14ac:dyDescent="0.2">
      <c r="A632" s="208" t="s">
        <v>256</v>
      </c>
      <c r="B632" s="208" t="s">
        <v>129</v>
      </c>
      <c r="C632" s="203">
        <v>44831.208333333336</v>
      </c>
      <c r="D632" s="208">
        <v>0</v>
      </c>
      <c r="E632" s="208">
        <v>0</v>
      </c>
      <c r="F632" s="208">
        <v>0.97</v>
      </c>
      <c r="G632" s="208">
        <v>0.97</v>
      </c>
      <c r="H632" s="208">
        <v>0</v>
      </c>
      <c r="I632" s="208">
        <v>0</v>
      </c>
      <c r="J632" s="208">
        <v>0</v>
      </c>
      <c r="K632" s="208">
        <v>0</v>
      </c>
      <c r="L632" s="208"/>
      <c r="M632" s="208">
        <v>0</v>
      </c>
      <c r="N632" s="208">
        <v>0</v>
      </c>
      <c r="O632" s="208">
        <v>295</v>
      </c>
      <c r="P632" s="208" t="s">
        <v>257</v>
      </c>
      <c r="Q632" s="208" t="s">
        <v>258</v>
      </c>
      <c r="R632" s="208" t="s">
        <v>259</v>
      </c>
      <c r="S632" s="203">
        <v>44837.596076388887</v>
      </c>
    </row>
    <row r="633" spans="1:19" x14ac:dyDescent="0.2">
      <c r="A633" s="208" t="s">
        <v>256</v>
      </c>
      <c r="B633" s="208" t="s">
        <v>129</v>
      </c>
      <c r="C633" s="203">
        <v>44831.25</v>
      </c>
      <c r="D633" s="208">
        <v>0</v>
      </c>
      <c r="E633" s="208">
        <v>0</v>
      </c>
      <c r="F633" s="208">
        <v>0.95599999999999996</v>
      </c>
      <c r="G633" s="208">
        <v>0.95599999999999996</v>
      </c>
      <c r="H633" s="208">
        <v>0</v>
      </c>
      <c r="I633" s="208">
        <v>0</v>
      </c>
      <c r="J633" s="208">
        <v>0</v>
      </c>
      <c r="K633" s="208">
        <v>0</v>
      </c>
      <c r="L633" s="208"/>
      <c r="M633" s="208">
        <v>0</v>
      </c>
      <c r="N633" s="208">
        <v>0</v>
      </c>
      <c r="O633" s="208">
        <v>295</v>
      </c>
      <c r="P633" s="208" t="s">
        <v>257</v>
      </c>
      <c r="Q633" s="208" t="s">
        <v>258</v>
      </c>
      <c r="R633" s="208" t="s">
        <v>259</v>
      </c>
      <c r="S633" s="203">
        <v>44837.596076388887</v>
      </c>
    </row>
    <row r="634" spans="1:19" x14ac:dyDescent="0.2">
      <c r="A634" s="208" t="s">
        <v>256</v>
      </c>
      <c r="B634" s="208" t="s">
        <v>129</v>
      </c>
      <c r="C634" s="203">
        <v>44831.291666666664</v>
      </c>
      <c r="D634" s="208">
        <v>0</v>
      </c>
      <c r="E634" s="208">
        <v>0</v>
      </c>
      <c r="F634" s="208">
        <v>0.97299999999999998</v>
      </c>
      <c r="G634" s="208">
        <v>0.97299999999999998</v>
      </c>
      <c r="H634" s="208">
        <v>0</v>
      </c>
      <c r="I634" s="208">
        <v>0</v>
      </c>
      <c r="J634" s="208">
        <v>0</v>
      </c>
      <c r="K634" s="208">
        <v>0</v>
      </c>
      <c r="L634" s="208"/>
      <c r="M634" s="208">
        <v>0</v>
      </c>
      <c r="N634" s="208">
        <v>0</v>
      </c>
      <c r="O634" s="208">
        <v>295</v>
      </c>
      <c r="P634" s="208" t="s">
        <v>257</v>
      </c>
      <c r="Q634" s="208" t="s">
        <v>258</v>
      </c>
      <c r="R634" s="208" t="s">
        <v>259</v>
      </c>
      <c r="S634" s="203">
        <v>44837.596076388887</v>
      </c>
    </row>
    <row r="635" spans="1:19" x14ac:dyDescent="0.2">
      <c r="A635" s="208" t="s">
        <v>256</v>
      </c>
      <c r="B635" s="208" t="s">
        <v>129</v>
      </c>
      <c r="C635" s="203">
        <v>44831.333333333336</v>
      </c>
      <c r="D635" s="208">
        <v>0</v>
      </c>
      <c r="E635" s="208">
        <v>0</v>
      </c>
      <c r="F635" s="208">
        <v>0.96299999999999997</v>
      </c>
      <c r="G635" s="208">
        <v>0.96299999999999997</v>
      </c>
      <c r="H635" s="208">
        <v>0</v>
      </c>
      <c r="I635" s="208">
        <v>0</v>
      </c>
      <c r="J635" s="208">
        <v>0</v>
      </c>
      <c r="K635" s="208">
        <v>0</v>
      </c>
      <c r="L635" s="208"/>
      <c r="M635" s="208">
        <v>0</v>
      </c>
      <c r="N635" s="208">
        <v>0</v>
      </c>
      <c r="O635" s="208">
        <v>295</v>
      </c>
      <c r="P635" s="208" t="s">
        <v>257</v>
      </c>
      <c r="Q635" s="208" t="s">
        <v>258</v>
      </c>
      <c r="R635" s="208" t="s">
        <v>259</v>
      </c>
      <c r="S635" s="203">
        <v>44837.596076388887</v>
      </c>
    </row>
    <row r="636" spans="1:19" x14ac:dyDescent="0.2">
      <c r="A636" s="208" t="s">
        <v>256</v>
      </c>
      <c r="B636" s="208" t="s">
        <v>129</v>
      </c>
      <c r="C636" s="203">
        <v>44831.375</v>
      </c>
      <c r="D636" s="208">
        <v>0</v>
      </c>
      <c r="E636" s="208">
        <v>0</v>
      </c>
      <c r="F636" s="208">
        <v>0.94599999999999995</v>
      </c>
      <c r="G636" s="208">
        <v>0.94599999999999995</v>
      </c>
      <c r="H636" s="208">
        <v>0</v>
      </c>
      <c r="I636" s="208">
        <v>0</v>
      </c>
      <c r="J636" s="208">
        <v>0</v>
      </c>
      <c r="K636" s="208">
        <v>0</v>
      </c>
      <c r="L636" s="208"/>
      <c r="M636" s="208">
        <v>0</v>
      </c>
      <c r="N636" s="208">
        <v>0</v>
      </c>
      <c r="O636" s="208">
        <v>295</v>
      </c>
      <c r="P636" s="208" t="s">
        <v>257</v>
      </c>
      <c r="Q636" s="208" t="s">
        <v>258</v>
      </c>
      <c r="R636" s="208" t="s">
        <v>259</v>
      </c>
      <c r="S636" s="203">
        <v>44837.596076388887</v>
      </c>
    </row>
    <row r="637" spans="1:19" x14ac:dyDescent="0.2">
      <c r="A637" s="208" t="s">
        <v>256</v>
      </c>
      <c r="B637" s="208" t="s">
        <v>129</v>
      </c>
      <c r="C637" s="203">
        <v>44831.416666666664</v>
      </c>
      <c r="D637" s="208">
        <v>0</v>
      </c>
      <c r="E637" s="208">
        <v>0</v>
      </c>
      <c r="F637" s="208">
        <v>0.93200000000000005</v>
      </c>
      <c r="G637" s="208">
        <v>0.93200000000000005</v>
      </c>
      <c r="H637" s="208">
        <v>0</v>
      </c>
      <c r="I637" s="208">
        <v>0</v>
      </c>
      <c r="J637" s="208">
        <v>0</v>
      </c>
      <c r="K637" s="208">
        <v>0</v>
      </c>
      <c r="L637" s="208"/>
      <c r="M637" s="208">
        <v>0</v>
      </c>
      <c r="N637" s="208">
        <v>0</v>
      </c>
      <c r="O637" s="208">
        <v>295</v>
      </c>
      <c r="P637" s="208" t="s">
        <v>257</v>
      </c>
      <c r="Q637" s="208" t="s">
        <v>258</v>
      </c>
      <c r="R637" s="208" t="s">
        <v>259</v>
      </c>
      <c r="S637" s="203">
        <v>44837.596076388887</v>
      </c>
    </row>
    <row r="638" spans="1:19" x14ac:dyDescent="0.2">
      <c r="A638" s="208" t="s">
        <v>256</v>
      </c>
      <c r="B638" s="208" t="s">
        <v>129</v>
      </c>
      <c r="C638" s="203">
        <v>44831.458333333336</v>
      </c>
      <c r="D638" s="208">
        <v>0</v>
      </c>
      <c r="E638" s="208">
        <v>0</v>
      </c>
      <c r="F638" s="208">
        <v>0.94499999999999995</v>
      </c>
      <c r="G638" s="208">
        <v>0.94499999999999995</v>
      </c>
      <c r="H638" s="208">
        <v>0</v>
      </c>
      <c r="I638" s="208">
        <v>0</v>
      </c>
      <c r="J638" s="208">
        <v>0</v>
      </c>
      <c r="K638" s="208">
        <v>0</v>
      </c>
      <c r="L638" s="208"/>
      <c r="M638" s="208">
        <v>0</v>
      </c>
      <c r="N638" s="208">
        <v>0</v>
      </c>
      <c r="O638" s="208">
        <v>295</v>
      </c>
      <c r="P638" s="208" t="s">
        <v>257</v>
      </c>
      <c r="Q638" s="208" t="s">
        <v>258</v>
      </c>
      <c r="R638" s="208" t="s">
        <v>259</v>
      </c>
      <c r="S638" s="203">
        <v>44837.596076388887</v>
      </c>
    </row>
    <row r="639" spans="1:19" x14ac:dyDescent="0.2">
      <c r="A639" s="208" t="s">
        <v>256</v>
      </c>
      <c r="B639" s="208" t="s">
        <v>129</v>
      </c>
      <c r="C639" s="203">
        <v>44831.5</v>
      </c>
      <c r="D639" s="208">
        <v>0</v>
      </c>
      <c r="E639" s="208">
        <v>0</v>
      </c>
      <c r="F639" s="208">
        <v>0.94199999999999995</v>
      </c>
      <c r="G639" s="208">
        <v>0.94199999999999995</v>
      </c>
      <c r="H639" s="208">
        <v>0</v>
      </c>
      <c r="I639" s="208">
        <v>0</v>
      </c>
      <c r="J639" s="208">
        <v>0</v>
      </c>
      <c r="K639" s="208">
        <v>0</v>
      </c>
      <c r="L639" s="208"/>
      <c r="M639" s="208">
        <v>0</v>
      </c>
      <c r="N639" s="208">
        <v>0</v>
      </c>
      <c r="O639" s="208">
        <v>295</v>
      </c>
      <c r="P639" s="208" t="s">
        <v>257</v>
      </c>
      <c r="Q639" s="208" t="s">
        <v>258</v>
      </c>
      <c r="R639" s="208" t="s">
        <v>259</v>
      </c>
      <c r="S639" s="203">
        <v>44837.596076388887</v>
      </c>
    </row>
    <row r="640" spans="1:19" x14ac:dyDescent="0.2">
      <c r="A640" s="208" t="s">
        <v>256</v>
      </c>
      <c r="B640" s="208" t="s">
        <v>129</v>
      </c>
      <c r="C640" s="203">
        <v>44831.541666666664</v>
      </c>
      <c r="D640" s="208">
        <v>0</v>
      </c>
      <c r="E640" s="208">
        <v>0</v>
      </c>
      <c r="F640" s="208">
        <v>0.92200000000000004</v>
      </c>
      <c r="G640" s="208">
        <v>0.92200000000000004</v>
      </c>
      <c r="H640" s="208">
        <v>0</v>
      </c>
      <c r="I640" s="208">
        <v>0</v>
      </c>
      <c r="J640" s="208">
        <v>0</v>
      </c>
      <c r="K640" s="208">
        <v>0</v>
      </c>
      <c r="L640" s="208"/>
      <c r="M640" s="208">
        <v>0</v>
      </c>
      <c r="N640" s="208">
        <v>0</v>
      </c>
      <c r="O640" s="208">
        <v>295</v>
      </c>
      <c r="P640" s="208" t="s">
        <v>257</v>
      </c>
      <c r="Q640" s="208" t="s">
        <v>258</v>
      </c>
      <c r="R640" s="208" t="s">
        <v>259</v>
      </c>
      <c r="S640" s="203">
        <v>44837.596076388887</v>
      </c>
    </row>
    <row r="641" spans="1:19" x14ac:dyDescent="0.2">
      <c r="A641" s="208" t="s">
        <v>256</v>
      </c>
      <c r="B641" s="208" t="s">
        <v>129</v>
      </c>
      <c r="C641" s="203">
        <v>44831.583333333336</v>
      </c>
      <c r="D641" s="208">
        <v>0</v>
      </c>
      <c r="E641" s="208">
        <v>0</v>
      </c>
      <c r="F641" s="208">
        <v>0.91400000000000003</v>
      </c>
      <c r="G641" s="208">
        <v>0.91400000000000003</v>
      </c>
      <c r="H641" s="208">
        <v>0</v>
      </c>
      <c r="I641" s="208">
        <v>0</v>
      </c>
      <c r="J641" s="208">
        <v>0</v>
      </c>
      <c r="K641" s="208">
        <v>0</v>
      </c>
      <c r="L641" s="208"/>
      <c r="M641" s="208">
        <v>0</v>
      </c>
      <c r="N641" s="208">
        <v>0</v>
      </c>
      <c r="O641" s="208">
        <v>295</v>
      </c>
      <c r="P641" s="208" t="s">
        <v>257</v>
      </c>
      <c r="Q641" s="208" t="s">
        <v>258</v>
      </c>
      <c r="R641" s="208" t="s">
        <v>259</v>
      </c>
      <c r="S641" s="203">
        <v>44837.596076388887</v>
      </c>
    </row>
    <row r="642" spans="1:19" x14ac:dyDescent="0.2">
      <c r="A642" s="208" t="s">
        <v>256</v>
      </c>
      <c r="B642" s="208" t="s">
        <v>129</v>
      </c>
      <c r="C642" s="203">
        <v>44831.625</v>
      </c>
      <c r="D642" s="208">
        <v>0</v>
      </c>
      <c r="E642" s="208">
        <v>0</v>
      </c>
      <c r="F642" s="208">
        <v>0.91700000000000004</v>
      </c>
      <c r="G642" s="208">
        <v>0.91700000000000004</v>
      </c>
      <c r="H642" s="208">
        <v>0</v>
      </c>
      <c r="I642" s="208">
        <v>0</v>
      </c>
      <c r="J642" s="208">
        <v>0</v>
      </c>
      <c r="K642" s="208">
        <v>0</v>
      </c>
      <c r="L642" s="208"/>
      <c r="M642" s="208">
        <v>0</v>
      </c>
      <c r="N642" s="208">
        <v>0</v>
      </c>
      <c r="O642" s="208">
        <v>295</v>
      </c>
      <c r="P642" s="208" t="s">
        <v>257</v>
      </c>
      <c r="Q642" s="208" t="s">
        <v>258</v>
      </c>
      <c r="R642" s="208" t="s">
        <v>259</v>
      </c>
      <c r="S642" s="203">
        <v>44837.596076388887</v>
      </c>
    </row>
    <row r="643" spans="1:19" x14ac:dyDescent="0.2">
      <c r="A643" s="208" t="s">
        <v>256</v>
      </c>
      <c r="B643" s="208" t="s">
        <v>129</v>
      </c>
      <c r="C643" s="203">
        <v>44831.666666666664</v>
      </c>
      <c r="D643" s="208">
        <v>0</v>
      </c>
      <c r="E643" s="208">
        <v>0</v>
      </c>
      <c r="F643" s="208">
        <v>0.92100000000000004</v>
      </c>
      <c r="G643" s="208">
        <v>0.92100000000000004</v>
      </c>
      <c r="H643" s="208">
        <v>0</v>
      </c>
      <c r="I643" s="208">
        <v>0</v>
      </c>
      <c r="J643" s="208">
        <v>0</v>
      </c>
      <c r="K643" s="208">
        <v>0</v>
      </c>
      <c r="L643" s="208"/>
      <c r="M643" s="208">
        <v>0</v>
      </c>
      <c r="N643" s="208">
        <v>0</v>
      </c>
      <c r="O643" s="208">
        <v>295</v>
      </c>
      <c r="P643" s="208" t="s">
        <v>257</v>
      </c>
      <c r="Q643" s="208" t="s">
        <v>258</v>
      </c>
      <c r="R643" s="208" t="s">
        <v>259</v>
      </c>
      <c r="S643" s="203">
        <v>44837.596076388887</v>
      </c>
    </row>
    <row r="644" spans="1:19" x14ac:dyDescent="0.2">
      <c r="A644" s="208" t="s">
        <v>256</v>
      </c>
      <c r="B644" s="208" t="s">
        <v>129</v>
      </c>
      <c r="C644" s="203">
        <v>44831.708333333336</v>
      </c>
      <c r="D644" s="208">
        <v>0</v>
      </c>
      <c r="E644" s="208">
        <v>0</v>
      </c>
      <c r="F644" s="208">
        <v>0.88100000000000001</v>
      </c>
      <c r="G644" s="208">
        <v>0.88100000000000001</v>
      </c>
      <c r="H644" s="208">
        <v>0</v>
      </c>
      <c r="I644" s="208">
        <v>0</v>
      </c>
      <c r="J644" s="208">
        <v>0</v>
      </c>
      <c r="K644" s="208">
        <v>0</v>
      </c>
      <c r="L644" s="208"/>
      <c r="M644" s="208">
        <v>0</v>
      </c>
      <c r="N644" s="208">
        <v>0</v>
      </c>
      <c r="O644" s="208">
        <v>295</v>
      </c>
      <c r="P644" s="208" t="s">
        <v>257</v>
      </c>
      <c r="Q644" s="208" t="s">
        <v>258</v>
      </c>
      <c r="R644" s="208" t="s">
        <v>259</v>
      </c>
      <c r="S644" s="203">
        <v>44837.596076388887</v>
      </c>
    </row>
    <row r="645" spans="1:19" x14ac:dyDescent="0.2">
      <c r="A645" s="208" t="s">
        <v>256</v>
      </c>
      <c r="B645" s="208" t="s">
        <v>129</v>
      </c>
      <c r="C645" s="203">
        <v>44831.75</v>
      </c>
      <c r="D645" s="208">
        <v>0</v>
      </c>
      <c r="E645" s="208">
        <v>0</v>
      </c>
      <c r="F645" s="208">
        <v>0.86499999999999999</v>
      </c>
      <c r="G645" s="208">
        <v>0.86499999999999999</v>
      </c>
      <c r="H645" s="208">
        <v>0</v>
      </c>
      <c r="I645" s="208">
        <v>0</v>
      </c>
      <c r="J645" s="208">
        <v>0</v>
      </c>
      <c r="K645" s="208">
        <v>0</v>
      </c>
      <c r="L645" s="208"/>
      <c r="M645" s="208">
        <v>0</v>
      </c>
      <c r="N645" s="208">
        <v>0</v>
      </c>
      <c r="O645" s="208">
        <v>295</v>
      </c>
      <c r="P645" s="208" t="s">
        <v>257</v>
      </c>
      <c r="Q645" s="208" t="s">
        <v>258</v>
      </c>
      <c r="R645" s="208" t="s">
        <v>259</v>
      </c>
      <c r="S645" s="203">
        <v>44837.596076388887</v>
      </c>
    </row>
    <row r="646" spans="1:19" x14ac:dyDescent="0.2">
      <c r="A646" s="208" t="s">
        <v>256</v>
      </c>
      <c r="B646" s="208" t="s">
        <v>129</v>
      </c>
      <c r="C646" s="203">
        <v>44831.791666666664</v>
      </c>
      <c r="D646" s="208">
        <v>0</v>
      </c>
      <c r="E646" s="208">
        <v>0</v>
      </c>
      <c r="F646" s="208">
        <v>0.88400000000000001</v>
      </c>
      <c r="G646" s="208">
        <v>0.88400000000000001</v>
      </c>
      <c r="H646" s="208">
        <v>0</v>
      </c>
      <c r="I646" s="208">
        <v>0</v>
      </c>
      <c r="J646" s="208">
        <v>0</v>
      </c>
      <c r="K646" s="208">
        <v>0</v>
      </c>
      <c r="L646" s="208"/>
      <c r="M646" s="208">
        <v>0</v>
      </c>
      <c r="N646" s="208">
        <v>0</v>
      </c>
      <c r="O646" s="208">
        <v>295</v>
      </c>
      <c r="P646" s="208" t="s">
        <v>257</v>
      </c>
      <c r="Q646" s="208" t="s">
        <v>258</v>
      </c>
      <c r="R646" s="208" t="s">
        <v>259</v>
      </c>
      <c r="S646" s="203">
        <v>44837.596076388887</v>
      </c>
    </row>
    <row r="647" spans="1:19" x14ac:dyDescent="0.2">
      <c r="A647" s="208" t="s">
        <v>256</v>
      </c>
      <c r="B647" s="208" t="s">
        <v>129</v>
      </c>
      <c r="C647" s="203">
        <v>44831.833333333336</v>
      </c>
      <c r="D647" s="208">
        <v>0</v>
      </c>
      <c r="E647" s="208">
        <v>0</v>
      </c>
      <c r="F647" s="208">
        <v>0.88600000000000001</v>
      </c>
      <c r="G647" s="208">
        <v>0.88600000000000001</v>
      </c>
      <c r="H647" s="208">
        <v>0</v>
      </c>
      <c r="I647" s="208">
        <v>0</v>
      </c>
      <c r="J647" s="208">
        <v>0</v>
      </c>
      <c r="K647" s="208">
        <v>0</v>
      </c>
      <c r="L647" s="208"/>
      <c r="M647" s="208">
        <v>0</v>
      </c>
      <c r="N647" s="208">
        <v>0</v>
      </c>
      <c r="O647" s="208">
        <v>295</v>
      </c>
      <c r="P647" s="208" t="s">
        <v>257</v>
      </c>
      <c r="Q647" s="208" t="s">
        <v>258</v>
      </c>
      <c r="R647" s="208" t="s">
        <v>259</v>
      </c>
      <c r="S647" s="203">
        <v>44837.596076388887</v>
      </c>
    </row>
    <row r="648" spans="1:19" x14ac:dyDescent="0.2">
      <c r="A648" s="208" t="s">
        <v>256</v>
      </c>
      <c r="B648" s="208" t="s">
        <v>129</v>
      </c>
      <c r="C648" s="203">
        <v>44831.875</v>
      </c>
      <c r="D648" s="208">
        <v>0</v>
      </c>
      <c r="E648" s="208">
        <v>0</v>
      </c>
      <c r="F648" s="208">
        <v>0.89900000000000002</v>
      </c>
      <c r="G648" s="208">
        <v>0.89900000000000002</v>
      </c>
      <c r="H648" s="208">
        <v>0</v>
      </c>
      <c r="I648" s="208">
        <v>0</v>
      </c>
      <c r="J648" s="208">
        <v>0</v>
      </c>
      <c r="K648" s="208">
        <v>0</v>
      </c>
      <c r="L648" s="208"/>
      <c r="M648" s="208">
        <v>0</v>
      </c>
      <c r="N648" s="208">
        <v>0</v>
      </c>
      <c r="O648" s="208">
        <v>295</v>
      </c>
      <c r="P648" s="208" t="s">
        <v>257</v>
      </c>
      <c r="Q648" s="208" t="s">
        <v>258</v>
      </c>
      <c r="R648" s="208" t="s">
        <v>259</v>
      </c>
      <c r="S648" s="203">
        <v>44837.596076388887</v>
      </c>
    </row>
    <row r="649" spans="1:19" x14ac:dyDescent="0.2">
      <c r="A649" s="208" t="s">
        <v>256</v>
      </c>
      <c r="B649" s="208" t="s">
        <v>129</v>
      </c>
      <c r="C649" s="203">
        <v>44831.916666666664</v>
      </c>
      <c r="D649" s="208">
        <v>0</v>
      </c>
      <c r="E649" s="208">
        <v>0</v>
      </c>
      <c r="F649" s="208">
        <v>0.89700000000000002</v>
      </c>
      <c r="G649" s="208">
        <v>0.89700000000000002</v>
      </c>
      <c r="H649" s="208">
        <v>0</v>
      </c>
      <c r="I649" s="208">
        <v>0</v>
      </c>
      <c r="J649" s="208">
        <v>0</v>
      </c>
      <c r="K649" s="208">
        <v>0</v>
      </c>
      <c r="L649" s="208"/>
      <c r="M649" s="208">
        <v>0</v>
      </c>
      <c r="N649" s="208">
        <v>0</v>
      </c>
      <c r="O649" s="208">
        <v>295</v>
      </c>
      <c r="P649" s="208" t="s">
        <v>257</v>
      </c>
      <c r="Q649" s="208" t="s">
        <v>258</v>
      </c>
      <c r="R649" s="208" t="s">
        <v>259</v>
      </c>
      <c r="S649" s="203">
        <v>44837.596076388887</v>
      </c>
    </row>
    <row r="650" spans="1:19" x14ac:dyDescent="0.2">
      <c r="A650" s="208" t="s">
        <v>256</v>
      </c>
      <c r="B650" s="208" t="s">
        <v>129</v>
      </c>
      <c r="C650" s="203">
        <v>44831.958333333336</v>
      </c>
      <c r="D650" s="208">
        <v>0</v>
      </c>
      <c r="E650" s="208">
        <v>0</v>
      </c>
      <c r="F650" s="208">
        <v>0.92200000000000004</v>
      </c>
      <c r="G650" s="208">
        <v>0.92200000000000004</v>
      </c>
      <c r="H650" s="208">
        <v>0</v>
      </c>
      <c r="I650" s="208">
        <v>0</v>
      </c>
      <c r="J650" s="208">
        <v>0</v>
      </c>
      <c r="K650" s="208">
        <v>0</v>
      </c>
      <c r="L650" s="208"/>
      <c r="M650" s="208">
        <v>0</v>
      </c>
      <c r="N650" s="208">
        <v>0</v>
      </c>
      <c r="O650" s="208">
        <v>295</v>
      </c>
      <c r="P650" s="208" t="s">
        <v>257</v>
      </c>
      <c r="Q650" s="208" t="s">
        <v>258</v>
      </c>
      <c r="R650" s="208" t="s">
        <v>259</v>
      </c>
      <c r="S650" s="203">
        <v>44837.596076388887</v>
      </c>
    </row>
    <row r="651" spans="1:19" x14ac:dyDescent="0.2">
      <c r="A651" s="208" t="s">
        <v>256</v>
      </c>
      <c r="B651" s="208" t="s">
        <v>129</v>
      </c>
      <c r="C651" s="203">
        <v>44832</v>
      </c>
      <c r="D651" s="208">
        <v>0</v>
      </c>
      <c r="E651" s="208">
        <v>0</v>
      </c>
      <c r="F651" s="208">
        <v>0.93700000000000006</v>
      </c>
      <c r="G651" s="208">
        <v>0.93700000000000006</v>
      </c>
      <c r="H651" s="208">
        <v>0</v>
      </c>
      <c r="I651" s="208">
        <v>0</v>
      </c>
      <c r="J651" s="208">
        <v>0</v>
      </c>
      <c r="K651" s="208">
        <v>0</v>
      </c>
      <c r="L651" s="208"/>
      <c r="M651" s="208">
        <v>0</v>
      </c>
      <c r="N651" s="208">
        <v>0</v>
      </c>
      <c r="O651" s="208">
        <v>295</v>
      </c>
      <c r="P651" s="208" t="s">
        <v>257</v>
      </c>
      <c r="Q651" s="208" t="s">
        <v>258</v>
      </c>
      <c r="R651" s="208" t="s">
        <v>259</v>
      </c>
      <c r="S651" s="203">
        <v>44837.596076388887</v>
      </c>
    </row>
    <row r="652" spans="1:19" x14ac:dyDescent="0.2">
      <c r="A652" s="208" t="s">
        <v>256</v>
      </c>
      <c r="B652" s="208" t="s">
        <v>129</v>
      </c>
      <c r="C652" s="203">
        <v>44832.041666666664</v>
      </c>
      <c r="D652" s="208">
        <v>0</v>
      </c>
      <c r="E652" s="208">
        <v>0</v>
      </c>
      <c r="F652" s="208">
        <v>0.94</v>
      </c>
      <c r="G652" s="208">
        <v>0.94</v>
      </c>
      <c r="H652" s="208">
        <v>0</v>
      </c>
      <c r="I652" s="208">
        <v>0</v>
      </c>
      <c r="J652" s="208">
        <v>0</v>
      </c>
      <c r="K652" s="208">
        <v>0</v>
      </c>
      <c r="L652" s="208"/>
      <c r="M652" s="208">
        <v>0</v>
      </c>
      <c r="N652" s="208">
        <v>0</v>
      </c>
      <c r="O652" s="208">
        <v>295</v>
      </c>
      <c r="P652" s="208" t="s">
        <v>257</v>
      </c>
      <c r="Q652" s="208" t="s">
        <v>258</v>
      </c>
      <c r="R652" s="208" t="s">
        <v>259</v>
      </c>
      <c r="S652" s="203">
        <v>44837.596076388887</v>
      </c>
    </row>
    <row r="653" spans="1:19" x14ac:dyDescent="0.2">
      <c r="A653" s="208" t="s">
        <v>256</v>
      </c>
      <c r="B653" s="208" t="s">
        <v>129</v>
      </c>
      <c r="C653" s="203">
        <v>44832.083333333336</v>
      </c>
      <c r="D653" s="208">
        <v>0</v>
      </c>
      <c r="E653" s="208">
        <v>0</v>
      </c>
      <c r="F653" s="208">
        <v>0.94299999999999995</v>
      </c>
      <c r="G653" s="208">
        <v>0.94299999999999995</v>
      </c>
      <c r="H653" s="208">
        <v>0</v>
      </c>
      <c r="I653" s="208">
        <v>0</v>
      </c>
      <c r="J653" s="208">
        <v>0</v>
      </c>
      <c r="K653" s="208">
        <v>0</v>
      </c>
      <c r="L653" s="208"/>
      <c r="M653" s="208">
        <v>0</v>
      </c>
      <c r="N653" s="208">
        <v>0</v>
      </c>
      <c r="O653" s="208">
        <v>295</v>
      </c>
      <c r="P653" s="208" t="s">
        <v>257</v>
      </c>
      <c r="Q653" s="208" t="s">
        <v>258</v>
      </c>
      <c r="R653" s="208" t="s">
        <v>259</v>
      </c>
      <c r="S653" s="203">
        <v>44837.596076388887</v>
      </c>
    </row>
    <row r="654" spans="1:19" x14ac:dyDescent="0.2">
      <c r="A654" s="208" t="s">
        <v>256</v>
      </c>
      <c r="B654" s="208" t="s">
        <v>129</v>
      </c>
      <c r="C654" s="203">
        <v>44832.125</v>
      </c>
      <c r="D654" s="208">
        <v>0</v>
      </c>
      <c r="E654" s="208">
        <v>0</v>
      </c>
      <c r="F654" s="208">
        <v>0.94299999999999995</v>
      </c>
      <c r="G654" s="208">
        <v>0.94299999999999995</v>
      </c>
      <c r="H654" s="208">
        <v>0</v>
      </c>
      <c r="I654" s="208">
        <v>0</v>
      </c>
      <c r="J654" s="208">
        <v>0</v>
      </c>
      <c r="K654" s="208">
        <v>0</v>
      </c>
      <c r="L654" s="208"/>
      <c r="M654" s="208">
        <v>0</v>
      </c>
      <c r="N654" s="208">
        <v>0</v>
      </c>
      <c r="O654" s="208">
        <v>295</v>
      </c>
      <c r="P654" s="208" t="s">
        <v>257</v>
      </c>
      <c r="Q654" s="208" t="s">
        <v>258</v>
      </c>
      <c r="R654" s="208" t="s">
        <v>259</v>
      </c>
      <c r="S654" s="203">
        <v>44837.596076388887</v>
      </c>
    </row>
    <row r="655" spans="1:19" x14ac:dyDescent="0.2">
      <c r="A655" s="208" t="s">
        <v>256</v>
      </c>
      <c r="B655" s="208" t="s">
        <v>129</v>
      </c>
      <c r="C655" s="203">
        <v>44832.166666666664</v>
      </c>
      <c r="D655" s="208">
        <v>0</v>
      </c>
      <c r="E655" s="208">
        <v>0</v>
      </c>
      <c r="F655" s="208">
        <v>0.95</v>
      </c>
      <c r="G655" s="208">
        <v>0.95</v>
      </c>
      <c r="H655" s="208">
        <v>0</v>
      </c>
      <c r="I655" s="208">
        <v>0</v>
      </c>
      <c r="J655" s="208">
        <v>0</v>
      </c>
      <c r="K655" s="208">
        <v>0</v>
      </c>
      <c r="L655" s="208"/>
      <c r="M655" s="208">
        <v>0</v>
      </c>
      <c r="N655" s="208">
        <v>0</v>
      </c>
      <c r="O655" s="208">
        <v>295</v>
      </c>
      <c r="P655" s="208" t="s">
        <v>257</v>
      </c>
      <c r="Q655" s="208" t="s">
        <v>258</v>
      </c>
      <c r="R655" s="208" t="s">
        <v>259</v>
      </c>
      <c r="S655" s="203">
        <v>44837.596076388887</v>
      </c>
    </row>
    <row r="656" spans="1:19" x14ac:dyDescent="0.2">
      <c r="A656" s="208" t="s">
        <v>256</v>
      </c>
      <c r="B656" s="208" t="s">
        <v>129</v>
      </c>
      <c r="C656" s="203">
        <v>44832.208333333336</v>
      </c>
      <c r="D656" s="208">
        <v>0</v>
      </c>
      <c r="E656" s="208">
        <v>0</v>
      </c>
      <c r="F656" s="208">
        <v>0.94799999999999995</v>
      </c>
      <c r="G656" s="208">
        <v>0.94799999999999995</v>
      </c>
      <c r="H656" s="208">
        <v>0</v>
      </c>
      <c r="I656" s="208">
        <v>0</v>
      </c>
      <c r="J656" s="208">
        <v>0</v>
      </c>
      <c r="K656" s="208">
        <v>0</v>
      </c>
      <c r="L656" s="208"/>
      <c r="M656" s="208">
        <v>0</v>
      </c>
      <c r="N656" s="208">
        <v>0</v>
      </c>
      <c r="O656" s="208">
        <v>295</v>
      </c>
      <c r="P656" s="208" t="s">
        <v>257</v>
      </c>
      <c r="Q656" s="208" t="s">
        <v>258</v>
      </c>
      <c r="R656" s="208" t="s">
        <v>259</v>
      </c>
      <c r="S656" s="203">
        <v>44837.596076388887</v>
      </c>
    </row>
    <row r="657" spans="1:19" x14ac:dyDescent="0.2">
      <c r="A657" s="208" t="s">
        <v>256</v>
      </c>
      <c r="B657" s="208" t="s">
        <v>129</v>
      </c>
      <c r="C657" s="203">
        <v>44832.25</v>
      </c>
      <c r="D657" s="208">
        <v>0</v>
      </c>
      <c r="E657" s="208">
        <v>0</v>
      </c>
      <c r="F657" s="208">
        <v>0.94799999999999995</v>
      </c>
      <c r="G657" s="208">
        <v>0.94799999999999995</v>
      </c>
      <c r="H657" s="208">
        <v>0</v>
      </c>
      <c r="I657" s="208">
        <v>0</v>
      </c>
      <c r="J657" s="208">
        <v>0</v>
      </c>
      <c r="K657" s="208">
        <v>0</v>
      </c>
      <c r="L657" s="208"/>
      <c r="M657" s="208">
        <v>0</v>
      </c>
      <c r="N657" s="208">
        <v>0</v>
      </c>
      <c r="O657" s="208">
        <v>295</v>
      </c>
      <c r="P657" s="208" t="s">
        <v>257</v>
      </c>
      <c r="Q657" s="208" t="s">
        <v>258</v>
      </c>
      <c r="R657" s="208" t="s">
        <v>259</v>
      </c>
      <c r="S657" s="203">
        <v>44837.596076388887</v>
      </c>
    </row>
    <row r="658" spans="1:19" x14ac:dyDescent="0.2">
      <c r="A658" s="208" t="s">
        <v>256</v>
      </c>
      <c r="B658" s="208" t="s">
        <v>129</v>
      </c>
      <c r="C658" s="203">
        <v>44832.291666666664</v>
      </c>
      <c r="D658" s="208">
        <v>0</v>
      </c>
      <c r="E658" s="208">
        <v>0</v>
      </c>
      <c r="F658" s="208">
        <v>0.95899999999999996</v>
      </c>
      <c r="G658" s="208">
        <v>0.95899999999999996</v>
      </c>
      <c r="H658" s="208">
        <v>0</v>
      </c>
      <c r="I658" s="208">
        <v>0</v>
      </c>
      <c r="J658" s="208">
        <v>0</v>
      </c>
      <c r="K658" s="208">
        <v>0</v>
      </c>
      <c r="L658" s="208"/>
      <c r="M658" s="208">
        <v>0</v>
      </c>
      <c r="N658" s="208">
        <v>0</v>
      </c>
      <c r="O658" s="208">
        <v>295</v>
      </c>
      <c r="P658" s="208" t="s">
        <v>257</v>
      </c>
      <c r="Q658" s="208" t="s">
        <v>258</v>
      </c>
      <c r="R658" s="208" t="s">
        <v>259</v>
      </c>
      <c r="S658" s="203">
        <v>44837.596076388887</v>
      </c>
    </row>
    <row r="659" spans="1:19" x14ac:dyDescent="0.2">
      <c r="A659" s="208" t="s">
        <v>256</v>
      </c>
      <c r="B659" s="208" t="s">
        <v>129</v>
      </c>
      <c r="C659" s="203">
        <v>44832.333333333336</v>
      </c>
      <c r="D659" s="208">
        <v>0</v>
      </c>
      <c r="E659" s="208">
        <v>0</v>
      </c>
      <c r="F659" s="208">
        <v>0.96099999999999997</v>
      </c>
      <c r="G659" s="208">
        <v>0.96099999999999997</v>
      </c>
      <c r="H659" s="208">
        <v>0</v>
      </c>
      <c r="I659" s="208">
        <v>0</v>
      </c>
      <c r="J659" s="208">
        <v>0</v>
      </c>
      <c r="K659" s="208">
        <v>0</v>
      </c>
      <c r="L659" s="208"/>
      <c r="M659" s="208">
        <v>0</v>
      </c>
      <c r="N659" s="208">
        <v>0</v>
      </c>
      <c r="O659" s="208">
        <v>295</v>
      </c>
      <c r="P659" s="208" t="s">
        <v>257</v>
      </c>
      <c r="Q659" s="208" t="s">
        <v>258</v>
      </c>
      <c r="R659" s="208" t="s">
        <v>259</v>
      </c>
      <c r="S659" s="203">
        <v>44837.596076388887</v>
      </c>
    </row>
    <row r="660" spans="1:19" x14ac:dyDescent="0.2">
      <c r="A660" s="208" t="s">
        <v>256</v>
      </c>
      <c r="B660" s="208" t="s">
        <v>129</v>
      </c>
      <c r="C660" s="203">
        <v>44832.375</v>
      </c>
      <c r="D660" s="208">
        <v>0</v>
      </c>
      <c r="E660" s="208">
        <v>0</v>
      </c>
      <c r="F660" s="208">
        <v>0.94799999999999995</v>
      </c>
      <c r="G660" s="208">
        <v>0.94799999999999995</v>
      </c>
      <c r="H660" s="208">
        <v>0</v>
      </c>
      <c r="I660" s="208">
        <v>0</v>
      </c>
      <c r="J660" s="208">
        <v>0</v>
      </c>
      <c r="K660" s="208">
        <v>0</v>
      </c>
      <c r="L660" s="208"/>
      <c r="M660" s="208">
        <v>0</v>
      </c>
      <c r="N660" s="208">
        <v>0</v>
      </c>
      <c r="O660" s="208">
        <v>295</v>
      </c>
      <c r="P660" s="208" t="s">
        <v>257</v>
      </c>
      <c r="Q660" s="208" t="s">
        <v>258</v>
      </c>
      <c r="R660" s="208" t="s">
        <v>259</v>
      </c>
      <c r="S660" s="203">
        <v>44837.596076388887</v>
      </c>
    </row>
    <row r="661" spans="1:19" x14ac:dyDescent="0.2">
      <c r="A661" s="208" t="s">
        <v>256</v>
      </c>
      <c r="B661" s="208" t="s">
        <v>129</v>
      </c>
      <c r="C661" s="203">
        <v>44832.416666666664</v>
      </c>
      <c r="D661" s="208">
        <v>0</v>
      </c>
      <c r="E661" s="208">
        <v>0</v>
      </c>
      <c r="F661" s="208">
        <v>0.93799999999999994</v>
      </c>
      <c r="G661" s="208">
        <v>0.93799999999999994</v>
      </c>
      <c r="H661" s="208">
        <v>0</v>
      </c>
      <c r="I661" s="208">
        <v>0</v>
      </c>
      <c r="J661" s="208">
        <v>0</v>
      </c>
      <c r="K661" s="208">
        <v>0</v>
      </c>
      <c r="L661" s="208"/>
      <c r="M661" s="208">
        <v>0</v>
      </c>
      <c r="N661" s="208">
        <v>0</v>
      </c>
      <c r="O661" s="208">
        <v>295</v>
      </c>
      <c r="P661" s="208" t="s">
        <v>257</v>
      </c>
      <c r="Q661" s="208" t="s">
        <v>258</v>
      </c>
      <c r="R661" s="208" t="s">
        <v>259</v>
      </c>
      <c r="S661" s="203">
        <v>44837.596076388887</v>
      </c>
    </row>
    <row r="662" spans="1:19" x14ac:dyDescent="0.2">
      <c r="A662" s="208" t="s">
        <v>256</v>
      </c>
      <c r="B662" s="208" t="s">
        <v>129</v>
      </c>
      <c r="C662" s="203">
        <v>44832.458333333336</v>
      </c>
      <c r="D662" s="208">
        <v>0</v>
      </c>
      <c r="E662" s="208">
        <v>0</v>
      </c>
      <c r="F662" s="208">
        <v>0.93899999999999995</v>
      </c>
      <c r="G662" s="208">
        <v>0.93899999999999995</v>
      </c>
      <c r="H662" s="208">
        <v>0</v>
      </c>
      <c r="I662" s="208">
        <v>0</v>
      </c>
      <c r="J662" s="208">
        <v>0</v>
      </c>
      <c r="K662" s="208">
        <v>0</v>
      </c>
      <c r="L662" s="208"/>
      <c r="M662" s="208">
        <v>0</v>
      </c>
      <c r="N662" s="208">
        <v>0</v>
      </c>
      <c r="O662" s="208">
        <v>295</v>
      </c>
      <c r="P662" s="208" t="s">
        <v>257</v>
      </c>
      <c r="Q662" s="208" t="s">
        <v>258</v>
      </c>
      <c r="R662" s="208" t="s">
        <v>259</v>
      </c>
      <c r="S662" s="203">
        <v>44837.596076388887</v>
      </c>
    </row>
    <row r="663" spans="1:19" x14ac:dyDescent="0.2">
      <c r="A663" s="208" t="s">
        <v>256</v>
      </c>
      <c r="B663" s="208" t="s">
        <v>129</v>
      </c>
      <c r="C663" s="203">
        <v>44832.5</v>
      </c>
      <c r="D663" s="208">
        <v>0</v>
      </c>
      <c r="E663" s="208">
        <v>0</v>
      </c>
      <c r="F663" s="208">
        <v>0.92900000000000005</v>
      </c>
      <c r="G663" s="208">
        <v>0.92900000000000005</v>
      </c>
      <c r="H663" s="208">
        <v>0</v>
      </c>
      <c r="I663" s="208">
        <v>0</v>
      </c>
      <c r="J663" s="208">
        <v>0</v>
      </c>
      <c r="K663" s="208">
        <v>0</v>
      </c>
      <c r="L663" s="208"/>
      <c r="M663" s="208">
        <v>0</v>
      </c>
      <c r="N663" s="208">
        <v>0</v>
      </c>
      <c r="O663" s="208">
        <v>295</v>
      </c>
      <c r="P663" s="208" t="s">
        <v>257</v>
      </c>
      <c r="Q663" s="208" t="s">
        <v>258</v>
      </c>
      <c r="R663" s="208" t="s">
        <v>259</v>
      </c>
      <c r="S663" s="203">
        <v>44837.596076388887</v>
      </c>
    </row>
    <row r="664" spans="1:19" x14ac:dyDescent="0.2">
      <c r="A664" s="208" t="s">
        <v>256</v>
      </c>
      <c r="B664" s="208" t="s">
        <v>129</v>
      </c>
      <c r="C664" s="203">
        <v>44832.541666666664</v>
      </c>
      <c r="D664" s="208">
        <v>0</v>
      </c>
      <c r="E664" s="208">
        <v>0</v>
      </c>
      <c r="F664" s="208">
        <v>0.90200000000000002</v>
      </c>
      <c r="G664" s="208">
        <v>0.90200000000000002</v>
      </c>
      <c r="H664" s="208">
        <v>0</v>
      </c>
      <c r="I664" s="208">
        <v>0</v>
      </c>
      <c r="J664" s="208">
        <v>0</v>
      </c>
      <c r="K664" s="208">
        <v>0</v>
      </c>
      <c r="L664" s="208"/>
      <c r="M664" s="208">
        <v>0</v>
      </c>
      <c r="N664" s="208">
        <v>0</v>
      </c>
      <c r="O664" s="208">
        <v>295</v>
      </c>
      <c r="P664" s="208" t="s">
        <v>257</v>
      </c>
      <c r="Q664" s="208" t="s">
        <v>258</v>
      </c>
      <c r="R664" s="208" t="s">
        <v>259</v>
      </c>
      <c r="S664" s="203">
        <v>44837.596076388887</v>
      </c>
    </row>
    <row r="665" spans="1:19" x14ac:dyDescent="0.2">
      <c r="A665" s="208" t="s">
        <v>256</v>
      </c>
      <c r="B665" s="208" t="s">
        <v>129</v>
      </c>
      <c r="C665" s="203">
        <v>44832.583333333336</v>
      </c>
      <c r="D665" s="208">
        <v>0</v>
      </c>
      <c r="E665" s="208">
        <v>0</v>
      </c>
      <c r="F665" s="208">
        <v>0.89400000000000002</v>
      </c>
      <c r="G665" s="208">
        <v>0.89400000000000002</v>
      </c>
      <c r="H665" s="208">
        <v>0</v>
      </c>
      <c r="I665" s="208">
        <v>0</v>
      </c>
      <c r="J665" s="208">
        <v>0</v>
      </c>
      <c r="K665" s="208">
        <v>0</v>
      </c>
      <c r="L665" s="208"/>
      <c r="M665" s="208">
        <v>0</v>
      </c>
      <c r="N665" s="208">
        <v>0</v>
      </c>
      <c r="O665" s="208">
        <v>295</v>
      </c>
      <c r="P665" s="208" t="s">
        <v>257</v>
      </c>
      <c r="Q665" s="208" t="s">
        <v>258</v>
      </c>
      <c r="R665" s="208" t="s">
        <v>259</v>
      </c>
      <c r="S665" s="203">
        <v>44837.596076388887</v>
      </c>
    </row>
    <row r="666" spans="1:19" x14ac:dyDescent="0.2">
      <c r="A666" s="208" t="s">
        <v>256</v>
      </c>
      <c r="B666" s="208" t="s">
        <v>129</v>
      </c>
      <c r="C666" s="203">
        <v>44832.625</v>
      </c>
      <c r="D666" s="208">
        <v>0</v>
      </c>
      <c r="E666" s="208">
        <v>0</v>
      </c>
      <c r="F666" s="208">
        <v>0.93200000000000005</v>
      </c>
      <c r="G666" s="208">
        <v>0.93200000000000005</v>
      </c>
      <c r="H666" s="208">
        <v>0</v>
      </c>
      <c r="I666" s="208">
        <v>0</v>
      </c>
      <c r="J666" s="208">
        <v>0</v>
      </c>
      <c r="K666" s="208">
        <v>0</v>
      </c>
      <c r="L666" s="208"/>
      <c r="M666" s="208">
        <v>0</v>
      </c>
      <c r="N666" s="208">
        <v>0</v>
      </c>
      <c r="O666" s="208">
        <v>295</v>
      </c>
      <c r="P666" s="208" t="s">
        <v>257</v>
      </c>
      <c r="Q666" s="208" t="s">
        <v>258</v>
      </c>
      <c r="R666" s="208" t="s">
        <v>259</v>
      </c>
      <c r="S666" s="203">
        <v>44837.596076388887</v>
      </c>
    </row>
    <row r="667" spans="1:19" x14ac:dyDescent="0.2">
      <c r="A667" s="208" t="s">
        <v>256</v>
      </c>
      <c r="B667" s="208" t="s">
        <v>129</v>
      </c>
      <c r="C667" s="203">
        <v>44832.666666666664</v>
      </c>
      <c r="D667" s="208">
        <v>0</v>
      </c>
      <c r="E667" s="208">
        <v>0</v>
      </c>
      <c r="F667" s="208">
        <v>0.97799999999999998</v>
      </c>
      <c r="G667" s="208">
        <v>0.97799999999999998</v>
      </c>
      <c r="H667" s="208">
        <v>0</v>
      </c>
      <c r="I667" s="208">
        <v>0</v>
      </c>
      <c r="J667" s="208">
        <v>0</v>
      </c>
      <c r="K667" s="208">
        <v>0</v>
      </c>
      <c r="L667" s="208"/>
      <c r="M667" s="208">
        <v>0</v>
      </c>
      <c r="N667" s="208">
        <v>0</v>
      </c>
      <c r="O667" s="208">
        <v>295</v>
      </c>
      <c r="P667" s="208" t="s">
        <v>257</v>
      </c>
      <c r="Q667" s="208" t="s">
        <v>258</v>
      </c>
      <c r="R667" s="208" t="s">
        <v>259</v>
      </c>
      <c r="S667" s="203">
        <v>44837.596076388887</v>
      </c>
    </row>
    <row r="668" spans="1:19" x14ac:dyDescent="0.2">
      <c r="A668" s="208" t="s">
        <v>256</v>
      </c>
      <c r="B668" s="208" t="s">
        <v>129</v>
      </c>
      <c r="C668" s="203">
        <v>44832.708333333336</v>
      </c>
      <c r="D668" s="208">
        <v>0</v>
      </c>
      <c r="E668" s="208">
        <v>0</v>
      </c>
      <c r="F668" s="208">
        <v>0.97299999999999998</v>
      </c>
      <c r="G668" s="208">
        <v>0.97299999999999998</v>
      </c>
      <c r="H668" s="208">
        <v>0</v>
      </c>
      <c r="I668" s="208">
        <v>0</v>
      </c>
      <c r="J668" s="208">
        <v>0</v>
      </c>
      <c r="K668" s="208">
        <v>0</v>
      </c>
      <c r="L668" s="208"/>
      <c r="M668" s="208">
        <v>0</v>
      </c>
      <c r="N668" s="208">
        <v>0</v>
      </c>
      <c r="O668" s="208">
        <v>295</v>
      </c>
      <c r="P668" s="208" t="s">
        <v>257</v>
      </c>
      <c r="Q668" s="208" t="s">
        <v>258</v>
      </c>
      <c r="R668" s="208" t="s">
        <v>259</v>
      </c>
      <c r="S668" s="203">
        <v>44837.596076388887</v>
      </c>
    </row>
    <row r="669" spans="1:19" x14ac:dyDescent="0.2">
      <c r="A669" s="208" t="s">
        <v>256</v>
      </c>
      <c r="B669" s="208" t="s">
        <v>129</v>
      </c>
      <c r="C669" s="203">
        <v>44832.75</v>
      </c>
      <c r="D669" s="208">
        <v>0</v>
      </c>
      <c r="E669" s="208">
        <v>0</v>
      </c>
      <c r="F669" s="208">
        <v>0.91400000000000003</v>
      </c>
      <c r="G669" s="208">
        <v>0.91400000000000003</v>
      </c>
      <c r="H669" s="208">
        <v>0</v>
      </c>
      <c r="I669" s="208">
        <v>0</v>
      </c>
      <c r="J669" s="208">
        <v>0</v>
      </c>
      <c r="K669" s="208">
        <v>0</v>
      </c>
      <c r="L669" s="208"/>
      <c r="M669" s="208">
        <v>0</v>
      </c>
      <c r="N669" s="208">
        <v>0</v>
      </c>
      <c r="O669" s="208">
        <v>295</v>
      </c>
      <c r="P669" s="208" t="s">
        <v>257</v>
      </c>
      <c r="Q669" s="208" t="s">
        <v>258</v>
      </c>
      <c r="R669" s="208" t="s">
        <v>259</v>
      </c>
      <c r="S669" s="203">
        <v>44837.596076388887</v>
      </c>
    </row>
    <row r="670" spans="1:19" x14ac:dyDescent="0.2">
      <c r="A670" s="208" t="s">
        <v>256</v>
      </c>
      <c r="B670" s="208" t="s">
        <v>129</v>
      </c>
      <c r="C670" s="203">
        <v>44832.791666666664</v>
      </c>
      <c r="D670" s="208">
        <v>0</v>
      </c>
      <c r="E670" s="208">
        <v>0</v>
      </c>
      <c r="F670" s="208">
        <v>0.89600000000000002</v>
      </c>
      <c r="G670" s="208">
        <v>0.89600000000000002</v>
      </c>
      <c r="H670" s="208">
        <v>0</v>
      </c>
      <c r="I670" s="208">
        <v>0</v>
      </c>
      <c r="J670" s="208">
        <v>0</v>
      </c>
      <c r="K670" s="208">
        <v>0</v>
      </c>
      <c r="L670" s="208"/>
      <c r="M670" s="208">
        <v>0</v>
      </c>
      <c r="N670" s="208">
        <v>0</v>
      </c>
      <c r="O670" s="208">
        <v>295</v>
      </c>
      <c r="P670" s="208" t="s">
        <v>257</v>
      </c>
      <c r="Q670" s="208" t="s">
        <v>258</v>
      </c>
      <c r="R670" s="208" t="s">
        <v>259</v>
      </c>
      <c r="S670" s="203">
        <v>44837.596076388887</v>
      </c>
    </row>
    <row r="671" spans="1:19" x14ac:dyDescent="0.2">
      <c r="A671" s="208" t="s">
        <v>256</v>
      </c>
      <c r="B671" s="208" t="s">
        <v>129</v>
      </c>
      <c r="C671" s="203">
        <v>44832.833333333336</v>
      </c>
      <c r="D671" s="208">
        <v>0</v>
      </c>
      <c r="E671" s="208">
        <v>0</v>
      </c>
      <c r="F671" s="208">
        <v>0.89600000000000002</v>
      </c>
      <c r="G671" s="208">
        <v>0.89600000000000002</v>
      </c>
      <c r="H671" s="208">
        <v>0</v>
      </c>
      <c r="I671" s="208">
        <v>0</v>
      </c>
      <c r="J671" s="208">
        <v>0</v>
      </c>
      <c r="K671" s="208">
        <v>0</v>
      </c>
      <c r="L671" s="208"/>
      <c r="M671" s="208">
        <v>0</v>
      </c>
      <c r="N671" s="208">
        <v>0</v>
      </c>
      <c r="O671" s="208">
        <v>295</v>
      </c>
      <c r="P671" s="208" t="s">
        <v>257</v>
      </c>
      <c r="Q671" s="208" t="s">
        <v>258</v>
      </c>
      <c r="R671" s="208" t="s">
        <v>259</v>
      </c>
      <c r="S671" s="203">
        <v>44837.596076388887</v>
      </c>
    </row>
    <row r="672" spans="1:19" x14ac:dyDescent="0.2">
      <c r="A672" s="208" t="s">
        <v>256</v>
      </c>
      <c r="B672" s="208" t="s">
        <v>129</v>
      </c>
      <c r="C672" s="203">
        <v>44832.875</v>
      </c>
      <c r="D672" s="208">
        <v>0</v>
      </c>
      <c r="E672" s="208">
        <v>0</v>
      </c>
      <c r="F672" s="208">
        <v>0.89300000000000002</v>
      </c>
      <c r="G672" s="208">
        <v>0.89300000000000002</v>
      </c>
      <c r="H672" s="208">
        <v>0</v>
      </c>
      <c r="I672" s="208">
        <v>0</v>
      </c>
      <c r="J672" s="208">
        <v>0</v>
      </c>
      <c r="K672" s="208">
        <v>0</v>
      </c>
      <c r="L672" s="208"/>
      <c r="M672" s="208">
        <v>0</v>
      </c>
      <c r="N672" s="208">
        <v>0</v>
      </c>
      <c r="O672" s="208">
        <v>295</v>
      </c>
      <c r="P672" s="208" t="s">
        <v>257</v>
      </c>
      <c r="Q672" s="208" t="s">
        <v>258</v>
      </c>
      <c r="R672" s="208" t="s">
        <v>259</v>
      </c>
      <c r="S672" s="203">
        <v>44837.596076388887</v>
      </c>
    </row>
    <row r="673" spans="1:19" x14ac:dyDescent="0.2">
      <c r="A673" s="208" t="s">
        <v>256</v>
      </c>
      <c r="B673" s="208" t="s">
        <v>129</v>
      </c>
      <c r="C673" s="203">
        <v>44832.916666666664</v>
      </c>
      <c r="D673" s="208">
        <v>0</v>
      </c>
      <c r="E673" s="208">
        <v>0</v>
      </c>
      <c r="F673" s="208">
        <v>0.89500000000000002</v>
      </c>
      <c r="G673" s="208">
        <v>0.89500000000000002</v>
      </c>
      <c r="H673" s="208">
        <v>0</v>
      </c>
      <c r="I673" s="208">
        <v>0</v>
      </c>
      <c r="J673" s="208">
        <v>0</v>
      </c>
      <c r="K673" s="208">
        <v>0</v>
      </c>
      <c r="L673" s="208"/>
      <c r="M673" s="208">
        <v>0</v>
      </c>
      <c r="N673" s="208">
        <v>0</v>
      </c>
      <c r="O673" s="208">
        <v>295</v>
      </c>
      <c r="P673" s="208" t="s">
        <v>257</v>
      </c>
      <c r="Q673" s="208" t="s">
        <v>258</v>
      </c>
      <c r="R673" s="208" t="s">
        <v>259</v>
      </c>
      <c r="S673" s="203">
        <v>44837.596076388887</v>
      </c>
    </row>
    <row r="674" spans="1:19" x14ac:dyDescent="0.2">
      <c r="A674" s="208" t="s">
        <v>256</v>
      </c>
      <c r="B674" s="208" t="s">
        <v>129</v>
      </c>
      <c r="C674" s="203">
        <v>44832.958333333336</v>
      </c>
      <c r="D674" s="208">
        <v>0</v>
      </c>
      <c r="E674" s="208">
        <v>0</v>
      </c>
      <c r="F674" s="208">
        <v>0.91600000000000004</v>
      </c>
      <c r="G674" s="208">
        <v>0.91600000000000004</v>
      </c>
      <c r="H674" s="208">
        <v>0</v>
      </c>
      <c r="I674" s="208">
        <v>0</v>
      </c>
      <c r="J674" s="208">
        <v>0</v>
      </c>
      <c r="K674" s="208">
        <v>0</v>
      </c>
      <c r="L674" s="208"/>
      <c r="M674" s="208">
        <v>0</v>
      </c>
      <c r="N674" s="208">
        <v>0</v>
      </c>
      <c r="O674" s="208">
        <v>295</v>
      </c>
      <c r="P674" s="208" t="s">
        <v>257</v>
      </c>
      <c r="Q674" s="208" t="s">
        <v>258</v>
      </c>
      <c r="R674" s="208" t="s">
        <v>259</v>
      </c>
      <c r="S674" s="203">
        <v>44837.596076388887</v>
      </c>
    </row>
    <row r="675" spans="1:19" x14ac:dyDescent="0.2">
      <c r="A675" s="208" t="s">
        <v>256</v>
      </c>
      <c r="B675" s="208" t="s">
        <v>129</v>
      </c>
      <c r="C675" s="203">
        <v>44833</v>
      </c>
      <c r="D675" s="208">
        <v>0</v>
      </c>
      <c r="E675" s="208">
        <v>0</v>
      </c>
      <c r="F675" s="208">
        <v>0.91900000000000004</v>
      </c>
      <c r="G675" s="208">
        <v>0.91900000000000004</v>
      </c>
      <c r="H675" s="208">
        <v>0</v>
      </c>
      <c r="I675" s="208">
        <v>0</v>
      </c>
      <c r="J675" s="208">
        <v>0</v>
      </c>
      <c r="K675" s="208">
        <v>0</v>
      </c>
      <c r="L675" s="208"/>
      <c r="M675" s="208">
        <v>0</v>
      </c>
      <c r="N675" s="208">
        <v>0</v>
      </c>
      <c r="O675" s="208">
        <v>295</v>
      </c>
      <c r="P675" s="208" t="s">
        <v>257</v>
      </c>
      <c r="Q675" s="208" t="s">
        <v>258</v>
      </c>
      <c r="R675" s="208" t="s">
        <v>259</v>
      </c>
      <c r="S675" s="203">
        <v>44837.596076388887</v>
      </c>
    </row>
    <row r="676" spans="1:19" x14ac:dyDescent="0.2">
      <c r="A676" s="208" t="s">
        <v>256</v>
      </c>
      <c r="B676" s="208" t="s">
        <v>129</v>
      </c>
      <c r="C676" s="203">
        <v>44833.041666666664</v>
      </c>
      <c r="D676" s="208">
        <v>0</v>
      </c>
      <c r="E676" s="208">
        <v>0</v>
      </c>
      <c r="F676" s="208">
        <v>0.93200000000000005</v>
      </c>
      <c r="G676" s="208">
        <v>0.93200000000000005</v>
      </c>
      <c r="H676" s="208">
        <v>0</v>
      </c>
      <c r="I676" s="208">
        <v>0</v>
      </c>
      <c r="J676" s="208">
        <v>0</v>
      </c>
      <c r="K676" s="208">
        <v>0</v>
      </c>
      <c r="L676" s="208"/>
      <c r="M676" s="208">
        <v>0</v>
      </c>
      <c r="N676" s="208">
        <v>0</v>
      </c>
      <c r="O676" s="208">
        <v>295</v>
      </c>
      <c r="P676" s="208" t="s">
        <v>257</v>
      </c>
      <c r="Q676" s="208" t="s">
        <v>258</v>
      </c>
      <c r="R676" s="208" t="s">
        <v>259</v>
      </c>
      <c r="S676" s="203">
        <v>44837.596076388887</v>
      </c>
    </row>
    <row r="677" spans="1:19" x14ac:dyDescent="0.2">
      <c r="A677" s="208" t="s">
        <v>256</v>
      </c>
      <c r="B677" s="208" t="s">
        <v>129</v>
      </c>
      <c r="C677" s="203">
        <v>44833.083333333336</v>
      </c>
      <c r="D677" s="208">
        <v>0</v>
      </c>
      <c r="E677" s="208">
        <v>0</v>
      </c>
      <c r="F677" s="208">
        <v>0.93200000000000005</v>
      </c>
      <c r="G677" s="208">
        <v>0.93200000000000005</v>
      </c>
      <c r="H677" s="208">
        <v>0</v>
      </c>
      <c r="I677" s="208">
        <v>0</v>
      </c>
      <c r="J677" s="208">
        <v>0</v>
      </c>
      <c r="K677" s="208">
        <v>0</v>
      </c>
      <c r="L677" s="208"/>
      <c r="M677" s="208">
        <v>0</v>
      </c>
      <c r="N677" s="208">
        <v>0</v>
      </c>
      <c r="O677" s="208">
        <v>295</v>
      </c>
      <c r="P677" s="208" t="s">
        <v>257</v>
      </c>
      <c r="Q677" s="208" t="s">
        <v>258</v>
      </c>
      <c r="R677" s="208" t="s">
        <v>259</v>
      </c>
      <c r="S677" s="203">
        <v>44837.596076388887</v>
      </c>
    </row>
    <row r="678" spans="1:19" x14ac:dyDescent="0.2">
      <c r="A678" s="208" t="s">
        <v>256</v>
      </c>
      <c r="B678" s="208" t="s">
        <v>129</v>
      </c>
      <c r="C678" s="203">
        <v>44833.125</v>
      </c>
      <c r="D678" s="208">
        <v>0</v>
      </c>
      <c r="E678" s="208">
        <v>0</v>
      </c>
      <c r="F678" s="208">
        <v>0.94799999999999995</v>
      </c>
      <c r="G678" s="208">
        <v>0.94799999999999995</v>
      </c>
      <c r="H678" s="208">
        <v>0</v>
      </c>
      <c r="I678" s="208">
        <v>0</v>
      </c>
      <c r="J678" s="208">
        <v>0</v>
      </c>
      <c r="K678" s="208">
        <v>0</v>
      </c>
      <c r="L678" s="208"/>
      <c r="M678" s="208">
        <v>0</v>
      </c>
      <c r="N678" s="208">
        <v>0</v>
      </c>
      <c r="O678" s="208">
        <v>295</v>
      </c>
      <c r="P678" s="208" t="s">
        <v>257</v>
      </c>
      <c r="Q678" s="208" t="s">
        <v>258</v>
      </c>
      <c r="R678" s="208" t="s">
        <v>259</v>
      </c>
      <c r="S678" s="203">
        <v>44837.596076388887</v>
      </c>
    </row>
    <row r="679" spans="1:19" x14ac:dyDescent="0.2">
      <c r="A679" s="208" t="s">
        <v>256</v>
      </c>
      <c r="B679" s="208" t="s">
        <v>129</v>
      </c>
      <c r="C679" s="203">
        <v>44833.166666666664</v>
      </c>
      <c r="D679" s="208">
        <v>0</v>
      </c>
      <c r="E679" s="208">
        <v>0</v>
      </c>
      <c r="F679" s="208">
        <v>0.95899999999999996</v>
      </c>
      <c r="G679" s="208">
        <v>0.95899999999999996</v>
      </c>
      <c r="H679" s="208">
        <v>0</v>
      </c>
      <c r="I679" s="208">
        <v>0</v>
      </c>
      <c r="J679" s="208">
        <v>0</v>
      </c>
      <c r="K679" s="208">
        <v>0</v>
      </c>
      <c r="L679" s="208"/>
      <c r="M679" s="208">
        <v>0</v>
      </c>
      <c r="N679" s="208">
        <v>0</v>
      </c>
      <c r="O679" s="208">
        <v>295</v>
      </c>
      <c r="P679" s="208" t="s">
        <v>257</v>
      </c>
      <c r="Q679" s="208" t="s">
        <v>258</v>
      </c>
      <c r="R679" s="208" t="s">
        <v>259</v>
      </c>
      <c r="S679" s="203">
        <v>44837.596076388887</v>
      </c>
    </row>
    <row r="680" spans="1:19" x14ac:dyDescent="0.2">
      <c r="A680" s="208" t="s">
        <v>256</v>
      </c>
      <c r="B680" s="208" t="s">
        <v>129</v>
      </c>
      <c r="C680" s="203">
        <v>44833.208333333336</v>
      </c>
      <c r="D680" s="208">
        <v>0</v>
      </c>
      <c r="E680" s="208">
        <v>0</v>
      </c>
      <c r="F680" s="208">
        <v>0.95699999999999996</v>
      </c>
      <c r="G680" s="208">
        <v>0.95699999999999996</v>
      </c>
      <c r="H680" s="208">
        <v>0</v>
      </c>
      <c r="I680" s="208">
        <v>0</v>
      </c>
      <c r="J680" s="208">
        <v>0</v>
      </c>
      <c r="K680" s="208">
        <v>0</v>
      </c>
      <c r="L680" s="208"/>
      <c r="M680" s="208">
        <v>0</v>
      </c>
      <c r="N680" s="208">
        <v>0</v>
      </c>
      <c r="O680" s="208">
        <v>295</v>
      </c>
      <c r="P680" s="208" t="s">
        <v>257</v>
      </c>
      <c r="Q680" s="208" t="s">
        <v>258</v>
      </c>
      <c r="R680" s="208" t="s">
        <v>259</v>
      </c>
      <c r="S680" s="203">
        <v>44837.596076388887</v>
      </c>
    </row>
    <row r="681" spans="1:19" x14ac:dyDescent="0.2">
      <c r="A681" s="208" t="s">
        <v>256</v>
      </c>
      <c r="B681" s="208" t="s">
        <v>129</v>
      </c>
      <c r="C681" s="203">
        <v>44833.25</v>
      </c>
      <c r="D681" s="208">
        <v>0</v>
      </c>
      <c r="E681" s="208">
        <v>0</v>
      </c>
      <c r="F681" s="208">
        <v>0.95499999999999996</v>
      </c>
      <c r="G681" s="208">
        <v>0.95499999999999996</v>
      </c>
      <c r="H681" s="208">
        <v>0</v>
      </c>
      <c r="I681" s="208">
        <v>0</v>
      </c>
      <c r="J681" s="208">
        <v>0</v>
      </c>
      <c r="K681" s="208">
        <v>0</v>
      </c>
      <c r="L681" s="208"/>
      <c r="M681" s="208">
        <v>0</v>
      </c>
      <c r="N681" s="208">
        <v>0</v>
      </c>
      <c r="O681" s="208">
        <v>295</v>
      </c>
      <c r="P681" s="208" t="s">
        <v>257</v>
      </c>
      <c r="Q681" s="208" t="s">
        <v>258</v>
      </c>
      <c r="R681" s="208" t="s">
        <v>259</v>
      </c>
      <c r="S681" s="203">
        <v>44837.596076388887</v>
      </c>
    </row>
    <row r="682" spans="1:19" x14ac:dyDescent="0.2">
      <c r="A682" s="208" t="s">
        <v>256</v>
      </c>
      <c r="B682" s="208" t="s">
        <v>129</v>
      </c>
      <c r="C682" s="203">
        <v>44833.291666666664</v>
      </c>
      <c r="D682" s="208">
        <v>0</v>
      </c>
      <c r="E682" s="208">
        <v>0</v>
      </c>
      <c r="F682" s="208">
        <v>0.95299999999999996</v>
      </c>
      <c r="G682" s="208">
        <v>0.95299999999999996</v>
      </c>
      <c r="H682" s="208">
        <v>0</v>
      </c>
      <c r="I682" s="208">
        <v>0</v>
      </c>
      <c r="J682" s="208">
        <v>0</v>
      </c>
      <c r="K682" s="208">
        <v>0</v>
      </c>
      <c r="L682" s="208"/>
      <c r="M682" s="208">
        <v>0</v>
      </c>
      <c r="N682" s="208">
        <v>0</v>
      </c>
      <c r="O682" s="208">
        <v>295</v>
      </c>
      <c r="P682" s="208" t="s">
        <v>257</v>
      </c>
      <c r="Q682" s="208" t="s">
        <v>258</v>
      </c>
      <c r="R682" s="208" t="s">
        <v>259</v>
      </c>
      <c r="S682" s="203">
        <v>44837.596076388887</v>
      </c>
    </row>
    <row r="683" spans="1:19" x14ac:dyDescent="0.2">
      <c r="A683" s="208" t="s">
        <v>256</v>
      </c>
      <c r="B683" s="208" t="s">
        <v>129</v>
      </c>
      <c r="C683" s="203">
        <v>44833.333333333336</v>
      </c>
      <c r="D683" s="208">
        <v>0</v>
      </c>
      <c r="E683" s="208">
        <v>0</v>
      </c>
      <c r="F683" s="208">
        <v>0.93300000000000005</v>
      </c>
      <c r="G683" s="208">
        <v>0.93300000000000005</v>
      </c>
      <c r="H683" s="208">
        <v>0</v>
      </c>
      <c r="I683" s="208">
        <v>0</v>
      </c>
      <c r="J683" s="208">
        <v>0</v>
      </c>
      <c r="K683" s="208">
        <v>0</v>
      </c>
      <c r="L683" s="208"/>
      <c r="M683" s="208">
        <v>0</v>
      </c>
      <c r="N683" s="208">
        <v>0</v>
      </c>
      <c r="O683" s="208">
        <v>295</v>
      </c>
      <c r="P683" s="208" t="s">
        <v>257</v>
      </c>
      <c r="Q683" s="208" t="s">
        <v>258</v>
      </c>
      <c r="R683" s="208" t="s">
        <v>259</v>
      </c>
      <c r="S683" s="203">
        <v>44837.596076388887</v>
      </c>
    </row>
    <row r="684" spans="1:19" x14ac:dyDescent="0.2">
      <c r="A684" s="208" t="s">
        <v>256</v>
      </c>
      <c r="B684" s="208" t="s">
        <v>129</v>
      </c>
      <c r="C684" s="203">
        <v>44833.375</v>
      </c>
      <c r="D684" s="208">
        <v>0</v>
      </c>
      <c r="E684" s="208">
        <v>0</v>
      </c>
      <c r="F684" s="208">
        <v>0.95099999999999996</v>
      </c>
      <c r="G684" s="208">
        <v>0.95099999999999996</v>
      </c>
      <c r="H684" s="208">
        <v>0</v>
      </c>
      <c r="I684" s="208">
        <v>0</v>
      </c>
      <c r="J684" s="208">
        <v>0</v>
      </c>
      <c r="K684" s="208">
        <v>0</v>
      </c>
      <c r="L684" s="208"/>
      <c r="M684" s="208">
        <v>0</v>
      </c>
      <c r="N684" s="208">
        <v>0</v>
      </c>
      <c r="O684" s="208">
        <v>295</v>
      </c>
      <c r="P684" s="208" t="s">
        <v>257</v>
      </c>
      <c r="Q684" s="208" t="s">
        <v>258</v>
      </c>
      <c r="R684" s="208" t="s">
        <v>259</v>
      </c>
      <c r="S684" s="203">
        <v>44837.596076388887</v>
      </c>
    </row>
    <row r="685" spans="1:19" x14ac:dyDescent="0.2">
      <c r="A685" s="208" t="s">
        <v>256</v>
      </c>
      <c r="B685" s="208" t="s">
        <v>129</v>
      </c>
      <c r="C685" s="203">
        <v>44833.416666666664</v>
      </c>
      <c r="D685" s="208">
        <v>0</v>
      </c>
      <c r="E685" s="208">
        <v>0</v>
      </c>
      <c r="F685" s="208">
        <v>0.98099999999999998</v>
      </c>
      <c r="G685" s="208">
        <v>0.98099999999999998</v>
      </c>
      <c r="H685" s="208">
        <v>0</v>
      </c>
      <c r="I685" s="208">
        <v>0</v>
      </c>
      <c r="J685" s="208">
        <v>0</v>
      </c>
      <c r="K685" s="208">
        <v>0</v>
      </c>
      <c r="L685" s="208"/>
      <c r="M685" s="208">
        <v>0</v>
      </c>
      <c r="N685" s="208">
        <v>0</v>
      </c>
      <c r="O685" s="208">
        <v>295</v>
      </c>
      <c r="P685" s="208" t="s">
        <v>257</v>
      </c>
      <c r="Q685" s="208" t="s">
        <v>258</v>
      </c>
      <c r="R685" s="208" t="s">
        <v>259</v>
      </c>
      <c r="S685" s="203">
        <v>44837.596076388887</v>
      </c>
    </row>
    <row r="686" spans="1:19" x14ac:dyDescent="0.2">
      <c r="A686" s="208" t="s">
        <v>256</v>
      </c>
      <c r="B686" s="208" t="s">
        <v>129</v>
      </c>
      <c r="C686" s="203">
        <v>44833.458333333336</v>
      </c>
      <c r="D686" s="208">
        <v>0</v>
      </c>
      <c r="E686" s="208">
        <v>0</v>
      </c>
      <c r="F686" s="208">
        <v>0.93400000000000005</v>
      </c>
      <c r="G686" s="208">
        <v>0.93400000000000005</v>
      </c>
      <c r="H686" s="208">
        <v>0</v>
      </c>
      <c r="I686" s="208">
        <v>0</v>
      </c>
      <c r="J686" s="208">
        <v>0</v>
      </c>
      <c r="K686" s="208">
        <v>0</v>
      </c>
      <c r="L686" s="208"/>
      <c r="M686" s="208">
        <v>0</v>
      </c>
      <c r="N686" s="208">
        <v>0</v>
      </c>
      <c r="O686" s="208">
        <v>295</v>
      </c>
      <c r="P686" s="208" t="s">
        <v>257</v>
      </c>
      <c r="Q686" s="208" t="s">
        <v>258</v>
      </c>
      <c r="R686" s="208" t="s">
        <v>259</v>
      </c>
      <c r="S686" s="203">
        <v>44837.596076388887</v>
      </c>
    </row>
    <row r="687" spans="1:19" x14ac:dyDescent="0.2">
      <c r="A687" s="208" t="s">
        <v>256</v>
      </c>
      <c r="B687" s="208" t="s">
        <v>129</v>
      </c>
      <c r="C687" s="203">
        <v>44833.5</v>
      </c>
      <c r="D687" s="208">
        <v>0</v>
      </c>
      <c r="E687" s="208">
        <v>0</v>
      </c>
      <c r="F687" s="208">
        <v>0.92500000000000004</v>
      </c>
      <c r="G687" s="208">
        <v>0.92500000000000004</v>
      </c>
      <c r="H687" s="208">
        <v>0</v>
      </c>
      <c r="I687" s="208">
        <v>0</v>
      </c>
      <c r="J687" s="208">
        <v>0</v>
      </c>
      <c r="K687" s="208">
        <v>0</v>
      </c>
      <c r="L687" s="208"/>
      <c r="M687" s="208">
        <v>0</v>
      </c>
      <c r="N687" s="208">
        <v>0</v>
      </c>
      <c r="O687" s="208">
        <v>295</v>
      </c>
      <c r="P687" s="208" t="s">
        <v>257</v>
      </c>
      <c r="Q687" s="208" t="s">
        <v>258</v>
      </c>
      <c r="R687" s="208" t="s">
        <v>259</v>
      </c>
      <c r="S687" s="203">
        <v>44837.596076388887</v>
      </c>
    </row>
    <row r="688" spans="1:19" x14ac:dyDescent="0.2">
      <c r="A688" s="208" t="s">
        <v>256</v>
      </c>
      <c r="B688" s="208" t="s">
        <v>129</v>
      </c>
      <c r="C688" s="203">
        <v>44833.541666666664</v>
      </c>
      <c r="D688" s="208">
        <v>0</v>
      </c>
      <c r="E688" s="208">
        <v>0</v>
      </c>
      <c r="F688" s="208">
        <v>0.90300000000000002</v>
      </c>
      <c r="G688" s="208">
        <v>0.90300000000000002</v>
      </c>
      <c r="H688" s="208">
        <v>0</v>
      </c>
      <c r="I688" s="208">
        <v>0</v>
      </c>
      <c r="J688" s="208">
        <v>0</v>
      </c>
      <c r="K688" s="208">
        <v>0</v>
      </c>
      <c r="L688" s="208"/>
      <c r="M688" s="208">
        <v>0</v>
      </c>
      <c r="N688" s="208">
        <v>0</v>
      </c>
      <c r="O688" s="208">
        <v>295</v>
      </c>
      <c r="P688" s="208" t="s">
        <v>257</v>
      </c>
      <c r="Q688" s="208" t="s">
        <v>258</v>
      </c>
      <c r="R688" s="208" t="s">
        <v>259</v>
      </c>
      <c r="S688" s="203">
        <v>44837.596076388887</v>
      </c>
    </row>
    <row r="689" spans="1:19" x14ac:dyDescent="0.2">
      <c r="A689" s="208" t="s">
        <v>256</v>
      </c>
      <c r="B689" s="208" t="s">
        <v>129</v>
      </c>
      <c r="C689" s="203">
        <v>44833.583333333336</v>
      </c>
      <c r="D689" s="208">
        <v>0</v>
      </c>
      <c r="E689" s="208">
        <v>0</v>
      </c>
      <c r="F689" s="208">
        <v>0.90100000000000002</v>
      </c>
      <c r="G689" s="208">
        <v>0.90100000000000002</v>
      </c>
      <c r="H689" s="208">
        <v>0</v>
      </c>
      <c r="I689" s="208">
        <v>0</v>
      </c>
      <c r="J689" s="208">
        <v>0</v>
      </c>
      <c r="K689" s="208">
        <v>0</v>
      </c>
      <c r="L689" s="208"/>
      <c r="M689" s="208">
        <v>0</v>
      </c>
      <c r="N689" s="208">
        <v>0</v>
      </c>
      <c r="O689" s="208">
        <v>295</v>
      </c>
      <c r="P689" s="208" t="s">
        <v>257</v>
      </c>
      <c r="Q689" s="208" t="s">
        <v>258</v>
      </c>
      <c r="R689" s="208" t="s">
        <v>259</v>
      </c>
      <c r="S689" s="203">
        <v>44837.596076388887</v>
      </c>
    </row>
    <row r="690" spans="1:19" x14ac:dyDescent="0.2">
      <c r="A690" s="208" t="s">
        <v>256</v>
      </c>
      <c r="B690" s="208" t="s">
        <v>129</v>
      </c>
      <c r="C690" s="203">
        <v>44833.625</v>
      </c>
      <c r="D690" s="208">
        <v>0</v>
      </c>
      <c r="E690" s="208">
        <v>0</v>
      </c>
      <c r="F690" s="208">
        <v>0.90700000000000003</v>
      </c>
      <c r="G690" s="208">
        <v>0.90700000000000003</v>
      </c>
      <c r="H690" s="208">
        <v>0</v>
      </c>
      <c r="I690" s="208">
        <v>0</v>
      </c>
      <c r="J690" s="208">
        <v>0</v>
      </c>
      <c r="K690" s="208">
        <v>0</v>
      </c>
      <c r="L690" s="208"/>
      <c r="M690" s="208">
        <v>0</v>
      </c>
      <c r="N690" s="208">
        <v>0</v>
      </c>
      <c r="O690" s="208">
        <v>295</v>
      </c>
      <c r="P690" s="208" t="s">
        <v>257</v>
      </c>
      <c r="Q690" s="208" t="s">
        <v>258</v>
      </c>
      <c r="R690" s="208" t="s">
        <v>259</v>
      </c>
      <c r="S690" s="203">
        <v>44837.596076388887</v>
      </c>
    </row>
    <row r="691" spans="1:19" x14ac:dyDescent="0.2">
      <c r="A691" s="208" t="s">
        <v>256</v>
      </c>
      <c r="B691" s="208" t="s">
        <v>129</v>
      </c>
      <c r="C691" s="203">
        <v>44833.666666666664</v>
      </c>
      <c r="D691" s="208">
        <v>0</v>
      </c>
      <c r="E691" s="208">
        <v>0</v>
      </c>
      <c r="F691" s="208">
        <v>0.91200000000000003</v>
      </c>
      <c r="G691" s="208">
        <v>0.91200000000000003</v>
      </c>
      <c r="H691" s="208">
        <v>0</v>
      </c>
      <c r="I691" s="208">
        <v>0</v>
      </c>
      <c r="J691" s="208">
        <v>0</v>
      </c>
      <c r="K691" s="208">
        <v>0</v>
      </c>
      <c r="L691" s="208"/>
      <c r="M691" s="208">
        <v>0</v>
      </c>
      <c r="N691" s="208">
        <v>0</v>
      </c>
      <c r="O691" s="208">
        <v>295</v>
      </c>
      <c r="P691" s="208" t="s">
        <v>257</v>
      </c>
      <c r="Q691" s="208" t="s">
        <v>258</v>
      </c>
      <c r="R691" s="208" t="s">
        <v>259</v>
      </c>
      <c r="S691" s="203">
        <v>44837.596076388887</v>
      </c>
    </row>
    <row r="692" spans="1:19" x14ac:dyDescent="0.2">
      <c r="A692" s="208" t="s">
        <v>256</v>
      </c>
      <c r="B692" s="208" t="s">
        <v>129</v>
      </c>
      <c r="C692" s="203">
        <v>44833.708333333336</v>
      </c>
      <c r="D692" s="208">
        <v>0</v>
      </c>
      <c r="E692" s="208">
        <v>0</v>
      </c>
      <c r="F692" s="208">
        <v>0.91200000000000003</v>
      </c>
      <c r="G692" s="208">
        <v>0.91200000000000003</v>
      </c>
      <c r="H692" s="208">
        <v>0</v>
      </c>
      <c r="I692" s="208">
        <v>0</v>
      </c>
      <c r="J692" s="208">
        <v>0</v>
      </c>
      <c r="K692" s="208">
        <v>0</v>
      </c>
      <c r="L692" s="208"/>
      <c r="M692" s="208">
        <v>0</v>
      </c>
      <c r="N692" s="208">
        <v>0</v>
      </c>
      <c r="O692" s="208">
        <v>295</v>
      </c>
      <c r="P692" s="208" t="s">
        <v>257</v>
      </c>
      <c r="Q692" s="208" t="s">
        <v>258</v>
      </c>
      <c r="R692" s="208" t="s">
        <v>259</v>
      </c>
      <c r="S692" s="203">
        <v>44837.596076388887</v>
      </c>
    </row>
    <row r="693" spans="1:19" x14ac:dyDescent="0.2">
      <c r="A693" s="208" t="s">
        <v>256</v>
      </c>
      <c r="B693" s="208" t="s">
        <v>129</v>
      </c>
      <c r="C693" s="203">
        <v>44833.75</v>
      </c>
      <c r="D693" s="208">
        <v>0</v>
      </c>
      <c r="E693" s="208">
        <v>0</v>
      </c>
      <c r="F693" s="208">
        <v>0.89500000000000002</v>
      </c>
      <c r="G693" s="208">
        <v>0.89500000000000002</v>
      </c>
      <c r="H693" s="208">
        <v>0</v>
      </c>
      <c r="I693" s="208">
        <v>0</v>
      </c>
      <c r="J693" s="208">
        <v>0</v>
      </c>
      <c r="K693" s="208">
        <v>0</v>
      </c>
      <c r="L693" s="208"/>
      <c r="M693" s="208">
        <v>0</v>
      </c>
      <c r="N693" s="208">
        <v>0</v>
      </c>
      <c r="O693" s="208">
        <v>295</v>
      </c>
      <c r="P693" s="208" t="s">
        <v>257</v>
      </c>
      <c r="Q693" s="208" t="s">
        <v>258</v>
      </c>
      <c r="R693" s="208" t="s">
        <v>259</v>
      </c>
      <c r="S693" s="203">
        <v>44837.596076388887</v>
      </c>
    </row>
    <row r="694" spans="1:19" x14ac:dyDescent="0.2">
      <c r="A694" s="208" t="s">
        <v>256</v>
      </c>
      <c r="B694" s="208" t="s">
        <v>129</v>
      </c>
      <c r="C694" s="203">
        <v>44833.791666666664</v>
      </c>
      <c r="D694" s="208">
        <v>0</v>
      </c>
      <c r="E694" s="208">
        <v>0</v>
      </c>
      <c r="F694" s="208">
        <v>0.90100000000000002</v>
      </c>
      <c r="G694" s="208">
        <v>0.90100000000000002</v>
      </c>
      <c r="H694" s="208">
        <v>0</v>
      </c>
      <c r="I694" s="208">
        <v>0</v>
      </c>
      <c r="J694" s="208">
        <v>0</v>
      </c>
      <c r="K694" s="208">
        <v>0</v>
      </c>
      <c r="L694" s="208"/>
      <c r="M694" s="208">
        <v>0</v>
      </c>
      <c r="N694" s="208">
        <v>0</v>
      </c>
      <c r="O694" s="208">
        <v>295</v>
      </c>
      <c r="P694" s="208" t="s">
        <v>257</v>
      </c>
      <c r="Q694" s="208" t="s">
        <v>258</v>
      </c>
      <c r="R694" s="208" t="s">
        <v>259</v>
      </c>
      <c r="S694" s="203">
        <v>44837.596076388887</v>
      </c>
    </row>
    <row r="695" spans="1:19" x14ac:dyDescent="0.2">
      <c r="A695" s="208" t="s">
        <v>256</v>
      </c>
      <c r="B695" s="208" t="s">
        <v>129</v>
      </c>
      <c r="C695" s="203">
        <v>44833.833333333336</v>
      </c>
      <c r="D695" s="208">
        <v>0</v>
      </c>
      <c r="E695" s="208">
        <v>0</v>
      </c>
      <c r="F695" s="208">
        <v>0.90100000000000002</v>
      </c>
      <c r="G695" s="208">
        <v>0.90100000000000002</v>
      </c>
      <c r="H695" s="208">
        <v>0</v>
      </c>
      <c r="I695" s="208">
        <v>0</v>
      </c>
      <c r="J695" s="208">
        <v>0</v>
      </c>
      <c r="K695" s="208">
        <v>0</v>
      </c>
      <c r="L695" s="208"/>
      <c r="M695" s="208">
        <v>0</v>
      </c>
      <c r="N695" s="208">
        <v>0</v>
      </c>
      <c r="O695" s="208">
        <v>295</v>
      </c>
      <c r="P695" s="208" t="s">
        <v>257</v>
      </c>
      <c r="Q695" s="208" t="s">
        <v>258</v>
      </c>
      <c r="R695" s="208" t="s">
        <v>259</v>
      </c>
      <c r="S695" s="203">
        <v>44837.596076388887</v>
      </c>
    </row>
    <row r="696" spans="1:19" x14ac:dyDescent="0.2">
      <c r="A696" s="208" t="s">
        <v>256</v>
      </c>
      <c r="B696" s="208" t="s">
        <v>129</v>
      </c>
      <c r="C696" s="203">
        <v>44833.875</v>
      </c>
      <c r="D696" s="208">
        <v>0</v>
      </c>
      <c r="E696" s="208">
        <v>0</v>
      </c>
      <c r="F696" s="208">
        <v>0.91800000000000004</v>
      </c>
      <c r="G696" s="208">
        <v>0.91800000000000004</v>
      </c>
      <c r="H696" s="208">
        <v>0</v>
      </c>
      <c r="I696" s="208">
        <v>0</v>
      </c>
      <c r="J696" s="208">
        <v>0</v>
      </c>
      <c r="K696" s="208">
        <v>0</v>
      </c>
      <c r="L696" s="208"/>
      <c r="M696" s="208">
        <v>0</v>
      </c>
      <c r="N696" s="208">
        <v>0</v>
      </c>
      <c r="O696" s="208">
        <v>295</v>
      </c>
      <c r="P696" s="208" t="s">
        <v>257</v>
      </c>
      <c r="Q696" s="208" t="s">
        <v>258</v>
      </c>
      <c r="R696" s="208" t="s">
        <v>259</v>
      </c>
      <c r="S696" s="203">
        <v>44837.596076388887</v>
      </c>
    </row>
    <row r="697" spans="1:19" x14ac:dyDescent="0.2">
      <c r="A697" s="208" t="s">
        <v>256</v>
      </c>
      <c r="B697" s="208" t="s">
        <v>129</v>
      </c>
      <c r="C697" s="203">
        <v>44833.916666666664</v>
      </c>
      <c r="D697" s="208">
        <v>0</v>
      </c>
      <c r="E697" s="208">
        <v>0</v>
      </c>
      <c r="F697" s="208">
        <v>0.91700000000000004</v>
      </c>
      <c r="G697" s="208">
        <v>0.91700000000000004</v>
      </c>
      <c r="H697" s="208">
        <v>0</v>
      </c>
      <c r="I697" s="208">
        <v>0</v>
      </c>
      <c r="J697" s="208">
        <v>0</v>
      </c>
      <c r="K697" s="208">
        <v>0</v>
      </c>
      <c r="L697" s="208"/>
      <c r="M697" s="208">
        <v>0</v>
      </c>
      <c r="N697" s="208">
        <v>0</v>
      </c>
      <c r="O697" s="208">
        <v>295</v>
      </c>
      <c r="P697" s="208" t="s">
        <v>257</v>
      </c>
      <c r="Q697" s="208" t="s">
        <v>258</v>
      </c>
      <c r="R697" s="208" t="s">
        <v>259</v>
      </c>
      <c r="S697" s="203">
        <v>44837.596076388887</v>
      </c>
    </row>
    <row r="698" spans="1:19" x14ac:dyDescent="0.2">
      <c r="A698" s="208" t="s">
        <v>256</v>
      </c>
      <c r="B698" s="208" t="s">
        <v>129</v>
      </c>
      <c r="C698" s="203">
        <v>44833.958333333336</v>
      </c>
      <c r="D698" s="208">
        <v>0</v>
      </c>
      <c r="E698" s="208">
        <v>0</v>
      </c>
      <c r="F698" s="208">
        <v>0.93300000000000005</v>
      </c>
      <c r="G698" s="208">
        <v>0.93300000000000005</v>
      </c>
      <c r="H698" s="208">
        <v>0</v>
      </c>
      <c r="I698" s="208">
        <v>0</v>
      </c>
      <c r="J698" s="208">
        <v>0</v>
      </c>
      <c r="K698" s="208">
        <v>0</v>
      </c>
      <c r="L698" s="208"/>
      <c r="M698" s="208">
        <v>0</v>
      </c>
      <c r="N698" s="208">
        <v>0</v>
      </c>
      <c r="O698" s="208">
        <v>295</v>
      </c>
      <c r="P698" s="208" t="s">
        <v>257</v>
      </c>
      <c r="Q698" s="208" t="s">
        <v>258</v>
      </c>
      <c r="R698" s="208" t="s">
        <v>259</v>
      </c>
      <c r="S698" s="203">
        <v>44837.596076388887</v>
      </c>
    </row>
    <row r="699" spans="1:19" x14ac:dyDescent="0.2">
      <c r="A699" s="208" t="s">
        <v>256</v>
      </c>
      <c r="B699" s="208" t="s">
        <v>129</v>
      </c>
      <c r="C699" s="203">
        <v>44834</v>
      </c>
      <c r="D699" s="208">
        <v>0</v>
      </c>
      <c r="E699" s="208">
        <v>0</v>
      </c>
      <c r="F699" s="208">
        <v>0.94099999999999995</v>
      </c>
      <c r="G699" s="208">
        <v>0.94099999999999995</v>
      </c>
      <c r="H699" s="208">
        <v>0</v>
      </c>
      <c r="I699" s="208">
        <v>0</v>
      </c>
      <c r="J699" s="208">
        <v>0</v>
      </c>
      <c r="K699" s="208">
        <v>0</v>
      </c>
      <c r="L699" s="208"/>
      <c r="M699" s="208">
        <v>0</v>
      </c>
      <c r="N699" s="208">
        <v>0</v>
      </c>
      <c r="O699" s="208">
        <v>295</v>
      </c>
      <c r="P699" s="208" t="s">
        <v>257</v>
      </c>
      <c r="Q699" s="208" t="s">
        <v>258</v>
      </c>
      <c r="R699" s="208" t="s">
        <v>259</v>
      </c>
      <c r="S699" s="203">
        <v>44837.596076388887</v>
      </c>
    </row>
    <row r="700" spans="1:19" x14ac:dyDescent="0.2">
      <c r="A700" s="208" t="s">
        <v>256</v>
      </c>
      <c r="B700" s="208" t="s">
        <v>129</v>
      </c>
      <c r="C700" s="203">
        <v>44834.041666666664</v>
      </c>
      <c r="D700" s="208">
        <v>0</v>
      </c>
      <c r="E700" s="208">
        <v>0</v>
      </c>
      <c r="F700" s="208">
        <v>0.94099999999999995</v>
      </c>
      <c r="G700" s="208">
        <v>0.94099999999999995</v>
      </c>
      <c r="H700" s="208">
        <v>0</v>
      </c>
      <c r="I700" s="208">
        <v>0</v>
      </c>
      <c r="J700" s="208">
        <v>0</v>
      </c>
      <c r="K700" s="208">
        <v>0</v>
      </c>
      <c r="L700" s="208"/>
      <c r="M700" s="208">
        <v>0</v>
      </c>
      <c r="N700" s="208">
        <v>0</v>
      </c>
      <c r="O700" s="208">
        <v>295</v>
      </c>
      <c r="P700" s="208" t="s">
        <v>257</v>
      </c>
      <c r="Q700" s="208" t="s">
        <v>258</v>
      </c>
      <c r="R700" s="208" t="s">
        <v>259</v>
      </c>
      <c r="S700" s="203">
        <v>44837.596076388887</v>
      </c>
    </row>
    <row r="701" spans="1:19" x14ac:dyDescent="0.2">
      <c r="A701" s="208" t="s">
        <v>256</v>
      </c>
      <c r="B701" s="208" t="s">
        <v>129</v>
      </c>
      <c r="C701" s="203">
        <v>44834.083333333336</v>
      </c>
      <c r="D701" s="208">
        <v>0</v>
      </c>
      <c r="E701" s="208">
        <v>0</v>
      </c>
      <c r="F701" s="208">
        <v>0.94099999999999995</v>
      </c>
      <c r="G701" s="208">
        <v>0.94099999999999995</v>
      </c>
      <c r="H701" s="208">
        <v>0</v>
      </c>
      <c r="I701" s="208">
        <v>0</v>
      </c>
      <c r="J701" s="208">
        <v>0</v>
      </c>
      <c r="K701" s="208">
        <v>0</v>
      </c>
      <c r="L701" s="208"/>
      <c r="M701" s="208">
        <v>0</v>
      </c>
      <c r="N701" s="208">
        <v>0</v>
      </c>
      <c r="O701" s="208">
        <v>295</v>
      </c>
      <c r="P701" s="208" t="s">
        <v>257</v>
      </c>
      <c r="Q701" s="208" t="s">
        <v>258</v>
      </c>
      <c r="R701" s="208" t="s">
        <v>259</v>
      </c>
      <c r="S701" s="203">
        <v>44837.596076388887</v>
      </c>
    </row>
    <row r="702" spans="1:19" x14ac:dyDescent="0.2">
      <c r="A702" s="208" t="s">
        <v>256</v>
      </c>
      <c r="B702" s="208" t="s">
        <v>129</v>
      </c>
      <c r="C702" s="203">
        <v>44834.125</v>
      </c>
      <c r="D702" s="208">
        <v>0</v>
      </c>
      <c r="E702" s="208">
        <v>0</v>
      </c>
      <c r="F702" s="208">
        <v>0.94799999999999995</v>
      </c>
      <c r="G702" s="208">
        <v>0.94799999999999995</v>
      </c>
      <c r="H702" s="208">
        <v>0</v>
      </c>
      <c r="I702" s="208">
        <v>0</v>
      </c>
      <c r="J702" s="208">
        <v>0</v>
      </c>
      <c r="K702" s="208">
        <v>0</v>
      </c>
      <c r="L702" s="208"/>
      <c r="M702" s="208">
        <v>0</v>
      </c>
      <c r="N702" s="208">
        <v>0</v>
      </c>
      <c r="O702" s="208">
        <v>295</v>
      </c>
      <c r="P702" s="208" t="s">
        <v>257</v>
      </c>
      <c r="Q702" s="208" t="s">
        <v>258</v>
      </c>
      <c r="R702" s="208" t="s">
        <v>259</v>
      </c>
      <c r="S702" s="203">
        <v>44837.596076388887</v>
      </c>
    </row>
    <row r="703" spans="1:19" x14ac:dyDescent="0.2">
      <c r="A703" s="208" t="s">
        <v>256</v>
      </c>
      <c r="B703" s="208" t="s">
        <v>129</v>
      </c>
      <c r="C703" s="203">
        <v>44834.166666666664</v>
      </c>
      <c r="D703" s="208">
        <v>0</v>
      </c>
      <c r="E703" s="208">
        <v>0</v>
      </c>
      <c r="F703" s="208">
        <v>0.94</v>
      </c>
      <c r="G703" s="208">
        <v>0.94</v>
      </c>
      <c r="H703" s="208">
        <v>0</v>
      </c>
      <c r="I703" s="208">
        <v>0</v>
      </c>
      <c r="J703" s="208">
        <v>0</v>
      </c>
      <c r="K703" s="208">
        <v>0</v>
      </c>
      <c r="L703" s="208"/>
      <c r="M703" s="208">
        <v>0</v>
      </c>
      <c r="N703" s="208">
        <v>0</v>
      </c>
      <c r="O703" s="208">
        <v>295</v>
      </c>
      <c r="P703" s="208" t="s">
        <v>257</v>
      </c>
      <c r="Q703" s="208" t="s">
        <v>258</v>
      </c>
      <c r="R703" s="208" t="s">
        <v>259</v>
      </c>
      <c r="S703" s="203">
        <v>44837.596076388887</v>
      </c>
    </row>
    <row r="704" spans="1:19" x14ac:dyDescent="0.2">
      <c r="A704" s="208" t="s">
        <v>256</v>
      </c>
      <c r="B704" s="208" t="s">
        <v>129</v>
      </c>
      <c r="C704" s="203">
        <v>44834.208333333336</v>
      </c>
      <c r="D704" s="208">
        <v>0</v>
      </c>
      <c r="E704" s="208">
        <v>0</v>
      </c>
      <c r="F704" s="208">
        <v>0.94099999999999995</v>
      </c>
      <c r="G704" s="208">
        <v>0.94099999999999995</v>
      </c>
      <c r="H704" s="208">
        <v>0</v>
      </c>
      <c r="I704" s="208">
        <v>0</v>
      </c>
      <c r="J704" s="208">
        <v>0</v>
      </c>
      <c r="K704" s="208">
        <v>0</v>
      </c>
      <c r="L704" s="208"/>
      <c r="M704" s="208">
        <v>0</v>
      </c>
      <c r="N704" s="208">
        <v>0</v>
      </c>
      <c r="O704" s="208">
        <v>295</v>
      </c>
      <c r="P704" s="208" t="s">
        <v>257</v>
      </c>
      <c r="Q704" s="208" t="s">
        <v>258</v>
      </c>
      <c r="R704" s="208" t="s">
        <v>259</v>
      </c>
      <c r="S704" s="203">
        <v>44837.596076388887</v>
      </c>
    </row>
    <row r="705" spans="1:19" x14ac:dyDescent="0.2">
      <c r="A705" s="208" t="s">
        <v>256</v>
      </c>
      <c r="B705" s="208" t="s">
        <v>129</v>
      </c>
      <c r="C705" s="203">
        <v>44834.25</v>
      </c>
      <c r="D705" s="208">
        <v>0</v>
      </c>
      <c r="E705" s="208">
        <v>0</v>
      </c>
      <c r="F705" s="208">
        <v>0.93899999999999995</v>
      </c>
      <c r="G705" s="208">
        <v>0.93899999999999995</v>
      </c>
      <c r="H705" s="208">
        <v>0</v>
      </c>
      <c r="I705" s="208">
        <v>0</v>
      </c>
      <c r="J705" s="208">
        <v>0</v>
      </c>
      <c r="K705" s="208">
        <v>0</v>
      </c>
      <c r="L705" s="208"/>
      <c r="M705" s="208">
        <v>0</v>
      </c>
      <c r="N705" s="208">
        <v>0</v>
      </c>
      <c r="O705" s="208">
        <v>295</v>
      </c>
      <c r="P705" s="208" t="s">
        <v>257</v>
      </c>
      <c r="Q705" s="208" t="s">
        <v>258</v>
      </c>
      <c r="R705" s="208" t="s">
        <v>259</v>
      </c>
      <c r="S705" s="203">
        <v>44837.596076388887</v>
      </c>
    </row>
    <row r="706" spans="1:19" x14ac:dyDescent="0.2">
      <c r="A706" s="208" t="s">
        <v>256</v>
      </c>
      <c r="B706" s="208" t="s">
        <v>129</v>
      </c>
      <c r="C706" s="203">
        <v>44834.291666666664</v>
      </c>
      <c r="D706" s="208">
        <v>0</v>
      </c>
      <c r="E706" s="208">
        <v>0</v>
      </c>
      <c r="F706" s="208">
        <v>0.93500000000000005</v>
      </c>
      <c r="G706" s="208">
        <v>0.93500000000000005</v>
      </c>
      <c r="H706" s="208">
        <v>0</v>
      </c>
      <c r="I706" s="208">
        <v>0</v>
      </c>
      <c r="J706" s="208">
        <v>0</v>
      </c>
      <c r="K706" s="208">
        <v>0</v>
      </c>
      <c r="L706" s="208"/>
      <c r="M706" s="208">
        <v>0</v>
      </c>
      <c r="N706" s="208">
        <v>0</v>
      </c>
      <c r="O706" s="208">
        <v>295</v>
      </c>
      <c r="P706" s="208" t="s">
        <v>257</v>
      </c>
      <c r="Q706" s="208" t="s">
        <v>258</v>
      </c>
      <c r="R706" s="208" t="s">
        <v>259</v>
      </c>
      <c r="S706" s="203">
        <v>44837.596076388887</v>
      </c>
    </row>
    <row r="707" spans="1:19" x14ac:dyDescent="0.2">
      <c r="A707" s="208" t="s">
        <v>256</v>
      </c>
      <c r="B707" s="208" t="s">
        <v>129</v>
      </c>
      <c r="C707" s="203">
        <v>44834.333333333336</v>
      </c>
      <c r="D707" s="208">
        <v>0</v>
      </c>
      <c r="E707" s="208">
        <v>0</v>
      </c>
      <c r="F707" s="208">
        <v>0.94199999999999995</v>
      </c>
      <c r="G707" s="208">
        <v>0.94199999999999995</v>
      </c>
      <c r="H707" s="208">
        <v>0</v>
      </c>
      <c r="I707" s="208">
        <v>0</v>
      </c>
      <c r="J707" s="208">
        <v>0</v>
      </c>
      <c r="K707" s="208">
        <v>0</v>
      </c>
      <c r="L707" s="208"/>
      <c r="M707" s="208">
        <v>0</v>
      </c>
      <c r="N707" s="208">
        <v>0</v>
      </c>
      <c r="O707" s="208">
        <v>295</v>
      </c>
      <c r="P707" s="208" t="s">
        <v>257</v>
      </c>
      <c r="Q707" s="208" t="s">
        <v>258</v>
      </c>
      <c r="R707" s="208" t="s">
        <v>259</v>
      </c>
      <c r="S707" s="203">
        <v>44837.596076388887</v>
      </c>
    </row>
    <row r="708" spans="1:19" x14ac:dyDescent="0.2">
      <c r="A708" s="208" t="s">
        <v>256</v>
      </c>
      <c r="B708" s="208" t="s">
        <v>129</v>
      </c>
      <c r="C708" s="203">
        <v>44834.375</v>
      </c>
      <c r="D708" s="208">
        <v>0</v>
      </c>
      <c r="E708" s="208">
        <v>0</v>
      </c>
      <c r="F708" s="208">
        <v>0.93799999999999994</v>
      </c>
      <c r="G708" s="208">
        <v>0.93799999999999994</v>
      </c>
      <c r="H708" s="208">
        <v>0</v>
      </c>
      <c r="I708" s="208">
        <v>0</v>
      </c>
      <c r="J708" s="208">
        <v>0</v>
      </c>
      <c r="K708" s="208">
        <v>0</v>
      </c>
      <c r="L708" s="208"/>
      <c r="M708" s="208">
        <v>0</v>
      </c>
      <c r="N708" s="208">
        <v>0</v>
      </c>
      <c r="O708" s="208">
        <v>295</v>
      </c>
      <c r="P708" s="208" t="s">
        <v>257</v>
      </c>
      <c r="Q708" s="208" t="s">
        <v>258</v>
      </c>
      <c r="R708" s="208" t="s">
        <v>259</v>
      </c>
      <c r="S708" s="203">
        <v>44837.596076388887</v>
      </c>
    </row>
    <row r="709" spans="1:19" x14ac:dyDescent="0.2">
      <c r="A709" s="208" t="s">
        <v>256</v>
      </c>
      <c r="B709" s="208" t="s">
        <v>129</v>
      </c>
      <c r="C709" s="203">
        <v>44834.416666666664</v>
      </c>
      <c r="D709" s="208">
        <v>0</v>
      </c>
      <c r="E709" s="208">
        <v>0</v>
      </c>
      <c r="F709" s="208">
        <v>0.93799999999999994</v>
      </c>
      <c r="G709" s="208">
        <v>0.93799999999999994</v>
      </c>
      <c r="H709" s="208">
        <v>0</v>
      </c>
      <c r="I709" s="208">
        <v>0</v>
      </c>
      <c r="J709" s="208">
        <v>0</v>
      </c>
      <c r="K709" s="208">
        <v>0</v>
      </c>
      <c r="L709" s="208"/>
      <c r="M709" s="208">
        <v>0</v>
      </c>
      <c r="N709" s="208">
        <v>0</v>
      </c>
      <c r="O709" s="208">
        <v>295</v>
      </c>
      <c r="P709" s="208" t="s">
        <v>257</v>
      </c>
      <c r="Q709" s="208" t="s">
        <v>258</v>
      </c>
      <c r="R709" s="208" t="s">
        <v>259</v>
      </c>
      <c r="S709" s="203">
        <v>44837.596076388887</v>
      </c>
    </row>
    <row r="710" spans="1:19" x14ac:dyDescent="0.2">
      <c r="A710" s="208" t="s">
        <v>256</v>
      </c>
      <c r="B710" s="208" t="s">
        <v>129</v>
      </c>
      <c r="C710" s="203">
        <v>44834.458333333336</v>
      </c>
      <c r="D710" s="208">
        <v>0</v>
      </c>
      <c r="E710" s="208">
        <v>0</v>
      </c>
      <c r="F710" s="208">
        <v>0.94199999999999995</v>
      </c>
      <c r="G710" s="208">
        <v>0.94199999999999995</v>
      </c>
      <c r="H710" s="208">
        <v>0</v>
      </c>
      <c r="I710" s="208">
        <v>0</v>
      </c>
      <c r="J710" s="208">
        <v>0</v>
      </c>
      <c r="K710" s="208">
        <v>0</v>
      </c>
      <c r="L710" s="208"/>
      <c r="M710" s="208">
        <v>0</v>
      </c>
      <c r="N710" s="208">
        <v>0</v>
      </c>
      <c r="O710" s="208">
        <v>295</v>
      </c>
      <c r="P710" s="208" t="s">
        <v>257</v>
      </c>
      <c r="Q710" s="208" t="s">
        <v>258</v>
      </c>
      <c r="R710" s="208" t="s">
        <v>259</v>
      </c>
      <c r="S710" s="203">
        <v>44837.596076388887</v>
      </c>
    </row>
    <row r="711" spans="1:19" x14ac:dyDescent="0.2">
      <c r="A711" s="208" t="s">
        <v>256</v>
      </c>
      <c r="B711" s="208" t="s">
        <v>129</v>
      </c>
      <c r="C711" s="203">
        <v>44834.5</v>
      </c>
      <c r="D711" s="208">
        <v>0</v>
      </c>
      <c r="E711" s="208">
        <v>0</v>
      </c>
      <c r="F711" s="208">
        <v>0.94399999999999995</v>
      </c>
      <c r="G711" s="208">
        <v>0.94399999999999995</v>
      </c>
      <c r="H711" s="208">
        <v>0</v>
      </c>
      <c r="I711" s="208">
        <v>0</v>
      </c>
      <c r="J711" s="208">
        <v>0</v>
      </c>
      <c r="K711" s="208">
        <v>0</v>
      </c>
      <c r="L711" s="208"/>
      <c r="M711" s="208">
        <v>0</v>
      </c>
      <c r="N711" s="208">
        <v>0</v>
      </c>
      <c r="O711" s="208">
        <v>295</v>
      </c>
      <c r="P711" s="208" t="s">
        <v>257</v>
      </c>
      <c r="Q711" s="208" t="s">
        <v>258</v>
      </c>
      <c r="R711" s="208" t="s">
        <v>259</v>
      </c>
      <c r="S711" s="203">
        <v>44837.596076388887</v>
      </c>
    </row>
    <row r="712" spans="1:19" x14ac:dyDescent="0.2">
      <c r="A712" s="208" t="s">
        <v>256</v>
      </c>
      <c r="B712" s="208" t="s">
        <v>129</v>
      </c>
      <c r="C712" s="203">
        <v>44834.541666666664</v>
      </c>
      <c r="D712" s="208">
        <v>0</v>
      </c>
      <c r="E712" s="208">
        <v>0</v>
      </c>
      <c r="F712" s="208">
        <v>0.91600000000000004</v>
      </c>
      <c r="G712" s="208">
        <v>0.91600000000000004</v>
      </c>
      <c r="H712" s="208">
        <v>0</v>
      </c>
      <c r="I712" s="208">
        <v>0</v>
      </c>
      <c r="J712" s="208">
        <v>0</v>
      </c>
      <c r="K712" s="208">
        <v>0</v>
      </c>
      <c r="L712" s="208"/>
      <c r="M712" s="208">
        <v>0</v>
      </c>
      <c r="N712" s="208">
        <v>0</v>
      </c>
      <c r="O712" s="208">
        <v>295</v>
      </c>
      <c r="P712" s="208" t="s">
        <v>257</v>
      </c>
      <c r="Q712" s="208" t="s">
        <v>258</v>
      </c>
      <c r="R712" s="208" t="s">
        <v>259</v>
      </c>
      <c r="S712" s="203">
        <v>44837.596076388887</v>
      </c>
    </row>
    <row r="713" spans="1:19" x14ac:dyDescent="0.2">
      <c r="A713" s="208" t="s">
        <v>256</v>
      </c>
      <c r="B713" s="208" t="s">
        <v>129</v>
      </c>
      <c r="C713" s="203">
        <v>44834.583333333336</v>
      </c>
      <c r="D713" s="208">
        <v>0</v>
      </c>
      <c r="E713" s="208">
        <v>0</v>
      </c>
      <c r="F713" s="208">
        <v>0.95699999999999996</v>
      </c>
      <c r="G713" s="208">
        <v>0.95699999999999996</v>
      </c>
      <c r="H713" s="208">
        <v>0</v>
      </c>
      <c r="I713" s="208">
        <v>0</v>
      </c>
      <c r="J713" s="208">
        <v>0</v>
      </c>
      <c r="K713" s="208">
        <v>0</v>
      </c>
      <c r="L713" s="208"/>
      <c r="M713" s="208">
        <v>0</v>
      </c>
      <c r="N713" s="208">
        <v>0</v>
      </c>
      <c r="O713" s="208">
        <v>295</v>
      </c>
      <c r="P713" s="208" t="s">
        <v>257</v>
      </c>
      <c r="Q713" s="208" t="s">
        <v>258</v>
      </c>
      <c r="R713" s="208" t="s">
        <v>259</v>
      </c>
      <c r="S713" s="203">
        <v>44837.596076388887</v>
      </c>
    </row>
    <row r="714" spans="1:19" x14ac:dyDescent="0.2">
      <c r="A714" s="208" t="s">
        <v>256</v>
      </c>
      <c r="B714" s="208" t="s">
        <v>129</v>
      </c>
      <c r="C714" s="203">
        <v>44834.625</v>
      </c>
      <c r="D714" s="208">
        <v>0</v>
      </c>
      <c r="E714" s="208">
        <v>0</v>
      </c>
      <c r="F714" s="208">
        <v>0.92400000000000004</v>
      </c>
      <c r="G714" s="208">
        <v>0.92400000000000004</v>
      </c>
      <c r="H714" s="208">
        <v>0</v>
      </c>
      <c r="I714" s="208">
        <v>0</v>
      </c>
      <c r="J714" s="208">
        <v>0</v>
      </c>
      <c r="K714" s="208">
        <v>0</v>
      </c>
      <c r="L714" s="208"/>
      <c r="M714" s="208">
        <v>0</v>
      </c>
      <c r="N714" s="208">
        <v>0</v>
      </c>
      <c r="O714" s="208">
        <v>295</v>
      </c>
      <c r="P714" s="208" t="s">
        <v>257</v>
      </c>
      <c r="Q714" s="208" t="s">
        <v>258</v>
      </c>
      <c r="R714" s="208" t="s">
        <v>259</v>
      </c>
      <c r="S714" s="203">
        <v>44837.596076388887</v>
      </c>
    </row>
    <row r="715" spans="1:19" x14ac:dyDescent="0.2">
      <c r="A715" s="208" t="s">
        <v>256</v>
      </c>
      <c r="B715" s="208" t="s">
        <v>129</v>
      </c>
      <c r="C715" s="203">
        <v>44834.666666666664</v>
      </c>
      <c r="D715" s="208">
        <v>0</v>
      </c>
      <c r="E715" s="208">
        <v>0</v>
      </c>
      <c r="F715" s="208">
        <v>0.91300000000000003</v>
      </c>
      <c r="G715" s="208">
        <v>0.91300000000000003</v>
      </c>
      <c r="H715" s="208">
        <v>0</v>
      </c>
      <c r="I715" s="208">
        <v>0</v>
      </c>
      <c r="J715" s="208">
        <v>0</v>
      </c>
      <c r="K715" s="208">
        <v>0</v>
      </c>
      <c r="L715" s="208"/>
      <c r="M715" s="208">
        <v>0</v>
      </c>
      <c r="N715" s="208">
        <v>0</v>
      </c>
      <c r="O715" s="208">
        <v>295</v>
      </c>
      <c r="P715" s="208" t="s">
        <v>257</v>
      </c>
      <c r="Q715" s="208" t="s">
        <v>258</v>
      </c>
      <c r="R715" s="208" t="s">
        <v>259</v>
      </c>
      <c r="S715" s="203">
        <v>44837.596076388887</v>
      </c>
    </row>
    <row r="716" spans="1:19" x14ac:dyDescent="0.2">
      <c r="A716" s="208" t="s">
        <v>256</v>
      </c>
      <c r="B716" s="208" t="s">
        <v>129</v>
      </c>
      <c r="C716" s="203">
        <v>44834.708333333336</v>
      </c>
      <c r="D716" s="208">
        <v>0</v>
      </c>
      <c r="E716" s="208">
        <v>0</v>
      </c>
      <c r="F716" s="208">
        <v>0.91400000000000003</v>
      </c>
      <c r="G716" s="208">
        <v>0.91400000000000003</v>
      </c>
      <c r="H716" s="208">
        <v>0</v>
      </c>
      <c r="I716" s="208">
        <v>0</v>
      </c>
      <c r="J716" s="208">
        <v>0</v>
      </c>
      <c r="K716" s="208">
        <v>0</v>
      </c>
      <c r="L716" s="208"/>
      <c r="M716" s="208">
        <v>0</v>
      </c>
      <c r="N716" s="208">
        <v>0</v>
      </c>
      <c r="O716" s="208">
        <v>295</v>
      </c>
      <c r="P716" s="208" t="s">
        <v>257</v>
      </c>
      <c r="Q716" s="208" t="s">
        <v>258</v>
      </c>
      <c r="R716" s="208" t="s">
        <v>259</v>
      </c>
      <c r="S716" s="203">
        <v>44837.596076388887</v>
      </c>
    </row>
    <row r="717" spans="1:19" x14ac:dyDescent="0.2">
      <c r="A717" s="208" t="s">
        <v>256</v>
      </c>
      <c r="B717" s="208" t="s">
        <v>129</v>
      </c>
      <c r="C717" s="203">
        <v>44834.75</v>
      </c>
      <c r="D717" s="208">
        <v>0</v>
      </c>
      <c r="E717" s="208">
        <v>0</v>
      </c>
      <c r="F717" s="208">
        <v>0.9</v>
      </c>
      <c r="G717" s="208">
        <v>0.9</v>
      </c>
      <c r="H717" s="208">
        <v>0</v>
      </c>
      <c r="I717" s="208">
        <v>0</v>
      </c>
      <c r="J717" s="208">
        <v>0</v>
      </c>
      <c r="K717" s="208">
        <v>0</v>
      </c>
      <c r="L717" s="208"/>
      <c r="M717" s="208">
        <v>0</v>
      </c>
      <c r="N717" s="208">
        <v>0</v>
      </c>
      <c r="O717" s="208">
        <v>295</v>
      </c>
      <c r="P717" s="208" t="s">
        <v>257</v>
      </c>
      <c r="Q717" s="208" t="s">
        <v>258</v>
      </c>
      <c r="R717" s="208" t="s">
        <v>259</v>
      </c>
      <c r="S717" s="203">
        <v>44837.596076388887</v>
      </c>
    </row>
    <row r="718" spans="1:19" x14ac:dyDescent="0.2">
      <c r="A718" s="208" t="s">
        <v>256</v>
      </c>
      <c r="B718" s="208" t="s">
        <v>129</v>
      </c>
      <c r="C718" s="203">
        <v>44834.791666666664</v>
      </c>
      <c r="D718" s="208">
        <v>0</v>
      </c>
      <c r="E718" s="208">
        <v>0</v>
      </c>
      <c r="F718" s="208">
        <v>0.91800000000000004</v>
      </c>
      <c r="G718" s="208">
        <v>0.91800000000000004</v>
      </c>
      <c r="H718" s="208">
        <v>0</v>
      </c>
      <c r="I718" s="208">
        <v>0</v>
      </c>
      <c r="J718" s="208">
        <v>0</v>
      </c>
      <c r="K718" s="208">
        <v>0</v>
      </c>
      <c r="L718" s="208"/>
      <c r="M718" s="208">
        <v>0</v>
      </c>
      <c r="N718" s="208">
        <v>0</v>
      </c>
      <c r="O718" s="208">
        <v>295</v>
      </c>
      <c r="P718" s="208" t="s">
        <v>257</v>
      </c>
      <c r="Q718" s="208" t="s">
        <v>258</v>
      </c>
      <c r="R718" s="208" t="s">
        <v>259</v>
      </c>
      <c r="S718" s="203">
        <v>44837.596076388887</v>
      </c>
    </row>
    <row r="719" spans="1:19" x14ac:dyDescent="0.2">
      <c r="A719" s="208" t="s">
        <v>256</v>
      </c>
      <c r="B719" s="208" t="s">
        <v>129</v>
      </c>
      <c r="C719" s="203">
        <v>44834.833333333336</v>
      </c>
      <c r="D719" s="208">
        <v>0</v>
      </c>
      <c r="E719" s="208">
        <v>0</v>
      </c>
      <c r="F719" s="208">
        <v>0.92800000000000005</v>
      </c>
      <c r="G719" s="208">
        <v>0.92800000000000005</v>
      </c>
      <c r="H719" s="208">
        <v>0</v>
      </c>
      <c r="I719" s="208">
        <v>0</v>
      </c>
      <c r="J719" s="208">
        <v>0</v>
      </c>
      <c r="K719" s="208">
        <v>0</v>
      </c>
      <c r="L719" s="208"/>
      <c r="M719" s="208">
        <v>0</v>
      </c>
      <c r="N719" s="208">
        <v>0</v>
      </c>
      <c r="O719" s="208">
        <v>295</v>
      </c>
      <c r="P719" s="208" t="s">
        <v>257</v>
      </c>
      <c r="Q719" s="208" t="s">
        <v>258</v>
      </c>
      <c r="R719" s="208" t="s">
        <v>259</v>
      </c>
      <c r="S719" s="203">
        <v>44837.596076388887</v>
      </c>
    </row>
    <row r="720" spans="1:19" x14ac:dyDescent="0.2">
      <c r="A720" s="208" t="s">
        <v>256</v>
      </c>
      <c r="B720" s="208" t="s">
        <v>129</v>
      </c>
      <c r="C720" s="203">
        <v>44834.875</v>
      </c>
      <c r="D720" s="208">
        <v>0</v>
      </c>
      <c r="E720" s="208">
        <v>0</v>
      </c>
      <c r="F720" s="208">
        <v>0.92800000000000005</v>
      </c>
      <c r="G720" s="208">
        <v>0.92800000000000005</v>
      </c>
      <c r="H720" s="208">
        <v>0</v>
      </c>
      <c r="I720" s="208">
        <v>0</v>
      </c>
      <c r="J720" s="208">
        <v>0</v>
      </c>
      <c r="K720" s="208">
        <v>0</v>
      </c>
      <c r="L720" s="208"/>
      <c r="M720" s="208">
        <v>0</v>
      </c>
      <c r="N720" s="208">
        <v>0</v>
      </c>
      <c r="O720" s="208">
        <v>295</v>
      </c>
      <c r="P720" s="208" t="s">
        <v>257</v>
      </c>
      <c r="Q720" s="208" t="s">
        <v>258</v>
      </c>
      <c r="R720" s="208" t="s">
        <v>259</v>
      </c>
      <c r="S720" s="203">
        <v>44837.596076388887</v>
      </c>
    </row>
    <row r="721" spans="1:19" x14ac:dyDescent="0.2">
      <c r="A721" s="208" t="s">
        <v>256</v>
      </c>
      <c r="B721" s="208" t="s">
        <v>129</v>
      </c>
      <c r="C721" s="203">
        <v>44834.916666666664</v>
      </c>
      <c r="D721" s="208">
        <v>0</v>
      </c>
      <c r="E721" s="208">
        <v>0</v>
      </c>
      <c r="F721" s="208">
        <v>0.92700000000000005</v>
      </c>
      <c r="G721" s="208">
        <v>0.92700000000000005</v>
      </c>
      <c r="H721" s="208">
        <v>0</v>
      </c>
      <c r="I721" s="208">
        <v>0</v>
      </c>
      <c r="J721" s="208">
        <v>0</v>
      </c>
      <c r="K721" s="208">
        <v>0</v>
      </c>
      <c r="L721" s="208"/>
      <c r="M721" s="208">
        <v>0</v>
      </c>
      <c r="N721" s="208">
        <v>0</v>
      </c>
      <c r="O721" s="208">
        <v>295</v>
      </c>
      <c r="P721" s="208" t="s">
        <v>257</v>
      </c>
      <c r="Q721" s="208" t="s">
        <v>258</v>
      </c>
      <c r="R721" s="208" t="s">
        <v>259</v>
      </c>
      <c r="S721" s="203">
        <v>44837.596076388887</v>
      </c>
    </row>
    <row r="722" spans="1:19" x14ac:dyDescent="0.2">
      <c r="A722" s="208" t="s">
        <v>256</v>
      </c>
      <c r="B722" s="208" t="s">
        <v>129</v>
      </c>
      <c r="C722" s="203">
        <v>44834.958333333336</v>
      </c>
      <c r="D722" s="208">
        <v>0</v>
      </c>
      <c r="E722" s="208">
        <v>0</v>
      </c>
      <c r="F722" s="208">
        <v>0.94899999999999995</v>
      </c>
      <c r="G722" s="208">
        <v>0.94899999999999995</v>
      </c>
      <c r="H722" s="208">
        <v>0</v>
      </c>
      <c r="I722" s="208">
        <v>0</v>
      </c>
      <c r="J722" s="208">
        <v>0</v>
      </c>
      <c r="K722" s="208">
        <v>0</v>
      </c>
      <c r="L722" s="208"/>
      <c r="M722" s="208">
        <v>0</v>
      </c>
      <c r="N722" s="208">
        <v>0</v>
      </c>
      <c r="O722" s="208">
        <v>295</v>
      </c>
      <c r="P722" s="208" t="s">
        <v>257</v>
      </c>
      <c r="Q722" s="208" t="s">
        <v>258</v>
      </c>
      <c r="R722" s="208" t="s">
        <v>259</v>
      </c>
      <c r="S722" s="203">
        <v>44837.596076388887</v>
      </c>
    </row>
    <row r="723" spans="1:19" x14ac:dyDescent="0.2">
      <c r="A723" s="208" t="s">
        <v>256</v>
      </c>
      <c r="B723" s="208" t="s">
        <v>129</v>
      </c>
      <c r="C723" s="203">
        <v>44835</v>
      </c>
      <c r="D723" s="208">
        <v>0</v>
      </c>
      <c r="E723" s="208">
        <v>0</v>
      </c>
      <c r="F723" s="208">
        <v>0.94599999999999995</v>
      </c>
      <c r="G723" s="208">
        <v>0.94599999999999995</v>
      </c>
      <c r="H723" s="208">
        <v>0</v>
      </c>
      <c r="I723" s="208">
        <v>0</v>
      </c>
      <c r="J723" s="208">
        <v>0</v>
      </c>
      <c r="K723" s="208">
        <v>0</v>
      </c>
      <c r="L723" s="208"/>
      <c r="M723" s="208">
        <v>0</v>
      </c>
      <c r="N723" s="208">
        <v>0</v>
      </c>
      <c r="O723" s="208">
        <v>295</v>
      </c>
      <c r="P723" s="208" t="s">
        <v>257</v>
      </c>
      <c r="Q723" s="208" t="s">
        <v>258</v>
      </c>
      <c r="R723" s="208" t="s">
        <v>259</v>
      </c>
      <c r="S723" s="203">
        <v>44837.596076388887</v>
      </c>
    </row>
    <row r="724" spans="1:19" x14ac:dyDescent="0.2">
      <c r="A724" s="208" t="s">
        <v>256</v>
      </c>
      <c r="B724" s="208" t="s">
        <v>130</v>
      </c>
      <c r="C724" s="203">
        <v>44805.041666666664</v>
      </c>
      <c r="D724" s="208">
        <v>272.89600000000002</v>
      </c>
      <c r="E724" s="208">
        <v>250.476</v>
      </c>
      <c r="F724" s="208">
        <v>22.42</v>
      </c>
      <c r="G724" s="208">
        <v>0</v>
      </c>
      <c r="H724" s="208">
        <v>499</v>
      </c>
      <c r="I724" s="208">
        <v>700</v>
      </c>
      <c r="J724" s="208">
        <v>250.476</v>
      </c>
      <c r="K724" s="208">
        <v>770</v>
      </c>
      <c r="L724" s="208"/>
      <c r="M724" s="208">
        <v>370</v>
      </c>
      <c r="N724" s="208">
        <v>770</v>
      </c>
      <c r="O724" s="208">
        <v>770</v>
      </c>
      <c r="P724" s="208" t="s">
        <v>260</v>
      </c>
      <c r="Q724" s="208" t="s">
        <v>258</v>
      </c>
      <c r="R724" s="208" t="s">
        <v>259</v>
      </c>
      <c r="S724" s="203">
        <v>44826.554479166669</v>
      </c>
    </row>
    <row r="725" spans="1:19" x14ac:dyDescent="0.2">
      <c r="A725" s="208" t="s">
        <v>256</v>
      </c>
      <c r="B725" s="208" t="s">
        <v>130</v>
      </c>
      <c r="C725" s="203">
        <v>44805.083333333336</v>
      </c>
      <c r="D725" s="208">
        <v>273.47199999999998</v>
      </c>
      <c r="E725" s="208">
        <v>251.25149999999999</v>
      </c>
      <c r="F725" s="208">
        <v>22.22</v>
      </c>
      <c r="G725" s="208">
        <v>0</v>
      </c>
      <c r="H725" s="208">
        <v>499</v>
      </c>
      <c r="I725" s="208">
        <v>700</v>
      </c>
      <c r="J725" s="208">
        <v>251.25200000000001</v>
      </c>
      <c r="K725" s="208">
        <v>770</v>
      </c>
      <c r="L725" s="208"/>
      <c r="M725" s="208">
        <v>370</v>
      </c>
      <c r="N725" s="208">
        <v>770</v>
      </c>
      <c r="O725" s="208">
        <v>770</v>
      </c>
      <c r="P725" s="208" t="s">
        <v>260</v>
      </c>
      <c r="Q725" s="208" t="s">
        <v>258</v>
      </c>
      <c r="R725" s="208" t="s">
        <v>259</v>
      </c>
      <c r="S725" s="203">
        <v>44837.594768518517</v>
      </c>
    </row>
    <row r="726" spans="1:19" x14ac:dyDescent="0.2">
      <c r="A726" s="208" t="s">
        <v>256</v>
      </c>
      <c r="B726" s="208" t="s">
        <v>130</v>
      </c>
      <c r="C726" s="203">
        <v>44805.125</v>
      </c>
      <c r="D726" s="208">
        <v>273.12</v>
      </c>
      <c r="E726" s="208">
        <v>250.7165</v>
      </c>
      <c r="F726" s="208">
        <v>22.404</v>
      </c>
      <c r="G726" s="208">
        <v>0</v>
      </c>
      <c r="H726" s="208">
        <v>499</v>
      </c>
      <c r="I726" s="208">
        <v>700</v>
      </c>
      <c r="J726" s="208">
        <v>250.71600000000001</v>
      </c>
      <c r="K726" s="208">
        <v>770</v>
      </c>
      <c r="L726" s="208"/>
      <c r="M726" s="208">
        <v>370</v>
      </c>
      <c r="N726" s="208">
        <v>770</v>
      </c>
      <c r="O726" s="208">
        <v>770</v>
      </c>
      <c r="P726" s="208" t="s">
        <v>260</v>
      </c>
      <c r="Q726" s="208" t="s">
        <v>258</v>
      </c>
      <c r="R726" s="208" t="s">
        <v>259</v>
      </c>
      <c r="S726" s="203">
        <v>44837.594768518517</v>
      </c>
    </row>
    <row r="727" spans="1:19" x14ac:dyDescent="0.2">
      <c r="A727" s="208" t="s">
        <v>256</v>
      </c>
      <c r="B727" s="208" t="s">
        <v>130</v>
      </c>
      <c r="C727" s="203">
        <v>44805.166666666664</v>
      </c>
      <c r="D727" s="208">
        <v>273.37599999999998</v>
      </c>
      <c r="E727" s="208">
        <v>251.006</v>
      </c>
      <c r="F727" s="208">
        <v>22.372</v>
      </c>
      <c r="G727" s="208">
        <v>0</v>
      </c>
      <c r="H727" s="208">
        <v>499</v>
      </c>
      <c r="I727" s="208">
        <v>700</v>
      </c>
      <c r="J727" s="208">
        <v>251.00399999999999</v>
      </c>
      <c r="K727" s="208">
        <v>770</v>
      </c>
      <c r="L727" s="208"/>
      <c r="M727" s="208">
        <v>370</v>
      </c>
      <c r="N727" s="208">
        <v>770</v>
      </c>
      <c r="O727" s="208">
        <v>770</v>
      </c>
      <c r="P727" s="208" t="s">
        <v>260</v>
      </c>
      <c r="Q727" s="208" t="s">
        <v>258</v>
      </c>
      <c r="R727" s="208" t="s">
        <v>259</v>
      </c>
      <c r="S727" s="203">
        <v>44837.594768518517</v>
      </c>
    </row>
    <row r="728" spans="1:19" x14ac:dyDescent="0.2">
      <c r="A728" s="208" t="s">
        <v>256</v>
      </c>
      <c r="B728" s="208" t="s">
        <v>130</v>
      </c>
      <c r="C728" s="203">
        <v>44805.208333333336</v>
      </c>
      <c r="D728" s="208">
        <v>273.08800000000002</v>
      </c>
      <c r="E728" s="208">
        <v>250.86600000000001</v>
      </c>
      <c r="F728" s="208">
        <v>22.222999999999999</v>
      </c>
      <c r="G728" s="208">
        <v>0</v>
      </c>
      <c r="H728" s="208">
        <v>499</v>
      </c>
      <c r="I728" s="208">
        <v>700</v>
      </c>
      <c r="J728" s="208">
        <v>250.86500000000001</v>
      </c>
      <c r="K728" s="208">
        <v>770</v>
      </c>
      <c r="L728" s="208"/>
      <c r="M728" s="208">
        <v>370</v>
      </c>
      <c r="N728" s="208">
        <v>770</v>
      </c>
      <c r="O728" s="208">
        <v>770</v>
      </c>
      <c r="P728" s="208" t="s">
        <v>260</v>
      </c>
      <c r="Q728" s="208" t="s">
        <v>258</v>
      </c>
      <c r="R728" s="208" t="s">
        <v>259</v>
      </c>
      <c r="S728" s="203">
        <v>44837.594768518517</v>
      </c>
    </row>
    <row r="729" spans="1:19" x14ac:dyDescent="0.2">
      <c r="A729" s="208" t="s">
        <v>256</v>
      </c>
      <c r="B729" s="208" t="s">
        <v>130</v>
      </c>
      <c r="C729" s="203">
        <v>44805.25</v>
      </c>
      <c r="D729" s="208">
        <v>272.86399999999998</v>
      </c>
      <c r="E729" s="208">
        <v>250.708</v>
      </c>
      <c r="F729" s="208">
        <v>22.155999999999999</v>
      </c>
      <c r="G729" s="208">
        <v>0</v>
      </c>
      <c r="H729" s="208">
        <v>499</v>
      </c>
      <c r="I729" s="208">
        <v>700</v>
      </c>
      <c r="J729" s="208">
        <v>250.708</v>
      </c>
      <c r="K729" s="208">
        <v>770</v>
      </c>
      <c r="L729" s="208"/>
      <c r="M729" s="208">
        <v>370</v>
      </c>
      <c r="N729" s="208">
        <v>770</v>
      </c>
      <c r="O729" s="208">
        <v>770</v>
      </c>
      <c r="P729" s="208" t="s">
        <v>260</v>
      </c>
      <c r="Q729" s="208" t="s">
        <v>258</v>
      </c>
      <c r="R729" s="208" t="s">
        <v>259</v>
      </c>
      <c r="S729" s="203">
        <v>44837.594768518517</v>
      </c>
    </row>
    <row r="730" spans="1:19" x14ac:dyDescent="0.2">
      <c r="A730" s="208" t="s">
        <v>256</v>
      </c>
      <c r="B730" s="208" t="s">
        <v>130</v>
      </c>
      <c r="C730" s="203">
        <v>44805.291666666664</v>
      </c>
      <c r="D730" s="208">
        <v>273.24799999999999</v>
      </c>
      <c r="E730" s="208">
        <v>251.07149999999999</v>
      </c>
      <c r="F730" s="208">
        <v>22.178000000000001</v>
      </c>
      <c r="G730" s="208">
        <v>0</v>
      </c>
      <c r="H730" s="208">
        <v>499</v>
      </c>
      <c r="I730" s="208">
        <v>700</v>
      </c>
      <c r="J730" s="208">
        <v>251.07</v>
      </c>
      <c r="K730" s="208">
        <v>770</v>
      </c>
      <c r="L730" s="208"/>
      <c r="M730" s="208">
        <v>370</v>
      </c>
      <c r="N730" s="208">
        <v>770</v>
      </c>
      <c r="O730" s="208">
        <v>770</v>
      </c>
      <c r="P730" s="208" t="s">
        <v>260</v>
      </c>
      <c r="Q730" s="208" t="s">
        <v>258</v>
      </c>
      <c r="R730" s="208" t="s">
        <v>259</v>
      </c>
      <c r="S730" s="203">
        <v>44837.594768518517</v>
      </c>
    </row>
    <row r="731" spans="1:19" x14ac:dyDescent="0.2">
      <c r="A731" s="208" t="s">
        <v>256</v>
      </c>
      <c r="B731" s="208" t="s">
        <v>130</v>
      </c>
      <c r="C731" s="203">
        <v>44805.333333333336</v>
      </c>
      <c r="D731" s="208">
        <v>272.928</v>
      </c>
      <c r="E731" s="208">
        <v>250.72450000000001</v>
      </c>
      <c r="F731" s="208">
        <v>22.202999999999999</v>
      </c>
      <c r="G731" s="208">
        <v>0</v>
      </c>
      <c r="H731" s="208">
        <v>499</v>
      </c>
      <c r="I731" s="208">
        <v>700</v>
      </c>
      <c r="J731" s="208">
        <v>250.72499999999999</v>
      </c>
      <c r="K731" s="208">
        <v>770</v>
      </c>
      <c r="L731" s="208"/>
      <c r="M731" s="208">
        <v>370</v>
      </c>
      <c r="N731" s="208">
        <v>770</v>
      </c>
      <c r="O731" s="208">
        <v>770</v>
      </c>
      <c r="P731" s="208" t="s">
        <v>260</v>
      </c>
      <c r="Q731" s="208" t="s">
        <v>258</v>
      </c>
      <c r="R731" s="208" t="s">
        <v>259</v>
      </c>
      <c r="S731" s="203">
        <v>44837.594768518517</v>
      </c>
    </row>
    <row r="732" spans="1:19" x14ac:dyDescent="0.2">
      <c r="A732" s="208" t="s">
        <v>256</v>
      </c>
      <c r="B732" s="208" t="s">
        <v>130</v>
      </c>
      <c r="C732" s="203">
        <v>44805.375</v>
      </c>
      <c r="D732" s="208">
        <v>273.21600000000001</v>
      </c>
      <c r="E732" s="208">
        <v>250.9315</v>
      </c>
      <c r="F732" s="208">
        <v>22.283000000000001</v>
      </c>
      <c r="G732" s="208">
        <v>0</v>
      </c>
      <c r="H732" s="208">
        <v>499</v>
      </c>
      <c r="I732" s="208">
        <v>700</v>
      </c>
      <c r="J732" s="208">
        <v>250.93299999999999</v>
      </c>
      <c r="K732" s="208">
        <v>770</v>
      </c>
      <c r="L732" s="208"/>
      <c r="M732" s="208">
        <v>370</v>
      </c>
      <c r="N732" s="208">
        <v>770</v>
      </c>
      <c r="O732" s="208">
        <v>770</v>
      </c>
      <c r="P732" s="208" t="s">
        <v>260</v>
      </c>
      <c r="Q732" s="208" t="s">
        <v>258</v>
      </c>
      <c r="R732" s="208" t="s">
        <v>259</v>
      </c>
      <c r="S732" s="203">
        <v>44837.594768518517</v>
      </c>
    </row>
    <row r="733" spans="1:19" x14ac:dyDescent="0.2">
      <c r="A733" s="208" t="s">
        <v>256</v>
      </c>
      <c r="B733" s="208" t="s">
        <v>130</v>
      </c>
      <c r="C733" s="203">
        <v>44805.416666666664</v>
      </c>
      <c r="D733" s="208">
        <v>273.31200000000001</v>
      </c>
      <c r="E733" s="208">
        <v>250.55199999999999</v>
      </c>
      <c r="F733" s="208">
        <v>22.759</v>
      </c>
      <c r="G733" s="208">
        <v>0</v>
      </c>
      <c r="H733" s="208">
        <v>499</v>
      </c>
      <c r="I733" s="208">
        <v>700</v>
      </c>
      <c r="J733" s="208">
        <v>250.553</v>
      </c>
      <c r="K733" s="208">
        <v>770</v>
      </c>
      <c r="L733" s="208"/>
      <c r="M733" s="208">
        <v>370</v>
      </c>
      <c r="N733" s="208">
        <v>770</v>
      </c>
      <c r="O733" s="208">
        <v>770</v>
      </c>
      <c r="P733" s="208" t="s">
        <v>260</v>
      </c>
      <c r="Q733" s="208" t="s">
        <v>258</v>
      </c>
      <c r="R733" s="208" t="s">
        <v>259</v>
      </c>
      <c r="S733" s="203">
        <v>44837.594768518517</v>
      </c>
    </row>
    <row r="734" spans="1:19" x14ac:dyDescent="0.2">
      <c r="A734" s="208" t="s">
        <v>256</v>
      </c>
      <c r="B734" s="208" t="s">
        <v>130</v>
      </c>
      <c r="C734" s="203">
        <v>44805.458333333336</v>
      </c>
      <c r="D734" s="208">
        <v>274.048</v>
      </c>
      <c r="E734" s="208">
        <v>251.0635</v>
      </c>
      <c r="F734" s="208">
        <v>22.984000000000002</v>
      </c>
      <c r="G734" s="208">
        <v>0</v>
      </c>
      <c r="H734" s="208">
        <v>499</v>
      </c>
      <c r="I734" s="208">
        <v>700</v>
      </c>
      <c r="J734" s="208">
        <v>251.06399999999999</v>
      </c>
      <c r="K734" s="208">
        <v>770</v>
      </c>
      <c r="L734" s="208"/>
      <c r="M734" s="208">
        <v>370</v>
      </c>
      <c r="N734" s="208">
        <v>770</v>
      </c>
      <c r="O734" s="208">
        <v>770</v>
      </c>
      <c r="P734" s="208" t="s">
        <v>260</v>
      </c>
      <c r="Q734" s="208" t="s">
        <v>258</v>
      </c>
      <c r="R734" s="208" t="s">
        <v>259</v>
      </c>
      <c r="S734" s="203">
        <v>44837.594768518517</v>
      </c>
    </row>
    <row r="735" spans="1:19" x14ac:dyDescent="0.2">
      <c r="A735" s="208" t="s">
        <v>256</v>
      </c>
      <c r="B735" s="208" t="s">
        <v>130</v>
      </c>
      <c r="C735" s="203">
        <v>44805.5</v>
      </c>
      <c r="D735" s="208">
        <v>273.43900000000002</v>
      </c>
      <c r="E735" s="208">
        <v>250.88200000000001</v>
      </c>
      <c r="F735" s="208">
        <v>22.556999999999999</v>
      </c>
      <c r="G735" s="208">
        <v>0</v>
      </c>
      <c r="H735" s="208">
        <v>500</v>
      </c>
      <c r="I735" s="208">
        <v>700</v>
      </c>
      <c r="J735" s="208">
        <v>250.88200000000001</v>
      </c>
      <c r="K735" s="208">
        <v>770</v>
      </c>
      <c r="L735" s="208"/>
      <c r="M735" s="208">
        <v>370</v>
      </c>
      <c r="N735" s="208">
        <v>770</v>
      </c>
      <c r="O735" s="208">
        <v>770</v>
      </c>
      <c r="P735" s="208" t="s">
        <v>260</v>
      </c>
      <c r="Q735" s="208" t="s">
        <v>258</v>
      </c>
      <c r="R735" s="208" t="s">
        <v>259</v>
      </c>
      <c r="S735" s="203">
        <v>44837.594768518517</v>
      </c>
    </row>
    <row r="736" spans="1:19" x14ac:dyDescent="0.2">
      <c r="A736" s="208" t="s">
        <v>256</v>
      </c>
      <c r="B736" s="208" t="s">
        <v>130</v>
      </c>
      <c r="C736" s="203">
        <v>44805.541666666664</v>
      </c>
      <c r="D736" s="208">
        <v>273.66399999999999</v>
      </c>
      <c r="E736" s="208">
        <v>250.98699999999999</v>
      </c>
      <c r="F736" s="208">
        <v>22.677</v>
      </c>
      <c r="G736" s="208">
        <v>0</v>
      </c>
      <c r="H736" s="208">
        <v>499</v>
      </c>
      <c r="I736" s="208">
        <v>700</v>
      </c>
      <c r="J736" s="208">
        <v>250.98699999999999</v>
      </c>
      <c r="K736" s="208">
        <v>770</v>
      </c>
      <c r="L736" s="208"/>
      <c r="M736" s="208">
        <v>370</v>
      </c>
      <c r="N736" s="208">
        <v>770</v>
      </c>
      <c r="O736" s="208">
        <v>770</v>
      </c>
      <c r="P736" s="208" t="s">
        <v>260</v>
      </c>
      <c r="Q736" s="208" t="s">
        <v>258</v>
      </c>
      <c r="R736" s="208" t="s">
        <v>259</v>
      </c>
      <c r="S736" s="203">
        <v>44837.594768518517</v>
      </c>
    </row>
    <row r="737" spans="1:19" x14ac:dyDescent="0.2">
      <c r="A737" s="208" t="s">
        <v>256</v>
      </c>
      <c r="B737" s="208" t="s">
        <v>130</v>
      </c>
      <c r="C737" s="203">
        <v>44805.583333333336</v>
      </c>
      <c r="D737" s="208">
        <v>276.99200000000002</v>
      </c>
      <c r="E737" s="208">
        <v>253.85900000000001</v>
      </c>
      <c r="F737" s="208">
        <v>23.135000000000002</v>
      </c>
      <c r="G737" s="208">
        <v>0</v>
      </c>
      <c r="H737" s="208">
        <v>499</v>
      </c>
      <c r="I737" s="208">
        <v>700</v>
      </c>
      <c r="J737" s="208">
        <v>253.857</v>
      </c>
      <c r="K737" s="208">
        <v>770</v>
      </c>
      <c r="L737" s="208"/>
      <c r="M737" s="208">
        <v>370</v>
      </c>
      <c r="N737" s="208">
        <v>770</v>
      </c>
      <c r="O737" s="208">
        <v>770</v>
      </c>
      <c r="P737" s="208" t="s">
        <v>260</v>
      </c>
      <c r="Q737" s="208" t="s">
        <v>258</v>
      </c>
      <c r="R737" s="208" t="s">
        <v>259</v>
      </c>
      <c r="S737" s="203">
        <v>44837.594768518517</v>
      </c>
    </row>
    <row r="738" spans="1:19" x14ac:dyDescent="0.2">
      <c r="A738" s="208" t="s">
        <v>256</v>
      </c>
      <c r="B738" s="208" t="s">
        <v>130</v>
      </c>
      <c r="C738" s="203">
        <v>44805.625</v>
      </c>
      <c r="D738" s="208">
        <v>274.49599999999998</v>
      </c>
      <c r="E738" s="208">
        <v>251.71299999999999</v>
      </c>
      <c r="F738" s="208">
        <v>22.782</v>
      </c>
      <c r="G738" s="208">
        <v>0</v>
      </c>
      <c r="H738" s="208">
        <v>499</v>
      </c>
      <c r="I738" s="208">
        <v>700</v>
      </c>
      <c r="J738" s="208">
        <v>251.714</v>
      </c>
      <c r="K738" s="208">
        <v>770</v>
      </c>
      <c r="L738" s="208"/>
      <c r="M738" s="208">
        <v>370</v>
      </c>
      <c r="N738" s="208">
        <v>770</v>
      </c>
      <c r="O738" s="208">
        <v>770</v>
      </c>
      <c r="P738" s="208" t="s">
        <v>260</v>
      </c>
      <c r="Q738" s="208" t="s">
        <v>258</v>
      </c>
      <c r="R738" s="208" t="s">
        <v>259</v>
      </c>
      <c r="S738" s="203">
        <v>44837.594768518517</v>
      </c>
    </row>
    <row r="739" spans="1:19" x14ac:dyDescent="0.2">
      <c r="A739" s="208" t="s">
        <v>256</v>
      </c>
      <c r="B739" s="208" t="s">
        <v>130</v>
      </c>
      <c r="C739" s="203">
        <v>44805.666666666664</v>
      </c>
      <c r="D739" s="208">
        <v>278.08</v>
      </c>
      <c r="E739" s="208">
        <v>255.09049999999999</v>
      </c>
      <c r="F739" s="208">
        <v>22.988</v>
      </c>
      <c r="G739" s="208">
        <v>0</v>
      </c>
      <c r="H739" s="208">
        <v>500</v>
      </c>
      <c r="I739" s="208">
        <v>700</v>
      </c>
      <c r="J739" s="208">
        <v>255.09200000000001</v>
      </c>
      <c r="K739" s="208">
        <v>770</v>
      </c>
      <c r="L739" s="208"/>
      <c r="M739" s="208">
        <v>370</v>
      </c>
      <c r="N739" s="208">
        <v>770</v>
      </c>
      <c r="O739" s="208">
        <v>770</v>
      </c>
      <c r="P739" s="208" t="s">
        <v>260</v>
      </c>
      <c r="Q739" s="208" t="s">
        <v>258</v>
      </c>
      <c r="R739" s="208" t="s">
        <v>259</v>
      </c>
      <c r="S739" s="203">
        <v>44837.594768518517</v>
      </c>
    </row>
    <row r="740" spans="1:19" x14ac:dyDescent="0.2">
      <c r="A740" s="208" t="s">
        <v>256</v>
      </c>
      <c r="B740" s="208" t="s">
        <v>130</v>
      </c>
      <c r="C740" s="203">
        <v>44805.708333333336</v>
      </c>
      <c r="D740" s="208">
        <v>277.024</v>
      </c>
      <c r="E740" s="208">
        <v>254.23400000000001</v>
      </c>
      <c r="F740" s="208">
        <v>22.79</v>
      </c>
      <c r="G740" s="208">
        <v>0</v>
      </c>
      <c r="H740" s="208">
        <v>500</v>
      </c>
      <c r="I740" s="208">
        <v>708</v>
      </c>
      <c r="J740" s="208">
        <v>254.23400000000001</v>
      </c>
      <c r="K740" s="208">
        <v>770</v>
      </c>
      <c r="L740" s="208"/>
      <c r="M740" s="208">
        <v>370</v>
      </c>
      <c r="N740" s="208">
        <v>770</v>
      </c>
      <c r="O740" s="208">
        <v>770</v>
      </c>
      <c r="P740" s="208" t="s">
        <v>260</v>
      </c>
      <c r="Q740" s="208" t="s">
        <v>258</v>
      </c>
      <c r="R740" s="208" t="s">
        <v>259</v>
      </c>
      <c r="S740" s="203">
        <v>44837.594768518517</v>
      </c>
    </row>
    <row r="741" spans="1:19" x14ac:dyDescent="0.2">
      <c r="A741" s="208" t="s">
        <v>256</v>
      </c>
      <c r="B741" s="208" t="s">
        <v>130</v>
      </c>
      <c r="C741" s="203">
        <v>44805.75</v>
      </c>
      <c r="D741" s="208">
        <v>294.048</v>
      </c>
      <c r="E741" s="208">
        <v>270.78699999999998</v>
      </c>
      <c r="F741" s="208">
        <v>23.26</v>
      </c>
      <c r="G741" s="208">
        <v>0</v>
      </c>
      <c r="H741" s="208">
        <v>500</v>
      </c>
      <c r="I741" s="208">
        <v>770</v>
      </c>
      <c r="J741" s="208">
        <v>270.78800000000001</v>
      </c>
      <c r="K741" s="208">
        <v>770</v>
      </c>
      <c r="L741" s="208"/>
      <c r="M741" s="208">
        <v>370</v>
      </c>
      <c r="N741" s="208">
        <v>770</v>
      </c>
      <c r="O741" s="208">
        <v>770</v>
      </c>
      <c r="P741" s="208" t="s">
        <v>260</v>
      </c>
      <c r="Q741" s="208" t="s">
        <v>258</v>
      </c>
      <c r="R741" s="208" t="s">
        <v>259</v>
      </c>
      <c r="S741" s="203">
        <v>44837.594768518517</v>
      </c>
    </row>
    <row r="742" spans="1:19" x14ac:dyDescent="0.2">
      <c r="A742" s="208" t="s">
        <v>256</v>
      </c>
      <c r="B742" s="208" t="s">
        <v>130</v>
      </c>
      <c r="C742" s="203">
        <v>44805.791666666664</v>
      </c>
      <c r="D742" s="208">
        <v>277.85599999999999</v>
      </c>
      <c r="E742" s="208">
        <v>255.298</v>
      </c>
      <c r="F742" s="208">
        <v>22.556000000000001</v>
      </c>
      <c r="G742" s="208">
        <v>0</v>
      </c>
      <c r="H742" s="208">
        <v>500</v>
      </c>
      <c r="I742" s="208">
        <v>770</v>
      </c>
      <c r="J742" s="208">
        <v>255.3</v>
      </c>
      <c r="K742" s="208">
        <v>770</v>
      </c>
      <c r="L742" s="208"/>
      <c r="M742" s="208">
        <v>370</v>
      </c>
      <c r="N742" s="208">
        <v>770</v>
      </c>
      <c r="O742" s="208">
        <v>770</v>
      </c>
      <c r="P742" s="208" t="s">
        <v>260</v>
      </c>
      <c r="Q742" s="208" t="s">
        <v>258</v>
      </c>
      <c r="R742" s="208" t="s">
        <v>259</v>
      </c>
      <c r="S742" s="203">
        <v>44837.594768518517</v>
      </c>
    </row>
    <row r="743" spans="1:19" x14ac:dyDescent="0.2">
      <c r="A743" s="208" t="s">
        <v>256</v>
      </c>
      <c r="B743" s="208" t="s">
        <v>130</v>
      </c>
      <c r="C743" s="203">
        <v>44805.833333333336</v>
      </c>
      <c r="D743" s="208">
        <v>274.36799999999999</v>
      </c>
      <c r="E743" s="208">
        <v>251.91249999999999</v>
      </c>
      <c r="F743" s="208">
        <v>22.457000000000001</v>
      </c>
      <c r="G743" s="208">
        <v>0</v>
      </c>
      <c r="H743" s="208">
        <v>500</v>
      </c>
      <c r="I743" s="208">
        <v>770</v>
      </c>
      <c r="J743" s="208">
        <v>251.911</v>
      </c>
      <c r="K743" s="208">
        <v>770</v>
      </c>
      <c r="L743" s="208"/>
      <c r="M743" s="208">
        <v>370</v>
      </c>
      <c r="N743" s="208">
        <v>770</v>
      </c>
      <c r="O743" s="208">
        <v>770</v>
      </c>
      <c r="P743" s="208" t="s">
        <v>260</v>
      </c>
      <c r="Q743" s="208" t="s">
        <v>258</v>
      </c>
      <c r="R743" s="208" t="s">
        <v>259</v>
      </c>
      <c r="S743" s="203">
        <v>44837.594768518517</v>
      </c>
    </row>
    <row r="744" spans="1:19" x14ac:dyDescent="0.2">
      <c r="A744" s="208" t="s">
        <v>256</v>
      </c>
      <c r="B744" s="208" t="s">
        <v>130</v>
      </c>
      <c r="C744" s="203">
        <v>44805.875</v>
      </c>
      <c r="D744" s="208">
        <v>274.08</v>
      </c>
      <c r="E744" s="208">
        <v>251.38749999999999</v>
      </c>
      <c r="F744" s="208">
        <v>22.693999999999999</v>
      </c>
      <c r="G744" s="208">
        <v>0</v>
      </c>
      <c r="H744" s="208">
        <v>500</v>
      </c>
      <c r="I744" s="208">
        <v>770</v>
      </c>
      <c r="J744" s="208">
        <v>251.386</v>
      </c>
      <c r="K744" s="208">
        <v>770</v>
      </c>
      <c r="L744" s="208"/>
      <c r="M744" s="208">
        <v>370</v>
      </c>
      <c r="N744" s="208">
        <v>770</v>
      </c>
      <c r="O744" s="208">
        <v>770</v>
      </c>
      <c r="P744" s="208" t="s">
        <v>260</v>
      </c>
      <c r="Q744" s="208" t="s">
        <v>258</v>
      </c>
      <c r="R744" s="208" t="s">
        <v>259</v>
      </c>
      <c r="S744" s="203">
        <v>44837.594768518517</v>
      </c>
    </row>
    <row r="745" spans="1:19" x14ac:dyDescent="0.2">
      <c r="A745" s="208" t="s">
        <v>256</v>
      </c>
      <c r="B745" s="208" t="s">
        <v>130</v>
      </c>
      <c r="C745" s="203">
        <v>44805.916666666664</v>
      </c>
      <c r="D745" s="208">
        <v>275.83999999999997</v>
      </c>
      <c r="E745" s="208">
        <v>253.00899999999999</v>
      </c>
      <c r="F745" s="208">
        <v>22.831</v>
      </c>
      <c r="G745" s="208">
        <v>0</v>
      </c>
      <c r="H745" s="208">
        <v>500</v>
      </c>
      <c r="I745" s="208">
        <v>770</v>
      </c>
      <c r="J745" s="208">
        <v>253.00899999999999</v>
      </c>
      <c r="K745" s="208">
        <v>770</v>
      </c>
      <c r="L745" s="208"/>
      <c r="M745" s="208">
        <v>370</v>
      </c>
      <c r="N745" s="208">
        <v>770</v>
      </c>
      <c r="O745" s="208">
        <v>770</v>
      </c>
      <c r="P745" s="208" t="s">
        <v>260</v>
      </c>
      <c r="Q745" s="208" t="s">
        <v>258</v>
      </c>
      <c r="R745" s="208" t="s">
        <v>259</v>
      </c>
      <c r="S745" s="203">
        <v>44837.594768518517</v>
      </c>
    </row>
    <row r="746" spans="1:19" x14ac:dyDescent="0.2">
      <c r="A746" s="208" t="s">
        <v>256</v>
      </c>
      <c r="B746" s="208" t="s">
        <v>130</v>
      </c>
      <c r="C746" s="203">
        <v>44805.958333333336</v>
      </c>
      <c r="D746" s="208">
        <v>279.04000000000002</v>
      </c>
      <c r="E746" s="208">
        <v>256.11149999999998</v>
      </c>
      <c r="F746" s="208">
        <v>22.925999999999998</v>
      </c>
      <c r="G746" s="208">
        <v>0</v>
      </c>
      <c r="H746" s="208">
        <v>499</v>
      </c>
      <c r="I746" s="208">
        <v>770</v>
      </c>
      <c r="J746" s="208">
        <v>256.11399999999998</v>
      </c>
      <c r="K746" s="208">
        <v>770</v>
      </c>
      <c r="L746" s="208"/>
      <c r="M746" s="208">
        <v>370</v>
      </c>
      <c r="N746" s="208">
        <v>770</v>
      </c>
      <c r="O746" s="208">
        <v>770</v>
      </c>
      <c r="P746" s="208" t="s">
        <v>260</v>
      </c>
      <c r="Q746" s="208" t="s">
        <v>258</v>
      </c>
      <c r="R746" s="208" t="s">
        <v>259</v>
      </c>
      <c r="S746" s="203">
        <v>44837.594768518517</v>
      </c>
    </row>
    <row r="747" spans="1:19" x14ac:dyDescent="0.2">
      <c r="A747" s="208" t="s">
        <v>256</v>
      </c>
      <c r="B747" s="208" t="s">
        <v>130</v>
      </c>
      <c r="C747" s="203">
        <v>44806</v>
      </c>
      <c r="D747" s="208">
        <v>277.69600000000003</v>
      </c>
      <c r="E747" s="208">
        <v>254.93950000000001</v>
      </c>
      <c r="F747" s="208">
        <v>22.754999999999999</v>
      </c>
      <c r="G747" s="208">
        <v>0</v>
      </c>
      <c r="H747" s="208">
        <v>500</v>
      </c>
      <c r="I747" s="208">
        <v>770</v>
      </c>
      <c r="J747" s="208">
        <v>254.941</v>
      </c>
      <c r="K747" s="208">
        <v>770</v>
      </c>
      <c r="L747" s="208"/>
      <c r="M747" s="208">
        <v>370</v>
      </c>
      <c r="N747" s="208">
        <v>770</v>
      </c>
      <c r="O747" s="208">
        <v>770</v>
      </c>
      <c r="P747" s="208" t="s">
        <v>260</v>
      </c>
      <c r="Q747" s="208" t="s">
        <v>258</v>
      </c>
      <c r="R747" s="208" t="s">
        <v>259</v>
      </c>
      <c r="S747" s="203">
        <v>44837.594768518517</v>
      </c>
    </row>
    <row r="748" spans="1:19" x14ac:dyDescent="0.2">
      <c r="A748" s="208" t="s">
        <v>256</v>
      </c>
      <c r="B748" s="208" t="s">
        <v>130</v>
      </c>
      <c r="C748" s="203">
        <v>44806.041666666664</v>
      </c>
      <c r="D748" s="208">
        <v>276.096</v>
      </c>
      <c r="E748" s="208">
        <v>253.31700000000001</v>
      </c>
      <c r="F748" s="208">
        <v>22.78</v>
      </c>
      <c r="G748" s="208">
        <v>0</v>
      </c>
      <c r="H748" s="208">
        <v>500</v>
      </c>
      <c r="I748" s="208">
        <v>770</v>
      </c>
      <c r="J748" s="208">
        <v>253.316</v>
      </c>
      <c r="K748" s="208">
        <v>770</v>
      </c>
      <c r="L748" s="208"/>
      <c r="M748" s="208">
        <v>370</v>
      </c>
      <c r="N748" s="208">
        <v>770</v>
      </c>
      <c r="O748" s="208">
        <v>770</v>
      </c>
      <c r="P748" s="208" t="s">
        <v>260</v>
      </c>
      <c r="Q748" s="208" t="s">
        <v>258</v>
      </c>
      <c r="R748" s="208" t="s">
        <v>259</v>
      </c>
      <c r="S748" s="203">
        <v>44837.594768518517</v>
      </c>
    </row>
    <row r="749" spans="1:19" x14ac:dyDescent="0.2">
      <c r="A749" s="208" t="s">
        <v>256</v>
      </c>
      <c r="B749" s="208" t="s">
        <v>130</v>
      </c>
      <c r="C749" s="203">
        <v>44806.083333333336</v>
      </c>
      <c r="D749" s="208">
        <v>273.24799999999999</v>
      </c>
      <c r="E749" s="208">
        <v>250.72</v>
      </c>
      <c r="F749" s="208">
        <v>22.529</v>
      </c>
      <c r="G749" s="208">
        <v>0</v>
      </c>
      <c r="H749" s="208">
        <v>499</v>
      </c>
      <c r="I749" s="208">
        <v>770</v>
      </c>
      <c r="J749" s="208">
        <v>250.71899999999999</v>
      </c>
      <c r="K749" s="208">
        <v>770</v>
      </c>
      <c r="L749" s="208"/>
      <c r="M749" s="208">
        <v>370</v>
      </c>
      <c r="N749" s="208">
        <v>770</v>
      </c>
      <c r="O749" s="208">
        <v>770</v>
      </c>
      <c r="P749" s="208" t="s">
        <v>260</v>
      </c>
      <c r="Q749" s="208" t="s">
        <v>258</v>
      </c>
      <c r="R749" s="208" t="s">
        <v>259</v>
      </c>
      <c r="S749" s="203">
        <v>44837.594768518517</v>
      </c>
    </row>
    <row r="750" spans="1:19" x14ac:dyDescent="0.2">
      <c r="A750" s="208" t="s">
        <v>256</v>
      </c>
      <c r="B750" s="208" t="s">
        <v>130</v>
      </c>
      <c r="C750" s="203">
        <v>44806.125</v>
      </c>
      <c r="D750" s="208">
        <v>273.60000000000002</v>
      </c>
      <c r="E750" s="208">
        <v>251.0035</v>
      </c>
      <c r="F750" s="208">
        <v>22.596</v>
      </c>
      <c r="G750" s="208">
        <v>0</v>
      </c>
      <c r="H750" s="208">
        <v>500</v>
      </c>
      <c r="I750" s="208">
        <v>770</v>
      </c>
      <c r="J750" s="208">
        <v>251.00399999999999</v>
      </c>
      <c r="K750" s="208">
        <v>770</v>
      </c>
      <c r="L750" s="208"/>
      <c r="M750" s="208">
        <v>370</v>
      </c>
      <c r="N750" s="208">
        <v>770</v>
      </c>
      <c r="O750" s="208">
        <v>770</v>
      </c>
      <c r="P750" s="208" t="s">
        <v>260</v>
      </c>
      <c r="Q750" s="208" t="s">
        <v>258</v>
      </c>
      <c r="R750" s="208" t="s">
        <v>259</v>
      </c>
      <c r="S750" s="203">
        <v>44837.594768518517</v>
      </c>
    </row>
    <row r="751" spans="1:19" x14ac:dyDescent="0.2">
      <c r="A751" s="208" t="s">
        <v>256</v>
      </c>
      <c r="B751" s="208" t="s">
        <v>130</v>
      </c>
      <c r="C751" s="203">
        <v>44806.166666666664</v>
      </c>
      <c r="D751" s="208">
        <v>273.47199999999998</v>
      </c>
      <c r="E751" s="208">
        <v>250.94800000000001</v>
      </c>
      <c r="F751" s="208">
        <v>22.523</v>
      </c>
      <c r="G751" s="208">
        <v>0</v>
      </c>
      <c r="H751" s="208">
        <v>500</v>
      </c>
      <c r="I751" s="208">
        <v>770</v>
      </c>
      <c r="J751" s="208">
        <v>250.94900000000001</v>
      </c>
      <c r="K751" s="208">
        <v>770</v>
      </c>
      <c r="L751" s="208"/>
      <c r="M751" s="208">
        <v>370</v>
      </c>
      <c r="N751" s="208">
        <v>770</v>
      </c>
      <c r="O751" s="208">
        <v>770</v>
      </c>
      <c r="P751" s="208" t="s">
        <v>260</v>
      </c>
      <c r="Q751" s="208" t="s">
        <v>258</v>
      </c>
      <c r="R751" s="208" t="s">
        <v>259</v>
      </c>
      <c r="S751" s="203">
        <v>44837.594768518517</v>
      </c>
    </row>
    <row r="752" spans="1:19" x14ac:dyDescent="0.2">
      <c r="A752" s="208" t="s">
        <v>256</v>
      </c>
      <c r="B752" s="208" t="s">
        <v>130</v>
      </c>
      <c r="C752" s="203">
        <v>44806.208333333336</v>
      </c>
      <c r="D752" s="208">
        <v>273.24799999999999</v>
      </c>
      <c r="E752" s="208">
        <v>250.744</v>
      </c>
      <c r="F752" s="208">
        <v>22.503</v>
      </c>
      <c r="G752" s="208">
        <v>0</v>
      </c>
      <c r="H752" s="208">
        <v>500</v>
      </c>
      <c r="I752" s="208">
        <v>770</v>
      </c>
      <c r="J752" s="208">
        <v>250.745</v>
      </c>
      <c r="K752" s="208">
        <v>770</v>
      </c>
      <c r="L752" s="208"/>
      <c r="M752" s="208">
        <v>370</v>
      </c>
      <c r="N752" s="208">
        <v>770</v>
      </c>
      <c r="O752" s="208">
        <v>770</v>
      </c>
      <c r="P752" s="208" t="s">
        <v>260</v>
      </c>
      <c r="Q752" s="208" t="s">
        <v>258</v>
      </c>
      <c r="R752" s="208" t="s">
        <v>259</v>
      </c>
      <c r="S752" s="203">
        <v>44837.594768518517</v>
      </c>
    </row>
    <row r="753" spans="1:19" x14ac:dyDescent="0.2">
      <c r="A753" s="208" t="s">
        <v>256</v>
      </c>
      <c r="B753" s="208" t="s">
        <v>130</v>
      </c>
      <c r="C753" s="203">
        <v>44806.25</v>
      </c>
      <c r="D753" s="208">
        <v>273.536</v>
      </c>
      <c r="E753" s="208">
        <v>251.02250000000001</v>
      </c>
      <c r="F753" s="208">
        <v>22.512</v>
      </c>
      <c r="G753" s="208">
        <v>0</v>
      </c>
      <c r="H753" s="208">
        <v>499</v>
      </c>
      <c r="I753" s="208">
        <v>770</v>
      </c>
      <c r="J753" s="208">
        <v>251.024</v>
      </c>
      <c r="K753" s="208">
        <v>770</v>
      </c>
      <c r="L753" s="208"/>
      <c r="M753" s="208">
        <v>370</v>
      </c>
      <c r="N753" s="208">
        <v>770</v>
      </c>
      <c r="O753" s="208">
        <v>770</v>
      </c>
      <c r="P753" s="208" t="s">
        <v>260</v>
      </c>
      <c r="Q753" s="208" t="s">
        <v>258</v>
      </c>
      <c r="R753" s="208" t="s">
        <v>259</v>
      </c>
      <c r="S753" s="203">
        <v>44837.594768518517</v>
      </c>
    </row>
    <row r="754" spans="1:19" x14ac:dyDescent="0.2">
      <c r="A754" s="208" t="s">
        <v>256</v>
      </c>
      <c r="B754" s="208" t="s">
        <v>130</v>
      </c>
      <c r="C754" s="203">
        <v>44806.291666666664</v>
      </c>
      <c r="D754" s="208">
        <v>273.31200000000001</v>
      </c>
      <c r="E754" s="208">
        <v>250.81700000000001</v>
      </c>
      <c r="F754" s="208">
        <v>22.494</v>
      </c>
      <c r="G754" s="208">
        <v>0</v>
      </c>
      <c r="H754" s="208">
        <v>500</v>
      </c>
      <c r="I754" s="208">
        <v>770</v>
      </c>
      <c r="J754" s="208">
        <v>250.81800000000001</v>
      </c>
      <c r="K754" s="208">
        <v>770</v>
      </c>
      <c r="L754" s="208"/>
      <c r="M754" s="208">
        <v>370</v>
      </c>
      <c r="N754" s="208">
        <v>770</v>
      </c>
      <c r="O754" s="208">
        <v>770</v>
      </c>
      <c r="P754" s="208" t="s">
        <v>260</v>
      </c>
      <c r="Q754" s="208" t="s">
        <v>258</v>
      </c>
      <c r="R754" s="208" t="s">
        <v>259</v>
      </c>
      <c r="S754" s="203">
        <v>44837.594768518517</v>
      </c>
    </row>
    <row r="755" spans="1:19" x14ac:dyDescent="0.2">
      <c r="A755" s="208" t="s">
        <v>256</v>
      </c>
      <c r="B755" s="208" t="s">
        <v>130</v>
      </c>
      <c r="C755" s="203">
        <v>44806.333333333336</v>
      </c>
      <c r="D755" s="208">
        <v>277.05599999999998</v>
      </c>
      <c r="E755" s="208">
        <v>254.03899999999999</v>
      </c>
      <c r="F755" s="208">
        <v>23.018000000000001</v>
      </c>
      <c r="G755" s="208">
        <v>0</v>
      </c>
      <c r="H755" s="208">
        <v>500</v>
      </c>
      <c r="I755" s="208">
        <v>770</v>
      </c>
      <c r="J755" s="208">
        <v>254.03800000000001</v>
      </c>
      <c r="K755" s="208">
        <v>770</v>
      </c>
      <c r="L755" s="208"/>
      <c r="M755" s="208">
        <v>370</v>
      </c>
      <c r="N755" s="208">
        <v>770</v>
      </c>
      <c r="O755" s="208">
        <v>770</v>
      </c>
      <c r="P755" s="208" t="s">
        <v>260</v>
      </c>
      <c r="Q755" s="208" t="s">
        <v>258</v>
      </c>
      <c r="R755" s="208" t="s">
        <v>259</v>
      </c>
      <c r="S755" s="203">
        <v>44837.594768518517</v>
      </c>
    </row>
    <row r="756" spans="1:19" x14ac:dyDescent="0.2">
      <c r="A756" s="208" t="s">
        <v>256</v>
      </c>
      <c r="B756" s="208" t="s">
        <v>130</v>
      </c>
      <c r="C756" s="203">
        <v>44806.375</v>
      </c>
      <c r="D756" s="208">
        <v>274.17599999999999</v>
      </c>
      <c r="E756" s="208">
        <v>250.88800000000001</v>
      </c>
      <c r="F756" s="208">
        <v>23.288</v>
      </c>
      <c r="G756" s="208">
        <v>0</v>
      </c>
      <c r="H756" s="208">
        <v>500</v>
      </c>
      <c r="I756" s="208">
        <v>770</v>
      </c>
      <c r="J756" s="208">
        <v>250.88800000000001</v>
      </c>
      <c r="K756" s="208">
        <v>770</v>
      </c>
      <c r="L756" s="208"/>
      <c r="M756" s="208">
        <v>370</v>
      </c>
      <c r="N756" s="208">
        <v>770</v>
      </c>
      <c r="O756" s="208">
        <v>770</v>
      </c>
      <c r="P756" s="208" t="s">
        <v>260</v>
      </c>
      <c r="Q756" s="208" t="s">
        <v>258</v>
      </c>
      <c r="R756" s="208" t="s">
        <v>259</v>
      </c>
      <c r="S756" s="203">
        <v>44837.594768518517</v>
      </c>
    </row>
    <row r="757" spans="1:19" x14ac:dyDescent="0.2">
      <c r="A757" s="208" t="s">
        <v>256</v>
      </c>
      <c r="B757" s="208" t="s">
        <v>130</v>
      </c>
      <c r="C757" s="203">
        <v>44806.416666666664</v>
      </c>
      <c r="D757" s="208">
        <v>278.30399999999997</v>
      </c>
      <c r="E757" s="208">
        <v>255.00800000000001</v>
      </c>
      <c r="F757" s="208">
        <v>23.297000000000001</v>
      </c>
      <c r="G757" s="208">
        <v>0</v>
      </c>
      <c r="H757" s="208">
        <v>499</v>
      </c>
      <c r="I757" s="208">
        <v>770</v>
      </c>
      <c r="J757" s="208">
        <v>255.00700000000001</v>
      </c>
      <c r="K757" s="208">
        <v>770</v>
      </c>
      <c r="L757" s="208"/>
      <c r="M757" s="208">
        <v>370</v>
      </c>
      <c r="N757" s="208">
        <v>770</v>
      </c>
      <c r="O757" s="208">
        <v>770</v>
      </c>
      <c r="P757" s="208" t="s">
        <v>260</v>
      </c>
      <c r="Q757" s="208" t="s">
        <v>258</v>
      </c>
      <c r="R757" s="208" t="s">
        <v>259</v>
      </c>
      <c r="S757" s="203">
        <v>44837.594768518517</v>
      </c>
    </row>
    <row r="758" spans="1:19" x14ac:dyDescent="0.2">
      <c r="A758" s="208" t="s">
        <v>256</v>
      </c>
      <c r="B758" s="208" t="s">
        <v>130</v>
      </c>
      <c r="C758" s="203">
        <v>44806.458333333336</v>
      </c>
      <c r="D758" s="208">
        <v>273.85599999999999</v>
      </c>
      <c r="E758" s="208">
        <v>250.8</v>
      </c>
      <c r="F758" s="208">
        <v>23.056999999999999</v>
      </c>
      <c r="G758" s="208">
        <v>0</v>
      </c>
      <c r="H758" s="208">
        <v>499</v>
      </c>
      <c r="I758" s="208">
        <v>770</v>
      </c>
      <c r="J758" s="208">
        <v>250.79900000000001</v>
      </c>
      <c r="K758" s="208">
        <v>770</v>
      </c>
      <c r="L758" s="208"/>
      <c r="M758" s="208">
        <v>370</v>
      </c>
      <c r="N758" s="208">
        <v>770</v>
      </c>
      <c r="O758" s="208">
        <v>770</v>
      </c>
      <c r="P758" s="208" t="s">
        <v>260</v>
      </c>
      <c r="Q758" s="208" t="s">
        <v>258</v>
      </c>
      <c r="R758" s="208" t="s">
        <v>259</v>
      </c>
      <c r="S758" s="203">
        <v>44837.594768518517</v>
      </c>
    </row>
    <row r="759" spans="1:19" x14ac:dyDescent="0.2">
      <c r="A759" s="208" t="s">
        <v>256</v>
      </c>
      <c r="B759" s="208" t="s">
        <v>130</v>
      </c>
      <c r="C759" s="203">
        <v>44806.5</v>
      </c>
      <c r="D759" s="208">
        <v>273.56799999999998</v>
      </c>
      <c r="E759" s="208">
        <v>250.79300000000001</v>
      </c>
      <c r="F759" s="208">
        <v>22.776</v>
      </c>
      <c r="G759" s="208">
        <v>0</v>
      </c>
      <c r="H759" s="208">
        <v>500</v>
      </c>
      <c r="I759" s="208">
        <v>770</v>
      </c>
      <c r="J759" s="208">
        <v>250.792</v>
      </c>
      <c r="K759" s="208">
        <v>770</v>
      </c>
      <c r="L759" s="208"/>
      <c r="M759" s="208">
        <v>370</v>
      </c>
      <c r="N759" s="208">
        <v>770</v>
      </c>
      <c r="O759" s="208">
        <v>770</v>
      </c>
      <c r="P759" s="208" t="s">
        <v>260</v>
      </c>
      <c r="Q759" s="208" t="s">
        <v>258</v>
      </c>
      <c r="R759" s="208" t="s">
        <v>259</v>
      </c>
      <c r="S759" s="203">
        <v>44837.594768518517</v>
      </c>
    </row>
    <row r="760" spans="1:19" x14ac:dyDescent="0.2">
      <c r="A760" s="208" t="s">
        <v>256</v>
      </c>
      <c r="B760" s="208" t="s">
        <v>130</v>
      </c>
      <c r="C760" s="203">
        <v>44806.541666666664</v>
      </c>
      <c r="D760" s="208">
        <v>274.59199999999998</v>
      </c>
      <c r="E760" s="208">
        <v>251.22900000000001</v>
      </c>
      <c r="F760" s="208">
        <v>23.364999999999998</v>
      </c>
      <c r="G760" s="208">
        <v>0</v>
      </c>
      <c r="H760" s="208">
        <v>500</v>
      </c>
      <c r="I760" s="208">
        <v>770</v>
      </c>
      <c r="J760" s="208">
        <v>251.227</v>
      </c>
      <c r="K760" s="208">
        <v>770</v>
      </c>
      <c r="L760" s="208"/>
      <c r="M760" s="208">
        <v>370</v>
      </c>
      <c r="N760" s="208">
        <v>770</v>
      </c>
      <c r="O760" s="208">
        <v>770</v>
      </c>
      <c r="P760" s="208" t="s">
        <v>260</v>
      </c>
      <c r="Q760" s="208" t="s">
        <v>258</v>
      </c>
      <c r="R760" s="208" t="s">
        <v>259</v>
      </c>
      <c r="S760" s="203">
        <v>44837.594768518517</v>
      </c>
    </row>
    <row r="761" spans="1:19" x14ac:dyDescent="0.2">
      <c r="A761" s="208" t="s">
        <v>256</v>
      </c>
      <c r="B761" s="208" t="s">
        <v>130</v>
      </c>
      <c r="C761" s="203">
        <v>44806.583333333336</v>
      </c>
      <c r="D761" s="208">
        <v>274.36799999999999</v>
      </c>
      <c r="E761" s="208">
        <v>251.0035</v>
      </c>
      <c r="F761" s="208">
        <v>23.364000000000001</v>
      </c>
      <c r="G761" s="208">
        <v>0</v>
      </c>
      <c r="H761" s="208">
        <v>499</v>
      </c>
      <c r="I761" s="208">
        <v>770</v>
      </c>
      <c r="J761" s="208">
        <v>251.00399999999999</v>
      </c>
      <c r="K761" s="208">
        <v>770</v>
      </c>
      <c r="L761" s="208"/>
      <c r="M761" s="208">
        <v>370</v>
      </c>
      <c r="N761" s="208">
        <v>770</v>
      </c>
      <c r="O761" s="208">
        <v>770</v>
      </c>
      <c r="P761" s="208" t="s">
        <v>260</v>
      </c>
      <c r="Q761" s="208" t="s">
        <v>258</v>
      </c>
      <c r="R761" s="208" t="s">
        <v>259</v>
      </c>
      <c r="S761" s="203">
        <v>44837.594768518517</v>
      </c>
    </row>
    <row r="762" spans="1:19" x14ac:dyDescent="0.2">
      <c r="A762" s="208" t="s">
        <v>256</v>
      </c>
      <c r="B762" s="208" t="s">
        <v>130</v>
      </c>
      <c r="C762" s="203">
        <v>44806.625</v>
      </c>
      <c r="D762" s="208">
        <v>275.93599999999998</v>
      </c>
      <c r="E762" s="208">
        <v>252.75299999999999</v>
      </c>
      <c r="F762" s="208">
        <v>23.181999999999999</v>
      </c>
      <c r="G762" s="208">
        <v>0</v>
      </c>
      <c r="H762" s="208">
        <v>500</v>
      </c>
      <c r="I762" s="208">
        <v>770</v>
      </c>
      <c r="J762" s="208">
        <v>252.75399999999999</v>
      </c>
      <c r="K762" s="208">
        <v>770</v>
      </c>
      <c r="L762" s="208"/>
      <c r="M762" s="208">
        <v>370</v>
      </c>
      <c r="N762" s="208">
        <v>770</v>
      </c>
      <c r="O762" s="208">
        <v>770</v>
      </c>
      <c r="P762" s="208" t="s">
        <v>260</v>
      </c>
      <c r="Q762" s="208" t="s">
        <v>258</v>
      </c>
      <c r="R762" s="208" t="s">
        <v>259</v>
      </c>
      <c r="S762" s="203">
        <v>44837.594768518517</v>
      </c>
    </row>
    <row r="763" spans="1:19" x14ac:dyDescent="0.2">
      <c r="A763" s="208" t="s">
        <v>256</v>
      </c>
      <c r="B763" s="208" t="s">
        <v>130</v>
      </c>
      <c r="C763" s="203">
        <v>44806.666666666664</v>
      </c>
      <c r="D763" s="208">
        <v>275.23200000000003</v>
      </c>
      <c r="E763" s="208">
        <v>252.32900000000001</v>
      </c>
      <c r="F763" s="208">
        <v>22.902999999999999</v>
      </c>
      <c r="G763" s="208">
        <v>0</v>
      </c>
      <c r="H763" s="208">
        <v>499</v>
      </c>
      <c r="I763" s="208">
        <v>770</v>
      </c>
      <c r="J763" s="208">
        <v>252.32900000000001</v>
      </c>
      <c r="K763" s="208">
        <v>770</v>
      </c>
      <c r="L763" s="208"/>
      <c r="M763" s="208">
        <v>370</v>
      </c>
      <c r="N763" s="208">
        <v>770</v>
      </c>
      <c r="O763" s="208">
        <v>770</v>
      </c>
      <c r="P763" s="208" t="s">
        <v>260</v>
      </c>
      <c r="Q763" s="208" t="s">
        <v>258</v>
      </c>
      <c r="R763" s="208" t="s">
        <v>259</v>
      </c>
      <c r="S763" s="203">
        <v>44837.594768518517</v>
      </c>
    </row>
    <row r="764" spans="1:19" x14ac:dyDescent="0.2">
      <c r="A764" s="208" t="s">
        <v>256</v>
      </c>
      <c r="B764" s="208" t="s">
        <v>130</v>
      </c>
      <c r="C764" s="203">
        <v>44806.708333333336</v>
      </c>
      <c r="D764" s="208">
        <v>283.83999999999997</v>
      </c>
      <c r="E764" s="208">
        <v>259.91149999999999</v>
      </c>
      <c r="F764" s="208">
        <v>23.928999999999998</v>
      </c>
      <c r="G764" s="208">
        <v>0</v>
      </c>
      <c r="H764" s="208">
        <v>500</v>
      </c>
      <c r="I764" s="208">
        <v>770</v>
      </c>
      <c r="J764" s="208">
        <v>259.911</v>
      </c>
      <c r="K764" s="208">
        <v>770</v>
      </c>
      <c r="L764" s="208"/>
      <c r="M764" s="208">
        <v>370</v>
      </c>
      <c r="N764" s="208">
        <v>770</v>
      </c>
      <c r="O764" s="208">
        <v>770</v>
      </c>
      <c r="P764" s="208" t="s">
        <v>260</v>
      </c>
      <c r="Q764" s="208" t="s">
        <v>258</v>
      </c>
      <c r="R764" s="208" t="s">
        <v>259</v>
      </c>
      <c r="S764" s="203">
        <v>44837.594768518517</v>
      </c>
    </row>
    <row r="765" spans="1:19" x14ac:dyDescent="0.2">
      <c r="A765" s="208" t="s">
        <v>256</v>
      </c>
      <c r="B765" s="208" t="s">
        <v>130</v>
      </c>
      <c r="C765" s="203">
        <v>44806.75</v>
      </c>
      <c r="D765" s="208">
        <v>281.44</v>
      </c>
      <c r="E765" s="208">
        <v>257.59550000000002</v>
      </c>
      <c r="F765" s="208">
        <v>23.846</v>
      </c>
      <c r="G765" s="208">
        <v>0</v>
      </c>
      <c r="H765" s="208">
        <v>499</v>
      </c>
      <c r="I765" s="208">
        <v>770</v>
      </c>
      <c r="J765" s="208">
        <v>257.59399999999999</v>
      </c>
      <c r="K765" s="208">
        <v>770</v>
      </c>
      <c r="L765" s="208"/>
      <c r="M765" s="208">
        <v>370</v>
      </c>
      <c r="N765" s="208">
        <v>770</v>
      </c>
      <c r="O765" s="208">
        <v>770</v>
      </c>
      <c r="P765" s="208" t="s">
        <v>260</v>
      </c>
      <c r="Q765" s="208" t="s">
        <v>258</v>
      </c>
      <c r="R765" s="208" t="s">
        <v>259</v>
      </c>
      <c r="S765" s="203">
        <v>44837.594768518517</v>
      </c>
    </row>
    <row r="766" spans="1:19" x14ac:dyDescent="0.2">
      <c r="A766" s="208" t="s">
        <v>256</v>
      </c>
      <c r="B766" s="208" t="s">
        <v>130</v>
      </c>
      <c r="C766" s="203">
        <v>44806.791666666664</v>
      </c>
      <c r="D766" s="208">
        <v>275.42399999999998</v>
      </c>
      <c r="E766" s="208">
        <v>251.904</v>
      </c>
      <c r="F766" s="208">
        <v>23.52</v>
      </c>
      <c r="G766" s="208">
        <v>0</v>
      </c>
      <c r="H766" s="208">
        <v>500</v>
      </c>
      <c r="I766" s="208">
        <v>770</v>
      </c>
      <c r="J766" s="208">
        <v>251.904</v>
      </c>
      <c r="K766" s="208">
        <v>770</v>
      </c>
      <c r="L766" s="208"/>
      <c r="M766" s="208">
        <v>370</v>
      </c>
      <c r="N766" s="208">
        <v>770</v>
      </c>
      <c r="O766" s="208">
        <v>770</v>
      </c>
      <c r="P766" s="208" t="s">
        <v>260</v>
      </c>
      <c r="Q766" s="208" t="s">
        <v>258</v>
      </c>
      <c r="R766" s="208" t="s">
        <v>259</v>
      </c>
      <c r="S766" s="203">
        <v>44837.594768518517</v>
      </c>
    </row>
    <row r="767" spans="1:19" x14ac:dyDescent="0.2">
      <c r="A767" s="208" t="s">
        <v>256</v>
      </c>
      <c r="B767" s="208" t="s">
        <v>130</v>
      </c>
      <c r="C767" s="203">
        <v>44806.833333333336</v>
      </c>
      <c r="D767" s="208">
        <v>274.464</v>
      </c>
      <c r="E767" s="208">
        <v>251.09100000000001</v>
      </c>
      <c r="F767" s="208">
        <v>23.370999999999999</v>
      </c>
      <c r="G767" s="208">
        <v>0</v>
      </c>
      <c r="H767" s="208">
        <v>500</v>
      </c>
      <c r="I767" s="208">
        <v>770</v>
      </c>
      <c r="J767" s="208">
        <v>251.09299999999999</v>
      </c>
      <c r="K767" s="208">
        <v>770</v>
      </c>
      <c r="L767" s="208"/>
      <c r="M767" s="208">
        <v>370</v>
      </c>
      <c r="N767" s="208">
        <v>770</v>
      </c>
      <c r="O767" s="208">
        <v>770</v>
      </c>
      <c r="P767" s="208" t="s">
        <v>260</v>
      </c>
      <c r="Q767" s="208" t="s">
        <v>258</v>
      </c>
      <c r="R767" s="208" t="s">
        <v>259</v>
      </c>
      <c r="S767" s="203">
        <v>44837.594768518517</v>
      </c>
    </row>
    <row r="768" spans="1:19" x14ac:dyDescent="0.2">
      <c r="A768" s="208" t="s">
        <v>256</v>
      </c>
      <c r="B768" s="208" t="s">
        <v>130</v>
      </c>
      <c r="C768" s="203">
        <v>44806.875</v>
      </c>
      <c r="D768" s="208">
        <v>274.84800000000001</v>
      </c>
      <c r="E768" s="208">
        <v>251.2705</v>
      </c>
      <c r="F768" s="208">
        <v>23.577000000000002</v>
      </c>
      <c r="G768" s="208">
        <v>0</v>
      </c>
      <c r="H768" s="208">
        <v>500</v>
      </c>
      <c r="I768" s="208">
        <v>770</v>
      </c>
      <c r="J768" s="208">
        <v>251.27099999999999</v>
      </c>
      <c r="K768" s="208">
        <v>770</v>
      </c>
      <c r="L768" s="208"/>
      <c r="M768" s="208">
        <v>370</v>
      </c>
      <c r="N768" s="208">
        <v>770</v>
      </c>
      <c r="O768" s="208">
        <v>770</v>
      </c>
      <c r="P768" s="208" t="s">
        <v>260</v>
      </c>
      <c r="Q768" s="208" t="s">
        <v>258</v>
      </c>
      <c r="R768" s="208" t="s">
        <v>259</v>
      </c>
      <c r="S768" s="203">
        <v>44837.594768518517</v>
      </c>
    </row>
    <row r="769" spans="1:19" x14ac:dyDescent="0.2">
      <c r="A769" s="208" t="s">
        <v>256</v>
      </c>
      <c r="B769" s="208" t="s">
        <v>130</v>
      </c>
      <c r="C769" s="203">
        <v>44806.916666666664</v>
      </c>
      <c r="D769" s="208">
        <v>276.44799999999998</v>
      </c>
      <c r="E769" s="208">
        <v>252.7405</v>
      </c>
      <c r="F769" s="208">
        <v>23.706</v>
      </c>
      <c r="G769" s="208">
        <v>0</v>
      </c>
      <c r="H769" s="208">
        <v>500</v>
      </c>
      <c r="I769" s="208">
        <v>770</v>
      </c>
      <c r="J769" s="208">
        <v>252.74199999999999</v>
      </c>
      <c r="K769" s="208">
        <v>770</v>
      </c>
      <c r="L769" s="208"/>
      <c r="M769" s="208">
        <v>370</v>
      </c>
      <c r="N769" s="208">
        <v>770</v>
      </c>
      <c r="O769" s="208">
        <v>770</v>
      </c>
      <c r="P769" s="208" t="s">
        <v>260</v>
      </c>
      <c r="Q769" s="208" t="s">
        <v>258</v>
      </c>
      <c r="R769" s="208" t="s">
        <v>259</v>
      </c>
      <c r="S769" s="203">
        <v>44837.594768518517</v>
      </c>
    </row>
    <row r="770" spans="1:19" x14ac:dyDescent="0.2">
      <c r="A770" s="208" t="s">
        <v>256</v>
      </c>
      <c r="B770" s="208" t="s">
        <v>130</v>
      </c>
      <c r="C770" s="203">
        <v>44806.958333333336</v>
      </c>
      <c r="D770" s="208">
        <v>274.52800000000002</v>
      </c>
      <c r="E770" s="208">
        <v>250.97649999999999</v>
      </c>
      <c r="F770" s="208">
        <v>23.55</v>
      </c>
      <c r="G770" s="208">
        <v>0</v>
      </c>
      <c r="H770" s="208">
        <v>499</v>
      </c>
      <c r="I770" s="208">
        <v>770</v>
      </c>
      <c r="J770" s="208">
        <v>250.97800000000001</v>
      </c>
      <c r="K770" s="208">
        <v>770</v>
      </c>
      <c r="L770" s="208"/>
      <c r="M770" s="208">
        <v>370</v>
      </c>
      <c r="N770" s="208">
        <v>770</v>
      </c>
      <c r="O770" s="208">
        <v>770</v>
      </c>
      <c r="P770" s="208" t="s">
        <v>260</v>
      </c>
      <c r="Q770" s="208" t="s">
        <v>258</v>
      </c>
      <c r="R770" s="208" t="s">
        <v>259</v>
      </c>
      <c r="S770" s="203">
        <v>44837.594768518517</v>
      </c>
    </row>
    <row r="771" spans="1:19" x14ac:dyDescent="0.2">
      <c r="A771" s="208" t="s">
        <v>256</v>
      </c>
      <c r="B771" s="208" t="s">
        <v>130</v>
      </c>
      <c r="C771" s="203">
        <v>44807</v>
      </c>
      <c r="D771" s="208">
        <v>278.01600000000002</v>
      </c>
      <c r="E771" s="208">
        <v>254.38800000000001</v>
      </c>
      <c r="F771" s="208">
        <v>23.63</v>
      </c>
      <c r="G771" s="208">
        <v>0</v>
      </c>
      <c r="H771" s="208">
        <v>499</v>
      </c>
      <c r="I771" s="208">
        <v>770</v>
      </c>
      <c r="J771" s="208">
        <v>254.386</v>
      </c>
      <c r="K771" s="208">
        <v>770</v>
      </c>
      <c r="L771" s="208"/>
      <c r="M771" s="208">
        <v>370</v>
      </c>
      <c r="N771" s="208">
        <v>770</v>
      </c>
      <c r="O771" s="208">
        <v>770</v>
      </c>
      <c r="P771" s="208" t="s">
        <v>260</v>
      </c>
      <c r="Q771" s="208" t="s">
        <v>258</v>
      </c>
      <c r="R771" s="208" t="s">
        <v>259</v>
      </c>
      <c r="S771" s="203">
        <v>44837.594768518517</v>
      </c>
    </row>
    <row r="772" spans="1:19" x14ac:dyDescent="0.2">
      <c r="A772" s="208" t="s">
        <v>256</v>
      </c>
      <c r="B772" s="208" t="s">
        <v>130</v>
      </c>
      <c r="C772" s="203">
        <v>44807.041666666664</v>
      </c>
      <c r="D772" s="208">
        <v>274.72000000000003</v>
      </c>
      <c r="E772" s="208">
        <v>251.0265</v>
      </c>
      <c r="F772" s="208">
        <v>23.693999999999999</v>
      </c>
      <c r="G772" s="208">
        <v>0</v>
      </c>
      <c r="H772" s="208">
        <v>498</v>
      </c>
      <c r="I772" s="208">
        <v>692</v>
      </c>
      <c r="J772" s="208">
        <v>251.02600000000001</v>
      </c>
      <c r="K772" s="208">
        <v>770</v>
      </c>
      <c r="L772" s="208"/>
      <c r="M772" s="208">
        <v>370</v>
      </c>
      <c r="N772" s="208">
        <v>770</v>
      </c>
      <c r="O772" s="208">
        <v>770</v>
      </c>
      <c r="P772" s="208" t="s">
        <v>260</v>
      </c>
      <c r="Q772" s="208" t="s">
        <v>258</v>
      </c>
      <c r="R772" s="208" t="s">
        <v>259</v>
      </c>
      <c r="S772" s="203">
        <v>44837.594768518517</v>
      </c>
    </row>
    <row r="773" spans="1:19" x14ac:dyDescent="0.2">
      <c r="A773" s="208" t="s">
        <v>256</v>
      </c>
      <c r="B773" s="208" t="s">
        <v>130</v>
      </c>
      <c r="C773" s="203">
        <v>44807.083333333336</v>
      </c>
      <c r="D773" s="208">
        <v>275.74400000000003</v>
      </c>
      <c r="E773" s="208">
        <v>252.0445</v>
      </c>
      <c r="F773" s="208">
        <v>23.7</v>
      </c>
      <c r="G773" s="208">
        <v>0</v>
      </c>
      <c r="H773" s="208">
        <v>499</v>
      </c>
      <c r="I773" s="208">
        <v>690</v>
      </c>
      <c r="J773" s="208">
        <v>252.04400000000001</v>
      </c>
      <c r="K773" s="208">
        <v>770</v>
      </c>
      <c r="L773" s="208"/>
      <c r="M773" s="208">
        <v>370</v>
      </c>
      <c r="N773" s="208">
        <v>770</v>
      </c>
      <c r="O773" s="208">
        <v>770</v>
      </c>
      <c r="P773" s="208" t="s">
        <v>260</v>
      </c>
      <c r="Q773" s="208" t="s">
        <v>258</v>
      </c>
      <c r="R773" s="208" t="s">
        <v>259</v>
      </c>
      <c r="S773" s="203">
        <v>44837.594768518517</v>
      </c>
    </row>
    <row r="774" spans="1:19" x14ac:dyDescent="0.2">
      <c r="A774" s="208" t="s">
        <v>256</v>
      </c>
      <c r="B774" s="208" t="s">
        <v>130</v>
      </c>
      <c r="C774" s="203">
        <v>44807.125</v>
      </c>
      <c r="D774" s="208">
        <v>274.36799999999999</v>
      </c>
      <c r="E774" s="208">
        <v>250.93799999999999</v>
      </c>
      <c r="F774" s="208">
        <v>23.43</v>
      </c>
      <c r="G774" s="208">
        <v>0</v>
      </c>
      <c r="H774" s="208">
        <v>500</v>
      </c>
      <c r="I774" s="208">
        <v>690</v>
      </c>
      <c r="J774" s="208">
        <v>250.93799999999999</v>
      </c>
      <c r="K774" s="208">
        <v>770</v>
      </c>
      <c r="L774" s="208"/>
      <c r="M774" s="208">
        <v>370</v>
      </c>
      <c r="N774" s="208">
        <v>770</v>
      </c>
      <c r="O774" s="208">
        <v>770</v>
      </c>
      <c r="P774" s="208" t="s">
        <v>260</v>
      </c>
      <c r="Q774" s="208" t="s">
        <v>258</v>
      </c>
      <c r="R774" s="208" t="s">
        <v>259</v>
      </c>
      <c r="S774" s="203">
        <v>44837.594768518517</v>
      </c>
    </row>
    <row r="775" spans="1:19" x14ac:dyDescent="0.2">
      <c r="A775" s="208" t="s">
        <v>256</v>
      </c>
      <c r="B775" s="208" t="s">
        <v>130</v>
      </c>
      <c r="C775" s="203">
        <v>44807.166666666664</v>
      </c>
      <c r="D775" s="208">
        <v>274.17599999999999</v>
      </c>
      <c r="E775" s="208">
        <v>250.69450000000001</v>
      </c>
      <c r="F775" s="208">
        <v>23.481000000000002</v>
      </c>
      <c r="G775" s="208">
        <v>0</v>
      </c>
      <c r="H775" s="208">
        <v>499</v>
      </c>
      <c r="I775" s="208">
        <v>690</v>
      </c>
      <c r="J775" s="208">
        <v>250.69499999999999</v>
      </c>
      <c r="K775" s="208">
        <v>770</v>
      </c>
      <c r="L775" s="208"/>
      <c r="M775" s="208">
        <v>370</v>
      </c>
      <c r="N775" s="208">
        <v>770</v>
      </c>
      <c r="O775" s="208">
        <v>770</v>
      </c>
      <c r="P775" s="208" t="s">
        <v>260</v>
      </c>
      <c r="Q775" s="208" t="s">
        <v>258</v>
      </c>
      <c r="R775" s="208" t="s">
        <v>259</v>
      </c>
      <c r="S775" s="203">
        <v>44837.594768518517</v>
      </c>
    </row>
    <row r="776" spans="1:19" x14ac:dyDescent="0.2">
      <c r="A776" s="208" t="s">
        <v>256</v>
      </c>
      <c r="B776" s="208" t="s">
        <v>130</v>
      </c>
      <c r="C776" s="203">
        <v>44807.208333333336</v>
      </c>
      <c r="D776" s="208">
        <v>274.11200000000002</v>
      </c>
      <c r="E776" s="208">
        <v>250.7115</v>
      </c>
      <c r="F776" s="208">
        <v>23.399000000000001</v>
      </c>
      <c r="G776" s="208">
        <v>0</v>
      </c>
      <c r="H776" s="208">
        <v>499</v>
      </c>
      <c r="I776" s="208">
        <v>690</v>
      </c>
      <c r="J776" s="208">
        <v>250.71299999999999</v>
      </c>
      <c r="K776" s="208">
        <v>770</v>
      </c>
      <c r="L776" s="208"/>
      <c r="M776" s="208">
        <v>370</v>
      </c>
      <c r="N776" s="208">
        <v>770</v>
      </c>
      <c r="O776" s="208">
        <v>770</v>
      </c>
      <c r="P776" s="208" t="s">
        <v>260</v>
      </c>
      <c r="Q776" s="208" t="s">
        <v>258</v>
      </c>
      <c r="R776" s="208" t="s">
        <v>259</v>
      </c>
      <c r="S776" s="203">
        <v>44837.594768518517</v>
      </c>
    </row>
    <row r="777" spans="1:19" x14ac:dyDescent="0.2">
      <c r="A777" s="208" t="s">
        <v>256</v>
      </c>
      <c r="B777" s="208" t="s">
        <v>130</v>
      </c>
      <c r="C777" s="203">
        <v>44807.25</v>
      </c>
      <c r="D777" s="208">
        <v>274.20800000000003</v>
      </c>
      <c r="E777" s="208">
        <v>250.83799999999999</v>
      </c>
      <c r="F777" s="208">
        <v>23.37</v>
      </c>
      <c r="G777" s="208">
        <v>0</v>
      </c>
      <c r="H777" s="208">
        <v>500</v>
      </c>
      <c r="I777" s="208">
        <v>690</v>
      </c>
      <c r="J777" s="208">
        <v>250.83799999999999</v>
      </c>
      <c r="K777" s="208">
        <v>770</v>
      </c>
      <c r="L777" s="208"/>
      <c r="M777" s="208">
        <v>370</v>
      </c>
      <c r="N777" s="208">
        <v>770</v>
      </c>
      <c r="O777" s="208">
        <v>770</v>
      </c>
      <c r="P777" s="208" t="s">
        <v>260</v>
      </c>
      <c r="Q777" s="208" t="s">
        <v>258</v>
      </c>
      <c r="R777" s="208" t="s">
        <v>259</v>
      </c>
      <c r="S777" s="203">
        <v>44837.594768518517</v>
      </c>
    </row>
    <row r="778" spans="1:19" x14ac:dyDescent="0.2">
      <c r="A778" s="208" t="s">
        <v>256</v>
      </c>
      <c r="B778" s="208" t="s">
        <v>130</v>
      </c>
      <c r="C778" s="203">
        <v>44807.291666666664</v>
      </c>
      <c r="D778" s="208">
        <v>275.71199999999999</v>
      </c>
      <c r="E778" s="208">
        <v>252.4135</v>
      </c>
      <c r="F778" s="208">
        <v>23.295999999999999</v>
      </c>
      <c r="G778" s="208">
        <v>0</v>
      </c>
      <c r="H778" s="208">
        <v>500</v>
      </c>
      <c r="I778" s="208">
        <v>690</v>
      </c>
      <c r="J778" s="208">
        <v>252.416</v>
      </c>
      <c r="K778" s="208">
        <v>770</v>
      </c>
      <c r="L778" s="208"/>
      <c r="M778" s="208">
        <v>370</v>
      </c>
      <c r="N778" s="208">
        <v>770</v>
      </c>
      <c r="O778" s="208">
        <v>770</v>
      </c>
      <c r="P778" s="208" t="s">
        <v>260</v>
      </c>
      <c r="Q778" s="208" t="s">
        <v>258</v>
      </c>
      <c r="R778" s="208" t="s">
        <v>259</v>
      </c>
      <c r="S778" s="203">
        <v>44837.594768518517</v>
      </c>
    </row>
    <row r="779" spans="1:19" x14ac:dyDescent="0.2">
      <c r="A779" s="208" t="s">
        <v>256</v>
      </c>
      <c r="B779" s="208" t="s">
        <v>130</v>
      </c>
      <c r="C779" s="203">
        <v>44807.333333333336</v>
      </c>
      <c r="D779" s="208">
        <v>277.56799999999998</v>
      </c>
      <c r="E779" s="208">
        <v>254.3135</v>
      </c>
      <c r="F779" s="208">
        <v>23.254999999999999</v>
      </c>
      <c r="G779" s="208">
        <v>0</v>
      </c>
      <c r="H779" s="208">
        <v>500</v>
      </c>
      <c r="I779" s="208">
        <v>690</v>
      </c>
      <c r="J779" s="208">
        <v>254.31299999999999</v>
      </c>
      <c r="K779" s="208">
        <v>770</v>
      </c>
      <c r="L779" s="208"/>
      <c r="M779" s="208">
        <v>370</v>
      </c>
      <c r="N779" s="208">
        <v>770</v>
      </c>
      <c r="O779" s="208">
        <v>770</v>
      </c>
      <c r="P779" s="208" t="s">
        <v>260</v>
      </c>
      <c r="Q779" s="208" t="s">
        <v>258</v>
      </c>
      <c r="R779" s="208" t="s">
        <v>259</v>
      </c>
      <c r="S779" s="203">
        <v>44837.594768518517</v>
      </c>
    </row>
    <row r="780" spans="1:19" x14ac:dyDescent="0.2">
      <c r="A780" s="208" t="s">
        <v>256</v>
      </c>
      <c r="B780" s="208" t="s">
        <v>130</v>
      </c>
      <c r="C780" s="203">
        <v>44807.375</v>
      </c>
      <c r="D780" s="208">
        <v>274.39999999999998</v>
      </c>
      <c r="E780" s="208">
        <v>251.29300000000001</v>
      </c>
      <c r="F780" s="208">
        <v>23.109000000000002</v>
      </c>
      <c r="G780" s="208">
        <v>0</v>
      </c>
      <c r="H780" s="208">
        <v>500</v>
      </c>
      <c r="I780" s="208">
        <v>690</v>
      </c>
      <c r="J780" s="208">
        <v>251.291</v>
      </c>
      <c r="K780" s="208">
        <v>770</v>
      </c>
      <c r="L780" s="208"/>
      <c r="M780" s="208">
        <v>370</v>
      </c>
      <c r="N780" s="208">
        <v>770</v>
      </c>
      <c r="O780" s="208">
        <v>770</v>
      </c>
      <c r="P780" s="208" t="s">
        <v>260</v>
      </c>
      <c r="Q780" s="208" t="s">
        <v>258</v>
      </c>
      <c r="R780" s="208" t="s">
        <v>259</v>
      </c>
      <c r="S780" s="203">
        <v>44837.594768518517</v>
      </c>
    </row>
    <row r="781" spans="1:19" x14ac:dyDescent="0.2">
      <c r="A781" s="208" t="s">
        <v>256</v>
      </c>
      <c r="B781" s="208" t="s">
        <v>130</v>
      </c>
      <c r="C781" s="203">
        <v>44807.416666666664</v>
      </c>
      <c r="D781" s="208">
        <v>278.33600000000001</v>
      </c>
      <c r="E781" s="208">
        <v>254.92349999999999</v>
      </c>
      <c r="F781" s="208">
        <v>23.414000000000001</v>
      </c>
      <c r="G781" s="208">
        <v>0</v>
      </c>
      <c r="H781" s="208">
        <v>500</v>
      </c>
      <c r="I781" s="208">
        <v>690</v>
      </c>
      <c r="J781" s="208">
        <v>254.922</v>
      </c>
      <c r="K781" s="208">
        <v>770</v>
      </c>
      <c r="L781" s="208"/>
      <c r="M781" s="208">
        <v>370</v>
      </c>
      <c r="N781" s="208">
        <v>770</v>
      </c>
      <c r="O781" s="208">
        <v>770</v>
      </c>
      <c r="P781" s="208" t="s">
        <v>260</v>
      </c>
      <c r="Q781" s="208" t="s">
        <v>258</v>
      </c>
      <c r="R781" s="208" t="s">
        <v>259</v>
      </c>
      <c r="S781" s="203">
        <v>44837.594768518517</v>
      </c>
    </row>
    <row r="782" spans="1:19" x14ac:dyDescent="0.2">
      <c r="A782" s="208" t="s">
        <v>256</v>
      </c>
      <c r="B782" s="208" t="s">
        <v>130</v>
      </c>
      <c r="C782" s="203">
        <v>44807.458333333336</v>
      </c>
      <c r="D782" s="208">
        <v>274.49599999999998</v>
      </c>
      <c r="E782" s="208">
        <v>250.947</v>
      </c>
      <c r="F782" s="208">
        <v>23.548999999999999</v>
      </c>
      <c r="G782" s="208">
        <v>0</v>
      </c>
      <c r="H782" s="208">
        <v>499</v>
      </c>
      <c r="I782" s="208">
        <v>690</v>
      </c>
      <c r="J782" s="208">
        <v>250.947</v>
      </c>
      <c r="K782" s="208">
        <v>770</v>
      </c>
      <c r="L782" s="208"/>
      <c r="M782" s="208">
        <v>370</v>
      </c>
      <c r="N782" s="208">
        <v>770</v>
      </c>
      <c r="O782" s="208">
        <v>770</v>
      </c>
      <c r="P782" s="208" t="s">
        <v>260</v>
      </c>
      <c r="Q782" s="208" t="s">
        <v>258</v>
      </c>
      <c r="R782" s="208" t="s">
        <v>259</v>
      </c>
      <c r="S782" s="203">
        <v>44837.594768518517</v>
      </c>
    </row>
    <row r="783" spans="1:19" x14ac:dyDescent="0.2">
      <c r="A783" s="208" t="s">
        <v>256</v>
      </c>
      <c r="B783" s="208" t="s">
        <v>130</v>
      </c>
      <c r="C783" s="203">
        <v>44807.5</v>
      </c>
      <c r="D783" s="208">
        <v>274.20800000000003</v>
      </c>
      <c r="E783" s="208">
        <v>250.99100000000001</v>
      </c>
      <c r="F783" s="208">
        <v>23.216999999999999</v>
      </c>
      <c r="G783" s="208">
        <v>0</v>
      </c>
      <c r="H783" s="208">
        <v>499</v>
      </c>
      <c r="I783" s="208">
        <v>690</v>
      </c>
      <c r="J783" s="208">
        <v>250.99100000000001</v>
      </c>
      <c r="K783" s="208">
        <v>770</v>
      </c>
      <c r="L783" s="208"/>
      <c r="M783" s="208">
        <v>370</v>
      </c>
      <c r="N783" s="208">
        <v>770</v>
      </c>
      <c r="O783" s="208">
        <v>770</v>
      </c>
      <c r="P783" s="208" t="s">
        <v>260</v>
      </c>
      <c r="Q783" s="208" t="s">
        <v>258</v>
      </c>
      <c r="R783" s="208" t="s">
        <v>259</v>
      </c>
      <c r="S783" s="203">
        <v>44837.594768518517</v>
      </c>
    </row>
    <row r="784" spans="1:19" x14ac:dyDescent="0.2">
      <c r="A784" s="208" t="s">
        <v>256</v>
      </c>
      <c r="B784" s="208" t="s">
        <v>130</v>
      </c>
      <c r="C784" s="203">
        <v>44807.541666666664</v>
      </c>
      <c r="D784" s="208">
        <v>274.39999999999998</v>
      </c>
      <c r="E784" s="208">
        <v>250.98750000000001</v>
      </c>
      <c r="F784" s="208">
        <v>23.411999999999999</v>
      </c>
      <c r="G784" s="208">
        <v>0</v>
      </c>
      <c r="H784" s="208">
        <v>500</v>
      </c>
      <c r="I784" s="208">
        <v>690</v>
      </c>
      <c r="J784" s="208">
        <v>250.988</v>
      </c>
      <c r="K784" s="208">
        <v>770</v>
      </c>
      <c r="L784" s="208"/>
      <c r="M784" s="208">
        <v>370</v>
      </c>
      <c r="N784" s="208">
        <v>770</v>
      </c>
      <c r="O784" s="208">
        <v>770</v>
      </c>
      <c r="P784" s="208" t="s">
        <v>260</v>
      </c>
      <c r="Q784" s="208" t="s">
        <v>258</v>
      </c>
      <c r="R784" s="208" t="s">
        <v>259</v>
      </c>
      <c r="S784" s="203">
        <v>44837.594768518517</v>
      </c>
    </row>
    <row r="785" spans="1:19" x14ac:dyDescent="0.2">
      <c r="A785" s="208" t="s">
        <v>256</v>
      </c>
      <c r="B785" s="208" t="s">
        <v>130</v>
      </c>
      <c r="C785" s="203">
        <v>44807.583333333336</v>
      </c>
      <c r="D785" s="208">
        <v>274.43200000000002</v>
      </c>
      <c r="E785" s="208">
        <v>251.05850000000001</v>
      </c>
      <c r="F785" s="208">
        <v>23.373000000000001</v>
      </c>
      <c r="G785" s="208">
        <v>0</v>
      </c>
      <c r="H785" s="208">
        <v>500</v>
      </c>
      <c r="I785" s="208">
        <v>690</v>
      </c>
      <c r="J785" s="208">
        <v>251.059</v>
      </c>
      <c r="K785" s="208">
        <v>770</v>
      </c>
      <c r="L785" s="208"/>
      <c r="M785" s="208">
        <v>370</v>
      </c>
      <c r="N785" s="208">
        <v>770</v>
      </c>
      <c r="O785" s="208">
        <v>770</v>
      </c>
      <c r="P785" s="208" t="s">
        <v>260</v>
      </c>
      <c r="Q785" s="208" t="s">
        <v>258</v>
      </c>
      <c r="R785" s="208" t="s">
        <v>259</v>
      </c>
      <c r="S785" s="203">
        <v>44837.594768518517</v>
      </c>
    </row>
    <row r="786" spans="1:19" x14ac:dyDescent="0.2">
      <c r="A786" s="208" t="s">
        <v>256</v>
      </c>
      <c r="B786" s="208" t="s">
        <v>130</v>
      </c>
      <c r="C786" s="203">
        <v>44807.625</v>
      </c>
      <c r="D786" s="208">
        <v>275.23200000000003</v>
      </c>
      <c r="E786" s="208">
        <v>251.86750000000001</v>
      </c>
      <c r="F786" s="208">
        <v>23.367000000000001</v>
      </c>
      <c r="G786" s="208">
        <v>0</v>
      </c>
      <c r="H786" s="208">
        <v>500</v>
      </c>
      <c r="I786" s="208">
        <v>690</v>
      </c>
      <c r="J786" s="208">
        <v>251.86500000000001</v>
      </c>
      <c r="K786" s="208">
        <v>770</v>
      </c>
      <c r="L786" s="208"/>
      <c r="M786" s="208">
        <v>370</v>
      </c>
      <c r="N786" s="208">
        <v>770</v>
      </c>
      <c r="O786" s="208">
        <v>770</v>
      </c>
      <c r="P786" s="208" t="s">
        <v>260</v>
      </c>
      <c r="Q786" s="208" t="s">
        <v>258</v>
      </c>
      <c r="R786" s="208" t="s">
        <v>259</v>
      </c>
      <c r="S786" s="203">
        <v>44837.594768518517</v>
      </c>
    </row>
    <row r="787" spans="1:19" x14ac:dyDescent="0.2">
      <c r="A787" s="208" t="s">
        <v>256</v>
      </c>
      <c r="B787" s="208" t="s">
        <v>130</v>
      </c>
      <c r="C787" s="203">
        <v>44807.666666666664</v>
      </c>
      <c r="D787" s="208">
        <v>274.36799999999999</v>
      </c>
      <c r="E787" s="208">
        <v>251.0445</v>
      </c>
      <c r="F787" s="208">
        <v>23.324000000000002</v>
      </c>
      <c r="G787" s="208">
        <v>0</v>
      </c>
      <c r="H787" s="208">
        <v>499</v>
      </c>
      <c r="I787" s="208">
        <v>690</v>
      </c>
      <c r="J787" s="208">
        <v>251.04400000000001</v>
      </c>
      <c r="K787" s="208">
        <v>770</v>
      </c>
      <c r="L787" s="208"/>
      <c r="M787" s="208">
        <v>370</v>
      </c>
      <c r="N787" s="208">
        <v>770</v>
      </c>
      <c r="O787" s="208">
        <v>770</v>
      </c>
      <c r="P787" s="208" t="s">
        <v>260</v>
      </c>
      <c r="Q787" s="208" t="s">
        <v>258</v>
      </c>
      <c r="R787" s="208" t="s">
        <v>259</v>
      </c>
      <c r="S787" s="203">
        <v>44837.594768518517</v>
      </c>
    </row>
    <row r="788" spans="1:19" x14ac:dyDescent="0.2">
      <c r="A788" s="208" t="s">
        <v>256</v>
      </c>
      <c r="B788" s="208" t="s">
        <v>130</v>
      </c>
      <c r="C788" s="203">
        <v>44807.708333333336</v>
      </c>
      <c r="D788" s="208">
        <v>274.84800000000001</v>
      </c>
      <c r="E788" s="208">
        <v>251.751</v>
      </c>
      <c r="F788" s="208">
        <v>23.094999999999999</v>
      </c>
      <c r="G788" s="208">
        <v>0</v>
      </c>
      <c r="H788" s="208">
        <v>499</v>
      </c>
      <c r="I788" s="208">
        <v>690</v>
      </c>
      <c r="J788" s="208">
        <v>251.75299999999999</v>
      </c>
      <c r="K788" s="208">
        <v>770</v>
      </c>
      <c r="L788" s="208"/>
      <c r="M788" s="208">
        <v>370</v>
      </c>
      <c r="N788" s="208">
        <v>770</v>
      </c>
      <c r="O788" s="208">
        <v>770</v>
      </c>
      <c r="P788" s="208" t="s">
        <v>260</v>
      </c>
      <c r="Q788" s="208" t="s">
        <v>258</v>
      </c>
      <c r="R788" s="208" t="s">
        <v>259</v>
      </c>
      <c r="S788" s="203">
        <v>44837.594768518517</v>
      </c>
    </row>
    <row r="789" spans="1:19" x14ac:dyDescent="0.2">
      <c r="A789" s="208" t="s">
        <v>256</v>
      </c>
      <c r="B789" s="208" t="s">
        <v>130</v>
      </c>
      <c r="C789" s="203">
        <v>44807.75</v>
      </c>
      <c r="D789" s="208">
        <v>282.68799999999999</v>
      </c>
      <c r="E789" s="208">
        <v>259.24799999999999</v>
      </c>
      <c r="F789" s="208">
        <v>23.44</v>
      </c>
      <c r="G789" s="208">
        <v>0</v>
      </c>
      <c r="H789" s="208">
        <v>500</v>
      </c>
      <c r="I789" s="208">
        <v>690</v>
      </c>
      <c r="J789" s="208">
        <v>259.24799999999999</v>
      </c>
      <c r="K789" s="208">
        <v>770</v>
      </c>
      <c r="L789" s="208"/>
      <c r="M789" s="208">
        <v>370</v>
      </c>
      <c r="N789" s="208">
        <v>770</v>
      </c>
      <c r="O789" s="208">
        <v>770</v>
      </c>
      <c r="P789" s="208" t="s">
        <v>260</v>
      </c>
      <c r="Q789" s="208" t="s">
        <v>258</v>
      </c>
      <c r="R789" s="208" t="s">
        <v>259</v>
      </c>
      <c r="S789" s="203">
        <v>44837.594768518517</v>
      </c>
    </row>
    <row r="790" spans="1:19" x14ac:dyDescent="0.2">
      <c r="A790" s="208" t="s">
        <v>256</v>
      </c>
      <c r="B790" s="208" t="s">
        <v>130</v>
      </c>
      <c r="C790" s="203">
        <v>44807.791666666664</v>
      </c>
      <c r="D790" s="208">
        <v>275.68</v>
      </c>
      <c r="E790" s="208">
        <v>252.685</v>
      </c>
      <c r="F790" s="208">
        <v>22.994</v>
      </c>
      <c r="G790" s="208">
        <v>0</v>
      </c>
      <c r="H790" s="208">
        <v>500</v>
      </c>
      <c r="I790" s="208">
        <v>690</v>
      </c>
      <c r="J790" s="208">
        <v>252.68600000000001</v>
      </c>
      <c r="K790" s="208">
        <v>770</v>
      </c>
      <c r="L790" s="208"/>
      <c r="M790" s="208">
        <v>370</v>
      </c>
      <c r="N790" s="208">
        <v>770</v>
      </c>
      <c r="O790" s="208">
        <v>770</v>
      </c>
      <c r="P790" s="208" t="s">
        <v>260</v>
      </c>
      <c r="Q790" s="208" t="s">
        <v>258</v>
      </c>
      <c r="R790" s="208" t="s">
        <v>259</v>
      </c>
      <c r="S790" s="203">
        <v>44837.594768518517</v>
      </c>
    </row>
    <row r="791" spans="1:19" x14ac:dyDescent="0.2">
      <c r="A791" s="208" t="s">
        <v>256</v>
      </c>
      <c r="B791" s="208" t="s">
        <v>130</v>
      </c>
      <c r="C791" s="203">
        <v>44807.833333333336</v>
      </c>
      <c r="D791" s="208">
        <v>273.952</v>
      </c>
      <c r="E791" s="208">
        <v>251.04900000000001</v>
      </c>
      <c r="F791" s="208">
        <v>22.902999999999999</v>
      </c>
      <c r="G791" s="208">
        <v>0</v>
      </c>
      <c r="H791" s="208">
        <v>500</v>
      </c>
      <c r="I791" s="208">
        <v>690</v>
      </c>
      <c r="J791" s="208">
        <v>251.04900000000001</v>
      </c>
      <c r="K791" s="208">
        <v>770</v>
      </c>
      <c r="L791" s="208"/>
      <c r="M791" s="208">
        <v>370</v>
      </c>
      <c r="N791" s="208">
        <v>770</v>
      </c>
      <c r="O791" s="208">
        <v>770</v>
      </c>
      <c r="P791" s="208" t="s">
        <v>260</v>
      </c>
      <c r="Q791" s="208" t="s">
        <v>258</v>
      </c>
      <c r="R791" s="208" t="s">
        <v>259</v>
      </c>
      <c r="S791" s="203">
        <v>44837.594768518517</v>
      </c>
    </row>
    <row r="792" spans="1:19" x14ac:dyDescent="0.2">
      <c r="A792" s="208" t="s">
        <v>256</v>
      </c>
      <c r="B792" s="208" t="s">
        <v>130</v>
      </c>
      <c r="C792" s="203">
        <v>44807.875</v>
      </c>
      <c r="D792" s="208">
        <v>287.74400000000003</v>
      </c>
      <c r="E792" s="208">
        <v>264.089</v>
      </c>
      <c r="F792" s="208">
        <v>23.654</v>
      </c>
      <c r="G792" s="208">
        <v>0</v>
      </c>
      <c r="H792" s="208">
        <v>500</v>
      </c>
      <c r="I792" s="208">
        <v>690</v>
      </c>
      <c r="J792" s="208">
        <v>264.08999999999997</v>
      </c>
      <c r="K792" s="208">
        <v>770</v>
      </c>
      <c r="L792" s="208"/>
      <c r="M792" s="208">
        <v>370</v>
      </c>
      <c r="N792" s="208">
        <v>770</v>
      </c>
      <c r="O792" s="208">
        <v>770</v>
      </c>
      <c r="P792" s="208" t="s">
        <v>260</v>
      </c>
      <c r="Q792" s="208" t="s">
        <v>258</v>
      </c>
      <c r="R792" s="208" t="s">
        <v>259</v>
      </c>
      <c r="S792" s="203">
        <v>44837.594768518517</v>
      </c>
    </row>
    <row r="793" spans="1:19" x14ac:dyDescent="0.2">
      <c r="A793" s="208" t="s">
        <v>256</v>
      </c>
      <c r="B793" s="208" t="s">
        <v>130</v>
      </c>
      <c r="C793" s="203">
        <v>44807.916666666664</v>
      </c>
      <c r="D793" s="208">
        <v>274.39999999999998</v>
      </c>
      <c r="E793" s="208">
        <v>251.017</v>
      </c>
      <c r="F793" s="208">
        <v>23.384</v>
      </c>
      <c r="G793" s="208">
        <v>0</v>
      </c>
      <c r="H793" s="208">
        <v>500</v>
      </c>
      <c r="I793" s="208">
        <v>690</v>
      </c>
      <c r="J793" s="208">
        <v>251.01599999999999</v>
      </c>
      <c r="K793" s="208">
        <v>770</v>
      </c>
      <c r="L793" s="208"/>
      <c r="M793" s="208">
        <v>370</v>
      </c>
      <c r="N793" s="208">
        <v>770</v>
      </c>
      <c r="O793" s="208">
        <v>770</v>
      </c>
      <c r="P793" s="208" t="s">
        <v>260</v>
      </c>
      <c r="Q793" s="208" t="s">
        <v>258</v>
      </c>
      <c r="R793" s="208" t="s">
        <v>259</v>
      </c>
      <c r="S793" s="203">
        <v>44837.594768518517</v>
      </c>
    </row>
    <row r="794" spans="1:19" x14ac:dyDescent="0.2">
      <c r="A794" s="208" t="s">
        <v>256</v>
      </c>
      <c r="B794" s="208" t="s">
        <v>130</v>
      </c>
      <c r="C794" s="203">
        <v>44807.958333333336</v>
      </c>
      <c r="D794" s="208">
        <v>274.20800000000003</v>
      </c>
      <c r="E794" s="208">
        <v>250.9385</v>
      </c>
      <c r="F794" s="208">
        <v>23.271000000000001</v>
      </c>
      <c r="G794" s="208">
        <v>0</v>
      </c>
      <c r="H794" s="208">
        <v>499</v>
      </c>
      <c r="I794" s="208">
        <v>690</v>
      </c>
      <c r="J794" s="208">
        <v>250.93700000000001</v>
      </c>
      <c r="K794" s="208">
        <v>770</v>
      </c>
      <c r="L794" s="208"/>
      <c r="M794" s="208">
        <v>370</v>
      </c>
      <c r="N794" s="208">
        <v>770</v>
      </c>
      <c r="O794" s="208">
        <v>770</v>
      </c>
      <c r="P794" s="208" t="s">
        <v>260</v>
      </c>
      <c r="Q794" s="208" t="s">
        <v>258</v>
      </c>
      <c r="R794" s="208" t="s">
        <v>259</v>
      </c>
      <c r="S794" s="203">
        <v>44837.594768518517</v>
      </c>
    </row>
    <row r="795" spans="1:19" x14ac:dyDescent="0.2">
      <c r="A795" s="208" t="s">
        <v>256</v>
      </c>
      <c r="B795" s="208" t="s">
        <v>130</v>
      </c>
      <c r="C795" s="203">
        <v>44808</v>
      </c>
      <c r="D795" s="208">
        <v>274.14400000000001</v>
      </c>
      <c r="E795" s="208">
        <v>250.88900000000001</v>
      </c>
      <c r="F795" s="208">
        <v>23.254999999999999</v>
      </c>
      <c r="G795" s="208">
        <v>0</v>
      </c>
      <c r="H795" s="208">
        <v>499</v>
      </c>
      <c r="I795" s="208">
        <v>690</v>
      </c>
      <c r="J795" s="208">
        <v>250.88900000000001</v>
      </c>
      <c r="K795" s="208">
        <v>770</v>
      </c>
      <c r="L795" s="208"/>
      <c r="M795" s="208">
        <v>370</v>
      </c>
      <c r="N795" s="208">
        <v>770</v>
      </c>
      <c r="O795" s="208">
        <v>770</v>
      </c>
      <c r="P795" s="208" t="s">
        <v>260</v>
      </c>
      <c r="Q795" s="208" t="s">
        <v>258</v>
      </c>
      <c r="R795" s="208" t="s">
        <v>259</v>
      </c>
      <c r="S795" s="203">
        <v>44837.594768518517</v>
      </c>
    </row>
    <row r="796" spans="1:19" x14ac:dyDescent="0.2">
      <c r="A796" s="208" t="s">
        <v>256</v>
      </c>
      <c r="B796" s="208" t="s">
        <v>130</v>
      </c>
      <c r="C796" s="203">
        <v>44808.041666666664</v>
      </c>
      <c r="D796" s="208">
        <v>274.24</v>
      </c>
      <c r="E796" s="208">
        <v>250.9665</v>
      </c>
      <c r="F796" s="208">
        <v>23.274000000000001</v>
      </c>
      <c r="G796" s="208">
        <v>0</v>
      </c>
      <c r="H796" s="208">
        <v>499</v>
      </c>
      <c r="I796" s="208">
        <v>690</v>
      </c>
      <c r="J796" s="208">
        <v>250.96600000000001</v>
      </c>
      <c r="K796" s="208">
        <v>770</v>
      </c>
      <c r="L796" s="208"/>
      <c r="M796" s="208">
        <v>370</v>
      </c>
      <c r="N796" s="208">
        <v>770</v>
      </c>
      <c r="O796" s="208">
        <v>770</v>
      </c>
      <c r="P796" s="208" t="s">
        <v>260</v>
      </c>
      <c r="Q796" s="208" t="s">
        <v>258</v>
      </c>
      <c r="R796" s="208" t="s">
        <v>259</v>
      </c>
      <c r="S796" s="203">
        <v>44837.594768518517</v>
      </c>
    </row>
    <row r="797" spans="1:19" x14ac:dyDescent="0.2">
      <c r="A797" s="208" t="s">
        <v>256</v>
      </c>
      <c r="B797" s="208" t="s">
        <v>130</v>
      </c>
      <c r="C797" s="203">
        <v>44808.083333333336</v>
      </c>
      <c r="D797" s="208">
        <v>274.048</v>
      </c>
      <c r="E797" s="208">
        <v>250.85650000000001</v>
      </c>
      <c r="F797" s="208">
        <v>23.192</v>
      </c>
      <c r="G797" s="208">
        <v>0</v>
      </c>
      <c r="H797" s="208">
        <v>500</v>
      </c>
      <c r="I797" s="208">
        <v>690</v>
      </c>
      <c r="J797" s="208">
        <v>250.85599999999999</v>
      </c>
      <c r="K797" s="208">
        <v>770</v>
      </c>
      <c r="L797" s="208"/>
      <c r="M797" s="208">
        <v>370</v>
      </c>
      <c r="N797" s="208">
        <v>770</v>
      </c>
      <c r="O797" s="208">
        <v>770</v>
      </c>
      <c r="P797" s="208" t="s">
        <v>260</v>
      </c>
      <c r="Q797" s="208" t="s">
        <v>258</v>
      </c>
      <c r="R797" s="208" t="s">
        <v>259</v>
      </c>
      <c r="S797" s="203">
        <v>44837.594768518517</v>
      </c>
    </row>
    <row r="798" spans="1:19" x14ac:dyDescent="0.2">
      <c r="A798" s="208" t="s">
        <v>256</v>
      </c>
      <c r="B798" s="208" t="s">
        <v>130</v>
      </c>
      <c r="C798" s="203">
        <v>44808.125</v>
      </c>
      <c r="D798" s="208">
        <v>273.98399999999998</v>
      </c>
      <c r="E798" s="208">
        <v>250.78749999999999</v>
      </c>
      <c r="F798" s="208">
        <v>23.196999999999999</v>
      </c>
      <c r="G798" s="208">
        <v>0</v>
      </c>
      <c r="H798" s="208">
        <v>500</v>
      </c>
      <c r="I798" s="208">
        <v>690</v>
      </c>
      <c r="J798" s="208">
        <v>250.78700000000001</v>
      </c>
      <c r="K798" s="208">
        <v>770</v>
      </c>
      <c r="L798" s="208"/>
      <c r="M798" s="208">
        <v>370</v>
      </c>
      <c r="N798" s="208">
        <v>770</v>
      </c>
      <c r="O798" s="208">
        <v>770</v>
      </c>
      <c r="P798" s="208" t="s">
        <v>260</v>
      </c>
      <c r="Q798" s="208" t="s">
        <v>258</v>
      </c>
      <c r="R798" s="208" t="s">
        <v>259</v>
      </c>
      <c r="S798" s="203">
        <v>44837.594768518517</v>
      </c>
    </row>
    <row r="799" spans="1:19" x14ac:dyDescent="0.2">
      <c r="A799" s="208" t="s">
        <v>256</v>
      </c>
      <c r="B799" s="208" t="s">
        <v>130</v>
      </c>
      <c r="C799" s="203">
        <v>44808.166666666664</v>
      </c>
      <c r="D799" s="208">
        <v>274.048</v>
      </c>
      <c r="E799" s="208">
        <v>250.851</v>
      </c>
      <c r="F799" s="208">
        <v>23.196999999999999</v>
      </c>
      <c r="G799" s="208">
        <v>0</v>
      </c>
      <c r="H799" s="208">
        <v>500</v>
      </c>
      <c r="I799" s="208">
        <v>690</v>
      </c>
      <c r="J799" s="208">
        <v>250.851</v>
      </c>
      <c r="K799" s="208">
        <v>770</v>
      </c>
      <c r="L799" s="208"/>
      <c r="M799" s="208">
        <v>370</v>
      </c>
      <c r="N799" s="208">
        <v>770</v>
      </c>
      <c r="O799" s="208">
        <v>770</v>
      </c>
      <c r="P799" s="208" t="s">
        <v>260</v>
      </c>
      <c r="Q799" s="208" t="s">
        <v>258</v>
      </c>
      <c r="R799" s="208" t="s">
        <v>259</v>
      </c>
      <c r="S799" s="203">
        <v>44837.594768518517</v>
      </c>
    </row>
    <row r="800" spans="1:19" x14ac:dyDescent="0.2">
      <c r="A800" s="208" t="s">
        <v>256</v>
      </c>
      <c r="B800" s="208" t="s">
        <v>130</v>
      </c>
      <c r="C800" s="203">
        <v>44808.208333333336</v>
      </c>
      <c r="D800" s="208">
        <v>273.98399999999998</v>
      </c>
      <c r="E800" s="208">
        <v>250.81</v>
      </c>
      <c r="F800" s="208">
        <v>23.175000000000001</v>
      </c>
      <c r="G800" s="208">
        <v>0</v>
      </c>
      <c r="H800" s="208">
        <v>500</v>
      </c>
      <c r="I800" s="208">
        <v>690</v>
      </c>
      <c r="J800" s="208">
        <v>250.809</v>
      </c>
      <c r="K800" s="208">
        <v>770</v>
      </c>
      <c r="L800" s="208"/>
      <c r="M800" s="208">
        <v>370</v>
      </c>
      <c r="N800" s="208">
        <v>770</v>
      </c>
      <c r="O800" s="208">
        <v>770</v>
      </c>
      <c r="P800" s="208" t="s">
        <v>260</v>
      </c>
      <c r="Q800" s="208" t="s">
        <v>258</v>
      </c>
      <c r="R800" s="208" t="s">
        <v>259</v>
      </c>
      <c r="S800" s="203">
        <v>44837.594768518517</v>
      </c>
    </row>
    <row r="801" spans="1:19" x14ac:dyDescent="0.2">
      <c r="A801" s="208" t="s">
        <v>256</v>
      </c>
      <c r="B801" s="208" t="s">
        <v>130</v>
      </c>
      <c r="C801" s="203">
        <v>44808.25</v>
      </c>
      <c r="D801" s="208">
        <v>274.17599999999999</v>
      </c>
      <c r="E801" s="208">
        <v>250.989</v>
      </c>
      <c r="F801" s="208">
        <v>23.187000000000001</v>
      </c>
      <c r="G801" s="208">
        <v>0</v>
      </c>
      <c r="H801" s="208">
        <v>500</v>
      </c>
      <c r="I801" s="208">
        <v>690</v>
      </c>
      <c r="J801" s="208">
        <v>250.989</v>
      </c>
      <c r="K801" s="208">
        <v>770</v>
      </c>
      <c r="L801" s="208"/>
      <c r="M801" s="208">
        <v>370</v>
      </c>
      <c r="N801" s="208">
        <v>770</v>
      </c>
      <c r="O801" s="208">
        <v>770</v>
      </c>
      <c r="P801" s="208" t="s">
        <v>260</v>
      </c>
      <c r="Q801" s="208" t="s">
        <v>258</v>
      </c>
      <c r="R801" s="208" t="s">
        <v>259</v>
      </c>
      <c r="S801" s="203">
        <v>44837.594768518517</v>
      </c>
    </row>
    <row r="802" spans="1:19" x14ac:dyDescent="0.2">
      <c r="A802" s="208" t="s">
        <v>256</v>
      </c>
      <c r="B802" s="208" t="s">
        <v>130</v>
      </c>
      <c r="C802" s="203">
        <v>44808.291666666664</v>
      </c>
      <c r="D802" s="208">
        <v>278.11200000000002</v>
      </c>
      <c r="E802" s="208">
        <v>254.8535</v>
      </c>
      <c r="F802" s="208">
        <v>23.259</v>
      </c>
      <c r="G802" s="208">
        <v>0</v>
      </c>
      <c r="H802" s="208">
        <v>500</v>
      </c>
      <c r="I802" s="208">
        <v>690</v>
      </c>
      <c r="J802" s="208">
        <v>254.85300000000001</v>
      </c>
      <c r="K802" s="208">
        <v>770</v>
      </c>
      <c r="L802" s="208"/>
      <c r="M802" s="208">
        <v>370</v>
      </c>
      <c r="N802" s="208">
        <v>770</v>
      </c>
      <c r="O802" s="208">
        <v>770</v>
      </c>
      <c r="P802" s="208" t="s">
        <v>260</v>
      </c>
      <c r="Q802" s="208" t="s">
        <v>258</v>
      </c>
      <c r="R802" s="208" t="s">
        <v>259</v>
      </c>
      <c r="S802" s="203">
        <v>44837.594768518517</v>
      </c>
    </row>
    <row r="803" spans="1:19" x14ac:dyDescent="0.2">
      <c r="A803" s="208" t="s">
        <v>256</v>
      </c>
      <c r="B803" s="208" t="s">
        <v>130</v>
      </c>
      <c r="C803" s="203">
        <v>44808.333333333336</v>
      </c>
      <c r="D803" s="208">
        <v>274.976</v>
      </c>
      <c r="E803" s="208">
        <v>251.99199999999999</v>
      </c>
      <c r="F803" s="208">
        <v>22.984000000000002</v>
      </c>
      <c r="G803" s="208">
        <v>0</v>
      </c>
      <c r="H803" s="208">
        <v>500</v>
      </c>
      <c r="I803" s="208">
        <v>690</v>
      </c>
      <c r="J803" s="208">
        <v>251.99199999999999</v>
      </c>
      <c r="K803" s="208">
        <v>770</v>
      </c>
      <c r="L803" s="208"/>
      <c r="M803" s="208">
        <v>370</v>
      </c>
      <c r="N803" s="208">
        <v>770</v>
      </c>
      <c r="O803" s="208">
        <v>770</v>
      </c>
      <c r="P803" s="208" t="s">
        <v>260</v>
      </c>
      <c r="Q803" s="208" t="s">
        <v>258</v>
      </c>
      <c r="R803" s="208" t="s">
        <v>259</v>
      </c>
      <c r="S803" s="203">
        <v>44837.594768518517</v>
      </c>
    </row>
    <row r="804" spans="1:19" x14ac:dyDescent="0.2">
      <c r="A804" s="208" t="s">
        <v>256</v>
      </c>
      <c r="B804" s="208" t="s">
        <v>130</v>
      </c>
      <c r="C804" s="203">
        <v>44808.375</v>
      </c>
      <c r="D804" s="208">
        <v>273.76</v>
      </c>
      <c r="E804" s="208">
        <v>250.6225</v>
      </c>
      <c r="F804" s="208">
        <v>23.137</v>
      </c>
      <c r="G804" s="208">
        <v>0</v>
      </c>
      <c r="H804" s="208">
        <v>500</v>
      </c>
      <c r="I804" s="208">
        <v>690</v>
      </c>
      <c r="J804" s="208">
        <v>250.62299999999999</v>
      </c>
      <c r="K804" s="208">
        <v>770</v>
      </c>
      <c r="L804" s="208"/>
      <c r="M804" s="208">
        <v>370</v>
      </c>
      <c r="N804" s="208">
        <v>770</v>
      </c>
      <c r="O804" s="208">
        <v>770</v>
      </c>
      <c r="P804" s="208" t="s">
        <v>260</v>
      </c>
      <c r="Q804" s="208" t="s">
        <v>258</v>
      </c>
      <c r="R804" s="208" t="s">
        <v>259</v>
      </c>
      <c r="S804" s="203">
        <v>44837.594768518517</v>
      </c>
    </row>
    <row r="805" spans="1:19" x14ac:dyDescent="0.2">
      <c r="A805" s="208" t="s">
        <v>256</v>
      </c>
      <c r="B805" s="208" t="s">
        <v>130</v>
      </c>
      <c r="C805" s="203">
        <v>44808.416666666664</v>
      </c>
      <c r="D805" s="208">
        <v>274.30399999999997</v>
      </c>
      <c r="E805" s="208">
        <v>251.16499999999999</v>
      </c>
      <c r="F805" s="208">
        <v>23.135999999999999</v>
      </c>
      <c r="G805" s="208">
        <v>0</v>
      </c>
      <c r="H805" s="208">
        <v>500</v>
      </c>
      <c r="I805" s="208">
        <v>690</v>
      </c>
      <c r="J805" s="208">
        <v>251.16800000000001</v>
      </c>
      <c r="K805" s="208">
        <v>770</v>
      </c>
      <c r="L805" s="208"/>
      <c r="M805" s="208">
        <v>370</v>
      </c>
      <c r="N805" s="208">
        <v>770</v>
      </c>
      <c r="O805" s="208">
        <v>770</v>
      </c>
      <c r="P805" s="208" t="s">
        <v>260</v>
      </c>
      <c r="Q805" s="208" t="s">
        <v>258</v>
      </c>
      <c r="R805" s="208" t="s">
        <v>259</v>
      </c>
      <c r="S805" s="203">
        <v>44837.594768518517</v>
      </c>
    </row>
    <row r="806" spans="1:19" x14ac:dyDescent="0.2">
      <c r="A806" s="208" t="s">
        <v>256</v>
      </c>
      <c r="B806" s="208" t="s">
        <v>130</v>
      </c>
      <c r="C806" s="203">
        <v>44808.458333333336</v>
      </c>
      <c r="D806" s="208">
        <v>275.64800000000002</v>
      </c>
      <c r="E806" s="208">
        <v>252.541</v>
      </c>
      <c r="F806" s="208">
        <v>23.106999999999999</v>
      </c>
      <c r="G806" s="208">
        <v>0</v>
      </c>
      <c r="H806" s="208">
        <v>500</v>
      </c>
      <c r="I806" s="208">
        <v>690</v>
      </c>
      <c r="J806" s="208">
        <v>252.541</v>
      </c>
      <c r="K806" s="208">
        <v>770</v>
      </c>
      <c r="L806" s="208"/>
      <c r="M806" s="208">
        <v>370</v>
      </c>
      <c r="N806" s="208">
        <v>770</v>
      </c>
      <c r="O806" s="208">
        <v>770</v>
      </c>
      <c r="P806" s="208" t="s">
        <v>260</v>
      </c>
      <c r="Q806" s="208" t="s">
        <v>258</v>
      </c>
      <c r="R806" s="208" t="s">
        <v>259</v>
      </c>
      <c r="S806" s="203">
        <v>44837.594768518517</v>
      </c>
    </row>
    <row r="807" spans="1:19" x14ac:dyDescent="0.2">
      <c r="A807" s="208" t="s">
        <v>256</v>
      </c>
      <c r="B807" s="208" t="s">
        <v>130</v>
      </c>
      <c r="C807" s="203">
        <v>44808.5</v>
      </c>
      <c r="D807" s="208">
        <v>273.63200000000001</v>
      </c>
      <c r="E807" s="208">
        <v>250.56899999999999</v>
      </c>
      <c r="F807" s="208">
        <v>23.061</v>
      </c>
      <c r="G807" s="208">
        <v>0</v>
      </c>
      <c r="H807" s="208">
        <v>500</v>
      </c>
      <c r="I807" s="208">
        <v>690</v>
      </c>
      <c r="J807" s="208">
        <v>250.571</v>
      </c>
      <c r="K807" s="208">
        <v>770</v>
      </c>
      <c r="L807" s="208"/>
      <c r="M807" s="208">
        <v>370</v>
      </c>
      <c r="N807" s="208">
        <v>770</v>
      </c>
      <c r="O807" s="208">
        <v>770</v>
      </c>
      <c r="P807" s="208" t="s">
        <v>260</v>
      </c>
      <c r="Q807" s="208" t="s">
        <v>258</v>
      </c>
      <c r="R807" s="208" t="s">
        <v>259</v>
      </c>
      <c r="S807" s="203">
        <v>44837.594768518517</v>
      </c>
    </row>
    <row r="808" spans="1:19" x14ac:dyDescent="0.2">
      <c r="A808" s="208" t="s">
        <v>256</v>
      </c>
      <c r="B808" s="208" t="s">
        <v>130</v>
      </c>
      <c r="C808" s="203">
        <v>44808.541666666664</v>
      </c>
      <c r="D808" s="208">
        <v>275.96800000000002</v>
      </c>
      <c r="E808" s="208">
        <v>252.67250000000001</v>
      </c>
      <c r="F808" s="208">
        <v>23.295999999999999</v>
      </c>
      <c r="G808" s="208">
        <v>0</v>
      </c>
      <c r="H808" s="208">
        <v>500</v>
      </c>
      <c r="I808" s="208">
        <v>690</v>
      </c>
      <c r="J808" s="208">
        <v>252.672</v>
      </c>
      <c r="K808" s="208">
        <v>770</v>
      </c>
      <c r="L808" s="208"/>
      <c r="M808" s="208">
        <v>370</v>
      </c>
      <c r="N808" s="208">
        <v>770</v>
      </c>
      <c r="O808" s="208">
        <v>770</v>
      </c>
      <c r="P808" s="208" t="s">
        <v>260</v>
      </c>
      <c r="Q808" s="208" t="s">
        <v>258</v>
      </c>
      <c r="R808" s="208" t="s">
        <v>259</v>
      </c>
      <c r="S808" s="203">
        <v>44837.594768518517</v>
      </c>
    </row>
    <row r="809" spans="1:19" x14ac:dyDescent="0.2">
      <c r="A809" s="208" t="s">
        <v>256</v>
      </c>
      <c r="B809" s="208" t="s">
        <v>130</v>
      </c>
      <c r="C809" s="203">
        <v>44808.583333333336</v>
      </c>
      <c r="D809" s="208">
        <v>275.87200000000001</v>
      </c>
      <c r="E809" s="208">
        <v>252.72149999999999</v>
      </c>
      <c r="F809" s="208">
        <v>23.15</v>
      </c>
      <c r="G809" s="208">
        <v>0</v>
      </c>
      <c r="H809" s="208">
        <v>500</v>
      </c>
      <c r="I809" s="208">
        <v>690</v>
      </c>
      <c r="J809" s="208">
        <v>252.72200000000001</v>
      </c>
      <c r="K809" s="208">
        <v>770</v>
      </c>
      <c r="L809" s="208"/>
      <c r="M809" s="208">
        <v>370</v>
      </c>
      <c r="N809" s="208">
        <v>770</v>
      </c>
      <c r="O809" s="208">
        <v>770</v>
      </c>
      <c r="P809" s="208" t="s">
        <v>260</v>
      </c>
      <c r="Q809" s="208" t="s">
        <v>258</v>
      </c>
      <c r="R809" s="208" t="s">
        <v>259</v>
      </c>
      <c r="S809" s="203">
        <v>44837.594768518517</v>
      </c>
    </row>
    <row r="810" spans="1:19" x14ac:dyDescent="0.2">
      <c r="A810" s="208" t="s">
        <v>256</v>
      </c>
      <c r="B810" s="208" t="s">
        <v>130</v>
      </c>
      <c r="C810" s="203">
        <v>44808.625</v>
      </c>
      <c r="D810" s="208">
        <v>274.33600000000001</v>
      </c>
      <c r="E810" s="208">
        <v>251</v>
      </c>
      <c r="F810" s="208">
        <v>23.337</v>
      </c>
      <c r="G810" s="208">
        <v>0</v>
      </c>
      <c r="H810" s="208">
        <v>500</v>
      </c>
      <c r="I810" s="208">
        <v>690</v>
      </c>
      <c r="J810" s="208">
        <v>250.999</v>
      </c>
      <c r="K810" s="208">
        <v>770</v>
      </c>
      <c r="L810" s="208"/>
      <c r="M810" s="208">
        <v>370</v>
      </c>
      <c r="N810" s="208">
        <v>770</v>
      </c>
      <c r="O810" s="208">
        <v>770</v>
      </c>
      <c r="P810" s="208" t="s">
        <v>260</v>
      </c>
      <c r="Q810" s="208" t="s">
        <v>258</v>
      </c>
      <c r="R810" s="208" t="s">
        <v>259</v>
      </c>
      <c r="S810" s="203">
        <v>44837.594768518517</v>
      </c>
    </row>
    <row r="811" spans="1:19" x14ac:dyDescent="0.2">
      <c r="A811" s="208" t="s">
        <v>256</v>
      </c>
      <c r="B811" s="208" t="s">
        <v>130</v>
      </c>
      <c r="C811" s="203">
        <v>44808.666666666664</v>
      </c>
      <c r="D811" s="208">
        <v>274.048</v>
      </c>
      <c r="E811" s="208">
        <v>250.63749999999999</v>
      </c>
      <c r="F811" s="208">
        <v>23.411000000000001</v>
      </c>
      <c r="G811" s="208">
        <v>0</v>
      </c>
      <c r="H811" s="208">
        <v>499</v>
      </c>
      <c r="I811" s="208">
        <v>690</v>
      </c>
      <c r="J811" s="208">
        <v>250.637</v>
      </c>
      <c r="K811" s="208">
        <v>770</v>
      </c>
      <c r="L811" s="208"/>
      <c r="M811" s="208">
        <v>370</v>
      </c>
      <c r="N811" s="208">
        <v>770</v>
      </c>
      <c r="O811" s="208">
        <v>770</v>
      </c>
      <c r="P811" s="208" t="s">
        <v>260</v>
      </c>
      <c r="Q811" s="208" t="s">
        <v>258</v>
      </c>
      <c r="R811" s="208" t="s">
        <v>259</v>
      </c>
      <c r="S811" s="203">
        <v>44837.594768518517</v>
      </c>
    </row>
    <row r="812" spans="1:19" x14ac:dyDescent="0.2">
      <c r="A812" s="208" t="s">
        <v>256</v>
      </c>
      <c r="B812" s="208" t="s">
        <v>130</v>
      </c>
      <c r="C812" s="203">
        <v>44808.708333333336</v>
      </c>
      <c r="D812" s="208">
        <v>274.39999999999998</v>
      </c>
      <c r="E812" s="208">
        <v>251.13149999999999</v>
      </c>
      <c r="F812" s="208">
        <v>23.268000000000001</v>
      </c>
      <c r="G812" s="208">
        <v>0</v>
      </c>
      <c r="H812" s="208">
        <v>500</v>
      </c>
      <c r="I812" s="208">
        <v>690</v>
      </c>
      <c r="J812" s="208">
        <v>251.13200000000001</v>
      </c>
      <c r="K812" s="208">
        <v>770</v>
      </c>
      <c r="L812" s="208"/>
      <c r="M812" s="208">
        <v>370</v>
      </c>
      <c r="N812" s="208">
        <v>770</v>
      </c>
      <c r="O812" s="208">
        <v>770</v>
      </c>
      <c r="P812" s="208" t="s">
        <v>260</v>
      </c>
      <c r="Q812" s="208" t="s">
        <v>258</v>
      </c>
      <c r="R812" s="208" t="s">
        <v>259</v>
      </c>
      <c r="S812" s="203">
        <v>44837.594768518517</v>
      </c>
    </row>
    <row r="813" spans="1:19" x14ac:dyDescent="0.2">
      <c r="A813" s="208" t="s">
        <v>256</v>
      </c>
      <c r="B813" s="208" t="s">
        <v>130</v>
      </c>
      <c r="C813" s="203">
        <v>44808.75</v>
      </c>
      <c r="D813" s="208">
        <v>274.24</v>
      </c>
      <c r="E813" s="208">
        <v>251.066</v>
      </c>
      <c r="F813" s="208">
        <v>23.173999999999999</v>
      </c>
      <c r="G813" s="208">
        <v>0</v>
      </c>
      <c r="H813" s="208">
        <v>500</v>
      </c>
      <c r="I813" s="208">
        <v>769</v>
      </c>
      <c r="J813" s="208">
        <v>251.066</v>
      </c>
      <c r="K813" s="208">
        <v>770</v>
      </c>
      <c r="L813" s="208"/>
      <c r="M813" s="208">
        <v>370</v>
      </c>
      <c r="N813" s="208">
        <v>770</v>
      </c>
      <c r="O813" s="208">
        <v>770</v>
      </c>
      <c r="P813" s="208" t="s">
        <v>260</v>
      </c>
      <c r="Q813" s="208" t="s">
        <v>258</v>
      </c>
      <c r="R813" s="208" t="s">
        <v>259</v>
      </c>
      <c r="S813" s="203">
        <v>44837.594768518517</v>
      </c>
    </row>
    <row r="814" spans="1:19" x14ac:dyDescent="0.2">
      <c r="A814" s="208" t="s">
        <v>256</v>
      </c>
      <c r="B814" s="208" t="s">
        <v>130</v>
      </c>
      <c r="C814" s="203">
        <v>44808.791666666664</v>
      </c>
      <c r="D814" s="208">
        <v>274.27199999999999</v>
      </c>
      <c r="E814" s="208">
        <v>251.054</v>
      </c>
      <c r="F814" s="208">
        <v>23.218</v>
      </c>
      <c r="G814" s="208">
        <v>0</v>
      </c>
      <c r="H814" s="208">
        <v>499</v>
      </c>
      <c r="I814" s="208">
        <v>770</v>
      </c>
      <c r="J814" s="208">
        <v>251.054</v>
      </c>
      <c r="K814" s="208">
        <v>770</v>
      </c>
      <c r="L814" s="208"/>
      <c r="M814" s="208">
        <v>370</v>
      </c>
      <c r="N814" s="208">
        <v>770</v>
      </c>
      <c r="O814" s="208">
        <v>770</v>
      </c>
      <c r="P814" s="208" t="s">
        <v>260</v>
      </c>
      <c r="Q814" s="208" t="s">
        <v>258</v>
      </c>
      <c r="R814" s="208" t="s">
        <v>259</v>
      </c>
      <c r="S814" s="203">
        <v>44837.594768518517</v>
      </c>
    </row>
    <row r="815" spans="1:19" x14ac:dyDescent="0.2">
      <c r="A815" s="208" t="s">
        <v>256</v>
      </c>
      <c r="B815" s="208" t="s">
        <v>130</v>
      </c>
      <c r="C815" s="203">
        <v>44808.833333333336</v>
      </c>
      <c r="D815" s="208">
        <v>274.08</v>
      </c>
      <c r="E815" s="208">
        <v>250.77950000000001</v>
      </c>
      <c r="F815" s="208">
        <v>23.300999999999998</v>
      </c>
      <c r="G815" s="208">
        <v>0</v>
      </c>
      <c r="H815" s="208">
        <v>500</v>
      </c>
      <c r="I815" s="208">
        <v>770</v>
      </c>
      <c r="J815" s="208">
        <v>250.779</v>
      </c>
      <c r="K815" s="208">
        <v>770</v>
      </c>
      <c r="L815" s="208"/>
      <c r="M815" s="208">
        <v>370</v>
      </c>
      <c r="N815" s="208">
        <v>770</v>
      </c>
      <c r="O815" s="208">
        <v>770</v>
      </c>
      <c r="P815" s="208" t="s">
        <v>260</v>
      </c>
      <c r="Q815" s="208" t="s">
        <v>258</v>
      </c>
      <c r="R815" s="208" t="s">
        <v>259</v>
      </c>
      <c r="S815" s="203">
        <v>44837.594768518517</v>
      </c>
    </row>
    <row r="816" spans="1:19" x14ac:dyDescent="0.2">
      <c r="A816" s="208" t="s">
        <v>256</v>
      </c>
      <c r="B816" s="208" t="s">
        <v>130</v>
      </c>
      <c r="C816" s="203">
        <v>44808.875</v>
      </c>
      <c r="D816" s="208">
        <v>274.36799999999999</v>
      </c>
      <c r="E816" s="208">
        <v>250.9205</v>
      </c>
      <c r="F816" s="208">
        <v>23.449000000000002</v>
      </c>
      <c r="G816" s="208">
        <v>0</v>
      </c>
      <c r="H816" s="208">
        <v>500</v>
      </c>
      <c r="I816" s="208">
        <v>770</v>
      </c>
      <c r="J816" s="208">
        <v>250.91900000000001</v>
      </c>
      <c r="K816" s="208">
        <v>770</v>
      </c>
      <c r="L816" s="208"/>
      <c r="M816" s="208">
        <v>370</v>
      </c>
      <c r="N816" s="208">
        <v>770</v>
      </c>
      <c r="O816" s="208">
        <v>770</v>
      </c>
      <c r="P816" s="208" t="s">
        <v>260</v>
      </c>
      <c r="Q816" s="208" t="s">
        <v>258</v>
      </c>
      <c r="R816" s="208" t="s">
        <v>259</v>
      </c>
      <c r="S816" s="203">
        <v>44837.594768518517</v>
      </c>
    </row>
    <row r="817" spans="1:19" x14ac:dyDescent="0.2">
      <c r="A817" s="208" t="s">
        <v>256</v>
      </c>
      <c r="B817" s="208" t="s">
        <v>130</v>
      </c>
      <c r="C817" s="203">
        <v>44808.916666666664</v>
      </c>
      <c r="D817" s="208">
        <v>274.11200000000002</v>
      </c>
      <c r="E817" s="208">
        <v>250.65100000000001</v>
      </c>
      <c r="F817" s="208">
        <v>23.459</v>
      </c>
      <c r="G817" s="208">
        <v>0</v>
      </c>
      <c r="H817" s="208">
        <v>500</v>
      </c>
      <c r="I817" s="208">
        <v>770</v>
      </c>
      <c r="J817" s="208">
        <v>250.65299999999999</v>
      </c>
      <c r="K817" s="208">
        <v>770</v>
      </c>
      <c r="L817" s="208"/>
      <c r="M817" s="208">
        <v>370</v>
      </c>
      <c r="N817" s="208">
        <v>770</v>
      </c>
      <c r="O817" s="208">
        <v>770</v>
      </c>
      <c r="P817" s="208" t="s">
        <v>260</v>
      </c>
      <c r="Q817" s="208" t="s">
        <v>258</v>
      </c>
      <c r="R817" s="208" t="s">
        <v>259</v>
      </c>
      <c r="S817" s="203">
        <v>44837.594768518517</v>
      </c>
    </row>
    <row r="818" spans="1:19" x14ac:dyDescent="0.2">
      <c r="A818" s="208" t="s">
        <v>256</v>
      </c>
      <c r="B818" s="208" t="s">
        <v>130</v>
      </c>
      <c r="C818" s="203">
        <v>44808.958333333336</v>
      </c>
      <c r="D818" s="208">
        <v>274.78399999999999</v>
      </c>
      <c r="E818" s="208">
        <v>251.28749999999999</v>
      </c>
      <c r="F818" s="208">
        <v>23.495999999999999</v>
      </c>
      <c r="G818" s="208">
        <v>0</v>
      </c>
      <c r="H818" s="208">
        <v>499</v>
      </c>
      <c r="I818" s="208">
        <v>770</v>
      </c>
      <c r="J818" s="208">
        <v>251.28800000000001</v>
      </c>
      <c r="K818" s="208">
        <v>770</v>
      </c>
      <c r="L818" s="208"/>
      <c r="M818" s="208">
        <v>370</v>
      </c>
      <c r="N818" s="208">
        <v>770</v>
      </c>
      <c r="O818" s="208">
        <v>770</v>
      </c>
      <c r="P818" s="208" t="s">
        <v>260</v>
      </c>
      <c r="Q818" s="208" t="s">
        <v>258</v>
      </c>
      <c r="R818" s="208" t="s">
        <v>259</v>
      </c>
      <c r="S818" s="203">
        <v>44837.594768518517</v>
      </c>
    </row>
    <row r="819" spans="1:19" x14ac:dyDescent="0.2">
      <c r="A819" s="208" t="s">
        <v>256</v>
      </c>
      <c r="B819" s="208" t="s">
        <v>130</v>
      </c>
      <c r="C819" s="203">
        <v>44809</v>
      </c>
      <c r="D819" s="208">
        <v>274.17599999999999</v>
      </c>
      <c r="E819" s="208">
        <v>250.6995</v>
      </c>
      <c r="F819" s="208">
        <v>23.475000000000001</v>
      </c>
      <c r="G819" s="208">
        <v>0</v>
      </c>
      <c r="H819" s="208">
        <v>500</v>
      </c>
      <c r="I819" s="208">
        <v>770</v>
      </c>
      <c r="J819" s="208">
        <v>250.70099999999999</v>
      </c>
      <c r="K819" s="208">
        <v>770</v>
      </c>
      <c r="L819" s="208"/>
      <c r="M819" s="208">
        <v>370</v>
      </c>
      <c r="N819" s="208">
        <v>770</v>
      </c>
      <c r="O819" s="208">
        <v>770</v>
      </c>
      <c r="P819" s="208" t="s">
        <v>260</v>
      </c>
      <c r="Q819" s="208" t="s">
        <v>258</v>
      </c>
      <c r="R819" s="208" t="s">
        <v>259</v>
      </c>
      <c r="S819" s="203">
        <v>44837.594768518517</v>
      </c>
    </row>
    <row r="820" spans="1:19" x14ac:dyDescent="0.2">
      <c r="A820" s="208" t="s">
        <v>256</v>
      </c>
      <c r="B820" s="208" t="s">
        <v>130</v>
      </c>
      <c r="C820" s="203">
        <v>44809.041666666664</v>
      </c>
      <c r="D820" s="208">
        <v>274.62400000000002</v>
      </c>
      <c r="E820" s="208">
        <v>250.958</v>
      </c>
      <c r="F820" s="208">
        <v>23.664999999999999</v>
      </c>
      <c r="G820" s="208">
        <v>0</v>
      </c>
      <c r="H820" s="208">
        <v>500</v>
      </c>
      <c r="I820" s="208">
        <v>770</v>
      </c>
      <c r="J820" s="208">
        <v>250.959</v>
      </c>
      <c r="K820" s="208">
        <v>770</v>
      </c>
      <c r="L820" s="208"/>
      <c r="M820" s="208">
        <v>370</v>
      </c>
      <c r="N820" s="208">
        <v>770</v>
      </c>
      <c r="O820" s="208">
        <v>770</v>
      </c>
      <c r="P820" s="208" t="s">
        <v>260</v>
      </c>
      <c r="Q820" s="208" t="s">
        <v>258</v>
      </c>
      <c r="R820" s="208" t="s">
        <v>259</v>
      </c>
      <c r="S820" s="203">
        <v>44837.594768518517</v>
      </c>
    </row>
    <row r="821" spans="1:19" x14ac:dyDescent="0.2">
      <c r="A821" s="208" t="s">
        <v>256</v>
      </c>
      <c r="B821" s="208" t="s">
        <v>130</v>
      </c>
      <c r="C821" s="203">
        <v>44809.083333333336</v>
      </c>
      <c r="D821" s="208">
        <v>274.33600000000001</v>
      </c>
      <c r="E821" s="208">
        <v>250.8845</v>
      </c>
      <c r="F821" s="208">
        <v>23.452000000000002</v>
      </c>
      <c r="G821" s="208">
        <v>0</v>
      </c>
      <c r="H821" s="208">
        <v>500</v>
      </c>
      <c r="I821" s="208">
        <v>770</v>
      </c>
      <c r="J821" s="208">
        <v>250.88399999999999</v>
      </c>
      <c r="K821" s="208">
        <v>770</v>
      </c>
      <c r="L821" s="208"/>
      <c r="M821" s="208">
        <v>370</v>
      </c>
      <c r="N821" s="208">
        <v>770</v>
      </c>
      <c r="O821" s="208">
        <v>770</v>
      </c>
      <c r="P821" s="208" t="s">
        <v>260</v>
      </c>
      <c r="Q821" s="208" t="s">
        <v>258</v>
      </c>
      <c r="R821" s="208" t="s">
        <v>259</v>
      </c>
      <c r="S821" s="203">
        <v>44837.594768518517</v>
      </c>
    </row>
    <row r="822" spans="1:19" x14ac:dyDescent="0.2">
      <c r="A822" s="208" t="s">
        <v>256</v>
      </c>
      <c r="B822" s="208" t="s">
        <v>130</v>
      </c>
      <c r="C822" s="203">
        <v>44809.125</v>
      </c>
      <c r="D822" s="208">
        <v>274.36799999999999</v>
      </c>
      <c r="E822" s="208">
        <v>250.77799999999999</v>
      </c>
      <c r="F822" s="208">
        <v>23.59</v>
      </c>
      <c r="G822" s="208">
        <v>0</v>
      </c>
      <c r="H822" s="208">
        <v>499</v>
      </c>
      <c r="I822" s="208">
        <v>770</v>
      </c>
      <c r="J822" s="208">
        <v>250.77799999999999</v>
      </c>
      <c r="K822" s="208">
        <v>770</v>
      </c>
      <c r="L822" s="208"/>
      <c r="M822" s="208">
        <v>370</v>
      </c>
      <c r="N822" s="208">
        <v>770</v>
      </c>
      <c r="O822" s="208">
        <v>770</v>
      </c>
      <c r="P822" s="208" t="s">
        <v>260</v>
      </c>
      <c r="Q822" s="208" t="s">
        <v>258</v>
      </c>
      <c r="R822" s="208" t="s">
        <v>259</v>
      </c>
      <c r="S822" s="203">
        <v>44837.594768518517</v>
      </c>
    </row>
    <row r="823" spans="1:19" x14ac:dyDescent="0.2">
      <c r="A823" s="208" t="s">
        <v>256</v>
      </c>
      <c r="B823" s="208" t="s">
        <v>130</v>
      </c>
      <c r="C823" s="203">
        <v>44809.166666666664</v>
      </c>
      <c r="D823" s="208">
        <v>274.30399999999997</v>
      </c>
      <c r="E823" s="208">
        <v>250.88</v>
      </c>
      <c r="F823" s="208">
        <v>23.422000000000001</v>
      </c>
      <c r="G823" s="208">
        <v>0</v>
      </c>
      <c r="H823" s="208">
        <v>499</v>
      </c>
      <c r="I823" s="208">
        <v>770</v>
      </c>
      <c r="J823" s="208">
        <v>250.88200000000001</v>
      </c>
      <c r="K823" s="208">
        <v>770</v>
      </c>
      <c r="L823" s="208"/>
      <c r="M823" s="208">
        <v>370</v>
      </c>
      <c r="N823" s="208">
        <v>770</v>
      </c>
      <c r="O823" s="208">
        <v>770</v>
      </c>
      <c r="P823" s="208" t="s">
        <v>260</v>
      </c>
      <c r="Q823" s="208" t="s">
        <v>258</v>
      </c>
      <c r="R823" s="208" t="s">
        <v>259</v>
      </c>
      <c r="S823" s="203">
        <v>44837.594768518517</v>
      </c>
    </row>
    <row r="824" spans="1:19" x14ac:dyDescent="0.2">
      <c r="A824" s="208" t="s">
        <v>256</v>
      </c>
      <c r="B824" s="208" t="s">
        <v>130</v>
      </c>
      <c r="C824" s="203">
        <v>44809.208333333336</v>
      </c>
      <c r="D824" s="208">
        <v>274.048</v>
      </c>
      <c r="E824" s="208">
        <v>250.667</v>
      </c>
      <c r="F824" s="208">
        <v>23.381</v>
      </c>
      <c r="G824" s="208">
        <v>0</v>
      </c>
      <c r="H824" s="208">
        <v>500</v>
      </c>
      <c r="I824" s="208">
        <v>770</v>
      </c>
      <c r="J824" s="208">
        <v>250.667</v>
      </c>
      <c r="K824" s="208">
        <v>770</v>
      </c>
      <c r="L824" s="208"/>
      <c r="M824" s="208">
        <v>370</v>
      </c>
      <c r="N824" s="208">
        <v>770</v>
      </c>
      <c r="O824" s="208">
        <v>770</v>
      </c>
      <c r="P824" s="208" t="s">
        <v>260</v>
      </c>
      <c r="Q824" s="208" t="s">
        <v>258</v>
      </c>
      <c r="R824" s="208" t="s">
        <v>259</v>
      </c>
      <c r="S824" s="203">
        <v>44837.594768518517</v>
      </c>
    </row>
    <row r="825" spans="1:19" x14ac:dyDescent="0.2">
      <c r="A825" s="208" t="s">
        <v>256</v>
      </c>
      <c r="B825" s="208" t="s">
        <v>130</v>
      </c>
      <c r="C825" s="203">
        <v>44809.25</v>
      </c>
      <c r="D825" s="208">
        <v>274.52800000000002</v>
      </c>
      <c r="E825" s="208">
        <v>251.0155</v>
      </c>
      <c r="F825" s="208">
        <v>23.510999999999999</v>
      </c>
      <c r="G825" s="208">
        <v>0</v>
      </c>
      <c r="H825" s="208">
        <v>499</v>
      </c>
      <c r="I825" s="208">
        <v>770</v>
      </c>
      <c r="J825" s="208">
        <v>251.017</v>
      </c>
      <c r="K825" s="208">
        <v>770</v>
      </c>
      <c r="L825" s="208"/>
      <c r="M825" s="208">
        <v>370</v>
      </c>
      <c r="N825" s="208">
        <v>770</v>
      </c>
      <c r="O825" s="208">
        <v>770</v>
      </c>
      <c r="P825" s="208" t="s">
        <v>260</v>
      </c>
      <c r="Q825" s="208" t="s">
        <v>258</v>
      </c>
      <c r="R825" s="208" t="s">
        <v>259</v>
      </c>
      <c r="S825" s="203">
        <v>44837.594768518517</v>
      </c>
    </row>
    <row r="826" spans="1:19" x14ac:dyDescent="0.2">
      <c r="A826" s="208" t="s">
        <v>256</v>
      </c>
      <c r="B826" s="208" t="s">
        <v>130</v>
      </c>
      <c r="C826" s="203">
        <v>44809.291666666664</v>
      </c>
      <c r="D826" s="208">
        <v>274.52800000000002</v>
      </c>
      <c r="E826" s="208">
        <v>251.0915</v>
      </c>
      <c r="F826" s="208">
        <v>23.437000000000001</v>
      </c>
      <c r="G826" s="208">
        <v>0</v>
      </c>
      <c r="H826" s="208">
        <v>499</v>
      </c>
      <c r="I826" s="208">
        <v>770</v>
      </c>
      <c r="J826" s="208">
        <v>251.09100000000001</v>
      </c>
      <c r="K826" s="208">
        <v>770</v>
      </c>
      <c r="L826" s="208"/>
      <c r="M826" s="208">
        <v>370</v>
      </c>
      <c r="N826" s="208">
        <v>770</v>
      </c>
      <c r="O826" s="208">
        <v>770</v>
      </c>
      <c r="P826" s="208" t="s">
        <v>260</v>
      </c>
      <c r="Q826" s="208" t="s">
        <v>258</v>
      </c>
      <c r="R826" s="208" t="s">
        <v>259</v>
      </c>
      <c r="S826" s="203">
        <v>44837.594768518517</v>
      </c>
    </row>
    <row r="827" spans="1:19" x14ac:dyDescent="0.2">
      <c r="A827" s="208" t="s">
        <v>256</v>
      </c>
      <c r="B827" s="208" t="s">
        <v>130</v>
      </c>
      <c r="C827" s="203">
        <v>44809.333333333336</v>
      </c>
      <c r="D827" s="208">
        <v>276.416</v>
      </c>
      <c r="E827" s="208">
        <v>252.9365</v>
      </c>
      <c r="F827" s="208">
        <v>23.478999999999999</v>
      </c>
      <c r="G827" s="208">
        <v>0</v>
      </c>
      <c r="H827" s="208">
        <v>499</v>
      </c>
      <c r="I827" s="208">
        <v>770</v>
      </c>
      <c r="J827" s="208">
        <v>252.93700000000001</v>
      </c>
      <c r="K827" s="208">
        <v>770</v>
      </c>
      <c r="L827" s="208"/>
      <c r="M827" s="208">
        <v>370</v>
      </c>
      <c r="N827" s="208">
        <v>770</v>
      </c>
      <c r="O827" s="208">
        <v>770</v>
      </c>
      <c r="P827" s="208" t="s">
        <v>260</v>
      </c>
      <c r="Q827" s="208" t="s">
        <v>258</v>
      </c>
      <c r="R827" s="208" t="s">
        <v>259</v>
      </c>
      <c r="S827" s="203">
        <v>44837.594768518517</v>
      </c>
    </row>
    <row r="828" spans="1:19" x14ac:dyDescent="0.2">
      <c r="A828" s="208" t="s">
        <v>256</v>
      </c>
      <c r="B828" s="208" t="s">
        <v>130</v>
      </c>
      <c r="C828" s="203">
        <v>44809.375</v>
      </c>
      <c r="D828" s="208">
        <v>274.24</v>
      </c>
      <c r="E828" s="208">
        <v>250.94</v>
      </c>
      <c r="F828" s="208">
        <v>23.3</v>
      </c>
      <c r="G828" s="208">
        <v>0</v>
      </c>
      <c r="H828" s="208">
        <v>500</v>
      </c>
      <c r="I828" s="208">
        <v>770</v>
      </c>
      <c r="J828" s="208">
        <v>250.94</v>
      </c>
      <c r="K828" s="208">
        <v>770</v>
      </c>
      <c r="L828" s="208"/>
      <c r="M828" s="208">
        <v>370</v>
      </c>
      <c r="N828" s="208">
        <v>770</v>
      </c>
      <c r="O828" s="208">
        <v>770</v>
      </c>
      <c r="P828" s="208" t="s">
        <v>260</v>
      </c>
      <c r="Q828" s="208" t="s">
        <v>258</v>
      </c>
      <c r="R828" s="208" t="s">
        <v>259</v>
      </c>
      <c r="S828" s="203">
        <v>44837.594768518517</v>
      </c>
    </row>
    <row r="829" spans="1:19" x14ac:dyDescent="0.2">
      <c r="A829" s="208" t="s">
        <v>256</v>
      </c>
      <c r="B829" s="208" t="s">
        <v>130</v>
      </c>
      <c r="C829" s="203">
        <v>44809.416666666664</v>
      </c>
      <c r="D829" s="208">
        <v>274.464</v>
      </c>
      <c r="E829" s="208">
        <v>251.0035</v>
      </c>
      <c r="F829" s="208">
        <v>23.463000000000001</v>
      </c>
      <c r="G829" s="208">
        <v>0</v>
      </c>
      <c r="H829" s="208">
        <v>500</v>
      </c>
      <c r="I829" s="208">
        <v>770</v>
      </c>
      <c r="J829" s="208">
        <v>251.001</v>
      </c>
      <c r="K829" s="208">
        <v>770</v>
      </c>
      <c r="L829" s="208"/>
      <c r="M829" s="208">
        <v>370</v>
      </c>
      <c r="N829" s="208">
        <v>770</v>
      </c>
      <c r="O829" s="208">
        <v>770</v>
      </c>
      <c r="P829" s="208" t="s">
        <v>260</v>
      </c>
      <c r="Q829" s="208" t="s">
        <v>258</v>
      </c>
      <c r="R829" s="208" t="s">
        <v>259</v>
      </c>
      <c r="S829" s="203">
        <v>44837.594768518517</v>
      </c>
    </row>
    <row r="830" spans="1:19" x14ac:dyDescent="0.2">
      <c r="A830" s="208" t="s">
        <v>256</v>
      </c>
      <c r="B830" s="208" t="s">
        <v>130</v>
      </c>
      <c r="C830" s="203">
        <v>44809.458333333336</v>
      </c>
      <c r="D830" s="208">
        <v>274.20800000000003</v>
      </c>
      <c r="E830" s="208">
        <v>250.75049999999999</v>
      </c>
      <c r="F830" s="208">
        <v>23.457999999999998</v>
      </c>
      <c r="G830" s="208">
        <v>0</v>
      </c>
      <c r="H830" s="208">
        <v>500</v>
      </c>
      <c r="I830" s="208">
        <v>770</v>
      </c>
      <c r="J830" s="208">
        <v>250.75</v>
      </c>
      <c r="K830" s="208">
        <v>770</v>
      </c>
      <c r="L830" s="208"/>
      <c r="M830" s="208">
        <v>370</v>
      </c>
      <c r="N830" s="208">
        <v>770</v>
      </c>
      <c r="O830" s="208">
        <v>770</v>
      </c>
      <c r="P830" s="208" t="s">
        <v>260</v>
      </c>
      <c r="Q830" s="208" t="s">
        <v>258</v>
      </c>
      <c r="R830" s="208" t="s">
        <v>259</v>
      </c>
      <c r="S830" s="203">
        <v>44837.594768518517</v>
      </c>
    </row>
    <row r="831" spans="1:19" x14ac:dyDescent="0.2">
      <c r="A831" s="208" t="s">
        <v>256</v>
      </c>
      <c r="B831" s="208" t="s">
        <v>130</v>
      </c>
      <c r="C831" s="203">
        <v>44809.5</v>
      </c>
      <c r="D831" s="208">
        <v>274.49599999999998</v>
      </c>
      <c r="E831" s="208">
        <v>251.02850000000001</v>
      </c>
      <c r="F831" s="208">
        <v>23.47</v>
      </c>
      <c r="G831" s="208">
        <v>0</v>
      </c>
      <c r="H831" s="208">
        <v>500</v>
      </c>
      <c r="I831" s="208">
        <v>770</v>
      </c>
      <c r="J831" s="208">
        <v>251.02600000000001</v>
      </c>
      <c r="K831" s="208">
        <v>770</v>
      </c>
      <c r="L831" s="208"/>
      <c r="M831" s="208">
        <v>370</v>
      </c>
      <c r="N831" s="208">
        <v>770</v>
      </c>
      <c r="O831" s="208">
        <v>770</v>
      </c>
      <c r="P831" s="208" t="s">
        <v>260</v>
      </c>
      <c r="Q831" s="208" t="s">
        <v>258</v>
      </c>
      <c r="R831" s="208" t="s">
        <v>259</v>
      </c>
      <c r="S831" s="203">
        <v>44837.594768518517</v>
      </c>
    </row>
    <row r="832" spans="1:19" x14ac:dyDescent="0.2">
      <c r="A832" s="208" t="s">
        <v>256</v>
      </c>
      <c r="B832" s="208" t="s">
        <v>130</v>
      </c>
      <c r="C832" s="203">
        <v>44809.541666666664</v>
      </c>
      <c r="D832" s="208">
        <v>274.75200000000001</v>
      </c>
      <c r="E832" s="208">
        <v>251.13249999999999</v>
      </c>
      <c r="F832" s="208">
        <v>23.619</v>
      </c>
      <c r="G832" s="208">
        <v>0</v>
      </c>
      <c r="H832" s="208">
        <v>500</v>
      </c>
      <c r="I832" s="208">
        <v>770</v>
      </c>
      <c r="J832" s="208">
        <v>251.13300000000001</v>
      </c>
      <c r="K832" s="208">
        <v>770</v>
      </c>
      <c r="L832" s="208"/>
      <c r="M832" s="208">
        <v>370</v>
      </c>
      <c r="N832" s="208">
        <v>770</v>
      </c>
      <c r="O832" s="208">
        <v>770</v>
      </c>
      <c r="P832" s="208" t="s">
        <v>260</v>
      </c>
      <c r="Q832" s="208" t="s">
        <v>258</v>
      </c>
      <c r="R832" s="208" t="s">
        <v>259</v>
      </c>
      <c r="S832" s="203">
        <v>44837.594768518517</v>
      </c>
    </row>
    <row r="833" spans="1:19" x14ac:dyDescent="0.2">
      <c r="A833" s="208" t="s">
        <v>256</v>
      </c>
      <c r="B833" s="208" t="s">
        <v>130</v>
      </c>
      <c r="C833" s="203">
        <v>44809.583333333336</v>
      </c>
      <c r="D833" s="208">
        <v>274.49599999999998</v>
      </c>
      <c r="E833" s="208">
        <v>251.04900000000001</v>
      </c>
      <c r="F833" s="208">
        <v>23.451000000000001</v>
      </c>
      <c r="G833" s="208">
        <v>0</v>
      </c>
      <c r="H833" s="208">
        <v>500</v>
      </c>
      <c r="I833" s="208">
        <v>770</v>
      </c>
      <c r="J833" s="208">
        <v>251.04499999999999</v>
      </c>
      <c r="K833" s="208">
        <v>770</v>
      </c>
      <c r="L833" s="208"/>
      <c r="M833" s="208">
        <v>370</v>
      </c>
      <c r="N833" s="208">
        <v>770</v>
      </c>
      <c r="O833" s="208">
        <v>770</v>
      </c>
      <c r="P833" s="208" t="s">
        <v>260</v>
      </c>
      <c r="Q833" s="208" t="s">
        <v>258</v>
      </c>
      <c r="R833" s="208" t="s">
        <v>259</v>
      </c>
      <c r="S833" s="203">
        <v>44837.594768518517</v>
      </c>
    </row>
    <row r="834" spans="1:19" x14ac:dyDescent="0.2">
      <c r="A834" s="208" t="s">
        <v>256</v>
      </c>
      <c r="B834" s="208" t="s">
        <v>130</v>
      </c>
      <c r="C834" s="203">
        <v>44809.625</v>
      </c>
      <c r="D834" s="208">
        <v>278.14400000000001</v>
      </c>
      <c r="E834" s="208">
        <v>254.52850000000001</v>
      </c>
      <c r="F834" s="208">
        <v>23.616</v>
      </c>
      <c r="G834" s="208">
        <v>0</v>
      </c>
      <c r="H834" s="208">
        <v>500</v>
      </c>
      <c r="I834" s="208">
        <v>770</v>
      </c>
      <c r="J834" s="208">
        <v>254.52799999999999</v>
      </c>
      <c r="K834" s="208">
        <v>770</v>
      </c>
      <c r="L834" s="208"/>
      <c r="M834" s="208">
        <v>370</v>
      </c>
      <c r="N834" s="208">
        <v>770</v>
      </c>
      <c r="O834" s="208">
        <v>770</v>
      </c>
      <c r="P834" s="208" t="s">
        <v>260</v>
      </c>
      <c r="Q834" s="208" t="s">
        <v>258</v>
      </c>
      <c r="R834" s="208" t="s">
        <v>259</v>
      </c>
      <c r="S834" s="203">
        <v>44837.594768518517</v>
      </c>
    </row>
    <row r="835" spans="1:19" x14ac:dyDescent="0.2">
      <c r="A835" s="208" t="s">
        <v>256</v>
      </c>
      <c r="B835" s="208" t="s">
        <v>130</v>
      </c>
      <c r="C835" s="203">
        <v>44809.666666666664</v>
      </c>
      <c r="D835" s="208">
        <v>279.83999999999997</v>
      </c>
      <c r="E835" s="208">
        <v>256.113</v>
      </c>
      <c r="F835" s="208">
        <v>23.725000000000001</v>
      </c>
      <c r="G835" s="208">
        <v>0</v>
      </c>
      <c r="H835" s="208">
        <v>500</v>
      </c>
      <c r="I835" s="208">
        <v>770</v>
      </c>
      <c r="J835" s="208">
        <v>256.11500000000001</v>
      </c>
      <c r="K835" s="208">
        <v>770</v>
      </c>
      <c r="L835" s="208"/>
      <c r="M835" s="208">
        <v>370</v>
      </c>
      <c r="N835" s="208">
        <v>770</v>
      </c>
      <c r="O835" s="208">
        <v>770</v>
      </c>
      <c r="P835" s="208" t="s">
        <v>260</v>
      </c>
      <c r="Q835" s="208" t="s">
        <v>258</v>
      </c>
      <c r="R835" s="208" t="s">
        <v>259</v>
      </c>
      <c r="S835" s="203">
        <v>44837.594768518517</v>
      </c>
    </row>
    <row r="836" spans="1:19" x14ac:dyDescent="0.2">
      <c r="A836" s="208" t="s">
        <v>256</v>
      </c>
      <c r="B836" s="208" t="s">
        <v>130</v>
      </c>
      <c r="C836" s="203">
        <v>44809.708333333336</v>
      </c>
      <c r="D836" s="208">
        <v>274.88</v>
      </c>
      <c r="E836" s="208">
        <v>251.39099999999999</v>
      </c>
      <c r="F836" s="208">
        <v>23.489000000000001</v>
      </c>
      <c r="G836" s="208">
        <v>0</v>
      </c>
      <c r="H836" s="208">
        <v>499</v>
      </c>
      <c r="I836" s="208">
        <v>770</v>
      </c>
      <c r="J836" s="208">
        <v>251.39099999999999</v>
      </c>
      <c r="K836" s="208">
        <v>770</v>
      </c>
      <c r="L836" s="208"/>
      <c r="M836" s="208">
        <v>370</v>
      </c>
      <c r="N836" s="208">
        <v>770</v>
      </c>
      <c r="O836" s="208">
        <v>770</v>
      </c>
      <c r="P836" s="208" t="s">
        <v>260</v>
      </c>
      <c r="Q836" s="208" t="s">
        <v>258</v>
      </c>
      <c r="R836" s="208" t="s">
        <v>259</v>
      </c>
      <c r="S836" s="203">
        <v>44837.594768518517</v>
      </c>
    </row>
    <row r="837" spans="1:19" x14ac:dyDescent="0.2">
      <c r="A837" s="208" t="s">
        <v>256</v>
      </c>
      <c r="B837" s="208" t="s">
        <v>130</v>
      </c>
      <c r="C837" s="203">
        <v>44809.75</v>
      </c>
      <c r="D837" s="208">
        <v>274.72000000000003</v>
      </c>
      <c r="E837" s="208">
        <v>251.26249999999999</v>
      </c>
      <c r="F837" s="208">
        <v>23.459</v>
      </c>
      <c r="G837" s="208">
        <v>0</v>
      </c>
      <c r="H837" s="208">
        <v>499</v>
      </c>
      <c r="I837" s="208">
        <v>770</v>
      </c>
      <c r="J837" s="208">
        <v>251.261</v>
      </c>
      <c r="K837" s="208">
        <v>770</v>
      </c>
      <c r="L837" s="208"/>
      <c r="M837" s="208">
        <v>370</v>
      </c>
      <c r="N837" s="208">
        <v>770</v>
      </c>
      <c r="O837" s="208">
        <v>770</v>
      </c>
      <c r="P837" s="208" t="s">
        <v>260</v>
      </c>
      <c r="Q837" s="208" t="s">
        <v>258</v>
      </c>
      <c r="R837" s="208" t="s">
        <v>259</v>
      </c>
      <c r="S837" s="203">
        <v>44837.594768518517</v>
      </c>
    </row>
    <row r="838" spans="1:19" x14ac:dyDescent="0.2">
      <c r="A838" s="208" t="s">
        <v>256</v>
      </c>
      <c r="B838" s="208" t="s">
        <v>130</v>
      </c>
      <c r="C838" s="203">
        <v>44809.791666666664</v>
      </c>
      <c r="D838" s="208">
        <v>274.33600000000001</v>
      </c>
      <c r="E838" s="208">
        <v>250.8905</v>
      </c>
      <c r="F838" s="208">
        <v>23.445</v>
      </c>
      <c r="G838" s="208">
        <v>0</v>
      </c>
      <c r="H838" s="208">
        <v>500</v>
      </c>
      <c r="I838" s="208">
        <v>770</v>
      </c>
      <c r="J838" s="208">
        <v>250.89099999999999</v>
      </c>
      <c r="K838" s="208">
        <v>770</v>
      </c>
      <c r="L838" s="208"/>
      <c r="M838" s="208">
        <v>370</v>
      </c>
      <c r="N838" s="208">
        <v>770</v>
      </c>
      <c r="O838" s="208">
        <v>770</v>
      </c>
      <c r="P838" s="208" t="s">
        <v>260</v>
      </c>
      <c r="Q838" s="208" t="s">
        <v>258</v>
      </c>
      <c r="R838" s="208" t="s">
        <v>259</v>
      </c>
      <c r="S838" s="203">
        <v>44837.594768518517</v>
      </c>
    </row>
    <row r="839" spans="1:19" x14ac:dyDescent="0.2">
      <c r="A839" s="208" t="s">
        <v>256</v>
      </c>
      <c r="B839" s="208" t="s">
        <v>130</v>
      </c>
      <c r="C839" s="203">
        <v>44809.833333333336</v>
      </c>
      <c r="D839" s="208">
        <v>275.00799999999998</v>
      </c>
      <c r="E839" s="208">
        <v>251.476</v>
      </c>
      <c r="F839" s="208">
        <v>23.533000000000001</v>
      </c>
      <c r="G839" s="208">
        <v>0</v>
      </c>
      <c r="H839" s="208">
        <v>499</v>
      </c>
      <c r="I839" s="208">
        <v>770</v>
      </c>
      <c r="J839" s="208">
        <v>251.47499999999999</v>
      </c>
      <c r="K839" s="208">
        <v>770</v>
      </c>
      <c r="L839" s="208"/>
      <c r="M839" s="208">
        <v>370</v>
      </c>
      <c r="N839" s="208">
        <v>770</v>
      </c>
      <c r="O839" s="208">
        <v>770</v>
      </c>
      <c r="P839" s="208" t="s">
        <v>260</v>
      </c>
      <c r="Q839" s="208" t="s">
        <v>258</v>
      </c>
      <c r="R839" s="208" t="s">
        <v>259</v>
      </c>
      <c r="S839" s="203">
        <v>44837.594768518517</v>
      </c>
    </row>
    <row r="840" spans="1:19" x14ac:dyDescent="0.2">
      <c r="A840" s="208" t="s">
        <v>256</v>
      </c>
      <c r="B840" s="208" t="s">
        <v>130</v>
      </c>
      <c r="C840" s="203">
        <v>44809.875</v>
      </c>
      <c r="D840" s="208">
        <v>273.952</v>
      </c>
      <c r="E840" s="208">
        <v>250.5275</v>
      </c>
      <c r="F840" s="208">
        <v>23.425000000000001</v>
      </c>
      <c r="G840" s="208">
        <v>0</v>
      </c>
      <c r="H840" s="208">
        <v>499</v>
      </c>
      <c r="I840" s="208">
        <v>770</v>
      </c>
      <c r="J840" s="208">
        <v>250.52699999999999</v>
      </c>
      <c r="K840" s="208">
        <v>770</v>
      </c>
      <c r="L840" s="208"/>
      <c r="M840" s="208">
        <v>370</v>
      </c>
      <c r="N840" s="208">
        <v>770</v>
      </c>
      <c r="O840" s="208">
        <v>770</v>
      </c>
      <c r="P840" s="208" t="s">
        <v>260</v>
      </c>
      <c r="Q840" s="208" t="s">
        <v>258</v>
      </c>
      <c r="R840" s="208" t="s">
        <v>259</v>
      </c>
      <c r="S840" s="203">
        <v>44837.594768518517</v>
      </c>
    </row>
    <row r="841" spans="1:19" x14ac:dyDescent="0.2">
      <c r="A841" s="208" t="s">
        <v>256</v>
      </c>
      <c r="B841" s="208" t="s">
        <v>130</v>
      </c>
      <c r="C841" s="203">
        <v>44809.916666666664</v>
      </c>
      <c r="D841" s="208">
        <v>274.08</v>
      </c>
      <c r="E841" s="208">
        <v>250.75149999999999</v>
      </c>
      <c r="F841" s="208">
        <v>23.327000000000002</v>
      </c>
      <c r="G841" s="208">
        <v>0</v>
      </c>
      <c r="H841" s="208">
        <v>499</v>
      </c>
      <c r="I841" s="208">
        <v>770</v>
      </c>
      <c r="J841" s="208">
        <v>250.75299999999999</v>
      </c>
      <c r="K841" s="208">
        <v>770</v>
      </c>
      <c r="L841" s="208"/>
      <c r="M841" s="208">
        <v>370</v>
      </c>
      <c r="N841" s="208">
        <v>770</v>
      </c>
      <c r="O841" s="208">
        <v>770</v>
      </c>
      <c r="P841" s="208" t="s">
        <v>260</v>
      </c>
      <c r="Q841" s="208" t="s">
        <v>258</v>
      </c>
      <c r="R841" s="208" t="s">
        <v>259</v>
      </c>
      <c r="S841" s="203">
        <v>44837.594768518517</v>
      </c>
    </row>
    <row r="842" spans="1:19" x14ac:dyDescent="0.2">
      <c r="A842" s="208" t="s">
        <v>256</v>
      </c>
      <c r="B842" s="208" t="s">
        <v>130</v>
      </c>
      <c r="C842" s="203">
        <v>44809.958333333336</v>
      </c>
      <c r="D842" s="208">
        <v>274.17599999999999</v>
      </c>
      <c r="E842" s="208">
        <v>251.05600000000001</v>
      </c>
      <c r="F842" s="208">
        <v>23.12</v>
      </c>
      <c r="G842" s="208">
        <v>0</v>
      </c>
      <c r="H842" s="208">
        <v>499</v>
      </c>
      <c r="I842" s="208">
        <v>770</v>
      </c>
      <c r="J842" s="208">
        <v>251.05600000000001</v>
      </c>
      <c r="K842" s="208">
        <v>770</v>
      </c>
      <c r="L842" s="208"/>
      <c r="M842" s="208">
        <v>370</v>
      </c>
      <c r="N842" s="208">
        <v>770</v>
      </c>
      <c r="O842" s="208">
        <v>770</v>
      </c>
      <c r="P842" s="208" t="s">
        <v>260</v>
      </c>
      <c r="Q842" s="208" t="s">
        <v>258</v>
      </c>
      <c r="R842" s="208" t="s">
        <v>259</v>
      </c>
      <c r="S842" s="203">
        <v>44837.594768518517</v>
      </c>
    </row>
    <row r="843" spans="1:19" x14ac:dyDescent="0.2">
      <c r="A843" s="208" t="s">
        <v>256</v>
      </c>
      <c r="B843" s="208" t="s">
        <v>130</v>
      </c>
      <c r="C843" s="203">
        <v>44810</v>
      </c>
      <c r="D843" s="208">
        <v>273.79199999999997</v>
      </c>
      <c r="E843" s="208">
        <v>250.56450000000001</v>
      </c>
      <c r="F843" s="208">
        <v>23.228000000000002</v>
      </c>
      <c r="G843" s="208">
        <v>0</v>
      </c>
      <c r="H843" s="208">
        <v>499</v>
      </c>
      <c r="I843" s="208">
        <v>770</v>
      </c>
      <c r="J843" s="208">
        <v>250.56399999999999</v>
      </c>
      <c r="K843" s="208">
        <v>770</v>
      </c>
      <c r="L843" s="208"/>
      <c r="M843" s="208">
        <v>370</v>
      </c>
      <c r="N843" s="208">
        <v>770</v>
      </c>
      <c r="O843" s="208">
        <v>770</v>
      </c>
      <c r="P843" s="208" t="s">
        <v>260</v>
      </c>
      <c r="Q843" s="208" t="s">
        <v>258</v>
      </c>
      <c r="R843" s="208" t="s">
        <v>259</v>
      </c>
      <c r="S843" s="203">
        <v>44837.594768518517</v>
      </c>
    </row>
    <row r="844" spans="1:19" x14ac:dyDescent="0.2">
      <c r="A844" s="208" t="s">
        <v>256</v>
      </c>
      <c r="B844" s="208" t="s">
        <v>130</v>
      </c>
      <c r="C844" s="203">
        <v>44810.041666666664</v>
      </c>
      <c r="D844" s="208">
        <v>274.33600000000001</v>
      </c>
      <c r="E844" s="208">
        <v>251.11199999999999</v>
      </c>
      <c r="F844" s="208">
        <v>23.225999999999999</v>
      </c>
      <c r="G844" s="208">
        <v>0</v>
      </c>
      <c r="H844" s="208">
        <v>500</v>
      </c>
      <c r="I844" s="208">
        <v>770</v>
      </c>
      <c r="J844" s="208">
        <v>251.11</v>
      </c>
      <c r="K844" s="208">
        <v>770</v>
      </c>
      <c r="L844" s="208"/>
      <c r="M844" s="208">
        <v>370</v>
      </c>
      <c r="N844" s="208">
        <v>770</v>
      </c>
      <c r="O844" s="208">
        <v>770</v>
      </c>
      <c r="P844" s="208" t="s">
        <v>260</v>
      </c>
      <c r="Q844" s="208" t="s">
        <v>258</v>
      </c>
      <c r="R844" s="208" t="s">
        <v>259</v>
      </c>
      <c r="S844" s="203">
        <v>44837.594768518517</v>
      </c>
    </row>
    <row r="845" spans="1:19" x14ac:dyDescent="0.2">
      <c r="A845" s="208" t="s">
        <v>256</v>
      </c>
      <c r="B845" s="208" t="s">
        <v>130</v>
      </c>
      <c r="C845" s="203">
        <v>44810.083333333336</v>
      </c>
      <c r="D845" s="208">
        <v>273.76</v>
      </c>
      <c r="E845" s="208">
        <v>250.95500000000001</v>
      </c>
      <c r="F845" s="208">
        <v>22.803999999999998</v>
      </c>
      <c r="G845" s="208">
        <v>0</v>
      </c>
      <c r="H845" s="208">
        <v>499</v>
      </c>
      <c r="I845" s="208">
        <v>770</v>
      </c>
      <c r="J845" s="208">
        <v>250.95599999999999</v>
      </c>
      <c r="K845" s="208">
        <v>770</v>
      </c>
      <c r="L845" s="208"/>
      <c r="M845" s="208">
        <v>370</v>
      </c>
      <c r="N845" s="208">
        <v>770</v>
      </c>
      <c r="O845" s="208">
        <v>770</v>
      </c>
      <c r="P845" s="208" t="s">
        <v>260</v>
      </c>
      <c r="Q845" s="208" t="s">
        <v>258</v>
      </c>
      <c r="R845" s="208" t="s">
        <v>259</v>
      </c>
      <c r="S845" s="203">
        <v>44837.594768518517</v>
      </c>
    </row>
    <row r="846" spans="1:19" x14ac:dyDescent="0.2">
      <c r="A846" s="208" t="s">
        <v>256</v>
      </c>
      <c r="B846" s="208" t="s">
        <v>130</v>
      </c>
      <c r="C846" s="203">
        <v>44810.125</v>
      </c>
      <c r="D846" s="208">
        <v>273.05599999999998</v>
      </c>
      <c r="E846" s="208">
        <v>250.7285</v>
      </c>
      <c r="F846" s="208">
        <v>22.327999999999999</v>
      </c>
      <c r="G846" s="208">
        <v>0</v>
      </c>
      <c r="H846" s="208">
        <v>500</v>
      </c>
      <c r="I846" s="208">
        <v>770</v>
      </c>
      <c r="J846" s="208">
        <v>250.72800000000001</v>
      </c>
      <c r="K846" s="208">
        <v>770</v>
      </c>
      <c r="L846" s="208"/>
      <c r="M846" s="208">
        <v>370</v>
      </c>
      <c r="N846" s="208">
        <v>770</v>
      </c>
      <c r="O846" s="208">
        <v>770</v>
      </c>
      <c r="P846" s="208" t="s">
        <v>260</v>
      </c>
      <c r="Q846" s="208" t="s">
        <v>258</v>
      </c>
      <c r="R846" s="208" t="s">
        <v>259</v>
      </c>
      <c r="S846" s="203">
        <v>44837.594768518517</v>
      </c>
    </row>
    <row r="847" spans="1:19" x14ac:dyDescent="0.2">
      <c r="A847" s="208" t="s">
        <v>256</v>
      </c>
      <c r="B847" s="208" t="s">
        <v>130</v>
      </c>
      <c r="C847" s="203">
        <v>44810.166666666664</v>
      </c>
      <c r="D847" s="208">
        <v>273.37599999999998</v>
      </c>
      <c r="E847" s="208">
        <v>250.9255</v>
      </c>
      <c r="F847" s="208">
        <v>22.45</v>
      </c>
      <c r="G847" s="208">
        <v>0</v>
      </c>
      <c r="H847" s="208">
        <v>500</v>
      </c>
      <c r="I847" s="208">
        <v>770</v>
      </c>
      <c r="J847" s="208">
        <v>250.92599999999999</v>
      </c>
      <c r="K847" s="208">
        <v>770</v>
      </c>
      <c r="L847" s="208"/>
      <c r="M847" s="208">
        <v>370</v>
      </c>
      <c r="N847" s="208">
        <v>770</v>
      </c>
      <c r="O847" s="208">
        <v>770</v>
      </c>
      <c r="P847" s="208" t="s">
        <v>260</v>
      </c>
      <c r="Q847" s="208" t="s">
        <v>258</v>
      </c>
      <c r="R847" s="208" t="s">
        <v>259</v>
      </c>
      <c r="S847" s="203">
        <v>44837.594768518517</v>
      </c>
    </row>
    <row r="848" spans="1:19" x14ac:dyDescent="0.2">
      <c r="A848" s="208" t="s">
        <v>256</v>
      </c>
      <c r="B848" s="208" t="s">
        <v>130</v>
      </c>
      <c r="C848" s="203">
        <v>44810.208333333336</v>
      </c>
      <c r="D848" s="208">
        <v>273.37599999999998</v>
      </c>
      <c r="E848" s="208">
        <v>251.0215</v>
      </c>
      <c r="F848" s="208">
        <v>22.355</v>
      </c>
      <c r="G848" s="208">
        <v>0</v>
      </c>
      <c r="H848" s="208">
        <v>500</v>
      </c>
      <c r="I848" s="208">
        <v>770</v>
      </c>
      <c r="J848" s="208">
        <v>251.02099999999999</v>
      </c>
      <c r="K848" s="208">
        <v>770</v>
      </c>
      <c r="L848" s="208"/>
      <c r="M848" s="208">
        <v>370</v>
      </c>
      <c r="N848" s="208">
        <v>770</v>
      </c>
      <c r="O848" s="208">
        <v>770</v>
      </c>
      <c r="P848" s="208" t="s">
        <v>260</v>
      </c>
      <c r="Q848" s="208" t="s">
        <v>258</v>
      </c>
      <c r="R848" s="208" t="s">
        <v>259</v>
      </c>
      <c r="S848" s="203">
        <v>44837.594768518517</v>
      </c>
    </row>
    <row r="849" spans="1:19" x14ac:dyDescent="0.2">
      <c r="A849" s="208" t="s">
        <v>256</v>
      </c>
      <c r="B849" s="208" t="s">
        <v>130</v>
      </c>
      <c r="C849" s="203">
        <v>44810.25</v>
      </c>
      <c r="D849" s="208">
        <v>273.50400000000002</v>
      </c>
      <c r="E849" s="208">
        <v>251.21850000000001</v>
      </c>
      <c r="F849" s="208">
        <v>22.286000000000001</v>
      </c>
      <c r="G849" s="208">
        <v>0</v>
      </c>
      <c r="H849" s="208">
        <v>500</v>
      </c>
      <c r="I849" s="208">
        <v>770</v>
      </c>
      <c r="J849" s="208">
        <v>251.21799999999999</v>
      </c>
      <c r="K849" s="208">
        <v>770</v>
      </c>
      <c r="L849" s="208"/>
      <c r="M849" s="208">
        <v>370</v>
      </c>
      <c r="N849" s="208">
        <v>770</v>
      </c>
      <c r="O849" s="208">
        <v>770</v>
      </c>
      <c r="P849" s="208" t="s">
        <v>260</v>
      </c>
      <c r="Q849" s="208" t="s">
        <v>258</v>
      </c>
      <c r="R849" s="208" t="s">
        <v>259</v>
      </c>
      <c r="S849" s="203">
        <v>44837.594768518517</v>
      </c>
    </row>
    <row r="850" spans="1:19" x14ac:dyDescent="0.2">
      <c r="A850" s="208" t="s">
        <v>256</v>
      </c>
      <c r="B850" s="208" t="s">
        <v>130</v>
      </c>
      <c r="C850" s="203">
        <v>44810.291666666664</v>
      </c>
      <c r="D850" s="208">
        <v>273.92</v>
      </c>
      <c r="E850" s="208">
        <v>251.648</v>
      </c>
      <c r="F850" s="208">
        <v>22.271999999999998</v>
      </c>
      <c r="G850" s="208">
        <v>0</v>
      </c>
      <c r="H850" s="208">
        <v>499</v>
      </c>
      <c r="I850" s="208">
        <v>770</v>
      </c>
      <c r="J850" s="208">
        <v>251.648</v>
      </c>
      <c r="K850" s="208">
        <v>770</v>
      </c>
      <c r="L850" s="208"/>
      <c r="M850" s="208">
        <v>370</v>
      </c>
      <c r="N850" s="208">
        <v>770</v>
      </c>
      <c r="O850" s="208">
        <v>770</v>
      </c>
      <c r="P850" s="208" t="s">
        <v>260</v>
      </c>
      <c r="Q850" s="208" t="s">
        <v>258</v>
      </c>
      <c r="R850" s="208" t="s">
        <v>259</v>
      </c>
      <c r="S850" s="203">
        <v>44837.594768518517</v>
      </c>
    </row>
    <row r="851" spans="1:19" x14ac:dyDescent="0.2">
      <c r="A851" s="208" t="s">
        <v>256</v>
      </c>
      <c r="B851" s="208" t="s">
        <v>130</v>
      </c>
      <c r="C851" s="203">
        <v>44810.333333333336</v>
      </c>
      <c r="D851" s="208">
        <v>273.47199999999998</v>
      </c>
      <c r="E851" s="208">
        <v>251.04849999999999</v>
      </c>
      <c r="F851" s="208">
        <v>22.423999999999999</v>
      </c>
      <c r="G851" s="208">
        <v>0</v>
      </c>
      <c r="H851" s="208">
        <v>500</v>
      </c>
      <c r="I851" s="208">
        <v>770</v>
      </c>
      <c r="J851" s="208">
        <v>251.048</v>
      </c>
      <c r="K851" s="208">
        <v>770</v>
      </c>
      <c r="L851" s="208"/>
      <c r="M851" s="208">
        <v>370</v>
      </c>
      <c r="N851" s="208">
        <v>770</v>
      </c>
      <c r="O851" s="208">
        <v>770</v>
      </c>
      <c r="P851" s="208" t="s">
        <v>260</v>
      </c>
      <c r="Q851" s="208" t="s">
        <v>258</v>
      </c>
      <c r="R851" s="208" t="s">
        <v>259</v>
      </c>
      <c r="S851" s="203">
        <v>44837.594768518517</v>
      </c>
    </row>
    <row r="852" spans="1:19" x14ac:dyDescent="0.2">
      <c r="A852" s="208" t="s">
        <v>256</v>
      </c>
      <c r="B852" s="208" t="s">
        <v>130</v>
      </c>
      <c r="C852" s="203">
        <v>44810.375</v>
      </c>
      <c r="D852" s="208">
        <v>273.27999999999997</v>
      </c>
      <c r="E852" s="208">
        <v>250.76400000000001</v>
      </c>
      <c r="F852" s="208">
        <v>22.515000000000001</v>
      </c>
      <c r="G852" s="208">
        <v>0</v>
      </c>
      <c r="H852" s="208">
        <v>500</v>
      </c>
      <c r="I852" s="208">
        <v>770</v>
      </c>
      <c r="J852" s="208">
        <v>250.76499999999999</v>
      </c>
      <c r="K852" s="208">
        <v>770</v>
      </c>
      <c r="L852" s="208"/>
      <c r="M852" s="208">
        <v>370</v>
      </c>
      <c r="N852" s="208">
        <v>770</v>
      </c>
      <c r="O852" s="208">
        <v>770</v>
      </c>
      <c r="P852" s="208" t="s">
        <v>260</v>
      </c>
      <c r="Q852" s="208" t="s">
        <v>258</v>
      </c>
      <c r="R852" s="208" t="s">
        <v>259</v>
      </c>
      <c r="S852" s="203">
        <v>44837.594768518517</v>
      </c>
    </row>
    <row r="853" spans="1:19" x14ac:dyDescent="0.2">
      <c r="A853" s="208" t="s">
        <v>256</v>
      </c>
      <c r="B853" s="208" t="s">
        <v>130</v>
      </c>
      <c r="C853" s="203">
        <v>44810.416666666664</v>
      </c>
      <c r="D853" s="208">
        <v>273.69600000000003</v>
      </c>
      <c r="E853" s="208">
        <v>251.03149999999999</v>
      </c>
      <c r="F853" s="208">
        <v>22.664999999999999</v>
      </c>
      <c r="G853" s="208">
        <v>0</v>
      </c>
      <c r="H853" s="208">
        <v>499</v>
      </c>
      <c r="I853" s="208">
        <v>770</v>
      </c>
      <c r="J853" s="208">
        <v>251.03100000000001</v>
      </c>
      <c r="K853" s="208">
        <v>770</v>
      </c>
      <c r="L853" s="208"/>
      <c r="M853" s="208">
        <v>370</v>
      </c>
      <c r="N853" s="208">
        <v>770</v>
      </c>
      <c r="O853" s="208">
        <v>770</v>
      </c>
      <c r="P853" s="208" t="s">
        <v>260</v>
      </c>
      <c r="Q853" s="208" t="s">
        <v>258</v>
      </c>
      <c r="R853" s="208" t="s">
        <v>259</v>
      </c>
      <c r="S853" s="203">
        <v>44837.594768518517</v>
      </c>
    </row>
    <row r="854" spans="1:19" x14ac:dyDescent="0.2">
      <c r="A854" s="208" t="s">
        <v>256</v>
      </c>
      <c r="B854" s="208" t="s">
        <v>130</v>
      </c>
      <c r="C854" s="203">
        <v>44810.458333333336</v>
      </c>
      <c r="D854" s="208">
        <v>273.69600000000003</v>
      </c>
      <c r="E854" s="208">
        <v>250.86850000000001</v>
      </c>
      <c r="F854" s="208">
        <v>22.826000000000001</v>
      </c>
      <c r="G854" s="208">
        <v>0</v>
      </c>
      <c r="H854" s="208">
        <v>500</v>
      </c>
      <c r="I854" s="208">
        <v>770</v>
      </c>
      <c r="J854" s="208">
        <v>250.87</v>
      </c>
      <c r="K854" s="208">
        <v>770</v>
      </c>
      <c r="L854" s="208"/>
      <c r="M854" s="208">
        <v>370</v>
      </c>
      <c r="N854" s="208">
        <v>770</v>
      </c>
      <c r="O854" s="208">
        <v>770</v>
      </c>
      <c r="P854" s="208" t="s">
        <v>260</v>
      </c>
      <c r="Q854" s="208" t="s">
        <v>258</v>
      </c>
      <c r="R854" s="208" t="s">
        <v>259</v>
      </c>
      <c r="S854" s="203">
        <v>44837.594768518517</v>
      </c>
    </row>
    <row r="855" spans="1:19" x14ac:dyDescent="0.2">
      <c r="A855" s="208" t="s">
        <v>256</v>
      </c>
      <c r="B855" s="208" t="s">
        <v>130</v>
      </c>
      <c r="C855" s="203">
        <v>44810.5</v>
      </c>
      <c r="D855" s="208">
        <v>273.60000000000002</v>
      </c>
      <c r="E855" s="208">
        <v>251.18950000000001</v>
      </c>
      <c r="F855" s="208">
        <v>22.41</v>
      </c>
      <c r="G855" s="208">
        <v>0</v>
      </c>
      <c r="H855" s="208">
        <v>500</v>
      </c>
      <c r="I855" s="208">
        <v>770</v>
      </c>
      <c r="J855" s="208">
        <v>251.19</v>
      </c>
      <c r="K855" s="208">
        <v>770</v>
      </c>
      <c r="L855" s="208"/>
      <c r="M855" s="208">
        <v>370</v>
      </c>
      <c r="N855" s="208">
        <v>770</v>
      </c>
      <c r="O855" s="208">
        <v>770</v>
      </c>
      <c r="P855" s="208" t="s">
        <v>260</v>
      </c>
      <c r="Q855" s="208" t="s">
        <v>258</v>
      </c>
      <c r="R855" s="208" t="s">
        <v>259</v>
      </c>
      <c r="S855" s="203">
        <v>44837.594768518517</v>
      </c>
    </row>
    <row r="856" spans="1:19" x14ac:dyDescent="0.2">
      <c r="A856" s="208" t="s">
        <v>256</v>
      </c>
      <c r="B856" s="208" t="s">
        <v>130</v>
      </c>
      <c r="C856" s="203">
        <v>44810.541666666664</v>
      </c>
      <c r="D856" s="208">
        <v>273.88799999999998</v>
      </c>
      <c r="E856" s="208">
        <v>251.11</v>
      </c>
      <c r="F856" s="208">
        <v>22.777999999999999</v>
      </c>
      <c r="G856" s="208">
        <v>0</v>
      </c>
      <c r="H856" s="208">
        <v>500</v>
      </c>
      <c r="I856" s="208">
        <v>770</v>
      </c>
      <c r="J856" s="208">
        <v>251.11</v>
      </c>
      <c r="K856" s="208">
        <v>770</v>
      </c>
      <c r="L856" s="208"/>
      <c r="M856" s="208">
        <v>370</v>
      </c>
      <c r="N856" s="208">
        <v>770</v>
      </c>
      <c r="O856" s="208">
        <v>770</v>
      </c>
      <c r="P856" s="208" t="s">
        <v>260</v>
      </c>
      <c r="Q856" s="208" t="s">
        <v>258</v>
      </c>
      <c r="R856" s="208" t="s">
        <v>259</v>
      </c>
      <c r="S856" s="203">
        <v>44837.594768518517</v>
      </c>
    </row>
    <row r="857" spans="1:19" x14ac:dyDescent="0.2">
      <c r="A857" s="208" t="s">
        <v>256</v>
      </c>
      <c r="B857" s="208" t="s">
        <v>130</v>
      </c>
      <c r="C857" s="203">
        <v>44810.583333333336</v>
      </c>
      <c r="D857" s="208">
        <v>273.66399999999999</v>
      </c>
      <c r="E857" s="208">
        <v>250.834</v>
      </c>
      <c r="F857" s="208">
        <v>22.832000000000001</v>
      </c>
      <c r="G857" s="208">
        <v>0</v>
      </c>
      <c r="H857" s="208">
        <v>500</v>
      </c>
      <c r="I857" s="208">
        <v>770</v>
      </c>
      <c r="J857" s="208">
        <v>250.83199999999999</v>
      </c>
      <c r="K857" s="208">
        <v>770</v>
      </c>
      <c r="L857" s="208"/>
      <c r="M857" s="208">
        <v>370</v>
      </c>
      <c r="N857" s="208">
        <v>770</v>
      </c>
      <c r="O857" s="208">
        <v>770</v>
      </c>
      <c r="P857" s="208" t="s">
        <v>260</v>
      </c>
      <c r="Q857" s="208" t="s">
        <v>258</v>
      </c>
      <c r="R857" s="208" t="s">
        <v>259</v>
      </c>
      <c r="S857" s="203">
        <v>44837.594768518517</v>
      </c>
    </row>
    <row r="858" spans="1:19" x14ac:dyDescent="0.2">
      <c r="A858" s="208" t="s">
        <v>256</v>
      </c>
      <c r="B858" s="208" t="s">
        <v>130</v>
      </c>
      <c r="C858" s="203">
        <v>44810.625</v>
      </c>
      <c r="D858" s="208">
        <v>278.84800000000001</v>
      </c>
      <c r="E858" s="208">
        <v>255.8725</v>
      </c>
      <c r="F858" s="208">
        <v>22.975000000000001</v>
      </c>
      <c r="G858" s="208">
        <v>0</v>
      </c>
      <c r="H858" s="208">
        <v>500</v>
      </c>
      <c r="I858" s="208">
        <v>770</v>
      </c>
      <c r="J858" s="208">
        <v>255.87299999999999</v>
      </c>
      <c r="K858" s="208">
        <v>770</v>
      </c>
      <c r="L858" s="208"/>
      <c r="M858" s="208">
        <v>370</v>
      </c>
      <c r="N858" s="208">
        <v>770</v>
      </c>
      <c r="O858" s="208">
        <v>770</v>
      </c>
      <c r="P858" s="208" t="s">
        <v>260</v>
      </c>
      <c r="Q858" s="208" t="s">
        <v>258</v>
      </c>
      <c r="R858" s="208" t="s">
        <v>259</v>
      </c>
      <c r="S858" s="203">
        <v>44837.594768518517</v>
      </c>
    </row>
    <row r="859" spans="1:19" x14ac:dyDescent="0.2">
      <c r="A859" s="208" t="s">
        <v>256</v>
      </c>
      <c r="B859" s="208" t="s">
        <v>130</v>
      </c>
      <c r="C859" s="203">
        <v>44810.666666666664</v>
      </c>
      <c r="D859" s="208">
        <v>274.72000000000003</v>
      </c>
      <c r="E859" s="208">
        <v>251.804</v>
      </c>
      <c r="F859" s="208">
        <v>22.916</v>
      </c>
      <c r="G859" s="208">
        <v>0</v>
      </c>
      <c r="H859" s="208">
        <v>500</v>
      </c>
      <c r="I859" s="208">
        <v>770</v>
      </c>
      <c r="J859" s="208">
        <v>251.804</v>
      </c>
      <c r="K859" s="208">
        <v>770</v>
      </c>
      <c r="L859" s="208"/>
      <c r="M859" s="208">
        <v>370</v>
      </c>
      <c r="N859" s="208">
        <v>770</v>
      </c>
      <c r="O859" s="208">
        <v>770</v>
      </c>
      <c r="P859" s="208" t="s">
        <v>260</v>
      </c>
      <c r="Q859" s="208" t="s">
        <v>258</v>
      </c>
      <c r="R859" s="208" t="s">
        <v>259</v>
      </c>
      <c r="S859" s="203">
        <v>44837.594768518517</v>
      </c>
    </row>
    <row r="860" spans="1:19" x14ac:dyDescent="0.2">
      <c r="A860" s="208" t="s">
        <v>256</v>
      </c>
      <c r="B860" s="208" t="s">
        <v>130</v>
      </c>
      <c r="C860" s="203">
        <v>44810.708333333336</v>
      </c>
      <c r="D860" s="208">
        <v>274.11200000000002</v>
      </c>
      <c r="E860" s="208">
        <v>251.64</v>
      </c>
      <c r="F860" s="208">
        <v>22.472000000000001</v>
      </c>
      <c r="G860" s="208">
        <v>0</v>
      </c>
      <c r="H860" s="208">
        <v>500</v>
      </c>
      <c r="I860" s="208">
        <v>770</v>
      </c>
      <c r="J860" s="208">
        <v>251.64</v>
      </c>
      <c r="K860" s="208">
        <v>770</v>
      </c>
      <c r="L860" s="208"/>
      <c r="M860" s="208">
        <v>370</v>
      </c>
      <c r="N860" s="208">
        <v>770</v>
      </c>
      <c r="O860" s="208">
        <v>770</v>
      </c>
      <c r="P860" s="208" t="s">
        <v>260</v>
      </c>
      <c r="Q860" s="208" t="s">
        <v>258</v>
      </c>
      <c r="R860" s="208" t="s">
        <v>259</v>
      </c>
      <c r="S860" s="203">
        <v>44837.594768518517</v>
      </c>
    </row>
    <row r="861" spans="1:19" x14ac:dyDescent="0.2">
      <c r="A861" s="208" t="s">
        <v>256</v>
      </c>
      <c r="B861" s="208" t="s">
        <v>130</v>
      </c>
      <c r="C861" s="203">
        <v>44810.75</v>
      </c>
      <c r="D861" s="208">
        <v>273.47199999999998</v>
      </c>
      <c r="E861" s="208">
        <v>251.13849999999999</v>
      </c>
      <c r="F861" s="208">
        <v>22.335000000000001</v>
      </c>
      <c r="G861" s="208">
        <v>0</v>
      </c>
      <c r="H861" s="208">
        <v>500</v>
      </c>
      <c r="I861" s="208">
        <v>770</v>
      </c>
      <c r="J861" s="208">
        <v>251.137</v>
      </c>
      <c r="K861" s="208">
        <v>770</v>
      </c>
      <c r="L861" s="208"/>
      <c r="M861" s="208">
        <v>370</v>
      </c>
      <c r="N861" s="208">
        <v>770</v>
      </c>
      <c r="O861" s="208">
        <v>770</v>
      </c>
      <c r="P861" s="208" t="s">
        <v>260</v>
      </c>
      <c r="Q861" s="208" t="s">
        <v>258</v>
      </c>
      <c r="R861" s="208" t="s">
        <v>259</v>
      </c>
      <c r="S861" s="203">
        <v>44837.594768518517</v>
      </c>
    </row>
    <row r="862" spans="1:19" x14ac:dyDescent="0.2">
      <c r="A862" s="208" t="s">
        <v>256</v>
      </c>
      <c r="B862" s="208" t="s">
        <v>130</v>
      </c>
      <c r="C862" s="203">
        <v>44810.791666666664</v>
      </c>
      <c r="D862" s="208">
        <v>273.66399999999999</v>
      </c>
      <c r="E862" s="208">
        <v>251.25700000000001</v>
      </c>
      <c r="F862" s="208">
        <v>22.408000000000001</v>
      </c>
      <c r="G862" s="208">
        <v>0</v>
      </c>
      <c r="H862" s="208">
        <v>500</v>
      </c>
      <c r="I862" s="208">
        <v>770</v>
      </c>
      <c r="J862" s="208">
        <v>251.256</v>
      </c>
      <c r="K862" s="208">
        <v>770</v>
      </c>
      <c r="L862" s="208"/>
      <c r="M862" s="208">
        <v>370</v>
      </c>
      <c r="N862" s="208">
        <v>770</v>
      </c>
      <c r="O862" s="208">
        <v>770</v>
      </c>
      <c r="P862" s="208" t="s">
        <v>260</v>
      </c>
      <c r="Q862" s="208" t="s">
        <v>258</v>
      </c>
      <c r="R862" s="208" t="s">
        <v>259</v>
      </c>
      <c r="S862" s="203">
        <v>44837.594768518517</v>
      </c>
    </row>
    <row r="863" spans="1:19" x14ac:dyDescent="0.2">
      <c r="A863" s="208" t="s">
        <v>256</v>
      </c>
      <c r="B863" s="208" t="s">
        <v>130</v>
      </c>
      <c r="C863" s="203">
        <v>44810.833333333336</v>
      </c>
      <c r="D863" s="208">
        <v>273.05599999999998</v>
      </c>
      <c r="E863" s="208">
        <v>250.7535</v>
      </c>
      <c r="F863" s="208">
        <v>22.300999999999998</v>
      </c>
      <c r="G863" s="208">
        <v>0</v>
      </c>
      <c r="H863" s="208">
        <v>500</v>
      </c>
      <c r="I863" s="208">
        <v>770</v>
      </c>
      <c r="J863" s="208">
        <v>250.755</v>
      </c>
      <c r="K863" s="208">
        <v>770</v>
      </c>
      <c r="L863" s="208"/>
      <c r="M863" s="208">
        <v>370</v>
      </c>
      <c r="N863" s="208">
        <v>770</v>
      </c>
      <c r="O863" s="208">
        <v>770</v>
      </c>
      <c r="P863" s="208" t="s">
        <v>260</v>
      </c>
      <c r="Q863" s="208" t="s">
        <v>258</v>
      </c>
      <c r="R863" s="208" t="s">
        <v>259</v>
      </c>
      <c r="S863" s="203">
        <v>44837.594768518517</v>
      </c>
    </row>
    <row r="864" spans="1:19" x14ac:dyDescent="0.2">
      <c r="A864" s="208" t="s">
        <v>256</v>
      </c>
      <c r="B864" s="208" t="s">
        <v>130</v>
      </c>
      <c r="C864" s="203">
        <v>44810.875</v>
      </c>
      <c r="D864" s="208">
        <v>273.69600000000003</v>
      </c>
      <c r="E864" s="208">
        <v>251.3415</v>
      </c>
      <c r="F864" s="208">
        <v>22.353999999999999</v>
      </c>
      <c r="G864" s="208">
        <v>0</v>
      </c>
      <c r="H864" s="208">
        <v>499</v>
      </c>
      <c r="I864" s="208">
        <v>770</v>
      </c>
      <c r="J864" s="208">
        <v>251.34200000000001</v>
      </c>
      <c r="K864" s="208">
        <v>770</v>
      </c>
      <c r="L864" s="208"/>
      <c r="M864" s="208">
        <v>370</v>
      </c>
      <c r="N864" s="208">
        <v>770</v>
      </c>
      <c r="O864" s="208">
        <v>770</v>
      </c>
      <c r="P864" s="208" t="s">
        <v>260</v>
      </c>
      <c r="Q864" s="208" t="s">
        <v>258</v>
      </c>
      <c r="R864" s="208" t="s">
        <v>259</v>
      </c>
      <c r="S864" s="203">
        <v>44837.594768518517</v>
      </c>
    </row>
    <row r="865" spans="1:19" x14ac:dyDescent="0.2">
      <c r="A865" s="208" t="s">
        <v>256</v>
      </c>
      <c r="B865" s="208" t="s">
        <v>130</v>
      </c>
      <c r="C865" s="203">
        <v>44810.916666666664</v>
      </c>
      <c r="D865" s="208">
        <v>273.24799999999999</v>
      </c>
      <c r="E865" s="208">
        <v>250.8065</v>
      </c>
      <c r="F865" s="208">
        <v>22.443999999999999</v>
      </c>
      <c r="G865" s="208">
        <v>0</v>
      </c>
      <c r="H865" s="208">
        <v>499</v>
      </c>
      <c r="I865" s="208">
        <v>770</v>
      </c>
      <c r="J865" s="208">
        <v>250.804</v>
      </c>
      <c r="K865" s="208">
        <v>770</v>
      </c>
      <c r="L865" s="208"/>
      <c r="M865" s="208">
        <v>370</v>
      </c>
      <c r="N865" s="208">
        <v>770</v>
      </c>
      <c r="O865" s="208">
        <v>770</v>
      </c>
      <c r="P865" s="208" t="s">
        <v>260</v>
      </c>
      <c r="Q865" s="208" t="s">
        <v>258</v>
      </c>
      <c r="R865" s="208" t="s">
        <v>259</v>
      </c>
      <c r="S865" s="203">
        <v>44837.594768518517</v>
      </c>
    </row>
    <row r="866" spans="1:19" x14ac:dyDescent="0.2">
      <c r="A866" s="208" t="s">
        <v>256</v>
      </c>
      <c r="B866" s="208" t="s">
        <v>130</v>
      </c>
      <c r="C866" s="203">
        <v>44810.958333333336</v>
      </c>
      <c r="D866" s="208">
        <v>273.44</v>
      </c>
      <c r="E866" s="208">
        <v>250.98050000000001</v>
      </c>
      <c r="F866" s="208">
        <v>22.460999999999999</v>
      </c>
      <c r="G866" s="208">
        <v>0</v>
      </c>
      <c r="H866" s="208">
        <v>499</v>
      </c>
      <c r="I866" s="208">
        <v>770</v>
      </c>
      <c r="J866" s="208">
        <v>250.97900000000001</v>
      </c>
      <c r="K866" s="208">
        <v>770</v>
      </c>
      <c r="L866" s="208"/>
      <c r="M866" s="208">
        <v>370</v>
      </c>
      <c r="N866" s="208">
        <v>770</v>
      </c>
      <c r="O866" s="208">
        <v>770</v>
      </c>
      <c r="P866" s="208" t="s">
        <v>260</v>
      </c>
      <c r="Q866" s="208" t="s">
        <v>258</v>
      </c>
      <c r="R866" s="208" t="s">
        <v>259</v>
      </c>
      <c r="S866" s="203">
        <v>44837.594768518517</v>
      </c>
    </row>
    <row r="867" spans="1:19" x14ac:dyDescent="0.2">
      <c r="A867" s="208" t="s">
        <v>256</v>
      </c>
      <c r="B867" s="208" t="s">
        <v>130</v>
      </c>
      <c r="C867" s="203">
        <v>44811</v>
      </c>
      <c r="D867" s="208">
        <v>273.21600000000001</v>
      </c>
      <c r="E867" s="208">
        <v>250.8955</v>
      </c>
      <c r="F867" s="208">
        <v>22.323</v>
      </c>
      <c r="G867" s="208">
        <v>0</v>
      </c>
      <c r="H867" s="208">
        <v>499</v>
      </c>
      <c r="I867" s="208">
        <v>770</v>
      </c>
      <c r="J867" s="208">
        <v>250.893</v>
      </c>
      <c r="K867" s="208">
        <v>770</v>
      </c>
      <c r="L867" s="208"/>
      <c r="M867" s="208">
        <v>370</v>
      </c>
      <c r="N867" s="208">
        <v>770</v>
      </c>
      <c r="O867" s="208">
        <v>770</v>
      </c>
      <c r="P867" s="208" t="s">
        <v>260</v>
      </c>
      <c r="Q867" s="208" t="s">
        <v>258</v>
      </c>
      <c r="R867" s="208" t="s">
        <v>259</v>
      </c>
      <c r="S867" s="203">
        <v>44837.594768518517</v>
      </c>
    </row>
    <row r="868" spans="1:19" x14ac:dyDescent="0.2">
      <c r="A868" s="208" t="s">
        <v>256</v>
      </c>
      <c r="B868" s="208" t="s">
        <v>130</v>
      </c>
      <c r="C868" s="203">
        <v>44811.041666666664</v>
      </c>
      <c r="D868" s="208">
        <v>273.40800000000002</v>
      </c>
      <c r="E868" s="208">
        <v>251.0035</v>
      </c>
      <c r="F868" s="208">
        <v>22.402999999999999</v>
      </c>
      <c r="G868" s="208">
        <v>0</v>
      </c>
      <c r="H868" s="208">
        <v>499</v>
      </c>
      <c r="I868" s="208">
        <v>770</v>
      </c>
      <c r="J868" s="208">
        <v>251.005</v>
      </c>
      <c r="K868" s="208">
        <v>770</v>
      </c>
      <c r="L868" s="208"/>
      <c r="M868" s="208">
        <v>370</v>
      </c>
      <c r="N868" s="208">
        <v>770</v>
      </c>
      <c r="O868" s="208">
        <v>770</v>
      </c>
      <c r="P868" s="208" t="s">
        <v>260</v>
      </c>
      <c r="Q868" s="208" t="s">
        <v>258</v>
      </c>
      <c r="R868" s="208" t="s">
        <v>259</v>
      </c>
      <c r="S868" s="203">
        <v>44837.594768518517</v>
      </c>
    </row>
    <row r="869" spans="1:19" x14ac:dyDescent="0.2">
      <c r="A869" s="208" t="s">
        <v>256</v>
      </c>
      <c r="B869" s="208" t="s">
        <v>130</v>
      </c>
      <c r="C869" s="203">
        <v>44811.083333333336</v>
      </c>
      <c r="D869" s="208">
        <v>273.21600000000001</v>
      </c>
      <c r="E869" s="208">
        <v>250.89</v>
      </c>
      <c r="F869" s="208">
        <v>22.326000000000001</v>
      </c>
      <c r="G869" s="208">
        <v>0</v>
      </c>
      <c r="H869" s="208">
        <v>499</v>
      </c>
      <c r="I869" s="208">
        <v>770</v>
      </c>
      <c r="J869" s="208">
        <v>250.89</v>
      </c>
      <c r="K869" s="208">
        <v>770</v>
      </c>
      <c r="L869" s="208"/>
      <c r="M869" s="208">
        <v>370</v>
      </c>
      <c r="N869" s="208">
        <v>770</v>
      </c>
      <c r="O869" s="208">
        <v>770</v>
      </c>
      <c r="P869" s="208" t="s">
        <v>260</v>
      </c>
      <c r="Q869" s="208" t="s">
        <v>258</v>
      </c>
      <c r="R869" s="208" t="s">
        <v>259</v>
      </c>
      <c r="S869" s="203">
        <v>44837.595127314817</v>
      </c>
    </row>
    <row r="870" spans="1:19" x14ac:dyDescent="0.2">
      <c r="A870" s="208" t="s">
        <v>256</v>
      </c>
      <c r="B870" s="208" t="s">
        <v>130</v>
      </c>
      <c r="C870" s="203">
        <v>44811.125</v>
      </c>
      <c r="D870" s="208">
        <v>283.04000000000002</v>
      </c>
      <c r="E870" s="208">
        <v>260.41149999999999</v>
      </c>
      <c r="F870" s="208">
        <v>22.628</v>
      </c>
      <c r="G870" s="208">
        <v>0</v>
      </c>
      <c r="H870" s="208">
        <v>500</v>
      </c>
      <c r="I870" s="208">
        <v>770</v>
      </c>
      <c r="J870" s="208">
        <v>260.41199999999998</v>
      </c>
      <c r="K870" s="208">
        <v>770</v>
      </c>
      <c r="L870" s="208"/>
      <c r="M870" s="208">
        <v>370</v>
      </c>
      <c r="N870" s="208">
        <v>770</v>
      </c>
      <c r="O870" s="208">
        <v>770</v>
      </c>
      <c r="P870" s="208" t="s">
        <v>260</v>
      </c>
      <c r="Q870" s="208" t="s">
        <v>258</v>
      </c>
      <c r="R870" s="208" t="s">
        <v>259</v>
      </c>
      <c r="S870" s="203">
        <v>44837.595127314817</v>
      </c>
    </row>
    <row r="871" spans="1:19" x14ac:dyDescent="0.2">
      <c r="A871" s="208" t="s">
        <v>256</v>
      </c>
      <c r="B871" s="208" t="s">
        <v>130</v>
      </c>
      <c r="C871" s="203">
        <v>44811.166666666664</v>
      </c>
      <c r="D871" s="208">
        <v>273.15199999999999</v>
      </c>
      <c r="E871" s="208">
        <v>250.77850000000001</v>
      </c>
      <c r="F871" s="208">
        <v>22.376000000000001</v>
      </c>
      <c r="G871" s="208">
        <v>0</v>
      </c>
      <c r="H871" s="208">
        <v>500</v>
      </c>
      <c r="I871" s="208">
        <v>770</v>
      </c>
      <c r="J871" s="208">
        <v>250.77600000000001</v>
      </c>
      <c r="K871" s="208">
        <v>770</v>
      </c>
      <c r="L871" s="208"/>
      <c r="M871" s="208">
        <v>370</v>
      </c>
      <c r="N871" s="208">
        <v>770</v>
      </c>
      <c r="O871" s="208">
        <v>770</v>
      </c>
      <c r="P871" s="208" t="s">
        <v>260</v>
      </c>
      <c r="Q871" s="208" t="s">
        <v>258</v>
      </c>
      <c r="R871" s="208" t="s">
        <v>259</v>
      </c>
      <c r="S871" s="203">
        <v>44837.595127314817</v>
      </c>
    </row>
    <row r="872" spans="1:19" x14ac:dyDescent="0.2">
      <c r="A872" s="208" t="s">
        <v>256</v>
      </c>
      <c r="B872" s="208" t="s">
        <v>130</v>
      </c>
      <c r="C872" s="203">
        <v>44811.208333333336</v>
      </c>
      <c r="D872" s="208">
        <v>273.47199999999998</v>
      </c>
      <c r="E872" s="208">
        <v>251.0915</v>
      </c>
      <c r="F872" s="208">
        <v>22.381</v>
      </c>
      <c r="G872" s="208">
        <v>0</v>
      </c>
      <c r="H872" s="208">
        <v>499</v>
      </c>
      <c r="I872" s="208">
        <v>770</v>
      </c>
      <c r="J872" s="208">
        <v>251.09100000000001</v>
      </c>
      <c r="K872" s="208">
        <v>770</v>
      </c>
      <c r="L872" s="208"/>
      <c r="M872" s="208">
        <v>370</v>
      </c>
      <c r="N872" s="208">
        <v>770</v>
      </c>
      <c r="O872" s="208">
        <v>770</v>
      </c>
      <c r="P872" s="208" t="s">
        <v>260</v>
      </c>
      <c r="Q872" s="208" t="s">
        <v>258</v>
      </c>
      <c r="R872" s="208" t="s">
        <v>259</v>
      </c>
      <c r="S872" s="203">
        <v>44837.595127314817</v>
      </c>
    </row>
    <row r="873" spans="1:19" x14ac:dyDescent="0.2">
      <c r="A873" s="208" t="s">
        <v>256</v>
      </c>
      <c r="B873" s="208" t="s">
        <v>130</v>
      </c>
      <c r="C873" s="203">
        <v>44811.25</v>
      </c>
      <c r="D873" s="208">
        <v>274.65600000000001</v>
      </c>
      <c r="E873" s="208">
        <v>252.292</v>
      </c>
      <c r="F873" s="208">
        <v>22.363</v>
      </c>
      <c r="G873" s="208">
        <v>0</v>
      </c>
      <c r="H873" s="208">
        <v>499</v>
      </c>
      <c r="I873" s="208">
        <v>770</v>
      </c>
      <c r="J873" s="208">
        <v>252.29300000000001</v>
      </c>
      <c r="K873" s="208">
        <v>770</v>
      </c>
      <c r="L873" s="208"/>
      <c r="M873" s="208">
        <v>370</v>
      </c>
      <c r="N873" s="208">
        <v>770</v>
      </c>
      <c r="O873" s="208">
        <v>770</v>
      </c>
      <c r="P873" s="208" t="s">
        <v>260</v>
      </c>
      <c r="Q873" s="208" t="s">
        <v>258</v>
      </c>
      <c r="R873" s="208" t="s">
        <v>259</v>
      </c>
      <c r="S873" s="203">
        <v>44837.595127314817</v>
      </c>
    </row>
    <row r="874" spans="1:19" x14ac:dyDescent="0.2">
      <c r="A874" s="208" t="s">
        <v>256</v>
      </c>
      <c r="B874" s="208" t="s">
        <v>130</v>
      </c>
      <c r="C874" s="203">
        <v>44811.291666666664</v>
      </c>
      <c r="D874" s="208">
        <v>275.42399999999998</v>
      </c>
      <c r="E874" s="208">
        <v>253.09350000000001</v>
      </c>
      <c r="F874" s="208">
        <v>22.331</v>
      </c>
      <c r="G874" s="208">
        <v>0</v>
      </c>
      <c r="H874" s="208">
        <v>499</v>
      </c>
      <c r="I874" s="208">
        <v>770</v>
      </c>
      <c r="J874" s="208">
        <v>253.09299999999999</v>
      </c>
      <c r="K874" s="208">
        <v>770</v>
      </c>
      <c r="L874" s="208"/>
      <c r="M874" s="208">
        <v>370</v>
      </c>
      <c r="N874" s="208">
        <v>770</v>
      </c>
      <c r="O874" s="208">
        <v>770</v>
      </c>
      <c r="P874" s="208" t="s">
        <v>260</v>
      </c>
      <c r="Q874" s="208" t="s">
        <v>258</v>
      </c>
      <c r="R874" s="208" t="s">
        <v>259</v>
      </c>
      <c r="S874" s="203">
        <v>44837.595127314817</v>
      </c>
    </row>
    <row r="875" spans="1:19" x14ac:dyDescent="0.2">
      <c r="A875" s="208" t="s">
        <v>256</v>
      </c>
      <c r="B875" s="208" t="s">
        <v>130</v>
      </c>
      <c r="C875" s="203">
        <v>44811.333333333336</v>
      </c>
      <c r="D875" s="208">
        <v>275.00799999999998</v>
      </c>
      <c r="E875" s="208">
        <v>252.63499999999999</v>
      </c>
      <c r="F875" s="208">
        <v>22.373999999999999</v>
      </c>
      <c r="G875" s="208">
        <v>0</v>
      </c>
      <c r="H875" s="208">
        <v>499</v>
      </c>
      <c r="I875" s="208">
        <v>770</v>
      </c>
      <c r="J875" s="208">
        <v>252.63399999999999</v>
      </c>
      <c r="K875" s="208">
        <v>770</v>
      </c>
      <c r="L875" s="208"/>
      <c r="M875" s="208">
        <v>370</v>
      </c>
      <c r="N875" s="208">
        <v>770</v>
      </c>
      <c r="O875" s="208">
        <v>770</v>
      </c>
      <c r="P875" s="208" t="s">
        <v>260</v>
      </c>
      <c r="Q875" s="208" t="s">
        <v>258</v>
      </c>
      <c r="R875" s="208" t="s">
        <v>259</v>
      </c>
      <c r="S875" s="203">
        <v>44837.595127314817</v>
      </c>
    </row>
    <row r="876" spans="1:19" x14ac:dyDescent="0.2">
      <c r="A876" s="208" t="s">
        <v>256</v>
      </c>
      <c r="B876" s="208" t="s">
        <v>130</v>
      </c>
      <c r="C876" s="203">
        <v>44811.375</v>
      </c>
      <c r="D876" s="208">
        <v>276.70400000000001</v>
      </c>
      <c r="E876" s="208">
        <v>254.02</v>
      </c>
      <c r="F876" s="208">
        <v>22.684000000000001</v>
      </c>
      <c r="G876" s="208">
        <v>0</v>
      </c>
      <c r="H876" s="208">
        <v>500</v>
      </c>
      <c r="I876" s="208">
        <v>770</v>
      </c>
      <c r="J876" s="208">
        <v>254.02</v>
      </c>
      <c r="K876" s="208">
        <v>770</v>
      </c>
      <c r="L876" s="208"/>
      <c r="M876" s="208">
        <v>370</v>
      </c>
      <c r="N876" s="208">
        <v>770</v>
      </c>
      <c r="O876" s="208">
        <v>770</v>
      </c>
      <c r="P876" s="208" t="s">
        <v>260</v>
      </c>
      <c r="Q876" s="208" t="s">
        <v>258</v>
      </c>
      <c r="R876" s="208" t="s">
        <v>259</v>
      </c>
      <c r="S876" s="203">
        <v>44837.595127314817</v>
      </c>
    </row>
    <row r="877" spans="1:19" x14ac:dyDescent="0.2">
      <c r="A877" s="208" t="s">
        <v>256</v>
      </c>
      <c r="B877" s="208" t="s">
        <v>130</v>
      </c>
      <c r="C877" s="203">
        <v>44811.416666666664</v>
      </c>
      <c r="D877" s="208">
        <v>277.92</v>
      </c>
      <c r="E877" s="208">
        <v>255.1275</v>
      </c>
      <c r="F877" s="208">
        <v>22.792999999999999</v>
      </c>
      <c r="G877" s="208">
        <v>0</v>
      </c>
      <c r="H877" s="208">
        <v>500</v>
      </c>
      <c r="I877" s="208">
        <v>770</v>
      </c>
      <c r="J877" s="208">
        <v>255.12700000000001</v>
      </c>
      <c r="K877" s="208">
        <v>770</v>
      </c>
      <c r="L877" s="208"/>
      <c r="M877" s="208">
        <v>370</v>
      </c>
      <c r="N877" s="208">
        <v>770</v>
      </c>
      <c r="O877" s="208">
        <v>770</v>
      </c>
      <c r="P877" s="208" t="s">
        <v>260</v>
      </c>
      <c r="Q877" s="208" t="s">
        <v>258</v>
      </c>
      <c r="R877" s="208" t="s">
        <v>259</v>
      </c>
      <c r="S877" s="203">
        <v>44837.595127314817</v>
      </c>
    </row>
    <row r="878" spans="1:19" x14ac:dyDescent="0.2">
      <c r="A878" s="208" t="s">
        <v>256</v>
      </c>
      <c r="B878" s="208" t="s">
        <v>130</v>
      </c>
      <c r="C878" s="203">
        <v>44811.458333333336</v>
      </c>
      <c r="D878" s="208">
        <v>275.00799999999998</v>
      </c>
      <c r="E878" s="208">
        <v>252.31299999999999</v>
      </c>
      <c r="F878" s="208">
        <v>22.696000000000002</v>
      </c>
      <c r="G878" s="208">
        <v>0</v>
      </c>
      <c r="H878" s="208">
        <v>500</v>
      </c>
      <c r="I878" s="208">
        <v>770</v>
      </c>
      <c r="J878" s="208">
        <v>252.31200000000001</v>
      </c>
      <c r="K878" s="208">
        <v>770</v>
      </c>
      <c r="L878" s="208"/>
      <c r="M878" s="208">
        <v>370</v>
      </c>
      <c r="N878" s="208">
        <v>770</v>
      </c>
      <c r="O878" s="208">
        <v>770</v>
      </c>
      <c r="P878" s="208" t="s">
        <v>260</v>
      </c>
      <c r="Q878" s="208" t="s">
        <v>258</v>
      </c>
      <c r="R878" s="208" t="s">
        <v>259</v>
      </c>
      <c r="S878" s="203">
        <v>44837.595127314817</v>
      </c>
    </row>
    <row r="879" spans="1:19" x14ac:dyDescent="0.2">
      <c r="A879" s="208" t="s">
        <v>256</v>
      </c>
      <c r="B879" s="208" t="s">
        <v>130</v>
      </c>
      <c r="C879" s="203">
        <v>44811.5</v>
      </c>
      <c r="D879" s="208">
        <v>274.27199999999999</v>
      </c>
      <c r="E879" s="208">
        <v>251.76</v>
      </c>
      <c r="F879" s="208">
        <v>22.513000000000002</v>
      </c>
      <c r="G879" s="208">
        <v>0</v>
      </c>
      <c r="H879" s="208">
        <v>500</v>
      </c>
      <c r="I879" s="208">
        <v>770</v>
      </c>
      <c r="J879" s="208">
        <v>251.75899999999999</v>
      </c>
      <c r="K879" s="208">
        <v>770</v>
      </c>
      <c r="L879" s="208"/>
      <c r="M879" s="208">
        <v>370</v>
      </c>
      <c r="N879" s="208">
        <v>770</v>
      </c>
      <c r="O879" s="208">
        <v>770</v>
      </c>
      <c r="P879" s="208" t="s">
        <v>260</v>
      </c>
      <c r="Q879" s="208" t="s">
        <v>258</v>
      </c>
      <c r="R879" s="208" t="s">
        <v>259</v>
      </c>
      <c r="S879" s="203">
        <v>44837.595127314817</v>
      </c>
    </row>
    <row r="880" spans="1:19" x14ac:dyDescent="0.2">
      <c r="A880" s="208" t="s">
        <v>256</v>
      </c>
      <c r="B880" s="208" t="s">
        <v>130</v>
      </c>
      <c r="C880" s="203">
        <v>44811.541666666664</v>
      </c>
      <c r="D880" s="208">
        <v>278.91199999999998</v>
      </c>
      <c r="E880" s="208">
        <v>255.9615</v>
      </c>
      <c r="F880" s="208">
        <v>22.952000000000002</v>
      </c>
      <c r="G880" s="208">
        <v>0</v>
      </c>
      <c r="H880" s="208">
        <v>500</v>
      </c>
      <c r="I880" s="208">
        <v>770</v>
      </c>
      <c r="J880" s="208">
        <v>255.96</v>
      </c>
      <c r="K880" s="208">
        <v>770</v>
      </c>
      <c r="L880" s="208"/>
      <c r="M880" s="208">
        <v>370</v>
      </c>
      <c r="N880" s="208">
        <v>770</v>
      </c>
      <c r="O880" s="208">
        <v>770</v>
      </c>
      <c r="P880" s="208" t="s">
        <v>260</v>
      </c>
      <c r="Q880" s="208" t="s">
        <v>258</v>
      </c>
      <c r="R880" s="208" t="s">
        <v>259</v>
      </c>
      <c r="S880" s="203">
        <v>44837.595127314817</v>
      </c>
    </row>
    <row r="881" spans="1:19" x14ac:dyDescent="0.2">
      <c r="A881" s="208" t="s">
        <v>256</v>
      </c>
      <c r="B881" s="208" t="s">
        <v>130</v>
      </c>
      <c r="C881" s="203">
        <v>44811.583333333336</v>
      </c>
      <c r="D881" s="208">
        <v>277.98399999999998</v>
      </c>
      <c r="E881" s="208">
        <v>255.42099999999999</v>
      </c>
      <c r="F881" s="208">
        <v>22.562000000000001</v>
      </c>
      <c r="G881" s="208">
        <v>0</v>
      </c>
      <c r="H881" s="208">
        <v>500</v>
      </c>
      <c r="I881" s="208">
        <v>770</v>
      </c>
      <c r="J881" s="208">
        <v>255.422</v>
      </c>
      <c r="K881" s="208">
        <v>770</v>
      </c>
      <c r="L881" s="208"/>
      <c r="M881" s="208">
        <v>370</v>
      </c>
      <c r="N881" s="208">
        <v>770</v>
      </c>
      <c r="O881" s="208">
        <v>770</v>
      </c>
      <c r="P881" s="208" t="s">
        <v>260</v>
      </c>
      <c r="Q881" s="208" t="s">
        <v>258</v>
      </c>
      <c r="R881" s="208" t="s">
        <v>259</v>
      </c>
      <c r="S881" s="203">
        <v>44837.595127314817</v>
      </c>
    </row>
    <row r="882" spans="1:19" x14ac:dyDescent="0.2">
      <c r="A882" s="208" t="s">
        <v>256</v>
      </c>
      <c r="B882" s="208" t="s">
        <v>130</v>
      </c>
      <c r="C882" s="203">
        <v>44811.625</v>
      </c>
      <c r="D882" s="208">
        <v>273.44</v>
      </c>
      <c r="E882" s="208">
        <v>250.92750000000001</v>
      </c>
      <c r="F882" s="208">
        <v>22.513000000000002</v>
      </c>
      <c r="G882" s="208">
        <v>0</v>
      </c>
      <c r="H882" s="208">
        <v>500</v>
      </c>
      <c r="I882" s="208">
        <v>770</v>
      </c>
      <c r="J882" s="208">
        <v>250.92699999999999</v>
      </c>
      <c r="K882" s="208">
        <v>770</v>
      </c>
      <c r="L882" s="208"/>
      <c r="M882" s="208">
        <v>370</v>
      </c>
      <c r="N882" s="208">
        <v>770</v>
      </c>
      <c r="O882" s="208">
        <v>770</v>
      </c>
      <c r="P882" s="208" t="s">
        <v>260</v>
      </c>
      <c r="Q882" s="208" t="s">
        <v>258</v>
      </c>
      <c r="R882" s="208" t="s">
        <v>259</v>
      </c>
      <c r="S882" s="203">
        <v>44837.595127314817</v>
      </c>
    </row>
    <row r="883" spans="1:19" x14ac:dyDescent="0.2">
      <c r="A883" s="208" t="s">
        <v>256</v>
      </c>
      <c r="B883" s="208" t="s">
        <v>130</v>
      </c>
      <c r="C883" s="203">
        <v>44811.666666666664</v>
      </c>
      <c r="D883" s="208">
        <v>273.98399999999998</v>
      </c>
      <c r="E883" s="208">
        <v>251.43049999999999</v>
      </c>
      <c r="F883" s="208">
        <v>22.555</v>
      </c>
      <c r="G883" s="208">
        <v>0</v>
      </c>
      <c r="H883" s="208">
        <v>500</v>
      </c>
      <c r="I883" s="208">
        <v>770</v>
      </c>
      <c r="J883" s="208">
        <v>251.429</v>
      </c>
      <c r="K883" s="208">
        <v>770</v>
      </c>
      <c r="L883" s="208"/>
      <c r="M883" s="208">
        <v>370</v>
      </c>
      <c r="N883" s="208">
        <v>770</v>
      </c>
      <c r="O883" s="208">
        <v>770</v>
      </c>
      <c r="P883" s="208" t="s">
        <v>260</v>
      </c>
      <c r="Q883" s="208" t="s">
        <v>258</v>
      </c>
      <c r="R883" s="208" t="s">
        <v>259</v>
      </c>
      <c r="S883" s="203">
        <v>44837.595127314817</v>
      </c>
    </row>
    <row r="884" spans="1:19" x14ac:dyDescent="0.2">
      <c r="A884" s="208" t="s">
        <v>256</v>
      </c>
      <c r="B884" s="208" t="s">
        <v>130</v>
      </c>
      <c r="C884" s="203">
        <v>44811.708333333336</v>
      </c>
      <c r="D884" s="208">
        <v>275.2</v>
      </c>
      <c r="E884" s="208">
        <v>252.7835</v>
      </c>
      <c r="F884" s="208">
        <v>22.416</v>
      </c>
      <c r="G884" s="208">
        <v>0</v>
      </c>
      <c r="H884" s="208">
        <v>500</v>
      </c>
      <c r="I884" s="208">
        <v>770</v>
      </c>
      <c r="J884" s="208">
        <v>252.78399999999999</v>
      </c>
      <c r="K884" s="208">
        <v>770</v>
      </c>
      <c r="L884" s="208"/>
      <c r="M884" s="208">
        <v>370</v>
      </c>
      <c r="N884" s="208">
        <v>770</v>
      </c>
      <c r="O884" s="208">
        <v>770</v>
      </c>
      <c r="P884" s="208" t="s">
        <v>260</v>
      </c>
      <c r="Q884" s="208" t="s">
        <v>258</v>
      </c>
      <c r="R884" s="208" t="s">
        <v>259</v>
      </c>
      <c r="S884" s="203">
        <v>44837.595127314817</v>
      </c>
    </row>
    <row r="885" spans="1:19" x14ac:dyDescent="0.2">
      <c r="A885" s="208" t="s">
        <v>256</v>
      </c>
      <c r="B885" s="208" t="s">
        <v>130</v>
      </c>
      <c r="C885" s="203">
        <v>44811.75</v>
      </c>
      <c r="D885" s="208">
        <v>273.50400000000002</v>
      </c>
      <c r="E885" s="208">
        <v>251.209</v>
      </c>
      <c r="F885" s="208">
        <v>22.294</v>
      </c>
      <c r="G885" s="208">
        <v>0</v>
      </c>
      <c r="H885" s="208">
        <v>500</v>
      </c>
      <c r="I885" s="208">
        <v>770</v>
      </c>
      <c r="J885" s="208">
        <v>251.21</v>
      </c>
      <c r="K885" s="208">
        <v>770</v>
      </c>
      <c r="L885" s="208"/>
      <c r="M885" s="208">
        <v>370</v>
      </c>
      <c r="N885" s="208">
        <v>770</v>
      </c>
      <c r="O885" s="208">
        <v>770</v>
      </c>
      <c r="P885" s="208" t="s">
        <v>260</v>
      </c>
      <c r="Q885" s="208" t="s">
        <v>258</v>
      </c>
      <c r="R885" s="208" t="s">
        <v>259</v>
      </c>
      <c r="S885" s="203">
        <v>44837.595127314817</v>
      </c>
    </row>
    <row r="886" spans="1:19" x14ac:dyDescent="0.2">
      <c r="A886" s="208" t="s">
        <v>256</v>
      </c>
      <c r="B886" s="208" t="s">
        <v>130</v>
      </c>
      <c r="C886" s="203">
        <v>44811.791666666664</v>
      </c>
      <c r="D886" s="208">
        <v>278.75200000000001</v>
      </c>
      <c r="E886" s="208">
        <v>256.286</v>
      </c>
      <c r="F886" s="208">
        <v>22.468</v>
      </c>
      <c r="G886" s="208">
        <v>0</v>
      </c>
      <c r="H886" s="208">
        <v>499</v>
      </c>
      <c r="I886" s="208">
        <v>770</v>
      </c>
      <c r="J886" s="208">
        <v>256.28399999999999</v>
      </c>
      <c r="K886" s="208">
        <v>770</v>
      </c>
      <c r="L886" s="208"/>
      <c r="M886" s="208">
        <v>370</v>
      </c>
      <c r="N886" s="208">
        <v>770</v>
      </c>
      <c r="O886" s="208">
        <v>770</v>
      </c>
      <c r="P886" s="208" t="s">
        <v>260</v>
      </c>
      <c r="Q886" s="208" t="s">
        <v>258</v>
      </c>
      <c r="R886" s="208" t="s">
        <v>259</v>
      </c>
      <c r="S886" s="203">
        <v>44837.595127314817</v>
      </c>
    </row>
    <row r="887" spans="1:19" x14ac:dyDescent="0.2">
      <c r="A887" s="208" t="s">
        <v>256</v>
      </c>
      <c r="B887" s="208" t="s">
        <v>130</v>
      </c>
      <c r="C887" s="203">
        <v>44811.833333333336</v>
      </c>
      <c r="D887" s="208">
        <v>273.27999999999997</v>
      </c>
      <c r="E887" s="208">
        <v>250.96899999999999</v>
      </c>
      <c r="F887" s="208">
        <v>22.312999999999999</v>
      </c>
      <c r="G887" s="208">
        <v>0</v>
      </c>
      <c r="H887" s="208">
        <v>500</v>
      </c>
      <c r="I887" s="208">
        <v>770</v>
      </c>
      <c r="J887" s="208">
        <v>250.96700000000001</v>
      </c>
      <c r="K887" s="208">
        <v>770</v>
      </c>
      <c r="L887" s="208"/>
      <c r="M887" s="208">
        <v>370</v>
      </c>
      <c r="N887" s="208">
        <v>770</v>
      </c>
      <c r="O887" s="208">
        <v>770</v>
      </c>
      <c r="P887" s="208" t="s">
        <v>260</v>
      </c>
      <c r="Q887" s="208" t="s">
        <v>258</v>
      </c>
      <c r="R887" s="208" t="s">
        <v>259</v>
      </c>
      <c r="S887" s="203">
        <v>44837.595127314817</v>
      </c>
    </row>
    <row r="888" spans="1:19" x14ac:dyDescent="0.2">
      <c r="A888" s="208" t="s">
        <v>256</v>
      </c>
      <c r="B888" s="208" t="s">
        <v>130</v>
      </c>
      <c r="C888" s="203">
        <v>44811.875</v>
      </c>
      <c r="D888" s="208">
        <v>273.31200000000001</v>
      </c>
      <c r="E888" s="208">
        <v>250.95150000000001</v>
      </c>
      <c r="F888" s="208">
        <v>22.36</v>
      </c>
      <c r="G888" s="208">
        <v>0</v>
      </c>
      <c r="H888" s="208">
        <v>499</v>
      </c>
      <c r="I888" s="208">
        <v>770</v>
      </c>
      <c r="J888" s="208">
        <v>250.952</v>
      </c>
      <c r="K888" s="208">
        <v>770</v>
      </c>
      <c r="L888" s="208"/>
      <c r="M888" s="208">
        <v>370</v>
      </c>
      <c r="N888" s="208">
        <v>770</v>
      </c>
      <c r="O888" s="208">
        <v>770</v>
      </c>
      <c r="P888" s="208" t="s">
        <v>260</v>
      </c>
      <c r="Q888" s="208" t="s">
        <v>258</v>
      </c>
      <c r="R888" s="208" t="s">
        <v>259</v>
      </c>
      <c r="S888" s="203">
        <v>44837.595127314817</v>
      </c>
    </row>
    <row r="889" spans="1:19" x14ac:dyDescent="0.2">
      <c r="A889" s="208" t="s">
        <v>256</v>
      </c>
      <c r="B889" s="208" t="s">
        <v>130</v>
      </c>
      <c r="C889" s="203">
        <v>44811.916666666664</v>
      </c>
      <c r="D889" s="208">
        <v>273.37599999999998</v>
      </c>
      <c r="E889" s="208">
        <v>251.0145</v>
      </c>
      <c r="F889" s="208">
        <v>22.361999999999998</v>
      </c>
      <c r="G889" s="208">
        <v>0</v>
      </c>
      <c r="H889" s="208">
        <v>500</v>
      </c>
      <c r="I889" s="208">
        <v>770</v>
      </c>
      <c r="J889" s="208">
        <v>251.01400000000001</v>
      </c>
      <c r="K889" s="208">
        <v>770</v>
      </c>
      <c r="L889" s="208"/>
      <c r="M889" s="208">
        <v>370</v>
      </c>
      <c r="N889" s="208">
        <v>770</v>
      </c>
      <c r="O889" s="208">
        <v>770</v>
      </c>
      <c r="P889" s="208" t="s">
        <v>260</v>
      </c>
      <c r="Q889" s="208" t="s">
        <v>258</v>
      </c>
      <c r="R889" s="208" t="s">
        <v>259</v>
      </c>
      <c r="S889" s="203">
        <v>44837.595127314817</v>
      </c>
    </row>
    <row r="890" spans="1:19" x14ac:dyDescent="0.2">
      <c r="A890" s="208" t="s">
        <v>256</v>
      </c>
      <c r="B890" s="208" t="s">
        <v>130</v>
      </c>
      <c r="C890" s="203">
        <v>44811.958333333336</v>
      </c>
      <c r="D890" s="208">
        <v>273.37599999999998</v>
      </c>
      <c r="E890" s="208">
        <v>251.0575</v>
      </c>
      <c r="F890" s="208">
        <v>22.318999999999999</v>
      </c>
      <c r="G890" s="208">
        <v>0</v>
      </c>
      <c r="H890" s="208">
        <v>499</v>
      </c>
      <c r="I890" s="208">
        <v>770</v>
      </c>
      <c r="J890" s="208">
        <v>251.05699999999999</v>
      </c>
      <c r="K890" s="208">
        <v>770</v>
      </c>
      <c r="L890" s="208"/>
      <c r="M890" s="208">
        <v>370</v>
      </c>
      <c r="N890" s="208">
        <v>770</v>
      </c>
      <c r="O890" s="208">
        <v>770</v>
      </c>
      <c r="P890" s="208" t="s">
        <v>260</v>
      </c>
      <c r="Q890" s="208" t="s">
        <v>258</v>
      </c>
      <c r="R890" s="208" t="s">
        <v>259</v>
      </c>
      <c r="S890" s="203">
        <v>44837.595127314817</v>
      </c>
    </row>
    <row r="891" spans="1:19" x14ac:dyDescent="0.2">
      <c r="A891" s="208" t="s">
        <v>256</v>
      </c>
      <c r="B891" s="208" t="s">
        <v>130</v>
      </c>
      <c r="C891" s="203">
        <v>44812</v>
      </c>
      <c r="D891" s="208">
        <v>273.05599999999998</v>
      </c>
      <c r="E891" s="208">
        <v>250.821</v>
      </c>
      <c r="F891" s="208">
        <v>22.234999999999999</v>
      </c>
      <c r="G891" s="208">
        <v>0</v>
      </c>
      <c r="H891" s="208">
        <v>499</v>
      </c>
      <c r="I891" s="208">
        <v>770</v>
      </c>
      <c r="J891" s="208">
        <v>250.821</v>
      </c>
      <c r="K891" s="208">
        <v>770</v>
      </c>
      <c r="L891" s="208"/>
      <c r="M891" s="208">
        <v>370</v>
      </c>
      <c r="N891" s="208">
        <v>770</v>
      </c>
      <c r="O891" s="208">
        <v>770</v>
      </c>
      <c r="P891" s="208" t="s">
        <v>260</v>
      </c>
      <c r="Q891" s="208" t="s">
        <v>258</v>
      </c>
      <c r="R891" s="208" t="s">
        <v>259</v>
      </c>
      <c r="S891" s="203">
        <v>44837.595127314817</v>
      </c>
    </row>
    <row r="892" spans="1:19" x14ac:dyDescent="0.2">
      <c r="A892" s="208" t="s">
        <v>256</v>
      </c>
      <c r="B892" s="208" t="s">
        <v>130</v>
      </c>
      <c r="C892" s="203">
        <v>44812.041666666664</v>
      </c>
      <c r="D892" s="208">
        <v>273.21600000000001</v>
      </c>
      <c r="E892" s="208">
        <v>250.9555</v>
      </c>
      <c r="F892" s="208">
        <v>22.262</v>
      </c>
      <c r="G892" s="208">
        <v>0</v>
      </c>
      <c r="H892" s="208">
        <v>499</v>
      </c>
      <c r="I892" s="208">
        <v>770</v>
      </c>
      <c r="J892" s="208">
        <v>250.95400000000001</v>
      </c>
      <c r="K892" s="208">
        <v>770</v>
      </c>
      <c r="L892" s="208"/>
      <c r="M892" s="208">
        <v>370</v>
      </c>
      <c r="N892" s="208">
        <v>770</v>
      </c>
      <c r="O892" s="208">
        <v>770</v>
      </c>
      <c r="P892" s="208" t="s">
        <v>260</v>
      </c>
      <c r="Q892" s="208" t="s">
        <v>258</v>
      </c>
      <c r="R892" s="208" t="s">
        <v>259</v>
      </c>
      <c r="S892" s="203">
        <v>44837.595127314817</v>
      </c>
    </row>
    <row r="893" spans="1:19" x14ac:dyDescent="0.2">
      <c r="A893" s="208" t="s">
        <v>256</v>
      </c>
      <c r="B893" s="208" t="s">
        <v>130</v>
      </c>
      <c r="C893" s="203">
        <v>44812.083333333336</v>
      </c>
      <c r="D893" s="208">
        <v>273.08800000000002</v>
      </c>
      <c r="E893" s="208">
        <v>250.97749999999999</v>
      </c>
      <c r="F893" s="208">
        <v>22.111000000000001</v>
      </c>
      <c r="G893" s="208">
        <v>0</v>
      </c>
      <c r="H893" s="208">
        <v>500</v>
      </c>
      <c r="I893" s="208">
        <v>770</v>
      </c>
      <c r="J893" s="208">
        <v>250.977</v>
      </c>
      <c r="K893" s="208">
        <v>770</v>
      </c>
      <c r="L893" s="208"/>
      <c r="M893" s="208">
        <v>370</v>
      </c>
      <c r="N893" s="208">
        <v>770</v>
      </c>
      <c r="O893" s="208">
        <v>770</v>
      </c>
      <c r="P893" s="208" t="s">
        <v>260</v>
      </c>
      <c r="Q893" s="208" t="s">
        <v>258</v>
      </c>
      <c r="R893" s="208" t="s">
        <v>259</v>
      </c>
      <c r="S893" s="203">
        <v>44837.595127314817</v>
      </c>
    </row>
    <row r="894" spans="1:19" x14ac:dyDescent="0.2">
      <c r="A894" s="208" t="s">
        <v>256</v>
      </c>
      <c r="B894" s="208" t="s">
        <v>130</v>
      </c>
      <c r="C894" s="203">
        <v>44812.125</v>
      </c>
      <c r="D894" s="208">
        <v>272.89600000000002</v>
      </c>
      <c r="E894" s="208">
        <v>250.74100000000001</v>
      </c>
      <c r="F894" s="208">
        <v>22.155000000000001</v>
      </c>
      <c r="G894" s="208">
        <v>0</v>
      </c>
      <c r="H894" s="208">
        <v>500</v>
      </c>
      <c r="I894" s="208">
        <v>770</v>
      </c>
      <c r="J894" s="208">
        <v>250.74100000000001</v>
      </c>
      <c r="K894" s="208">
        <v>770</v>
      </c>
      <c r="L894" s="208"/>
      <c r="M894" s="208">
        <v>370</v>
      </c>
      <c r="N894" s="208">
        <v>770</v>
      </c>
      <c r="O894" s="208">
        <v>770</v>
      </c>
      <c r="P894" s="208" t="s">
        <v>260</v>
      </c>
      <c r="Q894" s="208" t="s">
        <v>258</v>
      </c>
      <c r="R894" s="208" t="s">
        <v>259</v>
      </c>
      <c r="S894" s="203">
        <v>44837.595127314817</v>
      </c>
    </row>
    <row r="895" spans="1:19" x14ac:dyDescent="0.2">
      <c r="A895" s="208" t="s">
        <v>256</v>
      </c>
      <c r="B895" s="208" t="s">
        <v>130</v>
      </c>
      <c r="C895" s="203">
        <v>44812.166666666664</v>
      </c>
      <c r="D895" s="208">
        <v>273.08800000000002</v>
      </c>
      <c r="E895" s="208">
        <v>250.9675</v>
      </c>
      <c r="F895" s="208">
        <v>22.120999999999999</v>
      </c>
      <c r="G895" s="208">
        <v>0</v>
      </c>
      <c r="H895" s="208">
        <v>500</v>
      </c>
      <c r="I895" s="208">
        <v>770</v>
      </c>
      <c r="J895" s="208">
        <v>250.96700000000001</v>
      </c>
      <c r="K895" s="208">
        <v>770</v>
      </c>
      <c r="L895" s="208"/>
      <c r="M895" s="208">
        <v>370</v>
      </c>
      <c r="N895" s="208">
        <v>770</v>
      </c>
      <c r="O895" s="208">
        <v>770</v>
      </c>
      <c r="P895" s="208" t="s">
        <v>260</v>
      </c>
      <c r="Q895" s="208" t="s">
        <v>258</v>
      </c>
      <c r="R895" s="208" t="s">
        <v>259</v>
      </c>
      <c r="S895" s="203">
        <v>44837.595127314817</v>
      </c>
    </row>
    <row r="896" spans="1:19" x14ac:dyDescent="0.2">
      <c r="A896" s="208" t="s">
        <v>256</v>
      </c>
      <c r="B896" s="208" t="s">
        <v>130</v>
      </c>
      <c r="C896" s="203">
        <v>44812.208333333336</v>
      </c>
      <c r="D896" s="208">
        <v>273.50400000000002</v>
      </c>
      <c r="E896" s="208">
        <v>251.31950000000001</v>
      </c>
      <c r="F896" s="208">
        <v>22.184999999999999</v>
      </c>
      <c r="G896" s="208">
        <v>0</v>
      </c>
      <c r="H896" s="208">
        <v>500</v>
      </c>
      <c r="I896" s="208">
        <v>770</v>
      </c>
      <c r="J896" s="208">
        <v>251.31899999999999</v>
      </c>
      <c r="K896" s="208">
        <v>770</v>
      </c>
      <c r="L896" s="208"/>
      <c r="M896" s="208">
        <v>370</v>
      </c>
      <c r="N896" s="208">
        <v>770</v>
      </c>
      <c r="O896" s="208">
        <v>770</v>
      </c>
      <c r="P896" s="208" t="s">
        <v>260</v>
      </c>
      <c r="Q896" s="208" t="s">
        <v>258</v>
      </c>
      <c r="R896" s="208" t="s">
        <v>259</v>
      </c>
      <c r="S896" s="203">
        <v>44837.595127314817</v>
      </c>
    </row>
    <row r="897" spans="1:19" x14ac:dyDescent="0.2">
      <c r="A897" s="208" t="s">
        <v>256</v>
      </c>
      <c r="B897" s="208" t="s">
        <v>130</v>
      </c>
      <c r="C897" s="203">
        <v>44812.25</v>
      </c>
      <c r="D897" s="208">
        <v>273.08800000000002</v>
      </c>
      <c r="E897" s="208">
        <v>251.00899999999999</v>
      </c>
      <c r="F897" s="208">
        <v>22.079000000000001</v>
      </c>
      <c r="G897" s="208">
        <v>0</v>
      </c>
      <c r="H897" s="208">
        <v>500</v>
      </c>
      <c r="I897" s="208">
        <v>770</v>
      </c>
      <c r="J897" s="208">
        <v>251.00899999999999</v>
      </c>
      <c r="K897" s="208">
        <v>770</v>
      </c>
      <c r="L897" s="208"/>
      <c r="M897" s="208">
        <v>370</v>
      </c>
      <c r="N897" s="208">
        <v>770</v>
      </c>
      <c r="O897" s="208">
        <v>770</v>
      </c>
      <c r="P897" s="208" t="s">
        <v>260</v>
      </c>
      <c r="Q897" s="208" t="s">
        <v>258</v>
      </c>
      <c r="R897" s="208" t="s">
        <v>259</v>
      </c>
      <c r="S897" s="203">
        <v>44837.595127314817</v>
      </c>
    </row>
    <row r="898" spans="1:19" x14ac:dyDescent="0.2">
      <c r="A898" s="208" t="s">
        <v>256</v>
      </c>
      <c r="B898" s="208" t="s">
        <v>130</v>
      </c>
      <c r="C898" s="203">
        <v>44812.291666666664</v>
      </c>
      <c r="D898" s="208">
        <v>273.31200000000001</v>
      </c>
      <c r="E898" s="208">
        <v>251.32900000000001</v>
      </c>
      <c r="F898" s="208">
        <v>21.983000000000001</v>
      </c>
      <c r="G898" s="208">
        <v>0</v>
      </c>
      <c r="H898" s="208">
        <v>499</v>
      </c>
      <c r="I898" s="208">
        <v>770</v>
      </c>
      <c r="J898" s="208">
        <v>251.32900000000001</v>
      </c>
      <c r="K898" s="208">
        <v>770</v>
      </c>
      <c r="L898" s="208"/>
      <c r="M898" s="208">
        <v>370</v>
      </c>
      <c r="N898" s="208">
        <v>770</v>
      </c>
      <c r="O898" s="208">
        <v>770</v>
      </c>
      <c r="P898" s="208" t="s">
        <v>260</v>
      </c>
      <c r="Q898" s="208" t="s">
        <v>258</v>
      </c>
      <c r="R898" s="208" t="s">
        <v>259</v>
      </c>
      <c r="S898" s="203">
        <v>44837.595127314817</v>
      </c>
    </row>
    <row r="899" spans="1:19" x14ac:dyDescent="0.2">
      <c r="A899" s="208" t="s">
        <v>256</v>
      </c>
      <c r="B899" s="208" t="s">
        <v>130</v>
      </c>
      <c r="C899" s="203">
        <v>44812.333333333336</v>
      </c>
      <c r="D899" s="208">
        <v>272.8</v>
      </c>
      <c r="E899" s="208">
        <v>250.7415</v>
      </c>
      <c r="F899" s="208">
        <v>22.059000000000001</v>
      </c>
      <c r="G899" s="208">
        <v>0</v>
      </c>
      <c r="H899" s="208">
        <v>499</v>
      </c>
      <c r="I899" s="208">
        <v>770</v>
      </c>
      <c r="J899" s="208">
        <v>250.74100000000001</v>
      </c>
      <c r="K899" s="208">
        <v>770</v>
      </c>
      <c r="L899" s="208"/>
      <c r="M899" s="208">
        <v>370</v>
      </c>
      <c r="N899" s="208">
        <v>770</v>
      </c>
      <c r="O899" s="208">
        <v>770</v>
      </c>
      <c r="P899" s="208" t="s">
        <v>260</v>
      </c>
      <c r="Q899" s="208" t="s">
        <v>258</v>
      </c>
      <c r="R899" s="208" t="s">
        <v>259</v>
      </c>
      <c r="S899" s="203">
        <v>44837.595127314817</v>
      </c>
    </row>
    <row r="900" spans="1:19" x14ac:dyDescent="0.2">
      <c r="A900" s="208" t="s">
        <v>256</v>
      </c>
      <c r="B900" s="208" t="s">
        <v>130</v>
      </c>
      <c r="C900" s="203">
        <v>44812.375</v>
      </c>
      <c r="D900" s="208">
        <v>274.11200000000002</v>
      </c>
      <c r="E900" s="208">
        <v>251.84350000000001</v>
      </c>
      <c r="F900" s="208">
        <v>22.266999999999999</v>
      </c>
      <c r="G900" s="208">
        <v>0</v>
      </c>
      <c r="H900" s="208">
        <v>499</v>
      </c>
      <c r="I900" s="208">
        <v>770</v>
      </c>
      <c r="J900" s="208">
        <v>251.845</v>
      </c>
      <c r="K900" s="208">
        <v>770</v>
      </c>
      <c r="L900" s="208"/>
      <c r="M900" s="208">
        <v>370</v>
      </c>
      <c r="N900" s="208">
        <v>770</v>
      </c>
      <c r="O900" s="208">
        <v>770</v>
      </c>
      <c r="P900" s="208" t="s">
        <v>260</v>
      </c>
      <c r="Q900" s="208" t="s">
        <v>258</v>
      </c>
      <c r="R900" s="208" t="s">
        <v>259</v>
      </c>
      <c r="S900" s="203">
        <v>44837.595127314817</v>
      </c>
    </row>
    <row r="901" spans="1:19" x14ac:dyDescent="0.2">
      <c r="A901" s="208" t="s">
        <v>256</v>
      </c>
      <c r="B901" s="208" t="s">
        <v>130</v>
      </c>
      <c r="C901" s="203">
        <v>44812.416666666664</v>
      </c>
      <c r="D901" s="208">
        <v>273.82400000000001</v>
      </c>
      <c r="E901" s="208">
        <v>251.5205</v>
      </c>
      <c r="F901" s="208">
        <v>22.303000000000001</v>
      </c>
      <c r="G901" s="208">
        <v>0</v>
      </c>
      <c r="H901" s="208">
        <v>500</v>
      </c>
      <c r="I901" s="208">
        <v>770</v>
      </c>
      <c r="J901" s="208">
        <v>251.52099999999999</v>
      </c>
      <c r="K901" s="208">
        <v>770</v>
      </c>
      <c r="L901" s="208"/>
      <c r="M901" s="208">
        <v>370</v>
      </c>
      <c r="N901" s="208">
        <v>770</v>
      </c>
      <c r="O901" s="208">
        <v>770</v>
      </c>
      <c r="P901" s="208" t="s">
        <v>260</v>
      </c>
      <c r="Q901" s="208" t="s">
        <v>258</v>
      </c>
      <c r="R901" s="208" t="s">
        <v>259</v>
      </c>
      <c r="S901" s="203">
        <v>44837.595127314817</v>
      </c>
    </row>
    <row r="902" spans="1:19" x14ac:dyDescent="0.2">
      <c r="A902" s="208" t="s">
        <v>256</v>
      </c>
      <c r="B902" s="208" t="s">
        <v>130</v>
      </c>
      <c r="C902" s="203">
        <v>44812.458333333336</v>
      </c>
      <c r="D902" s="208">
        <v>273.47199999999998</v>
      </c>
      <c r="E902" s="208">
        <v>251.05</v>
      </c>
      <c r="F902" s="208">
        <v>22.420999999999999</v>
      </c>
      <c r="G902" s="208">
        <v>0</v>
      </c>
      <c r="H902" s="208">
        <v>499</v>
      </c>
      <c r="I902" s="208">
        <v>770</v>
      </c>
      <c r="J902" s="208">
        <v>251.05099999999999</v>
      </c>
      <c r="K902" s="208">
        <v>770</v>
      </c>
      <c r="L902" s="208"/>
      <c r="M902" s="208">
        <v>370</v>
      </c>
      <c r="N902" s="208">
        <v>770</v>
      </c>
      <c r="O902" s="208">
        <v>770</v>
      </c>
      <c r="P902" s="208" t="s">
        <v>260</v>
      </c>
      <c r="Q902" s="208" t="s">
        <v>258</v>
      </c>
      <c r="R902" s="208" t="s">
        <v>259</v>
      </c>
      <c r="S902" s="203">
        <v>44837.595127314817</v>
      </c>
    </row>
    <row r="903" spans="1:19" x14ac:dyDescent="0.2">
      <c r="A903" s="208" t="s">
        <v>256</v>
      </c>
      <c r="B903" s="208" t="s">
        <v>130</v>
      </c>
      <c r="C903" s="203">
        <v>44812.5</v>
      </c>
      <c r="D903" s="208">
        <v>272.99200000000002</v>
      </c>
      <c r="E903" s="208">
        <v>250.83199999999999</v>
      </c>
      <c r="F903" s="208">
        <v>22.158999999999999</v>
      </c>
      <c r="G903" s="208">
        <v>0</v>
      </c>
      <c r="H903" s="208">
        <v>499</v>
      </c>
      <c r="I903" s="208">
        <v>770</v>
      </c>
      <c r="J903" s="208">
        <v>250.833</v>
      </c>
      <c r="K903" s="208">
        <v>770</v>
      </c>
      <c r="L903" s="208"/>
      <c r="M903" s="208">
        <v>370</v>
      </c>
      <c r="N903" s="208">
        <v>770</v>
      </c>
      <c r="O903" s="208">
        <v>770</v>
      </c>
      <c r="P903" s="208" t="s">
        <v>260</v>
      </c>
      <c r="Q903" s="208" t="s">
        <v>258</v>
      </c>
      <c r="R903" s="208" t="s">
        <v>259</v>
      </c>
      <c r="S903" s="203">
        <v>44837.595127314817</v>
      </c>
    </row>
    <row r="904" spans="1:19" x14ac:dyDescent="0.2">
      <c r="A904" s="208" t="s">
        <v>256</v>
      </c>
      <c r="B904" s="208" t="s">
        <v>130</v>
      </c>
      <c r="C904" s="203">
        <v>44812.541666666664</v>
      </c>
      <c r="D904" s="208">
        <v>273.34399999999999</v>
      </c>
      <c r="E904" s="208">
        <v>251.04900000000001</v>
      </c>
      <c r="F904" s="208">
        <v>22.295000000000002</v>
      </c>
      <c r="G904" s="208">
        <v>0</v>
      </c>
      <c r="H904" s="208">
        <v>499</v>
      </c>
      <c r="I904" s="208">
        <v>770</v>
      </c>
      <c r="J904" s="208">
        <v>251.04900000000001</v>
      </c>
      <c r="K904" s="208">
        <v>770</v>
      </c>
      <c r="L904" s="208"/>
      <c r="M904" s="208">
        <v>370</v>
      </c>
      <c r="N904" s="208">
        <v>770</v>
      </c>
      <c r="O904" s="208">
        <v>770</v>
      </c>
      <c r="P904" s="208" t="s">
        <v>260</v>
      </c>
      <c r="Q904" s="208" t="s">
        <v>258</v>
      </c>
      <c r="R904" s="208" t="s">
        <v>259</v>
      </c>
      <c r="S904" s="203">
        <v>44837.595127314817</v>
      </c>
    </row>
    <row r="905" spans="1:19" x14ac:dyDescent="0.2">
      <c r="A905" s="208" t="s">
        <v>256</v>
      </c>
      <c r="B905" s="208" t="s">
        <v>130</v>
      </c>
      <c r="C905" s="203">
        <v>44812.583333333336</v>
      </c>
      <c r="D905" s="208">
        <v>273.56799999999998</v>
      </c>
      <c r="E905" s="208">
        <v>251.04849999999999</v>
      </c>
      <c r="F905" s="208">
        <v>22.52</v>
      </c>
      <c r="G905" s="208">
        <v>0</v>
      </c>
      <c r="H905" s="208">
        <v>500</v>
      </c>
      <c r="I905" s="208">
        <v>770</v>
      </c>
      <c r="J905" s="208">
        <v>251.048</v>
      </c>
      <c r="K905" s="208">
        <v>770</v>
      </c>
      <c r="L905" s="208"/>
      <c r="M905" s="208">
        <v>370</v>
      </c>
      <c r="N905" s="208">
        <v>770</v>
      </c>
      <c r="O905" s="208">
        <v>770</v>
      </c>
      <c r="P905" s="208" t="s">
        <v>260</v>
      </c>
      <c r="Q905" s="208" t="s">
        <v>258</v>
      </c>
      <c r="R905" s="208" t="s">
        <v>259</v>
      </c>
      <c r="S905" s="203">
        <v>44837.595127314817</v>
      </c>
    </row>
    <row r="906" spans="1:19" x14ac:dyDescent="0.2">
      <c r="A906" s="208" t="s">
        <v>256</v>
      </c>
      <c r="B906" s="208" t="s">
        <v>130</v>
      </c>
      <c r="C906" s="203">
        <v>44812.625</v>
      </c>
      <c r="D906" s="208">
        <v>276.19200000000001</v>
      </c>
      <c r="E906" s="208">
        <v>253.7765</v>
      </c>
      <c r="F906" s="208">
        <v>22.414999999999999</v>
      </c>
      <c r="G906" s="208">
        <v>0</v>
      </c>
      <c r="H906" s="208">
        <v>500</v>
      </c>
      <c r="I906" s="208">
        <v>770</v>
      </c>
      <c r="J906" s="208">
        <v>253.77699999999999</v>
      </c>
      <c r="K906" s="208">
        <v>770</v>
      </c>
      <c r="L906" s="208"/>
      <c r="M906" s="208">
        <v>370</v>
      </c>
      <c r="N906" s="208">
        <v>770</v>
      </c>
      <c r="O906" s="208">
        <v>770</v>
      </c>
      <c r="P906" s="208" t="s">
        <v>260</v>
      </c>
      <c r="Q906" s="208" t="s">
        <v>258</v>
      </c>
      <c r="R906" s="208" t="s">
        <v>259</v>
      </c>
      <c r="S906" s="203">
        <v>44837.595127314817</v>
      </c>
    </row>
    <row r="907" spans="1:19" x14ac:dyDescent="0.2">
      <c r="A907" s="208" t="s">
        <v>256</v>
      </c>
      <c r="B907" s="208" t="s">
        <v>130</v>
      </c>
      <c r="C907" s="203">
        <v>44812.666666666664</v>
      </c>
      <c r="D907" s="208">
        <v>274.20800000000003</v>
      </c>
      <c r="E907" s="208">
        <v>251.97900000000001</v>
      </c>
      <c r="F907" s="208">
        <v>22.228999999999999</v>
      </c>
      <c r="G907" s="208">
        <v>0</v>
      </c>
      <c r="H907" s="208">
        <v>499</v>
      </c>
      <c r="I907" s="208">
        <v>770</v>
      </c>
      <c r="J907" s="208">
        <v>251.97900000000001</v>
      </c>
      <c r="K907" s="208">
        <v>770</v>
      </c>
      <c r="L907" s="208"/>
      <c r="M907" s="208">
        <v>370</v>
      </c>
      <c r="N907" s="208">
        <v>770</v>
      </c>
      <c r="O907" s="208">
        <v>770</v>
      </c>
      <c r="P907" s="208" t="s">
        <v>260</v>
      </c>
      <c r="Q907" s="208" t="s">
        <v>258</v>
      </c>
      <c r="R907" s="208" t="s">
        <v>259</v>
      </c>
      <c r="S907" s="203">
        <v>44837.595127314817</v>
      </c>
    </row>
    <row r="908" spans="1:19" x14ac:dyDescent="0.2">
      <c r="A908" s="208" t="s">
        <v>256</v>
      </c>
      <c r="B908" s="208" t="s">
        <v>130</v>
      </c>
      <c r="C908" s="203">
        <v>44812.708333333336</v>
      </c>
      <c r="D908" s="208">
        <v>275.584</v>
      </c>
      <c r="E908" s="208">
        <v>253.4255</v>
      </c>
      <c r="F908" s="208">
        <v>22.161000000000001</v>
      </c>
      <c r="G908" s="208">
        <v>0</v>
      </c>
      <c r="H908" s="208">
        <v>500</v>
      </c>
      <c r="I908" s="208">
        <v>770</v>
      </c>
      <c r="J908" s="208">
        <v>253.423</v>
      </c>
      <c r="K908" s="208">
        <v>770</v>
      </c>
      <c r="L908" s="208"/>
      <c r="M908" s="208">
        <v>370</v>
      </c>
      <c r="N908" s="208">
        <v>770</v>
      </c>
      <c r="O908" s="208">
        <v>770</v>
      </c>
      <c r="P908" s="208" t="s">
        <v>260</v>
      </c>
      <c r="Q908" s="208" t="s">
        <v>258</v>
      </c>
      <c r="R908" s="208" t="s">
        <v>259</v>
      </c>
      <c r="S908" s="203">
        <v>44837.595127314817</v>
      </c>
    </row>
    <row r="909" spans="1:19" x14ac:dyDescent="0.2">
      <c r="A909" s="208" t="s">
        <v>256</v>
      </c>
      <c r="B909" s="208" t="s">
        <v>130</v>
      </c>
      <c r="C909" s="203">
        <v>44812.75</v>
      </c>
      <c r="D909" s="208">
        <v>276.83199999999999</v>
      </c>
      <c r="E909" s="208">
        <v>254.4495</v>
      </c>
      <c r="F909" s="208">
        <v>22.382999999999999</v>
      </c>
      <c r="G909" s="208">
        <v>0</v>
      </c>
      <c r="H909" s="208">
        <v>500</v>
      </c>
      <c r="I909" s="208">
        <v>770</v>
      </c>
      <c r="J909" s="208">
        <v>254.44900000000001</v>
      </c>
      <c r="K909" s="208">
        <v>770</v>
      </c>
      <c r="L909" s="208"/>
      <c r="M909" s="208">
        <v>370</v>
      </c>
      <c r="N909" s="208">
        <v>770</v>
      </c>
      <c r="O909" s="208">
        <v>770</v>
      </c>
      <c r="P909" s="208" t="s">
        <v>260</v>
      </c>
      <c r="Q909" s="208" t="s">
        <v>258</v>
      </c>
      <c r="R909" s="208" t="s">
        <v>259</v>
      </c>
      <c r="S909" s="203">
        <v>44837.595127314817</v>
      </c>
    </row>
    <row r="910" spans="1:19" x14ac:dyDescent="0.2">
      <c r="A910" s="208" t="s">
        <v>256</v>
      </c>
      <c r="B910" s="208" t="s">
        <v>130</v>
      </c>
      <c r="C910" s="203">
        <v>44812.791666666664</v>
      </c>
      <c r="D910" s="208">
        <v>273.24799999999999</v>
      </c>
      <c r="E910" s="208">
        <v>251.01</v>
      </c>
      <c r="F910" s="208">
        <v>22.236999999999998</v>
      </c>
      <c r="G910" s="208">
        <v>0</v>
      </c>
      <c r="H910" s="208">
        <v>500</v>
      </c>
      <c r="I910" s="208">
        <v>770</v>
      </c>
      <c r="J910" s="208">
        <v>251.011</v>
      </c>
      <c r="K910" s="208">
        <v>770</v>
      </c>
      <c r="L910" s="208"/>
      <c r="M910" s="208">
        <v>370</v>
      </c>
      <c r="N910" s="208">
        <v>770</v>
      </c>
      <c r="O910" s="208">
        <v>770</v>
      </c>
      <c r="P910" s="208" t="s">
        <v>260</v>
      </c>
      <c r="Q910" s="208" t="s">
        <v>258</v>
      </c>
      <c r="R910" s="208" t="s">
        <v>259</v>
      </c>
      <c r="S910" s="203">
        <v>44837.595127314817</v>
      </c>
    </row>
    <row r="911" spans="1:19" x14ac:dyDescent="0.2">
      <c r="A911" s="208" t="s">
        <v>256</v>
      </c>
      <c r="B911" s="208" t="s">
        <v>130</v>
      </c>
      <c r="C911" s="203">
        <v>44812.833333333336</v>
      </c>
      <c r="D911" s="208">
        <v>273.08800000000002</v>
      </c>
      <c r="E911" s="208">
        <v>250.93350000000001</v>
      </c>
      <c r="F911" s="208">
        <v>22.154</v>
      </c>
      <c r="G911" s="208">
        <v>0</v>
      </c>
      <c r="H911" s="208">
        <v>499</v>
      </c>
      <c r="I911" s="208">
        <v>770</v>
      </c>
      <c r="J911" s="208">
        <v>250.934</v>
      </c>
      <c r="K911" s="208">
        <v>770</v>
      </c>
      <c r="L911" s="208"/>
      <c r="M911" s="208">
        <v>370</v>
      </c>
      <c r="N911" s="208">
        <v>770</v>
      </c>
      <c r="O911" s="208">
        <v>770</v>
      </c>
      <c r="P911" s="208" t="s">
        <v>260</v>
      </c>
      <c r="Q911" s="208" t="s">
        <v>258</v>
      </c>
      <c r="R911" s="208" t="s">
        <v>259</v>
      </c>
      <c r="S911" s="203">
        <v>44837.595127314817</v>
      </c>
    </row>
    <row r="912" spans="1:19" x14ac:dyDescent="0.2">
      <c r="A912" s="208" t="s">
        <v>256</v>
      </c>
      <c r="B912" s="208" t="s">
        <v>130</v>
      </c>
      <c r="C912" s="203">
        <v>44812.875</v>
      </c>
      <c r="D912" s="208">
        <v>273.37599999999998</v>
      </c>
      <c r="E912" s="208">
        <v>251.28049999999999</v>
      </c>
      <c r="F912" s="208">
        <v>22.096</v>
      </c>
      <c r="G912" s="208">
        <v>0</v>
      </c>
      <c r="H912" s="208">
        <v>499</v>
      </c>
      <c r="I912" s="208">
        <v>770</v>
      </c>
      <c r="J912" s="208">
        <v>251.28</v>
      </c>
      <c r="K912" s="208">
        <v>770</v>
      </c>
      <c r="L912" s="208"/>
      <c r="M912" s="208">
        <v>370</v>
      </c>
      <c r="N912" s="208">
        <v>770</v>
      </c>
      <c r="O912" s="208">
        <v>770</v>
      </c>
      <c r="P912" s="208" t="s">
        <v>260</v>
      </c>
      <c r="Q912" s="208" t="s">
        <v>258</v>
      </c>
      <c r="R912" s="208" t="s">
        <v>259</v>
      </c>
      <c r="S912" s="203">
        <v>44837.595127314817</v>
      </c>
    </row>
    <row r="913" spans="1:19" x14ac:dyDescent="0.2">
      <c r="A913" s="208" t="s">
        <v>256</v>
      </c>
      <c r="B913" s="208" t="s">
        <v>130</v>
      </c>
      <c r="C913" s="203">
        <v>44812.916666666664</v>
      </c>
      <c r="D913" s="208">
        <v>272.83199999999999</v>
      </c>
      <c r="E913" s="208">
        <v>250.54349999999999</v>
      </c>
      <c r="F913" s="208">
        <v>22.289000000000001</v>
      </c>
      <c r="G913" s="208">
        <v>0</v>
      </c>
      <c r="H913" s="208">
        <v>499</v>
      </c>
      <c r="I913" s="208">
        <v>770</v>
      </c>
      <c r="J913" s="208">
        <v>250.54300000000001</v>
      </c>
      <c r="K913" s="208">
        <v>770</v>
      </c>
      <c r="L913" s="208"/>
      <c r="M913" s="208">
        <v>370</v>
      </c>
      <c r="N913" s="208">
        <v>770</v>
      </c>
      <c r="O913" s="208">
        <v>770</v>
      </c>
      <c r="P913" s="208" t="s">
        <v>260</v>
      </c>
      <c r="Q913" s="208" t="s">
        <v>258</v>
      </c>
      <c r="R913" s="208" t="s">
        <v>259</v>
      </c>
      <c r="S913" s="203">
        <v>44837.595127314817</v>
      </c>
    </row>
    <row r="914" spans="1:19" x14ac:dyDescent="0.2">
      <c r="A914" s="208" t="s">
        <v>256</v>
      </c>
      <c r="B914" s="208" t="s">
        <v>130</v>
      </c>
      <c r="C914" s="203">
        <v>44812.958333333336</v>
      </c>
      <c r="D914" s="208">
        <v>273.50400000000002</v>
      </c>
      <c r="E914" s="208">
        <v>251.19149999999999</v>
      </c>
      <c r="F914" s="208">
        <v>22.312000000000001</v>
      </c>
      <c r="G914" s="208">
        <v>0</v>
      </c>
      <c r="H914" s="208">
        <v>499</v>
      </c>
      <c r="I914" s="208">
        <v>770</v>
      </c>
      <c r="J914" s="208">
        <v>251.19200000000001</v>
      </c>
      <c r="K914" s="208">
        <v>770</v>
      </c>
      <c r="L914" s="208"/>
      <c r="M914" s="208">
        <v>370</v>
      </c>
      <c r="N914" s="208">
        <v>770</v>
      </c>
      <c r="O914" s="208">
        <v>770</v>
      </c>
      <c r="P914" s="208" t="s">
        <v>260</v>
      </c>
      <c r="Q914" s="208" t="s">
        <v>258</v>
      </c>
      <c r="R914" s="208" t="s">
        <v>259</v>
      </c>
      <c r="S914" s="203">
        <v>44837.595127314817</v>
      </c>
    </row>
    <row r="915" spans="1:19" x14ac:dyDescent="0.2">
      <c r="A915" s="208" t="s">
        <v>256</v>
      </c>
      <c r="B915" s="208" t="s">
        <v>130</v>
      </c>
      <c r="C915" s="203">
        <v>44813</v>
      </c>
      <c r="D915" s="208">
        <v>273.60000000000002</v>
      </c>
      <c r="E915" s="208">
        <v>251.12899999999999</v>
      </c>
      <c r="F915" s="208">
        <v>22.471</v>
      </c>
      <c r="G915" s="208">
        <v>0</v>
      </c>
      <c r="H915" s="208">
        <v>500</v>
      </c>
      <c r="I915" s="208">
        <v>770</v>
      </c>
      <c r="J915" s="208">
        <v>251.12899999999999</v>
      </c>
      <c r="K915" s="208">
        <v>770</v>
      </c>
      <c r="L915" s="208"/>
      <c r="M915" s="208">
        <v>370</v>
      </c>
      <c r="N915" s="208">
        <v>770</v>
      </c>
      <c r="O915" s="208">
        <v>770</v>
      </c>
      <c r="P915" s="208" t="s">
        <v>260</v>
      </c>
      <c r="Q915" s="208" t="s">
        <v>258</v>
      </c>
      <c r="R915" s="208" t="s">
        <v>259</v>
      </c>
      <c r="S915" s="203">
        <v>44837.595127314817</v>
      </c>
    </row>
    <row r="916" spans="1:19" x14ac:dyDescent="0.2">
      <c r="A916" s="208" t="s">
        <v>256</v>
      </c>
      <c r="B916" s="208" t="s">
        <v>130</v>
      </c>
      <c r="C916" s="203">
        <v>44813.041666666664</v>
      </c>
      <c r="D916" s="208">
        <v>273.08800000000002</v>
      </c>
      <c r="E916" s="208">
        <v>250.90049999999999</v>
      </c>
      <c r="F916" s="208">
        <v>22.187000000000001</v>
      </c>
      <c r="G916" s="208">
        <v>0</v>
      </c>
      <c r="H916" s="208">
        <v>499</v>
      </c>
      <c r="I916" s="208">
        <v>770</v>
      </c>
      <c r="J916" s="208">
        <v>250.90100000000001</v>
      </c>
      <c r="K916" s="208">
        <v>770</v>
      </c>
      <c r="L916" s="208"/>
      <c r="M916" s="208">
        <v>370</v>
      </c>
      <c r="N916" s="208">
        <v>770</v>
      </c>
      <c r="O916" s="208">
        <v>770</v>
      </c>
      <c r="P916" s="208" t="s">
        <v>260</v>
      </c>
      <c r="Q916" s="208" t="s">
        <v>258</v>
      </c>
      <c r="R916" s="208" t="s">
        <v>259</v>
      </c>
      <c r="S916" s="203">
        <v>44837.595127314817</v>
      </c>
    </row>
    <row r="917" spans="1:19" x14ac:dyDescent="0.2">
      <c r="A917" s="208" t="s">
        <v>256</v>
      </c>
      <c r="B917" s="208" t="s">
        <v>130</v>
      </c>
      <c r="C917" s="203">
        <v>44813.083333333336</v>
      </c>
      <c r="D917" s="208">
        <v>272.99200000000002</v>
      </c>
      <c r="E917" s="208">
        <v>250.88749999999999</v>
      </c>
      <c r="F917" s="208">
        <v>22.105</v>
      </c>
      <c r="G917" s="208">
        <v>0</v>
      </c>
      <c r="H917" s="208">
        <v>499</v>
      </c>
      <c r="I917" s="208">
        <v>770</v>
      </c>
      <c r="J917" s="208">
        <v>250.887</v>
      </c>
      <c r="K917" s="208">
        <v>770</v>
      </c>
      <c r="L917" s="208"/>
      <c r="M917" s="208">
        <v>370</v>
      </c>
      <c r="N917" s="208">
        <v>770</v>
      </c>
      <c r="O917" s="208">
        <v>770</v>
      </c>
      <c r="P917" s="208" t="s">
        <v>260</v>
      </c>
      <c r="Q917" s="208" t="s">
        <v>258</v>
      </c>
      <c r="R917" s="208" t="s">
        <v>259</v>
      </c>
      <c r="S917" s="203">
        <v>44837.595127314817</v>
      </c>
    </row>
    <row r="918" spans="1:19" x14ac:dyDescent="0.2">
      <c r="A918" s="208" t="s">
        <v>256</v>
      </c>
      <c r="B918" s="208" t="s">
        <v>130</v>
      </c>
      <c r="C918" s="203">
        <v>44813.125</v>
      </c>
      <c r="D918" s="208">
        <v>272.95999999999998</v>
      </c>
      <c r="E918" s="208">
        <v>250.73949999999999</v>
      </c>
      <c r="F918" s="208">
        <v>22.221</v>
      </c>
      <c r="G918" s="208">
        <v>0</v>
      </c>
      <c r="H918" s="208">
        <v>500</v>
      </c>
      <c r="I918" s="208">
        <v>770</v>
      </c>
      <c r="J918" s="208">
        <v>250.739</v>
      </c>
      <c r="K918" s="208">
        <v>770</v>
      </c>
      <c r="L918" s="208"/>
      <c r="M918" s="208">
        <v>370</v>
      </c>
      <c r="N918" s="208">
        <v>770</v>
      </c>
      <c r="O918" s="208">
        <v>770</v>
      </c>
      <c r="P918" s="208" t="s">
        <v>260</v>
      </c>
      <c r="Q918" s="208" t="s">
        <v>258</v>
      </c>
      <c r="R918" s="208" t="s">
        <v>259</v>
      </c>
      <c r="S918" s="203">
        <v>44837.595127314817</v>
      </c>
    </row>
    <row r="919" spans="1:19" x14ac:dyDescent="0.2">
      <c r="A919" s="208" t="s">
        <v>256</v>
      </c>
      <c r="B919" s="208" t="s">
        <v>130</v>
      </c>
      <c r="C919" s="203">
        <v>44813.166666666664</v>
      </c>
      <c r="D919" s="208">
        <v>273.56799999999998</v>
      </c>
      <c r="E919" s="208">
        <v>251.34100000000001</v>
      </c>
      <c r="F919" s="208">
        <v>22.225999999999999</v>
      </c>
      <c r="G919" s="208">
        <v>0</v>
      </c>
      <c r="H919" s="208">
        <v>500</v>
      </c>
      <c r="I919" s="208">
        <v>770</v>
      </c>
      <c r="J919" s="208">
        <v>251.34200000000001</v>
      </c>
      <c r="K919" s="208">
        <v>770</v>
      </c>
      <c r="L919" s="208"/>
      <c r="M919" s="208">
        <v>370</v>
      </c>
      <c r="N919" s="208">
        <v>770</v>
      </c>
      <c r="O919" s="208">
        <v>770</v>
      </c>
      <c r="P919" s="208" t="s">
        <v>260</v>
      </c>
      <c r="Q919" s="208" t="s">
        <v>258</v>
      </c>
      <c r="R919" s="208" t="s">
        <v>259</v>
      </c>
      <c r="S919" s="203">
        <v>44837.595127314817</v>
      </c>
    </row>
    <row r="920" spans="1:19" x14ac:dyDescent="0.2">
      <c r="A920" s="208" t="s">
        <v>256</v>
      </c>
      <c r="B920" s="208" t="s">
        <v>130</v>
      </c>
      <c r="C920" s="203">
        <v>44813.208333333336</v>
      </c>
      <c r="D920" s="208">
        <v>272.95999999999998</v>
      </c>
      <c r="E920" s="208">
        <v>250.8135</v>
      </c>
      <c r="F920" s="208">
        <v>22.146999999999998</v>
      </c>
      <c r="G920" s="208">
        <v>0</v>
      </c>
      <c r="H920" s="208">
        <v>500</v>
      </c>
      <c r="I920" s="208">
        <v>770</v>
      </c>
      <c r="J920" s="208">
        <v>250.81299999999999</v>
      </c>
      <c r="K920" s="208">
        <v>770</v>
      </c>
      <c r="L920" s="208"/>
      <c r="M920" s="208">
        <v>370</v>
      </c>
      <c r="N920" s="208">
        <v>770</v>
      </c>
      <c r="O920" s="208">
        <v>770</v>
      </c>
      <c r="P920" s="208" t="s">
        <v>260</v>
      </c>
      <c r="Q920" s="208" t="s">
        <v>258</v>
      </c>
      <c r="R920" s="208" t="s">
        <v>259</v>
      </c>
      <c r="S920" s="203">
        <v>44837.595127314817</v>
      </c>
    </row>
    <row r="921" spans="1:19" x14ac:dyDescent="0.2">
      <c r="A921" s="208" t="s">
        <v>256</v>
      </c>
      <c r="B921" s="208" t="s">
        <v>130</v>
      </c>
      <c r="C921" s="203">
        <v>44813.25</v>
      </c>
      <c r="D921" s="208">
        <v>277.15199999999999</v>
      </c>
      <c r="E921" s="208">
        <v>254.86</v>
      </c>
      <c r="F921" s="208">
        <v>22.292999999999999</v>
      </c>
      <c r="G921" s="208">
        <v>0</v>
      </c>
      <c r="H921" s="208">
        <v>500</v>
      </c>
      <c r="I921" s="208">
        <v>770</v>
      </c>
      <c r="J921" s="208">
        <v>254.85900000000001</v>
      </c>
      <c r="K921" s="208">
        <v>770</v>
      </c>
      <c r="L921" s="208"/>
      <c r="M921" s="208">
        <v>370</v>
      </c>
      <c r="N921" s="208">
        <v>770</v>
      </c>
      <c r="O921" s="208">
        <v>770</v>
      </c>
      <c r="P921" s="208" t="s">
        <v>260</v>
      </c>
      <c r="Q921" s="208" t="s">
        <v>258</v>
      </c>
      <c r="R921" s="208" t="s">
        <v>259</v>
      </c>
      <c r="S921" s="203">
        <v>44837.595127314817</v>
      </c>
    </row>
    <row r="922" spans="1:19" x14ac:dyDescent="0.2">
      <c r="A922" s="208" t="s">
        <v>256</v>
      </c>
      <c r="B922" s="208" t="s">
        <v>130</v>
      </c>
      <c r="C922" s="203">
        <v>44813.291666666664</v>
      </c>
      <c r="D922" s="208">
        <v>275.55200000000002</v>
      </c>
      <c r="E922" s="208">
        <v>253.4075</v>
      </c>
      <c r="F922" s="208">
        <v>22.143999999999998</v>
      </c>
      <c r="G922" s="208">
        <v>0</v>
      </c>
      <c r="H922" s="208">
        <v>500</v>
      </c>
      <c r="I922" s="208">
        <v>770</v>
      </c>
      <c r="J922" s="208">
        <v>253.40799999999999</v>
      </c>
      <c r="K922" s="208">
        <v>770</v>
      </c>
      <c r="L922" s="208"/>
      <c r="M922" s="208">
        <v>370</v>
      </c>
      <c r="N922" s="208">
        <v>770</v>
      </c>
      <c r="O922" s="208">
        <v>770</v>
      </c>
      <c r="P922" s="208" t="s">
        <v>260</v>
      </c>
      <c r="Q922" s="208" t="s">
        <v>258</v>
      </c>
      <c r="R922" s="208" t="s">
        <v>259</v>
      </c>
      <c r="S922" s="203">
        <v>44837.595127314817</v>
      </c>
    </row>
    <row r="923" spans="1:19" x14ac:dyDescent="0.2">
      <c r="A923" s="208" t="s">
        <v>256</v>
      </c>
      <c r="B923" s="208" t="s">
        <v>130</v>
      </c>
      <c r="C923" s="203">
        <v>44813.333333333336</v>
      </c>
      <c r="D923" s="208">
        <v>276.73599999999999</v>
      </c>
      <c r="E923" s="208">
        <v>254.41849999999999</v>
      </c>
      <c r="F923" s="208">
        <v>22.315999999999999</v>
      </c>
      <c r="G923" s="208">
        <v>0</v>
      </c>
      <c r="H923" s="208">
        <v>500</v>
      </c>
      <c r="I923" s="208">
        <v>770</v>
      </c>
      <c r="J923" s="208">
        <v>254.42</v>
      </c>
      <c r="K923" s="208">
        <v>770</v>
      </c>
      <c r="L923" s="208"/>
      <c r="M923" s="208">
        <v>370</v>
      </c>
      <c r="N923" s="208">
        <v>770</v>
      </c>
      <c r="O923" s="208">
        <v>770</v>
      </c>
      <c r="P923" s="208" t="s">
        <v>260</v>
      </c>
      <c r="Q923" s="208" t="s">
        <v>258</v>
      </c>
      <c r="R923" s="208" t="s">
        <v>259</v>
      </c>
      <c r="S923" s="203">
        <v>44837.595127314817</v>
      </c>
    </row>
    <row r="924" spans="1:19" x14ac:dyDescent="0.2">
      <c r="A924" s="208" t="s">
        <v>256</v>
      </c>
      <c r="B924" s="208" t="s">
        <v>130</v>
      </c>
      <c r="C924" s="203">
        <v>44813.375</v>
      </c>
      <c r="D924" s="208">
        <v>273.44</v>
      </c>
      <c r="E924" s="208">
        <v>251.15</v>
      </c>
      <c r="F924" s="208">
        <v>22.292000000000002</v>
      </c>
      <c r="G924" s="208">
        <v>0</v>
      </c>
      <c r="H924" s="208">
        <v>500</v>
      </c>
      <c r="I924" s="208">
        <v>770</v>
      </c>
      <c r="J924" s="208">
        <v>251.148</v>
      </c>
      <c r="K924" s="208">
        <v>770</v>
      </c>
      <c r="L924" s="208"/>
      <c r="M924" s="208">
        <v>370</v>
      </c>
      <c r="N924" s="208">
        <v>770</v>
      </c>
      <c r="O924" s="208">
        <v>770</v>
      </c>
      <c r="P924" s="208" t="s">
        <v>260</v>
      </c>
      <c r="Q924" s="208" t="s">
        <v>258</v>
      </c>
      <c r="R924" s="208" t="s">
        <v>259</v>
      </c>
      <c r="S924" s="203">
        <v>44837.595127314817</v>
      </c>
    </row>
    <row r="925" spans="1:19" x14ac:dyDescent="0.2">
      <c r="A925" s="208" t="s">
        <v>256</v>
      </c>
      <c r="B925" s="208" t="s">
        <v>130</v>
      </c>
      <c r="C925" s="203">
        <v>44813.416666666664</v>
      </c>
      <c r="D925" s="208">
        <v>273.40800000000002</v>
      </c>
      <c r="E925" s="208">
        <v>251.09450000000001</v>
      </c>
      <c r="F925" s="208">
        <v>22.312999999999999</v>
      </c>
      <c r="G925" s="208">
        <v>0</v>
      </c>
      <c r="H925" s="208">
        <v>500</v>
      </c>
      <c r="I925" s="208">
        <v>770</v>
      </c>
      <c r="J925" s="208">
        <v>251.095</v>
      </c>
      <c r="K925" s="208">
        <v>770</v>
      </c>
      <c r="L925" s="208"/>
      <c r="M925" s="208">
        <v>370</v>
      </c>
      <c r="N925" s="208">
        <v>770</v>
      </c>
      <c r="O925" s="208">
        <v>770</v>
      </c>
      <c r="P925" s="208" t="s">
        <v>260</v>
      </c>
      <c r="Q925" s="208" t="s">
        <v>258</v>
      </c>
      <c r="R925" s="208" t="s">
        <v>259</v>
      </c>
      <c r="S925" s="203">
        <v>44837.595127314817</v>
      </c>
    </row>
    <row r="926" spans="1:19" x14ac:dyDescent="0.2">
      <c r="A926" s="208" t="s">
        <v>256</v>
      </c>
      <c r="B926" s="208" t="s">
        <v>130</v>
      </c>
      <c r="C926" s="203">
        <v>44813.458333333336</v>
      </c>
      <c r="D926" s="208">
        <v>273.69600000000003</v>
      </c>
      <c r="E926" s="208">
        <v>251.352</v>
      </c>
      <c r="F926" s="208">
        <v>22.341999999999999</v>
      </c>
      <c r="G926" s="208">
        <v>0</v>
      </c>
      <c r="H926" s="208">
        <v>500</v>
      </c>
      <c r="I926" s="208">
        <v>770</v>
      </c>
      <c r="J926" s="208">
        <v>251.35400000000001</v>
      </c>
      <c r="K926" s="208">
        <v>770</v>
      </c>
      <c r="L926" s="208"/>
      <c r="M926" s="208">
        <v>370</v>
      </c>
      <c r="N926" s="208">
        <v>770</v>
      </c>
      <c r="O926" s="208">
        <v>770</v>
      </c>
      <c r="P926" s="208" t="s">
        <v>260</v>
      </c>
      <c r="Q926" s="208" t="s">
        <v>258</v>
      </c>
      <c r="R926" s="208" t="s">
        <v>259</v>
      </c>
      <c r="S926" s="203">
        <v>44837.595127314817</v>
      </c>
    </row>
    <row r="927" spans="1:19" x14ac:dyDescent="0.2">
      <c r="A927" s="208" t="s">
        <v>256</v>
      </c>
      <c r="B927" s="208" t="s">
        <v>130</v>
      </c>
      <c r="C927" s="203">
        <v>44813.5</v>
      </c>
      <c r="D927" s="208">
        <v>273.79199999999997</v>
      </c>
      <c r="E927" s="208">
        <v>251.51</v>
      </c>
      <c r="F927" s="208">
        <v>22.282</v>
      </c>
      <c r="G927" s="208">
        <v>0</v>
      </c>
      <c r="H927" s="208">
        <v>500</v>
      </c>
      <c r="I927" s="208">
        <v>770</v>
      </c>
      <c r="J927" s="208">
        <v>251.51</v>
      </c>
      <c r="K927" s="208">
        <v>770</v>
      </c>
      <c r="L927" s="208"/>
      <c r="M927" s="208">
        <v>370</v>
      </c>
      <c r="N927" s="208">
        <v>770</v>
      </c>
      <c r="O927" s="208">
        <v>770</v>
      </c>
      <c r="P927" s="208" t="s">
        <v>260</v>
      </c>
      <c r="Q927" s="208" t="s">
        <v>258</v>
      </c>
      <c r="R927" s="208" t="s">
        <v>259</v>
      </c>
      <c r="S927" s="203">
        <v>44837.595127314817</v>
      </c>
    </row>
    <row r="928" spans="1:19" x14ac:dyDescent="0.2">
      <c r="A928" s="208" t="s">
        <v>256</v>
      </c>
      <c r="B928" s="208" t="s">
        <v>130</v>
      </c>
      <c r="C928" s="203">
        <v>44813.541666666664</v>
      </c>
      <c r="D928" s="208">
        <v>273.66399999999999</v>
      </c>
      <c r="E928" s="208">
        <v>251.19900000000001</v>
      </c>
      <c r="F928" s="208">
        <v>22.465</v>
      </c>
      <c r="G928" s="208">
        <v>0</v>
      </c>
      <c r="H928" s="208">
        <v>500</v>
      </c>
      <c r="I928" s="208">
        <v>770</v>
      </c>
      <c r="J928" s="208">
        <v>251.19900000000001</v>
      </c>
      <c r="K928" s="208">
        <v>770</v>
      </c>
      <c r="L928" s="208"/>
      <c r="M928" s="208">
        <v>370</v>
      </c>
      <c r="N928" s="208">
        <v>770</v>
      </c>
      <c r="O928" s="208">
        <v>770</v>
      </c>
      <c r="P928" s="208" t="s">
        <v>260</v>
      </c>
      <c r="Q928" s="208" t="s">
        <v>258</v>
      </c>
      <c r="R928" s="208" t="s">
        <v>259</v>
      </c>
      <c r="S928" s="203">
        <v>44837.595127314817</v>
      </c>
    </row>
    <row r="929" spans="1:19" x14ac:dyDescent="0.2">
      <c r="A929" s="208" t="s">
        <v>256</v>
      </c>
      <c r="B929" s="208" t="s">
        <v>130</v>
      </c>
      <c r="C929" s="203">
        <v>44813.583333333336</v>
      </c>
      <c r="D929" s="208">
        <v>274.14400000000001</v>
      </c>
      <c r="E929" s="208">
        <v>251.83</v>
      </c>
      <c r="F929" s="208">
        <v>22.315000000000001</v>
      </c>
      <c r="G929" s="208">
        <v>0</v>
      </c>
      <c r="H929" s="208">
        <v>500</v>
      </c>
      <c r="I929" s="208">
        <v>770</v>
      </c>
      <c r="J929" s="208">
        <v>251.82900000000001</v>
      </c>
      <c r="K929" s="208">
        <v>770</v>
      </c>
      <c r="L929" s="208"/>
      <c r="M929" s="208">
        <v>370</v>
      </c>
      <c r="N929" s="208">
        <v>770</v>
      </c>
      <c r="O929" s="208">
        <v>770</v>
      </c>
      <c r="P929" s="208" t="s">
        <v>260</v>
      </c>
      <c r="Q929" s="208" t="s">
        <v>258</v>
      </c>
      <c r="R929" s="208" t="s">
        <v>259</v>
      </c>
      <c r="S929" s="203">
        <v>44837.595127314817</v>
      </c>
    </row>
    <row r="930" spans="1:19" x14ac:dyDescent="0.2">
      <c r="A930" s="208" t="s">
        <v>256</v>
      </c>
      <c r="B930" s="208" t="s">
        <v>130</v>
      </c>
      <c r="C930" s="203">
        <v>44813.625</v>
      </c>
      <c r="D930" s="208">
        <v>273.31200000000001</v>
      </c>
      <c r="E930" s="208">
        <v>250.953</v>
      </c>
      <c r="F930" s="208">
        <v>22.359000000000002</v>
      </c>
      <c r="G930" s="208">
        <v>0</v>
      </c>
      <c r="H930" s="208">
        <v>500</v>
      </c>
      <c r="I930" s="208">
        <v>770</v>
      </c>
      <c r="J930" s="208">
        <v>250.953</v>
      </c>
      <c r="K930" s="208">
        <v>770</v>
      </c>
      <c r="L930" s="208"/>
      <c r="M930" s="208">
        <v>370</v>
      </c>
      <c r="N930" s="208">
        <v>770</v>
      </c>
      <c r="O930" s="208">
        <v>770</v>
      </c>
      <c r="P930" s="208" t="s">
        <v>260</v>
      </c>
      <c r="Q930" s="208" t="s">
        <v>258</v>
      </c>
      <c r="R930" s="208" t="s">
        <v>259</v>
      </c>
      <c r="S930" s="203">
        <v>44837.595127314817</v>
      </c>
    </row>
    <row r="931" spans="1:19" x14ac:dyDescent="0.2">
      <c r="A931" s="208" t="s">
        <v>256</v>
      </c>
      <c r="B931" s="208" t="s">
        <v>130</v>
      </c>
      <c r="C931" s="203">
        <v>44813.666666666664</v>
      </c>
      <c r="D931" s="208">
        <v>274.14400000000001</v>
      </c>
      <c r="E931" s="208">
        <v>251.74</v>
      </c>
      <c r="F931" s="208">
        <v>22.404</v>
      </c>
      <c r="G931" s="208">
        <v>0</v>
      </c>
      <c r="H931" s="208">
        <v>500</v>
      </c>
      <c r="I931" s="208">
        <v>770</v>
      </c>
      <c r="J931" s="208">
        <v>251.74</v>
      </c>
      <c r="K931" s="208">
        <v>770</v>
      </c>
      <c r="L931" s="208"/>
      <c r="M931" s="208">
        <v>370</v>
      </c>
      <c r="N931" s="208">
        <v>770</v>
      </c>
      <c r="O931" s="208">
        <v>770</v>
      </c>
      <c r="P931" s="208" t="s">
        <v>260</v>
      </c>
      <c r="Q931" s="208" t="s">
        <v>258</v>
      </c>
      <c r="R931" s="208" t="s">
        <v>259</v>
      </c>
      <c r="S931" s="203">
        <v>44837.595127314817</v>
      </c>
    </row>
    <row r="932" spans="1:19" x14ac:dyDescent="0.2">
      <c r="A932" s="208" t="s">
        <v>256</v>
      </c>
      <c r="B932" s="208" t="s">
        <v>130</v>
      </c>
      <c r="C932" s="203">
        <v>44813.708333333336</v>
      </c>
      <c r="D932" s="208">
        <v>288.928</v>
      </c>
      <c r="E932" s="208">
        <v>265.37099999999998</v>
      </c>
      <c r="F932" s="208">
        <v>23.558</v>
      </c>
      <c r="G932" s="208">
        <v>0</v>
      </c>
      <c r="H932" s="208">
        <v>500</v>
      </c>
      <c r="I932" s="208">
        <v>770</v>
      </c>
      <c r="J932" s="208">
        <v>265.37</v>
      </c>
      <c r="K932" s="208">
        <v>770</v>
      </c>
      <c r="L932" s="208"/>
      <c r="M932" s="208">
        <v>370</v>
      </c>
      <c r="N932" s="208">
        <v>770</v>
      </c>
      <c r="O932" s="208">
        <v>770</v>
      </c>
      <c r="P932" s="208" t="s">
        <v>260</v>
      </c>
      <c r="Q932" s="208" t="s">
        <v>258</v>
      </c>
      <c r="R932" s="208" t="s">
        <v>259</v>
      </c>
      <c r="S932" s="203">
        <v>44837.595127314817</v>
      </c>
    </row>
    <row r="933" spans="1:19" x14ac:dyDescent="0.2">
      <c r="A933" s="208" t="s">
        <v>256</v>
      </c>
      <c r="B933" s="208" t="s">
        <v>130</v>
      </c>
      <c r="C933" s="203">
        <v>44813.75</v>
      </c>
      <c r="D933" s="208">
        <v>296.03199999999998</v>
      </c>
      <c r="E933" s="208">
        <v>271.77449999999999</v>
      </c>
      <c r="F933" s="208">
        <v>24.259</v>
      </c>
      <c r="G933" s="208">
        <v>0</v>
      </c>
      <c r="H933" s="208">
        <v>500</v>
      </c>
      <c r="I933" s="208">
        <v>770</v>
      </c>
      <c r="J933" s="208">
        <v>271.77300000000002</v>
      </c>
      <c r="K933" s="208">
        <v>770</v>
      </c>
      <c r="L933" s="208"/>
      <c r="M933" s="208">
        <v>370</v>
      </c>
      <c r="N933" s="208">
        <v>770</v>
      </c>
      <c r="O933" s="208">
        <v>770</v>
      </c>
      <c r="P933" s="208" t="s">
        <v>260</v>
      </c>
      <c r="Q933" s="208" t="s">
        <v>258</v>
      </c>
      <c r="R933" s="208" t="s">
        <v>259</v>
      </c>
      <c r="S933" s="203">
        <v>44837.595127314817</v>
      </c>
    </row>
    <row r="934" spans="1:19" x14ac:dyDescent="0.2">
      <c r="A934" s="208" t="s">
        <v>256</v>
      </c>
      <c r="B934" s="208" t="s">
        <v>130</v>
      </c>
      <c r="C934" s="203">
        <v>44813.791666666664</v>
      </c>
      <c r="D934" s="208">
        <v>275.83999999999997</v>
      </c>
      <c r="E934" s="208">
        <v>252.37549999999999</v>
      </c>
      <c r="F934" s="208">
        <v>23.466000000000001</v>
      </c>
      <c r="G934" s="208">
        <v>0</v>
      </c>
      <c r="H934" s="208">
        <v>500</v>
      </c>
      <c r="I934" s="208">
        <v>770</v>
      </c>
      <c r="J934" s="208">
        <v>252.374</v>
      </c>
      <c r="K934" s="208">
        <v>770</v>
      </c>
      <c r="L934" s="208"/>
      <c r="M934" s="208">
        <v>370</v>
      </c>
      <c r="N934" s="208">
        <v>770</v>
      </c>
      <c r="O934" s="208">
        <v>770</v>
      </c>
      <c r="P934" s="208" t="s">
        <v>260</v>
      </c>
      <c r="Q934" s="208" t="s">
        <v>258</v>
      </c>
      <c r="R934" s="208" t="s">
        <v>259</v>
      </c>
      <c r="S934" s="203">
        <v>44837.595127314817</v>
      </c>
    </row>
    <row r="935" spans="1:19" x14ac:dyDescent="0.2">
      <c r="A935" s="208" t="s">
        <v>256</v>
      </c>
      <c r="B935" s="208" t="s">
        <v>130</v>
      </c>
      <c r="C935" s="203">
        <v>44813.833333333336</v>
      </c>
      <c r="D935" s="208">
        <v>274.84800000000001</v>
      </c>
      <c r="E935" s="208">
        <v>251.3665</v>
      </c>
      <c r="F935" s="208">
        <v>23.481999999999999</v>
      </c>
      <c r="G935" s="208">
        <v>0</v>
      </c>
      <c r="H935" s="208">
        <v>500</v>
      </c>
      <c r="I935" s="208">
        <v>770</v>
      </c>
      <c r="J935" s="208">
        <v>251.36600000000001</v>
      </c>
      <c r="K935" s="208">
        <v>770</v>
      </c>
      <c r="L935" s="208"/>
      <c r="M935" s="208">
        <v>370</v>
      </c>
      <c r="N935" s="208">
        <v>770</v>
      </c>
      <c r="O935" s="208">
        <v>770</v>
      </c>
      <c r="P935" s="208" t="s">
        <v>260</v>
      </c>
      <c r="Q935" s="208" t="s">
        <v>258</v>
      </c>
      <c r="R935" s="208" t="s">
        <v>259</v>
      </c>
      <c r="S935" s="203">
        <v>44837.595127314817</v>
      </c>
    </row>
    <row r="936" spans="1:19" x14ac:dyDescent="0.2">
      <c r="A936" s="208" t="s">
        <v>256</v>
      </c>
      <c r="B936" s="208" t="s">
        <v>130</v>
      </c>
      <c r="C936" s="203">
        <v>44813.875</v>
      </c>
      <c r="D936" s="208">
        <v>274.65600000000001</v>
      </c>
      <c r="E936" s="208">
        <v>251.01849999999999</v>
      </c>
      <c r="F936" s="208">
        <v>23.638999999999999</v>
      </c>
      <c r="G936" s="208">
        <v>0</v>
      </c>
      <c r="H936" s="208">
        <v>500</v>
      </c>
      <c r="I936" s="208">
        <v>770</v>
      </c>
      <c r="J936" s="208">
        <v>251.017</v>
      </c>
      <c r="K936" s="208">
        <v>770</v>
      </c>
      <c r="L936" s="208"/>
      <c r="M936" s="208">
        <v>370</v>
      </c>
      <c r="N936" s="208">
        <v>770</v>
      </c>
      <c r="O936" s="208">
        <v>770</v>
      </c>
      <c r="P936" s="208" t="s">
        <v>260</v>
      </c>
      <c r="Q936" s="208" t="s">
        <v>258</v>
      </c>
      <c r="R936" s="208" t="s">
        <v>259</v>
      </c>
      <c r="S936" s="203">
        <v>44837.595127314817</v>
      </c>
    </row>
    <row r="937" spans="1:19" x14ac:dyDescent="0.2">
      <c r="A937" s="208" t="s">
        <v>256</v>
      </c>
      <c r="B937" s="208" t="s">
        <v>130</v>
      </c>
      <c r="C937" s="203">
        <v>44813.916666666664</v>
      </c>
      <c r="D937" s="208">
        <v>275.072</v>
      </c>
      <c r="E937" s="208">
        <v>251.35650000000001</v>
      </c>
      <c r="F937" s="208">
        <v>23.716000000000001</v>
      </c>
      <c r="G937" s="208">
        <v>0</v>
      </c>
      <c r="H937" s="208">
        <v>499</v>
      </c>
      <c r="I937" s="208">
        <v>770</v>
      </c>
      <c r="J937" s="208">
        <v>251.35599999999999</v>
      </c>
      <c r="K937" s="208">
        <v>770</v>
      </c>
      <c r="L937" s="208"/>
      <c r="M937" s="208">
        <v>370</v>
      </c>
      <c r="N937" s="208">
        <v>770</v>
      </c>
      <c r="O937" s="208">
        <v>770</v>
      </c>
      <c r="P937" s="208" t="s">
        <v>260</v>
      </c>
      <c r="Q937" s="208" t="s">
        <v>258</v>
      </c>
      <c r="R937" s="208" t="s">
        <v>259</v>
      </c>
      <c r="S937" s="203">
        <v>44837.595127314817</v>
      </c>
    </row>
    <row r="938" spans="1:19" x14ac:dyDescent="0.2">
      <c r="A938" s="208" t="s">
        <v>256</v>
      </c>
      <c r="B938" s="208" t="s">
        <v>130</v>
      </c>
      <c r="C938" s="203">
        <v>44813.958333333336</v>
      </c>
      <c r="D938" s="208">
        <v>275.04000000000002</v>
      </c>
      <c r="E938" s="208">
        <v>251.48699999999999</v>
      </c>
      <c r="F938" s="208">
        <v>23.553999999999998</v>
      </c>
      <c r="G938" s="208">
        <v>0</v>
      </c>
      <c r="H938" s="208">
        <v>498</v>
      </c>
      <c r="I938" s="208">
        <v>511</v>
      </c>
      <c r="J938" s="208">
        <v>251.48599999999999</v>
      </c>
      <c r="K938" s="208">
        <v>770</v>
      </c>
      <c r="L938" s="208"/>
      <c r="M938" s="208">
        <v>370</v>
      </c>
      <c r="N938" s="208">
        <v>770</v>
      </c>
      <c r="O938" s="208">
        <v>770</v>
      </c>
      <c r="P938" s="208" t="s">
        <v>260</v>
      </c>
      <c r="Q938" s="208" t="s">
        <v>258</v>
      </c>
      <c r="R938" s="208" t="s">
        <v>259</v>
      </c>
      <c r="S938" s="203">
        <v>44837.595127314817</v>
      </c>
    </row>
    <row r="939" spans="1:19" x14ac:dyDescent="0.2">
      <c r="A939" s="208" t="s">
        <v>256</v>
      </c>
      <c r="B939" s="208" t="s">
        <v>130</v>
      </c>
      <c r="C939" s="203">
        <v>44814</v>
      </c>
      <c r="D939" s="208">
        <v>274.56</v>
      </c>
      <c r="E939" s="208">
        <v>251.11</v>
      </c>
      <c r="F939" s="208">
        <v>23.448</v>
      </c>
      <c r="G939" s="208">
        <v>0</v>
      </c>
      <c r="H939" s="208">
        <v>497</v>
      </c>
      <c r="I939" s="208">
        <v>667</v>
      </c>
      <c r="J939" s="208">
        <v>251.11199999999999</v>
      </c>
      <c r="K939" s="208">
        <v>770</v>
      </c>
      <c r="L939" s="208"/>
      <c r="M939" s="208">
        <v>370</v>
      </c>
      <c r="N939" s="208">
        <v>770</v>
      </c>
      <c r="O939" s="208">
        <v>770</v>
      </c>
      <c r="P939" s="208" t="s">
        <v>260</v>
      </c>
      <c r="Q939" s="208" t="s">
        <v>258</v>
      </c>
      <c r="R939" s="208" t="s">
        <v>259</v>
      </c>
      <c r="S939" s="203">
        <v>44837.595127314817</v>
      </c>
    </row>
    <row r="940" spans="1:19" x14ac:dyDescent="0.2">
      <c r="A940" s="208" t="s">
        <v>256</v>
      </c>
      <c r="B940" s="208" t="s">
        <v>130</v>
      </c>
      <c r="C940" s="203">
        <v>44814.041666666664</v>
      </c>
      <c r="D940" s="208">
        <v>274.24</v>
      </c>
      <c r="E940" s="208">
        <v>250.8955</v>
      </c>
      <c r="F940" s="208">
        <v>23.344999999999999</v>
      </c>
      <c r="G940" s="208">
        <v>0</v>
      </c>
      <c r="H940" s="208">
        <v>500</v>
      </c>
      <c r="I940" s="208">
        <v>770</v>
      </c>
      <c r="J940" s="208">
        <v>250.89500000000001</v>
      </c>
      <c r="K940" s="208">
        <v>770</v>
      </c>
      <c r="L940" s="208"/>
      <c r="M940" s="208">
        <v>370</v>
      </c>
      <c r="N940" s="208">
        <v>770</v>
      </c>
      <c r="O940" s="208">
        <v>770</v>
      </c>
      <c r="P940" s="208" t="s">
        <v>260</v>
      </c>
      <c r="Q940" s="208" t="s">
        <v>258</v>
      </c>
      <c r="R940" s="208" t="s">
        <v>259</v>
      </c>
      <c r="S940" s="203">
        <v>44837.595127314817</v>
      </c>
    </row>
    <row r="941" spans="1:19" x14ac:dyDescent="0.2">
      <c r="A941" s="208" t="s">
        <v>256</v>
      </c>
      <c r="B941" s="208" t="s">
        <v>130</v>
      </c>
      <c r="C941" s="203">
        <v>44814.083333333336</v>
      </c>
      <c r="D941" s="208">
        <v>274.49599999999998</v>
      </c>
      <c r="E941" s="208">
        <v>251.20650000000001</v>
      </c>
      <c r="F941" s="208">
        <v>23.29</v>
      </c>
      <c r="G941" s="208">
        <v>0</v>
      </c>
      <c r="H941" s="208">
        <v>500</v>
      </c>
      <c r="I941" s="208">
        <v>770</v>
      </c>
      <c r="J941" s="208">
        <v>251.20599999999999</v>
      </c>
      <c r="K941" s="208">
        <v>770</v>
      </c>
      <c r="L941" s="208"/>
      <c r="M941" s="208">
        <v>370</v>
      </c>
      <c r="N941" s="208">
        <v>770</v>
      </c>
      <c r="O941" s="208">
        <v>770</v>
      </c>
      <c r="P941" s="208" t="s">
        <v>260</v>
      </c>
      <c r="Q941" s="208" t="s">
        <v>258</v>
      </c>
      <c r="R941" s="208" t="s">
        <v>259</v>
      </c>
      <c r="S941" s="203">
        <v>44837.595127314817</v>
      </c>
    </row>
    <row r="942" spans="1:19" x14ac:dyDescent="0.2">
      <c r="A942" s="208" t="s">
        <v>256</v>
      </c>
      <c r="B942" s="208" t="s">
        <v>130</v>
      </c>
      <c r="C942" s="203">
        <v>44814.125</v>
      </c>
      <c r="D942" s="208">
        <v>275.29599999999999</v>
      </c>
      <c r="E942" s="208">
        <v>251.8245</v>
      </c>
      <c r="F942" s="208">
        <v>23.471</v>
      </c>
      <c r="G942" s="208">
        <v>0</v>
      </c>
      <c r="H942" s="208">
        <v>500</v>
      </c>
      <c r="I942" s="208">
        <v>770</v>
      </c>
      <c r="J942" s="208">
        <v>251.82499999999999</v>
      </c>
      <c r="K942" s="208">
        <v>770</v>
      </c>
      <c r="L942" s="208"/>
      <c r="M942" s="208">
        <v>370</v>
      </c>
      <c r="N942" s="208">
        <v>770</v>
      </c>
      <c r="O942" s="208">
        <v>770</v>
      </c>
      <c r="P942" s="208" t="s">
        <v>260</v>
      </c>
      <c r="Q942" s="208" t="s">
        <v>258</v>
      </c>
      <c r="R942" s="208" t="s">
        <v>259</v>
      </c>
      <c r="S942" s="203">
        <v>44837.595127314817</v>
      </c>
    </row>
    <row r="943" spans="1:19" x14ac:dyDescent="0.2">
      <c r="A943" s="208" t="s">
        <v>256</v>
      </c>
      <c r="B943" s="208" t="s">
        <v>130</v>
      </c>
      <c r="C943" s="203">
        <v>44814.166666666664</v>
      </c>
      <c r="D943" s="208">
        <v>274.14400000000001</v>
      </c>
      <c r="E943" s="208">
        <v>250.65600000000001</v>
      </c>
      <c r="F943" s="208">
        <v>23.489000000000001</v>
      </c>
      <c r="G943" s="208">
        <v>0</v>
      </c>
      <c r="H943" s="208">
        <v>500</v>
      </c>
      <c r="I943" s="208">
        <v>770</v>
      </c>
      <c r="J943" s="208">
        <v>250.655</v>
      </c>
      <c r="K943" s="208">
        <v>770</v>
      </c>
      <c r="L943" s="208"/>
      <c r="M943" s="208">
        <v>370</v>
      </c>
      <c r="N943" s="208">
        <v>770</v>
      </c>
      <c r="O943" s="208">
        <v>770</v>
      </c>
      <c r="P943" s="208" t="s">
        <v>260</v>
      </c>
      <c r="Q943" s="208" t="s">
        <v>258</v>
      </c>
      <c r="R943" s="208" t="s">
        <v>259</v>
      </c>
      <c r="S943" s="203">
        <v>44837.595127314817</v>
      </c>
    </row>
    <row r="944" spans="1:19" x14ac:dyDescent="0.2">
      <c r="A944" s="208" t="s">
        <v>256</v>
      </c>
      <c r="B944" s="208" t="s">
        <v>130</v>
      </c>
      <c r="C944" s="203">
        <v>44814.208333333336</v>
      </c>
      <c r="D944" s="208">
        <v>274.39999999999998</v>
      </c>
      <c r="E944" s="208">
        <v>251.03899999999999</v>
      </c>
      <c r="F944" s="208">
        <v>23.361999999999998</v>
      </c>
      <c r="G944" s="208">
        <v>0</v>
      </c>
      <c r="H944" s="208">
        <v>499</v>
      </c>
      <c r="I944" s="208">
        <v>770</v>
      </c>
      <c r="J944" s="208">
        <v>251.03800000000001</v>
      </c>
      <c r="K944" s="208">
        <v>770</v>
      </c>
      <c r="L944" s="208"/>
      <c r="M944" s="208">
        <v>370</v>
      </c>
      <c r="N944" s="208">
        <v>770</v>
      </c>
      <c r="O944" s="208">
        <v>770</v>
      </c>
      <c r="P944" s="208" t="s">
        <v>260</v>
      </c>
      <c r="Q944" s="208" t="s">
        <v>258</v>
      </c>
      <c r="R944" s="208" t="s">
        <v>259</v>
      </c>
      <c r="S944" s="203">
        <v>44837.595127314817</v>
      </c>
    </row>
    <row r="945" spans="1:19" x14ac:dyDescent="0.2">
      <c r="A945" s="208" t="s">
        <v>256</v>
      </c>
      <c r="B945" s="208" t="s">
        <v>130</v>
      </c>
      <c r="C945" s="203">
        <v>44814.25</v>
      </c>
      <c r="D945" s="208">
        <v>274.048</v>
      </c>
      <c r="E945" s="208">
        <v>250.83250000000001</v>
      </c>
      <c r="F945" s="208">
        <v>23.213000000000001</v>
      </c>
      <c r="G945" s="208">
        <v>0</v>
      </c>
      <c r="H945" s="208">
        <v>500</v>
      </c>
      <c r="I945" s="208">
        <v>770</v>
      </c>
      <c r="J945" s="208">
        <v>250.83500000000001</v>
      </c>
      <c r="K945" s="208">
        <v>770</v>
      </c>
      <c r="L945" s="208"/>
      <c r="M945" s="208">
        <v>370</v>
      </c>
      <c r="N945" s="208">
        <v>770</v>
      </c>
      <c r="O945" s="208">
        <v>770</v>
      </c>
      <c r="P945" s="208" t="s">
        <v>260</v>
      </c>
      <c r="Q945" s="208" t="s">
        <v>258</v>
      </c>
      <c r="R945" s="208" t="s">
        <v>259</v>
      </c>
      <c r="S945" s="203">
        <v>44837.595127314817</v>
      </c>
    </row>
    <row r="946" spans="1:19" x14ac:dyDescent="0.2">
      <c r="A946" s="208" t="s">
        <v>256</v>
      </c>
      <c r="B946" s="208" t="s">
        <v>130</v>
      </c>
      <c r="C946" s="203">
        <v>44814.291666666664</v>
      </c>
      <c r="D946" s="208">
        <v>274.20800000000003</v>
      </c>
      <c r="E946" s="208">
        <v>250.98400000000001</v>
      </c>
      <c r="F946" s="208">
        <v>23.225000000000001</v>
      </c>
      <c r="G946" s="208">
        <v>0</v>
      </c>
      <c r="H946" s="208">
        <v>500</v>
      </c>
      <c r="I946" s="208">
        <v>770</v>
      </c>
      <c r="J946" s="208">
        <v>250.983</v>
      </c>
      <c r="K946" s="208">
        <v>770</v>
      </c>
      <c r="L946" s="208"/>
      <c r="M946" s="208">
        <v>370</v>
      </c>
      <c r="N946" s="208">
        <v>770</v>
      </c>
      <c r="O946" s="208">
        <v>770</v>
      </c>
      <c r="P946" s="208" t="s">
        <v>260</v>
      </c>
      <c r="Q946" s="208" t="s">
        <v>258</v>
      </c>
      <c r="R946" s="208" t="s">
        <v>259</v>
      </c>
      <c r="S946" s="203">
        <v>44837.595127314817</v>
      </c>
    </row>
    <row r="947" spans="1:19" x14ac:dyDescent="0.2">
      <c r="A947" s="208" t="s">
        <v>256</v>
      </c>
      <c r="B947" s="208" t="s">
        <v>130</v>
      </c>
      <c r="C947" s="203">
        <v>44814.333333333336</v>
      </c>
      <c r="D947" s="208">
        <v>274.20800000000003</v>
      </c>
      <c r="E947" s="208">
        <v>250.74950000000001</v>
      </c>
      <c r="F947" s="208">
        <v>23.457000000000001</v>
      </c>
      <c r="G947" s="208">
        <v>0</v>
      </c>
      <c r="H947" s="208">
        <v>499</v>
      </c>
      <c r="I947" s="208">
        <v>770</v>
      </c>
      <c r="J947" s="208">
        <v>250.751</v>
      </c>
      <c r="K947" s="208">
        <v>770</v>
      </c>
      <c r="L947" s="208"/>
      <c r="M947" s="208">
        <v>370</v>
      </c>
      <c r="N947" s="208">
        <v>770</v>
      </c>
      <c r="O947" s="208">
        <v>770</v>
      </c>
      <c r="P947" s="208" t="s">
        <v>260</v>
      </c>
      <c r="Q947" s="208" t="s">
        <v>258</v>
      </c>
      <c r="R947" s="208" t="s">
        <v>259</v>
      </c>
      <c r="S947" s="203">
        <v>44837.595127314817</v>
      </c>
    </row>
    <row r="948" spans="1:19" x14ac:dyDescent="0.2">
      <c r="A948" s="208" t="s">
        <v>256</v>
      </c>
      <c r="B948" s="208" t="s">
        <v>130</v>
      </c>
      <c r="C948" s="203">
        <v>44814.375</v>
      </c>
      <c r="D948" s="208">
        <v>274.49599999999998</v>
      </c>
      <c r="E948" s="208">
        <v>250.99</v>
      </c>
      <c r="F948" s="208">
        <v>23.506</v>
      </c>
      <c r="G948" s="208">
        <v>0</v>
      </c>
      <c r="H948" s="208">
        <v>500</v>
      </c>
      <c r="I948" s="208">
        <v>770</v>
      </c>
      <c r="J948" s="208">
        <v>250.99</v>
      </c>
      <c r="K948" s="208">
        <v>770</v>
      </c>
      <c r="L948" s="208"/>
      <c r="M948" s="208">
        <v>370</v>
      </c>
      <c r="N948" s="208">
        <v>770</v>
      </c>
      <c r="O948" s="208">
        <v>770</v>
      </c>
      <c r="P948" s="208" t="s">
        <v>260</v>
      </c>
      <c r="Q948" s="208" t="s">
        <v>258</v>
      </c>
      <c r="R948" s="208" t="s">
        <v>259</v>
      </c>
      <c r="S948" s="203">
        <v>44837.595127314817</v>
      </c>
    </row>
    <row r="949" spans="1:19" x14ac:dyDescent="0.2">
      <c r="A949" s="208" t="s">
        <v>256</v>
      </c>
      <c r="B949" s="208" t="s">
        <v>130</v>
      </c>
      <c r="C949" s="203">
        <v>44814.416666666664</v>
      </c>
      <c r="D949" s="208">
        <v>274.048</v>
      </c>
      <c r="E949" s="208">
        <v>250.66499999999999</v>
      </c>
      <c r="F949" s="208">
        <v>23.382999999999999</v>
      </c>
      <c r="G949" s="208">
        <v>0</v>
      </c>
      <c r="H949" s="208">
        <v>500</v>
      </c>
      <c r="I949" s="208">
        <v>770</v>
      </c>
      <c r="J949" s="208">
        <v>250.66499999999999</v>
      </c>
      <c r="K949" s="208">
        <v>770</v>
      </c>
      <c r="L949" s="208"/>
      <c r="M949" s="208">
        <v>370</v>
      </c>
      <c r="N949" s="208">
        <v>770</v>
      </c>
      <c r="O949" s="208">
        <v>770</v>
      </c>
      <c r="P949" s="208" t="s">
        <v>260</v>
      </c>
      <c r="Q949" s="208" t="s">
        <v>258</v>
      </c>
      <c r="R949" s="208" t="s">
        <v>259</v>
      </c>
      <c r="S949" s="203">
        <v>44837.595127314817</v>
      </c>
    </row>
    <row r="950" spans="1:19" x14ac:dyDescent="0.2">
      <c r="A950" s="208" t="s">
        <v>256</v>
      </c>
      <c r="B950" s="208" t="s">
        <v>130</v>
      </c>
      <c r="C950" s="203">
        <v>44814.458333333336</v>
      </c>
      <c r="D950" s="208">
        <v>274.59199999999998</v>
      </c>
      <c r="E950" s="208">
        <v>251.08449999999999</v>
      </c>
      <c r="F950" s="208">
        <v>23.507999999999999</v>
      </c>
      <c r="G950" s="208">
        <v>0</v>
      </c>
      <c r="H950" s="208">
        <v>500</v>
      </c>
      <c r="I950" s="208">
        <v>770</v>
      </c>
      <c r="J950" s="208">
        <v>251.084</v>
      </c>
      <c r="K950" s="208">
        <v>770</v>
      </c>
      <c r="L950" s="208"/>
      <c r="M950" s="208">
        <v>370</v>
      </c>
      <c r="N950" s="208">
        <v>770</v>
      </c>
      <c r="O950" s="208">
        <v>770</v>
      </c>
      <c r="P950" s="208" t="s">
        <v>260</v>
      </c>
      <c r="Q950" s="208" t="s">
        <v>258</v>
      </c>
      <c r="R950" s="208" t="s">
        <v>259</v>
      </c>
      <c r="S950" s="203">
        <v>44837.595127314817</v>
      </c>
    </row>
    <row r="951" spans="1:19" x14ac:dyDescent="0.2">
      <c r="A951" s="208" t="s">
        <v>256</v>
      </c>
      <c r="B951" s="208" t="s">
        <v>130</v>
      </c>
      <c r="C951" s="203">
        <v>44814.5</v>
      </c>
      <c r="D951" s="208">
        <v>275.55200000000002</v>
      </c>
      <c r="E951" s="208">
        <v>252.114</v>
      </c>
      <c r="F951" s="208">
        <v>23.437000000000001</v>
      </c>
      <c r="G951" s="208">
        <v>0</v>
      </c>
      <c r="H951" s="208">
        <v>500</v>
      </c>
      <c r="I951" s="208">
        <v>770</v>
      </c>
      <c r="J951" s="208">
        <v>252.11500000000001</v>
      </c>
      <c r="K951" s="208">
        <v>770</v>
      </c>
      <c r="L951" s="208"/>
      <c r="M951" s="208">
        <v>370</v>
      </c>
      <c r="N951" s="208">
        <v>770</v>
      </c>
      <c r="O951" s="208">
        <v>770</v>
      </c>
      <c r="P951" s="208" t="s">
        <v>260</v>
      </c>
      <c r="Q951" s="208" t="s">
        <v>258</v>
      </c>
      <c r="R951" s="208" t="s">
        <v>259</v>
      </c>
      <c r="S951" s="203">
        <v>44837.595127314817</v>
      </c>
    </row>
    <row r="952" spans="1:19" x14ac:dyDescent="0.2">
      <c r="A952" s="208" t="s">
        <v>256</v>
      </c>
      <c r="B952" s="208" t="s">
        <v>130</v>
      </c>
      <c r="C952" s="203">
        <v>44814.541666666664</v>
      </c>
      <c r="D952" s="208">
        <v>274.68799999999999</v>
      </c>
      <c r="E952" s="208">
        <v>251.01499999999999</v>
      </c>
      <c r="F952" s="208">
        <v>23.672000000000001</v>
      </c>
      <c r="G952" s="208">
        <v>0</v>
      </c>
      <c r="H952" s="208">
        <v>500</v>
      </c>
      <c r="I952" s="208">
        <v>770</v>
      </c>
      <c r="J952" s="208">
        <v>251.01599999999999</v>
      </c>
      <c r="K952" s="208">
        <v>770</v>
      </c>
      <c r="L952" s="208"/>
      <c r="M952" s="208">
        <v>370</v>
      </c>
      <c r="N952" s="208">
        <v>770</v>
      </c>
      <c r="O952" s="208">
        <v>770</v>
      </c>
      <c r="P952" s="208" t="s">
        <v>260</v>
      </c>
      <c r="Q952" s="208" t="s">
        <v>258</v>
      </c>
      <c r="R952" s="208" t="s">
        <v>259</v>
      </c>
      <c r="S952" s="203">
        <v>44837.595127314817</v>
      </c>
    </row>
    <row r="953" spans="1:19" x14ac:dyDescent="0.2">
      <c r="A953" s="208" t="s">
        <v>256</v>
      </c>
      <c r="B953" s="208" t="s">
        <v>130</v>
      </c>
      <c r="C953" s="203">
        <v>44814.583333333336</v>
      </c>
      <c r="D953" s="208">
        <v>274.49599999999998</v>
      </c>
      <c r="E953" s="208">
        <v>250.8715</v>
      </c>
      <c r="F953" s="208">
        <v>23.625</v>
      </c>
      <c r="G953" s="208">
        <v>0</v>
      </c>
      <c r="H953" s="208">
        <v>500</v>
      </c>
      <c r="I953" s="208">
        <v>770</v>
      </c>
      <c r="J953" s="208">
        <v>250.87100000000001</v>
      </c>
      <c r="K953" s="208">
        <v>770</v>
      </c>
      <c r="L953" s="208"/>
      <c r="M953" s="208">
        <v>370</v>
      </c>
      <c r="N953" s="208">
        <v>770</v>
      </c>
      <c r="O953" s="208">
        <v>770</v>
      </c>
      <c r="P953" s="208" t="s">
        <v>260</v>
      </c>
      <c r="Q953" s="208" t="s">
        <v>258</v>
      </c>
      <c r="R953" s="208" t="s">
        <v>259</v>
      </c>
      <c r="S953" s="203">
        <v>44837.595127314817</v>
      </c>
    </row>
    <row r="954" spans="1:19" x14ac:dyDescent="0.2">
      <c r="A954" s="208" t="s">
        <v>256</v>
      </c>
      <c r="B954" s="208" t="s">
        <v>130</v>
      </c>
      <c r="C954" s="203">
        <v>44814.625</v>
      </c>
      <c r="D954" s="208">
        <v>279.64800000000002</v>
      </c>
      <c r="E954" s="208">
        <v>255.8245</v>
      </c>
      <c r="F954" s="208">
        <v>23.824999999999999</v>
      </c>
      <c r="G954" s="208">
        <v>0</v>
      </c>
      <c r="H954" s="208">
        <v>500</v>
      </c>
      <c r="I954" s="208">
        <v>770</v>
      </c>
      <c r="J954" s="208">
        <v>255.82300000000001</v>
      </c>
      <c r="K954" s="208">
        <v>770</v>
      </c>
      <c r="L954" s="208"/>
      <c r="M954" s="208">
        <v>370</v>
      </c>
      <c r="N954" s="208">
        <v>770</v>
      </c>
      <c r="O954" s="208">
        <v>770</v>
      </c>
      <c r="P954" s="208" t="s">
        <v>260</v>
      </c>
      <c r="Q954" s="208" t="s">
        <v>258</v>
      </c>
      <c r="R954" s="208" t="s">
        <v>259</v>
      </c>
      <c r="S954" s="203">
        <v>44837.595127314817</v>
      </c>
    </row>
    <row r="955" spans="1:19" x14ac:dyDescent="0.2">
      <c r="A955" s="208" t="s">
        <v>256</v>
      </c>
      <c r="B955" s="208" t="s">
        <v>130</v>
      </c>
      <c r="C955" s="203">
        <v>44814.666666666664</v>
      </c>
      <c r="D955" s="208">
        <v>275.23200000000003</v>
      </c>
      <c r="E955" s="208">
        <v>251.7585</v>
      </c>
      <c r="F955" s="208">
        <v>23.474</v>
      </c>
      <c r="G955" s="208">
        <v>0</v>
      </c>
      <c r="H955" s="208">
        <v>500</v>
      </c>
      <c r="I955" s="208">
        <v>770</v>
      </c>
      <c r="J955" s="208">
        <v>251.75800000000001</v>
      </c>
      <c r="K955" s="208">
        <v>770</v>
      </c>
      <c r="L955" s="208"/>
      <c r="M955" s="208">
        <v>370</v>
      </c>
      <c r="N955" s="208">
        <v>770</v>
      </c>
      <c r="O955" s="208">
        <v>770</v>
      </c>
      <c r="P955" s="208" t="s">
        <v>260</v>
      </c>
      <c r="Q955" s="208" t="s">
        <v>258</v>
      </c>
      <c r="R955" s="208" t="s">
        <v>259</v>
      </c>
      <c r="S955" s="203">
        <v>44837.595127314817</v>
      </c>
    </row>
    <row r="956" spans="1:19" x14ac:dyDescent="0.2">
      <c r="A956" s="208" t="s">
        <v>256</v>
      </c>
      <c r="B956" s="208" t="s">
        <v>130</v>
      </c>
      <c r="C956" s="203">
        <v>44814.708333333336</v>
      </c>
      <c r="D956" s="208">
        <v>274.81599999999997</v>
      </c>
      <c r="E956" s="208">
        <v>251.477</v>
      </c>
      <c r="F956" s="208">
        <v>23.337</v>
      </c>
      <c r="G956" s="208">
        <v>0</v>
      </c>
      <c r="H956" s="208">
        <v>499</v>
      </c>
      <c r="I956" s="208">
        <v>770</v>
      </c>
      <c r="J956" s="208">
        <v>251.47900000000001</v>
      </c>
      <c r="K956" s="208">
        <v>770</v>
      </c>
      <c r="L956" s="208"/>
      <c r="M956" s="208">
        <v>370</v>
      </c>
      <c r="N956" s="208">
        <v>770</v>
      </c>
      <c r="O956" s="208">
        <v>770</v>
      </c>
      <c r="P956" s="208" t="s">
        <v>260</v>
      </c>
      <c r="Q956" s="208" t="s">
        <v>258</v>
      </c>
      <c r="R956" s="208" t="s">
        <v>259</v>
      </c>
      <c r="S956" s="203">
        <v>44837.595127314817</v>
      </c>
    </row>
    <row r="957" spans="1:19" x14ac:dyDescent="0.2">
      <c r="A957" s="208" t="s">
        <v>256</v>
      </c>
      <c r="B957" s="208" t="s">
        <v>130</v>
      </c>
      <c r="C957" s="203">
        <v>44814.75</v>
      </c>
      <c r="D957" s="208">
        <v>274.75200000000001</v>
      </c>
      <c r="E957" s="208">
        <v>251.45599999999999</v>
      </c>
      <c r="F957" s="208">
        <v>23.295000000000002</v>
      </c>
      <c r="G957" s="208">
        <v>0</v>
      </c>
      <c r="H957" s="208">
        <v>500</v>
      </c>
      <c r="I957" s="208">
        <v>770</v>
      </c>
      <c r="J957" s="208">
        <v>251.45699999999999</v>
      </c>
      <c r="K957" s="208">
        <v>770</v>
      </c>
      <c r="L957" s="208"/>
      <c r="M957" s="208">
        <v>370</v>
      </c>
      <c r="N957" s="208">
        <v>770</v>
      </c>
      <c r="O957" s="208">
        <v>770</v>
      </c>
      <c r="P957" s="208" t="s">
        <v>260</v>
      </c>
      <c r="Q957" s="208" t="s">
        <v>258</v>
      </c>
      <c r="R957" s="208" t="s">
        <v>259</v>
      </c>
      <c r="S957" s="203">
        <v>44837.595127314817</v>
      </c>
    </row>
    <row r="958" spans="1:19" x14ac:dyDescent="0.2">
      <c r="A958" s="208" t="s">
        <v>256</v>
      </c>
      <c r="B958" s="208" t="s">
        <v>130</v>
      </c>
      <c r="C958" s="203">
        <v>44814.791666666664</v>
      </c>
      <c r="D958" s="208">
        <v>274.30399999999997</v>
      </c>
      <c r="E958" s="208">
        <v>251.06549999999999</v>
      </c>
      <c r="F958" s="208">
        <v>23.239000000000001</v>
      </c>
      <c r="G958" s="208">
        <v>0</v>
      </c>
      <c r="H958" s="208">
        <v>500</v>
      </c>
      <c r="I958" s="208">
        <v>770</v>
      </c>
      <c r="J958" s="208">
        <v>251.065</v>
      </c>
      <c r="K958" s="208">
        <v>770</v>
      </c>
      <c r="L958" s="208"/>
      <c r="M958" s="208">
        <v>370</v>
      </c>
      <c r="N958" s="208">
        <v>770</v>
      </c>
      <c r="O958" s="208">
        <v>770</v>
      </c>
      <c r="P958" s="208" t="s">
        <v>260</v>
      </c>
      <c r="Q958" s="208" t="s">
        <v>258</v>
      </c>
      <c r="R958" s="208" t="s">
        <v>259</v>
      </c>
      <c r="S958" s="203">
        <v>44837.595127314817</v>
      </c>
    </row>
    <row r="959" spans="1:19" x14ac:dyDescent="0.2">
      <c r="A959" s="208" t="s">
        <v>256</v>
      </c>
      <c r="B959" s="208" t="s">
        <v>130</v>
      </c>
      <c r="C959" s="203">
        <v>44814.833333333336</v>
      </c>
      <c r="D959" s="208">
        <v>274.52800000000002</v>
      </c>
      <c r="E959" s="208">
        <v>251.32050000000001</v>
      </c>
      <c r="F959" s="208">
        <v>23.207999999999998</v>
      </c>
      <c r="G959" s="208">
        <v>0</v>
      </c>
      <c r="H959" s="208">
        <v>500</v>
      </c>
      <c r="I959" s="208">
        <v>770</v>
      </c>
      <c r="J959" s="208">
        <v>251.32</v>
      </c>
      <c r="K959" s="208">
        <v>770</v>
      </c>
      <c r="L959" s="208"/>
      <c r="M959" s="208">
        <v>370</v>
      </c>
      <c r="N959" s="208">
        <v>770</v>
      </c>
      <c r="O959" s="208">
        <v>770</v>
      </c>
      <c r="P959" s="208" t="s">
        <v>260</v>
      </c>
      <c r="Q959" s="208" t="s">
        <v>258</v>
      </c>
      <c r="R959" s="208" t="s">
        <v>259</v>
      </c>
      <c r="S959" s="203">
        <v>44837.595127314817</v>
      </c>
    </row>
    <row r="960" spans="1:19" x14ac:dyDescent="0.2">
      <c r="A960" s="208" t="s">
        <v>256</v>
      </c>
      <c r="B960" s="208" t="s">
        <v>130</v>
      </c>
      <c r="C960" s="203">
        <v>44814.875</v>
      </c>
      <c r="D960" s="208">
        <v>274.464</v>
      </c>
      <c r="E960" s="208">
        <v>251.1635</v>
      </c>
      <c r="F960" s="208">
        <v>23.300999999999998</v>
      </c>
      <c r="G960" s="208">
        <v>0</v>
      </c>
      <c r="H960" s="208">
        <v>500</v>
      </c>
      <c r="I960" s="208">
        <v>770</v>
      </c>
      <c r="J960" s="208">
        <v>251.16300000000001</v>
      </c>
      <c r="K960" s="208">
        <v>770</v>
      </c>
      <c r="L960" s="208"/>
      <c r="M960" s="208">
        <v>370</v>
      </c>
      <c r="N960" s="208">
        <v>770</v>
      </c>
      <c r="O960" s="208">
        <v>770</v>
      </c>
      <c r="P960" s="208" t="s">
        <v>260</v>
      </c>
      <c r="Q960" s="208" t="s">
        <v>258</v>
      </c>
      <c r="R960" s="208" t="s">
        <v>259</v>
      </c>
      <c r="S960" s="203">
        <v>44837.595127314817</v>
      </c>
    </row>
    <row r="961" spans="1:19" x14ac:dyDescent="0.2">
      <c r="A961" s="208" t="s">
        <v>256</v>
      </c>
      <c r="B961" s="208" t="s">
        <v>130</v>
      </c>
      <c r="C961" s="203">
        <v>44814.916666666664</v>
      </c>
      <c r="D961" s="208">
        <v>280.03199999999998</v>
      </c>
      <c r="E961" s="208">
        <v>256.36900000000003</v>
      </c>
      <c r="F961" s="208">
        <v>23.661999999999999</v>
      </c>
      <c r="G961" s="208">
        <v>0</v>
      </c>
      <c r="H961" s="208">
        <v>500</v>
      </c>
      <c r="I961" s="208">
        <v>770</v>
      </c>
      <c r="J961" s="208">
        <v>256.37</v>
      </c>
      <c r="K961" s="208">
        <v>770</v>
      </c>
      <c r="L961" s="208"/>
      <c r="M961" s="208">
        <v>370</v>
      </c>
      <c r="N961" s="208">
        <v>770</v>
      </c>
      <c r="O961" s="208">
        <v>770</v>
      </c>
      <c r="P961" s="208" t="s">
        <v>260</v>
      </c>
      <c r="Q961" s="208" t="s">
        <v>258</v>
      </c>
      <c r="R961" s="208" t="s">
        <v>259</v>
      </c>
      <c r="S961" s="203">
        <v>44837.595127314817</v>
      </c>
    </row>
    <row r="962" spans="1:19" x14ac:dyDescent="0.2">
      <c r="A962" s="208" t="s">
        <v>256</v>
      </c>
      <c r="B962" s="208" t="s">
        <v>130</v>
      </c>
      <c r="C962" s="203">
        <v>44814.958333333336</v>
      </c>
      <c r="D962" s="208">
        <v>274.49599999999998</v>
      </c>
      <c r="E962" s="208">
        <v>251.05350000000001</v>
      </c>
      <c r="F962" s="208">
        <v>23.440999999999999</v>
      </c>
      <c r="G962" s="208">
        <v>0</v>
      </c>
      <c r="H962" s="208">
        <v>500</v>
      </c>
      <c r="I962" s="208">
        <v>770</v>
      </c>
      <c r="J962" s="208">
        <v>251.05500000000001</v>
      </c>
      <c r="K962" s="208">
        <v>770</v>
      </c>
      <c r="L962" s="208"/>
      <c r="M962" s="208">
        <v>370</v>
      </c>
      <c r="N962" s="208">
        <v>770</v>
      </c>
      <c r="O962" s="208">
        <v>770</v>
      </c>
      <c r="P962" s="208" t="s">
        <v>260</v>
      </c>
      <c r="Q962" s="208" t="s">
        <v>258</v>
      </c>
      <c r="R962" s="208" t="s">
        <v>259</v>
      </c>
      <c r="S962" s="203">
        <v>44837.595127314817</v>
      </c>
    </row>
    <row r="963" spans="1:19" x14ac:dyDescent="0.2">
      <c r="A963" s="208" t="s">
        <v>256</v>
      </c>
      <c r="B963" s="208" t="s">
        <v>130</v>
      </c>
      <c r="C963" s="203">
        <v>44815</v>
      </c>
      <c r="D963" s="208">
        <v>278.30399999999997</v>
      </c>
      <c r="E963" s="208">
        <v>254.58099999999999</v>
      </c>
      <c r="F963" s="208">
        <v>23.721</v>
      </c>
      <c r="G963" s="208">
        <v>0</v>
      </c>
      <c r="H963" s="208">
        <v>499</v>
      </c>
      <c r="I963" s="208">
        <v>770</v>
      </c>
      <c r="J963" s="208">
        <v>254.583</v>
      </c>
      <c r="K963" s="208">
        <v>770</v>
      </c>
      <c r="L963" s="208"/>
      <c r="M963" s="208">
        <v>370</v>
      </c>
      <c r="N963" s="208">
        <v>770</v>
      </c>
      <c r="O963" s="208">
        <v>770</v>
      </c>
      <c r="P963" s="208" t="s">
        <v>260</v>
      </c>
      <c r="Q963" s="208" t="s">
        <v>258</v>
      </c>
      <c r="R963" s="208" t="s">
        <v>259</v>
      </c>
      <c r="S963" s="203">
        <v>44837.595127314817</v>
      </c>
    </row>
    <row r="964" spans="1:19" x14ac:dyDescent="0.2">
      <c r="A964" s="208" t="s">
        <v>256</v>
      </c>
      <c r="B964" s="208" t="s">
        <v>130</v>
      </c>
      <c r="C964" s="203">
        <v>44815.041666666664</v>
      </c>
      <c r="D964" s="208">
        <v>274.49599999999998</v>
      </c>
      <c r="E964" s="208">
        <v>251.09200000000001</v>
      </c>
      <c r="F964" s="208">
        <v>23.404</v>
      </c>
      <c r="G964" s="208">
        <v>0</v>
      </c>
      <c r="H964" s="208">
        <v>500</v>
      </c>
      <c r="I964" s="208">
        <v>770</v>
      </c>
      <c r="J964" s="208">
        <v>251.09200000000001</v>
      </c>
      <c r="K964" s="208">
        <v>770</v>
      </c>
      <c r="L964" s="208"/>
      <c r="M964" s="208">
        <v>370</v>
      </c>
      <c r="N964" s="208">
        <v>770</v>
      </c>
      <c r="O964" s="208">
        <v>770</v>
      </c>
      <c r="P964" s="208" t="s">
        <v>260</v>
      </c>
      <c r="Q964" s="208" t="s">
        <v>258</v>
      </c>
      <c r="R964" s="208" t="s">
        <v>259</v>
      </c>
      <c r="S964" s="203">
        <v>44837.595127314817</v>
      </c>
    </row>
    <row r="965" spans="1:19" x14ac:dyDescent="0.2">
      <c r="A965" s="208" t="s">
        <v>256</v>
      </c>
      <c r="B965" s="208" t="s">
        <v>130</v>
      </c>
      <c r="C965" s="203">
        <v>44815.083333333336</v>
      </c>
      <c r="D965" s="208">
        <v>274.08</v>
      </c>
      <c r="E965" s="208">
        <v>250.869</v>
      </c>
      <c r="F965" s="208">
        <v>23.21</v>
      </c>
      <c r="G965" s="208">
        <v>0</v>
      </c>
      <c r="H965" s="208">
        <v>499</v>
      </c>
      <c r="I965" s="208">
        <v>770</v>
      </c>
      <c r="J965" s="208">
        <v>250.87</v>
      </c>
      <c r="K965" s="208">
        <v>770</v>
      </c>
      <c r="L965" s="208"/>
      <c r="M965" s="208">
        <v>370</v>
      </c>
      <c r="N965" s="208">
        <v>770</v>
      </c>
      <c r="O965" s="208">
        <v>770</v>
      </c>
      <c r="P965" s="208" t="s">
        <v>260</v>
      </c>
      <c r="Q965" s="208" t="s">
        <v>258</v>
      </c>
      <c r="R965" s="208" t="s">
        <v>259</v>
      </c>
      <c r="S965" s="203">
        <v>44837.595127314817</v>
      </c>
    </row>
    <row r="966" spans="1:19" x14ac:dyDescent="0.2">
      <c r="A966" s="208" t="s">
        <v>256</v>
      </c>
      <c r="B966" s="208" t="s">
        <v>130</v>
      </c>
      <c r="C966" s="203">
        <v>44815.125</v>
      </c>
      <c r="D966" s="208">
        <v>273.92</v>
      </c>
      <c r="E966" s="208">
        <v>250.68350000000001</v>
      </c>
      <c r="F966" s="208">
        <v>23.236000000000001</v>
      </c>
      <c r="G966" s="208">
        <v>0</v>
      </c>
      <c r="H966" s="208">
        <v>500</v>
      </c>
      <c r="I966" s="208">
        <v>770</v>
      </c>
      <c r="J966" s="208">
        <v>250.684</v>
      </c>
      <c r="K966" s="208">
        <v>770</v>
      </c>
      <c r="L966" s="208"/>
      <c r="M966" s="208">
        <v>370</v>
      </c>
      <c r="N966" s="208">
        <v>770</v>
      </c>
      <c r="O966" s="208">
        <v>770</v>
      </c>
      <c r="P966" s="208" t="s">
        <v>260</v>
      </c>
      <c r="Q966" s="208" t="s">
        <v>258</v>
      </c>
      <c r="R966" s="208" t="s">
        <v>259</v>
      </c>
      <c r="S966" s="203">
        <v>44837.595127314817</v>
      </c>
    </row>
    <row r="967" spans="1:19" x14ac:dyDescent="0.2">
      <c r="A967" s="208" t="s">
        <v>256</v>
      </c>
      <c r="B967" s="208" t="s">
        <v>130</v>
      </c>
      <c r="C967" s="203">
        <v>44815.166666666664</v>
      </c>
      <c r="D967" s="208">
        <v>277.37599999999998</v>
      </c>
      <c r="E967" s="208">
        <v>253.85900000000001</v>
      </c>
      <c r="F967" s="208">
        <v>23.516999999999999</v>
      </c>
      <c r="G967" s="208">
        <v>0</v>
      </c>
      <c r="H967" s="208">
        <v>500</v>
      </c>
      <c r="I967" s="208">
        <v>770</v>
      </c>
      <c r="J967" s="208">
        <v>253.85900000000001</v>
      </c>
      <c r="K967" s="208">
        <v>770</v>
      </c>
      <c r="L967" s="208"/>
      <c r="M967" s="208">
        <v>370</v>
      </c>
      <c r="N967" s="208">
        <v>770</v>
      </c>
      <c r="O967" s="208">
        <v>770</v>
      </c>
      <c r="P967" s="208" t="s">
        <v>260</v>
      </c>
      <c r="Q967" s="208" t="s">
        <v>258</v>
      </c>
      <c r="R967" s="208" t="s">
        <v>259</v>
      </c>
      <c r="S967" s="203">
        <v>44837.595127314817</v>
      </c>
    </row>
    <row r="968" spans="1:19" x14ac:dyDescent="0.2">
      <c r="A968" s="208" t="s">
        <v>256</v>
      </c>
      <c r="B968" s="208" t="s">
        <v>130</v>
      </c>
      <c r="C968" s="203">
        <v>44815.208333333336</v>
      </c>
      <c r="D968" s="208">
        <v>274.33600000000001</v>
      </c>
      <c r="E968" s="208">
        <v>250.9555</v>
      </c>
      <c r="F968" s="208">
        <v>23.38</v>
      </c>
      <c r="G968" s="208">
        <v>0</v>
      </c>
      <c r="H968" s="208">
        <v>500</v>
      </c>
      <c r="I968" s="208">
        <v>770</v>
      </c>
      <c r="J968" s="208">
        <v>250.95599999999999</v>
      </c>
      <c r="K968" s="208">
        <v>770</v>
      </c>
      <c r="L968" s="208"/>
      <c r="M968" s="208">
        <v>370</v>
      </c>
      <c r="N968" s="208">
        <v>770</v>
      </c>
      <c r="O968" s="208">
        <v>770</v>
      </c>
      <c r="P968" s="208" t="s">
        <v>260</v>
      </c>
      <c r="Q968" s="208" t="s">
        <v>258</v>
      </c>
      <c r="R968" s="208" t="s">
        <v>259</v>
      </c>
      <c r="S968" s="203">
        <v>44837.595127314817</v>
      </c>
    </row>
    <row r="969" spans="1:19" x14ac:dyDescent="0.2">
      <c r="A969" s="208" t="s">
        <v>256</v>
      </c>
      <c r="B969" s="208" t="s">
        <v>130</v>
      </c>
      <c r="C969" s="203">
        <v>44815.25</v>
      </c>
      <c r="D969" s="208">
        <v>274.62400000000002</v>
      </c>
      <c r="E969" s="208">
        <v>251.1335</v>
      </c>
      <c r="F969" s="208">
        <v>23.489000000000001</v>
      </c>
      <c r="G969" s="208">
        <v>0</v>
      </c>
      <c r="H969" s="208">
        <v>500</v>
      </c>
      <c r="I969" s="208">
        <v>770</v>
      </c>
      <c r="J969" s="208">
        <v>251.13499999999999</v>
      </c>
      <c r="K969" s="208">
        <v>770</v>
      </c>
      <c r="L969" s="208"/>
      <c r="M969" s="208">
        <v>370</v>
      </c>
      <c r="N969" s="208">
        <v>770</v>
      </c>
      <c r="O969" s="208">
        <v>770</v>
      </c>
      <c r="P969" s="208" t="s">
        <v>260</v>
      </c>
      <c r="Q969" s="208" t="s">
        <v>258</v>
      </c>
      <c r="R969" s="208" t="s">
        <v>259</v>
      </c>
      <c r="S969" s="203">
        <v>44837.595127314817</v>
      </c>
    </row>
    <row r="970" spans="1:19" x14ac:dyDescent="0.2">
      <c r="A970" s="208" t="s">
        <v>256</v>
      </c>
      <c r="B970" s="208" t="s">
        <v>130</v>
      </c>
      <c r="C970" s="203">
        <v>44815.291666666664</v>
      </c>
      <c r="D970" s="208">
        <v>274.49599999999998</v>
      </c>
      <c r="E970" s="208">
        <v>251.13050000000001</v>
      </c>
      <c r="F970" s="208">
        <v>23.364000000000001</v>
      </c>
      <c r="G970" s="208">
        <v>0</v>
      </c>
      <c r="H970" s="208">
        <v>500</v>
      </c>
      <c r="I970" s="208">
        <v>770</v>
      </c>
      <c r="J970" s="208">
        <v>251.13200000000001</v>
      </c>
      <c r="K970" s="208">
        <v>770</v>
      </c>
      <c r="L970" s="208"/>
      <c r="M970" s="208">
        <v>370</v>
      </c>
      <c r="N970" s="208">
        <v>770</v>
      </c>
      <c r="O970" s="208">
        <v>770</v>
      </c>
      <c r="P970" s="208" t="s">
        <v>260</v>
      </c>
      <c r="Q970" s="208" t="s">
        <v>258</v>
      </c>
      <c r="R970" s="208" t="s">
        <v>259</v>
      </c>
      <c r="S970" s="203">
        <v>44837.595127314817</v>
      </c>
    </row>
    <row r="971" spans="1:19" x14ac:dyDescent="0.2">
      <c r="A971" s="208" t="s">
        <v>256</v>
      </c>
      <c r="B971" s="208" t="s">
        <v>130</v>
      </c>
      <c r="C971" s="203">
        <v>44815.333333333336</v>
      </c>
      <c r="D971" s="208">
        <v>274.14400000000001</v>
      </c>
      <c r="E971" s="208">
        <v>250.79949999999999</v>
      </c>
      <c r="F971" s="208">
        <v>23.346</v>
      </c>
      <c r="G971" s="208">
        <v>0</v>
      </c>
      <c r="H971" s="208">
        <v>500</v>
      </c>
      <c r="I971" s="208">
        <v>770</v>
      </c>
      <c r="J971" s="208">
        <v>250.798</v>
      </c>
      <c r="K971" s="208">
        <v>770</v>
      </c>
      <c r="L971" s="208"/>
      <c r="M971" s="208">
        <v>370</v>
      </c>
      <c r="N971" s="208">
        <v>770</v>
      </c>
      <c r="O971" s="208">
        <v>770</v>
      </c>
      <c r="P971" s="208" t="s">
        <v>260</v>
      </c>
      <c r="Q971" s="208" t="s">
        <v>258</v>
      </c>
      <c r="R971" s="208" t="s">
        <v>259</v>
      </c>
      <c r="S971" s="203">
        <v>44837.595127314817</v>
      </c>
    </row>
    <row r="972" spans="1:19" x14ac:dyDescent="0.2">
      <c r="A972" s="208" t="s">
        <v>256</v>
      </c>
      <c r="B972" s="208" t="s">
        <v>130</v>
      </c>
      <c r="C972" s="203">
        <v>44815.375</v>
      </c>
      <c r="D972" s="208">
        <v>274.36799999999999</v>
      </c>
      <c r="E972" s="208">
        <v>250.87049999999999</v>
      </c>
      <c r="F972" s="208">
        <v>23.498999999999999</v>
      </c>
      <c r="G972" s="208">
        <v>0</v>
      </c>
      <c r="H972" s="208">
        <v>500</v>
      </c>
      <c r="I972" s="208">
        <v>770</v>
      </c>
      <c r="J972" s="208">
        <v>250.869</v>
      </c>
      <c r="K972" s="208">
        <v>770</v>
      </c>
      <c r="L972" s="208"/>
      <c r="M972" s="208">
        <v>370</v>
      </c>
      <c r="N972" s="208">
        <v>770</v>
      </c>
      <c r="O972" s="208">
        <v>770</v>
      </c>
      <c r="P972" s="208" t="s">
        <v>260</v>
      </c>
      <c r="Q972" s="208" t="s">
        <v>258</v>
      </c>
      <c r="R972" s="208" t="s">
        <v>259</v>
      </c>
      <c r="S972" s="203">
        <v>44837.595127314817</v>
      </c>
    </row>
    <row r="973" spans="1:19" x14ac:dyDescent="0.2">
      <c r="A973" s="208" t="s">
        <v>256</v>
      </c>
      <c r="B973" s="208" t="s">
        <v>130</v>
      </c>
      <c r="C973" s="203">
        <v>44815.416666666664</v>
      </c>
      <c r="D973" s="208">
        <v>274.27199999999999</v>
      </c>
      <c r="E973" s="208">
        <v>250.77199999999999</v>
      </c>
      <c r="F973" s="208">
        <v>23.5</v>
      </c>
      <c r="G973" s="208">
        <v>0</v>
      </c>
      <c r="H973" s="208">
        <v>499</v>
      </c>
      <c r="I973" s="208">
        <v>770</v>
      </c>
      <c r="J973" s="208">
        <v>250.77199999999999</v>
      </c>
      <c r="K973" s="208">
        <v>770</v>
      </c>
      <c r="L973" s="208"/>
      <c r="M973" s="208">
        <v>370</v>
      </c>
      <c r="N973" s="208">
        <v>770</v>
      </c>
      <c r="O973" s="208">
        <v>770</v>
      </c>
      <c r="P973" s="208" t="s">
        <v>260</v>
      </c>
      <c r="Q973" s="208" t="s">
        <v>258</v>
      </c>
      <c r="R973" s="208" t="s">
        <v>259</v>
      </c>
      <c r="S973" s="203">
        <v>44837.595127314817</v>
      </c>
    </row>
    <row r="974" spans="1:19" x14ac:dyDescent="0.2">
      <c r="A974" s="208" t="s">
        <v>256</v>
      </c>
      <c r="B974" s="208" t="s">
        <v>130</v>
      </c>
      <c r="C974" s="203">
        <v>44815.458333333336</v>
      </c>
      <c r="D974" s="208">
        <v>274.75200000000001</v>
      </c>
      <c r="E974" s="208">
        <v>251.34450000000001</v>
      </c>
      <c r="F974" s="208">
        <v>23.405999999999999</v>
      </c>
      <c r="G974" s="208">
        <v>0</v>
      </c>
      <c r="H974" s="208">
        <v>500</v>
      </c>
      <c r="I974" s="208">
        <v>770</v>
      </c>
      <c r="J974" s="208">
        <v>251.346</v>
      </c>
      <c r="K974" s="208">
        <v>770</v>
      </c>
      <c r="L974" s="208"/>
      <c r="M974" s="208">
        <v>370</v>
      </c>
      <c r="N974" s="208">
        <v>770</v>
      </c>
      <c r="O974" s="208">
        <v>770</v>
      </c>
      <c r="P974" s="208" t="s">
        <v>260</v>
      </c>
      <c r="Q974" s="208" t="s">
        <v>258</v>
      </c>
      <c r="R974" s="208" t="s">
        <v>259</v>
      </c>
      <c r="S974" s="203">
        <v>44837.595127314817</v>
      </c>
    </row>
    <row r="975" spans="1:19" x14ac:dyDescent="0.2">
      <c r="A975" s="208" t="s">
        <v>256</v>
      </c>
      <c r="B975" s="208" t="s">
        <v>130</v>
      </c>
      <c r="C975" s="203">
        <v>44815.5</v>
      </c>
      <c r="D975" s="208">
        <v>274.01600000000002</v>
      </c>
      <c r="E975" s="208">
        <v>250.68549999999999</v>
      </c>
      <c r="F975" s="208">
        <v>23.329000000000001</v>
      </c>
      <c r="G975" s="208">
        <v>0</v>
      </c>
      <c r="H975" s="208">
        <v>500</v>
      </c>
      <c r="I975" s="208">
        <v>770</v>
      </c>
      <c r="J975" s="208">
        <v>250.68700000000001</v>
      </c>
      <c r="K975" s="208">
        <v>770</v>
      </c>
      <c r="L975" s="208"/>
      <c r="M975" s="208">
        <v>370</v>
      </c>
      <c r="N975" s="208">
        <v>770</v>
      </c>
      <c r="O975" s="208">
        <v>770</v>
      </c>
      <c r="P975" s="208" t="s">
        <v>260</v>
      </c>
      <c r="Q975" s="208" t="s">
        <v>258</v>
      </c>
      <c r="R975" s="208" t="s">
        <v>259</v>
      </c>
      <c r="S975" s="203">
        <v>44837.595127314817</v>
      </c>
    </row>
    <row r="976" spans="1:19" x14ac:dyDescent="0.2">
      <c r="A976" s="208" t="s">
        <v>256</v>
      </c>
      <c r="B976" s="208" t="s">
        <v>130</v>
      </c>
      <c r="C976" s="203">
        <v>44815.541666666664</v>
      </c>
      <c r="D976" s="208">
        <v>275.10399999999998</v>
      </c>
      <c r="E976" s="208">
        <v>251.64850000000001</v>
      </c>
      <c r="F976" s="208">
        <v>23.457000000000001</v>
      </c>
      <c r="G976" s="208">
        <v>0</v>
      </c>
      <c r="H976" s="208">
        <v>499</v>
      </c>
      <c r="I976" s="208">
        <v>770</v>
      </c>
      <c r="J976" s="208">
        <v>251.64699999999999</v>
      </c>
      <c r="K976" s="208">
        <v>770</v>
      </c>
      <c r="L976" s="208"/>
      <c r="M976" s="208">
        <v>370</v>
      </c>
      <c r="N976" s="208">
        <v>770</v>
      </c>
      <c r="O976" s="208">
        <v>770</v>
      </c>
      <c r="P976" s="208" t="s">
        <v>260</v>
      </c>
      <c r="Q976" s="208" t="s">
        <v>258</v>
      </c>
      <c r="R976" s="208" t="s">
        <v>259</v>
      </c>
      <c r="S976" s="203">
        <v>44837.595127314817</v>
      </c>
    </row>
    <row r="977" spans="1:19" x14ac:dyDescent="0.2">
      <c r="A977" s="208" t="s">
        <v>256</v>
      </c>
      <c r="B977" s="208" t="s">
        <v>130</v>
      </c>
      <c r="C977" s="203">
        <v>44815.583333333336</v>
      </c>
      <c r="D977" s="208">
        <v>274.17599999999999</v>
      </c>
      <c r="E977" s="208">
        <v>250.76300000000001</v>
      </c>
      <c r="F977" s="208">
        <v>23.411000000000001</v>
      </c>
      <c r="G977" s="208">
        <v>0</v>
      </c>
      <c r="H977" s="208">
        <v>499</v>
      </c>
      <c r="I977" s="208">
        <v>770</v>
      </c>
      <c r="J977" s="208">
        <v>250.76499999999999</v>
      </c>
      <c r="K977" s="208">
        <v>770</v>
      </c>
      <c r="L977" s="208"/>
      <c r="M977" s="208">
        <v>370</v>
      </c>
      <c r="N977" s="208">
        <v>770</v>
      </c>
      <c r="O977" s="208">
        <v>770</v>
      </c>
      <c r="P977" s="208" t="s">
        <v>260</v>
      </c>
      <c r="Q977" s="208" t="s">
        <v>258</v>
      </c>
      <c r="R977" s="208" t="s">
        <v>259</v>
      </c>
      <c r="S977" s="203">
        <v>44837.595127314817</v>
      </c>
    </row>
    <row r="978" spans="1:19" x14ac:dyDescent="0.2">
      <c r="A978" s="208" t="s">
        <v>256</v>
      </c>
      <c r="B978" s="208" t="s">
        <v>130</v>
      </c>
      <c r="C978" s="203">
        <v>44815.625</v>
      </c>
      <c r="D978" s="208">
        <v>274.52800000000002</v>
      </c>
      <c r="E978" s="208">
        <v>251.00749999999999</v>
      </c>
      <c r="F978" s="208">
        <v>23.521999999999998</v>
      </c>
      <c r="G978" s="208">
        <v>0</v>
      </c>
      <c r="H978" s="208">
        <v>500</v>
      </c>
      <c r="I978" s="208">
        <v>770</v>
      </c>
      <c r="J978" s="208">
        <v>251.006</v>
      </c>
      <c r="K978" s="208">
        <v>770</v>
      </c>
      <c r="L978" s="208"/>
      <c r="M978" s="208">
        <v>370</v>
      </c>
      <c r="N978" s="208">
        <v>770</v>
      </c>
      <c r="O978" s="208">
        <v>770</v>
      </c>
      <c r="P978" s="208" t="s">
        <v>260</v>
      </c>
      <c r="Q978" s="208" t="s">
        <v>258</v>
      </c>
      <c r="R978" s="208" t="s">
        <v>259</v>
      </c>
      <c r="S978" s="203">
        <v>44837.595127314817</v>
      </c>
    </row>
    <row r="979" spans="1:19" x14ac:dyDescent="0.2">
      <c r="A979" s="208" t="s">
        <v>256</v>
      </c>
      <c r="B979" s="208" t="s">
        <v>130</v>
      </c>
      <c r="C979" s="203">
        <v>44815.666666666664</v>
      </c>
      <c r="D979" s="208">
        <v>274.72000000000003</v>
      </c>
      <c r="E979" s="208">
        <v>251.11099999999999</v>
      </c>
      <c r="F979" s="208">
        <v>23.608000000000001</v>
      </c>
      <c r="G979" s="208">
        <v>0</v>
      </c>
      <c r="H979" s="208">
        <v>500</v>
      </c>
      <c r="I979" s="208">
        <v>770</v>
      </c>
      <c r="J979" s="208">
        <v>251.11199999999999</v>
      </c>
      <c r="K979" s="208">
        <v>770</v>
      </c>
      <c r="L979" s="208"/>
      <c r="M979" s="208">
        <v>370</v>
      </c>
      <c r="N979" s="208">
        <v>770</v>
      </c>
      <c r="O979" s="208">
        <v>770</v>
      </c>
      <c r="P979" s="208" t="s">
        <v>260</v>
      </c>
      <c r="Q979" s="208" t="s">
        <v>258</v>
      </c>
      <c r="R979" s="208" t="s">
        <v>259</v>
      </c>
      <c r="S979" s="203">
        <v>44837.595127314817</v>
      </c>
    </row>
    <row r="980" spans="1:19" x14ac:dyDescent="0.2">
      <c r="A980" s="208" t="s">
        <v>256</v>
      </c>
      <c r="B980" s="208" t="s">
        <v>130</v>
      </c>
      <c r="C980" s="203">
        <v>44815.708333333336</v>
      </c>
      <c r="D980" s="208">
        <v>275.23200000000003</v>
      </c>
      <c r="E980" s="208">
        <v>251.5745</v>
      </c>
      <c r="F980" s="208">
        <v>23.655999999999999</v>
      </c>
      <c r="G980" s="208">
        <v>0</v>
      </c>
      <c r="H980" s="208">
        <v>500</v>
      </c>
      <c r="I980" s="208">
        <v>770</v>
      </c>
      <c r="J980" s="208">
        <v>251.57599999999999</v>
      </c>
      <c r="K980" s="208">
        <v>770</v>
      </c>
      <c r="L980" s="208"/>
      <c r="M980" s="208">
        <v>370</v>
      </c>
      <c r="N980" s="208">
        <v>770</v>
      </c>
      <c r="O980" s="208">
        <v>770</v>
      </c>
      <c r="P980" s="208" t="s">
        <v>260</v>
      </c>
      <c r="Q980" s="208" t="s">
        <v>258</v>
      </c>
      <c r="R980" s="208" t="s">
        <v>259</v>
      </c>
      <c r="S980" s="203">
        <v>44837.595127314817</v>
      </c>
    </row>
    <row r="981" spans="1:19" x14ac:dyDescent="0.2">
      <c r="A981" s="208" t="s">
        <v>256</v>
      </c>
      <c r="B981" s="208" t="s">
        <v>130</v>
      </c>
      <c r="C981" s="203">
        <v>44815.75</v>
      </c>
      <c r="D981" s="208">
        <v>294.34199999999998</v>
      </c>
      <c r="E981" s="208">
        <v>269.89800000000002</v>
      </c>
      <c r="F981" s="208">
        <v>24.443000000000001</v>
      </c>
      <c r="G981" s="208">
        <v>0</v>
      </c>
      <c r="H981" s="208">
        <v>500</v>
      </c>
      <c r="I981" s="208">
        <v>770</v>
      </c>
      <c r="J981" s="208">
        <v>269.899</v>
      </c>
      <c r="K981" s="208">
        <v>770</v>
      </c>
      <c r="L981" s="208"/>
      <c r="M981" s="208">
        <v>370</v>
      </c>
      <c r="N981" s="208">
        <v>770</v>
      </c>
      <c r="O981" s="208">
        <v>770</v>
      </c>
      <c r="P981" s="208" t="s">
        <v>260</v>
      </c>
      <c r="Q981" s="208" t="s">
        <v>258</v>
      </c>
      <c r="R981" s="208" t="s">
        <v>259</v>
      </c>
      <c r="S981" s="203">
        <v>44837.595127314817</v>
      </c>
    </row>
    <row r="982" spans="1:19" x14ac:dyDescent="0.2">
      <c r="A982" s="208" t="s">
        <v>256</v>
      </c>
      <c r="B982" s="208" t="s">
        <v>130</v>
      </c>
      <c r="C982" s="203">
        <v>44815.791666666664</v>
      </c>
      <c r="D982" s="208">
        <v>295.34899999999999</v>
      </c>
      <c r="E982" s="208">
        <v>271.02199999999999</v>
      </c>
      <c r="F982" s="208">
        <v>24.324999999999999</v>
      </c>
      <c r="G982" s="208">
        <v>0</v>
      </c>
      <c r="H982" s="208">
        <v>500</v>
      </c>
      <c r="I982" s="208">
        <v>770</v>
      </c>
      <c r="J982" s="208">
        <v>271.024</v>
      </c>
      <c r="K982" s="208">
        <v>770</v>
      </c>
      <c r="L982" s="208"/>
      <c r="M982" s="208">
        <v>370</v>
      </c>
      <c r="N982" s="208">
        <v>770</v>
      </c>
      <c r="O982" s="208">
        <v>770</v>
      </c>
      <c r="P982" s="208" t="s">
        <v>260</v>
      </c>
      <c r="Q982" s="208" t="s">
        <v>258</v>
      </c>
      <c r="R982" s="208" t="s">
        <v>259</v>
      </c>
      <c r="S982" s="203">
        <v>44837.595127314817</v>
      </c>
    </row>
    <row r="983" spans="1:19" x14ac:dyDescent="0.2">
      <c r="A983" s="208" t="s">
        <v>256</v>
      </c>
      <c r="B983" s="208" t="s">
        <v>130</v>
      </c>
      <c r="C983" s="203">
        <v>44815.833333333336</v>
      </c>
      <c r="D983" s="208">
        <v>276.44499999999999</v>
      </c>
      <c r="E983" s="208">
        <v>252.607</v>
      </c>
      <c r="F983" s="208">
        <v>23.838999999999999</v>
      </c>
      <c r="G983" s="208">
        <v>0</v>
      </c>
      <c r="H983" s="208">
        <v>499</v>
      </c>
      <c r="I983" s="208">
        <v>770</v>
      </c>
      <c r="J983" s="208">
        <v>252.60599999999999</v>
      </c>
      <c r="K983" s="208">
        <v>770</v>
      </c>
      <c r="L983" s="208"/>
      <c r="M983" s="208">
        <v>370</v>
      </c>
      <c r="N983" s="208">
        <v>770</v>
      </c>
      <c r="O983" s="208">
        <v>770</v>
      </c>
      <c r="P983" s="208" t="s">
        <v>260</v>
      </c>
      <c r="Q983" s="208" t="s">
        <v>258</v>
      </c>
      <c r="R983" s="208" t="s">
        <v>259</v>
      </c>
      <c r="S983" s="203">
        <v>44837.595127314817</v>
      </c>
    </row>
    <row r="984" spans="1:19" x14ac:dyDescent="0.2">
      <c r="A984" s="208" t="s">
        <v>256</v>
      </c>
      <c r="B984" s="208" t="s">
        <v>130</v>
      </c>
      <c r="C984" s="203">
        <v>44815.875</v>
      </c>
      <c r="D984" s="208">
        <v>279.39499999999998</v>
      </c>
      <c r="E984" s="208">
        <v>255.5335</v>
      </c>
      <c r="F984" s="208">
        <v>23.861000000000001</v>
      </c>
      <c r="G984" s="208">
        <v>0</v>
      </c>
      <c r="H984" s="208">
        <v>499</v>
      </c>
      <c r="I984" s="208">
        <v>770</v>
      </c>
      <c r="J984" s="208">
        <v>255.53399999999999</v>
      </c>
      <c r="K984" s="208">
        <v>770</v>
      </c>
      <c r="L984" s="208"/>
      <c r="M984" s="208">
        <v>370</v>
      </c>
      <c r="N984" s="208">
        <v>770</v>
      </c>
      <c r="O984" s="208">
        <v>770</v>
      </c>
      <c r="P984" s="208" t="s">
        <v>260</v>
      </c>
      <c r="Q984" s="208" t="s">
        <v>258</v>
      </c>
      <c r="R984" s="208" t="s">
        <v>259</v>
      </c>
      <c r="S984" s="203">
        <v>44837.595127314817</v>
      </c>
    </row>
    <row r="985" spans="1:19" x14ac:dyDescent="0.2">
      <c r="A985" s="208" t="s">
        <v>256</v>
      </c>
      <c r="B985" s="208" t="s">
        <v>130</v>
      </c>
      <c r="C985" s="203">
        <v>44815.916666666664</v>
      </c>
      <c r="D985" s="208">
        <v>274.97699999999998</v>
      </c>
      <c r="E985" s="208">
        <v>251.25299999999999</v>
      </c>
      <c r="F985" s="208">
        <v>23.722999999999999</v>
      </c>
      <c r="G985" s="208">
        <v>0</v>
      </c>
      <c r="H985" s="208">
        <v>499</v>
      </c>
      <c r="I985" s="208">
        <v>770</v>
      </c>
      <c r="J985" s="208">
        <v>251.25399999999999</v>
      </c>
      <c r="K985" s="208">
        <v>770</v>
      </c>
      <c r="L985" s="208"/>
      <c r="M985" s="208">
        <v>370</v>
      </c>
      <c r="N985" s="208">
        <v>770</v>
      </c>
      <c r="O985" s="208">
        <v>770</v>
      </c>
      <c r="P985" s="208" t="s">
        <v>260</v>
      </c>
      <c r="Q985" s="208" t="s">
        <v>258</v>
      </c>
      <c r="R985" s="208" t="s">
        <v>259</v>
      </c>
      <c r="S985" s="203">
        <v>44837.595127314817</v>
      </c>
    </row>
    <row r="986" spans="1:19" x14ac:dyDescent="0.2">
      <c r="A986" s="208" t="s">
        <v>256</v>
      </c>
      <c r="B986" s="208" t="s">
        <v>130</v>
      </c>
      <c r="C986" s="203">
        <v>44815.958333333336</v>
      </c>
      <c r="D986" s="208">
        <v>281.86900000000003</v>
      </c>
      <c r="E986" s="208">
        <v>257.88150000000002</v>
      </c>
      <c r="F986" s="208">
        <v>23.986999999999998</v>
      </c>
      <c r="G986" s="208">
        <v>0</v>
      </c>
      <c r="H986" s="208">
        <v>500</v>
      </c>
      <c r="I986" s="208">
        <v>770</v>
      </c>
      <c r="J986" s="208">
        <v>257.88200000000001</v>
      </c>
      <c r="K986" s="208">
        <v>770</v>
      </c>
      <c r="L986" s="208"/>
      <c r="M986" s="208">
        <v>370</v>
      </c>
      <c r="N986" s="208">
        <v>770</v>
      </c>
      <c r="O986" s="208">
        <v>770</v>
      </c>
      <c r="P986" s="208" t="s">
        <v>260</v>
      </c>
      <c r="Q986" s="208" t="s">
        <v>258</v>
      </c>
      <c r="R986" s="208" t="s">
        <v>259</v>
      </c>
      <c r="S986" s="203">
        <v>44837.595127314817</v>
      </c>
    </row>
    <row r="987" spans="1:19" x14ac:dyDescent="0.2">
      <c r="A987" s="208" t="s">
        <v>256</v>
      </c>
      <c r="B987" s="208" t="s">
        <v>130</v>
      </c>
      <c r="C987" s="203">
        <v>44816</v>
      </c>
      <c r="D987" s="208">
        <v>284.47699999999998</v>
      </c>
      <c r="E987" s="208">
        <v>260.22500000000002</v>
      </c>
      <c r="F987" s="208">
        <v>24.25</v>
      </c>
      <c r="G987" s="208">
        <v>0</v>
      </c>
      <c r="H987" s="208">
        <v>499</v>
      </c>
      <c r="I987" s="208">
        <v>770</v>
      </c>
      <c r="J987" s="208">
        <v>260.22699999999998</v>
      </c>
      <c r="K987" s="208">
        <v>770</v>
      </c>
      <c r="L987" s="208"/>
      <c r="M987" s="208">
        <v>370</v>
      </c>
      <c r="N987" s="208">
        <v>770</v>
      </c>
      <c r="O987" s="208">
        <v>770</v>
      </c>
      <c r="P987" s="208" t="s">
        <v>260</v>
      </c>
      <c r="Q987" s="208" t="s">
        <v>258</v>
      </c>
      <c r="R987" s="208" t="s">
        <v>259</v>
      </c>
      <c r="S987" s="203">
        <v>44837.595127314817</v>
      </c>
    </row>
    <row r="988" spans="1:19" x14ac:dyDescent="0.2">
      <c r="A988" s="208" t="s">
        <v>256</v>
      </c>
      <c r="B988" s="208" t="s">
        <v>130</v>
      </c>
      <c r="C988" s="203">
        <v>44816.041666666664</v>
      </c>
      <c r="D988" s="208">
        <v>274.33199999999999</v>
      </c>
      <c r="E988" s="208">
        <v>250.68</v>
      </c>
      <c r="F988" s="208">
        <v>23.652000000000001</v>
      </c>
      <c r="G988" s="208">
        <v>0</v>
      </c>
      <c r="H988" s="208">
        <v>499</v>
      </c>
      <c r="I988" s="208">
        <v>770</v>
      </c>
      <c r="J988" s="208">
        <v>250.68</v>
      </c>
      <c r="K988" s="208">
        <v>770</v>
      </c>
      <c r="L988" s="208"/>
      <c r="M988" s="208">
        <v>370</v>
      </c>
      <c r="N988" s="208">
        <v>770</v>
      </c>
      <c r="O988" s="208">
        <v>770</v>
      </c>
      <c r="P988" s="208" t="s">
        <v>260</v>
      </c>
      <c r="Q988" s="208" t="s">
        <v>258</v>
      </c>
      <c r="R988" s="208" t="s">
        <v>259</v>
      </c>
      <c r="S988" s="203">
        <v>44837.595127314817</v>
      </c>
    </row>
    <row r="989" spans="1:19" x14ac:dyDescent="0.2">
      <c r="A989" s="208" t="s">
        <v>256</v>
      </c>
      <c r="B989" s="208" t="s">
        <v>130</v>
      </c>
      <c r="C989" s="203">
        <v>44816.083333333336</v>
      </c>
      <c r="D989" s="208">
        <v>274.59800000000001</v>
      </c>
      <c r="E989" s="208">
        <v>251.07550000000001</v>
      </c>
      <c r="F989" s="208">
        <v>23.523</v>
      </c>
      <c r="G989" s="208">
        <v>0</v>
      </c>
      <c r="H989" s="208">
        <v>499</v>
      </c>
      <c r="I989" s="208">
        <v>770</v>
      </c>
      <c r="J989" s="208">
        <v>251.07499999999999</v>
      </c>
      <c r="K989" s="208">
        <v>770</v>
      </c>
      <c r="L989" s="208"/>
      <c r="M989" s="208">
        <v>370</v>
      </c>
      <c r="N989" s="208">
        <v>770</v>
      </c>
      <c r="O989" s="208">
        <v>770</v>
      </c>
      <c r="P989" s="208" t="s">
        <v>260</v>
      </c>
      <c r="Q989" s="208" t="s">
        <v>258</v>
      </c>
      <c r="R989" s="208" t="s">
        <v>259</v>
      </c>
      <c r="S989" s="203">
        <v>44837.595127314817</v>
      </c>
    </row>
    <row r="990" spans="1:19" x14ac:dyDescent="0.2">
      <c r="A990" s="208" t="s">
        <v>256</v>
      </c>
      <c r="B990" s="208" t="s">
        <v>130</v>
      </c>
      <c r="C990" s="203">
        <v>44816.125</v>
      </c>
      <c r="D990" s="208">
        <v>274.23599999999999</v>
      </c>
      <c r="E990" s="208">
        <v>250.58750000000001</v>
      </c>
      <c r="F990" s="208">
        <v>23.649000000000001</v>
      </c>
      <c r="G990" s="208">
        <v>0</v>
      </c>
      <c r="H990" s="208">
        <v>499</v>
      </c>
      <c r="I990" s="208">
        <v>770</v>
      </c>
      <c r="J990" s="208">
        <v>250.58699999999999</v>
      </c>
      <c r="K990" s="208">
        <v>770</v>
      </c>
      <c r="L990" s="208"/>
      <c r="M990" s="208">
        <v>370</v>
      </c>
      <c r="N990" s="208">
        <v>770</v>
      </c>
      <c r="O990" s="208">
        <v>770</v>
      </c>
      <c r="P990" s="208" t="s">
        <v>260</v>
      </c>
      <c r="Q990" s="208" t="s">
        <v>258</v>
      </c>
      <c r="R990" s="208" t="s">
        <v>259</v>
      </c>
      <c r="S990" s="203">
        <v>44837.595127314817</v>
      </c>
    </row>
    <row r="991" spans="1:19" x14ac:dyDescent="0.2">
      <c r="A991" s="208" t="s">
        <v>256</v>
      </c>
      <c r="B991" s="208" t="s">
        <v>130</v>
      </c>
      <c r="C991" s="203">
        <v>44816.166666666664</v>
      </c>
      <c r="D991" s="208">
        <v>274.56700000000001</v>
      </c>
      <c r="E991" s="208">
        <v>250.738</v>
      </c>
      <c r="F991" s="208">
        <v>23.829000000000001</v>
      </c>
      <c r="G991" s="208">
        <v>0</v>
      </c>
      <c r="H991" s="208">
        <v>499</v>
      </c>
      <c r="I991" s="208">
        <v>770</v>
      </c>
      <c r="J991" s="208">
        <v>250.738</v>
      </c>
      <c r="K991" s="208">
        <v>770</v>
      </c>
      <c r="L991" s="208"/>
      <c r="M991" s="208">
        <v>370</v>
      </c>
      <c r="N991" s="208">
        <v>770</v>
      </c>
      <c r="O991" s="208">
        <v>770</v>
      </c>
      <c r="P991" s="208" t="s">
        <v>260</v>
      </c>
      <c r="Q991" s="208" t="s">
        <v>258</v>
      </c>
      <c r="R991" s="208" t="s">
        <v>259</v>
      </c>
      <c r="S991" s="203">
        <v>44837.595127314817</v>
      </c>
    </row>
    <row r="992" spans="1:19" x14ac:dyDescent="0.2">
      <c r="A992" s="208" t="s">
        <v>256</v>
      </c>
      <c r="B992" s="208" t="s">
        <v>130</v>
      </c>
      <c r="C992" s="203">
        <v>44816.208333333336</v>
      </c>
      <c r="D992" s="208">
        <v>274.78800000000001</v>
      </c>
      <c r="E992" s="208">
        <v>251.131</v>
      </c>
      <c r="F992" s="208">
        <v>23.655000000000001</v>
      </c>
      <c r="G992" s="208">
        <v>0</v>
      </c>
      <c r="H992" s="208">
        <v>499</v>
      </c>
      <c r="I992" s="208">
        <v>770</v>
      </c>
      <c r="J992" s="208">
        <v>251.13300000000001</v>
      </c>
      <c r="K992" s="208">
        <v>770</v>
      </c>
      <c r="L992" s="208"/>
      <c r="M992" s="208">
        <v>370</v>
      </c>
      <c r="N992" s="208">
        <v>770</v>
      </c>
      <c r="O992" s="208">
        <v>770</v>
      </c>
      <c r="P992" s="208" t="s">
        <v>260</v>
      </c>
      <c r="Q992" s="208" t="s">
        <v>258</v>
      </c>
      <c r="R992" s="208" t="s">
        <v>259</v>
      </c>
      <c r="S992" s="203">
        <v>44837.595127314817</v>
      </c>
    </row>
    <row r="993" spans="1:19" x14ac:dyDescent="0.2">
      <c r="A993" s="208" t="s">
        <v>256</v>
      </c>
      <c r="B993" s="208" t="s">
        <v>130</v>
      </c>
      <c r="C993" s="203">
        <v>44816.25</v>
      </c>
      <c r="D993" s="208">
        <v>274.49799999999999</v>
      </c>
      <c r="E993" s="208">
        <v>250.85550000000001</v>
      </c>
      <c r="F993" s="208">
        <v>23.643000000000001</v>
      </c>
      <c r="G993" s="208">
        <v>0</v>
      </c>
      <c r="H993" s="208">
        <v>499</v>
      </c>
      <c r="I993" s="208">
        <v>770</v>
      </c>
      <c r="J993" s="208">
        <v>250.85499999999999</v>
      </c>
      <c r="K993" s="208">
        <v>770</v>
      </c>
      <c r="L993" s="208"/>
      <c r="M993" s="208">
        <v>370</v>
      </c>
      <c r="N993" s="208">
        <v>770</v>
      </c>
      <c r="O993" s="208">
        <v>770</v>
      </c>
      <c r="P993" s="208" t="s">
        <v>260</v>
      </c>
      <c r="Q993" s="208" t="s">
        <v>258</v>
      </c>
      <c r="R993" s="208" t="s">
        <v>259</v>
      </c>
      <c r="S993" s="203">
        <v>44837.595127314817</v>
      </c>
    </row>
    <row r="994" spans="1:19" x14ac:dyDescent="0.2">
      <c r="A994" s="208" t="s">
        <v>256</v>
      </c>
      <c r="B994" s="208" t="s">
        <v>130</v>
      </c>
      <c r="C994" s="203">
        <v>44816.291666666664</v>
      </c>
      <c r="D994" s="208">
        <v>275.19</v>
      </c>
      <c r="E994" s="208">
        <v>251.66650000000001</v>
      </c>
      <c r="F994" s="208">
        <v>23.524000000000001</v>
      </c>
      <c r="G994" s="208">
        <v>0</v>
      </c>
      <c r="H994" s="208">
        <v>499</v>
      </c>
      <c r="I994" s="208">
        <v>770</v>
      </c>
      <c r="J994" s="208">
        <v>251.666</v>
      </c>
      <c r="K994" s="208">
        <v>770</v>
      </c>
      <c r="L994" s="208"/>
      <c r="M994" s="208">
        <v>370</v>
      </c>
      <c r="N994" s="208">
        <v>770</v>
      </c>
      <c r="O994" s="208">
        <v>770</v>
      </c>
      <c r="P994" s="208" t="s">
        <v>260</v>
      </c>
      <c r="Q994" s="208" t="s">
        <v>258</v>
      </c>
      <c r="R994" s="208" t="s">
        <v>259</v>
      </c>
      <c r="S994" s="203">
        <v>44837.595127314817</v>
      </c>
    </row>
    <row r="995" spans="1:19" x14ac:dyDescent="0.2">
      <c r="A995" s="208" t="s">
        <v>256</v>
      </c>
      <c r="B995" s="208" t="s">
        <v>130</v>
      </c>
      <c r="C995" s="203">
        <v>44816.333333333336</v>
      </c>
      <c r="D995" s="208">
        <v>274.53199999999998</v>
      </c>
      <c r="E995" s="208">
        <v>250.83699999999999</v>
      </c>
      <c r="F995" s="208">
        <v>23.693999999999999</v>
      </c>
      <c r="G995" s="208">
        <v>0</v>
      </c>
      <c r="H995" s="208">
        <v>499</v>
      </c>
      <c r="I995" s="208">
        <v>770</v>
      </c>
      <c r="J995" s="208">
        <v>250.83799999999999</v>
      </c>
      <c r="K995" s="208">
        <v>770</v>
      </c>
      <c r="L995" s="208"/>
      <c r="M995" s="208">
        <v>370</v>
      </c>
      <c r="N995" s="208">
        <v>770</v>
      </c>
      <c r="O995" s="208">
        <v>770</v>
      </c>
      <c r="P995" s="208" t="s">
        <v>260</v>
      </c>
      <c r="Q995" s="208" t="s">
        <v>258</v>
      </c>
      <c r="R995" s="208" t="s">
        <v>259</v>
      </c>
      <c r="S995" s="203">
        <v>44837.595127314817</v>
      </c>
    </row>
    <row r="996" spans="1:19" x14ac:dyDescent="0.2">
      <c r="A996" s="208" t="s">
        <v>256</v>
      </c>
      <c r="B996" s="208" t="s">
        <v>130</v>
      </c>
      <c r="C996" s="203">
        <v>44816.375</v>
      </c>
      <c r="D996" s="208">
        <v>277.44</v>
      </c>
      <c r="E996" s="208">
        <v>253.54750000000001</v>
      </c>
      <c r="F996" s="208">
        <v>23.891999999999999</v>
      </c>
      <c r="G996" s="208">
        <v>0</v>
      </c>
      <c r="H996" s="208">
        <v>500</v>
      </c>
      <c r="I996" s="208">
        <v>770</v>
      </c>
      <c r="J996" s="208">
        <v>253.548</v>
      </c>
      <c r="K996" s="208">
        <v>770</v>
      </c>
      <c r="L996" s="208"/>
      <c r="M996" s="208">
        <v>370</v>
      </c>
      <c r="N996" s="208">
        <v>770</v>
      </c>
      <c r="O996" s="208">
        <v>770</v>
      </c>
      <c r="P996" s="208" t="s">
        <v>260</v>
      </c>
      <c r="Q996" s="208" t="s">
        <v>258</v>
      </c>
      <c r="R996" s="208" t="s">
        <v>259</v>
      </c>
      <c r="S996" s="203">
        <v>44837.595127314817</v>
      </c>
    </row>
    <row r="997" spans="1:19" x14ac:dyDescent="0.2">
      <c r="A997" s="208" t="s">
        <v>256</v>
      </c>
      <c r="B997" s="208" t="s">
        <v>130</v>
      </c>
      <c r="C997" s="203">
        <v>44816.416666666664</v>
      </c>
      <c r="D997" s="208">
        <v>283.69099999999997</v>
      </c>
      <c r="E997" s="208">
        <v>259.58749999999998</v>
      </c>
      <c r="F997" s="208">
        <v>24.102</v>
      </c>
      <c r="G997" s="208">
        <v>0</v>
      </c>
      <c r="H997" s="208">
        <v>499</v>
      </c>
      <c r="I997" s="208">
        <v>770</v>
      </c>
      <c r="J997" s="208">
        <v>259.589</v>
      </c>
      <c r="K997" s="208">
        <v>770</v>
      </c>
      <c r="L997" s="208"/>
      <c r="M997" s="208">
        <v>370</v>
      </c>
      <c r="N997" s="208">
        <v>770</v>
      </c>
      <c r="O997" s="208">
        <v>770</v>
      </c>
      <c r="P997" s="208" t="s">
        <v>260</v>
      </c>
      <c r="Q997" s="208" t="s">
        <v>258</v>
      </c>
      <c r="R997" s="208" t="s">
        <v>259</v>
      </c>
      <c r="S997" s="203">
        <v>44837.595127314817</v>
      </c>
    </row>
    <row r="998" spans="1:19" x14ac:dyDescent="0.2">
      <c r="A998" s="208" t="s">
        <v>256</v>
      </c>
      <c r="B998" s="208" t="s">
        <v>130</v>
      </c>
      <c r="C998" s="203">
        <v>44816.458333333336</v>
      </c>
      <c r="D998" s="208">
        <v>275.19</v>
      </c>
      <c r="E998" s="208">
        <v>251.3725</v>
      </c>
      <c r="F998" s="208">
        <v>23.818000000000001</v>
      </c>
      <c r="G998" s="208">
        <v>0</v>
      </c>
      <c r="H998" s="208">
        <v>499</v>
      </c>
      <c r="I998" s="208">
        <v>770</v>
      </c>
      <c r="J998" s="208">
        <v>251.37200000000001</v>
      </c>
      <c r="K998" s="208">
        <v>770</v>
      </c>
      <c r="L998" s="208"/>
      <c r="M998" s="208">
        <v>370</v>
      </c>
      <c r="N998" s="208">
        <v>770</v>
      </c>
      <c r="O998" s="208">
        <v>770</v>
      </c>
      <c r="P998" s="208" t="s">
        <v>260</v>
      </c>
      <c r="Q998" s="208" t="s">
        <v>258</v>
      </c>
      <c r="R998" s="208" t="s">
        <v>259</v>
      </c>
      <c r="S998" s="203">
        <v>44837.595127314817</v>
      </c>
    </row>
    <row r="999" spans="1:19" x14ac:dyDescent="0.2">
      <c r="A999" s="208" t="s">
        <v>256</v>
      </c>
      <c r="B999" s="208" t="s">
        <v>130</v>
      </c>
      <c r="C999" s="203">
        <v>44816.5</v>
      </c>
      <c r="D999" s="208">
        <v>274.68200000000002</v>
      </c>
      <c r="E999" s="208">
        <v>250.92500000000001</v>
      </c>
      <c r="F999" s="208">
        <v>23.760999999999999</v>
      </c>
      <c r="G999" s="208">
        <v>0</v>
      </c>
      <c r="H999" s="208">
        <v>499</v>
      </c>
      <c r="I999" s="208">
        <v>770</v>
      </c>
      <c r="J999" s="208">
        <v>250.92099999999999</v>
      </c>
      <c r="K999" s="208">
        <v>770</v>
      </c>
      <c r="L999" s="208"/>
      <c r="M999" s="208">
        <v>370</v>
      </c>
      <c r="N999" s="208">
        <v>770</v>
      </c>
      <c r="O999" s="208">
        <v>770</v>
      </c>
      <c r="P999" s="208" t="s">
        <v>260</v>
      </c>
      <c r="Q999" s="208" t="s">
        <v>258</v>
      </c>
      <c r="R999" s="208" t="s">
        <v>259</v>
      </c>
      <c r="S999" s="203">
        <v>44837.595127314817</v>
      </c>
    </row>
    <row r="1000" spans="1:19" x14ac:dyDescent="0.2">
      <c r="A1000" s="208" t="s">
        <v>256</v>
      </c>
      <c r="B1000" s="208" t="s">
        <v>130</v>
      </c>
      <c r="C1000" s="203">
        <v>44816.541666666664</v>
      </c>
      <c r="D1000" s="208">
        <v>281.87700000000001</v>
      </c>
      <c r="E1000" s="208">
        <v>257.80599999999998</v>
      </c>
      <c r="F1000" s="208">
        <v>24.071000000000002</v>
      </c>
      <c r="G1000" s="208">
        <v>0</v>
      </c>
      <c r="H1000" s="208">
        <v>499</v>
      </c>
      <c r="I1000" s="208">
        <v>770</v>
      </c>
      <c r="J1000" s="208">
        <v>257.80599999999998</v>
      </c>
      <c r="K1000" s="208">
        <v>770</v>
      </c>
      <c r="L1000" s="208"/>
      <c r="M1000" s="208">
        <v>370</v>
      </c>
      <c r="N1000" s="208">
        <v>770</v>
      </c>
      <c r="O1000" s="208">
        <v>770</v>
      </c>
      <c r="P1000" s="208" t="s">
        <v>260</v>
      </c>
      <c r="Q1000" s="208" t="s">
        <v>258</v>
      </c>
      <c r="R1000" s="208" t="s">
        <v>259</v>
      </c>
      <c r="S1000" s="203">
        <v>44837.595127314817</v>
      </c>
    </row>
    <row r="1001" spans="1:19" x14ac:dyDescent="0.2">
      <c r="A1001" s="208" t="s">
        <v>256</v>
      </c>
      <c r="B1001" s="208" t="s">
        <v>130</v>
      </c>
      <c r="C1001" s="203">
        <v>44816.583333333336</v>
      </c>
      <c r="D1001" s="208">
        <v>278.36399999999998</v>
      </c>
      <c r="E1001" s="208">
        <v>254.3175</v>
      </c>
      <c r="F1001" s="208">
        <v>24.047999999999998</v>
      </c>
      <c r="G1001" s="208">
        <v>0</v>
      </c>
      <c r="H1001" s="208">
        <v>500</v>
      </c>
      <c r="I1001" s="208">
        <v>770</v>
      </c>
      <c r="J1001" s="208">
        <v>254.316</v>
      </c>
      <c r="K1001" s="208">
        <v>770</v>
      </c>
      <c r="L1001" s="208"/>
      <c r="M1001" s="208">
        <v>370</v>
      </c>
      <c r="N1001" s="208">
        <v>770</v>
      </c>
      <c r="O1001" s="208">
        <v>770</v>
      </c>
      <c r="P1001" s="208" t="s">
        <v>260</v>
      </c>
      <c r="Q1001" s="208" t="s">
        <v>258</v>
      </c>
      <c r="R1001" s="208" t="s">
        <v>259</v>
      </c>
      <c r="S1001" s="203">
        <v>44837.595127314817</v>
      </c>
    </row>
    <row r="1002" spans="1:19" x14ac:dyDescent="0.2">
      <c r="A1002" s="208" t="s">
        <v>256</v>
      </c>
      <c r="B1002" s="208" t="s">
        <v>130</v>
      </c>
      <c r="C1002" s="203">
        <v>44816.625</v>
      </c>
      <c r="D1002" s="208">
        <v>276.09199999999998</v>
      </c>
      <c r="E1002" s="208">
        <v>252.2955</v>
      </c>
      <c r="F1002" s="208">
        <v>23.797000000000001</v>
      </c>
      <c r="G1002" s="208">
        <v>0</v>
      </c>
      <c r="H1002" s="208">
        <v>499</v>
      </c>
      <c r="I1002" s="208">
        <v>770</v>
      </c>
      <c r="J1002" s="208">
        <v>252.29499999999999</v>
      </c>
      <c r="K1002" s="208">
        <v>770</v>
      </c>
      <c r="L1002" s="208"/>
      <c r="M1002" s="208">
        <v>370</v>
      </c>
      <c r="N1002" s="208">
        <v>770</v>
      </c>
      <c r="O1002" s="208">
        <v>770</v>
      </c>
      <c r="P1002" s="208" t="s">
        <v>260</v>
      </c>
      <c r="Q1002" s="208" t="s">
        <v>258</v>
      </c>
      <c r="R1002" s="208" t="s">
        <v>259</v>
      </c>
      <c r="S1002" s="203">
        <v>44837.595127314817</v>
      </c>
    </row>
    <row r="1003" spans="1:19" x14ac:dyDescent="0.2">
      <c r="A1003" s="208" t="s">
        <v>256</v>
      </c>
      <c r="B1003" s="208" t="s">
        <v>130</v>
      </c>
      <c r="C1003" s="203">
        <v>44816.666666666664</v>
      </c>
      <c r="D1003" s="208">
        <v>287.76299999999998</v>
      </c>
      <c r="E1003" s="208">
        <v>263.45850000000002</v>
      </c>
      <c r="F1003" s="208">
        <v>24.303999999999998</v>
      </c>
      <c r="G1003" s="208">
        <v>0</v>
      </c>
      <c r="H1003" s="208">
        <v>499</v>
      </c>
      <c r="I1003" s="208">
        <v>770</v>
      </c>
      <c r="J1003" s="208">
        <v>263.459</v>
      </c>
      <c r="K1003" s="208">
        <v>770</v>
      </c>
      <c r="L1003" s="208"/>
      <c r="M1003" s="208">
        <v>370</v>
      </c>
      <c r="N1003" s="208">
        <v>770</v>
      </c>
      <c r="O1003" s="208">
        <v>770</v>
      </c>
      <c r="P1003" s="208" t="s">
        <v>260</v>
      </c>
      <c r="Q1003" s="208" t="s">
        <v>258</v>
      </c>
      <c r="R1003" s="208" t="s">
        <v>259</v>
      </c>
      <c r="S1003" s="203">
        <v>44837.595127314817</v>
      </c>
    </row>
    <row r="1004" spans="1:19" x14ac:dyDescent="0.2">
      <c r="A1004" s="208" t="s">
        <v>256</v>
      </c>
      <c r="B1004" s="208" t="s">
        <v>130</v>
      </c>
      <c r="C1004" s="203">
        <v>44816.708333333336</v>
      </c>
      <c r="D1004" s="208">
        <v>295.57400000000001</v>
      </c>
      <c r="E1004" s="208">
        <v>271.02999999999997</v>
      </c>
      <c r="F1004" s="208">
        <v>24.544</v>
      </c>
      <c r="G1004" s="208">
        <v>0</v>
      </c>
      <c r="H1004" s="208">
        <v>500</v>
      </c>
      <c r="I1004" s="208">
        <v>770</v>
      </c>
      <c r="J1004" s="208">
        <v>271.02999999999997</v>
      </c>
      <c r="K1004" s="208">
        <v>770</v>
      </c>
      <c r="L1004" s="208"/>
      <c r="M1004" s="208">
        <v>370</v>
      </c>
      <c r="N1004" s="208">
        <v>770</v>
      </c>
      <c r="O1004" s="208">
        <v>770</v>
      </c>
      <c r="P1004" s="208" t="s">
        <v>260</v>
      </c>
      <c r="Q1004" s="208" t="s">
        <v>258</v>
      </c>
      <c r="R1004" s="208" t="s">
        <v>259</v>
      </c>
      <c r="S1004" s="203">
        <v>44837.595127314817</v>
      </c>
    </row>
    <row r="1005" spans="1:19" x14ac:dyDescent="0.2">
      <c r="A1005" s="208" t="s">
        <v>256</v>
      </c>
      <c r="B1005" s="208" t="s">
        <v>130</v>
      </c>
      <c r="C1005" s="203">
        <v>44816.75</v>
      </c>
      <c r="D1005" s="208">
        <v>279.149</v>
      </c>
      <c r="E1005" s="208">
        <v>255.37649999999999</v>
      </c>
      <c r="F1005" s="208">
        <v>23.774999999999999</v>
      </c>
      <c r="G1005" s="208">
        <v>0</v>
      </c>
      <c r="H1005" s="208">
        <v>500</v>
      </c>
      <c r="I1005" s="208">
        <v>770</v>
      </c>
      <c r="J1005" s="208">
        <v>255.374</v>
      </c>
      <c r="K1005" s="208">
        <v>770</v>
      </c>
      <c r="L1005" s="208"/>
      <c r="M1005" s="208">
        <v>370</v>
      </c>
      <c r="N1005" s="208">
        <v>770</v>
      </c>
      <c r="O1005" s="208">
        <v>770</v>
      </c>
      <c r="P1005" s="208" t="s">
        <v>260</v>
      </c>
      <c r="Q1005" s="208" t="s">
        <v>258</v>
      </c>
      <c r="R1005" s="208" t="s">
        <v>259</v>
      </c>
      <c r="S1005" s="203">
        <v>44837.595127314817</v>
      </c>
    </row>
    <row r="1006" spans="1:19" x14ac:dyDescent="0.2">
      <c r="A1006" s="208" t="s">
        <v>256</v>
      </c>
      <c r="B1006" s="208" t="s">
        <v>130</v>
      </c>
      <c r="C1006" s="203">
        <v>44816.791666666664</v>
      </c>
      <c r="D1006" s="208">
        <v>274.35000000000002</v>
      </c>
      <c r="E1006" s="208">
        <v>250.9795</v>
      </c>
      <c r="F1006" s="208">
        <v>23.370999999999999</v>
      </c>
      <c r="G1006" s="208">
        <v>0</v>
      </c>
      <c r="H1006" s="208">
        <v>500</v>
      </c>
      <c r="I1006" s="208">
        <v>770</v>
      </c>
      <c r="J1006" s="208">
        <v>250.97900000000001</v>
      </c>
      <c r="K1006" s="208">
        <v>770</v>
      </c>
      <c r="L1006" s="208"/>
      <c r="M1006" s="208">
        <v>370</v>
      </c>
      <c r="N1006" s="208">
        <v>770</v>
      </c>
      <c r="O1006" s="208">
        <v>770</v>
      </c>
      <c r="P1006" s="208" t="s">
        <v>260</v>
      </c>
      <c r="Q1006" s="208" t="s">
        <v>258</v>
      </c>
      <c r="R1006" s="208" t="s">
        <v>259</v>
      </c>
      <c r="S1006" s="203">
        <v>44837.595127314817</v>
      </c>
    </row>
    <row r="1007" spans="1:19" x14ac:dyDescent="0.2">
      <c r="A1007" s="208" t="s">
        <v>256</v>
      </c>
      <c r="B1007" s="208" t="s">
        <v>130</v>
      </c>
      <c r="C1007" s="203">
        <v>44816.833333333336</v>
      </c>
      <c r="D1007" s="208">
        <v>275.08699999999999</v>
      </c>
      <c r="E1007" s="208">
        <v>251.58850000000001</v>
      </c>
      <c r="F1007" s="208">
        <v>23.498000000000001</v>
      </c>
      <c r="G1007" s="208">
        <v>0</v>
      </c>
      <c r="H1007" s="208">
        <v>500</v>
      </c>
      <c r="I1007" s="208">
        <v>770</v>
      </c>
      <c r="J1007" s="208">
        <v>251.589</v>
      </c>
      <c r="K1007" s="208">
        <v>770</v>
      </c>
      <c r="L1007" s="208"/>
      <c r="M1007" s="208">
        <v>370</v>
      </c>
      <c r="N1007" s="208">
        <v>770</v>
      </c>
      <c r="O1007" s="208">
        <v>770</v>
      </c>
      <c r="P1007" s="208" t="s">
        <v>260</v>
      </c>
      <c r="Q1007" s="208" t="s">
        <v>258</v>
      </c>
      <c r="R1007" s="208" t="s">
        <v>259</v>
      </c>
      <c r="S1007" s="203">
        <v>44837.595127314817</v>
      </c>
    </row>
    <row r="1008" spans="1:19" x14ac:dyDescent="0.2">
      <c r="A1008" s="208" t="s">
        <v>256</v>
      </c>
      <c r="B1008" s="208" t="s">
        <v>130</v>
      </c>
      <c r="C1008" s="203">
        <v>44816.875</v>
      </c>
      <c r="D1008" s="208">
        <v>274.31700000000001</v>
      </c>
      <c r="E1008" s="208">
        <v>250.77199999999999</v>
      </c>
      <c r="F1008" s="208">
        <v>23.545000000000002</v>
      </c>
      <c r="G1008" s="208">
        <v>0</v>
      </c>
      <c r="H1008" s="208">
        <v>500</v>
      </c>
      <c r="I1008" s="208">
        <v>770</v>
      </c>
      <c r="J1008" s="208">
        <v>250.77199999999999</v>
      </c>
      <c r="K1008" s="208">
        <v>770</v>
      </c>
      <c r="L1008" s="208"/>
      <c r="M1008" s="208">
        <v>370</v>
      </c>
      <c r="N1008" s="208">
        <v>770</v>
      </c>
      <c r="O1008" s="208">
        <v>770</v>
      </c>
      <c r="P1008" s="208" t="s">
        <v>260</v>
      </c>
      <c r="Q1008" s="208" t="s">
        <v>258</v>
      </c>
      <c r="R1008" s="208" t="s">
        <v>259</v>
      </c>
      <c r="S1008" s="203">
        <v>44837.595127314817</v>
      </c>
    </row>
    <row r="1009" spans="1:19" x14ac:dyDescent="0.2">
      <c r="A1009" s="208" t="s">
        <v>256</v>
      </c>
      <c r="B1009" s="208" t="s">
        <v>130</v>
      </c>
      <c r="C1009" s="203">
        <v>44816.916666666664</v>
      </c>
      <c r="D1009" s="208">
        <v>274.86799999999999</v>
      </c>
      <c r="E1009" s="208">
        <v>251.21850000000001</v>
      </c>
      <c r="F1009" s="208">
        <v>23.649000000000001</v>
      </c>
      <c r="G1009" s="208">
        <v>0</v>
      </c>
      <c r="H1009" s="208">
        <v>500</v>
      </c>
      <c r="I1009" s="208">
        <v>770</v>
      </c>
      <c r="J1009" s="208">
        <v>251.21899999999999</v>
      </c>
      <c r="K1009" s="208">
        <v>770</v>
      </c>
      <c r="L1009" s="208"/>
      <c r="M1009" s="208">
        <v>370</v>
      </c>
      <c r="N1009" s="208">
        <v>770</v>
      </c>
      <c r="O1009" s="208">
        <v>770</v>
      </c>
      <c r="P1009" s="208" t="s">
        <v>260</v>
      </c>
      <c r="Q1009" s="208" t="s">
        <v>258</v>
      </c>
      <c r="R1009" s="208" t="s">
        <v>259</v>
      </c>
      <c r="S1009" s="203">
        <v>44837.595127314817</v>
      </c>
    </row>
    <row r="1010" spans="1:19" x14ac:dyDescent="0.2">
      <c r="A1010" s="208" t="s">
        <v>256</v>
      </c>
      <c r="B1010" s="208" t="s">
        <v>130</v>
      </c>
      <c r="C1010" s="203">
        <v>44816.958333333336</v>
      </c>
      <c r="D1010" s="208">
        <v>276.43400000000003</v>
      </c>
      <c r="E1010" s="208">
        <v>252.71950000000001</v>
      </c>
      <c r="F1010" s="208">
        <v>23.716000000000001</v>
      </c>
      <c r="G1010" s="208">
        <v>0</v>
      </c>
      <c r="H1010" s="208">
        <v>500</v>
      </c>
      <c r="I1010" s="208">
        <v>770</v>
      </c>
      <c r="J1010" s="208">
        <v>252.71799999999999</v>
      </c>
      <c r="K1010" s="208">
        <v>770</v>
      </c>
      <c r="L1010" s="208"/>
      <c r="M1010" s="208">
        <v>370</v>
      </c>
      <c r="N1010" s="208">
        <v>770</v>
      </c>
      <c r="O1010" s="208">
        <v>770</v>
      </c>
      <c r="P1010" s="208" t="s">
        <v>260</v>
      </c>
      <c r="Q1010" s="208" t="s">
        <v>258</v>
      </c>
      <c r="R1010" s="208" t="s">
        <v>259</v>
      </c>
      <c r="S1010" s="203">
        <v>44837.595127314817</v>
      </c>
    </row>
    <row r="1011" spans="1:19" x14ac:dyDescent="0.2">
      <c r="A1011" s="208" t="s">
        <v>256</v>
      </c>
      <c r="B1011" s="208" t="s">
        <v>130</v>
      </c>
      <c r="C1011" s="203">
        <v>44817</v>
      </c>
      <c r="D1011" s="208">
        <v>276.21800000000002</v>
      </c>
      <c r="E1011" s="208">
        <v>252.679</v>
      </c>
      <c r="F1011" s="208">
        <v>23.536999999999999</v>
      </c>
      <c r="G1011" s="208">
        <v>0</v>
      </c>
      <c r="H1011" s="208">
        <v>499</v>
      </c>
      <c r="I1011" s="208">
        <v>770</v>
      </c>
      <c r="J1011" s="208">
        <v>252.68100000000001</v>
      </c>
      <c r="K1011" s="208">
        <v>770</v>
      </c>
      <c r="L1011" s="208"/>
      <c r="M1011" s="208">
        <v>370</v>
      </c>
      <c r="N1011" s="208">
        <v>770</v>
      </c>
      <c r="O1011" s="208">
        <v>770</v>
      </c>
      <c r="P1011" s="208" t="s">
        <v>260</v>
      </c>
      <c r="Q1011" s="208" t="s">
        <v>258</v>
      </c>
      <c r="R1011" s="208" t="s">
        <v>259</v>
      </c>
      <c r="S1011" s="203">
        <v>44837.595127314817</v>
      </c>
    </row>
    <row r="1012" spans="1:19" x14ac:dyDescent="0.2">
      <c r="A1012" s="208" t="s">
        <v>256</v>
      </c>
      <c r="B1012" s="208" t="s">
        <v>130</v>
      </c>
      <c r="C1012" s="203">
        <v>44817.041666666664</v>
      </c>
      <c r="D1012" s="208">
        <v>274.61399999999998</v>
      </c>
      <c r="E1012" s="208">
        <v>251.01900000000001</v>
      </c>
      <c r="F1012" s="208">
        <v>23.594999999999999</v>
      </c>
      <c r="G1012" s="208">
        <v>0</v>
      </c>
      <c r="H1012" s="208">
        <v>499</v>
      </c>
      <c r="I1012" s="208">
        <v>770</v>
      </c>
      <c r="J1012" s="208">
        <v>251.01900000000001</v>
      </c>
      <c r="K1012" s="208">
        <v>770</v>
      </c>
      <c r="L1012" s="208"/>
      <c r="M1012" s="208">
        <v>370</v>
      </c>
      <c r="N1012" s="208">
        <v>770</v>
      </c>
      <c r="O1012" s="208">
        <v>770</v>
      </c>
      <c r="P1012" s="208" t="s">
        <v>260</v>
      </c>
      <c r="Q1012" s="208" t="s">
        <v>258</v>
      </c>
      <c r="R1012" s="208" t="s">
        <v>259</v>
      </c>
      <c r="S1012" s="203">
        <v>44837.595127314817</v>
      </c>
    </row>
    <row r="1013" spans="1:19" x14ac:dyDescent="0.2">
      <c r="A1013" s="208" t="s">
        <v>256</v>
      </c>
      <c r="B1013" s="208" t="s">
        <v>130</v>
      </c>
      <c r="C1013" s="203">
        <v>44817.083333333336</v>
      </c>
      <c r="D1013" s="208">
        <v>274.55799999999999</v>
      </c>
      <c r="E1013" s="208">
        <v>251.08500000000001</v>
      </c>
      <c r="F1013" s="208">
        <v>23.475000000000001</v>
      </c>
      <c r="G1013" s="208">
        <v>0</v>
      </c>
      <c r="H1013" s="208">
        <v>499</v>
      </c>
      <c r="I1013" s="208">
        <v>770</v>
      </c>
      <c r="J1013" s="208">
        <v>251.083</v>
      </c>
      <c r="K1013" s="208">
        <v>770</v>
      </c>
      <c r="L1013" s="208"/>
      <c r="M1013" s="208">
        <v>370</v>
      </c>
      <c r="N1013" s="208">
        <v>770</v>
      </c>
      <c r="O1013" s="208">
        <v>770</v>
      </c>
      <c r="P1013" s="208" t="s">
        <v>260</v>
      </c>
      <c r="Q1013" s="208" t="s">
        <v>258</v>
      </c>
      <c r="R1013" s="208" t="s">
        <v>259</v>
      </c>
      <c r="S1013" s="203">
        <v>44837.595416666663</v>
      </c>
    </row>
    <row r="1014" spans="1:19" x14ac:dyDescent="0.2">
      <c r="A1014" s="208" t="s">
        <v>256</v>
      </c>
      <c r="B1014" s="208" t="s">
        <v>130</v>
      </c>
      <c r="C1014" s="203">
        <v>44817.125</v>
      </c>
      <c r="D1014" s="208">
        <v>273.98399999999998</v>
      </c>
      <c r="E1014" s="208">
        <v>250.7115</v>
      </c>
      <c r="F1014" s="208">
        <v>23.274000000000001</v>
      </c>
      <c r="G1014" s="208">
        <v>0</v>
      </c>
      <c r="H1014" s="208">
        <v>499</v>
      </c>
      <c r="I1014" s="208">
        <v>770</v>
      </c>
      <c r="J1014" s="208">
        <v>250.71</v>
      </c>
      <c r="K1014" s="208">
        <v>770</v>
      </c>
      <c r="L1014" s="208"/>
      <c r="M1014" s="208">
        <v>370</v>
      </c>
      <c r="N1014" s="208">
        <v>770</v>
      </c>
      <c r="O1014" s="208">
        <v>770</v>
      </c>
      <c r="P1014" s="208" t="s">
        <v>260</v>
      </c>
      <c r="Q1014" s="208" t="s">
        <v>258</v>
      </c>
      <c r="R1014" s="208" t="s">
        <v>259</v>
      </c>
      <c r="S1014" s="203">
        <v>44837.595416666663</v>
      </c>
    </row>
    <row r="1015" spans="1:19" x14ac:dyDescent="0.2">
      <c r="A1015" s="208" t="s">
        <v>256</v>
      </c>
      <c r="B1015" s="208" t="s">
        <v>130</v>
      </c>
      <c r="C1015" s="203">
        <v>44817.166666666664</v>
      </c>
      <c r="D1015" s="208">
        <v>274.44299999999998</v>
      </c>
      <c r="E1015" s="208">
        <v>251.0085</v>
      </c>
      <c r="F1015" s="208">
        <v>23.434000000000001</v>
      </c>
      <c r="G1015" s="208">
        <v>0</v>
      </c>
      <c r="H1015" s="208">
        <v>500</v>
      </c>
      <c r="I1015" s="208">
        <v>770</v>
      </c>
      <c r="J1015" s="208">
        <v>251.00899999999999</v>
      </c>
      <c r="K1015" s="208">
        <v>770</v>
      </c>
      <c r="L1015" s="208"/>
      <c r="M1015" s="208">
        <v>370</v>
      </c>
      <c r="N1015" s="208">
        <v>770</v>
      </c>
      <c r="O1015" s="208">
        <v>770</v>
      </c>
      <c r="P1015" s="208" t="s">
        <v>260</v>
      </c>
      <c r="Q1015" s="208" t="s">
        <v>258</v>
      </c>
      <c r="R1015" s="208" t="s">
        <v>259</v>
      </c>
      <c r="S1015" s="203">
        <v>44837.595416666663</v>
      </c>
    </row>
    <row r="1016" spans="1:19" x14ac:dyDescent="0.2">
      <c r="A1016" s="208" t="s">
        <v>256</v>
      </c>
      <c r="B1016" s="208" t="s">
        <v>130</v>
      </c>
      <c r="C1016" s="203">
        <v>44817.208333333336</v>
      </c>
      <c r="D1016" s="208">
        <v>274.209</v>
      </c>
      <c r="E1016" s="208">
        <v>250.72800000000001</v>
      </c>
      <c r="F1016" s="208">
        <v>23.481000000000002</v>
      </c>
      <c r="G1016" s="208">
        <v>0</v>
      </c>
      <c r="H1016" s="208">
        <v>500</v>
      </c>
      <c r="I1016" s="208">
        <v>770</v>
      </c>
      <c r="J1016" s="208">
        <v>250.72800000000001</v>
      </c>
      <c r="K1016" s="208">
        <v>770</v>
      </c>
      <c r="L1016" s="208"/>
      <c r="M1016" s="208">
        <v>370</v>
      </c>
      <c r="N1016" s="208">
        <v>770</v>
      </c>
      <c r="O1016" s="208">
        <v>770</v>
      </c>
      <c r="P1016" s="208" t="s">
        <v>260</v>
      </c>
      <c r="Q1016" s="208" t="s">
        <v>258</v>
      </c>
      <c r="R1016" s="208" t="s">
        <v>259</v>
      </c>
      <c r="S1016" s="203">
        <v>44837.595416666663</v>
      </c>
    </row>
    <row r="1017" spans="1:19" x14ac:dyDescent="0.2">
      <c r="A1017" s="208" t="s">
        <v>256</v>
      </c>
      <c r="B1017" s="208" t="s">
        <v>130</v>
      </c>
      <c r="C1017" s="203">
        <v>44817.25</v>
      </c>
      <c r="D1017" s="208">
        <v>275.38499999999999</v>
      </c>
      <c r="E1017" s="208">
        <v>251.893</v>
      </c>
      <c r="F1017" s="208">
        <v>23.49</v>
      </c>
      <c r="G1017" s="208">
        <v>0</v>
      </c>
      <c r="H1017" s="208">
        <v>500</v>
      </c>
      <c r="I1017" s="208">
        <v>770</v>
      </c>
      <c r="J1017" s="208">
        <v>251.89500000000001</v>
      </c>
      <c r="K1017" s="208">
        <v>770</v>
      </c>
      <c r="L1017" s="208"/>
      <c r="M1017" s="208">
        <v>370</v>
      </c>
      <c r="N1017" s="208">
        <v>770</v>
      </c>
      <c r="O1017" s="208">
        <v>770</v>
      </c>
      <c r="P1017" s="208" t="s">
        <v>260</v>
      </c>
      <c r="Q1017" s="208" t="s">
        <v>258</v>
      </c>
      <c r="R1017" s="208" t="s">
        <v>259</v>
      </c>
      <c r="S1017" s="203">
        <v>44837.595416666663</v>
      </c>
    </row>
    <row r="1018" spans="1:19" x14ac:dyDescent="0.2">
      <c r="A1018" s="208" t="s">
        <v>256</v>
      </c>
      <c r="B1018" s="208" t="s">
        <v>130</v>
      </c>
      <c r="C1018" s="203">
        <v>44817.291666666664</v>
      </c>
      <c r="D1018" s="208">
        <v>274.67899999999997</v>
      </c>
      <c r="E1018" s="208">
        <v>251.21600000000001</v>
      </c>
      <c r="F1018" s="208">
        <v>23.463000000000001</v>
      </c>
      <c r="G1018" s="208">
        <v>0</v>
      </c>
      <c r="H1018" s="208">
        <v>500</v>
      </c>
      <c r="I1018" s="208">
        <v>770</v>
      </c>
      <c r="J1018" s="208">
        <v>251.21600000000001</v>
      </c>
      <c r="K1018" s="208">
        <v>770</v>
      </c>
      <c r="L1018" s="208"/>
      <c r="M1018" s="208">
        <v>370</v>
      </c>
      <c r="N1018" s="208">
        <v>770</v>
      </c>
      <c r="O1018" s="208">
        <v>770</v>
      </c>
      <c r="P1018" s="208" t="s">
        <v>260</v>
      </c>
      <c r="Q1018" s="208" t="s">
        <v>258</v>
      </c>
      <c r="R1018" s="208" t="s">
        <v>259</v>
      </c>
      <c r="S1018" s="203">
        <v>44837.595416666663</v>
      </c>
    </row>
    <row r="1019" spans="1:19" x14ac:dyDescent="0.2">
      <c r="A1019" s="208" t="s">
        <v>256</v>
      </c>
      <c r="B1019" s="208" t="s">
        <v>130</v>
      </c>
      <c r="C1019" s="203">
        <v>44817.333333333336</v>
      </c>
      <c r="D1019" s="208">
        <v>275.90600000000001</v>
      </c>
      <c r="E1019" s="208">
        <v>252.54849999999999</v>
      </c>
      <c r="F1019" s="208">
        <v>23.358000000000001</v>
      </c>
      <c r="G1019" s="208">
        <v>0</v>
      </c>
      <c r="H1019" s="208">
        <v>500</v>
      </c>
      <c r="I1019" s="208">
        <v>770</v>
      </c>
      <c r="J1019" s="208">
        <v>252.548</v>
      </c>
      <c r="K1019" s="208">
        <v>770</v>
      </c>
      <c r="L1019" s="208"/>
      <c r="M1019" s="208">
        <v>370</v>
      </c>
      <c r="N1019" s="208">
        <v>770</v>
      </c>
      <c r="O1019" s="208">
        <v>770</v>
      </c>
      <c r="P1019" s="208" t="s">
        <v>260</v>
      </c>
      <c r="Q1019" s="208" t="s">
        <v>258</v>
      </c>
      <c r="R1019" s="208" t="s">
        <v>259</v>
      </c>
      <c r="S1019" s="203">
        <v>44837.595416666663</v>
      </c>
    </row>
    <row r="1020" spans="1:19" x14ac:dyDescent="0.2">
      <c r="A1020" s="208" t="s">
        <v>256</v>
      </c>
      <c r="B1020" s="208" t="s">
        <v>130</v>
      </c>
      <c r="C1020" s="203">
        <v>44817.375</v>
      </c>
      <c r="D1020" s="208">
        <v>274.44299999999998</v>
      </c>
      <c r="E1020" s="208">
        <v>250.98400000000001</v>
      </c>
      <c r="F1020" s="208">
        <v>23.459</v>
      </c>
      <c r="G1020" s="208">
        <v>0</v>
      </c>
      <c r="H1020" s="208">
        <v>500</v>
      </c>
      <c r="I1020" s="208">
        <v>770</v>
      </c>
      <c r="J1020" s="208">
        <v>250.98400000000001</v>
      </c>
      <c r="K1020" s="208">
        <v>770</v>
      </c>
      <c r="L1020" s="208"/>
      <c r="M1020" s="208">
        <v>370</v>
      </c>
      <c r="N1020" s="208">
        <v>770</v>
      </c>
      <c r="O1020" s="208">
        <v>770</v>
      </c>
      <c r="P1020" s="208" t="s">
        <v>260</v>
      </c>
      <c r="Q1020" s="208" t="s">
        <v>258</v>
      </c>
      <c r="R1020" s="208" t="s">
        <v>259</v>
      </c>
      <c r="S1020" s="203">
        <v>44837.595416666663</v>
      </c>
    </row>
    <row r="1021" spans="1:19" x14ac:dyDescent="0.2">
      <c r="A1021" s="208" t="s">
        <v>256</v>
      </c>
      <c r="B1021" s="208" t="s">
        <v>130</v>
      </c>
      <c r="C1021" s="203">
        <v>44817.416666666664</v>
      </c>
      <c r="D1021" s="208">
        <v>274.17700000000002</v>
      </c>
      <c r="E1021" s="208">
        <v>250.69900000000001</v>
      </c>
      <c r="F1021" s="208">
        <v>23.478000000000002</v>
      </c>
      <c r="G1021" s="208">
        <v>0</v>
      </c>
      <c r="H1021" s="208">
        <v>500</v>
      </c>
      <c r="I1021" s="208">
        <v>770</v>
      </c>
      <c r="J1021" s="208">
        <v>250.69900000000001</v>
      </c>
      <c r="K1021" s="208">
        <v>770</v>
      </c>
      <c r="L1021" s="208"/>
      <c r="M1021" s="208">
        <v>370</v>
      </c>
      <c r="N1021" s="208">
        <v>770</v>
      </c>
      <c r="O1021" s="208">
        <v>770</v>
      </c>
      <c r="P1021" s="208" t="s">
        <v>260</v>
      </c>
      <c r="Q1021" s="208" t="s">
        <v>258</v>
      </c>
      <c r="R1021" s="208" t="s">
        <v>259</v>
      </c>
      <c r="S1021" s="203">
        <v>44837.595416666663</v>
      </c>
    </row>
    <row r="1022" spans="1:19" x14ac:dyDescent="0.2">
      <c r="A1022" s="208" t="s">
        <v>256</v>
      </c>
      <c r="B1022" s="208" t="s">
        <v>130</v>
      </c>
      <c r="C1022" s="203">
        <v>44817.458333333336</v>
      </c>
      <c r="D1022" s="208">
        <v>274.58</v>
      </c>
      <c r="E1022" s="208">
        <v>251.11850000000001</v>
      </c>
      <c r="F1022" s="208">
        <v>23.46</v>
      </c>
      <c r="G1022" s="208">
        <v>0</v>
      </c>
      <c r="H1022" s="208">
        <v>500</v>
      </c>
      <c r="I1022" s="208">
        <v>770</v>
      </c>
      <c r="J1022" s="208">
        <v>251.12</v>
      </c>
      <c r="K1022" s="208">
        <v>770</v>
      </c>
      <c r="L1022" s="208"/>
      <c r="M1022" s="208">
        <v>370</v>
      </c>
      <c r="N1022" s="208">
        <v>770</v>
      </c>
      <c r="O1022" s="208">
        <v>770</v>
      </c>
      <c r="P1022" s="208" t="s">
        <v>260</v>
      </c>
      <c r="Q1022" s="208" t="s">
        <v>258</v>
      </c>
      <c r="R1022" s="208" t="s">
        <v>259</v>
      </c>
      <c r="S1022" s="203">
        <v>44837.595416666663</v>
      </c>
    </row>
    <row r="1023" spans="1:19" x14ac:dyDescent="0.2">
      <c r="A1023" s="208" t="s">
        <v>256</v>
      </c>
      <c r="B1023" s="208" t="s">
        <v>130</v>
      </c>
      <c r="C1023" s="203">
        <v>44817.5</v>
      </c>
      <c r="D1023" s="208">
        <v>274.02199999999999</v>
      </c>
      <c r="E1023" s="208">
        <v>250.62799999999999</v>
      </c>
      <c r="F1023" s="208">
        <v>23.391999999999999</v>
      </c>
      <c r="G1023" s="208">
        <v>0</v>
      </c>
      <c r="H1023" s="208">
        <v>499</v>
      </c>
      <c r="I1023" s="208">
        <v>770</v>
      </c>
      <c r="J1023" s="208">
        <v>250.63</v>
      </c>
      <c r="K1023" s="208">
        <v>770</v>
      </c>
      <c r="L1023" s="208"/>
      <c r="M1023" s="208">
        <v>370</v>
      </c>
      <c r="N1023" s="208">
        <v>770</v>
      </c>
      <c r="O1023" s="208">
        <v>770</v>
      </c>
      <c r="P1023" s="208" t="s">
        <v>260</v>
      </c>
      <c r="Q1023" s="208" t="s">
        <v>258</v>
      </c>
      <c r="R1023" s="208" t="s">
        <v>259</v>
      </c>
      <c r="S1023" s="203">
        <v>44837.595416666663</v>
      </c>
    </row>
    <row r="1024" spans="1:19" x14ac:dyDescent="0.2">
      <c r="A1024" s="208" t="s">
        <v>256</v>
      </c>
      <c r="B1024" s="208" t="s">
        <v>130</v>
      </c>
      <c r="C1024" s="203">
        <v>44817.541666666664</v>
      </c>
      <c r="D1024" s="208">
        <v>274.21800000000002</v>
      </c>
      <c r="E1024" s="208">
        <v>250.75</v>
      </c>
      <c r="F1024" s="208">
        <v>23.47</v>
      </c>
      <c r="G1024" s="208">
        <v>0</v>
      </c>
      <c r="H1024" s="208">
        <v>500</v>
      </c>
      <c r="I1024" s="208">
        <v>770</v>
      </c>
      <c r="J1024" s="208">
        <v>250.74799999999999</v>
      </c>
      <c r="K1024" s="208">
        <v>770</v>
      </c>
      <c r="L1024" s="208"/>
      <c r="M1024" s="208">
        <v>370</v>
      </c>
      <c r="N1024" s="208">
        <v>770</v>
      </c>
      <c r="O1024" s="208">
        <v>770</v>
      </c>
      <c r="P1024" s="208" t="s">
        <v>260</v>
      </c>
      <c r="Q1024" s="208" t="s">
        <v>258</v>
      </c>
      <c r="R1024" s="208" t="s">
        <v>259</v>
      </c>
      <c r="S1024" s="203">
        <v>44837.595416666663</v>
      </c>
    </row>
    <row r="1025" spans="1:19" x14ac:dyDescent="0.2">
      <c r="A1025" s="208" t="s">
        <v>256</v>
      </c>
      <c r="B1025" s="208" t="s">
        <v>130</v>
      </c>
      <c r="C1025" s="203">
        <v>44817.583333333336</v>
      </c>
      <c r="D1025" s="208">
        <v>281.358</v>
      </c>
      <c r="E1025" s="208">
        <v>257.45299999999997</v>
      </c>
      <c r="F1025" s="208">
        <v>23.905000000000001</v>
      </c>
      <c r="G1025" s="208">
        <v>0</v>
      </c>
      <c r="H1025" s="208">
        <v>500</v>
      </c>
      <c r="I1025" s="208">
        <v>770</v>
      </c>
      <c r="J1025" s="208">
        <v>257.45299999999997</v>
      </c>
      <c r="K1025" s="208">
        <v>770</v>
      </c>
      <c r="L1025" s="208"/>
      <c r="M1025" s="208">
        <v>370</v>
      </c>
      <c r="N1025" s="208">
        <v>770</v>
      </c>
      <c r="O1025" s="208">
        <v>770</v>
      </c>
      <c r="P1025" s="208" t="s">
        <v>260</v>
      </c>
      <c r="Q1025" s="208" t="s">
        <v>258</v>
      </c>
      <c r="R1025" s="208" t="s">
        <v>259</v>
      </c>
      <c r="S1025" s="203">
        <v>44837.595416666663</v>
      </c>
    </row>
    <row r="1026" spans="1:19" x14ac:dyDescent="0.2">
      <c r="A1026" s="208" t="s">
        <v>256</v>
      </c>
      <c r="B1026" s="208" t="s">
        <v>130</v>
      </c>
      <c r="C1026" s="203">
        <v>44817.625</v>
      </c>
      <c r="D1026" s="208">
        <v>281.83600000000001</v>
      </c>
      <c r="E1026" s="208">
        <v>257.97800000000001</v>
      </c>
      <c r="F1026" s="208">
        <v>23.858000000000001</v>
      </c>
      <c r="G1026" s="208">
        <v>0</v>
      </c>
      <c r="H1026" s="208">
        <v>500</v>
      </c>
      <c r="I1026" s="208">
        <v>770</v>
      </c>
      <c r="J1026" s="208">
        <v>257.97800000000001</v>
      </c>
      <c r="K1026" s="208">
        <v>770</v>
      </c>
      <c r="L1026" s="208"/>
      <c r="M1026" s="208">
        <v>370</v>
      </c>
      <c r="N1026" s="208">
        <v>770</v>
      </c>
      <c r="O1026" s="208">
        <v>770</v>
      </c>
      <c r="P1026" s="208" t="s">
        <v>260</v>
      </c>
      <c r="Q1026" s="208" t="s">
        <v>258</v>
      </c>
      <c r="R1026" s="208" t="s">
        <v>259</v>
      </c>
      <c r="S1026" s="203">
        <v>44837.595416666663</v>
      </c>
    </row>
    <row r="1027" spans="1:19" x14ac:dyDescent="0.2">
      <c r="A1027" s="208" t="s">
        <v>256</v>
      </c>
      <c r="B1027" s="208" t="s">
        <v>130</v>
      </c>
      <c r="C1027" s="203">
        <v>44817.666666666664</v>
      </c>
      <c r="D1027" s="208">
        <v>282.53100000000001</v>
      </c>
      <c r="E1027" s="208">
        <v>258.85700000000003</v>
      </c>
      <c r="F1027" s="208">
        <v>23.672999999999998</v>
      </c>
      <c r="G1027" s="208">
        <v>0</v>
      </c>
      <c r="H1027" s="208">
        <v>500</v>
      </c>
      <c r="I1027" s="208">
        <v>770</v>
      </c>
      <c r="J1027" s="208">
        <v>258.858</v>
      </c>
      <c r="K1027" s="208">
        <v>770</v>
      </c>
      <c r="L1027" s="208"/>
      <c r="M1027" s="208">
        <v>370</v>
      </c>
      <c r="N1027" s="208">
        <v>770</v>
      </c>
      <c r="O1027" s="208">
        <v>770</v>
      </c>
      <c r="P1027" s="208" t="s">
        <v>260</v>
      </c>
      <c r="Q1027" s="208" t="s">
        <v>258</v>
      </c>
      <c r="R1027" s="208" t="s">
        <v>259</v>
      </c>
      <c r="S1027" s="203">
        <v>44837.595416666663</v>
      </c>
    </row>
    <row r="1028" spans="1:19" x14ac:dyDescent="0.2">
      <c r="A1028" s="208" t="s">
        <v>256</v>
      </c>
      <c r="B1028" s="208" t="s">
        <v>130</v>
      </c>
      <c r="C1028" s="203">
        <v>44817.708333333336</v>
      </c>
      <c r="D1028" s="208">
        <v>274.56200000000001</v>
      </c>
      <c r="E1028" s="208">
        <v>251.18799999999999</v>
      </c>
      <c r="F1028" s="208">
        <v>23.372</v>
      </c>
      <c r="G1028" s="208">
        <v>0</v>
      </c>
      <c r="H1028" s="208">
        <v>500</v>
      </c>
      <c r="I1028" s="208">
        <v>770</v>
      </c>
      <c r="J1028" s="208">
        <v>251.19</v>
      </c>
      <c r="K1028" s="208">
        <v>770</v>
      </c>
      <c r="L1028" s="208"/>
      <c r="M1028" s="208">
        <v>370</v>
      </c>
      <c r="N1028" s="208">
        <v>770</v>
      </c>
      <c r="O1028" s="208">
        <v>770</v>
      </c>
      <c r="P1028" s="208" t="s">
        <v>260</v>
      </c>
      <c r="Q1028" s="208" t="s">
        <v>258</v>
      </c>
      <c r="R1028" s="208" t="s">
        <v>259</v>
      </c>
      <c r="S1028" s="203">
        <v>44837.595416666663</v>
      </c>
    </row>
    <row r="1029" spans="1:19" x14ac:dyDescent="0.2">
      <c r="A1029" s="208" t="s">
        <v>256</v>
      </c>
      <c r="B1029" s="208" t="s">
        <v>130</v>
      </c>
      <c r="C1029" s="203">
        <v>44817.75</v>
      </c>
      <c r="D1029" s="208">
        <v>283.99700000000001</v>
      </c>
      <c r="E1029" s="208">
        <v>260.2885</v>
      </c>
      <c r="F1029" s="208">
        <v>23.710999999999999</v>
      </c>
      <c r="G1029" s="208">
        <v>0</v>
      </c>
      <c r="H1029" s="208">
        <v>500</v>
      </c>
      <c r="I1029" s="208">
        <v>770</v>
      </c>
      <c r="J1029" s="208">
        <v>260.286</v>
      </c>
      <c r="K1029" s="208">
        <v>770</v>
      </c>
      <c r="L1029" s="208"/>
      <c r="M1029" s="208">
        <v>370</v>
      </c>
      <c r="N1029" s="208">
        <v>770</v>
      </c>
      <c r="O1029" s="208">
        <v>770</v>
      </c>
      <c r="P1029" s="208" t="s">
        <v>260</v>
      </c>
      <c r="Q1029" s="208" t="s">
        <v>258</v>
      </c>
      <c r="R1029" s="208" t="s">
        <v>259</v>
      </c>
      <c r="S1029" s="203">
        <v>44837.595416666663</v>
      </c>
    </row>
    <row r="1030" spans="1:19" x14ac:dyDescent="0.2">
      <c r="A1030" s="208" t="s">
        <v>256</v>
      </c>
      <c r="B1030" s="208" t="s">
        <v>130</v>
      </c>
      <c r="C1030" s="203">
        <v>44817.791666666664</v>
      </c>
      <c r="D1030" s="208">
        <v>277.00099999999998</v>
      </c>
      <c r="E1030" s="208">
        <v>253.6525</v>
      </c>
      <c r="F1030" s="208">
        <v>23.346</v>
      </c>
      <c r="G1030" s="208">
        <v>0</v>
      </c>
      <c r="H1030" s="208">
        <v>500</v>
      </c>
      <c r="I1030" s="208">
        <v>770</v>
      </c>
      <c r="J1030" s="208">
        <v>253.655</v>
      </c>
      <c r="K1030" s="208">
        <v>770</v>
      </c>
      <c r="L1030" s="208"/>
      <c r="M1030" s="208">
        <v>370</v>
      </c>
      <c r="N1030" s="208">
        <v>770</v>
      </c>
      <c r="O1030" s="208">
        <v>770</v>
      </c>
      <c r="P1030" s="208" t="s">
        <v>260</v>
      </c>
      <c r="Q1030" s="208" t="s">
        <v>258</v>
      </c>
      <c r="R1030" s="208" t="s">
        <v>259</v>
      </c>
      <c r="S1030" s="203">
        <v>44837.595416666663</v>
      </c>
    </row>
    <row r="1031" spans="1:19" x14ac:dyDescent="0.2">
      <c r="A1031" s="208" t="s">
        <v>256</v>
      </c>
      <c r="B1031" s="208" t="s">
        <v>130</v>
      </c>
      <c r="C1031" s="203">
        <v>44817.833333333336</v>
      </c>
      <c r="D1031" s="208">
        <v>274.08499999999998</v>
      </c>
      <c r="E1031" s="208">
        <v>250.8485</v>
      </c>
      <c r="F1031" s="208">
        <v>23.236000000000001</v>
      </c>
      <c r="G1031" s="208">
        <v>0</v>
      </c>
      <c r="H1031" s="208">
        <v>500</v>
      </c>
      <c r="I1031" s="208">
        <v>770</v>
      </c>
      <c r="J1031" s="208">
        <v>250.84899999999999</v>
      </c>
      <c r="K1031" s="208">
        <v>770</v>
      </c>
      <c r="L1031" s="208"/>
      <c r="M1031" s="208">
        <v>370</v>
      </c>
      <c r="N1031" s="208">
        <v>770</v>
      </c>
      <c r="O1031" s="208">
        <v>770</v>
      </c>
      <c r="P1031" s="208" t="s">
        <v>260</v>
      </c>
      <c r="Q1031" s="208" t="s">
        <v>258</v>
      </c>
      <c r="R1031" s="208" t="s">
        <v>259</v>
      </c>
      <c r="S1031" s="203">
        <v>44837.595416666663</v>
      </c>
    </row>
    <row r="1032" spans="1:19" x14ac:dyDescent="0.2">
      <c r="A1032" s="208" t="s">
        <v>256</v>
      </c>
      <c r="B1032" s="208" t="s">
        <v>130</v>
      </c>
      <c r="C1032" s="203">
        <v>44817.875</v>
      </c>
      <c r="D1032" s="208">
        <v>274.14499999999998</v>
      </c>
      <c r="E1032" s="208">
        <v>250.8065</v>
      </c>
      <c r="F1032" s="208">
        <v>23.337</v>
      </c>
      <c r="G1032" s="208">
        <v>0</v>
      </c>
      <c r="H1032" s="208">
        <v>499</v>
      </c>
      <c r="I1032" s="208">
        <v>770</v>
      </c>
      <c r="J1032" s="208">
        <v>250.80799999999999</v>
      </c>
      <c r="K1032" s="208">
        <v>770</v>
      </c>
      <c r="L1032" s="208"/>
      <c r="M1032" s="208">
        <v>370</v>
      </c>
      <c r="N1032" s="208">
        <v>770</v>
      </c>
      <c r="O1032" s="208">
        <v>770</v>
      </c>
      <c r="P1032" s="208" t="s">
        <v>260</v>
      </c>
      <c r="Q1032" s="208" t="s">
        <v>258</v>
      </c>
      <c r="R1032" s="208" t="s">
        <v>259</v>
      </c>
      <c r="S1032" s="203">
        <v>44837.595416666663</v>
      </c>
    </row>
    <row r="1033" spans="1:19" x14ac:dyDescent="0.2">
      <c r="A1033" s="208" t="s">
        <v>256</v>
      </c>
      <c r="B1033" s="208" t="s">
        <v>130</v>
      </c>
      <c r="C1033" s="203">
        <v>44817.916666666664</v>
      </c>
      <c r="D1033" s="208">
        <v>274.42099999999999</v>
      </c>
      <c r="E1033" s="208">
        <v>251.04650000000001</v>
      </c>
      <c r="F1033" s="208">
        <v>23.373999999999999</v>
      </c>
      <c r="G1033" s="208">
        <v>0</v>
      </c>
      <c r="H1033" s="208">
        <v>499</v>
      </c>
      <c r="I1033" s="208">
        <v>770</v>
      </c>
      <c r="J1033" s="208">
        <v>251.047</v>
      </c>
      <c r="K1033" s="208">
        <v>770</v>
      </c>
      <c r="L1033" s="208"/>
      <c r="M1033" s="208">
        <v>370</v>
      </c>
      <c r="N1033" s="208">
        <v>770</v>
      </c>
      <c r="O1033" s="208">
        <v>770</v>
      </c>
      <c r="P1033" s="208" t="s">
        <v>260</v>
      </c>
      <c r="Q1033" s="208" t="s">
        <v>258</v>
      </c>
      <c r="R1033" s="208" t="s">
        <v>259</v>
      </c>
      <c r="S1033" s="203">
        <v>44837.595416666663</v>
      </c>
    </row>
    <row r="1034" spans="1:19" x14ac:dyDescent="0.2">
      <c r="A1034" s="208" t="s">
        <v>256</v>
      </c>
      <c r="B1034" s="208" t="s">
        <v>130</v>
      </c>
      <c r="C1034" s="203">
        <v>44817.958333333336</v>
      </c>
      <c r="D1034" s="208">
        <v>274.20100000000002</v>
      </c>
      <c r="E1034" s="208">
        <v>250.95150000000001</v>
      </c>
      <c r="F1034" s="208">
        <v>23.248999999999999</v>
      </c>
      <c r="G1034" s="208">
        <v>0</v>
      </c>
      <c r="H1034" s="208">
        <v>498</v>
      </c>
      <c r="I1034" s="208">
        <v>770</v>
      </c>
      <c r="J1034" s="208">
        <v>250.952</v>
      </c>
      <c r="K1034" s="208">
        <v>770</v>
      </c>
      <c r="L1034" s="208"/>
      <c r="M1034" s="208">
        <v>370</v>
      </c>
      <c r="N1034" s="208">
        <v>770</v>
      </c>
      <c r="O1034" s="208">
        <v>770</v>
      </c>
      <c r="P1034" s="208" t="s">
        <v>260</v>
      </c>
      <c r="Q1034" s="208" t="s">
        <v>258</v>
      </c>
      <c r="R1034" s="208" t="s">
        <v>259</v>
      </c>
      <c r="S1034" s="203">
        <v>44837.595416666663</v>
      </c>
    </row>
    <row r="1035" spans="1:19" x14ac:dyDescent="0.2">
      <c r="A1035" s="208" t="s">
        <v>256</v>
      </c>
      <c r="B1035" s="208" t="s">
        <v>130</v>
      </c>
      <c r="C1035" s="203">
        <v>44818</v>
      </c>
      <c r="D1035" s="208">
        <v>274.20699999999999</v>
      </c>
      <c r="E1035" s="208">
        <v>251.02199999999999</v>
      </c>
      <c r="F1035" s="208">
        <v>23.186</v>
      </c>
      <c r="G1035" s="208">
        <v>0</v>
      </c>
      <c r="H1035" s="208">
        <v>499</v>
      </c>
      <c r="I1035" s="208">
        <v>770</v>
      </c>
      <c r="J1035" s="208">
        <v>251.02099999999999</v>
      </c>
      <c r="K1035" s="208">
        <v>770</v>
      </c>
      <c r="L1035" s="208"/>
      <c r="M1035" s="208">
        <v>370</v>
      </c>
      <c r="N1035" s="208">
        <v>770</v>
      </c>
      <c r="O1035" s="208">
        <v>770</v>
      </c>
      <c r="P1035" s="208" t="s">
        <v>260</v>
      </c>
      <c r="Q1035" s="208" t="s">
        <v>258</v>
      </c>
      <c r="R1035" s="208" t="s">
        <v>259</v>
      </c>
      <c r="S1035" s="203">
        <v>44837.595416666663</v>
      </c>
    </row>
    <row r="1036" spans="1:19" x14ac:dyDescent="0.2">
      <c r="A1036" s="208" t="s">
        <v>256</v>
      </c>
      <c r="B1036" s="208" t="s">
        <v>130</v>
      </c>
      <c r="C1036" s="203">
        <v>44818.041666666664</v>
      </c>
      <c r="D1036" s="208">
        <v>274.19499999999999</v>
      </c>
      <c r="E1036" s="208">
        <v>250.8005</v>
      </c>
      <c r="F1036" s="208">
        <v>23.396999999999998</v>
      </c>
      <c r="G1036" s="208">
        <v>0</v>
      </c>
      <c r="H1036" s="208">
        <v>500</v>
      </c>
      <c r="I1036" s="208">
        <v>770</v>
      </c>
      <c r="J1036" s="208">
        <v>250.798</v>
      </c>
      <c r="K1036" s="208">
        <v>770</v>
      </c>
      <c r="L1036" s="208"/>
      <c r="M1036" s="208">
        <v>370</v>
      </c>
      <c r="N1036" s="208">
        <v>770</v>
      </c>
      <c r="O1036" s="208">
        <v>770</v>
      </c>
      <c r="P1036" s="208" t="s">
        <v>260</v>
      </c>
      <c r="Q1036" s="208" t="s">
        <v>258</v>
      </c>
      <c r="R1036" s="208" t="s">
        <v>259</v>
      </c>
      <c r="S1036" s="203">
        <v>44837.595416666663</v>
      </c>
    </row>
    <row r="1037" spans="1:19" x14ac:dyDescent="0.2">
      <c r="A1037" s="208" t="s">
        <v>256</v>
      </c>
      <c r="B1037" s="208" t="s">
        <v>130</v>
      </c>
      <c r="C1037" s="203">
        <v>44818.083333333336</v>
      </c>
      <c r="D1037" s="208">
        <v>273.79599999999999</v>
      </c>
      <c r="E1037" s="208">
        <v>250.55250000000001</v>
      </c>
      <c r="F1037" s="208">
        <v>23.245999999999999</v>
      </c>
      <c r="G1037" s="208">
        <v>0</v>
      </c>
      <c r="H1037" s="208">
        <v>500</v>
      </c>
      <c r="I1037" s="208">
        <v>770</v>
      </c>
      <c r="J1037" s="208">
        <v>250.55</v>
      </c>
      <c r="K1037" s="208">
        <v>770</v>
      </c>
      <c r="L1037" s="208"/>
      <c r="M1037" s="208">
        <v>370</v>
      </c>
      <c r="N1037" s="208">
        <v>770</v>
      </c>
      <c r="O1037" s="208">
        <v>770</v>
      </c>
      <c r="P1037" s="208" t="s">
        <v>260</v>
      </c>
      <c r="Q1037" s="208" t="s">
        <v>258</v>
      </c>
      <c r="R1037" s="208" t="s">
        <v>259</v>
      </c>
      <c r="S1037" s="203">
        <v>44837.595416666663</v>
      </c>
    </row>
    <row r="1038" spans="1:19" x14ac:dyDescent="0.2">
      <c r="A1038" s="208" t="s">
        <v>256</v>
      </c>
      <c r="B1038" s="208" t="s">
        <v>130</v>
      </c>
      <c r="C1038" s="203">
        <v>44818.125</v>
      </c>
      <c r="D1038" s="208">
        <v>274.35199999999998</v>
      </c>
      <c r="E1038" s="208">
        <v>251.18100000000001</v>
      </c>
      <c r="F1038" s="208">
        <v>23.170999999999999</v>
      </c>
      <c r="G1038" s="208">
        <v>0</v>
      </c>
      <c r="H1038" s="208">
        <v>500</v>
      </c>
      <c r="I1038" s="208">
        <v>770</v>
      </c>
      <c r="J1038" s="208">
        <v>251.18100000000001</v>
      </c>
      <c r="K1038" s="208">
        <v>770</v>
      </c>
      <c r="L1038" s="208"/>
      <c r="M1038" s="208">
        <v>370</v>
      </c>
      <c r="N1038" s="208">
        <v>770</v>
      </c>
      <c r="O1038" s="208">
        <v>770</v>
      </c>
      <c r="P1038" s="208" t="s">
        <v>260</v>
      </c>
      <c r="Q1038" s="208" t="s">
        <v>258</v>
      </c>
      <c r="R1038" s="208" t="s">
        <v>259</v>
      </c>
      <c r="S1038" s="203">
        <v>44837.595416666663</v>
      </c>
    </row>
    <row r="1039" spans="1:19" x14ac:dyDescent="0.2">
      <c r="A1039" s="208" t="s">
        <v>256</v>
      </c>
      <c r="B1039" s="208" t="s">
        <v>130</v>
      </c>
      <c r="C1039" s="203">
        <v>44818.166666666664</v>
      </c>
      <c r="D1039" s="208">
        <v>274.10700000000003</v>
      </c>
      <c r="E1039" s="208">
        <v>250.78200000000001</v>
      </c>
      <c r="F1039" s="208">
        <v>23.323</v>
      </c>
      <c r="G1039" s="208">
        <v>0</v>
      </c>
      <c r="H1039" s="208">
        <v>500</v>
      </c>
      <c r="I1039" s="208">
        <v>770</v>
      </c>
      <c r="J1039" s="208">
        <v>250.78399999999999</v>
      </c>
      <c r="K1039" s="208">
        <v>770</v>
      </c>
      <c r="L1039" s="208"/>
      <c r="M1039" s="208">
        <v>370</v>
      </c>
      <c r="N1039" s="208">
        <v>770</v>
      </c>
      <c r="O1039" s="208">
        <v>770</v>
      </c>
      <c r="P1039" s="208" t="s">
        <v>260</v>
      </c>
      <c r="Q1039" s="208" t="s">
        <v>258</v>
      </c>
      <c r="R1039" s="208" t="s">
        <v>259</v>
      </c>
      <c r="S1039" s="203">
        <v>44837.595416666663</v>
      </c>
    </row>
    <row r="1040" spans="1:19" x14ac:dyDescent="0.2">
      <c r="A1040" s="208" t="s">
        <v>256</v>
      </c>
      <c r="B1040" s="208" t="s">
        <v>130</v>
      </c>
      <c r="C1040" s="203">
        <v>44818.208333333336</v>
      </c>
      <c r="D1040" s="208">
        <v>274.35700000000003</v>
      </c>
      <c r="E1040" s="208">
        <v>251.03149999999999</v>
      </c>
      <c r="F1040" s="208">
        <v>23.324999999999999</v>
      </c>
      <c r="G1040" s="208">
        <v>0</v>
      </c>
      <c r="H1040" s="208">
        <v>499</v>
      </c>
      <c r="I1040" s="208">
        <v>770</v>
      </c>
      <c r="J1040" s="208">
        <v>251.03200000000001</v>
      </c>
      <c r="K1040" s="208">
        <v>770</v>
      </c>
      <c r="L1040" s="208"/>
      <c r="M1040" s="208">
        <v>370</v>
      </c>
      <c r="N1040" s="208">
        <v>770</v>
      </c>
      <c r="O1040" s="208">
        <v>770</v>
      </c>
      <c r="P1040" s="208" t="s">
        <v>260</v>
      </c>
      <c r="Q1040" s="208" t="s">
        <v>258</v>
      </c>
      <c r="R1040" s="208" t="s">
        <v>259</v>
      </c>
      <c r="S1040" s="203">
        <v>44837.595416666663</v>
      </c>
    </row>
    <row r="1041" spans="1:19" x14ac:dyDescent="0.2">
      <c r="A1041" s="208" t="s">
        <v>256</v>
      </c>
      <c r="B1041" s="208" t="s">
        <v>130</v>
      </c>
      <c r="C1041" s="203">
        <v>44818.25</v>
      </c>
      <c r="D1041" s="208">
        <v>278.91399999999999</v>
      </c>
      <c r="E1041" s="208">
        <v>255.489</v>
      </c>
      <c r="F1041" s="208">
        <v>23.427</v>
      </c>
      <c r="G1041" s="208">
        <v>0</v>
      </c>
      <c r="H1041" s="208">
        <v>500</v>
      </c>
      <c r="I1041" s="208">
        <v>770</v>
      </c>
      <c r="J1041" s="208">
        <v>255.48699999999999</v>
      </c>
      <c r="K1041" s="208">
        <v>770</v>
      </c>
      <c r="L1041" s="208"/>
      <c r="M1041" s="208">
        <v>370</v>
      </c>
      <c r="N1041" s="208">
        <v>770</v>
      </c>
      <c r="O1041" s="208">
        <v>770</v>
      </c>
      <c r="P1041" s="208" t="s">
        <v>260</v>
      </c>
      <c r="Q1041" s="208" t="s">
        <v>258</v>
      </c>
      <c r="R1041" s="208" t="s">
        <v>259</v>
      </c>
      <c r="S1041" s="203">
        <v>44837.595416666663</v>
      </c>
    </row>
    <row r="1042" spans="1:19" x14ac:dyDescent="0.2">
      <c r="A1042" s="208" t="s">
        <v>256</v>
      </c>
      <c r="B1042" s="208" t="s">
        <v>130</v>
      </c>
      <c r="C1042" s="203">
        <v>44818.291666666664</v>
      </c>
      <c r="D1042" s="208">
        <v>277.12799999999999</v>
      </c>
      <c r="E1042" s="208">
        <v>253.69499999999999</v>
      </c>
      <c r="F1042" s="208">
        <v>23.433</v>
      </c>
      <c r="G1042" s="208">
        <v>0</v>
      </c>
      <c r="H1042" s="208">
        <v>499</v>
      </c>
      <c r="I1042" s="208">
        <v>770</v>
      </c>
      <c r="J1042" s="208">
        <v>253.69499999999999</v>
      </c>
      <c r="K1042" s="208">
        <v>770</v>
      </c>
      <c r="L1042" s="208"/>
      <c r="M1042" s="208">
        <v>370</v>
      </c>
      <c r="N1042" s="208">
        <v>770</v>
      </c>
      <c r="O1042" s="208">
        <v>770</v>
      </c>
      <c r="P1042" s="208" t="s">
        <v>260</v>
      </c>
      <c r="Q1042" s="208" t="s">
        <v>258</v>
      </c>
      <c r="R1042" s="208" t="s">
        <v>259</v>
      </c>
      <c r="S1042" s="203">
        <v>44837.595416666663</v>
      </c>
    </row>
    <row r="1043" spans="1:19" x14ac:dyDescent="0.2">
      <c r="A1043" s="208" t="s">
        <v>256</v>
      </c>
      <c r="B1043" s="208" t="s">
        <v>130</v>
      </c>
      <c r="C1043" s="203">
        <v>44818.333333333336</v>
      </c>
      <c r="D1043" s="208">
        <v>273.96199999999999</v>
      </c>
      <c r="E1043" s="208">
        <v>250.714</v>
      </c>
      <c r="F1043" s="208">
        <v>23.245000000000001</v>
      </c>
      <c r="G1043" s="208">
        <v>0</v>
      </c>
      <c r="H1043" s="208">
        <v>499</v>
      </c>
      <c r="I1043" s="208">
        <v>770</v>
      </c>
      <c r="J1043" s="208">
        <v>250.71700000000001</v>
      </c>
      <c r="K1043" s="208">
        <v>770</v>
      </c>
      <c r="L1043" s="208"/>
      <c r="M1043" s="208">
        <v>370</v>
      </c>
      <c r="N1043" s="208">
        <v>770</v>
      </c>
      <c r="O1043" s="208">
        <v>770</v>
      </c>
      <c r="P1043" s="208" t="s">
        <v>260</v>
      </c>
      <c r="Q1043" s="208" t="s">
        <v>258</v>
      </c>
      <c r="R1043" s="208" t="s">
        <v>259</v>
      </c>
      <c r="S1043" s="203">
        <v>44837.595416666663</v>
      </c>
    </row>
    <row r="1044" spans="1:19" x14ac:dyDescent="0.2">
      <c r="A1044" s="208" t="s">
        <v>256</v>
      </c>
      <c r="B1044" s="208" t="s">
        <v>130</v>
      </c>
      <c r="C1044" s="203">
        <v>44818.375</v>
      </c>
      <c r="D1044" s="208">
        <v>274.07</v>
      </c>
      <c r="E1044" s="208">
        <v>250.727</v>
      </c>
      <c r="F1044" s="208">
        <v>23.344999999999999</v>
      </c>
      <c r="G1044" s="208">
        <v>0</v>
      </c>
      <c r="H1044" s="208">
        <v>499</v>
      </c>
      <c r="I1044" s="208">
        <v>770</v>
      </c>
      <c r="J1044" s="208">
        <v>250.72499999999999</v>
      </c>
      <c r="K1044" s="208">
        <v>770</v>
      </c>
      <c r="L1044" s="208"/>
      <c r="M1044" s="208">
        <v>370</v>
      </c>
      <c r="N1044" s="208">
        <v>770</v>
      </c>
      <c r="O1044" s="208">
        <v>770</v>
      </c>
      <c r="P1044" s="208" t="s">
        <v>260</v>
      </c>
      <c r="Q1044" s="208" t="s">
        <v>258</v>
      </c>
      <c r="R1044" s="208" t="s">
        <v>259</v>
      </c>
      <c r="S1044" s="203">
        <v>44837.595416666663</v>
      </c>
    </row>
    <row r="1045" spans="1:19" x14ac:dyDescent="0.2">
      <c r="A1045" s="208" t="s">
        <v>256</v>
      </c>
      <c r="B1045" s="208" t="s">
        <v>130</v>
      </c>
      <c r="C1045" s="203">
        <v>44818.416666666664</v>
      </c>
      <c r="D1045" s="208">
        <v>274.33800000000002</v>
      </c>
      <c r="E1045" s="208">
        <v>250.98349999999999</v>
      </c>
      <c r="F1045" s="208">
        <v>23.355</v>
      </c>
      <c r="G1045" s="208">
        <v>0</v>
      </c>
      <c r="H1045" s="208">
        <v>500</v>
      </c>
      <c r="I1045" s="208">
        <v>770</v>
      </c>
      <c r="J1045" s="208">
        <v>250.983</v>
      </c>
      <c r="K1045" s="208">
        <v>770</v>
      </c>
      <c r="L1045" s="208"/>
      <c r="M1045" s="208">
        <v>370</v>
      </c>
      <c r="N1045" s="208">
        <v>770</v>
      </c>
      <c r="O1045" s="208">
        <v>770</v>
      </c>
      <c r="P1045" s="208" t="s">
        <v>260</v>
      </c>
      <c r="Q1045" s="208" t="s">
        <v>258</v>
      </c>
      <c r="R1045" s="208" t="s">
        <v>259</v>
      </c>
      <c r="S1045" s="203">
        <v>44837.595416666663</v>
      </c>
    </row>
    <row r="1046" spans="1:19" x14ac:dyDescent="0.2">
      <c r="A1046" s="208" t="s">
        <v>256</v>
      </c>
      <c r="B1046" s="208" t="s">
        <v>130</v>
      </c>
      <c r="C1046" s="203">
        <v>44818.458333333336</v>
      </c>
      <c r="D1046" s="208">
        <v>274.358</v>
      </c>
      <c r="E1046" s="208">
        <v>250.88</v>
      </c>
      <c r="F1046" s="208">
        <v>23.48</v>
      </c>
      <c r="G1046" s="208">
        <v>0</v>
      </c>
      <c r="H1046" s="208">
        <v>499</v>
      </c>
      <c r="I1046" s="208">
        <v>770</v>
      </c>
      <c r="J1046" s="208">
        <v>250.87799999999999</v>
      </c>
      <c r="K1046" s="208">
        <v>770</v>
      </c>
      <c r="L1046" s="208"/>
      <c r="M1046" s="208">
        <v>370</v>
      </c>
      <c r="N1046" s="208">
        <v>770</v>
      </c>
      <c r="O1046" s="208">
        <v>770</v>
      </c>
      <c r="P1046" s="208" t="s">
        <v>260</v>
      </c>
      <c r="Q1046" s="208" t="s">
        <v>258</v>
      </c>
      <c r="R1046" s="208" t="s">
        <v>259</v>
      </c>
      <c r="S1046" s="203">
        <v>44837.595416666663</v>
      </c>
    </row>
    <row r="1047" spans="1:19" x14ac:dyDescent="0.2">
      <c r="A1047" s="208" t="s">
        <v>256</v>
      </c>
      <c r="B1047" s="208" t="s">
        <v>130</v>
      </c>
      <c r="C1047" s="203">
        <v>44818.5</v>
      </c>
      <c r="D1047" s="208">
        <v>274.24</v>
      </c>
      <c r="E1047" s="208">
        <v>250.964</v>
      </c>
      <c r="F1047" s="208">
        <v>23.277000000000001</v>
      </c>
      <c r="G1047" s="208">
        <v>0</v>
      </c>
      <c r="H1047" s="208">
        <v>500</v>
      </c>
      <c r="I1047" s="208">
        <v>770</v>
      </c>
      <c r="J1047" s="208">
        <v>250.96299999999999</v>
      </c>
      <c r="K1047" s="208">
        <v>770</v>
      </c>
      <c r="L1047" s="208"/>
      <c r="M1047" s="208">
        <v>370</v>
      </c>
      <c r="N1047" s="208">
        <v>770</v>
      </c>
      <c r="O1047" s="208">
        <v>770</v>
      </c>
      <c r="P1047" s="208" t="s">
        <v>260</v>
      </c>
      <c r="Q1047" s="208" t="s">
        <v>258</v>
      </c>
      <c r="R1047" s="208" t="s">
        <v>259</v>
      </c>
      <c r="S1047" s="203">
        <v>44837.595416666663</v>
      </c>
    </row>
    <row r="1048" spans="1:19" x14ac:dyDescent="0.2">
      <c r="A1048" s="208" t="s">
        <v>256</v>
      </c>
      <c r="B1048" s="208" t="s">
        <v>130</v>
      </c>
      <c r="C1048" s="203">
        <v>44818.541666666664</v>
      </c>
      <c r="D1048" s="208">
        <v>273.96600000000001</v>
      </c>
      <c r="E1048" s="208">
        <v>250.84</v>
      </c>
      <c r="F1048" s="208">
        <v>23.126999999999999</v>
      </c>
      <c r="G1048" s="208">
        <v>0</v>
      </c>
      <c r="H1048" s="208">
        <v>500</v>
      </c>
      <c r="I1048" s="208">
        <v>770</v>
      </c>
      <c r="J1048" s="208">
        <v>250.839</v>
      </c>
      <c r="K1048" s="208">
        <v>770</v>
      </c>
      <c r="L1048" s="208"/>
      <c r="M1048" s="208">
        <v>370</v>
      </c>
      <c r="N1048" s="208">
        <v>770</v>
      </c>
      <c r="O1048" s="208">
        <v>770</v>
      </c>
      <c r="P1048" s="208" t="s">
        <v>260</v>
      </c>
      <c r="Q1048" s="208" t="s">
        <v>258</v>
      </c>
      <c r="R1048" s="208" t="s">
        <v>259</v>
      </c>
      <c r="S1048" s="203">
        <v>44837.595416666663</v>
      </c>
    </row>
    <row r="1049" spans="1:19" x14ac:dyDescent="0.2">
      <c r="A1049" s="208" t="s">
        <v>256</v>
      </c>
      <c r="B1049" s="208" t="s">
        <v>130</v>
      </c>
      <c r="C1049" s="203">
        <v>44818.583333333336</v>
      </c>
      <c r="D1049" s="208">
        <v>273.75799999999998</v>
      </c>
      <c r="E1049" s="208">
        <v>250.899</v>
      </c>
      <c r="F1049" s="208">
        <v>22.86</v>
      </c>
      <c r="G1049" s="208">
        <v>0</v>
      </c>
      <c r="H1049" s="208">
        <v>500</v>
      </c>
      <c r="I1049" s="208">
        <v>770</v>
      </c>
      <c r="J1049" s="208">
        <v>250.898</v>
      </c>
      <c r="K1049" s="208">
        <v>770</v>
      </c>
      <c r="L1049" s="208"/>
      <c r="M1049" s="208">
        <v>370</v>
      </c>
      <c r="N1049" s="208">
        <v>770</v>
      </c>
      <c r="O1049" s="208">
        <v>770</v>
      </c>
      <c r="P1049" s="208" t="s">
        <v>260</v>
      </c>
      <c r="Q1049" s="208" t="s">
        <v>258</v>
      </c>
      <c r="R1049" s="208" t="s">
        <v>259</v>
      </c>
      <c r="S1049" s="203">
        <v>44837.595416666663</v>
      </c>
    </row>
    <row r="1050" spans="1:19" x14ac:dyDescent="0.2">
      <c r="A1050" s="208" t="s">
        <v>256</v>
      </c>
      <c r="B1050" s="208" t="s">
        <v>130</v>
      </c>
      <c r="C1050" s="203">
        <v>44818.625</v>
      </c>
      <c r="D1050" s="208">
        <v>273.81799999999998</v>
      </c>
      <c r="E1050" s="208">
        <v>251.00149999999999</v>
      </c>
      <c r="F1050" s="208">
        <v>22.815999999999999</v>
      </c>
      <c r="G1050" s="208">
        <v>0</v>
      </c>
      <c r="H1050" s="208">
        <v>500</v>
      </c>
      <c r="I1050" s="208">
        <v>770</v>
      </c>
      <c r="J1050" s="208">
        <v>251.00200000000001</v>
      </c>
      <c r="K1050" s="208">
        <v>770</v>
      </c>
      <c r="L1050" s="208"/>
      <c r="M1050" s="208">
        <v>370</v>
      </c>
      <c r="N1050" s="208">
        <v>770</v>
      </c>
      <c r="O1050" s="208">
        <v>770</v>
      </c>
      <c r="P1050" s="208" t="s">
        <v>260</v>
      </c>
      <c r="Q1050" s="208" t="s">
        <v>258</v>
      </c>
      <c r="R1050" s="208" t="s">
        <v>259</v>
      </c>
      <c r="S1050" s="203">
        <v>44837.595416666663</v>
      </c>
    </row>
    <row r="1051" spans="1:19" x14ac:dyDescent="0.2">
      <c r="A1051" s="208" t="s">
        <v>256</v>
      </c>
      <c r="B1051" s="208" t="s">
        <v>130</v>
      </c>
      <c r="C1051" s="203">
        <v>44818.666666666664</v>
      </c>
      <c r="D1051" s="208">
        <v>274.62400000000002</v>
      </c>
      <c r="E1051" s="208">
        <v>251.803</v>
      </c>
      <c r="F1051" s="208">
        <v>22.821000000000002</v>
      </c>
      <c r="G1051" s="208">
        <v>0</v>
      </c>
      <c r="H1051" s="208">
        <v>500</v>
      </c>
      <c r="I1051" s="208">
        <v>770</v>
      </c>
      <c r="J1051" s="208">
        <v>251.803</v>
      </c>
      <c r="K1051" s="208">
        <v>770</v>
      </c>
      <c r="L1051" s="208"/>
      <c r="M1051" s="208">
        <v>370</v>
      </c>
      <c r="N1051" s="208">
        <v>770</v>
      </c>
      <c r="O1051" s="208">
        <v>770</v>
      </c>
      <c r="P1051" s="208" t="s">
        <v>260</v>
      </c>
      <c r="Q1051" s="208" t="s">
        <v>258</v>
      </c>
      <c r="R1051" s="208" t="s">
        <v>259</v>
      </c>
      <c r="S1051" s="203">
        <v>44837.595416666663</v>
      </c>
    </row>
    <row r="1052" spans="1:19" x14ac:dyDescent="0.2">
      <c r="A1052" s="208" t="s">
        <v>256</v>
      </c>
      <c r="B1052" s="208" t="s">
        <v>130</v>
      </c>
      <c r="C1052" s="203">
        <v>44818.708333333336</v>
      </c>
      <c r="D1052" s="208">
        <v>279.08999999999997</v>
      </c>
      <c r="E1052" s="208">
        <v>256.22000000000003</v>
      </c>
      <c r="F1052" s="208">
        <v>22.87</v>
      </c>
      <c r="G1052" s="208">
        <v>0</v>
      </c>
      <c r="H1052" s="208">
        <v>500</v>
      </c>
      <c r="I1052" s="208">
        <v>770</v>
      </c>
      <c r="J1052" s="208">
        <v>256.22000000000003</v>
      </c>
      <c r="K1052" s="208">
        <v>770</v>
      </c>
      <c r="L1052" s="208"/>
      <c r="M1052" s="208">
        <v>370</v>
      </c>
      <c r="N1052" s="208">
        <v>770</v>
      </c>
      <c r="O1052" s="208">
        <v>770</v>
      </c>
      <c r="P1052" s="208" t="s">
        <v>260</v>
      </c>
      <c r="Q1052" s="208" t="s">
        <v>258</v>
      </c>
      <c r="R1052" s="208" t="s">
        <v>259</v>
      </c>
      <c r="S1052" s="203">
        <v>44837.595416666663</v>
      </c>
    </row>
    <row r="1053" spans="1:19" x14ac:dyDescent="0.2">
      <c r="A1053" s="208" t="s">
        <v>256</v>
      </c>
      <c r="B1053" s="208" t="s">
        <v>130</v>
      </c>
      <c r="C1053" s="203">
        <v>44818.75</v>
      </c>
      <c r="D1053" s="208">
        <v>275.51799999999997</v>
      </c>
      <c r="E1053" s="208">
        <v>252.95849999999999</v>
      </c>
      <c r="F1053" s="208">
        <v>22.558</v>
      </c>
      <c r="G1053" s="208">
        <v>0</v>
      </c>
      <c r="H1053" s="208">
        <v>500</v>
      </c>
      <c r="I1053" s="208">
        <v>770</v>
      </c>
      <c r="J1053" s="208">
        <v>252.96</v>
      </c>
      <c r="K1053" s="208">
        <v>770</v>
      </c>
      <c r="L1053" s="208"/>
      <c r="M1053" s="208">
        <v>370</v>
      </c>
      <c r="N1053" s="208">
        <v>770</v>
      </c>
      <c r="O1053" s="208">
        <v>770</v>
      </c>
      <c r="P1053" s="208" t="s">
        <v>260</v>
      </c>
      <c r="Q1053" s="208" t="s">
        <v>258</v>
      </c>
      <c r="R1053" s="208" t="s">
        <v>259</v>
      </c>
      <c r="S1053" s="203">
        <v>44837.595416666663</v>
      </c>
    </row>
    <row r="1054" spans="1:19" x14ac:dyDescent="0.2">
      <c r="A1054" s="208" t="s">
        <v>256</v>
      </c>
      <c r="B1054" s="208" t="s">
        <v>130</v>
      </c>
      <c r="C1054" s="203">
        <v>44818.791666666664</v>
      </c>
      <c r="D1054" s="208">
        <v>274.88400000000001</v>
      </c>
      <c r="E1054" s="208">
        <v>252.249</v>
      </c>
      <c r="F1054" s="208">
        <v>22.635000000000002</v>
      </c>
      <c r="G1054" s="208">
        <v>0</v>
      </c>
      <c r="H1054" s="208">
        <v>500</v>
      </c>
      <c r="I1054" s="208">
        <v>770</v>
      </c>
      <c r="J1054" s="208">
        <v>252.249</v>
      </c>
      <c r="K1054" s="208">
        <v>770</v>
      </c>
      <c r="L1054" s="208"/>
      <c r="M1054" s="208">
        <v>370</v>
      </c>
      <c r="N1054" s="208">
        <v>770</v>
      </c>
      <c r="O1054" s="208">
        <v>770</v>
      </c>
      <c r="P1054" s="208" t="s">
        <v>260</v>
      </c>
      <c r="Q1054" s="208" t="s">
        <v>258</v>
      </c>
      <c r="R1054" s="208" t="s">
        <v>259</v>
      </c>
      <c r="S1054" s="203">
        <v>44837.595416666663</v>
      </c>
    </row>
    <row r="1055" spans="1:19" x14ac:dyDescent="0.2">
      <c r="A1055" s="208" t="s">
        <v>256</v>
      </c>
      <c r="B1055" s="208" t="s">
        <v>130</v>
      </c>
      <c r="C1055" s="203">
        <v>44818.833333333336</v>
      </c>
      <c r="D1055" s="208">
        <v>273.548</v>
      </c>
      <c r="E1055" s="208">
        <v>250.91550000000001</v>
      </c>
      <c r="F1055" s="208">
        <v>22.631</v>
      </c>
      <c r="G1055" s="208">
        <v>0</v>
      </c>
      <c r="H1055" s="208">
        <v>499</v>
      </c>
      <c r="I1055" s="208">
        <v>770</v>
      </c>
      <c r="J1055" s="208">
        <v>250.917</v>
      </c>
      <c r="K1055" s="208">
        <v>770</v>
      </c>
      <c r="L1055" s="208"/>
      <c r="M1055" s="208">
        <v>370</v>
      </c>
      <c r="N1055" s="208">
        <v>770</v>
      </c>
      <c r="O1055" s="208">
        <v>770</v>
      </c>
      <c r="P1055" s="208" t="s">
        <v>260</v>
      </c>
      <c r="Q1055" s="208" t="s">
        <v>258</v>
      </c>
      <c r="R1055" s="208" t="s">
        <v>259</v>
      </c>
      <c r="S1055" s="203">
        <v>44837.595416666663</v>
      </c>
    </row>
    <row r="1056" spans="1:19" x14ac:dyDescent="0.2">
      <c r="A1056" s="208" t="s">
        <v>256</v>
      </c>
      <c r="B1056" s="208" t="s">
        <v>130</v>
      </c>
      <c r="C1056" s="203">
        <v>44818.875</v>
      </c>
      <c r="D1056" s="208">
        <v>273.66000000000003</v>
      </c>
      <c r="E1056" s="208">
        <v>250.88749999999999</v>
      </c>
      <c r="F1056" s="208">
        <v>22.774000000000001</v>
      </c>
      <c r="G1056" s="208">
        <v>0</v>
      </c>
      <c r="H1056" s="208">
        <v>500</v>
      </c>
      <c r="I1056" s="208">
        <v>770</v>
      </c>
      <c r="J1056" s="208">
        <v>250.886</v>
      </c>
      <c r="K1056" s="208">
        <v>770</v>
      </c>
      <c r="L1056" s="208"/>
      <c r="M1056" s="208">
        <v>370</v>
      </c>
      <c r="N1056" s="208">
        <v>770</v>
      </c>
      <c r="O1056" s="208">
        <v>770</v>
      </c>
      <c r="P1056" s="208" t="s">
        <v>260</v>
      </c>
      <c r="Q1056" s="208" t="s">
        <v>258</v>
      </c>
      <c r="R1056" s="208" t="s">
        <v>259</v>
      </c>
      <c r="S1056" s="203">
        <v>44837.595416666663</v>
      </c>
    </row>
    <row r="1057" spans="1:19" x14ac:dyDescent="0.2">
      <c r="A1057" s="208" t="s">
        <v>256</v>
      </c>
      <c r="B1057" s="208" t="s">
        <v>130</v>
      </c>
      <c r="C1057" s="203">
        <v>44818.916666666664</v>
      </c>
      <c r="D1057" s="208">
        <v>273.93</v>
      </c>
      <c r="E1057" s="208">
        <v>251.08199999999999</v>
      </c>
      <c r="F1057" s="208">
        <v>22.847999999999999</v>
      </c>
      <c r="G1057" s="208">
        <v>0</v>
      </c>
      <c r="H1057" s="208">
        <v>499</v>
      </c>
      <c r="I1057" s="208">
        <v>770</v>
      </c>
      <c r="J1057" s="208">
        <v>251.08199999999999</v>
      </c>
      <c r="K1057" s="208">
        <v>770</v>
      </c>
      <c r="L1057" s="208"/>
      <c r="M1057" s="208">
        <v>370</v>
      </c>
      <c r="N1057" s="208">
        <v>770</v>
      </c>
      <c r="O1057" s="208">
        <v>770</v>
      </c>
      <c r="P1057" s="208" t="s">
        <v>260</v>
      </c>
      <c r="Q1057" s="208" t="s">
        <v>258</v>
      </c>
      <c r="R1057" s="208" t="s">
        <v>259</v>
      </c>
      <c r="S1057" s="203">
        <v>44837.595416666663</v>
      </c>
    </row>
    <row r="1058" spans="1:19" x14ac:dyDescent="0.2">
      <c r="A1058" s="208" t="s">
        <v>256</v>
      </c>
      <c r="B1058" s="208" t="s">
        <v>130</v>
      </c>
      <c r="C1058" s="203">
        <v>44818.958333333336</v>
      </c>
      <c r="D1058" s="208">
        <v>273.79399999999998</v>
      </c>
      <c r="E1058" s="208">
        <v>251.011</v>
      </c>
      <c r="F1058" s="208">
        <v>22.780999999999999</v>
      </c>
      <c r="G1058" s="208">
        <v>0</v>
      </c>
      <c r="H1058" s="208">
        <v>499</v>
      </c>
      <c r="I1058" s="208">
        <v>770</v>
      </c>
      <c r="J1058" s="208">
        <v>251.01300000000001</v>
      </c>
      <c r="K1058" s="208">
        <v>770</v>
      </c>
      <c r="L1058" s="208"/>
      <c r="M1058" s="208">
        <v>370</v>
      </c>
      <c r="N1058" s="208">
        <v>770</v>
      </c>
      <c r="O1058" s="208">
        <v>770</v>
      </c>
      <c r="P1058" s="208" t="s">
        <v>260</v>
      </c>
      <c r="Q1058" s="208" t="s">
        <v>258</v>
      </c>
      <c r="R1058" s="208" t="s">
        <v>259</v>
      </c>
      <c r="S1058" s="203">
        <v>44837.595416666663</v>
      </c>
    </row>
    <row r="1059" spans="1:19" x14ac:dyDescent="0.2">
      <c r="A1059" s="208" t="s">
        <v>256</v>
      </c>
      <c r="B1059" s="208" t="s">
        <v>130</v>
      </c>
      <c r="C1059" s="203">
        <v>44819</v>
      </c>
      <c r="D1059" s="208">
        <v>273.73</v>
      </c>
      <c r="E1059" s="208">
        <v>250.97049999999999</v>
      </c>
      <c r="F1059" s="208">
        <v>22.76</v>
      </c>
      <c r="G1059" s="208">
        <v>0</v>
      </c>
      <c r="H1059" s="208">
        <v>499</v>
      </c>
      <c r="I1059" s="208">
        <v>770</v>
      </c>
      <c r="J1059" s="208">
        <v>250.97</v>
      </c>
      <c r="K1059" s="208">
        <v>770</v>
      </c>
      <c r="L1059" s="208"/>
      <c r="M1059" s="208">
        <v>370</v>
      </c>
      <c r="N1059" s="208">
        <v>770</v>
      </c>
      <c r="O1059" s="208">
        <v>770</v>
      </c>
      <c r="P1059" s="208" t="s">
        <v>260</v>
      </c>
      <c r="Q1059" s="208" t="s">
        <v>258</v>
      </c>
      <c r="R1059" s="208" t="s">
        <v>259</v>
      </c>
      <c r="S1059" s="203">
        <v>44837.595416666663</v>
      </c>
    </row>
    <row r="1060" spans="1:19" x14ac:dyDescent="0.2">
      <c r="A1060" s="208" t="s">
        <v>256</v>
      </c>
      <c r="B1060" s="208" t="s">
        <v>130</v>
      </c>
      <c r="C1060" s="203">
        <v>44819.041666666664</v>
      </c>
      <c r="D1060" s="208">
        <v>273.71600000000001</v>
      </c>
      <c r="E1060" s="208">
        <v>250.90649999999999</v>
      </c>
      <c r="F1060" s="208">
        <v>22.81</v>
      </c>
      <c r="G1060" s="208">
        <v>0</v>
      </c>
      <c r="H1060" s="208">
        <v>500</v>
      </c>
      <c r="I1060" s="208">
        <v>770</v>
      </c>
      <c r="J1060" s="208">
        <v>250.90600000000001</v>
      </c>
      <c r="K1060" s="208">
        <v>770</v>
      </c>
      <c r="L1060" s="208"/>
      <c r="M1060" s="208">
        <v>370</v>
      </c>
      <c r="N1060" s="208">
        <v>770</v>
      </c>
      <c r="O1060" s="208">
        <v>770</v>
      </c>
      <c r="P1060" s="208" t="s">
        <v>260</v>
      </c>
      <c r="Q1060" s="208" t="s">
        <v>258</v>
      </c>
      <c r="R1060" s="208" t="s">
        <v>259</v>
      </c>
      <c r="S1060" s="203">
        <v>44837.595416666663</v>
      </c>
    </row>
    <row r="1061" spans="1:19" x14ac:dyDescent="0.2">
      <c r="A1061" s="208" t="s">
        <v>256</v>
      </c>
      <c r="B1061" s="208" t="s">
        <v>130</v>
      </c>
      <c r="C1061" s="203">
        <v>44819.083333333336</v>
      </c>
      <c r="D1061" s="208">
        <v>273.87799999999999</v>
      </c>
      <c r="E1061" s="208">
        <v>251.13650000000001</v>
      </c>
      <c r="F1061" s="208">
        <v>22.742000000000001</v>
      </c>
      <c r="G1061" s="208">
        <v>0</v>
      </c>
      <c r="H1061" s="208">
        <v>500</v>
      </c>
      <c r="I1061" s="208">
        <v>770</v>
      </c>
      <c r="J1061" s="208">
        <v>251.136</v>
      </c>
      <c r="K1061" s="208">
        <v>770</v>
      </c>
      <c r="L1061" s="208"/>
      <c r="M1061" s="208">
        <v>370</v>
      </c>
      <c r="N1061" s="208">
        <v>770</v>
      </c>
      <c r="O1061" s="208">
        <v>770</v>
      </c>
      <c r="P1061" s="208" t="s">
        <v>260</v>
      </c>
      <c r="Q1061" s="208" t="s">
        <v>258</v>
      </c>
      <c r="R1061" s="208" t="s">
        <v>259</v>
      </c>
      <c r="S1061" s="203">
        <v>44837.595416666663</v>
      </c>
    </row>
    <row r="1062" spans="1:19" x14ac:dyDescent="0.2">
      <c r="A1062" s="208" t="s">
        <v>256</v>
      </c>
      <c r="B1062" s="208" t="s">
        <v>130</v>
      </c>
      <c r="C1062" s="203">
        <v>44819.125</v>
      </c>
      <c r="D1062" s="208">
        <v>273.56200000000001</v>
      </c>
      <c r="E1062" s="208">
        <v>250.88650000000001</v>
      </c>
      <c r="F1062" s="208">
        <v>22.672999999999998</v>
      </c>
      <c r="G1062" s="208">
        <v>0</v>
      </c>
      <c r="H1062" s="208">
        <v>499</v>
      </c>
      <c r="I1062" s="208">
        <v>770</v>
      </c>
      <c r="J1062" s="208">
        <v>250.88900000000001</v>
      </c>
      <c r="K1062" s="208">
        <v>770</v>
      </c>
      <c r="L1062" s="208"/>
      <c r="M1062" s="208">
        <v>370</v>
      </c>
      <c r="N1062" s="208">
        <v>770</v>
      </c>
      <c r="O1062" s="208">
        <v>770</v>
      </c>
      <c r="P1062" s="208" t="s">
        <v>260</v>
      </c>
      <c r="Q1062" s="208" t="s">
        <v>258</v>
      </c>
      <c r="R1062" s="208" t="s">
        <v>259</v>
      </c>
      <c r="S1062" s="203">
        <v>44837.595416666663</v>
      </c>
    </row>
    <row r="1063" spans="1:19" x14ac:dyDescent="0.2">
      <c r="A1063" s="208" t="s">
        <v>256</v>
      </c>
      <c r="B1063" s="208" t="s">
        <v>130</v>
      </c>
      <c r="C1063" s="203">
        <v>44819.166666666664</v>
      </c>
      <c r="D1063" s="208">
        <v>273.54399999999998</v>
      </c>
      <c r="E1063" s="208">
        <v>250.79499999999999</v>
      </c>
      <c r="F1063" s="208">
        <v>22.748999999999999</v>
      </c>
      <c r="G1063" s="208">
        <v>0</v>
      </c>
      <c r="H1063" s="208">
        <v>500</v>
      </c>
      <c r="I1063" s="208">
        <v>770</v>
      </c>
      <c r="J1063" s="208">
        <v>250.79499999999999</v>
      </c>
      <c r="K1063" s="208">
        <v>770</v>
      </c>
      <c r="L1063" s="208"/>
      <c r="M1063" s="208">
        <v>370</v>
      </c>
      <c r="N1063" s="208">
        <v>770</v>
      </c>
      <c r="O1063" s="208">
        <v>770</v>
      </c>
      <c r="P1063" s="208" t="s">
        <v>260</v>
      </c>
      <c r="Q1063" s="208" t="s">
        <v>258</v>
      </c>
      <c r="R1063" s="208" t="s">
        <v>259</v>
      </c>
      <c r="S1063" s="203">
        <v>44837.595416666663</v>
      </c>
    </row>
    <row r="1064" spans="1:19" x14ac:dyDescent="0.2">
      <c r="A1064" s="208" t="s">
        <v>256</v>
      </c>
      <c r="B1064" s="208" t="s">
        <v>130</v>
      </c>
      <c r="C1064" s="203">
        <v>44819.208333333336</v>
      </c>
      <c r="D1064" s="208">
        <v>273.77199999999999</v>
      </c>
      <c r="E1064" s="208">
        <v>250.98599999999999</v>
      </c>
      <c r="F1064" s="208">
        <v>22.785</v>
      </c>
      <c r="G1064" s="208">
        <v>0</v>
      </c>
      <c r="H1064" s="208">
        <v>499</v>
      </c>
      <c r="I1064" s="208">
        <v>770</v>
      </c>
      <c r="J1064" s="208">
        <v>250.98699999999999</v>
      </c>
      <c r="K1064" s="208">
        <v>770</v>
      </c>
      <c r="L1064" s="208"/>
      <c r="M1064" s="208">
        <v>370</v>
      </c>
      <c r="N1064" s="208">
        <v>770</v>
      </c>
      <c r="O1064" s="208">
        <v>770</v>
      </c>
      <c r="P1064" s="208" t="s">
        <v>260</v>
      </c>
      <c r="Q1064" s="208" t="s">
        <v>258</v>
      </c>
      <c r="R1064" s="208" t="s">
        <v>259</v>
      </c>
      <c r="S1064" s="203">
        <v>44837.595416666663</v>
      </c>
    </row>
    <row r="1065" spans="1:19" x14ac:dyDescent="0.2">
      <c r="A1065" s="208" t="s">
        <v>256</v>
      </c>
      <c r="B1065" s="208" t="s">
        <v>130</v>
      </c>
      <c r="C1065" s="203">
        <v>44819.25</v>
      </c>
      <c r="D1065" s="208">
        <v>273.44400000000002</v>
      </c>
      <c r="E1065" s="208">
        <v>250.7355</v>
      </c>
      <c r="F1065" s="208">
        <v>22.709</v>
      </c>
      <c r="G1065" s="208">
        <v>0</v>
      </c>
      <c r="H1065" s="208">
        <v>500</v>
      </c>
      <c r="I1065" s="208">
        <v>770</v>
      </c>
      <c r="J1065" s="208">
        <v>250.73500000000001</v>
      </c>
      <c r="K1065" s="208">
        <v>770</v>
      </c>
      <c r="L1065" s="208"/>
      <c r="M1065" s="208">
        <v>370</v>
      </c>
      <c r="N1065" s="208">
        <v>770</v>
      </c>
      <c r="O1065" s="208">
        <v>770</v>
      </c>
      <c r="P1065" s="208" t="s">
        <v>260</v>
      </c>
      <c r="Q1065" s="208" t="s">
        <v>258</v>
      </c>
      <c r="R1065" s="208" t="s">
        <v>259</v>
      </c>
      <c r="S1065" s="203">
        <v>44837.595416666663</v>
      </c>
    </row>
    <row r="1066" spans="1:19" x14ac:dyDescent="0.2">
      <c r="A1066" s="208" t="s">
        <v>256</v>
      </c>
      <c r="B1066" s="208" t="s">
        <v>130</v>
      </c>
      <c r="C1066" s="203">
        <v>44819.291666666664</v>
      </c>
      <c r="D1066" s="208">
        <v>273.5</v>
      </c>
      <c r="E1066" s="208">
        <v>250.75649999999999</v>
      </c>
      <c r="F1066" s="208">
        <v>22.742999999999999</v>
      </c>
      <c r="G1066" s="208">
        <v>0</v>
      </c>
      <c r="H1066" s="208">
        <v>499</v>
      </c>
      <c r="I1066" s="208">
        <v>770</v>
      </c>
      <c r="J1066" s="208">
        <v>250.75700000000001</v>
      </c>
      <c r="K1066" s="208">
        <v>770</v>
      </c>
      <c r="L1066" s="208"/>
      <c r="M1066" s="208">
        <v>370</v>
      </c>
      <c r="N1066" s="208">
        <v>770</v>
      </c>
      <c r="O1066" s="208">
        <v>770</v>
      </c>
      <c r="P1066" s="208" t="s">
        <v>260</v>
      </c>
      <c r="Q1066" s="208" t="s">
        <v>258</v>
      </c>
      <c r="R1066" s="208" t="s">
        <v>259</v>
      </c>
      <c r="S1066" s="203">
        <v>44837.595416666663</v>
      </c>
    </row>
    <row r="1067" spans="1:19" x14ac:dyDescent="0.2">
      <c r="A1067" s="208" t="s">
        <v>256</v>
      </c>
      <c r="B1067" s="208" t="s">
        <v>130</v>
      </c>
      <c r="C1067" s="203">
        <v>44819.333333333336</v>
      </c>
      <c r="D1067" s="208">
        <v>273.7</v>
      </c>
      <c r="E1067" s="208">
        <v>251.023</v>
      </c>
      <c r="F1067" s="208">
        <v>22.677</v>
      </c>
      <c r="G1067" s="208">
        <v>0</v>
      </c>
      <c r="H1067" s="208">
        <v>499</v>
      </c>
      <c r="I1067" s="208">
        <v>770</v>
      </c>
      <c r="J1067" s="208">
        <v>251.023</v>
      </c>
      <c r="K1067" s="208">
        <v>770</v>
      </c>
      <c r="L1067" s="208"/>
      <c r="M1067" s="208">
        <v>370</v>
      </c>
      <c r="N1067" s="208">
        <v>770</v>
      </c>
      <c r="O1067" s="208">
        <v>770</v>
      </c>
      <c r="P1067" s="208" t="s">
        <v>260</v>
      </c>
      <c r="Q1067" s="208" t="s">
        <v>258</v>
      </c>
      <c r="R1067" s="208" t="s">
        <v>259</v>
      </c>
      <c r="S1067" s="203">
        <v>44837.595416666663</v>
      </c>
    </row>
    <row r="1068" spans="1:19" x14ac:dyDescent="0.2">
      <c r="A1068" s="208" t="s">
        <v>256</v>
      </c>
      <c r="B1068" s="208" t="s">
        <v>130</v>
      </c>
      <c r="C1068" s="203">
        <v>44819.375</v>
      </c>
      <c r="D1068" s="208">
        <v>273.536</v>
      </c>
      <c r="E1068" s="208">
        <v>250.73849999999999</v>
      </c>
      <c r="F1068" s="208">
        <v>22.797999999999998</v>
      </c>
      <c r="G1068" s="208">
        <v>0</v>
      </c>
      <c r="H1068" s="208">
        <v>499</v>
      </c>
      <c r="I1068" s="208">
        <v>770</v>
      </c>
      <c r="J1068" s="208">
        <v>250.738</v>
      </c>
      <c r="K1068" s="208">
        <v>770</v>
      </c>
      <c r="L1068" s="208"/>
      <c r="M1068" s="208">
        <v>370</v>
      </c>
      <c r="N1068" s="208">
        <v>770</v>
      </c>
      <c r="O1068" s="208">
        <v>770</v>
      </c>
      <c r="P1068" s="208" t="s">
        <v>260</v>
      </c>
      <c r="Q1068" s="208" t="s">
        <v>258</v>
      </c>
      <c r="R1068" s="208" t="s">
        <v>259</v>
      </c>
      <c r="S1068" s="203">
        <v>44837.595416666663</v>
      </c>
    </row>
    <row r="1069" spans="1:19" x14ac:dyDescent="0.2">
      <c r="A1069" s="208" t="s">
        <v>256</v>
      </c>
      <c r="B1069" s="208" t="s">
        <v>130</v>
      </c>
      <c r="C1069" s="203">
        <v>44819.416666666664</v>
      </c>
      <c r="D1069" s="208">
        <v>273.66000000000003</v>
      </c>
      <c r="E1069" s="208">
        <v>250.8655</v>
      </c>
      <c r="F1069" s="208">
        <v>22.792000000000002</v>
      </c>
      <c r="G1069" s="208">
        <v>0</v>
      </c>
      <c r="H1069" s="208">
        <v>499</v>
      </c>
      <c r="I1069" s="208">
        <v>770</v>
      </c>
      <c r="J1069" s="208">
        <v>250.86799999999999</v>
      </c>
      <c r="K1069" s="208">
        <v>770</v>
      </c>
      <c r="L1069" s="208"/>
      <c r="M1069" s="208">
        <v>370</v>
      </c>
      <c r="N1069" s="208">
        <v>770</v>
      </c>
      <c r="O1069" s="208">
        <v>770</v>
      </c>
      <c r="P1069" s="208" t="s">
        <v>260</v>
      </c>
      <c r="Q1069" s="208" t="s">
        <v>258</v>
      </c>
      <c r="R1069" s="208" t="s">
        <v>259</v>
      </c>
      <c r="S1069" s="203">
        <v>44837.595416666663</v>
      </c>
    </row>
    <row r="1070" spans="1:19" x14ac:dyDescent="0.2">
      <c r="A1070" s="208" t="s">
        <v>256</v>
      </c>
      <c r="B1070" s="208" t="s">
        <v>130</v>
      </c>
      <c r="C1070" s="203">
        <v>44819.458333333336</v>
      </c>
      <c r="D1070" s="208">
        <v>273.63</v>
      </c>
      <c r="E1070" s="208">
        <v>250.72300000000001</v>
      </c>
      <c r="F1070" s="208">
        <v>22.905999999999999</v>
      </c>
      <c r="G1070" s="208">
        <v>0</v>
      </c>
      <c r="H1070" s="208">
        <v>500</v>
      </c>
      <c r="I1070" s="208">
        <v>770</v>
      </c>
      <c r="J1070" s="208">
        <v>250.72399999999999</v>
      </c>
      <c r="K1070" s="208">
        <v>770</v>
      </c>
      <c r="L1070" s="208"/>
      <c r="M1070" s="208">
        <v>370</v>
      </c>
      <c r="N1070" s="208">
        <v>770</v>
      </c>
      <c r="O1070" s="208">
        <v>770</v>
      </c>
      <c r="P1070" s="208" t="s">
        <v>260</v>
      </c>
      <c r="Q1070" s="208" t="s">
        <v>258</v>
      </c>
      <c r="R1070" s="208" t="s">
        <v>259</v>
      </c>
      <c r="S1070" s="203">
        <v>44837.595416666663</v>
      </c>
    </row>
    <row r="1071" spans="1:19" x14ac:dyDescent="0.2">
      <c r="A1071" s="208" t="s">
        <v>256</v>
      </c>
      <c r="B1071" s="208" t="s">
        <v>130</v>
      </c>
      <c r="C1071" s="203">
        <v>44819.5</v>
      </c>
      <c r="D1071" s="208">
        <v>273.76</v>
      </c>
      <c r="E1071" s="208">
        <v>250.92</v>
      </c>
      <c r="F1071" s="208">
        <v>22.838999999999999</v>
      </c>
      <c r="G1071" s="208">
        <v>0</v>
      </c>
      <c r="H1071" s="208">
        <v>499</v>
      </c>
      <c r="I1071" s="208">
        <v>770</v>
      </c>
      <c r="J1071" s="208">
        <v>250.92099999999999</v>
      </c>
      <c r="K1071" s="208">
        <v>770</v>
      </c>
      <c r="L1071" s="208"/>
      <c r="M1071" s="208">
        <v>370</v>
      </c>
      <c r="N1071" s="208">
        <v>770</v>
      </c>
      <c r="O1071" s="208">
        <v>770</v>
      </c>
      <c r="P1071" s="208" t="s">
        <v>260</v>
      </c>
      <c r="Q1071" s="208" t="s">
        <v>258</v>
      </c>
      <c r="R1071" s="208" t="s">
        <v>259</v>
      </c>
      <c r="S1071" s="203">
        <v>44837.595416666663</v>
      </c>
    </row>
    <row r="1072" spans="1:19" x14ac:dyDescent="0.2">
      <c r="A1072" s="208" t="s">
        <v>256</v>
      </c>
      <c r="B1072" s="208" t="s">
        <v>130</v>
      </c>
      <c r="C1072" s="203">
        <v>44819.541666666664</v>
      </c>
      <c r="D1072" s="208">
        <v>273.81</v>
      </c>
      <c r="E1072" s="208">
        <v>250.97399999999999</v>
      </c>
      <c r="F1072" s="208">
        <v>22.835999999999999</v>
      </c>
      <c r="G1072" s="208">
        <v>0</v>
      </c>
      <c r="H1072" s="208">
        <v>499</v>
      </c>
      <c r="I1072" s="208">
        <v>770</v>
      </c>
      <c r="J1072" s="208">
        <v>250.97399999999999</v>
      </c>
      <c r="K1072" s="208">
        <v>770</v>
      </c>
      <c r="L1072" s="208"/>
      <c r="M1072" s="208">
        <v>370</v>
      </c>
      <c r="N1072" s="208">
        <v>770</v>
      </c>
      <c r="O1072" s="208">
        <v>770</v>
      </c>
      <c r="P1072" s="208" t="s">
        <v>260</v>
      </c>
      <c r="Q1072" s="208" t="s">
        <v>258</v>
      </c>
      <c r="R1072" s="208" t="s">
        <v>259</v>
      </c>
      <c r="S1072" s="203">
        <v>44837.595416666663</v>
      </c>
    </row>
    <row r="1073" spans="1:19" x14ac:dyDescent="0.2">
      <c r="A1073" s="208" t="s">
        <v>256</v>
      </c>
      <c r="B1073" s="208" t="s">
        <v>130</v>
      </c>
      <c r="C1073" s="203">
        <v>44819.583333333336</v>
      </c>
      <c r="D1073" s="208">
        <v>273.68799999999999</v>
      </c>
      <c r="E1073" s="208">
        <v>250.77500000000001</v>
      </c>
      <c r="F1073" s="208">
        <v>22.91</v>
      </c>
      <c r="G1073" s="208">
        <v>0</v>
      </c>
      <c r="H1073" s="208">
        <v>500</v>
      </c>
      <c r="I1073" s="208">
        <v>770</v>
      </c>
      <c r="J1073" s="208">
        <v>250.77799999999999</v>
      </c>
      <c r="K1073" s="208">
        <v>770</v>
      </c>
      <c r="L1073" s="208"/>
      <c r="M1073" s="208">
        <v>370</v>
      </c>
      <c r="N1073" s="208">
        <v>770</v>
      </c>
      <c r="O1073" s="208">
        <v>770</v>
      </c>
      <c r="P1073" s="208" t="s">
        <v>260</v>
      </c>
      <c r="Q1073" s="208" t="s">
        <v>258</v>
      </c>
      <c r="R1073" s="208" t="s">
        <v>259</v>
      </c>
      <c r="S1073" s="203">
        <v>44837.595416666663</v>
      </c>
    </row>
    <row r="1074" spans="1:19" x14ac:dyDescent="0.2">
      <c r="A1074" s="208" t="s">
        <v>256</v>
      </c>
      <c r="B1074" s="208" t="s">
        <v>130</v>
      </c>
      <c r="C1074" s="203">
        <v>44819.625</v>
      </c>
      <c r="D1074" s="208">
        <v>274.178</v>
      </c>
      <c r="E1074" s="208">
        <v>251.18100000000001</v>
      </c>
      <c r="F1074" s="208">
        <v>22.997</v>
      </c>
      <c r="G1074" s="208">
        <v>0</v>
      </c>
      <c r="H1074" s="208">
        <v>500</v>
      </c>
      <c r="I1074" s="208">
        <v>770</v>
      </c>
      <c r="J1074" s="208">
        <v>251.18100000000001</v>
      </c>
      <c r="K1074" s="208">
        <v>770</v>
      </c>
      <c r="L1074" s="208"/>
      <c r="M1074" s="208">
        <v>370</v>
      </c>
      <c r="N1074" s="208">
        <v>770</v>
      </c>
      <c r="O1074" s="208">
        <v>770</v>
      </c>
      <c r="P1074" s="208" t="s">
        <v>260</v>
      </c>
      <c r="Q1074" s="208" t="s">
        <v>258</v>
      </c>
      <c r="R1074" s="208" t="s">
        <v>259</v>
      </c>
      <c r="S1074" s="203">
        <v>44837.595416666663</v>
      </c>
    </row>
    <row r="1075" spans="1:19" x14ac:dyDescent="0.2">
      <c r="A1075" s="208" t="s">
        <v>256</v>
      </c>
      <c r="B1075" s="208" t="s">
        <v>130</v>
      </c>
      <c r="C1075" s="203">
        <v>44819.666666666664</v>
      </c>
      <c r="D1075" s="208">
        <v>273.76</v>
      </c>
      <c r="E1075" s="208">
        <v>250.77549999999999</v>
      </c>
      <c r="F1075" s="208">
        <v>22.984000000000002</v>
      </c>
      <c r="G1075" s="208">
        <v>0</v>
      </c>
      <c r="H1075" s="208">
        <v>500</v>
      </c>
      <c r="I1075" s="208">
        <v>770</v>
      </c>
      <c r="J1075" s="208">
        <v>250.77600000000001</v>
      </c>
      <c r="K1075" s="208">
        <v>770</v>
      </c>
      <c r="L1075" s="208"/>
      <c r="M1075" s="208">
        <v>370</v>
      </c>
      <c r="N1075" s="208">
        <v>770</v>
      </c>
      <c r="O1075" s="208">
        <v>770</v>
      </c>
      <c r="P1075" s="208" t="s">
        <v>260</v>
      </c>
      <c r="Q1075" s="208" t="s">
        <v>258</v>
      </c>
      <c r="R1075" s="208" t="s">
        <v>259</v>
      </c>
      <c r="S1075" s="203">
        <v>44837.595416666663</v>
      </c>
    </row>
    <row r="1076" spans="1:19" x14ac:dyDescent="0.2">
      <c r="A1076" s="208" t="s">
        <v>256</v>
      </c>
      <c r="B1076" s="208" t="s">
        <v>130</v>
      </c>
      <c r="C1076" s="203">
        <v>44819.708333333336</v>
      </c>
      <c r="D1076" s="208">
        <v>273.86799999999999</v>
      </c>
      <c r="E1076" s="208">
        <v>251.11600000000001</v>
      </c>
      <c r="F1076" s="208">
        <v>22.75</v>
      </c>
      <c r="G1076" s="208">
        <v>0</v>
      </c>
      <c r="H1076" s="208">
        <v>500</v>
      </c>
      <c r="I1076" s="208">
        <v>770</v>
      </c>
      <c r="J1076" s="208">
        <v>251.11799999999999</v>
      </c>
      <c r="K1076" s="208">
        <v>770</v>
      </c>
      <c r="L1076" s="208"/>
      <c r="M1076" s="208">
        <v>370</v>
      </c>
      <c r="N1076" s="208">
        <v>770</v>
      </c>
      <c r="O1076" s="208">
        <v>770</v>
      </c>
      <c r="P1076" s="208" t="s">
        <v>260</v>
      </c>
      <c r="Q1076" s="208" t="s">
        <v>258</v>
      </c>
      <c r="R1076" s="208" t="s">
        <v>259</v>
      </c>
      <c r="S1076" s="203">
        <v>44837.595416666663</v>
      </c>
    </row>
    <row r="1077" spans="1:19" x14ac:dyDescent="0.2">
      <c r="A1077" s="208" t="s">
        <v>256</v>
      </c>
      <c r="B1077" s="208" t="s">
        <v>130</v>
      </c>
      <c r="C1077" s="203">
        <v>44819.75</v>
      </c>
      <c r="D1077" s="208">
        <v>274.04000000000002</v>
      </c>
      <c r="E1077" s="208">
        <v>251.33699999999999</v>
      </c>
      <c r="F1077" s="208">
        <v>22.702999999999999</v>
      </c>
      <c r="G1077" s="208">
        <v>0</v>
      </c>
      <c r="H1077" s="208">
        <v>500</v>
      </c>
      <c r="I1077" s="208">
        <v>770</v>
      </c>
      <c r="J1077" s="208">
        <v>251.33699999999999</v>
      </c>
      <c r="K1077" s="208">
        <v>770</v>
      </c>
      <c r="L1077" s="208"/>
      <c r="M1077" s="208">
        <v>370</v>
      </c>
      <c r="N1077" s="208">
        <v>770</v>
      </c>
      <c r="O1077" s="208">
        <v>770</v>
      </c>
      <c r="P1077" s="208" t="s">
        <v>260</v>
      </c>
      <c r="Q1077" s="208" t="s">
        <v>258</v>
      </c>
      <c r="R1077" s="208" t="s">
        <v>259</v>
      </c>
      <c r="S1077" s="203">
        <v>44837.595416666663</v>
      </c>
    </row>
    <row r="1078" spans="1:19" x14ac:dyDescent="0.2">
      <c r="A1078" s="208" t="s">
        <v>256</v>
      </c>
      <c r="B1078" s="208" t="s">
        <v>130</v>
      </c>
      <c r="C1078" s="203">
        <v>44819.791666666664</v>
      </c>
      <c r="D1078" s="208">
        <v>273.86200000000002</v>
      </c>
      <c r="E1078" s="208">
        <v>251.16300000000001</v>
      </c>
      <c r="F1078" s="208">
        <v>22.699000000000002</v>
      </c>
      <c r="G1078" s="208">
        <v>0</v>
      </c>
      <c r="H1078" s="208">
        <v>500</v>
      </c>
      <c r="I1078" s="208">
        <v>770</v>
      </c>
      <c r="J1078" s="208">
        <v>251.16300000000001</v>
      </c>
      <c r="K1078" s="208">
        <v>770</v>
      </c>
      <c r="L1078" s="208"/>
      <c r="M1078" s="208">
        <v>370</v>
      </c>
      <c r="N1078" s="208">
        <v>770</v>
      </c>
      <c r="O1078" s="208">
        <v>770</v>
      </c>
      <c r="P1078" s="208" t="s">
        <v>260</v>
      </c>
      <c r="Q1078" s="208" t="s">
        <v>258</v>
      </c>
      <c r="R1078" s="208" t="s">
        <v>259</v>
      </c>
      <c r="S1078" s="203">
        <v>44837.595416666663</v>
      </c>
    </row>
    <row r="1079" spans="1:19" x14ac:dyDescent="0.2">
      <c r="A1079" s="208" t="s">
        <v>256</v>
      </c>
      <c r="B1079" s="208" t="s">
        <v>130</v>
      </c>
      <c r="C1079" s="203">
        <v>44819.833333333336</v>
      </c>
      <c r="D1079" s="208">
        <v>273.49200000000002</v>
      </c>
      <c r="E1079" s="208">
        <v>250.71</v>
      </c>
      <c r="F1079" s="208">
        <v>22.780999999999999</v>
      </c>
      <c r="G1079" s="208">
        <v>0</v>
      </c>
      <c r="H1079" s="208">
        <v>499</v>
      </c>
      <c r="I1079" s="208">
        <v>770</v>
      </c>
      <c r="J1079" s="208">
        <v>250.71100000000001</v>
      </c>
      <c r="K1079" s="208">
        <v>770</v>
      </c>
      <c r="L1079" s="208"/>
      <c r="M1079" s="208">
        <v>370</v>
      </c>
      <c r="N1079" s="208">
        <v>770</v>
      </c>
      <c r="O1079" s="208">
        <v>770</v>
      </c>
      <c r="P1079" s="208" t="s">
        <v>260</v>
      </c>
      <c r="Q1079" s="208" t="s">
        <v>258</v>
      </c>
      <c r="R1079" s="208" t="s">
        <v>259</v>
      </c>
      <c r="S1079" s="203">
        <v>44837.595416666663</v>
      </c>
    </row>
    <row r="1080" spans="1:19" x14ac:dyDescent="0.2">
      <c r="A1080" s="208" t="s">
        <v>256</v>
      </c>
      <c r="B1080" s="208" t="s">
        <v>130</v>
      </c>
      <c r="C1080" s="203">
        <v>44819.875</v>
      </c>
      <c r="D1080" s="208">
        <v>274.78800000000001</v>
      </c>
      <c r="E1080" s="208">
        <v>251.92400000000001</v>
      </c>
      <c r="F1080" s="208">
        <v>22.864999999999998</v>
      </c>
      <c r="G1080" s="208">
        <v>0</v>
      </c>
      <c r="H1080" s="208">
        <v>499</v>
      </c>
      <c r="I1080" s="208">
        <v>770</v>
      </c>
      <c r="J1080" s="208">
        <v>251.923</v>
      </c>
      <c r="K1080" s="208">
        <v>770</v>
      </c>
      <c r="L1080" s="208"/>
      <c r="M1080" s="208">
        <v>370</v>
      </c>
      <c r="N1080" s="208">
        <v>770</v>
      </c>
      <c r="O1080" s="208">
        <v>770</v>
      </c>
      <c r="P1080" s="208" t="s">
        <v>260</v>
      </c>
      <c r="Q1080" s="208" t="s">
        <v>258</v>
      </c>
      <c r="R1080" s="208" t="s">
        <v>259</v>
      </c>
      <c r="S1080" s="203">
        <v>44837.595416666663</v>
      </c>
    </row>
    <row r="1081" spans="1:19" x14ac:dyDescent="0.2">
      <c r="A1081" s="208" t="s">
        <v>256</v>
      </c>
      <c r="B1081" s="208" t="s">
        <v>130</v>
      </c>
      <c r="C1081" s="203">
        <v>44819.916666666664</v>
      </c>
      <c r="D1081" s="208">
        <v>273.58800000000002</v>
      </c>
      <c r="E1081" s="208">
        <v>250.76849999999999</v>
      </c>
      <c r="F1081" s="208">
        <v>22.818999999999999</v>
      </c>
      <c r="G1081" s="208">
        <v>0</v>
      </c>
      <c r="H1081" s="208">
        <v>499</v>
      </c>
      <c r="I1081" s="208">
        <v>770</v>
      </c>
      <c r="J1081" s="208">
        <v>250.76900000000001</v>
      </c>
      <c r="K1081" s="208">
        <v>770</v>
      </c>
      <c r="L1081" s="208"/>
      <c r="M1081" s="208">
        <v>370</v>
      </c>
      <c r="N1081" s="208">
        <v>770</v>
      </c>
      <c r="O1081" s="208">
        <v>770</v>
      </c>
      <c r="P1081" s="208" t="s">
        <v>260</v>
      </c>
      <c r="Q1081" s="208" t="s">
        <v>258</v>
      </c>
      <c r="R1081" s="208" t="s">
        <v>259</v>
      </c>
      <c r="S1081" s="203">
        <v>44837.595416666663</v>
      </c>
    </row>
    <row r="1082" spans="1:19" x14ac:dyDescent="0.2">
      <c r="A1082" s="208" t="s">
        <v>256</v>
      </c>
      <c r="B1082" s="208" t="s">
        <v>130</v>
      </c>
      <c r="C1082" s="203">
        <v>44819.958333333336</v>
      </c>
      <c r="D1082" s="208">
        <v>273.76600000000002</v>
      </c>
      <c r="E1082" s="208">
        <v>250.98400000000001</v>
      </c>
      <c r="F1082" s="208">
        <v>22.780999999999999</v>
      </c>
      <c r="G1082" s="208">
        <v>0</v>
      </c>
      <c r="H1082" s="208">
        <v>499</v>
      </c>
      <c r="I1082" s="208">
        <v>770</v>
      </c>
      <c r="J1082" s="208">
        <v>250.98500000000001</v>
      </c>
      <c r="K1082" s="208">
        <v>770</v>
      </c>
      <c r="L1082" s="208"/>
      <c r="M1082" s="208">
        <v>370</v>
      </c>
      <c r="N1082" s="208">
        <v>770</v>
      </c>
      <c r="O1082" s="208">
        <v>770</v>
      </c>
      <c r="P1082" s="208" t="s">
        <v>260</v>
      </c>
      <c r="Q1082" s="208" t="s">
        <v>258</v>
      </c>
      <c r="R1082" s="208" t="s">
        <v>259</v>
      </c>
      <c r="S1082" s="203">
        <v>44837.595416666663</v>
      </c>
    </row>
    <row r="1083" spans="1:19" x14ac:dyDescent="0.2">
      <c r="A1083" s="208" t="s">
        <v>256</v>
      </c>
      <c r="B1083" s="208" t="s">
        <v>130</v>
      </c>
      <c r="C1083" s="203">
        <v>44820</v>
      </c>
      <c r="D1083" s="208">
        <v>273.69</v>
      </c>
      <c r="E1083" s="208">
        <v>250.9365</v>
      </c>
      <c r="F1083" s="208">
        <v>22.754000000000001</v>
      </c>
      <c r="G1083" s="208">
        <v>0</v>
      </c>
      <c r="H1083" s="208">
        <v>499</v>
      </c>
      <c r="I1083" s="208">
        <v>770</v>
      </c>
      <c r="J1083" s="208">
        <v>250.93600000000001</v>
      </c>
      <c r="K1083" s="208">
        <v>770</v>
      </c>
      <c r="L1083" s="208"/>
      <c r="M1083" s="208">
        <v>370</v>
      </c>
      <c r="N1083" s="208">
        <v>770</v>
      </c>
      <c r="O1083" s="208">
        <v>770</v>
      </c>
      <c r="P1083" s="208" t="s">
        <v>260</v>
      </c>
      <c r="Q1083" s="208" t="s">
        <v>258</v>
      </c>
      <c r="R1083" s="208" t="s">
        <v>259</v>
      </c>
      <c r="S1083" s="203">
        <v>44837.595416666663</v>
      </c>
    </row>
    <row r="1084" spans="1:19" x14ac:dyDescent="0.2">
      <c r="A1084" s="208" t="s">
        <v>256</v>
      </c>
      <c r="B1084" s="208" t="s">
        <v>130</v>
      </c>
      <c r="C1084" s="203">
        <v>44820.041666666664</v>
      </c>
      <c r="D1084" s="208">
        <v>273.43799999999999</v>
      </c>
      <c r="E1084" s="208">
        <v>250.52799999999999</v>
      </c>
      <c r="F1084" s="208">
        <v>22.91</v>
      </c>
      <c r="G1084" s="208">
        <v>0</v>
      </c>
      <c r="H1084" s="208">
        <v>500</v>
      </c>
      <c r="I1084" s="208">
        <v>770</v>
      </c>
      <c r="J1084" s="208">
        <v>250.52799999999999</v>
      </c>
      <c r="K1084" s="208">
        <v>770</v>
      </c>
      <c r="L1084" s="208"/>
      <c r="M1084" s="208">
        <v>370</v>
      </c>
      <c r="N1084" s="208">
        <v>770</v>
      </c>
      <c r="O1084" s="208">
        <v>770</v>
      </c>
      <c r="P1084" s="208" t="s">
        <v>260</v>
      </c>
      <c r="Q1084" s="208" t="s">
        <v>258</v>
      </c>
      <c r="R1084" s="208" t="s">
        <v>259</v>
      </c>
      <c r="S1084" s="203">
        <v>44837.595416666663</v>
      </c>
    </row>
    <row r="1085" spans="1:19" x14ac:dyDescent="0.2">
      <c r="A1085" s="208" t="s">
        <v>256</v>
      </c>
      <c r="B1085" s="208" t="s">
        <v>130</v>
      </c>
      <c r="C1085" s="203">
        <v>44820.083333333336</v>
      </c>
      <c r="D1085" s="208">
        <v>273.75200000000001</v>
      </c>
      <c r="E1085" s="208">
        <v>251.01650000000001</v>
      </c>
      <c r="F1085" s="208">
        <v>22.733000000000001</v>
      </c>
      <c r="G1085" s="208">
        <v>0</v>
      </c>
      <c r="H1085" s="208">
        <v>500</v>
      </c>
      <c r="I1085" s="208">
        <v>770</v>
      </c>
      <c r="J1085" s="208">
        <v>251.01900000000001</v>
      </c>
      <c r="K1085" s="208">
        <v>770</v>
      </c>
      <c r="L1085" s="208"/>
      <c r="M1085" s="208">
        <v>370</v>
      </c>
      <c r="N1085" s="208">
        <v>770</v>
      </c>
      <c r="O1085" s="208">
        <v>770</v>
      </c>
      <c r="P1085" s="208" t="s">
        <v>260</v>
      </c>
      <c r="Q1085" s="208" t="s">
        <v>258</v>
      </c>
      <c r="R1085" s="208" t="s">
        <v>259</v>
      </c>
      <c r="S1085" s="203">
        <v>44837.595416666663</v>
      </c>
    </row>
    <row r="1086" spans="1:19" x14ac:dyDescent="0.2">
      <c r="A1086" s="208" t="s">
        <v>256</v>
      </c>
      <c r="B1086" s="208" t="s">
        <v>130</v>
      </c>
      <c r="C1086" s="203">
        <v>44820.125</v>
      </c>
      <c r="D1086" s="208">
        <v>273.416</v>
      </c>
      <c r="E1086" s="208">
        <v>250.7405</v>
      </c>
      <c r="F1086" s="208">
        <v>22.675999999999998</v>
      </c>
      <c r="G1086" s="208">
        <v>0</v>
      </c>
      <c r="H1086" s="208">
        <v>500</v>
      </c>
      <c r="I1086" s="208">
        <v>770</v>
      </c>
      <c r="J1086" s="208">
        <v>250.74</v>
      </c>
      <c r="K1086" s="208">
        <v>770</v>
      </c>
      <c r="L1086" s="208"/>
      <c r="M1086" s="208">
        <v>370</v>
      </c>
      <c r="N1086" s="208">
        <v>770</v>
      </c>
      <c r="O1086" s="208">
        <v>770</v>
      </c>
      <c r="P1086" s="208" t="s">
        <v>260</v>
      </c>
      <c r="Q1086" s="208" t="s">
        <v>258</v>
      </c>
      <c r="R1086" s="208" t="s">
        <v>259</v>
      </c>
      <c r="S1086" s="203">
        <v>44837.595416666663</v>
      </c>
    </row>
    <row r="1087" spans="1:19" x14ac:dyDescent="0.2">
      <c r="A1087" s="208" t="s">
        <v>256</v>
      </c>
      <c r="B1087" s="208" t="s">
        <v>130</v>
      </c>
      <c r="C1087" s="203">
        <v>44820.166666666664</v>
      </c>
      <c r="D1087" s="208">
        <v>273.82400000000001</v>
      </c>
      <c r="E1087" s="208">
        <v>250.97499999999999</v>
      </c>
      <c r="F1087" s="208">
        <v>22.850999999999999</v>
      </c>
      <c r="G1087" s="208">
        <v>0</v>
      </c>
      <c r="H1087" s="208">
        <v>499</v>
      </c>
      <c r="I1087" s="208">
        <v>770</v>
      </c>
      <c r="J1087" s="208">
        <v>250.97300000000001</v>
      </c>
      <c r="K1087" s="208">
        <v>770</v>
      </c>
      <c r="L1087" s="208"/>
      <c r="M1087" s="208">
        <v>370</v>
      </c>
      <c r="N1087" s="208">
        <v>770</v>
      </c>
      <c r="O1087" s="208">
        <v>770</v>
      </c>
      <c r="P1087" s="208" t="s">
        <v>260</v>
      </c>
      <c r="Q1087" s="208" t="s">
        <v>258</v>
      </c>
      <c r="R1087" s="208" t="s">
        <v>259</v>
      </c>
      <c r="S1087" s="203">
        <v>44837.595416666663</v>
      </c>
    </row>
    <row r="1088" spans="1:19" x14ac:dyDescent="0.2">
      <c r="A1088" s="208" t="s">
        <v>256</v>
      </c>
      <c r="B1088" s="208" t="s">
        <v>130</v>
      </c>
      <c r="C1088" s="203">
        <v>44820.208333333336</v>
      </c>
      <c r="D1088" s="208">
        <v>273.46600000000001</v>
      </c>
      <c r="E1088" s="208">
        <v>250.74250000000001</v>
      </c>
      <c r="F1088" s="208">
        <v>22.722000000000001</v>
      </c>
      <c r="G1088" s="208">
        <v>0</v>
      </c>
      <c r="H1088" s="208">
        <v>500</v>
      </c>
      <c r="I1088" s="208">
        <v>770</v>
      </c>
      <c r="J1088" s="208">
        <v>250.744</v>
      </c>
      <c r="K1088" s="208">
        <v>770</v>
      </c>
      <c r="L1088" s="208"/>
      <c r="M1088" s="208">
        <v>370</v>
      </c>
      <c r="N1088" s="208">
        <v>770</v>
      </c>
      <c r="O1088" s="208">
        <v>770</v>
      </c>
      <c r="P1088" s="208" t="s">
        <v>260</v>
      </c>
      <c r="Q1088" s="208" t="s">
        <v>258</v>
      </c>
      <c r="R1088" s="208" t="s">
        <v>259</v>
      </c>
      <c r="S1088" s="203">
        <v>44837.595416666663</v>
      </c>
    </row>
    <row r="1089" spans="1:19" x14ac:dyDescent="0.2">
      <c r="A1089" s="208" t="s">
        <v>256</v>
      </c>
      <c r="B1089" s="208" t="s">
        <v>130</v>
      </c>
      <c r="C1089" s="203">
        <v>44820.25</v>
      </c>
      <c r="D1089" s="208">
        <v>273.45600000000002</v>
      </c>
      <c r="E1089" s="208">
        <v>250.72200000000001</v>
      </c>
      <c r="F1089" s="208">
        <v>22.733000000000001</v>
      </c>
      <c r="G1089" s="208">
        <v>0</v>
      </c>
      <c r="H1089" s="208">
        <v>499</v>
      </c>
      <c r="I1089" s="208">
        <v>770</v>
      </c>
      <c r="J1089" s="208">
        <v>250.72300000000001</v>
      </c>
      <c r="K1089" s="208">
        <v>770</v>
      </c>
      <c r="L1089" s="208"/>
      <c r="M1089" s="208">
        <v>370</v>
      </c>
      <c r="N1089" s="208">
        <v>770</v>
      </c>
      <c r="O1089" s="208">
        <v>770</v>
      </c>
      <c r="P1089" s="208" t="s">
        <v>260</v>
      </c>
      <c r="Q1089" s="208" t="s">
        <v>258</v>
      </c>
      <c r="R1089" s="208" t="s">
        <v>259</v>
      </c>
      <c r="S1089" s="203">
        <v>44837.595416666663</v>
      </c>
    </row>
    <row r="1090" spans="1:19" x14ac:dyDescent="0.2">
      <c r="A1090" s="208" t="s">
        <v>256</v>
      </c>
      <c r="B1090" s="208" t="s">
        <v>130</v>
      </c>
      <c r="C1090" s="203">
        <v>44820.291666666664</v>
      </c>
      <c r="D1090" s="208">
        <v>273.80399999999997</v>
      </c>
      <c r="E1090" s="208">
        <v>251.0925</v>
      </c>
      <c r="F1090" s="208">
        <v>22.713999999999999</v>
      </c>
      <c r="G1090" s="208">
        <v>0</v>
      </c>
      <c r="H1090" s="208">
        <v>500</v>
      </c>
      <c r="I1090" s="208">
        <v>770</v>
      </c>
      <c r="J1090" s="208">
        <v>251.09</v>
      </c>
      <c r="K1090" s="208">
        <v>770</v>
      </c>
      <c r="L1090" s="208"/>
      <c r="M1090" s="208">
        <v>370</v>
      </c>
      <c r="N1090" s="208">
        <v>770</v>
      </c>
      <c r="O1090" s="208">
        <v>770</v>
      </c>
      <c r="P1090" s="208" t="s">
        <v>260</v>
      </c>
      <c r="Q1090" s="208" t="s">
        <v>258</v>
      </c>
      <c r="R1090" s="208" t="s">
        <v>259</v>
      </c>
      <c r="S1090" s="203">
        <v>44837.595416666663</v>
      </c>
    </row>
    <row r="1091" spans="1:19" x14ac:dyDescent="0.2">
      <c r="A1091" s="208" t="s">
        <v>256</v>
      </c>
      <c r="B1091" s="208" t="s">
        <v>130</v>
      </c>
      <c r="C1091" s="203">
        <v>44820.333333333336</v>
      </c>
      <c r="D1091" s="208">
        <v>273.38200000000001</v>
      </c>
      <c r="E1091" s="208">
        <v>250.9435</v>
      </c>
      <c r="F1091" s="208">
        <v>22.44</v>
      </c>
      <c r="G1091" s="208">
        <v>0</v>
      </c>
      <c r="H1091" s="208">
        <v>499</v>
      </c>
      <c r="I1091" s="208">
        <v>770</v>
      </c>
      <c r="J1091" s="208">
        <v>250.94200000000001</v>
      </c>
      <c r="K1091" s="208">
        <v>770</v>
      </c>
      <c r="L1091" s="208"/>
      <c r="M1091" s="208">
        <v>370</v>
      </c>
      <c r="N1091" s="208">
        <v>770</v>
      </c>
      <c r="O1091" s="208">
        <v>770</v>
      </c>
      <c r="P1091" s="208" t="s">
        <v>260</v>
      </c>
      <c r="Q1091" s="208" t="s">
        <v>258</v>
      </c>
      <c r="R1091" s="208" t="s">
        <v>259</v>
      </c>
      <c r="S1091" s="203">
        <v>44837.595416666663</v>
      </c>
    </row>
    <row r="1092" spans="1:19" x14ac:dyDescent="0.2">
      <c r="A1092" s="208" t="s">
        <v>256</v>
      </c>
      <c r="B1092" s="208" t="s">
        <v>130</v>
      </c>
      <c r="C1092" s="203">
        <v>44820.375</v>
      </c>
      <c r="D1092" s="208">
        <v>273.77800000000002</v>
      </c>
      <c r="E1092" s="208">
        <v>251.44749999999999</v>
      </c>
      <c r="F1092" s="208">
        <v>22.33</v>
      </c>
      <c r="G1092" s="208">
        <v>0</v>
      </c>
      <c r="H1092" s="208">
        <v>499</v>
      </c>
      <c r="I1092" s="208">
        <v>770</v>
      </c>
      <c r="J1092" s="208">
        <v>251.44800000000001</v>
      </c>
      <c r="K1092" s="208">
        <v>770</v>
      </c>
      <c r="L1092" s="208"/>
      <c r="M1092" s="208">
        <v>370</v>
      </c>
      <c r="N1092" s="208">
        <v>770</v>
      </c>
      <c r="O1092" s="208">
        <v>770</v>
      </c>
      <c r="P1092" s="208" t="s">
        <v>260</v>
      </c>
      <c r="Q1092" s="208" t="s">
        <v>258</v>
      </c>
      <c r="R1092" s="208" t="s">
        <v>259</v>
      </c>
      <c r="S1092" s="203">
        <v>44837.595416666663</v>
      </c>
    </row>
    <row r="1093" spans="1:19" x14ac:dyDescent="0.2">
      <c r="A1093" s="208" t="s">
        <v>256</v>
      </c>
      <c r="B1093" s="208" t="s">
        <v>130</v>
      </c>
      <c r="C1093" s="203">
        <v>44820.416666666664</v>
      </c>
      <c r="D1093" s="208">
        <v>277.96600000000001</v>
      </c>
      <c r="E1093" s="208">
        <v>255.33850000000001</v>
      </c>
      <c r="F1093" s="208">
        <v>22.626999999999999</v>
      </c>
      <c r="G1093" s="208">
        <v>0</v>
      </c>
      <c r="H1093" s="208">
        <v>499</v>
      </c>
      <c r="I1093" s="208">
        <v>770</v>
      </c>
      <c r="J1093" s="208">
        <v>255.339</v>
      </c>
      <c r="K1093" s="208">
        <v>770</v>
      </c>
      <c r="L1093" s="208"/>
      <c r="M1093" s="208">
        <v>370</v>
      </c>
      <c r="N1093" s="208">
        <v>770</v>
      </c>
      <c r="O1093" s="208">
        <v>770</v>
      </c>
      <c r="P1093" s="208" t="s">
        <v>260</v>
      </c>
      <c r="Q1093" s="208" t="s">
        <v>258</v>
      </c>
      <c r="R1093" s="208" t="s">
        <v>259</v>
      </c>
      <c r="S1093" s="203">
        <v>44837.595416666663</v>
      </c>
    </row>
    <row r="1094" spans="1:19" x14ac:dyDescent="0.2">
      <c r="A1094" s="208" t="s">
        <v>256</v>
      </c>
      <c r="B1094" s="208" t="s">
        <v>130</v>
      </c>
      <c r="C1094" s="203">
        <v>44820.458333333336</v>
      </c>
      <c r="D1094" s="208">
        <v>278.48200000000003</v>
      </c>
      <c r="E1094" s="208">
        <v>255.95150000000001</v>
      </c>
      <c r="F1094" s="208">
        <v>22.529</v>
      </c>
      <c r="G1094" s="208">
        <v>0</v>
      </c>
      <c r="H1094" s="208">
        <v>500</v>
      </c>
      <c r="I1094" s="208">
        <v>770</v>
      </c>
      <c r="J1094" s="208">
        <v>255.953</v>
      </c>
      <c r="K1094" s="208">
        <v>770</v>
      </c>
      <c r="L1094" s="208"/>
      <c r="M1094" s="208">
        <v>370</v>
      </c>
      <c r="N1094" s="208">
        <v>770</v>
      </c>
      <c r="O1094" s="208">
        <v>770</v>
      </c>
      <c r="P1094" s="208" t="s">
        <v>260</v>
      </c>
      <c r="Q1094" s="208" t="s">
        <v>258</v>
      </c>
      <c r="R1094" s="208" t="s">
        <v>259</v>
      </c>
      <c r="S1094" s="203">
        <v>44837.595416666663</v>
      </c>
    </row>
    <row r="1095" spans="1:19" x14ac:dyDescent="0.2">
      <c r="A1095" s="208" t="s">
        <v>256</v>
      </c>
      <c r="B1095" s="208" t="s">
        <v>130</v>
      </c>
      <c r="C1095" s="203">
        <v>44820.5</v>
      </c>
      <c r="D1095" s="208">
        <v>273.23399999999998</v>
      </c>
      <c r="E1095" s="208">
        <v>250.81</v>
      </c>
      <c r="F1095" s="208">
        <v>22.423999999999999</v>
      </c>
      <c r="G1095" s="208">
        <v>0</v>
      </c>
      <c r="H1095" s="208">
        <v>499</v>
      </c>
      <c r="I1095" s="208">
        <v>770</v>
      </c>
      <c r="J1095" s="208">
        <v>250.81</v>
      </c>
      <c r="K1095" s="208">
        <v>770</v>
      </c>
      <c r="L1095" s="208"/>
      <c r="M1095" s="208">
        <v>370</v>
      </c>
      <c r="N1095" s="208">
        <v>770</v>
      </c>
      <c r="O1095" s="208">
        <v>770</v>
      </c>
      <c r="P1095" s="208" t="s">
        <v>260</v>
      </c>
      <c r="Q1095" s="208" t="s">
        <v>258</v>
      </c>
      <c r="R1095" s="208" t="s">
        <v>259</v>
      </c>
      <c r="S1095" s="203">
        <v>44837.595416666663</v>
      </c>
    </row>
    <row r="1096" spans="1:19" x14ac:dyDescent="0.2">
      <c r="A1096" s="208" t="s">
        <v>256</v>
      </c>
      <c r="B1096" s="208" t="s">
        <v>130</v>
      </c>
      <c r="C1096" s="203">
        <v>44820.541666666664</v>
      </c>
      <c r="D1096" s="208">
        <v>273.64</v>
      </c>
      <c r="E1096" s="208">
        <v>250.93899999999999</v>
      </c>
      <c r="F1096" s="208">
        <v>22.699000000000002</v>
      </c>
      <c r="G1096" s="208">
        <v>0</v>
      </c>
      <c r="H1096" s="208">
        <v>499</v>
      </c>
      <c r="I1096" s="208">
        <v>770</v>
      </c>
      <c r="J1096" s="208">
        <v>250.941</v>
      </c>
      <c r="K1096" s="208">
        <v>770</v>
      </c>
      <c r="L1096" s="208"/>
      <c r="M1096" s="208">
        <v>370</v>
      </c>
      <c r="N1096" s="208">
        <v>770</v>
      </c>
      <c r="O1096" s="208">
        <v>770</v>
      </c>
      <c r="P1096" s="208" t="s">
        <v>260</v>
      </c>
      <c r="Q1096" s="208" t="s">
        <v>258</v>
      </c>
      <c r="R1096" s="208" t="s">
        <v>259</v>
      </c>
      <c r="S1096" s="203">
        <v>44837.595416666663</v>
      </c>
    </row>
    <row r="1097" spans="1:19" x14ac:dyDescent="0.2">
      <c r="A1097" s="208" t="s">
        <v>256</v>
      </c>
      <c r="B1097" s="208" t="s">
        <v>130</v>
      </c>
      <c r="C1097" s="203">
        <v>44820.583333333336</v>
      </c>
      <c r="D1097" s="208">
        <v>273.714</v>
      </c>
      <c r="E1097" s="208">
        <v>251.15100000000001</v>
      </c>
      <c r="F1097" s="208">
        <v>22.565000000000001</v>
      </c>
      <c r="G1097" s="208">
        <v>0</v>
      </c>
      <c r="H1097" s="208">
        <v>499</v>
      </c>
      <c r="I1097" s="208">
        <v>770</v>
      </c>
      <c r="J1097" s="208">
        <v>251.149</v>
      </c>
      <c r="K1097" s="208">
        <v>770</v>
      </c>
      <c r="L1097" s="208"/>
      <c r="M1097" s="208">
        <v>370</v>
      </c>
      <c r="N1097" s="208">
        <v>770</v>
      </c>
      <c r="O1097" s="208">
        <v>770</v>
      </c>
      <c r="P1097" s="208" t="s">
        <v>260</v>
      </c>
      <c r="Q1097" s="208" t="s">
        <v>258</v>
      </c>
      <c r="R1097" s="208" t="s">
        <v>259</v>
      </c>
      <c r="S1097" s="203">
        <v>44837.595416666663</v>
      </c>
    </row>
    <row r="1098" spans="1:19" x14ac:dyDescent="0.2">
      <c r="A1098" s="208" t="s">
        <v>256</v>
      </c>
      <c r="B1098" s="208" t="s">
        <v>130</v>
      </c>
      <c r="C1098" s="203">
        <v>44820.625</v>
      </c>
      <c r="D1098" s="208">
        <v>274.25400000000002</v>
      </c>
      <c r="E1098" s="208">
        <v>251.66249999999999</v>
      </c>
      <c r="F1098" s="208">
        <v>22.593</v>
      </c>
      <c r="G1098" s="208">
        <v>0</v>
      </c>
      <c r="H1098" s="208">
        <v>500</v>
      </c>
      <c r="I1098" s="208">
        <v>770</v>
      </c>
      <c r="J1098" s="208">
        <v>251.661</v>
      </c>
      <c r="K1098" s="208">
        <v>770</v>
      </c>
      <c r="L1098" s="208"/>
      <c r="M1098" s="208">
        <v>370</v>
      </c>
      <c r="N1098" s="208">
        <v>770</v>
      </c>
      <c r="O1098" s="208">
        <v>770</v>
      </c>
      <c r="P1098" s="208" t="s">
        <v>260</v>
      </c>
      <c r="Q1098" s="208" t="s">
        <v>258</v>
      </c>
      <c r="R1098" s="208" t="s">
        <v>259</v>
      </c>
      <c r="S1098" s="203">
        <v>44837.595416666663</v>
      </c>
    </row>
    <row r="1099" spans="1:19" x14ac:dyDescent="0.2">
      <c r="A1099" s="208" t="s">
        <v>256</v>
      </c>
      <c r="B1099" s="208" t="s">
        <v>130</v>
      </c>
      <c r="C1099" s="203">
        <v>44820.666666666664</v>
      </c>
      <c r="D1099" s="208">
        <v>273.50400000000002</v>
      </c>
      <c r="E1099" s="208">
        <v>250.92850000000001</v>
      </c>
      <c r="F1099" s="208">
        <v>22.574000000000002</v>
      </c>
      <c r="G1099" s="208">
        <v>0</v>
      </c>
      <c r="H1099" s="208">
        <v>499</v>
      </c>
      <c r="I1099" s="208">
        <v>770</v>
      </c>
      <c r="J1099" s="208">
        <v>250.93</v>
      </c>
      <c r="K1099" s="208">
        <v>770</v>
      </c>
      <c r="L1099" s="208"/>
      <c r="M1099" s="208">
        <v>370</v>
      </c>
      <c r="N1099" s="208">
        <v>770</v>
      </c>
      <c r="O1099" s="208">
        <v>770</v>
      </c>
      <c r="P1099" s="208" t="s">
        <v>260</v>
      </c>
      <c r="Q1099" s="208" t="s">
        <v>258</v>
      </c>
      <c r="R1099" s="208" t="s">
        <v>259</v>
      </c>
      <c r="S1099" s="203">
        <v>44837.595416666663</v>
      </c>
    </row>
    <row r="1100" spans="1:19" x14ac:dyDescent="0.2">
      <c r="A1100" s="208" t="s">
        <v>256</v>
      </c>
      <c r="B1100" s="208" t="s">
        <v>130</v>
      </c>
      <c r="C1100" s="203">
        <v>44820.708333333336</v>
      </c>
      <c r="D1100" s="208">
        <v>273.67200000000003</v>
      </c>
      <c r="E1100" s="208">
        <v>251.00149999999999</v>
      </c>
      <c r="F1100" s="208">
        <v>22.67</v>
      </c>
      <c r="G1100" s="208">
        <v>0</v>
      </c>
      <c r="H1100" s="208">
        <v>499</v>
      </c>
      <c r="I1100" s="208">
        <v>770</v>
      </c>
      <c r="J1100" s="208">
        <v>251.00200000000001</v>
      </c>
      <c r="K1100" s="208">
        <v>770</v>
      </c>
      <c r="L1100" s="208"/>
      <c r="M1100" s="208">
        <v>370</v>
      </c>
      <c r="N1100" s="208">
        <v>770</v>
      </c>
      <c r="O1100" s="208">
        <v>770</v>
      </c>
      <c r="P1100" s="208" t="s">
        <v>260</v>
      </c>
      <c r="Q1100" s="208" t="s">
        <v>258</v>
      </c>
      <c r="R1100" s="208" t="s">
        <v>259</v>
      </c>
      <c r="S1100" s="203">
        <v>44837.595416666663</v>
      </c>
    </row>
    <row r="1101" spans="1:19" x14ac:dyDescent="0.2">
      <c r="A1101" s="208" t="s">
        <v>256</v>
      </c>
      <c r="B1101" s="208" t="s">
        <v>130</v>
      </c>
      <c r="C1101" s="203">
        <v>44820.75</v>
      </c>
      <c r="D1101" s="208">
        <v>273.69400000000002</v>
      </c>
      <c r="E1101" s="208">
        <v>251.0745</v>
      </c>
      <c r="F1101" s="208">
        <v>22.62</v>
      </c>
      <c r="G1101" s="208">
        <v>0</v>
      </c>
      <c r="H1101" s="208">
        <v>500</v>
      </c>
      <c r="I1101" s="208">
        <v>770</v>
      </c>
      <c r="J1101" s="208">
        <v>251.07400000000001</v>
      </c>
      <c r="K1101" s="208">
        <v>770</v>
      </c>
      <c r="L1101" s="208"/>
      <c r="M1101" s="208">
        <v>370</v>
      </c>
      <c r="N1101" s="208">
        <v>770</v>
      </c>
      <c r="O1101" s="208">
        <v>770</v>
      </c>
      <c r="P1101" s="208" t="s">
        <v>260</v>
      </c>
      <c r="Q1101" s="208" t="s">
        <v>258</v>
      </c>
      <c r="R1101" s="208" t="s">
        <v>259</v>
      </c>
      <c r="S1101" s="203">
        <v>44837.595416666663</v>
      </c>
    </row>
    <row r="1102" spans="1:19" x14ac:dyDescent="0.2">
      <c r="A1102" s="208" t="s">
        <v>256</v>
      </c>
      <c r="B1102" s="208" t="s">
        <v>130</v>
      </c>
      <c r="C1102" s="203">
        <v>44820.791666666664</v>
      </c>
      <c r="D1102" s="208">
        <v>273.68</v>
      </c>
      <c r="E1102" s="208">
        <v>251.02549999999999</v>
      </c>
      <c r="F1102" s="208">
        <v>22.655000000000001</v>
      </c>
      <c r="G1102" s="208">
        <v>0</v>
      </c>
      <c r="H1102" s="208">
        <v>499</v>
      </c>
      <c r="I1102" s="208">
        <v>770</v>
      </c>
      <c r="J1102" s="208">
        <v>251.02500000000001</v>
      </c>
      <c r="K1102" s="208">
        <v>770</v>
      </c>
      <c r="L1102" s="208"/>
      <c r="M1102" s="208">
        <v>370</v>
      </c>
      <c r="N1102" s="208">
        <v>770</v>
      </c>
      <c r="O1102" s="208">
        <v>770</v>
      </c>
      <c r="P1102" s="208" t="s">
        <v>260</v>
      </c>
      <c r="Q1102" s="208" t="s">
        <v>258</v>
      </c>
      <c r="R1102" s="208" t="s">
        <v>259</v>
      </c>
      <c r="S1102" s="203">
        <v>44837.595416666663</v>
      </c>
    </row>
    <row r="1103" spans="1:19" x14ac:dyDescent="0.2">
      <c r="A1103" s="208" t="s">
        <v>256</v>
      </c>
      <c r="B1103" s="208" t="s">
        <v>130</v>
      </c>
      <c r="C1103" s="203">
        <v>44820.833333333336</v>
      </c>
      <c r="D1103" s="208">
        <v>273.49799999999999</v>
      </c>
      <c r="E1103" s="208">
        <v>250.75200000000001</v>
      </c>
      <c r="F1103" s="208">
        <v>22.747</v>
      </c>
      <c r="G1103" s="208">
        <v>0</v>
      </c>
      <c r="H1103" s="208">
        <v>499</v>
      </c>
      <c r="I1103" s="208">
        <v>770</v>
      </c>
      <c r="J1103" s="208">
        <v>250.751</v>
      </c>
      <c r="K1103" s="208">
        <v>770</v>
      </c>
      <c r="L1103" s="208"/>
      <c r="M1103" s="208">
        <v>370</v>
      </c>
      <c r="N1103" s="208">
        <v>770</v>
      </c>
      <c r="O1103" s="208">
        <v>770</v>
      </c>
      <c r="P1103" s="208" t="s">
        <v>260</v>
      </c>
      <c r="Q1103" s="208" t="s">
        <v>258</v>
      </c>
      <c r="R1103" s="208" t="s">
        <v>259</v>
      </c>
      <c r="S1103" s="203">
        <v>44837.595416666663</v>
      </c>
    </row>
    <row r="1104" spans="1:19" x14ac:dyDescent="0.2">
      <c r="A1104" s="208" t="s">
        <v>256</v>
      </c>
      <c r="B1104" s="208" t="s">
        <v>130</v>
      </c>
      <c r="C1104" s="203">
        <v>44820.875</v>
      </c>
      <c r="D1104" s="208">
        <v>273.68799999999999</v>
      </c>
      <c r="E1104" s="208">
        <v>251.00149999999999</v>
      </c>
      <c r="F1104" s="208">
        <v>22.687999999999999</v>
      </c>
      <c r="G1104" s="208">
        <v>0</v>
      </c>
      <c r="H1104" s="208">
        <v>500</v>
      </c>
      <c r="I1104" s="208">
        <v>770</v>
      </c>
      <c r="J1104" s="208">
        <v>251</v>
      </c>
      <c r="K1104" s="208">
        <v>770</v>
      </c>
      <c r="L1104" s="208"/>
      <c r="M1104" s="208">
        <v>370</v>
      </c>
      <c r="N1104" s="208">
        <v>770</v>
      </c>
      <c r="O1104" s="208">
        <v>770</v>
      </c>
      <c r="P1104" s="208" t="s">
        <v>260</v>
      </c>
      <c r="Q1104" s="208" t="s">
        <v>258</v>
      </c>
      <c r="R1104" s="208" t="s">
        <v>259</v>
      </c>
      <c r="S1104" s="203">
        <v>44837.595416666663</v>
      </c>
    </row>
    <row r="1105" spans="1:19" x14ac:dyDescent="0.2">
      <c r="A1105" s="208" t="s">
        <v>256</v>
      </c>
      <c r="B1105" s="208" t="s">
        <v>130</v>
      </c>
      <c r="C1105" s="203">
        <v>44820.916666666664</v>
      </c>
      <c r="D1105" s="208">
        <v>273.49200000000002</v>
      </c>
      <c r="E1105" s="208">
        <v>250.792</v>
      </c>
      <c r="F1105" s="208">
        <v>22.701000000000001</v>
      </c>
      <c r="G1105" s="208">
        <v>0</v>
      </c>
      <c r="H1105" s="208">
        <v>499</v>
      </c>
      <c r="I1105" s="208">
        <v>770</v>
      </c>
      <c r="J1105" s="208">
        <v>250.791</v>
      </c>
      <c r="K1105" s="208">
        <v>770</v>
      </c>
      <c r="L1105" s="208"/>
      <c r="M1105" s="208">
        <v>370</v>
      </c>
      <c r="N1105" s="208">
        <v>770</v>
      </c>
      <c r="O1105" s="208">
        <v>770</v>
      </c>
      <c r="P1105" s="208" t="s">
        <v>260</v>
      </c>
      <c r="Q1105" s="208" t="s">
        <v>258</v>
      </c>
      <c r="R1105" s="208" t="s">
        <v>259</v>
      </c>
      <c r="S1105" s="203">
        <v>44837.595416666663</v>
      </c>
    </row>
    <row r="1106" spans="1:19" x14ac:dyDescent="0.2">
      <c r="A1106" s="208" t="s">
        <v>256</v>
      </c>
      <c r="B1106" s="208" t="s">
        <v>130</v>
      </c>
      <c r="C1106" s="203">
        <v>44820.958333333336</v>
      </c>
      <c r="D1106" s="208">
        <v>273.59199999999998</v>
      </c>
      <c r="E1106" s="208">
        <v>250.86850000000001</v>
      </c>
      <c r="F1106" s="208">
        <v>22.721</v>
      </c>
      <c r="G1106" s="208">
        <v>0</v>
      </c>
      <c r="H1106" s="208">
        <v>499</v>
      </c>
      <c r="I1106" s="208">
        <v>770</v>
      </c>
      <c r="J1106" s="208">
        <v>250.87100000000001</v>
      </c>
      <c r="K1106" s="208">
        <v>770</v>
      </c>
      <c r="L1106" s="208"/>
      <c r="M1106" s="208">
        <v>370</v>
      </c>
      <c r="N1106" s="208">
        <v>770</v>
      </c>
      <c r="O1106" s="208">
        <v>770</v>
      </c>
      <c r="P1106" s="208" t="s">
        <v>260</v>
      </c>
      <c r="Q1106" s="208" t="s">
        <v>258</v>
      </c>
      <c r="R1106" s="208" t="s">
        <v>259</v>
      </c>
      <c r="S1106" s="203">
        <v>44837.595416666663</v>
      </c>
    </row>
    <row r="1107" spans="1:19" x14ac:dyDescent="0.2">
      <c r="A1107" s="208" t="s">
        <v>256</v>
      </c>
      <c r="B1107" s="208" t="s">
        <v>130</v>
      </c>
      <c r="C1107" s="203">
        <v>44821</v>
      </c>
      <c r="D1107" s="208">
        <v>273.63200000000001</v>
      </c>
      <c r="E1107" s="208">
        <v>250.97399999999999</v>
      </c>
      <c r="F1107" s="208">
        <v>22.658000000000001</v>
      </c>
      <c r="G1107" s="208">
        <v>0</v>
      </c>
      <c r="H1107" s="208">
        <v>499</v>
      </c>
      <c r="I1107" s="208">
        <v>770</v>
      </c>
      <c r="J1107" s="208">
        <v>250.97399999999999</v>
      </c>
      <c r="K1107" s="208">
        <v>770</v>
      </c>
      <c r="L1107" s="208"/>
      <c r="M1107" s="208">
        <v>370</v>
      </c>
      <c r="N1107" s="208">
        <v>770</v>
      </c>
      <c r="O1107" s="208">
        <v>770</v>
      </c>
      <c r="P1107" s="208" t="s">
        <v>260</v>
      </c>
      <c r="Q1107" s="208" t="s">
        <v>258</v>
      </c>
      <c r="R1107" s="208" t="s">
        <v>259</v>
      </c>
      <c r="S1107" s="203">
        <v>44837.595416666663</v>
      </c>
    </row>
    <row r="1108" spans="1:19" x14ac:dyDescent="0.2">
      <c r="A1108" s="208" t="s">
        <v>256</v>
      </c>
      <c r="B1108" s="208" t="s">
        <v>130</v>
      </c>
      <c r="C1108" s="203">
        <v>44821.041666666664</v>
      </c>
      <c r="D1108" s="208">
        <v>273.60000000000002</v>
      </c>
      <c r="E1108" s="208">
        <v>250.809</v>
      </c>
      <c r="F1108" s="208">
        <v>22.791</v>
      </c>
      <c r="G1108" s="208">
        <v>0</v>
      </c>
      <c r="H1108" s="208">
        <v>499</v>
      </c>
      <c r="I1108" s="208">
        <v>770</v>
      </c>
      <c r="J1108" s="208">
        <v>250.809</v>
      </c>
      <c r="K1108" s="208">
        <v>770</v>
      </c>
      <c r="L1108" s="208"/>
      <c r="M1108" s="208">
        <v>370</v>
      </c>
      <c r="N1108" s="208">
        <v>770</v>
      </c>
      <c r="O1108" s="208">
        <v>770</v>
      </c>
      <c r="P1108" s="208" t="s">
        <v>260</v>
      </c>
      <c r="Q1108" s="208" t="s">
        <v>258</v>
      </c>
      <c r="R1108" s="208" t="s">
        <v>259</v>
      </c>
      <c r="S1108" s="203">
        <v>44837.595416666663</v>
      </c>
    </row>
    <row r="1109" spans="1:19" x14ac:dyDescent="0.2">
      <c r="A1109" s="208" t="s">
        <v>256</v>
      </c>
      <c r="B1109" s="208" t="s">
        <v>130</v>
      </c>
      <c r="C1109" s="203">
        <v>44821.083333333336</v>
      </c>
      <c r="D1109" s="208">
        <v>271.33999999999997</v>
      </c>
      <c r="E1109" s="208">
        <v>248.60149999999999</v>
      </c>
      <c r="F1109" s="208">
        <v>22.738</v>
      </c>
      <c r="G1109" s="208">
        <v>0</v>
      </c>
      <c r="H1109" s="208">
        <v>495</v>
      </c>
      <c r="I1109" s="208">
        <v>770</v>
      </c>
      <c r="J1109" s="208">
        <v>248.602</v>
      </c>
      <c r="K1109" s="208">
        <v>770</v>
      </c>
      <c r="L1109" s="208"/>
      <c r="M1109" s="208">
        <v>370</v>
      </c>
      <c r="N1109" s="208">
        <v>770</v>
      </c>
      <c r="O1109" s="208">
        <v>770</v>
      </c>
      <c r="P1109" s="208" t="s">
        <v>260</v>
      </c>
      <c r="Q1109" s="208" t="s">
        <v>258</v>
      </c>
      <c r="R1109" s="208" t="s">
        <v>259</v>
      </c>
      <c r="S1109" s="203">
        <v>44837.595416666663</v>
      </c>
    </row>
    <row r="1110" spans="1:19" x14ac:dyDescent="0.2">
      <c r="A1110" s="208" t="s">
        <v>256</v>
      </c>
      <c r="B1110" s="208" t="s">
        <v>130</v>
      </c>
      <c r="C1110" s="203">
        <v>44821.125</v>
      </c>
      <c r="D1110" s="208">
        <v>273.37599999999998</v>
      </c>
      <c r="E1110" s="208">
        <v>250.81450000000001</v>
      </c>
      <c r="F1110" s="208">
        <v>22.56</v>
      </c>
      <c r="G1110" s="208">
        <v>0</v>
      </c>
      <c r="H1110" s="208">
        <v>500</v>
      </c>
      <c r="I1110" s="208">
        <v>770</v>
      </c>
      <c r="J1110" s="208">
        <v>250.816</v>
      </c>
      <c r="K1110" s="208">
        <v>770</v>
      </c>
      <c r="L1110" s="208"/>
      <c r="M1110" s="208">
        <v>370</v>
      </c>
      <c r="N1110" s="208">
        <v>770</v>
      </c>
      <c r="O1110" s="208">
        <v>770</v>
      </c>
      <c r="P1110" s="208" t="s">
        <v>260</v>
      </c>
      <c r="Q1110" s="208" t="s">
        <v>258</v>
      </c>
      <c r="R1110" s="208" t="s">
        <v>259</v>
      </c>
      <c r="S1110" s="203">
        <v>44837.595416666663</v>
      </c>
    </row>
    <row r="1111" spans="1:19" x14ac:dyDescent="0.2">
      <c r="A1111" s="208" t="s">
        <v>256</v>
      </c>
      <c r="B1111" s="208" t="s">
        <v>130</v>
      </c>
      <c r="C1111" s="203">
        <v>44821.166666666664</v>
      </c>
      <c r="D1111" s="208">
        <v>273.49200000000002</v>
      </c>
      <c r="E1111" s="208">
        <v>250.8355</v>
      </c>
      <c r="F1111" s="208">
        <v>22.657</v>
      </c>
      <c r="G1111" s="208">
        <v>0</v>
      </c>
      <c r="H1111" s="208">
        <v>500</v>
      </c>
      <c r="I1111" s="208">
        <v>770</v>
      </c>
      <c r="J1111" s="208">
        <v>250.83500000000001</v>
      </c>
      <c r="K1111" s="208">
        <v>770</v>
      </c>
      <c r="L1111" s="208"/>
      <c r="M1111" s="208">
        <v>370</v>
      </c>
      <c r="N1111" s="208">
        <v>770</v>
      </c>
      <c r="O1111" s="208">
        <v>770</v>
      </c>
      <c r="P1111" s="208" t="s">
        <v>260</v>
      </c>
      <c r="Q1111" s="208" t="s">
        <v>258</v>
      </c>
      <c r="R1111" s="208" t="s">
        <v>259</v>
      </c>
      <c r="S1111" s="203">
        <v>44837.595416666663</v>
      </c>
    </row>
    <row r="1112" spans="1:19" x14ac:dyDescent="0.2">
      <c r="A1112" s="208" t="s">
        <v>256</v>
      </c>
      <c r="B1112" s="208" t="s">
        <v>130</v>
      </c>
      <c r="C1112" s="203">
        <v>44821.208333333336</v>
      </c>
      <c r="D1112" s="208">
        <v>273.77199999999999</v>
      </c>
      <c r="E1112" s="208">
        <v>251.08600000000001</v>
      </c>
      <c r="F1112" s="208">
        <v>22.686</v>
      </c>
      <c r="G1112" s="208">
        <v>0</v>
      </c>
      <c r="H1112" s="208">
        <v>500</v>
      </c>
      <c r="I1112" s="208">
        <v>770</v>
      </c>
      <c r="J1112" s="208">
        <v>251.08600000000001</v>
      </c>
      <c r="K1112" s="208">
        <v>770</v>
      </c>
      <c r="L1112" s="208"/>
      <c r="M1112" s="208">
        <v>370</v>
      </c>
      <c r="N1112" s="208">
        <v>770</v>
      </c>
      <c r="O1112" s="208">
        <v>770</v>
      </c>
      <c r="P1112" s="208" t="s">
        <v>260</v>
      </c>
      <c r="Q1112" s="208" t="s">
        <v>258</v>
      </c>
      <c r="R1112" s="208" t="s">
        <v>259</v>
      </c>
      <c r="S1112" s="203">
        <v>44837.595416666663</v>
      </c>
    </row>
    <row r="1113" spans="1:19" x14ac:dyDescent="0.2">
      <c r="A1113" s="208" t="s">
        <v>256</v>
      </c>
      <c r="B1113" s="208" t="s">
        <v>130</v>
      </c>
      <c r="C1113" s="203">
        <v>44821.25</v>
      </c>
      <c r="D1113" s="208">
        <v>273.37599999999998</v>
      </c>
      <c r="E1113" s="208">
        <v>250.73099999999999</v>
      </c>
      <c r="F1113" s="208">
        <v>22.643999999999998</v>
      </c>
      <c r="G1113" s="208">
        <v>0</v>
      </c>
      <c r="H1113" s="208">
        <v>500</v>
      </c>
      <c r="I1113" s="208">
        <v>770</v>
      </c>
      <c r="J1113" s="208">
        <v>250.732</v>
      </c>
      <c r="K1113" s="208">
        <v>770</v>
      </c>
      <c r="L1113" s="208"/>
      <c r="M1113" s="208">
        <v>370</v>
      </c>
      <c r="N1113" s="208">
        <v>770</v>
      </c>
      <c r="O1113" s="208">
        <v>770</v>
      </c>
      <c r="P1113" s="208" t="s">
        <v>260</v>
      </c>
      <c r="Q1113" s="208" t="s">
        <v>258</v>
      </c>
      <c r="R1113" s="208" t="s">
        <v>259</v>
      </c>
      <c r="S1113" s="203">
        <v>44837.595416666663</v>
      </c>
    </row>
    <row r="1114" spans="1:19" x14ac:dyDescent="0.2">
      <c r="A1114" s="208" t="s">
        <v>256</v>
      </c>
      <c r="B1114" s="208" t="s">
        <v>130</v>
      </c>
      <c r="C1114" s="203">
        <v>44821.291666666664</v>
      </c>
      <c r="D1114" s="208">
        <v>273.488</v>
      </c>
      <c r="E1114" s="208">
        <v>250.93950000000001</v>
      </c>
      <c r="F1114" s="208">
        <v>22.547999999999998</v>
      </c>
      <c r="G1114" s="208">
        <v>0</v>
      </c>
      <c r="H1114" s="208">
        <v>499</v>
      </c>
      <c r="I1114" s="208">
        <v>770</v>
      </c>
      <c r="J1114" s="208">
        <v>250.94</v>
      </c>
      <c r="K1114" s="208">
        <v>770</v>
      </c>
      <c r="L1114" s="208"/>
      <c r="M1114" s="208">
        <v>370</v>
      </c>
      <c r="N1114" s="208">
        <v>770</v>
      </c>
      <c r="O1114" s="208">
        <v>770</v>
      </c>
      <c r="P1114" s="208" t="s">
        <v>260</v>
      </c>
      <c r="Q1114" s="208" t="s">
        <v>258</v>
      </c>
      <c r="R1114" s="208" t="s">
        <v>259</v>
      </c>
      <c r="S1114" s="203">
        <v>44837.595416666663</v>
      </c>
    </row>
    <row r="1115" spans="1:19" x14ac:dyDescent="0.2">
      <c r="A1115" s="208" t="s">
        <v>256</v>
      </c>
      <c r="B1115" s="208" t="s">
        <v>130</v>
      </c>
      <c r="C1115" s="203">
        <v>44821.333333333336</v>
      </c>
      <c r="D1115" s="208">
        <v>273.16399999999999</v>
      </c>
      <c r="E1115" s="208">
        <v>250.6405</v>
      </c>
      <c r="F1115" s="208">
        <v>22.524000000000001</v>
      </c>
      <c r="G1115" s="208">
        <v>0</v>
      </c>
      <c r="H1115" s="208">
        <v>499</v>
      </c>
      <c r="I1115" s="208">
        <v>770</v>
      </c>
      <c r="J1115" s="208">
        <v>250.64</v>
      </c>
      <c r="K1115" s="208">
        <v>770</v>
      </c>
      <c r="L1115" s="208"/>
      <c r="M1115" s="208">
        <v>370</v>
      </c>
      <c r="N1115" s="208">
        <v>770</v>
      </c>
      <c r="O1115" s="208">
        <v>770</v>
      </c>
      <c r="P1115" s="208" t="s">
        <v>260</v>
      </c>
      <c r="Q1115" s="208" t="s">
        <v>258</v>
      </c>
      <c r="R1115" s="208" t="s">
        <v>259</v>
      </c>
      <c r="S1115" s="203">
        <v>44837.595416666663</v>
      </c>
    </row>
    <row r="1116" spans="1:19" x14ac:dyDescent="0.2">
      <c r="A1116" s="208" t="s">
        <v>256</v>
      </c>
      <c r="B1116" s="208" t="s">
        <v>130</v>
      </c>
      <c r="C1116" s="203">
        <v>44821.375</v>
      </c>
      <c r="D1116" s="208">
        <v>273.28399999999999</v>
      </c>
      <c r="E1116" s="208">
        <v>250.82</v>
      </c>
      <c r="F1116" s="208">
        <v>22.462</v>
      </c>
      <c r="G1116" s="208">
        <v>0</v>
      </c>
      <c r="H1116" s="208">
        <v>500</v>
      </c>
      <c r="I1116" s="208">
        <v>770</v>
      </c>
      <c r="J1116" s="208">
        <v>250.822</v>
      </c>
      <c r="K1116" s="208">
        <v>770</v>
      </c>
      <c r="L1116" s="208"/>
      <c r="M1116" s="208">
        <v>370</v>
      </c>
      <c r="N1116" s="208">
        <v>770</v>
      </c>
      <c r="O1116" s="208">
        <v>770</v>
      </c>
      <c r="P1116" s="208" t="s">
        <v>260</v>
      </c>
      <c r="Q1116" s="208" t="s">
        <v>258</v>
      </c>
      <c r="R1116" s="208" t="s">
        <v>259</v>
      </c>
      <c r="S1116" s="203">
        <v>44837.595416666663</v>
      </c>
    </row>
    <row r="1117" spans="1:19" x14ac:dyDescent="0.2">
      <c r="A1117" s="208" t="s">
        <v>256</v>
      </c>
      <c r="B1117" s="208" t="s">
        <v>130</v>
      </c>
      <c r="C1117" s="203">
        <v>44821.416666666664</v>
      </c>
      <c r="D1117" s="208">
        <v>273.42</v>
      </c>
      <c r="E1117" s="208">
        <v>250.89449999999999</v>
      </c>
      <c r="F1117" s="208">
        <v>22.524999999999999</v>
      </c>
      <c r="G1117" s="208">
        <v>0</v>
      </c>
      <c r="H1117" s="208">
        <v>499</v>
      </c>
      <c r="I1117" s="208">
        <v>770</v>
      </c>
      <c r="J1117" s="208">
        <v>250.89500000000001</v>
      </c>
      <c r="K1117" s="208">
        <v>770</v>
      </c>
      <c r="L1117" s="208"/>
      <c r="M1117" s="208">
        <v>370</v>
      </c>
      <c r="N1117" s="208">
        <v>770</v>
      </c>
      <c r="O1117" s="208">
        <v>770</v>
      </c>
      <c r="P1117" s="208" t="s">
        <v>260</v>
      </c>
      <c r="Q1117" s="208" t="s">
        <v>258</v>
      </c>
      <c r="R1117" s="208" t="s">
        <v>259</v>
      </c>
      <c r="S1117" s="203">
        <v>44837.595416666663</v>
      </c>
    </row>
    <row r="1118" spans="1:19" x14ac:dyDescent="0.2">
      <c r="A1118" s="208" t="s">
        <v>256</v>
      </c>
      <c r="B1118" s="208" t="s">
        <v>130</v>
      </c>
      <c r="C1118" s="203">
        <v>44821.458333333336</v>
      </c>
      <c r="D1118" s="208">
        <v>273.20400000000001</v>
      </c>
      <c r="E1118" s="208">
        <v>250.64500000000001</v>
      </c>
      <c r="F1118" s="208">
        <v>22.56</v>
      </c>
      <c r="G1118" s="208">
        <v>0</v>
      </c>
      <c r="H1118" s="208">
        <v>499</v>
      </c>
      <c r="I1118" s="208">
        <v>770</v>
      </c>
      <c r="J1118" s="208">
        <v>250.64400000000001</v>
      </c>
      <c r="K1118" s="208">
        <v>770</v>
      </c>
      <c r="L1118" s="208"/>
      <c r="M1118" s="208">
        <v>370</v>
      </c>
      <c r="N1118" s="208">
        <v>770</v>
      </c>
      <c r="O1118" s="208">
        <v>770</v>
      </c>
      <c r="P1118" s="208" t="s">
        <v>260</v>
      </c>
      <c r="Q1118" s="208" t="s">
        <v>258</v>
      </c>
      <c r="R1118" s="208" t="s">
        <v>259</v>
      </c>
      <c r="S1118" s="203">
        <v>44837.595416666663</v>
      </c>
    </row>
    <row r="1119" spans="1:19" x14ac:dyDescent="0.2">
      <c r="A1119" s="208" t="s">
        <v>256</v>
      </c>
      <c r="B1119" s="208" t="s">
        <v>130</v>
      </c>
      <c r="C1119" s="203">
        <v>44821.5</v>
      </c>
      <c r="D1119" s="208">
        <v>273.40800000000002</v>
      </c>
      <c r="E1119" s="208">
        <v>250.78399999999999</v>
      </c>
      <c r="F1119" s="208">
        <v>22.623999999999999</v>
      </c>
      <c r="G1119" s="208">
        <v>0</v>
      </c>
      <c r="H1119" s="208">
        <v>499</v>
      </c>
      <c r="I1119" s="208">
        <v>770</v>
      </c>
      <c r="J1119" s="208">
        <v>250.78399999999999</v>
      </c>
      <c r="K1119" s="208">
        <v>770</v>
      </c>
      <c r="L1119" s="208"/>
      <c r="M1119" s="208">
        <v>370</v>
      </c>
      <c r="N1119" s="208">
        <v>770</v>
      </c>
      <c r="O1119" s="208">
        <v>770</v>
      </c>
      <c r="P1119" s="208" t="s">
        <v>260</v>
      </c>
      <c r="Q1119" s="208" t="s">
        <v>258</v>
      </c>
      <c r="R1119" s="208" t="s">
        <v>259</v>
      </c>
      <c r="S1119" s="203">
        <v>44837.595416666663</v>
      </c>
    </row>
    <row r="1120" spans="1:19" x14ac:dyDescent="0.2">
      <c r="A1120" s="208" t="s">
        <v>256</v>
      </c>
      <c r="B1120" s="208" t="s">
        <v>130</v>
      </c>
      <c r="C1120" s="203">
        <v>44821.541666666664</v>
      </c>
      <c r="D1120" s="208">
        <v>273.55599999999998</v>
      </c>
      <c r="E1120" s="208">
        <v>251.041</v>
      </c>
      <c r="F1120" s="208">
        <v>22.516999999999999</v>
      </c>
      <c r="G1120" s="208">
        <v>0</v>
      </c>
      <c r="H1120" s="208">
        <v>499</v>
      </c>
      <c r="I1120" s="208">
        <v>770</v>
      </c>
      <c r="J1120" s="208">
        <v>251.03899999999999</v>
      </c>
      <c r="K1120" s="208">
        <v>770</v>
      </c>
      <c r="L1120" s="208"/>
      <c r="M1120" s="208">
        <v>370</v>
      </c>
      <c r="N1120" s="208">
        <v>770</v>
      </c>
      <c r="O1120" s="208">
        <v>770</v>
      </c>
      <c r="P1120" s="208" t="s">
        <v>260</v>
      </c>
      <c r="Q1120" s="208" t="s">
        <v>258</v>
      </c>
      <c r="R1120" s="208" t="s">
        <v>259</v>
      </c>
      <c r="S1120" s="203">
        <v>44837.595416666663</v>
      </c>
    </row>
    <row r="1121" spans="1:19" x14ac:dyDescent="0.2">
      <c r="A1121" s="208" t="s">
        <v>256</v>
      </c>
      <c r="B1121" s="208" t="s">
        <v>130</v>
      </c>
      <c r="C1121" s="203">
        <v>44821.583333333336</v>
      </c>
      <c r="D1121" s="208">
        <v>273.53199999999998</v>
      </c>
      <c r="E1121" s="208">
        <v>250.8355</v>
      </c>
      <c r="F1121" s="208">
        <v>22.696000000000002</v>
      </c>
      <c r="G1121" s="208">
        <v>0</v>
      </c>
      <c r="H1121" s="208">
        <v>500</v>
      </c>
      <c r="I1121" s="208">
        <v>770</v>
      </c>
      <c r="J1121" s="208">
        <v>250.83600000000001</v>
      </c>
      <c r="K1121" s="208">
        <v>770</v>
      </c>
      <c r="L1121" s="208"/>
      <c r="M1121" s="208">
        <v>370</v>
      </c>
      <c r="N1121" s="208">
        <v>770</v>
      </c>
      <c r="O1121" s="208">
        <v>770</v>
      </c>
      <c r="P1121" s="208" t="s">
        <v>260</v>
      </c>
      <c r="Q1121" s="208" t="s">
        <v>258</v>
      </c>
      <c r="R1121" s="208" t="s">
        <v>259</v>
      </c>
      <c r="S1121" s="203">
        <v>44837.595416666663</v>
      </c>
    </row>
    <row r="1122" spans="1:19" x14ac:dyDescent="0.2">
      <c r="A1122" s="208" t="s">
        <v>256</v>
      </c>
      <c r="B1122" s="208" t="s">
        <v>130</v>
      </c>
      <c r="C1122" s="203">
        <v>44821.625</v>
      </c>
      <c r="D1122" s="208">
        <v>273.68799999999999</v>
      </c>
      <c r="E1122" s="208">
        <v>251.02600000000001</v>
      </c>
      <c r="F1122" s="208">
        <v>22.661000000000001</v>
      </c>
      <c r="G1122" s="208">
        <v>0</v>
      </c>
      <c r="H1122" s="208">
        <v>500</v>
      </c>
      <c r="I1122" s="208">
        <v>770</v>
      </c>
      <c r="J1122" s="208">
        <v>251.02699999999999</v>
      </c>
      <c r="K1122" s="208">
        <v>770</v>
      </c>
      <c r="L1122" s="208"/>
      <c r="M1122" s="208">
        <v>370</v>
      </c>
      <c r="N1122" s="208">
        <v>770</v>
      </c>
      <c r="O1122" s="208">
        <v>770</v>
      </c>
      <c r="P1122" s="208" t="s">
        <v>260</v>
      </c>
      <c r="Q1122" s="208" t="s">
        <v>258</v>
      </c>
      <c r="R1122" s="208" t="s">
        <v>259</v>
      </c>
      <c r="S1122" s="203">
        <v>44837.595416666663</v>
      </c>
    </row>
    <row r="1123" spans="1:19" x14ac:dyDescent="0.2">
      <c r="A1123" s="208" t="s">
        <v>256</v>
      </c>
      <c r="B1123" s="208" t="s">
        <v>130</v>
      </c>
      <c r="C1123" s="203">
        <v>44821.666666666664</v>
      </c>
      <c r="D1123" s="208">
        <v>273.36399999999998</v>
      </c>
      <c r="E1123" s="208">
        <v>250.8115</v>
      </c>
      <c r="F1123" s="208">
        <v>22.552</v>
      </c>
      <c r="G1123" s="208">
        <v>0</v>
      </c>
      <c r="H1123" s="208">
        <v>500</v>
      </c>
      <c r="I1123" s="208">
        <v>770</v>
      </c>
      <c r="J1123" s="208">
        <v>250.81200000000001</v>
      </c>
      <c r="K1123" s="208">
        <v>770</v>
      </c>
      <c r="L1123" s="208"/>
      <c r="M1123" s="208">
        <v>370</v>
      </c>
      <c r="N1123" s="208">
        <v>770</v>
      </c>
      <c r="O1123" s="208">
        <v>770</v>
      </c>
      <c r="P1123" s="208" t="s">
        <v>260</v>
      </c>
      <c r="Q1123" s="208" t="s">
        <v>258</v>
      </c>
      <c r="R1123" s="208" t="s">
        <v>259</v>
      </c>
      <c r="S1123" s="203">
        <v>44837.595416666663</v>
      </c>
    </row>
    <row r="1124" spans="1:19" x14ac:dyDescent="0.2">
      <c r="A1124" s="208" t="s">
        <v>256</v>
      </c>
      <c r="B1124" s="208" t="s">
        <v>130</v>
      </c>
      <c r="C1124" s="203">
        <v>44821.708333333336</v>
      </c>
      <c r="D1124" s="208">
        <v>273.57600000000002</v>
      </c>
      <c r="E1124" s="208">
        <v>251.024</v>
      </c>
      <c r="F1124" s="208">
        <v>22.552</v>
      </c>
      <c r="G1124" s="208">
        <v>0</v>
      </c>
      <c r="H1124" s="208">
        <v>500</v>
      </c>
      <c r="I1124" s="208">
        <v>770</v>
      </c>
      <c r="J1124" s="208">
        <v>251.024</v>
      </c>
      <c r="K1124" s="208">
        <v>770</v>
      </c>
      <c r="L1124" s="208"/>
      <c r="M1124" s="208">
        <v>370</v>
      </c>
      <c r="N1124" s="208">
        <v>770</v>
      </c>
      <c r="O1124" s="208">
        <v>770</v>
      </c>
      <c r="P1124" s="208" t="s">
        <v>260</v>
      </c>
      <c r="Q1124" s="208" t="s">
        <v>258</v>
      </c>
      <c r="R1124" s="208" t="s">
        <v>259</v>
      </c>
      <c r="S1124" s="203">
        <v>44837.595416666663</v>
      </c>
    </row>
    <row r="1125" spans="1:19" x14ac:dyDescent="0.2">
      <c r="A1125" s="208" t="s">
        <v>256</v>
      </c>
      <c r="B1125" s="208" t="s">
        <v>130</v>
      </c>
      <c r="C1125" s="203">
        <v>44821.75</v>
      </c>
      <c r="D1125" s="208">
        <v>274.42</v>
      </c>
      <c r="E1125" s="208">
        <v>251.71250000000001</v>
      </c>
      <c r="F1125" s="208">
        <v>22.706</v>
      </c>
      <c r="G1125" s="208">
        <v>0</v>
      </c>
      <c r="H1125" s="208">
        <v>499</v>
      </c>
      <c r="I1125" s="208">
        <v>770</v>
      </c>
      <c r="J1125" s="208">
        <v>251.714</v>
      </c>
      <c r="K1125" s="208">
        <v>770</v>
      </c>
      <c r="L1125" s="208"/>
      <c r="M1125" s="208">
        <v>370</v>
      </c>
      <c r="N1125" s="208">
        <v>770</v>
      </c>
      <c r="O1125" s="208">
        <v>770</v>
      </c>
      <c r="P1125" s="208" t="s">
        <v>260</v>
      </c>
      <c r="Q1125" s="208" t="s">
        <v>258</v>
      </c>
      <c r="R1125" s="208" t="s">
        <v>259</v>
      </c>
      <c r="S1125" s="203">
        <v>44837.595416666663</v>
      </c>
    </row>
    <row r="1126" spans="1:19" x14ac:dyDescent="0.2">
      <c r="A1126" s="208" t="s">
        <v>256</v>
      </c>
      <c r="B1126" s="208" t="s">
        <v>130</v>
      </c>
      <c r="C1126" s="203">
        <v>44821.791666666664</v>
      </c>
      <c r="D1126" s="208">
        <v>273.65600000000001</v>
      </c>
      <c r="E1126" s="208">
        <v>251.078</v>
      </c>
      <c r="F1126" s="208">
        <v>22.576000000000001</v>
      </c>
      <c r="G1126" s="208">
        <v>0</v>
      </c>
      <c r="H1126" s="208">
        <v>499</v>
      </c>
      <c r="I1126" s="208">
        <v>770</v>
      </c>
      <c r="J1126" s="208">
        <v>251.08</v>
      </c>
      <c r="K1126" s="208">
        <v>770</v>
      </c>
      <c r="L1126" s="208"/>
      <c r="M1126" s="208">
        <v>370</v>
      </c>
      <c r="N1126" s="208">
        <v>770</v>
      </c>
      <c r="O1126" s="208">
        <v>770</v>
      </c>
      <c r="P1126" s="208" t="s">
        <v>260</v>
      </c>
      <c r="Q1126" s="208" t="s">
        <v>258</v>
      </c>
      <c r="R1126" s="208" t="s">
        <v>259</v>
      </c>
      <c r="S1126" s="203">
        <v>44837.595416666663</v>
      </c>
    </row>
    <row r="1127" spans="1:19" x14ac:dyDescent="0.2">
      <c r="A1127" s="208" t="s">
        <v>256</v>
      </c>
      <c r="B1127" s="208" t="s">
        <v>130</v>
      </c>
      <c r="C1127" s="203">
        <v>44821.833333333336</v>
      </c>
      <c r="D1127" s="208">
        <v>273.548</v>
      </c>
      <c r="E1127" s="208">
        <v>250.89349999999999</v>
      </c>
      <c r="F1127" s="208">
        <v>22.655000000000001</v>
      </c>
      <c r="G1127" s="208">
        <v>0</v>
      </c>
      <c r="H1127" s="208">
        <v>499</v>
      </c>
      <c r="I1127" s="208">
        <v>770</v>
      </c>
      <c r="J1127" s="208">
        <v>250.893</v>
      </c>
      <c r="K1127" s="208">
        <v>770</v>
      </c>
      <c r="L1127" s="208"/>
      <c r="M1127" s="208">
        <v>370</v>
      </c>
      <c r="N1127" s="208">
        <v>770</v>
      </c>
      <c r="O1127" s="208">
        <v>770</v>
      </c>
      <c r="P1127" s="208" t="s">
        <v>260</v>
      </c>
      <c r="Q1127" s="208" t="s">
        <v>258</v>
      </c>
      <c r="R1127" s="208" t="s">
        <v>259</v>
      </c>
      <c r="S1127" s="203">
        <v>44837.595416666663</v>
      </c>
    </row>
    <row r="1128" spans="1:19" x14ac:dyDescent="0.2">
      <c r="A1128" s="208" t="s">
        <v>256</v>
      </c>
      <c r="B1128" s="208" t="s">
        <v>130</v>
      </c>
      <c r="C1128" s="203">
        <v>44821.875</v>
      </c>
      <c r="D1128" s="208">
        <v>273.43200000000002</v>
      </c>
      <c r="E1128" s="208">
        <v>250.79599999999999</v>
      </c>
      <c r="F1128" s="208">
        <v>22.638000000000002</v>
      </c>
      <c r="G1128" s="208">
        <v>0</v>
      </c>
      <c r="H1128" s="208">
        <v>500</v>
      </c>
      <c r="I1128" s="208">
        <v>770</v>
      </c>
      <c r="J1128" s="208">
        <v>250.79400000000001</v>
      </c>
      <c r="K1128" s="208">
        <v>770</v>
      </c>
      <c r="L1128" s="208"/>
      <c r="M1128" s="208">
        <v>370</v>
      </c>
      <c r="N1128" s="208">
        <v>770</v>
      </c>
      <c r="O1128" s="208">
        <v>770</v>
      </c>
      <c r="P1128" s="208" t="s">
        <v>260</v>
      </c>
      <c r="Q1128" s="208" t="s">
        <v>258</v>
      </c>
      <c r="R1128" s="208" t="s">
        <v>259</v>
      </c>
      <c r="S1128" s="203">
        <v>44837.595416666663</v>
      </c>
    </row>
    <row r="1129" spans="1:19" x14ac:dyDescent="0.2">
      <c r="A1129" s="208" t="s">
        <v>256</v>
      </c>
      <c r="B1129" s="208" t="s">
        <v>130</v>
      </c>
      <c r="C1129" s="203">
        <v>44821.916666666664</v>
      </c>
      <c r="D1129" s="208">
        <v>273.82</v>
      </c>
      <c r="E1129" s="208">
        <v>251.11500000000001</v>
      </c>
      <c r="F1129" s="208">
        <v>22.707000000000001</v>
      </c>
      <c r="G1129" s="208">
        <v>0</v>
      </c>
      <c r="H1129" s="208">
        <v>500</v>
      </c>
      <c r="I1129" s="208">
        <v>770</v>
      </c>
      <c r="J1129" s="208">
        <v>251.113</v>
      </c>
      <c r="K1129" s="208">
        <v>770</v>
      </c>
      <c r="L1129" s="208"/>
      <c r="M1129" s="208">
        <v>370</v>
      </c>
      <c r="N1129" s="208">
        <v>770</v>
      </c>
      <c r="O1129" s="208">
        <v>770</v>
      </c>
      <c r="P1129" s="208" t="s">
        <v>260</v>
      </c>
      <c r="Q1129" s="208" t="s">
        <v>258</v>
      </c>
      <c r="R1129" s="208" t="s">
        <v>259</v>
      </c>
      <c r="S1129" s="203">
        <v>44837.595416666663</v>
      </c>
    </row>
    <row r="1130" spans="1:19" x14ac:dyDescent="0.2">
      <c r="A1130" s="208" t="s">
        <v>256</v>
      </c>
      <c r="B1130" s="208" t="s">
        <v>130</v>
      </c>
      <c r="C1130" s="203">
        <v>44821.958333333336</v>
      </c>
      <c r="D1130" s="208">
        <v>276.904</v>
      </c>
      <c r="E1130" s="208">
        <v>254.0865</v>
      </c>
      <c r="F1130" s="208">
        <v>22.818000000000001</v>
      </c>
      <c r="G1130" s="208">
        <v>0</v>
      </c>
      <c r="H1130" s="208">
        <v>499</v>
      </c>
      <c r="I1130" s="208">
        <v>770</v>
      </c>
      <c r="J1130" s="208">
        <v>254.08600000000001</v>
      </c>
      <c r="K1130" s="208">
        <v>770</v>
      </c>
      <c r="L1130" s="208"/>
      <c r="M1130" s="208">
        <v>370</v>
      </c>
      <c r="N1130" s="208">
        <v>770</v>
      </c>
      <c r="O1130" s="208">
        <v>770</v>
      </c>
      <c r="P1130" s="208" t="s">
        <v>260</v>
      </c>
      <c r="Q1130" s="208" t="s">
        <v>258</v>
      </c>
      <c r="R1130" s="208" t="s">
        <v>259</v>
      </c>
      <c r="S1130" s="203">
        <v>44837.595416666663</v>
      </c>
    </row>
    <row r="1131" spans="1:19" x14ac:dyDescent="0.2">
      <c r="A1131" s="208" t="s">
        <v>256</v>
      </c>
      <c r="B1131" s="208" t="s">
        <v>130</v>
      </c>
      <c r="C1131" s="203">
        <v>44822</v>
      </c>
      <c r="D1131" s="208">
        <v>279.65600000000001</v>
      </c>
      <c r="E1131" s="208">
        <v>256.72149999999999</v>
      </c>
      <c r="F1131" s="208">
        <v>22.937000000000001</v>
      </c>
      <c r="G1131" s="208">
        <v>0</v>
      </c>
      <c r="H1131" s="208">
        <v>500</v>
      </c>
      <c r="I1131" s="208">
        <v>770</v>
      </c>
      <c r="J1131" s="208">
        <v>256.71899999999999</v>
      </c>
      <c r="K1131" s="208">
        <v>770</v>
      </c>
      <c r="L1131" s="208"/>
      <c r="M1131" s="208">
        <v>370</v>
      </c>
      <c r="N1131" s="208">
        <v>770</v>
      </c>
      <c r="O1131" s="208">
        <v>770</v>
      </c>
      <c r="P1131" s="208" t="s">
        <v>260</v>
      </c>
      <c r="Q1131" s="208" t="s">
        <v>258</v>
      </c>
      <c r="R1131" s="208" t="s">
        <v>259</v>
      </c>
      <c r="S1131" s="203">
        <v>44837.595416666663</v>
      </c>
    </row>
    <row r="1132" spans="1:19" x14ac:dyDescent="0.2">
      <c r="A1132" s="208" t="s">
        <v>256</v>
      </c>
      <c r="B1132" s="208" t="s">
        <v>130</v>
      </c>
      <c r="C1132" s="203">
        <v>44822.041666666664</v>
      </c>
      <c r="D1132" s="208">
        <v>273.74799999999999</v>
      </c>
      <c r="E1132" s="208">
        <v>251.04750000000001</v>
      </c>
      <c r="F1132" s="208">
        <v>22.7</v>
      </c>
      <c r="G1132" s="208">
        <v>0</v>
      </c>
      <c r="H1132" s="208">
        <v>500</v>
      </c>
      <c r="I1132" s="208">
        <v>770</v>
      </c>
      <c r="J1132" s="208">
        <v>251.048</v>
      </c>
      <c r="K1132" s="208">
        <v>770</v>
      </c>
      <c r="L1132" s="208"/>
      <c r="M1132" s="208">
        <v>370</v>
      </c>
      <c r="N1132" s="208">
        <v>770</v>
      </c>
      <c r="O1132" s="208">
        <v>770</v>
      </c>
      <c r="P1132" s="208" t="s">
        <v>260</v>
      </c>
      <c r="Q1132" s="208" t="s">
        <v>258</v>
      </c>
      <c r="R1132" s="208" t="s">
        <v>259</v>
      </c>
      <c r="S1132" s="203">
        <v>44837.595416666663</v>
      </c>
    </row>
    <row r="1133" spans="1:19" x14ac:dyDescent="0.2">
      <c r="A1133" s="208" t="s">
        <v>256</v>
      </c>
      <c r="B1133" s="208" t="s">
        <v>130</v>
      </c>
      <c r="C1133" s="203">
        <v>44822.083333333336</v>
      </c>
      <c r="D1133" s="208">
        <v>273.52</v>
      </c>
      <c r="E1133" s="208">
        <v>250.999</v>
      </c>
      <c r="F1133" s="208">
        <v>22.52</v>
      </c>
      <c r="G1133" s="208">
        <v>0</v>
      </c>
      <c r="H1133" s="208">
        <v>500</v>
      </c>
      <c r="I1133" s="208">
        <v>770</v>
      </c>
      <c r="J1133" s="208">
        <v>251</v>
      </c>
      <c r="K1133" s="208">
        <v>770</v>
      </c>
      <c r="L1133" s="208"/>
      <c r="M1133" s="208">
        <v>370</v>
      </c>
      <c r="N1133" s="208">
        <v>770</v>
      </c>
      <c r="O1133" s="208">
        <v>770</v>
      </c>
      <c r="P1133" s="208" t="s">
        <v>260</v>
      </c>
      <c r="Q1133" s="208" t="s">
        <v>258</v>
      </c>
      <c r="R1133" s="208" t="s">
        <v>259</v>
      </c>
      <c r="S1133" s="203">
        <v>44837.595416666663</v>
      </c>
    </row>
    <row r="1134" spans="1:19" x14ac:dyDescent="0.2">
      <c r="A1134" s="208" t="s">
        <v>256</v>
      </c>
      <c r="B1134" s="208" t="s">
        <v>130</v>
      </c>
      <c r="C1134" s="203">
        <v>44822.125</v>
      </c>
      <c r="D1134" s="208">
        <v>273.45999999999998</v>
      </c>
      <c r="E1134" s="208">
        <v>250.90299999999999</v>
      </c>
      <c r="F1134" s="208">
        <v>22.553999999999998</v>
      </c>
      <c r="G1134" s="208">
        <v>0</v>
      </c>
      <c r="H1134" s="208">
        <v>499</v>
      </c>
      <c r="I1134" s="208">
        <v>770</v>
      </c>
      <c r="J1134" s="208">
        <v>250.90600000000001</v>
      </c>
      <c r="K1134" s="208">
        <v>770</v>
      </c>
      <c r="L1134" s="208"/>
      <c r="M1134" s="208">
        <v>370</v>
      </c>
      <c r="N1134" s="208">
        <v>770</v>
      </c>
      <c r="O1134" s="208">
        <v>770</v>
      </c>
      <c r="P1134" s="208" t="s">
        <v>260</v>
      </c>
      <c r="Q1134" s="208" t="s">
        <v>258</v>
      </c>
      <c r="R1134" s="208" t="s">
        <v>259</v>
      </c>
      <c r="S1134" s="203">
        <v>44837.595416666663</v>
      </c>
    </row>
    <row r="1135" spans="1:19" x14ac:dyDescent="0.2">
      <c r="A1135" s="208" t="s">
        <v>256</v>
      </c>
      <c r="B1135" s="208" t="s">
        <v>130</v>
      </c>
      <c r="C1135" s="203">
        <v>44822.166666666664</v>
      </c>
      <c r="D1135" s="208">
        <v>273.30399999999997</v>
      </c>
      <c r="E1135" s="208">
        <v>250.625</v>
      </c>
      <c r="F1135" s="208">
        <v>22.675999999999998</v>
      </c>
      <c r="G1135" s="208">
        <v>0</v>
      </c>
      <c r="H1135" s="208">
        <v>499</v>
      </c>
      <c r="I1135" s="208">
        <v>770</v>
      </c>
      <c r="J1135" s="208">
        <v>250.62799999999999</v>
      </c>
      <c r="K1135" s="208">
        <v>770</v>
      </c>
      <c r="L1135" s="208"/>
      <c r="M1135" s="208">
        <v>370</v>
      </c>
      <c r="N1135" s="208">
        <v>770</v>
      </c>
      <c r="O1135" s="208">
        <v>770</v>
      </c>
      <c r="P1135" s="208" t="s">
        <v>260</v>
      </c>
      <c r="Q1135" s="208" t="s">
        <v>258</v>
      </c>
      <c r="R1135" s="208" t="s">
        <v>259</v>
      </c>
      <c r="S1135" s="203">
        <v>44837.595416666663</v>
      </c>
    </row>
    <row r="1136" spans="1:19" x14ac:dyDescent="0.2">
      <c r="A1136" s="208" t="s">
        <v>256</v>
      </c>
      <c r="B1136" s="208" t="s">
        <v>130</v>
      </c>
      <c r="C1136" s="203">
        <v>44822.208333333336</v>
      </c>
      <c r="D1136" s="208">
        <v>273.54399999999998</v>
      </c>
      <c r="E1136" s="208">
        <v>250.96850000000001</v>
      </c>
      <c r="F1136" s="208">
        <v>22.576000000000001</v>
      </c>
      <c r="G1136" s="208">
        <v>0</v>
      </c>
      <c r="H1136" s="208">
        <v>500</v>
      </c>
      <c r="I1136" s="208">
        <v>770</v>
      </c>
      <c r="J1136" s="208">
        <v>250.96799999999999</v>
      </c>
      <c r="K1136" s="208">
        <v>770</v>
      </c>
      <c r="L1136" s="208"/>
      <c r="M1136" s="208">
        <v>370</v>
      </c>
      <c r="N1136" s="208">
        <v>770</v>
      </c>
      <c r="O1136" s="208">
        <v>770</v>
      </c>
      <c r="P1136" s="208" t="s">
        <v>260</v>
      </c>
      <c r="Q1136" s="208" t="s">
        <v>258</v>
      </c>
      <c r="R1136" s="208" t="s">
        <v>259</v>
      </c>
      <c r="S1136" s="203">
        <v>44837.595416666663</v>
      </c>
    </row>
    <row r="1137" spans="1:19" x14ac:dyDescent="0.2">
      <c r="A1137" s="208" t="s">
        <v>256</v>
      </c>
      <c r="B1137" s="208" t="s">
        <v>130</v>
      </c>
      <c r="C1137" s="203">
        <v>44822.25</v>
      </c>
      <c r="D1137" s="208">
        <v>273.52800000000002</v>
      </c>
      <c r="E1137" s="208">
        <v>250.96600000000001</v>
      </c>
      <c r="F1137" s="208">
        <v>22.562999999999999</v>
      </c>
      <c r="G1137" s="208">
        <v>0</v>
      </c>
      <c r="H1137" s="208">
        <v>499</v>
      </c>
      <c r="I1137" s="208">
        <v>770</v>
      </c>
      <c r="J1137" s="208">
        <v>250.965</v>
      </c>
      <c r="K1137" s="208">
        <v>770</v>
      </c>
      <c r="L1137" s="208"/>
      <c r="M1137" s="208">
        <v>370</v>
      </c>
      <c r="N1137" s="208">
        <v>770</v>
      </c>
      <c r="O1137" s="208">
        <v>770</v>
      </c>
      <c r="P1137" s="208" t="s">
        <v>260</v>
      </c>
      <c r="Q1137" s="208" t="s">
        <v>258</v>
      </c>
      <c r="R1137" s="208" t="s">
        <v>259</v>
      </c>
      <c r="S1137" s="203">
        <v>44837.595416666663</v>
      </c>
    </row>
    <row r="1138" spans="1:19" x14ac:dyDescent="0.2">
      <c r="A1138" s="208" t="s">
        <v>256</v>
      </c>
      <c r="B1138" s="208" t="s">
        <v>130</v>
      </c>
      <c r="C1138" s="203">
        <v>44822.291666666664</v>
      </c>
      <c r="D1138" s="208">
        <v>273.37599999999998</v>
      </c>
      <c r="E1138" s="208">
        <v>250.87799999999999</v>
      </c>
      <c r="F1138" s="208">
        <v>22.5</v>
      </c>
      <c r="G1138" s="208">
        <v>0</v>
      </c>
      <c r="H1138" s="208">
        <v>500</v>
      </c>
      <c r="I1138" s="208">
        <v>770</v>
      </c>
      <c r="J1138" s="208">
        <v>250.876</v>
      </c>
      <c r="K1138" s="208">
        <v>770</v>
      </c>
      <c r="L1138" s="208"/>
      <c r="M1138" s="208">
        <v>370</v>
      </c>
      <c r="N1138" s="208">
        <v>770</v>
      </c>
      <c r="O1138" s="208">
        <v>770</v>
      </c>
      <c r="P1138" s="208" t="s">
        <v>260</v>
      </c>
      <c r="Q1138" s="208" t="s">
        <v>258</v>
      </c>
      <c r="R1138" s="208" t="s">
        <v>259</v>
      </c>
      <c r="S1138" s="203">
        <v>44837.595416666663</v>
      </c>
    </row>
    <row r="1139" spans="1:19" x14ac:dyDescent="0.2">
      <c r="A1139" s="208" t="s">
        <v>256</v>
      </c>
      <c r="B1139" s="208" t="s">
        <v>130</v>
      </c>
      <c r="C1139" s="203">
        <v>44822.333333333336</v>
      </c>
      <c r="D1139" s="208">
        <v>273.3</v>
      </c>
      <c r="E1139" s="208">
        <v>250.82249999999999</v>
      </c>
      <c r="F1139" s="208">
        <v>22.478999999999999</v>
      </c>
      <c r="G1139" s="208">
        <v>0</v>
      </c>
      <c r="H1139" s="208">
        <v>500</v>
      </c>
      <c r="I1139" s="208">
        <v>770</v>
      </c>
      <c r="J1139" s="208">
        <v>250.821</v>
      </c>
      <c r="K1139" s="208">
        <v>770</v>
      </c>
      <c r="L1139" s="208"/>
      <c r="M1139" s="208">
        <v>370</v>
      </c>
      <c r="N1139" s="208">
        <v>770</v>
      </c>
      <c r="O1139" s="208">
        <v>770</v>
      </c>
      <c r="P1139" s="208" t="s">
        <v>260</v>
      </c>
      <c r="Q1139" s="208" t="s">
        <v>258</v>
      </c>
      <c r="R1139" s="208" t="s">
        <v>259</v>
      </c>
      <c r="S1139" s="203">
        <v>44837.595416666663</v>
      </c>
    </row>
    <row r="1140" spans="1:19" x14ac:dyDescent="0.2">
      <c r="A1140" s="208" t="s">
        <v>256</v>
      </c>
      <c r="B1140" s="208" t="s">
        <v>130</v>
      </c>
      <c r="C1140" s="203">
        <v>44822.375</v>
      </c>
      <c r="D1140" s="208">
        <v>273.23200000000003</v>
      </c>
      <c r="E1140" s="208">
        <v>250.79900000000001</v>
      </c>
      <c r="F1140" s="208">
        <v>22.434000000000001</v>
      </c>
      <c r="G1140" s="208">
        <v>0</v>
      </c>
      <c r="H1140" s="208">
        <v>500</v>
      </c>
      <c r="I1140" s="208">
        <v>770</v>
      </c>
      <c r="J1140" s="208">
        <v>250.798</v>
      </c>
      <c r="K1140" s="208">
        <v>770</v>
      </c>
      <c r="L1140" s="208"/>
      <c r="M1140" s="208">
        <v>370</v>
      </c>
      <c r="N1140" s="208">
        <v>770</v>
      </c>
      <c r="O1140" s="208">
        <v>770</v>
      </c>
      <c r="P1140" s="208" t="s">
        <v>260</v>
      </c>
      <c r="Q1140" s="208" t="s">
        <v>258</v>
      </c>
      <c r="R1140" s="208" t="s">
        <v>259</v>
      </c>
      <c r="S1140" s="203">
        <v>44837.595416666663</v>
      </c>
    </row>
    <row r="1141" spans="1:19" x14ac:dyDescent="0.2">
      <c r="A1141" s="208" t="s">
        <v>256</v>
      </c>
      <c r="B1141" s="208" t="s">
        <v>130</v>
      </c>
      <c r="C1141" s="203">
        <v>44822.416666666664</v>
      </c>
      <c r="D1141" s="208">
        <v>273.536</v>
      </c>
      <c r="E1141" s="208">
        <v>251.01349999999999</v>
      </c>
      <c r="F1141" s="208">
        <v>22.523</v>
      </c>
      <c r="G1141" s="208">
        <v>0</v>
      </c>
      <c r="H1141" s="208">
        <v>500</v>
      </c>
      <c r="I1141" s="208">
        <v>770</v>
      </c>
      <c r="J1141" s="208">
        <v>251.01300000000001</v>
      </c>
      <c r="K1141" s="208">
        <v>770</v>
      </c>
      <c r="L1141" s="208"/>
      <c r="M1141" s="208">
        <v>370</v>
      </c>
      <c r="N1141" s="208">
        <v>770</v>
      </c>
      <c r="O1141" s="208">
        <v>770</v>
      </c>
      <c r="P1141" s="208" t="s">
        <v>260</v>
      </c>
      <c r="Q1141" s="208" t="s">
        <v>258</v>
      </c>
      <c r="R1141" s="208" t="s">
        <v>259</v>
      </c>
      <c r="S1141" s="203">
        <v>44837.595416666663</v>
      </c>
    </row>
    <row r="1142" spans="1:19" x14ac:dyDescent="0.2">
      <c r="A1142" s="208" t="s">
        <v>256</v>
      </c>
      <c r="B1142" s="208" t="s">
        <v>130</v>
      </c>
      <c r="C1142" s="203">
        <v>44822.458333333336</v>
      </c>
      <c r="D1142" s="208">
        <v>273.31200000000001</v>
      </c>
      <c r="E1142" s="208">
        <v>250.708</v>
      </c>
      <c r="F1142" s="208">
        <v>22.603999999999999</v>
      </c>
      <c r="G1142" s="208">
        <v>0</v>
      </c>
      <c r="H1142" s="208">
        <v>500</v>
      </c>
      <c r="I1142" s="208">
        <v>770</v>
      </c>
      <c r="J1142" s="208">
        <v>250.708</v>
      </c>
      <c r="K1142" s="208">
        <v>770</v>
      </c>
      <c r="L1142" s="208"/>
      <c r="M1142" s="208">
        <v>370</v>
      </c>
      <c r="N1142" s="208">
        <v>770</v>
      </c>
      <c r="O1142" s="208">
        <v>770</v>
      </c>
      <c r="P1142" s="208" t="s">
        <v>260</v>
      </c>
      <c r="Q1142" s="208" t="s">
        <v>258</v>
      </c>
      <c r="R1142" s="208" t="s">
        <v>259</v>
      </c>
      <c r="S1142" s="203">
        <v>44837.595416666663</v>
      </c>
    </row>
    <row r="1143" spans="1:19" x14ac:dyDescent="0.2">
      <c r="A1143" s="208" t="s">
        <v>256</v>
      </c>
      <c r="B1143" s="208" t="s">
        <v>130</v>
      </c>
      <c r="C1143" s="203">
        <v>44822.5</v>
      </c>
      <c r="D1143" s="208">
        <v>273.56400000000002</v>
      </c>
      <c r="E1143" s="208">
        <v>251.01249999999999</v>
      </c>
      <c r="F1143" s="208">
        <v>22.550999999999998</v>
      </c>
      <c r="G1143" s="208">
        <v>0</v>
      </c>
      <c r="H1143" s="208">
        <v>500</v>
      </c>
      <c r="I1143" s="208">
        <v>770</v>
      </c>
      <c r="J1143" s="208">
        <v>251.01300000000001</v>
      </c>
      <c r="K1143" s="208">
        <v>770</v>
      </c>
      <c r="L1143" s="208"/>
      <c r="M1143" s="208">
        <v>370</v>
      </c>
      <c r="N1143" s="208">
        <v>770</v>
      </c>
      <c r="O1143" s="208">
        <v>770</v>
      </c>
      <c r="P1143" s="208" t="s">
        <v>260</v>
      </c>
      <c r="Q1143" s="208" t="s">
        <v>258</v>
      </c>
      <c r="R1143" s="208" t="s">
        <v>259</v>
      </c>
      <c r="S1143" s="203">
        <v>44837.595416666663</v>
      </c>
    </row>
    <row r="1144" spans="1:19" x14ac:dyDescent="0.2">
      <c r="A1144" s="208" t="s">
        <v>256</v>
      </c>
      <c r="B1144" s="208" t="s">
        <v>130</v>
      </c>
      <c r="C1144" s="203">
        <v>44822.541666666664</v>
      </c>
      <c r="D1144" s="208">
        <v>273.38799999999998</v>
      </c>
      <c r="E1144" s="208">
        <v>250.87049999999999</v>
      </c>
      <c r="F1144" s="208">
        <v>22.518000000000001</v>
      </c>
      <c r="G1144" s="208">
        <v>0</v>
      </c>
      <c r="H1144" s="208">
        <v>500</v>
      </c>
      <c r="I1144" s="208">
        <v>770</v>
      </c>
      <c r="J1144" s="208">
        <v>250.87</v>
      </c>
      <c r="K1144" s="208">
        <v>770</v>
      </c>
      <c r="L1144" s="208"/>
      <c r="M1144" s="208">
        <v>370</v>
      </c>
      <c r="N1144" s="208">
        <v>770</v>
      </c>
      <c r="O1144" s="208">
        <v>770</v>
      </c>
      <c r="P1144" s="208" t="s">
        <v>260</v>
      </c>
      <c r="Q1144" s="208" t="s">
        <v>258</v>
      </c>
      <c r="R1144" s="208" t="s">
        <v>259</v>
      </c>
      <c r="S1144" s="203">
        <v>44837.595416666663</v>
      </c>
    </row>
    <row r="1145" spans="1:19" x14ac:dyDescent="0.2">
      <c r="A1145" s="208" t="s">
        <v>256</v>
      </c>
      <c r="B1145" s="208" t="s">
        <v>130</v>
      </c>
      <c r="C1145" s="203">
        <v>44822.583333333336</v>
      </c>
      <c r="D1145" s="208">
        <v>273.34800000000001</v>
      </c>
      <c r="E1145" s="208">
        <v>250.8005</v>
      </c>
      <c r="F1145" s="208">
        <v>22.547000000000001</v>
      </c>
      <c r="G1145" s="208">
        <v>0</v>
      </c>
      <c r="H1145" s="208">
        <v>500</v>
      </c>
      <c r="I1145" s="208">
        <v>770</v>
      </c>
      <c r="J1145" s="208">
        <v>250.80099999999999</v>
      </c>
      <c r="K1145" s="208">
        <v>770</v>
      </c>
      <c r="L1145" s="208"/>
      <c r="M1145" s="208">
        <v>370</v>
      </c>
      <c r="N1145" s="208">
        <v>770</v>
      </c>
      <c r="O1145" s="208">
        <v>770</v>
      </c>
      <c r="P1145" s="208" t="s">
        <v>260</v>
      </c>
      <c r="Q1145" s="208" t="s">
        <v>258</v>
      </c>
      <c r="R1145" s="208" t="s">
        <v>259</v>
      </c>
      <c r="S1145" s="203">
        <v>44837.595416666663</v>
      </c>
    </row>
    <row r="1146" spans="1:19" x14ac:dyDescent="0.2">
      <c r="A1146" s="208" t="s">
        <v>256</v>
      </c>
      <c r="B1146" s="208" t="s">
        <v>130</v>
      </c>
      <c r="C1146" s="203">
        <v>44822.625</v>
      </c>
      <c r="D1146" s="208">
        <v>273.31599999999997</v>
      </c>
      <c r="E1146" s="208">
        <v>250.97399999999999</v>
      </c>
      <c r="F1146" s="208">
        <v>22.341000000000001</v>
      </c>
      <c r="G1146" s="208">
        <v>0</v>
      </c>
      <c r="H1146" s="208">
        <v>500</v>
      </c>
      <c r="I1146" s="208">
        <v>770</v>
      </c>
      <c r="J1146" s="208">
        <v>250.97499999999999</v>
      </c>
      <c r="K1146" s="208">
        <v>770</v>
      </c>
      <c r="L1146" s="208"/>
      <c r="M1146" s="208">
        <v>370</v>
      </c>
      <c r="N1146" s="208">
        <v>770</v>
      </c>
      <c r="O1146" s="208">
        <v>770</v>
      </c>
      <c r="P1146" s="208" t="s">
        <v>260</v>
      </c>
      <c r="Q1146" s="208" t="s">
        <v>258</v>
      </c>
      <c r="R1146" s="208" t="s">
        <v>259</v>
      </c>
      <c r="S1146" s="203">
        <v>44837.595416666663</v>
      </c>
    </row>
    <row r="1147" spans="1:19" x14ac:dyDescent="0.2">
      <c r="A1147" s="208" t="s">
        <v>256</v>
      </c>
      <c r="B1147" s="208" t="s">
        <v>130</v>
      </c>
      <c r="C1147" s="203">
        <v>44822.666666666664</v>
      </c>
      <c r="D1147" s="208">
        <v>273.32</v>
      </c>
      <c r="E1147" s="208">
        <v>250.88399999999999</v>
      </c>
      <c r="F1147" s="208">
        <v>22.436</v>
      </c>
      <c r="G1147" s="208">
        <v>0</v>
      </c>
      <c r="H1147" s="208">
        <v>500</v>
      </c>
      <c r="I1147" s="208">
        <v>770</v>
      </c>
      <c r="J1147" s="208">
        <v>250.88399999999999</v>
      </c>
      <c r="K1147" s="208">
        <v>770</v>
      </c>
      <c r="L1147" s="208"/>
      <c r="M1147" s="208">
        <v>370</v>
      </c>
      <c r="N1147" s="208">
        <v>770</v>
      </c>
      <c r="O1147" s="208">
        <v>770</v>
      </c>
      <c r="P1147" s="208" t="s">
        <v>260</v>
      </c>
      <c r="Q1147" s="208" t="s">
        <v>258</v>
      </c>
      <c r="R1147" s="208" t="s">
        <v>259</v>
      </c>
      <c r="S1147" s="203">
        <v>44837.595416666663</v>
      </c>
    </row>
    <row r="1148" spans="1:19" x14ac:dyDescent="0.2">
      <c r="A1148" s="208" t="s">
        <v>256</v>
      </c>
      <c r="B1148" s="208" t="s">
        <v>130</v>
      </c>
      <c r="C1148" s="203">
        <v>44822.708333333336</v>
      </c>
      <c r="D1148" s="208">
        <v>273.44799999999998</v>
      </c>
      <c r="E1148" s="208">
        <v>250.952</v>
      </c>
      <c r="F1148" s="208">
        <v>22.497</v>
      </c>
      <c r="G1148" s="208">
        <v>0</v>
      </c>
      <c r="H1148" s="208">
        <v>499</v>
      </c>
      <c r="I1148" s="208">
        <v>770</v>
      </c>
      <c r="J1148" s="208">
        <v>250.95099999999999</v>
      </c>
      <c r="K1148" s="208">
        <v>770</v>
      </c>
      <c r="L1148" s="208"/>
      <c r="M1148" s="208">
        <v>370</v>
      </c>
      <c r="N1148" s="208">
        <v>770</v>
      </c>
      <c r="O1148" s="208">
        <v>770</v>
      </c>
      <c r="P1148" s="208" t="s">
        <v>260</v>
      </c>
      <c r="Q1148" s="208" t="s">
        <v>258</v>
      </c>
      <c r="R1148" s="208" t="s">
        <v>259</v>
      </c>
      <c r="S1148" s="203">
        <v>44837.595416666663</v>
      </c>
    </row>
    <row r="1149" spans="1:19" x14ac:dyDescent="0.2">
      <c r="A1149" s="208" t="s">
        <v>256</v>
      </c>
      <c r="B1149" s="208" t="s">
        <v>130</v>
      </c>
      <c r="C1149" s="203">
        <v>44822.75</v>
      </c>
      <c r="D1149" s="208">
        <v>281.88799999999998</v>
      </c>
      <c r="E1149" s="208">
        <v>259.07400000000001</v>
      </c>
      <c r="F1149" s="208">
        <v>22.815999999999999</v>
      </c>
      <c r="G1149" s="208">
        <v>0</v>
      </c>
      <c r="H1149" s="208">
        <v>499</v>
      </c>
      <c r="I1149" s="208">
        <v>770</v>
      </c>
      <c r="J1149" s="208">
        <v>259.072</v>
      </c>
      <c r="K1149" s="208">
        <v>770</v>
      </c>
      <c r="L1149" s="208"/>
      <c r="M1149" s="208">
        <v>370</v>
      </c>
      <c r="N1149" s="208">
        <v>770</v>
      </c>
      <c r="O1149" s="208">
        <v>770</v>
      </c>
      <c r="P1149" s="208" t="s">
        <v>260</v>
      </c>
      <c r="Q1149" s="208" t="s">
        <v>258</v>
      </c>
      <c r="R1149" s="208" t="s">
        <v>259</v>
      </c>
      <c r="S1149" s="203">
        <v>44837.595416666663</v>
      </c>
    </row>
    <row r="1150" spans="1:19" x14ac:dyDescent="0.2">
      <c r="A1150" s="208" t="s">
        <v>256</v>
      </c>
      <c r="B1150" s="208" t="s">
        <v>130</v>
      </c>
      <c r="C1150" s="203">
        <v>44822.791666666664</v>
      </c>
      <c r="D1150" s="208">
        <v>273.94</v>
      </c>
      <c r="E1150" s="208">
        <v>251.62</v>
      </c>
      <c r="F1150" s="208">
        <v>22.32</v>
      </c>
      <c r="G1150" s="208">
        <v>0</v>
      </c>
      <c r="H1150" s="208">
        <v>499</v>
      </c>
      <c r="I1150" s="208">
        <v>770</v>
      </c>
      <c r="J1150" s="208">
        <v>251.62</v>
      </c>
      <c r="K1150" s="208">
        <v>770</v>
      </c>
      <c r="L1150" s="208"/>
      <c r="M1150" s="208">
        <v>370</v>
      </c>
      <c r="N1150" s="208">
        <v>770</v>
      </c>
      <c r="O1150" s="208">
        <v>770</v>
      </c>
      <c r="P1150" s="208" t="s">
        <v>260</v>
      </c>
      <c r="Q1150" s="208" t="s">
        <v>258</v>
      </c>
      <c r="R1150" s="208" t="s">
        <v>259</v>
      </c>
      <c r="S1150" s="203">
        <v>44837.595416666663</v>
      </c>
    </row>
    <row r="1151" spans="1:19" x14ac:dyDescent="0.2">
      <c r="A1151" s="208" t="s">
        <v>256</v>
      </c>
      <c r="B1151" s="208" t="s">
        <v>130</v>
      </c>
      <c r="C1151" s="203">
        <v>44822.833333333336</v>
      </c>
      <c r="D1151" s="208">
        <v>273.50799999999998</v>
      </c>
      <c r="E1151" s="208">
        <v>251.07249999999999</v>
      </c>
      <c r="F1151" s="208">
        <v>22.433</v>
      </c>
      <c r="G1151" s="208">
        <v>0</v>
      </c>
      <c r="H1151" s="208">
        <v>500</v>
      </c>
      <c r="I1151" s="208">
        <v>770</v>
      </c>
      <c r="J1151" s="208">
        <v>251.07499999999999</v>
      </c>
      <c r="K1151" s="208">
        <v>770</v>
      </c>
      <c r="L1151" s="208"/>
      <c r="M1151" s="208">
        <v>370</v>
      </c>
      <c r="N1151" s="208">
        <v>770</v>
      </c>
      <c r="O1151" s="208">
        <v>770</v>
      </c>
      <c r="P1151" s="208" t="s">
        <v>260</v>
      </c>
      <c r="Q1151" s="208" t="s">
        <v>258</v>
      </c>
      <c r="R1151" s="208" t="s">
        <v>259</v>
      </c>
      <c r="S1151" s="203">
        <v>44837.595416666663</v>
      </c>
    </row>
    <row r="1152" spans="1:19" x14ac:dyDescent="0.2">
      <c r="A1152" s="208" t="s">
        <v>256</v>
      </c>
      <c r="B1152" s="208" t="s">
        <v>130</v>
      </c>
      <c r="C1152" s="203">
        <v>44822.875</v>
      </c>
      <c r="D1152" s="208">
        <v>273.452</v>
      </c>
      <c r="E1152" s="208">
        <v>250.94300000000001</v>
      </c>
      <c r="F1152" s="208">
        <v>22.507000000000001</v>
      </c>
      <c r="G1152" s="208">
        <v>0</v>
      </c>
      <c r="H1152" s="208">
        <v>499</v>
      </c>
      <c r="I1152" s="208">
        <v>770</v>
      </c>
      <c r="J1152" s="208">
        <v>250.94499999999999</v>
      </c>
      <c r="K1152" s="208">
        <v>770</v>
      </c>
      <c r="L1152" s="208"/>
      <c r="M1152" s="208">
        <v>370</v>
      </c>
      <c r="N1152" s="208">
        <v>770</v>
      </c>
      <c r="O1152" s="208">
        <v>770</v>
      </c>
      <c r="P1152" s="208" t="s">
        <v>260</v>
      </c>
      <c r="Q1152" s="208" t="s">
        <v>258</v>
      </c>
      <c r="R1152" s="208" t="s">
        <v>259</v>
      </c>
      <c r="S1152" s="203">
        <v>44837.595416666663</v>
      </c>
    </row>
    <row r="1153" spans="1:19" x14ac:dyDescent="0.2">
      <c r="A1153" s="208" t="s">
        <v>256</v>
      </c>
      <c r="B1153" s="208" t="s">
        <v>130</v>
      </c>
      <c r="C1153" s="203">
        <v>44822.916666666664</v>
      </c>
      <c r="D1153" s="208">
        <v>273.19600000000003</v>
      </c>
      <c r="E1153" s="208">
        <v>250.7895</v>
      </c>
      <c r="F1153" s="208">
        <v>22.404</v>
      </c>
      <c r="G1153" s="208">
        <v>0</v>
      </c>
      <c r="H1153" s="208">
        <v>499</v>
      </c>
      <c r="I1153" s="208">
        <v>770</v>
      </c>
      <c r="J1153" s="208">
        <v>250.792</v>
      </c>
      <c r="K1153" s="208">
        <v>770</v>
      </c>
      <c r="L1153" s="208"/>
      <c r="M1153" s="208">
        <v>370</v>
      </c>
      <c r="N1153" s="208">
        <v>770</v>
      </c>
      <c r="O1153" s="208">
        <v>770</v>
      </c>
      <c r="P1153" s="208" t="s">
        <v>260</v>
      </c>
      <c r="Q1153" s="208" t="s">
        <v>258</v>
      </c>
      <c r="R1153" s="208" t="s">
        <v>259</v>
      </c>
      <c r="S1153" s="203">
        <v>44837.595416666663</v>
      </c>
    </row>
    <row r="1154" spans="1:19" x14ac:dyDescent="0.2">
      <c r="A1154" s="208" t="s">
        <v>256</v>
      </c>
      <c r="B1154" s="208" t="s">
        <v>130</v>
      </c>
      <c r="C1154" s="203">
        <v>44822.958333333336</v>
      </c>
      <c r="D1154" s="208">
        <v>273.22000000000003</v>
      </c>
      <c r="E1154" s="208">
        <v>250.75450000000001</v>
      </c>
      <c r="F1154" s="208">
        <v>22.466000000000001</v>
      </c>
      <c r="G1154" s="208">
        <v>0</v>
      </c>
      <c r="H1154" s="208">
        <v>499</v>
      </c>
      <c r="I1154" s="208">
        <v>770</v>
      </c>
      <c r="J1154" s="208">
        <v>250.75399999999999</v>
      </c>
      <c r="K1154" s="208">
        <v>770</v>
      </c>
      <c r="L1154" s="208"/>
      <c r="M1154" s="208">
        <v>370</v>
      </c>
      <c r="N1154" s="208">
        <v>770</v>
      </c>
      <c r="O1154" s="208">
        <v>770</v>
      </c>
      <c r="P1154" s="208" t="s">
        <v>260</v>
      </c>
      <c r="Q1154" s="208" t="s">
        <v>258</v>
      </c>
      <c r="R1154" s="208" t="s">
        <v>259</v>
      </c>
      <c r="S1154" s="203">
        <v>44837.595416666663</v>
      </c>
    </row>
    <row r="1155" spans="1:19" x14ac:dyDescent="0.2">
      <c r="A1155" s="208" t="s">
        <v>256</v>
      </c>
      <c r="B1155" s="208" t="s">
        <v>130</v>
      </c>
      <c r="C1155" s="203">
        <v>44823</v>
      </c>
      <c r="D1155" s="208">
        <v>273.572</v>
      </c>
      <c r="E1155" s="208">
        <v>250.94450000000001</v>
      </c>
      <c r="F1155" s="208">
        <v>22.628</v>
      </c>
      <c r="G1155" s="208">
        <v>0</v>
      </c>
      <c r="H1155" s="208">
        <v>499</v>
      </c>
      <c r="I1155" s="208">
        <v>770</v>
      </c>
      <c r="J1155" s="208">
        <v>250.94399999999999</v>
      </c>
      <c r="K1155" s="208">
        <v>770</v>
      </c>
      <c r="L1155" s="208"/>
      <c r="M1155" s="208">
        <v>370</v>
      </c>
      <c r="N1155" s="208">
        <v>770</v>
      </c>
      <c r="O1155" s="208">
        <v>770</v>
      </c>
      <c r="P1155" s="208" t="s">
        <v>260</v>
      </c>
      <c r="Q1155" s="208" t="s">
        <v>258</v>
      </c>
      <c r="R1155" s="208" t="s">
        <v>259</v>
      </c>
      <c r="S1155" s="203">
        <v>44837.595416666663</v>
      </c>
    </row>
    <row r="1156" spans="1:19" x14ac:dyDescent="0.2">
      <c r="A1156" s="208" t="s">
        <v>256</v>
      </c>
      <c r="B1156" s="208" t="s">
        <v>130</v>
      </c>
      <c r="C1156" s="203">
        <v>44823.041666666664</v>
      </c>
      <c r="D1156" s="208">
        <v>273.21600000000001</v>
      </c>
      <c r="E1156" s="208">
        <v>250.77</v>
      </c>
      <c r="F1156" s="208">
        <v>22.446999999999999</v>
      </c>
      <c r="G1156" s="208">
        <v>0</v>
      </c>
      <c r="H1156" s="208">
        <v>500</v>
      </c>
      <c r="I1156" s="208">
        <v>770</v>
      </c>
      <c r="J1156" s="208">
        <v>250.76900000000001</v>
      </c>
      <c r="K1156" s="208">
        <v>770</v>
      </c>
      <c r="L1156" s="208"/>
      <c r="M1156" s="208">
        <v>370</v>
      </c>
      <c r="N1156" s="208">
        <v>770</v>
      </c>
      <c r="O1156" s="208">
        <v>770</v>
      </c>
      <c r="P1156" s="208" t="s">
        <v>260</v>
      </c>
      <c r="Q1156" s="208" t="s">
        <v>258</v>
      </c>
      <c r="R1156" s="208" t="s">
        <v>259</v>
      </c>
      <c r="S1156" s="203">
        <v>44837.595416666663</v>
      </c>
    </row>
    <row r="1157" spans="1:19" x14ac:dyDescent="0.2">
      <c r="A1157" s="208" t="s">
        <v>256</v>
      </c>
      <c r="B1157" s="208" t="s">
        <v>130</v>
      </c>
      <c r="C1157" s="203">
        <v>44823.083333333336</v>
      </c>
      <c r="D1157" s="208">
        <v>273.3</v>
      </c>
      <c r="E1157" s="208">
        <v>250.9365</v>
      </c>
      <c r="F1157" s="208">
        <v>22.364000000000001</v>
      </c>
      <c r="G1157" s="208">
        <v>0</v>
      </c>
      <c r="H1157" s="208">
        <v>499</v>
      </c>
      <c r="I1157" s="208">
        <v>770</v>
      </c>
      <c r="J1157" s="208">
        <v>250.93600000000001</v>
      </c>
      <c r="K1157" s="208">
        <v>770</v>
      </c>
      <c r="L1157" s="208"/>
      <c r="M1157" s="208">
        <v>370</v>
      </c>
      <c r="N1157" s="208">
        <v>770</v>
      </c>
      <c r="O1157" s="208">
        <v>770</v>
      </c>
      <c r="P1157" s="208" t="s">
        <v>260</v>
      </c>
      <c r="Q1157" s="208" t="s">
        <v>258</v>
      </c>
      <c r="R1157" s="208" t="s">
        <v>259</v>
      </c>
      <c r="S1157" s="203">
        <v>44837.595717592594</v>
      </c>
    </row>
    <row r="1158" spans="1:19" x14ac:dyDescent="0.2">
      <c r="A1158" s="208" t="s">
        <v>256</v>
      </c>
      <c r="B1158" s="208" t="s">
        <v>130</v>
      </c>
      <c r="C1158" s="203">
        <v>44823.125</v>
      </c>
      <c r="D1158" s="208">
        <v>273.04399999999998</v>
      </c>
      <c r="E1158" s="208">
        <v>250.75550000000001</v>
      </c>
      <c r="F1158" s="208">
        <v>22.29</v>
      </c>
      <c r="G1158" s="208">
        <v>0</v>
      </c>
      <c r="H1158" s="208">
        <v>500</v>
      </c>
      <c r="I1158" s="208">
        <v>770</v>
      </c>
      <c r="J1158" s="208">
        <v>250.75399999999999</v>
      </c>
      <c r="K1158" s="208">
        <v>770</v>
      </c>
      <c r="L1158" s="208"/>
      <c r="M1158" s="208">
        <v>370</v>
      </c>
      <c r="N1158" s="208">
        <v>770</v>
      </c>
      <c r="O1158" s="208">
        <v>770</v>
      </c>
      <c r="P1158" s="208" t="s">
        <v>260</v>
      </c>
      <c r="Q1158" s="208" t="s">
        <v>258</v>
      </c>
      <c r="R1158" s="208" t="s">
        <v>259</v>
      </c>
      <c r="S1158" s="203">
        <v>44837.595717592594</v>
      </c>
    </row>
    <row r="1159" spans="1:19" x14ac:dyDescent="0.2">
      <c r="A1159" s="208" t="s">
        <v>256</v>
      </c>
      <c r="B1159" s="208" t="s">
        <v>130</v>
      </c>
      <c r="C1159" s="203">
        <v>44823.166666666664</v>
      </c>
      <c r="D1159" s="208">
        <v>273.43200000000002</v>
      </c>
      <c r="E1159" s="208">
        <v>251.09800000000001</v>
      </c>
      <c r="F1159" s="208">
        <v>22.334</v>
      </c>
      <c r="G1159" s="208">
        <v>0</v>
      </c>
      <c r="H1159" s="208">
        <v>500</v>
      </c>
      <c r="I1159" s="208">
        <v>770</v>
      </c>
      <c r="J1159" s="208">
        <v>251.09800000000001</v>
      </c>
      <c r="K1159" s="208">
        <v>770</v>
      </c>
      <c r="L1159" s="208"/>
      <c r="M1159" s="208">
        <v>370</v>
      </c>
      <c r="N1159" s="208">
        <v>770</v>
      </c>
      <c r="O1159" s="208">
        <v>770</v>
      </c>
      <c r="P1159" s="208" t="s">
        <v>260</v>
      </c>
      <c r="Q1159" s="208" t="s">
        <v>258</v>
      </c>
      <c r="R1159" s="208" t="s">
        <v>259</v>
      </c>
      <c r="S1159" s="203">
        <v>44837.595717592594</v>
      </c>
    </row>
    <row r="1160" spans="1:19" x14ac:dyDescent="0.2">
      <c r="A1160" s="208" t="s">
        <v>256</v>
      </c>
      <c r="B1160" s="208" t="s">
        <v>130</v>
      </c>
      <c r="C1160" s="203">
        <v>44823.208333333336</v>
      </c>
      <c r="D1160" s="208">
        <v>273.12400000000002</v>
      </c>
      <c r="E1160" s="208">
        <v>250.7835</v>
      </c>
      <c r="F1160" s="208">
        <v>22.341000000000001</v>
      </c>
      <c r="G1160" s="208">
        <v>0</v>
      </c>
      <c r="H1160" s="208">
        <v>500</v>
      </c>
      <c r="I1160" s="208">
        <v>770</v>
      </c>
      <c r="J1160" s="208">
        <v>250.78299999999999</v>
      </c>
      <c r="K1160" s="208">
        <v>770</v>
      </c>
      <c r="L1160" s="208"/>
      <c r="M1160" s="208">
        <v>370</v>
      </c>
      <c r="N1160" s="208">
        <v>770</v>
      </c>
      <c r="O1160" s="208">
        <v>770</v>
      </c>
      <c r="P1160" s="208" t="s">
        <v>260</v>
      </c>
      <c r="Q1160" s="208" t="s">
        <v>258</v>
      </c>
      <c r="R1160" s="208" t="s">
        <v>259</v>
      </c>
      <c r="S1160" s="203">
        <v>44837.595717592594</v>
      </c>
    </row>
    <row r="1161" spans="1:19" x14ac:dyDescent="0.2">
      <c r="A1161" s="208" t="s">
        <v>256</v>
      </c>
      <c r="B1161" s="208" t="s">
        <v>130</v>
      </c>
      <c r="C1161" s="203">
        <v>44823.25</v>
      </c>
      <c r="D1161" s="208">
        <v>273.44400000000002</v>
      </c>
      <c r="E1161" s="208">
        <v>251.06049999999999</v>
      </c>
      <c r="F1161" s="208">
        <v>22.385999999999999</v>
      </c>
      <c r="G1161" s="208">
        <v>0</v>
      </c>
      <c r="H1161" s="208">
        <v>500</v>
      </c>
      <c r="I1161" s="208">
        <v>770</v>
      </c>
      <c r="J1161" s="208">
        <v>251.05799999999999</v>
      </c>
      <c r="K1161" s="208">
        <v>770</v>
      </c>
      <c r="L1161" s="208"/>
      <c r="M1161" s="208">
        <v>370</v>
      </c>
      <c r="N1161" s="208">
        <v>770</v>
      </c>
      <c r="O1161" s="208">
        <v>770</v>
      </c>
      <c r="P1161" s="208" t="s">
        <v>260</v>
      </c>
      <c r="Q1161" s="208" t="s">
        <v>258</v>
      </c>
      <c r="R1161" s="208" t="s">
        <v>259</v>
      </c>
      <c r="S1161" s="203">
        <v>44837.595717592594</v>
      </c>
    </row>
    <row r="1162" spans="1:19" x14ac:dyDescent="0.2">
      <c r="A1162" s="208" t="s">
        <v>256</v>
      </c>
      <c r="B1162" s="208" t="s">
        <v>130</v>
      </c>
      <c r="C1162" s="203">
        <v>44823.291666666664</v>
      </c>
      <c r="D1162" s="208">
        <v>276.16000000000003</v>
      </c>
      <c r="E1162" s="208">
        <v>253.63200000000001</v>
      </c>
      <c r="F1162" s="208">
        <v>22.530999999999999</v>
      </c>
      <c r="G1162" s="208">
        <v>0</v>
      </c>
      <c r="H1162" s="208">
        <v>500</v>
      </c>
      <c r="I1162" s="208">
        <v>770</v>
      </c>
      <c r="J1162" s="208">
        <v>253.62899999999999</v>
      </c>
      <c r="K1162" s="208">
        <v>770</v>
      </c>
      <c r="L1162" s="208"/>
      <c r="M1162" s="208">
        <v>370</v>
      </c>
      <c r="N1162" s="208">
        <v>770</v>
      </c>
      <c r="O1162" s="208">
        <v>770</v>
      </c>
      <c r="P1162" s="208" t="s">
        <v>260</v>
      </c>
      <c r="Q1162" s="208" t="s">
        <v>258</v>
      </c>
      <c r="R1162" s="208" t="s">
        <v>259</v>
      </c>
      <c r="S1162" s="203">
        <v>44837.595717592594</v>
      </c>
    </row>
    <row r="1163" spans="1:19" x14ac:dyDescent="0.2">
      <c r="A1163" s="208" t="s">
        <v>256</v>
      </c>
      <c r="B1163" s="208" t="s">
        <v>130</v>
      </c>
      <c r="C1163" s="203">
        <v>44823.333333333336</v>
      </c>
      <c r="D1163" s="208">
        <v>274.71600000000001</v>
      </c>
      <c r="E1163" s="208">
        <v>252.22</v>
      </c>
      <c r="F1163" s="208">
        <v>22.494</v>
      </c>
      <c r="G1163" s="208">
        <v>0</v>
      </c>
      <c r="H1163" s="208">
        <v>500</v>
      </c>
      <c r="I1163" s="208">
        <v>770</v>
      </c>
      <c r="J1163" s="208">
        <v>252.22200000000001</v>
      </c>
      <c r="K1163" s="208">
        <v>770</v>
      </c>
      <c r="L1163" s="208"/>
      <c r="M1163" s="208">
        <v>370</v>
      </c>
      <c r="N1163" s="208">
        <v>770</v>
      </c>
      <c r="O1163" s="208">
        <v>770</v>
      </c>
      <c r="P1163" s="208" t="s">
        <v>260</v>
      </c>
      <c r="Q1163" s="208" t="s">
        <v>258</v>
      </c>
      <c r="R1163" s="208" t="s">
        <v>259</v>
      </c>
      <c r="S1163" s="203">
        <v>44837.595717592594</v>
      </c>
    </row>
    <row r="1164" spans="1:19" x14ac:dyDescent="0.2">
      <c r="A1164" s="208" t="s">
        <v>256</v>
      </c>
      <c r="B1164" s="208" t="s">
        <v>130</v>
      </c>
      <c r="C1164" s="203">
        <v>44823.375</v>
      </c>
      <c r="D1164" s="208">
        <v>273.33999999999997</v>
      </c>
      <c r="E1164" s="208">
        <v>250.94649999999999</v>
      </c>
      <c r="F1164" s="208">
        <v>22.393000000000001</v>
      </c>
      <c r="G1164" s="208">
        <v>0</v>
      </c>
      <c r="H1164" s="208">
        <v>500</v>
      </c>
      <c r="I1164" s="208">
        <v>770</v>
      </c>
      <c r="J1164" s="208">
        <v>250.947</v>
      </c>
      <c r="K1164" s="208">
        <v>770</v>
      </c>
      <c r="L1164" s="208"/>
      <c r="M1164" s="208">
        <v>370</v>
      </c>
      <c r="N1164" s="208">
        <v>770</v>
      </c>
      <c r="O1164" s="208">
        <v>770</v>
      </c>
      <c r="P1164" s="208" t="s">
        <v>260</v>
      </c>
      <c r="Q1164" s="208" t="s">
        <v>258</v>
      </c>
      <c r="R1164" s="208" t="s">
        <v>259</v>
      </c>
      <c r="S1164" s="203">
        <v>44837.595717592594</v>
      </c>
    </row>
    <row r="1165" spans="1:19" x14ac:dyDescent="0.2">
      <c r="A1165" s="208" t="s">
        <v>256</v>
      </c>
      <c r="B1165" s="208" t="s">
        <v>130</v>
      </c>
      <c r="C1165" s="203">
        <v>44823.416666666664</v>
      </c>
      <c r="D1165" s="208">
        <v>274.584</v>
      </c>
      <c r="E1165" s="208">
        <v>252.13</v>
      </c>
      <c r="F1165" s="208">
        <v>22.452999999999999</v>
      </c>
      <c r="G1165" s="208">
        <v>0</v>
      </c>
      <c r="H1165" s="208">
        <v>500</v>
      </c>
      <c r="I1165" s="208">
        <v>770</v>
      </c>
      <c r="J1165" s="208">
        <v>252.131</v>
      </c>
      <c r="K1165" s="208">
        <v>770</v>
      </c>
      <c r="L1165" s="208"/>
      <c r="M1165" s="208">
        <v>370</v>
      </c>
      <c r="N1165" s="208">
        <v>770</v>
      </c>
      <c r="O1165" s="208">
        <v>770</v>
      </c>
      <c r="P1165" s="208" t="s">
        <v>260</v>
      </c>
      <c r="Q1165" s="208" t="s">
        <v>258</v>
      </c>
      <c r="R1165" s="208" t="s">
        <v>259</v>
      </c>
      <c r="S1165" s="203">
        <v>44837.595717592594</v>
      </c>
    </row>
    <row r="1166" spans="1:19" x14ac:dyDescent="0.2">
      <c r="A1166" s="208" t="s">
        <v>256</v>
      </c>
      <c r="B1166" s="208" t="s">
        <v>130</v>
      </c>
      <c r="C1166" s="203">
        <v>44823.458333333336</v>
      </c>
      <c r="D1166" s="208">
        <v>273.3</v>
      </c>
      <c r="E1166" s="208">
        <v>250.97450000000001</v>
      </c>
      <c r="F1166" s="208">
        <v>22.326000000000001</v>
      </c>
      <c r="G1166" s="208">
        <v>0</v>
      </c>
      <c r="H1166" s="208">
        <v>499</v>
      </c>
      <c r="I1166" s="208">
        <v>770</v>
      </c>
      <c r="J1166" s="208">
        <v>250.97399999999999</v>
      </c>
      <c r="K1166" s="208">
        <v>770</v>
      </c>
      <c r="L1166" s="208"/>
      <c r="M1166" s="208">
        <v>370</v>
      </c>
      <c r="N1166" s="208">
        <v>770</v>
      </c>
      <c r="O1166" s="208">
        <v>770</v>
      </c>
      <c r="P1166" s="208" t="s">
        <v>260</v>
      </c>
      <c r="Q1166" s="208" t="s">
        <v>258</v>
      </c>
      <c r="R1166" s="208" t="s">
        <v>259</v>
      </c>
      <c r="S1166" s="203">
        <v>44837.595717592594</v>
      </c>
    </row>
    <row r="1167" spans="1:19" x14ac:dyDescent="0.2">
      <c r="A1167" s="208" t="s">
        <v>256</v>
      </c>
      <c r="B1167" s="208" t="s">
        <v>130</v>
      </c>
      <c r="C1167" s="203">
        <v>44823.5</v>
      </c>
      <c r="D1167" s="208">
        <v>273.31200000000001</v>
      </c>
      <c r="E1167" s="208">
        <v>250.898</v>
      </c>
      <c r="F1167" s="208">
        <v>22.413</v>
      </c>
      <c r="G1167" s="208">
        <v>0</v>
      </c>
      <c r="H1167" s="208">
        <v>500</v>
      </c>
      <c r="I1167" s="208">
        <v>770</v>
      </c>
      <c r="J1167" s="208">
        <v>250.899</v>
      </c>
      <c r="K1167" s="208">
        <v>770</v>
      </c>
      <c r="L1167" s="208"/>
      <c r="M1167" s="208">
        <v>370</v>
      </c>
      <c r="N1167" s="208">
        <v>770</v>
      </c>
      <c r="O1167" s="208">
        <v>770</v>
      </c>
      <c r="P1167" s="208" t="s">
        <v>260</v>
      </c>
      <c r="Q1167" s="208" t="s">
        <v>258</v>
      </c>
      <c r="R1167" s="208" t="s">
        <v>259</v>
      </c>
      <c r="S1167" s="203">
        <v>44837.595717592594</v>
      </c>
    </row>
    <row r="1168" spans="1:19" x14ac:dyDescent="0.2">
      <c r="A1168" s="208" t="s">
        <v>256</v>
      </c>
      <c r="B1168" s="208" t="s">
        <v>130</v>
      </c>
      <c r="C1168" s="203">
        <v>44823.541666666664</v>
      </c>
      <c r="D1168" s="208">
        <v>276.90800000000002</v>
      </c>
      <c r="E1168" s="208">
        <v>254.16800000000001</v>
      </c>
      <c r="F1168" s="208">
        <v>22.741</v>
      </c>
      <c r="G1168" s="208">
        <v>0</v>
      </c>
      <c r="H1168" s="208">
        <v>500</v>
      </c>
      <c r="I1168" s="208">
        <v>770</v>
      </c>
      <c r="J1168" s="208">
        <v>254.167</v>
      </c>
      <c r="K1168" s="208">
        <v>770</v>
      </c>
      <c r="L1168" s="208"/>
      <c r="M1168" s="208">
        <v>370</v>
      </c>
      <c r="N1168" s="208">
        <v>770</v>
      </c>
      <c r="O1168" s="208">
        <v>770</v>
      </c>
      <c r="P1168" s="208" t="s">
        <v>260</v>
      </c>
      <c r="Q1168" s="208" t="s">
        <v>258</v>
      </c>
      <c r="R1168" s="208" t="s">
        <v>259</v>
      </c>
      <c r="S1168" s="203">
        <v>44837.595717592594</v>
      </c>
    </row>
    <row r="1169" spans="1:19" x14ac:dyDescent="0.2">
      <c r="A1169" s="208" t="s">
        <v>256</v>
      </c>
      <c r="B1169" s="208" t="s">
        <v>130</v>
      </c>
      <c r="C1169" s="203">
        <v>44823.583333333336</v>
      </c>
      <c r="D1169" s="208">
        <v>273.49200000000002</v>
      </c>
      <c r="E1169" s="208">
        <v>251.01150000000001</v>
      </c>
      <c r="F1169" s="208">
        <v>22.48</v>
      </c>
      <c r="G1169" s="208">
        <v>0</v>
      </c>
      <c r="H1169" s="208">
        <v>500</v>
      </c>
      <c r="I1169" s="208">
        <v>770</v>
      </c>
      <c r="J1169" s="208">
        <v>251.012</v>
      </c>
      <c r="K1169" s="208">
        <v>770</v>
      </c>
      <c r="L1169" s="208"/>
      <c r="M1169" s="208">
        <v>370</v>
      </c>
      <c r="N1169" s="208">
        <v>770</v>
      </c>
      <c r="O1169" s="208">
        <v>770</v>
      </c>
      <c r="P1169" s="208" t="s">
        <v>260</v>
      </c>
      <c r="Q1169" s="208" t="s">
        <v>258</v>
      </c>
      <c r="R1169" s="208" t="s">
        <v>259</v>
      </c>
      <c r="S1169" s="203">
        <v>44837.595717592594</v>
      </c>
    </row>
    <row r="1170" spans="1:19" x14ac:dyDescent="0.2">
      <c r="A1170" s="208" t="s">
        <v>256</v>
      </c>
      <c r="B1170" s="208" t="s">
        <v>130</v>
      </c>
      <c r="C1170" s="203">
        <v>44823.625</v>
      </c>
      <c r="D1170" s="208">
        <v>273.38400000000001</v>
      </c>
      <c r="E1170" s="208">
        <v>251.04150000000001</v>
      </c>
      <c r="F1170" s="208">
        <v>22.343</v>
      </c>
      <c r="G1170" s="208">
        <v>0</v>
      </c>
      <c r="H1170" s="208">
        <v>500</v>
      </c>
      <c r="I1170" s="208">
        <v>770</v>
      </c>
      <c r="J1170" s="208">
        <v>251.041</v>
      </c>
      <c r="K1170" s="208">
        <v>770</v>
      </c>
      <c r="L1170" s="208"/>
      <c r="M1170" s="208">
        <v>370</v>
      </c>
      <c r="N1170" s="208">
        <v>770</v>
      </c>
      <c r="O1170" s="208">
        <v>770</v>
      </c>
      <c r="P1170" s="208" t="s">
        <v>260</v>
      </c>
      <c r="Q1170" s="208" t="s">
        <v>258</v>
      </c>
      <c r="R1170" s="208" t="s">
        <v>259</v>
      </c>
      <c r="S1170" s="203">
        <v>44837.595717592594</v>
      </c>
    </row>
    <row r="1171" spans="1:19" x14ac:dyDescent="0.2">
      <c r="A1171" s="208" t="s">
        <v>256</v>
      </c>
      <c r="B1171" s="208" t="s">
        <v>130</v>
      </c>
      <c r="C1171" s="203">
        <v>44823.666666666664</v>
      </c>
      <c r="D1171" s="208">
        <v>273.80399999999997</v>
      </c>
      <c r="E1171" s="208">
        <v>251.37200000000001</v>
      </c>
      <c r="F1171" s="208">
        <v>22.43</v>
      </c>
      <c r="G1171" s="208">
        <v>0</v>
      </c>
      <c r="H1171" s="208">
        <v>500</v>
      </c>
      <c r="I1171" s="208">
        <v>770</v>
      </c>
      <c r="J1171" s="208">
        <v>251.374</v>
      </c>
      <c r="K1171" s="208">
        <v>770</v>
      </c>
      <c r="L1171" s="208"/>
      <c r="M1171" s="208">
        <v>370</v>
      </c>
      <c r="N1171" s="208">
        <v>770</v>
      </c>
      <c r="O1171" s="208">
        <v>770</v>
      </c>
      <c r="P1171" s="208" t="s">
        <v>260</v>
      </c>
      <c r="Q1171" s="208" t="s">
        <v>258</v>
      </c>
      <c r="R1171" s="208" t="s">
        <v>259</v>
      </c>
      <c r="S1171" s="203">
        <v>44837.595717592594</v>
      </c>
    </row>
    <row r="1172" spans="1:19" x14ac:dyDescent="0.2">
      <c r="A1172" s="208" t="s">
        <v>256</v>
      </c>
      <c r="B1172" s="208" t="s">
        <v>130</v>
      </c>
      <c r="C1172" s="203">
        <v>44823.708333333336</v>
      </c>
      <c r="D1172" s="208">
        <v>279.14800000000002</v>
      </c>
      <c r="E1172" s="208">
        <v>256.31099999999998</v>
      </c>
      <c r="F1172" s="208">
        <v>22.837</v>
      </c>
      <c r="G1172" s="208">
        <v>0</v>
      </c>
      <c r="H1172" s="208">
        <v>500</v>
      </c>
      <c r="I1172" s="208">
        <v>770</v>
      </c>
      <c r="J1172" s="208">
        <v>256.31099999999998</v>
      </c>
      <c r="K1172" s="208">
        <v>770</v>
      </c>
      <c r="L1172" s="208"/>
      <c r="M1172" s="208">
        <v>370</v>
      </c>
      <c r="N1172" s="208">
        <v>770</v>
      </c>
      <c r="O1172" s="208">
        <v>770</v>
      </c>
      <c r="P1172" s="208" t="s">
        <v>260</v>
      </c>
      <c r="Q1172" s="208" t="s">
        <v>258</v>
      </c>
      <c r="R1172" s="208" t="s">
        <v>259</v>
      </c>
      <c r="S1172" s="203">
        <v>44837.595717592594</v>
      </c>
    </row>
    <row r="1173" spans="1:19" x14ac:dyDescent="0.2">
      <c r="A1173" s="208" t="s">
        <v>256</v>
      </c>
      <c r="B1173" s="208" t="s">
        <v>130</v>
      </c>
      <c r="C1173" s="203">
        <v>44823.75</v>
      </c>
      <c r="D1173" s="208">
        <v>285.27600000000001</v>
      </c>
      <c r="E1173" s="208">
        <v>262.26299999999998</v>
      </c>
      <c r="F1173" s="208">
        <v>23.015000000000001</v>
      </c>
      <c r="G1173" s="208">
        <v>0</v>
      </c>
      <c r="H1173" s="208">
        <v>500</v>
      </c>
      <c r="I1173" s="208">
        <v>770</v>
      </c>
      <c r="J1173" s="208">
        <v>262.26100000000002</v>
      </c>
      <c r="K1173" s="208">
        <v>770</v>
      </c>
      <c r="L1173" s="208"/>
      <c r="M1173" s="208">
        <v>370</v>
      </c>
      <c r="N1173" s="208">
        <v>770</v>
      </c>
      <c r="O1173" s="208">
        <v>770</v>
      </c>
      <c r="P1173" s="208" t="s">
        <v>260</v>
      </c>
      <c r="Q1173" s="208" t="s">
        <v>258</v>
      </c>
      <c r="R1173" s="208" t="s">
        <v>259</v>
      </c>
      <c r="S1173" s="203">
        <v>44837.595717592594</v>
      </c>
    </row>
    <row r="1174" spans="1:19" x14ac:dyDescent="0.2">
      <c r="A1174" s="208" t="s">
        <v>256</v>
      </c>
      <c r="B1174" s="208" t="s">
        <v>130</v>
      </c>
      <c r="C1174" s="203">
        <v>44823.791666666664</v>
      </c>
      <c r="D1174" s="208">
        <v>290.024</v>
      </c>
      <c r="E1174" s="208">
        <v>266.79950000000002</v>
      </c>
      <c r="F1174" s="208">
        <v>23.227</v>
      </c>
      <c r="G1174" s="208">
        <v>0</v>
      </c>
      <c r="H1174" s="208">
        <v>500</v>
      </c>
      <c r="I1174" s="208">
        <v>770</v>
      </c>
      <c r="J1174" s="208">
        <v>266.79700000000003</v>
      </c>
      <c r="K1174" s="208">
        <v>770</v>
      </c>
      <c r="L1174" s="208"/>
      <c r="M1174" s="208">
        <v>370</v>
      </c>
      <c r="N1174" s="208">
        <v>770</v>
      </c>
      <c r="O1174" s="208">
        <v>770</v>
      </c>
      <c r="P1174" s="208" t="s">
        <v>260</v>
      </c>
      <c r="Q1174" s="208" t="s">
        <v>258</v>
      </c>
      <c r="R1174" s="208" t="s">
        <v>259</v>
      </c>
      <c r="S1174" s="203">
        <v>44837.595717592594</v>
      </c>
    </row>
    <row r="1175" spans="1:19" x14ac:dyDescent="0.2">
      <c r="A1175" s="208" t="s">
        <v>256</v>
      </c>
      <c r="B1175" s="208" t="s">
        <v>130</v>
      </c>
      <c r="C1175" s="203">
        <v>44823.833333333336</v>
      </c>
      <c r="D1175" s="208">
        <v>273.976</v>
      </c>
      <c r="E1175" s="208">
        <v>251.333</v>
      </c>
      <c r="F1175" s="208">
        <v>22.640999999999998</v>
      </c>
      <c r="G1175" s="208">
        <v>0</v>
      </c>
      <c r="H1175" s="208">
        <v>500</v>
      </c>
      <c r="I1175" s="208">
        <v>770</v>
      </c>
      <c r="J1175" s="208">
        <v>251.33500000000001</v>
      </c>
      <c r="K1175" s="208">
        <v>770</v>
      </c>
      <c r="L1175" s="208"/>
      <c r="M1175" s="208">
        <v>370</v>
      </c>
      <c r="N1175" s="208">
        <v>770</v>
      </c>
      <c r="O1175" s="208">
        <v>770</v>
      </c>
      <c r="P1175" s="208" t="s">
        <v>260</v>
      </c>
      <c r="Q1175" s="208" t="s">
        <v>258</v>
      </c>
      <c r="R1175" s="208" t="s">
        <v>259</v>
      </c>
      <c r="S1175" s="203">
        <v>44837.595717592594</v>
      </c>
    </row>
    <row r="1176" spans="1:19" x14ac:dyDescent="0.2">
      <c r="A1176" s="208" t="s">
        <v>256</v>
      </c>
      <c r="B1176" s="208" t="s">
        <v>130</v>
      </c>
      <c r="C1176" s="203">
        <v>44823.875</v>
      </c>
      <c r="D1176" s="208">
        <v>273.88</v>
      </c>
      <c r="E1176" s="208">
        <v>251.24449999999999</v>
      </c>
      <c r="F1176" s="208">
        <v>22.634</v>
      </c>
      <c r="G1176" s="208">
        <v>0</v>
      </c>
      <c r="H1176" s="208">
        <v>499</v>
      </c>
      <c r="I1176" s="208">
        <v>770</v>
      </c>
      <c r="J1176" s="208">
        <v>251.24600000000001</v>
      </c>
      <c r="K1176" s="208">
        <v>770</v>
      </c>
      <c r="L1176" s="208"/>
      <c r="M1176" s="208">
        <v>370</v>
      </c>
      <c r="N1176" s="208">
        <v>770</v>
      </c>
      <c r="O1176" s="208">
        <v>770</v>
      </c>
      <c r="P1176" s="208" t="s">
        <v>260</v>
      </c>
      <c r="Q1176" s="208" t="s">
        <v>258</v>
      </c>
      <c r="R1176" s="208" t="s">
        <v>259</v>
      </c>
      <c r="S1176" s="203">
        <v>44837.595717592594</v>
      </c>
    </row>
    <row r="1177" spans="1:19" x14ac:dyDescent="0.2">
      <c r="A1177" s="208" t="s">
        <v>256</v>
      </c>
      <c r="B1177" s="208" t="s">
        <v>130</v>
      </c>
      <c r="C1177" s="203">
        <v>44823.916666666664</v>
      </c>
      <c r="D1177" s="208">
        <v>273.61599999999999</v>
      </c>
      <c r="E1177" s="208">
        <v>250.90899999999999</v>
      </c>
      <c r="F1177" s="208">
        <v>22.709</v>
      </c>
      <c r="G1177" s="208">
        <v>0</v>
      </c>
      <c r="H1177" s="208">
        <v>499</v>
      </c>
      <c r="I1177" s="208">
        <v>770</v>
      </c>
      <c r="J1177" s="208">
        <v>250.90700000000001</v>
      </c>
      <c r="K1177" s="208">
        <v>770</v>
      </c>
      <c r="L1177" s="208"/>
      <c r="M1177" s="208">
        <v>370</v>
      </c>
      <c r="N1177" s="208">
        <v>770</v>
      </c>
      <c r="O1177" s="208">
        <v>770</v>
      </c>
      <c r="P1177" s="208" t="s">
        <v>260</v>
      </c>
      <c r="Q1177" s="208" t="s">
        <v>258</v>
      </c>
      <c r="R1177" s="208" t="s">
        <v>259</v>
      </c>
      <c r="S1177" s="203">
        <v>44837.595717592594</v>
      </c>
    </row>
    <row r="1178" spans="1:19" x14ac:dyDescent="0.2">
      <c r="A1178" s="208" t="s">
        <v>256</v>
      </c>
      <c r="B1178" s="208" t="s">
        <v>130</v>
      </c>
      <c r="C1178" s="203">
        <v>44823.958333333336</v>
      </c>
      <c r="D1178" s="208">
        <v>273.11200000000002</v>
      </c>
      <c r="E1178" s="208">
        <v>250.5455</v>
      </c>
      <c r="F1178" s="208">
        <v>22.567</v>
      </c>
      <c r="G1178" s="208">
        <v>0</v>
      </c>
      <c r="H1178" s="208">
        <v>499</v>
      </c>
      <c r="I1178" s="208">
        <v>770</v>
      </c>
      <c r="J1178" s="208">
        <v>250.54499999999999</v>
      </c>
      <c r="K1178" s="208">
        <v>770</v>
      </c>
      <c r="L1178" s="208"/>
      <c r="M1178" s="208">
        <v>370</v>
      </c>
      <c r="N1178" s="208">
        <v>770</v>
      </c>
      <c r="O1178" s="208">
        <v>770</v>
      </c>
      <c r="P1178" s="208" t="s">
        <v>260</v>
      </c>
      <c r="Q1178" s="208" t="s">
        <v>258</v>
      </c>
      <c r="R1178" s="208" t="s">
        <v>259</v>
      </c>
      <c r="S1178" s="203">
        <v>44837.595717592594</v>
      </c>
    </row>
    <row r="1179" spans="1:19" x14ac:dyDescent="0.2">
      <c r="A1179" s="208" t="s">
        <v>256</v>
      </c>
      <c r="B1179" s="208" t="s">
        <v>130</v>
      </c>
      <c r="C1179" s="203">
        <v>44824</v>
      </c>
      <c r="D1179" s="208">
        <v>273.47199999999998</v>
      </c>
      <c r="E1179" s="208">
        <v>250.846</v>
      </c>
      <c r="F1179" s="208">
        <v>22.626000000000001</v>
      </c>
      <c r="G1179" s="208">
        <v>0</v>
      </c>
      <c r="H1179" s="208">
        <v>499</v>
      </c>
      <c r="I1179" s="208">
        <v>770</v>
      </c>
      <c r="J1179" s="208">
        <v>250.846</v>
      </c>
      <c r="K1179" s="208">
        <v>770</v>
      </c>
      <c r="L1179" s="208"/>
      <c r="M1179" s="208">
        <v>370</v>
      </c>
      <c r="N1179" s="208">
        <v>770</v>
      </c>
      <c r="O1179" s="208">
        <v>770</v>
      </c>
      <c r="P1179" s="208" t="s">
        <v>260</v>
      </c>
      <c r="Q1179" s="208" t="s">
        <v>258</v>
      </c>
      <c r="R1179" s="208" t="s">
        <v>259</v>
      </c>
      <c r="S1179" s="203">
        <v>44837.595717592594</v>
      </c>
    </row>
    <row r="1180" spans="1:19" x14ac:dyDescent="0.2">
      <c r="A1180" s="208" t="s">
        <v>256</v>
      </c>
      <c r="B1180" s="208" t="s">
        <v>130</v>
      </c>
      <c r="C1180" s="203">
        <v>44824.041666666664</v>
      </c>
      <c r="D1180" s="208">
        <v>273.82400000000001</v>
      </c>
      <c r="E1180" s="208">
        <v>251.10249999999999</v>
      </c>
      <c r="F1180" s="208">
        <v>22.722000000000001</v>
      </c>
      <c r="G1180" s="208">
        <v>0</v>
      </c>
      <c r="H1180" s="208">
        <v>499</v>
      </c>
      <c r="I1180" s="208">
        <v>770</v>
      </c>
      <c r="J1180" s="208">
        <v>251.102</v>
      </c>
      <c r="K1180" s="208">
        <v>770</v>
      </c>
      <c r="L1180" s="208"/>
      <c r="M1180" s="208">
        <v>370</v>
      </c>
      <c r="N1180" s="208">
        <v>770</v>
      </c>
      <c r="O1180" s="208">
        <v>770</v>
      </c>
      <c r="P1180" s="208" t="s">
        <v>260</v>
      </c>
      <c r="Q1180" s="208" t="s">
        <v>258</v>
      </c>
      <c r="R1180" s="208" t="s">
        <v>259</v>
      </c>
      <c r="S1180" s="203">
        <v>44837.595717592594</v>
      </c>
    </row>
    <row r="1181" spans="1:19" x14ac:dyDescent="0.2">
      <c r="A1181" s="208" t="s">
        <v>256</v>
      </c>
      <c r="B1181" s="208" t="s">
        <v>130</v>
      </c>
      <c r="C1181" s="203">
        <v>44824.083333333336</v>
      </c>
      <c r="D1181" s="208">
        <v>273.36399999999998</v>
      </c>
      <c r="E1181" s="208">
        <v>250.809</v>
      </c>
      <c r="F1181" s="208">
        <v>22.555</v>
      </c>
      <c r="G1181" s="208">
        <v>0</v>
      </c>
      <c r="H1181" s="208">
        <v>499</v>
      </c>
      <c r="I1181" s="208">
        <v>770</v>
      </c>
      <c r="J1181" s="208">
        <v>250.809</v>
      </c>
      <c r="K1181" s="208">
        <v>770</v>
      </c>
      <c r="L1181" s="208"/>
      <c r="M1181" s="208">
        <v>370</v>
      </c>
      <c r="N1181" s="208">
        <v>770</v>
      </c>
      <c r="O1181" s="208">
        <v>770</v>
      </c>
      <c r="P1181" s="208" t="s">
        <v>260</v>
      </c>
      <c r="Q1181" s="208" t="s">
        <v>258</v>
      </c>
      <c r="R1181" s="208" t="s">
        <v>259</v>
      </c>
      <c r="S1181" s="203">
        <v>44837.595717592594</v>
      </c>
    </row>
    <row r="1182" spans="1:19" x14ac:dyDescent="0.2">
      <c r="A1182" s="208" t="s">
        <v>256</v>
      </c>
      <c r="B1182" s="208" t="s">
        <v>130</v>
      </c>
      <c r="C1182" s="203">
        <v>44824.125</v>
      </c>
      <c r="D1182" s="208">
        <v>273.22399999999999</v>
      </c>
      <c r="E1182" s="208">
        <v>250.762</v>
      </c>
      <c r="F1182" s="208">
        <v>22.46</v>
      </c>
      <c r="G1182" s="208">
        <v>0</v>
      </c>
      <c r="H1182" s="208">
        <v>500</v>
      </c>
      <c r="I1182" s="208">
        <v>770</v>
      </c>
      <c r="J1182" s="208">
        <v>250.76400000000001</v>
      </c>
      <c r="K1182" s="208">
        <v>770</v>
      </c>
      <c r="L1182" s="208"/>
      <c r="M1182" s="208">
        <v>370</v>
      </c>
      <c r="N1182" s="208">
        <v>770</v>
      </c>
      <c r="O1182" s="208">
        <v>770</v>
      </c>
      <c r="P1182" s="208" t="s">
        <v>260</v>
      </c>
      <c r="Q1182" s="208" t="s">
        <v>258</v>
      </c>
      <c r="R1182" s="208" t="s">
        <v>259</v>
      </c>
      <c r="S1182" s="203">
        <v>44837.595717592594</v>
      </c>
    </row>
    <row r="1183" spans="1:19" x14ac:dyDescent="0.2">
      <c r="A1183" s="208" t="s">
        <v>256</v>
      </c>
      <c r="B1183" s="208" t="s">
        <v>130</v>
      </c>
      <c r="C1183" s="203">
        <v>44824.166666666664</v>
      </c>
      <c r="D1183" s="208">
        <v>273.44</v>
      </c>
      <c r="E1183" s="208">
        <v>250.83750000000001</v>
      </c>
      <c r="F1183" s="208">
        <v>22.6</v>
      </c>
      <c r="G1183" s="208">
        <v>0</v>
      </c>
      <c r="H1183" s="208">
        <v>500</v>
      </c>
      <c r="I1183" s="208">
        <v>770</v>
      </c>
      <c r="J1183" s="208">
        <v>250.84</v>
      </c>
      <c r="K1183" s="208">
        <v>770</v>
      </c>
      <c r="L1183" s="208"/>
      <c r="M1183" s="208">
        <v>370</v>
      </c>
      <c r="N1183" s="208">
        <v>770</v>
      </c>
      <c r="O1183" s="208">
        <v>770</v>
      </c>
      <c r="P1183" s="208" t="s">
        <v>260</v>
      </c>
      <c r="Q1183" s="208" t="s">
        <v>258</v>
      </c>
      <c r="R1183" s="208" t="s">
        <v>259</v>
      </c>
      <c r="S1183" s="203">
        <v>44837.595717592594</v>
      </c>
    </row>
    <row r="1184" spans="1:19" x14ac:dyDescent="0.2">
      <c r="A1184" s="208" t="s">
        <v>256</v>
      </c>
      <c r="B1184" s="208" t="s">
        <v>130</v>
      </c>
      <c r="C1184" s="203">
        <v>44824.208333333336</v>
      </c>
      <c r="D1184" s="208">
        <v>273.54000000000002</v>
      </c>
      <c r="E1184" s="208">
        <v>250.9195</v>
      </c>
      <c r="F1184" s="208">
        <v>22.620999999999999</v>
      </c>
      <c r="G1184" s="208">
        <v>0</v>
      </c>
      <c r="H1184" s="208">
        <v>500</v>
      </c>
      <c r="I1184" s="208">
        <v>770</v>
      </c>
      <c r="J1184" s="208">
        <v>250.91900000000001</v>
      </c>
      <c r="K1184" s="208">
        <v>770</v>
      </c>
      <c r="L1184" s="208"/>
      <c r="M1184" s="208">
        <v>370</v>
      </c>
      <c r="N1184" s="208">
        <v>770</v>
      </c>
      <c r="O1184" s="208">
        <v>770</v>
      </c>
      <c r="P1184" s="208" t="s">
        <v>260</v>
      </c>
      <c r="Q1184" s="208" t="s">
        <v>258</v>
      </c>
      <c r="R1184" s="208" t="s">
        <v>259</v>
      </c>
      <c r="S1184" s="203">
        <v>44837.595717592594</v>
      </c>
    </row>
    <row r="1185" spans="1:19" x14ac:dyDescent="0.2">
      <c r="A1185" s="208" t="s">
        <v>256</v>
      </c>
      <c r="B1185" s="208" t="s">
        <v>130</v>
      </c>
      <c r="C1185" s="203">
        <v>44824.25</v>
      </c>
      <c r="D1185" s="208">
        <v>273.50400000000002</v>
      </c>
      <c r="E1185" s="208">
        <v>250.9615</v>
      </c>
      <c r="F1185" s="208">
        <v>22.542999999999999</v>
      </c>
      <c r="G1185" s="208">
        <v>0</v>
      </c>
      <c r="H1185" s="208">
        <v>500</v>
      </c>
      <c r="I1185" s="208">
        <v>770</v>
      </c>
      <c r="J1185" s="208">
        <v>250.96100000000001</v>
      </c>
      <c r="K1185" s="208">
        <v>770</v>
      </c>
      <c r="L1185" s="208"/>
      <c r="M1185" s="208">
        <v>370</v>
      </c>
      <c r="N1185" s="208">
        <v>770</v>
      </c>
      <c r="O1185" s="208">
        <v>770</v>
      </c>
      <c r="P1185" s="208" t="s">
        <v>260</v>
      </c>
      <c r="Q1185" s="208" t="s">
        <v>258</v>
      </c>
      <c r="R1185" s="208" t="s">
        <v>259</v>
      </c>
      <c r="S1185" s="203">
        <v>44837.595717592594</v>
      </c>
    </row>
    <row r="1186" spans="1:19" x14ac:dyDescent="0.2">
      <c r="A1186" s="208" t="s">
        <v>256</v>
      </c>
      <c r="B1186" s="208" t="s">
        <v>130</v>
      </c>
      <c r="C1186" s="203">
        <v>44824.291666666664</v>
      </c>
      <c r="D1186" s="208">
        <v>278.608</v>
      </c>
      <c r="E1186" s="208">
        <v>255.82849999999999</v>
      </c>
      <c r="F1186" s="208">
        <v>22.779</v>
      </c>
      <c r="G1186" s="208">
        <v>0</v>
      </c>
      <c r="H1186" s="208">
        <v>500</v>
      </c>
      <c r="I1186" s="208">
        <v>770</v>
      </c>
      <c r="J1186" s="208">
        <v>255.82900000000001</v>
      </c>
      <c r="K1186" s="208">
        <v>770</v>
      </c>
      <c r="L1186" s="208"/>
      <c r="M1186" s="208">
        <v>370</v>
      </c>
      <c r="N1186" s="208">
        <v>770</v>
      </c>
      <c r="O1186" s="208">
        <v>770</v>
      </c>
      <c r="P1186" s="208" t="s">
        <v>260</v>
      </c>
      <c r="Q1186" s="208" t="s">
        <v>258</v>
      </c>
      <c r="R1186" s="208" t="s">
        <v>259</v>
      </c>
      <c r="S1186" s="203">
        <v>44837.595717592594</v>
      </c>
    </row>
    <row r="1187" spans="1:19" x14ac:dyDescent="0.2">
      <c r="A1187" s="208" t="s">
        <v>256</v>
      </c>
      <c r="B1187" s="208" t="s">
        <v>130</v>
      </c>
      <c r="C1187" s="203">
        <v>44824.333333333336</v>
      </c>
      <c r="D1187" s="208">
        <v>276.34800000000001</v>
      </c>
      <c r="E1187" s="208">
        <v>253.7765</v>
      </c>
      <c r="F1187" s="208">
        <v>22.571999999999999</v>
      </c>
      <c r="G1187" s="208">
        <v>0</v>
      </c>
      <c r="H1187" s="208">
        <v>500</v>
      </c>
      <c r="I1187" s="208">
        <v>770</v>
      </c>
      <c r="J1187" s="208">
        <v>253.77600000000001</v>
      </c>
      <c r="K1187" s="208">
        <v>770</v>
      </c>
      <c r="L1187" s="208"/>
      <c r="M1187" s="208">
        <v>370</v>
      </c>
      <c r="N1187" s="208">
        <v>770</v>
      </c>
      <c r="O1187" s="208">
        <v>770</v>
      </c>
      <c r="P1187" s="208" t="s">
        <v>260</v>
      </c>
      <c r="Q1187" s="208" t="s">
        <v>258</v>
      </c>
      <c r="R1187" s="208" t="s">
        <v>259</v>
      </c>
      <c r="S1187" s="203">
        <v>44837.595717592594</v>
      </c>
    </row>
    <row r="1188" spans="1:19" x14ac:dyDescent="0.2">
      <c r="A1188" s="208" t="s">
        <v>256</v>
      </c>
      <c r="B1188" s="208" t="s">
        <v>130</v>
      </c>
      <c r="C1188" s="203">
        <v>44824.375</v>
      </c>
      <c r="D1188" s="208">
        <v>273.77999999999997</v>
      </c>
      <c r="E1188" s="208">
        <v>251.24250000000001</v>
      </c>
      <c r="F1188" s="208">
        <v>22.538</v>
      </c>
      <c r="G1188" s="208">
        <v>0</v>
      </c>
      <c r="H1188" s="208">
        <v>500</v>
      </c>
      <c r="I1188" s="208">
        <v>770</v>
      </c>
      <c r="J1188" s="208">
        <v>251.24199999999999</v>
      </c>
      <c r="K1188" s="208">
        <v>770</v>
      </c>
      <c r="L1188" s="208"/>
      <c r="M1188" s="208">
        <v>370</v>
      </c>
      <c r="N1188" s="208">
        <v>770</v>
      </c>
      <c r="O1188" s="208">
        <v>770</v>
      </c>
      <c r="P1188" s="208" t="s">
        <v>260</v>
      </c>
      <c r="Q1188" s="208" t="s">
        <v>258</v>
      </c>
      <c r="R1188" s="208" t="s">
        <v>259</v>
      </c>
      <c r="S1188" s="203">
        <v>44837.595717592594</v>
      </c>
    </row>
    <row r="1189" spans="1:19" x14ac:dyDescent="0.2">
      <c r="A1189" s="208" t="s">
        <v>256</v>
      </c>
      <c r="B1189" s="208" t="s">
        <v>130</v>
      </c>
      <c r="C1189" s="203">
        <v>44824.416666666664</v>
      </c>
      <c r="D1189" s="208">
        <v>273.37599999999998</v>
      </c>
      <c r="E1189" s="208">
        <v>250.9</v>
      </c>
      <c r="F1189" s="208">
        <v>22.475000000000001</v>
      </c>
      <c r="G1189" s="208">
        <v>0</v>
      </c>
      <c r="H1189" s="208">
        <v>500</v>
      </c>
      <c r="I1189" s="208">
        <v>770</v>
      </c>
      <c r="J1189" s="208">
        <v>250.90100000000001</v>
      </c>
      <c r="K1189" s="208">
        <v>770</v>
      </c>
      <c r="L1189" s="208"/>
      <c r="M1189" s="208">
        <v>370</v>
      </c>
      <c r="N1189" s="208">
        <v>770</v>
      </c>
      <c r="O1189" s="208">
        <v>770</v>
      </c>
      <c r="P1189" s="208" t="s">
        <v>260</v>
      </c>
      <c r="Q1189" s="208" t="s">
        <v>258</v>
      </c>
      <c r="R1189" s="208" t="s">
        <v>259</v>
      </c>
      <c r="S1189" s="203">
        <v>44837.595717592594</v>
      </c>
    </row>
    <row r="1190" spans="1:19" x14ac:dyDescent="0.2">
      <c r="A1190" s="208" t="s">
        <v>256</v>
      </c>
      <c r="B1190" s="208" t="s">
        <v>130</v>
      </c>
      <c r="C1190" s="203">
        <v>44824.458333333336</v>
      </c>
      <c r="D1190" s="208">
        <v>277.06400000000002</v>
      </c>
      <c r="E1190" s="208">
        <v>254.351</v>
      </c>
      <c r="F1190" s="208">
        <v>22.715</v>
      </c>
      <c r="G1190" s="208">
        <v>0</v>
      </c>
      <c r="H1190" s="208">
        <v>500</v>
      </c>
      <c r="I1190" s="208">
        <v>770</v>
      </c>
      <c r="J1190" s="208">
        <v>254.34899999999999</v>
      </c>
      <c r="K1190" s="208">
        <v>770</v>
      </c>
      <c r="L1190" s="208"/>
      <c r="M1190" s="208">
        <v>370</v>
      </c>
      <c r="N1190" s="208">
        <v>770</v>
      </c>
      <c r="O1190" s="208">
        <v>770</v>
      </c>
      <c r="P1190" s="208" t="s">
        <v>260</v>
      </c>
      <c r="Q1190" s="208" t="s">
        <v>258</v>
      </c>
      <c r="R1190" s="208" t="s">
        <v>259</v>
      </c>
      <c r="S1190" s="203">
        <v>44837.595717592594</v>
      </c>
    </row>
    <row r="1191" spans="1:19" x14ac:dyDescent="0.2">
      <c r="A1191" s="208" t="s">
        <v>256</v>
      </c>
      <c r="B1191" s="208" t="s">
        <v>130</v>
      </c>
      <c r="C1191" s="203">
        <v>44824.5</v>
      </c>
      <c r="D1191" s="208">
        <v>274.35199999999998</v>
      </c>
      <c r="E1191" s="208">
        <v>251.89599999999999</v>
      </c>
      <c r="F1191" s="208">
        <v>22.457999999999998</v>
      </c>
      <c r="G1191" s="208">
        <v>0</v>
      </c>
      <c r="H1191" s="208">
        <v>500</v>
      </c>
      <c r="I1191" s="208">
        <v>770</v>
      </c>
      <c r="J1191" s="208">
        <v>251.89400000000001</v>
      </c>
      <c r="K1191" s="208">
        <v>770</v>
      </c>
      <c r="L1191" s="208"/>
      <c r="M1191" s="208">
        <v>370</v>
      </c>
      <c r="N1191" s="208">
        <v>770</v>
      </c>
      <c r="O1191" s="208">
        <v>770</v>
      </c>
      <c r="P1191" s="208" t="s">
        <v>260</v>
      </c>
      <c r="Q1191" s="208" t="s">
        <v>258</v>
      </c>
      <c r="R1191" s="208" t="s">
        <v>259</v>
      </c>
      <c r="S1191" s="203">
        <v>44837.595717592594</v>
      </c>
    </row>
    <row r="1192" spans="1:19" x14ac:dyDescent="0.2">
      <c r="A1192" s="208" t="s">
        <v>256</v>
      </c>
      <c r="B1192" s="208" t="s">
        <v>130</v>
      </c>
      <c r="C1192" s="203">
        <v>44824.541666666664</v>
      </c>
      <c r="D1192" s="208">
        <v>278.06400000000002</v>
      </c>
      <c r="E1192" s="208">
        <v>255.494</v>
      </c>
      <c r="F1192" s="208">
        <v>22.568000000000001</v>
      </c>
      <c r="G1192" s="208">
        <v>0</v>
      </c>
      <c r="H1192" s="208">
        <v>500</v>
      </c>
      <c r="I1192" s="208">
        <v>770</v>
      </c>
      <c r="J1192" s="208">
        <v>255.49600000000001</v>
      </c>
      <c r="K1192" s="208">
        <v>770</v>
      </c>
      <c r="L1192" s="208"/>
      <c r="M1192" s="208">
        <v>370</v>
      </c>
      <c r="N1192" s="208">
        <v>770</v>
      </c>
      <c r="O1192" s="208">
        <v>770</v>
      </c>
      <c r="P1192" s="208" t="s">
        <v>260</v>
      </c>
      <c r="Q1192" s="208" t="s">
        <v>258</v>
      </c>
      <c r="R1192" s="208" t="s">
        <v>259</v>
      </c>
      <c r="S1192" s="203">
        <v>44837.595717592594</v>
      </c>
    </row>
    <row r="1193" spans="1:19" x14ac:dyDescent="0.2">
      <c r="A1193" s="208" t="s">
        <v>256</v>
      </c>
      <c r="B1193" s="208" t="s">
        <v>130</v>
      </c>
      <c r="C1193" s="203">
        <v>44824.583333333336</v>
      </c>
      <c r="D1193" s="208">
        <v>273.72000000000003</v>
      </c>
      <c r="E1193" s="208">
        <v>251.3235</v>
      </c>
      <c r="F1193" s="208">
        <v>22.395</v>
      </c>
      <c r="G1193" s="208">
        <v>0</v>
      </c>
      <c r="H1193" s="208">
        <v>500</v>
      </c>
      <c r="I1193" s="208">
        <v>770</v>
      </c>
      <c r="J1193" s="208">
        <v>251.32499999999999</v>
      </c>
      <c r="K1193" s="208">
        <v>770</v>
      </c>
      <c r="L1193" s="208"/>
      <c r="M1193" s="208">
        <v>370</v>
      </c>
      <c r="N1193" s="208">
        <v>770</v>
      </c>
      <c r="O1193" s="208">
        <v>770</v>
      </c>
      <c r="P1193" s="208" t="s">
        <v>260</v>
      </c>
      <c r="Q1193" s="208" t="s">
        <v>258</v>
      </c>
      <c r="R1193" s="208" t="s">
        <v>259</v>
      </c>
      <c r="S1193" s="203">
        <v>44837.595717592594</v>
      </c>
    </row>
    <row r="1194" spans="1:19" x14ac:dyDescent="0.2">
      <c r="A1194" s="208" t="s">
        <v>256</v>
      </c>
      <c r="B1194" s="208" t="s">
        <v>130</v>
      </c>
      <c r="C1194" s="203">
        <v>44824.625</v>
      </c>
      <c r="D1194" s="208">
        <v>274.47199999999998</v>
      </c>
      <c r="E1194" s="208">
        <v>251.93600000000001</v>
      </c>
      <c r="F1194" s="208">
        <v>22.535</v>
      </c>
      <c r="G1194" s="208">
        <v>0</v>
      </c>
      <c r="H1194" s="208">
        <v>500</v>
      </c>
      <c r="I1194" s="208">
        <v>770</v>
      </c>
      <c r="J1194" s="208">
        <v>251.93700000000001</v>
      </c>
      <c r="K1194" s="208">
        <v>770</v>
      </c>
      <c r="L1194" s="208"/>
      <c r="M1194" s="208">
        <v>370</v>
      </c>
      <c r="N1194" s="208">
        <v>770</v>
      </c>
      <c r="O1194" s="208">
        <v>770</v>
      </c>
      <c r="P1194" s="208" t="s">
        <v>260</v>
      </c>
      <c r="Q1194" s="208" t="s">
        <v>258</v>
      </c>
      <c r="R1194" s="208" t="s">
        <v>259</v>
      </c>
      <c r="S1194" s="203">
        <v>44837.595717592594</v>
      </c>
    </row>
    <row r="1195" spans="1:19" x14ac:dyDescent="0.2">
      <c r="A1195" s="208" t="s">
        <v>256</v>
      </c>
      <c r="B1195" s="208" t="s">
        <v>130</v>
      </c>
      <c r="C1195" s="203">
        <v>44824.666666666664</v>
      </c>
      <c r="D1195" s="208">
        <v>274.86799999999999</v>
      </c>
      <c r="E1195" s="208">
        <v>252.37950000000001</v>
      </c>
      <c r="F1195" s="208">
        <v>22.488</v>
      </c>
      <c r="G1195" s="208">
        <v>0</v>
      </c>
      <c r="H1195" s="208">
        <v>500</v>
      </c>
      <c r="I1195" s="208">
        <v>770</v>
      </c>
      <c r="J1195" s="208">
        <v>252.38</v>
      </c>
      <c r="K1195" s="208">
        <v>770</v>
      </c>
      <c r="L1195" s="208"/>
      <c r="M1195" s="208">
        <v>370</v>
      </c>
      <c r="N1195" s="208">
        <v>770</v>
      </c>
      <c r="O1195" s="208">
        <v>770</v>
      </c>
      <c r="P1195" s="208" t="s">
        <v>260</v>
      </c>
      <c r="Q1195" s="208" t="s">
        <v>258</v>
      </c>
      <c r="R1195" s="208" t="s">
        <v>259</v>
      </c>
      <c r="S1195" s="203">
        <v>44837.595717592594</v>
      </c>
    </row>
    <row r="1196" spans="1:19" x14ac:dyDescent="0.2">
      <c r="A1196" s="208" t="s">
        <v>256</v>
      </c>
      <c r="B1196" s="208" t="s">
        <v>130</v>
      </c>
      <c r="C1196" s="203">
        <v>44824.708333333336</v>
      </c>
      <c r="D1196" s="208">
        <v>274.31200000000001</v>
      </c>
      <c r="E1196" s="208">
        <v>251.84049999999999</v>
      </c>
      <c r="F1196" s="208">
        <v>22.472999999999999</v>
      </c>
      <c r="G1196" s="208">
        <v>0</v>
      </c>
      <c r="H1196" s="208">
        <v>500</v>
      </c>
      <c r="I1196" s="208">
        <v>770</v>
      </c>
      <c r="J1196" s="208">
        <v>251.839</v>
      </c>
      <c r="K1196" s="208">
        <v>770</v>
      </c>
      <c r="L1196" s="208"/>
      <c r="M1196" s="208">
        <v>370</v>
      </c>
      <c r="N1196" s="208">
        <v>770</v>
      </c>
      <c r="O1196" s="208">
        <v>770</v>
      </c>
      <c r="P1196" s="208" t="s">
        <v>260</v>
      </c>
      <c r="Q1196" s="208" t="s">
        <v>258</v>
      </c>
      <c r="R1196" s="208" t="s">
        <v>259</v>
      </c>
      <c r="S1196" s="203">
        <v>44837.595717592594</v>
      </c>
    </row>
    <row r="1197" spans="1:19" x14ac:dyDescent="0.2">
      <c r="A1197" s="208" t="s">
        <v>256</v>
      </c>
      <c r="B1197" s="208" t="s">
        <v>130</v>
      </c>
      <c r="C1197" s="203">
        <v>44824.75</v>
      </c>
      <c r="D1197" s="208">
        <v>285.012</v>
      </c>
      <c r="E1197" s="208">
        <v>262.12599999999998</v>
      </c>
      <c r="F1197" s="208">
        <v>22.887</v>
      </c>
      <c r="G1197" s="208">
        <v>0</v>
      </c>
      <c r="H1197" s="208">
        <v>500</v>
      </c>
      <c r="I1197" s="208">
        <v>770</v>
      </c>
      <c r="J1197" s="208">
        <v>262.125</v>
      </c>
      <c r="K1197" s="208">
        <v>770</v>
      </c>
      <c r="L1197" s="208"/>
      <c r="M1197" s="208">
        <v>370</v>
      </c>
      <c r="N1197" s="208">
        <v>770</v>
      </c>
      <c r="O1197" s="208">
        <v>770</v>
      </c>
      <c r="P1197" s="208" t="s">
        <v>260</v>
      </c>
      <c r="Q1197" s="208" t="s">
        <v>258</v>
      </c>
      <c r="R1197" s="208" t="s">
        <v>259</v>
      </c>
      <c r="S1197" s="203">
        <v>44837.595717592594</v>
      </c>
    </row>
    <row r="1198" spans="1:19" x14ac:dyDescent="0.2">
      <c r="A1198" s="208" t="s">
        <v>256</v>
      </c>
      <c r="B1198" s="208" t="s">
        <v>130</v>
      </c>
      <c r="C1198" s="203">
        <v>44824.791666666664</v>
      </c>
      <c r="D1198" s="208">
        <v>288.76</v>
      </c>
      <c r="E1198" s="208">
        <v>265.66449999999998</v>
      </c>
      <c r="F1198" s="208">
        <v>23.096</v>
      </c>
      <c r="G1198" s="208">
        <v>0</v>
      </c>
      <c r="H1198" s="208">
        <v>500</v>
      </c>
      <c r="I1198" s="208">
        <v>770</v>
      </c>
      <c r="J1198" s="208">
        <v>265.66399999999999</v>
      </c>
      <c r="K1198" s="208">
        <v>770</v>
      </c>
      <c r="L1198" s="208"/>
      <c r="M1198" s="208">
        <v>370</v>
      </c>
      <c r="N1198" s="208">
        <v>770</v>
      </c>
      <c r="O1198" s="208">
        <v>770</v>
      </c>
      <c r="P1198" s="208" t="s">
        <v>260</v>
      </c>
      <c r="Q1198" s="208" t="s">
        <v>258</v>
      </c>
      <c r="R1198" s="208" t="s">
        <v>259</v>
      </c>
      <c r="S1198" s="203">
        <v>44837.595717592594</v>
      </c>
    </row>
    <row r="1199" spans="1:19" x14ac:dyDescent="0.2">
      <c r="A1199" s="208" t="s">
        <v>256</v>
      </c>
      <c r="B1199" s="208" t="s">
        <v>130</v>
      </c>
      <c r="C1199" s="203">
        <v>44824.833333333336</v>
      </c>
      <c r="D1199" s="208">
        <v>273.68799999999999</v>
      </c>
      <c r="E1199" s="208">
        <v>251.1515</v>
      </c>
      <c r="F1199" s="208">
        <v>22.535</v>
      </c>
      <c r="G1199" s="208">
        <v>0</v>
      </c>
      <c r="H1199" s="208">
        <v>500</v>
      </c>
      <c r="I1199" s="208">
        <v>770</v>
      </c>
      <c r="J1199" s="208">
        <v>251.15299999999999</v>
      </c>
      <c r="K1199" s="208">
        <v>770</v>
      </c>
      <c r="L1199" s="208"/>
      <c r="M1199" s="208">
        <v>370</v>
      </c>
      <c r="N1199" s="208">
        <v>770</v>
      </c>
      <c r="O1199" s="208">
        <v>770</v>
      </c>
      <c r="P1199" s="208" t="s">
        <v>260</v>
      </c>
      <c r="Q1199" s="208" t="s">
        <v>258</v>
      </c>
      <c r="R1199" s="208" t="s">
        <v>259</v>
      </c>
      <c r="S1199" s="203">
        <v>44837.595717592594</v>
      </c>
    </row>
    <row r="1200" spans="1:19" x14ac:dyDescent="0.2">
      <c r="A1200" s="208" t="s">
        <v>256</v>
      </c>
      <c r="B1200" s="208" t="s">
        <v>130</v>
      </c>
      <c r="C1200" s="203">
        <v>44824.875</v>
      </c>
      <c r="D1200" s="208">
        <v>273.70400000000001</v>
      </c>
      <c r="E1200" s="208">
        <v>251.12</v>
      </c>
      <c r="F1200" s="208">
        <v>22.582000000000001</v>
      </c>
      <c r="G1200" s="208">
        <v>0</v>
      </c>
      <c r="H1200" s="208">
        <v>499</v>
      </c>
      <c r="I1200" s="208">
        <v>770</v>
      </c>
      <c r="J1200" s="208">
        <v>251.12200000000001</v>
      </c>
      <c r="K1200" s="208">
        <v>770</v>
      </c>
      <c r="L1200" s="208"/>
      <c r="M1200" s="208">
        <v>370</v>
      </c>
      <c r="N1200" s="208">
        <v>770</v>
      </c>
      <c r="O1200" s="208">
        <v>770</v>
      </c>
      <c r="P1200" s="208" t="s">
        <v>260</v>
      </c>
      <c r="Q1200" s="208" t="s">
        <v>258</v>
      </c>
      <c r="R1200" s="208" t="s">
        <v>259</v>
      </c>
      <c r="S1200" s="203">
        <v>44837.595717592594</v>
      </c>
    </row>
    <row r="1201" spans="1:19" x14ac:dyDescent="0.2">
      <c r="A1201" s="208" t="s">
        <v>256</v>
      </c>
      <c r="B1201" s="208" t="s">
        <v>130</v>
      </c>
      <c r="C1201" s="203">
        <v>44824.916666666664</v>
      </c>
      <c r="D1201" s="208">
        <v>273.52</v>
      </c>
      <c r="E1201" s="208">
        <v>250.89150000000001</v>
      </c>
      <c r="F1201" s="208">
        <v>22.628</v>
      </c>
      <c r="G1201" s="208">
        <v>0</v>
      </c>
      <c r="H1201" s="208">
        <v>499</v>
      </c>
      <c r="I1201" s="208">
        <v>770</v>
      </c>
      <c r="J1201" s="208">
        <v>250.892</v>
      </c>
      <c r="K1201" s="208">
        <v>770</v>
      </c>
      <c r="L1201" s="208"/>
      <c r="M1201" s="208">
        <v>370</v>
      </c>
      <c r="N1201" s="208">
        <v>770</v>
      </c>
      <c r="O1201" s="208">
        <v>770</v>
      </c>
      <c r="P1201" s="208" t="s">
        <v>260</v>
      </c>
      <c r="Q1201" s="208" t="s">
        <v>258</v>
      </c>
      <c r="R1201" s="208" t="s">
        <v>259</v>
      </c>
      <c r="S1201" s="203">
        <v>44837.595717592594</v>
      </c>
    </row>
    <row r="1202" spans="1:19" x14ac:dyDescent="0.2">
      <c r="A1202" s="208" t="s">
        <v>256</v>
      </c>
      <c r="B1202" s="208" t="s">
        <v>130</v>
      </c>
      <c r="C1202" s="203">
        <v>44824.958333333336</v>
      </c>
      <c r="D1202" s="208">
        <v>273.58</v>
      </c>
      <c r="E1202" s="208">
        <v>251.03800000000001</v>
      </c>
      <c r="F1202" s="208">
        <v>22.544</v>
      </c>
      <c r="G1202" s="208">
        <v>0</v>
      </c>
      <c r="H1202" s="208">
        <v>499</v>
      </c>
      <c r="I1202" s="208">
        <v>770</v>
      </c>
      <c r="J1202" s="208">
        <v>251.036</v>
      </c>
      <c r="K1202" s="208">
        <v>770</v>
      </c>
      <c r="L1202" s="208"/>
      <c r="M1202" s="208">
        <v>370</v>
      </c>
      <c r="N1202" s="208">
        <v>770</v>
      </c>
      <c r="O1202" s="208">
        <v>770</v>
      </c>
      <c r="P1202" s="208" t="s">
        <v>260</v>
      </c>
      <c r="Q1202" s="208" t="s">
        <v>258</v>
      </c>
      <c r="R1202" s="208" t="s">
        <v>259</v>
      </c>
      <c r="S1202" s="203">
        <v>44837.595717592594</v>
      </c>
    </row>
    <row r="1203" spans="1:19" x14ac:dyDescent="0.2">
      <c r="A1203" s="208" t="s">
        <v>256</v>
      </c>
      <c r="B1203" s="208" t="s">
        <v>130</v>
      </c>
      <c r="C1203" s="203">
        <v>44825</v>
      </c>
      <c r="D1203" s="208">
        <v>273.26400000000001</v>
      </c>
      <c r="E1203" s="208">
        <v>250.755</v>
      </c>
      <c r="F1203" s="208">
        <v>22.51</v>
      </c>
      <c r="G1203" s="208">
        <v>0</v>
      </c>
      <c r="H1203" s="208">
        <v>499</v>
      </c>
      <c r="I1203" s="208">
        <v>770</v>
      </c>
      <c r="J1203" s="208">
        <v>250.75399999999999</v>
      </c>
      <c r="K1203" s="208">
        <v>770</v>
      </c>
      <c r="L1203" s="208"/>
      <c r="M1203" s="208">
        <v>370</v>
      </c>
      <c r="N1203" s="208">
        <v>770</v>
      </c>
      <c r="O1203" s="208">
        <v>770</v>
      </c>
      <c r="P1203" s="208" t="s">
        <v>260</v>
      </c>
      <c r="Q1203" s="208" t="s">
        <v>258</v>
      </c>
      <c r="R1203" s="208" t="s">
        <v>259</v>
      </c>
      <c r="S1203" s="203">
        <v>44837.595717592594</v>
      </c>
    </row>
    <row r="1204" spans="1:19" x14ac:dyDescent="0.2">
      <c r="A1204" s="208" t="s">
        <v>256</v>
      </c>
      <c r="B1204" s="208" t="s">
        <v>130</v>
      </c>
      <c r="C1204" s="203">
        <v>44825.041666666664</v>
      </c>
      <c r="D1204" s="208">
        <v>273.49200000000002</v>
      </c>
      <c r="E1204" s="208">
        <v>251.00450000000001</v>
      </c>
      <c r="F1204" s="208">
        <v>22.486999999999998</v>
      </c>
      <c r="G1204" s="208">
        <v>0</v>
      </c>
      <c r="H1204" s="208">
        <v>500</v>
      </c>
      <c r="I1204" s="208">
        <v>770</v>
      </c>
      <c r="J1204" s="208">
        <v>251.005</v>
      </c>
      <c r="K1204" s="208">
        <v>770</v>
      </c>
      <c r="L1204" s="208"/>
      <c r="M1204" s="208">
        <v>370</v>
      </c>
      <c r="N1204" s="208">
        <v>770</v>
      </c>
      <c r="O1204" s="208">
        <v>770</v>
      </c>
      <c r="P1204" s="208" t="s">
        <v>260</v>
      </c>
      <c r="Q1204" s="208" t="s">
        <v>258</v>
      </c>
      <c r="R1204" s="208" t="s">
        <v>259</v>
      </c>
      <c r="S1204" s="203">
        <v>44837.595717592594</v>
      </c>
    </row>
    <row r="1205" spans="1:19" x14ac:dyDescent="0.2">
      <c r="A1205" s="208" t="s">
        <v>256</v>
      </c>
      <c r="B1205" s="208" t="s">
        <v>130</v>
      </c>
      <c r="C1205" s="203">
        <v>44825.083333333336</v>
      </c>
      <c r="D1205" s="208">
        <v>273.25200000000001</v>
      </c>
      <c r="E1205" s="208">
        <v>250.79050000000001</v>
      </c>
      <c r="F1205" s="208">
        <v>22.462</v>
      </c>
      <c r="G1205" s="208">
        <v>0</v>
      </c>
      <c r="H1205" s="208">
        <v>500</v>
      </c>
      <c r="I1205" s="208">
        <v>770</v>
      </c>
      <c r="J1205" s="208">
        <v>250.79</v>
      </c>
      <c r="K1205" s="208">
        <v>770</v>
      </c>
      <c r="L1205" s="208"/>
      <c r="M1205" s="208">
        <v>370</v>
      </c>
      <c r="N1205" s="208">
        <v>770</v>
      </c>
      <c r="O1205" s="208">
        <v>770</v>
      </c>
      <c r="P1205" s="208" t="s">
        <v>260</v>
      </c>
      <c r="Q1205" s="208" t="s">
        <v>258</v>
      </c>
      <c r="R1205" s="208" t="s">
        <v>259</v>
      </c>
      <c r="S1205" s="203">
        <v>44837.595717592594</v>
      </c>
    </row>
    <row r="1206" spans="1:19" x14ac:dyDescent="0.2">
      <c r="A1206" s="208" t="s">
        <v>256</v>
      </c>
      <c r="B1206" s="208" t="s">
        <v>130</v>
      </c>
      <c r="C1206" s="203">
        <v>44825.125</v>
      </c>
      <c r="D1206" s="208">
        <v>273.548</v>
      </c>
      <c r="E1206" s="208">
        <v>251.047</v>
      </c>
      <c r="F1206" s="208">
        <v>22.501000000000001</v>
      </c>
      <c r="G1206" s="208">
        <v>0</v>
      </c>
      <c r="H1206" s="208">
        <v>500</v>
      </c>
      <c r="I1206" s="208">
        <v>770</v>
      </c>
      <c r="J1206" s="208">
        <v>251.047</v>
      </c>
      <c r="K1206" s="208">
        <v>770</v>
      </c>
      <c r="L1206" s="208"/>
      <c r="M1206" s="208">
        <v>370</v>
      </c>
      <c r="N1206" s="208">
        <v>770</v>
      </c>
      <c r="O1206" s="208">
        <v>770</v>
      </c>
      <c r="P1206" s="208" t="s">
        <v>260</v>
      </c>
      <c r="Q1206" s="208" t="s">
        <v>258</v>
      </c>
      <c r="R1206" s="208" t="s">
        <v>259</v>
      </c>
      <c r="S1206" s="203">
        <v>44837.595717592594</v>
      </c>
    </row>
    <row r="1207" spans="1:19" x14ac:dyDescent="0.2">
      <c r="A1207" s="208" t="s">
        <v>256</v>
      </c>
      <c r="B1207" s="208" t="s">
        <v>130</v>
      </c>
      <c r="C1207" s="203">
        <v>44825.166666666664</v>
      </c>
      <c r="D1207" s="208">
        <v>273.35599999999999</v>
      </c>
      <c r="E1207" s="208">
        <v>250.63650000000001</v>
      </c>
      <c r="F1207" s="208">
        <v>22.72</v>
      </c>
      <c r="G1207" s="208">
        <v>0</v>
      </c>
      <c r="H1207" s="208">
        <v>500</v>
      </c>
      <c r="I1207" s="208">
        <v>770</v>
      </c>
      <c r="J1207" s="208">
        <v>250.636</v>
      </c>
      <c r="K1207" s="208">
        <v>770</v>
      </c>
      <c r="L1207" s="208"/>
      <c r="M1207" s="208">
        <v>370</v>
      </c>
      <c r="N1207" s="208">
        <v>770</v>
      </c>
      <c r="O1207" s="208">
        <v>770</v>
      </c>
      <c r="P1207" s="208" t="s">
        <v>260</v>
      </c>
      <c r="Q1207" s="208" t="s">
        <v>258</v>
      </c>
      <c r="R1207" s="208" t="s">
        <v>259</v>
      </c>
      <c r="S1207" s="203">
        <v>44837.595717592594</v>
      </c>
    </row>
    <row r="1208" spans="1:19" x14ac:dyDescent="0.2">
      <c r="A1208" s="208" t="s">
        <v>256</v>
      </c>
      <c r="B1208" s="208" t="s">
        <v>130</v>
      </c>
      <c r="C1208" s="203">
        <v>44825.208333333336</v>
      </c>
      <c r="D1208" s="208">
        <v>273.68</v>
      </c>
      <c r="E1208" s="208">
        <v>250.97</v>
      </c>
      <c r="F1208" s="208">
        <v>22.709</v>
      </c>
      <c r="G1208" s="208">
        <v>0</v>
      </c>
      <c r="H1208" s="208">
        <v>499</v>
      </c>
      <c r="I1208" s="208">
        <v>770</v>
      </c>
      <c r="J1208" s="208">
        <v>250.971</v>
      </c>
      <c r="K1208" s="208">
        <v>770</v>
      </c>
      <c r="L1208" s="208"/>
      <c r="M1208" s="208">
        <v>370</v>
      </c>
      <c r="N1208" s="208">
        <v>770</v>
      </c>
      <c r="O1208" s="208">
        <v>770</v>
      </c>
      <c r="P1208" s="208" t="s">
        <v>260</v>
      </c>
      <c r="Q1208" s="208" t="s">
        <v>258</v>
      </c>
      <c r="R1208" s="208" t="s">
        <v>259</v>
      </c>
      <c r="S1208" s="203">
        <v>44837.595717592594</v>
      </c>
    </row>
    <row r="1209" spans="1:19" x14ac:dyDescent="0.2">
      <c r="A1209" s="208" t="s">
        <v>256</v>
      </c>
      <c r="B1209" s="208" t="s">
        <v>130</v>
      </c>
      <c r="C1209" s="203">
        <v>44825.25</v>
      </c>
      <c r="D1209" s="208">
        <v>273.44400000000002</v>
      </c>
      <c r="E1209" s="208">
        <v>250.73699999999999</v>
      </c>
      <c r="F1209" s="208">
        <v>22.704999999999998</v>
      </c>
      <c r="G1209" s="208">
        <v>0</v>
      </c>
      <c r="H1209" s="208">
        <v>499</v>
      </c>
      <c r="I1209" s="208">
        <v>770</v>
      </c>
      <c r="J1209" s="208">
        <v>250.739</v>
      </c>
      <c r="K1209" s="208">
        <v>770</v>
      </c>
      <c r="L1209" s="208"/>
      <c r="M1209" s="208">
        <v>370</v>
      </c>
      <c r="N1209" s="208">
        <v>770</v>
      </c>
      <c r="O1209" s="208">
        <v>770</v>
      </c>
      <c r="P1209" s="208" t="s">
        <v>260</v>
      </c>
      <c r="Q1209" s="208" t="s">
        <v>258</v>
      </c>
      <c r="R1209" s="208" t="s">
        <v>259</v>
      </c>
      <c r="S1209" s="203">
        <v>44837.595717592594</v>
      </c>
    </row>
    <row r="1210" spans="1:19" x14ac:dyDescent="0.2">
      <c r="A1210" s="208" t="s">
        <v>256</v>
      </c>
      <c r="B1210" s="208" t="s">
        <v>130</v>
      </c>
      <c r="C1210" s="203">
        <v>44825.291666666664</v>
      </c>
      <c r="D1210" s="208">
        <v>273.90800000000002</v>
      </c>
      <c r="E1210" s="208">
        <v>251.2045</v>
      </c>
      <c r="F1210" s="208">
        <v>22.702999999999999</v>
      </c>
      <c r="G1210" s="208">
        <v>0</v>
      </c>
      <c r="H1210" s="208">
        <v>500</v>
      </c>
      <c r="I1210" s="208">
        <v>770</v>
      </c>
      <c r="J1210" s="208">
        <v>251.20500000000001</v>
      </c>
      <c r="K1210" s="208">
        <v>770</v>
      </c>
      <c r="L1210" s="208"/>
      <c r="M1210" s="208">
        <v>370</v>
      </c>
      <c r="N1210" s="208">
        <v>770</v>
      </c>
      <c r="O1210" s="208">
        <v>770</v>
      </c>
      <c r="P1210" s="208" t="s">
        <v>260</v>
      </c>
      <c r="Q1210" s="208" t="s">
        <v>258</v>
      </c>
      <c r="R1210" s="208" t="s">
        <v>259</v>
      </c>
      <c r="S1210" s="203">
        <v>44837.595717592594</v>
      </c>
    </row>
    <row r="1211" spans="1:19" x14ac:dyDescent="0.2">
      <c r="A1211" s="208" t="s">
        <v>256</v>
      </c>
      <c r="B1211" s="208" t="s">
        <v>130</v>
      </c>
      <c r="C1211" s="203">
        <v>44825.333333333336</v>
      </c>
      <c r="D1211" s="208">
        <v>274.02</v>
      </c>
      <c r="E1211" s="208">
        <v>251.2945</v>
      </c>
      <c r="F1211" s="208">
        <v>22.725000000000001</v>
      </c>
      <c r="G1211" s="208">
        <v>0</v>
      </c>
      <c r="H1211" s="208">
        <v>499</v>
      </c>
      <c r="I1211" s="208">
        <v>770</v>
      </c>
      <c r="J1211" s="208">
        <v>251.29499999999999</v>
      </c>
      <c r="K1211" s="208">
        <v>770</v>
      </c>
      <c r="L1211" s="208"/>
      <c r="M1211" s="208">
        <v>370</v>
      </c>
      <c r="N1211" s="208">
        <v>770</v>
      </c>
      <c r="O1211" s="208">
        <v>770</v>
      </c>
      <c r="P1211" s="208" t="s">
        <v>260</v>
      </c>
      <c r="Q1211" s="208" t="s">
        <v>258</v>
      </c>
      <c r="R1211" s="208" t="s">
        <v>259</v>
      </c>
      <c r="S1211" s="203">
        <v>44837.595717592594</v>
      </c>
    </row>
    <row r="1212" spans="1:19" x14ac:dyDescent="0.2">
      <c r="A1212" s="208" t="s">
        <v>256</v>
      </c>
      <c r="B1212" s="208" t="s">
        <v>130</v>
      </c>
      <c r="C1212" s="203">
        <v>44825.375</v>
      </c>
      <c r="D1212" s="208">
        <v>273.44799999999998</v>
      </c>
      <c r="E1212" s="208">
        <v>250.774</v>
      </c>
      <c r="F1212" s="208">
        <v>22.673999999999999</v>
      </c>
      <c r="G1212" s="208">
        <v>0</v>
      </c>
      <c r="H1212" s="208">
        <v>499</v>
      </c>
      <c r="I1212" s="208">
        <v>770</v>
      </c>
      <c r="J1212" s="208">
        <v>250.774</v>
      </c>
      <c r="K1212" s="208">
        <v>770</v>
      </c>
      <c r="L1212" s="208"/>
      <c r="M1212" s="208">
        <v>370</v>
      </c>
      <c r="N1212" s="208">
        <v>770</v>
      </c>
      <c r="O1212" s="208">
        <v>770</v>
      </c>
      <c r="P1212" s="208" t="s">
        <v>260</v>
      </c>
      <c r="Q1212" s="208" t="s">
        <v>258</v>
      </c>
      <c r="R1212" s="208" t="s">
        <v>259</v>
      </c>
      <c r="S1212" s="203">
        <v>44837.595717592594</v>
      </c>
    </row>
    <row r="1213" spans="1:19" x14ac:dyDescent="0.2">
      <c r="A1213" s="208" t="s">
        <v>256</v>
      </c>
      <c r="B1213" s="208" t="s">
        <v>130</v>
      </c>
      <c r="C1213" s="203">
        <v>44825.416666666664</v>
      </c>
      <c r="D1213" s="208">
        <v>274.29599999999999</v>
      </c>
      <c r="E1213" s="208">
        <v>251.64850000000001</v>
      </c>
      <c r="F1213" s="208">
        <v>22.648</v>
      </c>
      <c r="G1213" s="208">
        <v>0</v>
      </c>
      <c r="H1213" s="208">
        <v>500</v>
      </c>
      <c r="I1213" s="208">
        <v>770</v>
      </c>
      <c r="J1213" s="208">
        <v>251.648</v>
      </c>
      <c r="K1213" s="208">
        <v>770</v>
      </c>
      <c r="L1213" s="208"/>
      <c r="M1213" s="208">
        <v>370</v>
      </c>
      <c r="N1213" s="208">
        <v>770</v>
      </c>
      <c r="O1213" s="208">
        <v>770</v>
      </c>
      <c r="P1213" s="208" t="s">
        <v>260</v>
      </c>
      <c r="Q1213" s="208" t="s">
        <v>258</v>
      </c>
      <c r="R1213" s="208" t="s">
        <v>259</v>
      </c>
      <c r="S1213" s="203">
        <v>44837.595717592594</v>
      </c>
    </row>
    <row r="1214" spans="1:19" x14ac:dyDescent="0.2">
      <c r="A1214" s="208" t="s">
        <v>256</v>
      </c>
      <c r="B1214" s="208" t="s">
        <v>130</v>
      </c>
      <c r="C1214" s="203">
        <v>44825.458333333336</v>
      </c>
      <c r="D1214" s="208">
        <v>276.44400000000002</v>
      </c>
      <c r="E1214" s="208">
        <v>253.66900000000001</v>
      </c>
      <c r="F1214" s="208">
        <v>22.774000000000001</v>
      </c>
      <c r="G1214" s="208">
        <v>0</v>
      </c>
      <c r="H1214" s="208">
        <v>500</v>
      </c>
      <c r="I1214" s="208">
        <v>770</v>
      </c>
      <c r="J1214" s="208">
        <v>253.67</v>
      </c>
      <c r="K1214" s="208">
        <v>770</v>
      </c>
      <c r="L1214" s="208"/>
      <c r="M1214" s="208">
        <v>370</v>
      </c>
      <c r="N1214" s="208">
        <v>770</v>
      </c>
      <c r="O1214" s="208">
        <v>770</v>
      </c>
      <c r="P1214" s="208" t="s">
        <v>260</v>
      </c>
      <c r="Q1214" s="208" t="s">
        <v>258</v>
      </c>
      <c r="R1214" s="208" t="s">
        <v>259</v>
      </c>
      <c r="S1214" s="203">
        <v>44837.595717592594</v>
      </c>
    </row>
    <row r="1215" spans="1:19" x14ac:dyDescent="0.2">
      <c r="A1215" s="208" t="s">
        <v>256</v>
      </c>
      <c r="B1215" s="208" t="s">
        <v>130</v>
      </c>
      <c r="C1215" s="203">
        <v>44825.5</v>
      </c>
      <c r="D1215" s="208">
        <v>273.88</v>
      </c>
      <c r="E1215" s="208">
        <v>251.19550000000001</v>
      </c>
      <c r="F1215" s="208">
        <v>22.687000000000001</v>
      </c>
      <c r="G1215" s="208">
        <v>0</v>
      </c>
      <c r="H1215" s="208">
        <v>500</v>
      </c>
      <c r="I1215" s="208">
        <v>770</v>
      </c>
      <c r="J1215" s="208">
        <v>251.19300000000001</v>
      </c>
      <c r="K1215" s="208">
        <v>770</v>
      </c>
      <c r="L1215" s="208"/>
      <c r="M1215" s="208">
        <v>370</v>
      </c>
      <c r="N1215" s="208">
        <v>770</v>
      </c>
      <c r="O1215" s="208">
        <v>770</v>
      </c>
      <c r="P1215" s="208" t="s">
        <v>260</v>
      </c>
      <c r="Q1215" s="208" t="s">
        <v>258</v>
      </c>
      <c r="R1215" s="208" t="s">
        <v>259</v>
      </c>
      <c r="S1215" s="203">
        <v>44837.595717592594</v>
      </c>
    </row>
    <row r="1216" spans="1:19" x14ac:dyDescent="0.2">
      <c r="A1216" s="208" t="s">
        <v>256</v>
      </c>
      <c r="B1216" s="208" t="s">
        <v>130</v>
      </c>
      <c r="C1216" s="203">
        <v>44825.541666666664</v>
      </c>
      <c r="D1216" s="208">
        <v>274.608</v>
      </c>
      <c r="E1216" s="208">
        <v>251.8355</v>
      </c>
      <c r="F1216" s="208">
        <v>22.771999999999998</v>
      </c>
      <c r="G1216" s="208">
        <v>0</v>
      </c>
      <c r="H1216" s="208">
        <v>500</v>
      </c>
      <c r="I1216" s="208">
        <v>770</v>
      </c>
      <c r="J1216" s="208">
        <v>251.83600000000001</v>
      </c>
      <c r="K1216" s="208">
        <v>770</v>
      </c>
      <c r="L1216" s="208"/>
      <c r="M1216" s="208">
        <v>370</v>
      </c>
      <c r="N1216" s="208">
        <v>770</v>
      </c>
      <c r="O1216" s="208">
        <v>770</v>
      </c>
      <c r="P1216" s="208" t="s">
        <v>260</v>
      </c>
      <c r="Q1216" s="208" t="s">
        <v>258</v>
      </c>
      <c r="R1216" s="208" t="s">
        <v>259</v>
      </c>
      <c r="S1216" s="203">
        <v>44837.595717592594</v>
      </c>
    </row>
    <row r="1217" spans="1:19" x14ac:dyDescent="0.2">
      <c r="A1217" s="208" t="s">
        <v>256</v>
      </c>
      <c r="B1217" s="208" t="s">
        <v>130</v>
      </c>
      <c r="C1217" s="203">
        <v>44825.583333333336</v>
      </c>
      <c r="D1217" s="208">
        <v>284.928</v>
      </c>
      <c r="E1217" s="208">
        <v>261.72199999999998</v>
      </c>
      <c r="F1217" s="208">
        <v>23.207000000000001</v>
      </c>
      <c r="G1217" s="208">
        <v>0</v>
      </c>
      <c r="H1217" s="208">
        <v>499</v>
      </c>
      <c r="I1217" s="208">
        <v>770</v>
      </c>
      <c r="J1217" s="208">
        <v>261.721</v>
      </c>
      <c r="K1217" s="208">
        <v>770</v>
      </c>
      <c r="L1217" s="208"/>
      <c r="M1217" s="208">
        <v>370</v>
      </c>
      <c r="N1217" s="208">
        <v>770</v>
      </c>
      <c r="O1217" s="208">
        <v>770</v>
      </c>
      <c r="P1217" s="208" t="s">
        <v>260</v>
      </c>
      <c r="Q1217" s="208" t="s">
        <v>258</v>
      </c>
      <c r="R1217" s="208" t="s">
        <v>259</v>
      </c>
      <c r="S1217" s="203">
        <v>44837.595717592594</v>
      </c>
    </row>
    <row r="1218" spans="1:19" x14ac:dyDescent="0.2">
      <c r="A1218" s="208" t="s">
        <v>256</v>
      </c>
      <c r="B1218" s="208" t="s">
        <v>130</v>
      </c>
      <c r="C1218" s="203">
        <v>44825.625</v>
      </c>
      <c r="D1218" s="208">
        <v>274.21600000000001</v>
      </c>
      <c r="E1218" s="208">
        <v>251.679</v>
      </c>
      <c r="F1218" s="208">
        <v>22.536000000000001</v>
      </c>
      <c r="G1218" s="208">
        <v>0</v>
      </c>
      <c r="H1218" s="208">
        <v>499</v>
      </c>
      <c r="I1218" s="208">
        <v>770</v>
      </c>
      <c r="J1218" s="208">
        <v>251.68</v>
      </c>
      <c r="K1218" s="208">
        <v>770</v>
      </c>
      <c r="L1218" s="208"/>
      <c r="M1218" s="208">
        <v>370</v>
      </c>
      <c r="N1218" s="208">
        <v>770</v>
      </c>
      <c r="O1218" s="208">
        <v>770</v>
      </c>
      <c r="P1218" s="208" t="s">
        <v>260</v>
      </c>
      <c r="Q1218" s="208" t="s">
        <v>258</v>
      </c>
      <c r="R1218" s="208" t="s">
        <v>259</v>
      </c>
      <c r="S1218" s="203">
        <v>44837.595717592594</v>
      </c>
    </row>
    <row r="1219" spans="1:19" x14ac:dyDescent="0.2">
      <c r="A1219" s="208" t="s">
        <v>256</v>
      </c>
      <c r="B1219" s="208" t="s">
        <v>130</v>
      </c>
      <c r="C1219" s="203">
        <v>44825.666666666664</v>
      </c>
      <c r="D1219" s="208">
        <v>293.928</v>
      </c>
      <c r="E1219" s="208">
        <v>270.3175</v>
      </c>
      <c r="F1219" s="208">
        <v>23.61</v>
      </c>
      <c r="G1219" s="208">
        <v>0</v>
      </c>
      <c r="H1219" s="208">
        <v>500</v>
      </c>
      <c r="I1219" s="208">
        <v>770</v>
      </c>
      <c r="J1219" s="208">
        <v>270.31799999999998</v>
      </c>
      <c r="K1219" s="208">
        <v>770</v>
      </c>
      <c r="L1219" s="208"/>
      <c r="M1219" s="208">
        <v>370</v>
      </c>
      <c r="N1219" s="208">
        <v>770</v>
      </c>
      <c r="O1219" s="208">
        <v>770</v>
      </c>
      <c r="P1219" s="208" t="s">
        <v>260</v>
      </c>
      <c r="Q1219" s="208" t="s">
        <v>258</v>
      </c>
      <c r="R1219" s="208" t="s">
        <v>259</v>
      </c>
      <c r="S1219" s="203">
        <v>44837.595717592594</v>
      </c>
    </row>
    <row r="1220" spans="1:19" x14ac:dyDescent="0.2">
      <c r="A1220" s="208" t="s">
        <v>256</v>
      </c>
      <c r="B1220" s="208" t="s">
        <v>130</v>
      </c>
      <c r="C1220" s="203">
        <v>44825.708333333336</v>
      </c>
      <c r="D1220" s="208">
        <v>350.48399999999998</v>
      </c>
      <c r="E1220" s="208">
        <v>323.63749999999999</v>
      </c>
      <c r="F1220" s="208">
        <v>26.847000000000001</v>
      </c>
      <c r="G1220" s="208">
        <v>0</v>
      </c>
      <c r="H1220" s="208">
        <v>500</v>
      </c>
      <c r="I1220" s="208">
        <v>770</v>
      </c>
      <c r="J1220" s="208">
        <v>323.637</v>
      </c>
      <c r="K1220" s="208">
        <v>770</v>
      </c>
      <c r="L1220" s="208"/>
      <c r="M1220" s="208">
        <v>370</v>
      </c>
      <c r="N1220" s="208">
        <v>770</v>
      </c>
      <c r="O1220" s="208">
        <v>770</v>
      </c>
      <c r="P1220" s="208" t="s">
        <v>260</v>
      </c>
      <c r="Q1220" s="208" t="s">
        <v>258</v>
      </c>
      <c r="R1220" s="208" t="s">
        <v>259</v>
      </c>
      <c r="S1220" s="203">
        <v>44837.595717592594</v>
      </c>
    </row>
    <row r="1221" spans="1:19" x14ac:dyDescent="0.2">
      <c r="A1221" s="208" t="s">
        <v>256</v>
      </c>
      <c r="B1221" s="208" t="s">
        <v>130</v>
      </c>
      <c r="C1221" s="203">
        <v>44825.75</v>
      </c>
      <c r="D1221" s="208">
        <v>377.96</v>
      </c>
      <c r="E1221" s="208">
        <v>348.97300000000001</v>
      </c>
      <c r="F1221" s="208">
        <v>28.984999999999999</v>
      </c>
      <c r="G1221" s="208">
        <v>0</v>
      </c>
      <c r="H1221" s="208">
        <v>500</v>
      </c>
      <c r="I1221" s="208">
        <v>704</v>
      </c>
      <c r="J1221" s="208">
        <v>348.97500000000002</v>
      </c>
      <c r="K1221" s="208">
        <v>770</v>
      </c>
      <c r="L1221" s="208"/>
      <c r="M1221" s="208">
        <v>370</v>
      </c>
      <c r="N1221" s="208">
        <v>770</v>
      </c>
      <c r="O1221" s="208">
        <v>770</v>
      </c>
      <c r="P1221" s="208" t="s">
        <v>260</v>
      </c>
      <c r="Q1221" s="208" t="s">
        <v>258</v>
      </c>
      <c r="R1221" s="208" t="s">
        <v>259</v>
      </c>
      <c r="S1221" s="203">
        <v>44837.595717592594</v>
      </c>
    </row>
    <row r="1222" spans="1:19" x14ac:dyDescent="0.2">
      <c r="A1222" s="208" t="s">
        <v>256</v>
      </c>
      <c r="B1222" s="208" t="s">
        <v>130</v>
      </c>
      <c r="C1222" s="203">
        <v>44825.791666666664</v>
      </c>
      <c r="D1222" s="208">
        <v>377.4</v>
      </c>
      <c r="E1222" s="208">
        <v>348.44</v>
      </c>
      <c r="F1222" s="208">
        <v>28.957999999999998</v>
      </c>
      <c r="G1222" s="208">
        <v>0</v>
      </c>
      <c r="H1222" s="208">
        <v>500</v>
      </c>
      <c r="I1222" s="208">
        <v>698</v>
      </c>
      <c r="J1222" s="208">
        <v>348.44200000000001</v>
      </c>
      <c r="K1222" s="208">
        <v>770</v>
      </c>
      <c r="L1222" s="208"/>
      <c r="M1222" s="208">
        <v>370</v>
      </c>
      <c r="N1222" s="208">
        <v>770</v>
      </c>
      <c r="O1222" s="208">
        <v>770</v>
      </c>
      <c r="P1222" s="208" t="s">
        <v>260</v>
      </c>
      <c r="Q1222" s="208" t="s">
        <v>258</v>
      </c>
      <c r="R1222" s="208" t="s">
        <v>259</v>
      </c>
      <c r="S1222" s="203">
        <v>44837.595717592594</v>
      </c>
    </row>
    <row r="1223" spans="1:19" x14ac:dyDescent="0.2">
      <c r="A1223" s="208" t="s">
        <v>256</v>
      </c>
      <c r="B1223" s="208" t="s">
        <v>130</v>
      </c>
      <c r="C1223" s="203">
        <v>44825.833333333336</v>
      </c>
      <c r="D1223" s="208">
        <v>341.57600000000002</v>
      </c>
      <c r="E1223" s="208">
        <v>315.61399999999998</v>
      </c>
      <c r="F1223" s="208">
        <v>25.96</v>
      </c>
      <c r="G1223" s="208">
        <v>0</v>
      </c>
      <c r="H1223" s="208">
        <v>500</v>
      </c>
      <c r="I1223" s="208">
        <v>696</v>
      </c>
      <c r="J1223" s="208">
        <v>315.61599999999999</v>
      </c>
      <c r="K1223" s="208">
        <v>770</v>
      </c>
      <c r="L1223" s="208"/>
      <c r="M1223" s="208">
        <v>370</v>
      </c>
      <c r="N1223" s="208">
        <v>770</v>
      </c>
      <c r="O1223" s="208">
        <v>770</v>
      </c>
      <c r="P1223" s="208" t="s">
        <v>260</v>
      </c>
      <c r="Q1223" s="208" t="s">
        <v>258</v>
      </c>
      <c r="R1223" s="208" t="s">
        <v>259</v>
      </c>
      <c r="S1223" s="203">
        <v>44837.595717592594</v>
      </c>
    </row>
    <row r="1224" spans="1:19" x14ac:dyDescent="0.2">
      <c r="A1224" s="208" t="s">
        <v>256</v>
      </c>
      <c r="B1224" s="208" t="s">
        <v>130</v>
      </c>
      <c r="C1224" s="203">
        <v>44825.875</v>
      </c>
      <c r="D1224" s="208">
        <v>287.16800000000001</v>
      </c>
      <c r="E1224" s="208">
        <v>263.75799999999998</v>
      </c>
      <c r="F1224" s="208">
        <v>23.41</v>
      </c>
      <c r="G1224" s="208">
        <v>0</v>
      </c>
      <c r="H1224" s="208">
        <v>500</v>
      </c>
      <c r="I1224" s="208">
        <v>695</v>
      </c>
      <c r="J1224" s="208">
        <v>263.75799999999998</v>
      </c>
      <c r="K1224" s="208">
        <v>770</v>
      </c>
      <c r="L1224" s="208"/>
      <c r="M1224" s="208">
        <v>370</v>
      </c>
      <c r="N1224" s="208">
        <v>770</v>
      </c>
      <c r="O1224" s="208">
        <v>770</v>
      </c>
      <c r="P1224" s="208" t="s">
        <v>260</v>
      </c>
      <c r="Q1224" s="208" t="s">
        <v>258</v>
      </c>
      <c r="R1224" s="208" t="s">
        <v>259</v>
      </c>
      <c r="S1224" s="203">
        <v>44837.595717592594</v>
      </c>
    </row>
    <row r="1225" spans="1:19" x14ac:dyDescent="0.2">
      <c r="A1225" s="208" t="s">
        <v>256</v>
      </c>
      <c r="B1225" s="208" t="s">
        <v>130</v>
      </c>
      <c r="C1225" s="203">
        <v>44825.916666666664</v>
      </c>
      <c r="D1225" s="208">
        <v>274.54399999999998</v>
      </c>
      <c r="E1225" s="208">
        <v>251.64850000000001</v>
      </c>
      <c r="F1225" s="208">
        <v>22.893999999999998</v>
      </c>
      <c r="G1225" s="208">
        <v>0</v>
      </c>
      <c r="H1225" s="208">
        <v>499</v>
      </c>
      <c r="I1225" s="208">
        <v>695</v>
      </c>
      <c r="J1225" s="208">
        <v>251.65</v>
      </c>
      <c r="K1225" s="208">
        <v>770</v>
      </c>
      <c r="L1225" s="208"/>
      <c r="M1225" s="208">
        <v>370</v>
      </c>
      <c r="N1225" s="208">
        <v>770</v>
      </c>
      <c r="O1225" s="208">
        <v>770</v>
      </c>
      <c r="P1225" s="208" t="s">
        <v>260</v>
      </c>
      <c r="Q1225" s="208" t="s">
        <v>258</v>
      </c>
      <c r="R1225" s="208" t="s">
        <v>259</v>
      </c>
      <c r="S1225" s="203">
        <v>44837.595717592594</v>
      </c>
    </row>
    <row r="1226" spans="1:19" x14ac:dyDescent="0.2">
      <c r="A1226" s="208" t="s">
        <v>256</v>
      </c>
      <c r="B1226" s="208" t="s">
        <v>130</v>
      </c>
      <c r="C1226" s="203">
        <v>44825.958333333336</v>
      </c>
      <c r="D1226" s="208">
        <v>273.00799999999998</v>
      </c>
      <c r="E1226" s="208">
        <v>250.27500000000001</v>
      </c>
      <c r="F1226" s="208">
        <v>22.734000000000002</v>
      </c>
      <c r="G1226" s="208">
        <v>0</v>
      </c>
      <c r="H1226" s="208">
        <v>498</v>
      </c>
      <c r="I1226" s="208">
        <v>695</v>
      </c>
      <c r="J1226" s="208">
        <v>250.274</v>
      </c>
      <c r="K1226" s="208">
        <v>770</v>
      </c>
      <c r="L1226" s="208"/>
      <c r="M1226" s="208">
        <v>370</v>
      </c>
      <c r="N1226" s="208">
        <v>770</v>
      </c>
      <c r="O1226" s="208">
        <v>770</v>
      </c>
      <c r="P1226" s="208" t="s">
        <v>260</v>
      </c>
      <c r="Q1226" s="208" t="s">
        <v>258</v>
      </c>
      <c r="R1226" s="208" t="s">
        <v>259</v>
      </c>
      <c r="S1226" s="203">
        <v>44837.595717592594</v>
      </c>
    </row>
    <row r="1227" spans="1:19" x14ac:dyDescent="0.2">
      <c r="A1227" s="208" t="s">
        <v>256</v>
      </c>
      <c r="B1227" s="208" t="s">
        <v>130</v>
      </c>
      <c r="C1227" s="203">
        <v>44826</v>
      </c>
      <c r="D1227" s="208">
        <v>273.29599999999999</v>
      </c>
      <c r="E1227" s="208">
        <v>250.7235</v>
      </c>
      <c r="F1227" s="208">
        <v>22.573</v>
      </c>
      <c r="G1227" s="208">
        <v>0</v>
      </c>
      <c r="H1227" s="208">
        <v>499</v>
      </c>
      <c r="I1227" s="208">
        <v>695</v>
      </c>
      <c r="J1227" s="208">
        <v>250.72300000000001</v>
      </c>
      <c r="K1227" s="208">
        <v>770</v>
      </c>
      <c r="L1227" s="208"/>
      <c r="M1227" s="208">
        <v>370</v>
      </c>
      <c r="N1227" s="208">
        <v>770</v>
      </c>
      <c r="O1227" s="208">
        <v>770</v>
      </c>
      <c r="P1227" s="208" t="s">
        <v>260</v>
      </c>
      <c r="Q1227" s="208" t="s">
        <v>258</v>
      </c>
      <c r="R1227" s="208" t="s">
        <v>259</v>
      </c>
      <c r="S1227" s="203">
        <v>44837.595717592594</v>
      </c>
    </row>
    <row r="1228" spans="1:19" x14ac:dyDescent="0.2">
      <c r="A1228" s="208" t="s">
        <v>256</v>
      </c>
      <c r="B1228" s="208" t="s">
        <v>130</v>
      </c>
      <c r="C1228" s="203">
        <v>44826.041666666664</v>
      </c>
      <c r="D1228" s="208">
        <v>241.68799999999999</v>
      </c>
      <c r="E1228" s="208">
        <v>220.8355</v>
      </c>
      <c r="F1228" s="208">
        <v>20.853999999999999</v>
      </c>
      <c r="G1228" s="208">
        <v>0</v>
      </c>
      <c r="H1228" s="208">
        <v>440</v>
      </c>
      <c r="I1228" s="208">
        <v>715</v>
      </c>
      <c r="J1228" s="208">
        <v>220.834</v>
      </c>
      <c r="K1228" s="208">
        <v>717</v>
      </c>
      <c r="L1228" s="208"/>
      <c r="M1228" s="208">
        <v>367</v>
      </c>
      <c r="N1228" s="208">
        <v>717</v>
      </c>
      <c r="O1228" s="208">
        <v>770</v>
      </c>
      <c r="P1228" s="208" t="s">
        <v>260</v>
      </c>
      <c r="Q1228" s="208" t="s">
        <v>258</v>
      </c>
      <c r="R1228" s="208" t="s">
        <v>259</v>
      </c>
      <c r="S1228" s="203">
        <v>44837.595717592594</v>
      </c>
    </row>
    <row r="1229" spans="1:19" x14ac:dyDescent="0.2">
      <c r="A1229" s="208" t="s">
        <v>256</v>
      </c>
      <c r="B1229" s="208" t="s">
        <v>130</v>
      </c>
      <c r="C1229" s="203">
        <v>44826.083333333336</v>
      </c>
      <c r="D1229" s="208">
        <v>142.696</v>
      </c>
      <c r="E1229" s="208">
        <v>126.715</v>
      </c>
      <c r="F1229" s="208">
        <v>17.088999999999999</v>
      </c>
      <c r="G1229" s="208">
        <v>1.1100000000000001</v>
      </c>
      <c r="H1229" s="208">
        <v>256</v>
      </c>
      <c r="I1229" s="208">
        <v>257</v>
      </c>
      <c r="J1229" s="208">
        <v>126.717</v>
      </c>
      <c r="K1229" s="208">
        <v>257</v>
      </c>
      <c r="L1229" s="208"/>
      <c r="M1229" s="208">
        <v>250</v>
      </c>
      <c r="N1229" s="208">
        <v>257</v>
      </c>
      <c r="O1229" s="208">
        <v>770</v>
      </c>
      <c r="P1229" s="208" t="s">
        <v>261</v>
      </c>
      <c r="Q1229" s="208" t="s">
        <v>258</v>
      </c>
      <c r="R1229" s="208" t="s">
        <v>259</v>
      </c>
      <c r="S1229" s="203">
        <v>44837.595717592594</v>
      </c>
    </row>
    <row r="1230" spans="1:19" x14ac:dyDescent="0.2">
      <c r="A1230" s="208" t="s">
        <v>256</v>
      </c>
      <c r="B1230" s="208" t="s">
        <v>130</v>
      </c>
      <c r="C1230" s="203">
        <v>44826.125</v>
      </c>
      <c r="D1230" s="208">
        <v>0</v>
      </c>
      <c r="E1230" s="208">
        <v>0</v>
      </c>
      <c r="F1230" s="208">
        <v>13.481</v>
      </c>
      <c r="G1230" s="208">
        <v>13.481</v>
      </c>
      <c r="H1230" s="208">
        <v>0</v>
      </c>
      <c r="I1230" s="208">
        <v>0</v>
      </c>
      <c r="J1230" s="208">
        <v>0</v>
      </c>
      <c r="K1230" s="208">
        <v>0</v>
      </c>
      <c r="L1230" s="208"/>
      <c r="M1230" s="208">
        <v>0</v>
      </c>
      <c r="N1230" s="208">
        <v>0</v>
      </c>
      <c r="O1230" s="208">
        <v>770</v>
      </c>
      <c r="P1230" s="208" t="s">
        <v>257</v>
      </c>
      <c r="Q1230" s="208" t="s">
        <v>258</v>
      </c>
      <c r="R1230" s="208" t="s">
        <v>259</v>
      </c>
      <c r="S1230" s="203">
        <v>44837.595717592594</v>
      </c>
    </row>
    <row r="1231" spans="1:19" x14ac:dyDescent="0.2">
      <c r="A1231" s="208" t="s">
        <v>256</v>
      </c>
      <c r="B1231" s="208" t="s">
        <v>130</v>
      </c>
      <c r="C1231" s="203">
        <v>44826.166666666664</v>
      </c>
      <c r="D1231" s="208">
        <v>0</v>
      </c>
      <c r="E1231" s="208">
        <v>0</v>
      </c>
      <c r="F1231" s="208">
        <v>14.443</v>
      </c>
      <c r="G1231" s="208">
        <v>14.443</v>
      </c>
      <c r="H1231" s="208">
        <v>0</v>
      </c>
      <c r="I1231" s="208">
        <v>0</v>
      </c>
      <c r="J1231" s="208">
        <v>0</v>
      </c>
      <c r="K1231" s="208">
        <v>0</v>
      </c>
      <c r="L1231" s="208"/>
      <c r="M1231" s="208">
        <v>0</v>
      </c>
      <c r="N1231" s="208">
        <v>0</v>
      </c>
      <c r="O1231" s="208">
        <v>770</v>
      </c>
      <c r="P1231" s="208" t="s">
        <v>257</v>
      </c>
      <c r="Q1231" s="208" t="s">
        <v>258</v>
      </c>
      <c r="R1231" s="208" t="s">
        <v>259</v>
      </c>
      <c r="S1231" s="203">
        <v>44837.595717592594</v>
      </c>
    </row>
    <row r="1232" spans="1:19" x14ac:dyDescent="0.2">
      <c r="A1232" s="208" t="s">
        <v>256</v>
      </c>
      <c r="B1232" s="208" t="s">
        <v>130</v>
      </c>
      <c r="C1232" s="203">
        <v>44826.208333333336</v>
      </c>
      <c r="D1232" s="208">
        <v>0</v>
      </c>
      <c r="E1232" s="208">
        <v>0</v>
      </c>
      <c r="F1232" s="208">
        <v>14.308</v>
      </c>
      <c r="G1232" s="208">
        <v>14.308</v>
      </c>
      <c r="H1232" s="208">
        <v>0</v>
      </c>
      <c r="I1232" s="208">
        <v>0</v>
      </c>
      <c r="J1232" s="208">
        <v>0</v>
      </c>
      <c r="K1232" s="208">
        <v>0</v>
      </c>
      <c r="L1232" s="208"/>
      <c r="M1232" s="208">
        <v>0</v>
      </c>
      <c r="N1232" s="208">
        <v>0</v>
      </c>
      <c r="O1232" s="208">
        <v>770</v>
      </c>
      <c r="P1232" s="208" t="s">
        <v>257</v>
      </c>
      <c r="Q1232" s="208" t="s">
        <v>258</v>
      </c>
      <c r="R1232" s="208" t="s">
        <v>259</v>
      </c>
      <c r="S1232" s="203">
        <v>44837.595717592594</v>
      </c>
    </row>
    <row r="1233" spans="1:19" x14ac:dyDescent="0.2">
      <c r="A1233" s="208" t="s">
        <v>256</v>
      </c>
      <c r="B1233" s="208" t="s">
        <v>130</v>
      </c>
      <c r="C1233" s="203">
        <v>44826.25</v>
      </c>
      <c r="D1233" s="208">
        <v>0</v>
      </c>
      <c r="E1233" s="208">
        <v>0</v>
      </c>
      <c r="F1233" s="208">
        <v>14.301</v>
      </c>
      <c r="G1233" s="208">
        <v>14.301</v>
      </c>
      <c r="H1233" s="208">
        <v>0</v>
      </c>
      <c r="I1233" s="208">
        <v>0</v>
      </c>
      <c r="J1233" s="208">
        <v>0</v>
      </c>
      <c r="K1233" s="208">
        <v>0</v>
      </c>
      <c r="L1233" s="208"/>
      <c r="M1233" s="208">
        <v>0</v>
      </c>
      <c r="N1233" s="208">
        <v>0</v>
      </c>
      <c r="O1233" s="208">
        <v>770</v>
      </c>
      <c r="P1233" s="208" t="s">
        <v>257</v>
      </c>
      <c r="Q1233" s="208" t="s">
        <v>258</v>
      </c>
      <c r="R1233" s="208" t="s">
        <v>259</v>
      </c>
      <c r="S1233" s="203">
        <v>44837.595717592594</v>
      </c>
    </row>
    <row r="1234" spans="1:19" x14ac:dyDescent="0.2">
      <c r="A1234" s="208" t="s">
        <v>256</v>
      </c>
      <c r="B1234" s="208" t="s">
        <v>130</v>
      </c>
      <c r="C1234" s="203">
        <v>44826.291666666664</v>
      </c>
      <c r="D1234" s="208">
        <v>0</v>
      </c>
      <c r="E1234" s="208">
        <v>0</v>
      </c>
      <c r="F1234" s="208">
        <v>14.316000000000001</v>
      </c>
      <c r="G1234" s="208">
        <v>14.316000000000001</v>
      </c>
      <c r="H1234" s="208">
        <v>0</v>
      </c>
      <c r="I1234" s="208">
        <v>0</v>
      </c>
      <c r="J1234" s="208">
        <v>0</v>
      </c>
      <c r="K1234" s="208">
        <v>0</v>
      </c>
      <c r="L1234" s="208"/>
      <c r="M1234" s="208">
        <v>0</v>
      </c>
      <c r="N1234" s="208">
        <v>0</v>
      </c>
      <c r="O1234" s="208">
        <v>770</v>
      </c>
      <c r="P1234" s="208" t="s">
        <v>257</v>
      </c>
      <c r="Q1234" s="208" t="s">
        <v>258</v>
      </c>
      <c r="R1234" s="208" t="s">
        <v>259</v>
      </c>
      <c r="S1234" s="203">
        <v>44837.595717592594</v>
      </c>
    </row>
    <row r="1235" spans="1:19" x14ac:dyDescent="0.2">
      <c r="A1235" s="208" t="s">
        <v>256</v>
      </c>
      <c r="B1235" s="208" t="s">
        <v>130</v>
      </c>
      <c r="C1235" s="203">
        <v>44826.333333333336</v>
      </c>
      <c r="D1235" s="208">
        <v>0</v>
      </c>
      <c r="E1235" s="208">
        <v>0</v>
      </c>
      <c r="F1235" s="208">
        <v>14.308</v>
      </c>
      <c r="G1235" s="208">
        <v>14.308</v>
      </c>
      <c r="H1235" s="208">
        <v>0</v>
      </c>
      <c r="I1235" s="208">
        <v>0</v>
      </c>
      <c r="J1235" s="208">
        <v>0</v>
      </c>
      <c r="K1235" s="208">
        <v>0</v>
      </c>
      <c r="L1235" s="208"/>
      <c r="M1235" s="208">
        <v>0</v>
      </c>
      <c r="N1235" s="208">
        <v>0</v>
      </c>
      <c r="O1235" s="208">
        <v>770</v>
      </c>
      <c r="P1235" s="208" t="s">
        <v>257</v>
      </c>
      <c r="Q1235" s="208" t="s">
        <v>258</v>
      </c>
      <c r="R1235" s="208" t="s">
        <v>259</v>
      </c>
      <c r="S1235" s="203">
        <v>44837.595717592594</v>
      </c>
    </row>
    <row r="1236" spans="1:19" x14ac:dyDescent="0.2">
      <c r="A1236" s="208" t="s">
        <v>256</v>
      </c>
      <c r="B1236" s="208" t="s">
        <v>130</v>
      </c>
      <c r="C1236" s="203">
        <v>44826.375</v>
      </c>
      <c r="D1236" s="208">
        <v>0</v>
      </c>
      <c r="E1236" s="208">
        <v>0</v>
      </c>
      <c r="F1236" s="208">
        <v>14.260999999999999</v>
      </c>
      <c r="G1236" s="208">
        <v>14.260999999999999</v>
      </c>
      <c r="H1236" s="208">
        <v>0</v>
      </c>
      <c r="I1236" s="208">
        <v>0</v>
      </c>
      <c r="J1236" s="208">
        <v>0</v>
      </c>
      <c r="K1236" s="208">
        <v>0</v>
      </c>
      <c r="L1236" s="208"/>
      <c r="M1236" s="208">
        <v>0</v>
      </c>
      <c r="N1236" s="208">
        <v>0</v>
      </c>
      <c r="O1236" s="208">
        <v>770</v>
      </c>
      <c r="P1236" s="208" t="s">
        <v>257</v>
      </c>
      <c r="Q1236" s="208" t="s">
        <v>258</v>
      </c>
      <c r="R1236" s="208" t="s">
        <v>259</v>
      </c>
      <c r="S1236" s="203">
        <v>44837.595717592594</v>
      </c>
    </row>
    <row r="1237" spans="1:19" x14ac:dyDescent="0.2">
      <c r="A1237" s="208" t="s">
        <v>256</v>
      </c>
      <c r="B1237" s="208" t="s">
        <v>130</v>
      </c>
      <c r="C1237" s="203">
        <v>44826.416666666664</v>
      </c>
      <c r="D1237" s="208">
        <v>0</v>
      </c>
      <c r="E1237" s="208">
        <v>0</v>
      </c>
      <c r="F1237" s="208">
        <v>14.246</v>
      </c>
      <c r="G1237" s="208">
        <v>14.246</v>
      </c>
      <c r="H1237" s="208">
        <v>0</v>
      </c>
      <c r="I1237" s="208">
        <v>0</v>
      </c>
      <c r="J1237" s="208">
        <v>0</v>
      </c>
      <c r="K1237" s="208">
        <v>0</v>
      </c>
      <c r="L1237" s="208"/>
      <c r="M1237" s="208">
        <v>0</v>
      </c>
      <c r="N1237" s="208">
        <v>0</v>
      </c>
      <c r="O1237" s="208">
        <v>770</v>
      </c>
      <c r="P1237" s="208" t="s">
        <v>257</v>
      </c>
      <c r="Q1237" s="208" t="s">
        <v>258</v>
      </c>
      <c r="R1237" s="208" t="s">
        <v>259</v>
      </c>
      <c r="S1237" s="203">
        <v>44837.595717592594</v>
      </c>
    </row>
    <row r="1238" spans="1:19" x14ac:dyDescent="0.2">
      <c r="A1238" s="208" t="s">
        <v>256</v>
      </c>
      <c r="B1238" s="208" t="s">
        <v>130</v>
      </c>
      <c r="C1238" s="203">
        <v>44826.458333333336</v>
      </c>
      <c r="D1238" s="208">
        <v>0</v>
      </c>
      <c r="E1238" s="208">
        <v>0</v>
      </c>
      <c r="F1238" s="208">
        <v>14.253</v>
      </c>
      <c r="G1238" s="208">
        <v>14.253</v>
      </c>
      <c r="H1238" s="208">
        <v>0</v>
      </c>
      <c r="I1238" s="208">
        <v>0</v>
      </c>
      <c r="J1238" s="208">
        <v>0</v>
      </c>
      <c r="K1238" s="208">
        <v>0</v>
      </c>
      <c r="L1238" s="208"/>
      <c r="M1238" s="208">
        <v>0</v>
      </c>
      <c r="N1238" s="208">
        <v>0</v>
      </c>
      <c r="O1238" s="208">
        <v>770</v>
      </c>
      <c r="P1238" s="208" t="s">
        <v>257</v>
      </c>
      <c r="Q1238" s="208" t="s">
        <v>258</v>
      </c>
      <c r="R1238" s="208" t="s">
        <v>259</v>
      </c>
      <c r="S1238" s="203">
        <v>44837.595717592594</v>
      </c>
    </row>
    <row r="1239" spans="1:19" x14ac:dyDescent="0.2">
      <c r="A1239" s="208" t="s">
        <v>256</v>
      </c>
      <c r="B1239" s="208" t="s">
        <v>130</v>
      </c>
      <c r="C1239" s="203">
        <v>44826.5</v>
      </c>
      <c r="D1239" s="208">
        <v>0</v>
      </c>
      <c r="E1239" s="208">
        <v>0</v>
      </c>
      <c r="F1239" s="208">
        <v>14.257999999999999</v>
      </c>
      <c r="G1239" s="208">
        <v>14.257999999999999</v>
      </c>
      <c r="H1239" s="208">
        <v>0</v>
      </c>
      <c r="I1239" s="208">
        <v>0</v>
      </c>
      <c r="J1239" s="208">
        <v>0</v>
      </c>
      <c r="K1239" s="208">
        <v>0</v>
      </c>
      <c r="L1239" s="208"/>
      <c r="M1239" s="208">
        <v>0</v>
      </c>
      <c r="N1239" s="208">
        <v>0</v>
      </c>
      <c r="O1239" s="208">
        <v>770</v>
      </c>
      <c r="P1239" s="208" t="s">
        <v>257</v>
      </c>
      <c r="Q1239" s="208" t="s">
        <v>258</v>
      </c>
      <c r="R1239" s="208" t="s">
        <v>259</v>
      </c>
      <c r="S1239" s="203">
        <v>44837.595717592594</v>
      </c>
    </row>
    <row r="1240" spans="1:19" x14ac:dyDescent="0.2">
      <c r="A1240" s="208" t="s">
        <v>256</v>
      </c>
      <c r="B1240" s="208" t="s">
        <v>130</v>
      </c>
      <c r="C1240" s="203">
        <v>44826.541666666664</v>
      </c>
      <c r="D1240" s="208">
        <v>0</v>
      </c>
      <c r="E1240" s="208">
        <v>0</v>
      </c>
      <c r="F1240" s="208">
        <v>14.269</v>
      </c>
      <c r="G1240" s="208">
        <v>14.269</v>
      </c>
      <c r="H1240" s="208">
        <v>0</v>
      </c>
      <c r="I1240" s="208">
        <v>0</v>
      </c>
      <c r="J1240" s="208">
        <v>0</v>
      </c>
      <c r="K1240" s="208">
        <v>0</v>
      </c>
      <c r="L1240" s="208"/>
      <c r="M1240" s="208">
        <v>0</v>
      </c>
      <c r="N1240" s="208">
        <v>0</v>
      </c>
      <c r="O1240" s="208">
        <v>770</v>
      </c>
      <c r="P1240" s="208" t="s">
        <v>257</v>
      </c>
      <c r="Q1240" s="208" t="s">
        <v>258</v>
      </c>
      <c r="R1240" s="208" t="s">
        <v>259</v>
      </c>
      <c r="S1240" s="203">
        <v>44837.595717592594</v>
      </c>
    </row>
    <row r="1241" spans="1:19" x14ac:dyDescent="0.2">
      <c r="A1241" s="208" t="s">
        <v>256</v>
      </c>
      <c r="B1241" s="208" t="s">
        <v>130</v>
      </c>
      <c r="C1241" s="203">
        <v>44826.583333333336</v>
      </c>
      <c r="D1241" s="208">
        <v>0</v>
      </c>
      <c r="E1241" s="208">
        <v>0</v>
      </c>
      <c r="F1241" s="208">
        <v>14.308</v>
      </c>
      <c r="G1241" s="208">
        <v>14.308</v>
      </c>
      <c r="H1241" s="208">
        <v>0</v>
      </c>
      <c r="I1241" s="208">
        <v>0</v>
      </c>
      <c r="J1241" s="208">
        <v>0</v>
      </c>
      <c r="K1241" s="208">
        <v>0</v>
      </c>
      <c r="L1241" s="208"/>
      <c r="M1241" s="208">
        <v>0</v>
      </c>
      <c r="N1241" s="208">
        <v>0</v>
      </c>
      <c r="O1241" s="208">
        <v>770</v>
      </c>
      <c r="P1241" s="208" t="s">
        <v>257</v>
      </c>
      <c r="Q1241" s="208" t="s">
        <v>258</v>
      </c>
      <c r="R1241" s="208" t="s">
        <v>259</v>
      </c>
      <c r="S1241" s="203">
        <v>44837.595717592594</v>
      </c>
    </row>
    <row r="1242" spans="1:19" x14ac:dyDescent="0.2">
      <c r="A1242" s="208" t="s">
        <v>256</v>
      </c>
      <c r="B1242" s="208" t="s">
        <v>130</v>
      </c>
      <c r="C1242" s="203">
        <v>44826.625</v>
      </c>
      <c r="D1242" s="208">
        <v>0</v>
      </c>
      <c r="E1242" s="208">
        <v>0</v>
      </c>
      <c r="F1242" s="208">
        <v>14.224</v>
      </c>
      <c r="G1242" s="208">
        <v>14.224</v>
      </c>
      <c r="H1242" s="208">
        <v>0</v>
      </c>
      <c r="I1242" s="208">
        <v>0</v>
      </c>
      <c r="J1242" s="208">
        <v>0</v>
      </c>
      <c r="K1242" s="208">
        <v>0</v>
      </c>
      <c r="L1242" s="208"/>
      <c r="M1242" s="208">
        <v>0</v>
      </c>
      <c r="N1242" s="208">
        <v>0</v>
      </c>
      <c r="O1242" s="208">
        <v>770</v>
      </c>
      <c r="P1242" s="208" t="s">
        <v>257</v>
      </c>
      <c r="Q1242" s="208" t="s">
        <v>258</v>
      </c>
      <c r="R1242" s="208" t="s">
        <v>259</v>
      </c>
      <c r="S1242" s="203">
        <v>44837.595717592594</v>
      </c>
    </row>
    <row r="1243" spans="1:19" x14ac:dyDescent="0.2">
      <c r="A1243" s="208" t="s">
        <v>256</v>
      </c>
      <c r="B1243" s="208" t="s">
        <v>130</v>
      </c>
      <c r="C1243" s="203">
        <v>44826.666666666664</v>
      </c>
      <c r="D1243" s="208">
        <v>0</v>
      </c>
      <c r="E1243" s="208">
        <v>0</v>
      </c>
      <c r="F1243" s="208">
        <v>14.215999999999999</v>
      </c>
      <c r="G1243" s="208">
        <v>14.215999999999999</v>
      </c>
      <c r="H1243" s="208">
        <v>0</v>
      </c>
      <c r="I1243" s="208">
        <v>0</v>
      </c>
      <c r="J1243" s="208">
        <v>0</v>
      </c>
      <c r="K1243" s="208">
        <v>0</v>
      </c>
      <c r="L1243" s="208"/>
      <c r="M1243" s="208">
        <v>0</v>
      </c>
      <c r="N1243" s="208">
        <v>0</v>
      </c>
      <c r="O1243" s="208">
        <v>770</v>
      </c>
      <c r="P1243" s="208" t="s">
        <v>257</v>
      </c>
      <c r="Q1243" s="208" t="s">
        <v>258</v>
      </c>
      <c r="R1243" s="208" t="s">
        <v>259</v>
      </c>
      <c r="S1243" s="203">
        <v>44837.595717592594</v>
      </c>
    </row>
    <row r="1244" spans="1:19" x14ac:dyDescent="0.2">
      <c r="A1244" s="208" t="s">
        <v>256</v>
      </c>
      <c r="B1244" s="208" t="s">
        <v>130</v>
      </c>
      <c r="C1244" s="203">
        <v>44826.708333333336</v>
      </c>
      <c r="D1244" s="208">
        <v>0</v>
      </c>
      <c r="E1244" s="208">
        <v>0</v>
      </c>
      <c r="F1244" s="208">
        <v>14.183999999999999</v>
      </c>
      <c r="G1244" s="208">
        <v>14.183999999999999</v>
      </c>
      <c r="H1244" s="208">
        <v>0</v>
      </c>
      <c r="I1244" s="208">
        <v>0</v>
      </c>
      <c r="J1244" s="208">
        <v>0</v>
      </c>
      <c r="K1244" s="208">
        <v>0</v>
      </c>
      <c r="L1244" s="208"/>
      <c r="M1244" s="208">
        <v>0</v>
      </c>
      <c r="N1244" s="208">
        <v>0</v>
      </c>
      <c r="O1244" s="208">
        <v>770</v>
      </c>
      <c r="P1244" s="208" t="s">
        <v>257</v>
      </c>
      <c r="Q1244" s="208" t="s">
        <v>258</v>
      </c>
      <c r="R1244" s="208" t="s">
        <v>259</v>
      </c>
      <c r="S1244" s="203">
        <v>44837.595717592594</v>
      </c>
    </row>
    <row r="1245" spans="1:19" x14ac:dyDescent="0.2">
      <c r="A1245" s="208" t="s">
        <v>256</v>
      </c>
      <c r="B1245" s="208" t="s">
        <v>130</v>
      </c>
      <c r="C1245" s="203">
        <v>44826.75</v>
      </c>
      <c r="D1245" s="208">
        <v>0</v>
      </c>
      <c r="E1245" s="208">
        <v>0</v>
      </c>
      <c r="F1245" s="208">
        <v>9.8450000000000006</v>
      </c>
      <c r="G1245" s="208">
        <v>9.8450000000000006</v>
      </c>
      <c r="H1245" s="208">
        <v>0</v>
      </c>
      <c r="I1245" s="208">
        <v>0</v>
      </c>
      <c r="J1245" s="208">
        <v>0</v>
      </c>
      <c r="K1245" s="208">
        <v>0</v>
      </c>
      <c r="L1245" s="208"/>
      <c r="M1245" s="208">
        <v>0</v>
      </c>
      <c r="N1245" s="208">
        <v>0</v>
      </c>
      <c r="O1245" s="208">
        <v>770</v>
      </c>
      <c r="P1245" s="208" t="s">
        <v>257</v>
      </c>
      <c r="Q1245" s="208" t="s">
        <v>258</v>
      </c>
      <c r="R1245" s="208" t="s">
        <v>259</v>
      </c>
      <c r="S1245" s="203">
        <v>44837.595717592594</v>
      </c>
    </row>
    <row r="1246" spans="1:19" x14ac:dyDescent="0.2">
      <c r="A1246" s="208" t="s">
        <v>256</v>
      </c>
      <c r="B1246" s="208" t="s">
        <v>130</v>
      </c>
      <c r="C1246" s="203">
        <v>44826.791666666664</v>
      </c>
      <c r="D1246" s="208">
        <v>0</v>
      </c>
      <c r="E1246" s="208">
        <v>0</v>
      </c>
      <c r="F1246" s="208">
        <v>6.3449999999999998</v>
      </c>
      <c r="G1246" s="208">
        <v>6.3449999999999998</v>
      </c>
      <c r="H1246" s="208">
        <v>0</v>
      </c>
      <c r="I1246" s="208">
        <v>0</v>
      </c>
      <c r="J1246" s="208">
        <v>0</v>
      </c>
      <c r="K1246" s="208">
        <v>0</v>
      </c>
      <c r="L1246" s="208"/>
      <c r="M1246" s="208">
        <v>0</v>
      </c>
      <c r="N1246" s="208">
        <v>0</v>
      </c>
      <c r="O1246" s="208">
        <v>770</v>
      </c>
      <c r="P1246" s="208" t="s">
        <v>257</v>
      </c>
      <c r="Q1246" s="208" t="s">
        <v>258</v>
      </c>
      <c r="R1246" s="208" t="s">
        <v>259</v>
      </c>
      <c r="S1246" s="203">
        <v>44837.595717592594</v>
      </c>
    </row>
    <row r="1247" spans="1:19" x14ac:dyDescent="0.2">
      <c r="A1247" s="208" t="s">
        <v>256</v>
      </c>
      <c r="B1247" s="208" t="s">
        <v>130</v>
      </c>
      <c r="C1247" s="203">
        <v>44826.833333333336</v>
      </c>
      <c r="D1247" s="208">
        <v>0</v>
      </c>
      <c r="E1247" s="208">
        <v>0</v>
      </c>
      <c r="F1247" s="208">
        <v>6.0209999999999999</v>
      </c>
      <c r="G1247" s="208">
        <v>6.0209999999999999</v>
      </c>
      <c r="H1247" s="208">
        <v>0</v>
      </c>
      <c r="I1247" s="208">
        <v>0</v>
      </c>
      <c r="J1247" s="208">
        <v>0</v>
      </c>
      <c r="K1247" s="208">
        <v>0</v>
      </c>
      <c r="L1247" s="208"/>
      <c r="M1247" s="208">
        <v>0</v>
      </c>
      <c r="N1247" s="208">
        <v>0</v>
      </c>
      <c r="O1247" s="208">
        <v>770</v>
      </c>
      <c r="P1247" s="208" t="s">
        <v>257</v>
      </c>
      <c r="Q1247" s="208" t="s">
        <v>258</v>
      </c>
      <c r="R1247" s="208" t="s">
        <v>259</v>
      </c>
      <c r="S1247" s="203">
        <v>44837.595717592594</v>
      </c>
    </row>
    <row r="1248" spans="1:19" x14ac:dyDescent="0.2">
      <c r="A1248" s="208" t="s">
        <v>256</v>
      </c>
      <c r="B1248" s="208" t="s">
        <v>130</v>
      </c>
      <c r="C1248" s="203">
        <v>44826.875</v>
      </c>
      <c r="D1248" s="208">
        <v>0</v>
      </c>
      <c r="E1248" s="208">
        <v>0</v>
      </c>
      <c r="F1248" s="208">
        <v>6.0270000000000001</v>
      </c>
      <c r="G1248" s="208">
        <v>6.0270000000000001</v>
      </c>
      <c r="H1248" s="208">
        <v>0</v>
      </c>
      <c r="I1248" s="208">
        <v>0</v>
      </c>
      <c r="J1248" s="208">
        <v>0</v>
      </c>
      <c r="K1248" s="208">
        <v>0</v>
      </c>
      <c r="L1248" s="208"/>
      <c r="M1248" s="208">
        <v>0</v>
      </c>
      <c r="N1248" s="208">
        <v>0</v>
      </c>
      <c r="O1248" s="208">
        <v>770</v>
      </c>
      <c r="P1248" s="208" t="s">
        <v>257</v>
      </c>
      <c r="Q1248" s="208" t="s">
        <v>258</v>
      </c>
      <c r="R1248" s="208" t="s">
        <v>259</v>
      </c>
      <c r="S1248" s="203">
        <v>44837.595717592594</v>
      </c>
    </row>
    <row r="1249" spans="1:19" x14ac:dyDescent="0.2">
      <c r="A1249" s="208" t="s">
        <v>256</v>
      </c>
      <c r="B1249" s="208" t="s">
        <v>130</v>
      </c>
      <c r="C1249" s="203">
        <v>44826.916666666664</v>
      </c>
      <c r="D1249" s="208">
        <v>0</v>
      </c>
      <c r="E1249" s="208">
        <v>0</v>
      </c>
      <c r="F1249" s="208">
        <v>6.077</v>
      </c>
      <c r="G1249" s="208">
        <v>6.077</v>
      </c>
      <c r="H1249" s="208">
        <v>0</v>
      </c>
      <c r="I1249" s="208">
        <v>0</v>
      </c>
      <c r="J1249" s="208">
        <v>0</v>
      </c>
      <c r="K1249" s="208">
        <v>0</v>
      </c>
      <c r="L1249" s="208"/>
      <c r="M1249" s="208">
        <v>0</v>
      </c>
      <c r="N1249" s="208">
        <v>0</v>
      </c>
      <c r="O1249" s="208">
        <v>770</v>
      </c>
      <c r="P1249" s="208" t="s">
        <v>257</v>
      </c>
      <c r="Q1249" s="208" t="s">
        <v>258</v>
      </c>
      <c r="R1249" s="208" t="s">
        <v>259</v>
      </c>
      <c r="S1249" s="203">
        <v>44837.595717592594</v>
      </c>
    </row>
    <row r="1250" spans="1:19" x14ac:dyDescent="0.2">
      <c r="A1250" s="208" t="s">
        <v>256</v>
      </c>
      <c r="B1250" s="208" t="s">
        <v>130</v>
      </c>
      <c r="C1250" s="203">
        <v>44826.958333333336</v>
      </c>
      <c r="D1250" s="208">
        <v>0</v>
      </c>
      <c r="E1250" s="208">
        <v>0</v>
      </c>
      <c r="F1250" s="208">
        <v>6.1079999999999997</v>
      </c>
      <c r="G1250" s="208">
        <v>6.1079999999999997</v>
      </c>
      <c r="H1250" s="208">
        <v>0</v>
      </c>
      <c r="I1250" s="208">
        <v>0</v>
      </c>
      <c r="J1250" s="208">
        <v>0</v>
      </c>
      <c r="K1250" s="208">
        <v>0</v>
      </c>
      <c r="L1250" s="208"/>
      <c r="M1250" s="208">
        <v>0</v>
      </c>
      <c r="N1250" s="208">
        <v>0</v>
      </c>
      <c r="O1250" s="208">
        <v>770</v>
      </c>
      <c r="P1250" s="208" t="s">
        <v>257</v>
      </c>
      <c r="Q1250" s="208" t="s">
        <v>258</v>
      </c>
      <c r="R1250" s="208" t="s">
        <v>259</v>
      </c>
      <c r="S1250" s="203">
        <v>44837.595717592594</v>
      </c>
    </row>
    <row r="1251" spans="1:19" x14ac:dyDescent="0.2">
      <c r="A1251" s="208" t="s">
        <v>256</v>
      </c>
      <c r="B1251" s="208" t="s">
        <v>130</v>
      </c>
      <c r="C1251" s="203">
        <v>44827</v>
      </c>
      <c r="D1251" s="208">
        <v>0</v>
      </c>
      <c r="E1251" s="208">
        <v>0</v>
      </c>
      <c r="F1251" s="208">
        <v>6.2380000000000004</v>
      </c>
      <c r="G1251" s="208">
        <v>6.2380000000000004</v>
      </c>
      <c r="H1251" s="208">
        <v>0</v>
      </c>
      <c r="I1251" s="208">
        <v>0</v>
      </c>
      <c r="J1251" s="208">
        <v>0</v>
      </c>
      <c r="K1251" s="208">
        <v>0</v>
      </c>
      <c r="L1251" s="208"/>
      <c r="M1251" s="208">
        <v>0</v>
      </c>
      <c r="N1251" s="208">
        <v>0</v>
      </c>
      <c r="O1251" s="208">
        <v>770</v>
      </c>
      <c r="P1251" s="208" t="s">
        <v>257</v>
      </c>
      <c r="Q1251" s="208" t="s">
        <v>258</v>
      </c>
      <c r="R1251" s="208" t="s">
        <v>259</v>
      </c>
      <c r="S1251" s="203">
        <v>44837.595717592594</v>
      </c>
    </row>
    <row r="1252" spans="1:19" x14ac:dyDescent="0.2">
      <c r="A1252" s="208" t="s">
        <v>256</v>
      </c>
      <c r="B1252" s="208" t="s">
        <v>130</v>
      </c>
      <c r="C1252" s="203">
        <v>44827.041666666664</v>
      </c>
      <c r="D1252" s="208">
        <v>0</v>
      </c>
      <c r="E1252" s="208">
        <v>0</v>
      </c>
      <c r="F1252" s="208">
        <v>6.2210000000000001</v>
      </c>
      <c r="G1252" s="208">
        <v>6.2210000000000001</v>
      </c>
      <c r="H1252" s="208">
        <v>0</v>
      </c>
      <c r="I1252" s="208">
        <v>0</v>
      </c>
      <c r="J1252" s="208">
        <v>0</v>
      </c>
      <c r="K1252" s="208">
        <v>0</v>
      </c>
      <c r="L1252" s="208"/>
      <c r="M1252" s="208">
        <v>0</v>
      </c>
      <c r="N1252" s="208">
        <v>0</v>
      </c>
      <c r="O1252" s="208">
        <v>770</v>
      </c>
      <c r="P1252" s="208" t="s">
        <v>257</v>
      </c>
      <c r="Q1252" s="208" t="s">
        <v>258</v>
      </c>
      <c r="R1252" s="208" t="s">
        <v>259</v>
      </c>
      <c r="S1252" s="203">
        <v>44837.595717592594</v>
      </c>
    </row>
    <row r="1253" spans="1:19" x14ac:dyDescent="0.2">
      <c r="A1253" s="208" t="s">
        <v>256</v>
      </c>
      <c r="B1253" s="208" t="s">
        <v>130</v>
      </c>
      <c r="C1253" s="203">
        <v>44827.083333333336</v>
      </c>
      <c r="D1253" s="208">
        <v>0</v>
      </c>
      <c r="E1253" s="208">
        <v>0</v>
      </c>
      <c r="F1253" s="208">
        <v>6.226</v>
      </c>
      <c r="G1253" s="208">
        <v>6.226</v>
      </c>
      <c r="H1253" s="208">
        <v>0</v>
      </c>
      <c r="I1253" s="208">
        <v>0</v>
      </c>
      <c r="J1253" s="208">
        <v>0</v>
      </c>
      <c r="K1253" s="208">
        <v>0</v>
      </c>
      <c r="L1253" s="208"/>
      <c r="M1253" s="208">
        <v>0</v>
      </c>
      <c r="N1253" s="208">
        <v>0</v>
      </c>
      <c r="O1253" s="208">
        <v>770</v>
      </c>
      <c r="P1253" s="208" t="s">
        <v>257</v>
      </c>
      <c r="Q1253" s="208" t="s">
        <v>258</v>
      </c>
      <c r="R1253" s="208" t="s">
        <v>259</v>
      </c>
      <c r="S1253" s="203">
        <v>44837.595717592594</v>
      </c>
    </row>
    <row r="1254" spans="1:19" x14ac:dyDescent="0.2">
      <c r="A1254" s="208" t="s">
        <v>256</v>
      </c>
      <c r="B1254" s="208" t="s">
        <v>130</v>
      </c>
      <c r="C1254" s="203">
        <v>44827.125</v>
      </c>
      <c r="D1254" s="208">
        <v>0</v>
      </c>
      <c r="E1254" s="208">
        <v>0</v>
      </c>
      <c r="F1254" s="208">
        <v>6.2350000000000003</v>
      </c>
      <c r="G1254" s="208">
        <v>6.2350000000000003</v>
      </c>
      <c r="H1254" s="208">
        <v>0</v>
      </c>
      <c r="I1254" s="208">
        <v>0</v>
      </c>
      <c r="J1254" s="208">
        <v>0</v>
      </c>
      <c r="K1254" s="208">
        <v>0</v>
      </c>
      <c r="L1254" s="208"/>
      <c r="M1254" s="208">
        <v>0</v>
      </c>
      <c r="N1254" s="208">
        <v>0</v>
      </c>
      <c r="O1254" s="208">
        <v>770</v>
      </c>
      <c r="P1254" s="208" t="s">
        <v>257</v>
      </c>
      <c r="Q1254" s="208" t="s">
        <v>258</v>
      </c>
      <c r="R1254" s="208" t="s">
        <v>259</v>
      </c>
      <c r="S1254" s="203">
        <v>44837.595717592594</v>
      </c>
    </row>
    <row r="1255" spans="1:19" x14ac:dyDescent="0.2">
      <c r="A1255" s="208" t="s">
        <v>256</v>
      </c>
      <c r="B1255" s="208" t="s">
        <v>130</v>
      </c>
      <c r="C1255" s="203">
        <v>44827.166666666664</v>
      </c>
      <c r="D1255" s="208">
        <v>0</v>
      </c>
      <c r="E1255" s="208">
        <v>0</v>
      </c>
      <c r="F1255" s="208">
        <v>6.2329999999999997</v>
      </c>
      <c r="G1255" s="208">
        <v>6.2329999999999997</v>
      </c>
      <c r="H1255" s="208">
        <v>0</v>
      </c>
      <c r="I1255" s="208">
        <v>0</v>
      </c>
      <c r="J1255" s="208">
        <v>0</v>
      </c>
      <c r="K1255" s="208">
        <v>0</v>
      </c>
      <c r="L1255" s="208"/>
      <c r="M1255" s="208">
        <v>0</v>
      </c>
      <c r="N1255" s="208">
        <v>0</v>
      </c>
      <c r="O1255" s="208">
        <v>770</v>
      </c>
      <c r="P1255" s="208" t="s">
        <v>257</v>
      </c>
      <c r="Q1255" s="208" t="s">
        <v>258</v>
      </c>
      <c r="R1255" s="208" t="s">
        <v>259</v>
      </c>
      <c r="S1255" s="203">
        <v>44837.595717592594</v>
      </c>
    </row>
    <row r="1256" spans="1:19" x14ac:dyDescent="0.2">
      <c r="A1256" s="208" t="s">
        <v>256</v>
      </c>
      <c r="B1256" s="208" t="s">
        <v>130</v>
      </c>
      <c r="C1256" s="203">
        <v>44827.208333333336</v>
      </c>
      <c r="D1256" s="208">
        <v>0</v>
      </c>
      <c r="E1256" s="208">
        <v>0</v>
      </c>
      <c r="F1256" s="208">
        <v>6.2380000000000004</v>
      </c>
      <c r="G1256" s="208">
        <v>6.2380000000000004</v>
      </c>
      <c r="H1256" s="208">
        <v>0</v>
      </c>
      <c r="I1256" s="208">
        <v>0</v>
      </c>
      <c r="J1256" s="208">
        <v>0</v>
      </c>
      <c r="K1256" s="208">
        <v>0</v>
      </c>
      <c r="L1256" s="208"/>
      <c r="M1256" s="208">
        <v>0</v>
      </c>
      <c r="N1256" s="208">
        <v>0</v>
      </c>
      <c r="O1256" s="208">
        <v>770</v>
      </c>
      <c r="P1256" s="208" t="s">
        <v>257</v>
      </c>
      <c r="Q1256" s="208" t="s">
        <v>258</v>
      </c>
      <c r="R1256" s="208" t="s">
        <v>259</v>
      </c>
      <c r="S1256" s="203">
        <v>44837.595717592594</v>
      </c>
    </row>
    <row r="1257" spans="1:19" x14ac:dyDescent="0.2">
      <c r="A1257" s="208" t="s">
        <v>256</v>
      </c>
      <c r="B1257" s="208" t="s">
        <v>130</v>
      </c>
      <c r="C1257" s="203">
        <v>44827.25</v>
      </c>
      <c r="D1257" s="208">
        <v>0</v>
      </c>
      <c r="E1257" s="208">
        <v>0</v>
      </c>
      <c r="F1257" s="208">
        <v>6.2279999999999998</v>
      </c>
      <c r="G1257" s="208">
        <v>6.2279999999999998</v>
      </c>
      <c r="H1257" s="208">
        <v>0</v>
      </c>
      <c r="I1257" s="208">
        <v>0</v>
      </c>
      <c r="J1257" s="208">
        <v>0</v>
      </c>
      <c r="K1257" s="208">
        <v>0</v>
      </c>
      <c r="L1257" s="208"/>
      <c r="M1257" s="208">
        <v>0</v>
      </c>
      <c r="N1257" s="208">
        <v>0</v>
      </c>
      <c r="O1257" s="208">
        <v>770</v>
      </c>
      <c r="P1257" s="208" t="s">
        <v>257</v>
      </c>
      <c r="Q1257" s="208" t="s">
        <v>258</v>
      </c>
      <c r="R1257" s="208" t="s">
        <v>259</v>
      </c>
      <c r="S1257" s="203">
        <v>44837.595717592594</v>
      </c>
    </row>
    <row r="1258" spans="1:19" x14ac:dyDescent="0.2">
      <c r="A1258" s="208" t="s">
        <v>256</v>
      </c>
      <c r="B1258" s="208" t="s">
        <v>130</v>
      </c>
      <c r="C1258" s="203">
        <v>44827.291666666664</v>
      </c>
      <c r="D1258" s="208">
        <v>0</v>
      </c>
      <c r="E1258" s="208">
        <v>0</v>
      </c>
      <c r="F1258" s="208">
        <v>6.2380000000000004</v>
      </c>
      <c r="G1258" s="208">
        <v>6.2380000000000004</v>
      </c>
      <c r="H1258" s="208">
        <v>0</v>
      </c>
      <c r="I1258" s="208">
        <v>0</v>
      </c>
      <c r="J1258" s="208">
        <v>0</v>
      </c>
      <c r="K1258" s="208">
        <v>0</v>
      </c>
      <c r="L1258" s="208"/>
      <c r="M1258" s="208">
        <v>0</v>
      </c>
      <c r="N1258" s="208">
        <v>0</v>
      </c>
      <c r="O1258" s="208">
        <v>770</v>
      </c>
      <c r="P1258" s="208" t="s">
        <v>257</v>
      </c>
      <c r="Q1258" s="208" t="s">
        <v>258</v>
      </c>
      <c r="R1258" s="208" t="s">
        <v>259</v>
      </c>
      <c r="S1258" s="203">
        <v>44837.595717592594</v>
      </c>
    </row>
    <row r="1259" spans="1:19" x14ac:dyDescent="0.2">
      <c r="A1259" s="208" t="s">
        <v>256</v>
      </c>
      <c r="B1259" s="208" t="s">
        <v>130</v>
      </c>
      <c r="C1259" s="203">
        <v>44827.333333333336</v>
      </c>
      <c r="D1259" s="208">
        <v>0</v>
      </c>
      <c r="E1259" s="208">
        <v>0</v>
      </c>
      <c r="F1259" s="208">
        <v>6.2539999999999996</v>
      </c>
      <c r="G1259" s="208">
        <v>6.2539999999999996</v>
      </c>
      <c r="H1259" s="208">
        <v>0</v>
      </c>
      <c r="I1259" s="208">
        <v>0</v>
      </c>
      <c r="J1259" s="208">
        <v>0</v>
      </c>
      <c r="K1259" s="208">
        <v>0</v>
      </c>
      <c r="L1259" s="208"/>
      <c r="M1259" s="208">
        <v>0</v>
      </c>
      <c r="N1259" s="208">
        <v>0</v>
      </c>
      <c r="O1259" s="208">
        <v>770</v>
      </c>
      <c r="P1259" s="208" t="s">
        <v>257</v>
      </c>
      <c r="Q1259" s="208" t="s">
        <v>258</v>
      </c>
      <c r="R1259" s="208" t="s">
        <v>259</v>
      </c>
      <c r="S1259" s="203">
        <v>44837.595717592594</v>
      </c>
    </row>
    <row r="1260" spans="1:19" x14ac:dyDescent="0.2">
      <c r="A1260" s="208" t="s">
        <v>256</v>
      </c>
      <c r="B1260" s="208" t="s">
        <v>130</v>
      </c>
      <c r="C1260" s="203">
        <v>44827.375</v>
      </c>
      <c r="D1260" s="208">
        <v>0</v>
      </c>
      <c r="E1260" s="208">
        <v>0</v>
      </c>
      <c r="F1260" s="208">
        <v>6.2460000000000004</v>
      </c>
      <c r="G1260" s="208">
        <v>6.2460000000000004</v>
      </c>
      <c r="H1260" s="208">
        <v>0</v>
      </c>
      <c r="I1260" s="208">
        <v>0</v>
      </c>
      <c r="J1260" s="208">
        <v>0</v>
      </c>
      <c r="K1260" s="208">
        <v>0</v>
      </c>
      <c r="L1260" s="208"/>
      <c r="M1260" s="208">
        <v>0</v>
      </c>
      <c r="N1260" s="208">
        <v>0</v>
      </c>
      <c r="O1260" s="208">
        <v>770</v>
      </c>
      <c r="P1260" s="208" t="s">
        <v>257</v>
      </c>
      <c r="Q1260" s="208" t="s">
        <v>258</v>
      </c>
      <c r="R1260" s="208" t="s">
        <v>259</v>
      </c>
      <c r="S1260" s="203">
        <v>44837.595717592594</v>
      </c>
    </row>
    <row r="1261" spans="1:19" x14ac:dyDescent="0.2">
      <c r="A1261" s="208" t="s">
        <v>256</v>
      </c>
      <c r="B1261" s="208" t="s">
        <v>130</v>
      </c>
      <c r="C1261" s="203">
        <v>44827.416666666664</v>
      </c>
      <c r="D1261" s="208">
        <v>0</v>
      </c>
      <c r="E1261" s="208">
        <v>0</v>
      </c>
      <c r="F1261" s="208">
        <v>6.2320000000000002</v>
      </c>
      <c r="G1261" s="208">
        <v>6.2320000000000002</v>
      </c>
      <c r="H1261" s="208">
        <v>0</v>
      </c>
      <c r="I1261" s="208">
        <v>0</v>
      </c>
      <c r="J1261" s="208">
        <v>0</v>
      </c>
      <c r="K1261" s="208">
        <v>0</v>
      </c>
      <c r="L1261" s="208"/>
      <c r="M1261" s="208">
        <v>0</v>
      </c>
      <c r="N1261" s="208">
        <v>0</v>
      </c>
      <c r="O1261" s="208">
        <v>770</v>
      </c>
      <c r="P1261" s="208" t="s">
        <v>257</v>
      </c>
      <c r="Q1261" s="208" t="s">
        <v>258</v>
      </c>
      <c r="R1261" s="208" t="s">
        <v>259</v>
      </c>
      <c r="S1261" s="203">
        <v>44837.595717592594</v>
      </c>
    </row>
    <row r="1262" spans="1:19" x14ac:dyDescent="0.2">
      <c r="A1262" s="208" t="s">
        <v>256</v>
      </c>
      <c r="B1262" s="208" t="s">
        <v>130</v>
      </c>
      <c r="C1262" s="203">
        <v>44827.458333333336</v>
      </c>
      <c r="D1262" s="208">
        <v>0</v>
      </c>
      <c r="E1262" s="208">
        <v>0</v>
      </c>
      <c r="F1262" s="208">
        <v>6.2229999999999999</v>
      </c>
      <c r="G1262" s="208">
        <v>6.2229999999999999</v>
      </c>
      <c r="H1262" s="208">
        <v>0</v>
      </c>
      <c r="I1262" s="208">
        <v>0</v>
      </c>
      <c r="J1262" s="208">
        <v>0</v>
      </c>
      <c r="K1262" s="208">
        <v>0</v>
      </c>
      <c r="L1262" s="208"/>
      <c r="M1262" s="208">
        <v>0</v>
      </c>
      <c r="N1262" s="208">
        <v>0</v>
      </c>
      <c r="O1262" s="208">
        <v>770</v>
      </c>
      <c r="P1262" s="208" t="s">
        <v>257</v>
      </c>
      <c r="Q1262" s="208" t="s">
        <v>258</v>
      </c>
      <c r="R1262" s="208" t="s">
        <v>259</v>
      </c>
      <c r="S1262" s="203">
        <v>44837.595717592594</v>
      </c>
    </row>
    <row r="1263" spans="1:19" x14ac:dyDescent="0.2">
      <c r="A1263" s="208" t="s">
        <v>256</v>
      </c>
      <c r="B1263" s="208" t="s">
        <v>130</v>
      </c>
      <c r="C1263" s="203">
        <v>44827.5</v>
      </c>
      <c r="D1263" s="208">
        <v>0</v>
      </c>
      <c r="E1263" s="208">
        <v>0</v>
      </c>
      <c r="F1263" s="208">
        <v>6.2409999999999997</v>
      </c>
      <c r="G1263" s="208">
        <v>6.2409999999999997</v>
      </c>
      <c r="H1263" s="208">
        <v>0</v>
      </c>
      <c r="I1263" s="208">
        <v>0</v>
      </c>
      <c r="J1263" s="208">
        <v>0</v>
      </c>
      <c r="K1263" s="208">
        <v>0</v>
      </c>
      <c r="L1263" s="208"/>
      <c r="M1263" s="208">
        <v>0</v>
      </c>
      <c r="N1263" s="208">
        <v>0</v>
      </c>
      <c r="O1263" s="208">
        <v>770</v>
      </c>
      <c r="P1263" s="208" t="s">
        <v>257</v>
      </c>
      <c r="Q1263" s="208" t="s">
        <v>258</v>
      </c>
      <c r="R1263" s="208" t="s">
        <v>259</v>
      </c>
      <c r="S1263" s="203">
        <v>44837.595717592594</v>
      </c>
    </row>
    <row r="1264" spans="1:19" x14ac:dyDescent="0.2">
      <c r="A1264" s="208" t="s">
        <v>256</v>
      </c>
      <c r="B1264" s="208" t="s">
        <v>130</v>
      </c>
      <c r="C1264" s="203">
        <v>44827.541666666664</v>
      </c>
      <c r="D1264" s="208">
        <v>0</v>
      </c>
      <c r="E1264" s="208">
        <v>0</v>
      </c>
      <c r="F1264" s="208">
        <v>6.194</v>
      </c>
      <c r="G1264" s="208">
        <v>6.194</v>
      </c>
      <c r="H1264" s="208">
        <v>0</v>
      </c>
      <c r="I1264" s="208">
        <v>0</v>
      </c>
      <c r="J1264" s="208">
        <v>0</v>
      </c>
      <c r="K1264" s="208">
        <v>0</v>
      </c>
      <c r="L1264" s="208"/>
      <c r="M1264" s="208">
        <v>0</v>
      </c>
      <c r="N1264" s="208">
        <v>0</v>
      </c>
      <c r="O1264" s="208">
        <v>770</v>
      </c>
      <c r="P1264" s="208" t="s">
        <v>257</v>
      </c>
      <c r="Q1264" s="208" t="s">
        <v>258</v>
      </c>
      <c r="R1264" s="208" t="s">
        <v>259</v>
      </c>
      <c r="S1264" s="203">
        <v>44837.595717592594</v>
      </c>
    </row>
    <row r="1265" spans="1:19" x14ac:dyDescent="0.2">
      <c r="A1265" s="208" t="s">
        <v>256</v>
      </c>
      <c r="B1265" s="208" t="s">
        <v>130</v>
      </c>
      <c r="C1265" s="203">
        <v>44827.583333333336</v>
      </c>
      <c r="D1265" s="208">
        <v>0</v>
      </c>
      <c r="E1265" s="208">
        <v>0</v>
      </c>
      <c r="F1265" s="208">
        <v>5.7880000000000003</v>
      </c>
      <c r="G1265" s="208">
        <v>5.7880000000000003</v>
      </c>
      <c r="H1265" s="208">
        <v>0</v>
      </c>
      <c r="I1265" s="208">
        <v>0</v>
      </c>
      <c r="J1265" s="208">
        <v>0</v>
      </c>
      <c r="K1265" s="208">
        <v>0</v>
      </c>
      <c r="L1265" s="208"/>
      <c r="M1265" s="208">
        <v>0</v>
      </c>
      <c r="N1265" s="208">
        <v>0</v>
      </c>
      <c r="O1265" s="208">
        <v>770</v>
      </c>
      <c r="P1265" s="208" t="s">
        <v>257</v>
      </c>
      <c r="Q1265" s="208" t="s">
        <v>258</v>
      </c>
      <c r="R1265" s="208" t="s">
        <v>259</v>
      </c>
      <c r="S1265" s="203">
        <v>44837.595717592594</v>
      </c>
    </row>
    <row r="1266" spans="1:19" x14ac:dyDescent="0.2">
      <c r="A1266" s="208" t="s">
        <v>256</v>
      </c>
      <c r="B1266" s="208" t="s">
        <v>130</v>
      </c>
      <c r="C1266" s="203">
        <v>44827.625</v>
      </c>
      <c r="D1266" s="208">
        <v>0</v>
      </c>
      <c r="E1266" s="208">
        <v>0</v>
      </c>
      <c r="F1266" s="208">
        <v>5.2240000000000002</v>
      </c>
      <c r="G1266" s="208">
        <v>5.2240000000000002</v>
      </c>
      <c r="H1266" s="208">
        <v>0</v>
      </c>
      <c r="I1266" s="208">
        <v>0</v>
      </c>
      <c r="J1266" s="208">
        <v>0</v>
      </c>
      <c r="K1266" s="208">
        <v>0</v>
      </c>
      <c r="L1266" s="208"/>
      <c r="M1266" s="208">
        <v>0</v>
      </c>
      <c r="N1266" s="208">
        <v>0</v>
      </c>
      <c r="O1266" s="208">
        <v>770</v>
      </c>
      <c r="P1266" s="208" t="s">
        <v>257</v>
      </c>
      <c r="Q1266" s="208" t="s">
        <v>258</v>
      </c>
      <c r="R1266" s="208" t="s">
        <v>259</v>
      </c>
      <c r="S1266" s="203">
        <v>44837.595717592594</v>
      </c>
    </row>
    <row r="1267" spans="1:19" x14ac:dyDescent="0.2">
      <c r="A1267" s="208" t="s">
        <v>256</v>
      </c>
      <c r="B1267" s="208" t="s">
        <v>130</v>
      </c>
      <c r="C1267" s="203">
        <v>44827.666666666664</v>
      </c>
      <c r="D1267" s="208">
        <v>0</v>
      </c>
      <c r="E1267" s="208">
        <v>0</v>
      </c>
      <c r="F1267" s="208">
        <v>5.2229999999999999</v>
      </c>
      <c r="G1267" s="208">
        <v>5.2229999999999999</v>
      </c>
      <c r="H1267" s="208">
        <v>0</v>
      </c>
      <c r="I1267" s="208">
        <v>0</v>
      </c>
      <c r="J1267" s="208">
        <v>0</v>
      </c>
      <c r="K1267" s="208">
        <v>0</v>
      </c>
      <c r="L1267" s="208"/>
      <c r="M1267" s="208">
        <v>0</v>
      </c>
      <c r="N1267" s="208">
        <v>0</v>
      </c>
      <c r="O1267" s="208">
        <v>770</v>
      </c>
      <c r="P1267" s="208" t="s">
        <v>257</v>
      </c>
      <c r="Q1267" s="208" t="s">
        <v>258</v>
      </c>
      <c r="R1267" s="208" t="s">
        <v>259</v>
      </c>
      <c r="S1267" s="203">
        <v>44837.595717592594</v>
      </c>
    </row>
    <row r="1268" spans="1:19" x14ac:dyDescent="0.2">
      <c r="A1268" s="208" t="s">
        <v>256</v>
      </c>
      <c r="B1268" s="208" t="s">
        <v>130</v>
      </c>
      <c r="C1268" s="203">
        <v>44827.708333333336</v>
      </c>
      <c r="D1268" s="208">
        <v>0</v>
      </c>
      <c r="E1268" s="208">
        <v>0</v>
      </c>
      <c r="F1268" s="208">
        <v>5.2850000000000001</v>
      </c>
      <c r="G1268" s="208">
        <v>5.2850000000000001</v>
      </c>
      <c r="H1268" s="208">
        <v>0</v>
      </c>
      <c r="I1268" s="208">
        <v>0</v>
      </c>
      <c r="J1268" s="208">
        <v>0</v>
      </c>
      <c r="K1268" s="208">
        <v>0</v>
      </c>
      <c r="L1268" s="208"/>
      <c r="M1268" s="208">
        <v>0</v>
      </c>
      <c r="N1268" s="208">
        <v>0</v>
      </c>
      <c r="O1268" s="208">
        <v>770</v>
      </c>
      <c r="P1268" s="208" t="s">
        <v>257</v>
      </c>
      <c r="Q1268" s="208" t="s">
        <v>258</v>
      </c>
      <c r="R1268" s="208" t="s">
        <v>259</v>
      </c>
      <c r="S1268" s="203">
        <v>44837.595717592594</v>
      </c>
    </row>
    <row r="1269" spans="1:19" x14ac:dyDescent="0.2">
      <c r="A1269" s="208" t="s">
        <v>256</v>
      </c>
      <c r="B1269" s="208" t="s">
        <v>130</v>
      </c>
      <c r="C1269" s="203">
        <v>44827.75</v>
      </c>
      <c r="D1269" s="208">
        <v>0</v>
      </c>
      <c r="E1269" s="208">
        <v>0</v>
      </c>
      <c r="F1269" s="208">
        <v>5.2910000000000004</v>
      </c>
      <c r="G1269" s="208">
        <v>5.2910000000000004</v>
      </c>
      <c r="H1269" s="208">
        <v>0</v>
      </c>
      <c r="I1269" s="208">
        <v>0</v>
      </c>
      <c r="J1269" s="208">
        <v>0</v>
      </c>
      <c r="K1269" s="208">
        <v>0</v>
      </c>
      <c r="L1269" s="208"/>
      <c r="M1269" s="208">
        <v>0</v>
      </c>
      <c r="N1269" s="208">
        <v>0</v>
      </c>
      <c r="O1269" s="208">
        <v>770</v>
      </c>
      <c r="P1269" s="208" t="s">
        <v>257</v>
      </c>
      <c r="Q1269" s="208" t="s">
        <v>258</v>
      </c>
      <c r="R1269" s="208" t="s">
        <v>259</v>
      </c>
      <c r="S1269" s="203">
        <v>44837.595717592594</v>
      </c>
    </row>
    <row r="1270" spans="1:19" x14ac:dyDescent="0.2">
      <c r="A1270" s="208" t="s">
        <v>256</v>
      </c>
      <c r="B1270" s="208" t="s">
        <v>130</v>
      </c>
      <c r="C1270" s="203">
        <v>44827.791666666664</v>
      </c>
      <c r="D1270" s="208">
        <v>0</v>
      </c>
      <c r="E1270" s="208">
        <v>0</v>
      </c>
      <c r="F1270" s="208">
        <v>5.2889999999999997</v>
      </c>
      <c r="G1270" s="208">
        <v>5.2889999999999997</v>
      </c>
      <c r="H1270" s="208">
        <v>0</v>
      </c>
      <c r="I1270" s="208">
        <v>0</v>
      </c>
      <c r="J1270" s="208">
        <v>0</v>
      </c>
      <c r="K1270" s="208">
        <v>0</v>
      </c>
      <c r="L1270" s="208"/>
      <c r="M1270" s="208">
        <v>0</v>
      </c>
      <c r="N1270" s="208">
        <v>0</v>
      </c>
      <c r="O1270" s="208">
        <v>770</v>
      </c>
      <c r="P1270" s="208" t="s">
        <v>257</v>
      </c>
      <c r="Q1270" s="208" t="s">
        <v>258</v>
      </c>
      <c r="R1270" s="208" t="s">
        <v>259</v>
      </c>
      <c r="S1270" s="203">
        <v>44837.595717592594</v>
      </c>
    </row>
    <row r="1271" spans="1:19" x14ac:dyDescent="0.2">
      <c r="A1271" s="208" t="s">
        <v>256</v>
      </c>
      <c r="B1271" s="208" t="s">
        <v>130</v>
      </c>
      <c r="C1271" s="203">
        <v>44827.833333333336</v>
      </c>
      <c r="D1271" s="208">
        <v>0</v>
      </c>
      <c r="E1271" s="208">
        <v>0</v>
      </c>
      <c r="F1271" s="208">
        <v>5.3319999999999999</v>
      </c>
      <c r="G1271" s="208">
        <v>5.3319999999999999</v>
      </c>
      <c r="H1271" s="208">
        <v>0</v>
      </c>
      <c r="I1271" s="208">
        <v>0</v>
      </c>
      <c r="J1271" s="208">
        <v>0</v>
      </c>
      <c r="K1271" s="208">
        <v>0</v>
      </c>
      <c r="L1271" s="208"/>
      <c r="M1271" s="208">
        <v>0</v>
      </c>
      <c r="N1271" s="208">
        <v>0</v>
      </c>
      <c r="O1271" s="208">
        <v>770</v>
      </c>
      <c r="P1271" s="208" t="s">
        <v>257</v>
      </c>
      <c r="Q1271" s="208" t="s">
        <v>258</v>
      </c>
      <c r="R1271" s="208" t="s">
        <v>259</v>
      </c>
      <c r="S1271" s="203">
        <v>44837.595717592594</v>
      </c>
    </row>
    <row r="1272" spans="1:19" x14ac:dyDescent="0.2">
      <c r="A1272" s="208" t="s">
        <v>256</v>
      </c>
      <c r="B1272" s="208" t="s">
        <v>130</v>
      </c>
      <c r="C1272" s="203">
        <v>44827.875</v>
      </c>
      <c r="D1272" s="208">
        <v>0</v>
      </c>
      <c r="E1272" s="208">
        <v>0</v>
      </c>
      <c r="F1272" s="208">
        <v>5.3380000000000001</v>
      </c>
      <c r="G1272" s="208">
        <v>5.3380000000000001</v>
      </c>
      <c r="H1272" s="208">
        <v>0</v>
      </c>
      <c r="I1272" s="208">
        <v>0</v>
      </c>
      <c r="J1272" s="208">
        <v>0</v>
      </c>
      <c r="K1272" s="208">
        <v>0</v>
      </c>
      <c r="L1272" s="208"/>
      <c r="M1272" s="208">
        <v>0</v>
      </c>
      <c r="N1272" s="208">
        <v>0</v>
      </c>
      <c r="O1272" s="208">
        <v>770</v>
      </c>
      <c r="P1272" s="208" t="s">
        <v>257</v>
      </c>
      <c r="Q1272" s="208" t="s">
        <v>258</v>
      </c>
      <c r="R1272" s="208" t="s">
        <v>259</v>
      </c>
      <c r="S1272" s="203">
        <v>44837.595717592594</v>
      </c>
    </row>
    <row r="1273" spans="1:19" x14ac:dyDescent="0.2">
      <c r="A1273" s="208" t="s">
        <v>256</v>
      </c>
      <c r="B1273" s="208" t="s">
        <v>130</v>
      </c>
      <c r="C1273" s="203">
        <v>44827.916666666664</v>
      </c>
      <c r="D1273" s="208">
        <v>0</v>
      </c>
      <c r="E1273" s="208">
        <v>0</v>
      </c>
      <c r="F1273" s="208">
        <v>4.516</v>
      </c>
      <c r="G1273" s="208">
        <v>4.516</v>
      </c>
      <c r="H1273" s="208">
        <v>0</v>
      </c>
      <c r="I1273" s="208">
        <v>0</v>
      </c>
      <c r="J1273" s="208">
        <v>0</v>
      </c>
      <c r="K1273" s="208">
        <v>0</v>
      </c>
      <c r="L1273" s="208"/>
      <c r="M1273" s="208">
        <v>0</v>
      </c>
      <c r="N1273" s="208">
        <v>0</v>
      </c>
      <c r="O1273" s="208">
        <v>770</v>
      </c>
      <c r="P1273" s="208" t="s">
        <v>257</v>
      </c>
      <c r="Q1273" s="208" t="s">
        <v>258</v>
      </c>
      <c r="R1273" s="208" t="s">
        <v>259</v>
      </c>
      <c r="S1273" s="203">
        <v>44837.595717592594</v>
      </c>
    </row>
    <row r="1274" spans="1:19" x14ac:dyDescent="0.2">
      <c r="A1274" s="208" t="s">
        <v>256</v>
      </c>
      <c r="B1274" s="208" t="s">
        <v>130</v>
      </c>
      <c r="C1274" s="203">
        <v>44827.958333333336</v>
      </c>
      <c r="D1274" s="208">
        <v>0</v>
      </c>
      <c r="E1274" s="208">
        <v>0</v>
      </c>
      <c r="F1274" s="208">
        <v>4.5179999999999998</v>
      </c>
      <c r="G1274" s="208">
        <v>4.5179999999999998</v>
      </c>
      <c r="H1274" s="208">
        <v>0</v>
      </c>
      <c r="I1274" s="208">
        <v>0</v>
      </c>
      <c r="J1274" s="208">
        <v>0</v>
      </c>
      <c r="K1274" s="208">
        <v>0</v>
      </c>
      <c r="L1274" s="208"/>
      <c r="M1274" s="208">
        <v>0</v>
      </c>
      <c r="N1274" s="208">
        <v>0</v>
      </c>
      <c r="O1274" s="208">
        <v>770</v>
      </c>
      <c r="P1274" s="208" t="s">
        <v>257</v>
      </c>
      <c r="Q1274" s="208" t="s">
        <v>258</v>
      </c>
      <c r="R1274" s="208" t="s">
        <v>259</v>
      </c>
      <c r="S1274" s="203">
        <v>44837.595717592594</v>
      </c>
    </row>
    <row r="1275" spans="1:19" x14ac:dyDescent="0.2">
      <c r="A1275" s="208" t="s">
        <v>256</v>
      </c>
      <c r="B1275" s="208" t="s">
        <v>130</v>
      </c>
      <c r="C1275" s="203">
        <v>44828</v>
      </c>
      <c r="D1275" s="208">
        <v>0</v>
      </c>
      <c r="E1275" s="208">
        <v>0</v>
      </c>
      <c r="F1275" s="208">
        <v>4.5289999999999999</v>
      </c>
      <c r="G1275" s="208">
        <v>4.5289999999999999</v>
      </c>
      <c r="H1275" s="208">
        <v>0</v>
      </c>
      <c r="I1275" s="208">
        <v>0</v>
      </c>
      <c r="J1275" s="208">
        <v>0</v>
      </c>
      <c r="K1275" s="208">
        <v>0</v>
      </c>
      <c r="L1275" s="208"/>
      <c r="M1275" s="208">
        <v>0</v>
      </c>
      <c r="N1275" s="208">
        <v>0</v>
      </c>
      <c r="O1275" s="208">
        <v>770</v>
      </c>
      <c r="P1275" s="208" t="s">
        <v>257</v>
      </c>
      <c r="Q1275" s="208" t="s">
        <v>258</v>
      </c>
      <c r="R1275" s="208" t="s">
        <v>259</v>
      </c>
      <c r="S1275" s="203">
        <v>44837.595717592594</v>
      </c>
    </row>
    <row r="1276" spans="1:19" x14ac:dyDescent="0.2">
      <c r="A1276" s="208" t="s">
        <v>256</v>
      </c>
      <c r="B1276" s="208" t="s">
        <v>130</v>
      </c>
      <c r="C1276" s="203">
        <v>44828.041666666664</v>
      </c>
      <c r="D1276" s="208">
        <v>0</v>
      </c>
      <c r="E1276" s="208">
        <v>0</v>
      </c>
      <c r="F1276" s="208">
        <v>4.5389999999999997</v>
      </c>
      <c r="G1276" s="208">
        <v>4.5389999999999997</v>
      </c>
      <c r="H1276" s="208">
        <v>0</v>
      </c>
      <c r="I1276" s="208">
        <v>0</v>
      </c>
      <c r="J1276" s="208">
        <v>0</v>
      </c>
      <c r="K1276" s="208">
        <v>0</v>
      </c>
      <c r="L1276" s="208"/>
      <c r="M1276" s="208">
        <v>0</v>
      </c>
      <c r="N1276" s="208">
        <v>0</v>
      </c>
      <c r="O1276" s="208">
        <v>770</v>
      </c>
      <c r="P1276" s="208" t="s">
        <v>257</v>
      </c>
      <c r="Q1276" s="208" t="s">
        <v>258</v>
      </c>
      <c r="R1276" s="208" t="s">
        <v>259</v>
      </c>
      <c r="S1276" s="203">
        <v>44837.595717592594</v>
      </c>
    </row>
    <row r="1277" spans="1:19" x14ac:dyDescent="0.2">
      <c r="A1277" s="208" t="s">
        <v>256</v>
      </c>
      <c r="B1277" s="208" t="s">
        <v>130</v>
      </c>
      <c r="C1277" s="203">
        <v>44828.083333333336</v>
      </c>
      <c r="D1277" s="208">
        <v>0</v>
      </c>
      <c r="E1277" s="208">
        <v>0</v>
      </c>
      <c r="F1277" s="208">
        <v>4.5369999999999999</v>
      </c>
      <c r="G1277" s="208">
        <v>4.5369999999999999</v>
      </c>
      <c r="H1277" s="208">
        <v>0</v>
      </c>
      <c r="I1277" s="208">
        <v>0</v>
      </c>
      <c r="J1277" s="208">
        <v>0</v>
      </c>
      <c r="K1277" s="208">
        <v>0</v>
      </c>
      <c r="L1277" s="208"/>
      <c r="M1277" s="208">
        <v>0</v>
      </c>
      <c r="N1277" s="208">
        <v>0</v>
      </c>
      <c r="O1277" s="208">
        <v>770</v>
      </c>
      <c r="P1277" s="208" t="s">
        <v>257</v>
      </c>
      <c r="Q1277" s="208" t="s">
        <v>258</v>
      </c>
      <c r="R1277" s="208" t="s">
        <v>259</v>
      </c>
      <c r="S1277" s="203">
        <v>44837.595717592594</v>
      </c>
    </row>
    <row r="1278" spans="1:19" x14ac:dyDescent="0.2">
      <c r="A1278" s="208" t="s">
        <v>256</v>
      </c>
      <c r="B1278" s="208" t="s">
        <v>130</v>
      </c>
      <c r="C1278" s="203">
        <v>44828.125</v>
      </c>
      <c r="D1278" s="208">
        <v>0</v>
      </c>
      <c r="E1278" s="208">
        <v>0</v>
      </c>
      <c r="F1278" s="208">
        <v>4.5519999999999996</v>
      </c>
      <c r="G1278" s="208">
        <v>4.5519999999999996</v>
      </c>
      <c r="H1278" s="208">
        <v>0</v>
      </c>
      <c r="I1278" s="208">
        <v>0</v>
      </c>
      <c r="J1278" s="208">
        <v>0</v>
      </c>
      <c r="K1278" s="208">
        <v>0</v>
      </c>
      <c r="L1278" s="208"/>
      <c r="M1278" s="208">
        <v>0</v>
      </c>
      <c r="N1278" s="208">
        <v>0</v>
      </c>
      <c r="O1278" s="208">
        <v>770</v>
      </c>
      <c r="P1278" s="208" t="s">
        <v>257</v>
      </c>
      <c r="Q1278" s="208" t="s">
        <v>258</v>
      </c>
      <c r="R1278" s="208" t="s">
        <v>259</v>
      </c>
      <c r="S1278" s="203">
        <v>44837.595717592594</v>
      </c>
    </row>
    <row r="1279" spans="1:19" x14ac:dyDescent="0.2">
      <c r="A1279" s="208" t="s">
        <v>256</v>
      </c>
      <c r="B1279" s="208" t="s">
        <v>130</v>
      </c>
      <c r="C1279" s="203">
        <v>44828.166666666664</v>
      </c>
      <c r="D1279" s="208">
        <v>0</v>
      </c>
      <c r="E1279" s="208">
        <v>0</v>
      </c>
      <c r="F1279" s="208">
        <v>4.5590000000000002</v>
      </c>
      <c r="G1279" s="208">
        <v>4.5590000000000002</v>
      </c>
      <c r="H1279" s="208">
        <v>0</v>
      </c>
      <c r="I1279" s="208">
        <v>0</v>
      </c>
      <c r="J1279" s="208">
        <v>0</v>
      </c>
      <c r="K1279" s="208">
        <v>0</v>
      </c>
      <c r="L1279" s="208"/>
      <c r="M1279" s="208">
        <v>0</v>
      </c>
      <c r="N1279" s="208">
        <v>0</v>
      </c>
      <c r="O1279" s="208">
        <v>770</v>
      </c>
      <c r="P1279" s="208" t="s">
        <v>257</v>
      </c>
      <c r="Q1279" s="208" t="s">
        <v>258</v>
      </c>
      <c r="R1279" s="208" t="s">
        <v>259</v>
      </c>
      <c r="S1279" s="203">
        <v>44837.595717592594</v>
      </c>
    </row>
    <row r="1280" spans="1:19" x14ac:dyDescent="0.2">
      <c r="A1280" s="208" t="s">
        <v>256</v>
      </c>
      <c r="B1280" s="208" t="s">
        <v>130</v>
      </c>
      <c r="C1280" s="203">
        <v>44828.208333333336</v>
      </c>
      <c r="D1280" s="208">
        <v>0</v>
      </c>
      <c r="E1280" s="208">
        <v>0</v>
      </c>
      <c r="F1280" s="208">
        <v>4.548</v>
      </c>
      <c r="G1280" s="208">
        <v>4.548</v>
      </c>
      <c r="H1280" s="208">
        <v>0</v>
      </c>
      <c r="I1280" s="208">
        <v>0</v>
      </c>
      <c r="J1280" s="208">
        <v>0</v>
      </c>
      <c r="K1280" s="208">
        <v>0</v>
      </c>
      <c r="L1280" s="208"/>
      <c r="M1280" s="208">
        <v>0</v>
      </c>
      <c r="N1280" s="208">
        <v>0</v>
      </c>
      <c r="O1280" s="208">
        <v>770</v>
      </c>
      <c r="P1280" s="208" t="s">
        <v>257</v>
      </c>
      <c r="Q1280" s="208" t="s">
        <v>258</v>
      </c>
      <c r="R1280" s="208" t="s">
        <v>259</v>
      </c>
      <c r="S1280" s="203">
        <v>44837.595717592594</v>
      </c>
    </row>
    <row r="1281" spans="1:19" x14ac:dyDescent="0.2">
      <c r="A1281" s="208" t="s">
        <v>256</v>
      </c>
      <c r="B1281" s="208" t="s">
        <v>130</v>
      </c>
      <c r="C1281" s="203">
        <v>44828.25</v>
      </c>
      <c r="D1281" s="208">
        <v>0</v>
      </c>
      <c r="E1281" s="208">
        <v>0</v>
      </c>
      <c r="F1281" s="208">
        <v>4.5220000000000002</v>
      </c>
      <c r="G1281" s="208">
        <v>4.5220000000000002</v>
      </c>
      <c r="H1281" s="208">
        <v>0</v>
      </c>
      <c r="I1281" s="208">
        <v>0</v>
      </c>
      <c r="J1281" s="208">
        <v>0</v>
      </c>
      <c r="K1281" s="208">
        <v>0</v>
      </c>
      <c r="L1281" s="208"/>
      <c r="M1281" s="208">
        <v>0</v>
      </c>
      <c r="N1281" s="208">
        <v>0</v>
      </c>
      <c r="O1281" s="208">
        <v>770</v>
      </c>
      <c r="P1281" s="208" t="s">
        <v>257</v>
      </c>
      <c r="Q1281" s="208" t="s">
        <v>258</v>
      </c>
      <c r="R1281" s="208" t="s">
        <v>259</v>
      </c>
      <c r="S1281" s="203">
        <v>44837.595717592594</v>
      </c>
    </row>
    <row r="1282" spans="1:19" x14ac:dyDescent="0.2">
      <c r="A1282" s="208" t="s">
        <v>256</v>
      </c>
      <c r="B1282" s="208" t="s">
        <v>130</v>
      </c>
      <c r="C1282" s="203">
        <v>44828.291666666664</v>
      </c>
      <c r="D1282" s="208">
        <v>0</v>
      </c>
      <c r="E1282" s="208">
        <v>0</v>
      </c>
      <c r="F1282" s="208">
        <v>4.5199999999999996</v>
      </c>
      <c r="G1282" s="208">
        <v>4.5199999999999996</v>
      </c>
      <c r="H1282" s="208">
        <v>0</v>
      </c>
      <c r="I1282" s="208">
        <v>0</v>
      </c>
      <c r="J1282" s="208">
        <v>0</v>
      </c>
      <c r="K1282" s="208">
        <v>0</v>
      </c>
      <c r="L1282" s="208"/>
      <c r="M1282" s="208">
        <v>0</v>
      </c>
      <c r="N1282" s="208">
        <v>0</v>
      </c>
      <c r="O1282" s="208">
        <v>770</v>
      </c>
      <c r="P1282" s="208" t="s">
        <v>257</v>
      </c>
      <c r="Q1282" s="208" t="s">
        <v>258</v>
      </c>
      <c r="R1282" s="208" t="s">
        <v>259</v>
      </c>
      <c r="S1282" s="203">
        <v>44837.595717592594</v>
      </c>
    </row>
    <row r="1283" spans="1:19" x14ac:dyDescent="0.2">
      <c r="A1283" s="208" t="s">
        <v>256</v>
      </c>
      <c r="B1283" s="208" t="s">
        <v>130</v>
      </c>
      <c r="C1283" s="203">
        <v>44828.333333333336</v>
      </c>
      <c r="D1283" s="208">
        <v>0</v>
      </c>
      <c r="E1283" s="208">
        <v>0</v>
      </c>
      <c r="F1283" s="208">
        <v>4.4450000000000003</v>
      </c>
      <c r="G1283" s="208">
        <v>4.4450000000000003</v>
      </c>
      <c r="H1283" s="208">
        <v>0</v>
      </c>
      <c r="I1283" s="208">
        <v>0</v>
      </c>
      <c r="J1283" s="208">
        <v>0</v>
      </c>
      <c r="K1283" s="208">
        <v>0</v>
      </c>
      <c r="L1283" s="208"/>
      <c r="M1283" s="208">
        <v>0</v>
      </c>
      <c r="N1283" s="208">
        <v>0</v>
      </c>
      <c r="O1283" s="208">
        <v>770</v>
      </c>
      <c r="P1283" s="208" t="s">
        <v>257</v>
      </c>
      <c r="Q1283" s="208" t="s">
        <v>258</v>
      </c>
      <c r="R1283" s="208" t="s">
        <v>259</v>
      </c>
      <c r="S1283" s="203">
        <v>44837.595717592594</v>
      </c>
    </row>
    <row r="1284" spans="1:19" x14ac:dyDescent="0.2">
      <c r="A1284" s="208" t="s">
        <v>256</v>
      </c>
      <c r="B1284" s="208" t="s">
        <v>130</v>
      </c>
      <c r="C1284" s="203">
        <v>44828.375</v>
      </c>
      <c r="D1284" s="208">
        <v>0</v>
      </c>
      <c r="E1284" s="208">
        <v>0</v>
      </c>
      <c r="F1284" s="208">
        <v>4.4359999999999999</v>
      </c>
      <c r="G1284" s="208">
        <v>4.4359999999999999</v>
      </c>
      <c r="H1284" s="208">
        <v>0</v>
      </c>
      <c r="I1284" s="208">
        <v>0</v>
      </c>
      <c r="J1284" s="208">
        <v>0</v>
      </c>
      <c r="K1284" s="208">
        <v>0</v>
      </c>
      <c r="L1284" s="208"/>
      <c r="M1284" s="208">
        <v>0</v>
      </c>
      <c r="N1284" s="208">
        <v>0</v>
      </c>
      <c r="O1284" s="208">
        <v>770</v>
      </c>
      <c r="P1284" s="208" t="s">
        <v>257</v>
      </c>
      <c r="Q1284" s="208" t="s">
        <v>258</v>
      </c>
      <c r="R1284" s="208" t="s">
        <v>259</v>
      </c>
      <c r="S1284" s="203">
        <v>44837.595717592594</v>
      </c>
    </row>
    <row r="1285" spans="1:19" x14ac:dyDescent="0.2">
      <c r="A1285" s="208" t="s">
        <v>256</v>
      </c>
      <c r="B1285" s="208" t="s">
        <v>130</v>
      </c>
      <c r="C1285" s="203">
        <v>44828.416666666664</v>
      </c>
      <c r="D1285" s="208">
        <v>0</v>
      </c>
      <c r="E1285" s="208">
        <v>0</v>
      </c>
      <c r="F1285" s="208">
        <v>4.3739999999999997</v>
      </c>
      <c r="G1285" s="208">
        <v>4.3739999999999997</v>
      </c>
      <c r="H1285" s="208">
        <v>0</v>
      </c>
      <c r="I1285" s="208">
        <v>0</v>
      </c>
      <c r="J1285" s="208">
        <v>0</v>
      </c>
      <c r="K1285" s="208">
        <v>0</v>
      </c>
      <c r="L1285" s="208"/>
      <c r="M1285" s="208">
        <v>0</v>
      </c>
      <c r="N1285" s="208">
        <v>0</v>
      </c>
      <c r="O1285" s="208">
        <v>770</v>
      </c>
      <c r="P1285" s="208" t="s">
        <v>257</v>
      </c>
      <c r="Q1285" s="208" t="s">
        <v>258</v>
      </c>
      <c r="R1285" s="208" t="s">
        <v>259</v>
      </c>
      <c r="S1285" s="203">
        <v>44837.595717592594</v>
      </c>
    </row>
    <row r="1286" spans="1:19" x14ac:dyDescent="0.2">
      <c r="A1286" s="208" t="s">
        <v>256</v>
      </c>
      <c r="B1286" s="208" t="s">
        <v>130</v>
      </c>
      <c r="C1286" s="203">
        <v>44828.458333333336</v>
      </c>
      <c r="D1286" s="208">
        <v>0</v>
      </c>
      <c r="E1286" s="208">
        <v>0</v>
      </c>
      <c r="F1286" s="208">
        <v>4.2729999999999997</v>
      </c>
      <c r="G1286" s="208">
        <v>4.2729999999999997</v>
      </c>
      <c r="H1286" s="208">
        <v>0</v>
      </c>
      <c r="I1286" s="208">
        <v>0</v>
      </c>
      <c r="J1286" s="208">
        <v>0</v>
      </c>
      <c r="K1286" s="208">
        <v>0</v>
      </c>
      <c r="L1286" s="208"/>
      <c r="M1286" s="208">
        <v>0</v>
      </c>
      <c r="N1286" s="208">
        <v>0</v>
      </c>
      <c r="O1286" s="208">
        <v>770</v>
      </c>
      <c r="P1286" s="208" t="s">
        <v>257</v>
      </c>
      <c r="Q1286" s="208" t="s">
        <v>258</v>
      </c>
      <c r="R1286" s="208" t="s">
        <v>259</v>
      </c>
      <c r="S1286" s="203">
        <v>44837.595717592594</v>
      </c>
    </row>
    <row r="1287" spans="1:19" x14ac:dyDescent="0.2">
      <c r="A1287" s="208" t="s">
        <v>256</v>
      </c>
      <c r="B1287" s="208" t="s">
        <v>130</v>
      </c>
      <c r="C1287" s="203">
        <v>44828.5</v>
      </c>
      <c r="D1287" s="208">
        <v>0</v>
      </c>
      <c r="E1287" s="208">
        <v>0</v>
      </c>
      <c r="F1287" s="208">
        <v>4.2530000000000001</v>
      </c>
      <c r="G1287" s="208">
        <v>4.2530000000000001</v>
      </c>
      <c r="H1287" s="208">
        <v>0</v>
      </c>
      <c r="I1287" s="208">
        <v>0</v>
      </c>
      <c r="J1287" s="208">
        <v>0</v>
      </c>
      <c r="K1287" s="208">
        <v>0</v>
      </c>
      <c r="L1287" s="208"/>
      <c r="M1287" s="208">
        <v>0</v>
      </c>
      <c r="N1287" s="208">
        <v>0</v>
      </c>
      <c r="O1287" s="208">
        <v>770</v>
      </c>
      <c r="P1287" s="208" t="s">
        <v>257</v>
      </c>
      <c r="Q1287" s="208" t="s">
        <v>258</v>
      </c>
      <c r="R1287" s="208" t="s">
        <v>259</v>
      </c>
      <c r="S1287" s="203">
        <v>44837.595717592594</v>
      </c>
    </row>
    <row r="1288" spans="1:19" x14ac:dyDescent="0.2">
      <c r="A1288" s="208" t="s">
        <v>256</v>
      </c>
      <c r="B1288" s="208" t="s">
        <v>130</v>
      </c>
      <c r="C1288" s="203">
        <v>44828.541666666664</v>
      </c>
      <c r="D1288" s="208">
        <v>0</v>
      </c>
      <c r="E1288" s="208">
        <v>0</v>
      </c>
      <c r="F1288" s="208">
        <v>4.2430000000000003</v>
      </c>
      <c r="G1288" s="208">
        <v>4.2430000000000003</v>
      </c>
      <c r="H1288" s="208">
        <v>0</v>
      </c>
      <c r="I1288" s="208">
        <v>0</v>
      </c>
      <c r="J1288" s="208">
        <v>0</v>
      </c>
      <c r="K1288" s="208">
        <v>0</v>
      </c>
      <c r="L1288" s="208"/>
      <c r="M1288" s="208">
        <v>0</v>
      </c>
      <c r="N1288" s="208">
        <v>0</v>
      </c>
      <c r="O1288" s="208">
        <v>770</v>
      </c>
      <c r="P1288" s="208" t="s">
        <v>257</v>
      </c>
      <c r="Q1288" s="208" t="s">
        <v>258</v>
      </c>
      <c r="R1288" s="208" t="s">
        <v>259</v>
      </c>
      <c r="S1288" s="203">
        <v>44837.595717592594</v>
      </c>
    </row>
    <row r="1289" spans="1:19" x14ac:dyDescent="0.2">
      <c r="A1289" s="208" t="s">
        <v>256</v>
      </c>
      <c r="B1289" s="208" t="s">
        <v>130</v>
      </c>
      <c r="C1289" s="203">
        <v>44828.583333333336</v>
      </c>
      <c r="D1289" s="208">
        <v>0</v>
      </c>
      <c r="E1289" s="208">
        <v>0</v>
      </c>
      <c r="F1289" s="208">
        <v>4.226</v>
      </c>
      <c r="G1289" s="208">
        <v>4.226</v>
      </c>
      <c r="H1289" s="208">
        <v>0</v>
      </c>
      <c r="I1289" s="208">
        <v>0</v>
      </c>
      <c r="J1289" s="208">
        <v>0</v>
      </c>
      <c r="K1289" s="208">
        <v>0</v>
      </c>
      <c r="L1289" s="208"/>
      <c r="M1289" s="208">
        <v>0</v>
      </c>
      <c r="N1289" s="208">
        <v>0</v>
      </c>
      <c r="O1289" s="208">
        <v>770</v>
      </c>
      <c r="P1289" s="208" t="s">
        <v>257</v>
      </c>
      <c r="Q1289" s="208" t="s">
        <v>258</v>
      </c>
      <c r="R1289" s="208" t="s">
        <v>259</v>
      </c>
      <c r="S1289" s="203">
        <v>44837.595717592594</v>
      </c>
    </row>
    <row r="1290" spans="1:19" x14ac:dyDescent="0.2">
      <c r="A1290" s="208" t="s">
        <v>256</v>
      </c>
      <c r="B1290" s="208" t="s">
        <v>130</v>
      </c>
      <c r="C1290" s="203">
        <v>44828.625</v>
      </c>
      <c r="D1290" s="208">
        <v>0</v>
      </c>
      <c r="E1290" s="208">
        <v>0</v>
      </c>
      <c r="F1290" s="208">
        <v>4.274</v>
      </c>
      <c r="G1290" s="208">
        <v>4.274</v>
      </c>
      <c r="H1290" s="208">
        <v>0</v>
      </c>
      <c r="I1290" s="208">
        <v>0</v>
      </c>
      <c r="J1290" s="208">
        <v>0</v>
      </c>
      <c r="K1290" s="208">
        <v>0</v>
      </c>
      <c r="L1290" s="208"/>
      <c r="M1290" s="208">
        <v>0</v>
      </c>
      <c r="N1290" s="208">
        <v>0</v>
      </c>
      <c r="O1290" s="208">
        <v>770</v>
      </c>
      <c r="P1290" s="208" t="s">
        <v>257</v>
      </c>
      <c r="Q1290" s="208" t="s">
        <v>258</v>
      </c>
      <c r="R1290" s="208" t="s">
        <v>259</v>
      </c>
      <c r="S1290" s="203">
        <v>44837.595717592594</v>
      </c>
    </row>
    <row r="1291" spans="1:19" x14ac:dyDescent="0.2">
      <c r="A1291" s="208" t="s">
        <v>256</v>
      </c>
      <c r="B1291" s="208" t="s">
        <v>130</v>
      </c>
      <c r="C1291" s="203">
        <v>44828.666666666664</v>
      </c>
      <c r="D1291" s="208">
        <v>0</v>
      </c>
      <c r="E1291" s="208">
        <v>0</v>
      </c>
      <c r="F1291" s="208">
        <v>4.2640000000000002</v>
      </c>
      <c r="G1291" s="208">
        <v>4.2640000000000002</v>
      </c>
      <c r="H1291" s="208">
        <v>0</v>
      </c>
      <c r="I1291" s="208">
        <v>0</v>
      </c>
      <c r="J1291" s="208">
        <v>0</v>
      </c>
      <c r="K1291" s="208">
        <v>0</v>
      </c>
      <c r="L1291" s="208"/>
      <c r="M1291" s="208">
        <v>0</v>
      </c>
      <c r="N1291" s="208">
        <v>0</v>
      </c>
      <c r="O1291" s="208">
        <v>770</v>
      </c>
      <c r="P1291" s="208" t="s">
        <v>257</v>
      </c>
      <c r="Q1291" s="208" t="s">
        <v>258</v>
      </c>
      <c r="R1291" s="208" t="s">
        <v>259</v>
      </c>
      <c r="S1291" s="203">
        <v>44837.595717592594</v>
      </c>
    </row>
    <row r="1292" spans="1:19" x14ac:dyDescent="0.2">
      <c r="A1292" s="208" t="s">
        <v>256</v>
      </c>
      <c r="B1292" s="208" t="s">
        <v>130</v>
      </c>
      <c r="C1292" s="203">
        <v>44828.708333333336</v>
      </c>
      <c r="D1292" s="208">
        <v>0</v>
      </c>
      <c r="E1292" s="208">
        <v>0</v>
      </c>
      <c r="F1292" s="208">
        <v>4.2409999999999997</v>
      </c>
      <c r="G1292" s="208">
        <v>4.2409999999999997</v>
      </c>
      <c r="H1292" s="208">
        <v>0</v>
      </c>
      <c r="I1292" s="208">
        <v>0</v>
      </c>
      <c r="J1292" s="208">
        <v>0</v>
      </c>
      <c r="K1292" s="208">
        <v>0</v>
      </c>
      <c r="L1292" s="208"/>
      <c r="M1292" s="208">
        <v>0</v>
      </c>
      <c r="N1292" s="208">
        <v>0</v>
      </c>
      <c r="O1292" s="208">
        <v>770</v>
      </c>
      <c r="P1292" s="208" t="s">
        <v>257</v>
      </c>
      <c r="Q1292" s="208" t="s">
        <v>258</v>
      </c>
      <c r="R1292" s="208" t="s">
        <v>259</v>
      </c>
      <c r="S1292" s="203">
        <v>44837.595717592594</v>
      </c>
    </row>
    <row r="1293" spans="1:19" x14ac:dyDescent="0.2">
      <c r="A1293" s="208" t="s">
        <v>256</v>
      </c>
      <c r="B1293" s="208" t="s">
        <v>130</v>
      </c>
      <c r="C1293" s="203">
        <v>44828.75</v>
      </c>
      <c r="D1293" s="208">
        <v>0</v>
      </c>
      <c r="E1293" s="208">
        <v>0</v>
      </c>
      <c r="F1293" s="208">
        <v>4.2510000000000003</v>
      </c>
      <c r="G1293" s="208">
        <v>4.2510000000000003</v>
      </c>
      <c r="H1293" s="208">
        <v>0</v>
      </c>
      <c r="I1293" s="208">
        <v>0</v>
      </c>
      <c r="J1293" s="208">
        <v>0</v>
      </c>
      <c r="K1293" s="208">
        <v>0</v>
      </c>
      <c r="L1293" s="208"/>
      <c r="M1293" s="208">
        <v>0</v>
      </c>
      <c r="N1293" s="208">
        <v>0</v>
      </c>
      <c r="O1293" s="208">
        <v>770</v>
      </c>
      <c r="P1293" s="208" t="s">
        <v>257</v>
      </c>
      <c r="Q1293" s="208" t="s">
        <v>258</v>
      </c>
      <c r="R1293" s="208" t="s">
        <v>259</v>
      </c>
      <c r="S1293" s="203">
        <v>44837.595717592594</v>
      </c>
    </row>
    <row r="1294" spans="1:19" x14ac:dyDescent="0.2">
      <c r="A1294" s="208" t="s">
        <v>256</v>
      </c>
      <c r="B1294" s="208" t="s">
        <v>130</v>
      </c>
      <c r="C1294" s="203">
        <v>44828.791666666664</v>
      </c>
      <c r="D1294" s="208">
        <v>0</v>
      </c>
      <c r="E1294" s="208">
        <v>0</v>
      </c>
      <c r="F1294" s="208">
        <v>4.2619999999999996</v>
      </c>
      <c r="G1294" s="208">
        <v>4.2619999999999996</v>
      </c>
      <c r="H1294" s="208">
        <v>0</v>
      </c>
      <c r="I1294" s="208">
        <v>0</v>
      </c>
      <c r="J1294" s="208">
        <v>0</v>
      </c>
      <c r="K1294" s="208">
        <v>0</v>
      </c>
      <c r="L1294" s="208"/>
      <c r="M1294" s="208">
        <v>0</v>
      </c>
      <c r="N1294" s="208">
        <v>0</v>
      </c>
      <c r="O1294" s="208">
        <v>770</v>
      </c>
      <c r="P1294" s="208" t="s">
        <v>257</v>
      </c>
      <c r="Q1294" s="208" t="s">
        <v>258</v>
      </c>
      <c r="R1294" s="208" t="s">
        <v>259</v>
      </c>
      <c r="S1294" s="203">
        <v>44837.595717592594</v>
      </c>
    </row>
    <row r="1295" spans="1:19" x14ac:dyDescent="0.2">
      <c r="A1295" s="208" t="s">
        <v>256</v>
      </c>
      <c r="B1295" s="208" t="s">
        <v>130</v>
      </c>
      <c r="C1295" s="203">
        <v>44828.833333333336</v>
      </c>
      <c r="D1295" s="208">
        <v>0</v>
      </c>
      <c r="E1295" s="208">
        <v>0</v>
      </c>
      <c r="F1295" s="208">
        <v>4.3010000000000002</v>
      </c>
      <c r="G1295" s="208">
        <v>4.3010000000000002</v>
      </c>
      <c r="H1295" s="208">
        <v>0</v>
      </c>
      <c r="I1295" s="208">
        <v>0</v>
      </c>
      <c r="J1295" s="208">
        <v>0</v>
      </c>
      <c r="K1295" s="208">
        <v>0</v>
      </c>
      <c r="L1295" s="208"/>
      <c r="M1295" s="208">
        <v>0</v>
      </c>
      <c r="N1295" s="208">
        <v>0</v>
      </c>
      <c r="O1295" s="208">
        <v>770</v>
      </c>
      <c r="P1295" s="208" t="s">
        <v>257</v>
      </c>
      <c r="Q1295" s="208" t="s">
        <v>258</v>
      </c>
      <c r="R1295" s="208" t="s">
        <v>259</v>
      </c>
      <c r="S1295" s="203">
        <v>44837.595717592594</v>
      </c>
    </row>
    <row r="1296" spans="1:19" x14ac:dyDescent="0.2">
      <c r="A1296" s="208" t="s">
        <v>256</v>
      </c>
      <c r="B1296" s="208" t="s">
        <v>130</v>
      </c>
      <c r="C1296" s="203">
        <v>44828.875</v>
      </c>
      <c r="D1296" s="208">
        <v>0</v>
      </c>
      <c r="E1296" s="208">
        <v>0</v>
      </c>
      <c r="F1296" s="208">
        <v>4.3360000000000003</v>
      </c>
      <c r="G1296" s="208">
        <v>4.3360000000000003</v>
      </c>
      <c r="H1296" s="208">
        <v>0</v>
      </c>
      <c r="I1296" s="208">
        <v>0</v>
      </c>
      <c r="J1296" s="208">
        <v>0</v>
      </c>
      <c r="K1296" s="208">
        <v>0</v>
      </c>
      <c r="L1296" s="208"/>
      <c r="M1296" s="208">
        <v>0</v>
      </c>
      <c r="N1296" s="208">
        <v>0</v>
      </c>
      <c r="O1296" s="208">
        <v>770</v>
      </c>
      <c r="P1296" s="208" t="s">
        <v>257</v>
      </c>
      <c r="Q1296" s="208" t="s">
        <v>258</v>
      </c>
      <c r="R1296" s="208" t="s">
        <v>259</v>
      </c>
      <c r="S1296" s="203">
        <v>44837.595717592594</v>
      </c>
    </row>
    <row r="1297" spans="1:19" x14ac:dyDescent="0.2">
      <c r="A1297" s="208" t="s">
        <v>256</v>
      </c>
      <c r="B1297" s="208" t="s">
        <v>130</v>
      </c>
      <c r="C1297" s="203">
        <v>44828.916666666664</v>
      </c>
      <c r="D1297" s="208">
        <v>0</v>
      </c>
      <c r="E1297" s="208">
        <v>0</v>
      </c>
      <c r="F1297" s="208">
        <v>4.2830000000000004</v>
      </c>
      <c r="G1297" s="208">
        <v>4.2830000000000004</v>
      </c>
      <c r="H1297" s="208">
        <v>0</v>
      </c>
      <c r="I1297" s="208">
        <v>0</v>
      </c>
      <c r="J1297" s="208">
        <v>0</v>
      </c>
      <c r="K1297" s="208">
        <v>0</v>
      </c>
      <c r="L1297" s="208"/>
      <c r="M1297" s="208">
        <v>0</v>
      </c>
      <c r="N1297" s="208">
        <v>0</v>
      </c>
      <c r="O1297" s="208">
        <v>770</v>
      </c>
      <c r="P1297" s="208" t="s">
        <v>257</v>
      </c>
      <c r="Q1297" s="208" t="s">
        <v>258</v>
      </c>
      <c r="R1297" s="208" t="s">
        <v>259</v>
      </c>
      <c r="S1297" s="203">
        <v>44837.595717592594</v>
      </c>
    </row>
    <row r="1298" spans="1:19" x14ac:dyDescent="0.2">
      <c r="A1298" s="208" t="s">
        <v>256</v>
      </c>
      <c r="B1298" s="208" t="s">
        <v>130</v>
      </c>
      <c r="C1298" s="203">
        <v>44828.958333333336</v>
      </c>
      <c r="D1298" s="208">
        <v>0</v>
      </c>
      <c r="E1298" s="208">
        <v>0</v>
      </c>
      <c r="F1298" s="208">
        <v>4.2910000000000004</v>
      </c>
      <c r="G1298" s="208">
        <v>4.2910000000000004</v>
      </c>
      <c r="H1298" s="208">
        <v>0</v>
      </c>
      <c r="I1298" s="208">
        <v>0</v>
      </c>
      <c r="J1298" s="208">
        <v>0</v>
      </c>
      <c r="K1298" s="208">
        <v>0</v>
      </c>
      <c r="L1298" s="208"/>
      <c r="M1298" s="208">
        <v>0</v>
      </c>
      <c r="N1298" s="208">
        <v>0</v>
      </c>
      <c r="O1298" s="208">
        <v>770</v>
      </c>
      <c r="P1298" s="208" t="s">
        <v>257</v>
      </c>
      <c r="Q1298" s="208" t="s">
        <v>258</v>
      </c>
      <c r="R1298" s="208" t="s">
        <v>259</v>
      </c>
      <c r="S1298" s="203">
        <v>44837.595717592594</v>
      </c>
    </row>
    <row r="1299" spans="1:19" x14ac:dyDescent="0.2">
      <c r="A1299" s="208" t="s">
        <v>256</v>
      </c>
      <c r="B1299" s="208" t="s">
        <v>130</v>
      </c>
      <c r="C1299" s="203">
        <v>44829</v>
      </c>
      <c r="D1299" s="208">
        <v>0</v>
      </c>
      <c r="E1299" s="208">
        <v>0</v>
      </c>
      <c r="F1299" s="208">
        <v>4.2869999999999999</v>
      </c>
      <c r="G1299" s="208">
        <v>4.2869999999999999</v>
      </c>
      <c r="H1299" s="208">
        <v>0</v>
      </c>
      <c r="I1299" s="208">
        <v>0</v>
      </c>
      <c r="J1299" s="208">
        <v>0</v>
      </c>
      <c r="K1299" s="208">
        <v>0</v>
      </c>
      <c r="L1299" s="208"/>
      <c r="M1299" s="208">
        <v>0</v>
      </c>
      <c r="N1299" s="208">
        <v>0</v>
      </c>
      <c r="O1299" s="208">
        <v>770</v>
      </c>
      <c r="P1299" s="208" t="s">
        <v>257</v>
      </c>
      <c r="Q1299" s="208" t="s">
        <v>258</v>
      </c>
      <c r="R1299" s="208" t="s">
        <v>259</v>
      </c>
      <c r="S1299" s="203">
        <v>44837.595717592594</v>
      </c>
    </row>
    <row r="1300" spans="1:19" x14ac:dyDescent="0.2">
      <c r="A1300" s="208" t="s">
        <v>256</v>
      </c>
      <c r="B1300" s="208" t="s">
        <v>130</v>
      </c>
      <c r="C1300" s="203">
        <v>44829.041666666664</v>
      </c>
      <c r="D1300" s="208">
        <v>0</v>
      </c>
      <c r="E1300" s="208">
        <v>0</v>
      </c>
      <c r="F1300" s="208">
        <v>4.2889999999999997</v>
      </c>
      <c r="G1300" s="208">
        <v>4.2889999999999997</v>
      </c>
      <c r="H1300" s="208">
        <v>0</v>
      </c>
      <c r="I1300" s="208">
        <v>0</v>
      </c>
      <c r="J1300" s="208">
        <v>0</v>
      </c>
      <c r="K1300" s="208">
        <v>0</v>
      </c>
      <c r="L1300" s="208"/>
      <c r="M1300" s="208">
        <v>0</v>
      </c>
      <c r="N1300" s="208">
        <v>0</v>
      </c>
      <c r="O1300" s="208">
        <v>770</v>
      </c>
      <c r="P1300" s="208" t="s">
        <v>257</v>
      </c>
      <c r="Q1300" s="208" t="s">
        <v>258</v>
      </c>
      <c r="R1300" s="208" t="s">
        <v>259</v>
      </c>
      <c r="S1300" s="203">
        <v>44837.595717592594</v>
      </c>
    </row>
    <row r="1301" spans="1:19" x14ac:dyDescent="0.2">
      <c r="A1301" s="208" t="s">
        <v>256</v>
      </c>
      <c r="B1301" s="208" t="s">
        <v>130</v>
      </c>
      <c r="C1301" s="203">
        <v>44829.083333333336</v>
      </c>
      <c r="D1301" s="208">
        <v>0</v>
      </c>
      <c r="E1301" s="208">
        <v>0</v>
      </c>
      <c r="F1301" s="208">
        <v>4.2949999999999999</v>
      </c>
      <c r="G1301" s="208">
        <v>4.2949999999999999</v>
      </c>
      <c r="H1301" s="208">
        <v>0</v>
      </c>
      <c r="I1301" s="208">
        <v>0</v>
      </c>
      <c r="J1301" s="208">
        <v>0</v>
      </c>
      <c r="K1301" s="208">
        <v>0</v>
      </c>
      <c r="L1301" s="208"/>
      <c r="M1301" s="208">
        <v>0</v>
      </c>
      <c r="N1301" s="208">
        <v>0</v>
      </c>
      <c r="O1301" s="208">
        <v>770</v>
      </c>
      <c r="P1301" s="208" t="s">
        <v>257</v>
      </c>
      <c r="Q1301" s="208" t="s">
        <v>258</v>
      </c>
      <c r="R1301" s="208" t="s">
        <v>259</v>
      </c>
      <c r="S1301" s="203">
        <v>44837.596064814818</v>
      </c>
    </row>
    <row r="1302" spans="1:19" x14ac:dyDescent="0.2">
      <c r="A1302" s="208" t="s">
        <v>256</v>
      </c>
      <c r="B1302" s="208" t="s">
        <v>130</v>
      </c>
      <c r="C1302" s="203">
        <v>44829.125</v>
      </c>
      <c r="D1302" s="208">
        <v>0</v>
      </c>
      <c r="E1302" s="208">
        <v>0</v>
      </c>
      <c r="F1302" s="208">
        <v>4.2880000000000003</v>
      </c>
      <c r="G1302" s="208">
        <v>4.2880000000000003</v>
      </c>
      <c r="H1302" s="208">
        <v>0</v>
      </c>
      <c r="I1302" s="208">
        <v>0</v>
      </c>
      <c r="J1302" s="208">
        <v>0</v>
      </c>
      <c r="K1302" s="208">
        <v>0</v>
      </c>
      <c r="L1302" s="208"/>
      <c r="M1302" s="208">
        <v>0</v>
      </c>
      <c r="N1302" s="208">
        <v>0</v>
      </c>
      <c r="O1302" s="208">
        <v>770</v>
      </c>
      <c r="P1302" s="208" t="s">
        <v>257</v>
      </c>
      <c r="Q1302" s="208" t="s">
        <v>258</v>
      </c>
      <c r="R1302" s="208" t="s">
        <v>259</v>
      </c>
      <c r="S1302" s="203">
        <v>44837.596076388887</v>
      </c>
    </row>
    <row r="1303" spans="1:19" x14ac:dyDescent="0.2">
      <c r="A1303" s="208" t="s">
        <v>256</v>
      </c>
      <c r="B1303" s="208" t="s">
        <v>130</v>
      </c>
      <c r="C1303" s="203">
        <v>44829.166666666664</v>
      </c>
      <c r="D1303" s="208">
        <v>0</v>
      </c>
      <c r="E1303" s="208">
        <v>0</v>
      </c>
      <c r="F1303" s="208">
        <v>4.2880000000000003</v>
      </c>
      <c r="G1303" s="208">
        <v>4.2880000000000003</v>
      </c>
      <c r="H1303" s="208">
        <v>0</v>
      </c>
      <c r="I1303" s="208">
        <v>0</v>
      </c>
      <c r="J1303" s="208">
        <v>0</v>
      </c>
      <c r="K1303" s="208">
        <v>0</v>
      </c>
      <c r="L1303" s="208"/>
      <c r="M1303" s="208">
        <v>0</v>
      </c>
      <c r="N1303" s="208">
        <v>0</v>
      </c>
      <c r="O1303" s="208">
        <v>770</v>
      </c>
      <c r="P1303" s="208" t="s">
        <v>257</v>
      </c>
      <c r="Q1303" s="208" t="s">
        <v>258</v>
      </c>
      <c r="R1303" s="208" t="s">
        <v>259</v>
      </c>
      <c r="S1303" s="203">
        <v>44837.596064814818</v>
      </c>
    </row>
    <row r="1304" spans="1:19" x14ac:dyDescent="0.2">
      <c r="A1304" s="208" t="s">
        <v>256</v>
      </c>
      <c r="B1304" s="208" t="s">
        <v>130</v>
      </c>
      <c r="C1304" s="203">
        <v>44829.208333333336</v>
      </c>
      <c r="D1304" s="208">
        <v>0</v>
      </c>
      <c r="E1304" s="208">
        <v>0</v>
      </c>
      <c r="F1304" s="208">
        <v>4.28</v>
      </c>
      <c r="G1304" s="208">
        <v>4.28</v>
      </c>
      <c r="H1304" s="208">
        <v>0</v>
      </c>
      <c r="I1304" s="208">
        <v>0</v>
      </c>
      <c r="J1304" s="208">
        <v>0</v>
      </c>
      <c r="K1304" s="208">
        <v>0</v>
      </c>
      <c r="L1304" s="208"/>
      <c r="M1304" s="208">
        <v>0</v>
      </c>
      <c r="N1304" s="208">
        <v>0</v>
      </c>
      <c r="O1304" s="208">
        <v>770</v>
      </c>
      <c r="P1304" s="208" t="s">
        <v>257</v>
      </c>
      <c r="Q1304" s="208" t="s">
        <v>258</v>
      </c>
      <c r="R1304" s="208" t="s">
        <v>259</v>
      </c>
      <c r="S1304" s="203">
        <v>44837.596076388887</v>
      </c>
    </row>
    <row r="1305" spans="1:19" x14ac:dyDescent="0.2">
      <c r="A1305" s="208" t="s">
        <v>256</v>
      </c>
      <c r="B1305" s="208" t="s">
        <v>130</v>
      </c>
      <c r="C1305" s="203">
        <v>44829.25</v>
      </c>
      <c r="D1305" s="208">
        <v>0</v>
      </c>
      <c r="E1305" s="208">
        <v>0</v>
      </c>
      <c r="F1305" s="208">
        <v>4.2770000000000001</v>
      </c>
      <c r="G1305" s="208">
        <v>4.2770000000000001</v>
      </c>
      <c r="H1305" s="208">
        <v>0</v>
      </c>
      <c r="I1305" s="208">
        <v>0</v>
      </c>
      <c r="J1305" s="208">
        <v>0</v>
      </c>
      <c r="K1305" s="208">
        <v>0</v>
      </c>
      <c r="L1305" s="208"/>
      <c r="M1305" s="208">
        <v>0</v>
      </c>
      <c r="N1305" s="208">
        <v>0</v>
      </c>
      <c r="O1305" s="208">
        <v>770</v>
      </c>
      <c r="P1305" s="208" t="s">
        <v>257</v>
      </c>
      <c r="Q1305" s="208" t="s">
        <v>258</v>
      </c>
      <c r="R1305" s="208" t="s">
        <v>259</v>
      </c>
      <c r="S1305" s="203">
        <v>44837.596064814818</v>
      </c>
    </row>
    <row r="1306" spans="1:19" x14ac:dyDescent="0.2">
      <c r="A1306" s="208" t="s">
        <v>256</v>
      </c>
      <c r="B1306" s="208" t="s">
        <v>130</v>
      </c>
      <c r="C1306" s="203">
        <v>44829.291666666664</v>
      </c>
      <c r="D1306" s="208">
        <v>0</v>
      </c>
      <c r="E1306" s="208">
        <v>0</v>
      </c>
      <c r="F1306" s="208">
        <v>4.282</v>
      </c>
      <c r="G1306" s="208">
        <v>4.282</v>
      </c>
      <c r="H1306" s="208">
        <v>0</v>
      </c>
      <c r="I1306" s="208">
        <v>0</v>
      </c>
      <c r="J1306" s="208">
        <v>0</v>
      </c>
      <c r="K1306" s="208">
        <v>0</v>
      </c>
      <c r="L1306" s="208"/>
      <c r="M1306" s="208">
        <v>0</v>
      </c>
      <c r="N1306" s="208">
        <v>0</v>
      </c>
      <c r="O1306" s="208">
        <v>770</v>
      </c>
      <c r="P1306" s="208" t="s">
        <v>257</v>
      </c>
      <c r="Q1306" s="208" t="s">
        <v>258</v>
      </c>
      <c r="R1306" s="208" t="s">
        <v>259</v>
      </c>
      <c r="S1306" s="203">
        <v>44837.596064814818</v>
      </c>
    </row>
    <row r="1307" spans="1:19" x14ac:dyDescent="0.2">
      <c r="A1307" s="208" t="s">
        <v>256</v>
      </c>
      <c r="B1307" s="208" t="s">
        <v>130</v>
      </c>
      <c r="C1307" s="203">
        <v>44829.333333333336</v>
      </c>
      <c r="D1307" s="208">
        <v>0</v>
      </c>
      <c r="E1307" s="208">
        <v>0</v>
      </c>
      <c r="F1307" s="208">
        <v>4.258</v>
      </c>
      <c r="G1307" s="208">
        <v>4.258</v>
      </c>
      <c r="H1307" s="208">
        <v>0</v>
      </c>
      <c r="I1307" s="208">
        <v>0</v>
      </c>
      <c r="J1307" s="208">
        <v>0</v>
      </c>
      <c r="K1307" s="208">
        <v>0</v>
      </c>
      <c r="L1307" s="208"/>
      <c r="M1307" s="208">
        <v>0</v>
      </c>
      <c r="N1307" s="208">
        <v>0</v>
      </c>
      <c r="O1307" s="208">
        <v>770</v>
      </c>
      <c r="P1307" s="208" t="s">
        <v>257</v>
      </c>
      <c r="Q1307" s="208" t="s">
        <v>258</v>
      </c>
      <c r="R1307" s="208" t="s">
        <v>259</v>
      </c>
      <c r="S1307" s="203">
        <v>44837.596064814818</v>
      </c>
    </row>
    <row r="1308" spans="1:19" x14ac:dyDescent="0.2">
      <c r="A1308" s="208" t="s">
        <v>256</v>
      </c>
      <c r="B1308" s="208" t="s">
        <v>130</v>
      </c>
      <c r="C1308" s="203">
        <v>44829.375</v>
      </c>
      <c r="D1308" s="208">
        <v>0</v>
      </c>
      <c r="E1308" s="208">
        <v>0</v>
      </c>
      <c r="F1308" s="208">
        <v>4.2430000000000003</v>
      </c>
      <c r="G1308" s="208">
        <v>4.2430000000000003</v>
      </c>
      <c r="H1308" s="208">
        <v>0</v>
      </c>
      <c r="I1308" s="208">
        <v>0</v>
      </c>
      <c r="J1308" s="208">
        <v>0</v>
      </c>
      <c r="K1308" s="208">
        <v>0</v>
      </c>
      <c r="L1308" s="208"/>
      <c r="M1308" s="208">
        <v>0</v>
      </c>
      <c r="N1308" s="208">
        <v>0</v>
      </c>
      <c r="O1308" s="208">
        <v>770</v>
      </c>
      <c r="P1308" s="208" t="s">
        <v>257</v>
      </c>
      <c r="Q1308" s="208" t="s">
        <v>258</v>
      </c>
      <c r="R1308" s="208" t="s">
        <v>259</v>
      </c>
      <c r="S1308" s="203">
        <v>44837.596064814818</v>
      </c>
    </row>
    <row r="1309" spans="1:19" x14ac:dyDescent="0.2">
      <c r="A1309" s="208" t="s">
        <v>256</v>
      </c>
      <c r="B1309" s="208" t="s">
        <v>130</v>
      </c>
      <c r="C1309" s="203">
        <v>44829.416666666664</v>
      </c>
      <c r="D1309" s="208">
        <v>0</v>
      </c>
      <c r="E1309" s="208">
        <v>0</v>
      </c>
      <c r="F1309" s="208">
        <v>4.2409999999999997</v>
      </c>
      <c r="G1309" s="208">
        <v>4.2409999999999997</v>
      </c>
      <c r="H1309" s="208">
        <v>0</v>
      </c>
      <c r="I1309" s="208">
        <v>0</v>
      </c>
      <c r="J1309" s="208">
        <v>0</v>
      </c>
      <c r="K1309" s="208">
        <v>0</v>
      </c>
      <c r="L1309" s="208"/>
      <c r="M1309" s="208">
        <v>0</v>
      </c>
      <c r="N1309" s="208">
        <v>0</v>
      </c>
      <c r="O1309" s="208">
        <v>770</v>
      </c>
      <c r="P1309" s="208" t="s">
        <v>257</v>
      </c>
      <c r="Q1309" s="208" t="s">
        <v>258</v>
      </c>
      <c r="R1309" s="208" t="s">
        <v>259</v>
      </c>
      <c r="S1309" s="203">
        <v>44837.596064814818</v>
      </c>
    </row>
    <row r="1310" spans="1:19" x14ac:dyDescent="0.2">
      <c r="A1310" s="208" t="s">
        <v>256</v>
      </c>
      <c r="B1310" s="208" t="s">
        <v>130</v>
      </c>
      <c r="C1310" s="203">
        <v>44829.458333333336</v>
      </c>
      <c r="D1310" s="208">
        <v>0</v>
      </c>
      <c r="E1310" s="208">
        <v>0</v>
      </c>
      <c r="F1310" s="208">
        <v>4.2729999999999997</v>
      </c>
      <c r="G1310" s="208">
        <v>4.2729999999999997</v>
      </c>
      <c r="H1310" s="208">
        <v>0</v>
      </c>
      <c r="I1310" s="208">
        <v>0</v>
      </c>
      <c r="J1310" s="208">
        <v>0</v>
      </c>
      <c r="K1310" s="208">
        <v>0</v>
      </c>
      <c r="L1310" s="208"/>
      <c r="M1310" s="208">
        <v>0</v>
      </c>
      <c r="N1310" s="208">
        <v>0</v>
      </c>
      <c r="O1310" s="208">
        <v>770</v>
      </c>
      <c r="P1310" s="208" t="s">
        <v>257</v>
      </c>
      <c r="Q1310" s="208" t="s">
        <v>258</v>
      </c>
      <c r="R1310" s="208" t="s">
        <v>259</v>
      </c>
      <c r="S1310" s="203">
        <v>44837.596064814818</v>
      </c>
    </row>
    <row r="1311" spans="1:19" x14ac:dyDescent="0.2">
      <c r="A1311" s="208" t="s">
        <v>256</v>
      </c>
      <c r="B1311" s="208" t="s">
        <v>130</v>
      </c>
      <c r="C1311" s="203">
        <v>44829.5</v>
      </c>
      <c r="D1311" s="208">
        <v>0</v>
      </c>
      <c r="E1311" s="208">
        <v>0</v>
      </c>
      <c r="F1311" s="208">
        <v>4.258</v>
      </c>
      <c r="G1311" s="208">
        <v>4.258</v>
      </c>
      <c r="H1311" s="208">
        <v>0</v>
      </c>
      <c r="I1311" s="208">
        <v>0</v>
      </c>
      <c r="J1311" s="208">
        <v>0</v>
      </c>
      <c r="K1311" s="208">
        <v>0</v>
      </c>
      <c r="L1311" s="208"/>
      <c r="M1311" s="208">
        <v>0</v>
      </c>
      <c r="N1311" s="208">
        <v>0</v>
      </c>
      <c r="O1311" s="208">
        <v>770</v>
      </c>
      <c r="P1311" s="208" t="s">
        <v>257</v>
      </c>
      <c r="Q1311" s="208" t="s">
        <v>258</v>
      </c>
      <c r="R1311" s="208" t="s">
        <v>259</v>
      </c>
      <c r="S1311" s="203">
        <v>44837.596076388887</v>
      </c>
    </row>
    <row r="1312" spans="1:19" x14ac:dyDescent="0.2">
      <c r="A1312" s="208" t="s">
        <v>256</v>
      </c>
      <c r="B1312" s="208" t="s">
        <v>130</v>
      </c>
      <c r="C1312" s="203">
        <v>44829.541666666664</v>
      </c>
      <c r="D1312" s="208">
        <v>0</v>
      </c>
      <c r="E1312" s="208">
        <v>0</v>
      </c>
      <c r="F1312" s="208">
        <v>4.2050000000000001</v>
      </c>
      <c r="G1312" s="208">
        <v>4.2050000000000001</v>
      </c>
      <c r="H1312" s="208">
        <v>0</v>
      </c>
      <c r="I1312" s="208">
        <v>0</v>
      </c>
      <c r="J1312" s="208">
        <v>0</v>
      </c>
      <c r="K1312" s="208">
        <v>0</v>
      </c>
      <c r="L1312" s="208"/>
      <c r="M1312" s="208">
        <v>0</v>
      </c>
      <c r="N1312" s="208">
        <v>0</v>
      </c>
      <c r="O1312" s="208">
        <v>770</v>
      </c>
      <c r="P1312" s="208" t="s">
        <v>257</v>
      </c>
      <c r="Q1312" s="208" t="s">
        <v>258</v>
      </c>
      <c r="R1312" s="208" t="s">
        <v>259</v>
      </c>
      <c r="S1312" s="203">
        <v>44837.596064814818</v>
      </c>
    </row>
    <row r="1313" spans="1:19" x14ac:dyDescent="0.2">
      <c r="A1313" s="208" t="s">
        <v>256</v>
      </c>
      <c r="B1313" s="208" t="s">
        <v>130</v>
      </c>
      <c r="C1313" s="203">
        <v>44829.583333333336</v>
      </c>
      <c r="D1313" s="208">
        <v>0</v>
      </c>
      <c r="E1313" s="208">
        <v>0</v>
      </c>
      <c r="F1313" s="208">
        <v>4.1840000000000002</v>
      </c>
      <c r="G1313" s="208">
        <v>4.1840000000000002</v>
      </c>
      <c r="H1313" s="208">
        <v>0</v>
      </c>
      <c r="I1313" s="208">
        <v>0</v>
      </c>
      <c r="J1313" s="208">
        <v>0</v>
      </c>
      <c r="K1313" s="208">
        <v>0</v>
      </c>
      <c r="L1313" s="208"/>
      <c r="M1313" s="208">
        <v>0</v>
      </c>
      <c r="N1313" s="208">
        <v>0</v>
      </c>
      <c r="O1313" s="208">
        <v>770</v>
      </c>
      <c r="P1313" s="208" t="s">
        <v>257</v>
      </c>
      <c r="Q1313" s="208" t="s">
        <v>258</v>
      </c>
      <c r="R1313" s="208" t="s">
        <v>259</v>
      </c>
      <c r="S1313" s="203">
        <v>44837.596064814818</v>
      </c>
    </row>
    <row r="1314" spans="1:19" x14ac:dyDescent="0.2">
      <c r="A1314" s="208" t="s">
        <v>256</v>
      </c>
      <c r="B1314" s="208" t="s">
        <v>130</v>
      </c>
      <c r="C1314" s="203">
        <v>44829.625</v>
      </c>
      <c r="D1314" s="208">
        <v>0</v>
      </c>
      <c r="E1314" s="208">
        <v>0</v>
      </c>
      <c r="F1314" s="208">
        <v>4.1589999999999998</v>
      </c>
      <c r="G1314" s="208">
        <v>4.1589999999999998</v>
      </c>
      <c r="H1314" s="208">
        <v>0</v>
      </c>
      <c r="I1314" s="208">
        <v>0</v>
      </c>
      <c r="J1314" s="208">
        <v>0</v>
      </c>
      <c r="K1314" s="208">
        <v>0</v>
      </c>
      <c r="L1314" s="208"/>
      <c r="M1314" s="208">
        <v>0</v>
      </c>
      <c r="N1314" s="208">
        <v>0</v>
      </c>
      <c r="O1314" s="208">
        <v>770</v>
      </c>
      <c r="P1314" s="208" t="s">
        <v>257</v>
      </c>
      <c r="Q1314" s="208" t="s">
        <v>258</v>
      </c>
      <c r="R1314" s="208" t="s">
        <v>259</v>
      </c>
      <c r="S1314" s="203">
        <v>44837.596064814818</v>
      </c>
    </row>
    <row r="1315" spans="1:19" x14ac:dyDescent="0.2">
      <c r="A1315" s="208" t="s">
        <v>256</v>
      </c>
      <c r="B1315" s="208" t="s">
        <v>130</v>
      </c>
      <c r="C1315" s="203">
        <v>44829.666666666664</v>
      </c>
      <c r="D1315" s="208">
        <v>0</v>
      </c>
      <c r="E1315" s="208">
        <v>0</v>
      </c>
      <c r="F1315" s="208">
        <v>4.1630000000000003</v>
      </c>
      <c r="G1315" s="208">
        <v>4.1630000000000003</v>
      </c>
      <c r="H1315" s="208">
        <v>0</v>
      </c>
      <c r="I1315" s="208">
        <v>0</v>
      </c>
      <c r="J1315" s="208">
        <v>0</v>
      </c>
      <c r="K1315" s="208">
        <v>0</v>
      </c>
      <c r="L1315" s="208"/>
      <c r="M1315" s="208">
        <v>0</v>
      </c>
      <c r="N1315" s="208">
        <v>0</v>
      </c>
      <c r="O1315" s="208">
        <v>770</v>
      </c>
      <c r="P1315" s="208" t="s">
        <v>257</v>
      </c>
      <c r="Q1315" s="208" t="s">
        <v>258</v>
      </c>
      <c r="R1315" s="208" t="s">
        <v>259</v>
      </c>
      <c r="S1315" s="203">
        <v>44837.596064814818</v>
      </c>
    </row>
    <row r="1316" spans="1:19" x14ac:dyDescent="0.2">
      <c r="A1316" s="208" t="s">
        <v>256</v>
      </c>
      <c r="B1316" s="208" t="s">
        <v>130</v>
      </c>
      <c r="C1316" s="203">
        <v>44829.708333333336</v>
      </c>
      <c r="D1316" s="208">
        <v>0</v>
      </c>
      <c r="E1316" s="208">
        <v>0</v>
      </c>
      <c r="F1316" s="208">
        <v>4.1749999999999998</v>
      </c>
      <c r="G1316" s="208">
        <v>4.1749999999999998</v>
      </c>
      <c r="H1316" s="208">
        <v>0</v>
      </c>
      <c r="I1316" s="208">
        <v>0</v>
      </c>
      <c r="J1316" s="208">
        <v>0</v>
      </c>
      <c r="K1316" s="208">
        <v>0</v>
      </c>
      <c r="L1316" s="208"/>
      <c r="M1316" s="208">
        <v>0</v>
      </c>
      <c r="N1316" s="208">
        <v>0</v>
      </c>
      <c r="O1316" s="208">
        <v>770</v>
      </c>
      <c r="P1316" s="208" t="s">
        <v>257</v>
      </c>
      <c r="Q1316" s="208" t="s">
        <v>258</v>
      </c>
      <c r="R1316" s="208" t="s">
        <v>259</v>
      </c>
      <c r="S1316" s="203">
        <v>44837.596064814818</v>
      </c>
    </row>
    <row r="1317" spans="1:19" x14ac:dyDescent="0.2">
      <c r="A1317" s="208" t="s">
        <v>256</v>
      </c>
      <c r="B1317" s="208" t="s">
        <v>130</v>
      </c>
      <c r="C1317" s="203">
        <v>44829.75</v>
      </c>
      <c r="D1317" s="208">
        <v>0</v>
      </c>
      <c r="E1317" s="208">
        <v>0</v>
      </c>
      <c r="F1317" s="208">
        <v>4.1769999999999996</v>
      </c>
      <c r="G1317" s="208">
        <v>4.1769999999999996</v>
      </c>
      <c r="H1317" s="208">
        <v>0</v>
      </c>
      <c r="I1317" s="208">
        <v>0</v>
      </c>
      <c r="J1317" s="208">
        <v>0</v>
      </c>
      <c r="K1317" s="208">
        <v>0</v>
      </c>
      <c r="L1317" s="208"/>
      <c r="M1317" s="208">
        <v>0</v>
      </c>
      <c r="N1317" s="208">
        <v>0</v>
      </c>
      <c r="O1317" s="208">
        <v>770</v>
      </c>
      <c r="P1317" s="208" t="s">
        <v>257</v>
      </c>
      <c r="Q1317" s="208" t="s">
        <v>258</v>
      </c>
      <c r="R1317" s="208" t="s">
        <v>259</v>
      </c>
      <c r="S1317" s="203">
        <v>44837.596064814818</v>
      </c>
    </row>
    <row r="1318" spans="1:19" x14ac:dyDescent="0.2">
      <c r="A1318" s="208" t="s">
        <v>256</v>
      </c>
      <c r="B1318" s="208" t="s">
        <v>130</v>
      </c>
      <c r="C1318" s="203">
        <v>44829.791666666664</v>
      </c>
      <c r="D1318" s="208">
        <v>0</v>
      </c>
      <c r="E1318" s="208">
        <v>0</v>
      </c>
      <c r="F1318" s="208">
        <v>4.1870000000000003</v>
      </c>
      <c r="G1318" s="208">
        <v>4.1870000000000003</v>
      </c>
      <c r="H1318" s="208">
        <v>0</v>
      </c>
      <c r="I1318" s="208">
        <v>0</v>
      </c>
      <c r="J1318" s="208">
        <v>0</v>
      </c>
      <c r="K1318" s="208">
        <v>0</v>
      </c>
      <c r="L1318" s="208"/>
      <c r="M1318" s="208">
        <v>0</v>
      </c>
      <c r="N1318" s="208">
        <v>0</v>
      </c>
      <c r="O1318" s="208">
        <v>770</v>
      </c>
      <c r="P1318" s="208" t="s">
        <v>257</v>
      </c>
      <c r="Q1318" s="208" t="s">
        <v>258</v>
      </c>
      <c r="R1318" s="208" t="s">
        <v>259</v>
      </c>
      <c r="S1318" s="203">
        <v>44837.596064814818</v>
      </c>
    </row>
    <row r="1319" spans="1:19" x14ac:dyDescent="0.2">
      <c r="A1319" s="208" t="s">
        <v>256</v>
      </c>
      <c r="B1319" s="208" t="s">
        <v>130</v>
      </c>
      <c r="C1319" s="203">
        <v>44829.833333333336</v>
      </c>
      <c r="D1319" s="208">
        <v>0</v>
      </c>
      <c r="E1319" s="208">
        <v>0</v>
      </c>
      <c r="F1319" s="208">
        <v>4.22</v>
      </c>
      <c r="G1319" s="208">
        <v>4.22</v>
      </c>
      <c r="H1319" s="208">
        <v>0</v>
      </c>
      <c r="I1319" s="208">
        <v>0</v>
      </c>
      <c r="J1319" s="208">
        <v>0</v>
      </c>
      <c r="K1319" s="208">
        <v>0</v>
      </c>
      <c r="L1319" s="208"/>
      <c r="M1319" s="208">
        <v>0</v>
      </c>
      <c r="N1319" s="208">
        <v>0</v>
      </c>
      <c r="O1319" s="208">
        <v>770</v>
      </c>
      <c r="P1319" s="208" t="s">
        <v>257</v>
      </c>
      <c r="Q1319" s="208" t="s">
        <v>258</v>
      </c>
      <c r="R1319" s="208" t="s">
        <v>259</v>
      </c>
      <c r="S1319" s="203">
        <v>44837.596064814818</v>
      </c>
    </row>
    <row r="1320" spans="1:19" x14ac:dyDescent="0.2">
      <c r="A1320" s="208" t="s">
        <v>256</v>
      </c>
      <c r="B1320" s="208" t="s">
        <v>130</v>
      </c>
      <c r="C1320" s="203">
        <v>44829.875</v>
      </c>
      <c r="D1320" s="208">
        <v>0</v>
      </c>
      <c r="E1320" s="208">
        <v>0</v>
      </c>
      <c r="F1320" s="208">
        <v>4.2430000000000003</v>
      </c>
      <c r="G1320" s="208">
        <v>4.2430000000000003</v>
      </c>
      <c r="H1320" s="208">
        <v>0</v>
      </c>
      <c r="I1320" s="208">
        <v>0</v>
      </c>
      <c r="J1320" s="208">
        <v>0</v>
      </c>
      <c r="K1320" s="208">
        <v>0</v>
      </c>
      <c r="L1320" s="208"/>
      <c r="M1320" s="208">
        <v>0</v>
      </c>
      <c r="N1320" s="208">
        <v>0</v>
      </c>
      <c r="O1320" s="208">
        <v>770</v>
      </c>
      <c r="P1320" s="208" t="s">
        <v>257</v>
      </c>
      <c r="Q1320" s="208" t="s">
        <v>258</v>
      </c>
      <c r="R1320" s="208" t="s">
        <v>259</v>
      </c>
      <c r="S1320" s="203">
        <v>44837.596076388887</v>
      </c>
    </row>
    <row r="1321" spans="1:19" x14ac:dyDescent="0.2">
      <c r="A1321" s="208" t="s">
        <v>256</v>
      </c>
      <c r="B1321" s="208" t="s">
        <v>130</v>
      </c>
      <c r="C1321" s="203">
        <v>44829.916666666664</v>
      </c>
      <c r="D1321" s="208">
        <v>0</v>
      </c>
      <c r="E1321" s="208">
        <v>0</v>
      </c>
      <c r="F1321" s="208">
        <v>4.2590000000000003</v>
      </c>
      <c r="G1321" s="208">
        <v>4.2590000000000003</v>
      </c>
      <c r="H1321" s="208">
        <v>0</v>
      </c>
      <c r="I1321" s="208">
        <v>0</v>
      </c>
      <c r="J1321" s="208">
        <v>0</v>
      </c>
      <c r="K1321" s="208">
        <v>0</v>
      </c>
      <c r="L1321" s="208"/>
      <c r="M1321" s="208">
        <v>0</v>
      </c>
      <c r="N1321" s="208">
        <v>0</v>
      </c>
      <c r="O1321" s="208">
        <v>770</v>
      </c>
      <c r="P1321" s="208" t="s">
        <v>257</v>
      </c>
      <c r="Q1321" s="208" t="s">
        <v>258</v>
      </c>
      <c r="R1321" s="208" t="s">
        <v>259</v>
      </c>
      <c r="S1321" s="203">
        <v>44837.596064814818</v>
      </c>
    </row>
    <row r="1322" spans="1:19" x14ac:dyDescent="0.2">
      <c r="A1322" s="208" t="s">
        <v>256</v>
      </c>
      <c r="B1322" s="208" t="s">
        <v>130</v>
      </c>
      <c r="C1322" s="203">
        <v>44829.958333333336</v>
      </c>
      <c r="D1322" s="208">
        <v>0</v>
      </c>
      <c r="E1322" s="208">
        <v>0</v>
      </c>
      <c r="F1322" s="208">
        <v>4.2640000000000002</v>
      </c>
      <c r="G1322" s="208">
        <v>4.2640000000000002</v>
      </c>
      <c r="H1322" s="208">
        <v>0</v>
      </c>
      <c r="I1322" s="208">
        <v>0</v>
      </c>
      <c r="J1322" s="208">
        <v>0</v>
      </c>
      <c r="K1322" s="208">
        <v>0</v>
      </c>
      <c r="L1322" s="208"/>
      <c r="M1322" s="208">
        <v>0</v>
      </c>
      <c r="N1322" s="208">
        <v>0</v>
      </c>
      <c r="O1322" s="208">
        <v>770</v>
      </c>
      <c r="P1322" s="208" t="s">
        <v>257</v>
      </c>
      <c r="Q1322" s="208" t="s">
        <v>258</v>
      </c>
      <c r="R1322" s="208" t="s">
        <v>259</v>
      </c>
      <c r="S1322" s="203">
        <v>44837.596064814818</v>
      </c>
    </row>
    <row r="1323" spans="1:19" x14ac:dyDescent="0.2">
      <c r="A1323" s="208" t="s">
        <v>256</v>
      </c>
      <c r="B1323" s="208" t="s">
        <v>130</v>
      </c>
      <c r="C1323" s="203">
        <v>44830</v>
      </c>
      <c r="D1323" s="208">
        <v>0</v>
      </c>
      <c r="E1323" s="208">
        <v>0</v>
      </c>
      <c r="F1323" s="208">
        <v>4.2649999999999997</v>
      </c>
      <c r="G1323" s="208">
        <v>4.2649999999999997</v>
      </c>
      <c r="H1323" s="208">
        <v>0</v>
      </c>
      <c r="I1323" s="208">
        <v>0</v>
      </c>
      <c r="J1323" s="208">
        <v>0</v>
      </c>
      <c r="K1323" s="208">
        <v>0</v>
      </c>
      <c r="L1323" s="208"/>
      <c r="M1323" s="208">
        <v>0</v>
      </c>
      <c r="N1323" s="208">
        <v>0</v>
      </c>
      <c r="O1323" s="208">
        <v>770</v>
      </c>
      <c r="P1323" s="208" t="s">
        <v>257</v>
      </c>
      <c r="Q1323" s="208" t="s">
        <v>258</v>
      </c>
      <c r="R1323" s="208" t="s">
        <v>259</v>
      </c>
      <c r="S1323" s="203">
        <v>44837.596064814818</v>
      </c>
    </row>
    <row r="1324" spans="1:19" x14ac:dyDescent="0.2">
      <c r="A1324" s="208" t="s">
        <v>256</v>
      </c>
      <c r="B1324" s="208" t="s">
        <v>130</v>
      </c>
      <c r="C1324" s="203">
        <v>44830.041666666664</v>
      </c>
      <c r="D1324" s="208">
        <v>0</v>
      </c>
      <c r="E1324" s="208">
        <v>0</v>
      </c>
      <c r="F1324" s="208">
        <v>4.2640000000000002</v>
      </c>
      <c r="G1324" s="208">
        <v>4.2640000000000002</v>
      </c>
      <c r="H1324" s="208">
        <v>0</v>
      </c>
      <c r="I1324" s="208">
        <v>0</v>
      </c>
      <c r="J1324" s="208">
        <v>0</v>
      </c>
      <c r="K1324" s="208">
        <v>0</v>
      </c>
      <c r="L1324" s="208"/>
      <c r="M1324" s="208">
        <v>0</v>
      </c>
      <c r="N1324" s="208">
        <v>0</v>
      </c>
      <c r="O1324" s="208">
        <v>770</v>
      </c>
      <c r="P1324" s="208" t="s">
        <v>257</v>
      </c>
      <c r="Q1324" s="208" t="s">
        <v>258</v>
      </c>
      <c r="R1324" s="208" t="s">
        <v>259</v>
      </c>
      <c r="S1324" s="203">
        <v>44837.596076388887</v>
      </c>
    </row>
    <row r="1325" spans="1:19" x14ac:dyDescent="0.2">
      <c r="A1325" s="208" t="s">
        <v>256</v>
      </c>
      <c r="B1325" s="208" t="s">
        <v>130</v>
      </c>
      <c r="C1325" s="203">
        <v>44830.083333333336</v>
      </c>
      <c r="D1325" s="208">
        <v>0</v>
      </c>
      <c r="E1325" s="208">
        <v>0</v>
      </c>
      <c r="F1325" s="208">
        <v>4.266</v>
      </c>
      <c r="G1325" s="208">
        <v>4.266</v>
      </c>
      <c r="H1325" s="208">
        <v>0</v>
      </c>
      <c r="I1325" s="208">
        <v>0</v>
      </c>
      <c r="J1325" s="208">
        <v>0</v>
      </c>
      <c r="K1325" s="208">
        <v>0</v>
      </c>
      <c r="L1325" s="208"/>
      <c r="M1325" s="208">
        <v>0</v>
      </c>
      <c r="N1325" s="208">
        <v>0</v>
      </c>
      <c r="O1325" s="208">
        <v>770</v>
      </c>
      <c r="P1325" s="208" t="s">
        <v>257</v>
      </c>
      <c r="Q1325" s="208" t="s">
        <v>258</v>
      </c>
      <c r="R1325" s="208" t="s">
        <v>259</v>
      </c>
      <c r="S1325" s="203">
        <v>44837.596076388887</v>
      </c>
    </row>
    <row r="1326" spans="1:19" x14ac:dyDescent="0.2">
      <c r="A1326" s="208" t="s">
        <v>256</v>
      </c>
      <c r="B1326" s="208" t="s">
        <v>130</v>
      </c>
      <c r="C1326" s="203">
        <v>44830.125</v>
      </c>
      <c r="D1326" s="208">
        <v>0</v>
      </c>
      <c r="E1326" s="208">
        <v>0</v>
      </c>
      <c r="F1326" s="208">
        <v>4.266</v>
      </c>
      <c r="G1326" s="208">
        <v>4.266</v>
      </c>
      <c r="H1326" s="208">
        <v>0</v>
      </c>
      <c r="I1326" s="208">
        <v>0</v>
      </c>
      <c r="J1326" s="208">
        <v>0</v>
      </c>
      <c r="K1326" s="208">
        <v>0</v>
      </c>
      <c r="L1326" s="208"/>
      <c r="M1326" s="208">
        <v>0</v>
      </c>
      <c r="N1326" s="208">
        <v>0</v>
      </c>
      <c r="O1326" s="208">
        <v>770</v>
      </c>
      <c r="P1326" s="208" t="s">
        <v>257</v>
      </c>
      <c r="Q1326" s="208" t="s">
        <v>258</v>
      </c>
      <c r="R1326" s="208" t="s">
        <v>259</v>
      </c>
      <c r="S1326" s="203">
        <v>44837.596076388887</v>
      </c>
    </row>
    <row r="1327" spans="1:19" x14ac:dyDescent="0.2">
      <c r="A1327" s="208" t="s">
        <v>256</v>
      </c>
      <c r="B1327" s="208" t="s">
        <v>130</v>
      </c>
      <c r="C1327" s="203">
        <v>44830.166666666664</v>
      </c>
      <c r="D1327" s="208">
        <v>0</v>
      </c>
      <c r="E1327" s="208">
        <v>0</v>
      </c>
      <c r="F1327" s="208">
        <v>4.2640000000000002</v>
      </c>
      <c r="G1327" s="208">
        <v>4.2640000000000002</v>
      </c>
      <c r="H1327" s="208">
        <v>0</v>
      </c>
      <c r="I1327" s="208">
        <v>0</v>
      </c>
      <c r="J1327" s="208">
        <v>0</v>
      </c>
      <c r="K1327" s="208">
        <v>0</v>
      </c>
      <c r="L1327" s="208"/>
      <c r="M1327" s="208">
        <v>0</v>
      </c>
      <c r="N1327" s="208">
        <v>0</v>
      </c>
      <c r="O1327" s="208">
        <v>770</v>
      </c>
      <c r="P1327" s="208" t="s">
        <v>257</v>
      </c>
      <c r="Q1327" s="208" t="s">
        <v>258</v>
      </c>
      <c r="R1327" s="208" t="s">
        <v>259</v>
      </c>
      <c r="S1327" s="203">
        <v>44837.596064814818</v>
      </c>
    </row>
    <row r="1328" spans="1:19" x14ac:dyDescent="0.2">
      <c r="A1328" s="208" t="s">
        <v>256</v>
      </c>
      <c r="B1328" s="208" t="s">
        <v>130</v>
      </c>
      <c r="C1328" s="203">
        <v>44830.208333333336</v>
      </c>
      <c r="D1328" s="208">
        <v>0</v>
      </c>
      <c r="E1328" s="208">
        <v>0</v>
      </c>
      <c r="F1328" s="208">
        <v>4.2679999999999998</v>
      </c>
      <c r="G1328" s="208">
        <v>4.2679999999999998</v>
      </c>
      <c r="H1328" s="208">
        <v>0</v>
      </c>
      <c r="I1328" s="208">
        <v>0</v>
      </c>
      <c r="J1328" s="208">
        <v>0</v>
      </c>
      <c r="K1328" s="208">
        <v>0</v>
      </c>
      <c r="L1328" s="208"/>
      <c r="M1328" s="208">
        <v>0</v>
      </c>
      <c r="N1328" s="208">
        <v>0</v>
      </c>
      <c r="O1328" s="208">
        <v>770</v>
      </c>
      <c r="P1328" s="208" t="s">
        <v>257</v>
      </c>
      <c r="Q1328" s="208" t="s">
        <v>258</v>
      </c>
      <c r="R1328" s="208" t="s">
        <v>259</v>
      </c>
      <c r="S1328" s="203">
        <v>44837.596064814818</v>
      </c>
    </row>
    <row r="1329" spans="1:19" x14ac:dyDescent="0.2">
      <c r="A1329" s="208" t="s">
        <v>256</v>
      </c>
      <c r="B1329" s="208" t="s">
        <v>130</v>
      </c>
      <c r="C1329" s="203">
        <v>44830.25</v>
      </c>
      <c r="D1329" s="208">
        <v>0</v>
      </c>
      <c r="E1329" s="208">
        <v>0</v>
      </c>
      <c r="F1329" s="208">
        <v>4.2720000000000002</v>
      </c>
      <c r="G1329" s="208">
        <v>4.2720000000000002</v>
      </c>
      <c r="H1329" s="208">
        <v>0</v>
      </c>
      <c r="I1329" s="208">
        <v>0</v>
      </c>
      <c r="J1329" s="208">
        <v>0</v>
      </c>
      <c r="K1329" s="208">
        <v>0</v>
      </c>
      <c r="L1329" s="208"/>
      <c r="M1329" s="208">
        <v>0</v>
      </c>
      <c r="N1329" s="208">
        <v>0</v>
      </c>
      <c r="O1329" s="208">
        <v>770</v>
      </c>
      <c r="P1329" s="208" t="s">
        <v>257</v>
      </c>
      <c r="Q1329" s="208" t="s">
        <v>258</v>
      </c>
      <c r="R1329" s="208" t="s">
        <v>259</v>
      </c>
      <c r="S1329" s="203">
        <v>44837.596064814818</v>
      </c>
    </row>
    <row r="1330" spans="1:19" x14ac:dyDescent="0.2">
      <c r="A1330" s="208" t="s">
        <v>256</v>
      </c>
      <c r="B1330" s="208" t="s">
        <v>130</v>
      </c>
      <c r="C1330" s="203">
        <v>44830.291666666664</v>
      </c>
      <c r="D1330" s="208">
        <v>0</v>
      </c>
      <c r="E1330" s="208">
        <v>0</v>
      </c>
      <c r="F1330" s="208">
        <v>4.2619999999999996</v>
      </c>
      <c r="G1330" s="208">
        <v>4.2619999999999996</v>
      </c>
      <c r="H1330" s="208">
        <v>0</v>
      </c>
      <c r="I1330" s="208">
        <v>0</v>
      </c>
      <c r="J1330" s="208">
        <v>0</v>
      </c>
      <c r="K1330" s="208">
        <v>0</v>
      </c>
      <c r="L1330" s="208"/>
      <c r="M1330" s="208">
        <v>0</v>
      </c>
      <c r="N1330" s="208">
        <v>0</v>
      </c>
      <c r="O1330" s="208">
        <v>770</v>
      </c>
      <c r="P1330" s="208" t="s">
        <v>257</v>
      </c>
      <c r="Q1330" s="208" t="s">
        <v>258</v>
      </c>
      <c r="R1330" s="208" t="s">
        <v>259</v>
      </c>
      <c r="S1330" s="203">
        <v>44837.596064814818</v>
      </c>
    </row>
    <row r="1331" spans="1:19" x14ac:dyDescent="0.2">
      <c r="A1331" s="208" t="s">
        <v>256</v>
      </c>
      <c r="B1331" s="208" t="s">
        <v>130</v>
      </c>
      <c r="C1331" s="203">
        <v>44830.333333333336</v>
      </c>
      <c r="D1331" s="208">
        <v>0</v>
      </c>
      <c r="E1331" s="208">
        <v>0</v>
      </c>
      <c r="F1331" s="208">
        <v>4.2949999999999999</v>
      </c>
      <c r="G1331" s="208">
        <v>4.2949999999999999</v>
      </c>
      <c r="H1331" s="208">
        <v>0</v>
      </c>
      <c r="I1331" s="208">
        <v>0</v>
      </c>
      <c r="J1331" s="208">
        <v>0</v>
      </c>
      <c r="K1331" s="208">
        <v>0</v>
      </c>
      <c r="L1331" s="208"/>
      <c r="M1331" s="208">
        <v>0</v>
      </c>
      <c r="N1331" s="208">
        <v>0</v>
      </c>
      <c r="O1331" s="208">
        <v>770</v>
      </c>
      <c r="P1331" s="208" t="s">
        <v>257</v>
      </c>
      <c r="Q1331" s="208" t="s">
        <v>258</v>
      </c>
      <c r="R1331" s="208" t="s">
        <v>259</v>
      </c>
      <c r="S1331" s="203">
        <v>44837.596076388887</v>
      </c>
    </row>
    <row r="1332" spans="1:19" x14ac:dyDescent="0.2">
      <c r="A1332" s="208" t="s">
        <v>256</v>
      </c>
      <c r="B1332" s="208" t="s">
        <v>130</v>
      </c>
      <c r="C1332" s="203">
        <v>44830.375</v>
      </c>
      <c r="D1332" s="208">
        <v>0</v>
      </c>
      <c r="E1332" s="208">
        <v>0</v>
      </c>
      <c r="F1332" s="208">
        <v>4.2770000000000001</v>
      </c>
      <c r="G1332" s="208">
        <v>4.2770000000000001</v>
      </c>
      <c r="H1332" s="208">
        <v>0</v>
      </c>
      <c r="I1332" s="208">
        <v>0</v>
      </c>
      <c r="J1332" s="208">
        <v>0</v>
      </c>
      <c r="K1332" s="208">
        <v>0</v>
      </c>
      <c r="L1332" s="208"/>
      <c r="M1332" s="208">
        <v>0</v>
      </c>
      <c r="N1332" s="208">
        <v>0</v>
      </c>
      <c r="O1332" s="208">
        <v>770</v>
      </c>
      <c r="P1332" s="208" t="s">
        <v>257</v>
      </c>
      <c r="Q1332" s="208" t="s">
        <v>258</v>
      </c>
      <c r="R1332" s="208" t="s">
        <v>259</v>
      </c>
      <c r="S1332" s="203">
        <v>44837.596064814818</v>
      </c>
    </row>
    <row r="1333" spans="1:19" x14ac:dyDescent="0.2">
      <c r="A1333" s="208" t="s">
        <v>256</v>
      </c>
      <c r="B1333" s="208" t="s">
        <v>130</v>
      </c>
      <c r="C1333" s="203">
        <v>44830.416666666664</v>
      </c>
      <c r="D1333" s="208">
        <v>0</v>
      </c>
      <c r="E1333" s="208">
        <v>0</v>
      </c>
      <c r="F1333" s="208">
        <v>4.5359999999999996</v>
      </c>
      <c r="G1333" s="208">
        <v>4.5359999999999996</v>
      </c>
      <c r="H1333" s="208">
        <v>0</v>
      </c>
      <c r="I1333" s="208">
        <v>0</v>
      </c>
      <c r="J1333" s="208">
        <v>0</v>
      </c>
      <c r="K1333" s="208">
        <v>0</v>
      </c>
      <c r="L1333" s="208"/>
      <c r="M1333" s="208">
        <v>0</v>
      </c>
      <c r="N1333" s="208">
        <v>0</v>
      </c>
      <c r="O1333" s="208">
        <v>770</v>
      </c>
      <c r="P1333" s="208" t="s">
        <v>257</v>
      </c>
      <c r="Q1333" s="208" t="s">
        <v>258</v>
      </c>
      <c r="R1333" s="208" t="s">
        <v>259</v>
      </c>
      <c r="S1333" s="203">
        <v>44837.596064814818</v>
      </c>
    </row>
    <row r="1334" spans="1:19" x14ac:dyDescent="0.2">
      <c r="A1334" s="208" t="s">
        <v>256</v>
      </c>
      <c r="B1334" s="208" t="s">
        <v>130</v>
      </c>
      <c r="C1334" s="203">
        <v>44830.458333333336</v>
      </c>
      <c r="D1334" s="208">
        <v>0</v>
      </c>
      <c r="E1334" s="208">
        <v>0</v>
      </c>
      <c r="F1334" s="208">
        <v>4.9720000000000004</v>
      </c>
      <c r="G1334" s="208">
        <v>4.9720000000000004</v>
      </c>
      <c r="H1334" s="208">
        <v>0</v>
      </c>
      <c r="I1334" s="208">
        <v>0</v>
      </c>
      <c r="J1334" s="208">
        <v>0</v>
      </c>
      <c r="K1334" s="208">
        <v>0</v>
      </c>
      <c r="L1334" s="208"/>
      <c r="M1334" s="208">
        <v>0</v>
      </c>
      <c r="N1334" s="208">
        <v>0</v>
      </c>
      <c r="O1334" s="208">
        <v>770</v>
      </c>
      <c r="P1334" s="208" t="s">
        <v>257</v>
      </c>
      <c r="Q1334" s="208" t="s">
        <v>258</v>
      </c>
      <c r="R1334" s="208" t="s">
        <v>259</v>
      </c>
      <c r="S1334" s="203">
        <v>44837.596064814818</v>
      </c>
    </row>
    <row r="1335" spans="1:19" x14ac:dyDescent="0.2">
      <c r="A1335" s="208" t="s">
        <v>256</v>
      </c>
      <c r="B1335" s="208" t="s">
        <v>130</v>
      </c>
      <c r="C1335" s="203">
        <v>44830.5</v>
      </c>
      <c r="D1335" s="208">
        <v>0</v>
      </c>
      <c r="E1335" s="208">
        <v>0</v>
      </c>
      <c r="F1335" s="208">
        <v>4.6130000000000004</v>
      </c>
      <c r="G1335" s="208">
        <v>4.6130000000000004</v>
      </c>
      <c r="H1335" s="208">
        <v>0</v>
      </c>
      <c r="I1335" s="208">
        <v>0</v>
      </c>
      <c r="J1335" s="208">
        <v>0</v>
      </c>
      <c r="K1335" s="208">
        <v>0</v>
      </c>
      <c r="L1335" s="208"/>
      <c r="M1335" s="208">
        <v>0</v>
      </c>
      <c r="N1335" s="208">
        <v>0</v>
      </c>
      <c r="O1335" s="208">
        <v>770</v>
      </c>
      <c r="P1335" s="208" t="s">
        <v>257</v>
      </c>
      <c r="Q1335" s="208" t="s">
        <v>258</v>
      </c>
      <c r="R1335" s="208" t="s">
        <v>259</v>
      </c>
      <c r="S1335" s="203">
        <v>44837.596064814818</v>
      </c>
    </row>
    <row r="1336" spans="1:19" x14ac:dyDescent="0.2">
      <c r="A1336" s="208" t="s">
        <v>256</v>
      </c>
      <c r="B1336" s="208" t="s">
        <v>130</v>
      </c>
      <c r="C1336" s="203">
        <v>44830.541666666664</v>
      </c>
      <c r="D1336" s="208">
        <v>0</v>
      </c>
      <c r="E1336" s="208">
        <v>0</v>
      </c>
      <c r="F1336" s="208">
        <v>4.9009999999999998</v>
      </c>
      <c r="G1336" s="208">
        <v>4.9009999999999998</v>
      </c>
      <c r="H1336" s="208">
        <v>0</v>
      </c>
      <c r="I1336" s="208">
        <v>0</v>
      </c>
      <c r="J1336" s="208">
        <v>0</v>
      </c>
      <c r="K1336" s="208">
        <v>0</v>
      </c>
      <c r="L1336" s="208"/>
      <c r="M1336" s="208">
        <v>0</v>
      </c>
      <c r="N1336" s="208">
        <v>0</v>
      </c>
      <c r="O1336" s="208">
        <v>770</v>
      </c>
      <c r="P1336" s="208" t="s">
        <v>257</v>
      </c>
      <c r="Q1336" s="208" t="s">
        <v>258</v>
      </c>
      <c r="R1336" s="208" t="s">
        <v>259</v>
      </c>
      <c r="S1336" s="203">
        <v>44837.596064814818</v>
      </c>
    </row>
    <row r="1337" spans="1:19" x14ac:dyDescent="0.2">
      <c r="A1337" s="208" t="s">
        <v>256</v>
      </c>
      <c r="B1337" s="208" t="s">
        <v>130</v>
      </c>
      <c r="C1337" s="203">
        <v>44830.583333333336</v>
      </c>
      <c r="D1337" s="208">
        <v>0</v>
      </c>
      <c r="E1337" s="208">
        <v>0</v>
      </c>
      <c r="F1337" s="208">
        <v>4.8109999999999999</v>
      </c>
      <c r="G1337" s="208">
        <v>4.8109999999999999</v>
      </c>
      <c r="H1337" s="208">
        <v>0</v>
      </c>
      <c r="I1337" s="208">
        <v>0</v>
      </c>
      <c r="J1337" s="208">
        <v>0</v>
      </c>
      <c r="K1337" s="208">
        <v>0</v>
      </c>
      <c r="L1337" s="208"/>
      <c r="M1337" s="208">
        <v>0</v>
      </c>
      <c r="N1337" s="208">
        <v>0</v>
      </c>
      <c r="O1337" s="208">
        <v>770</v>
      </c>
      <c r="P1337" s="208" t="s">
        <v>257</v>
      </c>
      <c r="Q1337" s="208" t="s">
        <v>258</v>
      </c>
      <c r="R1337" s="208" t="s">
        <v>259</v>
      </c>
      <c r="S1337" s="203">
        <v>44837.596076388887</v>
      </c>
    </row>
    <row r="1338" spans="1:19" x14ac:dyDescent="0.2">
      <c r="A1338" s="208" t="s">
        <v>256</v>
      </c>
      <c r="B1338" s="208" t="s">
        <v>130</v>
      </c>
      <c r="C1338" s="203">
        <v>44830.625</v>
      </c>
      <c r="D1338" s="208">
        <v>0</v>
      </c>
      <c r="E1338" s="208">
        <v>0</v>
      </c>
      <c r="F1338" s="208">
        <v>4.93</v>
      </c>
      <c r="G1338" s="208">
        <v>4.93</v>
      </c>
      <c r="H1338" s="208">
        <v>0</v>
      </c>
      <c r="I1338" s="208">
        <v>0</v>
      </c>
      <c r="J1338" s="208">
        <v>0</v>
      </c>
      <c r="K1338" s="208">
        <v>0</v>
      </c>
      <c r="L1338" s="208"/>
      <c r="M1338" s="208">
        <v>0</v>
      </c>
      <c r="N1338" s="208">
        <v>0</v>
      </c>
      <c r="O1338" s="208">
        <v>770</v>
      </c>
      <c r="P1338" s="208" t="s">
        <v>257</v>
      </c>
      <c r="Q1338" s="208" t="s">
        <v>258</v>
      </c>
      <c r="R1338" s="208" t="s">
        <v>259</v>
      </c>
      <c r="S1338" s="203">
        <v>44837.596076388887</v>
      </c>
    </row>
    <row r="1339" spans="1:19" x14ac:dyDescent="0.2">
      <c r="A1339" s="208" t="s">
        <v>256</v>
      </c>
      <c r="B1339" s="208" t="s">
        <v>130</v>
      </c>
      <c r="C1339" s="203">
        <v>44830.666666666664</v>
      </c>
      <c r="D1339" s="208">
        <v>0</v>
      </c>
      <c r="E1339" s="208">
        <v>0</v>
      </c>
      <c r="F1339" s="208">
        <v>4.7770000000000001</v>
      </c>
      <c r="G1339" s="208">
        <v>4.7770000000000001</v>
      </c>
      <c r="H1339" s="208">
        <v>0</v>
      </c>
      <c r="I1339" s="208">
        <v>0</v>
      </c>
      <c r="J1339" s="208">
        <v>0</v>
      </c>
      <c r="K1339" s="208">
        <v>0</v>
      </c>
      <c r="L1339" s="208"/>
      <c r="M1339" s="208">
        <v>0</v>
      </c>
      <c r="N1339" s="208">
        <v>0</v>
      </c>
      <c r="O1339" s="208">
        <v>770</v>
      </c>
      <c r="P1339" s="208" t="s">
        <v>257</v>
      </c>
      <c r="Q1339" s="208" t="s">
        <v>258</v>
      </c>
      <c r="R1339" s="208" t="s">
        <v>259</v>
      </c>
      <c r="S1339" s="203">
        <v>44837.596076388887</v>
      </c>
    </row>
    <row r="1340" spans="1:19" x14ac:dyDescent="0.2">
      <c r="A1340" s="208" t="s">
        <v>256</v>
      </c>
      <c r="B1340" s="208" t="s">
        <v>130</v>
      </c>
      <c r="C1340" s="203">
        <v>44830.708333333336</v>
      </c>
      <c r="D1340" s="208">
        <v>0</v>
      </c>
      <c r="E1340" s="208">
        <v>0</v>
      </c>
      <c r="F1340" s="208">
        <v>4.4610000000000003</v>
      </c>
      <c r="G1340" s="208">
        <v>4.4610000000000003</v>
      </c>
      <c r="H1340" s="208">
        <v>0</v>
      </c>
      <c r="I1340" s="208">
        <v>0</v>
      </c>
      <c r="J1340" s="208">
        <v>0</v>
      </c>
      <c r="K1340" s="208">
        <v>0</v>
      </c>
      <c r="L1340" s="208"/>
      <c r="M1340" s="208">
        <v>0</v>
      </c>
      <c r="N1340" s="208">
        <v>0</v>
      </c>
      <c r="O1340" s="208">
        <v>770</v>
      </c>
      <c r="P1340" s="208" t="s">
        <v>257</v>
      </c>
      <c r="Q1340" s="208" t="s">
        <v>258</v>
      </c>
      <c r="R1340" s="208" t="s">
        <v>259</v>
      </c>
      <c r="S1340" s="203">
        <v>44837.596064814818</v>
      </c>
    </row>
    <row r="1341" spans="1:19" x14ac:dyDescent="0.2">
      <c r="A1341" s="208" t="s">
        <v>256</v>
      </c>
      <c r="B1341" s="208" t="s">
        <v>130</v>
      </c>
      <c r="C1341" s="203">
        <v>44830.75</v>
      </c>
      <c r="D1341" s="208">
        <v>0</v>
      </c>
      <c r="E1341" s="208">
        <v>0</v>
      </c>
      <c r="F1341" s="208">
        <v>4.4400000000000004</v>
      </c>
      <c r="G1341" s="208">
        <v>4.4400000000000004</v>
      </c>
      <c r="H1341" s="208">
        <v>0</v>
      </c>
      <c r="I1341" s="208">
        <v>0</v>
      </c>
      <c r="J1341" s="208">
        <v>0</v>
      </c>
      <c r="K1341" s="208">
        <v>0</v>
      </c>
      <c r="L1341" s="208"/>
      <c r="M1341" s="208">
        <v>0</v>
      </c>
      <c r="N1341" s="208">
        <v>0</v>
      </c>
      <c r="O1341" s="208">
        <v>770</v>
      </c>
      <c r="P1341" s="208" t="s">
        <v>257</v>
      </c>
      <c r="Q1341" s="208" t="s">
        <v>258</v>
      </c>
      <c r="R1341" s="208" t="s">
        <v>259</v>
      </c>
      <c r="S1341" s="203">
        <v>44837.596064814818</v>
      </c>
    </row>
    <row r="1342" spans="1:19" x14ac:dyDescent="0.2">
      <c r="A1342" s="208" t="s">
        <v>256</v>
      </c>
      <c r="B1342" s="208" t="s">
        <v>130</v>
      </c>
      <c r="C1342" s="203">
        <v>44830.791666666664</v>
      </c>
      <c r="D1342" s="208">
        <v>0</v>
      </c>
      <c r="E1342" s="208">
        <v>0</v>
      </c>
      <c r="F1342" s="208">
        <v>4.3860000000000001</v>
      </c>
      <c r="G1342" s="208">
        <v>4.3860000000000001</v>
      </c>
      <c r="H1342" s="208">
        <v>0</v>
      </c>
      <c r="I1342" s="208">
        <v>0</v>
      </c>
      <c r="J1342" s="208">
        <v>0</v>
      </c>
      <c r="K1342" s="208">
        <v>0</v>
      </c>
      <c r="L1342" s="208"/>
      <c r="M1342" s="208">
        <v>0</v>
      </c>
      <c r="N1342" s="208">
        <v>0</v>
      </c>
      <c r="O1342" s="208">
        <v>770</v>
      </c>
      <c r="P1342" s="208" t="s">
        <v>257</v>
      </c>
      <c r="Q1342" s="208" t="s">
        <v>258</v>
      </c>
      <c r="R1342" s="208" t="s">
        <v>259</v>
      </c>
      <c r="S1342" s="203">
        <v>44837.596064814818</v>
      </c>
    </row>
    <row r="1343" spans="1:19" x14ac:dyDescent="0.2">
      <c r="A1343" s="208" t="s">
        <v>256</v>
      </c>
      <c r="B1343" s="208" t="s">
        <v>130</v>
      </c>
      <c r="C1343" s="203">
        <v>44830.833333333336</v>
      </c>
      <c r="D1343" s="208">
        <v>0</v>
      </c>
      <c r="E1343" s="208">
        <v>0</v>
      </c>
      <c r="F1343" s="208">
        <v>4.4429999999999996</v>
      </c>
      <c r="G1343" s="208">
        <v>4.4429999999999996</v>
      </c>
      <c r="H1343" s="208">
        <v>0</v>
      </c>
      <c r="I1343" s="208">
        <v>0</v>
      </c>
      <c r="J1343" s="208">
        <v>0</v>
      </c>
      <c r="K1343" s="208">
        <v>0</v>
      </c>
      <c r="L1343" s="208"/>
      <c r="M1343" s="208">
        <v>0</v>
      </c>
      <c r="N1343" s="208">
        <v>0</v>
      </c>
      <c r="O1343" s="208">
        <v>770</v>
      </c>
      <c r="P1343" s="208" t="s">
        <v>257</v>
      </c>
      <c r="Q1343" s="208" t="s">
        <v>258</v>
      </c>
      <c r="R1343" s="208" t="s">
        <v>259</v>
      </c>
      <c r="S1343" s="203">
        <v>44837.596076388887</v>
      </c>
    </row>
    <row r="1344" spans="1:19" x14ac:dyDescent="0.2">
      <c r="A1344" s="208" t="s">
        <v>256</v>
      </c>
      <c r="B1344" s="208" t="s">
        <v>130</v>
      </c>
      <c r="C1344" s="203">
        <v>44830.875</v>
      </c>
      <c r="D1344" s="208">
        <v>0</v>
      </c>
      <c r="E1344" s="208">
        <v>0</v>
      </c>
      <c r="F1344" s="208">
        <v>4.4779999999999998</v>
      </c>
      <c r="G1344" s="208">
        <v>4.4779999999999998</v>
      </c>
      <c r="H1344" s="208">
        <v>0</v>
      </c>
      <c r="I1344" s="208">
        <v>0</v>
      </c>
      <c r="J1344" s="208">
        <v>0</v>
      </c>
      <c r="K1344" s="208">
        <v>0</v>
      </c>
      <c r="L1344" s="208"/>
      <c r="M1344" s="208">
        <v>0</v>
      </c>
      <c r="N1344" s="208">
        <v>0</v>
      </c>
      <c r="O1344" s="208">
        <v>770</v>
      </c>
      <c r="P1344" s="208" t="s">
        <v>257</v>
      </c>
      <c r="Q1344" s="208" t="s">
        <v>258</v>
      </c>
      <c r="R1344" s="208" t="s">
        <v>259</v>
      </c>
      <c r="S1344" s="203">
        <v>44837.596076388887</v>
      </c>
    </row>
    <row r="1345" spans="1:19" x14ac:dyDescent="0.2">
      <c r="A1345" s="208" t="s">
        <v>256</v>
      </c>
      <c r="B1345" s="208" t="s">
        <v>130</v>
      </c>
      <c r="C1345" s="203">
        <v>44830.916666666664</v>
      </c>
      <c r="D1345" s="208">
        <v>0</v>
      </c>
      <c r="E1345" s="208">
        <v>0</v>
      </c>
      <c r="F1345" s="208">
        <v>4.4950000000000001</v>
      </c>
      <c r="G1345" s="208">
        <v>4.4950000000000001</v>
      </c>
      <c r="H1345" s="208">
        <v>0</v>
      </c>
      <c r="I1345" s="208">
        <v>0</v>
      </c>
      <c r="J1345" s="208">
        <v>0</v>
      </c>
      <c r="K1345" s="208">
        <v>0</v>
      </c>
      <c r="L1345" s="208"/>
      <c r="M1345" s="208">
        <v>0</v>
      </c>
      <c r="N1345" s="208">
        <v>0</v>
      </c>
      <c r="O1345" s="208">
        <v>770</v>
      </c>
      <c r="P1345" s="208" t="s">
        <v>257</v>
      </c>
      <c r="Q1345" s="208" t="s">
        <v>258</v>
      </c>
      <c r="R1345" s="208" t="s">
        <v>259</v>
      </c>
      <c r="S1345" s="203">
        <v>44837.596064814818</v>
      </c>
    </row>
    <row r="1346" spans="1:19" x14ac:dyDescent="0.2">
      <c r="A1346" s="208" t="s">
        <v>256</v>
      </c>
      <c r="B1346" s="208" t="s">
        <v>130</v>
      </c>
      <c r="C1346" s="203">
        <v>44830.958333333336</v>
      </c>
      <c r="D1346" s="208">
        <v>0</v>
      </c>
      <c r="E1346" s="208">
        <v>0</v>
      </c>
      <c r="F1346" s="208">
        <v>4.492</v>
      </c>
      <c r="G1346" s="208">
        <v>4.492</v>
      </c>
      <c r="H1346" s="208">
        <v>0</v>
      </c>
      <c r="I1346" s="208">
        <v>0</v>
      </c>
      <c r="J1346" s="208">
        <v>0</v>
      </c>
      <c r="K1346" s="208">
        <v>0</v>
      </c>
      <c r="L1346" s="208"/>
      <c r="M1346" s="208">
        <v>0</v>
      </c>
      <c r="N1346" s="208">
        <v>0</v>
      </c>
      <c r="O1346" s="208">
        <v>770</v>
      </c>
      <c r="P1346" s="208" t="s">
        <v>257</v>
      </c>
      <c r="Q1346" s="208" t="s">
        <v>258</v>
      </c>
      <c r="R1346" s="208" t="s">
        <v>259</v>
      </c>
      <c r="S1346" s="203">
        <v>44837.596064814818</v>
      </c>
    </row>
    <row r="1347" spans="1:19" x14ac:dyDescent="0.2">
      <c r="A1347" s="208" t="s">
        <v>256</v>
      </c>
      <c r="B1347" s="208" t="s">
        <v>130</v>
      </c>
      <c r="C1347" s="203">
        <v>44831</v>
      </c>
      <c r="D1347" s="208">
        <v>0</v>
      </c>
      <c r="E1347" s="208">
        <v>0</v>
      </c>
      <c r="F1347" s="208">
        <v>4.5030000000000001</v>
      </c>
      <c r="G1347" s="208">
        <v>4.5030000000000001</v>
      </c>
      <c r="H1347" s="208">
        <v>0</v>
      </c>
      <c r="I1347" s="208">
        <v>0</v>
      </c>
      <c r="J1347" s="208">
        <v>0</v>
      </c>
      <c r="K1347" s="208">
        <v>0</v>
      </c>
      <c r="L1347" s="208"/>
      <c r="M1347" s="208">
        <v>0</v>
      </c>
      <c r="N1347" s="208">
        <v>0</v>
      </c>
      <c r="O1347" s="208">
        <v>770</v>
      </c>
      <c r="P1347" s="208" t="s">
        <v>257</v>
      </c>
      <c r="Q1347" s="208" t="s">
        <v>258</v>
      </c>
      <c r="R1347" s="208" t="s">
        <v>259</v>
      </c>
      <c r="S1347" s="203">
        <v>44837.596076388887</v>
      </c>
    </row>
    <row r="1348" spans="1:19" x14ac:dyDescent="0.2">
      <c r="A1348" s="208" t="s">
        <v>256</v>
      </c>
      <c r="B1348" s="208" t="s">
        <v>130</v>
      </c>
      <c r="C1348" s="203">
        <v>44831.041666666664</v>
      </c>
      <c r="D1348" s="208">
        <v>0</v>
      </c>
      <c r="E1348" s="208">
        <v>0</v>
      </c>
      <c r="F1348" s="208">
        <v>4.5250000000000004</v>
      </c>
      <c r="G1348" s="208">
        <v>4.5250000000000004</v>
      </c>
      <c r="H1348" s="208">
        <v>0</v>
      </c>
      <c r="I1348" s="208">
        <v>0</v>
      </c>
      <c r="J1348" s="208">
        <v>0</v>
      </c>
      <c r="K1348" s="208">
        <v>0</v>
      </c>
      <c r="L1348" s="208"/>
      <c r="M1348" s="208">
        <v>0</v>
      </c>
      <c r="N1348" s="208">
        <v>0</v>
      </c>
      <c r="O1348" s="208">
        <v>770</v>
      </c>
      <c r="P1348" s="208" t="s">
        <v>257</v>
      </c>
      <c r="Q1348" s="208" t="s">
        <v>258</v>
      </c>
      <c r="R1348" s="208" t="s">
        <v>259</v>
      </c>
      <c r="S1348" s="203">
        <v>44837.596064814818</v>
      </c>
    </row>
    <row r="1349" spans="1:19" x14ac:dyDescent="0.2">
      <c r="A1349" s="208" t="s">
        <v>256</v>
      </c>
      <c r="B1349" s="208" t="s">
        <v>130</v>
      </c>
      <c r="C1349" s="203">
        <v>44831.083333333336</v>
      </c>
      <c r="D1349" s="208">
        <v>0</v>
      </c>
      <c r="E1349" s="208">
        <v>0</v>
      </c>
      <c r="F1349" s="208">
        <v>4.5339999999999998</v>
      </c>
      <c r="G1349" s="208">
        <v>4.5339999999999998</v>
      </c>
      <c r="H1349" s="208">
        <v>0</v>
      </c>
      <c r="I1349" s="208">
        <v>0</v>
      </c>
      <c r="J1349" s="208">
        <v>0</v>
      </c>
      <c r="K1349" s="208">
        <v>0</v>
      </c>
      <c r="L1349" s="208"/>
      <c r="M1349" s="208">
        <v>0</v>
      </c>
      <c r="N1349" s="208">
        <v>0</v>
      </c>
      <c r="O1349" s="208">
        <v>770</v>
      </c>
      <c r="P1349" s="208" t="s">
        <v>257</v>
      </c>
      <c r="Q1349" s="208" t="s">
        <v>258</v>
      </c>
      <c r="R1349" s="208" t="s">
        <v>259</v>
      </c>
      <c r="S1349" s="203">
        <v>44837.596076388887</v>
      </c>
    </row>
    <row r="1350" spans="1:19" x14ac:dyDescent="0.2">
      <c r="A1350" s="208" t="s">
        <v>256</v>
      </c>
      <c r="B1350" s="208" t="s">
        <v>130</v>
      </c>
      <c r="C1350" s="203">
        <v>44831.125</v>
      </c>
      <c r="D1350" s="208">
        <v>0</v>
      </c>
      <c r="E1350" s="208">
        <v>0</v>
      </c>
      <c r="F1350" s="208">
        <v>4.5350000000000001</v>
      </c>
      <c r="G1350" s="208">
        <v>4.5350000000000001</v>
      </c>
      <c r="H1350" s="208">
        <v>0</v>
      </c>
      <c r="I1350" s="208">
        <v>0</v>
      </c>
      <c r="J1350" s="208">
        <v>0</v>
      </c>
      <c r="K1350" s="208">
        <v>0</v>
      </c>
      <c r="L1350" s="208"/>
      <c r="M1350" s="208">
        <v>0</v>
      </c>
      <c r="N1350" s="208">
        <v>0</v>
      </c>
      <c r="O1350" s="208">
        <v>770</v>
      </c>
      <c r="P1350" s="208" t="s">
        <v>257</v>
      </c>
      <c r="Q1350" s="208" t="s">
        <v>258</v>
      </c>
      <c r="R1350" s="208" t="s">
        <v>259</v>
      </c>
      <c r="S1350" s="203">
        <v>44837.596064814818</v>
      </c>
    </row>
    <row r="1351" spans="1:19" x14ac:dyDescent="0.2">
      <c r="A1351" s="208" t="s">
        <v>256</v>
      </c>
      <c r="B1351" s="208" t="s">
        <v>130</v>
      </c>
      <c r="C1351" s="203">
        <v>44831.166666666664</v>
      </c>
      <c r="D1351" s="208">
        <v>0</v>
      </c>
      <c r="E1351" s="208">
        <v>0</v>
      </c>
      <c r="F1351" s="208">
        <v>4.5060000000000002</v>
      </c>
      <c r="G1351" s="208">
        <v>4.5060000000000002</v>
      </c>
      <c r="H1351" s="208">
        <v>0</v>
      </c>
      <c r="I1351" s="208">
        <v>0</v>
      </c>
      <c r="J1351" s="208">
        <v>0</v>
      </c>
      <c r="K1351" s="208">
        <v>0</v>
      </c>
      <c r="L1351" s="208"/>
      <c r="M1351" s="208">
        <v>0</v>
      </c>
      <c r="N1351" s="208">
        <v>0</v>
      </c>
      <c r="O1351" s="208">
        <v>770</v>
      </c>
      <c r="P1351" s="208" t="s">
        <v>257</v>
      </c>
      <c r="Q1351" s="208" t="s">
        <v>258</v>
      </c>
      <c r="R1351" s="208" t="s">
        <v>259</v>
      </c>
      <c r="S1351" s="203">
        <v>44837.596076388887</v>
      </c>
    </row>
    <row r="1352" spans="1:19" x14ac:dyDescent="0.2">
      <c r="A1352" s="208" t="s">
        <v>256</v>
      </c>
      <c r="B1352" s="208" t="s">
        <v>130</v>
      </c>
      <c r="C1352" s="203">
        <v>44831.208333333336</v>
      </c>
      <c r="D1352" s="208">
        <v>0</v>
      </c>
      <c r="E1352" s="208">
        <v>0</v>
      </c>
      <c r="F1352" s="208">
        <v>4.4969999999999999</v>
      </c>
      <c r="G1352" s="208">
        <v>4.4969999999999999</v>
      </c>
      <c r="H1352" s="208">
        <v>0</v>
      </c>
      <c r="I1352" s="208">
        <v>0</v>
      </c>
      <c r="J1352" s="208">
        <v>0</v>
      </c>
      <c r="K1352" s="208">
        <v>0</v>
      </c>
      <c r="L1352" s="208"/>
      <c r="M1352" s="208">
        <v>0</v>
      </c>
      <c r="N1352" s="208">
        <v>0</v>
      </c>
      <c r="O1352" s="208">
        <v>770</v>
      </c>
      <c r="P1352" s="208" t="s">
        <v>257</v>
      </c>
      <c r="Q1352" s="208" t="s">
        <v>258</v>
      </c>
      <c r="R1352" s="208" t="s">
        <v>259</v>
      </c>
      <c r="S1352" s="203">
        <v>44837.596076388887</v>
      </c>
    </row>
    <row r="1353" spans="1:19" x14ac:dyDescent="0.2">
      <c r="A1353" s="208" t="s">
        <v>256</v>
      </c>
      <c r="B1353" s="208" t="s">
        <v>130</v>
      </c>
      <c r="C1353" s="203">
        <v>44831.25</v>
      </c>
      <c r="D1353" s="208">
        <v>0</v>
      </c>
      <c r="E1353" s="208">
        <v>0</v>
      </c>
      <c r="F1353" s="208">
        <v>4.508</v>
      </c>
      <c r="G1353" s="208">
        <v>4.508</v>
      </c>
      <c r="H1353" s="208">
        <v>0</v>
      </c>
      <c r="I1353" s="208">
        <v>0</v>
      </c>
      <c r="J1353" s="208">
        <v>0</v>
      </c>
      <c r="K1353" s="208">
        <v>0</v>
      </c>
      <c r="L1353" s="208"/>
      <c r="M1353" s="208">
        <v>0</v>
      </c>
      <c r="N1353" s="208">
        <v>0</v>
      </c>
      <c r="O1353" s="208">
        <v>770</v>
      </c>
      <c r="P1353" s="208" t="s">
        <v>257</v>
      </c>
      <c r="Q1353" s="208" t="s">
        <v>258</v>
      </c>
      <c r="R1353" s="208" t="s">
        <v>259</v>
      </c>
      <c r="S1353" s="203">
        <v>44837.596076388887</v>
      </c>
    </row>
    <row r="1354" spans="1:19" x14ac:dyDescent="0.2">
      <c r="A1354" s="208" t="s">
        <v>256</v>
      </c>
      <c r="B1354" s="208" t="s">
        <v>130</v>
      </c>
      <c r="C1354" s="203">
        <v>44831.291666666664</v>
      </c>
      <c r="D1354" s="208">
        <v>0</v>
      </c>
      <c r="E1354" s="208">
        <v>0</v>
      </c>
      <c r="F1354" s="208">
        <v>4.5229999999999997</v>
      </c>
      <c r="G1354" s="208">
        <v>4.5229999999999997</v>
      </c>
      <c r="H1354" s="208">
        <v>0</v>
      </c>
      <c r="I1354" s="208">
        <v>0</v>
      </c>
      <c r="J1354" s="208">
        <v>0</v>
      </c>
      <c r="K1354" s="208">
        <v>0</v>
      </c>
      <c r="L1354" s="208"/>
      <c r="M1354" s="208">
        <v>0</v>
      </c>
      <c r="N1354" s="208">
        <v>0</v>
      </c>
      <c r="O1354" s="208">
        <v>770</v>
      </c>
      <c r="P1354" s="208" t="s">
        <v>257</v>
      </c>
      <c r="Q1354" s="208" t="s">
        <v>258</v>
      </c>
      <c r="R1354" s="208" t="s">
        <v>259</v>
      </c>
      <c r="S1354" s="203">
        <v>44837.596064814818</v>
      </c>
    </row>
    <row r="1355" spans="1:19" x14ac:dyDescent="0.2">
      <c r="A1355" s="208" t="s">
        <v>256</v>
      </c>
      <c r="B1355" s="208" t="s">
        <v>130</v>
      </c>
      <c r="C1355" s="203">
        <v>44831.333333333336</v>
      </c>
      <c r="D1355" s="208">
        <v>0</v>
      </c>
      <c r="E1355" s="208">
        <v>0</v>
      </c>
      <c r="F1355" s="208">
        <v>4.569</v>
      </c>
      <c r="G1355" s="208">
        <v>4.569</v>
      </c>
      <c r="H1355" s="208">
        <v>0</v>
      </c>
      <c r="I1355" s="208">
        <v>0</v>
      </c>
      <c r="J1355" s="208">
        <v>0</v>
      </c>
      <c r="K1355" s="208">
        <v>0</v>
      </c>
      <c r="L1355" s="208"/>
      <c r="M1355" s="208">
        <v>0</v>
      </c>
      <c r="N1355" s="208">
        <v>0</v>
      </c>
      <c r="O1355" s="208">
        <v>770</v>
      </c>
      <c r="P1355" s="208" t="s">
        <v>257</v>
      </c>
      <c r="Q1355" s="208" t="s">
        <v>258</v>
      </c>
      <c r="R1355" s="208" t="s">
        <v>259</v>
      </c>
      <c r="S1355" s="203">
        <v>44837.596064814818</v>
      </c>
    </row>
    <row r="1356" spans="1:19" x14ac:dyDescent="0.2">
      <c r="A1356" s="208" t="s">
        <v>256</v>
      </c>
      <c r="B1356" s="208" t="s">
        <v>130</v>
      </c>
      <c r="C1356" s="203">
        <v>44831.375</v>
      </c>
      <c r="D1356" s="208">
        <v>0</v>
      </c>
      <c r="E1356" s="208">
        <v>0</v>
      </c>
      <c r="F1356" s="208">
        <v>4.726</v>
      </c>
      <c r="G1356" s="208">
        <v>4.726</v>
      </c>
      <c r="H1356" s="208">
        <v>0</v>
      </c>
      <c r="I1356" s="208">
        <v>0</v>
      </c>
      <c r="J1356" s="208">
        <v>0</v>
      </c>
      <c r="K1356" s="208">
        <v>0</v>
      </c>
      <c r="L1356" s="208"/>
      <c r="M1356" s="208">
        <v>0</v>
      </c>
      <c r="N1356" s="208">
        <v>0</v>
      </c>
      <c r="O1356" s="208">
        <v>770</v>
      </c>
      <c r="P1356" s="208" t="s">
        <v>257</v>
      </c>
      <c r="Q1356" s="208" t="s">
        <v>258</v>
      </c>
      <c r="R1356" s="208" t="s">
        <v>259</v>
      </c>
      <c r="S1356" s="203">
        <v>44837.596064814818</v>
      </c>
    </row>
    <row r="1357" spans="1:19" x14ac:dyDescent="0.2">
      <c r="A1357" s="208" t="s">
        <v>256</v>
      </c>
      <c r="B1357" s="208" t="s">
        <v>130</v>
      </c>
      <c r="C1357" s="203">
        <v>44831.416666666664</v>
      </c>
      <c r="D1357" s="208">
        <v>0</v>
      </c>
      <c r="E1357" s="208">
        <v>0</v>
      </c>
      <c r="F1357" s="208">
        <v>4.6280000000000001</v>
      </c>
      <c r="G1357" s="208">
        <v>4.6280000000000001</v>
      </c>
      <c r="H1357" s="208">
        <v>0</v>
      </c>
      <c r="I1357" s="208">
        <v>0</v>
      </c>
      <c r="J1357" s="208">
        <v>0</v>
      </c>
      <c r="K1357" s="208">
        <v>0</v>
      </c>
      <c r="L1357" s="208"/>
      <c r="M1357" s="208">
        <v>0</v>
      </c>
      <c r="N1357" s="208">
        <v>0</v>
      </c>
      <c r="O1357" s="208">
        <v>770</v>
      </c>
      <c r="P1357" s="208" t="s">
        <v>257</v>
      </c>
      <c r="Q1357" s="208" t="s">
        <v>258</v>
      </c>
      <c r="R1357" s="208" t="s">
        <v>259</v>
      </c>
      <c r="S1357" s="203">
        <v>44837.596064814818</v>
      </c>
    </row>
    <row r="1358" spans="1:19" x14ac:dyDescent="0.2">
      <c r="A1358" s="208" t="s">
        <v>256</v>
      </c>
      <c r="B1358" s="208" t="s">
        <v>130</v>
      </c>
      <c r="C1358" s="203">
        <v>44831.458333333336</v>
      </c>
      <c r="D1358" s="208">
        <v>0</v>
      </c>
      <c r="E1358" s="208">
        <v>0</v>
      </c>
      <c r="F1358" s="208">
        <v>4.633</v>
      </c>
      <c r="G1358" s="208">
        <v>4.633</v>
      </c>
      <c r="H1358" s="208">
        <v>0</v>
      </c>
      <c r="I1358" s="208">
        <v>0</v>
      </c>
      <c r="J1358" s="208">
        <v>0</v>
      </c>
      <c r="K1358" s="208">
        <v>0</v>
      </c>
      <c r="L1358" s="208"/>
      <c r="M1358" s="208">
        <v>0</v>
      </c>
      <c r="N1358" s="208">
        <v>0</v>
      </c>
      <c r="O1358" s="208">
        <v>770</v>
      </c>
      <c r="P1358" s="208" t="s">
        <v>257</v>
      </c>
      <c r="Q1358" s="208" t="s">
        <v>258</v>
      </c>
      <c r="R1358" s="208" t="s">
        <v>259</v>
      </c>
      <c r="S1358" s="203">
        <v>44837.596064814818</v>
      </c>
    </row>
    <row r="1359" spans="1:19" x14ac:dyDescent="0.2">
      <c r="A1359" s="208" t="s">
        <v>256</v>
      </c>
      <c r="B1359" s="208" t="s">
        <v>130</v>
      </c>
      <c r="C1359" s="203">
        <v>44831.5</v>
      </c>
      <c r="D1359" s="208">
        <v>0</v>
      </c>
      <c r="E1359" s="208">
        <v>0</v>
      </c>
      <c r="F1359" s="208">
        <v>4.593</v>
      </c>
      <c r="G1359" s="208">
        <v>4.593</v>
      </c>
      <c r="H1359" s="208">
        <v>0</v>
      </c>
      <c r="I1359" s="208">
        <v>0</v>
      </c>
      <c r="J1359" s="208">
        <v>0</v>
      </c>
      <c r="K1359" s="208">
        <v>0</v>
      </c>
      <c r="L1359" s="208"/>
      <c r="M1359" s="208">
        <v>0</v>
      </c>
      <c r="N1359" s="208">
        <v>0</v>
      </c>
      <c r="O1359" s="208">
        <v>770</v>
      </c>
      <c r="P1359" s="208" t="s">
        <v>257</v>
      </c>
      <c r="Q1359" s="208" t="s">
        <v>258</v>
      </c>
      <c r="R1359" s="208" t="s">
        <v>259</v>
      </c>
      <c r="S1359" s="203">
        <v>44837.596064814818</v>
      </c>
    </row>
    <row r="1360" spans="1:19" x14ac:dyDescent="0.2">
      <c r="A1360" s="208" t="s">
        <v>256</v>
      </c>
      <c r="B1360" s="208" t="s">
        <v>130</v>
      </c>
      <c r="C1360" s="203">
        <v>44831.541666666664</v>
      </c>
      <c r="D1360" s="208">
        <v>0</v>
      </c>
      <c r="E1360" s="208">
        <v>0</v>
      </c>
      <c r="F1360" s="208">
        <v>5.0389999999999997</v>
      </c>
      <c r="G1360" s="208">
        <v>5.0389999999999997</v>
      </c>
      <c r="H1360" s="208">
        <v>0</v>
      </c>
      <c r="I1360" s="208">
        <v>0</v>
      </c>
      <c r="J1360" s="208">
        <v>0</v>
      </c>
      <c r="K1360" s="208">
        <v>0</v>
      </c>
      <c r="L1360" s="208"/>
      <c r="M1360" s="208">
        <v>0</v>
      </c>
      <c r="N1360" s="208">
        <v>0</v>
      </c>
      <c r="O1360" s="208">
        <v>770</v>
      </c>
      <c r="P1360" s="208" t="s">
        <v>257</v>
      </c>
      <c r="Q1360" s="208" t="s">
        <v>258</v>
      </c>
      <c r="R1360" s="208" t="s">
        <v>259</v>
      </c>
      <c r="S1360" s="203">
        <v>44837.596076388887</v>
      </c>
    </row>
    <row r="1361" spans="1:19" x14ac:dyDescent="0.2">
      <c r="A1361" s="208" t="s">
        <v>256</v>
      </c>
      <c r="B1361" s="208" t="s">
        <v>130</v>
      </c>
      <c r="C1361" s="203">
        <v>44831.583333333336</v>
      </c>
      <c r="D1361" s="208">
        <v>0</v>
      </c>
      <c r="E1361" s="208">
        <v>0</v>
      </c>
      <c r="F1361" s="208">
        <v>4.8449999999999998</v>
      </c>
      <c r="G1361" s="208">
        <v>4.8449999999999998</v>
      </c>
      <c r="H1361" s="208">
        <v>0</v>
      </c>
      <c r="I1361" s="208">
        <v>0</v>
      </c>
      <c r="J1361" s="208">
        <v>0</v>
      </c>
      <c r="K1361" s="208">
        <v>0</v>
      </c>
      <c r="L1361" s="208"/>
      <c r="M1361" s="208">
        <v>0</v>
      </c>
      <c r="N1361" s="208">
        <v>0</v>
      </c>
      <c r="O1361" s="208">
        <v>770</v>
      </c>
      <c r="P1361" s="208" t="s">
        <v>257</v>
      </c>
      <c r="Q1361" s="208" t="s">
        <v>258</v>
      </c>
      <c r="R1361" s="208" t="s">
        <v>259</v>
      </c>
      <c r="S1361" s="203">
        <v>44837.596064814818</v>
      </c>
    </row>
    <row r="1362" spans="1:19" x14ac:dyDescent="0.2">
      <c r="A1362" s="208" t="s">
        <v>256</v>
      </c>
      <c r="B1362" s="208" t="s">
        <v>130</v>
      </c>
      <c r="C1362" s="203">
        <v>44831.625</v>
      </c>
      <c r="D1362" s="208">
        <v>0</v>
      </c>
      <c r="E1362" s="208">
        <v>0</v>
      </c>
      <c r="F1362" s="208">
        <v>4.7</v>
      </c>
      <c r="G1362" s="208">
        <v>4.7</v>
      </c>
      <c r="H1362" s="208">
        <v>0</v>
      </c>
      <c r="I1362" s="208">
        <v>0</v>
      </c>
      <c r="J1362" s="208">
        <v>0</v>
      </c>
      <c r="K1362" s="208">
        <v>0</v>
      </c>
      <c r="L1362" s="208"/>
      <c r="M1362" s="208">
        <v>0</v>
      </c>
      <c r="N1362" s="208">
        <v>0</v>
      </c>
      <c r="O1362" s="208">
        <v>770</v>
      </c>
      <c r="P1362" s="208" t="s">
        <v>257</v>
      </c>
      <c r="Q1362" s="208" t="s">
        <v>258</v>
      </c>
      <c r="R1362" s="208" t="s">
        <v>259</v>
      </c>
      <c r="S1362" s="203">
        <v>44837.596064814818</v>
      </c>
    </row>
    <row r="1363" spans="1:19" x14ac:dyDescent="0.2">
      <c r="A1363" s="208" t="s">
        <v>256</v>
      </c>
      <c r="B1363" s="208" t="s">
        <v>130</v>
      </c>
      <c r="C1363" s="203">
        <v>44831.666666666664</v>
      </c>
      <c r="D1363" s="208">
        <v>0</v>
      </c>
      <c r="E1363" s="208">
        <v>0</v>
      </c>
      <c r="F1363" s="208">
        <v>4.5780000000000003</v>
      </c>
      <c r="G1363" s="208">
        <v>4.5780000000000003</v>
      </c>
      <c r="H1363" s="208">
        <v>0</v>
      </c>
      <c r="I1363" s="208">
        <v>0</v>
      </c>
      <c r="J1363" s="208">
        <v>0</v>
      </c>
      <c r="K1363" s="208">
        <v>0</v>
      </c>
      <c r="L1363" s="208"/>
      <c r="M1363" s="208">
        <v>0</v>
      </c>
      <c r="N1363" s="208">
        <v>0</v>
      </c>
      <c r="O1363" s="208">
        <v>770</v>
      </c>
      <c r="P1363" s="208" t="s">
        <v>257</v>
      </c>
      <c r="Q1363" s="208" t="s">
        <v>258</v>
      </c>
      <c r="R1363" s="208" t="s">
        <v>259</v>
      </c>
      <c r="S1363" s="203">
        <v>44837.596064814818</v>
      </c>
    </row>
    <row r="1364" spans="1:19" x14ac:dyDescent="0.2">
      <c r="A1364" s="208" t="s">
        <v>256</v>
      </c>
      <c r="B1364" s="208" t="s">
        <v>130</v>
      </c>
      <c r="C1364" s="203">
        <v>44831.708333333336</v>
      </c>
      <c r="D1364" s="208">
        <v>0</v>
      </c>
      <c r="E1364" s="208">
        <v>0</v>
      </c>
      <c r="F1364" s="208">
        <v>3.577</v>
      </c>
      <c r="G1364" s="208">
        <v>3.577</v>
      </c>
      <c r="H1364" s="208">
        <v>0</v>
      </c>
      <c r="I1364" s="208">
        <v>0</v>
      </c>
      <c r="J1364" s="208">
        <v>0</v>
      </c>
      <c r="K1364" s="208">
        <v>0</v>
      </c>
      <c r="L1364" s="208"/>
      <c r="M1364" s="208">
        <v>0</v>
      </c>
      <c r="N1364" s="208">
        <v>0</v>
      </c>
      <c r="O1364" s="208">
        <v>770</v>
      </c>
      <c r="P1364" s="208" t="s">
        <v>257</v>
      </c>
      <c r="Q1364" s="208" t="s">
        <v>258</v>
      </c>
      <c r="R1364" s="208" t="s">
        <v>259</v>
      </c>
      <c r="S1364" s="203">
        <v>44837.596064814818</v>
      </c>
    </row>
    <row r="1365" spans="1:19" x14ac:dyDescent="0.2">
      <c r="A1365" s="208" t="s">
        <v>256</v>
      </c>
      <c r="B1365" s="208" t="s">
        <v>130</v>
      </c>
      <c r="C1365" s="203">
        <v>44831.75</v>
      </c>
      <c r="D1365" s="208">
        <v>0</v>
      </c>
      <c r="E1365" s="208">
        <v>0</v>
      </c>
      <c r="F1365" s="208">
        <v>2.6240000000000001</v>
      </c>
      <c r="G1365" s="208">
        <v>2.6240000000000001</v>
      </c>
      <c r="H1365" s="208">
        <v>0</v>
      </c>
      <c r="I1365" s="208">
        <v>0</v>
      </c>
      <c r="J1365" s="208">
        <v>0</v>
      </c>
      <c r="K1365" s="208">
        <v>0</v>
      </c>
      <c r="L1365" s="208"/>
      <c r="M1365" s="208">
        <v>0</v>
      </c>
      <c r="N1365" s="208">
        <v>0</v>
      </c>
      <c r="O1365" s="208">
        <v>770</v>
      </c>
      <c r="P1365" s="208" t="s">
        <v>257</v>
      </c>
      <c r="Q1365" s="208" t="s">
        <v>258</v>
      </c>
      <c r="R1365" s="208" t="s">
        <v>259</v>
      </c>
      <c r="S1365" s="203">
        <v>44837.596064814818</v>
      </c>
    </row>
    <row r="1366" spans="1:19" x14ac:dyDescent="0.2">
      <c r="A1366" s="208" t="s">
        <v>256</v>
      </c>
      <c r="B1366" s="208" t="s">
        <v>130</v>
      </c>
      <c r="C1366" s="203">
        <v>44831.791666666664</v>
      </c>
      <c r="D1366" s="208">
        <v>0</v>
      </c>
      <c r="E1366" s="208">
        <v>0</v>
      </c>
      <c r="F1366" s="208">
        <v>2.3410000000000002</v>
      </c>
      <c r="G1366" s="208">
        <v>2.3410000000000002</v>
      </c>
      <c r="H1366" s="208">
        <v>0</v>
      </c>
      <c r="I1366" s="208">
        <v>0</v>
      </c>
      <c r="J1366" s="208">
        <v>0</v>
      </c>
      <c r="K1366" s="208">
        <v>0</v>
      </c>
      <c r="L1366" s="208"/>
      <c r="M1366" s="208">
        <v>0</v>
      </c>
      <c r="N1366" s="208">
        <v>0</v>
      </c>
      <c r="O1366" s="208">
        <v>770</v>
      </c>
      <c r="P1366" s="208" t="s">
        <v>257</v>
      </c>
      <c r="Q1366" s="208" t="s">
        <v>258</v>
      </c>
      <c r="R1366" s="208" t="s">
        <v>259</v>
      </c>
      <c r="S1366" s="203">
        <v>44837.596064814818</v>
      </c>
    </row>
    <row r="1367" spans="1:19" x14ac:dyDescent="0.2">
      <c r="A1367" s="208" t="s">
        <v>256</v>
      </c>
      <c r="B1367" s="208" t="s">
        <v>130</v>
      </c>
      <c r="C1367" s="203">
        <v>44831.833333333336</v>
      </c>
      <c r="D1367" s="208">
        <v>0</v>
      </c>
      <c r="E1367" s="208">
        <v>0</v>
      </c>
      <c r="F1367" s="208">
        <v>2.391</v>
      </c>
      <c r="G1367" s="208">
        <v>2.391</v>
      </c>
      <c r="H1367" s="208">
        <v>0</v>
      </c>
      <c r="I1367" s="208">
        <v>0</v>
      </c>
      <c r="J1367" s="208">
        <v>0</v>
      </c>
      <c r="K1367" s="208">
        <v>0</v>
      </c>
      <c r="L1367" s="208"/>
      <c r="M1367" s="208">
        <v>0</v>
      </c>
      <c r="N1367" s="208">
        <v>0</v>
      </c>
      <c r="O1367" s="208">
        <v>770</v>
      </c>
      <c r="P1367" s="208" t="s">
        <v>257</v>
      </c>
      <c r="Q1367" s="208" t="s">
        <v>258</v>
      </c>
      <c r="R1367" s="208" t="s">
        <v>259</v>
      </c>
      <c r="S1367" s="203">
        <v>44837.596064814818</v>
      </c>
    </row>
    <row r="1368" spans="1:19" x14ac:dyDescent="0.2">
      <c r="A1368" s="208" t="s">
        <v>256</v>
      </c>
      <c r="B1368" s="208" t="s">
        <v>130</v>
      </c>
      <c r="C1368" s="203">
        <v>44831.875</v>
      </c>
      <c r="D1368" s="208">
        <v>0</v>
      </c>
      <c r="E1368" s="208">
        <v>0</v>
      </c>
      <c r="F1368" s="208">
        <v>2.2519999999999998</v>
      </c>
      <c r="G1368" s="208">
        <v>2.2519999999999998</v>
      </c>
      <c r="H1368" s="208">
        <v>0</v>
      </c>
      <c r="I1368" s="208">
        <v>0</v>
      </c>
      <c r="J1368" s="208">
        <v>0</v>
      </c>
      <c r="K1368" s="208">
        <v>0</v>
      </c>
      <c r="L1368" s="208"/>
      <c r="M1368" s="208">
        <v>0</v>
      </c>
      <c r="N1368" s="208">
        <v>0</v>
      </c>
      <c r="O1368" s="208">
        <v>770</v>
      </c>
      <c r="P1368" s="208" t="s">
        <v>257</v>
      </c>
      <c r="Q1368" s="208" t="s">
        <v>258</v>
      </c>
      <c r="R1368" s="208" t="s">
        <v>259</v>
      </c>
      <c r="S1368" s="203">
        <v>44837.596064814818</v>
      </c>
    </row>
    <row r="1369" spans="1:19" x14ac:dyDescent="0.2">
      <c r="A1369" s="208" t="s">
        <v>256</v>
      </c>
      <c r="B1369" s="208" t="s">
        <v>130</v>
      </c>
      <c r="C1369" s="203">
        <v>44831.916666666664</v>
      </c>
      <c r="D1369" s="208">
        <v>0</v>
      </c>
      <c r="E1369" s="208">
        <v>0</v>
      </c>
      <c r="F1369" s="208">
        <v>2.2639999999999998</v>
      </c>
      <c r="G1369" s="208">
        <v>2.2639999999999998</v>
      </c>
      <c r="H1369" s="208">
        <v>0</v>
      </c>
      <c r="I1369" s="208">
        <v>0</v>
      </c>
      <c r="J1369" s="208">
        <v>0</v>
      </c>
      <c r="K1369" s="208">
        <v>0</v>
      </c>
      <c r="L1369" s="208"/>
      <c r="M1369" s="208">
        <v>0</v>
      </c>
      <c r="N1369" s="208">
        <v>0</v>
      </c>
      <c r="O1369" s="208">
        <v>770</v>
      </c>
      <c r="P1369" s="208" t="s">
        <v>257</v>
      </c>
      <c r="Q1369" s="208" t="s">
        <v>258</v>
      </c>
      <c r="R1369" s="208" t="s">
        <v>259</v>
      </c>
      <c r="S1369" s="203">
        <v>44837.596064814818</v>
      </c>
    </row>
    <row r="1370" spans="1:19" x14ac:dyDescent="0.2">
      <c r="A1370" s="208" t="s">
        <v>256</v>
      </c>
      <c r="B1370" s="208" t="s">
        <v>130</v>
      </c>
      <c r="C1370" s="203">
        <v>44831.958333333336</v>
      </c>
      <c r="D1370" s="208">
        <v>0</v>
      </c>
      <c r="E1370" s="208">
        <v>0</v>
      </c>
      <c r="F1370" s="208">
        <v>2.27</v>
      </c>
      <c r="G1370" s="208">
        <v>2.27</v>
      </c>
      <c r="H1370" s="208">
        <v>0</v>
      </c>
      <c r="I1370" s="208">
        <v>0</v>
      </c>
      <c r="J1370" s="208">
        <v>0</v>
      </c>
      <c r="K1370" s="208">
        <v>0</v>
      </c>
      <c r="L1370" s="208"/>
      <c r="M1370" s="208">
        <v>0</v>
      </c>
      <c r="N1370" s="208">
        <v>0</v>
      </c>
      <c r="O1370" s="208">
        <v>770</v>
      </c>
      <c r="P1370" s="208" t="s">
        <v>257</v>
      </c>
      <c r="Q1370" s="208" t="s">
        <v>258</v>
      </c>
      <c r="R1370" s="208" t="s">
        <v>259</v>
      </c>
      <c r="S1370" s="203">
        <v>44837.596064814818</v>
      </c>
    </row>
    <row r="1371" spans="1:19" x14ac:dyDescent="0.2">
      <c r="A1371" s="208" t="s">
        <v>256</v>
      </c>
      <c r="B1371" s="208" t="s">
        <v>130</v>
      </c>
      <c r="C1371" s="203">
        <v>44832</v>
      </c>
      <c r="D1371" s="208">
        <v>0</v>
      </c>
      <c r="E1371" s="208">
        <v>0</v>
      </c>
      <c r="F1371" s="208">
        <v>2.2879999999999998</v>
      </c>
      <c r="G1371" s="208">
        <v>2.2879999999999998</v>
      </c>
      <c r="H1371" s="208">
        <v>0</v>
      </c>
      <c r="I1371" s="208">
        <v>0</v>
      </c>
      <c r="J1371" s="208">
        <v>0</v>
      </c>
      <c r="K1371" s="208">
        <v>0</v>
      </c>
      <c r="L1371" s="208"/>
      <c r="M1371" s="208">
        <v>0</v>
      </c>
      <c r="N1371" s="208">
        <v>0</v>
      </c>
      <c r="O1371" s="208">
        <v>770</v>
      </c>
      <c r="P1371" s="208" t="s">
        <v>257</v>
      </c>
      <c r="Q1371" s="208" t="s">
        <v>258</v>
      </c>
      <c r="R1371" s="208" t="s">
        <v>259</v>
      </c>
      <c r="S1371" s="203">
        <v>44837.596076388887</v>
      </c>
    </row>
    <row r="1372" spans="1:19" x14ac:dyDescent="0.2">
      <c r="A1372" s="208" t="s">
        <v>256</v>
      </c>
      <c r="B1372" s="208" t="s">
        <v>130</v>
      </c>
      <c r="C1372" s="203">
        <v>44832.041666666664</v>
      </c>
      <c r="D1372" s="208">
        <v>0</v>
      </c>
      <c r="E1372" s="208">
        <v>0</v>
      </c>
      <c r="F1372" s="208">
        <v>2.302</v>
      </c>
      <c r="G1372" s="208">
        <v>2.302</v>
      </c>
      <c r="H1372" s="208">
        <v>0</v>
      </c>
      <c r="I1372" s="208">
        <v>0</v>
      </c>
      <c r="J1372" s="208">
        <v>0</v>
      </c>
      <c r="K1372" s="208">
        <v>0</v>
      </c>
      <c r="L1372" s="208"/>
      <c r="M1372" s="208">
        <v>0</v>
      </c>
      <c r="N1372" s="208">
        <v>0</v>
      </c>
      <c r="O1372" s="208">
        <v>770</v>
      </c>
      <c r="P1372" s="208" t="s">
        <v>257</v>
      </c>
      <c r="Q1372" s="208" t="s">
        <v>258</v>
      </c>
      <c r="R1372" s="208" t="s">
        <v>259</v>
      </c>
      <c r="S1372" s="203">
        <v>44837.596064814818</v>
      </c>
    </row>
    <row r="1373" spans="1:19" x14ac:dyDescent="0.2">
      <c r="A1373" s="208" t="s">
        <v>256</v>
      </c>
      <c r="B1373" s="208" t="s">
        <v>130</v>
      </c>
      <c r="C1373" s="203">
        <v>44832.083333333336</v>
      </c>
      <c r="D1373" s="208">
        <v>0</v>
      </c>
      <c r="E1373" s="208">
        <v>0</v>
      </c>
      <c r="F1373" s="208">
        <v>2.258</v>
      </c>
      <c r="G1373" s="208">
        <v>2.258</v>
      </c>
      <c r="H1373" s="208">
        <v>0</v>
      </c>
      <c r="I1373" s="208">
        <v>0</v>
      </c>
      <c r="J1373" s="208">
        <v>0</v>
      </c>
      <c r="K1373" s="208">
        <v>0</v>
      </c>
      <c r="L1373" s="208"/>
      <c r="M1373" s="208">
        <v>0</v>
      </c>
      <c r="N1373" s="208">
        <v>0</v>
      </c>
      <c r="O1373" s="208">
        <v>770</v>
      </c>
      <c r="P1373" s="208" t="s">
        <v>257</v>
      </c>
      <c r="Q1373" s="208" t="s">
        <v>258</v>
      </c>
      <c r="R1373" s="208" t="s">
        <v>259</v>
      </c>
      <c r="S1373" s="203">
        <v>44837.596076388887</v>
      </c>
    </row>
    <row r="1374" spans="1:19" x14ac:dyDescent="0.2">
      <c r="A1374" s="208" t="s">
        <v>256</v>
      </c>
      <c r="B1374" s="208" t="s">
        <v>130</v>
      </c>
      <c r="C1374" s="203">
        <v>44832.125</v>
      </c>
      <c r="D1374" s="208">
        <v>0</v>
      </c>
      <c r="E1374" s="208">
        <v>0</v>
      </c>
      <c r="F1374" s="208">
        <v>2.2400000000000002</v>
      </c>
      <c r="G1374" s="208">
        <v>2.2400000000000002</v>
      </c>
      <c r="H1374" s="208">
        <v>0</v>
      </c>
      <c r="I1374" s="208">
        <v>0</v>
      </c>
      <c r="J1374" s="208">
        <v>0</v>
      </c>
      <c r="K1374" s="208">
        <v>0</v>
      </c>
      <c r="L1374" s="208"/>
      <c r="M1374" s="208">
        <v>0</v>
      </c>
      <c r="N1374" s="208">
        <v>0</v>
      </c>
      <c r="O1374" s="208">
        <v>770</v>
      </c>
      <c r="P1374" s="208" t="s">
        <v>257</v>
      </c>
      <c r="Q1374" s="208" t="s">
        <v>258</v>
      </c>
      <c r="R1374" s="208" t="s">
        <v>259</v>
      </c>
      <c r="S1374" s="203">
        <v>44837.596064814818</v>
      </c>
    </row>
    <row r="1375" spans="1:19" x14ac:dyDescent="0.2">
      <c r="A1375" s="208" t="s">
        <v>256</v>
      </c>
      <c r="B1375" s="208" t="s">
        <v>130</v>
      </c>
      <c r="C1375" s="203">
        <v>44832.166666666664</v>
      </c>
      <c r="D1375" s="208">
        <v>0</v>
      </c>
      <c r="E1375" s="208">
        <v>0</v>
      </c>
      <c r="F1375" s="208">
        <v>2.2400000000000002</v>
      </c>
      <c r="G1375" s="208">
        <v>2.2400000000000002</v>
      </c>
      <c r="H1375" s="208">
        <v>0</v>
      </c>
      <c r="I1375" s="208">
        <v>0</v>
      </c>
      <c r="J1375" s="208">
        <v>0</v>
      </c>
      <c r="K1375" s="208">
        <v>0</v>
      </c>
      <c r="L1375" s="208"/>
      <c r="M1375" s="208">
        <v>0</v>
      </c>
      <c r="N1375" s="208">
        <v>0</v>
      </c>
      <c r="O1375" s="208">
        <v>770</v>
      </c>
      <c r="P1375" s="208" t="s">
        <v>257</v>
      </c>
      <c r="Q1375" s="208" t="s">
        <v>258</v>
      </c>
      <c r="R1375" s="208" t="s">
        <v>259</v>
      </c>
      <c r="S1375" s="203">
        <v>44837.596064814818</v>
      </c>
    </row>
    <row r="1376" spans="1:19" x14ac:dyDescent="0.2">
      <c r="A1376" s="208" t="s">
        <v>256</v>
      </c>
      <c r="B1376" s="208" t="s">
        <v>130</v>
      </c>
      <c r="C1376" s="203">
        <v>44832.208333333336</v>
      </c>
      <c r="D1376" s="208">
        <v>0</v>
      </c>
      <c r="E1376" s="208">
        <v>0</v>
      </c>
      <c r="F1376" s="208">
        <v>2.2429999999999999</v>
      </c>
      <c r="G1376" s="208">
        <v>2.2429999999999999</v>
      </c>
      <c r="H1376" s="208">
        <v>0</v>
      </c>
      <c r="I1376" s="208">
        <v>0</v>
      </c>
      <c r="J1376" s="208">
        <v>0</v>
      </c>
      <c r="K1376" s="208">
        <v>0</v>
      </c>
      <c r="L1376" s="208"/>
      <c r="M1376" s="208">
        <v>0</v>
      </c>
      <c r="N1376" s="208">
        <v>0</v>
      </c>
      <c r="O1376" s="208">
        <v>770</v>
      </c>
      <c r="P1376" s="208" t="s">
        <v>257</v>
      </c>
      <c r="Q1376" s="208" t="s">
        <v>258</v>
      </c>
      <c r="R1376" s="208" t="s">
        <v>259</v>
      </c>
      <c r="S1376" s="203">
        <v>44837.596064814818</v>
      </c>
    </row>
    <row r="1377" spans="1:19" x14ac:dyDescent="0.2">
      <c r="A1377" s="208" t="s">
        <v>256</v>
      </c>
      <c r="B1377" s="208" t="s">
        <v>130</v>
      </c>
      <c r="C1377" s="203">
        <v>44832.25</v>
      </c>
      <c r="D1377" s="208">
        <v>0</v>
      </c>
      <c r="E1377" s="208">
        <v>0</v>
      </c>
      <c r="F1377" s="208">
        <v>2.2490000000000001</v>
      </c>
      <c r="G1377" s="208">
        <v>2.2490000000000001</v>
      </c>
      <c r="H1377" s="208">
        <v>0</v>
      </c>
      <c r="I1377" s="208">
        <v>0</v>
      </c>
      <c r="J1377" s="208">
        <v>0</v>
      </c>
      <c r="K1377" s="208">
        <v>0</v>
      </c>
      <c r="L1377" s="208"/>
      <c r="M1377" s="208">
        <v>0</v>
      </c>
      <c r="N1377" s="208">
        <v>0</v>
      </c>
      <c r="O1377" s="208">
        <v>770</v>
      </c>
      <c r="P1377" s="208" t="s">
        <v>257</v>
      </c>
      <c r="Q1377" s="208" t="s">
        <v>258</v>
      </c>
      <c r="R1377" s="208" t="s">
        <v>259</v>
      </c>
      <c r="S1377" s="203">
        <v>44837.596064814818</v>
      </c>
    </row>
    <row r="1378" spans="1:19" x14ac:dyDescent="0.2">
      <c r="A1378" s="208" t="s">
        <v>256</v>
      </c>
      <c r="B1378" s="208" t="s">
        <v>130</v>
      </c>
      <c r="C1378" s="203">
        <v>44832.291666666664</v>
      </c>
      <c r="D1378" s="208">
        <v>0</v>
      </c>
      <c r="E1378" s="208">
        <v>0</v>
      </c>
      <c r="F1378" s="208">
        <v>2.254</v>
      </c>
      <c r="G1378" s="208">
        <v>2.254</v>
      </c>
      <c r="H1378" s="208">
        <v>0</v>
      </c>
      <c r="I1378" s="208">
        <v>0</v>
      </c>
      <c r="J1378" s="208">
        <v>0</v>
      </c>
      <c r="K1378" s="208">
        <v>0</v>
      </c>
      <c r="L1378" s="208"/>
      <c r="M1378" s="208">
        <v>0</v>
      </c>
      <c r="N1378" s="208">
        <v>0</v>
      </c>
      <c r="O1378" s="208">
        <v>770</v>
      </c>
      <c r="P1378" s="208" t="s">
        <v>257</v>
      </c>
      <c r="Q1378" s="208" t="s">
        <v>258</v>
      </c>
      <c r="R1378" s="208" t="s">
        <v>259</v>
      </c>
      <c r="S1378" s="203">
        <v>44837.596064814818</v>
      </c>
    </row>
    <row r="1379" spans="1:19" x14ac:dyDescent="0.2">
      <c r="A1379" s="208" t="s">
        <v>256</v>
      </c>
      <c r="B1379" s="208" t="s">
        <v>130</v>
      </c>
      <c r="C1379" s="203">
        <v>44832.333333333336</v>
      </c>
      <c r="D1379" s="208">
        <v>0</v>
      </c>
      <c r="E1379" s="208">
        <v>0</v>
      </c>
      <c r="F1379" s="208">
        <v>2.1960000000000002</v>
      </c>
      <c r="G1379" s="208">
        <v>2.1960000000000002</v>
      </c>
      <c r="H1379" s="208">
        <v>0</v>
      </c>
      <c r="I1379" s="208">
        <v>0</v>
      </c>
      <c r="J1379" s="208">
        <v>0</v>
      </c>
      <c r="K1379" s="208">
        <v>0</v>
      </c>
      <c r="L1379" s="208"/>
      <c r="M1379" s="208">
        <v>0</v>
      </c>
      <c r="N1379" s="208">
        <v>0</v>
      </c>
      <c r="O1379" s="208">
        <v>770</v>
      </c>
      <c r="P1379" s="208" t="s">
        <v>257</v>
      </c>
      <c r="Q1379" s="208" t="s">
        <v>258</v>
      </c>
      <c r="R1379" s="208" t="s">
        <v>259</v>
      </c>
      <c r="S1379" s="203">
        <v>44837.596064814818</v>
      </c>
    </row>
    <row r="1380" spans="1:19" x14ac:dyDescent="0.2">
      <c r="A1380" s="208" t="s">
        <v>256</v>
      </c>
      <c r="B1380" s="208" t="s">
        <v>130</v>
      </c>
      <c r="C1380" s="203">
        <v>44832.375</v>
      </c>
      <c r="D1380" s="208">
        <v>0</v>
      </c>
      <c r="E1380" s="208">
        <v>0</v>
      </c>
      <c r="F1380" s="208">
        <v>2.5019999999999998</v>
      </c>
      <c r="G1380" s="208">
        <v>2.5019999999999998</v>
      </c>
      <c r="H1380" s="208">
        <v>0</v>
      </c>
      <c r="I1380" s="208">
        <v>0</v>
      </c>
      <c r="J1380" s="208">
        <v>0</v>
      </c>
      <c r="K1380" s="208">
        <v>0</v>
      </c>
      <c r="L1380" s="208"/>
      <c r="M1380" s="208">
        <v>0</v>
      </c>
      <c r="N1380" s="208">
        <v>0</v>
      </c>
      <c r="O1380" s="208">
        <v>770</v>
      </c>
      <c r="P1380" s="208" t="s">
        <v>257</v>
      </c>
      <c r="Q1380" s="208" t="s">
        <v>258</v>
      </c>
      <c r="R1380" s="208" t="s">
        <v>259</v>
      </c>
      <c r="S1380" s="203">
        <v>44837.596064814818</v>
      </c>
    </row>
    <row r="1381" spans="1:19" x14ac:dyDescent="0.2">
      <c r="A1381" s="208" t="s">
        <v>256</v>
      </c>
      <c r="B1381" s="208" t="s">
        <v>130</v>
      </c>
      <c r="C1381" s="203">
        <v>44832.416666666664</v>
      </c>
      <c r="D1381" s="208">
        <v>0</v>
      </c>
      <c r="E1381" s="208">
        <v>0</v>
      </c>
      <c r="F1381" s="208">
        <v>2.5169999999999999</v>
      </c>
      <c r="G1381" s="208">
        <v>2.5169999999999999</v>
      </c>
      <c r="H1381" s="208">
        <v>0</v>
      </c>
      <c r="I1381" s="208">
        <v>0</v>
      </c>
      <c r="J1381" s="208">
        <v>0</v>
      </c>
      <c r="K1381" s="208">
        <v>0</v>
      </c>
      <c r="L1381" s="208"/>
      <c r="M1381" s="208">
        <v>0</v>
      </c>
      <c r="N1381" s="208">
        <v>0</v>
      </c>
      <c r="O1381" s="208">
        <v>770</v>
      </c>
      <c r="P1381" s="208" t="s">
        <v>257</v>
      </c>
      <c r="Q1381" s="208" t="s">
        <v>258</v>
      </c>
      <c r="R1381" s="208" t="s">
        <v>259</v>
      </c>
      <c r="S1381" s="203">
        <v>44837.596064814818</v>
      </c>
    </row>
    <row r="1382" spans="1:19" x14ac:dyDescent="0.2">
      <c r="A1382" s="208" t="s">
        <v>256</v>
      </c>
      <c r="B1382" s="208" t="s">
        <v>130</v>
      </c>
      <c r="C1382" s="203">
        <v>44832.458333333336</v>
      </c>
      <c r="D1382" s="208">
        <v>0</v>
      </c>
      <c r="E1382" s="208">
        <v>0</v>
      </c>
      <c r="F1382" s="208">
        <v>2.4180000000000001</v>
      </c>
      <c r="G1382" s="208">
        <v>2.4180000000000001</v>
      </c>
      <c r="H1382" s="208">
        <v>0</v>
      </c>
      <c r="I1382" s="208">
        <v>0</v>
      </c>
      <c r="J1382" s="208">
        <v>0</v>
      </c>
      <c r="K1382" s="208">
        <v>0</v>
      </c>
      <c r="L1382" s="208"/>
      <c r="M1382" s="208">
        <v>0</v>
      </c>
      <c r="N1382" s="208">
        <v>0</v>
      </c>
      <c r="O1382" s="208">
        <v>770</v>
      </c>
      <c r="P1382" s="208" t="s">
        <v>257</v>
      </c>
      <c r="Q1382" s="208" t="s">
        <v>258</v>
      </c>
      <c r="R1382" s="208" t="s">
        <v>259</v>
      </c>
      <c r="S1382" s="203">
        <v>44837.596064814818</v>
      </c>
    </row>
    <row r="1383" spans="1:19" x14ac:dyDescent="0.2">
      <c r="A1383" s="208" t="s">
        <v>256</v>
      </c>
      <c r="B1383" s="208" t="s">
        <v>130</v>
      </c>
      <c r="C1383" s="203">
        <v>44832.5</v>
      </c>
      <c r="D1383" s="208">
        <v>0</v>
      </c>
      <c r="E1383" s="208">
        <v>0</v>
      </c>
      <c r="F1383" s="208">
        <v>2.1389999999999998</v>
      </c>
      <c r="G1383" s="208">
        <v>2.1389999999999998</v>
      </c>
      <c r="H1383" s="208">
        <v>0</v>
      </c>
      <c r="I1383" s="208">
        <v>0</v>
      </c>
      <c r="J1383" s="208">
        <v>0</v>
      </c>
      <c r="K1383" s="208">
        <v>0</v>
      </c>
      <c r="L1383" s="208"/>
      <c r="M1383" s="208">
        <v>0</v>
      </c>
      <c r="N1383" s="208">
        <v>0</v>
      </c>
      <c r="O1383" s="208">
        <v>770</v>
      </c>
      <c r="P1383" s="208" t="s">
        <v>257</v>
      </c>
      <c r="Q1383" s="208" t="s">
        <v>258</v>
      </c>
      <c r="R1383" s="208" t="s">
        <v>259</v>
      </c>
      <c r="S1383" s="203">
        <v>44837.596064814818</v>
      </c>
    </row>
    <row r="1384" spans="1:19" x14ac:dyDescent="0.2">
      <c r="A1384" s="208" t="s">
        <v>256</v>
      </c>
      <c r="B1384" s="208" t="s">
        <v>130</v>
      </c>
      <c r="C1384" s="203">
        <v>44832.541666666664</v>
      </c>
      <c r="D1384" s="208">
        <v>0</v>
      </c>
      <c r="E1384" s="208">
        <v>0</v>
      </c>
      <c r="F1384" s="208">
        <v>2.3879999999999999</v>
      </c>
      <c r="G1384" s="208">
        <v>2.3879999999999999</v>
      </c>
      <c r="H1384" s="208">
        <v>0</v>
      </c>
      <c r="I1384" s="208">
        <v>0</v>
      </c>
      <c r="J1384" s="208">
        <v>0</v>
      </c>
      <c r="K1384" s="208">
        <v>0</v>
      </c>
      <c r="L1384" s="208"/>
      <c r="M1384" s="208">
        <v>0</v>
      </c>
      <c r="N1384" s="208">
        <v>0</v>
      </c>
      <c r="O1384" s="208">
        <v>770</v>
      </c>
      <c r="P1384" s="208" t="s">
        <v>257</v>
      </c>
      <c r="Q1384" s="208" t="s">
        <v>258</v>
      </c>
      <c r="R1384" s="208" t="s">
        <v>259</v>
      </c>
      <c r="S1384" s="203">
        <v>44837.596064814818</v>
      </c>
    </row>
    <row r="1385" spans="1:19" x14ac:dyDescent="0.2">
      <c r="A1385" s="208" t="s">
        <v>256</v>
      </c>
      <c r="B1385" s="208" t="s">
        <v>130</v>
      </c>
      <c r="C1385" s="203">
        <v>44832.583333333336</v>
      </c>
      <c r="D1385" s="208">
        <v>0</v>
      </c>
      <c r="E1385" s="208">
        <v>0</v>
      </c>
      <c r="F1385" s="208">
        <v>2.6219999999999999</v>
      </c>
      <c r="G1385" s="208">
        <v>2.6219999999999999</v>
      </c>
      <c r="H1385" s="208">
        <v>0</v>
      </c>
      <c r="I1385" s="208">
        <v>0</v>
      </c>
      <c r="J1385" s="208">
        <v>0</v>
      </c>
      <c r="K1385" s="208">
        <v>0</v>
      </c>
      <c r="L1385" s="208"/>
      <c r="M1385" s="208">
        <v>0</v>
      </c>
      <c r="N1385" s="208">
        <v>0</v>
      </c>
      <c r="O1385" s="208">
        <v>770</v>
      </c>
      <c r="P1385" s="208" t="s">
        <v>257</v>
      </c>
      <c r="Q1385" s="208" t="s">
        <v>258</v>
      </c>
      <c r="R1385" s="208" t="s">
        <v>259</v>
      </c>
      <c r="S1385" s="203">
        <v>44837.596076388887</v>
      </c>
    </row>
    <row r="1386" spans="1:19" x14ac:dyDescent="0.2">
      <c r="A1386" s="208" t="s">
        <v>256</v>
      </c>
      <c r="B1386" s="208" t="s">
        <v>130</v>
      </c>
      <c r="C1386" s="203">
        <v>44832.625</v>
      </c>
      <c r="D1386" s="208">
        <v>0</v>
      </c>
      <c r="E1386" s="208">
        <v>0</v>
      </c>
      <c r="F1386" s="208">
        <v>2.649</v>
      </c>
      <c r="G1386" s="208">
        <v>2.649</v>
      </c>
      <c r="H1386" s="208">
        <v>0</v>
      </c>
      <c r="I1386" s="208">
        <v>0</v>
      </c>
      <c r="J1386" s="208">
        <v>0</v>
      </c>
      <c r="K1386" s="208">
        <v>0</v>
      </c>
      <c r="L1386" s="208"/>
      <c r="M1386" s="208">
        <v>0</v>
      </c>
      <c r="N1386" s="208">
        <v>0</v>
      </c>
      <c r="O1386" s="208">
        <v>770</v>
      </c>
      <c r="P1386" s="208" t="s">
        <v>257</v>
      </c>
      <c r="Q1386" s="208" t="s">
        <v>258</v>
      </c>
      <c r="R1386" s="208" t="s">
        <v>259</v>
      </c>
      <c r="S1386" s="203">
        <v>44837.596064814818</v>
      </c>
    </row>
    <row r="1387" spans="1:19" x14ac:dyDescent="0.2">
      <c r="A1387" s="208" t="s">
        <v>256</v>
      </c>
      <c r="B1387" s="208" t="s">
        <v>130</v>
      </c>
      <c r="C1387" s="203">
        <v>44832.666666666664</v>
      </c>
      <c r="D1387" s="208">
        <v>0</v>
      </c>
      <c r="E1387" s="208">
        <v>0</v>
      </c>
      <c r="F1387" s="208">
        <v>2.59</v>
      </c>
      <c r="G1387" s="208">
        <v>2.59</v>
      </c>
      <c r="H1387" s="208">
        <v>0</v>
      </c>
      <c r="I1387" s="208">
        <v>0</v>
      </c>
      <c r="J1387" s="208">
        <v>0</v>
      </c>
      <c r="K1387" s="208">
        <v>0</v>
      </c>
      <c r="L1387" s="208"/>
      <c r="M1387" s="208">
        <v>0</v>
      </c>
      <c r="N1387" s="208">
        <v>0</v>
      </c>
      <c r="O1387" s="208">
        <v>770</v>
      </c>
      <c r="P1387" s="208" t="s">
        <v>257</v>
      </c>
      <c r="Q1387" s="208" t="s">
        <v>258</v>
      </c>
      <c r="R1387" s="208" t="s">
        <v>259</v>
      </c>
      <c r="S1387" s="203">
        <v>44837.596064814818</v>
      </c>
    </row>
    <row r="1388" spans="1:19" x14ac:dyDescent="0.2">
      <c r="A1388" s="208" t="s">
        <v>256</v>
      </c>
      <c r="B1388" s="208" t="s">
        <v>130</v>
      </c>
      <c r="C1388" s="203">
        <v>44832.708333333336</v>
      </c>
      <c r="D1388" s="208">
        <v>0</v>
      </c>
      <c r="E1388" s="208">
        <v>0</v>
      </c>
      <c r="F1388" s="208">
        <v>2.2799999999999998</v>
      </c>
      <c r="G1388" s="208">
        <v>2.2799999999999998</v>
      </c>
      <c r="H1388" s="208">
        <v>0</v>
      </c>
      <c r="I1388" s="208">
        <v>0</v>
      </c>
      <c r="J1388" s="208">
        <v>0</v>
      </c>
      <c r="K1388" s="208">
        <v>0</v>
      </c>
      <c r="L1388" s="208"/>
      <c r="M1388" s="208">
        <v>0</v>
      </c>
      <c r="N1388" s="208">
        <v>0</v>
      </c>
      <c r="O1388" s="208">
        <v>770</v>
      </c>
      <c r="P1388" s="208" t="s">
        <v>257</v>
      </c>
      <c r="Q1388" s="208" t="s">
        <v>258</v>
      </c>
      <c r="R1388" s="208" t="s">
        <v>259</v>
      </c>
      <c r="S1388" s="203">
        <v>44837.596064814818</v>
      </c>
    </row>
    <row r="1389" spans="1:19" x14ac:dyDescent="0.2">
      <c r="A1389" s="208" t="s">
        <v>256</v>
      </c>
      <c r="B1389" s="208" t="s">
        <v>130</v>
      </c>
      <c r="C1389" s="203">
        <v>44832.75</v>
      </c>
      <c r="D1389" s="208">
        <v>0</v>
      </c>
      <c r="E1389" s="208">
        <v>0</v>
      </c>
      <c r="F1389" s="208">
        <v>2.089</v>
      </c>
      <c r="G1389" s="208">
        <v>2.089</v>
      </c>
      <c r="H1389" s="208">
        <v>0</v>
      </c>
      <c r="I1389" s="208">
        <v>0</v>
      </c>
      <c r="J1389" s="208">
        <v>0</v>
      </c>
      <c r="K1389" s="208">
        <v>0</v>
      </c>
      <c r="L1389" s="208"/>
      <c r="M1389" s="208">
        <v>0</v>
      </c>
      <c r="N1389" s="208">
        <v>0</v>
      </c>
      <c r="O1389" s="208">
        <v>770</v>
      </c>
      <c r="P1389" s="208" t="s">
        <v>257</v>
      </c>
      <c r="Q1389" s="208" t="s">
        <v>258</v>
      </c>
      <c r="R1389" s="208" t="s">
        <v>259</v>
      </c>
      <c r="S1389" s="203">
        <v>44837.596064814818</v>
      </c>
    </row>
    <row r="1390" spans="1:19" x14ac:dyDescent="0.2">
      <c r="A1390" s="208" t="s">
        <v>256</v>
      </c>
      <c r="B1390" s="208" t="s">
        <v>130</v>
      </c>
      <c r="C1390" s="203">
        <v>44832.791666666664</v>
      </c>
      <c r="D1390" s="208">
        <v>0</v>
      </c>
      <c r="E1390" s="208">
        <v>0</v>
      </c>
      <c r="F1390" s="208">
        <v>1.984</v>
      </c>
      <c r="G1390" s="208">
        <v>1.984</v>
      </c>
      <c r="H1390" s="208">
        <v>0</v>
      </c>
      <c r="I1390" s="208">
        <v>0</v>
      </c>
      <c r="J1390" s="208">
        <v>0</v>
      </c>
      <c r="K1390" s="208">
        <v>0</v>
      </c>
      <c r="L1390" s="208"/>
      <c r="M1390" s="208">
        <v>0</v>
      </c>
      <c r="N1390" s="208">
        <v>0</v>
      </c>
      <c r="O1390" s="208">
        <v>770</v>
      </c>
      <c r="P1390" s="208" t="s">
        <v>257</v>
      </c>
      <c r="Q1390" s="208" t="s">
        <v>258</v>
      </c>
      <c r="R1390" s="208" t="s">
        <v>259</v>
      </c>
      <c r="S1390" s="203">
        <v>44837.596064814818</v>
      </c>
    </row>
    <row r="1391" spans="1:19" x14ac:dyDescent="0.2">
      <c r="A1391" s="208" t="s">
        <v>256</v>
      </c>
      <c r="B1391" s="208" t="s">
        <v>130</v>
      </c>
      <c r="C1391" s="203">
        <v>44832.833333333336</v>
      </c>
      <c r="D1391" s="208">
        <v>0</v>
      </c>
      <c r="E1391" s="208">
        <v>0</v>
      </c>
      <c r="F1391" s="208">
        <v>2.0510000000000002</v>
      </c>
      <c r="G1391" s="208">
        <v>2.0510000000000002</v>
      </c>
      <c r="H1391" s="208">
        <v>0</v>
      </c>
      <c r="I1391" s="208">
        <v>0</v>
      </c>
      <c r="J1391" s="208">
        <v>0</v>
      </c>
      <c r="K1391" s="208">
        <v>0</v>
      </c>
      <c r="L1391" s="208"/>
      <c r="M1391" s="208">
        <v>0</v>
      </c>
      <c r="N1391" s="208">
        <v>0</v>
      </c>
      <c r="O1391" s="208">
        <v>770</v>
      </c>
      <c r="P1391" s="208" t="s">
        <v>257</v>
      </c>
      <c r="Q1391" s="208" t="s">
        <v>258</v>
      </c>
      <c r="R1391" s="208" t="s">
        <v>259</v>
      </c>
      <c r="S1391" s="203">
        <v>44837.596064814818</v>
      </c>
    </row>
    <row r="1392" spans="1:19" x14ac:dyDescent="0.2">
      <c r="A1392" s="208" t="s">
        <v>256</v>
      </c>
      <c r="B1392" s="208" t="s">
        <v>130</v>
      </c>
      <c r="C1392" s="203">
        <v>44832.875</v>
      </c>
      <c r="D1392" s="208">
        <v>0</v>
      </c>
      <c r="E1392" s="208">
        <v>0</v>
      </c>
      <c r="F1392" s="208">
        <v>2.1120000000000001</v>
      </c>
      <c r="G1392" s="208">
        <v>2.1120000000000001</v>
      </c>
      <c r="H1392" s="208">
        <v>0</v>
      </c>
      <c r="I1392" s="208">
        <v>0</v>
      </c>
      <c r="J1392" s="208">
        <v>0</v>
      </c>
      <c r="K1392" s="208">
        <v>0</v>
      </c>
      <c r="L1392" s="208"/>
      <c r="M1392" s="208">
        <v>0</v>
      </c>
      <c r="N1392" s="208">
        <v>0</v>
      </c>
      <c r="O1392" s="208">
        <v>770</v>
      </c>
      <c r="P1392" s="208" t="s">
        <v>257</v>
      </c>
      <c r="Q1392" s="208" t="s">
        <v>258</v>
      </c>
      <c r="R1392" s="208" t="s">
        <v>259</v>
      </c>
      <c r="S1392" s="203">
        <v>44837.596064814818</v>
      </c>
    </row>
    <row r="1393" spans="1:19" x14ac:dyDescent="0.2">
      <c r="A1393" s="208" t="s">
        <v>256</v>
      </c>
      <c r="B1393" s="208" t="s">
        <v>130</v>
      </c>
      <c r="C1393" s="203">
        <v>44832.916666666664</v>
      </c>
      <c r="D1393" s="208">
        <v>0</v>
      </c>
      <c r="E1393" s="208">
        <v>0</v>
      </c>
      <c r="F1393" s="208">
        <v>2.1789999999999998</v>
      </c>
      <c r="G1393" s="208">
        <v>2.1789999999999998</v>
      </c>
      <c r="H1393" s="208">
        <v>0</v>
      </c>
      <c r="I1393" s="208">
        <v>0</v>
      </c>
      <c r="J1393" s="208">
        <v>0</v>
      </c>
      <c r="K1393" s="208">
        <v>0</v>
      </c>
      <c r="L1393" s="208"/>
      <c r="M1393" s="208">
        <v>0</v>
      </c>
      <c r="N1393" s="208">
        <v>0</v>
      </c>
      <c r="O1393" s="208">
        <v>770</v>
      </c>
      <c r="P1393" s="208" t="s">
        <v>257</v>
      </c>
      <c r="Q1393" s="208" t="s">
        <v>258</v>
      </c>
      <c r="R1393" s="208" t="s">
        <v>259</v>
      </c>
      <c r="S1393" s="203">
        <v>44837.596064814818</v>
      </c>
    </row>
    <row r="1394" spans="1:19" x14ac:dyDescent="0.2">
      <c r="A1394" s="208" t="s">
        <v>256</v>
      </c>
      <c r="B1394" s="208" t="s">
        <v>130</v>
      </c>
      <c r="C1394" s="203">
        <v>44832.958333333336</v>
      </c>
      <c r="D1394" s="208">
        <v>0</v>
      </c>
      <c r="E1394" s="208">
        <v>0</v>
      </c>
      <c r="F1394" s="208">
        <v>2.1709999999999998</v>
      </c>
      <c r="G1394" s="208">
        <v>2.1709999999999998</v>
      </c>
      <c r="H1394" s="208">
        <v>0</v>
      </c>
      <c r="I1394" s="208">
        <v>0</v>
      </c>
      <c r="J1394" s="208">
        <v>0</v>
      </c>
      <c r="K1394" s="208">
        <v>0</v>
      </c>
      <c r="L1394" s="208"/>
      <c r="M1394" s="208">
        <v>0</v>
      </c>
      <c r="N1394" s="208">
        <v>0</v>
      </c>
      <c r="O1394" s="208">
        <v>770</v>
      </c>
      <c r="P1394" s="208" t="s">
        <v>257</v>
      </c>
      <c r="Q1394" s="208" t="s">
        <v>258</v>
      </c>
      <c r="R1394" s="208" t="s">
        <v>259</v>
      </c>
      <c r="S1394" s="203">
        <v>44837.596076388887</v>
      </c>
    </row>
    <row r="1395" spans="1:19" x14ac:dyDescent="0.2">
      <c r="A1395" s="208" t="s">
        <v>256</v>
      </c>
      <c r="B1395" s="208" t="s">
        <v>130</v>
      </c>
      <c r="C1395" s="203">
        <v>44833</v>
      </c>
      <c r="D1395" s="208">
        <v>0</v>
      </c>
      <c r="E1395" s="208">
        <v>0</v>
      </c>
      <c r="F1395" s="208">
        <v>2.173</v>
      </c>
      <c r="G1395" s="208">
        <v>2.173</v>
      </c>
      <c r="H1395" s="208">
        <v>0</v>
      </c>
      <c r="I1395" s="208">
        <v>0</v>
      </c>
      <c r="J1395" s="208">
        <v>0</v>
      </c>
      <c r="K1395" s="208">
        <v>0</v>
      </c>
      <c r="L1395" s="208"/>
      <c r="M1395" s="208">
        <v>0</v>
      </c>
      <c r="N1395" s="208">
        <v>0</v>
      </c>
      <c r="O1395" s="208">
        <v>770</v>
      </c>
      <c r="P1395" s="208" t="s">
        <v>257</v>
      </c>
      <c r="Q1395" s="208" t="s">
        <v>258</v>
      </c>
      <c r="R1395" s="208" t="s">
        <v>259</v>
      </c>
      <c r="S1395" s="203">
        <v>44837.596064814818</v>
      </c>
    </row>
    <row r="1396" spans="1:19" x14ac:dyDescent="0.2">
      <c r="A1396" s="208" t="s">
        <v>256</v>
      </c>
      <c r="B1396" s="208" t="s">
        <v>130</v>
      </c>
      <c r="C1396" s="203">
        <v>44833.041666666664</v>
      </c>
      <c r="D1396" s="208">
        <v>0</v>
      </c>
      <c r="E1396" s="208">
        <v>0</v>
      </c>
      <c r="F1396" s="208">
        <v>2.1970000000000001</v>
      </c>
      <c r="G1396" s="208">
        <v>2.1970000000000001</v>
      </c>
      <c r="H1396" s="208">
        <v>0</v>
      </c>
      <c r="I1396" s="208">
        <v>0</v>
      </c>
      <c r="J1396" s="208">
        <v>0</v>
      </c>
      <c r="K1396" s="208">
        <v>0</v>
      </c>
      <c r="L1396" s="208"/>
      <c r="M1396" s="208">
        <v>0</v>
      </c>
      <c r="N1396" s="208">
        <v>0</v>
      </c>
      <c r="O1396" s="208">
        <v>770</v>
      </c>
      <c r="P1396" s="208" t="s">
        <v>257</v>
      </c>
      <c r="Q1396" s="208" t="s">
        <v>258</v>
      </c>
      <c r="R1396" s="208" t="s">
        <v>259</v>
      </c>
      <c r="S1396" s="203">
        <v>44837.596064814818</v>
      </c>
    </row>
    <row r="1397" spans="1:19" x14ac:dyDescent="0.2">
      <c r="A1397" s="208" t="s">
        <v>256</v>
      </c>
      <c r="B1397" s="208" t="s">
        <v>130</v>
      </c>
      <c r="C1397" s="203">
        <v>44833.083333333336</v>
      </c>
      <c r="D1397" s="208">
        <v>0</v>
      </c>
      <c r="E1397" s="208">
        <v>0</v>
      </c>
      <c r="F1397" s="208">
        <v>2.1960000000000002</v>
      </c>
      <c r="G1397" s="208">
        <v>2.1960000000000002</v>
      </c>
      <c r="H1397" s="208">
        <v>0</v>
      </c>
      <c r="I1397" s="208">
        <v>0</v>
      </c>
      <c r="J1397" s="208">
        <v>0</v>
      </c>
      <c r="K1397" s="208">
        <v>0</v>
      </c>
      <c r="L1397" s="208"/>
      <c r="M1397" s="208">
        <v>0</v>
      </c>
      <c r="N1397" s="208">
        <v>0</v>
      </c>
      <c r="O1397" s="208">
        <v>770</v>
      </c>
      <c r="P1397" s="208" t="s">
        <v>257</v>
      </c>
      <c r="Q1397" s="208" t="s">
        <v>258</v>
      </c>
      <c r="R1397" s="208" t="s">
        <v>259</v>
      </c>
      <c r="S1397" s="203">
        <v>44837.596064814818</v>
      </c>
    </row>
    <row r="1398" spans="1:19" x14ac:dyDescent="0.2">
      <c r="A1398" s="208" t="s">
        <v>256</v>
      </c>
      <c r="B1398" s="208" t="s">
        <v>130</v>
      </c>
      <c r="C1398" s="203">
        <v>44833.125</v>
      </c>
      <c r="D1398" s="208">
        <v>0</v>
      </c>
      <c r="E1398" s="208">
        <v>0</v>
      </c>
      <c r="F1398" s="208">
        <v>2.1720000000000002</v>
      </c>
      <c r="G1398" s="208">
        <v>2.1720000000000002</v>
      </c>
      <c r="H1398" s="208">
        <v>0</v>
      </c>
      <c r="I1398" s="208">
        <v>0</v>
      </c>
      <c r="J1398" s="208">
        <v>0</v>
      </c>
      <c r="K1398" s="208">
        <v>0</v>
      </c>
      <c r="L1398" s="208"/>
      <c r="M1398" s="208">
        <v>0</v>
      </c>
      <c r="N1398" s="208">
        <v>0</v>
      </c>
      <c r="O1398" s="208">
        <v>770</v>
      </c>
      <c r="P1398" s="208" t="s">
        <v>257</v>
      </c>
      <c r="Q1398" s="208" t="s">
        <v>258</v>
      </c>
      <c r="R1398" s="208" t="s">
        <v>259</v>
      </c>
      <c r="S1398" s="203">
        <v>44837.596064814818</v>
      </c>
    </row>
    <row r="1399" spans="1:19" x14ac:dyDescent="0.2">
      <c r="A1399" s="208" t="s">
        <v>256</v>
      </c>
      <c r="B1399" s="208" t="s">
        <v>130</v>
      </c>
      <c r="C1399" s="203">
        <v>44833.166666666664</v>
      </c>
      <c r="D1399" s="208">
        <v>0</v>
      </c>
      <c r="E1399" s="208">
        <v>0</v>
      </c>
      <c r="F1399" s="208">
        <v>2.161</v>
      </c>
      <c r="G1399" s="208">
        <v>2.161</v>
      </c>
      <c r="H1399" s="208">
        <v>0</v>
      </c>
      <c r="I1399" s="208">
        <v>0</v>
      </c>
      <c r="J1399" s="208">
        <v>0</v>
      </c>
      <c r="K1399" s="208">
        <v>0</v>
      </c>
      <c r="L1399" s="208"/>
      <c r="M1399" s="208">
        <v>0</v>
      </c>
      <c r="N1399" s="208">
        <v>0</v>
      </c>
      <c r="O1399" s="208">
        <v>770</v>
      </c>
      <c r="P1399" s="208" t="s">
        <v>257</v>
      </c>
      <c r="Q1399" s="208" t="s">
        <v>258</v>
      </c>
      <c r="R1399" s="208" t="s">
        <v>259</v>
      </c>
      <c r="S1399" s="203">
        <v>44837.596064814818</v>
      </c>
    </row>
    <row r="1400" spans="1:19" x14ac:dyDescent="0.2">
      <c r="A1400" s="208" t="s">
        <v>256</v>
      </c>
      <c r="B1400" s="208" t="s">
        <v>130</v>
      </c>
      <c r="C1400" s="203">
        <v>44833.208333333336</v>
      </c>
      <c r="D1400" s="208">
        <v>0</v>
      </c>
      <c r="E1400" s="208">
        <v>0</v>
      </c>
      <c r="F1400" s="208">
        <v>2.165</v>
      </c>
      <c r="G1400" s="208">
        <v>2.165</v>
      </c>
      <c r="H1400" s="208">
        <v>0</v>
      </c>
      <c r="I1400" s="208">
        <v>0</v>
      </c>
      <c r="J1400" s="208">
        <v>0</v>
      </c>
      <c r="K1400" s="208">
        <v>0</v>
      </c>
      <c r="L1400" s="208"/>
      <c r="M1400" s="208">
        <v>0</v>
      </c>
      <c r="N1400" s="208">
        <v>0</v>
      </c>
      <c r="O1400" s="208">
        <v>770</v>
      </c>
      <c r="P1400" s="208" t="s">
        <v>257</v>
      </c>
      <c r="Q1400" s="208" t="s">
        <v>258</v>
      </c>
      <c r="R1400" s="208" t="s">
        <v>259</v>
      </c>
      <c r="S1400" s="203">
        <v>44837.596064814818</v>
      </c>
    </row>
    <row r="1401" spans="1:19" x14ac:dyDescent="0.2">
      <c r="A1401" s="208" t="s">
        <v>256</v>
      </c>
      <c r="B1401" s="208" t="s">
        <v>130</v>
      </c>
      <c r="C1401" s="203">
        <v>44833.25</v>
      </c>
      <c r="D1401" s="208">
        <v>0</v>
      </c>
      <c r="E1401" s="208">
        <v>0</v>
      </c>
      <c r="F1401" s="208">
        <v>2.198</v>
      </c>
      <c r="G1401" s="208">
        <v>2.198</v>
      </c>
      <c r="H1401" s="208">
        <v>0</v>
      </c>
      <c r="I1401" s="208">
        <v>0</v>
      </c>
      <c r="J1401" s="208">
        <v>0</v>
      </c>
      <c r="K1401" s="208">
        <v>0</v>
      </c>
      <c r="L1401" s="208"/>
      <c r="M1401" s="208">
        <v>0</v>
      </c>
      <c r="N1401" s="208">
        <v>0</v>
      </c>
      <c r="O1401" s="208">
        <v>770</v>
      </c>
      <c r="P1401" s="208" t="s">
        <v>257</v>
      </c>
      <c r="Q1401" s="208" t="s">
        <v>258</v>
      </c>
      <c r="R1401" s="208" t="s">
        <v>259</v>
      </c>
      <c r="S1401" s="203">
        <v>44837.596064814818</v>
      </c>
    </row>
    <row r="1402" spans="1:19" x14ac:dyDescent="0.2">
      <c r="A1402" s="208" t="s">
        <v>256</v>
      </c>
      <c r="B1402" s="208" t="s">
        <v>130</v>
      </c>
      <c r="C1402" s="203">
        <v>44833.291666666664</v>
      </c>
      <c r="D1402" s="208">
        <v>0</v>
      </c>
      <c r="E1402" s="208">
        <v>0</v>
      </c>
      <c r="F1402" s="208">
        <v>2.1720000000000002</v>
      </c>
      <c r="G1402" s="208">
        <v>2.1720000000000002</v>
      </c>
      <c r="H1402" s="208">
        <v>0</v>
      </c>
      <c r="I1402" s="208">
        <v>0</v>
      </c>
      <c r="J1402" s="208">
        <v>0</v>
      </c>
      <c r="K1402" s="208">
        <v>0</v>
      </c>
      <c r="L1402" s="208"/>
      <c r="M1402" s="208">
        <v>0</v>
      </c>
      <c r="N1402" s="208">
        <v>0</v>
      </c>
      <c r="O1402" s="208">
        <v>770</v>
      </c>
      <c r="P1402" s="208" t="s">
        <v>257</v>
      </c>
      <c r="Q1402" s="208" t="s">
        <v>258</v>
      </c>
      <c r="R1402" s="208" t="s">
        <v>259</v>
      </c>
      <c r="S1402" s="203">
        <v>44837.596064814818</v>
      </c>
    </row>
    <row r="1403" spans="1:19" x14ac:dyDescent="0.2">
      <c r="A1403" s="208" t="s">
        <v>256</v>
      </c>
      <c r="B1403" s="208" t="s">
        <v>130</v>
      </c>
      <c r="C1403" s="203">
        <v>44833.333333333336</v>
      </c>
      <c r="D1403" s="208">
        <v>0</v>
      </c>
      <c r="E1403" s="208">
        <v>0</v>
      </c>
      <c r="F1403" s="208">
        <v>2.109</v>
      </c>
      <c r="G1403" s="208">
        <v>2.109</v>
      </c>
      <c r="H1403" s="208">
        <v>0</v>
      </c>
      <c r="I1403" s="208">
        <v>0</v>
      </c>
      <c r="J1403" s="208">
        <v>0</v>
      </c>
      <c r="K1403" s="208">
        <v>0</v>
      </c>
      <c r="L1403" s="208"/>
      <c r="M1403" s="208">
        <v>0</v>
      </c>
      <c r="N1403" s="208">
        <v>0</v>
      </c>
      <c r="O1403" s="208">
        <v>770</v>
      </c>
      <c r="P1403" s="208" t="s">
        <v>257</v>
      </c>
      <c r="Q1403" s="208" t="s">
        <v>258</v>
      </c>
      <c r="R1403" s="208" t="s">
        <v>259</v>
      </c>
      <c r="S1403" s="203">
        <v>44837.596064814818</v>
      </c>
    </row>
    <row r="1404" spans="1:19" x14ac:dyDescent="0.2">
      <c r="A1404" s="208" t="s">
        <v>256</v>
      </c>
      <c r="B1404" s="208" t="s">
        <v>130</v>
      </c>
      <c r="C1404" s="203">
        <v>44833.375</v>
      </c>
      <c r="D1404" s="208">
        <v>0</v>
      </c>
      <c r="E1404" s="208">
        <v>0</v>
      </c>
      <c r="F1404" s="208">
        <v>2.5249999999999999</v>
      </c>
      <c r="G1404" s="208">
        <v>2.5249999999999999</v>
      </c>
      <c r="H1404" s="208">
        <v>0</v>
      </c>
      <c r="I1404" s="208">
        <v>0</v>
      </c>
      <c r="J1404" s="208">
        <v>0</v>
      </c>
      <c r="K1404" s="208">
        <v>0</v>
      </c>
      <c r="L1404" s="208"/>
      <c r="M1404" s="208">
        <v>0</v>
      </c>
      <c r="N1404" s="208">
        <v>0</v>
      </c>
      <c r="O1404" s="208">
        <v>770</v>
      </c>
      <c r="P1404" s="208" t="s">
        <v>257</v>
      </c>
      <c r="Q1404" s="208" t="s">
        <v>258</v>
      </c>
      <c r="R1404" s="208" t="s">
        <v>259</v>
      </c>
      <c r="S1404" s="203">
        <v>44837.596076388887</v>
      </c>
    </row>
    <row r="1405" spans="1:19" x14ac:dyDescent="0.2">
      <c r="A1405" s="208" t="s">
        <v>256</v>
      </c>
      <c r="B1405" s="208" t="s">
        <v>130</v>
      </c>
      <c r="C1405" s="203">
        <v>44833.416666666664</v>
      </c>
      <c r="D1405" s="208">
        <v>0</v>
      </c>
      <c r="E1405" s="208">
        <v>0</v>
      </c>
      <c r="F1405" s="208">
        <v>2.3079999999999998</v>
      </c>
      <c r="G1405" s="208">
        <v>2.3079999999999998</v>
      </c>
      <c r="H1405" s="208">
        <v>0</v>
      </c>
      <c r="I1405" s="208">
        <v>0</v>
      </c>
      <c r="J1405" s="208">
        <v>0</v>
      </c>
      <c r="K1405" s="208">
        <v>0</v>
      </c>
      <c r="L1405" s="208"/>
      <c r="M1405" s="208">
        <v>0</v>
      </c>
      <c r="N1405" s="208">
        <v>0</v>
      </c>
      <c r="O1405" s="208">
        <v>770</v>
      </c>
      <c r="P1405" s="208" t="s">
        <v>257</v>
      </c>
      <c r="Q1405" s="208" t="s">
        <v>258</v>
      </c>
      <c r="R1405" s="208" t="s">
        <v>259</v>
      </c>
      <c r="S1405" s="203">
        <v>44837.596076388887</v>
      </c>
    </row>
    <row r="1406" spans="1:19" x14ac:dyDescent="0.2">
      <c r="A1406" s="208" t="s">
        <v>256</v>
      </c>
      <c r="B1406" s="208" t="s">
        <v>130</v>
      </c>
      <c r="C1406" s="203">
        <v>44833.458333333336</v>
      </c>
      <c r="D1406" s="208">
        <v>0</v>
      </c>
      <c r="E1406" s="208">
        <v>0</v>
      </c>
      <c r="F1406" s="208">
        <v>2.2250000000000001</v>
      </c>
      <c r="G1406" s="208">
        <v>2.2250000000000001</v>
      </c>
      <c r="H1406" s="208">
        <v>0</v>
      </c>
      <c r="I1406" s="208">
        <v>0</v>
      </c>
      <c r="J1406" s="208">
        <v>0</v>
      </c>
      <c r="K1406" s="208">
        <v>0</v>
      </c>
      <c r="L1406" s="208"/>
      <c r="M1406" s="208">
        <v>0</v>
      </c>
      <c r="N1406" s="208">
        <v>0</v>
      </c>
      <c r="O1406" s="208">
        <v>770</v>
      </c>
      <c r="P1406" s="208" t="s">
        <v>257</v>
      </c>
      <c r="Q1406" s="208" t="s">
        <v>258</v>
      </c>
      <c r="R1406" s="208" t="s">
        <v>259</v>
      </c>
      <c r="S1406" s="203">
        <v>44837.596076388887</v>
      </c>
    </row>
    <row r="1407" spans="1:19" x14ac:dyDescent="0.2">
      <c r="A1407" s="208" t="s">
        <v>256</v>
      </c>
      <c r="B1407" s="208" t="s">
        <v>130</v>
      </c>
      <c r="C1407" s="203">
        <v>44833.5</v>
      </c>
      <c r="D1407" s="208">
        <v>0</v>
      </c>
      <c r="E1407" s="208">
        <v>0</v>
      </c>
      <c r="F1407" s="208">
        <v>2.1509999999999998</v>
      </c>
      <c r="G1407" s="208">
        <v>2.1509999999999998</v>
      </c>
      <c r="H1407" s="208">
        <v>0</v>
      </c>
      <c r="I1407" s="208">
        <v>0</v>
      </c>
      <c r="J1407" s="208">
        <v>0</v>
      </c>
      <c r="K1407" s="208">
        <v>0</v>
      </c>
      <c r="L1407" s="208"/>
      <c r="M1407" s="208">
        <v>0</v>
      </c>
      <c r="N1407" s="208">
        <v>0</v>
      </c>
      <c r="O1407" s="208">
        <v>770</v>
      </c>
      <c r="P1407" s="208" t="s">
        <v>257</v>
      </c>
      <c r="Q1407" s="208" t="s">
        <v>258</v>
      </c>
      <c r="R1407" s="208" t="s">
        <v>259</v>
      </c>
      <c r="S1407" s="203">
        <v>44837.596064814818</v>
      </c>
    </row>
    <row r="1408" spans="1:19" x14ac:dyDescent="0.2">
      <c r="A1408" s="208" t="s">
        <v>256</v>
      </c>
      <c r="B1408" s="208" t="s">
        <v>130</v>
      </c>
      <c r="C1408" s="203">
        <v>44833.541666666664</v>
      </c>
      <c r="D1408" s="208">
        <v>0</v>
      </c>
      <c r="E1408" s="208">
        <v>0</v>
      </c>
      <c r="F1408" s="208">
        <v>2.1659999999999999</v>
      </c>
      <c r="G1408" s="208">
        <v>2.1659999999999999</v>
      </c>
      <c r="H1408" s="208">
        <v>0</v>
      </c>
      <c r="I1408" s="208">
        <v>0</v>
      </c>
      <c r="J1408" s="208">
        <v>0</v>
      </c>
      <c r="K1408" s="208">
        <v>0</v>
      </c>
      <c r="L1408" s="208"/>
      <c r="M1408" s="208">
        <v>0</v>
      </c>
      <c r="N1408" s="208">
        <v>0</v>
      </c>
      <c r="O1408" s="208">
        <v>770</v>
      </c>
      <c r="P1408" s="208" t="s">
        <v>257</v>
      </c>
      <c r="Q1408" s="208" t="s">
        <v>258</v>
      </c>
      <c r="R1408" s="208" t="s">
        <v>259</v>
      </c>
      <c r="S1408" s="203">
        <v>44837.596064814818</v>
      </c>
    </row>
    <row r="1409" spans="1:19" x14ac:dyDescent="0.2">
      <c r="A1409" s="208" t="s">
        <v>256</v>
      </c>
      <c r="B1409" s="208" t="s">
        <v>130</v>
      </c>
      <c r="C1409" s="203">
        <v>44833.583333333336</v>
      </c>
      <c r="D1409" s="208">
        <v>0</v>
      </c>
      <c r="E1409" s="208">
        <v>0</v>
      </c>
      <c r="F1409" s="208">
        <v>2.1629999999999998</v>
      </c>
      <c r="G1409" s="208">
        <v>2.1629999999999998</v>
      </c>
      <c r="H1409" s="208">
        <v>0</v>
      </c>
      <c r="I1409" s="208">
        <v>0</v>
      </c>
      <c r="J1409" s="208">
        <v>0</v>
      </c>
      <c r="K1409" s="208">
        <v>0</v>
      </c>
      <c r="L1409" s="208"/>
      <c r="M1409" s="208">
        <v>0</v>
      </c>
      <c r="N1409" s="208">
        <v>0</v>
      </c>
      <c r="O1409" s="208">
        <v>770</v>
      </c>
      <c r="P1409" s="208" t="s">
        <v>257</v>
      </c>
      <c r="Q1409" s="208" t="s">
        <v>258</v>
      </c>
      <c r="R1409" s="208" t="s">
        <v>259</v>
      </c>
      <c r="S1409" s="203">
        <v>44837.596076388887</v>
      </c>
    </row>
    <row r="1410" spans="1:19" x14ac:dyDescent="0.2">
      <c r="A1410" s="208" t="s">
        <v>256</v>
      </c>
      <c r="B1410" s="208" t="s">
        <v>130</v>
      </c>
      <c r="C1410" s="203">
        <v>44833.625</v>
      </c>
      <c r="D1410" s="208">
        <v>0</v>
      </c>
      <c r="E1410" s="208">
        <v>0</v>
      </c>
      <c r="F1410" s="208">
        <v>2.161</v>
      </c>
      <c r="G1410" s="208">
        <v>2.161</v>
      </c>
      <c r="H1410" s="208">
        <v>0</v>
      </c>
      <c r="I1410" s="208">
        <v>0</v>
      </c>
      <c r="J1410" s="208">
        <v>0</v>
      </c>
      <c r="K1410" s="208">
        <v>0</v>
      </c>
      <c r="L1410" s="208"/>
      <c r="M1410" s="208">
        <v>0</v>
      </c>
      <c r="N1410" s="208">
        <v>0</v>
      </c>
      <c r="O1410" s="208">
        <v>770</v>
      </c>
      <c r="P1410" s="208" t="s">
        <v>257</v>
      </c>
      <c r="Q1410" s="208" t="s">
        <v>258</v>
      </c>
      <c r="R1410" s="208" t="s">
        <v>259</v>
      </c>
      <c r="S1410" s="203">
        <v>44837.596064814818</v>
      </c>
    </row>
    <row r="1411" spans="1:19" x14ac:dyDescent="0.2">
      <c r="A1411" s="208" t="s">
        <v>256</v>
      </c>
      <c r="B1411" s="208" t="s">
        <v>130</v>
      </c>
      <c r="C1411" s="203">
        <v>44833.666666666664</v>
      </c>
      <c r="D1411" s="208">
        <v>0</v>
      </c>
      <c r="E1411" s="208">
        <v>0</v>
      </c>
      <c r="F1411" s="208">
        <v>2.141</v>
      </c>
      <c r="G1411" s="208">
        <v>2.141</v>
      </c>
      <c r="H1411" s="208">
        <v>0</v>
      </c>
      <c r="I1411" s="208">
        <v>0</v>
      </c>
      <c r="J1411" s="208">
        <v>0</v>
      </c>
      <c r="K1411" s="208">
        <v>0</v>
      </c>
      <c r="L1411" s="208"/>
      <c r="M1411" s="208">
        <v>0</v>
      </c>
      <c r="N1411" s="208">
        <v>0</v>
      </c>
      <c r="O1411" s="208">
        <v>770</v>
      </c>
      <c r="P1411" s="208" t="s">
        <v>257</v>
      </c>
      <c r="Q1411" s="208" t="s">
        <v>258</v>
      </c>
      <c r="R1411" s="208" t="s">
        <v>259</v>
      </c>
      <c r="S1411" s="203">
        <v>44837.596064814818</v>
      </c>
    </row>
    <row r="1412" spans="1:19" x14ac:dyDescent="0.2">
      <c r="A1412" s="208" t="s">
        <v>256</v>
      </c>
      <c r="B1412" s="208" t="s">
        <v>130</v>
      </c>
      <c r="C1412" s="203">
        <v>44833.708333333336</v>
      </c>
      <c r="D1412" s="208">
        <v>0</v>
      </c>
      <c r="E1412" s="208">
        <v>0</v>
      </c>
      <c r="F1412" s="208">
        <v>2.0259999999999998</v>
      </c>
      <c r="G1412" s="208">
        <v>2.0259999999999998</v>
      </c>
      <c r="H1412" s="208">
        <v>0</v>
      </c>
      <c r="I1412" s="208">
        <v>0</v>
      </c>
      <c r="J1412" s="208">
        <v>0</v>
      </c>
      <c r="K1412" s="208">
        <v>0</v>
      </c>
      <c r="L1412" s="208"/>
      <c r="M1412" s="208">
        <v>0</v>
      </c>
      <c r="N1412" s="208">
        <v>0</v>
      </c>
      <c r="O1412" s="208">
        <v>770</v>
      </c>
      <c r="P1412" s="208" t="s">
        <v>257</v>
      </c>
      <c r="Q1412" s="208" t="s">
        <v>258</v>
      </c>
      <c r="R1412" s="208" t="s">
        <v>259</v>
      </c>
      <c r="S1412" s="203">
        <v>44837.596064814818</v>
      </c>
    </row>
    <row r="1413" spans="1:19" x14ac:dyDescent="0.2">
      <c r="A1413" s="208" t="s">
        <v>256</v>
      </c>
      <c r="B1413" s="208" t="s">
        <v>130</v>
      </c>
      <c r="C1413" s="203">
        <v>44833.75</v>
      </c>
      <c r="D1413" s="208">
        <v>0</v>
      </c>
      <c r="E1413" s="208">
        <v>0</v>
      </c>
      <c r="F1413" s="208">
        <v>2.0409999999999999</v>
      </c>
      <c r="G1413" s="208">
        <v>2.0409999999999999</v>
      </c>
      <c r="H1413" s="208">
        <v>0</v>
      </c>
      <c r="I1413" s="208">
        <v>0</v>
      </c>
      <c r="J1413" s="208">
        <v>0</v>
      </c>
      <c r="K1413" s="208">
        <v>0</v>
      </c>
      <c r="L1413" s="208"/>
      <c r="M1413" s="208">
        <v>0</v>
      </c>
      <c r="N1413" s="208">
        <v>0</v>
      </c>
      <c r="O1413" s="208">
        <v>770</v>
      </c>
      <c r="P1413" s="208" t="s">
        <v>257</v>
      </c>
      <c r="Q1413" s="208" t="s">
        <v>258</v>
      </c>
      <c r="R1413" s="208" t="s">
        <v>259</v>
      </c>
      <c r="S1413" s="203">
        <v>44837.596064814818</v>
      </c>
    </row>
    <row r="1414" spans="1:19" x14ac:dyDescent="0.2">
      <c r="A1414" s="208" t="s">
        <v>256</v>
      </c>
      <c r="B1414" s="208" t="s">
        <v>130</v>
      </c>
      <c r="C1414" s="203">
        <v>44833.791666666664</v>
      </c>
      <c r="D1414" s="208">
        <v>0</v>
      </c>
      <c r="E1414" s="208">
        <v>0</v>
      </c>
      <c r="F1414" s="208">
        <v>2.0219999999999998</v>
      </c>
      <c r="G1414" s="208">
        <v>2.0219999999999998</v>
      </c>
      <c r="H1414" s="208">
        <v>0</v>
      </c>
      <c r="I1414" s="208">
        <v>0</v>
      </c>
      <c r="J1414" s="208">
        <v>0</v>
      </c>
      <c r="K1414" s="208">
        <v>0</v>
      </c>
      <c r="L1414" s="208"/>
      <c r="M1414" s="208">
        <v>0</v>
      </c>
      <c r="N1414" s="208">
        <v>0</v>
      </c>
      <c r="O1414" s="208">
        <v>770</v>
      </c>
      <c r="P1414" s="208" t="s">
        <v>257</v>
      </c>
      <c r="Q1414" s="208" t="s">
        <v>258</v>
      </c>
      <c r="R1414" s="208" t="s">
        <v>259</v>
      </c>
      <c r="S1414" s="203">
        <v>44837.596064814818</v>
      </c>
    </row>
    <row r="1415" spans="1:19" x14ac:dyDescent="0.2">
      <c r="A1415" s="208" t="s">
        <v>256</v>
      </c>
      <c r="B1415" s="208" t="s">
        <v>130</v>
      </c>
      <c r="C1415" s="203">
        <v>44833.833333333336</v>
      </c>
      <c r="D1415" s="208">
        <v>0</v>
      </c>
      <c r="E1415" s="208">
        <v>0</v>
      </c>
      <c r="F1415" s="208">
        <v>2.0859999999999999</v>
      </c>
      <c r="G1415" s="208">
        <v>2.0859999999999999</v>
      </c>
      <c r="H1415" s="208">
        <v>0</v>
      </c>
      <c r="I1415" s="208">
        <v>0</v>
      </c>
      <c r="J1415" s="208">
        <v>0</v>
      </c>
      <c r="K1415" s="208">
        <v>0</v>
      </c>
      <c r="L1415" s="208"/>
      <c r="M1415" s="208">
        <v>0</v>
      </c>
      <c r="N1415" s="208">
        <v>0</v>
      </c>
      <c r="O1415" s="208">
        <v>770</v>
      </c>
      <c r="P1415" s="208" t="s">
        <v>257</v>
      </c>
      <c r="Q1415" s="208" t="s">
        <v>258</v>
      </c>
      <c r="R1415" s="208" t="s">
        <v>259</v>
      </c>
      <c r="S1415" s="203">
        <v>44837.596064814818</v>
      </c>
    </row>
    <row r="1416" spans="1:19" x14ac:dyDescent="0.2">
      <c r="A1416" s="208" t="s">
        <v>256</v>
      </c>
      <c r="B1416" s="208" t="s">
        <v>130</v>
      </c>
      <c r="C1416" s="203">
        <v>44833.875</v>
      </c>
      <c r="D1416" s="208">
        <v>0</v>
      </c>
      <c r="E1416" s="208">
        <v>0</v>
      </c>
      <c r="F1416" s="208">
        <v>2.09</v>
      </c>
      <c r="G1416" s="208">
        <v>2.09</v>
      </c>
      <c r="H1416" s="208">
        <v>0</v>
      </c>
      <c r="I1416" s="208">
        <v>0</v>
      </c>
      <c r="J1416" s="208">
        <v>0</v>
      </c>
      <c r="K1416" s="208">
        <v>0</v>
      </c>
      <c r="L1416" s="208"/>
      <c r="M1416" s="208">
        <v>0</v>
      </c>
      <c r="N1416" s="208">
        <v>0</v>
      </c>
      <c r="O1416" s="208">
        <v>770</v>
      </c>
      <c r="P1416" s="208" t="s">
        <v>257</v>
      </c>
      <c r="Q1416" s="208" t="s">
        <v>258</v>
      </c>
      <c r="R1416" s="208" t="s">
        <v>259</v>
      </c>
      <c r="S1416" s="203">
        <v>44837.596076388887</v>
      </c>
    </row>
    <row r="1417" spans="1:19" x14ac:dyDescent="0.2">
      <c r="A1417" s="208" t="s">
        <v>256</v>
      </c>
      <c r="B1417" s="208" t="s">
        <v>130</v>
      </c>
      <c r="C1417" s="203">
        <v>44833.916666666664</v>
      </c>
      <c r="D1417" s="208">
        <v>0</v>
      </c>
      <c r="E1417" s="208">
        <v>0</v>
      </c>
      <c r="F1417" s="208">
        <v>2.1</v>
      </c>
      <c r="G1417" s="208">
        <v>2.1</v>
      </c>
      <c r="H1417" s="208">
        <v>0</v>
      </c>
      <c r="I1417" s="208">
        <v>0</v>
      </c>
      <c r="J1417" s="208">
        <v>0</v>
      </c>
      <c r="K1417" s="208">
        <v>0</v>
      </c>
      <c r="L1417" s="208"/>
      <c r="M1417" s="208">
        <v>0</v>
      </c>
      <c r="N1417" s="208">
        <v>0</v>
      </c>
      <c r="O1417" s="208">
        <v>770</v>
      </c>
      <c r="P1417" s="208" t="s">
        <v>257</v>
      </c>
      <c r="Q1417" s="208" t="s">
        <v>258</v>
      </c>
      <c r="R1417" s="208" t="s">
        <v>259</v>
      </c>
      <c r="S1417" s="203">
        <v>44837.596064814818</v>
      </c>
    </row>
    <row r="1418" spans="1:19" x14ac:dyDescent="0.2">
      <c r="A1418" s="208" t="s">
        <v>256</v>
      </c>
      <c r="B1418" s="208" t="s">
        <v>130</v>
      </c>
      <c r="C1418" s="203">
        <v>44833.958333333336</v>
      </c>
      <c r="D1418" s="208">
        <v>0</v>
      </c>
      <c r="E1418" s="208">
        <v>0</v>
      </c>
      <c r="F1418" s="208">
        <v>2.0640000000000001</v>
      </c>
      <c r="G1418" s="208">
        <v>2.0640000000000001</v>
      </c>
      <c r="H1418" s="208">
        <v>0</v>
      </c>
      <c r="I1418" s="208">
        <v>0</v>
      </c>
      <c r="J1418" s="208">
        <v>0</v>
      </c>
      <c r="K1418" s="208">
        <v>0</v>
      </c>
      <c r="L1418" s="208"/>
      <c r="M1418" s="208">
        <v>0</v>
      </c>
      <c r="N1418" s="208">
        <v>0</v>
      </c>
      <c r="O1418" s="208">
        <v>770</v>
      </c>
      <c r="P1418" s="208" t="s">
        <v>257</v>
      </c>
      <c r="Q1418" s="208" t="s">
        <v>258</v>
      </c>
      <c r="R1418" s="208" t="s">
        <v>259</v>
      </c>
      <c r="S1418" s="203">
        <v>44837.596064814818</v>
      </c>
    </row>
    <row r="1419" spans="1:19" x14ac:dyDescent="0.2">
      <c r="A1419" s="208" t="s">
        <v>256</v>
      </c>
      <c r="B1419" s="208" t="s">
        <v>130</v>
      </c>
      <c r="C1419" s="203">
        <v>44834</v>
      </c>
      <c r="D1419" s="208">
        <v>0</v>
      </c>
      <c r="E1419" s="208">
        <v>0</v>
      </c>
      <c r="F1419" s="208">
        <v>2.0760000000000001</v>
      </c>
      <c r="G1419" s="208">
        <v>2.0760000000000001</v>
      </c>
      <c r="H1419" s="208">
        <v>0</v>
      </c>
      <c r="I1419" s="208">
        <v>0</v>
      </c>
      <c r="J1419" s="208">
        <v>0</v>
      </c>
      <c r="K1419" s="208">
        <v>0</v>
      </c>
      <c r="L1419" s="208"/>
      <c r="M1419" s="208">
        <v>0</v>
      </c>
      <c r="N1419" s="208">
        <v>0</v>
      </c>
      <c r="O1419" s="208">
        <v>770</v>
      </c>
      <c r="P1419" s="208" t="s">
        <v>257</v>
      </c>
      <c r="Q1419" s="208" t="s">
        <v>258</v>
      </c>
      <c r="R1419" s="208" t="s">
        <v>259</v>
      </c>
      <c r="S1419" s="203">
        <v>44837.596076388887</v>
      </c>
    </row>
    <row r="1420" spans="1:19" x14ac:dyDescent="0.2">
      <c r="A1420" s="208" t="s">
        <v>256</v>
      </c>
      <c r="B1420" s="208" t="s">
        <v>130</v>
      </c>
      <c r="C1420" s="203">
        <v>44834.041666666664</v>
      </c>
      <c r="D1420" s="208">
        <v>0</v>
      </c>
      <c r="E1420" s="208">
        <v>0</v>
      </c>
      <c r="F1420" s="208">
        <v>2.1080000000000001</v>
      </c>
      <c r="G1420" s="208">
        <v>2.1080000000000001</v>
      </c>
      <c r="H1420" s="208">
        <v>0</v>
      </c>
      <c r="I1420" s="208">
        <v>0</v>
      </c>
      <c r="J1420" s="208">
        <v>0</v>
      </c>
      <c r="K1420" s="208">
        <v>0</v>
      </c>
      <c r="L1420" s="208"/>
      <c r="M1420" s="208">
        <v>0</v>
      </c>
      <c r="N1420" s="208">
        <v>0</v>
      </c>
      <c r="O1420" s="208">
        <v>770</v>
      </c>
      <c r="P1420" s="208" t="s">
        <v>257</v>
      </c>
      <c r="Q1420" s="208" t="s">
        <v>258</v>
      </c>
      <c r="R1420" s="208" t="s">
        <v>259</v>
      </c>
      <c r="S1420" s="203">
        <v>44837.596064814818</v>
      </c>
    </row>
    <row r="1421" spans="1:19" x14ac:dyDescent="0.2">
      <c r="A1421" s="208" t="s">
        <v>256</v>
      </c>
      <c r="B1421" s="208" t="s">
        <v>130</v>
      </c>
      <c r="C1421" s="203">
        <v>44834.083333333336</v>
      </c>
      <c r="D1421" s="208">
        <v>0</v>
      </c>
      <c r="E1421" s="208">
        <v>0</v>
      </c>
      <c r="F1421" s="208">
        <v>2.0680000000000001</v>
      </c>
      <c r="G1421" s="208">
        <v>2.0680000000000001</v>
      </c>
      <c r="H1421" s="208">
        <v>0</v>
      </c>
      <c r="I1421" s="208">
        <v>0</v>
      </c>
      <c r="J1421" s="208">
        <v>0</v>
      </c>
      <c r="K1421" s="208">
        <v>0</v>
      </c>
      <c r="L1421" s="208"/>
      <c r="M1421" s="208">
        <v>0</v>
      </c>
      <c r="N1421" s="208">
        <v>0</v>
      </c>
      <c r="O1421" s="208">
        <v>770</v>
      </c>
      <c r="P1421" s="208" t="s">
        <v>257</v>
      </c>
      <c r="Q1421" s="208" t="s">
        <v>258</v>
      </c>
      <c r="R1421" s="208" t="s">
        <v>259</v>
      </c>
      <c r="S1421" s="203">
        <v>44837.596064814818</v>
      </c>
    </row>
    <row r="1422" spans="1:19" x14ac:dyDescent="0.2">
      <c r="A1422" s="208" t="s">
        <v>256</v>
      </c>
      <c r="B1422" s="208" t="s">
        <v>130</v>
      </c>
      <c r="C1422" s="203">
        <v>44834.125</v>
      </c>
      <c r="D1422" s="208">
        <v>0</v>
      </c>
      <c r="E1422" s="208">
        <v>0</v>
      </c>
      <c r="F1422" s="208">
        <v>2.0510000000000002</v>
      </c>
      <c r="G1422" s="208">
        <v>2.0510000000000002</v>
      </c>
      <c r="H1422" s="208">
        <v>0</v>
      </c>
      <c r="I1422" s="208">
        <v>0</v>
      </c>
      <c r="J1422" s="208">
        <v>0</v>
      </c>
      <c r="K1422" s="208">
        <v>0</v>
      </c>
      <c r="L1422" s="208"/>
      <c r="M1422" s="208">
        <v>0</v>
      </c>
      <c r="N1422" s="208">
        <v>0</v>
      </c>
      <c r="O1422" s="208">
        <v>770</v>
      </c>
      <c r="P1422" s="208" t="s">
        <v>257</v>
      </c>
      <c r="Q1422" s="208" t="s">
        <v>258</v>
      </c>
      <c r="R1422" s="208" t="s">
        <v>259</v>
      </c>
      <c r="S1422" s="203">
        <v>44837.596076388887</v>
      </c>
    </row>
    <row r="1423" spans="1:19" x14ac:dyDescent="0.2">
      <c r="A1423" s="208" t="s">
        <v>256</v>
      </c>
      <c r="B1423" s="208" t="s">
        <v>130</v>
      </c>
      <c r="C1423" s="203">
        <v>44834.166666666664</v>
      </c>
      <c r="D1423" s="208">
        <v>0</v>
      </c>
      <c r="E1423" s="208">
        <v>0</v>
      </c>
      <c r="F1423" s="208">
        <v>2.1669999999999998</v>
      </c>
      <c r="G1423" s="208">
        <v>2.1669999999999998</v>
      </c>
      <c r="H1423" s="208">
        <v>0</v>
      </c>
      <c r="I1423" s="208">
        <v>0</v>
      </c>
      <c r="J1423" s="208">
        <v>0</v>
      </c>
      <c r="K1423" s="208">
        <v>0</v>
      </c>
      <c r="L1423" s="208"/>
      <c r="M1423" s="208">
        <v>0</v>
      </c>
      <c r="N1423" s="208">
        <v>0</v>
      </c>
      <c r="O1423" s="208">
        <v>770</v>
      </c>
      <c r="P1423" s="208" t="s">
        <v>257</v>
      </c>
      <c r="Q1423" s="208" t="s">
        <v>258</v>
      </c>
      <c r="R1423" s="208" t="s">
        <v>259</v>
      </c>
      <c r="S1423" s="203">
        <v>44837.596064814818</v>
      </c>
    </row>
    <row r="1424" spans="1:19" x14ac:dyDescent="0.2">
      <c r="A1424" s="208" t="s">
        <v>256</v>
      </c>
      <c r="B1424" s="208" t="s">
        <v>130</v>
      </c>
      <c r="C1424" s="203">
        <v>44834.208333333336</v>
      </c>
      <c r="D1424" s="208">
        <v>0</v>
      </c>
      <c r="E1424" s="208">
        <v>0</v>
      </c>
      <c r="F1424" s="208">
        <v>2.4359999999999999</v>
      </c>
      <c r="G1424" s="208">
        <v>2.4359999999999999</v>
      </c>
      <c r="H1424" s="208">
        <v>0</v>
      </c>
      <c r="I1424" s="208">
        <v>0</v>
      </c>
      <c r="J1424" s="208">
        <v>0</v>
      </c>
      <c r="K1424" s="208">
        <v>0</v>
      </c>
      <c r="L1424" s="208"/>
      <c r="M1424" s="208">
        <v>0</v>
      </c>
      <c r="N1424" s="208">
        <v>0</v>
      </c>
      <c r="O1424" s="208">
        <v>770</v>
      </c>
      <c r="P1424" s="208" t="s">
        <v>257</v>
      </c>
      <c r="Q1424" s="208" t="s">
        <v>258</v>
      </c>
      <c r="R1424" s="208" t="s">
        <v>259</v>
      </c>
      <c r="S1424" s="203">
        <v>44837.596064814818</v>
      </c>
    </row>
    <row r="1425" spans="1:19" x14ac:dyDescent="0.2">
      <c r="A1425" s="208" t="s">
        <v>256</v>
      </c>
      <c r="B1425" s="208" t="s">
        <v>130</v>
      </c>
      <c r="C1425" s="203">
        <v>44834.25</v>
      </c>
      <c r="D1425" s="208">
        <v>0</v>
      </c>
      <c r="E1425" s="208">
        <v>0</v>
      </c>
      <c r="F1425" s="208">
        <v>2.4359999999999999</v>
      </c>
      <c r="G1425" s="208">
        <v>2.4359999999999999</v>
      </c>
      <c r="H1425" s="208">
        <v>0</v>
      </c>
      <c r="I1425" s="208">
        <v>0</v>
      </c>
      <c r="J1425" s="208">
        <v>0</v>
      </c>
      <c r="K1425" s="208">
        <v>0</v>
      </c>
      <c r="L1425" s="208"/>
      <c r="M1425" s="208">
        <v>0</v>
      </c>
      <c r="N1425" s="208">
        <v>0</v>
      </c>
      <c r="O1425" s="208">
        <v>770</v>
      </c>
      <c r="P1425" s="208" t="s">
        <v>257</v>
      </c>
      <c r="Q1425" s="208" t="s">
        <v>258</v>
      </c>
      <c r="R1425" s="208" t="s">
        <v>259</v>
      </c>
      <c r="S1425" s="203">
        <v>44837.596064814818</v>
      </c>
    </row>
    <row r="1426" spans="1:19" x14ac:dyDescent="0.2">
      <c r="A1426" s="208" t="s">
        <v>256</v>
      </c>
      <c r="B1426" s="208" t="s">
        <v>130</v>
      </c>
      <c r="C1426" s="203">
        <v>44834.291666666664</v>
      </c>
      <c r="D1426" s="208">
        <v>0</v>
      </c>
      <c r="E1426" s="208">
        <v>0</v>
      </c>
      <c r="F1426" s="208">
        <v>2.4140000000000001</v>
      </c>
      <c r="G1426" s="208">
        <v>2.4140000000000001</v>
      </c>
      <c r="H1426" s="208">
        <v>0</v>
      </c>
      <c r="I1426" s="208">
        <v>0</v>
      </c>
      <c r="J1426" s="208">
        <v>0</v>
      </c>
      <c r="K1426" s="208">
        <v>0</v>
      </c>
      <c r="L1426" s="208"/>
      <c r="M1426" s="208">
        <v>0</v>
      </c>
      <c r="N1426" s="208">
        <v>0</v>
      </c>
      <c r="O1426" s="208">
        <v>770</v>
      </c>
      <c r="P1426" s="208" t="s">
        <v>257</v>
      </c>
      <c r="Q1426" s="208" t="s">
        <v>258</v>
      </c>
      <c r="R1426" s="208" t="s">
        <v>259</v>
      </c>
      <c r="S1426" s="203">
        <v>44837.596064814818</v>
      </c>
    </row>
    <row r="1427" spans="1:19" x14ac:dyDescent="0.2">
      <c r="A1427" s="208" t="s">
        <v>256</v>
      </c>
      <c r="B1427" s="208" t="s">
        <v>130</v>
      </c>
      <c r="C1427" s="203">
        <v>44834.333333333336</v>
      </c>
      <c r="D1427" s="208">
        <v>0</v>
      </c>
      <c r="E1427" s="208">
        <v>0</v>
      </c>
      <c r="F1427" s="208">
        <v>2.4580000000000002</v>
      </c>
      <c r="G1427" s="208">
        <v>2.4580000000000002</v>
      </c>
      <c r="H1427" s="208">
        <v>0</v>
      </c>
      <c r="I1427" s="208">
        <v>0</v>
      </c>
      <c r="J1427" s="208">
        <v>0</v>
      </c>
      <c r="K1427" s="208">
        <v>0</v>
      </c>
      <c r="L1427" s="208"/>
      <c r="M1427" s="208">
        <v>0</v>
      </c>
      <c r="N1427" s="208">
        <v>0</v>
      </c>
      <c r="O1427" s="208">
        <v>770</v>
      </c>
      <c r="P1427" s="208" t="s">
        <v>257</v>
      </c>
      <c r="Q1427" s="208" t="s">
        <v>258</v>
      </c>
      <c r="R1427" s="208" t="s">
        <v>259</v>
      </c>
      <c r="S1427" s="203">
        <v>44837.596064814818</v>
      </c>
    </row>
    <row r="1428" spans="1:19" x14ac:dyDescent="0.2">
      <c r="A1428" s="208" t="s">
        <v>256</v>
      </c>
      <c r="B1428" s="208" t="s">
        <v>130</v>
      </c>
      <c r="C1428" s="203">
        <v>44834.375</v>
      </c>
      <c r="D1428" s="208">
        <v>0</v>
      </c>
      <c r="E1428" s="208">
        <v>0</v>
      </c>
      <c r="F1428" s="208">
        <v>2.524</v>
      </c>
      <c r="G1428" s="208">
        <v>2.524</v>
      </c>
      <c r="H1428" s="208">
        <v>0</v>
      </c>
      <c r="I1428" s="208">
        <v>0</v>
      </c>
      <c r="J1428" s="208">
        <v>0</v>
      </c>
      <c r="K1428" s="208">
        <v>0</v>
      </c>
      <c r="L1428" s="208"/>
      <c r="M1428" s="208">
        <v>0</v>
      </c>
      <c r="N1428" s="208">
        <v>0</v>
      </c>
      <c r="O1428" s="208">
        <v>770</v>
      </c>
      <c r="P1428" s="208" t="s">
        <v>257</v>
      </c>
      <c r="Q1428" s="208" t="s">
        <v>258</v>
      </c>
      <c r="R1428" s="208" t="s">
        <v>259</v>
      </c>
      <c r="S1428" s="203">
        <v>44837.596076388887</v>
      </c>
    </row>
    <row r="1429" spans="1:19" x14ac:dyDescent="0.2">
      <c r="A1429" s="208" t="s">
        <v>256</v>
      </c>
      <c r="B1429" s="208" t="s">
        <v>130</v>
      </c>
      <c r="C1429" s="203">
        <v>44834.416666666664</v>
      </c>
      <c r="D1429" s="208">
        <v>0</v>
      </c>
      <c r="E1429" s="208">
        <v>0</v>
      </c>
      <c r="F1429" s="208">
        <v>2.609</v>
      </c>
      <c r="G1429" s="208">
        <v>2.609</v>
      </c>
      <c r="H1429" s="208">
        <v>0</v>
      </c>
      <c r="I1429" s="208">
        <v>0</v>
      </c>
      <c r="J1429" s="208">
        <v>0</v>
      </c>
      <c r="K1429" s="208">
        <v>0</v>
      </c>
      <c r="L1429" s="208"/>
      <c r="M1429" s="208">
        <v>0</v>
      </c>
      <c r="N1429" s="208">
        <v>0</v>
      </c>
      <c r="O1429" s="208">
        <v>770</v>
      </c>
      <c r="P1429" s="208" t="s">
        <v>257</v>
      </c>
      <c r="Q1429" s="208" t="s">
        <v>258</v>
      </c>
      <c r="R1429" s="208" t="s">
        <v>259</v>
      </c>
      <c r="S1429" s="203">
        <v>44837.596076388887</v>
      </c>
    </row>
    <row r="1430" spans="1:19" x14ac:dyDescent="0.2">
      <c r="A1430" s="208" t="s">
        <v>256</v>
      </c>
      <c r="B1430" s="208" t="s">
        <v>130</v>
      </c>
      <c r="C1430" s="203">
        <v>44834.458333333336</v>
      </c>
      <c r="D1430" s="208">
        <v>0</v>
      </c>
      <c r="E1430" s="208">
        <v>0</v>
      </c>
      <c r="F1430" s="208">
        <v>2.6150000000000002</v>
      </c>
      <c r="G1430" s="208">
        <v>2.6150000000000002</v>
      </c>
      <c r="H1430" s="208">
        <v>0</v>
      </c>
      <c r="I1430" s="208">
        <v>0</v>
      </c>
      <c r="J1430" s="208">
        <v>0</v>
      </c>
      <c r="K1430" s="208">
        <v>0</v>
      </c>
      <c r="L1430" s="208"/>
      <c r="M1430" s="208">
        <v>0</v>
      </c>
      <c r="N1430" s="208">
        <v>0</v>
      </c>
      <c r="O1430" s="208">
        <v>770</v>
      </c>
      <c r="P1430" s="208" t="s">
        <v>257</v>
      </c>
      <c r="Q1430" s="208" t="s">
        <v>258</v>
      </c>
      <c r="R1430" s="208" t="s">
        <v>259</v>
      </c>
      <c r="S1430" s="203">
        <v>44837.596064814818</v>
      </c>
    </row>
    <row r="1431" spans="1:19" x14ac:dyDescent="0.2">
      <c r="A1431" s="208" t="s">
        <v>256</v>
      </c>
      <c r="B1431" s="208" t="s">
        <v>130</v>
      </c>
      <c r="C1431" s="203">
        <v>44834.5</v>
      </c>
      <c r="D1431" s="208">
        <v>0</v>
      </c>
      <c r="E1431" s="208">
        <v>0</v>
      </c>
      <c r="F1431" s="208">
        <v>2.585</v>
      </c>
      <c r="G1431" s="208">
        <v>2.585</v>
      </c>
      <c r="H1431" s="208">
        <v>0</v>
      </c>
      <c r="I1431" s="208">
        <v>0</v>
      </c>
      <c r="J1431" s="208">
        <v>0</v>
      </c>
      <c r="K1431" s="208">
        <v>0</v>
      </c>
      <c r="L1431" s="208"/>
      <c r="M1431" s="208">
        <v>0</v>
      </c>
      <c r="N1431" s="208">
        <v>0</v>
      </c>
      <c r="O1431" s="208">
        <v>770</v>
      </c>
      <c r="P1431" s="208" t="s">
        <v>257</v>
      </c>
      <c r="Q1431" s="208" t="s">
        <v>258</v>
      </c>
      <c r="R1431" s="208" t="s">
        <v>259</v>
      </c>
      <c r="S1431" s="203">
        <v>44837.596064814818</v>
      </c>
    </row>
    <row r="1432" spans="1:19" x14ac:dyDescent="0.2">
      <c r="A1432" s="208" t="s">
        <v>256</v>
      </c>
      <c r="B1432" s="208" t="s">
        <v>130</v>
      </c>
      <c r="C1432" s="203">
        <v>44834.541666666664</v>
      </c>
      <c r="D1432" s="208">
        <v>0</v>
      </c>
      <c r="E1432" s="208">
        <v>0</v>
      </c>
      <c r="F1432" s="208">
        <v>2.4740000000000002</v>
      </c>
      <c r="G1432" s="208">
        <v>2.4740000000000002</v>
      </c>
      <c r="H1432" s="208">
        <v>0</v>
      </c>
      <c r="I1432" s="208">
        <v>0</v>
      </c>
      <c r="J1432" s="208">
        <v>0</v>
      </c>
      <c r="K1432" s="208">
        <v>0</v>
      </c>
      <c r="L1432" s="208"/>
      <c r="M1432" s="208">
        <v>0</v>
      </c>
      <c r="N1432" s="208">
        <v>0</v>
      </c>
      <c r="O1432" s="208">
        <v>770</v>
      </c>
      <c r="P1432" s="208" t="s">
        <v>257</v>
      </c>
      <c r="Q1432" s="208" t="s">
        <v>258</v>
      </c>
      <c r="R1432" s="208" t="s">
        <v>259</v>
      </c>
      <c r="S1432" s="203">
        <v>44837.596064814818</v>
      </c>
    </row>
    <row r="1433" spans="1:19" x14ac:dyDescent="0.2">
      <c r="A1433" s="208" t="s">
        <v>256</v>
      </c>
      <c r="B1433" s="208" t="s">
        <v>130</v>
      </c>
      <c r="C1433" s="203">
        <v>44834.583333333336</v>
      </c>
      <c r="D1433" s="208">
        <v>0</v>
      </c>
      <c r="E1433" s="208">
        <v>0</v>
      </c>
      <c r="F1433" s="208">
        <v>2.4710000000000001</v>
      </c>
      <c r="G1433" s="208">
        <v>2.4710000000000001</v>
      </c>
      <c r="H1433" s="208">
        <v>0</v>
      </c>
      <c r="I1433" s="208">
        <v>0</v>
      </c>
      <c r="J1433" s="208">
        <v>0</v>
      </c>
      <c r="K1433" s="208">
        <v>0</v>
      </c>
      <c r="L1433" s="208"/>
      <c r="M1433" s="208">
        <v>0</v>
      </c>
      <c r="N1433" s="208">
        <v>0</v>
      </c>
      <c r="O1433" s="208">
        <v>770</v>
      </c>
      <c r="P1433" s="208" t="s">
        <v>257</v>
      </c>
      <c r="Q1433" s="208" t="s">
        <v>258</v>
      </c>
      <c r="R1433" s="208" t="s">
        <v>259</v>
      </c>
      <c r="S1433" s="203">
        <v>44837.596064814818</v>
      </c>
    </row>
    <row r="1434" spans="1:19" x14ac:dyDescent="0.2">
      <c r="A1434" s="208" t="s">
        <v>256</v>
      </c>
      <c r="B1434" s="208" t="s">
        <v>130</v>
      </c>
      <c r="C1434" s="203">
        <v>44834.625</v>
      </c>
      <c r="D1434" s="208">
        <v>0</v>
      </c>
      <c r="E1434" s="208">
        <v>0</v>
      </c>
      <c r="F1434" s="208">
        <v>2.3690000000000002</v>
      </c>
      <c r="G1434" s="208">
        <v>2.3690000000000002</v>
      </c>
      <c r="H1434" s="208">
        <v>0</v>
      </c>
      <c r="I1434" s="208">
        <v>0</v>
      </c>
      <c r="J1434" s="208">
        <v>0</v>
      </c>
      <c r="K1434" s="208">
        <v>0</v>
      </c>
      <c r="L1434" s="208"/>
      <c r="M1434" s="208">
        <v>0</v>
      </c>
      <c r="N1434" s="208">
        <v>0</v>
      </c>
      <c r="O1434" s="208">
        <v>770</v>
      </c>
      <c r="P1434" s="208" t="s">
        <v>257</v>
      </c>
      <c r="Q1434" s="208" t="s">
        <v>258</v>
      </c>
      <c r="R1434" s="208" t="s">
        <v>259</v>
      </c>
      <c r="S1434" s="203">
        <v>44837.596076388887</v>
      </c>
    </row>
    <row r="1435" spans="1:19" x14ac:dyDescent="0.2">
      <c r="A1435" s="208" t="s">
        <v>256</v>
      </c>
      <c r="B1435" s="208" t="s">
        <v>130</v>
      </c>
      <c r="C1435" s="203">
        <v>44834.666666666664</v>
      </c>
      <c r="D1435" s="208">
        <v>0</v>
      </c>
      <c r="E1435" s="208">
        <v>0</v>
      </c>
      <c r="F1435" s="208">
        <v>3.3359999999999999</v>
      </c>
      <c r="G1435" s="208">
        <v>3.3359999999999999</v>
      </c>
      <c r="H1435" s="208">
        <v>0</v>
      </c>
      <c r="I1435" s="208">
        <v>0</v>
      </c>
      <c r="J1435" s="208">
        <v>0</v>
      </c>
      <c r="K1435" s="208">
        <v>0</v>
      </c>
      <c r="L1435" s="208"/>
      <c r="M1435" s="208">
        <v>0</v>
      </c>
      <c r="N1435" s="208">
        <v>0</v>
      </c>
      <c r="O1435" s="208">
        <v>770</v>
      </c>
      <c r="P1435" s="208" t="s">
        <v>257</v>
      </c>
      <c r="Q1435" s="208" t="s">
        <v>258</v>
      </c>
      <c r="R1435" s="208" t="s">
        <v>259</v>
      </c>
      <c r="S1435" s="203">
        <v>44837.596064814818</v>
      </c>
    </row>
    <row r="1436" spans="1:19" x14ac:dyDescent="0.2">
      <c r="A1436" s="208" t="s">
        <v>256</v>
      </c>
      <c r="B1436" s="208" t="s">
        <v>130</v>
      </c>
      <c r="C1436" s="203">
        <v>44834.708333333336</v>
      </c>
      <c r="D1436" s="208">
        <v>0</v>
      </c>
      <c r="E1436" s="208">
        <v>0</v>
      </c>
      <c r="F1436" s="208">
        <v>3.4780000000000002</v>
      </c>
      <c r="G1436" s="208">
        <v>3.4780000000000002</v>
      </c>
      <c r="H1436" s="208">
        <v>0</v>
      </c>
      <c r="I1436" s="208">
        <v>0</v>
      </c>
      <c r="J1436" s="208">
        <v>0</v>
      </c>
      <c r="K1436" s="208">
        <v>0</v>
      </c>
      <c r="L1436" s="208"/>
      <c r="M1436" s="208">
        <v>0</v>
      </c>
      <c r="N1436" s="208">
        <v>0</v>
      </c>
      <c r="O1436" s="208">
        <v>770</v>
      </c>
      <c r="P1436" s="208" t="s">
        <v>257</v>
      </c>
      <c r="Q1436" s="208" t="s">
        <v>258</v>
      </c>
      <c r="R1436" s="208" t="s">
        <v>259</v>
      </c>
      <c r="S1436" s="203">
        <v>44837.596064814818</v>
      </c>
    </row>
    <row r="1437" spans="1:19" x14ac:dyDescent="0.2">
      <c r="A1437" s="208" t="s">
        <v>256</v>
      </c>
      <c r="B1437" s="208" t="s">
        <v>130</v>
      </c>
      <c r="C1437" s="203">
        <v>44834.75</v>
      </c>
      <c r="D1437" s="208">
        <v>0</v>
      </c>
      <c r="E1437" s="208">
        <v>0</v>
      </c>
      <c r="F1437" s="208">
        <v>3.4590000000000001</v>
      </c>
      <c r="G1437" s="208">
        <v>3.4590000000000001</v>
      </c>
      <c r="H1437" s="208">
        <v>0</v>
      </c>
      <c r="I1437" s="208">
        <v>0</v>
      </c>
      <c r="J1437" s="208">
        <v>0</v>
      </c>
      <c r="K1437" s="208">
        <v>0</v>
      </c>
      <c r="L1437" s="208"/>
      <c r="M1437" s="208">
        <v>0</v>
      </c>
      <c r="N1437" s="208">
        <v>0</v>
      </c>
      <c r="O1437" s="208">
        <v>770</v>
      </c>
      <c r="P1437" s="208" t="s">
        <v>257</v>
      </c>
      <c r="Q1437" s="208" t="s">
        <v>258</v>
      </c>
      <c r="R1437" s="208" t="s">
        <v>259</v>
      </c>
      <c r="S1437" s="203">
        <v>44837.596064814818</v>
      </c>
    </row>
    <row r="1438" spans="1:19" x14ac:dyDescent="0.2">
      <c r="A1438" s="208" t="s">
        <v>256</v>
      </c>
      <c r="B1438" s="208" t="s">
        <v>130</v>
      </c>
      <c r="C1438" s="203">
        <v>44834.791666666664</v>
      </c>
      <c r="D1438" s="208">
        <v>0</v>
      </c>
      <c r="E1438" s="208">
        <v>0</v>
      </c>
      <c r="F1438" s="208">
        <v>3.47</v>
      </c>
      <c r="G1438" s="208">
        <v>3.47</v>
      </c>
      <c r="H1438" s="208">
        <v>0</v>
      </c>
      <c r="I1438" s="208">
        <v>0</v>
      </c>
      <c r="J1438" s="208">
        <v>0</v>
      </c>
      <c r="K1438" s="208">
        <v>0</v>
      </c>
      <c r="L1438" s="208"/>
      <c r="M1438" s="208">
        <v>0</v>
      </c>
      <c r="N1438" s="208">
        <v>0</v>
      </c>
      <c r="O1438" s="208">
        <v>770</v>
      </c>
      <c r="P1438" s="208" t="s">
        <v>257</v>
      </c>
      <c r="Q1438" s="208" t="s">
        <v>258</v>
      </c>
      <c r="R1438" s="208" t="s">
        <v>259</v>
      </c>
      <c r="S1438" s="203">
        <v>44837.596076388887</v>
      </c>
    </row>
    <row r="1439" spans="1:19" x14ac:dyDescent="0.2">
      <c r="A1439" s="208" t="s">
        <v>256</v>
      </c>
      <c r="B1439" s="208" t="s">
        <v>130</v>
      </c>
      <c r="C1439" s="203">
        <v>44834.833333333336</v>
      </c>
      <c r="D1439" s="208">
        <v>0</v>
      </c>
      <c r="E1439" s="208">
        <v>0</v>
      </c>
      <c r="F1439" s="208">
        <v>3.5150000000000001</v>
      </c>
      <c r="G1439" s="208">
        <v>3.5150000000000001</v>
      </c>
      <c r="H1439" s="208">
        <v>0</v>
      </c>
      <c r="I1439" s="208">
        <v>0</v>
      </c>
      <c r="J1439" s="208">
        <v>0</v>
      </c>
      <c r="K1439" s="208">
        <v>0</v>
      </c>
      <c r="L1439" s="208"/>
      <c r="M1439" s="208">
        <v>0</v>
      </c>
      <c r="N1439" s="208">
        <v>0</v>
      </c>
      <c r="O1439" s="208">
        <v>770</v>
      </c>
      <c r="P1439" s="208" t="s">
        <v>257</v>
      </c>
      <c r="Q1439" s="208" t="s">
        <v>258</v>
      </c>
      <c r="R1439" s="208" t="s">
        <v>259</v>
      </c>
      <c r="S1439" s="203">
        <v>44837.596064814818</v>
      </c>
    </row>
    <row r="1440" spans="1:19" x14ac:dyDescent="0.2">
      <c r="A1440" s="208" t="s">
        <v>256</v>
      </c>
      <c r="B1440" s="208" t="s">
        <v>130</v>
      </c>
      <c r="C1440" s="203">
        <v>44834.875</v>
      </c>
      <c r="D1440" s="208">
        <v>0</v>
      </c>
      <c r="E1440" s="208">
        <v>0</v>
      </c>
      <c r="F1440" s="208">
        <v>3.5259999999999998</v>
      </c>
      <c r="G1440" s="208">
        <v>3.5259999999999998</v>
      </c>
      <c r="H1440" s="208">
        <v>0</v>
      </c>
      <c r="I1440" s="208">
        <v>0</v>
      </c>
      <c r="J1440" s="208">
        <v>0</v>
      </c>
      <c r="K1440" s="208">
        <v>0</v>
      </c>
      <c r="L1440" s="208"/>
      <c r="M1440" s="208">
        <v>0</v>
      </c>
      <c r="N1440" s="208">
        <v>0</v>
      </c>
      <c r="O1440" s="208">
        <v>770</v>
      </c>
      <c r="P1440" s="208" t="s">
        <v>257</v>
      </c>
      <c r="Q1440" s="208" t="s">
        <v>258</v>
      </c>
      <c r="R1440" s="208" t="s">
        <v>259</v>
      </c>
      <c r="S1440" s="203">
        <v>44837.596064814818</v>
      </c>
    </row>
    <row r="1441" spans="1:19" x14ac:dyDescent="0.2">
      <c r="A1441" s="208" t="s">
        <v>256</v>
      </c>
      <c r="B1441" s="208" t="s">
        <v>130</v>
      </c>
      <c r="C1441" s="203">
        <v>44834.916666666664</v>
      </c>
      <c r="D1441" s="208">
        <v>0</v>
      </c>
      <c r="E1441" s="208">
        <v>0</v>
      </c>
      <c r="F1441" s="208">
        <v>3.516</v>
      </c>
      <c r="G1441" s="208">
        <v>3.516</v>
      </c>
      <c r="H1441" s="208">
        <v>0</v>
      </c>
      <c r="I1441" s="208">
        <v>0</v>
      </c>
      <c r="J1441" s="208">
        <v>0</v>
      </c>
      <c r="K1441" s="208">
        <v>0</v>
      </c>
      <c r="L1441" s="208"/>
      <c r="M1441" s="208">
        <v>0</v>
      </c>
      <c r="N1441" s="208">
        <v>0</v>
      </c>
      <c r="O1441" s="208">
        <v>770</v>
      </c>
      <c r="P1441" s="208" t="s">
        <v>257</v>
      </c>
      <c r="Q1441" s="208" t="s">
        <v>258</v>
      </c>
      <c r="R1441" s="208" t="s">
        <v>259</v>
      </c>
      <c r="S1441" s="203">
        <v>44837.596064814818</v>
      </c>
    </row>
    <row r="1442" spans="1:19" x14ac:dyDescent="0.2">
      <c r="A1442" s="208" t="s">
        <v>256</v>
      </c>
      <c r="B1442" s="208" t="s">
        <v>130</v>
      </c>
      <c r="C1442" s="203">
        <v>44834.958333333336</v>
      </c>
      <c r="D1442" s="208">
        <v>0</v>
      </c>
      <c r="E1442" s="208">
        <v>0</v>
      </c>
      <c r="F1442" s="208">
        <v>3.516</v>
      </c>
      <c r="G1442" s="208">
        <v>3.516</v>
      </c>
      <c r="H1442" s="208">
        <v>0</v>
      </c>
      <c r="I1442" s="208">
        <v>0</v>
      </c>
      <c r="J1442" s="208">
        <v>0</v>
      </c>
      <c r="K1442" s="208">
        <v>0</v>
      </c>
      <c r="L1442" s="208"/>
      <c r="M1442" s="208">
        <v>0</v>
      </c>
      <c r="N1442" s="208">
        <v>0</v>
      </c>
      <c r="O1442" s="208">
        <v>770</v>
      </c>
      <c r="P1442" s="208" t="s">
        <v>257</v>
      </c>
      <c r="Q1442" s="208" t="s">
        <v>258</v>
      </c>
      <c r="R1442" s="208" t="s">
        <v>259</v>
      </c>
      <c r="S1442" s="203">
        <v>44837.596076388887</v>
      </c>
    </row>
    <row r="1443" spans="1:19" x14ac:dyDescent="0.2">
      <c r="A1443" s="208" t="s">
        <v>256</v>
      </c>
      <c r="B1443" s="208" t="s">
        <v>130</v>
      </c>
      <c r="C1443" s="203">
        <v>44835</v>
      </c>
      <c r="D1443" s="208">
        <v>0</v>
      </c>
      <c r="E1443" s="208">
        <v>0</v>
      </c>
      <c r="F1443" s="208">
        <v>3.492</v>
      </c>
      <c r="G1443" s="208">
        <v>3.492</v>
      </c>
      <c r="H1443" s="208">
        <v>0</v>
      </c>
      <c r="I1443" s="208">
        <v>0</v>
      </c>
      <c r="J1443" s="208">
        <v>0</v>
      </c>
      <c r="K1443" s="208">
        <v>0</v>
      </c>
      <c r="L1443" s="208"/>
      <c r="M1443" s="208">
        <v>0</v>
      </c>
      <c r="N1443" s="208">
        <v>0</v>
      </c>
      <c r="O1443" s="208">
        <v>770</v>
      </c>
      <c r="P1443" s="208" t="s">
        <v>257</v>
      </c>
      <c r="Q1443" s="208" t="s">
        <v>258</v>
      </c>
      <c r="R1443" s="208" t="s">
        <v>259</v>
      </c>
      <c r="S1443" s="203">
        <v>44837.596064814818</v>
      </c>
    </row>
    <row r="1444" spans="1:19" x14ac:dyDescent="0.2">
      <c r="A1444" s="208" t="s">
        <v>256</v>
      </c>
      <c r="B1444" s="208" t="s">
        <v>211</v>
      </c>
      <c r="C1444" s="203">
        <v>44805.041666666664</v>
      </c>
      <c r="D1444" s="208">
        <v>0</v>
      </c>
      <c r="E1444" s="208">
        <v>0</v>
      </c>
      <c r="F1444" s="208">
        <v>5.0279999999999996</v>
      </c>
      <c r="G1444" s="208">
        <v>5.0279999999999996</v>
      </c>
      <c r="H1444" s="208">
        <v>0</v>
      </c>
      <c r="I1444" s="208">
        <v>0</v>
      </c>
      <c r="J1444" s="208">
        <v>0</v>
      </c>
      <c r="K1444" s="208">
        <v>0</v>
      </c>
      <c r="L1444" s="208"/>
      <c r="M1444" s="208">
        <v>0</v>
      </c>
      <c r="N1444" s="208">
        <v>0</v>
      </c>
      <c r="O1444" s="208">
        <v>680</v>
      </c>
      <c r="P1444" s="208" t="s">
        <v>257</v>
      </c>
      <c r="Q1444" s="208" t="s">
        <v>258</v>
      </c>
      <c r="R1444" s="208" t="s">
        <v>259</v>
      </c>
      <c r="S1444" s="203">
        <v>44826.554479166669</v>
      </c>
    </row>
    <row r="1445" spans="1:19" x14ac:dyDescent="0.2">
      <c r="A1445" s="208" t="s">
        <v>256</v>
      </c>
      <c r="B1445" s="208" t="s">
        <v>211</v>
      </c>
      <c r="C1445" s="203">
        <v>44805.083333333336</v>
      </c>
      <c r="D1445" s="208">
        <v>0</v>
      </c>
      <c r="E1445" s="208">
        <v>0</v>
      </c>
      <c r="F1445" s="208">
        <v>5.016</v>
      </c>
      <c r="G1445" s="208">
        <v>5.016</v>
      </c>
      <c r="H1445" s="208">
        <v>0</v>
      </c>
      <c r="I1445" s="208">
        <v>0</v>
      </c>
      <c r="J1445" s="208">
        <v>0</v>
      </c>
      <c r="K1445" s="208">
        <v>0</v>
      </c>
      <c r="L1445" s="208"/>
      <c r="M1445" s="208">
        <v>0</v>
      </c>
      <c r="N1445" s="208">
        <v>0</v>
      </c>
      <c r="O1445" s="208">
        <v>680</v>
      </c>
      <c r="P1445" s="208" t="s">
        <v>257</v>
      </c>
      <c r="Q1445" s="208" t="s">
        <v>258</v>
      </c>
      <c r="R1445" s="208" t="s">
        <v>259</v>
      </c>
      <c r="S1445" s="203">
        <v>44837.594768518517</v>
      </c>
    </row>
    <row r="1446" spans="1:19" x14ac:dyDescent="0.2">
      <c r="A1446" s="208" t="s">
        <v>256</v>
      </c>
      <c r="B1446" s="208" t="s">
        <v>211</v>
      </c>
      <c r="C1446" s="203">
        <v>44805.125</v>
      </c>
      <c r="D1446" s="208">
        <v>0</v>
      </c>
      <c r="E1446" s="208">
        <v>0</v>
      </c>
      <c r="F1446" s="208">
        <v>5.0199999999999996</v>
      </c>
      <c r="G1446" s="208">
        <v>5.0199999999999996</v>
      </c>
      <c r="H1446" s="208">
        <v>0</v>
      </c>
      <c r="I1446" s="208">
        <v>0</v>
      </c>
      <c r="J1446" s="208">
        <v>0</v>
      </c>
      <c r="K1446" s="208">
        <v>0</v>
      </c>
      <c r="L1446" s="208"/>
      <c r="M1446" s="208">
        <v>0</v>
      </c>
      <c r="N1446" s="208">
        <v>0</v>
      </c>
      <c r="O1446" s="208">
        <v>680</v>
      </c>
      <c r="P1446" s="208" t="s">
        <v>257</v>
      </c>
      <c r="Q1446" s="208" t="s">
        <v>258</v>
      </c>
      <c r="R1446" s="208" t="s">
        <v>259</v>
      </c>
      <c r="S1446" s="203">
        <v>44837.594768518517</v>
      </c>
    </row>
    <row r="1447" spans="1:19" x14ac:dyDescent="0.2">
      <c r="A1447" s="208" t="s">
        <v>256</v>
      </c>
      <c r="B1447" s="208" t="s">
        <v>211</v>
      </c>
      <c r="C1447" s="203">
        <v>44805.166666666664</v>
      </c>
      <c r="D1447" s="208">
        <v>0</v>
      </c>
      <c r="E1447" s="208">
        <v>0</v>
      </c>
      <c r="F1447" s="208">
        <v>5.032</v>
      </c>
      <c r="G1447" s="208">
        <v>5.032</v>
      </c>
      <c r="H1447" s="208">
        <v>0</v>
      </c>
      <c r="I1447" s="208">
        <v>0</v>
      </c>
      <c r="J1447" s="208">
        <v>0</v>
      </c>
      <c r="K1447" s="208">
        <v>0</v>
      </c>
      <c r="L1447" s="208"/>
      <c r="M1447" s="208">
        <v>0</v>
      </c>
      <c r="N1447" s="208">
        <v>0</v>
      </c>
      <c r="O1447" s="208">
        <v>680</v>
      </c>
      <c r="P1447" s="208" t="s">
        <v>257</v>
      </c>
      <c r="Q1447" s="208" t="s">
        <v>258</v>
      </c>
      <c r="R1447" s="208" t="s">
        <v>259</v>
      </c>
      <c r="S1447" s="203">
        <v>44837.594768518517</v>
      </c>
    </row>
    <row r="1448" spans="1:19" x14ac:dyDescent="0.2">
      <c r="A1448" s="208" t="s">
        <v>256</v>
      </c>
      <c r="B1448" s="208" t="s">
        <v>211</v>
      </c>
      <c r="C1448" s="203">
        <v>44805.208333333336</v>
      </c>
      <c r="D1448" s="208">
        <v>0</v>
      </c>
      <c r="E1448" s="208">
        <v>0</v>
      </c>
      <c r="F1448" s="208">
        <v>5.048</v>
      </c>
      <c r="G1448" s="208">
        <v>5.048</v>
      </c>
      <c r="H1448" s="208">
        <v>0</v>
      </c>
      <c r="I1448" s="208">
        <v>0</v>
      </c>
      <c r="J1448" s="208">
        <v>0</v>
      </c>
      <c r="K1448" s="208">
        <v>0</v>
      </c>
      <c r="L1448" s="208"/>
      <c r="M1448" s="208">
        <v>0</v>
      </c>
      <c r="N1448" s="208">
        <v>0</v>
      </c>
      <c r="O1448" s="208">
        <v>680</v>
      </c>
      <c r="P1448" s="208" t="s">
        <v>257</v>
      </c>
      <c r="Q1448" s="208" t="s">
        <v>258</v>
      </c>
      <c r="R1448" s="208" t="s">
        <v>259</v>
      </c>
      <c r="S1448" s="203">
        <v>44837.594768518517</v>
      </c>
    </row>
    <row r="1449" spans="1:19" x14ac:dyDescent="0.2">
      <c r="A1449" s="208" t="s">
        <v>256</v>
      </c>
      <c r="B1449" s="208" t="s">
        <v>211</v>
      </c>
      <c r="C1449" s="203">
        <v>44805.25</v>
      </c>
      <c r="D1449" s="208">
        <v>0</v>
      </c>
      <c r="E1449" s="208">
        <v>0</v>
      </c>
      <c r="F1449" s="208">
        <v>5.0439999999999996</v>
      </c>
      <c r="G1449" s="208">
        <v>5.0439999999999996</v>
      </c>
      <c r="H1449" s="208">
        <v>0</v>
      </c>
      <c r="I1449" s="208">
        <v>0</v>
      </c>
      <c r="J1449" s="208">
        <v>0</v>
      </c>
      <c r="K1449" s="208">
        <v>0</v>
      </c>
      <c r="L1449" s="208"/>
      <c r="M1449" s="208">
        <v>0</v>
      </c>
      <c r="N1449" s="208">
        <v>0</v>
      </c>
      <c r="O1449" s="208">
        <v>680</v>
      </c>
      <c r="P1449" s="208" t="s">
        <v>257</v>
      </c>
      <c r="Q1449" s="208" t="s">
        <v>258</v>
      </c>
      <c r="R1449" s="208" t="s">
        <v>259</v>
      </c>
      <c r="S1449" s="203">
        <v>44837.594768518517</v>
      </c>
    </row>
    <row r="1450" spans="1:19" x14ac:dyDescent="0.2">
      <c r="A1450" s="208" t="s">
        <v>256</v>
      </c>
      <c r="B1450" s="208" t="s">
        <v>211</v>
      </c>
      <c r="C1450" s="203">
        <v>44805.291666666664</v>
      </c>
      <c r="D1450" s="208">
        <v>0</v>
      </c>
      <c r="E1450" s="208">
        <v>0</v>
      </c>
      <c r="F1450" s="208">
        <v>5.032</v>
      </c>
      <c r="G1450" s="208">
        <v>5.032</v>
      </c>
      <c r="H1450" s="208">
        <v>0</v>
      </c>
      <c r="I1450" s="208">
        <v>0</v>
      </c>
      <c r="J1450" s="208">
        <v>0</v>
      </c>
      <c r="K1450" s="208">
        <v>0</v>
      </c>
      <c r="L1450" s="208"/>
      <c r="M1450" s="208">
        <v>0</v>
      </c>
      <c r="N1450" s="208">
        <v>0</v>
      </c>
      <c r="O1450" s="208">
        <v>680</v>
      </c>
      <c r="P1450" s="208" t="s">
        <v>257</v>
      </c>
      <c r="Q1450" s="208" t="s">
        <v>258</v>
      </c>
      <c r="R1450" s="208" t="s">
        <v>259</v>
      </c>
      <c r="S1450" s="203">
        <v>44837.594768518517</v>
      </c>
    </row>
    <row r="1451" spans="1:19" x14ac:dyDescent="0.2">
      <c r="A1451" s="208" t="s">
        <v>256</v>
      </c>
      <c r="B1451" s="208" t="s">
        <v>211</v>
      </c>
      <c r="C1451" s="203">
        <v>44805.333333333336</v>
      </c>
      <c r="D1451" s="208">
        <v>0</v>
      </c>
      <c r="E1451" s="208">
        <v>0</v>
      </c>
      <c r="F1451" s="208">
        <v>5.0119999999999996</v>
      </c>
      <c r="G1451" s="208">
        <v>5.0119999999999996</v>
      </c>
      <c r="H1451" s="208">
        <v>0</v>
      </c>
      <c r="I1451" s="208">
        <v>0</v>
      </c>
      <c r="J1451" s="208">
        <v>0</v>
      </c>
      <c r="K1451" s="208">
        <v>0</v>
      </c>
      <c r="L1451" s="208"/>
      <c r="M1451" s="208">
        <v>0</v>
      </c>
      <c r="N1451" s="208">
        <v>0</v>
      </c>
      <c r="O1451" s="208">
        <v>680</v>
      </c>
      <c r="P1451" s="208" t="s">
        <v>257</v>
      </c>
      <c r="Q1451" s="208" t="s">
        <v>258</v>
      </c>
      <c r="R1451" s="208" t="s">
        <v>259</v>
      </c>
      <c r="S1451" s="203">
        <v>44837.594768518517</v>
      </c>
    </row>
    <row r="1452" spans="1:19" x14ac:dyDescent="0.2">
      <c r="A1452" s="208" t="s">
        <v>256</v>
      </c>
      <c r="B1452" s="208" t="s">
        <v>211</v>
      </c>
      <c r="C1452" s="203">
        <v>44805.375</v>
      </c>
      <c r="D1452" s="208">
        <v>0</v>
      </c>
      <c r="E1452" s="208">
        <v>0</v>
      </c>
      <c r="F1452" s="208">
        <v>5.0199999999999996</v>
      </c>
      <c r="G1452" s="208">
        <v>5.0199999999999996</v>
      </c>
      <c r="H1452" s="208">
        <v>0</v>
      </c>
      <c r="I1452" s="208">
        <v>0</v>
      </c>
      <c r="J1452" s="208">
        <v>0</v>
      </c>
      <c r="K1452" s="208">
        <v>0</v>
      </c>
      <c r="L1452" s="208"/>
      <c r="M1452" s="208">
        <v>0</v>
      </c>
      <c r="N1452" s="208">
        <v>0</v>
      </c>
      <c r="O1452" s="208">
        <v>680</v>
      </c>
      <c r="P1452" s="208" t="s">
        <v>257</v>
      </c>
      <c r="Q1452" s="208" t="s">
        <v>258</v>
      </c>
      <c r="R1452" s="208" t="s">
        <v>259</v>
      </c>
      <c r="S1452" s="203">
        <v>44837.594768518517</v>
      </c>
    </row>
    <row r="1453" spans="1:19" x14ac:dyDescent="0.2">
      <c r="A1453" s="208" t="s">
        <v>256</v>
      </c>
      <c r="B1453" s="208" t="s">
        <v>211</v>
      </c>
      <c r="C1453" s="203">
        <v>44805.416666666664</v>
      </c>
      <c r="D1453" s="208">
        <v>0</v>
      </c>
      <c r="E1453" s="208">
        <v>0</v>
      </c>
      <c r="F1453" s="208">
        <v>5.008</v>
      </c>
      <c r="G1453" s="208">
        <v>5.008</v>
      </c>
      <c r="H1453" s="208">
        <v>0</v>
      </c>
      <c r="I1453" s="208">
        <v>0</v>
      </c>
      <c r="J1453" s="208">
        <v>0</v>
      </c>
      <c r="K1453" s="208">
        <v>0</v>
      </c>
      <c r="L1453" s="208"/>
      <c r="M1453" s="208">
        <v>0</v>
      </c>
      <c r="N1453" s="208">
        <v>0</v>
      </c>
      <c r="O1453" s="208">
        <v>680</v>
      </c>
      <c r="P1453" s="208" t="s">
        <v>257</v>
      </c>
      <c r="Q1453" s="208" t="s">
        <v>258</v>
      </c>
      <c r="R1453" s="208" t="s">
        <v>259</v>
      </c>
      <c r="S1453" s="203">
        <v>44837.594768518517</v>
      </c>
    </row>
    <row r="1454" spans="1:19" x14ac:dyDescent="0.2">
      <c r="A1454" s="208" t="s">
        <v>256</v>
      </c>
      <c r="B1454" s="208" t="s">
        <v>211</v>
      </c>
      <c r="C1454" s="203">
        <v>44805.458333333336</v>
      </c>
      <c r="D1454" s="208">
        <v>0</v>
      </c>
      <c r="E1454" s="208">
        <v>0</v>
      </c>
      <c r="F1454" s="208">
        <v>5.5279999999999996</v>
      </c>
      <c r="G1454" s="208">
        <v>5.5279999999999996</v>
      </c>
      <c r="H1454" s="208">
        <v>0</v>
      </c>
      <c r="I1454" s="208">
        <v>0</v>
      </c>
      <c r="J1454" s="208">
        <v>0</v>
      </c>
      <c r="K1454" s="208">
        <v>0</v>
      </c>
      <c r="L1454" s="208"/>
      <c r="M1454" s="208">
        <v>0</v>
      </c>
      <c r="N1454" s="208">
        <v>0</v>
      </c>
      <c r="O1454" s="208">
        <v>680</v>
      </c>
      <c r="P1454" s="208" t="s">
        <v>257</v>
      </c>
      <c r="Q1454" s="208" t="s">
        <v>258</v>
      </c>
      <c r="R1454" s="208" t="s">
        <v>259</v>
      </c>
      <c r="S1454" s="203">
        <v>44837.594768518517</v>
      </c>
    </row>
    <row r="1455" spans="1:19" x14ac:dyDescent="0.2">
      <c r="A1455" s="208" t="s">
        <v>256</v>
      </c>
      <c r="B1455" s="208" t="s">
        <v>211</v>
      </c>
      <c r="C1455" s="203">
        <v>44805.5</v>
      </c>
      <c r="D1455" s="208">
        <v>0</v>
      </c>
      <c r="E1455" s="208">
        <v>0</v>
      </c>
      <c r="F1455" s="208">
        <v>6.0650000000000004</v>
      </c>
      <c r="G1455" s="208">
        <v>6.0650000000000004</v>
      </c>
      <c r="H1455" s="208">
        <v>0</v>
      </c>
      <c r="I1455" s="208">
        <v>0</v>
      </c>
      <c r="J1455" s="208">
        <v>0</v>
      </c>
      <c r="K1455" s="208">
        <v>0</v>
      </c>
      <c r="L1455" s="208"/>
      <c r="M1455" s="208">
        <v>0</v>
      </c>
      <c r="N1455" s="208">
        <v>0</v>
      </c>
      <c r="O1455" s="208">
        <v>680</v>
      </c>
      <c r="P1455" s="208" t="s">
        <v>257</v>
      </c>
      <c r="Q1455" s="208" t="s">
        <v>258</v>
      </c>
      <c r="R1455" s="208" t="s">
        <v>259</v>
      </c>
      <c r="S1455" s="203">
        <v>44837.594768518517</v>
      </c>
    </row>
    <row r="1456" spans="1:19" x14ac:dyDescent="0.2">
      <c r="A1456" s="208" t="s">
        <v>256</v>
      </c>
      <c r="B1456" s="208" t="s">
        <v>211</v>
      </c>
      <c r="C1456" s="203">
        <v>44805.541666666664</v>
      </c>
      <c r="D1456" s="208">
        <v>0</v>
      </c>
      <c r="E1456" s="208">
        <v>0</v>
      </c>
      <c r="F1456" s="208">
        <v>6.008</v>
      </c>
      <c r="G1456" s="208">
        <v>6.008</v>
      </c>
      <c r="H1456" s="208">
        <v>0</v>
      </c>
      <c r="I1456" s="208">
        <v>0</v>
      </c>
      <c r="J1456" s="208">
        <v>0</v>
      </c>
      <c r="K1456" s="208">
        <v>0</v>
      </c>
      <c r="L1456" s="208"/>
      <c r="M1456" s="208">
        <v>0</v>
      </c>
      <c r="N1456" s="208">
        <v>0</v>
      </c>
      <c r="O1456" s="208">
        <v>680</v>
      </c>
      <c r="P1456" s="208" t="s">
        <v>257</v>
      </c>
      <c r="Q1456" s="208" t="s">
        <v>258</v>
      </c>
      <c r="R1456" s="208" t="s">
        <v>259</v>
      </c>
      <c r="S1456" s="203">
        <v>44837.594768518517</v>
      </c>
    </row>
    <row r="1457" spans="1:19" x14ac:dyDescent="0.2">
      <c r="A1457" s="208" t="s">
        <v>256</v>
      </c>
      <c r="B1457" s="208" t="s">
        <v>211</v>
      </c>
      <c r="C1457" s="203">
        <v>44805.583333333336</v>
      </c>
      <c r="D1457" s="208">
        <v>0</v>
      </c>
      <c r="E1457" s="208">
        <v>0</v>
      </c>
      <c r="F1457" s="208">
        <v>6.0759999999999996</v>
      </c>
      <c r="G1457" s="208">
        <v>6.0759999999999996</v>
      </c>
      <c r="H1457" s="208">
        <v>0</v>
      </c>
      <c r="I1457" s="208">
        <v>0</v>
      </c>
      <c r="J1457" s="208">
        <v>0</v>
      </c>
      <c r="K1457" s="208">
        <v>0</v>
      </c>
      <c r="L1457" s="208"/>
      <c r="M1457" s="208">
        <v>0</v>
      </c>
      <c r="N1457" s="208">
        <v>0</v>
      </c>
      <c r="O1457" s="208">
        <v>680</v>
      </c>
      <c r="P1457" s="208" t="s">
        <v>257</v>
      </c>
      <c r="Q1457" s="208" t="s">
        <v>258</v>
      </c>
      <c r="R1457" s="208" t="s">
        <v>259</v>
      </c>
      <c r="S1457" s="203">
        <v>44837.594768518517</v>
      </c>
    </row>
    <row r="1458" spans="1:19" x14ac:dyDescent="0.2">
      <c r="A1458" s="208" t="s">
        <v>256</v>
      </c>
      <c r="B1458" s="208" t="s">
        <v>211</v>
      </c>
      <c r="C1458" s="203">
        <v>44805.625</v>
      </c>
      <c r="D1458" s="208">
        <v>0</v>
      </c>
      <c r="E1458" s="208">
        <v>0</v>
      </c>
      <c r="F1458" s="208">
        <v>5.984</v>
      </c>
      <c r="G1458" s="208">
        <v>5.984</v>
      </c>
      <c r="H1458" s="208">
        <v>0</v>
      </c>
      <c r="I1458" s="208">
        <v>0</v>
      </c>
      <c r="J1458" s="208">
        <v>0</v>
      </c>
      <c r="K1458" s="208">
        <v>0</v>
      </c>
      <c r="L1458" s="208"/>
      <c r="M1458" s="208">
        <v>0</v>
      </c>
      <c r="N1458" s="208">
        <v>0</v>
      </c>
      <c r="O1458" s="208">
        <v>680</v>
      </c>
      <c r="P1458" s="208" t="s">
        <v>257</v>
      </c>
      <c r="Q1458" s="208" t="s">
        <v>258</v>
      </c>
      <c r="R1458" s="208" t="s">
        <v>259</v>
      </c>
      <c r="S1458" s="203">
        <v>44837.594768518517</v>
      </c>
    </row>
    <row r="1459" spans="1:19" x14ac:dyDescent="0.2">
      <c r="A1459" s="208" t="s">
        <v>256</v>
      </c>
      <c r="B1459" s="208" t="s">
        <v>211</v>
      </c>
      <c r="C1459" s="203">
        <v>44805.666666666664</v>
      </c>
      <c r="D1459" s="208">
        <v>0</v>
      </c>
      <c r="E1459" s="208">
        <v>0</v>
      </c>
      <c r="F1459" s="208">
        <v>5.944</v>
      </c>
      <c r="G1459" s="208">
        <v>5.944</v>
      </c>
      <c r="H1459" s="208">
        <v>0</v>
      </c>
      <c r="I1459" s="208">
        <v>0</v>
      </c>
      <c r="J1459" s="208">
        <v>0</v>
      </c>
      <c r="K1459" s="208">
        <v>0</v>
      </c>
      <c r="L1459" s="208"/>
      <c r="M1459" s="208">
        <v>0</v>
      </c>
      <c r="N1459" s="208">
        <v>0</v>
      </c>
      <c r="O1459" s="208">
        <v>680</v>
      </c>
      <c r="P1459" s="208" t="s">
        <v>257</v>
      </c>
      <c r="Q1459" s="208" t="s">
        <v>258</v>
      </c>
      <c r="R1459" s="208" t="s">
        <v>259</v>
      </c>
      <c r="S1459" s="203">
        <v>44837.594768518517</v>
      </c>
    </row>
    <row r="1460" spans="1:19" x14ac:dyDescent="0.2">
      <c r="A1460" s="208" t="s">
        <v>256</v>
      </c>
      <c r="B1460" s="208" t="s">
        <v>211</v>
      </c>
      <c r="C1460" s="203">
        <v>44805.708333333336</v>
      </c>
      <c r="D1460" s="208">
        <v>0</v>
      </c>
      <c r="E1460" s="208">
        <v>0</v>
      </c>
      <c r="F1460" s="208">
        <v>5.476</v>
      </c>
      <c r="G1460" s="208">
        <v>5.476</v>
      </c>
      <c r="H1460" s="208">
        <v>0</v>
      </c>
      <c r="I1460" s="208">
        <v>0</v>
      </c>
      <c r="J1460" s="208">
        <v>0</v>
      </c>
      <c r="K1460" s="208">
        <v>0</v>
      </c>
      <c r="L1460" s="208"/>
      <c r="M1460" s="208">
        <v>0</v>
      </c>
      <c r="N1460" s="208">
        <v>0</v>
      </c>
      <c r="O1460" s="208">
        <v>680</v>
      </c>
      <c r="P1460" s="208" t="s">
        <v>257</v>
      </c>
      <c r="Q1460" s="208" t="s">
        <v>258</v>
      </c>
      <c r="R1460" s="208" t="s">
        <v>259</v>
      </c>
      <c r="S1460" s="203">
        <v>44837.594768518517</v>
      </c>
    </row>
    <row r="1461" spans="1:19" x14ac:dyDescent="0.2">
      <c r="A1461" s="208" t="s">
        <v>256</v>
      </c>
      <c r="B1461" s="208" t="s">
        <v>211</v>
      </c>
      <c r="C1461" s="203">
        <v>44805.75</v>
      </c>
      <c r="D1461" s="208">
        <v>0</v>
      </c>
      <c r="E1461" s="208">
        <v>0</v>
      </c>
      <c r="F1461" s="208">
        <v>5.8360000000000003</v>
      </c>
      <c r="G1461" s="208">
        <v>5.8360000000000003</v>
      </c>
      <c r="H1461" s="208">
        <v>0</v>
      </c>
      <c r="I1461" s="208">
        <v>0</v>
      </c>
      <c r="J1461" s="208">
        <v>0</v>
      </c>
      <c r="K1461" s="208">
        <v>0</v>
      </c>
      <c r="L1461" s="208"/>
      <c r="M1461" s="208">
        <v>0</v>
      </c>
      <c r="N1461" s="208">
        <v>0</v>
      </c>
      <c r="O1461" s="208">
        <v>680</v>
      </c>
      <c r="P1461" s="208" t="s">
        <v>257</v>
      </c>
      <c r="Q1461" s="208" t="s">
        <v>258</v>
      </c>
      <c r="R1461" s="208" t="s">
        <v>259</v>
      </c>
      <c r="S1461" s="203">
        <v>44837.594768518517</v>
      </c>
    </row>
    <row r="1462" spans="1:19" x14ac:dyDescent="0.2">
      <c r="A1462" s="208" t="s">
        <v>256</v>
      </c>
      <c r="B1462" s="208" t="s">
        <v>211</v>
      </c>
      <c r="C1462" s="203">
        <v>44805.791666666664</v>
      </c>
      <c r="D1462" s="208">
        <v>0</v>
      </c>
      <c r="E1462" s="208">
        <v>0</v>
      </c>
      <c r="F1462" s="208">
        <v>5.8159999999999998</v>
      </c>
      <c r="G1462" s="208">
        <v>5.8159999999999998</v>
      </c>
      <c r="H1462" s="208">
        <v>0</v>
      </c>
      <c r="I1462" s="208">
        <v>0</v>
      </c>
      <c r="J1462" s="208">
        <v>0</v>
      </c>
      <c r="K1462" s="208">
        <v>0</v>
      </c>
      <c r="L1462" s="208"/>
      <c r="M1462" s="208">
        <v>0</v>
      </c>
      <c r="N1462" s="208">
        <v>0</v>
      </c>
      <c r="O1462" s="208">
        <v>680</v>
      </c>
      <c r="P1462" s="208" t="s">
        <v>257</v>
      </c>
      <c r="Q1462" s="208" t="s">
        <v>258</v>
      </c>
      <c r="R1462" s="208" t="s">
        <v>259</v>
      </c>
      <c r="S1462" s="203">
        <v>44837.594768518517</v>
      </c>
    </row>
    <row r="1463" spans="1:19" x14ac:dyDescent="0.2">
      <c r="A1463" s="208" t="s">
        <v>256</v>
      </c>
      <c r="B1463" s="208" t="s">
        <v>211</v>
      </c>
      <c r="C1463" s="203">
        <v>44805.833333333336</v>
      </c>
      <c r="D1463" s="208">
        <v>0</v>
      </c>
      <c r="E1463" s="208">
        <v>0</v>
      </c>
      <c r="F1463" s="208">
        <v>5.8239999999999998</v>
      </c>
      <c r="G1463" s="208">
        <v>5.8239999999999998</v>
      </c>
      <c r="H1463" s="208">
        <v>0</v>
      </c>
      <c r="I1463" s="208">
        <v>0</v>
      </c>
      <c r="J1463" s="208">
        <v>0</v>
      </c>
      <c r="K1463" s="208">
        <v>0</v>
      </c>
      <c r="L1463" s="208"/>
      <c r="M1463" s="208">
        <v>0</v>
      </c>
      <c r="N1463" s="208">
        <v>0</v>
      </c>
      <c r="O1463" s="208">
        <v>680</v>
      </c>
      <c r="P1463" s="208" t="s">
        <v>257</v>
      </c>
      <c r="Q1463" s="208" t="s">
        <v>258</v>
      </c>
      <c r="R1463" s="208" t="s">
        <v>259</v>
      </c>
      <c r="S1463" s="203">
        <v>44837.594768518517</v>
      </c>
    </row>
    <row r="1464" spans="1:19" x14ac:dyDescent="0.2">
      <c r="A1464" s="208" t="s">
        <v>256</v>
      </c>
      <c r="B1464" s="208" t="s">
        <v>211</v>
      </c>
      <c r="C1464" s="203">
        <v>44805.875</v>
      </c>
      <c r="D1464" s="208">
        <v>0</v>
      </c>
      <c r="E1464" s="208">
        <v>0</v>
      </c>
      <c r="F1464" s="208">
        <v>5.86</v>
      </c>
      <c r="G1464" s="208">
        <v>5.86</v>
      </c>
      <c r="H1464" s="208">
        <v>0</v>
      </c>
      <c r="I1464" s="208">
        <v>0</v>
      </c>
      <c r="J1464" s="208">
        <v>0</v>
      </c>
      <c r="K1464" s="208">
        <v>0</v>
      </c>
      <c r="L1464" s="208"/>
      <c r="M1464" s="208">
        <v>0</v>
      </c>
      <c r="N1464" s="208">
        <v>0</v>
      </c>
      <c r="O1464" s="208">
        <v>680</v>
      </c>
      <c r="P1464" s="208" t="s">
        <v>257</v>
      </c>
      <c r="Q1464" s="208" t="s">
        <v>258</v>
      </c>
      <c r="R1464" s="208" t="s">
        <v>259</v>
      </c>
      <c r="S1464" s="203">
        <v>44837.594768518517</v>
      </c>
    </row>
    <row r="1465" spans="1:19" x14ac:dyDescent="0.2">
      <c r="A1465" s="208" t="s">
        <v>256</v>
      </c>
      <c r="B1465" s="208" t="s">
        <v>211</v>
      </c>
      <c r="C1465" s="203">
        <v>44805.916666666664</v>
      </c>
      <c r="D1465" s="208">
        <v>0</v>
      </c>
      <c r="E1465" s="208">
        <v>0</v>
      </c>
      <c r="F1465" s="208">
        <v>5.86</v>
      </c>
      <c r="G1465" s="208">
        <v>5.86</v>
      </c>
      <c r="H1465" s="208">
        <v>0</v>
      </c>
      <c r="I1465" s="208">
        <v>0</v>
      </c>
      <c r="J1465" s="208">
        <v>0</v>
      </c>
      <c r="K1465" s="208">
        <v>0</v>
      </c>
      <c r="L1465" s="208"/>
      <c r="M1465" s="208">
        <v>0</v>
      </c>
      <c r="N1465" s="208">
        <v>0</v>
      </c>
      <c r="O1465" s="208">
        <v>680</v>
      </c>
      <c r="P1465" s="208" t="s">
        <v>257</v>
      </c>
      <c r="Q1465" s="208" t="s">
        <v>258</v>
      </c>
      <c r="R1465" s="208" t="s">
        <v>259</v>
      </c>
      <c r="S1465" s="203">
        <v>44837.594768518517</v>
      </c>
    </row>
    <row r="1466" spans="1:19" x14ac:dyDescent="0.2">
      <c r="A1466" s="208" t="s">
        <v>256</v>
      </c>
      <c r="B1466" s="208" t="s">
        <v>211</v>
      </c>
      <c r="C1466" s="203">
        <v>44805.958333333336</v>
      </c>
      <c r="D1466" s="208">
        <v>0</v>
      </c>
      <c r="E1466" s="208">
        <v>0</v>
      </c>
      <c r="F1466" s="208">
        <v>5.8840000000000003</v>
      </c>
      <c r="G1466" s="208">
        <v>5.8840000000000003</v>
      </c>
      <c r="H1466" s="208">
        <v>0</v>
      </c>
      <c r="I1466" s="208">
        <v>0</v>
      </c>
      <c r="J1466" s="208">
        <v>0</v>
      </c>
      <c r="K1466" s="208">
        <v>0</v>
      </c>
      <c r="L1466" s="208"/>
      <c r="M1466" s="208">
        <v>0</v>
      </c>
      <c r="N1466" s="208">
        <v>0</v>
      </c>
      <c r="O1466" s="208">
        <v>680</v>
      </c>
      <c r="P1466" s="208" t="s">
        <v>257</v>
      </c>
      <c r="Q1466" s="208" t="s">
        <v>258</v>
      </c>
      <c r="R1466" s="208" t="s">
        <v>259</v>
      </c>
      <c r="S1466" s="203">
        <v>44837.594768518517</v>
      </c>
    </row>
    <row r="1467" spans="1:19" x14ac:dyDescent="0.2">
      <c r="A1467" s="208" t="s">
        <v>256</v>
      </c>
      <c r="B1467" s="208" t="s">
        <v>211</v>
      </c>
      <c r="C1467" s="203">
        <v>44806</v>
      </c>
      <c r="D1467" s="208">
        <v>0</v>
      </c>
      <c r="E1467" s="208">
        <v>0</v>
      </c>
      <c r="F1467" s="208">
        <v>5.88</v>
      </c>
      <c r="G1467" s="208">
        <v>5.88</v>
      </c>
      <c r="H1467" s="208">
        <v>0</v>
      </c>
      <c r="I1467" s="208">
        <v>0</v>
      </c>
      <c r="J1467" s="208">
        <v>0</v>
      </c>
      <c r="K1467" s="208">
        <v>0</v>
      </c>
      <c r="L1467" s="208"/>
      <c r="M1467" s="208">
        <v>0</v>
      </c>
      <c r="N1467" s="208">
        <v>0</v>
      </c>
      <c r="O1467" s="208">
        <v>680</v>
      </c>
      <c r="P1467" s="208" t="s">
        <v>257</v>
      </c>
      <c r="Q1467" s="208" t="s">
        <v>258</v>
      </c>
      <c r="R1467" s="208" t="s">
        <v>259</v>
      </c>
      <c r="S1467" s="203">
        <v>44837.594768518517</v>
      </c>
    </row>
    <row r="1468" spans="1:19" x14ac:dyDescent="0.2">
      <c r="A1468" s="208" t="s">
        <v>256</v>
      </c>
      <c r="B1468" s="208" t="s">
        <v>211</v>
      </c>
      <c r="C1468" s="203">
        <v>44806.041666666664</v>
      </c>
      <c r="D1468" s="208">
        <v>0</v>
      </c>
      <c r="E1468" s="208">
        <v>0</v>
      </c>
      <c r="F1468" s="208">
        <v>5.9119999999999999</v>
      </c>
      <c r="G1468" s="208">
        <v>5.9119999999999999</v>
      </c>
      <c r="H1468" s="208">
        <v>0</v>
      </c>
      <c r="I1468" s="208">
        <v>0</v>
      </c>
      <c r="J1468" s="208">
        <v>0</v>
      </c>
      <c r="K1468" s="208">
        <v>0</v>
      </c>
      <c r="L1468" s="208"/>
      <c r="M1468" s="208">
        <v>0</v>
      </c>
      <c r="N1468" s="208">
        <v>0</v>
      </c>
      <c r="O1468" s="208">
        <v>680</v>
      </c>
      <c r="P1468" s="208" t="s">
        <v>257</v>
      </c>
      <c r="Q1468" s="208" t="s">
        <v>258</v>
      </c>
      <c r="R1468" s="208" t="s">
        <v>259</v>
      </c>
      <c r="S1468" s="203">
        <v>44837.594768518517</v>
      </c>
    </row>
    <row r="1469" spans="1:19" x14ac:dyDescent="0.2">
      <c r="A1469" s="208" t="s">
        <v>256</v>
      </c>
      <c r="B1469" s="208" t="s">
        <v>211</v>
      </c>
      <c r="C1469" s="203">
        <v>44806.083333333336</v>
      </c>
      <c r="D1469" s="208">
        <v>0</v>
      </c>
      <c r="E1469" s="208">
        <v>0</v>
      </c>
      <c r="F1469" s="208">
        <v>5.9240000000000004</v>
      </c>
      <c r="G1469" s="208">
        <v>5.9240000000000004</v>
      </c>
      <c r="H1469" s="208">
        <v>0</v>
      </c>
      <c r="I1469" s="208">
        <v>0</v>
      </c>
      <c r="J1469" s="208">
        <v>0</v>
      </c>
      <c r="K1469" s="208">
        <v>0</v>
      </c>
      <c r="L1469" s="208"/>
      <c r="M1469" s="208">
        <v>0</v>
      </c>
      <c r="N1469" s="208">
        <v>0</v>
      </c>
      <c r="O1469" s="208">
        <v>680</v>
      </c>
      <c r="P1469" s="208" t="s">
        <v>257</v>
      </c>
      <c r="Q1469" s="208" t="s">
        <v>258</v>
      </c>
      <c r="R1469" s="208" t="s">
        <v>259</v>
      </c>
      <c r="S1469" s="203">
        <v>44837.594768518517</v>
      </c>
    </row>
    <row r="1470" spans="1:19" x14ac:dyDescent="0.2">
      <c r="A1470" s="208" t="s">
        <v>256</v>
      </c>
      <c r="B1470" s="208" t="s">
        <v>211</v>
      </c>
      <c r="C1470" s="203">
        <v>44806.125</v>
      </c>
      <c r="D1470" s="208">
        <v>0</v>
      </c>
      <c r="E1470" s="208">
        <v>0</v>
      </c>
      <c r="F1470" s="208">
        <v>5.9080000000000004</v>
      </c>
      <c r="G1470" s="208">
        <v>5.9080000000000004</v>
      </c>
      <c r="H1470" s="208">
        <v>0</v>
      </c>
      <c r="I1470" s="208">
        <v>0</v>
      </c>
      <c r="J1470" s="208">
        <v>0</v>
      </c>
      <c r="K1470" s="208">
        <v>0</v>
      </c>
      <c r="L1470" s="208"/>
      <c r="M1470" s="208">
        <v>0</v>
      </c>
      <c r="N1470" s="208">
        <v>0</v>
      </c>
      <c r="O1470" s="208">
        <v>680</v>
      </c>
      <c r="P1470" s="208" t="s">
        <v>257</v>
      </c>
      <c r="Q1470" s="208" t="s">
        <v>258</v>
      </c>
      <c r="R1470" s="208" t="s">
        <v>259</v>
      </c>
      <c r="S1470" s="203">
        <v>44837.594768518517</v>
      </c>
    </row>
    <row r="1471" spans="1:19" x14ac:dyDescent="0.2">
      <c r="A1471" s="208" t="s">
        <v>256</v>
      </c>
      <c r="B1471" s="208" t="s">
        <v>211</v>
      </c>
      <c r="C1471" s="203">
        <v>44806.166666666664</v>
      </c>
      <c r="D1471" s="208">
        <v>0</v>
      </c>
      <c r="E1471" s="208">
        <v>0</v>
      </c>
      <c r="F1471" s="208">
        <v>5.9279999999999999</v>
      </c>
      <c r="G1471" s="208">
        <v>5.9279999999999999</v>
      </c>
      <c r="H1471" s="208">
        <v>0</v>
      </c>
      <c r="I1471" s="208">
        <v>0</v>
      </c>
      <c r="J1471" s="208">
        <v>0</v>
      </c>
      <c r="K1471" s="208">
        <v>0</v>
      </c>
      <c r="L1471" s="208"/>
      <c r="M1471" s="208">
        <v>0</v>
      </c>
      <c r="N1471" s="208">
        <v>0</v>
      </c>
      <c r="O1471" s="208">
        <v>680</v>
      </c>
      <c r="P1471" s="208" t="s">
        <v>257</v>
      </c>
      <c r="Q1471" s="208" t="s">
        <v>258</v>
      </c>
      <c r="R1471" s="208" t="s">
        <v>259</v>
      </c>
      <c r="S1471" s="203">
        <v>44837.594768518517</v>
      </c>
    </row>
    <row r="1472" spans="1:19" x14ac:dyDescent="0.2">
      <c r="A1472" s="208" t="s">
        <v>256</v>
      </c>
      <c r="B1472" s="208" t="s">
        <v>211</v>
      </c>
      <c r="C1472" s="203">
        <v>44806.208333333336</v>
      </c>
      <c r="D1472" s="208">
        <v>0</v>
      </c>
      <c r="E1472" s="208">
        <v>0</v>
      </c>
      <c r="F1472" s="208">
        <v>5.92</v>
      </c>
      <c r="G1472" s="208">
        <v>5.92</v>
      </c>
      <c r="H1472" s="208">
        <v>0</v>
      </c>
      <c r="I1472" s="208">
        <v>0</v>
      </c>
      <c r="J1472" s="208">
        <v>0</v>
      </c>
      <c r="K1472" s="208">
        <v>0</v>
      </c>
      <c r="L1472" s="208"/>
      <c r="M1472" s="208">
        <v>0</v>
      </c>
      <c r="N1472" s="208">
        <v>0</v>
      </c>
      <c r="O1472" s="208">
        <v>680</v>
      </c>
      <c r="P1472" s="208" t="s">
        <v>257</v>
      </c>
      <c r="Q1472" s="208" t="s">
        <v>258</v>
      </c>
      <c r="R1472" s="208" t="s">
        <v>259</v>
      </c>
      <c r="S1472" s="203">
        <v>44837.594768518517</v>
      </c>
    </row>
    <row r="1473" spans="1:19" x14ac:dyDescent="0.2">
      <c r="A1473" s="208" t="s">
        <v>256</v>
      </c>
      <c r="B1473" s="208" t="s">
        <v>211</v>
      </c>
      <c r="C1473" s="203">
        <v>44806.25</v>
      </c>
      <c r="D1473" s="208">
        <v>0</v>
      </c>
      <c r="E1473" s="208">
        <v>0</v>
      </c>
      <c r="F1473" s="208">
        <v>5.9160000000000004</v>
      </c>
      <c r="G1473" s="208">
        <v>5.9160000000000004</v>
      </c>
      <c r="H1473" s="208">
        <v>0</v>
      </c>
      <c r="I1473" s="208">
        <v>0</v>
      </c>
      <c r="J1473" s="208">
        <v>0</v>
      </c>
      <c r="K1473" s="208">
        <v>0</v>
      </c>
      <c r="L1473" s="208"/>
      <c r="M1473" s="208">
        <v>0</v>
      </c>
      <c r="N1473" s="208">
        <v>0</v>
      </c>
      <c r="O1473" s="208">
        <v>680</v>
      </c>
      <c r="P1473" s="208" t="s">
        <v>257</v>
      </c>
      <c r="Q1473" s="208" t="s">
        <v>258</v>
      </c>
      <c r="R1473" s="208" t="s">
        <v>259</v>
      </c>
      <c r="S1473" s="203">
        <v>44837.594768518517</v>
      </c>
    </row>
    <row r="1474" spans="1:19" x14ac:dyDescent="0.2">
      <c r="A1474" s="208" t="s">
        <v>256</v>
      </c>
      <c r="B1474" s="208" t="s">
        <v>211</v>
      </c>
      <c r="C1474" s="203">
        <v>44806.291666666664</v>
      </c>
      <c r="D1474" s="208">
        <v>0</v>
      </c>
      <c r="E1474" s="208">
        <v>0</v>
      </c>
      <c r="F1474" s="208">
        <v>5.88</v>
      </c>
      <c r="G1474" s="208">
        <v>5.88</v>
      </c>
      <c r="H1474" s="208">
        <v>0</v>
      </c>
      <c r="I1474" s="208">
        <v>0</v>
      </c>
      <c r="J1474" s="208">
        <v>0</v>
      </c>
      <c r="K1474" s="208">
        <v>0</v>
      </c>
      <c r="L1474" s="208"/>
      <c r="M1474" s="208">
        <v>0</v>
      </c>
      <c r="N1474" s="208">
        <v>0</v>
      </c>
      <c r="O1474" s="208">
        <v>680</v>
      </c>
      <c r="P1474" s="208" t="s">
        <v>257</v>
      </c>
      <c r="Q1474" s="208" t="s">
        <v>258</v>
      </c>
      <c r="R1474" s="208" t="s">
        <v>259</v>
      </c>
      <c r="S1474" s="203">
        <v>44837.594768518517</v>
      </c>
    </row>
    <row r="1475" spans="1:19" x14ac:dyDescent="0.2">
      <c r="A1475" s="208" t="s">
        <v>256</v>
      </c>
      <c r="B1475" s="208" t="s">
        <v>211</v>
      </c>
      <c r="C1475" s="203">
        <v>44806.333333333336</v>
      </c>
      <c r="D1475" s="208">
        <v>0</v>
      </c>
      <c r="E1475" s="208">
        <v>0</v>
      </c>
      <c r="F1475" s="208">
        <v>5.9119999999999999</v>
      </c>
      <c r="G1475" s="208">
        <v>5.9119999999999999</v>
      </c>
      <c r="H1475" s="208">
        <v>0</v>
      </c>
      <c r="I1475" s="208">
        <v>0</v>
      </c>
      <c r="J1475" s="208">
        <v>0</v>
      </c>
      <c r="K1475" s="208">
        <v>0</v>
      </c>
      <c r="L1475" s="208"/>
      <c r="M1475" s="208">
        <v>0</v>
      </c>
      <c r="N1475" s="208">
        <v>0</v>
      </c>
      <c r="O1475" s="208">
        <v>680</v>
      </c>
      <c r="P1475" s="208" t="s">
        <v>257</v>
      </c>
      <c r="Q1475" s="208" t="s">
        <v>258</v>
      </c>
      <c r="R1475" s="208" t="s">
        <v>259</v>
      </c>
      <c r="S1475" s="203">
        <v>44837.594768518517</v>
      </c>
    </row>
    <row r="1476" spans="1:19" x14ac:dyDescent="0.2">
      <c r="A1476" s="208" t="s">
        <v>256</v>
      </c>
      <c r="B1476" s="208" t="s">
        <v>211</v>
      </c>
      <c r="C1476" s="203">
        <v>44806.375</v>
      </c>
      <c r="D1476" s="208">
        <v>0</v>
      </c>
      <c r="E1476" s="208">
        <v>0</v>
      </c>
      <c r="F1476" s="208">
        <v>6.056</v>
      </c>
      <c r="G1476" s="208">
        <v>6.056</v>
      </c>
      <c r="H1476" s="208">
        <v>0</v>
      </c>
      <c r="I1476" s="208">
        <v>0</v>
      </c>
      <c r="J1476" s="208">
        <v>0</v>
      </c>
      <c r="K1476" s="208">
        <v>0</v>
      </c>
      <c r="L1476" s="208"/>
      <c r="M1476" s="208">
        <v>0</v>
      </c>
      <c r="N1476" s="208">
        <v>0</v>
      </c>
      <c r="O1476" s="208">
        <v>680</v>
      </c>
      <c r="P1476" s="208" t="s">
        <v>257</v>
      </c>
      <c r="Q1476" s="208" t="s">
        <v>258</v>
      </c>
      <c r="R1476" s="208" t="s">
        <v>259</v>
      </c>
      <c r="S1476" s="203">
        <v>44837.594768518517</v>
      </c>
    </row>
    <row r="1477" spans="1:19" x14ac:dyDescent="0.2">
      <c r="A1477" s="208" t="s">
        <v>256</v>
      </c>
      <c r="B1477" s="208" t="s">
        <v>211</v>
      </c>
      <c r="C1477" s="203">
        <v>44806.416666666664</v>
      </c>
      <c r="D1477" s="208">
        <v>0</v>
      </c>
      <c r="E1477" s="208">
        <v>0</v>
      </c>
      <c r="F1477" s="208">
        <v>6.1</v>
      </c>
      <c r="G1477" s="208">
        <v>6.1</v>
      </c>
      <c r="H1477" s="208">
        <v>0</v>
      </c>
      <c r="I1477" s="208">
        <v>0</v>
      </c>
      <c r="J1477" s="208">
        <v>0</v>
      </c>
      <c r="K1477" s="208">
        <v>0</v>
      </c>
      <c r="L1477" s="208"/>
      <c r="M1477" s="208">
        <v>0</v>
      </c>
      <c r="N1477" s="208">
        <v>0</v>
      </c>
      <c r="O1477" s="208">
        <v>680</v>
      </c>
      <c r="P1477" s="208" t="s">
        <v>257</v>
      </c>
      <c r="Q1477" s="208" t="s">
        <v>258</v>
      </c>
      <c r="R1477" s="208" t="s">
        <v>259</v>
      </c>
      <c r="S1477" s="203">
        <v>44837.594768518517</v>
      </c>
    </row>
    <row r="1478" spans="1:19" x14ac:dyDescent="0.2">
      <c r="A1478" s="208" t="s">
        <v>256</v>
      </c>
      <c r="B1478" s="208" t="s">
        <v>211</v>
      </c>
      <c r="C1478" s="203">
        <v>44806.458333333336</v>
      </c>
      <c r="D1478" s="208">
        <v>0</v>
      </c>
      <c r="E1478" s="208">
        <v>0</v>
      </c>
      <c r="F1478" s="208">
        <v>6.1079999999999997</v>
      </c>
      <c r="G1478" s="208">
        <v>6.1079999999999997</v>
      </c>
      <c r="H1478" s="208">
        <v>0</v>
      </c>
      <c r="I1478" s="208">
        <v>0</v>
      </c>
      <c r="J1478" s="208">
        <v>0</v>
      </c>
      <c r="K1478" s="208">
        <v>0</v>
      </c>
      <c r="L1478" s="208"/>
      <c r="M1478" s="208">
        <v>0</v>
      </c>
      <c r="N1478" s="208">
        <v>0</v>
      </c>
      <c r="O1478" s="208">
        <v>680</v>
      </c>
      <c r="P1478" s="208" t="s">
        <v>257</v>
      </c>
      <c r="Q1478" s="208" t="s">
        <v>258</v>
      </c>
      <c r="R1478" s="208" t="s">
        <v>259</v>
      </c>
      <c r="S1478" s="203">
        <v>44837.594768518517</v>
      </c>
    </row>
    <row r="1479" spans="1:19" x14ac:dyDescent="0.2">
      <c r="A1479" s="208" t="s">
        <v>256</v>
      </c>
      <c r="B1479" s="208" t="s">
        <v>211</v>
      </c>
      <c r="C1479" s="203">
        <v>44806.5</v>
      </c>
      <c r="D1479" s="208">
        <v>0</v>
      </c>
      <c r="E1479" s="208">
        <v>0</v>
      </c>
      <c r="F1479" s="208">
        <v>6.024</v>
      </c>
      <c r="G1479" s="208">
        <v>6.024</v>
      </c>
      <c r="H1479" s="208">
        <v>0</v>
      </c>
      <c r="I1479" s="208">
        <v>0</v>
      </c>
      <c r="J1479" s="208">
        <v>0</v>
      </c>
      <c r="K1479" s="208">
        <v>0</v>
      </c>
      <c r="L1479" s="208"/>
      <c r="M1479" s="208">
        <v>0</v>
      </c>
      <c r="N1479" s="208">
        <v>0</v>
      </c>
      <c r="O1479" s="208">
        <v>680</v>
      </c>
      <c r="P1479" s="208" t="s">
        <v>257</v>
      </c>
      <c r="Q1479" s="208" t="s">
        <v>258</v>
      </c>
      <c r="R1479" s="208" t="s">
        <v>259</v>
      </c>
      <c r="S1479" s="203">
        <v>44837.594768518517</v>
      </c>
    </row>
    <row r="1480" spans="1:19" x14ac:dyDescent="0.2">
      <c r="A1480" s="208" t="s">
        <v>256</v>
      </c>
      <c r="B1480" s="208" t="s">
        <v>211</v>
      </c>
      <c r="C1480" s="203">
        <v>44806.541666666664</v>
      </c>
      <c r="D1480" s="208">
        <v>0</v>
      </c>
      <c r="E1480" s="208">
        <v>0</v>
      </c>
      <c r="F1480" s="208">
        <v>5.9080000000000004</v>
      </c>
      <c r="G1480" s="208">
        <v>5.9080000000000004</v>
      </c>
      <c r="H1480" s="208">
        <v>0</v>
      </c>
      <c r="I1480" s="208">
        <v>0</v>
      </c>
      <c r="J1480" s="208">
        <v>0</v>
      </c>
      <c r="K1480" s="208">
        <v>0</v>
      </c>
      <c r="L1480" s="208"/>
      <c r="M1480" s="208">
        <v>0</v>
      </c>
      <c r="N1480" s="208">
        <v>0</v>
      </c>
      <c r="O1480" s="208">
        <v>680</v>
      </c>
      <c r="P1480" s="208" t="s">
        <v>257</v>
      </c>
      <c r="Q1480" s="208" t="s">
        <v>258</v>
      </c>
      <c r="R1480" s="208" t="s">
        <v>259</v>
      </c>
      <c r="S1480" s="203">
        <v>44837.594768518517</v>
      </c>
    </row>
    <row r="1481" spans="1:19" x14ac:dyDescent="0.2">
      <c r="A1481" s="208" t="s">
        <v>256</v>
      </c>
      <c r="B1481" s="208" t="s">
        <v>211</v>
      </c>
      <c r="C1481" s="203">
        <v>44806.583333333336</v>
      </c>
      <c r="D1481" s="208">
        <v>0</v>
      </c>
      <c r="E1481" s="208">
        <v>0</v>
      </c>
      <c r="F1481" s="208">
        <v>5.3520000000000003</v>
      </c>
      <c r="G1481" s="208">
        <v>5.3520000000000003</v>
      </c>
      <c r="H1481" s="208">
        <v>0</v>
      </c>
      <c r="I1481" s="208">
        <v>0</v>
      </c>
      <c r="J1481" s="208">
        <v>0</v>
      </c>
      <c r="K1481" s="208">
        <v>0</v>
      </c>
      <c r="L1481" s="208"/>
      <c r="M1481" s="208">
        <v>0</v>
      </c>
      <c r="N1481" s="208">
        <v>0</v>
      </c>
      <c r="O1481" s="208">
        <v>680</v>
      </c>
      <c r="P1481" s="208" t="s">
        <v>257</v>
      </c>
      <c r="Q1481" s="208" t="s">
        <v>258</v>
      </c>
      <c r="R1481" s="208" t="s">
        <v>259</v>
      </c>
      <c r="S1481" s="203">
        <v>44837.594768518517</v>
      </c>
    </row>
    <row r="1482" spans="1:19" x14ac:dyDescent="0.2">
      <c r="A1482" s="208" t="s">
        <v>256</v>
      </c>
      <c r="B1482" s="208" t="s">
        <v>211</v>
      </c>
      <c r="C1482" s="203">
        <v>44806.625</v>
      </c>
      <c r="D1482" s="208">
        <v>0</v>
      </c>
      <c r="E1482" s="208">
        <v>0</v>
      </c>
      <c r="F1482" s="208">
        <v>4.2279999999999998</v>
      </c>
      <c r="G1482" s="208">
        <v>4.2279999999999998</v>
      </c>
      <c r="H1482" s="208">
        <v>0</v>
      </c>
      <c r="I1482" s="208">
        <v>0</v>
      </c>
      <c r="J1482" s="208">
        <v>0</v>
      </c>
      <c r="K1482" s="208">
        <v>0</v>
      </c>
      <c r="L1482" s="208"/>
      <c r="M1482" s="208">
        <v>0</v>
      </c>
      <c r="N1482" s="208">
        <v>0</v>
      </c>
      <c r="O1482" s="208">
        <v>680</v>
      </c>
      <c r="P1482" s="208" t="s">
        <v>257</v>
      </c>
      <c r="Q1482" s="208" t="s">
        <v>258</v>
      </c>
      <c r="R1482" s="208" t="s">
        <v>259</v>
      </c>
      <c r="S1482" s="203">
        <v>44837.594768518517</v>
      </c>
    </row>
    <row r="1483" spans="1:19" x14ac:dyDescent="0.2">
      <c r="A1483" s="208" t="s">
        <v>256</v>
      </c>
      <c r="B1483" s="208" t="s">
        <v>211</v>
      </c>
      <c r="C1483" s="203">
        <v>44806.666666666664</v>
      </c>
      <c r="D1483" s="208">
        <v>0</v>
      </c>
      <c r="E1483" s="208">
        <v>0</v>
      </c>
      <c r="F1483" s="208">
        <v>3.6040000000000001</v>
      </c>
      <c r="G1483" s="208">
        <v>3.6040000000000001</v>
      </c>
      <c r="H1483" s="208">
        <v>0</v>
      </c>
      <c r="I1483" s="208">
        <v>0</v>
      </c>
      <c r="J1483" s="208">
        <v>0</v>
      </c>
      <c r="K1483" s="208">
        <v>0</v>
      </c>
      <c r="L1483" s="208"/>
      <c r="M1483" s="208">
        <v>0</v>
      </c>
      <c r="N1483" s="208">
        <v>0</v>
      </c>
      <c r="O1483" s="208">
        <v>680</v>
      </c>
      <c r="P1483" s="208" t="s">
        <v>257</v>
      </c>
      <c r="Q1483" s="208" t="s">
        <v>258</v>
      </c>
      <c r="R1483" s="208" t="s">
        <v>259</v>
      </c>
      <c r="S1483" s="203">
        <v>44837.594768518517</v>
      </c>
    </row>
    <row r="1484" spans="1:19" x14ac:dyDescent="0.2">
      <c r="A1484" s="208" t="s">
        <v>256</v>
      </c>
      <c r="B1484" s="208" t="s">
        <v>211</v>
      </c>
      <c r="C1484" s="203">
        <v>44806.708333333336</v>
      </c>
      <c r="D1484" s="208">
        <v>0</v>
      </c>
      <c r="E1484" s="208">
        <v>0</v>
      </c>
      <c r="F1484" s="208">
        <v>3.6240000000000001</v>
      </c>
      <c r="G1484" s="208">
        <v>3.6240000000000001</v>
      </c>
      <c r="H1484" s="208">
        <v>0</v>
      </c>
      <c r="I1484" s="208">
        <v>0</v>
      </c>
      <c r="J1484" s="208">
        <v>0</v>
      </c>
      <c r="K1484" s="208">
        <v>0</v>
      </c>
      <c r="L1484" s="208"/>
      <c r="M1484" s="208">
        <v>0</v>
      </c>
      <c r="N1484" s="208">
        <v>0</v>
      </c>
      <c r="O1484" s="208">
        <v>680</v>
      </c>
      <c r="P1484" s="208" t="s">
        <v>257</v>
      </c>
      <c r="Q1484" s="208" t="s">
        <v>258</v>
      </c>
      <c r="R1484" s="208" t="s">
        <v>259</v>
      </c>
      <c r="S1484" s="203">
        <v>44837.594768518517</v>
      </c>
    </row>
    <row r="1485" spans="1:19" x14ac:dyDescent="0.2">
      <c r="A1485" s="208" t="s">
        <v>256</v>
      </c>
      <c r="B1485" s="208" t="s">
        <v>211</v>
      </c>
      <c r="C1485" s="203">
        <v>44806.75</v>
      </c>
      <c r="D1485" s="208">
        <v>0</v>
      </c>
      <c r="E1485" s="208">
        <v>0</v>
      </c>
      <c r="F1485" s="208">
        <v>3.5960000000000001</v>
      </c>
      <c r="G1485" s="208">
        <v>3.5960000000000001</v>
      </c>
      <c r="H1485" s="208">
        <v>0</v>
      </c>
      <c r="I1485" s="208">
        <v>0</v>
      </c>
      <c r="J1485" s="208">
        <v>0</v>
      </c>
      <c r="K1485" s="208">
        <v>0</v>
      </c>
      <c r="L1485" s="208"/>
      <c r="M1485" s="208">
        <v>0</v>
      </c>
      <c r="N1485" s="208">
        <v>0</v>
      </c>
      <c r="O1485" s="208">
        <v>680</v>
      </c>
      <c r="P1485" s="208" t="s">
        <v>257</v>
      </c>
      <c r="Q1485" s="208" t="s">
        <v>258</v>
      </c>
      <c r="R1485" s="208" t="s">
        <v>259</v>
      </c>
      <c r="S1485" s="203">
        <v>44837.594768518517</v>
      </c>
    </row>
    <row r="1486" spans="1:19" x14ac:dyDescent="0.2">
      <c r="A1486" s="208" t="s">
        <v>256</v>
      </c>
      <c r="B1486" s="208" t="s">
        <v>211</v>
      </c>
      <c r="C1486" s="203">
        <v>44806.791666666664</v>
      </c>
      <c r="D1486" s="208">
        <v>0</v>
      </c>
      <c r="E1486" s="208">
        <v>0</v>
      </c>
      <c r="F1486" s="208">
        <v>3.6070000000000002</v>
      </c>
      <c r="G1486" s="208">
        <v>3.6070000000000002</v>
      </c>
      <c r="H1486" s="208">
        <v>0</v>
      </c>
      <c r="I1486" s="208">
        <v>0</v>
      </c>
      <c r="J1486" s="208">
        <v>0</v>
      </c>
      <c r="K1486" s="208">
        <v>0</v>
      </c>
      <c r="L1486" s="208"/>
      <c r="M1486" s="208">
        <v>0</v>
      </c>
      <c r="N1486" s="208">
        <v>0</v>
      </c>
      <c r="O1486" s="208">
        <v>680</v>
      </c>
      <c r="P1486" s="208" t="s">
        <v>257</v>
      </c>
      <c r="Q1486" s="208" t="s">
        <v>258</v>
      </c>
      <c r="R1486" s="208" t="s">
        <v>259</v>
      </c>
      <c r="S1486" s="203">
        <v>44837.594768518517</v>
      </c>
    </row>
    <row r="1487" spans="1:19" x14ac:dyDescent="0.2">
      <c r="A1487" s="208" t="s">
        <v>256</v>
      </c>
      <c r="B1487" s="208" t="s">
        <v>211</v>
      </c>
      <c r="C1487" s="203">
        <v>44806.833333333336</v>
      </c>
      <c r="D1487" s="208">
        <v>0</v>
      </c>
      <c r="E1487" s="208">
        <v>0</v>
      </c>
      <c r="F1487" s="208">
        <v>3.94</v>
      </c>
      <c r="G1487" s="208">
        <v>3.94</v>
      </c>
      <c r="H1487" s="208">
        <v>0</v>
      </c>
      <c r="I1487" s="208">
        <v>0</v>
      </c>
      <c r="J1487" s="208">
        <v>0</v>
      </c>
      <c r="K1487" s="208">
        <v>0</v>
      </c>
      <c r="L1487" s="208"/>
      <c r="M1487" s="208">
        <v>0</v>
      </c>
      <c r="N1487" s="208">
        <v>0</v>
      </c>
      <c r="O1487" s="208">
        <v>680</v>
      </c>
      <c r="P1487" s="208" t="s">
        <v>257</v>
      </c>
      <c r="Q1487" s="208" t="s">
        <v>258</v>
      </c>
      <c r="R1487" s="208" t="s">
        <v>259</v>
      </c>
      <c r="S1487" s="203">
        <v>44837.594768518517</v>
      </c>
    </row>
    <row r="1488" spans="1:19" x14ac:dyDescent="0.2">
      <c r="A1488" s="208" t="s">
        <v>256</v>
      </c>
      <c r="B1488" s="208" t="s">
        <v>211</v>
      </c>
      <c r="C1488" s="203">
        <v>44806.875</v>
      </c>
      <c r="D1488" s="208">
        <v>0</v>
      </c>
      <c r="E1488" s="208">
        <v>0</v>
      </c>
      <c r="F1488" s="208">
        <v>3.992</v>
      </c>
      <c r="G1488" s="208">
        <v>3.992</v>
      </c>
      <c r="H1488" s="208">
        <v>0</v>
      </c>
      <c r="I1488" s="208">
        <v>0</v>
      </c>
      <c r="J1488" s="208">
        <v>0</v>
      </c>
      <c r="K1488" s="208">
        <v>0</v>
      </c>
      <c r="L1488" s="208"/>
      <c r="M1488" s="208">
        <v>0</v>
      </c>
      <c r="N1488" s="208">
        <v>0</v>
      </c>
      <c r="O1488" s="208">
        <v>680</v>
      </c>
      <c r="P1488" s="208" t="s">
        <v>257</v>
      </c>
      <c r="Q1488" s="208" t="s">
        <v>258</v>
      </c>
      <c r="R1488" s="208" t="s">
        <v>259</v>
      </c>
      <c r="S1488" s="203">
        <v>44837.594768518517</v>
      </c>
    </row>
    <row r="1489" spans="1:19" x14ac:dyDescent="0.2">
      <c r="A1489" s="208" t="s">
        <v>256</v>
      </c>
      <c r="B1489" s="208" t="s">
        <v>211</v>
      </c>
      <c r="C1489" s="203">
        <v>44806.916666666664</v>
      </c>
      <c r="D1489" s="208">
        <v>0</v>
      </c>
      <c r="E1489" s="208">
        <v>0</v>
      </c>
      <c r="F1489" s="208">
        <v>3.7</v>
      </c>
      <c r="G1489" s="208">
        <v>3.7</v>
      </c>
      <c r="H1489" s="208">
        <v>0</v>
      </c>
      <c r="I1489" s="208">
        <v>0</v>
      </c>
      <c r="J1489" s="208">
        <v>0</v>
      </c>
      <c r="K1489" s="208">
        <v>0</v>
      </c>
      <c r="L1489" s="208"/>
      <c r="M1489" s="208">
        <v>0</v>
      </c>
      <c r="N1489" s="208">
        <v>0</v>
      </c>
      <c r="O1489" s="208">
        <v>680</v>
      </c>
      <c r="P1489" s="208" t="s">
        <v>257</v>
      </c>
      <c r="Q1489" s="208" t="s">
        <v>258</v>
      </c>
      <c r="R1489" s="208" t="s">
        <v>259</v>
      </c>
      <c r="S1489" s="203">
        <v>44837.594768518517</v>
      </c>
    </row>
    <row r="1490" spans="1:19" x14ac:dyDescent="0.2">
      <c r="A1490" s="208" t="s">
        <v>256</v>
      </c>
      <c r="B1490" s="208" t="s">
        <v>211</v>
      </c>
      <c r="C1490" s="203">
        <v>44806.958333333336</v>
      </c>
      <c r="D1490" s="208">
        <v>0</v>
      </c>
      <c r="E1490" s="208">
        <v>0</v>
      </c>
      <c r="F1490" s="208">
        <v>3.6840000000000002</v>
      </c>
      <c r="G1490" s="208">
        <v>3.6840000000000002</v>
      </c>
      <c r="H1490" s="208">
        <v>0</v>
      </c>
      <c r="I1490" s="208">
        <v>0</v>
      </c>
      <c r="J1490" s="208">
        <v>0</v>
      </c>
      <c r="K1490" s="208">
        <v>0</v>
      </c>
      <c r="L1490" s="208"/>
      <c r="M1490" s="208">
        <v>0</v>
      </c>
      <c r="N1490" s="208">
        <v>0</v>
      </c>
      <c r="O1490" s="208">
        <v>680</v>
      </c>
      <c r="P1490" s="208" t="s">
        <v>257</v>
      </c>
      <c r="Q1490" s="208" t="s">
        <v>258</v>
      </c>
      <c r="R1490" s="208" t="s">
        <v>259</v>
      </c>
      <c r="S1490" s="203">
        <v>44837.594768518517</v>
      </c>
    </row>
    <row r="1491" spans="1:19" x14ac:dyDescent="0.2">
      <c r="A1491" s="208" t="s">
        <v>256</v>
      </c>
      <c r="B1491" s="208" t="s">
        <v>211</v>
      </c>
      <c r="C1491" s="203">
        <v>44807</v>
      </c>
      <c r="D1491" s="208">
        <v>0</v>
      </c>
      <c r="E1491" s="208">
        <v>0</v>
      </c>
      <c r="F1491" s="208">
        <v>3.7280000000000002</v>
      </c>
      <c r="G1491" s="208">
        <v>3.7280000000000002</v>
      </c>
      <c r="H1491" s="208">
        <v>0</v>
      </c>
      <c r="I1491" s="208">
        <v>0</v>
      </c>
      <c r="J1491" s="208">
        <v>0</v>
      </c>
      <c r="K1491" s="208">
        <v>0</v>
      </c>
      <c r="L1491" s="208"/>
      <c r="M1491" s="208">
        <v>0</v>
      </c>
      <c r="N1491" s="208">
        <v>0</v>
      </c>
      <c r="O1491" s="208">
        <v>680</v>
      </c>
      <c r="P1491" s="208" t="s">
        <v>257</v>
      </c>
      <c r="Q1491" s="208" t="s">
        <v>258</v>
      </c>
      <c r="R1491" s="208" t="s">
        <v>259</v>
      </c>
      <c r="S1491" s="203">
        <v>44837.594768518517</v>
      </c>
    </row>
    <row r="1492" spans="1:19" x14ac:dyDescent="0.2">
      <c r="A1492" s="208" t="s">
        <v>256</v>
      </c>
      <c r="B1492" s="208" t="s">
        <v>211</v>
      </c>
      <c r="C1492" s="203">
        <v>44807.041666666664</v>
      </c>
      <c r="D1492" s="208">
        <v>0</v>
      </c>
      <c r="E1492" s="208">
        <v>0</v>
      </c>
      <c r="F1492" s="208">
        <v>3.7320000000000002</v>
      </c>
      <c r="G1492" s="208">
        <v>3.7320000000000002</v>
      </c>
      <c r="H1492" s="208">
        <v>0</v>
      </c>
      <c r="I1492" s="208">
        <v>0</v>
      </c>
      <c r="J1492" s="208">
        <v>0</v>
      </c>
      <c r="K1492" s="208">
        <v>0</v>
      </c>
      <c r="L1492" s="208"/>
      <c r="M1492" s="208">
        <v>0</v>
      </c>
      <c r="N1492" s="208">
        <v>0</v>
      </c>
      <c r="O1492" s="208">
        <v>680</v>
      </c>
      <c r="P1492" s="208" t="s">
        <v>257</v>
      </c>
      <c r="Q1492" s="208" t="s">
        <v>258</v>
      </c>
      <c r="R1492" s="208" t="s">
        <v>259</v>
      </c>
      <c r="S1492" s="203">
        <v>44837.594768518517</v>
      </c>
    </row>
    <row r="1493" spans="1:19" x14ac:dyDescent="0.2">
      <c r="A1493" s="208" t="s">
        <v>256</v>
      </c>
      <c r="B1493" s="208" t="s">
        <v>211</v>
      </c>
      <c r="C1493" s="203">
        <v>44807.083333333336</v>
      </c>
      <c r="D1493" s="208">
        <v>0</v>
      </c>
      <c r="E1493" s="208">
        <v>0</v>
      </c>
      <c r="F1493" s="208">
        <v>3.7120000000000002</v>
      </c>
      <c r="G1493" s="208">
        <v>3.7120000000000002</v>
      </c>
      <c r="H1493" s="208">
        <v>0</v>
      </c>
      <c r="I1493" s="208">
        <v>0</v>
      </c>
      <c r="J1493" s="208">
        <v>0</v>
      </c>
      <c r="K1493" s="208">
        <v>0</v>
      </c>
      <c r="L1493" s="208"/>
      <c r="M1493" s="208">
        <v>0</v>
      </c>
      <c r="N1493" s="208">
        <v>0</v>
      </c>
      <c r="O1493" s="208">
        <v>680</v>
      </c>
      <c r="P1493" s="208" t="s">
        <v>257</v>
      </c>
      <c r="Q1493" s="208" t="s">
        <v>258</v>
      </c>
      <c r="R1493" s="208" t="s">
        <v>259</v>
      </c>
      <c r="S1493" s="203">
        <v>44837.594768518517</v>
      </c>
    </row>
    <row r="1494" spans="1:19" x14ac:dyDescent="0.2">
      <c r="A1494" s="208" t="s">
        <v>256</v>
      </c>
      <c r="B1494" s="208" t="s">
        <v>211</v>
      </c>
      <c r="C1494" s="203">
        <v>44807.125</v>
      </c>
      <c r="D1494" s="208">
        <v>0</v>
      </c>
      <c r="E1494" s="208">
        <v>0</v>
      </c>
      <c r="F1494" s="208">
        <v>3.7040000000000002</v>
      </c>
      <c r="G1494" s="208">
        <v>3.7040000000000002</v>
      </c>
      <c r="H1494" s="208">
        <v>0</v>
      </c>
      <c r="I1494" s="208">
        <v>0</v>
      </c>
      <c r="J1494" s="208">
        <v>0</v>
      </c>
      <c r="K1494" s="208">
        <v>0</v>
      </c>
      <c r="L1494" s="208"/>
      <c r="M1494" s="208">
        <v>0</v>
      </c>
      <c r="N1494" s="208">
        <v>0</v>
      </c>
      <c r="O1494" s="208">
        <v>680</v>
      </c>
      <c r="P1494" s="208" t="s">
        <v>257</v>
      </c>
      <c r="Q1494" s="208" t="s">
        <v>258</v>
      </c>
      <c r="R1494" s="208" t="s">
        <v>259</v>
      </c>
      <c r="S1494" s="203">
        <v>44837.594768518517</v>
      </c>
    </row>
    <row r="1495" spans="1:19" x14ac:dyDescent="0.2">
      <c r="A1495" s="208" t="s">
        <v>256</v>
      </c>
      <c r="B1495" s="208" t="s">
        <v>211</v>
      </c>
      <c r="C1495" s="203">
        <v>44807.166666666664</v>
      </c>
      <c r="D1495" s="208">
        <v>0</v>
      </c>
      <c r="E1495" s="208">
        <v>0</v>
      </c>
      <c r="F1495" s="208">
        <v>3.7080000000000002</v>
      </c>
      <c r="G1495" s="208">
        <v>3.7080000000000002</v>
      </c>
      <c r="H1495" s="208">
        <v>0</v>
      </c>
      <c r="I1495" s="208">
        <v>0</v>
      </c>
      <c r="J1495" s="208">
        <v>0</v>
      </c>
      <c r="K1495" s="208">
        <v>0</v>
      </c>
      <c r="L1495" s="208"/>
      <c r="M1495" s="208">
        <v>0</v>
      </c>
      <c r="N1495" s="208">
        <v>0</v>
      </c>
      <c r="O1495" s="208">
        <v>680</v>
      </c>
      <c r="P1495" s="208" t="s">
        <v>257</v>
      </c>
      <c r="Q1495" s="208" t="s">
        <v>258</v>
      </c>
      <c r="R1495" s="208" t="s">
        <v>259</v>
      </c>
      <c r="S1495" s="203">
        <v>44837.594768518517</v>
      </c>
    </row>
    <row r="1496" spans="1:19" x14ac:dyDescent="0.2">
      <c r="A1496" s="208" t="s">
        <v>256</v>
      </c>
      <c r="B1496" s="208" t="s">
        <v>211</v>
      </c>
      <c r="C1496" s="203">
        <v>44807.208333333336</v>
      </c>
      <c r="D1496" s="208">
        <v>0</v>
      </c>
      <c r="E1496" s="208">
        <v>0</v>
      </c>
      <c r="F1496" s="208">
        <v>3.7</v>
      </c>
      <c r="G1496" s="208">
        <v>3.7</v>
      </c>
      <c r="H1496" s="208">
        <v>0</v>
      </c>
      <c r="I1496" s="208">
        <v>0</v>
      </c>
      <c r="J1496" s="208">
        <v>0</v>
      </c>
      <c r="K1496" s="208">
        <v>0</v>
      </c>
      <c r="L1496" s="208"/>
      <c r="M1496" s="208">
        <v>0</v>
      </c>
      <c r="N1496" s="208">
        <v>0</v>
      </c>
      <c r="O1496" s="208">
        <v>680</v>
      </c>
      <c r="P1496" s="208" t="s">
        <v>257</v>
      </c>
      <c r="Q1496" s="208" t="s">
        <v>258</v>
      </c>
      <c r="R1496" s="208" t="s">
        <v>259</v>
      </c>
      <c r="S1496" s="203">
        <v>44837.594768518517</v>
      </c>
    </row>
    <row r="1497" spans="1:19" x14ac:dyDescent="0.2">
      <c r="A1497" s="208" t="s">
        <v>256</v>
      </c>
      <c r="B1497" s="208" t="s">
        <v>211</v>
      </c>
      <c r="C1497" s="203">
        <v>44807.25</v>
      </c>
      <c r="D1497" s="208">
        <v>0</v>
      </c>
      <c r="E1497" s="208">
        <v>0</v>
      </c>
      <c r="F1497" s="208">
        <v>3.68</v>
      </c>
      <c r="G1497" s="208">
        <v>3.68</v>
      </c>
      <c r="H1497" s="208">
        <v>0</v>
      </c>
      <c r="I1497" s="208">
        <v>0</v>
      </c>
      <c r="J1497" s="208">
        <v>0</v>
      </c>
      <c r="K1497" s="208">
        <v>0</v>
      </c>
      <c r="L1497" s="208"/>
      <c r="M1497" s="208">
        <v>0</v>
      </c>
      <c r="N1497" s="208">
        <v>0</v>
      </c>
      <c r="O1497" s="208">
        <v>680</v>
      </c>
      <c r="P1497" s="208" t="s">
        <v>257</v>
      </c>
      <c r="Q1497" s="208" t="s">
        <v>258</v>
      </c>
      <c r="R1497" s="208" t="s">
        <v>259</v>
      </c>
      <c r="S1497" s="203">
        <v>44837.594768518517</v>
      </c>
    </row>
    <row r="1498" spans="1:19" x14ac:dyDescent="0.2">
      <c r="A1498" s="208" t="s">
        <v>256</v>
      </c>
      <c r="B1498" s="208" t="s">
        <v>211</v>
      </c>
      <c r="C1498" s="203">
        <v>44807.291666666664</v>
      </c>
      <c r="D1498" s="208">
        <v>0</v>
      </c>
      <c r="E1498" s="208">
        <v>0</v>
      </c>
      <c r="F1498" s="208">
        <v>3.6760000000000002</v>
      </c>
      <c r="G1498" s="208">
        <v>3.6760000000000002</v>
      </c>
      <c r="H1498" s="208">
        <v>0</v>
      </c>
      <c r="I1498" s="208">
        <v>0</v>
      </c>
      <c r="J1498" s="208">
        <v>0</v>
      </c>
      <c r="K1498" s="208">
        <v>0</v>
      </c>
      <c r="L1498" s="208"/>
      <c r="M1498" s="208">
        <v>0</v>
      </c>
      <c r="N1498" s="208">
        <v>0</v>
      </c>
      <c r="O1498" s="208">
        <v>680</v>
      </c>
      <c r="P1498" s="208" t="s">
        <v>257</v>
      </c>
      <c r="Q1498" s="208" t="s">
        <v>258</v>
      </c>
      <c r="R1498" s="208" t="s">
        <v>259</v>
      </c>
      <c r="S1498" s="203">
        <v>44837.594768518517</v>
      </c>
    </row>
    <row r="1499" spans="1:19" x14ac:dyDescent="0.2">
      <c r="A1499" s="208" t="s">
        <v>256</v>
      </c>
      <c r="B1499" s="208" t="s">
        <v>211</v>
      </c>
      <c r="C1499" s="203">
        <v>44807.333333333336</v>
      </c>
      <c r="D1499" s="208">
        <v>0</v>
      </c>
      <c r="E1499" s="208">
        <v>0</v>
      </c>
      <c r="F1499" s="208">
        <v>3.7280000000000002</v>
      </c>
      <c r="G1499" s="208">
        <v>3.7280000000000002</v>
      </c>
      <c r="H1499" s="208">
        <v>0</v>
      </c>
      <c r="I1499" s="208">
        <v>0</v>
      </c>
      <c r="J1499" s="208">
        <v>0</v>
      </c>
      <c r="K1499" s="208">
        <v>0</v>
      </c>
      <c r="L1499" s="208"/>
      <c r="M1499" s="208">
        <v>0</v>
      </c>
      <c r="N1499" s="208">
        <v>0</v>
      </c>
      <c r="O1499" s="208">
        <v>680</v>
      </c>
      <c r="P1499" s="208" t="s">
        <v>257</v>
      </c>
      <c r="Q1499" s="208" t="s">
        <v>258</v>
      </c>
      <c r="R1499" s="208" t="s">
        <v>259</v>
      </c>
      <c r="S1499" s="203">
        <v>44837.594768518517</v>
      </c>
    </row>
    <row r="1500" spans="1:19" x14ac:dyDescent="0.2">
      <c r="A1500" s="208" t="s">
        <v>256</v>
      </c>
      <c r="B1500" s="208" t="s">
        <v>211</v>
      </c>
      <c r="C1500" s="203">
        <v>44807.375</v>
      </c>
      <c r="D1500" s="208">
        <v>0</v>
      </c>
      <c r="E1500" s="208">
        <v>0</v>
      </c>
      <c r="F1500" s="208">
        <v>3.7639999999999998</v>
      </c>
      <c r="G1500" s="208">
        <v>3.7639999999999998</v>
      </c>
      <c r="H1500" s="208">
        <v>0</v>
      </c>
      <c r="I1500" s="208">
        <v>0</v>
      </c>
      <c r="J1500" s="208">
        <v>0</v>
      </c>
      <c r="K1500" s="208">
        <v>0</v>
      </c>
      <c r="L1500" s="208"/>
      <c r="M1500" s="208">
        <v>0</v>
      </c>
      <c r="N1500" s="208">
        <v>0</v>
      </c>
      <c r="O1500" s="208">
        <v>680</v>
      </c>
      <c r="P1500" s="208" t="s">
        <v>257</v>
      </c>
      <c r="Q1500" s="208" t="s">
        <v>258</v>
      </c>
      <c r="R1500" s="208" t="s">
        <v>259</v>
      </c>
      <c r="S1500" s="203">
        <v>44837.594768518517</v>
      </c>
    </row>
    <row r="1501" spans="1:19" x14ac:dyDescent="0.2">
      <c r="A1501" s="208" t="s">
        <v>256</v>
      </c>
      <c r="B1501" s="208" t="s">
        <v>211</v>
      </c>
      <c r="C1501" s="203">
        <v>44807.416666666664</v>
      </c>
      <c r="D1501" s="208">
        <v>0</v>
      </c>
      <c r="E1501" s="208">
        <v>0</v>
      </c>
      <c r="F1501" s="208">
        <v>3.82</v>
      </c>
      <c r="G1501" s="208">
        <v>3.82</v>
      </c>
      <c r="H1501" s="208">
        <v>0</v>
      </c>
      <c r="I1501" s="208">
        <v>0</v>
      </c>
      <c r="J1501" s="208">
        <v>0</v>
      </c>
      <c r="K1501" s="208">
        <v>0</v>
      </c>
      <c r="L1501" s="208"/>
      <c r="M1501" s="208">
        <v>0</v>
      </c>
      <c r="N1501" s="208">
        <v>0</v>
      </c>
      <c r="O1501" s="208">
        <v>680</v>
      </c>
      <c r="P1501" s="208" t="s">
        <v>257</v>
      </c>
      <c r="Q1501" s="208" t="s">
        <v>258</v>
      </c>
      <c r="R1501" s="208" t="s">
        <v>259</v>
      </c>
      <c r="S1501" s="203">
        <v>44837.594768518517</v>
      </c>
    </row>
    <row r="1502" spans="1:19" x14ac:dyDescent="0.2">
      <c r="A1502" s="208" t="s">
        <v>256</v>
      </c>
      <c r="B1502" s="208" t="s">
        <v>211</v>
      </c>
      <c r="C1502" s="203">
        <v>44807.458333333336</v>
      </c>
      <c r="D1502" s="208">
        <v>0</v>
      </c>
      <c r="E1502" s="208">
        <v>0</v>
      </c>
      <c r="F1502" s="208">
        <v>3.7919999999999998</v>
      </c>
      <c r="G1502" s="208">
        <v>3.7919999999999998</v>
      </c>
      <c r="H1502" s="208">
        <v>0</v>
      </c>
      <c r="I1502" s="208">
        <v>0</v>
      </c>
      <c r="J1502" s="208">
        <v>0</v>
      </c>
      <c r="K1502" s="208">
        <v>0</v>
      </c>
      <c r="L1502" s="208"/>
      <c r="M1502" s="208">
        <v>0</v>
      </c>
      <c r="N1502" s="208">
        <v>0</v>
      </c>
      <c r="O1502" s="208">
        <v>680</v>
      </c>
      <c r="P1502" s="208" t="s">
        <v>257</v>
      </c>
      <c r="Q1502" s="208" t="s">
        <v>258</v>
      </c>
      <c r="R1502" s="208" t="s">
        <v>259</v>
      </c>
      <c r="S1502" s="203">
        <v>44837.594768518517</v>
      </c>
    </row>
    <row r="1503" spans="1:19" x14ac:dyDescent="0.2">
      <c r="A1503" s="208" t="s">
        <v>256</v>
      </c>
      <c r="B1503" s="208" t="s">
        <v>211</v>
      </c>
      <c r="C1503" s="203">
        <v>44807.5</v>
      </c>
      <c r="D1503" s="208">
        <v>0</v>
      </c>
      <c r="E1503" s="208">
        <v>0</v>
      </c>
      <c r="F1503" s="208">
        <v>3.7519999999999998</v>
      </c>
      <c r="G1503" s="208">
        <v>3.7519999999999998</v>
      </c>
      <c r="H1503" s="208">
        <v>0</v>
      </c>
      <c r="I1503" s="208">
        <v>0</v>
      </c>
      <c r="J1503" s="208">
        <v>0</v>
      </c>
      <c r="K1503" s="208">
        <v>0</v>
      </c>
      <c r="L1503" s="208"/>
      <c r="M1503" s="208">
        <v>0</v>
      </c>
      <c r="N1503" s="208">
        <v>0</v>
      </c>
      <c r="O1503" s="208">
        <v>680</v>
      </c>
      <c r="P1503" s="208" t="s">
        <v>257</v>
      </c>
      <c r="Q1503" s="208" t="s">
        <v>258</v>
      </c>
      <c r="R1503" s="208" t="s">
        <v>259</v>
      </c>
      <c r="S1503" s="203">
        <v>44837.594768518517</v>
      </c>
    </row>
    <row r="1504" spans="1:19" x14ac:dyDescent="0.2">
      <c r="A1504" s="208" t="s">
        <v>256</v>
      </c>
      <c r="B1504" s="208" t="s">
        <v>211</v>
      </c>
      <c r="C1504" s="203">
        <v>44807.541666666664</v>
      </c>
      <c r="D1504" s="208">
        <v>0</v>
      </c>
      <c r="E1504" s="208">
        <v>0</v>
      </c>
      <c r="F1504" s="208">
        <v>3.7839999999999998</v>
      </c>
      <c r="G1504" s="208">
        <v>3.7839999999999998</v>
      </c>
      <c r="H1504" s="208">
        <v>0</v>
      </c>
      <c r="I1504" s="208">
        <v>0</v>
      </c>
      <c r="J1504" s="208">
        <v>0</v>
      </c>
      <c r="K1504" s="208">
        <v>0</v>
      </c>
      <c r="L1504" s="208"/>
      <c r="M1504" s="208">
        <v>0</v>
      </c>
      <c r="N1504" s="208">
        <v>0</v>
      </c>
      <c r="O1504" s="208">
        <v>680</v>
      </c>
      <c r="P1504" s="208" t="s">
        <v>257</v>
      </c>
      <c r="Q1504" s="208" t="s">
        <v>258</v>
      </c>
      <c r="R1504" s="208" t="s">
        <v>259</v>
      </c>
      <c r="S1504" s="203">
        <v>44837.594768518517</v>
      </c>
    </row>
    <row r="1505" spans="1:19" x14ac:dyDescent="0.2">
      <c r="A1505" s="208" t="s">
        <v>256</v>
      </c>
      <c r="B1505" s="208" t="s">
        <v>211</v>
      </c>
      <c r="C1505" s="203">
        <v>44807.583333333336</v>
      </c>
      <c r="D1505" s="208">
        <v>0</v>
      </c>
      <c r="E1505" s="208">
        <v>0</v>
      </c>
      <c r="F1505" s="208">
        <v>3.7719999999999998</v>
      </c>
      <c r="G1505" s="208">
        <v>3.7719999999999998</v>
      </c>
      <c r="H1505" s="208">
        <v>0</v>
      </c>
      <c r="I1505" s="208">
        <v>0</v>
      </c>
      <c r="J1505" s="208">
        <v>0</v>
      </c>
      <c r="K1505" s="208">
        <v>0</v>
      </c>
      <c r="L1505" s="208"/>
      <c r="M1505" s="208">
        <v>0</v>
      </c>
      <c r="N1505" s="208">
        <v>0</v>
      </c>
      <c r="O1505" s="208">
        <v>680</v>
      </c>
      <c r="P1505" s="208" t="s">
        <v>257</v>
      </c>
      <c r="Q1505" s="208" t="s">
        <v>258</v>
      </c>
      <c r="R1505" s="208" t="s">
        <v>259</v>
      </c>
      <c r="S1505" s="203">
        <v>44837.594768518517</v>
      </c>
    </row>
    <row r="1506" spans="1:19" x14ac:dyDescent="0.2">
      <c r="A1506" s="208" t="s">
        <v>256</v>
      </c>
      <c r="B1506" s="208" t="s">
        <v>211</v>
      </c>
      <c r="C1506" s="203">
        <v>44807.625</v>
      </c>
      <c r="D1506" s="208">
        <v>0</v>
      </c>
      <c r="E1506" s="208">
        <v>0</v>
      </c>
      <c r="F1506" s="208">
        <v>3.7280000000000002</v>
      </c>
      <c r="G1506" s="208">
        <v>3.7280000000000002</v>
      </c>
      <c r="H1506" s="208">
        <v>0</v>
      </c>
      <c r="I1506" s="208">
        <v>0</v>
      </c>
      <c r="J1506" s="208">
        <v>0</v>
      </c>
      <c r="K1506" s="208">
        <v>0</v>
      </c>
      <c r="L1506" s="208"/>
      <c r="M1506" s="208">
        <v>0</v>
      </c>
      <c r="N1506" s="208">
        <v>0</v>
      </c>
      <c r="O1506" s="208">
        <v>680</v>
      </c>
      <c r="P1506" s="208" t="s">
        <v>257</v>
      </c>
      <c r="Q1506" s="208" t="s">
        <v>258</v>
      </c>
      <c r="R1506" s="208" t="s">
        <v>259</v>
      </c>
      <c r="S1506" s="203">
        <v>44837.594768518517</v>
      </c>
    </row>
    <row r="1507" spans="1:19" x14ac:dyDescent="0.2">
      <c r="A1507" s="208" t="s">
        <v>256</v>
      </c>
      <c r="B1507" s="208" t="s">
        <v>211</v>
      </c>
      <c r="C1507" s="203">
        <v>44807.666666666664</v>
      </c>
      <c r="D1507" s="208">
        <v>0</v>
      </c>
      <c r="E1507" s="208">
        <v>0</v>
      </c>
      <c r="F1507" s="208">
        <v>3.7080000000000002</v>
      </c>
      <c r="G1507" s="208">
        <v>3.7080000000000002</v>
      </c>
      <c r="H1507" s="208">
        <v>0</v>
      </c>
      <c r="I1507" s="208">
        <v>0</v>
      </c>
      <c r="J1507" s="208">
        <v>0</v>
      </c>
      <c r="K1507" s="208">
        <v>0</v>
      </c>
      <c r="L1507" s="208"/>
      <c r="M1507" s="208">
        <v>0</v>
      </c>
      <c r="N1507" s="208">
        <v>0</v>
      </c>
      <c r="O1507" s="208">
        <v>680</v>
      </c>
      <c r="P1507" s="208" t="s">
        <v>257</v>
      </c>
      <c r="Q1507" s="208" t="s">
        <v>258</v>
      </c>
      <c r="R1507" s="208" t="s">
        <v>259</v>
      </c>
      <c r="S1507" s="203">
        <v>44837.594768518517</v>
      </c>
    </row>
    <row r="1508" spans="1:19" x14ac:dyDescent="0.2">
      <c r="A1508" s="208" t="s">
        <v>256</v>
      </c>
      <c r="B1508" s="208" t="s">
        <v>211</v>
      </c>
      <c r="C1508" s="203">
        <v>44807.708333333336</v>
      </c>
      <c r="D1508" s="208">
        <v>0</v>
      </c>
      <c r="E1508" s="208">
        <v>0</v>
      </c>
      <c r="F1508" s="208">
        <v>3.6880000000000002</v>
      </c>
      <c r="G1508" s="208">
        <v>3.6880000000000002</v>
      </c>
      <c r="H1508" s="208">
        <v>0</v>
      </c>
      <c r="I1508" s="208">
        <v>0</v>
      </c>
      <c r="J1508" s="208">
        <v>0</v>
      </c>
      <c r="K1508" s="208">
        <v>0</v>
      </c>
      <c r="L1508" s="208"/>
      <c r="M1508" s="208">
        <v>0</v>
      </c>
      <c r="N1508" s="208">
        <v>0</v>
      </c>
      <c r="O1508" s="208">
        <v>680</v>
      </c>
      <c r="P1508" s="208" t="s">
        <v>257</v>
      </c>
      <c r="Q1508" s="208" t="s">
        <v>258</v>
      </c>
      <c r="R1508" s="208" t="s">
        <v>259</v>
      </c>
      <c r="S1508" s="203">
        <v>44837.594768518517</v>
      </c>
    </row>
    <row r="1509" spans="1:19" x14ac:dyDescent="0.2">
      <c r="A1509" s="208" t="s">
        <v>256</v>
      </c>
      <c r="B1509" s="208" t="s">
        <v>211</v>
      </c>
      <c r="C1509" s="203">
        <v>44807.75</v>
      </c>
      <c r="D1509" s="208">
        <v>0</v>
      </c>
      <c r="E1509" s="208">
        <v>0</v>
      </c>
      <c r="F1509" s="208">
        <v>4.38</v>
      </c>
      <c r="G1509" s="208">
        <v>4.38</v>
      </c>
      <c r="H1509" s="208">
        <v>0</v>
      </c>
      <c r="I1509" s="208">
        <v>0</v>
      </c>
      <c r="J1509" s="208">
        <v>0</v>
      </c>
      <c r="K1509" s="208">
        <v>0</v>
      </c>
      <c r="L1509" s="208"/>
      <c r="M1509" s="208">
        <v>0</v>
      </c>
      <c r="N1509" s="208">
        <v>0</v>
      </c>
      <c r="O1509" s="208">
        <v>680</v>
      </c>
      <c r="P1509" s="208" t="s">
        <v>257</v>
      </c>
      <c r="Q1509" s="208" t="s">
        <v>258</v>
      </c>
      <c r="R1509" s="208" t="s">
        <v>259</v>
      </c>
      <c r="S1509" s="203">
        <v>44837.594768518517</v>
      </c>
    </row>
    <row r="1510" spans="1:19" x14ac:dyDescent="0.2">
      <c r="A1510" s="208" t="s">
        <v>256</v>
      </c>
      <c r="B1510" s="208" t="s">
        <v>211</v>
      </c>
      <c r="C1510" s="203">
        <v>44807.791666666664</v>
      </c>
      <c r="D1510" s="208">
        <v>0</v>
      </c>
      <c r="E1510" s="208">
        <v>0</v>
      </c>
      <c r="F1510" s="208">
        <v>4.7720000000000002</v>
      </c>
      <c r="G1510" s="208">
        <v>4.7720000000000002</v>
      </c>
      <c r="H1510" s="208">
        <v>0</v>
      </c>
      <c r="I1510" s="208">
        <v>0</v>
      </c>
      <c r="J1510" s="208">
        <v>0</v>
      </c>
      <c r="K1510" s="208">
        <v>0</v>
      </c>
      <c r="L1510" s="208"/>
      <c r="M1510" s="208">
        <v>0</v>
      </c>
      <c r="N1510" s="208">
        <v>0</v>
      </c>
      <c r="O1510" s="208">
        <v>680</v>
      </c>
      <c r="P1510" s="208" t="s">
        <v>257</v>
      </c>
      <c r="Q1510" s="208" t="s">
        <v>258</v>
      </c>
      <c r="R1510" s="208" t="s">
        <v>259</v>
      </c>
      <c r="S1510" s="203">
        <v>44837.594768518517</v>
      </c>
    </row>
    <row r="1511" spans="1:19" x14ac:dyDescent="0.2">
      <c r="A1511" s="208" t="s">
        <v>256</v>
      </c>
      <c r="B1511" s="208" t="s">
        <v>211</v>
      </c>
      <c r="C1511" s="203">
        <v>44807.833333333336</v>
      </c>
      <c r="D1511" s="208">
        <v>0</v>
      </c>
      <c r="E1511" s="208">
        <v>0</v>
      </c>
      <c r="F1511" s="208">
        <v>4.8280000000000003</v>
      </c>
      <c r="G1511" s="208">
        <v>4.8280000000000003</v>
      </c>
      <c r="H1511" s="208">
        <v>0</v>
      </c>
      <c r="I1511" s="208">
        <v>0</v>
      </c>
      <c r="J1511" s="208">
        <v>0</v>
      </c>
      <c r="K1511" s="208">
        <v>0</v>
      </c>
      <c r="L1511" s="208"/>
      <c r="M1511" s="208">
        <v>0</v>
      </c>
      <c r="N1511" s="208">
        <v>0</v>
      </c>
      <c r="O1511" s="208">
        <v>680</v>
      </c>
      <c r="P1511" s="208" t="s">
        <v>257</v>
      </c>
      <c r="Q1511" s="208" t="s">
        <v>258</v>
      </c>
      <c r="R1511" s="208" t="s">
        <v>259</v>
      </c>
      <c r="S1511" s="203">
        <v>44837.594768518517</v>
      </c>
    </row>
    <row r="1512" spans="1:19" x14ac:dyDescent="0.2">
      <c r="A1512" s="208" t="s">
        <v>256</v>
      </c>
      <c r="B1512" s="208" t="s">
        <v>211</v>
      </c>
      <c r="C1512" s="203">
        <v>44807.875</v>
      </c>
      <c r="D1512" s="208">
        <v>0</v>
      </c>
      <c r="E1512" s="208">
        <v>0</v>
      </c>
      <c r="F1512" s="208">
        <v>5.0199999999999996</v>
      </c>
      <c r="G1512" s="208">
        <v>5.0199999999999996</v>
      </c>
      <c r="H1512" s="208">
        <v>0</v>
      </c>
      <c r="I1512" s="208">
        <v>0</v>
      </c>
      <c r="J1512" s="208">
        <v>0</v>
      </c>
      <c r="K1512" s="208">
        <v>0</v>
      </c>
      <c r="L1512" s="208"/>
      <c r="M1512" s="208">
        <v>0</v>
      </c>
      <c r="N1512" s="208">
        <v>0</v>
      </c>
      <c r="O1512" s="208">
        <v>680</v>
      </c>
      <c r="P1512" s="208" t="s">
        <v>257</v>
      </c>
      <c r="Q1512" s="208" t="s">
        <v>258</v>
      </c>
      <c r="R1512" s="208" t="s">
        <v>259</v>
      </c>
      <c r="S1512" s="203">
        <v>44837.594768518517</v>
      </c>
    </row>
    <row r="1513" spans="1:19" x14ac:dyDescent="0.2">
      <c r="A1513" s="208" t="s">
        <v>256</v>
      </c>
      <c r="B1513" s="208" t="s">
        <v>211</v>
      </c>
      <c r="C1513" s="203">
        <v>44807.916666666664</v>
      </c>
      <c r="D1513" s="208">
        <v>0</v>
      </c>
      <c r="E1513" s="208">
        <v>0</v>
      </c>
      <c r="F1513" s="208">
        <v>4.84</v>
      </c>
      <c r="G1513" s="208">
        <v>4.84</v>
      </c>
      <c r="H1513" s="208">
        <v>0</v>
      </c>
      <c r="I1513" s="208">
        <v>0</v>
      </c>
      <c r="J1513" s="208">
        <v>0</v>
      </c>
      <c r="K1513" s="208">
        <v>0</v>
      </c>
      <c r="L1513" s="208"/>
      <c r="M1513" s="208">
        <v>0</v>
      </c>
      <c r="N1513" s="208">
        <v>0</v>
      </c>
      <c r="O1513" s="208">
        <v>680</v>
      </c>
      <c r="P1513" s="208" t="s">
        <v>257</v>
      </c>
      <c r="Q1513" s="208" t="s">
        <v>258</v>
      </c>
      <c r="R1513" s="208" t="s">
        <v>259</v>
      </c>
      <c r="S1513" s="203">
        <v>44837.594768518517</v>
      </c>
    </row>
    <row r="1514" spans="1:19" x14ac:dyDescent="0.2">
      <c r="A1514" s="208" t="s">
        <v>256</v>
      </c>
      <c r="B1514" s="208" t="s">
        <v>211</v>
      </c>
      <c r="C1514" s="203">
        <v>44807.958333333336</v>
      </c>
      <c r="D1514" s="208">
        <v>0</v>
      </c>
      <c r="E1514" s="208">
        <v>0</v>
      </c>
      <c r="F1514" s="208">
        <v>3.7360000000000002</v>
      </c>
      <c r="G1514" s="208">
        <v>3.7360000000000002</v>
      </c>
      <c r="H1514" s="208">
        <v>0</v>
      </c>
      <c r="I1514" s="208">
        <v>0</v>
      </c>
      <c r="J1514" s="208">
        <v>0</v>
      </c>
      <c r="K1514" s="208">
        <v>0</v>
      </c>
      <c r="L1514" s="208"/>
      <c r="M1514" s="208">
        <v>0</v>
      </c>
      <c r="N1514" s="208">
        <v>0</v>
      </c>
      <c r="O1514" s="208">
        <v>680</v>
      </c>
      <c r="P1514" s="208" t="s">
        <v>257</v>
      </c>
      <c r="Q1514" s="208" t="s">
        <v>258</v>
      </c>
      <c r="R1514" s="208" t="s">
        <v>259</v>
      </c>
      <c r="S1514" s="203">
        <v>44837.594768518517</v>
      </c>
    </row>
    <row r="1515" spans="1:19" x14ac:dyDescent="0.2">
      <c r="A1515" s="208" t="s">
        <v>256</v>
      </c>
      <c r="B1515" s="208" t="s">
        <v>211</v>
      </c>
      <c r="C1515" s="203">
        <v>44808</v>
      </c>
      <c r="D1515" s="208">
        <v>0</v>
      </c>
      <c r="E1515" s="208">
        <v>0</v>
      </c>
      <c r="F1515" s="208">
        <v>3.72</v>
      </c>
      <c r="G1515" s="208">
        <v>3.72</v>
      </c>
      <c r="H1515" s="208">
        <v>0</v>
      </c>
      <c r="I1515" s="208">
        <v>0</v>
      </c>
      <c r="J1515" s="208">
        <v>0</v>
      </c>
      <c r="K1515" s="208">
        <v>0</v>
      </c>
      <c r="L1515" s="208"/>
      <c r="M1515" s="208">
        <v>0</v>
      </c>
      <c r="N1515" s="208">
        <v>0</v>
      </c>
      <c r="O1515" s="208">
        <v>680</v>
      </c>
      <c r="P1515" s="208" t="s">
        <v>257</v>
      </c>
      <c r="Q1515" s="208" t="s">
        <v>258</v>
      </c>
      <c r="R1515" s="208" t="s">
        <v>259</v>
      </c>
      <c r="S1515" s="203">
        <v>44837.594768518517</v>
      </c>
    </row>
    <row r="1516" spans="1:19" x14ac:dyDescent="0.2">
      <c r="A1516" s="208" t="s">
        <v>256</v>
      </c>
      <c r="B1516" s="208" t="s">
        <v>211</v>
      </c>
      <c r="C1516" s="203">
        <v>44808.041666666664</v>
      </c>
      <c r="D1516" s="208">
        <v>0</v>
      </c>
      <c r="E1516" s="208">
        <v>0</v>
      </c>
      <c r="F1516" s="208">
        <v>4.9279999999999999</v>
      </c>
      <c r="G1516" s="208">
        <v>4.9279999999999999</v>
      </c>
      <c r="H1516" s="208">
        <v>0</v>
      </c>
      <c r="I1516" s="208">
        <v>0</v>
      </c>
      <c r="J1516" s="208">
        <v>0</v>
      </c>
      <c r="K1516" s="208">
        <v>0</v>
      </c>
      <c r="L1516" s="208"/>
      <c r="M1516" s="208">
        <v>0</v>
      </c>
      <c r="N1516" s="208">
        <v>0</v>
      </c>
      <c r="O1516" s="208">
        <v>680</v>
      </c>
      <c r="P1516" s="208" t="s">
        <v>257</v>
      </c>
      <c r="Q1516" s="208" t="s">
        <v>258</v>
      </c>
      <c r="R1516" s="208" t="s">
        <v>259</v>
      </c>
      <c r="S1516" s="203">
        <v>44837.594768518517</v>
      </c>
    </row>
    <row r="1517" spans="1:19" x14ac:dyDescent="0.2">
      <c r="A1517" s="208" t="s">
        <v>256</v>
      </c>
      <c r="B1517" s="208" t="s">
        <v>211</v>
      </c>
      <c r="C1517" s="203">
        <v>44808.083333333336</v>
      </c>
      <c r="D1517" s="208">
        <v>0</v>
      </c>
      <c r="E1517" s="208">
        <v>0</v>
      </c>
      <c r="F1517" s="208">
        <v>5.056</v>
      </c>
      <c r="G1517" s="208">
        <v>5.056</v>
      </c>
      <c r="H1517" s="208">
        <v>0</v>
      </c>
      <c r="I1517" s="208">
        <v>0</v>
      </c>
      <c r="J1517" s="208">
        <v>0</v>
      </c>
      <c r="K1517" s="208">
        <v>0</v>
      </c>
      <c r="L1517" s="208"/>
      <c r="M1517" s="208">
        <v>0</v>
      </c>
      <c r="N1517" s="208">
        <v>0</v>
      </c>
      <c r="O1517" s="208">
        <v>680</v>
      </c>
      <c r="P1517" s="208" t="s">
        <v>257</v>
      </c>
      <c r="Q1517" s="208" t="s">
        <v>258</v>
      </c>
      <c r="R1517" s="208" t="s">
        <v>259</v>
      </c>
      <c r="S1517" s="203">
        <v>44837.594768518517</v>
      </c>
    </row>
    <row r="1518" spans="1:19" x14ac:dyDescent="0.2">
      <c r="A1518" s="208" t="s">
        <v>256</v>
      </c>
      <c r="B1518" s="208" t="s">
        <v>211</v>
      </c>
      <c r="C1518" s="203">
        <v>44808.125</v>
      </c>
      <c r="D1518" s="208">
        <v>0</v>
      </c>
      <c r="E1518" s="208">
        <v>0</v>
      </c>
      <c r="F1518" s="208">
        <v>5.2359999999999998</v>
      </c>
      <c r="G1518" s="208">
        <v>5.2359999999999998</v>
      </c>
      <c r="H1518" s="208">
        <v>0</v>
      </c>
      <c r="I1518" s="208">
        <v>0</v>
      </c>
      <c r="J1518" s="208">
        <v>0</v>
      </c>
      <c r="K1518" s="208">
        <v>0</v>
      </c>
      <c r="L1518" s="208"/>
      <c r="M1518" s="208">
        <v>0</v>
      </c>
      <c r="N1518" s="208">
        <v>0</v>
      </c>
      <c r="O1518" s="208">
        <v>680</v>
      </c>
      <c r="P1518" s="208" t="s">
        <v>257</v>
      </c>
      <c r="Q1518" s="208" t="s">
        <v>258</v>
      </c>
      <c r="R1518" s="208" t="s">
        <v>259</v>
      </c>
      <c r="S1518" s="203">
        <v>44837.594768518517</v>
      </c>
    </row>
    <row r="1519" spans="1:19" x14ac:dyDescent="0.2">
      <c r="A1519" s="208" t="s">
        <v>256</v>
      </c>
      <c r="B1519" s="208" t="s">
        <v>211</v>
      </c>
      <c r="C1519" s="203">
        <v>44808.166666666664</v>
      </c>
      <c r="D1519" s="208">
        <v>0</v>
      </c>
      <c r="E1519" s="208">
        <v>0</v>
      </c>
      <c r="F1519" s="208">
        <v>5.2</v>
      </c>
      <c r="G1519" s="208">
        <v>5.2</v>
      </c>
      <c r="H1519" s="208">
        <v>0</v>
      </c>
      <c r="I1519" s="208">
        <v>0</v>
      </c>
      <c r="J1519" s="208">
        <v>0</v>
      </c>
      <c r="K1519" s="208">
        <v>0</v>
      </c>
      <c r="L1519" s="208"/>
      <c r="M1519" s="208">
        <v>0</v>
      </c>
      <c r="N1519" s="208">
        <v>0</v>
      </c>
      <c r="O1519" s="208">
        <v>680</v>
      </c>
      <c r="P1519" s="208" t="s">
        <v>257</v>
      </c>
      <c r="Q1519" s="208" t="s">
        <v>258</v>
      </c>
      <c r="R1519" s="208" t="s">
        <v>259</v>
      </c>
      <c r="S1519" s="203">
        <v>44837.594768518517</v>
      </c>
    </row>
    <row r="1520" spans="1:19" x14ac:dyDescent="0.2">
      <c r="A1520" s="208" t="s">
        <v>256</v>
      </c>
      <c r="B1520" s="208" t="s">
        <v>211</v>
      </c>
      <c r="C1520" s="203">
        <v>44808.208333333336</v>
      </c>
      <c r="D1520" s="208">
        <v>0</v>
      </c>
      <c r="E1520" s="208">
        <v>0</v>
      </c>
      <c r="F1520" s="208">
        <v>5.3159999999999998</v>
      </c>
      <c r="G1520" s="208">
        <v>5.3159999999999998</v>
      </c>
      <c r="H1520" s="208">
        <v>0</v>
      </c>
      <c r="I1520" s="208">
        <v>0</v>
      </c>
      <c r="J1520" s="208">
        <v>0</v>
      </c>
      <c r="K1520" s="208">
        <v>0</v>
      </c>
      <c r="L1520" s="208"/>
      <c r="M1520" s="208">
        <v>0</v>
      </c>
      <c r="N1520" s="208">
        <v>0</v>
      </c>
      <c r="O1520" s="208">
        <v>680</v>
      </c>
      <c r="P1520" s="208" t="s">
        <v>257</v>
      </c>
      <c r="Q1520" s="208" t="s">
        <v>258</v>
      </c>
      <c r="R1520" s="208" t="s">
        <v>259</v>
      </c>
      <c r="S1520" s="203">
        <v>44837.594768518517</v>
      </c>
    </row>
    <row r="1521" spans="1:19" x14ac:dyDescent="0.2">
      <c r="A1521" s="208" t="s">
        <v>256</v>
      </c>
      <c r="B1521" s="208" t="s">
        <v>211</v>
      </c>
      <c r="C1521" s="203">
        <v>44808.25</v>
      </c>
      <c r="D1521" s="208">
        <v>0</v>
      </c>
      <c r="E1521" s="208">
        <v>0</v>
      </c>
      <c r="F1521" s="208">
        <v>5.66</v>
      </c>
      <c r="G1521" s="208">
        <v>5.66</v>
      </c>
      <c r="H1521" s="208">
        <v>0</v>
      </c>
      <c r="I1521" s="208">
        <v>0</v>
      </c>
      <c r="J1521" s="208">
        <v>0</v>
      </c>
      <c r="K1521" s="208">
        <v>0</v>
      </c>
      <c r="L1521" s="208"/>
      <c r="M1521" s="208">
        <v>0</v>
      </c>
      <c r="N1521" s="208">
        <v>0</v>
      </c>
      <c r="O1521" s="208">
        <v>680</v>
      </c>
      <c r="P1521" s="208" t="s">
        <v>257</v>
      </c>
      <c r="Q1521" s="208" t="s">
        <v>258</v>
      </c>
      <c r="R1521" s="208" t="s">
        <v>259</v>
      </c>
      <c r="S1521" s="203">
        <v>44837.594768518517</v>
      </c>
    </row>
    <row r="1522" spans="1:19" x14ac:dyDescent="0.2">
      <c r="A1522" s="208" t="s">
        <v>256</v>
      </c>
      <c r="B1522" s="208" t="s">
        <v>211</v>
      </c>
      <c r="C1522" s="203">
        <v>44808.291666666664</v>
      </c>
      <c r="D1522" s="208">
        <v>0</v>
      </c>
      <c r="E1522" s="208">
        <v>0</v>
      </c>
      <c r="F1522" s="208">
        <v>5.52</v>
      </c>
      <c r="G1522" s="208">
        <v>5.52</v>
      </c>
      <c r="H1522" s="208">
        <v>0</v>
      </c>
      <c r="I1522" s="208">
        <v>0</v>
      </c>
      <c r="J1522" s="208">
        <v>0</v>
      </c>
      <c r="K1522" s="208">
        <v>0</v>
      </c>
      <c r="L1522" s="208"/>
      <c r="M1522" s="208">
        <v>0</v>
      </c>
      <c r="N1522" s="208">
        <v>0</v>
      </c>
      <c r="O1522" s="208">
        <v>680</v>
      </c>
      <c r="P1522" s="208" t="s">
        <v>257</v>
      </c>
      <c r="Q1522" s="208" t="s">
        <v>258</v>
      </c>
      <c r="R1522" s="208" t="s">
        <v>259</v>
      </c>
      <c r="S1522" s="203">
        <v>44837.594768518517</v>
      </c>
    </row>
    <row r="1523" spans="1:19" x14ac:dyDescent="0.2">
      <c r="A1523" s="208" t="s">
        <v>256</v>
      </c>
      <c r="B1523" s="208" t="s">
        <v>211</v>
      </c>
      <c r="C1523" s="203">
        <v>44808.333333333336</v>
      </c>
      <c r="D1523" s="208">
        <v>0</v>
      </c>
      <c r="E1523" s="208">
        <v>0</v>
      </c>
      <c r="F1523" s="208">
        <v>5.524</v>
      </c>
      <c r="G1523" s="208">
        <v>5.524</v>
      </c>
      <c r="H1523" s="208">
        <v>0</v>
      </c>
      <c r="I1523" s="208">
        <v>0</v>
      </c>
      <c r="J1523" s="208">
        <v>0</v>
      </c>
      <c r="K1523" s="208">
        <v>0</v>
      </c>
      <c r="L1523" s="208"/>
      <c r="M1523" s="208">
        <v>0</v>
      </c>
      <c r="N1523" s="208">
        <v>0</v>
      </c>
      <c r="O1523" s="208">
        <v>680</v>
      </c>
      <c r="P1523" s="208" t="s">
        <v>257</v>
      </c>
      <c r="Q1523" s="208" t="s">
        <v>258</v>
      </c>
      <c r="R1523" s="208" t="s">
        <v>259</v>
      </c>
      <c r="S1523" s="203">
        <v>44837.594768518517</v>
      </c>
    </row>
    <row r="1524" spans="1:19" x14ac:dyDescent="0.2">
      <c r="A1524" s="208" t="s">
        <v>256</v>
      </c>
      <c r="B1524" s="208" t="s">
        <v>211</v>
      </c>
      <c r="C1524" s="203">
        <v>44808.375</v>
      </c>
      <c r="D1524" s="208">
        <v>0</v>
      </c>
      <c r="E1524" s="208">
        <v>0</v>
      </c>
      <c r="F1524" s="208">
        <v>5.7080000000000002</v>
      </c>
      <c r="G1524" s="208">
        <v>5.7080000000000002</v>
      </c>
      <c r="H1524" s="208">
        <v>0</v>
      </c>
      <c r="I1524" s="208">
        <v>0</v>
      </c>
      <c r="J1524" s="208">
        <v>0</v>
      </c>
      <c r="K1524" s="208">
        <v>0</v>
      </c>
      <c r="L1524" s="208"/>
      <c r="M1524" s="208">
        <v>0</v>
      </c>
      <c r="N1524" s="208">
        <v>0</v>
      </c>
      <c r="O1524" s="208">
        <v>680</v>
      </c>
      <c r="P1524" s="208" t="s">
        <v>257</v>
      </c>
      <c r="Q1524" s="208" t="s">
        <v>258</v>
      </c>
      <c r="R1524" s="208" t="s">
        <v>259</v>
      </c>
      <c r="S1524" s="203">
        <v>44837.594768518517</v>
      </c>
    </row>
    <row r="1525" spans="1:19" x14ac:dyDescent="0.2">
      <c r="A1525" s="208" t="s">
        <v>256</v>
      </c>
      <c r="B1525" s="208" t="s">
        <v>211</v>
      </c>
      <c r="C1525" s="203">
        <v>44808.416666666664</v>
      </c>
      <c r="D1525" s="208">
        <v>0</v>
      </c>
      <c r="E1525" s="208">
        <v>0</v>
      </c>
      <c r="F1525" s="208">
        <v>5.5839999999999996</v>
      </c>
      <c r="G1525" s="208">
        <v>5.5839999999999996</v>
      </c>
      <c r="H1525" s="208">
        <v>0</v>
      </c>
      <c r="I1525" s="208">
        <v>0</v>
      </c>
      <c r="J1525" s="208">
        <v>0</v>
      </c>
      <c r="K1525" s="208">
        <v>0</v>
      </c>
      <c r="L1525" s="208"/>
      <c r="M1525" s="208">
        <v>0</v>
      </c>
      <c r="N1525" s="208">
        <v>0</v>
      </c>
      <c r="O1525" s="208">
        <v>680</v>
      </c>
      <c r="P1525" s="208" t="s">
        <v>257</v>
      </c>
      <c r="Q1525" s="208" t="s">
        <v>258</v>
      </c>
      <c r="R1525" s="208" t="s">
        <v>259</v>
      </c>
      <c r="S1525" s="203">
        <v>44837.594768518517</v>
      </c>
    </row>
    <row r="1526" spans="1:19" x14ac:dyDescent="0.2">
      <c r="A1526" s="208" t="s">
        <v>256</v>
      </c>
      <c r="B1526" s="208" t="s">
        <v>211</v>
      </c>
      <c r="C1526" s="203">
        <v>44808.458333333336</v>
      </c>
      <c r="D1526" s="208">
        <v>0</v>
      </c>
      <c r="E1526" s="208">
        <v>0</v>
      </c>
      <c r="F1526" s="208">
        <v>5.1559999999999997</v>
      </c>
      <c r="G1526" s="208">
        <v>5.1559999999999997</v>
      </c>
      <c r="H1526" s="208">
        <v>0</v>
      </c>
      <c r="I1526" s="208">
        <v>0</v>
      </c>
      <c r="J1526" s="208">
        <v>0</v>
      </c>
      <c r="K1526" s="208">
        <v>0</v>
      </c>
      <c r="L1526" s="208"/>
      <c r="M1526" s="208">
        <v>0</v>
      </c>
      <c r="N1526" s="208">
        <v>0</v>
      </c>
      <c r="O1526" s="208">
        <v>680</v>
      </c>
      <c r="P1526" s="208" t="s">
        <v>257</v>
      </c>
      <c r="Q1526" s="208" t="s">
        <v>258</v>
      </c>
      <c r="R1526" s="208" t="s">
        <v>259</v>
      </c>
      <c r="S1526" s="203">
        <v>44837.594768518517</v>
      </c>
    </row>
    <row r="1527" spans="1:19" x14ac:dyDescent="0.2">
      <c r="A1527" s="208" t="s">
        <v>256</v>
      </c>
      <c r="B1527" s="208" t="s">
        <v>211</v>
      </c>
      <c r="C1527" s="203">
        <v>44808.5</v>
      </c>
      <c r="D1527" s="208">
        <v>0</v>
      </c>
      <c r="E1527" s="208">
        <v>0</v>
      </c>
      <c r="F1527" s="208">
        <v>5.1760000000000002</v>
      </c>
      <c r="G1527" s="208">
        <v>5.1760000000000002</v>
      </c>
      <c r="H1527" s="208">
        <v>0</v>
      </c>
      <c r="I1527" s="208">
        <v>0</v>
      </c>
      <c r="J1527" s="208">
        <v>0</v>
      </c>
      <c r="K1527" s="208">
        <v>0</v>
      </c>
      <c r="L1527" s="208"/>
      <c r="M1527" s="208">
        <v>0</v>
      </c>
      <c r="N1527" s="208">
        <v>0</v>
      </c>
      <c r="O1527" s="208">
        <v>680</v>
      </c>
      <c r="P1527" s="208" t="s">
        <v>257</v>
      </c>
      <c r="Q1527" s="208" t="s">
        <v>258</v>
      </c>
      <c r="R1527" s="208" t="s">
        <v>259</v>
      </c>
      <c r="S1527" s="203">
        <v>44837.594768518517</v>
      </c>
    </row>
    <row r="1528" spans="1:19" x14ac:dyDescent="0.2">
      <c r="A1528" s="208" t="s">
        <v>256</v>
      </c>
      <c r="B1528" s="208" t="s">
        <v>211</v>
      </c>
      <c r="C1528" s="203">
        <v>44808.541666666664</v>
      </c>
      <c r="D1528" s="208">
        <v>0</v>
      </c>
      <c r="E1528" s="208">
        <v>0</v>
      </c>
      <c r="F1528" s="208">
        <v>5.1959999999999997</v>
      </c>
      <c r="G1528" s="208">
        <v>5.1959999999999997</v>
      </c>
      <c r="H1528" s="208">
        <v>0</v>
      </c>
      <c r="I1528" s="208">
        <v>0</v>
      </c>
      <c r="J1528" s="208">
        <v>0</v>
      </c>
      <c r="K1528" s="208">
        <v>0</v>
      </c>
      <c r="L1528" s="208"/>
      <c r="M1528" s="208">
        <v>0</v>
      </c>
      <c r="N1528" s="208">
        <v>0</v>
      </c>
      <c r="O1528" s="208">
        <v>680</v>
      </c>
      <c r="P1528" s="208" t="s">
        <v>257</v>
      </c>
      <c r="Q1528" s="208" t="s">
        <v>258</v>
      </c>
      <c r="R1528" s="208" t="s">
        <v>259</v>
      </c>
      <c r="S1528" s="203">
        <v>44837.594768518517</v>
      </c>
    </row>
    <row r="1529" spans="1:19" x14ac:dyDescent="0.2">
      <c r="A1529" s="208" t="s">
        <v>256</v>
      </c>
      <c r="B1529" s="208" t="s">
        <v>211</v>
      </c>
      <c r="C1529" s="203">
        <v>44808.583333333336</v>
      </c>
      <c r="D1529" s="208">
        <v>0</v>
      </c>
      <c r="E1529" s="208">
        <v>0</v>
      </c>
      <c r="F1529" s="208">
        <v>5.12</v>
      </c>
      <c r="G1529" s="208">
        <v>5.12</v>
      </c>
      <c r="H1529" s="208">
        <v>0</v>
      </c>
      <c r="I1529" s="208">
        <v>0</v>
      </c>
      <c r="J1529" s="208">
        <v>0</v>
      </c>
      <c r="K1529" s="208">
        <v>0</v>
      </c>
      <c r="L1529" s="208"/>
      <c r="M1529" s="208">
        <v>0</v>
      </c>
      <c r="N1529" s="208">
        <v>0</v>
      </c>
      <c r="O1529" s="208">
        <v>680</v>
      </c>
      <c r="P1529" s="208" t="s">
        <v>257</v>
      </c>
      <c r="Q1529" s="208" t="s">
        <v>258</v>
      </c>
      <c r="R1529" s="208" t="s">
        <v>259</v>
      </c>
      <c r="S1529" s="203">
        <v>44837.594768518517</v>
      </c>
    </row>
    <row r="1530" spans="1:19" x14ac:dyDescent="0.2">
      <c r="A1530" s="208" t="s">
        <v>256</v>
      </c>
      <c r="B1530" s="208" t="s">
        <v>211</v>
      </c>
      <c r="C1530" s="203">
        <v>44808.625</v>
      </c>
      <c r="D1530" s="208">
        <v>0</v>
      </c>
      <c r="E1530" s="208">
        <v>0</v>
      </c>
      <c r="F1530" s="208">
        <v>4.9279999999999999</v>
      </c>
      <c r="G1530" s="208">
        <v>4.9279999999999999</v>
      </c>
      <c r="H1530" s="208">
        <v>0</v>
      </c>
      <c r="I1530" s="208">
        <v>0</v>
      </c>
      <c r="J1530" s="208">
        <v>0</v>
      </c>
      <c r="K1530" s="208">
        <v>0</v>
      </c>
      <c r="L1530" s="208"/>
      <c r="M1530" s="208">
        <v>0</v>
      </c>
      <c r="N1530" s="208">
        <v>0</v>
      </c>
      <c r="O1530" s="208">
        <v>680</v>
      </c>
      <c r="P1530" s="208" t="s">
        <v>257</v>
      </c>
      <c r="Q1530" s="208" t="s">
        <v>258</v>
      </c>
      <c r="R1530" s="208" t="s">
        <v>259</v>
      </c>
      <c r="S1530" s="203">
        <v>44837.594768518517</v>
      </c>
    </row>
    <row r="1531" spans="1:19" x14ac:dyDescent="0.2">
      <c r="A1531" s="208" t="s">
        <v>256</v>
      </c>
      <c r="B1531" s="208" t="s">
        <v>211</v>
      </c>
      <c r="C1531" s="203">
        <v>44808.666666666664</v>
      </c>
      <c r="D1531" s="208">
        <v>0</v>
      </c>
      <c r="E1531" s="208">
        <v>0</v>
      </c>
      <c r="F1531" s="208">
        <v>5.1520000000000001</v>
      </c>
      <c r="G1531" s="208">
        <v>5.1520000000000001</v>
      </c>
      <c r="H1531" s="208">
        <v>0</v>
      </c>
      <c r="I1531" s="208">
        <v>0</v>
      </c>
      <c r="J1531" s="208">
        <v>0</v>
      </c>
      <c r="K1531" s="208">
        <v>0</v>
      </c>
      <c r="L1531" s="208"/>
      <c r="M1531" s="208">
        <v>0</v>
      </c>
      <c r="N1531" s="208">
        <v>0</v>
      </c>
      <c r="O1531" s="208">
        <v>680</v>
      </c>
      <c r="P1531" s="208" t="s">
        <v>257</v>
      </c>
      <c r="Q1531" s="208" t="s">
        <v>258</v>
      </c>
      <c r="R1531" s="208" t="s">
        <v>259</v>
      </c>
      <c r="S1531" s="203">
        <v>44837.594768518517</v>
      </c>
    </row>
    <row r="1532" spans="1:19" x14ac:dyDescent="0.2">
      <c r="A1532" s="208" t="s">
        <v>256</v>
      </c>
      <c r="B1532" s="208" t="s">
        <v>211</v>
      </c>
      <c r="C1532" s="203">
        <v>44808.708333333336</v>
      </c>
      <c r="D1532" s="208">
        <v>0</v>
      </c>
      <c r="E1532" s="208">
        <v>0</v>
      </c>
      <c r="F1532" s="208">
        <v>5.0439999999999996</v>
      </c>
      <c r="G1532" s="208">
        <v>5.0439999999999996</v>
      </c>
      <c r="H1532" s="208">
        <v>0</v>
      </c>
      <c r="I1532" s="208">
        <v>0</v>
      </c>
      <c r="J1532" s="208">
        <v>0</v>
      </c>
      <c r="K1532" s="208">
        <v>0</v>
      </c>
      <c r="L1532" s="208"/>
      <c r="M1532" s="208">
        <v>0</v>
      </c>
      <c r="N1532" s="208">
        <v>0</v>
      </c>
      <c r="O1532" s="208">
        <v>680</v>
      </c>
      <c r="P1532" s="208" t="s">
        <v>257</v>
      </c>
      <c r="Q1532" s="208" t="s">
        <v>258</v>
      </c>
      <c r="R1532" s="208" t="s">
        <v>259</v>
      </c>
      <c r="S1532" s="203">
        <v>44837.594768518517</v>
      </c>
    </row>
    <row r="1533" spans="1:19" x14ac:dyDescent="0.2">
      <c r="A1533" s="208" t="s">
        <v>256</v>
      </c>
      <c r="B1533" s="208" t="s">
        <v>211</v>
      </c>
      <c r="C1533" s="203">
        <v>44808.75</v>
      </c>
      <c r="D1533" s="208">
        <v>0</v>
      </c>
      <c r="E1533" s="208">
        <v>0</v>
      </c>
      <c r="F1533" s="208">
        <v>4.8680000000000003</v>
      </c>
      <c r="G1533" s="208">
        <v>4.8680000000000003</v>
      </c>
      <c r="H1533" s="208">
        <v>0</v>
      </c>
      <c r="I1533" s="208">
        <v>0</v>
      </c>
      <c r="J1533" s="208">
        <v>0</v>
      </c>
      <c r="K1533" s="208">
        <v>0</v>
      </c>
      <c r="L1533" s="208"/>
      <c r="M1533" s="208">
        <v>0</v>
      </c>
      <c r="N1533" s="208">
        <v>0</v>
      </c>
      <c r="O1533" s="208">
        <v>680</v>
      </c>
      <c r="P1533" s="208" t="s">
        <v>257</v>
      </c>
      <c r="Q1533" s="208" t="s">
        <v>258</v>
      </c>
      <c r="R1533" s="208" t="s">
        <v>259</v>
      </c>
      <c r="S1533" s="203">
        <v>44837.594768518517</v>
      </c>
    </row>
    <row r="1534" spans="1:19" x14ac:dyDescent="0.2">
      <c r="A1534" s="208" t="s">
        <v>256</v>
      </c>
      <c r="B1534" s="208" t="s">
        <v>211</v>
      </c>
      <c r="C1534" s="203">
        <v>44808.791666666664</v>
      </c>
      <c r="D1534" s="208">
        <v>0</v>
      </c>
      <c r="E1534" s="208">
        <v>0</v>
      </c>
      <c r="F1534" s="208">
        <v>4.84</v>
      </c>
      <c r="G1534" s="208">
        <v>4.84</v>
      </c>
      <c r="H1534" s="208">
        <v>0</v>
      </c>
      <c r="I1534" s="208">
        <v>0</v>
      </c>
      <c r="J1534" s="208">
        <v>0</v>
      </c>
      <c r="K1534" s="208">
        <v>0</v>
      </c>
      <c r="L1534" s="208"/>
      <c r="M1534" s="208">
        <v>0</v>
      </c>
      <c r="N1534" s="208">
        <v>0</v>
      </c>
      <c r="O1534" s="208">
        <v>680</v>
      </c>
      <c r="P1534" s="208" t="s">
        <v>257</v>
      </c>
      <c r="Q1534" s="208" t="s">
        <v>258</v>
      </c>
      <c r="R1534" s="208" t="s">
        <v>259</v>
      </c>
      <c r="S1534" s="203">
        <v>44837.594768518517</v>
      </c>
    </row>
    <row r="1535" spans="1:19" x14ac:dyDescent="0.2">
      <c r="A1535" s="208" t="s">
        <v>256</v>
      </c>
      <c r="B1535" s="208" t="s">
        <v>211</v>
      </c>
      <c r="C1535" s="203">
        <v>44808.833333333336</v>
      </c>
      <c r="D1535" s="208">
        <v>0</v>
      </c>
      <c r="E1535" s="208">
        <v>0</v>
      </c>
      <c r="F1535" s="208">
        <v>4.9359999999999999</v>
      </c>
      <c r="G1535" s="208">
        <v>4.9359999999999999</v>
      </c>
      <c r="H1535" s="208">
        <v>0</v>
      </c>
      <c r="I1535" s="208">
        <v>0</v>
      </c>
      <c r="J1535" s="208">
        <v>0</v>
      </c>
      <c r="K1535" s="208">
        <v>0</v>
      </c>
      <c r="L1535" s="208"/>
      <c r="M1535" s="208">
        <v>0</v>
      </c>
      <c r="N1535" s="208">
        <v>0</v>
      </c>
      <c r="O1535" s="208">
        <v>680</v>
      </c>
      <c r="P1535" s="208" t="s">
        <v>257</v>
      </c>
      <c r="Q1535" s="208" t="s">
        <v>258</v>
      </c>
      <c r="R1535" s="208" t="s">
        <v>259</v>
      </c>
      <c r="S1535" s="203">
        <v>44837.594768518517</v>
      </c>
    </row>
    <row r="1536" spans="1:19" x14ac:dyDescent="0.2">
      <c r="A1536" s="208" t="s">
        <v>256</v>
      </c>
      <c r="B1536" s="208" t="s">
        <v>211</v>
      </c>
      <c r="C1536" s="203">
        <v>44808.875</v>
      </c>
      <c r="D1536" s="208">
        <v>0</v>
      </c>
      <c r="E1536" s="208">
        <v>0</v>
      </c>
      <c r="F1536" s="208">
        <v>4.9640000000000004</v>
      </c>
      <c r="G1536" s="208">
        <v>4.9640000000000004</v>
      </c>
      <c r="H1536" s="208">
        <v>0</v>
      </c>
      <c r="I1536" s="208">
        <v>0</v>
      </c>
      <c r="J1536" s="208">
        <v>0</v>
      </c>
      <c r="K1536" s="208">
        <v>0</v>
      </c>
      <c r="L1536" s="208"/>
      <c r="M1536" s="208">
        <v>0</v>
      </c>
      <c r="N1536" s="208">
        <v>0</v>
      </c>
      <c r="O1536" s="208">
        <v>680</v>
      </c>
      <c r="P1536" s="208" t="s">
        <v>257</v>
      </c>
      <c r="Q1536" s="208" t="s">
        <v>258</v>
      </c>
      <c r="R1536" s="208" t="s">
        <v>259</v>
      </c>
      <c r="S1536" s="203">
        <v>44837.594768518517</v>
      </c>
    </row>
    <row r="1537" spans="1:19" x14ac:dyDescent="0.2">
      <c r="A1537" s="208" t="s">
        <v>256</v>
      </c>
      <c r="B1537" s="208" t="s">
        <v>211</v>
      </c>
      <c r="C1537" s="203">
        <v>44808.916666666664</v>
      </c>
      <c r="D1537" s="208">
        <v>0</v>
      </c>
      <c r="E1537" s="208">
        <v>0</v>
      </c>
      <c r="F1537" s="208">
        <v>4.8959999999999999</v>
      </c>
      <c r="G1537" s="208">
        <v>4.8959999999999999</v>
      </c>
      <c r="H1537" s="208">
        <v>0</v>
      </c>
      <c r="I1537" s="208">
        <v>0</v>
      </c>
      <c r="J1537" s="208">
        <v>0</v>
      </c>
      <c r="K1537" s="208">
        <v>0</v>
      </c>
      <c r="L1537" s="208"/>
      <c r="M1537" s="208">
        <v>0</v>
      </c>
      <c r="N1537" s="208">
        <v>0</v>
      </c>
      <c r="O1537" s="208">
        <v>680</v>
      </c>
      <c r="P1537" s="208" t="s">
        <v>257</v>
      </c>
      <c r="Q1537" s="208" t="s">
        <v>258</v>
      </c>
      <c r="R1537" s="208" t="s">
        <v>259</v>
      </c>
      <c r="S1537" s="203">
        <v>44837.594768518517</v>
      </c>
    </row>
    <row r="1538" spans="1:19" x14ac:dyDescent="0.2">
      <c r="A1538" s="208" t="s">
        <v>256</v>
      </c>
      <c r="B1538" s="208" t="s">
        <v>211</v>
      </c>
      <c r="C1538" s="203">
        <v>44808.958333333336</v>
      </c>
      <c r="D1538" s="208">
        <v>0</v>
      </c>
      <c r="E1538" s="208">
        <v>0</v>
      </c>
      <c r="F1538" s="208">
        <v>4.9160000000000004</v>
      </c>
      <c r="G1538" s="208">
        <v>4.9160000000000004</v>
      </c>
      <c r="H1538" s="208">
        <v>0</v>
      </c>
      <c r="I1538" s="208">
        <v>0</v>
      </c>
      <c r="J1538" s="208">
        <v>0</v>
      </c>
      <c r="K1538" s="208">
        <v>0</v>
      </c>
      <c r="L1538" s="208"/>
      <c r="M1538" s="208">
        <v>0</v>
      </c>
      <c r="N1538" s="208">
        <v>0</v>
      </c>
      <c r="O1538" s="208">
        <v>680</v>
      </c>
      <c r="P1538" s="208" t="s">
        <v>257</v>
      </c>
      <c r="Q1538" s="208" t="s">
        <v>258</v>
      </c>
      <c r="R1538" s="208" t="s">
        <v>259</v>
      </c>
      <c r="S1538" s="203">
        <v>44837.594768518517</v>
      </c>
    </row>
    <row r="1539" spans="1:19" x14ac:dyDescent="0.2">
      <c r="A1539" s="208" t="s">
        <v>256</v>
      </c>
      <c r="B1539" s="208" t="s">
        <v>211</v>
      </c>
      <c r="C1539" s="203">
        <v>44809</v>
      </c>
      <c r="D1539" s="208">
        <v>0</v>
      </c>
      <c r="E1539" s="208">
        <v>0</v>
      </c>
      <c r="F1539" s="208">
        <v>5.0919999999999996</v>
      </c>
      <c r="G1539" s="208">
        <v>5.0919999999999996</v>
      </c>
      <c r="H1539" s="208">
        <v>0</v>
      </c>
      <c r="I1539" s="208">
        <v>0</v>
      </c>
      <c r="J1539" s="208">
        <v>0</v>
      </c>
      <c r="K1539" s="208">
        <v>0</v>
      </c>
      <c r="L1539" s="208"/>
      <c r="M1539" s="208">
        <v>0</v>
      </c>
      <c r="N1539" s="208">
        <v>0</v>
      </c>
      <c r="O1539" s="208">
        <v>680</v>
      </c>
      <c r="P1539" s="208" t="s">
        <v>257</v>
      </c>
      <c r="Q1539" s="208" t="s">
        <v>258</v>
      </c>
      <c r="R1539" s="208" t="s">
        <v>259</v>
      </c>
      <c r="S1539" s="203">
        <v>44837.594768518517</v>
      </c>
    </row>
    <row r="1540" spans="1:19" x14ac:dyDescent="0.2">
      <c r="A1540" s="208" t="s">
        <v>256</v>
      </c>
      <c r="B1540" s="208" t="s">
        <v>211</v>
      </c>
      <c r="C1540" s="203">
        <v>44809.041666666664</v>
      </c>
      <c r="D1540" s="208">
        <v>0</v>
      </c>
      <c r="E1540" s="208">
        <v>0</v>
      </c>
      <c r="F1540" s="208">
        <v>5.9320000000000004</v>
      </c>
      <c r="G1540" s="208">
        <v>5.9320000000000004</v>
      </c>
      <c r="H1540" s="208">
        <v>0</v>
      </c>
      <c r="I1540" s="208">
        <v>0</v>
      </c>
      <c r="J1540" s="208">
        <v>0</v>
      </c>
      <c r="K1540" s="208">
        <v>0</v>
      </c>
      <c r="L1540" s="208"/>
      <c r="M1540" s="208">
        <v>0</v>
      </c>
      <c r="N1540" s="208">
        <v>0</v>
      </c>
      <c r="O1540" s="208">
        <v>680</v>
      </c>
      <c r="P1540" s="208" t="s">
        <v>257</v>
      </c>
      <c r="Q1540" s="208" t="s">
        <v>258</v>
      </c>
      <c r="R1540" s="208" t="s">
        <v>259</v>
      </c>
      <c r="S1540" s="203">
        <v>44837.594768518517</v>
      </c>
    </row>
    <row r="1541" spans="1:19" x14ac:dyDescent="0.2">
      <c r="A1541" s="208" t="s">
        <v>256</v>
      </c>
      <c r="B1541" s="208" t="s">
        <v>211</v>
      </c>
      <c r="C1541" s="203">
        <v>44809.083333333336</v>
      </c>
      <c r="D1541" s="208">
        <v>0</v>
      </c>
      <c r="E1541" s="208">
        <v>0</v>
      </c>
      <c r="F1541" s="208">
        <v>5.8239999999999998</v>
      </c>
      <c r="G1541" s="208">
        <v>5.8239999999999998</v>
      </c>
      <c r="H1541" s="208">
        <v>0</v>
      </c>
      <c r="I1541" s="208">
        <v>0</v>
      </c>
      <c r="J1541" s="208">
        <v>0</v>
      </c>
      <c r="K1541" s="208">
        <v>0</v>
      </c>
      <c r="L1541" s="208"/>
      <c r="M1541" s="208">
        <v>0</v>
      </c>
      <c r="N1541" s="208">
        <v>0</v>
      </c>
      <c r="O1541" s="208">
        <v>680</v>
      </c>
      <c r="P1541" s="208" t="s">
        <v>257</v>
      </c>
      <c r="Q1541" s="208" t="s">
        <v>258</v>
      </c>
      <c r="R1541" s="208" t="s">
        <v>259</v>
      </c>
      <c r="S1541" s="203">
        <v>44837.594768518517</v>
      </c>
    </row>
    <row r="1542" spans="1:19" x14ac:dyDescent="0.2">
      <c r="A1542" s="208" t="s">
        <v>256</v>
      </c>
      <c r="B1542" s="208" t="s">
        <v>211</v>
      </c>
      <c r="C1542" s="203">
        <v>44809.125</v>
      </c>
      <c r="D1542" s="208">
        <v>0</v>
      </c>
      <c r="E1542" s="208">
        <v>0</v>
      </c>
      <c r="F1542" s="208">
        <v>4.3460000000000001</v>
      </c>
      <c r="G1542" s="208">
        <v>4.3460000000000001</v>
      </c>
      <c r="H1542" s="208">
        <v>0</v>
      </c>
      <c r="I1542" s="208">
        <v>0</v>
      </c>
      <c r="J1542" s="208">
        <v>0</v>
      </c>
      <c r="K1542" s="208">
        <v>0</v>
      </c>
      <c r="L1542" s="208"/>
      <c r="M1542" s="208">
        <v>0</v>
      </c>
      <c r="N1542" s="208">
        <v>0</v>
      </c>
      <c r="O1542" s="208">
        <v>680</v>
      </c>
      <c r="P1542" s="208" t="s">
        <v>257</v>
      </c>
      <c r="Q1542" s="208" t="s">
        <v>258</v>
      </c>
      <c r="R1542" s="208" t="s">
        <v>259</v>
      </c>
      <c r="S1542" s="203">
        <v>44837.594768518517</v>
      </c>
    </row>
    <row r="1543" spans="1:19" x14ac:dyDescent="0.2">
      <c r="A1543" s="208" t="s">
        <v>256</v>
      </c>
      <c r="B1543" s="208" t="s">
        <v>211</v>
      </c>
      <c r="C1543" s="203">
        <v>44809.166666666664</v>
      </c>
      <c r="D1543" s="208">
        <v>0</v>
      </c>
      <c r="E1543" s="208">
        <v>0</v>
      </c>
      <c r="F1543" s="208">
        <v>3.8879999999999999</v>
      </c>
      <c r="G1543" s="208">
        <v>3.8879999999999999</v>
      </c>
      <c r="H1543" s="208">
        <v>0</v>
      </c>
      <c r="I1543" s="208">
        <v>0</v>
      </c>
      <c r="J1543" s="208">
        <v>0</v>
      </c>
      <c r="K1543" s="208">
        <v>0</v>
      </c>
      <c r="L1543" s="208"/>
      <c r="M1543" s="208">
        <v>0</v>
      </c>
      <c r="N1543" s="208">
        <v>0</v>
      </c>
      <c r="O1543" s="208">
        <v>680</v>
      </c>
      <c r="P1543" s="208" t="s">
        <v>257</v>
      </c>
      <c r="Q1543" s="208" t="s">
        <v>258</v>
      </c>
      <c r="R1543" s="208" t="s">
        <v>259</v>
      </c>
      <c r="S1543" s="203">
        <v>44837.594768518517</v>
      </c>
    </row>
    <row r="1544" spans="1:19" x14ac:dyDescent="0.2">
      <c r="A1544" s="208" t="s">
        <v>256</v>
      </c>
      <c r="B1544" s="208" t="s">
        <v>211</v>
      </c>
      <c r="C1544" s="203">
        <v>44809.208333333336</v>
      </c>
      <c r="D1544" s="208">
        <v>0</v>
      </c>
      <c r="E1544" s="208">
        <v>0</v>
      </c>
      <c r="F1544" s="208">
        <v>3.84</v>
      </c>
      <c r="G1544" s="208">
        <v>3.84</v>
      </c>
      <c r="H1544" s="208">
        <v>0</v>
      </c>
      <c r="I1544" s="208">
        <v>0</v>
      </c>
      <c r="J1544" s="208">
        <v>0</v>
      </c>
      <c r="K1544" s="208">
        <v>0</v>
      </c>
      <c r="L1544" s="208"/>
      <c r="M1544" s="208">
        <v>0</v>
      </c>
      <c r="N1544" s="208">
        <v>0</v>
      </c>
      <c r="O1544" s="208">
        <v>680</v>
      </c>
      <c r="P1544" s="208" t="s">
        <v>257</v>
      </c>
      <c r="Q1544" s="208" t="s">
        <v>258</v>
      </c>
      <c r="R1544" s="208" t="s">
        <v>259</v>
      </c>
      <c r="S1544" s="203">
        <v>44837.594768518517</v>
      </c>
    </row>
    <row r="1545" spans="1:19" x14ac:dyDescent="0.2">
      <c r="A1545" s="208" t="s">
        <v>256</v>
      </c>
      <c r="B1545" s="208" t="s">
        <v>211</v>
      </c>
      <c r="C1545" s="203">
        <v>44809.25</v>
      </c>
      <c r="D1545" s="208">
        <v>0</v>
      </c>
      <c r="E1545" s="208">
        <v>0</v>
      </c>
      <c r="F1545" s="208">
        <v>3.8479999999999999</v>
      </c>
      <c r="G1545" s="208">
        <v>3.8479999999999999</v>
      </c>
      <c r="H1545" s="208">
        <v>0</v>
      </c>
      <c r="I1545" s="208">
        <v>0</v>
      </c>
      <c r="J1545" s="208">
        <v>0</v>
      </c>
      <c r="K1545" s="208">
        <v>0</v>
      </c>
      <c r="L1545" s="208"/>
      <c r="M1545" s="208">
        <v>0</v>
      </c>
      <c r="N1545" s="208">
        <v>0</v>
      </c>
      <c r="O1545" s="208">
        <v>680</v>
      </c>
      <c r="P1545" s="208" t="s">
        <v>257</v>
      </c>
      <c r="Q1545" s="208" t="s">
        <v>258</v>
      </c>
      <c r="R1545" s="208" t="s">
        <v>259</v>
      </c>
      <c r="S1545" s="203">
        <v>44837.594768518517</v>
      </c>
    </row>
    <row r="1546" spans="1:19" x14ac:dyDescent="0.2">
      <c r="A1546" s="208" t="s">
        <v>256</v>
      </c>
      <c r="B1546" s="208" t="s">
        <v>211</v>
      </c>
      <c r="C1546" s="203">
        <v>44809.291666666664</v>
      </c>
      <c r="D1546" s="208">
        <v>0</v>
      </c>
      <c r="E1546" s="208">
        <v>0</v>
      </c>
      <c r="F1546" s="208">
        <v>3.8359999999999999</v>
      </c>
      <c r="G1546" s="208">
        <v>3.8359999999999999</v>
      </c>
      <c r="H1546" s="208">
        <v>0</v>
      </c>
      <c r="I1546" s="208">
        <v>0</v>
      </c>
      <c r="J1546" s="208">
        <v>0</v>
      </c>
      <c r="K1546" s="208">
        <v>0</v>
      </c>
      <c r="L1546" s="208"/>
      <c r="M1546" s="208">
        <v>0</v>
      </c>
      <c r="N1546" s="208">
        <v>0</v>
      </c>
      <c r="O1546" s="208">
        <v>680</v>
      </c>
      <c r="P1546" s="208" t="s">
        <v>257</v>
      </c>
      <c r="Q1546" s="208" t="s">
        <v>258</v>
      </c>
      <c r="R1546" s="208" t="s">
        <v>259</v>
      </c>
      <c r="S1546" s="203">
        <v>44837.594768518517</v>
      </c>
    </row>
    <row r="1547" spans="1:19" x14ac:dyDescent="0.2">
      <c r="A1547" s="208" t="s">
        <v>256</v>
      </c>
      <c r="B1547" s="208" t="s">
        <v>211</v>
      </c>
      <c r="C1547" s="203">
        <v>44809.333333333336</v>
      </c>
      <c r="D1547" s="208">
        <v>0</v>
      </c>
      <c r="E1547" s="208">
        <v>0</v>
      </c>
      <c r="F1547" s="208">
        <v>3.8079999999999998</v>
      </c>
      <c r="G1547" s="208">
        <v>3.8079999999999998</v>
      </c>
      <c r="H1547" s="208">
        <v>0</v>
      </c>
      <c r="I1547" s="208">
        <v>0</v>
      </c>
      <c r="J1547" s="208">
        <v>0</v>
      </c>
      <c r="K1547" s="208">
        <v>0</v>
      </c>
      <c r="L1547" s="208"/>
      <c r="M1547" s="208">
        <v>0</v>
      </c>
      <c r="N1547" s="208">
        <v>0</v>
      </c>
      <c r="O1547" s="208">
        <v>680</v>
      </c>
      <c r="P1547" s="208" t="s">
        <v>257</v>
      </c>
      <c r="Q1547" s="208" t="s">
        <v>258</v>
      </c>
      <c r="R1547" s="208" t="s">
        <v>259</v>
      </c>
      <c r="S1547" s="203">
        <v>44837.594768518517</v>
      </c>
    </row>
    <row r="1548" spans="1:19" x14ac:dyDescent="0.2">
      <c r="A1548" s="208" t="s">
        <v>256</v>
      </c>
      <c r="B1548" s="208" t="s">
        <v>211</v>
      </c>
      <c r="C1548" s="203">
        <v>44809.375</v>
      </c>
      <c r="D1548" s="208">
        <v>0</v>
      </c>
      <c r="E1548" s="208">
        <v>0</v>
      </c>
      <c r="F1548" s="208">
        <v>3.82</v>
      </c>
      <c r="G1548" s="208">
        <v>3.82</v>
      </c>
      <c r="H1548" s="208">
        <v>0</v>
      </c>
      <c r="I1548" s="208">
        <v>0</v>
      </c>
      <c r="J1548" s="208">
        <v>0</v>
      </c>
      <c r="K1548" s="208">
        <v>0</v>
      </c>
      <c r="L1548" s="208"/>
      <c r="M1548" s="208">
        <v>0</v>
      </c>
      <c r="N1548" s="208">
        <v>0</v>
      </c>
      <c r="O1548" s="208">
        <v>680</v>
      </c>
      <c r="P1548" s="208" t="s">
        <v>257</v>
      </c>
      <c r="Q1548" s="208" t="s">
        <v>258</v>
      </c>
      <c r="R1548" s="208" t="s">
        <v>259</v>
      </c>
      <c r="S1548" s="203">
        <v>44837.594768518517</v>
      </c>
    </row>
    <row r="1549" spans="1:19" x14ac:dyDescent="0.2">
      <c r="A1549" s="208" t="s">
        <v>256</v>
      </c>
      <c r="B1549" s="208" t="s">
        <v>211</v>
      </c>
      <c r="C1549" s="203">
        <v>44809.416666666664</v>
      </c>
      <c r="D1549" s="208">
        <v>0</v>
      </c>
      <c r="E1549" s="208">
        <v>0</v>
      </c>
      <c r="F1549" s="208">
        <v>3.7919999999999998</v>
      </c>
      <c r="G1549" s="208">
        <v>3.7919999999999998</v>
      </c>
      <c r="H1549" s="208">
        <v>0</v>
      </c>
      <c r="I1549" s="208">
        <v>0</v>
      </c>
      <c r="J1549" s="208">
        <v>0</v>
      </c>
      <c r="K1549" s="208">
        <v>0</v>
      </c>
      <c r="L1549" s="208"/>
      <c r="M1549" s="208">
        <v>0</v>
      </c>
      <c r="N1549" s="208">
        <v>0</v>
      </c>
      <c r="O1549" s="208">
        <v>680</v>
      </c>
      <c r="P1549" s="208" t="s">
        <v>257</v>
      </c>
      <c r="Q1549" s="208" t="s">
        <v>258</v>
      </c>
      <c r="R1549" s="208" t="s">
        <v>259</v>
      </c>
      <c r="S1549" s="203">
        <v>44837.594768518517</v>
      </c>
    </row>
    <row r="1550" spans="1:19" x14ac:dyDescent="0.2">
      <c r="A1550" s="208" t="s">
        <v>256</v>
      </c>
      <c r="B1550" s="208" t="s">
        <v>211</v>
      </c>
      <c r="C1550" s="203">
        <v>44809.458333333336</v>
      </c>
      <c r="D1550" s="208">
        <v>0</v>
      </c>
      <c r="E1550" s="208">
        <v>0</v>
      </c>
      <c r="F1550" s="208">
        <v>3.7879999999999998</v>
      </c>
      <c r="G1550" s="208">
        <v>3.7879999999999998</v>
      </c>
      <c r="H1550" s="208">
        <v>0</v>
      </c>
      <c r="I1550" s="208">
        <v>0</v>
      </c>
      <c r="J1550" s="208">
        <v>0</v>
      </c>
      <c r="K1550" s="208">
        <v>0</v>
      </c>
      <c r="L1550" s="208"/>
      <c r="M1550" s="208">
        <v>0</v>
      </c>
      <c r="N1550" s="208">
        <v>0</v>
      </c>
      <c r="O1550" s="208">
        <v>680</v>
      </c>
      <c r="P1550" s="208" t="s">
        <v>257</v>
      </c>
      <c r="Q1550" s="208" t="s">
        <v>258</v>
      </c>
      <c r="R1550" s="208" t="s">
        <v>259</v>
      </c>
      <c r="S1550" s="203">
        <v>44837.594768518517</v>
      </c>
    </row>
    <row r="1551" spans="1:19" x14ac:dyDescent="0.2">
      <c r="A1551" s="208" t="s">
        <v>256</v>
      </c>
      <c r="B1551" s="208" t="s">
        <v>211</v>
      </c>
      <c r="C1551" s="203">
        <v>44809.5</v>
      </c>
      <c r="D1551" s="208">
        <v>0</v>
      </c>
      <c r="E1551" s="208">
        <v>0</v>
      </c>
      <c r="F1551" s="208">
        <v>3.78</v>
      </c>
      <c r="G1551" s="208">
        <v>3.78</v>
      </c>
      <c r="H1551" s="208">
        <v>0</v>
      </c>
      <c r="I1551" s="208">
        <v>0</v>
      </c>
      <c r="J1551" s="208">
        <v>0</v>
      </c>
      <c r="K1551" s="208">
        <v>0</v>
      </c>
      <c r="L1551" s="208"/>
      <c r="M1551" s="208">
        <v>0</v>
      </c>
      <c r="N1551" s="208">
        <v>0</v>
      </c>
      <c r="O1551" s="208">
        <v>680</v>
      </c>
      <c r="P1551" s="208" t="s">
        <v>257</v>
      </c>
      <c r="Q1551" s="208" t="s">
        <v>258</v>
      </c>
      <c r="R1551" s="208" t="s">
        <v>259</v>
      </c>
      <c r="S1551" s="203">
        <v>44837.594768518517</v>
      </c>
    </row>
    <row r="1552" spans="1:19" x14ac:dyDescent="0.2">
      <c r="A1552" s="208" t="s">
        <v>256</v>
      </c>
      <c r="B1552" s="208" t="s">
        <v>211</v>
      </c>
      <c r="C1552" s="203">
        <v>44809.541666666664</v>
      </c>
      <c r="D1552" s="208">
        <v>0</v>
      </c>
      <c r="E1552" s="208">
        <v>0</v>
      </c>
      <c r="F1552" s="208">
        <v>3.8159999999999998</v>
      </c>
      <c r="G1552" s="208">
        <v>3.8159999999999998</v>
      </c>
      <c r="H1552" s="208">
        <v>0</v>
      </c>
      <c r="I1552" s="208">
        <v>0</v>
      </c>
      <c r="J1552" s="208">
        <v>0</v>
      </c>
      <c r="K1552" s="208">
        <v>0</v>
      </c>
      <c r="L1552" s="208"/>
      <c r="M1552" s="208">
        <v>0</v>
      </c>
      <c r="N1552" s="208">
        <v>0</v>
      </c>
      <c r="O1552" s="208">
        <v>680</v>
      </c>
      <c r="P1552" s="208" t="s">
        <v>257</v>
      </c>
      <c r="Q1552" s="208" t="s">
        <v>258</v>
      </c>
      <c r="R1552" s="208" t="s">
        <v>259</v>
      </c>
      <c r="S1552" s="203">
        <v>44837.594768518517</v>
      </c>
    </row>
    <row r="1553" spans="1:19" x14ac:dyDescent="0.2">
      <c r="A1553" s="208" t="s">
        <v>256</v>
      </c>
      <c r="B1553" s="208" t="s">
        <v>211</v>
      </c>
      <c r="C1553" s="203">
        <v>44809.583333333336</v>
      </c>
      <c r="D1553" s="208">
        <v>0</v>
      </c>
      <c r="E1553" s="208">
        <v>0</v>
      </c>
      <c r="F1553" s="208">
        <v>3.8559999999999999</v>
      </c>
      <c r="G1553" s="208">
        <v>3.8559999999999999</v>
      </c>
      <c r="H1553" s="208">
        <v>0</v>
      </c>
      <c r="I1553" s="208">
        <v>0</v>
      </c>
      <c r="J1553" s="208">
        <v>0</v>
      </c>
      <c r="K1553" s="208">
        <v>0</v>
      </c>
      <c r="L1553" s="208"/>
      <c r="M1553" s="208">
        <v>0</v>
      </c>
      <c r="N1553" s="208">
        <v>0</v>
      </c>
      <c r="O1553" s="208">
        <v>680</v>
      </c>
      <c r="P1553" s="208" t="s">
        <v>257</v>
      </c>
      <c r="Q1553" s="208" t="s">
        <v>258</v>
      </c>
      <c r="R1553" s="208" t="s">
        <v>259</v>
      </c>
      <c r="S1553" s="203">
        <v>44837.594768518517</v>
      </c>
    </row>
    <row r="1554" spans="1:19" x14ac:dyDescent="0.2">
      <c r="A1554" s="208" t="s">
        <v>256</v>
      </c>
      <c r="B1554" s="208" t="s">
        <v>211</v>
      </c>
      <c r="C1554" s="203">
        <v>44809.625</v>
      </c>
      <c r="D1554" s="208">
        <v>0</v>
      </c>
      <c r="E1554" s="208">
        <v>0</v>
      </c>
      <c r="F1554" s="208">
        <v>3.82</v>
      </c>
      <c r="G1554" s="208">
        <v>3.82</v>
      </c>
      <c r="H1554" s="208">
        <v>0</v>
      </c>
      <c r="I1554" s="208">
        <v>0</v>
      </c>
      <c r="J1554" s="208">
        <v>0</v>
      </c>
      <c r="K1554" s="208">
        <v>0</v>
      </c>
      <c r="L1554" s="208"/>
      <c r="M1554" s="208">
        <v>0</v>
      </c>
      <c r="N1554" s="208">
        <v>0</v>
      </c>
      <c r="O1554" s="208">
        <v>680</v>
      </c>
      <c r="P1554" s="208" t="s">
        <v>257</v>
      </c>
      <c r="Q1554" s="208" t="s">
        <v>258</v>
      </c>
      <c r="R1554" s="208" t="s">
        <v>259</v>
      </c>
      <c r="S1554" s="203">
        <v>44837.594768518517</v>
      </c>
    </row>
    <row r="1555" spans="1:19" x14ac:dyDescent="0.2">
      <c r="A1555" s="208" t="s">
        <v>256</v>
      </c>
      <c r="B1555" s="208" t="s">
        <v>211</v>
      </c>
      <c r="C1555" s="203">
        <v>44809.666666666664</v>
      </c>
      <c r="D1555" s="208">
        <v>0</v>
      </c>
      <c r="E1555" s="208">
        <v>0</v>
      </c>
      <c r="F1555" s="208">
        <v>3.8039999999999998</v>
      </c>
      <c r="G1555" s="208">
        <v>3.8039999999999998</v>
      </c>
      <c r="H1555" s="208">
        <v>0</v>
      </c>
      <c r="I1555" s="208">
        <v>0</v>
      </c>
      <c r="J1555" s="208">
        <v>0</v>
      </c>
      <c r="K1555" s="208">
        <v>0</v>
      </c>
      <c r="L1555" s="208"/>
      <c r="M1555" s="208">
        <v>0</v>
      </c>
      <c r="N1555" s="208">
        <v>0</v>
      </c>
      <c r="O1555" s="208">
        <v>680</v>
      </c>
      <c r="P1555" s="208" t="s">
        <v>257</v>
      </c>
      <c r="Q1555" s="208" t="s">
        <v>258</v>
      </c>
      <c r="R1555" s="208" t="s">
        <v>259</v>
      </c>
      <c r="S1555" s="203">
        <v>44837.594768518517</v>
      </c>
    </row>
    <row r="1556" spans="1:19" x14ac:dyDescent="0.2">
      <c r="A1556" s="208" t="s">
        <v>256</v>
      </c>
      <c r="B1556" s="208" t="s">
        <v>211</v>
      </c>
      <c r="C1556" s="203">
        <v>44809.708333333336</v>
      </c>
      <c r="D1556" s="208">
        <v>0</v>
      </c>
      <c r="E1556" s="208">
        <v>0</v>
      </c>
      <c r="F1556" s="208">
        <v>3.7959999999999998</v>
      </c>
      <c r="G1556" s="208">
        <v>3.7959999999999998</v>
      </c>
      <c r="H1556" s="208">
        <v>0</v>
      </c>
      <c r="I1556" s="208">
        <v>0</v>
      </c>
      <c r="J1556" s="208">
        <v>0</v>
      </c>
      <c r="K1556" s="208">
        <v>0</v>
      </c>
      <c r="L1556" s="208"/>
      <c r="M1556" s="208">
        <v>0</v>
      </c>
      <c r="N1556" s="208">
        <v>0</v>
      </c>
      <c r="O1556" s="208">
        <v>680</v>
      </c>
      <c r="P1556" s="208" t="s">
        <v>257</v>
      </c>
      <c r="Q1556" s="208" t="s">
        <v>258</v>
      </c>
      <c r="R1556" s="208" t="s">
        <v>259</v>
      </c>
      <c r="S1556" s="203">
        <v>44837.594768518517</v>
      </c>
    </row>
    <row r="1557" spans="1:19" x14ac:dyDescent="0.2">
      <c r="A1557" s="208" t="s">
        <v>256</v>
      </c>
      <c r="B1557" s="208" t="s">
        <v>211</v>
      </c>
      <c r="C1557" s="203">
        <v>44809.75</v>
      </c>
      <c r="D1557" s="208">
        <v>0</v>
      </c>
      <c r="E1557" s="208">
        <v>0</v>
      </c>
      <c r="F1557" s="208">
        <v>3.7839999999999998</v>
      </c>
      <c r="G1557" s="208">
        <v>3.7839999999999998</v>
      </c>
      <c r="H1557" s="208">
        <v>0</v>
      </c>
      <c r="I1557" s="208">
        <v>0</v>
      </c>
      <c r="J1557" s="208">
        <v>0</v>
      </c>
      <c r="K1557" s="208">
        <v>0</v>
      </c>
      <c r="L1557" s="208"/>
      <c r="M1557" s="208">
        <v>0</v>
      </c>
      <c r="N1557" s="208">
        <v>0</v>
      </c>
      <c r="O1557" s="208">
        <v>680</v>
      </c>
      <c r="P1557" s="208" t="s">
        <v>257</v>
      </c>
      <c r="Q1557" s="208" t="s">
        <v>258</v>
      </c>
      <c r="R1557" s="208" t="s">
        <v>259</v>
      </c>
      <c r="S1557" s="203">
        <v>44837.594768518517</v>
      </c>
    </row>
    <row r="1558" spans="1:19" x14ac:dyDescent="0.2">
      <c r="A1558" s="208" t="s">
        <v>256</v>
      </c>
      <c r="B1558" s="208" t="s">
        <v>211</v>
      </c>
      <c r="C1558" s="203">
        <v>44809.791666666664</v>
      </c>
      <c r="D1558" s="208">
        <v>0</v>
      </c>
      <c r="E1558" s="208">
        <v>0</v>
      </c>
      <c r="F1558" s="208">
        <v>3.7719999999999998</v>
      </c>
      <c r="G1558" s="208">
        <v>3.7719999999999998</v>
      </c>
      <c r="H1558" s="208">
        <v>0</v>
      </c>
      <c r="I1558" s="208">
        <v>0</v>
      </c>
      <c r="J1558" s="208">
        <v>0</v>
      </c>
      <c r="K1558" s="208">
        <v>0</v>
      </c>
      <c r="L1558" s="208"/>
      <c r="M1558" s="208">
        <v>0</v>
      </c>
      <c r="N1558" s="208">
        <v>0</v>
      </c>
      <c r="O1558" s="208">
        <v>680</v>
      </c>
      <c r="P1558" s="208" t="s">
        <v>257</v>
      </c>
      <c r="Q1558" s="208" t="s">
        <v>258</v>
      </c>
      <c r="R1558" s="208" t="s">
        <v>259</v>
      </c>
      <c r="S1558" s="203">
        <v>44837.594768518517</v>
      </c>
    </row>
    <row r="1559" spans="1:19" x14ac:dyDescent="0.2">
      <c r="A1559" s="208" t="s">
        <v>256</v>
      </c>
      <c r="B1559" s="208" t="s">
        <v>211</v>
      </c>
      <c r="C1559" s="203">
        <v>44809.833333333336</v>
      </c>
      <c r="D1559" s="208">
        <v>0</v>
      </c>
      <c r="E1559" s="208">
        <v>0</v>
      </c>
      <c r="F1559" s="208">
        <v>3.7839999999999998</v>
      </c>
      <c r="G1559" s="208">
        <v>3.7839999999999998</v>
      </c>
      <c r="H1559" s="208">
        <v>0</v>
      </c>
      <c r="I1559" s="208">
        <v>0</v>
      </c>
      <c r="J1559" s="208">
        <v>0</v>
      </c>
      <c r="K1559" s="208">
        <v>0</v>
      </c>
      <c r="L1559" s="208"/>
      <c r="M1559" s="208">
        <v>0</v>
      </c>
      <c r="N1559" s="208">
        <v>0</v>
      </c>
      <c r="O1559" s="208">
        <v>680</v>
      </c>
      <c r="P1559" s="208" t="s">
        <v>257</v>
      </c>
      <c r="Q1559" s="208" t="s">
        <v>258</v>
      </c>
      <c r="R1559" s="208" t="s">
        <v>259</v>
      </c>
      <c r="S1559" s="203">
        <v>44837.594768518517</v>
      </c>
    </row>
    <row r="1560" spans="1:19" x14ac:dyDescent="0.2">
      <c r="A1560" s="208" t="s">
        <v>256</v>
      </c>
      <c r="B1560" s="208" t="s">
        <v>211</v>
      </c>
      <c r="C1560" s="203">
        <v>44809.875</v>
      </c>
      <c r="D1560" s="208">
        <v>0</v>
      </c>
      <c r="E1560" s="208">
        <v>0</v>
      </c>
      <c r="F1560" s="208">
        <v>3.8239999999999998</v>
      </c>
      <c r="G1560" s="208">
        <v>3.8239999999999998</v>
      </c>
      <c r="H1560" s="208">
        <v>0</v>
      </c>
      <c r="I1560" s="208">
        <v>0</v>
      </c>
      <c r="J1560" s="208">
        <v>0</v>
      </c>
      <c r="K1560" s="208">
        <v>0</v>
      </c>
      <c r="L1560" s="208"/>
      <c r="M1560" s="208">
        <v>0</v>
      </c>
      <c r="N1560" s="208">
        <v>0</v>
      </c>
      <c r="O1560" s="208">
        <v>680</v>
      </c>
      <c r="P1560" s="208" t="s">
        <v>257</v>
      </c>
      <c r="Q1560" s="208" t="s">
        <v>258</v>
      </c>
      <c r="R1560" s="208" t="s">
        <v>259</v>
      </c>
      <c r="S1560" s="203">
        <v>44837.594768518517</v>
      </c>
    </row>
    <row r="1561" spans="1:19" x14ac:dyDescent="0.2">
      <c r="A1561" s="208" t="s">
        <v>256</v>
      </c>
      <c r="B1561" s="208" t="s">
        <v>211</v>
      </c>
      <c r="C1561" s="203">
        <v>44809.916666666664</v>
      </c>
      <c r="D1561" s="208">
        <v>0</v>
      </c>
      <c r="E1561" s="208">
        <v>0</v>
      </c>
      <c r="F1561" s="208">
        <v>3.8359999999999999</v>
      </c>
      <c r="G1561" s="208">
        <v>3.8359999999999999</v>
      </c>
      <c r="H1561" s="208">
        <v>0</v>
      </c>
      <c r="I1561" s="208">
        <v>0</v>
      </c>
      <c r="J1561" s="208">
        <v>0</v>
      </c>
      <c r="K1561" s="208">
        <v>0</v>
      </c>
      <c r="L1561" s="208"/>
      <c r="M1561" s="208">
        <v>0</v>
      </c>
      <c r="N1561" s="208">
        <v>0</v>
      </c>
      <c r="O1561" s="208">
        <v>680</v>
      </c>
      <c r="P1561" s="208" t="s">
        <v>257</v>
      </c>
      <c r="Q1561" s="208" t="s">
        <v>258</v>
      </c>
      <c r="R1561" s="208" t="s">
        <v>259</v>
      </c>
      <c r="S1561" s="203">
        <v>44837.594768518517</v>
      </c>
    </row>
    <row r="1562" spans="1:19" x14ac:dyDescent="0.2">
      <c r="A1562" s="208" t="s">
        <v>256</v>
      </c>
      <c r="B1562" s="208" t="s">
        <v>211</v>
      </c>
      <c r="C1562" s="203">
        <v>44809.958333333336</v>
      </c>
      <c r="D1562" s="208">
        <v>0</v>
      </c>
      <c r="E1562" s="208">
        <v>0</v>
      </c>
      <c r="F1562" s="208">
        <v>3.82</v>
      </c>
      <c r="G1562" s="208">
        <v>3.82</v>
      </c>
      <c r="H1562" s="208">
        <v>0</v>
      </c>
      <c r="I1562" s="208">
        <v>0</v>
      </c>
      <c r="J1562" s="208">
        <v>0</v>
      </c>
      <c r="K1562" s="208">
        <v>0</v>
      </c>
      <c r="L1562" s="208"/>
      <c r="M1562" s="208">
        <v>0</v>
      </c>
      <c r="N1562" s="208">
        <v>0</v>
      </c>
      <c r="O1562" s="208">
        <v>680</v>
      </c>
      <c r="P1562" s="208" t="s">
        <v>257</v>
      </c>
      <c r="Q1562" s="208" t="s">
        <v>258</v>
      </c>
      <c r="R1562" s="208" t="s">
        <v>259</v>
      </c>
      <c r="S1562" s="203">
        <v>44837.594768518517</v>
      </c>
    </row>
    <row r="1563" spans="1:19" x14ac:dyDescent="0.2">
      <c r="A1563" s="208" t="s">
        <v>256</v>
      </c>
      <c r="B1563" s="208" t="s">
        <v>211</v>
      </c>
      <c r="C1563" s="203">
        <v>44810</v>
      </c>
      <c r="D1563" s="208">
        <v>0</v>
      </c>
      <c r="E1563" s="208">
        <v>0</v>
      </c>
      <c r="F1563" s="208">
        <v>3.8439999999999999</v>
      </c>
      <c r="G1563" s="208">
        <v>3.8439999999999999</v>
      </c>
      <c r="H1563" s="208">
        <v>0</v>
      </c>
      <c r="I1563" s="208">
        <v>0</v>
      </c>
      <c r="J1563" s="208">
        <v>0</v>
      </c>
      <c r="K1563" s="208">
        <v>0</v>
      </c>
      <c r="L1563" s="208"/>
      <c r="M1563" s="208">
        <v>0</v>
      </c>
      <c r="N1563" s="208">
        <v>0</v>
      </c>
      <c r="O1563" s="208">
        <v>680</v>
      </c>
      <c r="P1563" s="208" t="s">
        <v>257</v>
      </c>
      <c r="Q1563" s="208" t="s">
        <v>258</v>
      </c>
      <c r="R1563" s="208" t="s">
        <v>259</v>
      </c>
      <c r="S1563" s="203">
        <v>44837.594768518517</v>
      </c>
    </row>
    <row r="1564" spans="1:19" x14ac:dyDescent="0.2">
      <c r="A1564" s="208" t="s">
        <v>256</v>
      </c>
      <c r="B1564" s="208" t="s">
        <v>211</v>
      </c>
      <c r="C1564" s="203">
        <v>44810.041666666664</v>
      </c>
      <c r="D1564" s="208">
        <v>0</v>
      </c>
      <c r="E1564" s="208">
        <v>0</v>
      </c>
      <c r="F1564" s="208">
        <v>3.8479999999999999</v>
      </c>
      <c r="G1564" s="208">
        <v>3.8479999999999999</v>
      </c>
      <c r="H1564" s="208">
        <v>0</v>
      </c>
      <c r="I1564" s="208">
        <v>0</v>
      </c>
      <c r="J1564" s="208">
        <v>0</v>
      </c>
      <c r="K1564" s="208">
        <v>0</v>
      </c>
      <c r="L1564" s="208"/>
      <c r="M1564" s="208">
        <v>0</v>
      </c>
      <c r="N1564" s="208">
        <v>0</v>
      </c>
      <c r="O1564" s="208">
        <v>680</v>
      </c>
      <c r="P1564" s="208" t="s">
        <v>257</v>
      </c>
      <c r="Q1564" s="208" t="s">
        <v>258</v>
      </c>
      <c r="R1564" s="208" t="s">
        <v>259</v>
      </c>
      <c r="S1564" s="203">
        <v>44837.594768518517</v>
      </c>
    </row>
    <row r="1565" spans="1:19" x14ac:dyDescent="0.2">
      <c r="A1565" s="208" t="s">
        <v>256</v>
      </c>
      <c r="B1565" s="208" t="s">
        <v>211</v>
      </c>
      <c r="C1565" s="203">
        <v>44810.083333333336</v>
      </c>
      <c r="D1565" s="208">
        <v>0</v>
      </c>
      <c r="E1565" s="208">
        <v>0</v>
      </c>
      <c r="F1565" s="208">
        <v>4.1399999999999997</v>
      </c>
      <c r="G1565" s="208">
        <v>4.1399999999999997</v>
      </c>
      <c r="H1565" s="208">
        <v>0</v>
      </c>
      <c r="I1565" s="208">
        <v>0</v>
      </c>
      <c r="J1565" s="208">
        <v>0</v>
      </c>
      <c r="K1565" s="208">
        <v>0</v>
      </c>
      <c r="L1565" s="208"/>
      <c r="M1565" s="208">
        <v>0</v>
      </c>
      <c r="N1565" s="208">
        <v>0</v>
      </c>
      <c r="O1565" s="208">
        <v>680</v>
      </c>
      <c r="P1565" s="208" t="s">
        <v>257</v>
      </c>
      <c r="Q1565" s="208" t="s">
        <v>258</v>
      </c>
      <c r="R1565" s="208" t="s">
        <v>259</v>
      </c>
      <c r="S1565" s="203">
        <v>44837.594768518517</v>
      </c>
    </row>
    <row r="1566" spans="1:19" x14ac:dyDescent="0.2">
      <c r="A1566" s="208" t="s">
        <v>256</v>
      </c>
      <c r="B1566" s="208" t="s">
        <v>211</v>
      </c>
      <c r="C1566" s="203">
        <v>44810.125</v>
      </c>
      <c r="D1566" s="208">
        <v>0</v>
      </c>
      <c r="E1566" s="208">
        <v>0</v>
      </c>
      <c r="F1566" s="208">
        <v>4.8760000000000003</v>
      </c>
      <c r="G1566" s="208">
        <v>4.8760000000000003</v>
      </c>
      <c r="H1566" s="208">
        <v>0</v>
      </c>
      <c r="I1566" s="208">
        <v>0</v>
      </c>
      <c r="J1566" s="208">
        <v>0</v>
      </c>
      <c r="K1566" s="208">
        <v>0</v>
      </c>
      <c r="L1566" s="208"/>
      <c r="M1566" s="208">
        <v>0</v>
      </c>
      <c r="N1566" s="208">
        <v>0</v>
      </c>
      <c r="O1566" s="208">
        <v>680</v>
      </c>
      <c r="P1566" s="208" t="s">
        <v>257</v>
      </c>
      <c r="Q1566" s="208" t="s">
        <v>258</v>
      </c>
      <c r="R1566" s="208" t="s">
        <v>259</v>
      </c>
      <c r="S1566" s="203">
        <v>44837.594768518517</v>
      </c>
    </row>
    <row r="1567" spans="1:19" x14ac:dyDescent="0.2">
      <c r="A1567" s="208" t="s">
        <v>256</v>
      </c>
      <c r="B1567" s="208" t="s">
        <v>211</v>
      </c>
      <c r="C1567" s="203">
        <v>44810.166666666664</v>
      </c>
      <c r="D1567" s="208">
        <v>0</v>
      </c>
      <c r="E1567" s="208">
        <v>0</v>
      </c>
      <c r="F1567" s="208">
        <v>4.88</v>
      </c>
      <c r="G1567" s="208">
        <v>4.88</v>
      </c>
      <c r="H1567" s="208">
        <v>0</v>
      </c>
      <c r="I1567" s="208">
        <v>0</v>
      </c>
      <c r="J1567" s="208">
        <v>0</v>
      </c>
      <c r="K1567" s="208">
        <v>0</v>
      </c>
      <c r="L1567" s="208"/>
      <c r="M1567" s="208">
        <v>0</v>
      </c>
      <c r="N1567" s="208">
        <v>0</v>
      </c>
      <c r="O1567" s="208">
        <v>680</v>
      </c>
      <c r="P1567" s="208" t="s">
        <v>257</v>
      </c>
      <c r="Q1567" s="208" t="s">
        <v>258</v>
      </c>
      <c r="R1567" s="208" t="s">
        <v>259</v>
      </c>
      <c r="S1567" s="203">
        <v>44837.594768518517</v>
      </c>
    </row>
    <row r="1568" spans="1:19" x14ac:dyDescent="0.2">
      <c r="A1568" s="208" t="s">
        <v>256</v>
      </c>
      <c r="B1568" s="208" t="s">
        <v>211</v>
      </c>
      <c r="C1568" s="203">
        <v>44810.208333333336</v>
      </c>
      <c r="D1568" s="208">
        <v>0</v>
      </c>
      <c r="E1568" s="208">
        <v>0</v>
      </c>
      <c r="F1568" s="208">
        <v>5.1120000000000001</v>
      </c>
      <c r="G1568" s="208">
        <v>5.1120000000000001</v>
      </c>
      <c r="H1568" s="208">
        <v>0</v>
      </c>
      <c r="I1568" s="208">
        <v>0</v>
      </c>
      <c r="J1568" s="208">
        <v>0</v>
      </c>
      <c r="K1568" s="208">
        <v>0</v>
      </c>
      <c r="L1568" s="208"/>
      <c r="M1568" s="208">
        <v>0</v>
      </c>
      <c r="N1568" s="208">
        <v>0</v>
      </c>
      <c r="O1568" s="208">
        <v>680</v>
      </c>
      <c r="P1568" s="208" t="s">
        <v>257</v>
      </c>
      <c r="Q1568" s="208" t="s">
        <v>258</v>
      </c>
      <c r="R1568" s="208" t="s">
        <v>259</v>
      </c>
      <c r="S1568" s="203">
        <v>44837.594768518517</v>
      </c>
    </row>
    <row r="1569" spans="1:19" x14ac:dyDescent="0.2">
      <c r="A1569" s="208" t="s">
        <v>256</v>
      </c>
      <c r="B1569" s="208" t="s">
        <v>211</v>
      </c>
      <c r="C1569" s="203">
        <v>44810.25</v>
      </c>
      <c r="D1569" s="208">
        <v>0</v>
      </c>
      <c r="E1569" s="208">
        <v>0</v>
      </c>
      <c r="F1569" s="208">
        <v>6.024</v>
      </c>
      <c r="G1569" s="208">
        <v>6.024</v>
      </c>
      <c r="H1569" s="208">
        <v>0</v>
      </c>
      <c r="I1569" s="208">
        <v>0</v>
      </c>
      <c r="J1569" s="208">
        <v>0</v>
      </c>
      <c r="K1569" s="208">
        <v>0</v>
      </c>
      <c r="L1569" s="208"/>
      <c r="M1569" s="208">
        <v>0</v>
      </c>
      <c r="N1569" s="208">
        <v>0</v>
      </c>
      <c r="O1569" s="208">
        <v>680</v>
      </c>
      <c r="P1569" s="208" t="s">
        <v>257</v>
      </c>
      <c r="Q1569" s="208" t="s">
        <v>258</v>
      </c>
      <c r="R1569" s="208" t="s">
        <v>259</v>
      </c>
      <c r="S1569" s="203">
        <v>44837.594768518517</v>
      </c>
    </row>
    <row r="1570" spans="1:19" x14ac:dyDescent="0.2">
      <c r="A1570" s="208" t="s">
        <v>256</v>
      </c>
      <c r="B1570" s="208" t="s">
        <v>211</v>
      </c>
      <c r="C1570" s="203">
        <v>44810.291666666664</v>
      </c>
      <c r="D1570" s="208">
        <v>0</v>
      </c>
      <c r="E1570" s="208">
        <v>0</v>
      </c>
      <c r="F1570" s="208">
        <v>5.9880000000000004</v>
      </c>
      <c r="G1570" s="208">
        <v>5.9880000000000004</v>
      </c>
      <c r="H1570" s="208">
        <v>0</v>
      </c>
      <c r="I1570" s="208">
        <v>0</v>
      </c>
      <c r="J1570" s="208">
        <v>0</v>
      </c>
      <c r="K1570" s="208">
        <v>0</v>
      </c>
      <c r="L1570" s="208"/>
      <c r="M1570" s="208">
        <v>0</v>
      </c>
      <c r="N1570" s="208">
        <v>0</v>
      </c>
      <c r="O1570" s="208">
        <v>680</v>
      </c>
      <c r="P1570" s="208" t="s">
        <v>257</v>
      </c>
      <c r="Q1570" s="208" t="s">
        <v>258</v>
      </c>
      <c r="R1570" s="208" t="s">
        <v>259</v>
      </c>
      <c r="S1570" s="203">
        <v>44837.594768518517</v>
      </c>
    </row>
    <row r="1571" spans="1:19" x14ac:dyDescent="0.2">
      <c r="A1571" s="208" t="s">
        <v>256</v>
      </c>
      <c r="B1571" s="208" t="s">
        <v>211</v>
      </c>
      <c r="C1571" s="203">
        <v>44810.333333333336</v>
      </c>
      <c r="D1571" s="208">
        <v>0</v>
      </c>
      <c r="E1571" s="208">
        <v>0</v>
      </c>
      <c r="F1571" s="208">
        <v>6.02</v>
      </c>
      <c r="G1571" s="208">
        <v>6.02</v>
      </c>
      <c r="H1571" s="208">
        <v>0</v>
      </c>
      <c r="I1571" s="208">
        <v>0</v>
      </c>
      <c r="J1571" s="208">
        <v>0</v>
      </c>
      <c r="K1571" s="208">
        <v>0</v>
      </c>
      <c r="L1571" s="208"/>
      <c r="M1571" s="208">
        <v>0</v>
      </c>
      <c r="N1571" s="208">
        <v>0</v>
      </c>
      <c r="O1571" s="208">
        <v>680</v>
      </c>
      <c r="P1571" s="208" t="s">
        <v>257</v>
      </c>
      <c r="Q1571" s="208" t="s">
        <v>258</v>
      </c>
      <c r="R1571" s="208" t="s">
        <v>259</v>
      </c>
      <c r="S1571" s="203">
        <v>44837.594768518517</v>
      </c>
    </row>
    <row r="1572" spans="1:19" x14ac:dyDescent="0.2">
      <c r="A1572" s="208" t="s">
        <v>256</v>
      </c>
      <c r="B1572" s="208" t="s">
        <v>211</v>
      </c>
      <c r="C1572" s="203">
        <v>44810.375</v>
      </c>
      <c r="D1572" s="208">
        <v>0</v>
      </c>
      <c r="E1572" s="208">
        <v>0</v>
      </c>
      <c r="F1572" s="208">
        <v>6.0679999999999996</v>
      </c>
      <c r="G1572" s="208">
        <v>6.0679999999999996</v>
      </c>
      <c r="H1572" s="208">
        <v>0</v>
      </c>
      <c r="I1572" s="208">
        <v>0</v>
      </c>
      <c r="J1572" s="208">
        <v>0</v>
      </c>
      <c r="K1572" s="208">
        <v>0</v>
      </c>
      <c r="L1572" s="208"/>
      <c r="M1572" s="208">
        <v>0</v>
      </c>
      <c r="N1572" s="208">
        <v>0</v>
      </c>
      <c r="O1572" s="208">
        <v>680</v>
      </c>
      <c r="P1572" s="208" t="s">
        <v>257</v>
      </c>
      <c r="Q1572" s="208" t="s">
        <v>258</v>
      </c>
      <c r="R1572" s="208" t="s">
        <v>259</v>
      </c>
      <c r="S1572" s="203">
        <v>44837.594768518517</v>
      </c>
    </row>
    <row r="1573" spans="1:19" x14ac:dyDescent="0.2">
      <c r="A1573" s="208" t="s">
        <v>256</v>
      </c>
      <c r="B1573" s="208" t="s">
        <v>211</v>
      </c>
      <c r="C1573" s="203">
        <v>44810.416666666664</v>
      </c>
      <c r="D1573" s="208">
        <v>0</v>
      </c>
      <c r="E1573" s="208">
        <v>0</v>
      </c>
      <c r="F1573" s="208">
        <v>6.0439999999999996</v>
      </c>
      <c r="G1573" s="208">
        <v>6.0439999999999996</v>
      </c>
      <c r="H1573" s="208">
        <v>0</v>
      </c>
      <c r="I1573" s="208">
        <v>0</v>
      </c>
      <c r="J1573" s="208">
        <v>0</v>
      </c>
      <c r="K1573" s="208">
        <v>0</v>
      </c>
      <c r="L1573" s="208"/>
      <c r="M1573" s="208">
        <v>0</v>
      </c>
      <c r="N1573" s="208">
        <v>0</v>
      </c>
      <c r="O1573" s="208">
        <v>680</v>
      </c>
      <c r="P1573" s="208" t="s">
        <v>257</v>
      </c>
      <c r="Q1573" s="208" t="s">
        <v>258</v>
      </c>
      <c r="R1573" s="208" t="s">
        <v>259</v>
      </c>
      <c r="S1573" s="203">
        <v>44837.594768518517</v>
      </c>
    </row>
    <row r="1574" spans="1:19" x14ac:dyDescent="0.2">
      <c r="A1574" s="208" t="s">
        <v>256</v>
      </c>
      <c r="B1574" s="208" t="s">
        <v>211</v>
      </c>
      <c r="C1574" s="203">
        <v>44810.458333333336</v>
      </c>
      <c r="D1574" s="208">
        <v>0</v>
      </c>
      <c r="E1574" s="208">
        <v>0</v>
      </c>
      <c r="F1574" s="208">
        <v>6.0439999999999996</v>
      </c>
      <c r="G1574" s="208">
        <v>6.0439999999999996</v>
      </c>
      <c r="H1574" s="208">
        <v>0</v>
      </c>
      <c r="I1574" s="208">
        <v>0</v>
      </c>
      <c r="J1574" s="208">
        <v>0</v>
      </c>
      <c r="K1574" s="208">
        <v>0</v>
      </c>
      <c r="L1574" s="208"/>
      <c r="M1574" s="208">
        <v>0</v>
      </c>
      <c r="N1574" s="208">
        <v>0</v>
      </c>
      <c r="O1574" s="208">
        <v>680</v>
      </c>
      <c r="P1574" s="208" t="s">
        <v>257</v>
      </c>
      <c r="Q1574" s="208" t="s">
        <v>258</v>
      </c>
      <c r="R1574" s="208" t="s">
        <v>259</v>
      </c>
      <c r="S1574" s="203">
        <v>44837.594768518517</v>
      </c>
    </row>
    <row r="1575" spans="1:19" x14ac:dyDescent="0.2">
      <c r="A1575" s="208" t="s">
        <v>256</v>
      </c>
      <c r="B1575" s="208" t="s">
        <v>211</v>
      </c>
      <c r="C1575" s="203">
        <v>44810.5</v>
      </c>
      <c r="D1575" s="208">
        <v>0</v>
      </c>
      <c r="E1575" s="208">
        <v>0</v>
      </c>
      <c r="F1575" s="208">
        <v>6.016</v>
      </c>
      <c r="G1575" s="208">
        <v>6.016</v>
      </c>
      <c r="H1575" s="208">
        <v>0</v>
      </c>
      <c r="I1575" s="208">
        <v>0</v>
      </c>
      <c r="J1575" s="208">
        <v>0</v>
      </c>
      <c r="K1575" s="208">
        <v>0</v>
      </c>
      <c r="L1575" s="208"/>
      <c r="M1575" s="208">
        <v>0</v>
      </c>
      <c r="N1575" s="208">
        <v>0</v>
      </c>
      <c r="O1575" s="208">
        <v>680</v>
      </c>
      <c r="P1575" s="208" t="s">
        <v>257</v>
      </c>
      <c r="Q1575" s="208" t="s">
        <v>258</v>
      </c>
      <c r="R1575" s="208" t="s">
        <v>259</v>
      </c>
      <c r="S1575" s="203">
        <v>44837.594768518517</v>
      </c>
    </row>
    <row r="1576" spans="1:19" x14ac:dyDescent="0.2">
      <c r="A1576" s="208" t="s">
        <v>256</v>
      </c>
      <c r="B1576" s="208" t="s">
        <v>211</v>
      </c>
      <c r="C1576" s="203">
        <v>44810.541666666664</v>
      </c>
      <c r="D1576" s="208">
        <v>0</v>
      </c>
      <c r="E1576" s="208">
        <v>0</v>
      </c>
      <c r="F1576" s="208">
        <v>6.056</v>
      </c>
      <c r="G1576" s="208">
        <v>6.056</v>
      </c>
      <c r="H1576" s="208">
        <v>0</v>
      </c>
      <c r="I1576" s="208">
        <v>0</v>
      </c>
      <c r="J1576" s="208">
        <v>0</v>
      </c>
      <c r="K1576" s="208">
        <v>0</v>
      </c>
      <c r="L1576" s="208"/>
      <c r="M1576" s="208">
        <v>0</v>
      </c>
      <c r="N1576" s="208">
        <v>0</v>
      </c>
      <c r="O1576" s="208">
        <v>680</v>
      </c>
      <c r="P1576" s="208" t="s">
        <v>257</v>
      </c>
      <c r="Q1576" s="208" t="s">
        <v>258</v>
      </c>
      <c r="R1576" s="208" t="s">
        <v>259</v>
      </c>
      <c r="S1576" s="203">
        <v>44837.594768518517</v>
      </c>
    </row>
    <row r="1577" spans="1:19" x14ac:dyDescent="0.2">
      <c r="A1577" s="208" t="s">
        <v>256</v>
      </c>
      <c r="B1577" s="208" t="s">
        <v>211</v>
      </c>
      <c r="C1577" s="203">
        <v>44810.583333333336</v>
      </c>
      <c r="D1577" s="208">
        <v>0</v>
      </c>
      <c r="E1577" s="208">
        <v>0</v>
      </c>
      <c r="F1577" s="208">
        <v>6.1159999999999997</v>
      </c>
      <c r="G1577" s="208">
        <v>6.1159999999999997</v>
      </c>
      <c r="H1577" s="208">
        <v>0</v>
      </c>
      <c r="I1577" s="208">
        <v>0</v>
      </c>
      <c r="J1577" s="208">
        <v>0</v>
      </c>
      <c r="K1577" s="208">
        <v>0</v>
      </c>
      <c r="L1577" s="208"/>
      <c r="M1577" s="208">
        <v>0</v>
      </c>
      <c r="N1577" s="208">
        <v>0</v>
      </c>
      <c r="O1577" s="208">
        <v>680</v>
      </c>
      <c r="P1577" s="208" t="s">
        <v>257</v>
      </c>
      <c r="Q1577" s="208" t="s">
        <v>258</v>
      </c>
      <c r="R1577" s="208" t="s">
        <v>259</v>
      </c>
      <c r="S1577" s="203">
        <v>44837.594768518517</v>
      </c>
    </row>
    <row r="1578" spans="1:19" x14ac:dyDescent="0.2">
      <c r="A1578" s="208" t="s">
        <v>256</v>
      </c>
      <c r="B1578" s="208" t="s">
        <v>211</v>
      </c>
      <c r="C1578" s="203">
        <v>44810.625</v>
      </c>
      <c r="D1578" s="208">
        <v>0</v>
      </c>
      <c r="E1578" s="208">
        <v>0</v>
      </c>
      <c r="F1578" s="208">
        <v>6.06</v>
      </c>
      <c r="G1578" s="208">
        <v>6.06</v>
      </c>
      <c r="H1578" s="208">
        <v>0</v>
      </c>
      <c r="I1578" s="208">
        <v>0</v>
      </c>
      <c r="J1578" s="208">
        <v>0</v>
      </c>
      <c r="K1578" s="208">
        <v>0</v>
      </c>
      <c r="L1578" s="208"/>
      <c r="M1578" s="208">
        <v>0</v>
      </c>
      <c r="N1578" s="208">
        <v>0</v>
      </c>
      <c r="O1578" s="208">
        <v>680</v>
      </c>
      <c r="P1578" s="208" t="s">
        <v>257</v>
      </c>
      <c r="Q1578" s="208" t="s">
        <v>258</v>
      </c>
      <c r="R1578" s="208" t="s">
        <v>259</v>
      </c>
      <c r="S1578" s="203">
        <v>44837.594768518517</v>
      </c>
    </row>
    <row r="1579" spans="1:19" x14ac:dyDescent="0.2">
      <c r="A1579" s="208" t="s">
        <v>256</v>
      </c>
      <c r="B1579" s="208" t="s">
        <v>211</v>
      </c>
      <c r="C1579" s="203">
        <v>44810.666666666664</v>
      </c>
      <c r="D1579" s="208">
        <v>0</v>
      </c>
      <c r="E1579" s="208">
        <v>0</v>
      </c>
      <c r="F1579" s="208">
        <v>6.048</v>
      </c>
      <c r="G1579" s="208">
        <v>6.048</v>
      </c>
      <c r="H1579" s="208">
        <v>0</v>
      </c>
      <c r="I1579" s="208">
        <v>0</v>
      </c>
      <c r="J1579" s="208">
        <v>0</v>
      </c>
      <c r="K1579" s="208">
        <v>0</v>
      </c>
      <c r="L1579" s="208"/>
      <c r="M1579" s="208">
        <v>0</v>
      </c>
      <c r="N1579" s="208">
        <v>0</v>
      </c>
      <c r="O1579" s="208">
        <v>680</v>
      </c>
      <c r="P1579" s="208" t="s">
        <v>257</v>
      </c>
      <c r="Q1579" s="208" t="s">
        <v>258</v>
      </c>
      <c r="R1579" s="208" t="s">
        <v>259</v>
      </c>
      <c r="S1579" s="203">
        <v>44837.594768518517</v>
      </c>
    </row>
    <row r="1580" spans="1:19" x14ac:dyDescent="0.2">
      <c r="A1580" s="208" t="s">
        <v>256</v>
      </c>
      <c r="B1580" s="208" t="s">
        <v>211</v>
      </c>
      <c r="C1580" s="203">
        <v>44810.708333333336</v>
      </c>
      <c r="D1580" s="208">
        <v>0</v>
      </c>
      <c r="E1580" s="208">
        <v>0</v>
      </c>
      <c r="F1580" s="208">
        <v>6.0359999999999996</v>
      </c>
      <c r="G1580" s="208">
        <v>6.0359999999999996</v>
      </c>
      <c r="H1580" s="208">
        <v>0</v>
      </c>
      <c r="I1580" s="208">
        <v>0</v>
      </c>
      <c r="J1580" s="208">
        <v>0</v>
      </c>
      <c r="K1580" s="208">
        <v>0</v>
      </c>
      <c r="L1580" s="208"/>
      <c r="M1580" s="208">
        <v>0</v>
      </c>
      <c r="N1580" s="208">
        <v>0</v>
      </c>
      <c r="O1580" s="208">
        <v>680</v>
      </c>
      <c r="P1580" s="208" t="s">
        <v>257</v>
      </c>
      <c r="Q1580" s="208" t="s">
        <v>258</v>
      </c>
      <c r="R1580" s="208" t="s">
        <v>259</v>
      </c>
      <c r="S1580" s="203">
        <v>44837.594768518517</v>
      </c>
    </row>
    <row r="1581" spans="1:19" x14ac:dyDescent="0.2">
      <c r="A1581" s="208" t="s">
        <v>256</v>
      </c>
      <c r="B1581" s="208" t="s">
        <v>211</v>
      </c>
      <c r="C1581" s="203">
        <v>44810.75</v>
      </c>
      <c r="D1581" s="208">
        <v>0</v>
      </c>
      <c r="E1581" s="208">
        <v>0</v>
      </c>
      <c r="F1581" s="208">
        <v>5.9720000000000004</v>
      </c>
      <c r="G1581" s="208">
        <v>5.9720000000000004</v>
      </c>
      <c r="H1581" s="208">
        <v>0</v>
      </c>
      <c r="I1581" s="208">
        <v>0</v>
      </c>
      <c r="J1581" s="208">
        <v>0</v>
      </c>
      <c r="K1581" s="208">
        <v>0</v>
      </c>
      <c r="L1581" s="208"/>
      <c r="M1581" s="208">
        <v>0</v>
      </c>
      <c r="N1581" s="208">
        <v>0</v>
      </c>
      <c r="O1581" s="208">
        <v>680</v>
      </c>
      <c r="P1581" s="208" t="s">
        <v>257</v>
      </c>
      <c r="Q1581" s="208" t="s">
        <v>258</v>
      </c>
      <c r="R1581" s="208" t="s">
        <v>259</v>
      </c>
      <c r="S1581" s="203">
        <v>44837.594768518517</v>
      </c>
    </row>
    <row r="1582" spans="1:19" x14ac:dyDescent="0.2">
      <c r="A1582" s="208" t="s">
        <v>256</v>
      </c>
      <c r="B1582" s="208" t="s">
        <v>211</v>
      </c>
      <c r="C1582" s="203">
        <v>44810.791666666664</v>
      </c>
      <c r="D1582" s="208">
        <v>0</v>
      </c>
      <c r="E1582" s="208">
        <v>0</v>
      </c>
      <c r="F1582" s="208">
        <v>5.94</v>
      </c>
      <c r="G1582" s="208">
        <v>5.94</v>
      </c>
      <c r="H1582" s="208">
        <v>0</v>
      </c>
      <c r="I1582" s="208">
        <v>0</v>
      </c>
      <c r="J1582" s="208">
        <v>0</v>
      </c>
      <c r="K1582" s="208">
        <v>0</v>
      </c>
      <c r="L1582" s="208"/>
      <c r="M1582" s="208">
        <v>0</v>
      </c>
      <c r="N1582" s="208">
        <v>0</v>
      </c>
      <c r="O1582" s="208">
        <v>680</v>
      </c>
      <c r="P1582" s="208" t="s">
        <v>257</v>
      </c>
      <c r="Q1582" s="208" t="s">
        <v>258</v>
      </c>
      <c r="R1582" s="208" t="s">
        <v>259</v>
      </c>
      <c r="S1582" s="203">
        <v>44837.594768518517</v>
      </c>
    </row>
    <row r="1583" spans="1:19" x14ac:dyDescent="0.2">
      <c r="A1583" s="208" t="s">
        <v>256</v>
      </c>
      <c r="B1583" s="208" t="s">
        <v>211</v>
      </c>
      <c r="C1583" s="203">
        <v>44810.833333333336</v>
      </c>
      <c r="D1583" s="208">
        <v>0</v>
      </c>
      <c r="E1583" s="208">
        <v>0</v>
      </c>
      <c r="F1583" s="208">
        <v>5.96</v>
      </c>
      <c r="G1583" s="208">
        <v>5.96</v>
      </c>
      <c r="H1583" s="208">
        <v>0</v>
      </c>
      <c r="I1583" s="208">
        <v>0</v>
      </c>
      <c r="J1583" s="208">
        <v>0</v>
      </c>
      <c r="K1583" s="208">
        <v>0</v>
      </c>
      <c r="L1583" s="208"/>
      <c r="M1583" s="208">
        <v>0</v>
      </c>
      <c r="N1583" s="208">
        <v>0</v>
      </c>
      <c r="O1583" s="208">
        <v>680</v>
      </c>
      <c r="P1583" s="208" t="s">
        <v>257</v>
      </c>
      <c r="Q1583" s="208" t="s">
        <v>258</v>
      </c>
      <c r="R1583" s="208" t="s">
        <v>259</v>
      </c>
      <c r="S1583" s="203">
        <v>44837.594768518517</v>
      </c>
    </row>
    <row r="1584" spans="1:19" x14ac:dyDescent="0.2">
      <c r="A1584" s="208" t="s">
        <v>256</v>
      </c>
      <c r="B1584" s="208" t="s">
        <v>211</v>
      </c>
      <c r="C1584" s="203">
        <v>44810.875</v>
      </c>
      <c r="D1584" s="208">
        <v>0</v>
      </c>
      <c r="E1584" s="208">
        <v>0</v>
      </c>
      <c r="F1584" s="208">
        <v>5.976</v>
      </c>
      <c r="G1584" s="208">
        <v>5.976</v>
      </c>
      <c r="H1584" s="208">
        <v>0</v>
      </c>
      <c r="I1584" s="208">
        <v>0</v>
      </c>
      <c r="J1584" s="208">
        <v>0</v>
      </c>
      <c r="K1584" s="208">
        <v>0</v>
      </c>
      <c r="L1584" s="208"/>
      <c r="M1584" s="208">
        <v>0</v>
      </c>
      <c r="N1584" s="208">
        <v>0</v>
      </c>
      <c r="O1584" s="208">
        <v>680</v>
      </c>
      <c r="P1584" s="208" t="s">
        <v>257</v>
      </c>
      <c r="Q1584" s="208" t="s">
        <v>258</v>
      </c>
      <c r="R1584" s="208" t="s">
        <v>259</v>
      </c>
      <c r="S1584" s="203">
        <v>44837.594768518517</v>
      </c>
    </row>
    <row r="1585" spans="1:19" x14ac:dyDescent="0.2">
      <c r="A1585" s="208" t="s">
        <v>256</v>
      </c>
      <c r="B1585" s="208" t="s">
        <v>211</v>
      </c>
      <c r="C1585" s="203">
        <v>44810.916666666664</v>
      </c>
      <c r="D1585" s="208">
        <v>0</v>
      </c>
      <c r="E1585" s="208">
        <v>0</v>
      </c>
      <c r="F1585" s="208">
        <v>5.984</v>
      </c>
      <c r="G1585" s="208">
        <v>5.984</v>
      </c>
      <c r="H1585" s="208">
        <v>0</v>
      </c>
      <c r="I1585" s="208">
        <v>0</v>
      </c>
      <c r="J1585" s="208">
        <v>0</v>
      </c>
      <c r="K1585" s="208">
        <v>0</v>
      </c>
      <c r="L1585" s="208"/>
      <c r="M1585" s="208">
        <v>0</v>
      </c>
      <c r="N1585" s="208">
        <v>0</v>
      </c>
      <c r="O1585" s="208">
        <v>680</v>
      </c>
      <c r="P1585" s="208" t="s">
        <v>257</v>
      </c>
      <c r="Q1585" s="208" t="s">
        <v>258</v>
      </c>
      <c r="R1585" s="208" t="s">
        <v>259</v>
      </c>
      <c r="S1585" s="203">
        <v>44837.594768518517</v>
      </c>
    </row>
    <row r="1586" spans="1:19" x14ac:dyDescent="0.2">
      <c r="A1586" s="208" t="s">
        <v>256</v>
      </c>
      <c r="B1586" s="208" t="s">
        <v>211</v>
      </c>
      <c r="C1586" s="203">
        <v>44810.958333333336</v>
      </c>
      <c r="D1586" s="208">
        <v>0</v>
      </c>
      <c r="E1586" s="208">
        <v>0</v>
      </c>
      <c r="F1586" s="208">
        <v>6.0359999999999996</v>
      </c>
      <c r="G1586" s="208">
        <v>6.0359999999999996</v>
      </c>
      <c r="H1586" s="208">
        <v>0</v>
      </c>
      <c r="I1586" s="208">
        <v>0</v>
      </c>
      <c r="J1586" s="208">
        <v>0</v>
      </c>
      <c r="K1586" s="208">
        <v>0</v>
      </c>
      <c r="L1586" s="208"/>
      <c r="M1586" s="208">
        <v>0</v>
      </c>
      <c r="N1586" s="208">
        <v>0</v>
      </c>
      <c r="O1586" s="208">
        <v>680</v>
      </c>
      <c r="P1586" s="208" t="s">
        <v>257</v>
      </c>
      <c r="Q1586" s="208" t="s">
        <v>258</v>
      </c>
      <c r="R1586" s="208" t="s">
        <v>259</v>
      </c>
      <c r="S1586" s="203">
        <v>44837.594768518517</v>
      </c>
    </row>
    <row r="1587" spans="1:19" x14ac:dyDescent="0.2">
      <c r="A1587" s="208" t="s">
        <v>256</v>
      </c>
      <c r="B1587" s="208" t="s">
        <v>211</v>
      </c>
      <c r="C1587" s="203">
        <v>44811</v>
      </c>
      <c r="D1587" s="208">
        <v>0</v>
      </c>
      <c r="E1587" s="208">
        <v>0</v>
      </c>
      <c r="F1587" s="208">
        <v>6.06</v>
      </c>
      <c r="G1587" s="208">
        <v>6.06</v>
      </c>
      <c r="H1587" s="208">
        <v>0</v>
      </c>
      <c r="I1587" s="208">
        <v>0</v>
      </c>
      <c r="J1587" s="208">
        <v>0</v>
      </c>
      <c r="K1587" s="208">
        <v>0</v>
      </c>
      <c r="L1587" s="208"/>
      <c r="M1587" s="208">
        <v>0</v>
      </c>
      <c r="N1587" s="208">
        <v>0</v>
      </c>
      <c r="O1587" s="208">
        <v>680</v>
      </c>
      <c r="P1587" s="208" t="s">
        <v>257</v>
      </c>
      <c r="Q1587" s="208" t="s">
        <v>258</v>
      </c>
      <c r="R1587" s="208" t="s">
        <v>259</v>
      </c>
      <c r="S1587" s="203">
        <v>44837.594768518517</v>
      </c>
    </row>
    <row r="1588" spans="1:19" x14ac:dyDescent="0.2">
      <c r="A1588" s="208" t="s">
        <v>256</v>
      </c>
      <c r="B1588" s="208" t="s">
        <v>211</v>
      </c>
      <c r="C1588" s="203">
        <v>44811.041666666664</v>
      </c>
      <c r="D1588" s="208">
        <v>0</v>
      </c>
      <c r="E1588" s="208">
        <v>0</v>
      </c>
      <c r="F1588" s="208">
        <v>6.0439999999999996</v>
      </c>
      <c r="G1588" s="208">
        <v>6.0439999999999996</v>
      </c>
      <c r="H1588" s="208">
        <v>0</v>
      </c>
      <c r="I1588" s="208">
        <v>0</v>
      </c>
      <c r="J1588" s="208">
        <v>0</v>
      </c>
      <c r="K1588" s="208">
        <v>0</v>
      </c>
      <c r="L1588" s="208"/>
      <c r="M1588" s="208">
        <v>0</v>
      </c>
      <c r="N1588" s="208">
        <v>0</v>
      </c>
      <c r="O1588" s="208">
        <v>680</v>
      </c>
      <c r="P1588" s="208" t="s">
        <v>257</v>
      </c>
      <c r="Q1588" s="208" t="s">
        <v>258</v>
      </c>
      <c r="R1588" s="208" t="s">
        <v>259</v>
      </c>
      <c r="S1588" s="203">
        <v>44837.594768518517</v>
      </c>
    </row>
    <row r="1589" spans="1:19" x14ac:dyDescent="0.2">
      <c r="A1589" s="208" t="s">
        <v>256</v>
      </c>
      <c r="B1589" s="208" t="s">
        <v>211</v>
      </c>
      <c r="C1589" s="203">
        <v>44811.083333333336</v>
      </c>
      <c r="D1589" s="208">
        <v>0</v>
      </c>
      <c r="E1589" s="208">
        <v>0</v>
      </c>
      <c r="F1589" s="208">
        <v>6.0919999999999996</v>
      </c>
      <c r="G1589" s="208">
        <v>6.0919999999999996</v>
      </c>
      <c r="H1589" s="208">
        <v>0</v>
      </c>
      <c r="I1589" s="208">
        <v>0</v>
      </c>
      <c r="J1589" s="208">
        <v>0</v>
      </c>
      <c r="K1589" s="208">
        <v>0</v>
      </c>
      <c r="L1589" s="208"/>
      <c r="M1589" s="208">
        <v>0</v>
      </c>
      <c r="N1589" s="208">
        <v>0</v>
      </c>
      <c r="O1589" s="208">
        <v>680</v>
      </c>
      <c r="P1589" s="208" t="s">
        <v>257</v>
      </c>
      <c r="Q1589" s="208" t="s">
        <v>258</v>
      </c>
      <c r="R1589" s="208" t="s">
        <v>259</v>
      </c>
      <c r="S1589" s="203">
        <v>44837.595127314817</v>
      </c>
    </row>
    <row r="1590" spans="1:19" x14ac:dyDescent="0.2">
      <c r="A1590" s="208" t="s">
        <v>256</v>
      </c>
      <c r="B1590" s="208" t="s">
        <v>211</v>
      </c>
      <c r="C1590" s="203">
        <v>44811.125</v>
      </c>
      <c r="D1590" s="208">
        <v>0</v>
      </c>
      <c r="E1590" s="208">
        <v>0</v>
      </c>
      <c r="F1590" s="208">
        <v>6.0839999999999996</v>
      </c>
      <c r="G1590" s="208">
        <v>6.0839999999999996</v>
      </c>
      <c r="H1590" s="208">
        <v>0</v>
      </c>
      <c r="I1590" s="208">
        <v>0</v>
      </c>
      <c r="J1590" s="208">
        <v>0</v>
      </c>
      <c r="K1590" s="208">
        <v>0</v>
      </c>
      <c r="L1590" s="208"/>
      <c r="M1590" s="208">
        <v>0</v>
      </c>
      <c r="N1590" s="208">
        <v>0</v>
      </c>
      <c r="O1590" s="208">
        <v>680</v>
      </c>
      <c r="P1590" s="208" t="s">
        <v>257</v>
      </c>
      <c r="Q1590" s="208" t="s">
        <v>258</v>
      </c>
      <c r="R1590" s="208" t="s">
        <v>259</v>
      </c>
      <c r="S1590" s="203">
        <v>44837.595127314817</v>
      </c>
    </row>
    <row r="1591" spans="1:19" x14ac:dyDescent="0.2">
      <c r="A1591" s="208" t="s">
        <v>256</v>
      </c>
      <c r="B1591" s="208" t="s">
        <v>211</v>
      </c>
      <c r="C1591" s="203">
        <v>44811.166666666664</v>
      </c>
      <c r="D1591" s="208">
        <v>0</v>
      </c>
      <c r="E1591" s="208">
        <v>0</v>
      </c>
      <c r="F1591" s="208">
        <v>6.048</v>
      </c>
      <c r="G1591" s="208">
        <v>6.048</v>
      </c>
      <c r="H1591" s="208">
        <v>0</v>
      </c>
      <c r="I1591" s="208">
        <v>0</v>
      </c>
      <c r="J1591" s="208">
        <v>0</v>
      </c>
      <c r="K1591" s="208">
        <v>0</v>
      </c>
      <c r="L1591" s="208"/>
      <c r="M1591" s="208">
        <v>0</v>
      </c>
      <c r="N1591" s="208">
        <v>0</v>
      </c>
      <c r="O1591" s="208">
        <v>680</v>
      </c>
      <c r="P1591" s="208" t="s">
        <v>257</v>
      </c>
      <c r="Q1591" s="208" t="s">
        <v>258</v>
      </c>
      <c r="R1591" s="208" t="s">
        <v>259</v>
      </c>
      <c r="S1591" s="203">
        <v>44837.595127314817</v>
      </c>
    </row>
    <row r="1592" spans="1:19" x14ac:dyDescent="0.2">
      <c r="A1592" s="208" t="s">
        <v>256</v>
      </c>
      <c r="B1592" s="208" t="s">
        <v>211</v>
      </c>
      <c r="C1592" s="203">
        <v>44811.208333333336</v>
      </c>
      <c r="D1592" s="208">
        <v>0</v>
      </c>
      <c r="E1592" s="208">
        <v>0</v>
      </c>
      <c r="F1592" s="208">
        <v>6.0640000000000001</v>
      </c>
      <c r="G1592" s="208">
        <v>6.0640000000000001</v>
      </c>
      <c r="H1592" s="208">
        <v>0</v>
      </c>
      <c r="I1592" s="208">
        <v>0</v>
      </c>
      <c r="J1592" s="208">
        <v>0</v>
      </c>
      <c r="K1592" s="208">
        <v>0</v>
      </c>
      <c r="L1592" s="208"/>
      <c r="M1592" s="208">
        <v>0</v>
      </c>
      <c r="N1592" s="208">
        <v>0</v>
      </c>
      <c r="O1592" s="208">
        <v>680</v>
      </c>
      <c r="P1592" s="208" t="s">
        <v>257</v>
      </c>
      <c r="Q1592" s="208" t="s">
        <v>258</v>
      </c>
      <c r="R1592" s="208" t="s">
        <v>259</v>
      </c>
      <c r="S1592" s="203">
        <v>44837.595127314817</v>
      </c>
    </row>
    <row r="1593" spans="1:19" x14ac:dyDescent="0.2">
      <c r="A1593" s="208" t="s">
        <v>256</v>
      </c>
      <c r="B1593" s="208" t="s">
        <v>211</v>
      </c>
      <c r="C1593" s="203">
        <v>44811.25</v>
      </c>
      <c r="D1593" s="208">
        <v>0</v>
      </c>
      <c r="E1593" s="208">
        <v>0</v>
      </c>
      <c r="F1593" s="208">
        <v>6.056</v>
      </c>
      <c r="G1593" s="208">
        <v>6.056</v>
      </c>
      <c r="H1593" s="208">
        <v>0</v>
      </c>
      <c r="I1593" s="208">
        <v>0</v>
      </c>
      <c r="J1593" s="208">
        <v>0</v>
      </c>
      <c r="K1593" s="208">
        <v>0</v>
      </c>
      <c r="L1593" s="208"/>
      <c r="M1593" s="208">
        <v>0</v>
      </c>
      <c r="N1593" s="208">
        <v>0</v>
      </c>
      <c r="O1593" s="208">
        <v>680</v>
      </c>
      <c r="P1593" s="208" t="s">
        <v>257</v>
      </c>
      <c r="Q1593" s="208" t="s">
        <v>258</v>
      </c>
      <c r="R1593" s="208" t="s">
        <v>259</v>
      </c>
      <c r="S1593" s="203">
        <v>44837.595127314817</v>
      </c>
    </row>
    <row r="1594" spans="1:19" x14ac:dyDescent="0.2">
      <c r="A1594" s="208" t="s">
        <v>256</v>
      </c>
      <c r="B1594" s="208" t="s">
        <v>211</v>
      </c>
      <c r="C1594" s="203">
        <v>44811.291666666664</v>
      </c>
      <c r="D1594" s="208">
        <v>0</v>
      </c>
      <c r="E1594" s="208">
        <v>0</v>
      </c>
      <c r="F1594" s="208">
        <v>6.0439999999999996</v>
      </c>
      <c r="G1594" s="208">
        <v>6.0439999999999996</v>
      </c>
      <c r="H1594" s="208">
        <v>0</v>
      </c>
      <c r="I1594" s="208">
        <v>0</v>
      </c>
      <c r="J1594" s="208">
        <v>0</v>
      </c>
      <c r="K1594" s="208">
        <v>0</v>
      </c>
      <c r="L1594" s="208"/>
      <c r="M1594" s="208">
        <v>0</v>
      </c>
      <c r="N1594" s="208">
        <v>0</v>
      </c>
      <c r="O1594" s="208">
        <v>680</v>
      </c>
      <c r="P1594" s="208" t="s">
        <v>257</v>
      </c>
      <c r="Q1594" s="208" t="s">
        <v>258</v>
      </c>
      <c r="R1594" s="208" t="s">
        <v>259</v>
      </c>
      <c r="S1594" s="203">
        <v>44837.595127314817</v>
      </c>
    </row>
    <row r="1595" spans="1:19" x14ac:dyDescent="0.2">
      <c r="A1595" s="208" t="s">
        <v>256</v>
      </c>
      <c r="B1595" s="208" t="s">
        <v>211</v>
      </c>
      <c r="C1595" s="203">
        <v>44811.333333333336</v>
      </c>
      <c r="D1595" s="208">
        <v>0</v>
      </c>
      <c r="E1595" s="208">
        <v>0</v>
      </c>
      <c r="F1595" s="208">
        <v>6.0640000000000001</v>
      </c>
      <c r="G1595" s="208">
        <v>6.0640000000000001</v>
      </c>
      <c r="H1595" s="208">
        <v>0</v>
      </c>
      <c r="I1595" s="208">
        <v>0</v>
      </c>
      <c r="J1595" s="208">
        <v>0</v>
      </c>
      <c r="K1595" s="208">
        <v>0</v>
      </c>
      <c r="L1595" s="208"/>
      <c r="M1595" s="208">
        <v>0</v>
      </c>
      <c r="N1595" s="208">
        <v>0</v>
      </c>
      <c r="O1595" s="208">
        <v>680</v>
      </c>
      <c r="P1595" s="208" t="s">
        <v>257</v>
      </c>
      <c r="Q1595" s="208" t="s">
        <v>258</v>
      </c>
      <c r="R1595" s="208" t="s">
        <v>259</v>
      </c>
      <c r="S1595" s="203">
        <v>44837.595127314817</v>
      </c>
    </row>
    <row r="1596" spans="1:19" x14ac:dyDescent="0.2">
      <c r="A1596" s="208" t="s">
        <v>256</v>
      </c>
      <c r="B1596" s="208" t="s">
        <v>211</v>
      </c>
      <c r="C1596" s="203">
        <v>44811.375</v>
      </c>
      <c r="D1596" s="208">
        <v>0</v>
      </c>
      <c r="E1596" s="208">
        <v>0</v>
      </c>
      <c r="F1596" s="208">
        <v>6.0640000000000001</v>
      </c>
      <c r="G1596" s="208">
        <v>6.0640000000000001</v>
      </c>
      <c r="H1596" s="208">
        <v>0</v>
      </c>
      <c r="I1596" s="208">
        <v>0</v>
      </c>
      <c r="J1596" s="208">
        <v>0</v>
      </c>
      <c r="K1596" s="208">
        <v>0</v>
      </c>
      <c r="L1596" s="208"/>
      <c r="M1596" s="208">
        <v>0</v>
      </c>
      <c r="N1596" s="208">
        <v>0</v>
      </c>
      <c r="O1596" s="208">
        <v>680</v>
      </c>
      <c r="P1596" s="208" t="s">
        <v>257</v>
      </c>
      <c r="Q1596" s="208" t="s">
        <v>258</v>
      </c>
      <c r="R1596" s="208" t="s">
        <v>259</v>
      </c>
      <c r="S1596" s="203">
        <v>44837.595127314817</v>
      </c>
    </row>
    <row r="1597" spans="1:19" x14ac:dyDescent="0.2">
      <c r="A1597" s="208" t="s">
        <v>256</v>
      </c>
      <c r="B1597" s="208" t="s">
        <v>211</v>
      </c>
      <c r="C1597" s="203">
        <v>44811.416666666664</v>
      </c>
      <c r="D1597" s="208">
        <v>0</v>
      </c>
      <c r="E1597" s="208">
        <v>0</v>
      </c>
      <c r="F1597" s="208">
        <v>6.0720000000000001</v>
      </c>
      <c r="G1597" s="208">
        <v>6.0720000000000001</v>
      </c>
      <c r="H1597" s="208">
        <v>0</v>
      </c>
      <c r="I1597" s="208">
        <v>0</v>
      </c>
      <c r="J1597" s="208">
        <v>0</v>
      </c>
      <c r="K1597" s="208">
        <v>0</v>
      </c>
      <c r="L1597" s="208"/>
      <c r="M1597" s="208">
        <v>0</v>
      </c>
      <c r="N1597" s="208">
        <v>0</v>
      </c>
      <c r="O1597" s="208">
        <v>680</v>
      </c>
      <c r="P1597" s="208" t="s">
        <v>257</v>
      </c>
      <c r="Q1597" s="208" t="s">
        <v>258</v>
      </c>
      <c r="R1597" s="208" t="s">
        <v>259</v>
      </c>
      <c r="S1597" s="203">
        <v>44837.595127314817</v>
      </c>
    </row>
    <row r="1598" spans="1:19" x14ac:dyDescent="0.2">
      <c r="A1598" s="208" t="s">
        <v>256</v>
      </c>
      <c r="B1598" s="208" t="s">
        <v>211</v>
      </c>
      <c r="C1598" s="203">
        <v>44811.458333333336</v>
      </c>
      <c r="D1598" s="208">
        <v>0</v>
      </c>
      <c r="E1598" s="208">
        <v>0</v>
      </c>
      <c r="F1598" s="208">
        <v>6.0960000000000001</v>
      </c>
      <c r="G1598" s="208">
        <v>6.0960000000000001</v>
      </c>
      <c r="H1598" s="208">
        <v>0</v>
      </c>
      <c r="I1598" s="208">
        <v>0</v>
      </c>
      <c r="J1598" s="208">
        <v>0</v>
      </c>
      <c r="K1598" s="208">
        <v>0</v>
      </c>
      <c r="L1598" s="208"/>
      <c r="M1598" s="208">
        <v>0</v>
      </c>
      <c r="N1598" s="208">
        <v>0</v>
      </c>
      <c r="O1598" s="208">
        <v>680</v>
      </c>
      <c r="P1598" s="208" t="s">
        <v>257</v>
      </c>
      <c r="Q1598" s="208" t="s">
        <v>258</v>
      </c>
      <c r="R1598" s="208" t="s">
        <v>259</v>
      </c>
      <c r="S1598" s="203">
        <v>44837.595127314817</v>
      </c>
    </row>
    <row r="1599" spans="1:19" x14ac:dyDescent="0.2">
      <c r="A1599" s="208" t="s">
        <v>256</v>
      </c>
      <c r="B1599" s="208" t="s">
        <v>211</v>
      </c>
      <c r="C1599" s="203">
        <v>44811.5</v>
      </c>
      <c r="D1599" s="208">
        <v>0</v>
      </c>
      <c r="E1599" s="208">
        <v>0</v>
      </c>
      <c r="F1599" s="208">
        <v>6.0880000000000001</v>
      </c>
      <c r="G1599" s="208">
        <v>6.0880000000000001</v>
      </c>
      <c r="H1599" s="208">
        <v>0</v>
      </c>
      <c r="I1599" s="208">
        <v>0</v>
      </c>
      <c r="J1599" s="208">
        <v>0</v>
      </c>
      <c r="K1599" s="208">
        <v>0</v>
      </c>
      <c r="L1599" s="208"/>
      <c r="M1599" s="208">
        <v>0</v>
      </c>
      <c r="N1599" s="208">
        <v>0</v>
      </c>
      <c r="O1599" s="208">
        <v>680</v>
      </c>
      <c r="P1599" s="208" t="s">
        <v>257</v>
      </c>
      <c r="Q1599" s="208" t="s">
        <v>258</v>
      </c>
      <c r="R1599" s="208" t="s">
        <v>259</v>
      </c>
      <c r="S1599" s="203">
        <v>44837.595127314817</v>
      </c>
    </row>
    <row r="1600" spans="1:19" x14ac:dyDescent="0.2">
      <c r="A1600" s="208" t="s">
        <v>256</v>
      </c>
      <c r="B1600" s="208" t="s">
        <v>211</v>
      </c>
      <c r="C1600" s="203">
        <v>44811.541666666664</v>
      </c>
      <c r="D1600" s="208">
        <v>0</v>
      </c>
      <c r="E1600" s="208">
        <v>0</v>
      </c>
      <c r="F1600" s="208">
        <v>6.0720000000000001</v>
      </c>
      <c r="G1600" s="208">
        <v>6.0720000000000001</v>
      </c>
      <c r="H1600" s="208">
        <v>0</v>
      </c>
      <c r="I1600" s="208">
        <v>0</v>
      </c>
      <c r="J1600" s="208">
        <v>0</v>
      </c>
      <c r="K1600" s="208">
        <v>0</v>
      </c>
      <c r="L1600" s="208"/>
      <c r="M1600" s="208">
        <v>0</v>
      </c>
      <c r="N1600" s="208">
        <v>0</v>
      </c>
      <c r="O1600" s="208">
        <v>680</v>
      </c>
      <c r="P1600" s="208" t="s">
        <v>257</v>
      </c>
      <c r="Q1600" s="208" t="s">
        <v>258</v>
      </c>
      <c r="R1600" s="208" t="s">
        <v>259</v>
      </c>
      <c r="S1600" s="203">
        <v>44837.595127314817</v>
      </c>
    </row>
    <row r="1601" spans="1:19" x14ac:dyDescent="0.2">
      <c r="A1601" s="208" t="s">
        <v>256</v>
      </c>
      <c r="B1601" s="208" t="s">
        <v>211</v>
      </c>
      <c r="C1601" s="203">
        <v>44811.583333333336</v>
      </c>
      <c r="D1601" s="208">
        <v>0</v>
      </c>
      <c r="E1601" s="208">
        <v>0</v>
      </c>
      <c r="F1601" s="208">
        <v>6.0759999999999996</v>
      </c>
      <c r="G1601" s="208">
        <v>6.0759999999999996</v>
      </c>
      <c r="H1601" s="208">
        <v>0</v>
      </c>
      <c r="I1601" s="208">
        <v>0</v>
      </c>
      <c r="J1601" s="208">
        <v>0</v>
      </c>
      <c r="K1601" s="208">
        <v>0</v>
      </c>
      <c r="L1601" s="208"/>
      <c r="M1601" s="208">
        <v>0</v>
      </c>
      <c r="N1601" s="208">
        <v>0</v>
      </c>
      <c r="O1601" s="208">
        <v>680</v>
      </c>
      <c r="P1601" s="208" t="s">
        <v>257</v>
      </c>
      <c r="Q1601" s="208" t="s">
        <v>258</v>
      </c>
      <c r="R1601" s="208" t="s">
        <v>259</v>
      </c>
      <c r="S1601" s="203">
        <v>44837.595127314817</v>
      </c>
    </row>
    <row r="1602" spans="1:19" x14ac:dyDescent="0.2">
      <c r="A1602" s="208" t="s">
        <v>256</v>
      </c>
      <c r="B1602" s="208" t="s">
        <v>211</v>
      </c>
      <c r="C1602" s="203">
        <v>44811.625</v>
      </c>
      <c r="D1602" s="208">
        <v>0</v>
      </c>
      <c r="E1602" s="208">
        <v>0</v>
      </c>
      <c r="F1602" s="208">
        <v>5.056</v>
      </c>
      <c r="G1602" s="208">
        <v>5.056</v>
      </c>
      <c r="H1602" s="208">
        <v>0</v>
      </c>
      <c r="I1602" s="208">
        <v>0</v>
      </c>
      <c r="J1602" s="208">
        <v>0</v>
      </c>
      <c r="K1602" s="208">
        <v>0</v>
      </c>
      <c r="L1602" s="208"/>
      <c r="M1602" s="208">
        <v>0</v>
      </c>
      <c r="N1602" s="208">
        <v>0</v>
      </c>
      <c r="O1602" s="208">
        <v>680</v>
      </c>
      <c r="P1602" s="208" t="s">
        <v>257</v>
      </c>
      <c r="Q1602" s="208" t="s">
        <v>258</v>
      </c>
      <c r="R1602" s="208" t="s">
        <v>259</v>
      </c>
      <c r="S1602" s="203">
        <v>44837.595127314817</v>
      </c>
    </row>
    <row r="1603" spans="1:19" x14ac:dyDescent="0.2">
      <c r="A1603" s="208" t="s">
        <v>256</v>
      </c>
      <c r="B1603" s="208" t="s">
        <v>211</v>
      </c>
      <c r="C1603" s="203">
        <v>44811.666666666664</v>
      </c>
      <c r="D1603" s="208">
        <v>0</v>
      </c>
      <c r="E1603" s="208">
        <v>0</v>
      </c>
      <c r="F1603" s="208">
        <v>4.9359999999999999</v>
      </c>
      <c r="G1603" s="208">
        <v>4.9359999999999999</v>
      </c>
      <c r="H1603" s="208">
        <v>0</v>
      </c>
      <c r="I1603" s="208">
        <v>0</v>
      </c>
      <c r="J1603" s="208">
        <v>0</v>
      </c>
      <c r="K1603" s="208">
        <v>0</v>
      </c>
      <c r="L1603" s="208"/>
      <c r="M1603" s="208">
        <v>0</v>
      </c>
      <c r="N1603" s="208">
        <v>0</v>
      </c>
      <c r="O1603" s="208">
        <v>680</v>
      </c>
      <c r="P1603" s="208" t="s">
        <v>257</v>
      </c>
      <c r="Q1603" s="208" t="s">
        <v>258</v>
      </c>
      <c r="R1603" s="208" t="s">
        <v>259</v>
      </c>
      <c r="S1603" s="203">
        <v>44837.595127314817</v>
      </c>
    </row>
    <row r="1604" spans="1:19" x14ac:dyDescent="0.2">
      <c r="A1604" s="208" t="s">
        <v>256</v>
      </c>
      <c r="B1604" s="208" t="s">
        <v>211</v>
      </c>
      <c r="C1604" s="203">
        <v>44811.708333333336</v>
      </c>
      <c r="D1604" s="208">
        <v>0</v>
      </c>
      <c r="E1604" s="208">
        <v>0</v>
      </c>
      <c r="F1604" s="208">
        <v>4.9039999999999999</v>
      </c>
      <c r="G1604" s="208">
        <v>4.9039999999999999</v>
      </c>
      <c r="H1604" s="208">
        <v>0</v>
      </c>
      <c r="I1604" s="208">
        <v>0</v>
      </c>
      <c r="J1604" s="208">
        <v>0</v>
      </c>
      <c r="K1604" s="208">
        <v>0</v>
      </c>
      <c r="L1604" s="208"/>
      <c r="M1604" s="208">
        <v>0</v>
      </c>
      <c r="N1604" s="208">
        <v>0</v>
      </c>
      <c r="O1604" s="208">
        <v>680</v>
      </c>
      <c r="P1604" s="208" t="s">
        <v>257</v>
      </c>
      <c r="Q1604" s="208" t="s">
        <v>258</v>
      </c>
      <c r="R1604" s="208" t="s">
        <v>259</v>
      </c>
      <c r="S1604" s="203">
        <v>44837.595127314817</v>
      </c>
    </row>
    <row r="1605" spans="1:19" x14ac:dyDescent="0.2">
      <c r="A1605" s="208" t="s">
        <v>256</v>
      </c>
      <c r="B1605" s="208" t="s">
        <v>211</v>
      </c>
      <c r="C1605" s="203">
        <v>44811.75</v>
      </c>
      <c r="D1605" s="208">
        <v>0</v>
      </c>
      <c r="E1605" s="208">
        <v>0</v>
      </c>
      <c r="F1605" s="208">
        <v>4.8520000000000003</v>
      </c>
      <c r="G1605" s="208">
        <v>4.8520000000000003</v>
      </c>
      <c r="H1605" s="208">
        <v>0</v>
      </c>
      <c r="I1605" s="208">
        <v>0</v>
      </c>
      <c r="J1605" s="208">
        <v>0</v>
      </c>
      <c r="K1605" s="208">
        <v>0</v>
      </c>
      <c r="L1605" s="208"/>
      <c r="M1605" s="208">
        <v>0</v>
      </c>
      <c r="N1605" s="208">
        <v>0</v>
      </c>
      <c r="O1605" s="208">
        <v>680</v>
      </c>
      <c r="P1605" s="208" t="s">
        <v>257</v>
      </c>
      <c r="Q1605" s="208" t="s">
        <v>258</v>
      </c>
      <c r="R1605" s="208" t="s">
        <v>259</v>
      </c>
      <c r="S1605" s="203">
        <v>44837.595127314817</v>
      </c>
    </row>
    <row r="1606" spans="1:19" x14ac:dyDescent="0.2">
      <c r="A1606" s="208" t="s">
        <v>256</v>
      </c>
      <c r="B1606" s="208" t="s">
        <v>211</v>
      </c>
      <c r="C1606" s="203">
        <v>44811.791666666664</v>
      </c>
      <c r="D1606" s="208">
        <v>0</v>
      </c>
      <c r="E1606" s="208">
        <v>0</v>
      </c>
      <c r="F1606" s="208">
        <v>4.8520000000000003</v>
      </c>
      <c r="G1606" s="208">
        <v>4.8520000000000003</v>
      </c>
      <c r="H1606" s="208">
        <v>0</v>
      </c>
      <c r="I1606" s="208">
        <v>0</v>
      </c>
      <c r="J1606" s="208">
        <v>0</v>
      </c>
      <c r="K1606" s="208">
        <v>0</v>
      </c>
      <c r="L1606" s="208"/>
      <c r="M1606" s="208">
        <v>0</v>
      </c>
      <c r="N1606" s="208">
        <v>0</v>
      </c>
      <c r="O1606" s="208">
        <v>680</v>
      </c>
      <c r="P1606" s="208" t="s">
        <v>257</v>
      </c>
      <c r="Q1606" s="208" t="s">
        <v>258</v>
      </c>
      <c r="R1606" s="208" t="s">
        <v>259</v>
      </c>
      <c r="S1606" s="203">
        <v>44837.595127314817</v>
      </c>
    </row>
    <row r="1607" spans="1:19" x14ac:dyDescent="0.2">
      <c r="A1607" s="208" t="s">
        <v>256</v>
      </c>
      <c r="B1607" s="208" t="s">
        <v>211</v>
      </c>
      <c r="C1607" s="203">
        <v>44811.833333333336</v>
      </c>
      <c r="D1607" s="208">
        <v>0</v>
      </c>
      <c r="E1607" s="208">
        <v>0</v>
      </c>
      <c r="F1607" s="208">
        <v>4.8840000000000003</v>
      </c>
      <c r="G1607" s="208">
        <v>4.8840000000000003</v>
      </c>
      <c r="H1607" s="208">
        <v>0</v>
      </c>
      <c r="I1607" s="208">
        <v>0</v>
      </c>
      <c r="J1607" s="208">
        <v>0</v>
      </c>
      <c r="K1607" s="208">
        <v>0</v>
      </c>
      <c r="L1607" s="208"/>
      <c r="M1607" s="208">
        <v>0</v>
      </c>
      <c r="N1607" s="208">
        <v>0</v>
      </c>
      <c r="O1607" s="208">
        <v>680</v>
      </c>
      <c r="P1607" s="208" t="s">
        <v>257</v>
      </c>
      <c r="Q1607" s="208" t="s">
        <v>258</v>
      </c>
      <c r="R1607" s="208" t="s">
        <v>259</v>
      </c>
      <c r="S1607" s="203">
        <v>44837.595127314817</v>
      </c>
    </row>
    <row r="1608" spans="1:19" x14ac:dyDescent="0.2">
      <c r="A1608" s="208" t="s">
        <v>256</v>
      </c>
      <c r="B1608" s="208" t="s">
        <v>211</v>
      </c>
      <c r="C1608" s="203">
        <v>44811.875</v>
      </c>
      <c r="D1608" s="208">
        <v>0</v>
      </c>
      <c r="E1608" s="208">
        <v>0</v>
      </c>
      <c r="F1608" s="208">
        <v>4.8959999999999999</v>
      </c>
      <c r="G1608" s="208">
        <v>4.8959999999999999</v>
      </c>
      <c r="H1608" s="208">
        <v>0</v>
      </c>
      <c r="I1608" s="208">
        <v>0</v>
      </c>
      <c r="J1608" s="208">
        <v>0</v>
      </c>
      <c r="K1608" s="208">
        <v>0</v>
      </c>
      <c r="L1608" s="208"/>
      <c r="M1608" s="208">
        <v>0</v>
      </c>
      <c r="N1608" s="208">
        <v>0</v>
      </c>
      <c r="O1608" s="208">
        <v>680</v>
      </c>
      <c r="P1608" s="208" t="s">
        <v>257</v>
      </c>
      <c r="Q1608" s="208" t="s">
        <v>258</v>
      </c>
      <c r="R1608" s="208" t="s">
        <v>259</v>
      </c>
      <c r="S1608" s="203">
        <v>44837.595127314817</v>
      </c>
    </row>
    <row r="1609" spans="1:19" x14ac:dyDescent="0.2">
      <c r="A1609" s="208" t="s">
        <v>256</v>
      </c>
      <c r="B1609" s="208" t="s">
        <v>211</v>
      </c>
      <c r="C1609" s="203">
        <v>44811.916666666664</v>
      </c>
      <c r="D1609" s="208">
        <v>0</v>
      </c>
      <c r="E1609" s="208">
        <v>0</v>
      </c>
      <c r="F1609" s="208">
        <v>4.9039999999999999</v>
      </c>
      <c r="G1609" s="208">
        <v>4.9039999999999999</v>
      </c>
      <c r="H1609" s="208">
        <v>0</v>
      </c>
      <c r="I1609" s="208">
        <v>0</v>
      </c>
      <c r="J1609" s="208">
        <v>0</v>
      </c>
      <c r="K1609" s="208">
        <v>0</v>
      </c>
      <c r="L1609" s="208"/>
      <c r="M1609" s="208">
        <v>0</v>
      </c>
      <c r="N1609" s="208">
        <v>0</v>
      </c>
      <c r="O1609" s="208">
        <v>680</v>
      </c>
      <c r="P1609" s="208" t="s">
        <v>257</v>
      </c>
      <c r="Q1609" s="208" t="s">
        <v>258</v>
      </c>
      <c r="R1609" s="208" t="s">
        <v>259</v>
      </c>
      <c r="S1609" s="203">
        <v>44837.595127314817</v>
      </c>
    </row>
    <row r="1610" spans="1:19" x14ac:dyDescent="0.2">
      <c r="A1610" s="208" t="s">
        <v>256</v>
      </c>
      <c r="B1610" s="208" t="s">
        <v>211</v>
      </c>
      <c r="C1610" s="203">
        <v>44811.958333333336</v>
      </c>
      <c r="D1610" s="208">
        <v>0</v>
      </c>
      <c r="E1610" s="208">
        <v>0</v>
      </c>
      <c r="F1610" s="208">
        <v>4.9119999999999999</v>
      </c>
      <c r="G1610" s="208">
        <v>4.9119999999999999</v>
      </c>
      <c r="H1610" s="208">
        <v>0</v>
      </c>
      <c r="I1610" s="208">
        <v>0</v>
      </c>
      <c r="J1610" s="208">
        <v>0</v>
      </c>
      <c r="K1610" s="208">
        <v>0</v>
      </c>
      <c r="L1610" s="208"/>
      <c r="M1610" s="208">
        <v>0</v>
      </c>
      <c r="N1610" s="208">
        <v>0</v>
      </c>
      <c r="O1610" s="208">
        <v>680</v>
      </c>
      <c r="P1610" s="208" t="s">
        <v>257</v>
      </c>
      <c r="Q1610" s="208" t="s">
        <v>258</v>
      </c>
      <c r="R1610" s="208" t="s">
        <v>259</v>
      </c>
      <c r="S1610" s="203">
        <v>44837.595127314817</v>
      </c>
    </row>
    <row r="1611" spans="1:19" x14ac:dyDescent="0.2">
      <c r="A1611" s="208" t="s">
        <v>256</v>
      </c>
      <c r="B1611" s="208" t="s">
        <v>211</v>
      </c>
      <c r="C1611" s="203">
        <v>44812</v>
      </c>
      <c r="D1611" s="208">
        <v>0</v>
      </c>
      <c r="E1611" s="208">
        <v>0</v>
      </c>
      <c r="F1611" s="208">
        <v>4.82</v>
      </c>
      <c r="G1611" s="208">
        <v>4.82</v>
      </c>
      <c r="H1611" s="208">
        <v>0</v>
      </c>
      <c r="I1611" s="208">
        <v>0</v>
      </c>
      <c r="J1611" s="208">
        <v>0</v>
      </c>
      <c r="K1611" s="208">
        <v>0</v>
      </c>
      <c r="L1611" s="208"/>
      <c r="M1611" s="208">
        <v>0</v>
      </c>
      <c r="N1611" s="208">
        <v>0</v>
      </c>
      <c r="O1611" s="208">
        <v>680</v>
      </c>
      <c r="P1611" s="208" t="s">
        <v>257</v>
      </c>
      <c r="Q1611" s="208" t="s">
        <v>258</v>
      </c>
      <c r="R1611" s="208" t="s">
        <v>259</v>
      </c>
      <c r="S1611" s="203">
        <v>44837.595127314817</v>
      </c>
    </row>
    <row r="1612" spans="1:19" x14ac:dyDescent="0.2">
      <c r="A1612" s="208" t="s">
        <v>256</v>
      </c>
      <c r="B1612" s="208" t="s">
        <v>211</v>
      </c>
      <c r="C1612" s="203">
        <v>44812.041666666664</v>
      </c>
      <c r="D1612" s="208">
        <v>0</v>
      </c>
      <c r="E1612" s="208">
        <v>0</v>
      </c>
      <c r="F1612" s="208">
        <v>4.6639999999999997</v>
      </c>
      <c r="G1612" s="208">
        <v>4.6639999999999997</v>
      </c>
      <c r="H1612" s="208">
        <v>0</v>
      </c>
      <c r="I1612" s="208">
        <v>0</v>
      </c>
      <c r="J1612" s="208">
        <v>0</v>
      </c>
      <c r="K1612" s="208">
        <v>0</v>
      </c>
      <c r="L1612" s="208"/>
      <c r="M1612" s="208">
        <v>0</v>
      </c>
      <c r="N1612" s="208">
        <v>0</v>
      </c>
      <c r="O1612" s="208">
        <v>680</v>
      </c>
      <c r="P1612" s="208" t="s">
        <v>257</v>
      </c>
      <c r="Q1612" s="208" t="s">
        <v>258</v>
      </c>
      <c r="R1612" s="208" t="s">
        <v>259</v>
      </c>
      <c r="S1612" s="203">
        <v>44837.595127314817</v>
      </c>
    </row>
    <row r="1613" spans="1:19" x14ac:dyDescent="0.2">
      <c r="A1613" s="208" t="s">
        <v>256</v>
      </c>
      <c r="B1613" s="208" t="s">
        <v>211</v>
      </c>
      <c r="C1613" s="203">
        <v>44812.083333333336</v>
      </c>
      <c r="D1613" s="208">
        <v>0</v>
      </c>
      <c r="E1613" s="208">
        <v>0</v>
      </c>
      <c r="F1613" s="208">
        <v>4.68</v>
      </c>
      <c r="G1613" s="208">
        <v>4.68</v>
      </c>
      <c r="H1613" s="208">
        <v>0</v>
      </c>
      <c r="I1613" s="208">
        <v>0</v>
      </c>
      <c r="J1613" s="208">
        <v>0</v>
      </c>
      <c r="K1613" s="208">
        <v>0</v>
      </c>
      <c r="L1613" s="208"/>
      <c r="M1613" s="208">
        <v>0</v>
      </c>
      <c r="N1613" s="208">
        <v>0</v>
      </c>
      <c r="O1613" s="208">
        <v>680</v>
      </c>
      <c r="P1613" s="208" t="s">
        <v>257</v>
      </c>
      <c r="Q1613" s="208" t="s">
        <v>258</v>
      </c>
      <c r="R1613" s="208" t="s">
        <v>259</v>
      </c>
      <c r="S1613" s="203">
        <v>44837.595127314817</v>
      </c>
    </row>
    <row r="1614" spans="1:19" x14ac:dyDescent="0.2">
      <c r="A1614" s="208" t="s">
        <v>256</v>
      </c>
      <c r="B1614" s="208" t="s">
        <v>211</v>
      </c>
      <c r="C1614" s="203">
        <v>44812.125</v>
      </c>
      <c r="D1614" s="208">
        <v>0</v>
      </c>
      <c r="E1614" s="208">
        <v>0</v>
      </c>
      <c r="F1614" s="208">
        <v>4.6840000000000002</v>
      </c>
      <c r="G1614" s="208">
        <v>4.6840000000000002</v>
      </c>
      <c r="H1614" s="208">
        <v>0</v>
      </c>
      <c r="I1614" s="208">
        <v>0</v>
      </c>
      <c r="J1614" s="208">
        <v>0</v>
      </c>
      <c r="K1614" s="208">
        <v>0</v>
      </c>
      <c r="L1614" s="208"/>
      <c r="M1614" s="208">
        <v>0</v>
      </c>
      <c r="N1614" s="208">
        <v>0</v>
      </c>
      <c r="O1614" s="208">
        <v>680</v>
      </c>
      <c r="P1614" s="208" t="s">
        <v>257</v>
      </c>
      <c r="Q1614" s="208" t="s">
        <v>258</v>
      </c>
      <c r="R1614" s="208" t="s">
        <v>259</v>
      </c>
      <c r="S1614" s="203">
        <v>44837.595127314817</v>
      </c>
    </row>
    <row r="1615" spans="1:19" x14ac:dyDescent="0.2">
      <c r="A1615" s="208" t="s">
        <v>256</v>
      </c>
      <c r="B1615" s="208" t="s">
        <v>211</v>
      </c>
      <c r="C1615" s="203">
        <v>44812.166666666664</v>
      </c>
      <c r="D1615" s="208">
        <v>0</v>
      </c>
      <c r="E1615" s="208">
        <v>0</v>
      </c>
      <c r="F1615" s="208">
        <v>4.7039999999999997</v>
      </c>
      <c r="G1615" s="208">
        <v>4.7039999999999997</v>
      </c>
      <c r="H1615" s="208">
        <v>0</v>
      </c>
      <c r="I1615" s="208">
        <v>0</v>
      </c>
      <c r="J1615" s="208">
        <v>0</v>
      </c>
      <c r="K1615" s="208">
        <v>0</v>
      </c>
      <c r="L1615" s="208"/>
      <c r="M1615" s="208">
        <v>0</v>
      </c>
      <c r="N1615" s="208">
        <v>0</v>
      </c>
      <c r="O1615" s="208">
        <v>680</v>
      </c>
      <c r="P1615" s="208" t="s">
        <v>257</v>
      </c>
      <c r="Q1615" s="208" t="s">
        <v>258</v>
      </c>
      <c r="R1615" s="208" t="s">
        <v>259</v>
      </c>
      <c r="S1615" s="203">
        <v>44837.595127314817</v>
      </c>
    </row>
    <row r="1616" spans="1:19" x14ac:dyDescent="0.2">
      <c r="A1616" s="208" t="s">
        <v>256</v>
      </c>
      <c r="B1616" s="208" t="s">
        <v>211</v>
      </c>
      <c r="C1616" s="203">
        <v>44812.208333333336</v>
      </c>
      <c r="D1616" s="208">
        <v>0</v>
      </c>
      <c r="E1616" s="208">
        <v>0</v>
      </c>
      <c r="F1616" s="208">
        <v>4.68</v>
      </c>
      <c r="G1616" s="208">
        <v>4.68</v>
      </c>
      <c r="H1616" s="208">
        <v>0</v>
      </c>
      <c r="I1616" s="208">
        <v>0</v>
      </c>
      <c r="J1616" s="208">
        <v>0</v>
      </c>
      <c r="K1616" s="208">
        <v>0</v>
      </c>
      <c r="L1616" s="208"/>
      <c r="M1616" s="208">
        <v>0</v>
      </c>
      <c r="N1616" s="208">
        <v>0</v>
      </c>
      <c r="O1616" s="208">
        <v>680</v>
      </c>
      <c r="P1616" s="208" t="s">
        <v>257</v>
      </c>
      <c r="Q1616" s="208" t="s">
        <v>258</v>
      </c>
      <c r="R1616" s="208" t="s">
        <v>259</v>
      </c>
      <c r="S1616" s="203">
        <v>44837.595127314817</v>
      </c>
    </row>
    <row r="1617" spans="1:19" x14ac:dyDescent="0.2">
      <c r="A1617" s="208" t="s">
        <v>256</v>
      </c>
      <c r="B1617" s="208" t="s">
        <v>211</v>
      </c>
      <c r="C1617" s="203">
        <v>44812.25</v>
      </c>
      <c r="D1617" s="208">
        <v>0</v>
      </c>
      <c r="E1617" s="208">
        <v>0</v>
      </c>
      <c r="F1617" s="208">
        <v>4.6639999999999997</v>
      </c>
      <c r="G1617" s="208">
        <v>4.6639999999999997</v>
      </c>
      <c r="H1617" s="208">
        <v>0</v>
      </c>
      <c r="I1617" s="208">
        <v>0</v>
      </c>
      <c r="J1617" s="208">
        <v>0</v>
      </c>
      <c r="K1617" s="208">
        <v>0</v>
      </c>
      <c r="L1617" s="208"/>
      <c r="M1617" s="208">
        <v>0</v>
      </c>
      <c r="N1617" s="208">
        <v>0</v>
      </c>
      <c r="O1617" s="208">
        <v>680</v>
      </c>
      <c r="P1617" s="208" t="s">
        <v>257</v>
      </c>
      <c r="Q1617" s="208" t="s">
        <v>258</v>
      </c>
      <c r="R1617" s="208" t="s">
        <v>259</v>
      </c>
      <c r="S1617" s="203">
        <v>44837.595127314817</v>
      </c>
    </row>
    <row r="1618" spans="1:19" x14ac:dyDescent="0.2">
      <c r="A1618" s="208" t="s">
        <v>256</v>
      </c>
      <c r="B1618" s="208" t="s">
        <v>211</v>
      </c>
      <c r="C1618" s="203">
        <v>44812.291666666664</v>
      </c>
      <c r="D1618" s="208">
        <v>0</v>
      </c>
      <c r="E1618" s="208">
        <v>0</v>
      </c>
      <c r="F1618" s="208">
        <v>4.6479999999999997</v>
      </c>
      <c r="G1618" s="208">
        <v>4.6479999999999997</v>
      </c>
      <c r="H1618" s="208">
        <v>0</v>
      </c>
      <c r="I1618" s="208">
        <v>0</v>
      </c>
      <c r="J1618" s="208">
        <v>0</v>
      </c>
      <c r="K1618" s="208">
        <v>0</v>
      </c>
      <c r="L1618" s="208"/>
      <c r="M1618" s="208">
        <v>0</v>
      </c>
      <c r="N1618" s="208">
        <v>0</v>
      </c>
      <c r="O1618" s="208">
        <v>680</v>
      </c>
      <c r="P1618" s="208" t="s">
        <v>257</v>
      </c>
      <c r="Q1618" s="208" t="s">
        <v>258</v>
      </c>
      <c r="R1618" s="208" t="s">
        <v>259</v>
      </c>
      <c r="S1618" s="203">
        <v>44837.595127314817</v>
      </c>
    </row>
    <row r="1619" spans="1:19" x14ac:dyDescent="0.2">
      <c r="A1619" s="208" t="s">
        <v>256</v>
      </c>
      <c r="B1619" s="208" t="s">
        <v>211</v>
      </c>
      <c r="C1619" s="203">
        <v>44812.333333333336</v>
      </c>
      <c r="D1619" s="208">
        <v>0</v>
      </c>
      <c r="E1619" s="208">
        <v>0</v>
      </c>
      <c r="F1619" s="208">
        <v>4.7119999999999997</v>
      </c>
      <c r="G1619" s="208">
        <v>4.7119999999999997</v>
      </c>
      <c r="H1619" s="208">
        <v>0</v>
      </c>
      <c r="I1619" s="208">
        <v>0</v>
      </c>
      <c r="J1619" s="208">
        <v>0</v>
      </c>
      <c r="K1619" s="208">
        <v>0</v>
      </c>
      <c r="L1619" s="208"/>
      <c r="M1619" s="208">
        <v>0</v>
      </c>
      <c r="N1619" s="208">
        <v>0</v>
      </c>
      <c r="O1619" s="208">
        <v>680</v>
      </c>
      <c r="P1619" s="208" t="s">
        <v>257</v>
      </c>
      <c r="Q1619" s="208" t="s">
        <v>258</v>
      </c>
      <c r="R1619" s="208" t="s">
        <v>259</v>
      </c>
      <c r="S1619" s="203">
        <v>44837.595127314817</v>
      </c>
    </row>
    <row r="1620" spans="1:19" x14ac:dyDescent="0.2">
      <c r="A1620" s="208" t="s">
        <v>256</v>
      </c>
      <c r="B1620" s="208" t="s">
        <v>211</v>
      </c>
      <c r="C1620" s="203">
        <v>44812.375</v>
      </c>
      <c r="D1620" s="208">
        <v>0</v>
      </c>
      <c r="E1620" s="208">
        <v>0</v>
      </c>
      <c r="F1620" s="208">
        <v>4.7359999999999998</v>
      </c>
      <c r="G1620" s="208">
        <v>4.7359999999999998</v>
      </c>
      <c r="H1620" s="208">
        <v>0</v>
      </c>
      <c r="I1620" s="208">
        <v>0</v>
      </c>
      <c r="J1620" s="208">
        <v>0</v>
      </c>
      <c r="K1620" s="208">
        <v>0</v>
      </c>
      <c r="L1620" s="208"/>
      <c r="M1620" s="208">
        <v>0</v>
      </c>
      <c r="N1620" s="208">
        <v>0</v>
      </c>
      <c r="O1620" s="208">
        <v>680</v>
      </c>
      <c r="P1620" s="208" t="s">
        <v>257</v>
      </c>
      <c r="Q1620" s="208" t="s">
        <v>258</v>
      </c>
      <c r="R1620" s="208" t="s">
        <v>259</v>
      </c>
      <c r="S1620" s="203">
        <v>44837.595127314817</v>
      </c>
    </row>
    <row r="1621" spans="1:19" x14ac:dyDescent="0.2">
      <c r="A1621" s="208" t="s">
        <v>256</v>
      </c>
      <c r="B1621" s="208" t="s">
        <v>211</v>
      </c>
      <c r="C1621" s="203">
        <v>44812.416666666664</v>
      </c>
      <c r="D1621" s="208">
        <v>0</v>
      </c>
      <c r="E1621" s="208">
        <v>0</v>
      </c>
      <c r="F1621" s="208">
        <v>4.7519999999999998</v>
      </c>
      <c r="G1621" s="208">
        <v>4.7519999999999998</v>
      </c>
      <c r="H1621" s="208">
        <v>0</v>
      </c>
      <c r="I1621" s="208">
        <v>0</v>
      </c>
      <c r="J1621" s="208">
        <v>0</v>
      </c>
      <c r="K1621" s="208">
        <v>0</v>
      </c>
      <c r="L1621" s="208"/>
      <c r="M1621" s="208">
        <v>0</v>
      </c>
      <c r="N1621" s="208">
        <v>0</v>
      </c>
      <c r="O1621" s="208">
        <v>680</v>
      </c>
      <c r="P1621" s="208" t="s">
        <v>257</v>
      </c>
      <c r="Q1621" s="208" t="s">
        <v>258</v>
      </c>
      <c r="R1621" s="208" t="s">
        <v>259</v>
      </c>
      <c r="S1621" s="203">
        <v>44837.595127314817</v>
      </c>
    </row>
    <row r="1622" spans="1:19" x14ac:dyDescent="0.2">
      <c r="A1622" s="208" t="s">
        <v>256</v>
      </c>
      <c r="B1622" s="208" t="s">
        <v>211</v>
      </c>
      <c r="C1622" s="203">
        <v>44812.458333333336</v>
      </c>
      <c r="D1622" s="208">
        <v>0</v>
      </c>
      <c r="E1622" s="208">
        <v>0</v>
      </c>
      <c r="F1622" s="208">
        <v>4.7480000000000002</v>
      </c>
      <c r="G1622" s="208">
        <v>4.7480000000000002</v>
      </c>
      <c r="H1622" s="208">
        <v>0</v>
      </c>
      <c r="I1622" s="208">
        <v>0</v>
      </c>
      <c r="J1622" s="208">
        <v>0</v>
      </c>
      <c r="K1622" s="208">
        <v>0</v>
      </c>
      <c r="L1622" s="208"/>
      <c r="M1622" s="208">
        <v>0</v>
      </c>
      <c r="N1622" s="208">
        <v>0</v>
      </c>
      <c r="O1622" s="208">
        <v>680</v>
      </c>
      <c r="P1622" s="208" t="s">
        <v>257</v>
      </c>
      <c r="Q1622" s="208" t="s">
        <v>258</v>
      </c>
      <c r="R1622" s="208" t="s">
        <v>259</v>
      </c>
      <c r="S1622" s="203">
        <v>44837.595127314817</v>
      </c>
    </row>
    <row r="1623" spans="1:19" x14ac:dyDescent="0.2">
      <c r="A1623" s="208" t="s">
        <v>256</v>
      </c>
      <c r="B1623" s="208" t="s">
        <v>211</v>
      </c>
      <c r="C1623" s="203">
        <v>44812.5</v>
      </c>
      <c r="D1623" s="208">
        <v>0</v>
      </c>
      <c r="E1623" s="208">
        <v>0</v>
      </c>
      <c r="F1623" s="208">
        <v>4.7320000000000002</v>
      </c>
      <c r="G1623" s="208">
        <v>4.7320000000000002</v>
      </c>
      <c r="H1623" s="208">
        <v>0</v>
      </c>
      <c r="I1623" s="208">
        <v>0</v>
      </c>
      <c r="J1623" s="208">
        <v>0</v>
      </c>
      <c r="K1623" s="208">
        <v>0</v>
      </c>
      <c r="L1623" s="208"/>
      <c r="M1623" s="208">
        <v>0</v>
      </c>
      <c r="N1623" s="208">
        <v>0</v>
      </c>
      <c r="O1623" s="208">
        <v>680</v>
      </c>
      <c r="P1623" s="208" t="s">
        <v>257</v>
      </c>
      <c r="Q1623" s="208" t="s">
        <v>258</v>
      </c>
      <c r="R1623" s="208" t="s">
        <v>259</v>
      </c>
      <c r="S1623" s="203">
        <v>44837.595127314817</v>
      </c>
    </row>
    <row r="1624" spans="1:19" x14ac:dyDescent="0.2">
      <c r="A1624" s="208" t="s">
        <v>256</v>
      </c>
      <c r="B1624" s="208" t="s">
        <v>211</v>
      </c>
      <c r="C1624" s="203">
        <v>44812.541666666664</v>
      </c>
      <c r="D1624" s="208">
        <v>0</v>
      </c>
      <c r="E1624" s="208">
        <v>0</v>
      </c>
      <c r="F1624" s="208">
        <v>4.7</v>
      </c>
      <c r="G1624" s="208">
        <v>4.7</v>
      </c>
      <c r="H1624" s="208">
        <v>0</v>
      </c>
      <c r="I1624" s="208">
        <v>0</v>
      </c>
      <c r="J1624" s="208">
        <v>0</v>
      </c>
      <c r="K1624" s="208">
        <v>0</v>
      </c>
      <c r="L1624" s="208"/>
      <c r="M1624" s="208">
        <v>0</v>
      </c>
      <c r="N1624" s="208">
        <v>0</v>
      </c>
      <c r="O1624" s="208">
        <v>680</v>
      </c>
      <c r="P1624" s="208" t="s">
        <v>257</v>
      </c>
      <c r="Q1624" s="208" t="s">
        <v>258</v>
      </c>
      <c r="R1624" s="208" t="s">
        <v>259</v>
      </c>
      <c r="S1624" s="203">
        <v>44837.595127314817</v>
      </c>
    </row>
    <row r="1625" spans="1:19" x14ac:dyDescent="0.2">
      <c r="A1625" s="208" t="s">
        <v>256</v>
      </c>
      <c r="B1625" s="208" t="s">
        <v>211</v>
      </c>
      <c r="C1625" s="203">
        <v>44812.583333333336</v>
      </c>
      <c r="D1625" s="208">
        <v>0</v>
      </c>
      <c r="E1625" s="208">
        <v>0</v>
      </c>
      <c r="F1625" s="208">
        <v>4.6920000000000002</v>
      </c>
      <c r="G1625" s="208">
        <v>4.6920000000000002</v>
      </c>
      <c r="H1625" s="208">
        <v>0</v>
      </c>
      <c r="I1625" s="208">
        <v>0</v>
      </c>
      <c r="J1625" s="208">
        <v>0</v>
      </c>
      <c r="K1625" s="208">
        <v>0</v>
      </c>
      <c r="L1625" s="208"/>
      <c r="M1625" s="208">
        <v>0</v>
      </c>
      <c r="N1625" s="208">
        <v>0</v>
      </c>
      <c r="O1625" s="208">
        <v>680</v>
      </c>
      <c r="P1625" s="208" t="s">
        <v>257</v>
      </c>
      <c r="Q1625" s="208" t="s">
        <v>258</v>
      </c>
      <c r="R1625" s="208" t="s">
        <v>259</v>
      </c>
      <c r="S1625" s="203">
        <v>44837.595127314817</v>
      </c>
    </row>
    <row r="1626" spans="1:19" x14ac:dyDescent="0.2">
      <c r="A1626" s="208" t="s">
        <v>256</v>
      </c>
      <c r="B1626" s="208" t="s">
        <v>211</v>
      </c>
      <c r="C1626" s="203">
        <v>44812.625</v>
      </c>
      <c r="D1626" s="208">
        <v>0</v>
      </c>
      <c r="E1626" s="208">
        <v>0</v>
      </c>
      <c r="F1626" s="208">
        <v>4.6559999999999997</v>
      </c>
      <c r="G1626" s="208">
        <v>4.6559999999999997</v>
      </c>
      <c r="H1626" s="208">
        <v>0</v>
      </c>
      <c r="I1626" s="208">
        <v>0</v>
      </c>
      <c r="J1626" s="208">
        <v>0</v>
      </c>
      <c r="K1626" s="208">
        <v>0</v>
      </c>
      <c r="L1626" s="208"/>
      <c r="M1626" s="208">
        <v>0</v>
      </c>
      <c r="N1626" s="208">
        <v>0</v>
      </c>
      <c r="O1626" s="208">
        <v>680</v>
      </c>
      <c r="P1626" s="208" t="s">
        <v>257</v>
      </c>
      <c r="Q1626" s="208" t="s">
        <v>258</v>
      </c>
      <c r="R1626" s="208" t="s">
        <v>259</v>
      </c>
      <c r="S1626" s="203">
        <v>44837.595127314817</v>
      </c>
    </row>
    <row r="1627" spans="1:19" x14ac:dyDescent="0.2">
      <c r="A1627" s="208" t="s">
        <v>256</v>
      </c>
      <c r="B1627" s="208" t="s">
        <v>211</v>
      </c>
      <c r="C1627" s="203">
        <v>44812.666666666664</v>
      </c>
      <c r="D1627" s="208">
        <v>0</v>
      </c>
      <c r="E1627" s="208">
        <v>0</v>
      </c>
      <c r="F1627" s="208">
        <v>4.66</v>
      </c>
      <c r="G1627" s="208">
        <v>4.66</v>
      </c>
      <c r="H1627" s="208">
        <v>0</v>
      </c>
      <c r="I1627" s="208">
        <v>0</v>
      </c>
      <c r="J1627" s="208">
        <v>0</v>
      </c>
      <c r="K1627" s="208">
        <v>0</v>
      </c>
      <c r="L1627" s="208"/>
      <c r="M1627" s="208">
        <v>0</v>
      </c>
      <c r="N1627" s="208">
        <v>0</v>
      </c>
      <c r="O1627" s="208">
        <v>680</v>
      </c>
      <c r="P1627" s="208" t="s">
        <v>257</v>
      </c>
      <c r="Q1627" s="208" t="s">
        <v>258</v>
      </c>
      <c r="R1627" s="208" t="s">
        <v>259</v>
      </c>
      <c r="S1627" s="203">
        <v>44837.595127314817</v>
      </c>
    </row>
    <row r="1628" spans="1:19" x14ac:dyDescent="0.2">
      <c r="A1628" s="208" t="s">
        <v>256</v>
      </c>
      <c r="B1628" s="208" t="s">
        <v>211</v>
      </c>
      <c r="C1628" s="203">
        <v>44812.708333333336</v>
      </c>
      <c r="D1628" s="208">
        <v>0</v>
      </c>
      <c r="E1628" s="208">
        <v>0</v>
      </c>
      <c r="F1628" s="208">
        <v>5.0640000000000001</v>
      </c>
      <c r="G1628" s="208">
        <v>5.0640000000000001</v>
      </c>
      <c r="H1628" s="208">
        <v>0</v>
      </c>
      <c r="I1628" s="208">
        <v>0</v>
      </c>
      <c r="J1628" s="208">
        <v>0</v>
      </c>
      <c r="K1628" s="208">
        <v>0</v>
      </c>
      <c r="L1628" s="208"/>
      <c r="M1628" s="208">
        <v>0</v>
      </c>
      <c r="N1628" s="208">
        <v>0</v>
      </c>
      <c r="O1628" s="208">
        <v>680</v>
      </c>
      <c r="P1628" s="208" t="s">
        <v>257</v>
      </c>
      <c r="Q1628" s="208" t="s">
        <v>258</v>
      </c>
      <c r="R1628" s="208" t="s">
        <v>259</v>
      </c>
      <c r="S1628" s="203">
        <v>44837.595127314817</v>
      </c>
    </row>
    <row r="1629" spans="1:19" x14ac:dyDescent="0.2">
      <c r="A1629" s="208" t="s">
        <v>256</v>
      </c>
      <c r="B1629" s="208" t="s">
        <v>211</v>
      </c>
      <c r="C1629" s="203">
        <v>44812.75</v>
      </c>
      <c r="D1629" s="208">
        <v>0</v>
      </c>
      <c r="E1629" s="208">
        <v>0</v>
      </c>
      <c r="F1629" s="208">
        <v>6.1920000000000002</v>
      </c>
      <c r="G1629" s="208">
        <v>6.1920000000000002</v>
      </c>
      <c r="H1629" s="208">
        <v>0</v>
      </c>
      <c r="I1629" s="208">
        <v>0</v>
      </c>
      <c r="J1629" s="208">
        <v>0</v>
      </c>
      <c r="K1629" s="208">
        <v>0</v>
      </c>
      <c r="L1629" s="208"/>
      <c r="M1629" s="208">
        <v>0</v>
      </c>
      <c r="N1629" s="208">
        <v>0</v>
      </c>
      <c r="O1629" s="208">
        <v>680</v>
      </c>
      <c r="P1629" s="208" t="s">
        <v>257</v>
      </c>
      <c r="Q1629" s="208" t="s">
        <v>258</v>
      </c>
      <c r="R1629" s="208" t="s">
        <v>259</v>
      </c>
      <c r="S1629" s="203">
        <v>44837.595127314817</v>
      </c>
    </row>
    <row r="1630" spans="1:19" x14ac:dyDescent="0.2">
      <c r="A1630" s="208" t="s">
        <v>256</v>
      </c>
      <c r="B1630" s="208" t="s">
        <v>211</v>
      </c>
      <c r="C1630" s="203">
        <v>44812.791666666664</v>
      </c>
      <c r="D1630" s="208">
        <v>0</v>
      </c>
      <c r="E1630" s="208">
        <v>0</v>
      </c>
      <c r="F1630" s="208">
        <v>6.1239999999999997</v>
      </c>
      <c r="G1630" s="208">
        <v>6.1239999999999997</v>
      </c>
      <c r="H1630" s="208">
        <v>0</v>
      </c>
      <c r="I1630" s="208">
        <v>0</v>
      </c>
      <c r="J1630" s="208">
        <v>0</v>
      </c>
      <c r="K1630" s="208">
        <v>0</v>
      </c>
      <c r="L1630" s="208"/>
      <c r="M1630" s="208">
        <v>0</v>
      </c>
      <c r="N1630" s="208">
        <v>0</v>
      </c>
      <c r="O1630" s="208">
        <v>680</v>
      </c>
      <c r="P1630" s="208" t="s">
        <v>257</v>
      </c>
      <c r="Q1630" s="208" t="s">
        <v>258</v>
      </c>
      <c r="R1630" s="208" t="s">
        <v>259</v>
      </c>
      <c r="S1630" s="203">
        <v>44837.595127314817</v>
      </c>
    </row>
    <row r="1631" spans="1:19" x14ac:dyDescent="0.2">
      <c r="A1631" s="208" t="s">
        <v>256</v>
      </c>
      <c r="B1631" s="208" t="s">
        <v>211</v>
      </c>
      <c r="C1631" s="203">
        <v>44812.833333333336</v>
      </c>
      <c r="D1631" s="208">
        <v>0</v>
      </c>
      <c r="E1631" s="208">
        <v>0</v>
      </c>
      <c r="F1631" s="208">
        <v>5.7679999999999998</v>
      </c>
      <c r="G1631" s="208">
        <v>5.7679999999999998</v>
      </c>
      <c r="H1631" s="208">
        <v>0</v>
      </c>
      <c r="I1631" s="208">
        <v>0</v>
      </c>
      <c r="J1631" s="208">
        <v>0</v>
      </c>
      <c r="K1631" s="208">
        <v>0</v>
      </c>
      <c r="L1631" s="208"/>
      <c r="M1631" s="208">
        <v>0</v>
      </c>
      <c r="N1631" s="208">
        <v>0</v>
      </c>
      <c r="O1631" s="208">
        <v>680</v>
      </c>
      <c r="P1631" s="208" t="s">
        <v>257</v>
      </c>
      <c r="Q1631" s="208" t="s">
        <v>258</v>
      </c>
      <c r="R1631" s="208" t="s">
        <v>259</v>
      </c>
      <c r="S1631" s="203">
        <v>44837.595127314817</v>
      </c>
    </row>
    <row r="1632" spans="1:19" x14ac:dyDescent="0.2">
      <c r="A1632" s="208" t="s">
        <v>256</v>
      </c>
      <c r="B1632" s="208" t="s">
        <v>211</v>
      </c>
      <c r="C1632" s="203">
        <v>44812.875</v>
      </c>
      <c r="D1632" s="208">
        <v>0</v>
      </c>
      <c r="E1632" s="208">
        <v>0</v>
      </c>
      <c r="F1632" s="208">
        <v>5.7560000000000002</v>
      </c>
      <c r="G1632" s="208">
        <v>5.7560000000000002</v>
      </c>
      <c r="H1632" s="208">
        <v>0</v>
      </c>
      <c r="I1632" s="208">
        <v>0</v>
      </c>
      <c r="J1632" s="208">
        <v>0</v>
      </c>
      <c r="K1632" s="208">
        <v>0</v>
      </c>
      <c r="L1632" s="208"/>
      <c r="M1632" s="208">
        <v>0</v>
      </c>
      <c r="N1632" s="208">
        <v>0</v>
      </c>
      <c r="O1632" s="208">
        <v>680</v>
      </c>
      <c r="P1632" s="208" t="s">
        <v>257</v>
      </c>
      <c r="Q1632" s="208" t="s">
        <v>258</v>
      </c>
      <c r="R1632" s="208" t="s">
        <v>259</v>
      </c>
      <c r="S1632" s="203">
        <v>44837.595127314817</v>
      </c>
    </row>
    <row r="1633" spans="1:19" x14ac:dyDescent="0.2">
      <c r="A1633" s="208" t="s">
        <v>256</v>
      </c>
      <c r="B1633" s="208" t="s">
        <v>211</v>
      </c>
      <c r="C1633" s="203">
        <v>44812.916666666664</v>
      </c>
      <c r="D1633" s="208">
        <v>0</v>
      </c>
      <c r="E1633" s="208">
        <v>0</v>
      </c>
      <c r="F1633" s="208">
        <v>5.7320000000000002</v>
      </c>
      <c r="G1633" s="208">
        <v>5.7320000000000002</v>
      </c>
      <c r="H1633" s="208">
        <v>0</v>
      </c>
      <c r="I1633" s="208">
        <v>0</v>
      </c>
      <c r="J1633" s="208">
        <v>0</v>
      </c>
      <c r="K1633" s="208">
        <v>0</v>
      </c>
      <c r="L1633" s="208"/>
      <c r="M1633" s="208">
        <v>0</v>
      </c>
      <c r="N1633" s="208">
        <v>0</v>
      </c>
      <c r="O1633" s="208">
        <v>680</v>
      </c>
      <c r="P1633" s="208" t="s">
        <v>257</v>
      </c>
      <c r="Q1633" s="208" t="s">
        <v>258</v>
      </c>
      <c r="R1633" s="208" t="s">
        <v>259</v>
      </c>
      <c r="S1633" s="203">
        <v>44837.595127314817</v>
      </c>
    </row>
    <row r="1634" spans="1:19" x14ac:dyDescent="0.2">
      <c r="A1634" s="208" t="s">
        <v>256</v>
      </c>
      <c r="B1634" s="208" t="s">
        <v>211</v>
      </c>
      <c r="C1634" s="203">
        <v>44812.958333333336</v>
      </c>
      <c r="D1634" s="208">
        <v>0</v>
      </c>
      <c r="E1634" s="208">
        <v>0</v>
      </c>
      <c r="F1634" s="208">
        <v>5.86</v>
      </c>
      <c r="G1634" s="208">
        <v>5.86</v>
      </c>
      <c r="H1634" s="208">
        <v>0</v>
      </c>
      <c r="I1634" s="208">
        <v>0</v>
      </c>
      <c r="J1634" s="208">
        <v>0</v>
      </c>
      <c r="K1634" s="208">
        <v>0</v>
      </c>
      <c r="L1634" s="208"/>
      <c r="M1634" s="208">
        <v>0</v>
      </c>
      <c r="N1634" s="208">
        <v>0</v>
      </c>
      <c r="O1634" s="208">
        <v>680</v>
      </c>
      <c r="P1634" s="208" t="s">
        <v>257</v>
      </c>
      <c r="Q1634" s="208" t="s">
        <v>258</v>
      </c>
      <c r="R1634" s="208" t="s">
        <v>259</v>
      </c>
      <c r="S1634" s="203">
        <v>44837.595127314817</v>
      </c>
    </row>
    <row r="1635" spans="1:19" x14ac:dyDescent="0.2">
      <c r="A1635" s="208" t="s">
        <v>256</v>
      </c>
      <c r="B1635" s="208" t="s">
        <v>211</v>
      </c>
      <c r="C1635" s="203">
        <v>44813</v>
      </c>
      <c r="D1635" s="208">
        <v>0</v>
      </c>
      <c r="E1635" s="208">
        <v>0</v>
      </c>
      <c r="F1635" s="208">
        <v>6.06</v>
      </c>
      <c r="G1635" s="208">
        <v>6.06</v>
      </c>
      <c r="H1635" s="208">
        <v>0</v>
      </c>
      <c r="I1635" s="208">
        <v>0</v>
      </c>
      <c r="J1635" s="208">
        <v>0</v>
      </c>
      <c r="K1635" s="208">
        <v>0</v>
      </c>
      <c r="L1635" s="208"/>
      <c r="M1635" s="208">
        <v>0</v>
      </c>
      <c r="N1635" s="208">
        <v>0</v>
      </c>
      <c r="O1635" s="208">
        <v>680</v>
      </c>
      <c r="P1635" s="208" t="s">
        <v>257</v>
      </c>
      <c r="Q1635" s="208" t="s">
        <v>258</v>
      </c>
      <c r="R1635" s="208" t="s">
        <v>259</v>
      </c>
      <c r="S1635" s="203">
        <v>44837.595127314817</v>
      </c>
    </row>
    <row r="1636" spans="1:19" x14ac:dyDescent="0.2">
      <c r="A1636" s="208" t="s">
        <v>256</v>
      </c>
      <c r="B1636" s="208" t="s">
        <v>211</v>
      </c>
      <c r="C1636" s="203">
        <v>44813.041666666664</v>
      </c>
      <c r="D1636" s="208">
        <v>0</v>
      </c>
      <c r="E1636" s="208">
        <v>0</v>
      </c>
      <c r="F1636" s="208">
        <v>6.0720000000000001</v>
      </c>
      <c r="G1636" s="208">
        <v>6.0720000000000001</v>
      </c>
      <c r="H1636" s="208">
        <v>0</v>
      </c>
      <c r="I1636" s="208">
        <v>0</v>
      </c>
      <c r="J1636" s="208">
        <v>0</v>
      </c>
      <c r="K1636" s="208">
        <v>0</v>
      </c>
      <c r="L1636" s="208"/>
      <c r="M1636" s="208">
        <v>0</v>
      </c>
      <c r="N1636" s="208">
        <v>0</v>
      </c>
      <c r="O1636" s="208">
        <v>680</v>
      </c>
      <c r="P1636" s="208" t="s">
        <v>257</v>
      </c>
      <c r="Q1636" s="208" t="s">
        <v>258</v>
      </c>
      <c r="R1636" s="208" t="s">
        <v>259</v>
      </c>
      <c r="S1636" s="203">
        <v>44837.595127314817</v>
      </c>
    </row>
    <row r="1637" spans="1:19" x14ac:dyDescent="0.2">
      <c r="A1637" s="208" t="s">
        <v>256</v>
      </c>
      <c r="B1637" s="208" t="s">
        <v>211</v>
      </c>
      <c r="C1637" s="203">
        <v>44813.083333333336</v>
      </c>
      <c r="D1637" s="208">
        <v>0</v>
      </c>
      <c r="E1637" s="208">
        <v>0</v>
      </c>
      <c r="F1637" s="208">
        <v>6.06</v>
      </c>
      <c r="G1637" s="208">
        <v>6.06</v>
      </c>
      <c r="H1637" s="208">
        <v>0</v>
      </c>
      <c r="I1637" s="208">
        <v>0</v>
      </c>
      <c r="J1637" s="208">
        <v>0</v>
      </c>
      <c r="K1637" s="208">
        <v>0</v>
      </c>
      <c r="L1637" s="208"/>
      <c r="M1637" s="208">
        <v>0</v>
      </c>
      <c r="N1637" s="208">
        <v>0</v>
      </c>
      <c r="O1637" s="208">
        <v>680</v>
      </c>
      <c r="P1637" s="208" t="s">
        <v>257</v>
      </c>
      <c r="Q1637" s="208" t="s">
        <v>258</v>
      </c>
      <c r="R1637" s="208" t="s">
        <v>259</v>
      </c>
      <c r="S1637" s="203">
        <v>44837.595127314817</v>
      </c>
    </row>
    <row r="1638" spans="1:19" x14ac:dyDescent="0.2">
      <c r="A1638" s="208" t="s">
        <v>256</v>
      </c>
      <c r="B1638" s="208" t="s">
        <v>211</v>
      </c>
      <c r="C1638" s="203">
        <v>44813.125</v>
      </c>
      <c r="D1638" s="208">
        <v>0</v>
      </c>
      <c r="E1638" s="208">
        <v>0</v>
      </c>
      <c r="F1638" s="208">
        <v>6.024</v>
      </c>
      <c r="G1638" s="208">
        <v>6.024</v>
      </c>
      <c r="H1638" s="208">
        <v>0</v>
      </c>
      <c r="I1638" s="208">
        <v>0</v>
      </c>
      <c r="J1638" s="208">
        <v>0</v>
      </c>
      <c r="K1638" s="208">
        <v>0</v>
      </c>
      <c r="L1638" s="208"/>
      <c r="M1638" s="208">
        <v>0</v>
      </c>
      <c r="N1638" s="208">
        <v>0</v>
      </c>
      <c r="O1638" s="208">
        <v>680</v>
      </c>
      <c r="P1638" s="208" t="s">
        <v>257</v>
      </c>
      <c r="Q1638" s="208" t="s">
        <v>258</v>
      </c>
      <c r="R1638" s="208" t="s">
        <v>259</v>
      </c>
      <c r="S1638" s="203">
        <v>44837.595127314817</v>
      </c>
    </row>
    <row r="1639" spans="1:19" x14ac:dyDescent="0.2">
      <c r="A1639" s="208" t="s">
        <v>256</v>
      </c>
      <c r="B1639" s="208" t="s">
        <v>211</v>
      </c>
      <c r="C1639" s="203">
        <v>44813.166666666664</v>
      </c>
      <c r="D1639" s="208">
        <v>0</v>
      </c>
      <c r="E1639" s="208">
        <v>0</v>
      </c>
      <c r="F1639" s="208">
        <v>6.0039999999999996</v>
      </c>
      <c r="G1639" s="208">
        <v>6.0039999999999996</v>
      </c>
      <c r="H1639" s="208">
        <v>0</v>
      </c>
      <c r="I1639" s="208">
        <v>0</v>
      </c>
      <c r="J1639" s="208">
        <v>0</v>
      </c>
      <c r="K1639" s="208">
        <v>0</v>
      </c>
      <c r="L1639" s="208"/>
      <c r="M1639" s="208">
        <v>0</v>
      </c>
      <c r="N1639" s="208">
        <v>0</v>
      </c>
      <c r="O1639" s="208">
        <v>680</v>
      </c>
      <c r="P1639" s="208" t="s">
        <v>257</v>
      </c>
      <c r="Q1639" s="208" t="s">
        <v>258</v>
      </c>
      <c r="R1639" s="208" t="s">
        <v>259</v>
      </c>
      <c r="S1639" s="203">
        <v>44837.595127314817</v>
      </c>
    </row>
    <row r="1640" spans="1:19" x14ac:dyDescent="0.2">
      <c r="A1640" s="208" t="s">
        <v>256</v>
      </c>
      <c r="B1640" s="208" t="s">
        <v>211</v>
      </c>
      <c r="C1640" s="203">
        <v>44813.208333333336</v>
      </c>
      <c r="D1640" s="208">
        <v>0</v>
      </c>
      <c r="E1640" s="208">
        <v>0</v>
      </c>
      <c r="F1640" s="208">
        <v>6.0359999999999996</v>
      </c>
      <c r="G1640" s="208">
        <v>6.0359999999999996</v>
      </c>
      <c r="H1640" s="208">
        <v>0</v>
      </c>
      <c r="I1640" s="208">
        <v>0</v>
      </c>
      <c r="J1640" s="208">
        <v>0</v>
      </c>
      <c r="K1640" s="208">
        <v>0</v>
      </c>
      <c r="L1640" s="208"/>
      <c r="M1640" s="208">
        <v>0</v>
      </c>
      <c r="N1640" s="208">
        <v>0</v>
      </c>
      <c r="O1640" s="208">
        <v>680</v>
      </c>
      <c r="P1640" s="208" t="s">
        <v>257</v>
      </c>
      <c r="Q1640" s="208" t="s">
        <v>258</v>
      </c>
      <c r="R1640" s="208" t="s">
        <v>259</v>
      </c>
      <c r="S1640" s="203">
        <v>44837.595127314817</v>
      </c>
    </row>
    <row r="1641" spans="1:19" x14ac:dyDescent="0.2">
      <c r="A1641" s="208" t="s">
        <v>256</v>
      </c>
      <c r="B1641" s="208" t="s">
        <v>211</v>
      </c>
      <c r="C1641" s="203">
        <v>44813.25</v>
      </c>
      <c r="D1641" s="208">
        <v>0</v>
      </c>
      <c r="E1641" s="208">
        <v>0</v>
      </c>
      <c r="F1641" s="208">
        <v>6.02</v>
      </c>
      <c r="G1641" s="208">
        <v>6.02</v>
      </c>
      <c r="H1641" s="208">
        <v>0</v>
      </c>
      <c r="I1641" s="208">
        <v>0</v>
      </c>
      <c r="J1641" s="208">
        <v>0</v>
      </c>
      <c r="K1641" s="208">
        <v>0</v>
      </c>
      <c r="L1641" s="208"/>
      <c r="M1641" s="208">
        <v>0</v>
      </c>
      <c r="N1641" s="208">
        <v>0</v>
      </c>
      <c r="O1641" s="208">
        <v>680</v>
      </c>
      <c r="P1641" s="208" t="s">
        <v>257</v>
      </c>
      <c r="Q1641" s="208" t="s">
        <v>258</v>
      </c>
      <c r="R1641" s="208" t="s">
        <v>259</v>
      </c>
      <c r="S1641" s="203">
        <v>44837.595127314817</v>
      </c>
    </row>
    <row r="1642" spans="1:19" x14ac:dyDescent="0.2">
      <c r="A1642" s="208" t="s">
        <v>256</v>
      </c>
      <c r="B1642" s="208" t="s">
        <v>211</v>
      </c>
      <c r="C1642" s="203">
        <v>44813.291666666664</v>
      </c>
      <c r="D1642" s="208">
        <v>0</v>
      </c>
      <c r="E1642" s="208">
        <v>0</v>
      </c>
      <c r="F1642" s="208">
        <v>6.0190000000000001</v>
      </c>
      <c r="G1642" s="208">
        <v>6.0190000000000001</v>
      </c>
      <c r="H1642" s="208">
        <v>0</v>
      </c>
      <c r="I1642" s="208">
        <v>0</v>
      </c>
      <c r="J1642" s="208">
        <v>0</v>
      </c>
      <c r="K1642" s="208">
        <v>0</v>
      </c>
      <c r="L1642" s="208"/>
      <c r="M1642" s="208">
        <v>0</v>
      </c>
      <c r="N1642" s="208">
        <v>0</v>
      </c>
      <c r="O1642" s="208">
        <v>680</v>
      </c>
      <c r="P1642" s="208" t="s">
        <v>257</v>
      </c>
      <c r="Q1642" s="208" t="s">
        <v>258</v>
      </c>
      <c r="R1642" s="208" t="s">
        <v>259</v>
      </c>
      <c r="S1642" s="203">
        <v>44837.595127314817</v>
      </c>
    </row>
    <row r="1643" spans="1:19" x14ac:dyDescent="0.2">
      <c r="A1643" s="208" t="s">
        <v>256</v>
      </c>
      <c r="B1643" s="208" t="s">
        <v>211</v>
      </c>
      <c r="C1643" s="203">
        <v>44813.333333333336</v>
      </c>
      <c r="D1643" s="208">
        <v>0</v>
      </c>
      <c r="E1643" s="208">
        <v>0</v>
      </c>
      <c r="F1643" s="208">
        <v>6.04</v>
      </c>
      <c r="G1643" s="208">
        <v>6.04</v>
      </c>
      <c r="H1643" s="208">
        <v>0</v>
      </c>
      <c r="I1643" s="208">
        <v>0</v>
      </c>
      <c r="J1643" s="208">
        <v>0</v>
      </c>
      <c r="K1643" s="208">
        <v>0</v>
      </c>
      <c r="L1643" s="208"/>
      <c r="M1643" s="208">
        <v>0</v>
      </c>
      <c r="N1643" s="208">
        <v>0</v>
      </c>
      <c r="O1643" s="208">
        <v>680</v>
      </c>
      <c r="P1643" s="208" t="s">
        <v>257</v>
      </c>
      <c r="Q1643" s="208" t="s">
        <v>258</v>
      </c>
      <c r="R1643" s="208" t="s">
        <v>259</v>
      </c>
      <c r="S1643" s="203">
        <v>44837.595127314817</v>
      </c>
    </row>
    <row r="1644" spans="1:19" x14ac:dyDescent="0.2">
      <c r="A1644" s="208" t="s">
        <v>256</v>
      </c>
      <c r="B1644" s="208" t="s">
        <v>211</v>
      </c>
      <c r="C1644" s="203">
        <v>44813.375</v>
      </c>
      <c r="D1644" s="208">
        <v>0</v>
      </c>
      <c r="E1644" s="208">
        <v>0</v>
      </c>
      <c r="F1644" s="208">
        <v>6.032</v>
      </c>
      <c r="G1644" s="208">
        <v>6.032</v>
      </c>
      <c r="H1644" s="208">
        <v>0</v>
      </c>
      <c r="I1644" s="208">
        <v>0</v>
      </c>
      <c r="J1644" s="208">
        <v>0</v>
      </c>
      <c r="K1644" s="208">
        <v>0</v>
      </c>
      <c r="L1644" s="208"/>
      <c r="M1644" s="208">
        <v>0</v>
      </c>
      <c r="N1644" s="208">
        <v>0</v>
      </c>
      <c r="O1644" s="208">
        <v>680</v>
      </c>
      <c r="P1644" s="208" t="s">
        <v>257</v>
      </c>
      <c r="Q1644" s="208" t="s">
        <v>258</v>
      </c>
      <c r="R1644" s="208" t="s">
        <v>259</v>
      </c>
      <c r="S1644" s="203">
        <v>44837.595127314817</v>
      </c>
    </row>
    <row r="1645" spans="1:19" x14ac:dyDescent="0.2">
      <c r="A1645" s="208" t="s">
        <v>256</v>
      </c>
      <c r="B1645" s="208" t="s">
        <v>211</v>
      </c>
      <c r="C1645" s="203">
        <v>44813.416666666664</v>
      </c>
      <c r="D1645" s="208">
        <v>0</v>
      </c>
      <c r="E1645" s="208">
        <v>0</v>
      </c>
      <c r="F1645" s="208">
        <v>6.032</v>
      </c>
      <c r="G1645" s="208">
        <v>6.032</v>
      </c>
      <c r="H1645" s="208">
        <v>0</v>
      </c>
      <c r="I1645" s="208">
        <v>0</v>
      </c>
      <c r="J1645" s="208">
        <v>0</v>
      </c>
      <c r="K1645" s="208">
        <v>0</v>
      </c>
      <c r="L1645" s="208"/>
      <c r="M1645" s="208">
        <v>0</v>
      </c>
      <c r="N1645" s="208">
        <v>0</v>
      </c>
      <c r="O1645" s="208">
        <v>680</v>
      </c>
      <c r="P1645" s="208" t="s">
        <v>257</v>
      </c>
      <c r="Q1645" s="208" t="s">
        <v>258</v>
      </c>
      <c r="R1645" s="208" t="s">
        <v>259</v>
      </c>
      <c r="S1645" s="203">
        <v>44837.595127314817</v>
      </c>
    </row>
    <row r="1646" spans="1:19" x14ac:dyDescent="0.2">
      <c r="A1646" s="208" t="s">
        <v>256</v>
      </c>
      <c r="B1646" s="208" t="s">
        <v>211</v>
      </c>
      <c r="C1646" s="203">
        <v>44813.458333333336</v>
      </c>
      <c r="D1646" s="208">
        <v>0</v>
      </c>
      <c r="E1646" s="208">
        <v>0</v>
      </c>
      <c r="F1646" s="208">
        <v>6.02</v>
      </c>
      <c r="G1646" s="208">
        <v>6.02</v>
      </c>
      <c r="H1646" s="208">
        <v>0</v>
      </c>
      <c r="I1646" s="208">
        <v>0</v>
      </c>
      <c r="J1646" s="208">
        <v>0</v>
      </c>
      <c r="K1646" s="208">
        <v>0</v>
      </c>
      <c r="L1646" s="208"/>
      <c r="M1646" s="208">
        <v>0</v>
      </c>
      <c r="N1646" s="208">
        <v>0</v>
      </c>
      <c r="O1646" s="208">
        <v>680</v>
      </c>
      <c r="P1646" s="208" t="s">
        <v>257</v>
      </c>
      <c r="Q1646" s="208" t="s">
        <v>258</v>
      </c>
      <c r="R1646" s="208" t="s">
        <v>259</v>
      </c>
      <c r="S1646" s="203">
        <v>44837.595127314817</v>
      </c>
    </row>
    <row r="1647" spans="1:19" x14ac:dyDescent="0.2">
      <c r="A1647" s="208" t="s">
        <v>256</v>
      </c>
      <c r="B1647" s="208" t="s">
        <v>211</v>
      </c>
      <c r="C1647" s="203">
        <v>44813.5</v>
      </c>
      <c r="D1647" s="208">
        <v>0</v>
      </c>
      <c r="E1647" s="208">
        <v>0</v>
      </c>
      <c r="F1647" s="208">
        <v>6</v>
      </c>
      <c r="G1647" s="208">
        <v>6</v>
      </c>
      <c r="H1647" s="208">
        <v>0</v>
      </c>
      <c r="I1647" s="208">
        <v>0</v>
      </c>
      <c r="J1647" s="208">
        <v>0</v>
      </c>
      <c r="K1647" s="208">
        <v>0</v>
      </c>
      <c r="L1647" s="208"/>
      <c r="M1647" s="208">
        <v>0</v>
      </c>
      <c r="N1647" s="208">
        <v>0</v>
      </c>
      <c r="O1647" s="208">
        <v>680</v>
      </c>
      <c r="P1647" s="208" t="s">
        <v>257</v>
      </c>
      <c r="Q1647" s="208" t="s">
        <v>258</v>
      </c>
      <c r="R1647" s="208" t="s">
        <v>259</v>
      </c>
      <c r="S1647" s="203">
        <v>44837.595127314817</v>
      </c>
    </row>
    <row r="1648" spans="1:19" x14ac:dyDescent="0.2">
      <c r="A1648" s="208" t="s">
        <v>256</v>
      </c>
      <c r="B1648" s="208" t="s">
        <v>211</v>
      </c>
      <c r="C1648" s="203">
        <v>44813.541666666664</v>
      </c>
      <c r="D1648" s="208">
        <v>0</v>
      </c>
      <c r="E1648" s="208">
        <v>0</v>
      </c>
      <c r="F1648" s="208">
        <v>5.98</v>
      </c>
      <c r="G1648" s="208">
        <v>5.98</v>
      </c>
      <c r="H1648" s="208">
        <v>0</v>
      </c>
      <c r="I1648" s="208">
        <v>0</v>
      </c>
      <c r="J1648" s="208">
        <v>0</v>
      </c>
      <c r="K1648" s="208">
        <v>0</v>
      </c>
      <c r="L1648" s="208"/>
      <c r="M1648" s="208">
        <v>0</v>
      </c>
      <c r="N1648" s="208">
        <v>0</v>
      </c>
      <c r="O1648" s="208">
        <v>680</v>
      </c>
      <c r="P1648" s="208" t="s">
        <v>257</v>
      </c>
      <c r="Q1648" s="208" t="s">
        <v>258</v>
      </c>
      <c r="R1648" s="208" t="s">
        <v>259</v>
      </c>
      <c r="S1648" s="203">
        <v>44837.595127314817</v>
      </c>
    </row>
    <row r="1649" spans="1:19" x14ac:dyDescent="0.2">
      <c r="A1649" s="208" t="s">
        <v>256</v>
      </c>
      <c r="B1649" s="208" t="s">
        <v>211</v>
      </c>
      <c r="C1649" s="203">
        <v>44813.583333333336</v>
      </c>
      <c r="D1649" s="208">
        <v>0</v>
      </c>
      <c r="E1649" s="208">
        <v>0</v>
      </c>
      <c r="F1649" s="208">
        <v>4.9400000000000004</v>
      </c>
      <c r="G1649" s="208">
        <v>4.9400000000000004</v>
      </c>
      <c r="H1649" s="208">
        <v>0</v>
      </c>
      <c r="I1649" s="208">
        <v>0</v>
      </c>
      <c r="J1649" s="208">
        <v>0</v>
      </c>
      <c r="K1649" s="208">
        <v>0</v>
      </c>
      <c r="L1649" s="208"/>
      <c r="M1649" s="208">
        <v>0</v>
      </c>
      <c r="N1649" s="208">
        <v>0</v>
      </c>
      <c r="O1649" s="208">
        <v>680</v>
      </c>
      <c r="P1649" s="208" t="s">
        <v>257</v>
      </c>
      <c r="Q1649" s="208" t="s">
        <v>258</v>
      </c>
      <c r="R1649" s="208" t="s">
        <v>259</v>
      </c>
      <c r="S1649" s="203">
        <v>44837.595127314817</v>
      </c>
    </row>
    <row r="1650" spans="1:19" x14ac:dyDescent="0.2">
      <c r="A1650" s="208" t="s">
        <v>256</v>
      </c>
      <c r="B1650" s="208" t="s">
        <v>211</v>
      </c>
      <c r="C1650" s="203">
        <v>44813.625</v>
      </c>
      <c r="D1650" s="208">
        <v>0</v>
      </c>
      <c r="E1650" s="208">
        <v>0</v>
      </c>
      <c r="F1650" s="208">
        <v>5.98</v>
      </c>
      <c r="G1650" s="208">
        <v>5.98</v>
      </c>
      <c r="H1650" s="208">
        <v>0</v>
      </c>
      <c r="I1650" s="208">
        <v>0</v>
      </c>
      <c r="J1650" s="208">
        <v>0</v>
      </c>
      <c r="K1650" s="208">
        <v>0</v>
      </c>
      <c r="L1650" s="208"/>
      <c r="M1650" s="208">
        <v>0</v>
      </c>
      <c r="N1650" s="208">
        <v>0</v>
      </c>
      <c r="O1650" s="208">
        <v>680</v>
      </c>
      <c r="P1650" s="208" t="s">
        <v>257</v>
      </c>
      <c r="Q1650" s="208" t="s">
        <v>258</v>
      </c>
      <c r="R1650" s="208" t="s">
        <v>259</v>
      </c>
      <c r="S1650" s="203">
        <v>44837.595127314817</v>
      </c>
    </row>
    <row r="1651" spans="1:19" x14ac:dyDescent="0.2">
      <c r="A1651" s="208" t="s">
        <v>256</v>
      </c>
      <c r="B1651" s="208" t="s">
        <v>211</v>
      </c>
      <c r="C1651" s="203">
        <v>44813.666666666664</v>
      </c>
      <c r="D1651" s="208">
        <v>0</v>
      </c>
      <c r="E1651" s="208">
        <v>0</v>
      </c>
      <c r="F1651" s="208">
        <v>6.06</v>
      </c>
      <c r="G1651" s="208">
        <v>6.06</v>
      </c>
      <c r="H1651" s="208">
        <v>0</v>
      </c>
      <c r="I1651" s="208">
        <v>0</v>
      </c>
      <c r="J1651" s="208">
        <v>0</v>
      </c>
      <c r="K1651" s="208">
        <v>0</v>
      </c>
      <c r="L1651" s="208"/>
      <c r="M1651" s="208">
        <v>0</v>
      </c>
      <c r="N1651" s="208">
        <v>0</v>
      </c>
      <c r="O1651" s="208">
        <v>680</v>
      </c>
      <c r="P1651" s="208" t="s">
        <v>257</v>
      </c>
      <c r="Q1651" s="208" t="s">
        <v>258</v>
      </c>
      <c r="R1651" s="208" t="s">
        <v>259</v>
      </c>
      <c r="S1651" s="203">
        <v>44837.595127314817</v>
      </c>
    </row>
    <row r="1652" spans="1:19" x14ac:dyDescent="0.2">
      <c r="A1652" s="208" t="s">
        <v>256</v>
      </c>
      <c r="B1652" s="208" t="s">
        <v>211</v>
      </c>
      <c r="C1652" s="203">
        <v>44813.708333333336</v>
      </c>
      <c r="D1652" s="208">
        <v>0</v>
      </c>
      <c r="E1652" s="208">
        <v>0</v>
      </c>
      <c r="F1652" s="208">
        <v>5.3040000000000003</v>
      </c>
      <c r="G1652" s="208">
        <v>5.3040000000000003</v>
      </c>
      <c r="H1652" s="208">
        <v>0</v>
      </c>
      <c r="I1652" s="208">
        <v>0</v>
      </c>
      <c r="J1652" s="208">
        <v>0</v>
      </c>
      <c r="K1652" s="208">
        <v>0</v>
      </c>
      <c r="L1652" s="208"/>
      <c r="M1652" s="208">
        <v>0</v>
      </c>
      <c r="N1652" s="208">
        <v>0</v>
      </c>
      <c r="O1652" s="208">
        <v>680</v>
      </c>
      <c r="P1652" s="208" t="s">
        <v>257</v>
      </c>
      <c r="Q1652" s="208" t="s">
        <v>258</v>
      </c>
      <c r="R1652" s="208" t="s">
        <v>259</v>
      </c>
      <c r="S1652" s="203">
        <v>44837.595127314817</v>
      </c>
    </row>
    <row r="1653" spans="1:19" x14ac:dyDescent="0.2">
      <c r="A1653" s="208" t="s">
        <v>256</v>
      </c>
      <c r="B1653" s="208" t="s">
        <v>211</v>
      </c>
      <c r="C1653" s="203">
        <v>44813.75</v>
      </c>
      <c r="D1653" s="208">
        <v>0</v>
      </c>
      <c r="E1653" s="208">
        <v>0</v>
      </c>
      <c r="F1653" s="208">
        <v>4.8440000000000003</v>
      </c>
      <c r="G1653" s="208">
        <v>4.8440000000000003</v>
      </c>
      <c r="H1653" s="208">
        <v>0</v>
      </c>
      <c r="I1653" s="208">
        <v>0</v>
      </c>
      <c r="J1653" s="208">
        <v>0</v>
      </c>
      <c r="K1653" s="208">
        <v>0</v>
      </c>
      <c r="L1653" s="208"/>
      <c r="M1653" s="208">
        <v>0</v>
      </c>
      <c r="N1653" s="208">
        <v>0</v>
      </c>
      <c r="O1653" s="208">
        <v>680</v>
      </c>
      <c r="P1653" s="208" t="s">
        <v>257</v>
      </c>
      <c r="Q1653" s="208" t="s">
        <v>258</v>
      </c>
      <c r="R1653" s="208" t="s">
        <v>259</v>
      </c>
      <c r="S1653" s="203">
        <v>44837.595127314817</v>
      </c>
    </row>
    <row r="1654" spans="1:19" x14ac:dyDescent="0.2">
      <c r="A1654" s="208" t="s">
        <v>256</v>
      </c>
      <c r="B1654" s="208" t="s">
        <v>211</v>
      </c>
      <c r="C1654" s="203">
        <v>44813.791666666664</v>
      </c>
      <c r="D1654" s="208">
        <v>0</v>
      </c>
      <c r="E1654" s="208">
        <v>0</v>
      </c>
      <c r="F1654" s="208">
        <v>4.8159999999999998</v>
      </c>
      <c r="G1654" s="208">
        <v>4.8159999999999998</v>
      </c>
      <c r="H1654" s="208">
        <v>0</v>
      </c>
      <c r="I1654" s="208">
        <v>0</v>
      </c>
      <c r="J1654" s="208">
        <v>0</v>
      </c>
      <c r="K1654" s="208">
        <v>0</v>
      </c>
      <c r="L1654" s="208"/>
      <c r="M1654" s="208">
        <v>0</v>
      </c>
      <c r="N1654" s="208">
        <v>0</v>
      </c>
      <c r="O1654" s="208">
        <v>680</v>
      </c>
      <c r="P1654" s="208" t="s">
        <v>257</v>
      </c>
      <c r="Q1654" s="208" t="s">
        <v>258</v>
      </c>
      <c r="R1654" s="208" t="s">
        <v>259</v>
      </c>
      <c r="S1654" s="203">
        <v>44837.595127314817</v>
      </c>
    </row>
    <row r="1655" spans="1:19" x14ac:dyDescent="0.2">
      <c r="A1655" s="208" t="s">
        <v>256</v>
      </c>
      <c r="B1655" s="208" t="s">
        <v>211</v>
      </c>
      <c r="C1655" s="203">
        <v>44813.833333333336</v>
      </c>
      <c r="D1655" s="208">
        <v>0</v>
      </c>
      <c r="E1655" s="208">
        <v>0</v>
      </c>
      <c r="F1655" s="208">
        <v>4.82</v>
      </c>
      <c r="G1655" s="208">
        <v>4.82</v>
      </c>
      <c r="H1655" s="208">
        <v>0</v>
      </c>
      <c r="I1655" s="208">
        <v>0</v>
      </c>
      <c r="J1655" s="208">
        <v>0</v>
      </c>
      <c r="K1655" s="208">
        <v>0</v>
      </c>
      <c r="L1655" s="208"/>
      <c r="M1655" s="208">
        <v>0</v>
      </c>
      <c r="N1655" s="208">
        <v>0</v>
      </c>
      <c r="O1655" s="208">
        <v>680</v>
      </c>
      <c r="P1655" s="208" t="s">
        <v>257</v>
      </c>
      <c r="Q1655" s="208" t="s">
        <v>258</v>
      </c>
      <c r="R1655" s="208" t="s">
        <v>259</v>
      </c>
      <c r="S1655" s="203">
        <v>44837.595127314817</v>
      </c>
    </row>
    <row r="1656" spans="1:19" x14ac:dyDescent="0.2">
      <c r="A1656" s="208" t="s">
        <v>256</v>
      </c>
      <c r="B1656" s="208" t="s">
        <v>211</v>
      </c>
      <c r="C1656" s="203">
        <v>44813.875</v>
      </c>
      <c r="D1656" s="208">
        <v>0</v>
      </c>
      <c r="E1656" s="208">
        <v>0</v>
      </c>
      <c r="F1656" s="208">
        <v>4.84</v>
      </c>
      <c r="G1656" s="208">
        <v>4.84</v>
      </c>
      <c r="H1656" s="208">
        <v>0</v>
      </c>
      <c r="I1656" s="208">
        <v>0</v>
      </c>
      <c r="J1656" s="208">
        <v>0</v>
      </c>
      <c r="K1656" s="208">
        <v>0</v>
      </c>
      <c r="L1656" s="208"/>
      <c r="M1656" s="208">
        <v>0</v>
      </c>
      <c r="N1656" s="208">
        <v>0</v>
      </c>
      <c r="O1656" s="208">
        <v>680</v>
      </c>
      <c r="P1656" s="208" t="s">
        <v>257</v>
      </c>
      <c r="Q1656" s="208" t="s">
        <v>258</v>
      </c>
      <c r="R1656" s="208" t="s">
        <v>259</v>
      </c>
      <c r="S1656" s="203">
        <v>44837.595127314817</v>
      </c>
    </row>
    <row r="1657" spans="1:19" x14ac:dyDescent="0.2">
      <c r="A1657" s="208" t="s">
        <v>256</v>
      </c>
      <c r="B1657" s="208" t="s">
        <v>211</v>
      </c>
      <c r="C1657" s="203">
        <v>44813.916666666664</v>
      </c>
      <c r="D1657" s="208">
        <v>0</v>
      </c>
      <c r="E1657" s="208">
        <v>0</v>
      </c>
      <c r="F1657" s="208">
        <v>4.8639999999999999</v>
      </c>
      <c r="G1657" s="208">
        <v>4.8639999999999999</v>
      </c>
      <c r="H1657" s="208">
        <v>0</v>
      </c>
      <c r="I1657" s="208">
        <v>0</v>
      </c>
      <c r="J1657" s="208">
        <v>0</v>
      </c>
      <c r="K1657" s="208">
        <v>0</v>
      </c>
      <c r="L1657" s="208"/>
      <c r="M1657" s="208">
        <v>0</v>
      </c>
      <c r="N1657" s="208">
        <v>0</v>
      </c>
      <c r="O1657" s="208">
        <v>680</v>
      </c>
      <c r="P1657" s="208" t="s">
        <v>257</v>
      </c>
      <c r="Q1657" s="208" t="s">
        <v>258</v>
      </c>
      <c r="R1657" s="208" t="s">
        <v>259</v>
      </c>
      <c r="S1657" s="203">
        <v>44837.595127314817</v>
      </c>
    </row>
    <row r="1658" spans="1:19" x14ac:dyDescent="0.2">
      <c r="A1658" s="208" t="s">
        <v>256</v>
      </c>
      <c r="B1658" s="208" t="s">
        <v>211</v>
      </c>
      <c r="C1658" s="203">
        <v>44813.958333333336</v>
      </c>
      <c r="D1658" s="208">
        <v>0</v>
      </c>
      <c r="E1658" s="208">
        <v>0</v>
      </c>
      <c r="F1658" s="208">
        <v>4.88</v>
      </c>
      <c r="G1658" s="208">
        <v>4.88</v>
      </c>
      <c r="H1658" s="208">
        <v>0</v>
      </c>
      <c r="I1658" s="208">
        <v>0</v>
      </c>
      <c r="J1658" s="208">
        <v>0</v>
      </c>
      <c r="K1658" s="208">
        <v>0</v>
      </c>
      <c r="L1658" s="208"/>
      <c r="M1658" s="208">
        <v>0</v>
      </c>
      <c r="N1658" s="208">
        <v>0</v>
      </c>
      <c r="O1658" s="208">
        <v>680</v>
      </c>
      <c r="P1658" s="208" t="s">
        <v>257</v>
      </c>
      <c r="Q1658" s="208" t="s">
        <v>258</v>
      </c>
      <c r="R1658" s="208" t="s">
        <v>259</v>
      </c>
      <c r="S1658" s="203">
        <v>44837.595127314817</v>
      </c>
    </row>
    <row r="1659" spans="1:19" x14ac:dyDescent="0.2">
      <c r="A1659" s="208" t="s">
        <v>256</v>
      </c>
      <c r="B1659" s="208" t="s">
        <v>211</v>
      </c>
      <c r="C1659" s="203">
        <v>44814</v>
      </c>
      <c r="D1659" s="208">
        <v>0</v>
      </c>
      <c r="E1659" s="208">
        <v>0</v>
      </c>
      <c r="F1659" s="208">
        <v>4.9119999999999999</v>
      </c>
      <c r="G1659" s="208">
        <v>4.9119999999999999</v>
      </c>
      <c r="H1659" s="208">
        <v>0</v>
      </c>
      <c r="I1659" s="208">
        <v>0</v>
      </c>
      <c r="J1659" s="208">
        <v>0</v>
      </c>
      <c r="K1659" s="208">
        <v>0</v>
      </c>
      <c r="L1659" s="208"/>
      <c r="M1659" s="208">
        <v>0</v>
      </c>
      <c r="N1659" s="208">
        <v>0</v>
      </c>
      <c r="O1659" s="208">
        <v>680</v>
      </c>
      <c r="P1659" s="208" t="s">
        <v>257</v>
      </c>
      <c r="Q1659" s="208" t="s">
        <v>258</v>
      </c>
      <c r="R1659" s="208" t="s">
        <v>259</v>
      </c>
      <c r="S1659" s="203">
        <v>44837.595127314817</v>
      </c>
    </row>
    <row r="1660" spans="1:19" x14ac:dyDescent="0.2">
      <c r="A1660" s="208" t="s">
        <v>256</v>
      </c>
      <c r="B1660" s="208" t="s">
        <v>211</v>
      </c>
      <c r="C1660" s="203">
        <v>44814.041666666664</v>
      </c>
      <c r="D1660" s="208">
        <v>0</v>
      </c>
      <c r="E1660" s="208">
        <v>0</v>
      </c>
      <c r="F1660" s="208">
        <v>4.8520000000000003</v>
      </c>
      <c r="G1660" s="208">
        <v>4.8520000000000003</v>
      </c>
      <c r="H1660" s="208">
        <v>0</v>
      </c>
      <c r="I1660" s="208">
        <v>0</v>
      </c>
      <c r="J1660" s="208">
        <v>0</v>
      </c>
      <c r="K1660" s="208">
        <v>0</v>
      </c>
      <c r="L1660" s="208"/>
      <c r="M1660" s="208">
        <v>0</v>
      </c>
      <c r="N1660" s="208">
        <v>0</v>
      </c>
      <c r="O1660" s="208">
        <v>680</v>
      </c>
      <c r="P1660" s="208" t="s">
        <v>257</v>
      </c>
      <c r="Q1660" s="208" t="s">
        <v>258</v>
      </c>
      <c r="R1660" s="208" t="s">
        <v>259</v>
      </c>
      <c r="S1660" s="203">
        <v>44837.595127314817</v>
      </c>
    </row>
    <row r="1661" spans="1:19" x14ac:dyDescent="0.2">
      <c r="A1661" s="208" t="s">
        <v>256</v>
      </c>
      <c r="B1661" s="208" t="s">
        <v>211</v>
      </c>
      <c r="C1661" s="203">
        <v>44814.083333333336</v>
      </c>
      <c r="D1661" s="208">
        <v>0</v>
      </c>
      <c r="E1661" s="208">
        <v>0</v>
      </c>
      <c r="F1661" s="208">
        <v>4.84</v>
      </c>
      <c r="G1661" s="208">
        <v>4.84</v>
      </c>
      <c r="H1661" s="208">
        <v>0</v>
      </c>
      <c r="I1661" s="208">
        <v>0</v>
      </c>
      <c r="J1661" s="208">
        <v>0</v>
      </c>
      <c r="K1661" s="208">
        <v>0</v>
      </c>
      <c r="L1661" s="208"/>
      <c r="M1661" s="208">
        <v>0</v>
      </c>
      <c r="N1661" s="208">
        <v>0</v>
      </c>
      <c r="O1661" s="208">
        <v>680</v>
      </c>
      <c r="P1661" s="208" t="s">
        <v>257</v>
      </c>
      <c r="Q1661" s="208" t="s">
        <v>258</v>
      </c>
      <c r="R1661" s="208" t="s">
        <v>259</v>
      </c>
      <c r="S1661" s="203">
        <v>44837.595127314817</v>
      </c>
    </row>
    <row r="1662" spans="1:19" x14ac:dyDescent="0.2">
      <c r="A1662" s="208" t="s">
        <v>256</v>
      </c>
      <c r="B1662" s="208" t="s">
        <v>211</v>
      </c>
      <c r="C1662" s="203">
        <v>44814.125</v>
      </c>
      <c r="D1662" s="208">
        <v>0</v>
      </c>
      <c r="E1662" s="208">
        <v>0</v>
      </c>
      <c r="F1662" s="208">
        <v>4.8520000000000003</v>
      </c>
      <c r="G1662" s="208">
        <v>4.8520000000000003</v>
      </c>
      <c r="H1662" s="208">
        <v>0</v>
      </c>
      <c r="I1662" s="208">
        <v>0</v>
      </c>
      <c r="J1662" s="208">
        <v>0</v>
      </c>
      <c r="K1662" s="208">
        <v>0</v>
      </c>
      <c r="L1662" s="208"/>
      <c r="M1662" s="208">
        <v>0</v>
      </c>
      <c r="N1662" s="208">
        <v>0</v>
      </c>
      <c r="O1662" s="208">
        <v>680</v>
      </c>
      <c r="P1662" s="208" t="s">
        <v>257</v>
      </c>
      <c r="Q1662" s="208" t="s">
        <v>258</v>
      </c>
      <c r="R1662" s="208" t="s">
        <v>259</v>
      </c>
      <c r="S1662" s="203">
        <v>44837.595127314817</v>
      </c>
    </row>
    <row r="1663" spans="1:19" x14ac:dyDescent="0.2">
      <c r="A1663" s="208" t="s">
        <v>256</v>
      </c>
      <c r="B1663" s="208" t="s">
        <v>211</v>
      </c>
      <c r="C1663" s="203">
        <v>44814.166666666664</v>
      </c>
      <c r="D1663" s="208">
        <v>0</v>
      </c>
      <c r="E1663" s="208">
        <v>0</v>
      </c>
      <c r="F1663" s="208">
        <v>4.8719999999999999</v>
      </c>
      <c r="G1663" s="208">
        <v>4.8719999999999999</v>
      </c>
      <c r="H1663" s="208">
        <v>0</v>
      </c>
      <c r="I1663" s="208">
        <v>0</v>
      </c>
      <c r="J1663" s="208">
        <v>0</v>
      </c>
      <c r="K1663" s="208">
        <v>0</v>
      </c>
      <c r="L1663" s="208"/>
      <c r="M1663" s="208">
        <v>0</v>
      </c>
      <c r="N1663" s="208">
        <v>0</v>
      </c>
      <c r="O1663" s="208">
        <v>680</v>
      </c>
      <c r="P1663" s="208" t="s">
        <v>257</v>
      </c>
      <c r="Q1663" s="208" t="s">
        <v>258</v>
      </c>
      <c r="R1663" s="208" t="s">
        <v>259</v>
      </c>
      <c r="S1663" s="203">
        <v>44837.595127314817</v>
      </c>
    </row>
    <row r="1664" spans="1:19" x14ac:dyDescent="0.2">
      <c r="A1664" s="208" t="s">
        <v>256</v>
      </c>
      <c r="B1664" s="208" t="s">
        <v>211</v>
      </c>
      <c r="C1664" s="203">
        <v>44814.208333333336</v>
      </c>
      <c r="D1664" s="208">
        <v>0</v>
      </c>
      <c r="E1664" s="208">
        <v>0</v>
      </c>
      <c r="F1664" s="208">
        <v>4.9080000000000004</v>
      </c>
      <c r="G1664" s="208">
        <v>4.9080000000000004</v>
      </c>
      <c r="H1664" s="208">
        <v>0</v>
      </c>
      <c r="I1664" s="208">
        <v>0</v>
      </c>
      <c r="J1664" s="208">
        <v>0</v>
      </c>
      <c r="K1664" s="208">
        <v>0</v>
      </c>
      <c r="L1664" s="208"/>
      <c r="M1664" s="208">
        <v>0</v>
      </c>
      <c r="N1664" s="208">
        <v>0</v>
      </c>
      <c r="O1664" s="208">
        <v>680</v>
      </c>
      <c r="P1664" s="208" t="s">
        <v>257</v>
      </c>
      <c r="Q1664" s="208" t="s">
        <v>258</v>
      </c>
      <c r="R1664" s="208" t="s">
        <v>259</v>
      </c>
      <c r="S1664" s="203">
        <v>44837.595127314817</v>
      </c>
    </row>
    <row r="1665" spans="1:19" x14ac:dyDescent="0.2">
      <c r="A1665" s="208" t="s">
        <v>256</v>
      </c>
      <c r="B1665" s="208" t="s">
        <v>211</v>
      </c>
      <c r="C1665" s="203">
        <v>44814.25</v>
      </c>
      <c r="D1665" s="208">
        <v>0</v>
      </c>
      <c r="E1665" s="208">
        <v>0</v>
      </c>
      <c r="F1665" s="208">
        <v>4.8840000000000003</v>
      </c>
      <c r="G1665" s="208">
        <v>4.8840000000000003</v>
      </c>
      <c r="H1665" s="208">
        <v>0</v>
      </c>
      <c r="I1665" s="208">
        <v>0</v>
      </c>
      <c r="J1665" s="208">
        <v>0</v>
      </c>
      <c r="K1665" s="208">
        <v>0</v>
      </c>
      <c r="L1665" s="208"/>
      <c r="M1665" s="208">
        <v>0</v>
      </c>
      <c r="N1665" s="208">
        <v>0</v>
      </c>
      <c r="O1665" s="208">
        <v>680</v>
      </c>
      <c r="P1665" s="208" t="s">
        <v>257</v>
      </c>
      <c r="Q1665" s="208" t="s">
        <v>258</v>
      </c>
      <c r="R1665" s="208" t="s">
        <v>259</v>
      </c>
      <c r="S1665" s="203">
        <v>44837.595127314817</v>
      </c>
    </row>
    <row r="1666" spans="1:19" x14ac:dyDescent="0.2">
      <c r="A1666" s="208" t="s">
        <v>256</v>
      </c>
      <c r="B1666" s="208" t="s">
        <v>211</v>
      </c>
      <c r="C1666" s="203">
        <v>44814.291666666664</v>
      </c>
      <c r="D1666" s="208">
        <v>0</v>
      </c>
      <c r="E1666" s="208">
        <v>0</v>
      </c>
      <c r="F1666" s="208">
        <v>4.9039999999999999</v>
      </c>
      <c r="G1666" s="208">
        <v>4.9039999999999999</v>
      </c>
      <c r="H1666" s="208">
        <v>0</v>
      </c>
      <c r="I1666" s="208">
        <v>0</v>
      </c>
      <c r="J1666" s="208">
        <v>0</v>
      </c>
      <c r="K1666" s="208">
        <v>0</v>
      </c>
      <c r="L1666" s="208"/>
      <c r="M1666" s="208">
        <v>0</v>
      </c>
      <c r="N1666" s="208">
        <v>0</v>
      </c>
      <c r="O1666" s="208">
        <v>680</v>
      </c>
      <c r="P1666" s="208" t="s">
        <v>257</v>
      </c>
      <c r="Q1666" s="208" t="s">
        <v>258</v>
      </c>
      <c r="R1666" s="208" t="s">
        <v>259</v>
      </c>
      <c r="S1666" s="203">
        <v>44837.595127314817</v>
      </c>
    </row>
    <row r="1667" spans="1:19" x14ac:dyDescent="0.2">
      <c r="A1667" s="208" t="s">
        <v>256</v>
      </c>
      <c r="B1667" s="208" t="s">
        <v>211</v>
      </c>
      <c r="C1667" s="203">
        <v>44814.333333333336</v>
      </c>
      <c r="D1667" s="208">
        <v>0</v>
      </c>
      <c r="E1667" s="208">
        <v>0</v>
      </c>
      <c r="F1667" s="208">
        <v>4.8680000000000003</v>
      </c>
      <c r="G1667" s="208">
        <v>4.8680000000000003</v>
      </c>
      <c r="H1667" s="208">
        <v>0</v>
      </c>
      <c r="I1667" s="208">
        <v>0</v>
      </c>
      <c r="J1667" s="208">
        <v>0</v>
      </c>
      <c r="K1667" s="208">
        <v>0</v>
      </c>
      <c r="L1667" s="208"/>
      <c r="M1667" s="208">
        <v>0</v>
      </c>
      <c r="N1667" s="208">
        <v>0</v>
      </c>
      <c r="O1667" s="208">
        <v>680</v>
      </c>
      <c r="P1667" s="208" t="s">
        <v>257</v>
      </c>
      <c r="Q1667" s="208" t="s">
        <v>258</v>
      </c>
      <c r="R1667" s="208" t="s">
        <v>259</v>
      </c>
      <c r="S1667" s="203">
        <v>44837.595127314817</v>
      </c>
    </row>
    <row r="1668" spans="1:19" x14ac:dyDescent="0.2">
      <c r="A1668" s="208" t="s">
        <v>256</v>
      </c>
      <c r="B1668" s="208" t="s">
        <v>211</v>
      </c>
      <c r="C1668" s="203">
        <v>44814.375</v>
      </c>
      <c r="D1668" s="208">
        <v>0</v>
      </c>
      <c r="E1668" s="208">
        <v>0</v>
      </c>
      <c r="F1668" s="208">
        <v>3.968</v>
      </c>
      <c r="G1668" s="208">
        <v>3.968</v>
      </c>
      <c r="H1668" s="208">
        <v>0</v>
      </c>
      <c r="I1668" s="208">
        <v>0</v>
      </c>
      <c r="J1668" s="208">
        <v>0</v>
      </c>
      <c r="K1668" s="208">
        <v>0</v>
      </c>
      <c r="L1668" s="208"/>
      <c r="M1668" s="208">
        <v>0</v>
      </c>
      <c r="N1668" s="208">
        <v>0</v>
      </c>
      <c r="O1668" s="208">
        <v>680</v>
      </c>
      <c r="P1668" s="208" t="s">
        <v>257</v>
      </c>
      <c r="Q1668" s="208" t="s">
        <v>258</v>
      </c>
      <c r="R1668" s="208" t="s">
        <v>259</v>
      </c>
      <c r="S1668" s="203">
        <v>44837.595127314817</v>
      </c>
    </row>
    <row r="1669" spans="1:19" x14ac:dyDescent="0.2">
      <c r="A1669" s="208" t="s">
        <v>256</v>
      </c>
      <c r="B1669" s="208" t="s">
        <v>211</v>
      </c>
      <c r="C1669" s="203">
        <v>44814.416666666664</v>
      </c>
      <c r="D1669" s="208">
        <v>0</v>
      </c>
      <c r="E1669" s="208">
        <v>0</v>
      </c>
      <c r="F1669" s="208">
        <v>3.7839999999999998</v>
      </c>
      <c r="G1669" s="208">
        <v>3.7839999999999998</v>
      </c>
      <c r="H1669" s="208">
        <v>0</v>
      </c>
      <c r="I1669" s="208">
        <v>0</v>
      </c>
      <c r="J1669" s="208">
        <v>0</v>
      </c>
      <c r="K1669" s="208">
        <v>0</v>
      </c>
      <c r="L1669" s="208"/>
      <c r="M1669" s="208">
        <v>0</v>
      </c>
      <c r="N1669" s="208">
        <v>0</v>
      </c>
      <c r="O1669" s="208">
        <v>680</v>
      </c>
      <c r="P1669" s="208" t="s">
        <v>257</v>
      </c>
      <c r="Q1669" s="208" t="s">
        <v>258</v>
      </c>
      <c r="R1669" s="208" t="s">
        <v>259</v>
      </c>
      <c r="S1669" s="203">
        <v>44837.595127314817</v>
      </c>
    </row>
    <row r="1670" spans="1:19" x14ac:dyDescent="0.2">
      <c r="A1670" s="208" t="s">
        <v>256</v>
      </c>
      <c r="B1670" s="208" t="s">
        <v>211</v>
      </c>
      <c r="C1670" s="203">
        <v>44814.458333333336</v>
      </c>
      <c r="D1670" s="208">
        <v>0</v>
      </c>
      <c r="E1670" s="208">
        <v>0</v>
      </c>
      <c r="F1670" s="208">
        <v>3.7759999999999998</v>
      </c>
      <c r="G1670" s="208">
        <v>3.7759999999999998</v>
      </c>
      <c r="H1670" s="208">
        <v>0</v>
      </c>
      <c r="I1670" s="208">
        <v>0</v>
      </c>
      <c r="J1670" s="208">
        <v>0</v>
      </c>
      <c r="K1670" s="208">
        <v>0</v>
      </c>
      <c r="L1670" s="208"/>
      <c r="M1670" s="208">
        <v>0</v>
      </c>
      <c r="N1670" s="208">
        <v>0</v>
      </c>
      <c r="O1670" s="208">
        <v>680</v>
      </c>
      <c r="P1670" s="208" t="s">
        <v>257</v>
      </c>
      <c r="Q1670" s="208" t="s">
        <v>258</v>
      </c>
      <c r="R1670" s="208" t="s">
        <v>259</v>
      </c>
      <c r="S1670" s="203">
        <v>44837.595127314817</v>
      </c>
    </row>
    <row r="1671" spans="1:19" x14ac:dyDescent="0.2">
      <c r="A1671" s="208" t="s">
        <v>256</v>
      </c>
      <c r="B1671" s="208" t="s">
        <v>211</v>
      </c>
      <c r="C1671" s="203">
        <v>44814.5</v>
      </c>
      <c r="D1671" s="208">
        <v>0</v>
      </c>
      <c r="E1671" s="208">
        <v>0</v>
      </c>
      <c r="F1671" s="208">
        <v>3.7879999999999998</v>
      </c>
      <c r="G1671" s="208">
        <v>3.7879999999999998</v>
      </c>
      <c r="H1671" s="208">
        <v>0</v>
      </c>
      <c r="I1671" s="208">
        <v>0</v>
      </c>
      <c r="J1671" s="208">
        <v>0</v>
      </c>
      <c r="K1671" s="208">
        <v>0</v>
      </c>
      <c r="L1671" s="208"/>
      <c r="M1671" s="208">
        <v>0</v>
      </c>
      <c r="N1671" s="208">
        <v>0</v>
      </c>
      <c r="O1671" s="208">
        <v>680</v>
      </c>
      <c r="P1671" s="208" t="s">
        <v>257</v>
      </c>
      <c r="Q1671" s="208" t="s">
        <v>258</v>
      </c>
      <c r="R1671" s="208" t="s">
        <v>259</v>
      </c>
      <c r="S1671" s="203">
        <v>44837.595127314817</v>
      </c>
    </row>
    <row r="1672" spans="1:19" x14ac:dyDescent="0.2">
      <c r="A1672" s="208" t="s">
        <v>256</v>
      </c>
      <c r="B1672" s="208" t="s">
        <v>211</v>
      </c>
      <c r="C1672" s="203">
        <v>44814.541666666664</v>
      </c>
      <c r="D1672" s="208">
        <v>0</v>
      </c>
      <c r="E1672" s="208">
        <v>0</v>
      </c>
      <c r="F1672" s="208">
        <v>3.7879999999999998</v>
      </c>
      <c r="G1672" s="208">
        <v>3.7879999999999998</v>
      </c>
      <c r="H1672" s="208">
        <v>0</v>
      </c>
      <c r="I1672" s="208">
        <v>0</v>
      </c>
      <c r="J1672" s="208">
        <v>0</v>
      </c>
      <c r="K1672" s="208">
        <v>0</v>
      </c>
      <c r="L1672" s="208"/>
      <c r="M1672" s="208">
        <v>0</v>
      </c>
      <c r="N1672" s="208">
        <v>0</v>
      </c>
      <c r="O1672" s="208">
        <v>680</v>
      </c>
      <c r="P1672" s="208" t="s">
        <v>257</v>
      </c>
      <c r="Q1672" s="208" t="s">
        <v>258</v>
      </c>
      <c r="R1672" s="208" t="s">
        <v>259</v>
      </c>
      <c r="S1672" s="203">
        <v>44837.595127314817</v>
      </c>
    </row>
    <row r="1673" spans="1:19" x14ac:dyDescent="0.2">
      <c r="A1673" s="208" t="s">
        <v>256</v>
      </c>
      <c r="B1673" s="208" t="s">
        <v>211</v>
      </c>
      <c r="C1673" s="203">
        <v>44814.583333333336</v>
      </c>
      <c r="D1673" s="208">
        <v>0</v>
      </c>
      <c r="E1673" s="208">
        <v>0</v>
      </c>
      <c r="F1673" s="208">
        <v>3.7839999999999998</v>
      </c>
      <c r="G1673" s="208">
        <v>3.7839999999999998</v>
      </c>
      <c r="H1673" s="208">
        <v>0</v>
      </c>
      <c r="I1673" s="208">
        <v>0</v>
      </c>
      <c r="J1673" s="208">
        <v>0</v>
      </c>
      <c r="K1673" s="208">
        <v>0</v>
      </c>
      <c r="L1673" s="208"/>
      <c r="M1673" s="208">
        <v>0</v>
      </c>
      <c r="N1673" s="208">
        <v>0</v>
      </c>
      <c r="O1673" s="208">
        <v>680</v>
      </c>
      <c r="P1673" s="208" t="s">
        <v>257</v>
      </c>
      <c r="Q1673" s="208" t="s">
        <v>258</v>
      </c>
      <c r="R1673" s="208" t="s">
        <v>259</v>
      </c>
      <c r="S1673" s="203">
        <v>44837.595127314817</v>
      </c>
    </row>
    <row r="1674" spans="1:19" x14ac:dyDescent="0.2">
      <c r="A1674" s="208" t="s">
        <v>256</v>
      </c>
      <c r="B1674" s="208" t="s">
        <v>211</v>
      </c>
      <c r="C1674" s="203">
        <v>44814.625</v>
      </c>
      <c r="D1674" s="208">
        <v>0</v>
      </c>
      <c r="E1674" s="208">
        <v>0</v>
      </c>
      <c r="F1674" s="208">
        <v>3.76</v>
      </c>
      <c r="G1674" s="208">
        <v>3.76</v>
      </c>
      <c r="H1674" s="208">
        <v>0</v>
      </c>
      <c r="I1674" s="208">
        <v>0</v>
      </c>
      <c r="J1674" s="208">
        <v>0</v>
      </c>
      <c r="K1674" s="208">
        <v>0</v>
      </c>
      <c r="L1674" s="208"/>
      <c r="M1674" s="208">
        <v>0</v>
      </c>
      <c r="N1674" s="208">
        <v>0</v>
      </c>
      <c r="O1674" s="208">
        <v>680</v>
      </c>
      <c r="P1674" s="208" t="s">
        <v>257</v>
      </c>
      <c r="Q1674" s="208" t="s">
        <v>258</v>
      </c>
      <c r="R1674" s="208" t="s">
        <v>259</v>
      </c>
      <c r="S1674" s="203">
        <v>44837.595127314817</v>
      </c>
    </row>
    <row r="1675" spans="1:19" x14ac:dyDescent="0.2">
      <c r="A1675" s="208" t="s">
        <v>256</v>
      </c>
      <c r="B1675" s="208" t="s">
        <v>211</v>
      </c>
      <c r="C1675" s="203">
        <v>44814.666666666664</v>
      </c>
      <c r="D1675" s="208">
        <v>0</v>
      </c>
      <c r="E1675" s="208">
        <v>0</v>
      </c>
      <c r="F1675" s="208">
        <v>3.7440000000000002</v>
      </c>
      <c r="G1675" s="208">
        <v>3.7440000000000002</v>
      </c>
      <c r="H1675" s="208">
        <v>0</v>
      </c>
      <c r="I1675" s="208">
        <v>0</v>
      </c>
      <c r="J1675" s="208">
        <v>0</v>
      </c>
      <c r="K1675" s="208">
        <v>0</v>
      </c>
      <c r="L1675" s="208"/>
      <c r="M1675" s="208">
        <v>0</v>
      </c>
      <c r="N1675" s="208">
        <v>0</v>
      </c>
      <c r="O1675" s="208">
        <v>680</v>
      </c>
      <c r="P1675" s="208" t="s">
        <v>257</v>
      </c>
      <c r="Q1675" s="208" t="s">
        <v>258</v>
      </c>
      <c r="R1675" s="208" t="s">
        <v>259</v>
      </c>
      <c r="S1675" s="203">
        <v>44837.595127314817</v>
      </c>
    </row>
    <row r="1676" spans="1:19" x14ac:dyDescent="0.2">
      <c r="A1676" s="208" t="s">
        <v>256</v>
      </c>
      <c r="B1676" s="208" t="s">
        <v>211</v>
      </c>
      <c r="C1676" s="203">
        <v>44814.708333333336</v>
      </c>
      <c r="D1676" s="208">
        <v>0</v>
      </c>
      <c r="E1676" s="208">
        <v>0</v>
      </c>
      <c r="F1676" s="208">
        <v>3.72</v>
      </c>
      <c r="G1676" s="208">
        <v>3.72</v>
      </c>
      <c r="H1676" s="208">
        <v>0</v>
      </c>
      <c r="I1676" s="208">
        <v>0</v>
      </c>
      <c r="J1676" s="208">
        <v>0</v>
      </c>
      <c r="K1676" s="208">
        <v>0</v>
      </c>
      <c r="L1676" s="208"/>
      <c r="M1676" s="208">
        <v>0</v>
      </c>
      <c r="N1676" s="208">
        <v>0</v>
      </c>
      <c r="O1676" s="208">
        <v>680</v>
      </c>
      <c r="P1676" s="208" t="s">
        <v>257</v>
      </c>
      <c r="Q1676" s="208" t="s">
        <v>258</v>
      </c>
      <c r="R1676" s="208" t="s">
        <v>259</v>
      </c>
      <c r="S1676" s="203">
        <v>44837.595127314817</v>
      </c>
    </row>
    <row r="1677" spans="1:19" x14ac:dyDescent="0.2">
      <c r="A1677" s="208" t="s">
        <v>256</v>
      </c>
      <c r="B1677" s="208" t="s">
        <v>211</v>
      </c>
      <c r="C1677" s="203">
        <v>44814.75</v>
      </c>
      <c r="D1677" s="208">
        <v>0</v>
      </c>
      <c r="E1677" s="208">
        <v>0</v>
      </c>
      <c r="F1677" s="208">
        <v>3.7160000000000002</v>
      </c>
      <c r="G1677" s="208">
        <v>3.7160000000000002</v>
      </c>
      <c r="H1677" s="208">
        <v>0</v>
      </c>
      <c r="I1677" s="208">
        <v>0</v>
      </c>
      <c r="J1677" s="208">
        <v>0</v>
      </c>
      <c r="K1677" s="208">
        <v>0</v>
      </c>
      <c r="L1677" s="208"/>
      <c r="M1677" s="208">
        <v>0</v>
      </c>
      <c r="N1677" s="208">
        <v>0</v>
      </c>
      <c r="O1677" s="208">
        <v>680</v>
      </c>
      <c r="P1677" s="208" t="s">
        <v>257</v>
      </c>
      <c r="Q1677" s="208" t="s">
        <v>258</v>
      </c>
      <c r="R1677" s="208" t="s">
        <v>259</v>
      </c>
      <c r="S1677" s="203">
        <v>44837.595127314817</v>
      </c>
    </row>
    <row r="1678" spans="1:19" x14ac:dyDescent="0.2">
      <c r="A1678" s="208" t="s">
        <v>256</v>
      </c>
      <c r="B1678" s="208" t="s">
        <v>211</v>
      </c>
      <c r="C1678" s="203">
        <v>44814.791666666664</v>
      </c>
      <c r="D1678" s="208">
        <v>0</v>
      </c>
      <c r="E1678" s="208">
        <v>0</v>
      </c>
      <c r="F1678" s="208">
        <v>3.7320000000000002</v>
      </c>
      <c r="G1678" s="208">
        <v>3.7320000000000002</v>
      </c>
      <c r="H1678" s="208">
        <v>0</v>
      </c>
      <c r="I1678" s="208">
        <v>0</v>
      </c>
      <c r="J1678" s="208">
        <v>0</v>
      </c>
      <c r="K1678" s="208">
        <v>0</v>
      </c>
      <c r="L1678" s="208"/>
      <c r="M1678" s="208">
        <v>0</v>
      </c>
      <c r="N1678" s="208">
        <v>0</v>
      </c>
      <c r="O1678" s="208">
        <v>680</v>
      </c>
      <c r="P1678" s="208" t="s">
        <v>257</v>
      </c>
      <c r="Q1678" s="208" t="s">
        <v>258</v>
      </c>
      <c r="R1678" s="208" t="s">
        <v>259</v>
      </c>
      <c r="S1678" s="203">
        <v>44837.595127314817</v>
      </c>
    </row>
    <row r="1679" spans="1:19" x14ac:dyDescent="0.2">
      <c r="A1679" s="208" t="s">
        <v>256</v>
      </c>
      <c r="B1679" s="208" t="s">
        <v>211</v>
      </c>
      <c r="C1679" s="203">
        <v>44814.833333333336</v>
      </c>
      <c r="D1679" s="208">
        <v>0</v>
      </c>
      <c r="E1679" s="208">
        <v>0</v>
      </c>
      <c r="F1679" s="208">
        <v>3.7519999999999998</v>
      </c>
      <c r="G1679" s="208">
        <v>3.7519999999999998</v>
      </c>
      <c r="H1679" s="208">
        <v>0</v>
      </c>
      <c r="I1679" s="208">
        <v>0</v>
      </c>
      <c r="J1679" s="208">
        <v>0</v>
      </c>
      <c r="K1679" s="208">
        <v>0</v>
      </c>
      <c r="L1679" s="208"/>
      <c r="M1679" s="208">
        <v>0</v>
      </c>
      <c r="N1679" s="208">
        <v>0</v>
      </c>
      <c r="O1679" s="208">
        <v>680</v>
      </c>
      <c r="P1679" s="208" t="s">
        <v>257</v>
      </c>
      <c r="Q1679" s="208" t="s">
        <v>258</v>
      </c>
      <c r="R1679" s="208" t="s">
        <v>259</v>
      </c>
      <c r="S1679" s="203">
        <v>44837.595127314817</v>
      </c>
    </row>
    <row r="1680" spans="1:19" x14ac:dyDescent="0.2">
      <c r="A1680" s="208" t="s">
        <v>256</v>
      </c>
      <c r="B1680" s="208" t="s">
        <v>211</v>
      </c>
      <c r="C1680" s="203">
        <v>44814.875</v>
      </c>
      <c r="D1680" s="208">
        <v>0</v>
      </c>
      <c r="E1680" s="208">
        <v>0</v>
      </c>
      <c r="F1680" s="208">
        <v>3.7440000000000002</v>
      </c>
      <c r="G1680" s="208">
        <v>3.7440000000000002</v>
      </c>
      <c r="H1680" s="208">
        <v>0</v>
      </c>
      <c r="I1680" s="208">
        <v>0</v>
      </c>
      <c r="J1680" s="208">
        <v>0</v>
      </c>
      <c r="K1680" s="208">
        <v>0</v>
      </c>
      <c r="L1680" s="208"/>
      <c r="M1680" s="208">
        <v>0</v>
      </c>
      <c r="N1680" s="208">
        <v>0</v>
      </c>
      <c r="O1680" s="208">
        <v>680</v>
      </c>
      <c r="P1680" s="208" t="s">
        <v>257</v>
      </c>
      <c r="Q1680" s="208" t="s">
        <v>258</v>
      </c>
      <c r="R1680" s="208" t="s">
        <v>259</v>
      </c>
      <c r="S1680" s="203">
        <v>44837.595127314817</v>
      </c>
    </row>
    <row r="1681" spans="1:19" x14ac:dyDescent="0.2">
      <c r="A1681" s="208" t="s">
        <v>256</v>
      </c>
      <c r="B1681" s="208" t="s">
        <v>211</v>
      </c>
      <c r="C1681" s="203">
        <v>44814.916666666664</v>
      </c>
      <c r="D1681" s="208">
        <v>0</v>
      </c>
      <c r="E1681" s="208">
        <v>0</v>
      </c>
      <c r="F1681" s="208">
        <v>3.7440000000000002</v>
      </c>
      <c r="G1681" s="208">
        <v>3.7440000000000002</v>
      </c>
      <c r="H1681" s="208">
        <v>0</v>
      </c>
      <c r="I1681" s="208">
        <v>0</v>
      </c>
      <c r="J1681" s="208">
        <v>0</v>
      </c>
      <c r="K1681" s="208">
        <v>0</v>
      </c>
      <c r="L1681" s="208"/>
      <c r="M1681" s="208">
        <v>0</v>
      </c>
      <c r="N1681" s="208">
        <v>0</v>
      </c>
      <c r="O1681" s="208">
        <v>680</v>
      </c>
      <c r="P1681" s="208" t="s">
        <v>257</v>
      </c>
      <c r="Q1681" s="208" t="s">
        <v>258</v>
      </c>
      <c r="R1681" s="208" t="s">
        <v>259</v>
      </c>
      <c r="S1681" s="203">
        <v>44837.595127314817</v>
      </c>
    </row>
    <row r="1682" spans="1:19" x14ac:dyDescent="0.2">
      <c r="A1682" s="208" t="s">
        <v>256</v>
      </c>
      <c r="B1682" s="208" t="s">
        <v>211</v>
      </c>
      <c r="C1682" s="203">
        <v>44814.958333333336</v>
      </c>
      <c r="D1682" s="208">
        <v>0</v>
      </c>
      <c r="E1682" s="208">
        <v>0</v>
      </c>
      <c r="F1682" s="208">
        <v>3.7519999999999998</v>
      </c>
      <c r="G1682" s="208">
        <v>3.7519999999999998</v>
      </c>
      <c r="H1682" s="208">
        <v>0</v>
      </c>
      <c r="I1682" s="208">
        <v>0</v>
      </c>
      <c r="J1682" s="208">
        <v>0</v>
      </c>
      <c r="K1682" s="208">
        <v>0</v>
      </c>
      <c r="L1682" s="208"/>
      <c r="M1682" s="208">
        <v>0</v>
      </c>
      <c r="N1682" s="208">
        <v>0</v>
      </c>
      <c r="O1682" s="208">
        <v>680</v>
      </c>
      <c r="P1682" s="208" t="s">
        <v>257</v>
      </c>
      <c r="Q1682" s="208" t="s">
        <v>258</v>
      </c>
      <c r="R1682" s="208" t="s">
        <v>259</v>
      </c>
      <c r="S1682" s="203">
        <v>44837.595127314817</v>
      </c>
    </row>
    <row r="1683" spans="1:19" x14ac:dyDescent="0.2">
      <c r="A1683" s="208" t="s">
        <v>256</v>
      </c>
      <c r="B1683" s="208" t="s">
        <v>211</v>
      </c>
      <c r="C1683" s="203">
        <v>44815</v>
      </c>
      <c r="D1683" s="208">
        <v>0</v>
      </c>
      <c r="E1683" s="208">
        <v>0</v>
      </c>
      <c r="F1683" s="208">
        <v>3.7839999999999998</v>
      </c>
      <c r="G1683" s="208">
        <v>3.7839999999999998</v>
      </c>
      <c r="H1683" s="208">
        <v>0</v>
      </c>
      <c r="I1683" s="208">
        <v>0</v>
      </c>
      <c r="J1683" s="208">
        <v>0</v>
      </c>
      <c r="K1683" s="208">
        <v>0</v>
      </c>
      <c r="L1683" s="208"/>
      <c r="M1683" s="208">
        <v>0</v>
      </c>
      <c r="N1683" s="208">
        <v>0</v>
      </c>
      <c r="O1683" s="208">
        <v>680</v>
      </c>
      <c r="P1683" s="208" t="s">
        <v>257</v>
      </c>
      <c r="Q1683" s="208" t="s">
        <v>258</v>
      </c>
      <c r="R1683" s="208" t="s">
        <v>259</v>
      </c>
      <c r="S1683" s="203">
        <v>44837.595127314817</v>
      </c>
    </row>
    <row r="1684" spans="1:19" x14ac:dyDescent="0.2">
      <c r="A1684" s="208" t="s">
        <v>256</v>
      </c>
      <c r="B1684" s="208" t="s">
        <v>211</v>
      </c>
      <c r="C1684" s="203">
        <v>44815.041666666664</v>
      </c>
      <c r="D1684" s="208">
        <v>0</v>
      </c>
      <c r="E1684" s="208">
        <v>0</v>
      </c>
      <c r="F1684" s="208">
        <v>3.7719999999999998</v>
      </c>
      <c r="G1684" s="208">
        <v>3.7719999999999998</v>
      </c>
      <c r="H1684" s="208">
        <v>0</v>
      </c>
      <c r="I1684" s="208">
        <v>0</v>
      </c>
      <c r="J1684" s="208">
        <v>0</v>
      </c>
      <c r="K1684" s="208">
        <v>0</v>
      </c>
      <c r="L1684" s="208"/>
      <c r="M1684" s="208">
        <v>0</v>
      </c>
      <c r="N1684" s="208">
        <v>0</v>
      </c>
      <c r="O1684" s="208">
        <v>680</v>
      </c>
      <c r="P1684" s="208" t="s">
        <v>257</v>
      </c>
      <c r="Q1684" s="208" t="s">
        <v>258</v>
      </c>
      <c r="R1684" s="208" t="s">
        <v>259</v>
      </c>
      <c r="S1684" s="203">
        <v>44837.595127314817</v>
      </c>
    </row>
    <row r="1685" spans="1:19" x14ac:dyDescent="0.2">
      <c r="A1685" s="208" t="s">
        <v>256</v>
      </c>
      <c r="B1685" s="208" t="s">
        <v>211</v>
      </c>
      <c r="C1685" s="203">
        <v>44815.083333333336</v>
      </c>
      <c r="D1685" s="208">
        <v>0</v>
      </c>
      <c r="E1685" s="208">
        <v>0</v>
      </c>
      <c r="F1685" s="208">
        <v>3.74</v>
      </c>
      <c r="G1685" s="208">
        <v>3.74</v>
      </c>
      <c r="H1685" s="208">
        <v>0</v>
      </c>
      <c r="I1685" s="208">
        <v>0</v>
      </c>
      <c r="J1685" s="208">
        <v>0</v>
      </c>
      <c r="K1685" s="208">
        <v>0</v>
      </c>
      <c r="L1685" s="208"/>
      <c r="M1685" s="208">
        <v>0</v>
      </c>
      <c r="N1685" s="208">
        <v>0</v>
      </c>
      <c r="O1685" s="208">
        <v>680</v>
      </c>
      <c r="P1685" s="208" t="s">
        <v>257</v>
      </c>
      <c r="Q1685" s="208" t="s">
        <v>258</v>
      </c>
      <c r="R1685" s="208" t="s">
        <v>259</v>
      </c>
      <c r="S1685" s="203">
        <v>44837.595127314817</v>
      </c>
    </row>
    <row r="1686" spans="1:19" x14ac:dyDescent="0.2">
      <c r="A1686" s="208" t="s">
        <v>256</v>
      </c>
      <c r="B1686" s="208" t="s">
        <v>211</v>
      </c>
      <c r="C1686" s="203">
        <v>44815.125</v>
      </c>
      <c r="D1686" s="208">
        <v>0</v>
      </c>
      <c r="E1686" s="208">
        <v>0</v>
      </c>
      <c r="F1686" s="208">
        <v>3.7559999999999998</v>
      </c>
      <c r="G1686" s="208">
        <v>3.7559999999999998</v>
      </c>
      <c r="H1686" s="208">
        <v>0</v>
      </c>
      <c r="I1686" s="208">
        <v>0</v>
      </c>
      <c r="J1686" s="208">
        <v>0</v>
      </c>
      <c r="K1686" s="208">
        <v>0</v>
      </c>
      <c r="L1686" s="208"/>
      <c r="M1686" s="208">
        <v>0</v>
      </c>
      <c r="N1686" s="208">
        <v>0</v>
      </c>
      <c r="O1686" s="208">
        <v>680</v>
      </c>
      <c r="P1686" s="208" t="s">
        <v>257</v>
      </c>
      <c r="Q1686" s="208" t="s">
        <v>258</v>
      </c>
      <c r="R1686" s="208" t="s">
        <v>259</v>
      </c>
      <c r="S1686" s="203">
        <v>44837.595127314817</v>
      </c>
    </row>
    <row r="1687" spans="1:19" x14ac:dyDescent="0.2">
      <c r="A1687" s="208" t="s">
        <v>256</v>
      </c>
      <c r="B1687" s="208" t="s">
        <v>211</v>
      </c>
      <c r="C1687" s="203">
        <v>44815.166666666664</v>
      </c>
      <c r="D1687" s="208">
        <v>0</v>
      </c>
      <c r="E1687" s="208">
        <v>0</v>
      </c>
      <c r="F1687" s="208">
        <v>3.7639999999999998</v>
      </c>
      <c r="G1687" s="208">
        <v>3.7639999999999998</v>
      </c>
      <c r="H1687" s="208">
        <v>0</v>
      </c>
      <c r="I1687" s="208">
        <v>0</v>
      </c>
      <c r="J1687" s="208">
        <v>0</v>
      </c>
      <c r="K1687" s="208">
        <v>0</v>
      </c>
      <c r="L1687" s="208"/>
      <c r="M1687" s="208">
        <v>0</v>
      </c>
      <c r="N1687" s="208">
        <v>0</v>
      </c>
      <c r="O1687" s="208">
        <v>680</v>
      </c>
      <c r="P1687" s="208" t="s">
        <v>257</v>
      </c>
      <c r="Q1687" s="208" t="s">
        <v>258</v>
      </c>
      <c r="R1687" s="208" t="s">
        <v>259</v>
      </c>
      <c r="S1687" s="203">
        <v>44837.595127314817</v>
      </c>
    </row>
    <row r="1688" spans="1:19" x14ac:dyDescent="0.2">
      <c r="A1688" s="208" t="s">
        <v>256</v>
      </c>
      <c r="B1688" s="208" t="s">
        <v>211</v>
      </c>
      <c r="C1688" s="203">
        <v>44815.208333333336</v>
      </c>
      <c r="D1688" s="208">
        <v>0</v>
      </c>
      <c r="E1688" s="208">
        <v>0</v>
      </c>
      <c r="F1688" s="208">
        <v>3.7879999999999998</v>
      </c>
      <c r="G1688" s="208">
        <v>3.7879999999999998</v>
      </c>
      <c r="H1688" s="208">
        <v>0</v>
      </c>
      <c r="I1688" s="208">
        <v>0</v>
      </c>
      <c r="J1688" s="208">
        <v>0</v>
      </c>
      <c r="K1688" s="208">
        <v>0</v>
      </c>
      <c r="L1688" s="208"/>
      <c r="M1688" s="208">
        <v>0</v>
      </c>
      <c r="N1688" s="208">
        <v>0</v>
      </c>
      <c r="O1688" s="208">
        <v>680</v>
      </c>
      <c r="P1688" s="208" t="s">
        <v>257</v>
      </c>
      <c r="Q1688" s="208" t="s">
        <v>258</v>
      </c>
      <c r="R1688" s="208" t="s">
        <v>259</v>
      </c>
      <c r="S1688" s="203">
        <v>44837.595127314817</v>
      </c>
    </row>
    <row r="1689" spans="1:19" x14ac:dyDescent="0.2">
      <c r="A1689" s="208" t="s">
        <v>256</v>
      </c>
      <c r="B1689" s="208" t="s">
        <v>211</v>
      </c>
      <c r="C1689" s="203">
        <v>44815.25</v>
      </c>
      <c r="D1689" s="208">
        <v>0</v>
      </c>
      <c r="E1689" s="208">
        <v>0</v>
      </c>
      <c r="F1689" s="208">
        <v>3.7759999999999998</v>
      </c>
      <c r="G1689" s="208">
        <v>3.7759999999999998</v>
      </c>
      <c r="H1689" s="208">
        <v>0</v>
      </c>
      <c r="I1689" s="208">
        <v>0</v>
      </c>
      <c r="J1689" s="208">
        <v>0</v>
      </c>
      <c r="K1689" s="208">
        <v>0</v>
      </c>
      <c r="L1689" s="208"/>
      <c r="M1689" s="208">
        <v>0</v>
      </c>
      <c r="N1689" s="208">
        <v>0</v>
      </c>
      <c r="O1689" s="208">
        <v>680</v>
      </c>
      <c r="P1689" s="208" t="s">
        <v>257</v>
      </c>
      <c r="Q1689" s="208" t="s">
        <v>258</v>
      </c>
      <c r="R1689" s="208" t="s">
        <v>259</v>
      </c>
      <c r="S1689" s="203">
        <v>44837.595127314817</v>
      </c>
    </row>
    <row r="1690" spans="1:19" x14ac:dyDescent="0.2">
      <c r="A1690" s="208" t="s">
        <v>256</v>
      </c>
      <c r="B1690" s="208" t="s">
        <v>211</v>
      </c>
      <c r="C1690" s="203">
        <v>44815.291666666664</v>
      </c>
      <c r="D1690" s="208">
        <v>0</v>
      </c>
      <c r="E1690" s="208">
        <v>0</v>
      </c>
      <c r="F1690" s="208">
        <v>3.7639999999999998</v>
      </c>
      <c r="G1690" s="208">
        <v>3.7639999999999998</v>
      </c>
      <c r="H1690" s="208">
        <v>0</v>
      </c>
      <c r="I1690" s="208">
        <v>0</v>
      </c>
      <c r="J1690" s="208">
        <v>0</v>
      </c>
      <c r="K1690" s="208">
        <v>0</v>
      </c>
      <c r="L1690" s="208"/>
      <c r="M1690" s="208">
        <v>0</v>
      </c>
      <c r="N1690" s="208">
        <v>0</v>
      </c>
      <c r="O1690" s="208">
        <v>680</v>
      </c>
      <c r="P1690" s="208" t="s">
        <v>257</v>
      </c>
      <c r="Q1690" s="208" t="s">
        <v>258</v>
      </c>
      <c r="R1690" s="208" t="s">
        <v>259</v>
      </c>
      <c r="S1690" s="203">
        <v>44837.595127314817</v>
      </c>
    </row>
    <row r="1691" spans="1:19" x14ac:dyDescent="0.2">
      <c r="A1691" s="208" t="s">
        <v>256</v>
      </c>
      <c r="B1691" s="208" t="s">
        <v>211</v>
      </c>
      <c r="C1691" s="203">
        <v>44815.333333333336</v>
      </c>
      <c r="D1691" s="208">
        <v>0</v>
      </c>
      <c r="E1691" s="208">
        <v>0</v>
      </c>
      <c r="F1691" s="208">
        <v>3.7320000000000002</v>
      </c>
      <c r="G1691" s="208">
        <v>3.7320000000000002</v>
      </c>
      <c r="H1691" s="208">
        <v>0</v>
      </c>
      <c r="I1691" s="208">
        <v>0</v>
      </c>
      <c r="J1691" s="208">
        <v>0</v>
      </c>
      <c r="K1691" s="208">
        <v>0</v>
      </c>
      <c r="L1691" s="208"/>
      <c r="M1691" s="208">
        <v>0</v>
      </c>
      <c r="N1691" s="208">
        <v>0</v>
      </c>
      <c r="O1691" s="208">
        <v>680</v>
      </c>
      <c r="P1691" s="208" t="s">
        <v>257</v>
      </c>
      <c r="Q1691" s="208" t="s">
        <v>258</v>
      </c>
      <c r="R1691" s="208" t="s">
        <v>259</v>
      </c>
      <c r="S1691" s="203">
        <v>44837.595127314817</v>
      </c>
    </row>
    <row r="1692" spans="1:19" x14ac:dyDescent="0.2">
      <c r="A1692" s="208" t="s">
        <v>256</v>
      </c>
      <c r="B1692" s="208" t="s">
        <v>211</v>
      </c>
      <c r="C1692" s="203">
        <v>44815.375</v>
      </c>
      <c r="D1692" s="208">
        <v>0</v>
      </c>
      <c r="E1692" s="208">
        <v>0</v>
      </c>
      <c r="F1692" s="208">
        <v>3.7320000000000002</v>
      </c>
      <c r="G1692" s="208">
        <v>3.7320000000000002</v>
      </c>
      <c r="H1692" s="208">
        <v>0</v>
      </c>
      <c r="I1692" s="208">
        <v>0</v>
      </c>
      <c r="J1692" s="208">
        <v>0</v>
      </c>
      <c r="K1692" s="208">
        <v>0</v>
      </c>
      <c r="L1692" s="208"/>
      <c r="M1692" s="208">
        <v>0</v>
      </c>
      <c r="N1692" s="208">
        <v>0</v>
      </c>
      <c r="O1692" s="208">
        <v>680</v>
      </c>
      <c r="P1692" s="208" t="s">
        <v>257</v>
      </c>
      <c r="Q1692" s="208" t="s">
        <v>258</v>
      </c>
      <c r="R1692" s="208" t="s">
        <v>259</v>
      </c>
      <c r="S1692" s="203">
        <v>44837.595127314817</v>
      </c>
    </row>
    <row r="1693" spans="1:19" x14ac:dyDescent="0.2">
      <c r="A1693" s="208" t="s">
        <v>256</v>
      </c>
      <c r="B1693" s="208" t="s">
        <v>211</v>
      </c>
      <c r="C1693" s="203">
        <v>44815.416666666664</v>
      </c>
      <c r="D1693" s="208">
        <v>0</v>
      </c>
      <c r="E1693" s="208">
        <v>0</v>
      </c>
      <c r="F1693" s="208">
        <v>3.7440000000000002</v>
      </c>
      <c r="G1693" s="208">
        <v>3.7440000000000002</v>
      </c>
      <c r="H1693" s="208">
        <v>0</v>
      </c>
      <c r="I1693" s="208">
        <v>0</v>
      </c>
      <c r="J1693" s="208">
        <v>0</v>
      </c>
      <c r="K1693" s="208">
        <v>0</v>
      </c>
      <c r="L1693" s="208"/>
      <c r="M1693" s="208">
        <v>0</v>
      </c>
      <c r="N1693" s="208">
        <v>0</v>
      </c>
      <c r="O1693" s="208">
        <v>680</v>
      </c>
      <c r="P1693" s="208" t="s">
        <v>257</v>
      </c>
      <c r="Q1693" s="208" t="s">
        <v>258</v>
      </c>
      <c r="R1693" s="208" t="s">
        <v>259</v>
      </c>
      <c r="S1693" s="203">
        <v>44837.595127314817</v>
      </c>
    </row>
    <row r="1694" spans="1:19" x14ac:dyDescent="0.2">
      <c r="A1694" s="208" t="s">
        <v>256</v>
      </c>
      <c r="B1694" s="208" t="s">
        <v>211</v>
      </c>
      <c r="C1694" s="203">
        <v>44815.458333333336</v>
      </c>
      <c r="D1694" s="208">
        <v>0</v>
      </c>
      <c r="E1694" s="208">
        <v>0</v>
      </c>
      <c r="F1694" s="208">
        <v>3.7559999999999998</v>
      </c>
      <c r="G1694" s="208">
        <v>3.7559999999999998</v>
      </c>
      <c r="H1694" s="208">
        <v>0</v>
      </c>
      <c r="I1694" s="208">
        <v>0</v>
      </c>
      <c r="J1694" s="208">
        <v>0</v>
      </c>
      <c r="K1694" s="208">
        <v>0</v>
      </c>
      <c r="L1694" s="208"/>
      <c r="M1694" s="208">
        <v>0</v>
      </c>
      <c r="N1694" s="208">
        <v>0</v>
      </c>
      <c r="O1694" s="208">
        <v>680</v>
      </c>
      <c r="P1694" s="208" t="s">
        <v>257</v>
      </c>
      <c r="Q1694" s="208" t="s">
        <v>258</v>
      </c>
      <c r="R1694" s="208" t="s">
        <v>259</v>
      </c>
      <c r="S1694" s="203">
        <v>44837.595127314817</v>
      </c>
    </row>
    <row r="1695" spans="1:19" x14ac:dyDescent="0.2">
      <c r="A1695" s="208" t="s">
        <v>256</v>
      </c>
      <c r="B1695" s="208" t="s">
        <v>211</v>
      </c>
      <c r="C1695" s="203">
        <v>44815.5</v>
      </c>
      <c r="D1695" s="208">
        <v>0</v>
      </c>
      <c r="E1695" s="208">
        <v>0</v>
      </c>
      <c r="F1695" s="208">
        <v>3.76</v>
      </c>
      <c r="G1695" s="208">
        <v>3.76</v>
      </c>
      <c r="H1695" s="208">
        <v>0</v>
      </c>
      <c r="I1695" s="208">
        <v>0</v>
      </c>
      <c r="J1695" s="208">
        <v>0</v>
      </c>
      <c r="K1695" s="208">
        <v>0</v>
      </c>
      <c r="L1695" s="208"/>
      <c r="M1695" s="208">
        <v>0</v>
      </c>
      <c r="N1695" s="208">
        <v>0</v>
      </c>
      <c r="O1695" s="208">
        <v>680</v>
      </c>
      <c r="P1695" s="208" t="s">
        <v>257</v>
      </c>
      <c r="Q1695" s="208" t="s">
        <v>258</v>
      </c>
      <c r="R1695" s="208" t="s">
        <v>259</v>
      </c>
      <c r="S1695" s="203">
        <v>44837.595127314817</v>
      </c>
    </row>
    <row r="1696" spans="1:19" x14ac:dyDescent="0.2">
      <c r="A1696" s="208" t="s">
        <v>256</v>
      </c>
      <c r="B1696" s="208" t="s">
        <v>211</v>
      </c>
      <c r="C1696" s="203">
        <v>44815.541666666664</v>
      </c>
      <c r="D1696" s="208">
        <v>0</v>
      </c>
      <c r="E1696" s="208">
        <v>0</v>
      </c>
      <c r="F1696" s="208">
        <v>3.7480000000000002</v>
      </c>
      <c r="G1696" s="208">
        <v>3.7480000000000002</v>
      </c>
      <c r="H1696" s="208">
        <v>0</v>
      </c>
      <c r="I1696" s="208">
        <v>0</v>
      </c>
      <c r="J1696" s="208">
        <v>0</v>
      </c>
      <c r="K1696" s="208">
        <v>0</v>
      </c>
      <c r="L1696" s="208"/>
      <c r="M1696" s="208">
        <v>0</v>
      </c>
      <c r="N1696" s="208">
        <v>0</v>
      </c>
      <c r="O1696" s="208">
        <v>680</v>
      </c>
      <c r="P1696" s="208" t="s">
        <v>257</v>
      </c>
      <c r="Q1696" s="208" t="s">
        <v>258</v>
      </c>
      <c r="R1696" s="208" t="s">
        <v>259</v>
      </c>
      <c r="S1696" s="203">
        <v>44837.595127314817</v>
      </c>
    </row>
    <row r="1697" spans="1:19" x14ac:dyDescent="0.2">
      <c r="A1697" s="208" t="s">
        <v>256</v>
      </c>
      <c r="B1697" s="208" t="s">
        <v>211</v>
      </c>
      <c r="C1697" s="203">
        <v>44815.583333333336</v>
      </c>
      <c r="D1697" s="208">
        <v>0</v>
      </c>
      <c r="E1697" s="208">
        <v>0</v>
      </c>
      <c r="F1697" s="208">
        <v>3.7320000000000002</v>
      </c>
      <c r="G1697" s="208">
        <v>3.7320000000000002</v>
      </c>
      <c r="H1697" s="208">
        <v>0</v>
      </c>
      <c r="I1697" s="208">
        <v>0</v>
      </c>
      <c r="J1697" s="208">
        <v>0</v>
      </c>
      <c r="K1697" s="208">
        <v>0</v>
      </c>
      <c r="L1697" s="208"/>
      <c r="M1697" s="208">
        <v>0</v>
      </c>
      <c r="N1697" s="208">
        <v>0</v>
      </c>
      <c r="O1697" s="208">
        <v>680</v>
      </c>
      <c r="P1697" s="208" t="s">
        <v>257</v>
      </c>
      <c r="Q1697" s="208" t="s">
        <v>258</v>
      </c>
      <c r="R1697" s="208" t="s">
        <v>259</v>
      </c>
      <c r="S1697" s="203">
        <v>44837.595127314817</v>
      </c>
    </row>
    <row r="1698" spans="1:19" x14ac:dyDescent="0.2">
      <c r="A1698" s="208" t="s">
        <v>256</v>
      </c>
      <c r="B1698" s="208" t="s">
        <v>211</v>
      </c>
      <c r="C1698" s="203">
        <v>44815.625</v>
      </c>
      <c r="D1698" s="208">
        <v>0</v>
      </c>
      <c r="E1698" s="208">
        <v>0</v>
      </c>
      <c r="F1698" s="208">
        <v>3.7280000000000002</v>
      </c>
      <c r="G1698" s="208">
        <v>3.7280000000000002</v>
      </c>
      <c r="H1698" s="208">
        <v>0</v>
      </c>
      <c r="I1698" s="208">
        <v>0</v>
      </c>
      <c r="J1698" s="208">
        <v>0</v>
      </c>
      <c r="K1698" s="208">
        <v>0</v>
      </c>
      <c r="L1698" s="208"/>
      <c r="M1698" s="208">
        <v>0</v>
      </c>
      <c r="N1698" s="208">
        <v>0</v>
      </c>
      <c r="O1698" s="208">
        <v>680</v>
      </c>
      <c r="P1698" s="208" t="s">
        <v>257</v>
      </c>
      <c r="Q1698" s="208" t="s">
        <v>258</v>
      </c>
      <c r="R1698" s="208" t="s">
        <v>259</v>
      </c>
      <c r="S1698" s="203">
        <v>44837.595127314817</v>
      </c>
    </row>
    <row r="1699" spans="1:19" x14ac:dyDescent="0.2">
      <c r="A1699" s="208" t="s">
        <v>256</v>
      </c>
      <c r="B1699" s="208" t="s">
        <v>211</v>
      </c>
      <c r="C1699" s="203">
        <v>44815.666666666664</v>
      </c>
      <c r="D1699" s="208">
        <v>0</v>
      </c>
      <c r="E1699" s="208">
        <v>0</v>
      </c>
      <c r="F1699" s="208">
        <v>4.1879999999999997</v>
      </c>
      <c r="G1699" s="208">
        <v>4.1879999999999997</v>
      </c>
      <c r="H1699" s="208">
        <v>0</v>
      </c>
      <c r="I1699" s="208">
        <v>0</v>
      </c>
      <c r="J1699" s="208">
        <v>0</v>
      </c>
      <c r="K1699" s="208">
        <v>0</v>
      </c>
      <c r="L1699" s="208"/>
      <c r="M1699" s="208">
        <v>0</v>
      </c>
      <c r="N1699" s="208">
        <v>0</v>
      </c>
      <c r="O1699" s="208">
        <v>680</v>
      </c>
      <c r="P1699" s="208" t="s">
        <v>257</v>
      </c>
      <c r="Q1699" s="208" t="s">
        <v>258</v>
      </c>
      <c r="R1699" s="208" t="s">
        <v>259</v>
      </c>
      <c r="S1699" s="203">
        <v>44837.595127314817</v>
      </c>
    </row>
    <row r="1700" spans="1:19" x14ac:dyDescent="0.2">
      <c r="A1700" s="208" t="s">
        <v>256</v>
      </c>
      <c r="B1700" s="208" t="s">
        <v>211</v>
      </c>
      <c r="C1700" s="203">
        <v>44815.708333333336</v>
      </c>
      <c r="D1700" s="208">
        <v>0</v>
      </c>
      <c r="E1700" s="208">
        <v>0</v>
      </c>
      <c r="F1700" s="208">
        <v>4.8280000000000003</v>
      </c>
      <c r="G1700" s="208">
        <v>4.8280000000000003</v>
      </c>
      <c r="H1700" s="208">
        <v>0</v>
      </c>
      <c r="I1700" s="208">
        <v>0</v>
      </c>
      <c r="J1700" s="208">
        <v>0</v>
      </c>
      <c r="K1700" s="208">
        <v>0</v>
      </c>
      <c r="L1700" s="208"/>
      <c r="M1700" s="208">
        <v>0</v>
      </c>
      <c r="N1700" s="208">
        <v>0</v>
      </c>
      <c r="O1700" s="208">
        <v>680</v>
      </c>
      <c r="P1700" s="208" t="s">
        <v>257</v>
      </c>
      <c r="Q1700" s="208" t="s">
        <v>258</v>
      </c>
      <c r="R1700" s="208" t="s">
        <v>259</v>
      </c>
      <c r="S1700" s="203">
        <v>44837.595127314817</v>
      </c>
    </row>
    <row r="1701" spans="1:19" x14ac:dyDescent="0.2">
      <c r="A1701" s="208" t="s">
        <v>256</v>
      </c>
      <c r="B1701" s="208" t="s">
        <v>211</v>
      </c>
      <c r="C1701" s="203">
        <v>44815.75</v>
      </c>
      <c r="D1701" s="208">
        <v>0</v>
      </c>
      <c r="E1701" s="208">
        <v>0</v>
      </c>
      <c r="F1701" s="208">
        <v>4.7919999999999998</v>
      </c>
      <c r="G1701" s="208">
        <v>4.7919999999999998</v>
      </c>
      <c r="H1701" s="208">
        <v>0</v>
      </c>
      <c r="I1701" s="208">
        <v>0</v>
      </c>
      <c r="J1701" s="208">
        <v>0</v>
      </c>
      <c r="K1701" s="208">
        <v>0</v>
      </c>
      <c r="L1701" s="208"/>
      <c r="M1701" s="208">
        <v>0</v>
      </c>
      <c r="N1701" s="208">
        <v>0</v>
      </c>
      <c r="O1701" s="208">
        <v>680</v>
      </c>
      <c r="P1701" s="208" t="s">
        <v>257</v>
      </c>
      <c r="Q1701" s="208" t="s">
        <v>258</v>
      </c>
      <c r="R1701" s="208" t="s">
        <v>259</v>
      </c>
      <c r="S1701" s="203">
        <v>44837.595127314817</v>
      </c>
    </row>
    <row r="1702" spans="1:19" x14ac:dyDescent="0.2">
      <c r="A1702" s="208" t="s">
        <v>256</v>
      </c>
      <c r="B1702" s="208" t="s">
        <v>211</v>
      </c>
      <c r="C1702" s="203">
        <v>44815.791666666664</v>
      </c>
      <c r="D1702" s="208">
        <v>0</v>
      </c>
      <c r="E1702" s="208">
        <v>0</v>
      </c>
      <c r="F1702" s="208">
        <v>4.7960000000000003</v>
      </c>
      <c r="G1702" s="208">
        <v>4.7960000000000003</v>
      </c>
      <c r="H1702" s="208">
        <v>0</v>
      </c>
      <c r="I1702" s="208">
        <v>0</v>
      </c>
      <c r="J1702" s="208">
        <v>0</v>
      </c>
      <c r="K1702" s="208">
        <v>0</v>
      </c>
      <c r="L1702" s="208"/>
      <c r="M1702" s="208">
        <v>0</v>
      </c>
      <c r="N1702" s="208">
        <v>0</v>
      </c>
      <c r="O1702" s="208">
        <v>680</v>
      </c>
      <c r="P1702" s="208" t="s">
        <v>257</v>
      </c>
      <c r="Q1702" s="208" t="s">
        <v>258</v>
      </c>
      <c r="R1702" s="208" t="s">
        <v>259</v>
      </c>
      <c r="S1702" s="203">
        <v>44837.595127314817</v>
      </c>
    </row>
    <row r="1703" spans="1:19" x14ac:dyDescent="0.2">
      <c r="A1703" s="208" t="s">
        <v>256</v>
      </c>
      <c r="B1703" s="208" t="s">
        <v>211</v>
      </c>
      <c r="C1703" s="203">
        <v>44815.833333333336</v>
      </c>
      <c r="D1703" s="208">
        <v>0</v>
      </c>
      <c r="E1703" s="208">
        <v>0</v>
      </c>
      <c r="F1703" s="208">
        <v>4.7279999999999998</v>
      </c>
      <c r="G1703" s="208">
        <v>4.7279999999999998</v>
      </c>
      <c r="H1703" s="208">
        <v>0</v>
      </c>
      <c r="I1703" s="208">
        <v>0</v>
      </c>
      <c r="J1703" s="208">
        <v>0</v>
      </c>
      <c r="K1703" s="208">
        <v>0</v>
      </c>
      <c r="L1703" s="208"/>
      <c r="M1703" s="208">
        <v>0</v>
      </c>
      <c r="N1703" s="208">
        <v>0</v>
      </c>
      <c r="O1703" s="208">
        <v>680</v>
      </c>
      <c r="P1703" s="208" t="s">
        <v>257</v>
      </c>
      <c r="Q1703" s="208" t="s">
        <v>258</v>
      </c>
      <c r="R1703" s="208" t="s">
        <v>259</v>
      </c>
      <c r="S1703" s="203">
        <v>44837.595127314817</v>
      </c>
    </row>
    <row r="1704" spans="1:19" x14ac:dyDescent="0.2">
      <c r="A1704" s="208" t="s">
        <v>256</v>
      </c>
      <c r="B1704" s="208" t="s">
        <v>211</v>
      </c>
      <c r="C1704" s="203">
        <v>44815.875</v>
      </c>
      <c r="D1704" s="208">
        <v>0</v>
      </c>
      <c r="E1704" s="208">
        <v>0</v>
      </c>
      <c r="F1704" s="208">
        <v>4.7519999999999998</v>
      </c>
      <c r="G1704" s="208">
        <v>4.7519999999999998</v>
      </c>
      <c r="H1704" s="208">
        <v>0</v>
      </c>
      <c r="I1704" s="208">
        <v>0</v>
      </c>
      <c r="J1704" s="208">
        <v>0</v>
      </c>
      <c r="K1704" s="208">
        <v>0</v>
      </c>
      <c r="L1704" s="208"/>
      <c r="M1704" s="208">
        <v>0</v>
      </c>
      <c r="N1704" s="208">
        <v>0</v>
      </c>
      <c r="O1704" s="208">
        <v>680</v>
      </c>
      <c r="P1704" s="208" t="s">
        <v>257</v>
      </c>
      <c r="Q1704" s="208" t="s">
        <v>258</v>
      </c>
      <c r="R1704" s="208" t="s">
        <v>259</v>
      </c>
      <c r="S1704" s="203">
        <v>44837.595127314817</v>
      </c>
    </row>
    <row r="1705" spans="1:19" x14ac:dyDescent="0.2">
      <c r="A1705" s="208" t="s">
        <v>256</v>
      </c>
      <c r="B1705" s="208" t="s">
        <v>211</v>
      </c>
      <c r="C1705" s="203">
        <v>44815.916666666664</v>
      </c>
      <c r="D1705" s="208">
        <v>0</v>
      </c>
      <c r="E1705" s="208">
        <v>0</v>
      </c>
      <c r="F1705" s="208">
        <v>4.7560000000000002</v>
      </c>
      <c r="G1705" s="208">
        <v>4.7560000000000002</v>
      </c>
      <c r="H1705" s="208">
        <v>0</v>
      </c>
      <c r="I1705" s="208">
        <v>0</v>
      </c>
      <c r="J1705" s="208">
        <v>0</v>
      </c>
      <c r="K1705" s="208">
        <v>0</v>
      </c>
      <c r="L1705" s="208"/>
      <c r="M1705" s="208">
        <v>0</v>
      </c>
      <c r="N1705" s="208">
        <v>0</v>
      </c>
      <c r="O1705" s="208">
        <v>680</v>
      </c>
      <c r="P1705" s="208" t="s">
        <v>257</v>
      </c>
      <c r="Q1705" s="208" t="s">
        <v>258</v>
      </c>
      <c r="R1705" s="208" t="s">
        <v>259</v>
      </c>
      <c r="S1705" s="203">
        <v>44837.595127314817</v>
      </c>
    </row>
    <row r="1706" spans="1:19" x14ac:dyDescent="0.2">
      <c r="A1706" s="208" t="s">
        <v>256</v>
      </c>
      <c r="B1706" s="208" t="s">
        <v>211</v>
      </c>
      <c r="C1706" s="203">
        <v>44815.958333333336</v>
      </c>
      <c r="D1706" s="208">
        <v>0</v>
      </c>
      <c r="E1706" s="208">
        <v>0</v>
      </c>
      <c r="F1706" s="208">
        <v>4.8319999999999999</v>
      </c>
      <c r="G1706" s="208">
        <v>4.8319999999999999</v>
      </c>
      <c r="H1706" s="208">
        <v>0</v>
      </c>
      <c r="I1706" s="208">
        <v>0</v>
      </c>
      <c r="J1706" s="208">
        <v>0</v>
      </c>
      <c r="K1706" s="208">
        <v>0</v>
      </c>
      <c r="L1706" s="208"/>
      <c r="M1706" s="208">
        <v>0</v>
      </c>
      <c r="N1706" s="208">
        <v>0</v>
      </c>
      <c r="O1706" s="208">
        <v>680</v>
      </c>
      <c r="P1706" s="208" t="s">
        <v>257</v>
      </c>
      <c r="Q1706" s="208" t="s">
        <v>258</v>
      </c>
      <c r="R1706" s="208" t="s">
        <v>259</v>
      </c>
      <c r="S1706" s="203">
        <v>44837.595127314817</v>
      </c>
    </row>
    <row r="1707" spans="1:19" x14ac:dyDescent="0.2">
      <c r="A1707" s="208" t="s">
        <v>256</v>
      </c>
      <c r="B1707" s="208" t="s">
        <v>211</v>
      </c>
      <c r="C1707" s="203">
        <v>44816</v>
      </c>
      <c r="D1707" s="208">
        <v>0</v>
      </c>
      <c r="E1707" s="208">
        <v>0</v>
      </c>
      <c r="F1707" s="208">
        <v>4.9000000000000004</v>
      </c>
      <c r="G1707" s="208">
        <v>4.9000000000000004</v>
      </c>
      <c r="H1707" s="208">
        <v>0</v>
      </c>
      <c r="I1707" s="208">
        <v>0</v>
      </c>
      <c r="J1707" s="208">
        <v>0</v>
      </c>
      <c r="K1707" s="208">
        <v>0</v>
      </c>
      <c r="L1707" s="208"/>
      <c r="M1707" s="208">
        <v>0</v>
      </c>
      <c r="N1707" s="208">
        <v>0</v>
      </c>
      <c r="O1707" s="208">
        <v>680</v>
      </c>
      <c r="P1707" s="208" t="s">
        <v>257</v>
      </c>
      <c r="Q1707" s="208" t="s">
        <v>258</v>
      </c>
      <c r="R1707" s="208" t="s">
        <v>259</v>
      </c>
      <c r="S1707" s="203">
        <v>44837.595127314817</v>
      </c>
    </row>
    <row r="1708" spans="1:19" x14ac:dyDescent="0.2">
      <c r="A1708" s="208" t="s">
        <v>256</v>
      </c>
      <c r="B1708" s="208" t="s">
        <v>211</v>
      </c>
      <c r="C1708" s="203">
        <v>44816.041666666664</v>
      </c>
      <c r="D1708" s="208">
        <v>0</v>
      </c>
      <c r="E1708" s="208">
        <v>0</v>
      </c>
      <c r="F1708" s="208">
        <v>4.84</v>
      </c>
      <c r="G1708" s="208">
        <v>4.84</v>
      </c>
      <c r="H1708" s="208">
        <v>0</v>
      </c>
      <c r="I1708" s="208">
        <v>0</v>
      </c>
      <c r="J1708" s="208">
        <v>0</v>
      </c>
      <c r="K1708" s="208">
        <v>0</v>
      </c>
      <c r="L1708" s="208"/>
      <c r="M1708" s="208">
        <v>0</v>
      </c>
      <c r="N1708" s="208">
        <v>0</v>
      </c>
      <c r="O1708" s="208">
        <v>680</v>
      </c>
      <c r="P1708" s="208" t="s">
        <v>257</v>
      </c>
      <c r="Q1708" s="208" t="s">
        <v>258</v>
      </c>
      <c r="R1708" s="208" t="s">
        <v>259</v>
      </c>
      <c r="S1708" s="203">
        <v>44837.595127314817</v>
      </c>
    </row>
    <row r="1709" spans="1:19" x14ac:dyDescent="0.2">
      <c r="A1709" s="208" t="s">
        <v>256</v>
      </c>
      <c r="B1709" s="208" t="s">
        <v>211</v>
      </c>
      <c r="C1709" s="203">
        <v>44816.083333333336</v>
      </c>
      <c r="D1709" s="208">
        <v>0</v>
      </c>
      <c r="E1709" s="208">
        <v>0</v>
      </c>
      <c r="F1709" s="208">
        <v>4.8280000000000003</v>
      </c>
      <c r="G1709" s="208">
        <v>4.8280000000000003</v>
      </c>
      <c r="H1709" s="208">
        <v>0</v>
      </c>
      <c r="I1709" s="208">
        <v>0</v>
      </c>
      <c r="J1709" s="208">
        <v>0</v>
      </c>
      <c r="K1709" s="208">
        <v>0</v>
      </c>
      <c r="L1709" s="208"/>
      <c r="M1709" s="208">
        <v>0</v>
      </c>
      <c r="N1709" s="208">
        <v>0</v>
      </c>
      <c r="O1709" s="208">
        <v>680</v>
      </c>
      <c r="P1709" s="208" t="s">
        <v>257</v>
      </c>
      <c r="Q1709" s="208" t="s">
        <v>258</v>
      </c>
      <c r="R1709" s="208" t="s">
        <v>259</v>
      </c>
      <c r="S1709" s="203">
        <v>44837.595127314817</v>
      </c>
    </row>
    <row r="1710" spans="1:19" x14ac:dyDescent="0.2">
      <c r="A1710" s="208" t="s">
        <v>256</v>
      </c>
      <c r="B1710" s="208" t="s">
        <v>211</v>
      </c>
      <c r="C1710" s="203">
        <v>44816.125</v>
      </c>
      <c r="D1710" s="208">
        <v>0</v>
      </c>
      <c r="E1710" s="208">
        <v>0</v>
      </c>
      <c r="F1710" s="208">
        <v>4.8440000000000003</v>
      </c>
      <c r="G1710" s="208">
        <v>4.8440000000000003</v>
      </c>
      <c r="H1710" s="208">
        <v>0</v>
      </c>
      <c r="I1710" s="208">
        <v>0</v>
      </c>
      <c r="J1710" s="208">
        <v>0</v>
      </c>
      <c r="K1710" s="208">
        <v>0</v>
      </c>
      <c r="L1710" s="208"/>
      <c r="M1710" s="208">
        <v>0</v>
      </c>
      <c r="N1710" s="208">
        <v>0</v>
      </c>
      <c r="O1710" s="208">
        <v>680</v>
      </c>
      <c r="P1710" s="208" t="s">
        <v>257</v>
      </c>
      <c r="Q1710" s="208" t="s">
        <v>258</v>
      </c>
      <c r="R1710" s="208" t="s">
        <v>259</v>
      </c>
      <c r="S1710" s="203">
        <v>44837.595127314817</v>
      </c>
    </row>
    <row r="1711" spans="1:19" x14ac:dyDescent="0.2">
      <c r="A1711" s="208" t="s">
        <v>256</v>
      </c>
      <c r="B1711" s="208" t="s">
        <v>211</v>
      </c>
      <c r="C1711" s="203">
        <v>44816.166666666664</v>
      </c>
      <c r="D1711" s="208">
        <v>0</v>
      </c>
      <c r="E1711" s="208">
        <v>0</v>
      </c>
      <c r="F1711" s="208">
        <v>4.8559999999999999</v>
      </c>
      <c r="G1711" s="208">
        <v>4.8559999999999999</v>
      </c>
      <c r="H1711" s="208">
        <v>0</v>
      </c>
      <c r="I1711" s="208">
        <v>0</v>
      </c>
      <c r="J1711" s="208">
        <v>0</v>
      </c>
      <c r="K1711" s="208">
        <v>0</v>
      </c>
      <c r="L1711" s="208"/>
      <c r="M1711" s="208">
        <v>0</v>
      </c>
      <c r="N1711" s="208">
        <v>0</v>
      </c>
      <c r="O1711" s="208">
        <v>680</v>
      </c>
      <c r="P1711" s="208" t="s">
        <v>257</v>
      </c>
      <c r="Q1711" s="208" t="s">
        <v>258</v>
      </c>
      <c r="R1711" s="208" t="s">
        <v>259</v>
      </c>
      <c r="S1711" s="203">
        <v>44837.595127314817</v>
      </c>
    </row>
    <row r="1712" spans="1:19" x14ac:dyDescent="0.2">
      <c r="A1712" s="208" t="s">
        <v>256</v>
      </c>
      <c r="B1712" s="208" t="s">
        <v>211</v>
      </c>
      <c r="C1712" s="203">
        <v>44816.208333333336</v>
      </c>
      <c r="D1712" s="208">
        <v>0</v>
      </c>
      <c r="E1712" s="208">
        <v>0</v>
      </c>
      <c r="F1712" s="208">
        <v>4.8920000000000003</v>
      </c>
      <c r="G1712" s="208">
        <v>4.8920000000000003</v>
      </c>
      <c r="H1712" s="208">
        <v>0</v>
      </c>
      <c r="I1712" s="208">
        <v>0</v>
      </c>
      <c r="J1712" s="208">
        <v>0</v>
      </c>
      <c r="K1712" s="208">
        <v>0</v>
      </c>
      <c r="L1712" s="208"/>
      <c r="M1712" s="208">
        <v>0</v>
      </c>
      <c r="N1712" s="208">
        <v>0</v>
      </c>
      <c r="O1712" s="208">
        <v>680</v>
      </c>
      <c r="P1712" s="208" t="s">
        <v>257</v>
      </c>
      <c r="Q1712" s="208" t="s">
        <v>258</v>
      </c>
      <c r="R1712" s="208" t="s">
        <v>259</v>
      </c>
      <c r="S1712" s="203">
        <v>44837.595127314817</v>
      </c>
    </row>
    <row r="1713" spans="1:19" x14ac:dyDescent="0.2">
      <c r="A1713" s="208" t="s">
        <v>256</v>
      </c>
      <c r="B1713" s="208" t="s">
        <v>211</v>
      </c>
      <c r="C1713" s="203">
        <v>44816.25</v>
      </c>
      <c r="D1713" s="208">
        <v>0</v>
      </c>
      <c r="E1713" s="208">
        <v>0</v>
      </c>
      <c r="F1713" s="208">
        <v>4.84</v>
      </c>
      <c r="G1713" s="208">
        <v>4.84</v>
      </c>
      <c r="H1713" s="208">
        <v>0</v>
      </c>
      <c r="I1713" s="208">
        <v>0</v>
      </c>
      <c r="J1713" s="208">
        <v>0</v>
      </c>
      <c r="K1713" s="208">
        <v>0</v>
      </c>
      <c r="L1713" s="208"/>
      <c r="M1713" s="208">
        <v>0</v>
      </c>
      <c r="N1713" s="208">
        <v>0</v>
      </c>
      <c r="O1713" s="208">
        <v>680</v>
      </c>
      <c r="P1713" s="208" t="s">
        <v>257</v>
      </c>
      <c r="Q1713" s="208" t="s">
        <v>258</v>
      </c>
      <c r="R1713" s="208" t="s">
        <v>259</v>
      </c>
      <c r="S1713" s="203">
        <v>44837.595127314817</v>
      </c>
    </row>
    <row r="1714" spans="1:19" x14ac:dyDescent="0.2">
      <c r="A1714" s="208" t="s">
        <v>256</v>
      </c>
      <c r="B1714" s="208" t="s">
        <v>211</v>
      </c>
      <c r="C1714" s="203">
        <v>44816.291666666664</v>
      </c>
      <c r="D1714" s="208">
        <v>0</v>
      </c>
      <c r="E1714" s="208">
        <v>0</v>
      </c>
      <c r="F1714" s="208">
        <v>4.8239999999999998</v>
      </c>
      <c r="G1714" s="208">
        <v>4.8239999999999998</v>
      </c>
      <c r="H1714" s="208">
        <v>0</v>
      </c>
      <c r="I1714" s="208">
        <v>0</v>
      </c>
      <c r="J1714" s="208">
        <v>0</v>
      </c>
      <c r="K1714" s="208">
        <v>0</v>
      </c>
      <c r="L1714" s="208"/>
      <c r="M1714" s="208">
        <v>0</v>
      </c>
      <c r="N1714" s="208">
        <v>0</v>
      </c>
      <c r="O1714" s="208">
        <v>680</v>
      </c>
      <c r="P1714" s="208" t="s">
        <v>257</v>
      </c>
      <c r="Q1714" s="208" t="s">
        <v>258</v>
      </c>
      <c r="R1714" s="208" t="s">
        <v>259</v>
      </c>
      <c r="S1714" s="203">
        <v>44837.595127314817</v>
      </c>
    </row>
    <row r="1715" spans="1:19" x14ac:dyDescent="0.2">
      <c r="A1715" s="208" t="s">
        <v>256</v>
      </c>
      <c r="B1715" s="208" t="s">
        <v>211</v>
      </c>
      <c r="C1715" s="203">
        <v>44816.333333333336</v>
      </c>
      <c r="D1715" s="208">
        <v>0</v>
      </c>
      <c r="E1715" s="208">
        <v>0</v>
      </c>
      <c r="F1715" s="208">
        <v>4.8559999999999999</v>
      </c>
      <c r="G1715" s="208">
        <v>4.8559999999999999</v>
      </c>
      <c r="H1715" s="208">
        <v>0</v>
      </c>
      <c r="I1715" s="208">
        <v>0</v>
      </c>
      <c r="J1715" s="208">
        <v>0</v>
      </c>
      <c r="K1715" s="208">
        <v>0</v>
      </c>
      <c r="L1715" s="208"/>
      <c r="M1715" s="208">
        <v>0</v>
      </c>
      <c r="N1715" s="208">
        <v>0</v>
      </c>
      <c r="O1715" s="208">
        <v>680</v>
      </c>
      <c r="P1715" s="208" t="s">
        <v>257</v>
      </c>
      <c r="Q1715" s="208" t="s">
        <v>258</v>
      </c>
      <c r="R1715" s="208" t="s">
        <v>259</v>
      </c>
      <c r="S1715" s="203">
        <v>44837.595127314817</v>
      </c>
    </row>
    <row r="1716" spans="1:19" x14ac:dyDescent="0.2">
      <c r="A1716" s="208" t="s">
        <v>256</v>
      </c>
      <c r="B1716" s="208" t="s">
        <v>211</v>
      </c>
      <c r="C1716" s="203">
        <v>44816.375</v>
      </c>
      <c r="D1716" s="208">
        <v>0</v>
      </c>
      <c r="E1716" s="208">
        <v>0</v>
      </c>
      <c r="F1716" s="208">
        <v>4.8600000000000003</v>
      </c>
      <c r="G1716" s="208">
        <v>4.8600000000000003</v>
      </c>
      <c r="H1716" s="208">
        <v>0</v>
      </c>
      <c r="I1716" s="208">
        <v>0</v>
      </c>
      <c r="J1716" s="208">
        <v>0</v>
      </c>
      <c r="K1716" s="208">
        <v>0</v>
      </c>
      <c r="L1716" s="208"/>
      <c r="M1716" s="208">
        <v>0</v>
      </c>
      <c r="N1716" s="208">
        <v>0</v>
      </c>
      <c r="O1716" s="208">
        <v>680</v>
      </c>
      <c r="P1716" s="208" t="s">
        <v>257</v>
      </c>
      <c r="Q1716" s="208" t="s">
        <v>258</v>
      </c>
      <c r="R1716" s="208" t="s">
        <v>259</v>
      </c>
      <c r="S1716" s="203">
        <v>44837.595127314817</v>
      </c>
    </row>
    <row r="1717" spans="1:19" x14ac:dyDescent="0.2">
      <c r="A1717" s="208" t="s">
        <v>256</v>
      </c>
      <c r="B1717" s="208" t="s">
        <v>211</v>
      </c>
      <c r="C1717" s="203">
        <v>44816.416666666664</v>
      </c>
      <c r="D1717" s="208">
        <v>0</v>
      </c>
      <c r="E1717" s="208">
        <v>0</v>
      </c>
      <c r="F1717" s="208">
        <v>4.88</v>
      </c>
      <c r="G1717" s="208">
        <v>4.88</v>
      </c>
      <c r="H1717" s="208">
        <v>0</v>
      </c>
      <c r="I1717" s="208">
        <v>0</v>
      </c>
      <c r="J1717" s="208">
        <v>0</v>
      </c>
      <c r="K1717" s="208">
        <v>0</v>
      </c>
      <c r="L1717" s="208"/>
      <c r="M1717" s="208">
        <v>0</v>
      </c>
      <c r="N1717" s="208">
        <v>0</v>
      </c>
      <c r="O1717" s="208">
        <v>680</v>
      </c>
      <c r="P1717" s="208" t="s">
        <v>257</v>
      </c>
      <c r="Q1717" s="208" t="s">
        <v>258</v>
      </c>
      <c r="R1717" s="208" t="s">
        <v>259</v>
      </c>
      <c r="S1717" s="203">
        <v>44837.595127314817</v>
      </c>
    </row>
    <row r="1718" spans="1:19" x14ac:dyDescent="0.2">
      <c r="A1718" s="208" t="s">
        <v>256</v>
      </c>
      <c r="B1718" s="208" t="s">
        <v>211</v>
      </c>
      <c r="C1718" s="203">
        <v>44816.458333333336</v>
      </c>
      <c r="D1718" s="208">
        <v>0</v>
      </c>
      <c r="E1718" s="208">
        <v>0</v>
      </c>
      <c r="F1718" s="208">
        <v>4.8920000000000003</v>
      </c>
      <c r="G1718" s="208">
        <v>4.8920000000000003</v>
      </c>
      <c r="H1718" s="208">
        <v>0</v>
      </c>
      <c r="I1718" s="208">
        <v>0</v>
      </c>
      <c r="J1718" s="208">
        <v>0</v>
      </c>
      <c r="K1718" s="208">
        <v>0</v>
      </c>
      <c r="L1718" s="208"/>
      <c r="M1718" s="208">
        <v>0</v>
      </c>
      <c r="N1718" s="208">
        <v>0</v>
      </c>
      <c r="O1718" s="208">
        <v>680</v>
      </c>
      <c r="P1718" s="208" t="s">
        <v>257</v>
      </c>
      <c r="Q1718" s="208" t="s">
        <v>258</v>
      </c>
      <c r="R1718" s="208" t="s">
        <v>259</v>
      </c>
      <c r="S1718" s="203">
        <v>44837.595127314817</v>
      </c>
    </row>
    <row r="1719" spans="1:19" x14ac:dyDescent="0.2">
      <c r="A1719" s="208" t="s">
        <v>256</v>
      </c>
      <c r="B1719" s="208" t="s">
        <v>211</v>
      </c>
      <c r="C1719" s="203">
        <v>44816.5</v>
      </c>
      <c r="D1719" s="208">
        <v>0</v>
      </c>
      <c r="E1719" s="208">
        <v>0</v>
      </c>
      <c r="F1719" s="208">
        <v>4.8520000000000003</v>
      </c>
      <c r="G1719" s="208">
        <v>4.8520000000000003</v>
      </c>
      <c r="H1719" s="208">
        <v>0</v>
      </c>
      <c r="I1719" s="208">
        <v>0</v>
      </c>
      <c r="J1719" s="208">
        <v>0</v>
      </c>
      <c r="K1719" s="208">
        <v>0</v>
      </c>
      <c r="L1719" s="208"/>
      <c r="M1719" s="208">
        <v>0</v>
      </c>
      <c r="N1719" s="208">
        <v>0</v>
      </c>
      <c r="O1719" s="208">
        <v>680</v>
      </c>
      <c r="P1719" s="208" t="s">
        <v>257</v>
      </c>
      <c r="Q1719" s="208" t="s">
        <v>258</v>
      </c>
      <c r="R1719" s="208" t="s">
        <v>259</v>
      </c>
      <c r="S1719" s="203">
        <v>44837.595127314817</v>
      </c>
    </row>
    <row r="1720" spans="1:19" x14ac:dyDescent="0.2">
      <c r="A1720" s="208" t="s">
        <v>256</v>
      </c>
      <c r="B1720" s="208" t="s">
        <v>211</v>
      </c>
      <c r="C1720" s="203">
        <v>44816.541666666664</v>
      </c>
      <c r="D1720" s="208">
        <v>0</v>
      </c>
      <c r="E1720" s="208">
        <v>0</v>
      </c>
      <c r="F1720" s="208">
        <v>4.8360000000000003</v>
      </c>
      <c r="G1720" s="208">
        <v>4.8360000000000003</v>
      </c>
      <c r="H1720" s="208">
        <v>0</v>
      </c>
      <c r="I1720" s="208">
        <v>0</v>
      </c>
      <c r="J1720" s="208">
        <v>0</v>
      </c>
      <c r="K1720" s="208">
        <v>0</v>
      </c>
      <c r="L1720" s="208"/>
      <c r="M1720" s="208">
        <v>0</v>
      </c>
      <c r="N1720" s="208">
        <v>0</v>
      </c>
      <c r="O1720" s="208">
        <v>680</v>
      </c>
      <c r="P1720" s="208" t="s">
        <v>257</v>
      </c>
      <c r="Q1720" s="208" t="s">
        <v>258</v>
      </c>
      <c r="R1720" s="208" t="s">
        <v>259</v>
      </c>
      <c r="S1720" s="203">
        <v>44837.595127314817</v>
      </c>
    </row>
    <row r="1721" spans="1:19" x14ac:dyDescent="0.2">
      <c r="A1721" s="208" t="s">
        <v>256</v>
      </c>
      <c r="B1721" s="208" t="s">
        <v>211</v>
      </c>
      <c r="C1721" s="203">
        <v>44816.583333333336</v>
      </c>
      <c r="D1721" s="208">
        <v>0</v>
      </c>
      <c r="E1721" s="208">
        <v>0</v>
      </c>
      <c r="F1721" s="208">
        <v>4.7640000000000002</v>
      </c>
      <c r="G1721" s="208">
        <v>4.7640000000000002</v>
      </c>
      <c r="H1721" s="208">
        <v>0</v>
      </c>
      <c r="I1721" s="208">
        <v>0</v>
      </c>
      <c r="J1721" s="208">
        <v>0</v>
      </c>
      <c r="K1721" s="208">
        <v>0</v>
      </c>
      <c r="L1721" s="208"/>
      <c r="M1721" s="208">
        <v>0</v>
      </c>
      <c r="N1721" s="208">
        <v>0</v>
      </c>
      <c r="O1721" s="208">
        <v>680</v>
      </c>
      <c r="P1721" s="208" t="s">
        <v>257</v>
      </c>
      <c r="Q1721" s="208" t="s">
        <v>258</v>
      </c>
      <c r="R1721" s="208" t="s">
        <v>259</v>
      </c>
      <c r="S1721" s="203">
        <v>44837.595127314817</v>
      </c>
    </row>
    <row r="1722" spans="1:19" x14ac:dyDescent="0.2">
      <c r="A1722" s="208" t="s">
        <v>256</v>
      </c>
      <c r="B1722" s="208" t="s">
        <v>211</v>
      </c>
      <c r="C1722" s="203">
        <v>44816.625</v>
      </c>
      <c r="D1722" s="208">
        <v>0</v>
      </c>
      <c r="E1722" s="208">
        <v>0</v>
      </c>
      <c r="F1722" s="208">
        <v>4.7880000000000003</v>
      </c>
      <c r="G1722" s="208">
        <v>4.7880000000000003</v>
      </c>
      <c r="H1722" s="208">
        <v>0</v>
      </c>
      <c r="I1722" s="208">
        <v>0</v>
      </c>
      <c r="J1722" s="208">
        <v>0</v>
      </c>
      <c r="K1722" s="208">
        <v>0</v>
      </c>
      <c r="L1722" s="208"/>
      <c r="M1722" s="208">
        <v>0</v>
      </c>
      <c r="N1722" s="208">
        <v>0</v>
      </c>
      <c r="O1722" s="208">
        <v>680</v>
      </c>
      <c r="P1722" s="208" t="s">
        <v>257</v>
      </c>
      <c r="Q1722" s="208" t="s">
        <v>258</v>
      </c>
      <c r="R1722" s="208" t="s">
        <v>259</v>
      </c>
      <c r="S1722" s="203">
        <v>44837.595127314817</v>
      </c>
    </row>
    <row r="1723" spans="1:19" x14ac:dyDescent="0.2">
      <c r="A1723" s="208" t="s">
        <v>256</v>
      </c>
      <c r="B1723" s="208" t="s">
        <v>211</v>
      </c>
      <c r="C1723" s="203">
        <v>44816.666666666664</v>
      </c>
      <c r="D1723" s="208">
        <v>0</v>
      </c>
      <c r="E1723" s="208">
        <v>0</v>
      </c>
      <c r="F1723" s="208">
        <v>4.7480000000000002</v>
      </c>
      <c r="G1723" s="208">
        <v>4.7480000000000002</v>
      </c>
      <c r="H1723" s="208">
        <v>0</v>
      </c>
      <c r="I1723" s="208">
        <v>0</v>
      </c>
      <c r="J1723" s="208">
        <v>0</v>
      </c>
      <c r="K1723" s="208">
        <v>0</v>
      </c>
      <c r="L1723" s="208"/>
      <c r="M1723" s="208">
        <v>0</v>
      </c>
      <c r="N1723" s="208">
        <v>0</v>
      </c>
      <c r="O1723" s="208">
        <v>680</v>
      </c>
      <c r="P1723" s="208" t="s">
        <v>257</v>
      </c>
      <c r="Q1723" s="208" t="s">
        <v>258</v>
      </c>
      <c r="R1723" s="208" t="s">
        <v>259</v>
      </c>
      <c r="S1723" s="203">
        <v>44837.595127314817</v>
      </c>
    </row>
    <row r="1724" spans="1:19" x14ac:dyDescent="0.2">
      <c r="A1724" s="208" t="s">
        <v>256</v>
      </c>
      <c r="B1724" s="208" t="s">
        <v>211</v>
      </c>
      <c r="C1724" s="203">
        <v>44816.708333333336</v>
      </c>
      <c r="D1724" s="208">
        <v>0</v>
      </c>
      <c r="E1724" s="208">
        <v>0</v>
      </c>
      <c r="F1724" s="208">
        <v>4.8840000000000003</v>
      </c>
      <c r="G1724" s="208">
        <v>4.8840000000000003</v>
      </c>
      <c r="H1724" s="208">
        <v>0</v>
      </c>
      <c r="I1724" s="208">
        <v>0</v>
      </c>
      <c r="J1724" s="208">
        <v>0</v>
      </c>
      <c r="K1724" s="208">
        <v>0</v>
      </c>
      <c r="L1724" s="208"/>
      <c r="M1724" s="208">
        <v>0</v>
      </c>
      <c r="N1724" s="208">
        <v>0</v>
      </c>
      <c r="O1724" s="208">
        <v>680</v>
      </c>
      <c r="P1724" s="208" t="s">
        <v>257</v>
      </c>
      <c r="Q1724" s="208" t="s">
        <v>258</v>
      </c>
      <c r="R1724" s="208" t="s">
        <v>259</v>
      </c>
      <c r="S1724" s="203">
        <v>44837.595127314817</v>
      </c>
    </row>
    <row r="1725" spans="1:19" x14ac:dyDescent="0.2">
      <c r="A1725" s="208" t="s">
        <v>256</v>
      </c>
      <c r="B1725" s="208" t="s">
        <v>211</v>
      </c>
      <c r="C1725" s="203">
        <v>44816.75</v>
      </c>
      <c r="D1725" s="208">
        <v>0</v>
      </c>
      <c r="E1725" s="208">
        <v>0</v>
      </c>
      <c r="F1725" s="208">
        <v>4.8559999999999999</v>
      </c>
      <c r="G1725" s="208">
        <v>4.8559999999999999</v>
      </c>
      <c r="H1725" s="208">
        <v>0</v>
      </c>
      <c r="I1725" s="208">
        <v>0</v>
      </c>
      <c r="J1725" s="208">
        <v>0</v>
      </c>
      <c r="K1725" s="208">
        <v>0</v>
      </c>
      <c r="L1725" s="208"/>
      <c r="M1725" s="208">
        <v>0</v>
      </c>
      <c r="N1725" s="208">
        <v>0</v>
      </c>
      <c r="O1725" s="208">
        <v>680</v>
      </c>
      <c r="P1725" s="208" t="s">
        <v>257</v>
      </c>
      <c r="Q1725" s="208" t="s">
        <v>258</v>
      </c>
      <c r="R1725" s="208" t="s">
        <v>259</v>
      </c>
      <c r="S1725" s="203">
        <v>44837.595127314817</v>
      </c>
    </row>
    <row r="1726" spans="1:19" x14ac:dyDescent="0.2">
      <c r="A1726" s="208" t="s">
        <v>256</v>
      </c>
      <c r="B1726" s="208" t="s">
        <v>211</v>
      </c>
      <c r="C1726" s="203">
        <v>44816.791666666664</v>
      </c>
      <c r="D1726" s="208">
        <v>0</v>
      </c>
      <c r="E1726" s="208">
        <v>0</v>
      </c>
      <c r="F1726" s="208">
        <v>4.8479999999999999</v>
      </c>
      <c r="G1726" s="208">
        <v>4.8479999999999999</v>
      </c>
      <c r="H1726" s="208">
        <v>0</v>
      </c>
      <c r="I1726" s="208">
        <v>0</v>
      </c>
      <c r="J1726" s="208">
        <v>0</v>
      </c>
      <c r="K1726" s="208">
        <v>0</v>
      </c>
      <c r="L1726" s="208"/>
      <c r="M1726" s="208">
        <v>0</v>
      </c>
      <c r="N1726" s="208">
        <v>0</v>
      </c>
      <c r="O1726" s="208">
        <v>680</v>
      </c>
      <c r="P1726" s="208" t="s">
        <v>257</v>
      </c>
      <c r="Q1726" s="208" t="s">
        <v>258</v>
      </c>
      <c r="R1726" s="208" t="s">
        <v>259</v>
      </c>
      <c r="S1726" s="203">
        <v>44837.595127314817</v>
      </c>
    </row>
    <row r="1727" spans="1:19" x14ac:dyDescent="0.2">
      <c r="A1727" s="208" t="s">
        <v>256</v>
      </c>
      <c r="B1727" s="208" t="s">
        <v>211</v>
      </c>
      <c r="C1727" s="203">
        <v>44816.833333333336</v>
      </c>
      <c r="D1727" s="208">
        <v>0</v>
      </c>
      <c r="E1727" s="208">
        <v>0</v>
      </c>
      <c r="F1727" s="208">
        <v>4.8440000000000003</v>
      </c>
      <c r="G1727" s="208">
        <v>4.8440000000000003</v>
      </c>
      <c r="H1727" s="208">
        <v>0</v>
      </c>
      <c r="I1727" s="208">
        <v>0</v>
      </c>
      <c r="J1727" s="208">
        <v>0</v>
      </c>
      <c r="K1727" s="208">
        <v>0</v>
      </c>
      <c r="L1727" s="208"/>
      <c r="M1727" s="208">
        <v>0</v>
      </c>
      <c r="N1727" s="208">
        <v>0</v>
      </c>
      <c r="O1727" s="208">
        <v>680</v>
      </c>
      <c r="P1727" s="208" t="s">
        <v>257</v>
      </c>
      <c r="Q1727" s="208" t="s">
        <v>258</v>
      </c>
      <c r="R1727" s="208" t="s">
        <v>259</v>
      </c>
      <c r="S1727" s="203">
        <v>44837.595127314817</v>
      </c>
    </row>
    <row r="1728" spans="1:19" x14ac:dyDescent="0.2">
      <c r="A1728" s="208" t="s">
        <v>256</v>
      </c>
      <c r="B1728" s="208" t="s">
        <v>211</v>
      </c>
      <c r="C1728" s="203">
        <v>44816.875</v>
      </c>
      <c r="D1728" s="208">
        <v>0</v>
      </c>
      <c r="E1728" s="208">
        <v>0</v>
      </c>
      <c r="F1728" s="208">
        <v>4.7640000000000002</v>
      </c>
      <c r="G1728" s="208">
        <v>4.7640000000000002</v>
      </c>
      <c r="H1728" s="208">
        <v>0</v>
      </c>
      <c r="I1728" s="208">
        <v>0</v>
      </c>
      <c r="J1728" s="208">
        <v>0</v>
      </c>
      <c r="K1728" s="208">
        <v>0</v>
      </c>
      <c r="L1728" s="208"/>
      <c r="M1728" s="208">
        <v>0</v>
      </c>
      <c r="N1728" s="208">
        <v>0</v>
      </c>
      <c r="O1728" s="208">
        <v>680</v>
      </c>
      <c r="P1728" s="208" t="s">
        <v>257</v>
      </c>
      <c r="Q1728" s="208" t="s">
        <v>258</v>
      </c>
      <c r="R1728" s="208" t="s">
        <v>259</v>
      </c>
      <c r="S1728" s="203">
        <v>44837.595127314817</v>
      </c>
    </row>
    <row r="1729" spans="1:19" x14ac:dyDescent="0.2">
      <c r="A1729" s="208" t="s">
        <v>256</v>
      </c>
      <c r="B1729" s="208" t="s">
        <v>211</v>
      </c>
      <c r="C1729" s="203">
        <v>44816.916666666664</v>
      </c>
      <c r="D1729" s="208">
        <v>0</v>
      </c>
      <c r="E1729" s="208">
        <v>0</v>
      </c>
      <c r="F1729" s="208">
        <v>4.8559999999999999</v>
      </c>
      <c r="G1729" s="208">
        <v>4.8559999999999999</v>
      </c>
      <c r="H1729" s="208">
        <v>0</v>
      </c>
      <c r="I1729" s="208">
        <v>0</v>
      </c>
      <c r="J1729" s="208">
        <v>0</v>
      </c>
      <c r="K1729" s="208">
        <v>0</v>
      </c>
      <c r="L1729" s="208"/>
      <c r="M1729" s="208">
        <v>0</v>
      </c>
      <c r="N1729" s="208">
        <v>0</v>
      </c>
      <c r="O1729" s="208">
        <v>680</v>
      </c>
      <c r="P1729" s="208" t="s">
        <v>257</v>
      </c>
      <c r="Q1729" s="208" t="s">
        <v>258</v>
      </c>
      <c r="R1729" s="208" t="s">
        <v>259</v>
      </c>
      <c r="S1729" s="203">
        <v>44837.595127314817</v>
      </c>
    </row>
    <row r="1730" spans="1:19" x14ac:dyDescent="0.2">
      <c r="A1730" s="208" t="s">
        <v>256</v>
      </c>
      <c r="B1730" s="208" t="s">
        <v>211</v>
      </c>
      <c r="C1730" s="203">
        <v>44816.958333333336</v>
      </c>
      <c r="D1730" s="208">
        <v>0</v>
      </c>
      <c r="E1730" s="208">
        <v>0</v>
      </c>
      <c r="F1730" s="208">
        <v>4.8680000000000003</v>
      </c>
      <c r="G1730" s="208">
        <v>4.8680000000000003</v>
      </c>
      <c r="H1730" s="208">
        <v>0</v>
      </c>
      <c r="I1730" s="208">
        <v>0</v>
      </c>
      <c r="J1730" s="208">
        <v>0</v>
      </c>
      <c r="K1730" s="208">
        <v>0</v>
      </c>
      <c r="L1730" s="208"/>
      <c r="M1730" s="208">
        <v>0</v>
      </c>
      <c r="N1730" s="208">
        <v>0</v>
      </c>
      <c r="O1730" s="208">
        <v>680</v>
      </c>
      <c r="P1730" s="208" t="s">
        <v>257</v>
      </c>
      <c r="Q1730" s="208" t="s">
        <v>258</v>
      </c>
      <c r="R1730" s="208" t="s">
        <v>259</v>
      </c>
      <c r="S1730" s="203">
        <v>44837.595127314817</v>
      </c>
    </row>
    <row r="1731" spans="1:19" x14ac:dyDescent="0.2">
      <c r="A1731" s="208" t="s">
        <v>256</v>
      </c>
      <c r="B1731" s="208" t="s">
        <v>211</v>
      </c>
      <c r="C1731" s="203">
        <v>44817</v>
      </c>
      <c r="D1731" s="208">
        <v>0</v>
      </c>
      <c r="E1731" s="208">
        <v>0</v>
      </c>
      <c r="F1731" s="208">
        <v>4.8879999999999999</v>
      </c>
      <c r="G1731" s="208">
        <v>4.8879999999999999</v>
      </c>
      <c r="H1731" s="208">
        <v>0</v>
      </c>
      <c r="I1731" s="208">
        <v>0</v>
      </c>
      <c r="J1731" s="208">
        <v>0</v>
      </c>
      <c r="K1731" s="208">
        <v>0</v>
      </c>
      <c r="L1731" s="208"/>
      <c r="M1731" s="208">
        <v>0</v>
      </c>
      <c r="N1731" s="208">
        <v>0</v>
      </c>
      <c r="O1731" s="208">
        <v>680</v>
      </c>
      <c r="P1731" s="208" t="s">
        <v>257</v>
      </c>
      <c r="Q1731" s="208" t="s">
        <v>258</v>
      </c>
      <c r="R1731" s="208" t="s">
        <v>259</v>
      </c>
      <c r="S1731" s="203">
        <v>44837.595127314817</v>
      </c>
    </row>
    <row r="1732" spans="1:19" x14ac:dyDescent="0.2">
      <c r="A1732" s="208" t="s">
        <v>256</v>
      </c>
      <c r="B1732" s="208" t="s">
        <v>211</v>
      </c>
      <c r="C1732" s="203">
        <v>44817.041666666664</v>
      </c>
      <c r="D1732" s="208">
        <v>0</v>
      </c>
      <c r="E1732" s="208">
        <v>0</v>
      </c>
      <c r="F1732" s="208">
        <v>4.42</v>
      </c>
      <c r="G1732" s="208">
        <v>4.42</v>
      </c>
      <c r="H1732" s="208">
        <v>0</v>
      </c>
      <c r="I1732" s="208">
        <v>0</v>
      </c>
      <c r="J1732" s="208">
        <v>0</v>
      </c>
      <c r="K1732" s="208">
        <v>0</v>
      </c>
      <c r="L1732" s="208"/>
      <c r="M1732" s="208">
        <v>0</v>
      </c>
      <c r="N1732" s="208">
        <v>0</v>
      </c>
      <c r="O1732" s="208">
        <v>680</v>
      </c>
      <c r="P1732" s="208" t="s">
        <v>257</v>
      </c>
      <c r="Q1732" s="208" t="s">
        <v>258</v>
      </c>
      <c r="R1732" s="208" t="s">
        <v>259</v>
      </c>
      <c r="S1732" s="203">
        <v>44837.595127314817</v>
      </c>
    </row>
    <row r="1733" spans="1:19" x14ac:dyDescent="0.2">
      <c r="A1733" s="208" t="s">
        <v>256</v>
      </c>
      <c r="B1733" s="208" t="s">
        <v>211</v>
      </c>
      <c r="C1733" s="203">
        <v>44817.083333333336</v>
      </c>
      <c r="D1733" s="208">
        <v>0</v>
      </c>
      <c r="E1733" s="208">
        <v>0</v>
      </c>
      <c r="F1733" s="208">
        <v>3.8039999999999998</v>
      </c>
      <c r="G1733" s="208">
        <v>3.8039999999999998</v>
      </c>
      <c r="H1733" s="208">
        <v>0</v>
      </c>
      <c r="I1733" s="208">
        <v>0</v>
      </c>
      <c r="J1733" s="208">
        <v>0</v>
      </c>
      <c r="K1733" s="208">
        <v>0</v>
      </c>
      <c r="L1733" s="208"/>
      <c r="M1733" s="208">
        <v>0</v>
      </c>
      <c r="N1733" s="208">
        <v>0</v>
      </c>
      <c r="O1733" s="208">
        <v>680</v>
      </c>
      <c r="P1733" s="208" t="s">
        <v>257</v>
      </c>
      <c r="Q1733" s="208" t="s">
        <v>258</v>
      </c>
      <c r="R1733" s="208" t="s">
        <v>259</v>
      </c>
      <c r="S1733" s="203">
        <v>44837.595416666663</v>
      </c>
    </row>
    <row r="1734" spans="1:19" x14ac:dyDescent="0.2">
      <c r="A1734" s="208" t="s">
        <v>256</v>
      </c>
      <c r="B1734" s="208" t="s">
        <v>211</v>
      </c>
      <c r="C1734" s="203">
        <v>44817.125</v>
      </c>
      <c r="D1734" s="208">
        <v>0</v>
      </c>
      <c r="E1734" s="208">
        <v>0</v>
      </c>
      <c r="F1734" s="208">
        <v>3.7759999999999998</v>
      </c>
      <c r="G1734" s="208">
        <v>3.7759999999999998</v>
      </c>
      <c r="H1734" s="208">
        <v>0</v>
      </c>
      <c r="I1734" s="208">
        <v>0</v>
      </c>
      <c r="J1734" s="208">
        <v>0</v>
      </c>
      <c r="K1734" s="208">
        <v>0</v>
      </c>
      <c r="L1734" s="208"/>
      <c r="M1734" s="208">
        <v>0</v>
      </c>
      <c r="N1734" s="208">
        <v>0</v>
      </c>
      <c r="O1734" s="208">
        <v>680</v>
      </c>
      <c r="P1734" s="208" t="s">
        <v>257</v>
      </c>
      <c r="Q1734" s="208" t="s">
        <v>258</v>
      </c>
      <c r="R1734" s="208" t="s">
        <v>259</v>
      </c>
      <c r="S1734" s="203">
        <v>44837.595416666663</v>
      </c>
    </row>
    <row r="1735" spans="1:19" x14ac:dyDescent="0.2">
      <c r="A1735" s="208" t="s">
        <v>256</v>
      </c>
      <c r="B1735" s="208" t="s">
        <v>211</v>
      </c>
      <c r="C1735" s="203">
        <v>44817.166666666664</v>
      </c>
      <c r="D1735" s="208">
        <v>0</v>
      </c>
      <c r="E1735" s="208">
        <v>0</v>
      </c>
      <c r="F1735" s="208">
        <v>3.7759999999999998</v>
      </c>
      <c r="G1735" s="208">
        <v>3.7759999999999998</v>
      </c>
      <c r="H1735" s="208">
        <v>0</v>
      </c>
      <c r="I1735" s="208">
        <v>0</v>
      </c>
      <c r="J1735" s="208">
        <v>0</v>
      </c>
      <c r="K1735" s="208">
        <v>0</v>
      </c>
      <c r="L1735" s="208"/>
      <c r="M1735" s="208">
        <v>0</v>
      </c>
      <c r="N1735" s="208">
        <v>0</v>
      </c>
      <c r="O1735" s="208">
        <v>680</v>
      </c>
      <c r="P1735" s="208" t="s">
        <v>257</v>
      </c>
      <c r="Q1735" s="208" t="s">
        <v>258</v>
      </c>
      <c r="R1735" s="208" t="s">
        <v>259</v>
      </c>
      <c r="S1735" s="203">
        <v>44837.595416666663</v>
      </c>
    </row>
    <row r="1736" spans="1:19" x14ac:dyDescent="0.2">
      <c r="A1736" s="208" t="s">
        <v>256</v>
      </c>
      <c r="B1736" s="208" t="s">
        <v>211</v>
      </c>
      <c r="C1736" s="203">
        <v>44817.208333333336</v>
      </c>
      <c r="D1736" s="208">
        <v>0</v>
      </c>
      <c r="E1736" s="208">
        <v>0</v>
      </c>
      <c r="F1736" s="208">
        <v>3.7719999999999998</v>
      </c>
      <c r="G1736" s="208">
        <v>3.7719999999999998</v>
      </c>
      <c r="H1736" s="208">
        <v>0</v>
      </c>
      <c r="I1736" s="208">
        <v>0</v>
      </c>
      <c r="J1736" s="208">
        <v>0</v>
      </c>
      <c r="K1736" s="208">
        <v>0</v>
      </c>
      <c r="L1736" s="208"/>
      <c r="M1736" s="208">
        <v>0</v>
      </c>
      <c r="N1736" s="208">
        <v>0</v>
      </c>
      <c r="O1736" s="208">
        <v>680</v>
      </c>
      <c r="P1736" s="208" t="s">
        <v>257</v>
      </c>
      <c r="Q1736" s="208" t="s">
        <v>258</v>
      </c>
      <c r="R1736" s="208" t="s">
        <v>259</v>
      </c>
      <c r="S1736" s="203">
        <v>44837.595416666663</v>
      </c>
    </row>
    <row r="1737" spans="1:19" x14ac:dyDescent="0.2">
      <c r="A1737" s="208" t="s">
        <v>256</v>
      </c>
      <c r="B1737" s="208" t="s">
        <v>211</v>
      </c>
      <c r="C1737" s="203">
        <v>44817.25</v>
      </c>
      <c r="D1737" s="208">
        <v>0</v>
      </c>
      <c r="E1737" s="208">
        <v>0</v>
      </c>
      <c r="F1737" s="208">
        <v>3.7719999999999998</v>
      </c>
      <c r="G1737" s="208">
        <v>3.7719999999999998</v>
      </c>
      <c r="H1737" s="208">
        <v>0</v>
      </c>
      <c r="I1737" s="208">
        <v>0</v>
      </c>
      <c r="J1737" s="208">
        <v>0</v>
      </c>
      <c r="K1737" s="208">
        <v>0</v>
      </c>
      <c r="L1737" s="208"/>
      <c r="M1737" s="208">
        <v>0</v>
      </c>
      <c r="N1737" s="208">
        <v>0</v>
      </c>
      <c r="O1737" s="208">
        <v>680</v>
      </c>
      <c r="P1737" s="208" t="s">
        <v>257</v>
      </c>
      <c r="Q1737" s="208" t="s">
        <v>258</v>
      </c>
      <c r="R1737" s="208" t="s">
        <v>259</v>
      </c>
      <c r="S1737" s="203">
        <v>44837.595416666663</v>
      </c>
    </row>
    <row r="1738" spans="1:19" x14ac:dyDescent="0.2">
      <c r="A1738" s="208" t="s">
        <v>256</v>
      </c>
      <c r="B1738" s="208" t="s">
        <v>211</v>
      </c>
      <c r="C1738" s="203">
        <v>44817.291666666664</v>
      </c>
      <c r="D1738" s="208">
        <v>0</v>
      </c>
      <c r="E1738" s="208">
        <v>0</v>
      </c>
      <c r="F1738" s="208">
        <v>3.78</v>
      </c>
      <c r="G1738" s="208">
        <v>3.78</v>
      </c>
      <c r="H1738" s="208">
        <v>0</v>
      </c>
      <c r="I1738" s="208">
        <v>0</v>
      </c>
      <c r="J1738" s="208">
        <v>0</v>
      </c>
      <c r="K1738" s="208">
        <v>0</v>
      </c>
      <c r="L1738" s="208"/>
      <c r="M1738" s="208">
        <v>0</v>
      </c>
      <c r="N1738" s="208">
        <v>0</v>
      </c>
      <c r="O1738" s="208">
        <v>680</v>
      </c>
      <c r="P1738" s="208" t="s">
        <v>257</v>
      </c>
      <c r="Q1738" s="208" t="s">
        <v>258</v>
      </c>
      <c r="R1738" s="208" t="s">
        <v>259</v>
      </c>
      <c r="S1738" s="203">
        <v>44837.595416666663</v>
      </c>
    </row>
    <row r="1739" spans="1:19" x14ac:dyDescent="0.2">
      <c r="A1739" s="208" t="s">
        <v>256</v>
      </c>
      <c r="B1739" s="208" t="s">
        <v>211</v>
      </c>
      <c r="C1739" s="203">
        <v>44817.333333333336</v>
      </c>
      <c r="D1739" s="208">
        <v>0</v>
      </c>
      <c r="E1739" s="208">
        <v>0</v>
      </c>
      <c r="F1739" s="208">
        <v>3.8359999999999999</v>
      </c>
      <c r="G1739" s="208">
        <v>3.8359999999999999</v>
      </c>
      <c r="H1739" s="208">
        <v>0</v>
      </c>
      <c r="I1739" s="208">
        <v>0</v>
      </c>
      <c r="J1739" s="208">
        <v>0</v>
      </c>
      <c r="K1739" s="208">
        <v>0</v>
      </c>
      <c r="L1739" s="208"/>
      <c r="M1739" s="208">
        <v>0</v>
      </c>
      <c r="N1739" s="208">
        <v>0</v>
      </c>
      <c r="O1739" s="208">
        <v>680</v>
      </c>
      <c r="P1739" s="208" t="s">
        <v>257</v>
      </c>
      <c r="Q1739" s="208" t="s">
        <v>258</v>
      </c>
      <c r="R1739" s="208" t="s">
        <v>259</v>
      </c>
      <c r="S1739" s="203">
        <v>44837.595416666663</v>
      </c>
    </row>
    <row r="1740" spans="1:19" x14ac:dyDescent="0.2">
      <c r="A1740" s="208" t="s">
        <v>256</v>
      </c>
      <c r="B1740" s="208" t="s">
        <v>211</v>
      </c>
      <c r="C1740" s="203">
        <v>44817.375</v>
      </c>
      <c r="D1740" s="208">
        <v>0</v>
      </c>
      <c r="E1740" s="208">
        <v>0</v>
      </c>
      <c r="F1740" s="208">
        <v>3.8719999999999999</v>
      </c>
      <c r="G1740" s="208">
        <v>3.8719999999999999</v>
      </c>
      <c r="H1740" s="208">
        <v>0</v>
      </c>
      <c r="I1740" s="208">
        <v>0</v>
      </c>
      <c r="J1740" s="208">
        <v>0</v>
      </c>
      <c r="K1740" s="208">
        <v>0</v>
      </c>
      <c r="L1740" s="208"/>
      <c r="M1740" s="208">
        <v>0</v>
      </c>
      <c r="N1740" s="208">
        <v>0</v>
      </c>
      <c r="O1740" s="208">
        <v>680</v>
      </c>
      <c r="P1740" s="208" t="s">
        <v>257</v>
      </c>
      <c r="Q1740" s="208" t="s">
        <v>258</v>
      </c>
      <c r="R1740" s="208" t="s">
        <v>259</v>
      </c>
      <c r="S1740" s="203">
        <v>44837.595416666663</v>
      </c>
    </row>
    <row r="1741" spans="1:19" x14ac:dyDescent="0.2">
      <c r="A1741" s="208" t="s">
        <v>256</v>
      </c>
      <c r="B1741" s="208" t="s">
        <v>211</v>
      </c>
      <c r="C1741" s="203">
        <v>44817.416666666664</v>
      </c>
      <c r="D1741" s="208">
        <v>0</v>
      </c>
      <c r="E1741" s="208">
        <v>0</v>
      </c>
      <c r="F1741" s="208">
        <v>3.8559999999999999</v>
      </c>
      <c r="G1741" s="208">
        <v>3.8559999999999999</v>
      </c>
      <c r="H1741" s="208">
        <v>0</v>
      </c>
      <c r="I1741" s="208">
        <v>0</v>
      </c>
      <c r="J1741" s="208">
        <v>0</v>
      </c>
      <c r="K1741" s="208">
        <v>0</v>
      </c>
      <c r="L1741" s="208"/>
      <c r="M1741" s="208">
        <v>0</v>
      </c>
      <c r="N1741" s="208">
        <v>0</v>
      </c>
      <c r="O1741" s="208">
        <v>680</v>
      </c>
      <c r="P1741" s="208" t="s">
        <v>257</v>
      </c>
      <c r="Q1741" s="208" t="s">
        <v>258</v>
      </c>
      <c r="R1741" s="208" t="s">
        <v>259</v>
      </c>
      <c r="S1741" s="203">
        <v>44837.595416666663</v>
      </c>
    </row>
    <row r="1742" spans="1:19" x14ac:dyDescent="0.2">
      <c r="A1742" s="208" t="s">
        <v>256</v>
      </c>
      <c r="B1742" s="208" t="s">
        <v>211</v>
      </c>
      <c r="C1742" s="203">
        <v>44817.458333333336</v>
      </c>
      <c r="D1742" s="208">
        <v>0</v>
      </c>
      <c r="E1742" s="208">
        <v>0</v>
      </c>
      <c r="F1742" s="208">
        <v>3.8439999999999999</v>
      </c>
      <c r="G1742" s="208">
        <v>3.8439999999999999</v>
      </c>
      <c r="H1742" s="208">
        <v>0</v>
      </c>
      <c r="I1742" s="208">
        <v>0</v>
      </c>
      <c r="J1742" s="208">
        <v>0</v>
      </c>
      <c r="K1742" s="208">
        <v>0</v>
      </c>
      <c r="L1742" s="208"/>
      <c r="M1742" s="208">
        <v>0</v>
      </c>
      <c r="N1742" s="208">
        <v>0</v>
      </c>
      <c r="O1742" s="208">
        <v>680</v>
      </c>
      <c r="P1742" s="208" t="s">
        <v>257</v>
      </c>
      <c r="Q1742" s="208" t="s">
        <v>258</v>
      </c>
      <c r="R1742" s="208" t="s">
        <v>259</v>
      </c>
      <c r="S1742" s="203">
        <v>44837.595416666663</v>
      </c>
    </row>
    <row r="1743" spans="1:19" x14ac:dyDescent="0.2">
      <c r="A1743" s="208" t="s">
        <v>256</v>
      </c>
      <c r="B1743" s="208" t="s">
        <v>211</v>
      </c>
      <c r="C1743" s="203">
        <v>44817.5</v>
      </c>
      <c r="D1743" s="208">
        <v>0</v>
      </c>
      <c r="E1743" s="208">
        <v>0</v>
      </c>
      <c r="F1743" s="208">
        <v>3.8719999999999999</v>
      </c>
      <c r="G1743" s="208">
        <v>3.8719999999999999</v>
      </c>
      <c r="H1743" s="208">
        <v>0</v>
      </c>
      <c r="I1743" s="208">
        <v>0</v>
      </c>
      <c r="J1743" s="208">
        <v>0</v>
      </c>
      <c r="K1743" s="208">
        <v>0</v>
      </c>
      <c r="L1743" s="208"/>
      <c r="M1743" s="208">
        <v>0</v>
      </c>
      <c r="N1743" s="208">
        <v>0</v>
      </c>
      <c r="O1743" s="208">
        <v>680</v>
      </c>
      <c r="P1743" s="208" t="s">
        <v>257</v>
      </c>
      <c r="Q1743" s="208" t="s">
        <v>258</v>
      </c>
      <c r="R1743" s="208" t="s">
        <v>259</v>
      </c>
      <c r="S1743" s="203">
        <v>44837.595416666663</v>
      </c>
    </row>
    <row r="1744" spans="1:19" x14ac:dyDescent="0.2">
      <c r="A1744" s="208" t="s">
        <v>256</v>
      </c>
      <c r="B1744" s="208" t="s">
        <v>211</v>
      </c>
      <c r="C1744" s="203">
        <v>44817.541666666664</v>
      </c>
      <c r="D1744" s="208">
        <v>0</v>
      </c>
      <c r="E1744" s="208">
        <v>0</v>
      </c>
      <c r="F1744" s="208">
        <v>3.8</v>
      </c>
      <c r="G1744" s="208">
        <v>3.8</v>
      </c>
      <c r="H1744" s="208">
        <v>0</v>
      </c>
      <c r="I1744" s="208">
        <v>0</v>
      </c>
      <c r="J1744" s="208">
        <v>0</v>
      </c>
      <c r="K1744" s="208">
        <v>0</v>
      </c>
      <c r="L1744" s="208"/>
      <c r="M1744" s="208">
        <v>0</v>
      </c>
      <c r="N1744" s="208">
        <v>0</v>
      </c>
      <c r="O1744" s="208">
        <v>680</v>
      </c>
      <c r="P1744" s="208" t="s">
        <v>257</v>
      </c>
      <c r="Q1744" s="208" t="s">
        <v>258</v>
      </c>
      <c r="R1744" s="208" t="s">
        <v>259</v>
      </c>
      <c r="S1744" s="203">
        <v>44837.595416666663</v>
      </c>
    </row>
    <row r="1745" spans="1:19" x14ac:dyDescent="0.2">
      <c r="A1745" s="208" t="s">
        <v>256</v>
      </c>
      <c r="B1745" s="208" t="s">
        <v>211</v>
      </c>
      <c r="C1745" s="203">
        <v>44817.583333333336</v>
      </c>
      <c r="D1745" s="208">
        <v>0</v>
      </c>
      <c r="E1745" s="208">
        <v>0</v>
      </c>
      <c r="F1745" s="208">
        <v>3.9159999999999999</v>
      </c>
      <c r="G1745" s="208">
        <v>3.9159999999999999</v>
      </c>
      <c r="H1745" s="208">
        <v>0</v>
      </c>
      <c r="I1745" s="208">
        <v>0</v>
      </c>
      <c r="J1745" s="208">
        <v>0</v>
      </c>
      <c r="K1745" s="208">
        <v>0</v>
      </c>
      <c r="L1745" s="208"/>
      <c r="M1745" s="208">
        <v>0</v>
      </c>
      <c r="N1745" s="208">
        <v>0</v>
      </c>
      <c r="O1745" s="208">
        <v>680</v>
      </c>
      <c r="P1745" s="208" t="s">
        <v>257</v>
      </c>
      <c r="Q1745" s="208" t="s">
        <v>258</v>
      </c>
      <c r="R1745" s="208" t="s">
        <v>259</v>
      </c>
      <c r="S1745" s="203">
        <v>44837.595416666663</v>
      </c>
    </row>
    <row r="1746" spans="1:19" x14ac:dyDescent="0.2">
      <c r="A1746" s="208" t="s">
        <v>256</v>
      </c>
      <c r="B1746" s="208" t="s">
        <v>211</v>
      </c>
      <c r="C1746" s="203">
        <v>44817.625</v>
      </c>
      <c r="D1746" s="208">
        <v>0</v>
      </c>
      <c r="E1746" s="208">
        <v>0</v>
      </c>
      <c r="F1746" s="208">
        <v>3.88</v>
      </c>
      <c r="G1746" s="208">
        <v>3.88</v>
      </c>
      <c r="H1746" s="208">
        <v>0</v>
      </c>
      <c r="I1746" s="208">
        <v>0</v>
      </c>
      <c r="J1746" s="208">
        <v>0</v>
      </c>
      <c r="K1746" s="208">
        <v>0</v>
      </c>
      <c r="L1746" s="208"/>
      <c r="M1746" s="208">
        <v>0</v>
      </c>
      <c r="N1746" s="208">
        <v>0</v>
      </c>
      <c r="O1746" s="208">
        <v>680</v>
      </c>
      <c r="P1746" s="208" t="s">
        <v>257</v>
      </c>
      <c r="Q1746" s="208" t="s">
        <v>258</v>
      </c>
      <c r="R1746" s="208" t="s">
        <v>259</v>
      </c>
      <c r="S1746" s="203">
        <v>44837.595416666663</v>
      </c>
    </row>
    <row r="1747" spans="1:19" x14ac:dyDescent="0.2">
      <c r="A1747" s="208" t="s">
        <v>256</v>
      </c>
      <c r="B1747" s="208" t="s">
        <v>211</v>
      </c>
      <c r="C1747" s="203">
        <v>44817.666666666664</v>
      </c>
      <c r="D1747" s="208">
        <v>0</v>
      </c>
      <c r="E1747" s="208">
        <v>0</v>
      </c>
      <c r="F1747" s="208">
        <v>3.86</v>
      </c>
      <c r="G1747" s="208">
        <v>3.86</v>
      </c>
      <c r="H1747" s="208">
        <v>0</v>
      </c>
      <c r="I1747" s="208">
        <v>0</v>
      </c>
      <c r="J1747" s="208">
        <v>0</v>
      </c>
      <c r="K1747" s="208">
        <v>0</v>
      </c>
      <c r="L1747" s="208"/>
      <c r="M1747" s="208">
        <v>0</v>
      </c>
      <c r="N1747" s="208">
        <v>0</v>
      </c>
      <c r="O1747" s="208">
        <v>680</v>
      </c>
      <c r="P1747" s="208" t="s">
        <v>257</v>
      </c>
      <c r="Q1747" s="208" t="s">
        <v>258</v>
      </c>
      <c r="R1747" s="208" t="s">
        <v>259</v>
      </c>
      <c r="S1747" s="203">
        <v>44837.595416666663</v>
      </c>
    </row>
    <row r="1748" spans="1:19" x14ac:dyDescent="0.2">
      <c r="A1748" s="208" t="s">
        <v>256</v>
      </c>
      <c r="B1748" s="208" t="s">
        <v>211</v>
      </c>
      <c r="C1748" s="203">
        <v>44817.708333333336</v>
      </c>
      <c r="D1748" s="208">
        <v>0</v>
      </c>
      <c r="E1748" s="208">
        <v>0</v>
      </c>
      <c r="F1748" s="208">
        <v>3.7759999999999998</v>
      </c>
      <c r="G1748" s="208">
        <v>3.7759999999999998</v>
      </c>
      <c r="H1748" s="208">
        <v>0</v>
      </c>
      <c r="I1748" s="208">
        <v>0</v>
      </c>
      <c r="J1748" s="208">
        <v>0</v>
      </c>
      <c r="K1748" s="208">
        <v>0</v>
      </c>
      <c r="L1748" s="208"/>
      <c r="M1748" s="208">
        <v>0</v>
      </c>
      <c r="N1748" s="208">
        <v>0</v>
      </c>
      <c r="O1748" s="208">
        <v>680</v>
      </c>
      <c r="P1748" s="208" t="s">
        <v>257</v>
      </c>
      <c r="Q1748" s="208" t="s">
        <v>258</v>
      </c>
      <c r="R1748" s="208" t="s">
        <v>259</v>
      </c>
      <c r="S1748" s="203">
        <v>44837.595416666663</v>
      </c>
    </row>
    <row r="1749" spans="1:19" x14ac:dyDescent="0.2">
      <c r="A1749" s="208" t="s">
        <v>256</v>
      </c>
      <c r="B1749" s="208" t="s">
        <v>211</v>
      </c>
      <c r="C1749" s="203">
        <v>44817.75</v>
      </c>
      <c r="D1749" s="208">
        <v>0</v>
      </c>
      <c r="E1749" s="208">
        <v>0</v>
      </c>
      <c r="F1749" s="208">
        <v>4.5880000000000001</v>
      </c>
      <c r="G1749" s="208">
        <v>4.5880000000000001</v>
      </c>
      <c r="H1749" s="208">
        <v>0</v>
      </c>
      <c r="I1749" s="208">
        <v>0</v>
      </c>
      <c r="J1749" s="208">
        <v>0</v>
      </c>
      <c r="K1749" s="208">
        <v>0</v>
      </c>
      <c r="L1749" s="208"/>
      <c r="M1749" s="208">
        <v>0</v>
      </c>
      <c r="N1749" s="208">
        <v>0</v>
      </c>
      <c r="O1749" s="208">
        <v>680</v>
      </c>
      <c r="P1749" s="208" t="s">
        <v>257</v>
      </c>
      <c r="Q1749" s="208" t="s">
        <v>258</v>
      </c>
      <c r="R1749" s="208" t="s">
        <v>259</v>
      </c>
      <c r="S1749" s="203">
        <v>44837.595416666663</v>
      </c>
    </row>
    <row r="1750" spans="1:19" x14ac:dyDescent="0.2">
      <c r="A1750" s="208" t="s">
        <v>256</v>
      </c>
      <c r="B1750" s="208" t="s">
        <v>211</v>
      </c>
      <c r="C1750" s="203">
        <v>44817.791666666664</v>
      </c>
      <c r="D1750" s="208">
        <v>0</v>
      </c>
      <c r="E1750" s="208">
        <v>0</v>
      </c>
      <c r="F1750" s="208">
        <v>4.8280000000000003</v>
      </c>
      <c r="G1750" s="208">
        <v>4.8280000000000003</v>
      </c>
      <c r="H1750" s="208">
        <v>0</v>
      </c>
      <c r="I1750" s="208">
        <v>0</v>
      </c>
      <c r="J1750" s="208">
        <v>0</v>
      </c>
      <c r="K1750" s="208">
        <v>0</v>
      </c>
      <c r="L1750" s="208"/>
      <c r="M1750" s="208">
        <v>0</v>
      </c>
      <c r="N1750" s="208">
        <v>0</v>
      </c>
      <c r="O1750" s="208">
        <v>680</v>
      </c>
      <c r="P1750" s="208" t="s">
        <v>257</v>
      </c>
      <c r="Q1750" s="208" t="s">
        <v>258</v>
      </c>
      <c r="R1750" s="208" t="s">
        <v>259</v>
      </c>
      <c r="S1750" s="203">
        <v>44837.595416666663</v>
      </c>
    </row>
    <row r="1751" spans="1:19" x14ac:dyDescent="0.2">
      <c r="A1751" s="208" t="s">
        <v>256</v>
      </c>
      <c r="B1751" s="208" t="s">
        <v>211</v>
      </c>
      <c r="C1751" s="203">
        <v>44817.833333333336</v>
      </c>
      <c r="D1751" s="208">
        <v>0</v>
      </c>
      <c r="E1751" s="208">
        <v>0</v>
      </c>
      <c r="F1751" s="208">
        <v>4.8319999999999999</v>
      </c>
      <c r="G1751" s="208">
        <v>4.8319999999999999</v>
      </c>
      <c r="H1751" s="208">
        <v>0</v>
      </c>
      <c r="I1751" s="208">
        <v>0</v>
      </c>
      <c r="J1751" s="208">
        <v>0</v>
      </c>
      <c r="K1751" s="208">
        <v>0</v>
      </c>
      <c r="L1751" s="208"/>
      <c r="M1751" s="208">
        <v>0</v>
      </c>
      <c r="N1751" s="208">
        <v>0</v>
      </c>
      <c r="O1751" s="208">
        <v>680</v>
      </c>
      <c r="P1751" s="208" t="s">
        <v>257</v>
      </c>
      <c r="Q1751" s="208" t="s">
        <v>258</v>
      </c>
      <c r="R1751" s="208" t="s">
        <v>259</v>
      </c>
      <c r="S1751" s="203">
        <v>44837.595416666663</v>
      </c>
    </row>
    <row r="1752" spans="1:19" x14ac:dyDescent="0.2">
      <c r="A1752" s="208" t="s">
        <v>256</v>
      </c>
      <c r="B1752" s="208" t="s">
        <v>211</v>
      </c>
      <c r="C1752" s="203">
        <v>44817.875</v>
      </c>
      <c r="D1752" s="208">
        <v>0</v>
      </c>
      <c r="E1752" s="208">
        <v>0</v>
      </c>
      <c r="F1752" s="208">
        <v>4.8440000000000003</v>
      </c>
      <c r="G1752" s="208">
        <v>4.8440000000000003</v>
      </c>
      <c r="H1752" s="208">
        <v>0</v>
      </c>
      <c r="I1752" s="208">
        <v>0</v>
      </c>
      <c r="J1752" s="208">
        <v>0</v>
      </c>
      <c r="K1752" s="208">
        <v>0</v>
      </c>
      <c r="L1752" s="208"/>
      <c r="M1752" s="208">
        <v>0</v>
      </c>
      <c r="N1752" s="208">
        <v>0</v>
      </c>
      <c r="O1752" s="208">
        <v>680</v>
      </c>
      <c r="P1752" s="208" t="s">
        <v>257</v>
      </c>
      <c r="Q1752" s="208" t="s">
        <v>258</v>
      </c>
      <c r="R1752" s="208" t="s">
        <v>259</v>
      </c>
      <c r="S1752" s="203">
        <v>44837.595416666663</v>
      </c>
    </row>
    <row r="1753" spans="1:19" x14ac:dyDescent="0.2">
      <c r="A1753" s="208" t="s">
        <v>256</v>
      </c>
      <c r="B1753" s="208" t="s">
        <v>211</v>
      </c>
      <c r="C1753" s="203">
        <v>44817.916666666664</v>
      </c>
      <c r="D1753" s="208">
        <v>0</v>
      </c>
      <c r="E1753" s="208">
        <v>0</v>
      </c>
      <c r="F1753" s="208">
        <v>4.8639999999999999</v>
      </c>
      <c r="G1753" s="208">
        <v>4.8639999999999999</v>
      </c>
      <c r="H1753" s="208">
        <v>0</v>
      </c>
      <c r="I1753" s="208">
        <v>0</v>
      </c>
      <c r="J1753" s="208">
        <v>0</v>
      </c>
      <c r="K1753" s="208">
        <v>0</v>
      </c>
      <c r="L1753" s="208"/>
      <c r="M1753" s="208">
        <v>0</v>
      </c>
      <c r="N1753" s="208">
        <v>0</v>
      </c>
      <c r="O1753" s="208">
        <v>680</v>
      </c>
      <c r="P1753" s="208" t="s">
        <v>257</v>
      </c>
      <c r="Q1753" s="208" t="s">
        <v>258</v>
      </c>
      <c r="R1753" s="208" t="s">
        <v>259</v>
      </c>
      <c r="S1753" s="203">
        <v>44837.595416666663</v>
      </c>
    </row>
    <row r="1754" spans="1:19" x14ac:dyDescent="0.2">
      <c r="A1754" s="208" t="s">
        <v>256</v>
      </c>
      <c r="B1754" s="208" t="s">
        <v>211</v>
      </c>
      <c r="C1754" s="203">
        <v>44817.958333333336</v>
      </c>
      <c r="D1754" s="208">
        <v>0</v>
      </c>
      <c r="E1754" s="208">
        <v>0</v>
      </c>
      <c r="F1754" s="208">
        <v>4.8680000000000003</v>
      </c>
      <c r="G1754" s="208">
        <v>4.8680000000000003</v>
      </c>
      <c r="H1754" s="208">
        <v>0</v>
      </c>
      <c r="I1754" s="208">
        <v>0</v>
      </c>
      <c r="J1754" s="208">
        <v>0</v>
      </c>
      <c r="K1754" s="208">
        <v>0</v>
      </c>
      <c r="L1754" s="208"/>
      <c r="M1754" s="208">
        <v>0</v>
      </c>
      <c r="N1754" s="208">
        <v>0</v>
      </c>
      <c r="O1754" s="208">
        <v>680</v>
      </c>
      <c r="P1754" s="208" t="s">
        <v>257</v>
      </c>
      <c r="Q1754" s="208" t="s">
        <v>258</v>
      </c>
      <c r="R1754" s="208" t="s">
        <v>259</v>
      </c>
      <c r="S1754" s="203">
        <v>44837.595416666663</v>
      </c>
    </row>
    <row r="1755" spans="1:19" x14ac:dyDescent="0.2">
      <c r="A1755" s="208" t="s">
        <v>256</v>
      </c>
      <c r="B1755" s="208" t="s">
        <v>211</v>
      </c>
      <c r="C1755" s="203">
        <v>44818</v>
      </c>
      <c r="D1755" s="208">
        <v>0</v>
      </c>
      <c r="E1755" s="208">
        <v>0</v>
      </c>
      <c r="F1755" s="208">
        <v>4.8479999999999999</v>
      </c>
      <c r="G1755" s="208">
        <v>4.8479999999999999</v>
      </c>
      <c r="H1755" s="208">
        <v>0</v>
      </c>
      <c r="I1755" s="208">
        <v>0</v>
      </c>
      <c r="J1755" s="208">
        <v>0</v>
      </c>
      <c r="K1755" s="208">
        <v>0</v>
      </c>
      <c r="L1755" s="208"/>
      <c r="M1755" s="208">
        <v>0</v>
      </c>
      <c r="N1755" s="208">
        <v>0</v>
      </c>
      <c r="O1755" s="208">
        <v>680</v>
      </c>
      <c r="P1755" s="208" t="s">
        <v>257</v>
      </c>
      <c r="Q1755" s="208" t="s">
        <v>258</v>
      </c>
      <c r="R1755" s="208" t="s">
        <v>259</v>
      </c>
      <c r="S1755" s="203">
        <v>44837.595416666663</v>
      </c>
    </row>
    <row r="1756" spans="1:19" x14ac:dyDescent="0.2">
      <c r="A1756" s="208" t="s">
        <v>256</v>
      </c>
      <c r="B1756" s="208" t="s">
        <v>211</v>
      </c>
      <c r="C1756" s="203">
        <v>44818.041666666664</v>
      </c>
      <c r="D1756" s="208">
        <v>0</v>
      </c>
      <c r="E1756" s="208">
        <v>0</v>
      </c>
      <c r="F1756" s="208">
        <v>3.7839999999999998</v>
      </c>
      <c r="G1756" s="208">
        <v>3.7839999999999998</v>
      </c>
      <c r="H1756" s="208">
        <v>0</v>
      </c>
      <c r="I1756" s="208">
        <v>0</v>
      </c>
      <c r="J1756" s="208">
        <v>0</v>
      </c>
      <c r="K1756" s="208">
        <v>0</v>
      </c>
      <c r="L1756" s="208"/>
      <c r="M1756" s="208">
        <v>0</v>
      </c>
      <c r="N1756" s="208">
        <v>0</v>
      </c>
      <c r="O1756" s="208">
        <v>680</v>
      </c>
      <c r="P1756" s="208" t="s">
        <v>257</v>
      </c>
      <c r="Q1756" s="208" t="s">
        <v>258</v>
      </c>
      <c r="R1756" s="208" t="s">
        <v>259</v>
      </c>
      <c r="S1756" s="203">
        <v>44837.595416666663</v>
      </c>
    </row>
    <row r="1757" spans="1:19" x14ac:dyDescent="0.2">
      <c r="A1757" s="208" t="s">
        <v>256</v>
      </c>
      <c r="B1757" s="208" t="s">
        <v>211</v>
      </c>
      <c r="C1757" s="203">
        <v>44818.083333333336</v>
      </c>
      <c r="D1757" s="208">
        <v>0</v>
      </c>
      <c r="E1757" s="208">
        <v>0</v>
      </c>
      <c r="F1757" s="208">
        <v>3.7519999999999998</v>
      </c>
      <c r="G1757" s="208">
        <v>3.7519999999999998</v>
      </c>
      <c r="H1757" s="208">
        <v>0</v>
      </c>
      <c r="I1757" s="208">
        <v>0</v>
      </c>
      <c r="J1757" s="208">
        <v>0</v>
      </c>
      <c r="K1757" s="208">
        <v>0</v>
      </c>
      <c r="L1757" s="208"/>
      <c r="M1757" s="208">
        <v>0</v>
      </c>
      <c r="N1757" s="208">
        <v>0</v>
      </c>
      <c r="O1757" s="208">
        <v>680</v>
      </c>
      <c r="P1757" s="208" t="s">
        <v>257</v>
      </c>
      <c r="Q1757" s="208" t="s">
        <v>258</v>
      </c>
      <c r="R1757" s="208" t="s">
        <v>259</v>
      </c>
      <c r="S1757" s="203">
        <v>44837.595416666663</v>
      </c>
    </row>
    <row r="1758" spans="1:19" x14ac:dyDescent="0.2">
      <c r="A1758" s="208" t="s">
        <v>256</v>
      </c>
      <c r="B1758" s="208" t="s">
        <v>211</v>
      </c>
      <c r="C1758" s="203">
        <v>44818.125</v>
      </c>
      <c r="D1758" s="208">
        <v>0</v>
      </c>
      <c r="E1758" s="208">
        <v>0</v>
      </c>
      <c r="F1758" s="208">
        <v>3.7639999999999998</v>
      </c>
      <c r="G1758" s="208">
        <v>3.7639999999999998</v>
      </c>
      <c r="H1758" s="208">
        <v>0</v>
      </c>
      <c r="I1758" s="208">
        <v>0</v>
      </c>
      <c r="J1758" s="208">
        <v>0</v>
      </c>
      <c r="K1758" s="208">
        <v>0</v>
      </c>
      <c r="L1758" s="208"/>
      <c r="M1758" s="208">
        <v>0</v>
      </c>
      <c r="N1758" s="208">
        <v>0</v>
      </c>
      <c r="O1758" s="208">
        <v>680</v>
      </c>
      <c r="P1758" s="208" t="s">
        <v>257</v>
      </c>
      <c r="Q1758" s="208" t="s">
        <v>258</v>
      </c>
      <c r="R1758" s="208" t="s">
        <v>259</v>
      </c>
      <c r="S1758" s="203">
        <v>44837.595416666663</v>
      </c>
    </row>
    <row r="1759" spans="1:19" x14ac:dyDescent="0.2">
      <c r="A1759" s="208" t="s">
        <v>256</v>
      </c>
      <c r="B1759" s="208" t="s">
        <v>211</v>
      </c>
      <c r="C1759" s="203">
        <v>44818.166666666664</v>
      </c>
      <c r="D1759" s="208">
        <v>0</v>
      </c>
      <c r="E1759" s="208">
        <v>0</v>
      </c>
      <c r="F1759" s="208">
        <v>3.7759999999999998</v>
      </c>
      <c r="G1759" s="208">
        <v>3.7759999999999998</v>
      </c>
      <c r="H1759" s="208">
        <v>0</v>
      </c>
      <c r="I1759" s="208">
        <v>0</v>
      </c>
      <c r="J1759" s="208">
        <v>0</v>
      </c>
      <c r="K1759" s="208">
        <v>0</v>
      </c>
      <c r="L1759" s="208"/>
      <c r="M1759" s="208">
        <v>0</v>
      </c>
      <c r="N1759" s="208">
        <v>0</v>
      </c>
      <c r="O1759" s="208">
        <v>680</v>
      </c>
      <c r="P1759" s="208" t="s">
        <v>257</v>
      </c>
      <c r="Q1759" s="208" t="s">
        <v>258</v>
      </c>
      <c r="R1759" s="208" t="s">
        <v>259</v>
      </c>
      <c r="S1759" s="203">
        <v>44837.595416666663</v>
      </c>
    </row>
    <row r="1760" spans="1:19" x14ac:dyDescent="0.2">
      <c r="A1760" s="208" t="s">
        <v>256</v>
      </c>
      <c r="B1760" s="208" t="s">
        <v>211</v>
      </c>
      <c r="C1760" s="203">
        <v>44818.208333333336</v>
      </c>
      <c r="D1760" s="208">
        <v>0</v>
      </c>
      <c r="E1760" s="208">
        <v>0</v>
      </c>
      <c r="F1760" s="208">
        <v>3.7679999999999998</v>
      </c>
      <c r="G1760" s="208">
        <v>3.7679999999999998</v>
      </c>
      <c r="H1760" s="208">
        <v>0</v>
      </c>
      <c r="I1760" s="208">
        <v>0</v>
      </c>
      <c r="J1760" s="208">
        <v>0</v>
      </c>
      <c r="K1760" s="208">
        <v>0</v>
      </c>
      <c r="L1760" s="208"/>
      <c r="M1760" s="208">
        <v>0</v>
      </c>
      <c r="N1760" s="208">
        <v>0</v>
      </c>
      <c r="O1760" s="208">
        <v>680</v>
      </c>
      <c r="P1760" s="208" t="s">
        <v>257</v>
      </c>
      <c r="Q1760" s="208" t="s">
        <v>258</v>
      </c>
      <c r="R1760" s="208" t="s">
        <v>259</v>
      </c>
      <c r="S1760" s="203">
        <v>44837.595416666663</v>
      </c>
    </row>
    <row r="1761" spans="1:19" x14ac:dyDescent="0.2">
      <c r="A1761" s="208" t="s">
        <v>256</v>
      </c>
      <c r="B1761" s="208" t="s">
        <v>211</v>
      </c>
      <c r="C1761" s="203">
        <v>44818.25</v>
      </c>
      <c r="D1761" s="208">
        <v>0</v>
      </c>
      <c r="E1761" s="208">
        <v>0</v>
      </c>
      <c r="F1761" s="208">
        <v>3.7719999999999998</v>
      </c>
      <c r="G1761" s="208">
        <v>3.7719999999999998</v>
      </c>
      <c r="H1761" s="208">
        <v>0</v>
      </c>
      <c r="I1761" s="208">
        <v>0</v>
      </c>
      <c r="J1761" s="208">
        <v>0</v>
      </c>
      <c r="K1761" s="208">
        <v>0</v>
      </c>
      <c r="L1761" s="208"/>
      <c r="M1761" s="208">
        <v>0</v>
      </c>
      <c r="N1761" s="208">
        <v>0</v>
      </c>
      <c r="O1761" s="208">
        <v>680</v>
      </c>
      <c r="P1761" s="208" t="s">
        <v>257</v>
      </c>
      <c r="Q1761" s="208" t="s">
        <v>258</v>
      </c>
      <c r="R1761" s="208" t="s">
        <v>259</v>
      </c>
      <c r="S1761" s="203">
        <v>44837.595416666663</v>
      </c>
    </row>
    <row r="1762" spans="1:19" x14ac:dyDescent="0.2">
      <c r="A1762" s="208" t="s">
        <v>256</v>
      </c>
      <c r="B1762" s="208" t="s">
        <v>211</v>
      </c>
      <c r="C1762" s="203">
        <v>44818.291666666664</v>
      </c>
      <c r="D1762" s="208">
        <v>0</v>
      </c>
      <c r="E1762" s="208">
        <v>0</v>
      </c>
      <c r="F1762" s="208">
        <v>3.7480000000000002</v>
      </c>
      <c r="G1762" s="208">
        <v>3.7480000000000002</v>
      </c>
      <c r="H1762" s="208">
        <v>0</v>
      </c>
      <c r="I1762" s="208">
        <v>0</v>
      </c>
      <c r="J1762" s="208">
        <v>0</v>
      </c>
      <c r="K1762" s="208">
        <v>0</v>
      </c>
      <c r="L1762" s="208"/>
      <c r="M1762" s="208">
        <v>0</v>
      </c>
      <c r="N1762" s="208">
        <v>0</v>
      </c>
      <c r="O1762" s="208">
        <v>680</v>
      </c>
      <c r="P1762" s="208" t="s">
        <v>257</v>
      </c>
      <c r="Q1762" s="208" t="s">
        <v>258</v>
      </c>
      <c r="R1762" s="208" t="s">
        <v>259</v>
      </c>
      <c r="S1762" s="203">
        <v>44837.595416666663</v>
      </c>
    </row>
    <row r="1763" spans="1:19" x14ac:dyDescent="0.2">
      <c r="A1763" s="208" t="s">
        <v>256</v>
      </c>
      <c r="B1763" s="208" t="s">
        <v>211</v>
      </c>
      <c r="C1763" s="203">
        <v>44818.333333333336</v>
      </c>
      <c r="D1763" s="208">
        <v>0</v>
      </c>
      <c r="E1763" s="208">
        <v>0</v>
      </c>
      <c r="F1763" s="208">
        <v>3.8079999999999998</v>
      </c>
      <c r="G1763" s="208">
        <v>3.8079999999999998</v>
      </c>
      <c r="H1763" s="208">
        <v>0</v>
      </c>
      <c r="I1763" s="208">
        <v>0</v>
      </c>
      <c r="J1763" s="208">
        <v>0</v>
      </c>
      <c r="K1763" s="208">
        <v>0</v>
      </c>
      <c r="L1763" s="208"/>
      <c r="M1763" s="208">
        <v>0</v>
      </c>
      <c r="N1763" s="208">
        <v>0</v>
      </c>
      <c r="O1763" s="208">
        <v>680</v>
      </c>
      <c r="P1763" s="208" t="s">
        <v>257</v>
      </c>
      <c r="Q1763" s="208" t="s">
        <v>258</v>
      </c>
      <c r="R1763" s="208" t="s">
        <v>259</v>
      </c>
      <c r="S1763" s="203">
        <v>44837.595416666663</v>
      </c>
    </row>
    <row r="1764" spans="1:19" x14ac:dyDescent="0.2">
      <c r="A1764" s="208" t="s">
        <v>256</v>
      </c>
      <c r="B1764" s="208" t="s">
        <v>211</v>
      </c>
      <c r="C1764" s="203">
        <v>44818.375</v>
      </c>
      <c r="D1764" s="208">
        <v>0</v>
      </c>
      <c r="E1764" s="208">
        <v>0</v>
      </c>
      <c r="F1764" s="208">
        <v>3.8359999999999999</v>
      </c>
      <c r="G1764" s="208">
        <v>3.8359999999999999</v>
      </c>
      <c r="H1764" s="208">
        <v>0</v>
      </c>
      <c r="I1764" s="208">
        <v>0</v>
      </c>
      <c r="J1764" s="208">
        <v>0</v>
      </c>
      <c r="K1764" s="208">
        <v>0</v>
      </c>
      <c r="L1764" s="208"/>
      <c r="M1764" s="208">
        <v>0</v>
      </c>
      <c r="N1764" s="208">
        <v>0</v>
      </c>
      <c r="O1764" s="208">
        <v>680</v>
      </c>
      <c r="P1764" s="208" t="s">
        <v>257</v>
      </c>
      <c r="Q1764" s="208" t="s">
        <v>258</v>
      </c>
      <c r="R1764" s="208" t="s">
        <v>259</v>
      </c>
      <c r="S1764" s="203">
        <v>44837.595416666663</v>
      </c>
    </row>
    <row r="1765" spans="1:19" x14ac:dyDescent="0.2">
      <c r="A1765" s="208" t="s">
        <v>256</v>
      </c>
      <c r="B1765" s="208" t="s">
        <v>211</v>
      </c>
      <c r="C1765" s="203">
        <v>44818.416666666664</v>
      </c>
      <c r="D1765" s="208">
        <v>0</v>
      </c>
      <c r="E1765" s="208">
        <v>0</v>
      </c>
      <c r="F1765" s="208">
        <v>3.8319999999999999</v>
      </c>
      <c r="G1765" s="208">
        <v>3.8319999999999999</v>
      </c>
      <c r="H1765" s="208">
        <v>0</v>
      </c>
      <c r="I1765" s="208">
        <v>0</v>
      </c>
      <c r="J1765" s="208">
        <v>0</v>
      </c>
      <c r="K1765" s="208">
        <v>0</v>
      </c>
      <c r="L1765" s="208"/>
      <c r="M1765" s="208">
        <v>0</v>
      </c>
      <c r="N1765" s="208">
        <v>0</v>
      </c>
      <c r="O1765" s="208">
        <v>680</v>
      </c>
      <c r="P1765" s="208" t="s">
        <v>257</v>
      </c>
      <c r="Q1765" s="208" t="s">
        <v>258</v>
      </c>
      <c r="R1765" s="208" t="s">
        <v>259</v>
      </c>
      <c r="S1765" s="203">
        <v>44837.595416666663</v>
      </c>
    </row>
    <row r="1766" spans="1:19" x14ac:dyDescent="0.2">
      <c r="A1766" s="208" t="s">
        <v>256</v>
      </c>
      <c r="B1766" s="208" t="s">
        <v>211</v>
      </c>
      <c r="C1766" s="203">
        <v>44818.458333333336</v>
      </c>
      <c r="D1766" s="208">
        <v>0</v>
      </c>
      <c r="E1766" s="208">
        <v>0</v>
      </c>
      <c r="F1766" s="208">
        <v>3.9359999999999999</v>
      </c>
      <c r="G1766" s="208">
        <v>3.9359999999999999</v>
      </c>
      <c r="H1766" s="208">
        <v>0</v>
      </c>
      <c r="I1766" s="208">
        <v>0</v>
      </c>
      <c r="J1766" s="208">
        <v>0</v>
      </c>
      <c r="K1766" s="208">
        <v>0</v>
      </c>
      <c r="L1766" s="208"/>
      <c r="M1766" s="208">
        <v>0</v>
      </c>
      <c r="N1766" s="208">
        <v>0</v>
      </c>
      <c r="O1766" s="208">
        <v>680</v>
      </c>
      <c r="P1766" s="208" t="s">
        <v>257</v>
      </c>
      <c r="Q1766" s="208" t="s">
        <v>258</v>
      </c>
      <c r="R1766" s="208" t="s">
        <v>259</v>
      </c>
      <c r="S1766" s="203">
        <v>44837.595416666663</v>
      </c>
    </row>
    <row r="1767" spans="1:19" x14ac:dyDescent="0.2">
      <c r="A1767" s="208" t="s">
        <v>256</v>
      </c>
      <c r="B1767" s="208" t="s">
        <v>211</v>
      </c>
      <c r="C1767" s="203">
        <v>44818.5</v>
      </c>
      <c r="D1767" s="208">
        <v>0</v>
      </c>
      <c r="E1767" s="208">
        <v>0</v>
      </c>
      <c r="F1767" s="208">
        <v>4.0279999999999996</v>
      </c>
      <c r="G1767" s="208">
        <v>4.0279999999999996</v>
      </c>
      <c r="H1767" s="208">
        <v>0</v>
      </c>
      <c r="I1767" s="208">
        <v>0</v>
      </c>
      <c r="J1767" s="208">
        <v>0</v>
      </c>
      <c r="K1767" s="208">
        <v>0</v>
      </c>
      <c r="L1767" s="208"/>
      <c r="M1767" s="208">
        <v>0</v>
      </c>
      <c r="N1767" s="208">
        <v>0</v>
      </c>
      <c r="O1767" s="208">
        <v>680</v>
      </c>
      <c r="P1767" s="208" t="s">
        <v>257</v>
      </c>
      <c r="Q1767" s="208" t="s">
        <v>258</v>
      </c>
      <c r="R1767" s="208" t="s">
        <v>259</v>
      </c>
      <c r="S1767" s="203">
        <v>44837.595416666663</v>
      </c>
    </row>
    <row r="1768" spans="1:19" x14ac:dyDescent="0.2">
      <c r="A1768" s="208" t="s">
        <v>256</v>
      </c>
      <c r="B1768" s="208" t="s">
        <v>211</v>
      </c>
      <c r="C1768" s="203">
        <v>44818.541666666664</v>
      </c>
      <c r="D1768" s="208">
        <v>0</v>
      </c>
      <c r="E1768" s="208">
        <v>0</v>
      </c>
      <c r="F1768" s="208">
        <v>4.3840000000000003</v>
      </c>
      <c r="G1768" s="208">
        <v>4.3840000000000003</v>
      </c>
      <c r="H1768" s="208">
        <v>0</v>
      </c>
      <c r="I1768" s="208">
        <v>0</v>
      </c>
      <c r="J1768" s="208">
        <v>0</v>
      </c>
      <c r="K1768" s="208">
        <v>0</v>
      </c>
      <c r="L1768" s="208"/>
      <c r="M1768" s="208">
        <v>0</v>
      </c>
      <c r="N1768" s="208">
        <v>0</v>
      </c>
      <c r="O1768" s="208">
        <v>680</v>
      </c>
      <c r="P1768" s="208" t="s">
        <v>257</v>
      </c>
      <c r="Q1768" s="208" t="s">
        <v>258</v>
      </c>
      <c r="R1768" s="208" t="s">
        <v>259</v>
      </c>
      <c r="S1768" s="203">
        <v>44837.595416666663</v>
      </c>
    </row>
    <row r="1769" spans="1:19" x14ac:dyDescent="0.2">
      <c r="A1769" s="208" t="s">
        <v>256</v>
      </c>
      <c r="B1769" s="208" t="s">
        <v>211</v>
      </c>
      <c r="C1769" s="203">
        <v>44818.583333333336</v>
      </c>
      <c r="D1769" s="208">
        <v>0</v>
      </c>
      <c r="E1769" s="208">
        <v>0</v>
      </c>
      <c r="F1769" s="208">
        <v>4.3</v>
      </c>
      <c r="G1769" s="208">
        <v>4.3</v>
      </c>
      <c r="H1769" s="208">
        <v>0</v>
      </c>
      <c r="I1769" s="208">
        <v>0</v>
      </c>
      <c r="J1769" s="208">
        <v>0</v>
      </c>
      <c r="K1769" s="208">
        <v>0</v>
      </c>
      <c r="L1769" s="208"/>
      <c r="M1769" s="208">
        <v>0</v>
      </c>
      <c r="N1769" s="208">
        <v>0</v>
      </c>
      <c r="O1769" s="208">
        <v>680</v>
      </c>
      <c r="P1769" s="208" t="s">
        <v>257</v>
      </c>
      <c r="Q1769" s="208" t="s">
        <v>258</v>
      </c>
      <c r="R1769" s="208" t="s">
        <v>259</v>
      </c>
      <c r="S1769" s="203">
        <v>44837.595416666663</v>
      </c>
    </row>
    <row r="1770" spans="1:19" x14ac:dyDescent="0.2">
      <c r="A1770" s="208" t="s">
        <v>256</v>
      </c>
      <c r="B1770" s="208" t="s">
        <v>211</v>
      </c>
      <c r="C1770" s="203">
        <v>44818.625</v>
      </c>
      <c r="D1770" s="208">
        <v>0</v>
      </c>
      <c r="E1770" s="208">
        <v>0</v>
      </c>
      <c r="F1770" s="208">
        <v>4.2439999999999998</v>
      </c>
      <c r="G1770" s="208">
        <v>4.2439999999999998</v>
      </c>
      <c r="H1770" s="208">
        <v>0</v>
      </c>
      <c r="I1770" s="208">
        <v>0</v>
      </c>
      <c r="J1770" s="208">
        <v>0</v>
      </c>
      <c r="K1770" s="208">
        <v>0</v>
      </c>
      <c r="L1770" s="208"/>
      <c r="M1770" s="208">
        <v>0</v>
      </c>
      <c r="N1770" s="208">
        <v>0</v>
      </c>
      <c r="O1770" s="208">
        <v>680</v>
      </c>
      <c r="P1770" s="208" t="s">
        <v>257</v>
      </c>
      <c r="Q1770" s="208" t="s">
        <v>258</v>
      </c>
      <c r="R1770" s="208" t="s">
        <v>259</v>
      </c>
      <c r="S1770" s="203">
        <v>44837.595416666663</v>
      </c>
    </row>
    <row r="1771" spans="1:19" x14ac:dyDescent="0.2">
      <c r="A1771" s="208" t="s">
        <v>256</v>
      </c>
      <c r="B1771" s="208" t="s">
        <v>211</v>
      </c>
      <c r="C1771" s="203">
        <v>44818.666666666664</v>
      </c>
      <c r="D1771" s="208">
        <v>0</v>
      </c>
      <c r="E1771" s="208">
        <v>0</v>
      </c>
      <c r="F1771" s="208">
        <v>4.4320000000000004</v>
      </c>
      <c r="G1771" s="208">
        <v>4.4320000000000004</v>
      </c>
      <c r="H1771" s="208">
        <v>0</v>
      </c>
      <c r="I1771" s="208">
        <v>0</v>
      </c>
      <c r="J1771" s="208">
        <v>0</v>
      </c>
      <c r="K1771" s="208">
        <v>0</v>
      </c>
      <c r="L1771" s="208"/>
      <c r="M1771" s="208">
        <v>0</v>
      </c>
      <c r="N1771" s="208">
        <v>0</v>
      </c>
      <c r="O1771" s="208">
        <v>680</v>
      </c>
      <c r="P1771" s="208" t="s">
        <v>257</v>
      </c>
      <c r="Q1771" s="208" t="s">
        <v>258</v>
      </c>
      <c r="R1771" s="208" t="s">
        <v>259</v>
      </c>
      <c r="S1771" s="203">
        <v>44837.595416666663</v>
      </c>
    </row>
    <row r="1772" spans="1:19" x14ac:dyDescent="0.2">
      <c r="A1772" s="208" t="s">
        <v>256</v>
      </c>
      <c r="B1772" s="208" t="s">
        <v>211</v>
      </c>
      <c r="C1772" s="203">
        <v>44818.708333333336</v>
      </c>
      <c r="D1772" s="208">
        <v>0</v>
      </c>
      <c r="E1772" s="208">
        <v>0</v>
      </c>
      <c r="F1772" s="208">
        <v>4.8520000000000003</v>
      </c>
      <c r="G1772" s="208">
        <v>4.8520000000000003</v>
      </c>
      <c r="H1772" s="208">
        <v>0</v>
      </c>
      <c r="I1772" s="208">
        <v>0</v>
      </c>
      <c r="J1772" s="208">
        <v>0</v>
      </c>
      <c r="K1772" s="208">
        <v>0</v>
      </c>
      <c r="L1772" s="208"/>
      <c r="M1772" s="208">
        <v>0</v>
      </c>
      <c r="N1772" s="208">
        <v>0</v>
      </c>
      <c r="O1772" s="208">
        <v>680</v>
      </c>
      <c r="P1772" s="208" t="s">
        <v>257</v>
      </c>
      <c r="Q1772" s="208" t="s">
        <v>258</v>
      </c>
      <c r="R1772" s="208" t="s">
        <v>259</v>
      </c>
      <c r="S1772" s="203">
        <v>44837.595416666663</v>
      </c>
    </row>
    <row r="1773" spans="1:19" x14ac:dyDescent="0.2">
      <c r="A1773" s="208" t="s">
        <v>256</v>
      </c>
      <c r="B1773" s="208" t="s">
        <v>211</v>
      </c>
      <c r="C1773" s="203">
        <v>44818.75</v>
      </c>
      <c r="D1773" s="208">
        <v>0</v>
      </c>
      <c r="E1773" s="208">
        <v>0</v>
      </c>
      <c r="F1773" s="208">
        <v>4.8440000000000003</v>
      </c>
      <c r="G1773" s="208">
        <v>4.8440000000000003</v>
      </c>
      <c r="H1773" s="208">
        <v>0</v>
      </c>
      <c r="I1773" s="208">
        <v>0</v>
      </c>
      <c r="J1773" s="208">
        <v>0</v>
      </c>
      <c r="K1773" s="208">
        <v>0</v>
      </c>
      <c r="L1773" s="208"/>
      <c r="M1773" s="208">
        <v>0</v>
      </c>
      <c r="N1773" s="208">
        <v>0</v>
      </c>
      <c r="O1773" s="208">
        <v>680</v>
      </c>
      <c r="P1773" s="208" t="s">
        <v>257</v>
      </c>
      <c r="Q1773" s="208" t="s">
        <v>258</v>
      </c>
      <c r="R1773" s="208" t="s">
        <v>259</v>
      </c>
      <c r="S1773" s="203">
        <v>44837.595416666663</v>
      </c>
    </row>
    <row r="1774" spans="1:19" x14ac:dyDescent="0.2">
      <c r="A1774" s="208" t="s">
        <v>256</v>
      </c>
      <c r="B1774" s="208" t="s">
        <v>211</v>
      </c>
      <c r="C1774" s="203">
        <v>44818.791666666664</v>
      </c>
      <c r="D1774" s="208">
        <v>0</v>
      </c>
      <c r="E1774" s="208">
        <v>0</v>
      </c>
      <c r="F1774" s="208">
        <v>4.8280000000000003</v>
      </c>
      <c r="G1774" s="208">
        <v>4.8280000000000003</v>
      </c>
      <c r="H1774" s="208">
        <v>0</v>
      </c>
      <c r="I1774" s="208">
        <v>0</v>
      </c>
      <c r="J1774" s="208">
        <v>0</v>
      </c>
      <c r="K1774" s="208">
        <v>0</v>
      </c>
      <c r="L1774" s="208"/>
      <c r="M1774" s="208">
        <v>0</v>
      </c>
      <c r="N1774" s="208">
        <v>0</v>
      </c>
      <c r="O1774" s="208">
        <v>680</v>
      </c>
      <c r="P1774" s="208" t="s">
        <v>257</v>
      </c>
      <c r="Q1774" s="208" t="s">
        <v>258</v>
      </c>
      <c r="R1774" s="208" t="s">
        <v>259</v>
      </c>
      <c r="S1774" s="203">
        <v>44837.595416666663</v>
      </c>
    </row>
    <row r="1775" spans="1:19" x14ac:dyDescent="0.2">
      <c r="A1775" s="208" t="s">
        <v>256</v>
      </c>
      <c r="B1775" s="208" t="s">
        <v>211</v>
      </c>
      <c r="C1775" s="203">
        <v>44818.833333333336</v>
      </c>
      <c r="D1775" s="208">
        <v>0</v>
      </c>
      <c r="E1775" s="208">
        <v>0</v>
      </c>
      <c r="F1775" s="208">
        <v>4.8280000000000003</v>
      </c>
      <c r="G1775" s="208">
        <v>4.8280000000000003</v>
      </c>
      <c r="H1775" s="208">
        <v>0</v>
      </c>
      <c r="I1775" s="208">
        <v>0</v>
      </c>
      <c r="J1775" s="208">
        <v>0</v>
      </c>
      <c r="K1775" s="208">
        <v>0</v>
      </c>
      <c r="L1775" s="208"/>
      <c r="M1775" s="208">
        <v>0</v>
      </c>
      <c r="N1775" s="208">
        <v>0</v>
      </c>
      <c r="O1775" s="208">
        <v>680</v>
      </c>
      <c r="P1775" s="208" t="s">
        <v>257</v>
      </c>
      <c r="Q1775" s="208" t="s">
        <v>258</v>
      </c>
      <c r="R1775" s="208" t="s">
        <v>259</v>
      </c>
      <c r="S1775" s="203">
        <v>44837.595416666663</v>
      </c>
    </row>
    <row r="1776" spans="1:19" x14ac:dyDescent="0.2">
      <c r="A1776" s="208" t="s">
        <v>256</v>
      </c>
      <c r="B1776" s="208" t="s">
        <v>211</v>
      </c>
      <c r="C1776" s="203">
        <v>44818.875</v>
      </c>
      <c r="D1776" s="208">
        <v>0</v>
      </c>
      <c r="E1776" s="208">
        <v>0</v>
      </c>
      <c r="F1776" s="208">
        <v>4.8600000000000003</v>
      </c>
      <c r="G1776" s="208">
        <v>4.8600000000000003</v>
      </c>
      <c r="H1776" s="208">
        <v>0</v>
      </c>
      <c r="I1776" s="208">
        <v>0</v>
      </c>
      <c r="J1776" s="208">
        <v>0</v>
      </c>
      <c r="K1776" s="208">
        <v>0</v>
      </c>
      <c r="L1776" s="208"/>
      <c r="M1776" s="208">
        <v>0</v>
      </c>
      <c r="N1776" s="208">
        <v>0</v>
      </c>
      <c r="O1776" s="208">
        <v>680</v>
      </c>
      <c r="P1776" s="208" t="s">
        <v>257</v>
      </c>
      <c r="Q1776" s="208" t="s">
        <v>258</v>
      </c>
      <c r="R1776" s="208" t="s">
        <v>259</v>
      </c>
      <c r="S1776" s="203">
        <v>44837.595416666663</v>
      </c>
    </row>
    <row r="1777" spans="1:19" x14ac:dyDescent="0.2">
      <c r="A1777" s="208" t="s">
        <v>256</v>
      </c>
      <c r="B1777" s="208" t="s">
        <v>211</v>
      </c>
      <c r="C1777" s="203">
        <v>44818.916666666664</v>
      </c>
      <c r="D1777" s="208">
        <v>0</v>
      </c>
      <c r="E1777" s="208">
        <v>0</v>
      </c>
      <c r="F1777" s="208">
        <v>4.6319999999999997</v>
      </c>
      <c r="G1777" s="208">
        <v>4.6319999999999997</v>
      </c>
      <c r="H1777" s="208">
        <v>0</v>
      </c>
      <c r="I1777" s="208">
        <v>0</v>
      </c>
      <c r="J1777" s="208">
        <v>0</v>
      </c>
      <c r="K1777" s="208">
        <v>0</v>
      </c>
      <c r="L1777" s="208"/>
      <c r="M1777" s="208">
        <v>0</v>
      </c>
      <c r="N1777" s="208">
        <v>0</v>
      </c>
      <c r="O1777" s="208">
        <v>680</v>
      </c>
      <c r="P1777" s="208" t="s">
        <v>257</v>
      </c>
      <c r="Q1777" s="208" t="s">
        <v>258</v>
      </c>
      <c r="R1777" s="208" t="s">
        <v>259</v>
      </c>
      <c r="S1777" s="203">
        <v>44837.595416666663</v>
      </c>
    </row>
    <row r="1778" spans="1:19" x14ac:dyDescent="0.2">
      <c r="A1778" s="208" t="s">
        <v>256</v>
      </c>
      <c r="B1778" s="208" t="s">
        <v>211</v>
      </c>
      <c r="C1778" s="203">
        <v>44818.958333333336</v>
      </c>
      <c r="D1778" s="208">
        <v>0</v>
      </c>
      <c r="E1778" s="208">
        <v>0</v>
      </c>
      <c r="F1778" s="208">
        <v>4.6280000000000001</v>
      </c>
      <c r="G1778" s="208">
        <v>4.6280000000000001</v>
      </c>
      <c r="H1778" s="208">
        <v>0</v>
      </c>
      <c r="I1778" s="208">
        <v>0</v>
      </c>
      <c r="J1778" s="208">
        <v>0</v>
      </c>
      <c r="K1778" s="208">
        <v>0</v>
      </c>
      <c r="L1778" s="208"/>
      <c r="M1778" s="208">
        <v>0</v>
      </c>
      <c r="N1778" s="208">
        <v>0</v>
      </c>
      <c r="O1778" s="208">
        <v>680</v>
      </c>
      <c r="P1778" s="208" t="s">
        <v>257</v>
      </c>
      <c r="Q1778" s="208" t="s">
        <v>258</v>
      </c>
      <c r="R1778" s="208" t="s">
        <v>259</v>
      </c>
      <c r="S1778" s="203">
        <v>44837.595416666663</v>
      </c>
    </row>
    <row r="1779" spans="1:19" x14ac:dyDescent="0.2">
      <c r="A1779" s="208" t="s">
        <v>256</v>
      </c>
      <c r="B1779" s="208" t="s">
        <v>211</v>
      </c>
      <c r="C1779" s="203">
        <v>44819</v>
      </c>
      <c r="D1779" s="208">
        <v>0</v>
      </c>
      <c r="E1779" s="208">
        <v>0</v>
      </c>
      <c r="F1779" s="208">
        <v>4.62</v>
      </c>
      <c r="G1779" s="208">
        <v>4.62</v>
      </c>
      <c r="H1779" s="208">
        <v>0</v>
      </c>
      <c r="I1779" s="208">
        <v>0</v>
      </c>
      <c r="J1779" s="208">
        <v>0</v>
      </c>
      <c r="K1779" s="208">
        <v>0</v>
      </c>
      <c r="L1779" s="208"/>
      <c r="M1779" s="208">
        <v>0</v>
      </c>
      <c r="N1779" s="208">
        <v>0</v>
      </c>
      <c r="O1779" s="208">
        <v>680</v>
      </c>
      <c r="P1779" s="208" t="s">
        <v>257</v>
      </c>
      <c r="Q1779" s="208" t="s">
        <v>258</v>
      </c>
      <c r="R1779" s="208" t="s">
        <v>259</v>
      </c>
      <c r="S1779" s="203">
        <v>44837.595416666663</v>
      </c>
    </row>
    <row r="1780" spans="1:19" x14ac:dyDescent="0.2">
      <c r="A1780" s="208" t="s">
        <v>256</v>
      </c>
      <c r="B1780" s="208" t="s">
        <v>211</v>
      </c>
      <c r="C1780" s="203">
        <v>44819.041666666664</v>
      </c>
      <c r="D1780" s="208">
        <v>0</v>
      </c>
      <c r="E1780" s="208">
        <v>0</v>
      </c>
      <c r="F1780" s="208">
        <v>4.6079999999999997</v>
      </c>
      <c r="G1780" s="208">
        <v>4.6079999999999997</v>
      </c>
      <c r="H1780" s="208">
        <v>0</v>
      </c>
      <c r="I1780" s="208">
        <v>0</v>
      </c>
      <c r="J1780" s="208">
        <v>0</v>
      </c>
      <c r="K1780" s="208">
        <v>0</v>
      </c>
      <c r="L1780" s="208"/>
      <c r="M1780" s="208">
        <v>0</v>
      </c>
      <c r="N1780" s="208">
        <v>0</v>
      </c>
      <c r="O1780" s="208">
        <v>680</v>
      </c>
      <c r="P1780" s="208" t="s">
        <v>257</v>
      </c>
      <c r="Q1780" s="208" t="s">
        <v>258</v>
      </c>
      <c r="R1780" s="208" t="s">
        <v>259</v>
      </c>
      <c r="S1780" s="203">
        <v>44837.595416666663</v>
      </c>
    </row>
    <row r="1781" spans="1:19" x14ac:dyDescent="0.2">
      <c r="A1781" s="208" t="s">
        <v>256</v>
      </c>
      <c r="B1781" s="208" t="s">
        <v>211</v>
      </c>
      <c r="C1781" s="203">
        <v>44819.083333333336</v>
      </c>
      <c r="D1781" s="208">
        <v>0</v>
      </c>
      <c r="E1781" s="208">
        <v>0</v>
      </c>
      <c r="F1781" s="208">
        <v>4.6520000000000001</v>
      </c>
      <c r="G1781" s="208">
        <v>4.6520000000000001</v>
      </c>
      <c r="H1781" s="208">
        <v>0</v>
      </c>
      <c r="I1781" s="208">
        <v>0</v>
      </c>
      <c r="J1781" s="208">
        <v>0</v>
      </c>
      <c r="K1781" s="208">
        <v>0</v>
      </c>
      <c r="L1781" s="208"/>
      <c r="M1781" s="208">
        <v>0</v>
      </c>
      <c r="N1781" s="208">
        <v>0</v>
      </c>
      <c r="O1781" s="208">
        <v>680</v>
      </c>
      <c r="P1781" s="208" t="s">
        <v>257</v>
      </c>
      <c r="Q1781" s="208" t="s">
        <v>258</v>
      </c>
      <c r="R1781" s="208" t="s">
        <v>259</v>
      </c>
      <c r="S1781" s="203">
        <v>44837.595416666663</v>
      </c>
    </row>
    <row r="1782" spans="1:19" x14ac:dyDescent="0.2">
      <c r="A1782" s="208" t="s">
        <v>256</v>
      </c>
      <c r="B1782" s="208" t="s">
        <v>211</v>
      </c>
      <c r="C1782" s="203">
        <v>44819.125</v>
      </c>
      <c r="D1782" s="208">
        <v>0</v>
      </c>
      <c r="E1782" s="208">
        <v>0</v>
      </c>
      <c r="F1782" s="208">
        <v>4.6479999999999997</v>
      </c>
      <c r="G1782" s="208">
        <v>4.6479999999999997</v>
      </c>
      <c r="H1782" s="208">
        <v>0</v>
      </c>
      <c r="I1782" s="208">
        <v>0</v>
      </c>
      <c r="J1782" s="208">
        <v>0</v>
      </c>
      <c r="K1782" s="208">
        <v>0</v>
      </c>
      <c r="L1782" s="208"/>
      <c r="M1782" s="208">
        <v>0</v>
      </c>
      <c r="N1782" s="208">
        <v>0</v>
      </c>
      <c r="O1782" s="208">
        <v>680</v>
      </c>
      <c r="P1782" s="208" t="s">
        <v>257</v>
      </c>
      <c r="Q1782" s="208" t="s">
        <v>258</v>
      </c>
      <c r="R1782" s="208" t="s">
        <v>259</v>
      </c>
      <c r="S1782" s="203">
        <v>44837.595416666663</v>
      </c>
    </row>
    <row r="1783" spans="1:19" x14ac:dyDescent="0.2">
      <c r="A1783" s="208" t="s">
        <v>256</v>
      </c>
      <c r="B1783" s="208" t="s">
        <v>211</v>
      </c>
      <c r="C1783" s="203">
        <v>44819.166666666664</v>
      </c>
      <c r="D1783" s="208">
        <v>0</v>
      </c>
      <c r="E1783" s="208">
        <v>0</v>
      </c>
      <c r="F1783" s="208">
        <v>4.6440000000000001</v>
      </c>
      <c r="G1783" s="208">
        <v>4.6440000000000001</v>
      </c>
      <c r="H1783" s="208">
        <v>0</v>
      </c>
      <c r="I1783" s="208">
        <v>0</v>
      </c>
      <c r="J1783" s="208">
        <v>0</v>
      </c>
      <c r="K1783" s="208">
        <v>0</v>
      </c>
      <c r="L1783" s="208"/>
      <c r="M1783" s="208">
        <v>0</v>
      </c>
      <c r="N1783" s="208">
        <v>0</v>
      </c>
      <c r="O1783" s="208">
        <v>680</v>
      </c>
      <c r="P1783" s="208" t="s">
        <v>257</v>
      </c>
      <c r="Q1783" s="208" t="s">
        <v>258</v>
      </c>
      <c r="R1783" s="208" t="s">
        <v>259</v>
      </c>
      <c r="S1783" s="203">
        <v>44837.595416666663</v>
      </c>
    </row>
    <row r="1784" spans="1:19" x14ac:dyDescent="0.2">
      <c r="A1784" s="208" t="s">
        <v>256</v>
      </c>
      <c r="B1784" s="208" t="s">
        <v>211</v>
      </c>
      <c r="C1784" s="203">
        <v>44819.208333333336</v>
      </c>
      <c r="D1784" s="208">
        <v>0</v>
      </c>
      <c r="E1784" s="208">
        <v>0</v>
      </c>
      <c r="F1784" s="208">
        <v>4.6159999999999997</v>
      </c>
      <c r="G1784" s="208">
        <v>4.6159999999999997</v>
      </c>
      <c r="H1784" s="208">
        <v>0</v>
      </c>
      <c r="I1784" s="208">
        <v>0</v>
      </c>
      <c r="J1784" s="208">
        <v>0</v>
      </c>
      <c r="K1784" s="208">
        <v>0</v>
      </c>
      <c r="L1784" s="208"/>
      <c r="M1784" s="208">
        <v>0</v>
      </c>
      <c r="N1784" s="208">
        <v>0</v>
      </c>
      <c r="O1784" s="208">
        <v>680</v>
      </c>
      <c r="P1784" s="208" t="s">
        <v>257</v>
      </c>
      <c r="Q1784" s="208" t="s">
        <v>258</v>
      </c>
      <c r="R1784" s="208" t="s">
        <v>259</v>
      </c>
      <c r="S1784" s="203">
        <v>44837.595416666663</v>
      </c>
    </row>
    <row r="1785" spans="1:19" x14ac:dyDescent="0.2">
      <c r="A1785" s="208" t="s">
        <v>256</v>
      </c>
      <c r="B1785" s="208" t="s">
        <v>211</v>
      </c>
      <c r="C1785" s="203">
        <v>44819.25</v>
      </c>
      <c r="D1785" s="208">
        <v>0</v>
      </c>
      <c r="E1785" s="208">
        <v>0</v>
      </c>
      <c r="F1785" s="208">
        <v>3.536</v>
      </c>
      <c r="G1785" s="208">
        <v>3.536</v>
      </c>
      <c r="H1785" s="208">
        <v>0</v>
      </c>
      <c r="I1785" s="208">
        <v>0</v>
      </c>
      <c r="J1785" s="208">
        <v>0</v>
      </c>
      <c r="K1785" s="208">
        <v>0</v>
      </c>
      <c r="L1785" s="208"/>
      <c r="M1785" s="208">
        <v>0</v>
      </c>
      <c r="N1785" s="208">
        <v>0</v>
      </c>
      <c r="O1785" s="208">
        <v>680</v>
      </c>
      <c r="P1785" s="208" t="s">
        <v>257</v>
      </c>
      <c r="Q1785" s="208" t="s">
        <v>258</v>
      </c>
      <c r="R1785" s="208" t="s">
        <v>259</v>
      </c>
      <c r="S1785" s="203">
        <v>44837.595416666663</v>
      </c>
    </row>
    <row r="1786" spans="1:19" x14ac:dyDescent="0.2">
      <c r="A1786" s="208" t="s">
        <v>256</v>
      </c>
      <c r="B1786" s="208" t="s">
        <v>211</v>
      </c>
      <c r="C1786" s="203">
        <v>44819.291666666664</v>
      </c>
      <c r="D1786" s="208">
        <v>0</v>
      </c>
      <c r="E1786" s="208">
        <v>0</v>
      </c>
      <c r="F1786" s="208">
        <v>3.508</v>
      </c>
      <c r="G1786" s="208">
        <v>3.508</v>
      </c>
      <c r="H1786" s="208">
        <v>0</v>
      </c>
      <c r="I1786" s="208">
        <v>0</v>
      </c>
      <c r="J1786" s="208">
        <v>0</v>
      </c>
      <c r="K1786" s="208">
        <v>0</v>
      </c>
      <c r="L1786" s="208"/>
      <c r="M1786" s="208">
        <v>0</v>
      </c>
      <c r="N1786" s="208">
        <v>0</v>
      </c>
      <c r="O1786" s="208">
        <v>680</v>
      </c>
      <c r="P1786" s="208" t="s">
        <v>257</v>
      </c>
      <c r="Q1786" s="208" t="s">
        <v>258</v>
      </c>
      <c r="R1786" s="208" t="s">
        <v>259</v>
      </c>
      <c r="S1786" s="203">
        <v>44837.595416666663</v>
      </c>
    </row>
    <row r="1787" spans="1:19" x14ac:dyDescent="0.2">
      <c r="A1787" s="208" t="s">
        <v>256</v>
      </c>
      <c r="B1787" s="208" t="s">
        <v>211</v>
      </c>
      <c r="C1787" s="203">
        <v>44819.333333333336</v>
      </c>
      <c r="D1787" s="208">
        <v>0</v>
      </c>
      <c r="E1787" s="208">
        <v>0</v>
      </c>
      <c r="F1787" s="208">
        <v>3.496</v>
      </c>
      <c r="G1787" s="208">
        <v>3.496</v>
      </c>
      <c r="H1787" s="208">
        <v>0</v>
      </c>
      <c r="I1787" s="208">
        <v>0</v>
      </c>
      <c r="J1787" s="208">
        <v>0</v>
      </c>
      <c r="K1787" s="208">
        <v>0</v>
      </c>
      <c r="L1787" s="208"/>
      <c r="M1787" s="208">
        <v>0</v>
      </c>
      <c r="N1787" s="208">
        <v>0</v>
      </c>
      <c r="O1787" s="208">
        <v>680</v>
      </c>
      <c r="P1787" s="208" t="s">
        <v>257</v>
      </c>
      <c r="Q1787" s="208" t="s">
        <v>258</v>
      </c>
      <c r="R1787" s="208" t="s">
        <v>259</v>
      </c>
      <c r="S1787" s="203">
        <v>44837.595416666663</v>
      </c>
    </row>
    <row r="1788" spans="1:19" x14ac:dyDescent="0.2">
      <c r="A1788" s="208" t="s">
        <v>256</v>
      </c>
      <c r="B1788" s="208" t="s">
        <v>211</v>
      </c>
      <c r="C1788" s="203">
        <v>44819.375</v>
      </c>
      <c r="D1788" s="208">
        <v>0</v>
      </c>
      <c r="E1788" s="208">
        <v>0</v>
      </c>
      <c r="F1788" s="208">
        <v>3.528</v>
      </c>
      <c r="G1788" s="208">
        <v>3.528</v>
      </c>
      <c r="H1788" s="208">
        <v>0</v>
      </c>
      <c r="I1788" s="208">
        <v>0</v>
      </c>
      <c r="J1788" s="208">
        <v>0</v>
      </c>
      <c r="K1788" s="208">
        <v>0</v>
      </c>
      <c r="L1788" s="208"/>
      <c r="M1788" s="208">
        <v>0</v>
      </c>
      <c r="N1788" s="208">
        <v>0</v>
      </c>
      <c r="O1788" s="208">
        <v>680</v>
      </c>
      <c r="P1788" s="208" t="s">
        <v>257</v>
      </c>
      <c r="Q1788" s="208" t="s">
        <v>258</v>
      </c>
      <c r="R1788" s="208" t="s">
        <v>259</v>
      </c>
      <c r="S1788" s="203">
        <v>44837.595416666663</v>
      </c>
    </row>
    <row r="1789" spans="1:19" x14ac:dyDescent="0.2">
      <c r="A1789" s="208" t="s">
        <v>256</v>
      </c>
      <c r="B1789" s="208" t="s">
        <v>211</v>
      </c>
      <c r="C1789" s="203">
        <v>44819.416666666664</v>
      </c>
      <c r="D1789" s="208">
        <v>0</v>
      </c>
      <c r="E1789" s="208">
        <v>0</v>
      </c>
      <c r="F1789" s="208">
        <v>3.548</v>
      </c>
      <c r="G1789" s="208">
        <v>3.548</v>
      </c>
      <c r="H1789" s="208">
        <v>0</v>
      </c>
      <c r="I1789" s="208">
        <v>0</v>
      </c>
      <c r="J1789" s="208">
        <v>0</v>
      </c>
      <c r="K1789" s="208">
        <v>0</v>
      </c>
      <c r="L1789" s="208"/>
      <c r="M1789" s="208">
        <v>0</v>
      </c>
      <c r="N1789" s="208">
        <v>0</v>
      </c>
      <c r="O1789" s="208">
        <v>680</v>
      </c>
      <c r="P1789" s="208" t="s">
        <v>257</v>
      </c>
      <c r="Q1789" s="208" t="s">
        <v>258</v>
      </c>
      <c r="R1789" s="208" t="s">
        <v>259</v>
      </c>
      <c r="S1789" s="203">
        <v>44837.595416666663</v>
      </c>
    </row>
    <row r="1790" spans="1:19" x14ac:dyDescent="0.2">
      <c r="A1790" s="208" t="s">
        <v>256</v>
      </c>
      <c r="B1790" s="208" t="s">
        <v>211</v>
      </c>
      <c r="C1790" s="203">
        <v>44819.458333333336</v>
      </c>
      <c r="D1790" s="208">
        <v>0</v>
      </c>
      <c r="E1790" s="208">
        <v>0</v>
      </c>
      <c r="F1790" s="208">
        <v>3.54</v>
      </c>
      <c r="G1790" s="208">
        <v>3.54</v>
      </c>
      <c r="H1790" s="208">
        <v>0</v>
      </c>
      <c r="I1790" s="208">
        <v>0</v>
      </c>
      <c r="J1790" s="208">
        <v>0</v>
      </c>
      <c r="K1790" s="208">
        <v>0</v>
      </c>
      <c r="L1790" s="208"/>
      <c r="M1790" s="208">
        <v>0</v>
      </c>
      <c r="N1790" s="208">
        <v>0</v>
      </c>
      <c r="O1790" s="208">
        <v>680</v>
      </c>
      <c r="P1790" s="208" t="s">
        <v>257</v>
      </c>
      <c r="Q1790" s="208" t="s">
        <v>258</v>
      </c>
      <c r="R1790" s="208" t="s">
        <v>259</v>
      </c>
      <c r="S1790" s="203">
        <v>44837.595416666663</v>
      </c>
    </row>
    <row r="1791" spans="1:19" x14ac:dyDescent="0.2">
      <c r="A1791" s="208" t="s">
        <v>256</v>
      </c>
      <c r="B1791" s="208" t="s">
        <v>211</v>
      </c>
      <c r="C1791" s="203">
        <v>44819.5</v>
      </c>
      <c r="D1791" s="208">
        <v>0</v>
      </c>
      <c r="E1791" s="208">
        <v>0</v>
      </c>
      <c r="F1791" s="208">
        <v>3.62</v>
      </c>
      <c r="G1791" s="208">
        <v>3.62</v>
      </c>
      <c r="H1791" s="208">
        <v>0</v>
      </c>
      <c r="I1791" s="208">
        <v>0</v>
      </c>
      <c r="J1791" s="208">
        <v>0</v>
      </c>
      <c r="K1791" s="208">
        <v>0</v>
      </c>
      <c r="L1791" s="208"/>
      <c r="M1791" s="208">
        <v>0</v>
      </c>
      <c r="N1791" s="208">
        <v>0</v>
      </c>
      <c r="O1791" s="208">
        <v>680</v>
      </c>
      <c r="P1791" s="208" t="s">
        <v>257</v>
      </c>
      <c r="Q1791" s="208" t="s">
        <v>258</v>
      </c>
      <c r="R1791" s="208" t="s">
        <v>259</v>
      </c>
      <c r="S1791" s="203">
        <v>44837.595416666663</v>
      </c>
    </row>
    <row r="1792" spans="1:19" x14ac:dyDescent="0.2">
      <c r="A1792" s="208" t="s">
        <v>256</v>
      </c>
      <c r="B1792" s="208" t="s">
        <v>211</v>
      </c>
      <c r="C1792" s="203">
        <v>44819.541666666664</v>
      </c>
      <c r="D1792" s="208">
        <v>0</v>
      </c>
      <c r="E1792" s="208">
        <v>0</v>
      </c>
      <c r="F1792" s="208">
        <v>3.5640000000000001</v>
      </c>
      <c r="G1792" s="208">
        <v>3.5640000000000001</v>
      </c>
      <c r="H1792" s="208">
        <v>0</v>
      </c>
      <c r="I1792" s="208">
        <v>0</v>
      </c>
      <c r="J1792" s="208">
        <v>0</v>
      </c>
      <c r="K1792" s="208">
        <v>0</v>
      </c>
      <c r="L1792" s="208"/>
      <c r="M1792" s="208">
        <v>0</v>
      </c>
      <c r="N1792" s="208">
        <v>0</v>
      </c>
      <c r="O1792" s="208">
        <v>680</v>
      </c>
      <c r="P1792" s="208" t="s">
        <v>257</v>
      </c>
      <c r="Q1792" s="208" t="s">
        <v>258</v>
      </c>
      <c r="R1792" s="208" t="s">
        <v>259</v>
      </c>
      <c r="S1792" s="203">
        <v>44837.595416666663</v>
      </c>
    </row>
    <row r="1793" spans="1:19" x14ac:dyDescent="0.2">
      <c r="A1793" s="208" t="s">
        <v>256</v>
      </c>
      <c r="B1793" s="208" t="s">
        <v>211</v>
      </c>
      <c r="C1793" s="203">
        <v>44819.583333333336</v>
      </c>
      <c r="D1793" s="208">
        <v>0</v>
      </c>
      <c r="E1793" s="208">
        <v>0</v>
      </c>
      <c r="F1793" s="208">
        <v>3.62</v>
      </c>
      <c r="G1793" s="208">
        <v>3.62</v>
      </c>
      <c r="H1793" s="208">
        <v>0</v>
      </c>
      <c r="I1793" s="208">
        <v>0</v>
      </c>
      <c r="J1793" s="208">
        <v>0</v>
      </c>
      <c r="K1793" s="208">
        <v>0</v>
      </c>
      <c r="L1793" s="208"/>
      <c r="M1793" s="208">
        <v>0</v>
      </c>
      <c r="N1793" s="208">
        <v>0</v>
      </c>
      <c r="O1793" s="208">
        <v>680</v>
      </c>
      <c r="P1793" s="208" t="s">
        <v>257</v>
      </c>
      <c r="Q1793" s="208" t="s">
        <v>258</v>
      </c>
      <c r="R1793" s="208" t="s">
        <v>259</v>
      </c>
      <c r="S1793" s="203">
        <v>44837.595416666663</v>
      </c>
    </row>
    <row r="1794" spans="1:19" x14ac:dyDescent="0.2">
      <c r="A1794" s="208" t="s">
        <v>256</v>
      </c>
      <c r="B1794" s="208" t="s">
        <v>211</v>
      </c>
      <c r="C1794" s="203">
        <v>44819.625</v>
      </c>
      <c r="D1794" s="208">
        <v>0</v>
      </c>
      <c r="E1794" s="208">
        <v>0</v>
      </c>
      <c r="F1794" s="208">
        <v>3.6</v>
      </c>
      <c r="G1794" s="208">
        <v>3.6</v>
      </c>
      <c r="H1794" s="208">
        <v>0</v>
      </c>
      <c r="I1794" s="208">
        <v>0</v>
      </c>
      <c r="J1794" s="208">
        <v>0</v>
      </c>
      <c r="K1794" s="208">
        <v>0</v>
      </c>
      <c r="L1794" s="208"/>
      <c r="M1794" s="208">
        <v>0</v>
      </c>
      <c r="N1794" s="208">
        <v>0</v>
      </c>
      <c r="O1794" s="208">
        <v>680</v>
      </c>
      <c r="P1794" s="208" t="s">
        <v>257</v>
      </c>
      <c r="Q1794" s="208" t="s">
        <v>258</v>
      </c>
      <c r="R1794" s="208" t="s">
        <v>259</v>
      </c>
      <c r="S1794" s="203">
        <v>44837.595416666663</v>
      </c>
    </row>
    <row r="1795" spans="1:19" x14ac:dyDescent="0.2">
      <c r="A1795" s="208" t="s">
        <v>256</v>
      </c>
      <c r="B1795" s="208" t="s">
        <v>211</v>
      </c>
      <c r="C1795" s="203">
        <v>44819.666666666664</v>
      </c>
      <c r="D1795" s="208">
        <v>0</v>
      </c>
      <c r="E1795" s="208">
        <v>0</v>
      </c>
      <c r="F1795" s="208">
        <v>3.6440000000000001</v>
      </c>
      <c r="G1795" s="208">
        <v>3.6440000000000001</v>
      </c>
      <c r="H1795" s="208">
        <v>0</v>
      </c>
      <c r="I1795" s="208">
        <v>0</v>
      </c>
      <c r="J1795" s="208">
        <v>0</v>
      </c>
      <c r="K1795" s="208">
        <v>0</v>
      </c>
      <c r="L1795" s="208"/>
      <c r="M1795" s="208">
        <v>0</v>
      </c>
      <c r="N1795" s="208">
        <v>0</v>
      </c>
      <c r="O1795" s="208">
        <v>680</v>
      </c>
      <c r="P1795" s="208" t="s">
        <v>257</v>
      </c>
      <c r="Q1795" s="208" t="s">
        <v>258</v>
      </c>
      <c r="R1795" s="208" t="s">
        <v>259</v>
      </c>
      <c r="S1795" s="203">
        <v>44837.595416666663</v>
      </c>
    </row>
    <row r="1796" spans="1:19" x14ac:dyDescent="0.2">
      <c r="A1796" s="208" t="s">
        <v>256</v>
      </c>
      <c r="B1796" s="208" t="s">
        <v>211</v>
      </c>
      <c r="C1796" s="203">
        <v>44819.708333333336</v>
      </c>
      <c r="D1796" s="208">
        <v>0</v>
      </c>
      <c r="E1796" s="208">
        <v>0</v>
      </c>
      <c r="F1796" s="208">
        <v>3.6640000000000001</v>
      </c>
      <c r="G1796" s="208">
        <v>3.6640000000000001</v>
      </c>
      <c r="H1796" s="208">
        <v>0</v>
      </c>
      <c r="I1796" s="208">
        <v>0</v>
      </c>
      <c r="J1796" s="208">
        <v>0</v>
      </c>
      <c r="K1796" s="208">
        <v>0</v>
      </c>
      <c r="L1796" s="208"/>
      <c r="M1796" s="208">
        <v>0</v>
      </c>
      <c r="N1796" s="208">
        <v>0</v>
      </c>
      <c r="O1796" s="208">
        <v>680</v>
      </c>
      <c r="P1796" s="208" t="s">
        <v>257</v>
      </c>
      <c r="Q1796" s="208" t="s">
        <v>258</v>
      </c>
      <c r="R1796" s="208" t="s">
        <v>259</v>
      </c>
      <c r="S1796" s="203">
        <v>44837.595416666663</v>
      </c>
    </row>
    <row r="1797" spans="1:19" x14ac:dyDescent="0.2">
      <c r="A1797" s="208" t="s">
        <v>256</v>
      </c>
      <c r="B1797" s="208" t="s">
        <v>211</v>
      </c>
      <c r="C1797" s="203">
        <v>44819.75</v>
      </c>
      <c r="D1797" s="208">
        <v>0</v>
      </c>
      <c r="E1797" s="208">
        <v>0</v>
      </c>
      <c r="F1797" s="208">
        <v>3.6520000000000001</v>
      </c>
      <c r="G1797" s="208">
        <v>3.6520000000000001</v>
      </c>
      <c r="H1797" s="208">
        <v>0</v>
      </c>
      <c r="I1797" s="208">
        <v>0</v>
      </c>
      <c r="J1797" s="208">
        <v>0</v>
      </c>
      <c r="K1797" s="208">
        <v>0</v>
      </c>
      <c r="L1797" s="208"/>
      <c r="M1797" s="208">
        <v>0</v>
      </c>
      <c r="N1797" s="208">
        <v>0</v>
      </c>
      <c r="O1797" s="208">
        <v>680</v>
      </c>
      <c r="P1797" s="208" t="s">
        <v>257</v>
      </c>
      <c r="Q1797" s="208" t="s">
        <v>258</v>
      </c>
      <c r="R1797" s="208" t="s">
        <v>259</v>
      </c>
      <c r="S1797" s="203">
        <v>44837.595416666663</v>
      </c>
    </row>
    <row r="1798" spans="1:19" x14ac:dyDescent="0.2">
      <c r="A1798" s="208" t="s">
        <v>256</v>
      </c>
      <c r="B1798" s="208" t="s">
        <v>211</v>
      </c>
      <c r="C1798" s="203">
        <v>44819.791666666664</v>
      </c>
      <c r="D1798" s="208">
        <v>0</v>
      </c>
      <c r="E1798" s="208">
        <v>0</v>
      </c>
      <c r="F1798" s="208">
        <v>3.6360000000000001</v>
      </c>
      <c r="G1798" s="208">
        <v>3.6360000000000001</v>
      </c>
      <c r="H1798" s="208">
        <v>0</v>
      </c>
      <c r="I1798" s="208">
        <v>0</v>
      </c>
      <c r="J1798" s="208">
        <v>0</v>
      </c>
      <c r="K1798" s="208">
        <v>0</v>
      </c>
      <c r="L1798" s="208"/>
      <c r="M1798" s="208">
        <v>0</v>
      </c>
      <c r="N1798" s="208">
        <v>0</v>
      </c>
      <c r="O1798" s="208">
        <v>680</v>
      </c>
      <c r="P1798" s="208" t="s">
        <v>257</v>
      </c>
      <c r="Q1798" s="208" t="s">
        <v>258</v>
      </c>
      <c r="R1798" s="208" t="s">
        <v>259</v>
      </c>
      <c r="S1798" s="203">
        <v>44837.595416666663</v>
      </c>
    </row>
    <row r="1799" spans="1:19" x14ac:dyDescent="0.2">
      <c r="A1799" s="208" t="s">
        <v>256</v>
      </c>
      <c r="B1799" s="208" t="s">
        <v>211</v>
      </c>
      <c r="C1799" s="203">
        <v>44819.833333333336</v>
      </c>
      <c r="D1799" s="208">
        <v>0</v>
      </c>
      <c r="E1799" s="208">
        <v>0</v>
      </c>
      <c r="F1799" s="208">
        <v>3.64</v>
      </c>
      <c r="G1799" s="208">
        <v>3.64</v>
      </c>
      <c r="H1799" s="208">
        <v>0</v>
      </c>
      <c r="I1799" s="208">
        <v>0</v>
      </c>
      <c r="J1799" s="208">
        <v>0</v>
      </c>
      <c r="K1799" s="208">
        <v>0</v>
      </c>
      <c r="L1799" s="208"/>
      <c r="M1799" s="208">
        <v>0</v>
      </c>
      <c r="N1799" s="208">
        <v>0</v>
      </c>
      <c r="O1799" s="208">
        <v>680</v>
      </c>
      <c r="P1799" s="208" t="s">
        <v>257</v>
      </c>
      <c r="Q1799" s="208" t="s">
        <v>258</v>
      </c>
      <c r="R1799" s="208" t="s">
        <v>259</v>
      </c>
      <c r="S1799" s="203">
        <v>44837.595416666663</v>
      </c>
    </row>
    <row r="1800" spans="1:19" x14ac:dyDescent="0.2">
      <c r="A1800" s="208" t="s">
        <v>256</v>
      </c>
      <c r="B1800" s="208" t="s">
        <v>211</v>
      </c>
      <c r="C1800" s="203">
        <v>44819.875</v>
      </c>
      <c r="D1800" s="208">
        <v>0</v>
      </c>
      <c r="E1800" s="208">
        <v>0</v>
      </c>
      <c r="F1800" s="208">
        <v>3.6640000000000001</v>
      </c>
      <c r="G1800" s="208">
        <v>3.6640000000000001</v>
      </c>
      <c r="H1800" s="208">
        <v>0</v>
      </c>
      <c r="I1800" s="208">
        <v>0</v>
      </c>
      <c r="J1800" s="208">
        <v>0</v>
      </c>
      <c r="K1800" s="208">
        <v>0</v>
      </c>
      <c r="L1800" s="208"/>
      <c r="M1800" s="208">
        <v>0</v>
      </c>
      <c r="N1800" s="208">
        <v>0</v>
      </c>
      <c r="O1800" s="208">
        <v>680</v>
      </c>
      <c r="P1800" s="208" t="s">
        <v>257</v>
      </c>
      <c r="Q1800" s="208" t="s">
        <v>258</v>
      </c>
      <c r="R1800" s="208" t="s">
        <v>259</v>
      </c>
      <c r="S1800" s="203">
        <v>44837.595416666663</v>
      </c>
    </row>
    <row r="1801" spans="1:19" x14ac:dyDescent="0.2">
      <c r="A1801" s="208" t="s">
        <v>256</v>
      </c>
      <c r="B1801" s="208" t="s">
        <v>211</v>
      </c>
      <c r="C1801" s="203">
        <v>44819.916666666664</v>
      </c>
      <c r="D1801" s="208">
        <v>0</v>
      </c>
      <c r="E1801" s="208">
        <v>0</v>
      </c>
      <c r="F1801" s="208">
        <v>3.68</v>
      </c>
      <c r="G1801" s="208">
        <v>3.68</v>
      </c>
      <c r="H1801" s="208">
        <v>0</v>
      </c>
      <c r="I1801" s="208">
        <v>0</v>
      </c>
      <c r="J1801" s="208">
        <v>0</v>
      </c>
      <c r="K1801" s="208">
        <v>0</v>
      </c>
      <c r="L1801" s="208"/>
      <c r="M1801" s="208">
        <v>0</v>
      </c>
      <c r="N1801" s="208">
        <v>0</v>
      </c>
      <c r="O1801" s="208">
        <v>680</v>
      </c>
      <c r="P1801" s="208" t="s">
        <v>257</v>
      </c>
      <c r="Q1801" s="208" t="s">
        <v>258</v>
      </c>
      <c r="R1801" s="208" t="s">
        <v>259</v>
      </c>
      <c r="S1801" s="203">
        <v>44837.595416666663</v>
      </c>
    </row>
    <row r="1802" spans="1:19" x14ac:dyDescent="0.2">
      <c r="A1802" s="208" t="s">
        <v>256</v>
      </c>
      <c r="B1802" s="208" t="s">
        <v>211</v>
      </c>
      <c r="C1802" s="203">
        <v>44819.958333333336</v>
      </c>
      <c r="D1802" s="208">
        <v>0</v>
      </c>
      <c r="E1802" s="208">
        <v>0</v>
      </c>
      <c r="F1802" s="208">
        <v>3.6720000000000002</v>
      </c>
      <c r="G1802" s="208">
        <v>3.6720000000000002</v>
      </c>
      <c r="H1802" s="208">
        <v>0</v>
      </c>
      <c r="I1802" s="208">
        <v>0</v>
      </c>
      <c r="J1802" s="208">
        <v>0</v>
      </c>
      <c r="K1802" s="208">
        <v>0</v>
      </c>
      <c r="L1802" s="208"/>
      <c r="M1802" s="208">
        <v>0</v>
      </c>
      <c r="N1802" s="208">
        <v>0</v>
      </c>
      <c r="O1802" s="208">
        <v>680</v>
      </c>
      <c r="P1802" s="208" t="s">
        <v>257</v>
      </c>
      <c r="Q1802" s="208" t="s">
        <v>258</v>
      </c>
      <c r="R1802" s="208" t="s">
        <v>259</v>
      </c>
      <c r="S1802" s="203">
        <v>44837.595416666663</v>
      </c>
    </row>
    <row r="1803" spans="1:19" x14ac:dyDescent="0.2">
      <c r="A1803" s="208" t="s">
        <v>256</v>
      </c>
      <c r="B1803" s="208" t="s">
        <v>211</v>
      </c>
      <c r="C1803" s="203">
        <v>44820</v>
      </c>
      <c r="D1803" s="208">
        <v>0</v>
      </c>
      <c r="E1803" s="208">
        <v>0</v>
      </c>
      <c r="F1803" s="208">
        <v>3.6840000000000002</v>
      </c>
      <c r="G1803" s="208">
        <v>3.6840000000000002</v>
      </c>
      <c r="H1803" s="208">
        <v>0</v>
      </c>
      <c r="I1803" s="208">
        <v>0</v>
      </c>
      <c r="J1803" s="208">
        <v>0</v>
      </c>
      <c r="K1803" s="208">
        <v>0</v>
      </c>
      <c r="L1803" s="208"/>
      <c r="M1803" s="208">
        <v>0</v>
      </c>
      <c r="N1803" s="208">
        <v>0</v>
      </c>
      <c r="O1803" s="208">
        <v>680</v>
      </c>
      <c r="P1803" s="208" t="s">
        <v>257</v>
      </c>
      <c r="Q1803" s="208" t="s">
        <v>258</v>
      </c>
      <c r="R1803" s="208" t="s">
        <v>259</v>
      </c>
      <c r="S1803" s="203">
        <v>44837.595416666663</v>
      </c>
    </row>
    <row r="1804" spans="1:19" x14ac:dyDescent="0.2">
      <c r="A1804" s="208" t="s">
        <v>256</v>
      </c>
      <c r="B1804" s="208" t="s">
        <v>211</v>
      </c>
      <c r="C1804" s="203">
        <v>44820.041666666664</v>
      </c>
      <c r="D1804" s="208">
        <v>0</v>
      </c>
      <c r="E1804" s="208">
        <v>0</v>
      </c>
      <c r="F1804" s="208">
        <v>3.6920000000000002</v>
      </c>
      <c r="G1804" s="208">
        <v>3.6920000000000002</v>
      </c>
      <c r="H1804" s="208">
        <v>0</v>
      </c>
      <c r="I1804" s="208">
        <v>0</v>
      </c>
      <c r="J1804" s="208">
        <v>0</v>
      </c>
      <c r="K1804" s="208">
        <v>0</v>
      </c>
      <c r="L1804" s="208"/>
      <c r="M1804" s="208">
        <v>0</v>
      </c>
      <c r="N1804" s="208">
        <v>0</v>
      </c>
      <c r="O1804" s="208">
        <v>680</v>
      </c>
      <c r="P1804" s="208" t="s">
        <v>257</v>
      </c>
      <c r="Q1804" s="208" t="s">
        <v>258</v>
      </c>
      <c r="R1804" s="208" t="s">
        <v>259</v>
      </c>
      <c r="S1804" s="203">
        <v>44837.595416666663</v>
      </c>
    </row>
    <row r="1805" spans="1:19" x14ac:dyDescent="0.2">
      <c r="A1805" s="208" t="s">
        <v>256</v>
      </c>
      <c r="B1805" s="208" t="s">
        <v>211</v>
      </c>
      <c r="C1805" s="203">
        <v>44820.083333333336</v>
      </c>
      <c r="D1805" s="208">
        <v>0</v>
      </c>
      <c r="E1805" s="208">
        <v>0</v>
      </c>
      <c r="F1805" s="208">
        <v>3.68</v>
      </c>
      <c r="G1805" s="208">
        <v>3.68</v>
      </c>
      <c r="H1805" s="208">
        <v>0</v>
      </c>
      <c r="I1805" s="208">
        <v>0</v>
      </c>
      <c r="J1805" s="208">
        <v>0</v>
      </c>
      <c r="K1805" s="208">
        <v>0</v>
      </c>
      <c r="L1805" s="208"/>
      <c r="M1805" s="208">
        <v>0</v>
      </c>
      <c r="N1805" s="208">
        <v>0</v>
      </c>
      <c r="O1805" s="208">
        <v>680</v>
      </c>
      <c r="P1805" s="208" t="s">
        <v>257</v>
      </c>
      <c r="Q1805" s="208" t="s">
        <v>258</v>
      </c>
      <c r="R1805" s="208" t="s">
        <v>259</v>
      </c>
      <c r="S1805" s="203">
        <v>44837.595416666663</v>
      </c>
    </row>
    <row r="1806" spans="1:19" x14ac:dyDescent="0.2">
      <c r="A1806" s="208" t="s">
        <v>256</v>
      </c>
      <c r="B1806" s="208" t="s">
        <v>211</v>
      </c>
      <c r="C1806" s="203">
        <v>44820.125</v>
      </c>
      <c r="D1806" s="208">
        <v>0</v>
      </c>
      <c r="E1806" s="208">
        <v>0</v>
      </c>
      <c r="F1806" s="208">
        <v>3.6520000000000001</v>
      </c>
      <c r="G1806" s="208">
        <v>3.6520000000000001</v>
      </c>
      <c r="H1806" s="208">
        <v>0</v>
      </c>
      <c r="I1806" s="208">
        <v>0</v>
      </c>
      <c r="J1806" s="208">
        <v>0</v>
      </c>
      <c r="K1806" s="208">
        <v>0</v>
      </c>
      <c r="L1806" s="208"/>
      <c r="M1806" s="208">
        <v>0</v>
      </c>
      <c r="N1806" s="208">
        <v>0</v>
      </c>
      <c r="O1806" s="208">
        <v>680</v>
      </c>
      <c r="P1806" s="208" t="s">
        <v>257</v>
      </c>
      <c r="Q1806" s="208" t="s">
        <v>258</v>
      </c>
      <c r="R1806" s="208" t="s">
        <v>259</v>
      </c>
      <c r="S1806" s="203">
        <v>44837.595416666663</v>
      </c>
    </row>
    <row r="1807" spans="1:19" x14ac:dyDescent="0.2">
      <c r="A1807" s="208" t="s">
        <v>256</v>
      </c>
      <c r="B1807" s="208" t="s">
        <v>211</v>
      </c>
      <c r="C1807" s="203">
        <v>44820.166666666664</v>
      </c>
      <c r="D1807" s="208">
        <v>0</v>
      </c>
      <c r="E1807" s="208">
        <v>0</v>
      </c>
      <c r="F1807" s="208">
        <v>3.6680000000000001</v>
      </c>
      <c r="G1807" s="208">
        <v>3.6680000000000001</v>
      </c>
      <c r="H1807" s="208">
        <v>0</v>
      </c>
      <c r="I1807" s="208">
        <v>0</v>
      </c>
      <c r="J1807" s="208">
        <v>0</v>
      </c>
      <c r="K1807" s="208">
        <v>0</v>
      </c>
      <c r="L1807" s="208"/>
      <c r="M1807" s="208">
        <v>0</v>
      </c>
      <c r="N1807" s="208">
        <v>0</v>
      </c>
      <c r="O1807" s="208">
        <v>680</v>
      </c>
      <c r="P1807" s="208" t="s">
        <v>257</v>
      </c>
      <c r="Q1807" s="208" t="s">
        <v>258</v>
      </c>
      <c r="R1807" s="208" t="s">
        <v>259</v>
      </c>
      <c r="S1807" s="203">
        <v>44837.595416666663</v>
      </c>
    </row>
    <row r="1808" spans="1:19" x14ac:dyDescent="0.2">
      <c r="A1808" s="208" t="s">
        <v>256</v>
      </c>
      <c r="B1808" s="208" t="s">
        <v>211</v>
      </c>
      <c r="C1808" s="203">
        <v>44820.208333333336</v>
      </c>
      <c r="D1808" s="208">
        <v>0</v>
      </c>
      <c r="E1808" s="208">
        <v>0</v>
      </c>
      <c r="F1808" s="208">
        <v>3.6640000000000001</v>
      </c>
      <c r="G1808" s="208">
        <v>3.6640000000000001</v>
      </c>
      <c r="H1808" s="208">
        <v>0</v>
      </c>
      <c r="I1808" s="208">
        <v>0</v>
      </c>
      <c r="J1808" s="208">
        <v>0</v>
      </c>
      <c r="K1808" s="208">
        <v>0</v>
      </c>
      <c r="L1808" s="208"/>
      <c r="M1808" s="208">
        <v>0</v>
      </c>
      <c r="N1808" s="208">
        <v>0</v>
      </c>
      <c r="O1808" s="208">
        <v>680</v>
      </c>
      <c r="P1808" s="208" t="s">
        <v>257</v>
      </c>
      <c r="Q1808" s="208" t="s">
        <v>258</v>
      </c>
      <c r="R1808" s="208" t="s">
        <v>259</v>
      </c>
      <c r="S1808" s="203">
        <v>44837.595416666663</v>
      </c>
    </row>
    <row r="1809" spans="1:19" x14ac:dyDescent="0.2">
      <c r="A1809" s="208" t="s">
        <v>256</v>
      </c>
      <c r="B1809" s="208" t="s">
        <v>211</v>
      </c>
      <c r="C1809" s="203">
        <v>44820.25</v>
      </c>
      <c r="D1809" s="208">
        <v>0</v>
      </c>
      <c r="E1809" s="208">
        <v>0</v>
      </c>
      <c r="F1809" s="208">
        <v>3.64</v>
      </c>
      <c r="G1809" s="208">
        <v>3.64</v>
      </c>
      <c r="H1809" s="208">
        <v>0</v>
      </c>
      <c r="I1809" s="208">
        <v>0</v>
      </c>
      <c r="J1809" s="208">
        <v>0</v>
      </c>
      <c r="K1809" s="208">
        <v>0</v>
      </c>
      <c r="L1809" s="208"/>
      <c r="M1809" s="208">
        <v>0</v>
      </c>
      <c r="N1809" s="208">
        <v>0</v>
      </c>
      <c r="O1809" s="208">
        <v>680</v>
      </c>
      <c r="P1809" s="208" t="s">
        <v>257</v>
      </c>
      <c r="Q1809" s="208" t="s">
        <v>258</v>
      </c>
      <c r="R1809" s="208" t="s">
        <v>259</v>
      </c>
      <c r="S1809" s="203">
        <v>44837.595416666663</v>
      </c>
    </row>
    <row r="1810" spans="1:19" x14ac:dyDescent="0.2">
      <c r="A1810" s="208" t="s">
        <v>256</v>
      </c>
      <c r="B1810" s="208" t="s">
        <v>211</v>
      </c>
      <c r="C1810" s="203">
        <v>44820.291666666664</v>
      </c>
      <c r="D1810" s="208">
        <v>0</v>
      </c>
      <c r="E1810" s="208">
        <v>0</v>
      </c>
      <c r="F1810" s="208">
        <v>3.512</v>
      </c>
      <c r="G1810" s="208">
        <v>3.512</v>
      </c>
      <c r="H1810" s="208">
        <v>0</v>
      </c>
      <c r="I1810" s="208">
        <v>0</v>
      </c>
      <c r="J1810" s="208">
        <v>0</v>
      </c>
      <c r="K1810" s="208">
        <v>0</v>
      </c>
      <c r="L1810" s="208"/>
      <c r="M1810" s="208">
        <v>0</v>
      </c>
      <c r="N1810" s="208">
        <v>0</v>
      </c>
      <c r="O1810" s="208">
        <v>680</v>
      </c>
      <c r="P1810" s="208" t="s">
        <v>257</v>
      </c>
      <c r="Q1810" s="208" t="s">
        <v>258</v>
      </c>
      <c r="R1810" s="208" t="s">
        <v>259</v>
      </c>
      <c r="S1810" s="203">
        <v>44837.595416666663</v>
      </c>
    </row>
    <row r="1811" spans="1:19" x14ac:dyDescent="0.2">
      <c r="A1811" s="208" t="s">
        <v>256</v>
      </c>
      <c r="B1811" s="208" t="s">
        <v>211</v>
      </c>
      <c r="C1811" s="203">
        <v>44820.333333333336</v>
      </c>
      <c r="D1811" s="208">
        <v>0</v>
      </c>
      <c r="E1811" s="208">
        <v>0</v>
      </c>
      <c r="F1811" s="208">
        <v>3.508</v>
      </c>
      <c r="G1811" s="208">
        <v>3.508</v>
      </c>
      <c r="H1811" s="208">
        <v>0</v>
      </c>
      <c r="I1811" s="208">
        <v>0</v>
      </c>
      <c r="J1811" s="208">
        <v>0</v>
      </c>
      <c r="K1811" s="208">
        <v>0</v>
      </c>
      <c r="L1811" s="208"/>
      <c r="M1811" s="208">
        <v>0</v>
      </c>
      <c r="N1811" s="208">
        <v>0</v>
      </c>
      <c r="O1811" s="208">
        <v>680</v>
      </c>
      <c r="P1811" s="208" t="s">
        <v>257</v>
      </c>
      <c r="Q1811" s="208" t="s">
        <v>258</v>
      </c>
      <c r="R1811" s="208" t="s">
        <v>259</v>
      </c>
      <c r="S1811" s="203">
        <v>44837.595416666663</v>
      </c>
    </row>
    <row r="1812" spans="1:19" x14ac:dyDescent="0.2">
      <c r="A1812" s="208" t="s">
        <v>256</v>
      </c>
      <c r="B1812" s="208" t="s">
        <v>211</v>
      </c>
      <c r="C1812" s="203">
        <v>44820.375</v>
      </c>
      <c r="D1812" s="208">
        <v>0</v>
      </c>
      <c r="E1812" s="208">
        <v>0</v>
      </c>
      <c r="F1812" s="208">
        <v>4.7519999999999998</v>
      </c>
      <c r="G1812" s="208">
        <v>4.7519999999999998</v>
      </c>
      <c r="H1812" s="208">
        <v>0</v>
      </c>
      <c r="I1812" s="208">
        <v>0</v>
      </c>
      <c r="J1812" s="208">
        <v>0</v>
      </c>
      <c r="K1812" s="208">
        <v>0</v>
      </c>
      <c r="L1812" s="208"/>
      <c r="M1812" s="208">
        <v>0</v>
      </c>
      <c r="N1812" s="208">
        <v>0</v>
      </c>
      <c r="O1812" s="208">
        <v>680</v>
      </c>
      <c r="P1812" s="208" t="s">
        <v>257</v>
      </c>
      <c r="Q1812" s="208" t="s">
        <v>258</v>
      </c>
      <c r="R1812" s="208" t="s">
        <v>259</v>
      </c>
      <c r="S1812" s="203">
        <v>44837.595416666663</v>
      </c>
    </row>
    <row r="1813" spans="1:19" x14ac:dyDescent="0.2">
      <c r="A1813" s="208" t="s">
        <v>256</v>
      </c>
      <c r="B1813" s="208" t="s">
        <v>211</v>
      </c>
      <c r="C1813" s="203">
        <v>44820.416666666664</v>
      </c>
      <c r="D1813" s="208">
        <v>0</v>
      </c>
      <c r="E1813" s="208">
        <v>0</v>
      </c>
      <c r="F1813" s="208">
        <v>4.7640000000000002</v>
      </c>
      <c r="G1813" s="208">
        <v>4.7640000000000002</v>
      </c>
      <c r="H1813" s="208">
        <v>0</v>
      </c>
      <c r="I1813" s="208">
        <v>0</v>
      </c>
      <c r="J1813" s="208">
        <v>0</v>
      </c>
      <c r="K1813" s="208">
        <v>0</v>
      </c>
      <c r="L1813" s="208"/>
      <c r="M1813" s="208">
        <v>0</v>
      </c>
      <c r="N1813" s="208">
        <v>0</v>
      </c>
      <c r="O1813" s="208">
        <v>680</v>
      </c>
      <c r="P1813" s="208" t="s">
        <v>257</v>
      </c>
      <c r="Q1813" s="208" t="s">
        <v>258</v>
      </c>
      <c r="R1813" s="208" t="s">
        <v>259</v>
      </c>
      <c r="S1813" s="203">
        <v>44837.595416666663</v>
      </c>
    </row>
    <row r="1814" spans="1:19" x14ac:dyDescent="0.2">
      <c r="A1814" s="208" t="s">
        <v>256</v>
      </c>
      <c r="B1814" s="208" t="s">
        <v>211</v>
      </c>
      <c r="C1814" s="203">
        <v>44820.458333333336</v>
      </c>
      <c r="D1814" s="208">
        <v>0</v>
      </c>
      <c r="E1814" s="208">
        <v>0</v>
      </c>
      <c r="F1814" s="208">
        <v>4.78</v>
      </c>
      <c r="G1814" s="208">
        <v>4.78</v>
      </c>
      <c r="H1814" s="208">
        <v>0</v>
      </c>
      <c r="I1814" s="208">
        <v>0</v>
      </c>
      <c r="J1814" s="208">
        <v>0</v>
      </c>
      <c r="K1814" s="208">
        <v>0</v>
      </c>
      <c r="L1814" s="208"/>
      <c r="M1814" s="208">
        <v>0</v>
      </c>
      <c r="N1814" s="208">
        <v>0</v>
      </c>
      <c r="O1814" s="208">
        <v>680</v>
      </c>
      <c r="P1814" s="208" t="s">
        <v>257</v>
      </c>
      <c r="Q1814" s="208" t="s">
        <v>258</v>
      </c>
      <c r="R1814" s="208" t="s">
        <v>259</v>
      </c>
      <c r="S1814" s="203">
        <v>44837.595416666663</v>
      </c>
    </row>
    <row r="1815" spans="1:19" x14ac:dyDescent="0.2">
      <c r="A1815" s="208" t="s">
        <v>256</v>
      </c>
      <c r="B1815" s="208" t="s">
        <v>211</v>
      </c>
      <c r="C1815" s="203">
        <v>44820.5</v>
      </c>
      <c r="D1815" s="208">
        <v>0</v>
      </c>
      <c r="E1815" s="208">
        <v>0</v>
      </c>
      <c r="F1815" s="208">
        <v>4.7759999999999998</v>
      </c>
      <c r="G1815" s="208">
        <v>4.7759999999999998</v>
      </c>
      <c r="H1815" s="208">
        <v>0</v>
      </c>
      <c r="I1815" s="208">
        <v>0</v>
      </c>
      <c r="J1815" s="208">
        <v>0</v>
      </c>
      <c r="K1815" s="208">
        <v>0</v>
      </c>
      <c r="L1815" s="208"/>
      <c r="M1815" s="208">
        <v>0</v>
      </c>
      <c r="N1815" s="208">
        <v>0</v>
      </c>
      <c r="O1815" s="208">
        <v>680</v>
      </c>
      <c r="P1815" s="208" t="s">
        <v>257</v>
      </c>
      <c r="Q1815" s="208" t="s">
        <v>258</v>
      </c>
      <c r="R1815" s="208" t="s">
        <v>259</v>
      </c>
      <c r="S1815" s="203">
        <v>44837.595416666663</v>
      </c>
    </row>
    <row r="1816" spans="1:19" x14ac:dyDescent="0.2">
      <c r="A1816" s="208" t="s">
        <v>256</v>
      </c>
      <c r="B1816" s="208" t="s">
        <v>211</v>
      </c>
      <c r="C1816" s="203">
        <v>44820.541666666664</v>
      </c>
      <c r="D1816" s="208">
        <v>0</v>
      </c>
      <c r="E1816" s="208">
        <v>0</v>
      </c>
      <c r="F1816" s="208">
        <v>4.7880000000000003</v>
      </c>
      <c r="G1816" s="208">
        <v>4.7880000000000003</v>
      </c>
      <c r="H1816" s="208">
        <v>0</v>
      </c>
      <c r="I1816" s="208">
        <v>0</v>
      </c>
      <c r="J1816" s="208">
        <v>0</v>
      </c>
      <c r="K1816" s="208">
        <v>0</v>
      </c>
      <c r="L1816" s="208"/>
      <c r="M1816" s="208">
        <v>0</v>
      </c>
      <c r="N1816" s="208">
        <v>0</v>
      </c>
      <c r="O1816" s="208">
        <v>680</v>
      </c>
      <c r="P1816" s="208" t="s">
        <v>257</v>
      </c>
      <c r="Q1816" s="208" t="s">
        <v>258</v>
      </c>
      <c r="R1816" s="208" t="s">
        <v>259</v>
      </c>
      <c r="S1816" s="203">
        <v>44837.595416666663</v>
      </c>
    </row>
    <row r="1817" spans="1:19" x14ac:dyDescent="0.2">
      <c r="A1817" s="208" t="s">
        <v>256</v>
      </c>
      <c r="B1817" s="208" t="s">
        <v>211</v>
      </c>
      <c r="C1817" s="203">
        <v>44820.583333333336</v>
      </c>
      <c r="D1817" s="208">
        <v>0</v>
      </c>
      <c r="E1817" s="208">
        <v>0</v>
      </c>
      <c r="F1817" s="208">
        <v>4.8</v>
      </c>
      <c r="G1817" s="208">
        <v>4.8</v>
      </c>
      <c r="H1817" s="208">
        <v>0</v>
      </c>
      <c r="I1817" s="208">
        <v>0</v>
      </c>
      <c r="J1817" s="208">
        <v>0</v>
      </c>
      <c r="K1817" s="208">
        <v>0</v>
      </c>
      <c r="L1817" s="208"/>
      <c r="M1817" s="208">
        <v>0</v>
      </c>
      <c r="N1817" s="208">
        <v>0</v>
      </c>
      <c r="O1817" s="208">
        <v>680</v>
      </c>
      <c r="P1817" s="208" t="s">
        <v>257</v>
      </c>
      <c r="Q1817" s="208" t="s">
        <v>258</v>
      </c>
      <c r="R1817" s="208" t="s">
        <v>259</v>
      </c>
      <c r="S1817" s="203">
        <v>44837.595416666663</v>
      </c>
    </row>
    <row r="1818" spans="1:19" x14ac:dyDescent="0.2">
      <c r="A1818" s="208" t="s">
        <v>256</v>
      </c>
      <c r="B1818" s="208" t="s">
        <v>211</v>
      </c>
      <c r="C1818" s="203">
        <v>44820.625</v>
      </c>
      <c r="D1818" s="208">
        <v>0</v>
      </c>
      <c r="E1818" s="208">
        <v>0</v>
      </c>
      <c r="F1818" s="208">
        <v>4.7839999999999998</v>
      </c>
      <c r="G1818" s="208">
        <v>4.7839999999999998</v>
      </c>
      <c r="H1818" s="208">
        <v>0</v>
      </c>
      <c r="I1818" s="208">
        <v>0</v>
      </c>
      <c r="J1818" s="208">
        <v>0</v>
      </c>
      <c r="K1818" s="208">
        <v>0</v>
      </c>
      <c r="L1818" s="208"/>
      <c r="M1818" s="208">
        <v>0</v>
      </c>
      <c r="N1818" s="208">
        <v>0</v>
      </c>
      <c r="O1818" s="208">
        <v>680</v>
      </c>
      <c r="P1818" s="208" t="s">
        <v>257</v>
      </c>
      <c r="Q1818" s="208" t="s">
        <v>258</v>
      </c>
      <c r="R1818" s="208" t="s">
        <v>259</v>
      </c>
      <c r="S1818" s="203">
        <v>44837.595416666663</v>
      </c>
    </row>
    <row r="1819" spans="1:19" x14ac:dyDescent="0.2">
      <c r="A1819" s="208" t="s">
        <v>256</v>
      </c>
      <c r="B1819" s="208" t="s">
        <v>211</v>
      </c>
      <c r="C1819" s="203">
        <v>44820.666666666664</v>
      </c>
      <c r="D1819" s="208">
        <v>0</v>
      </c>
      <c r="E1819" s="208">
        <v>0</v>
      </c>
      <c r="F1819" s="208">
        <v>4.8159999999999998</v>
      </c>
      <c r="G1819" s="208">
        <v>4.8159999999999998</v>
      </c>
      <c r="H1819" s="208">
        <v>0</v>
      </c>
      <c r="I1819" s="208">
        <v>0</v>
      </c>
      <c r="J1819" s="208">
        <v>0</v>
      </c>
      <c r="K1819" s="208">
        <v>0</v>
      </c>
      <c r="L1819" s="208"/>
      <c r="M1819" s="208">
        <v>0</v>
      </c>
      <c r="N1819" s="208">
        <v>0</v>
      </c>
      <c r="O1819" s="208">
        <v>680</v>
      </c>
      <c r="P1819" s="208" t="s">
        <v>257</v>
      </c>
      <c r="Q1819" s="208" t="s">
        <v>258</v>
      </c>
      <c r="R1819" s="208" t="s">
        <v>259</v>
      </c>
      <c r="S1819" s="203">
        <v>44837.595416666663</v>
      </c>
    </row>
    <row r="1820" spans="1:19" x14ac:dyDescent="0.2">
      <c r="A1820" s="208" t="s">
        <v>256</v>
      </c>
      <c r="B1820" s="208" t="s">
        <v>211</v>
      </c>
      <c r="C1820" s="203">
        <v>44820.708333333336</v>
      </c>
      <c r="D1820" s="208">
        <v>0</v>
      </c>
      <c r="E1820" s="208">
        <v>0</v>
      </c>
      <c r="F1820" s="208">
        <v>4.5960000000000001</v>
      </c>
      <c r="G1820" s="208">
        <v>4.5960000000000001</v>
      </c>
      <c r="H1820" s="208">
        <v>0</v>
      </c>
      <c r="I1820" s="208">
        <v>0</v>
      </c>
      <c r="J1820" s="208">
        <v>0</v>
      </c>
      <c r="K1820" s="208">
        <v>0</v>
      </c>
      <c r="L1820" s="208"/>
      <c r="M1820" s="208">
        <v>0</v>
      </c>
      <c r="N1820" s="208">
        <v>0</v>
      </c>
      <c r="O1820" s="208">
        <v>680</v>
      </c>
      <c r="P1820" s="208" t="s">
        <v>257</v>
      </c>
      <c r="Q1820" s="208" t="s">
        <v>258</v>
      </c>
      <c r="R1820" s="208" t="s">
        <v>259</v>
      </c>
      <c r="S1820" s="203">
        <v>44837.595416666663</v>
      </c>
    </row>
    <row r="1821" spans="1:19" x14ac:dyDescent="0.2">
      <c r="A1821" s="208" t="s">
        <v>256</v>
      </c>
      <c r="B1821" s="208" t="s">
        <v>211</v>
      </c>
      <c r="C1821" s="203">
        <v>44820.75</v>
      </c>
      <c r="D1821" s="208">
        <v>0</v>
      </c>
      <c r="E1821" s="208">
        <v>0</v>
      </c>
      <c r="F1821" s="208">
        <v>4.516</v>
      </c>
      <c r="G1821" s="208">
        <v>4.516</v>
      </c>
      <c r="H1821" s="208">
        <v>0</v>
      </c>
      <c r="I1821" s="208">
        <v>0</v>
      </c>
      <c r="J1821" s="208">
        <v>0</v>
      </c>
      <c r="K1821" s="208">
        <v>0</v>
      </c>
      <c r="L1821" s="208"/>
      <c r="M1821" s="208">
        <v>0</v>
      </c>
      <c r="N1821" s="208">
        <v>0</v>
      </c>
      <c r="O1821" s="208">
        <v>680</v>
      </c>
      <c r="P1821" s="208" t="s">
        <v>257</v>
      </c>
      <c r="Q1821" s="208" t="s">
        <v>258</v>
      </c>
      <c r="R1821" s="208" t="s">
        <v>259</v>
      </c>
      <c r="S1821" s="203">
        <v>44837.595416666663</v>
      </c>
    </row>
    <row r="1822" spans="1:19" x14ac:dyDescent="0.2">
      <c r="A1822" s="208" t="s">
        <v>256</v>
      </c>
      <c r="B1822" s="208" t="s">
        <v>211</v>
      </c>
      <c r="C1822" s="203">
        <v>44820.791666666664</v>
      </c>
      <c r="D1822" s="208">
        <v>0</v>
      </c>
      <c r="E1822" s="208">
        <v>0</v>
      </c>
      <c r="F1822" s="208">
        <v>4.4720000000000004</v>
      </c>
      <c r="G1822" s="208">
        <v>4.4720000000000004</v>
      </c>
      <c r="H1822" s="208">
        <v>0</v>
      </c>
      <c r="I1822" s="208">
        <v>0</v>
      </c>
      <c r="J1822" s="208">
        <v>0</v>
      </c>
      <c r="K1822" s="208">
        <v>0</v>
      </c>
      <c r="L1822" s="208"/>
      <c r="M1822" s="208">
        <v>0</v>
      </c>
      <c r="N1822" s="208">
        <v>0</v>
      </c>
      <c r="O1822" s="208">
        <v>680</v>
      </c>
      <c r="P1822" s="208" t="s">
        <v>257</v>
      </c>
      <c r="Q1822" s="208" t="s">
        <v>258</v>
      </c>
      <c r="R1822" s="208" t="s">
        <v>259</v>
      </c>
      <c r="S1822" s="203">
        <v>44837.595416666663</v>
      </c>
    </row>
    <row r="1823" spans="1:19" x14ac:dyDescent="0.2">
      <c r="A1823" s="208" t="s">
        <v>256</v>
      </c>
      <c r="B1823" s="208" t="s">
        <v>211</v>
      </c>
      <c r="C1823" s="203">
        <v>44820.833333333336</v>
      </c>
      <c r="D1823" s="208">
        <v>0</v>
      </c>
      <c r="E1823" s="208">
        <v>0</v>
      </c>
      <c r="F1823" s="208">
        <v>4.4800000000000004</v>
      </c>
      <c r="G1823" s="208">
        <v>4.4800000000000004</v>
      </c>
      <c r="H1823" s="208">
        <v>0</v>
      </c>
      <c r="I1823" s="208">
        <v>0</v>
      </c>
      <c r="J1823" s="208">
        <v>0</v>
      </c>
      <c r="K1823" s="208">
        <v>0</v>
      </c>
      <c r="L1823" s="208"/>
      <c r="M1823" s="208">
        <v>0</v>
      </c>
      <c r="N1823" s="208">
        <v>0</v>
      </c>
      <c r="O1823" s="208">
        <v>680</v>
      </c>
      <c r="P1823" s="208" t="s">
        <v>257</v>
      </c>
      <c r="Q1823" s="208" t="s">
        <v>258</v>
      </c>
      <c r="R1823" s="208" t="s">
        <v>259</v>
      </c>
      <c r="S1823" s="203">
        <v>44837.595416666663</v>
      </c>
    </row>
    <row r="1824" spans="1:19" x14ac:dyDescent="0.2">
      <c r="A1824" s="208" t="s">
        <v>256</v>
      </c>
      <c r="B1824" s="208" t="s">
        <v>211</v>
      </c>
      <c r="C1824" s="203">
        <v>44820.875</v>
      </c>
      <c r="D1824" s="208">
        <v>0</v>
      </c>
      <c r="E1824" s="208">
        <v>0</v>
      </c>
      <c r="F1824" s="208">
        <v>4.492</v>
      </c>
      <c r="G1824" s="208">
        <v>4.492</v>
      </c>
      <c r="H1824" s="208">
        <v>0</v>
      </c>
      <c r="I1824" s="208">
        <v>0</v>
      </c>
      <c r="J1824" s="208">
        <v>0</v>
      </c>
      <c r="K1824" s="208">
        <v>0</v>
      </c>
      <c r="L1824" s="208"/>
      <c r="M1824" s="208">
        <v>0</v>
      </c>
      <c r="N1824" s="208">
        <v>0</v>
      </c>
      <c r="O1824" s="208">
        <v>680</v>
      </c>
      <c r="P1824" s="208" t="s">
        <v>257</v>
      </c>
      <c r="Q1824" s="208" t="s">
        <v>258</v>
      </c>
      <c r="R1824" s="208" t="s">
        <v>259</v>
      </c>
      <c r="S1824" s="203">
        <v>44837.595416666663</v>
      </c>
    </row>
    <row r="1825" spans="1:19" x14ac:dyDescent="0.2">
      <c r="A1825" s="208" t="s">
        <v>256</v>
      </c>
      <c r="B1825" s="208" t="s">
        <v>211</v>
      </c>
      <c r="C1825" s="203">
        <v>44820.916666666664</v>
      </c>
      <c r="D1825" s="208">
        <v>0</v>
      </c>
      <c r="E1825" s="208">
        <v>0</v>
      </c>
      <c r="F1825" s="208">
        <v>4.5</v>
      </c>
      <c r="G1825" s="208">
        <v>4.5</v>
      </c>
      <c r="H1825" s="208">
        <v>0</v>
      </c>
      <c r="I1825" s="208">
        <v>0</v>
      </c>
      <c r="J1825" s="208">
        <v>0</v>
      </c>
      <c r="K1825" s="208">
        <v>0</v>
      </c>
      <c r="L1825" s="208"/>
      <c r="M1825" s="208">
        <v>0</v>
      </c>
      <c r="N1825" s="208">
        <v>0</v>
      </c>
      <c r="O1825" s="208">
        <v>680</v>
      </c>
      <c r="P1825" s="208" t="s">
        <v>257</v>
      </c>
      <c r="Q1825" s="208" t="s">
        <v>258</v>
      </c>
      <c r="R1825" s="208" t="s">
        <v>259</v>
      </c>
      <c r="S1825" s="203">
        <v>44837.595416666663</v>
      </c>
    </row>
    <row r="1826" spans="1:19" x14ac:dyDescent="0.2">
      <c r="A1826" s="208" t="s">
        <v>256</v>
      </c>
      <c r="B1826" s="208" t="s">
        <v>211</v>
      </c>
      <c r="C1826" s="203">
        <v>44820.958333333336</v>
      </c>
      <c r="D1826" s="208">
        <v>0</v>
      </c>
      <c r="E1826" s="208">
        <v>0</v>
      </c>
      <c r="F1826" s="208">
        <v>4.5199999999999996</v>
      </c>
      <c r="G1826" s="208">
        <v>4.5199999999999996</v>
      </c>
      <c r="H1826" s="208">
        <v>0</v>
      </c>
      <c r="I1826" s="208">
        <v>0</v>
      </c>
      <c r="J1826" s="208">
        <v>0</v>
      </c>
      <c r="K1826" s="208">
        <v>0</v>
      </c>
      <c r="L1826" s="208"/>
      <c r="M1826" s="208">
        <v>0</v>
      </c>
      <c r="N1826" s="208">
        <v>0</v>
      </c>
      <c r="O1826" s="208">
        <v>680</v>
      </c>
      <c r="P1826" s="208" t="s">
        <v>257</v>
      </c>
      <c r="Q1826" s="208" t="s">
        <v>258</v>
      </c>
      <c r="R1826" s="208" t="s">
        <v>259</v>
      </c>
      <c r="S1826" s="203">
        <v>44837.595416666663</v>
      </c>
    </row>
    <row r="1827" spans="1:19" x14ac:dyDescent="0.2">
      <c r="A1827" s="208" t="s">
        <v>256</v>
      </c>
      <c r="B1827" s="208" t="s">
        <v>211</v>
      </c>
      <c r="C1827" s="203">
        <v>44821</v>
      </c>
      <c r="D1827" s="208">
        <v>0</v>
      </c>
      <c r="E1827" s="208">
        <v>0</v>
      </c>
      <c r="F1827" s="208">
        <v>4.5359999999999996</v>
      </c>
      <c r="G1827" s="208">
        <v>4.5359999999999996</v>
      </c>
      <c r="H1827" s="208">
        <v>0</v>
      </c>
      <c r="I1827" s="208">
        <v>0</v>
      </c>
      <c r="J1827" s="208">
        <v>0</v>
      </c>
      <c r="K1827" s="208">
        <v>0</v>
      </c>
      <c r="L1827" s="208"/>
      <c r="M1827" s="208">
        <v>0</v>
      </c>
      <c r="N1827" s="208">
        <v>0</v>
      </c>
      <c r="O1827" s="208">
        <v>680</v>
      </c>
      <c r="P1827" s="208" t="s">
        <v>257</v>
      </c>
      <c r="Q1827" s="208" t="s">
        <v>258</v>
      </c>
      <c r="R1827" s="208" t="s">
        <v>259</v>
      </c>
      <c r="S1827" s="203">
        <v>44837.595416666663</v>
      </c>
    </row>
    <row r="1828" spans="1:19" x14ac:dyDescent="0.2">
      <c r="A1828" s="208" t="s">
        <v>256</v>
      </c>
      <c r="B1828" s="208" t="s">
        <v>211</v>
      </c>
      <c r="C1828" s="203">
        <v>44821.041666666664</v>
      </c>
      <c r="D1828" s="208">
        <v>0</v>
      </c>
      <c r="E1828" s="208">
        <v>0</v>
      </c>
      <c r="F1828" s="208">
        <v>4.524</v>
      </c>
      <c r="G1828" s="208">
        <v>4.524</v>
      </c>
      <c r="H1828" s="208">
        <v>0</v>
      </c>
      <c r="I1828" s="208">
        <v>0</v>
      </c>
      <c r="J1828" s="208">
        <v>0</v>
      </c>
      <c r="K1828" s="208">
        <v>0</v>
      </c>
      <c r="L1828" s="208"/>
      <c r="M1828" s="208">
        <v>0</v>
      </c>
      <c r="N1828" s="208">
        <v>0</v>
      </c>
      <c r="O1828" s="208">
        <v>680</v>
      </c>
      <c r="P1828" s="208" t="s">
        <v>257</v>
      </c>
      <c r="Q1828" s="208" t="s">
        <v>258</v>
      </c>
      <c r="R1828" s="208" t="s">
        <v>259</v>
      </c>
      <c r="S1828" s="203">
        <v>44837.595416666663</v>
      </c>
    </row>
    <row r="1829" spans="1:19" x14ac:dyDescent="0.2">
      <c r="A1829" s="208" t="s">
        <v>256</v>
      </c>
      <c r="B1829" s="208" t="s">
        <v>211</v>
      </c>
      <c r="C1829" s="203">
        <v>44821.083333333336</v>
      </c>
      <c r="D1829" s="208">
        <v>0</v>
      </c>
      <c r="E1829" s="208">
        <v>0</v>
      </c>
      <c r="F1829" s="208">
        <v>4.5839999999999996</v>
      </c>
      <c r="G1829" s="208">
        <v>4.5839999999999996</v>
      </c>
      <c r="H1829" s="208">
        <v>0</v>
      </c>
      <c r="I1829" s="208">
        <v>0</v>
      </c>
      <c r="J1829" s="208">
        <v>0</v>
      </c>
      <c r="K1829" s="208">
        <v>0</v>
      </c>
      <c r="L1829" s="208"/>
      <c r="M1829" s="208">
        <v>0</v>
      </c>
      <c r="N1829" s="208">
        <v>0</v>
      </c>
      <c r="O1829" s="208">
        <v>680</v>
      </c>
      <c r="P1829" s="208" t="s">
        <v>257</v>
      </c>
      <c r="Q1829" s="208" t="s">
        <v>258</v>
      </c>
      <c r="R1829" s="208" t="s">
        <v>259</v>
      </c>
      <c r="S1829" s="203">
        <v>44837.595416666663</v>
      </c>
    </row>
    <row r="1830" spans="1:19" x14ac:dyDescent="0.2">
      <c r="A1830" s="208" t="s">
        <v>256</v>
      </c>
      <c r="B1830" s="208" t="s">
        <v>211</v>
      </c>
      <c r="C1830" s="203">
        <v>44821.125</v>
      </c>
      <c r="D1830" s="208">
        <v>0</v>
      </c>
      <c r="E1830" s="208">
        <v>0</v>
      </c>
      <c r="F1830" s="208">
        <v>4.1239999999999997</v>
      </c>
      <c r="G1830" s="208">
        <v>4.1239999999999997</v>
      </c>
      <c r="H1830" s="208">
        <v>0</v>
      </c>
      <c r="I1830" s="208">
        <v>0</v>
      </c>
      <c r="J1830" s="208">
        <v>0</v>
      </c>
      <c r="K1830" s="208">
        <v>0</v>
      </c>
      <c r="L1830" s="208"/>
      <c r="M1830" s="208">
        <v>0</v>
      </c>
      <c r="N1830" s="208">
        <v>0</v>
      </c>
      <c r="O1830" s="208">
        <v>680</v>
      </c>
      <c r="P1830" s="208" t="s">
        <v>257</v>
      </c>
      <c r="Q1830" s="208" t="s">
        <v>258</v>
      </c>
      <c r="R1830" s="208" t="s">
        <v>259</v>
      </c>
      <c r="S1830" s="203">
        <v>44837.595416666663</v>
      </c>
    </row>
    <row r="1831" spans="1:19" x14ac:dyDescent="0.2">
      <c r="A1831" s="208" t="s">
        <v>256</v>
      </c>
      <c r="B1831" s="208" t="s">
        <v>211</v>
      </c>
      <c r="C1831" s="203">
        <v>44821.166666666664</v>
      </c>
      <c r="D1831" s="208">
        <v>0</v>
      </c>
      <c r="E1831" s="208">
        <v>0</v>
      </c>
      <c r="F1831" s="208">
        <v>3.4279999999999999</v>
      </c>
      <c r="G1831" s="208">
        <v>3.4279999999999999</v>
      </c>
      <c r="H1831" s="208">
        <v>0</v>
      </c>
      <c r="I1831" s="208">
        <v>0</v>
      </c>
      <c r="J1831" s="208">
        <v>0</v>
      </c>
      <c r="K1831" s="208">
        <v>0</v>
      </c>
      <c r="L1831" s="208"/>
      <c r="M1831" s="208">
        <v>0</v>
      </c>
      <c r="N1831" s="208">
        <v>0</v>
      </c>
      <c r="O1831" s="208">
        <v>680</v>
      </c>
      <c r="P1831" s="208" t="s">
        <v>257</v>
      </c>
      <c r="Q1831" s="208" t="s">
        <v>258</v>
      </c>
      <c r="R1831" s="208" t="s">
        <v>259</v>
      </c>
      <c r="S1831" s="203">
        <v>44837.595416666663</v>
      </c>
    </row>
    <row r="1832" spans="1:19" x14ac:dyDescent="0.2">
      <c r="A1832" s="208" t="s">
        <v>256</v>
      </c>
      <c r="B1832" s="208" t="s">
        <v>211</v>
      </c>
      <c r="C1832" s="203">
        <v>44821.208333333336</v>
      </c>
      <c r="D1832" s="208">
        <v>0</v>
      </c>
      <c r="E1832" s="208">
        <v>0</v>
      </c>
      <c r="F1832" s="208">
        <v>3.4239999999999999</v>
      </c>
      <c r="G1832" s="208">
        <v>3.4239999999999999</v>
      </c>
      <c r="H1832" s="208">
        <v>0</v>
      </c>
      <c r="I1832" s="208">
        <v>0</v>
      </c>
      <c r="J1832" s="208">
        <v>0</v>
      </c>
      <c r="K1832" s="208">
        <v>0</v>
      </c>
      <c r="L1832" s="208"/>
      <c r="M1832" s="208">
        <v>0</v>
      </c>
      <c r="N1832" s="208">
        <v>0</v>
      </c>
      <c r="O1832" s="208">
        <v>680</v>
      </c>
      <c r="P1832" s="208" t="s">
        <v>257</v>
      </c>
      <c r="Q1832" s="208" t="s">
        <v>258</v>
      </c>
      <c r="R1832" s="208" t="s">
        <v>259</v>
      </c>
      <c r="S1832" s="203">
        <v>44837.595416666663</v>
      </c>
    </row>
    <row r="1833" spans="1:19" x14ac:dyDescent="0.2">
      <c r="A1833" s="208" t="s">
        <v>256</v>
      </c>
      <c r="B1833" s="208" t="s">
        <v>211</v>
      </c>
      <c r="C1833" s="203">
        <v>44821.25</v>
      </c>
      <c r="D1833" s="208">
        <v>0</v>
      </c>
      <c r="E1833" s="208">
        <v>0</v>
      </c>
      <c r="F1833" s="208">
        <v>3.44</v>
      </c>
      <c r="G1833" s="208">
        <v>3.44</v>
      </c>
      <c r="H1833" s="208">
        <v>0</v>
      </c>
      <c r="I1833" s="208">
        <v>0</v>
      </c>
      <c r="J1833" s="208">
        <v>0</v>
      </c>
      <c r="K1833" s="208">
        <v>0</v>
      </c>
      <c r="L1833" s="208"/>
      <c r="M1833" s="208">
        <v>0</v>
      </c>
      <c r="N1833" s="208">
        <v>0</v>
      </c>
      <c r="O1833" s="208">
        <v>680</v>
      </c>
      <c r="P1833" s="208" t="s">
        <v>257</v>
      </c>
      <c r="Q1833" s="208" t="s">
        <v>258</v>
      </c>
      <c r="R1833" s="208" t="s">
        <v>259</v>
      </c>
      <c r="S1833" s="203">
        <v>44837.595416666663</v>
      </c>
    </row>
    <row r="1834" spans="1:19" x14ac:dyDescent="0.2">
      <c r="A1834" s="208" t="s">
        <v>256</v>
      </c>
      <c r="B1834" s="208" t="s">
        <v>211</v>
      </c>
      <c r="C1834" s="203">
        <v>44821.291666666664</v>
      </c>
      <c r="D1834" s="208">
        <v>0</v>
      </c>
      <c r="E1834" s="208">
        <v>0</v>
      </c>
      <c r="F1834" s="208">
        <v>3.46</v>
      </c>
      <c r="G1834" s="208">
        <v>3.46</v>
      </c>
      <c r="H1834" s="208">
        <v>0</v>
      </c>
      <c r="I1834" s="208">
        <v>0</v>
      </c>
      <c r="J1834" s="208">
        <v>0</v>
      </c>
      <c r="K1834" s="208">
        <v>0</v>
      </c>
      <c r="L1834" s="208"/>
      <c r="M1834" s="208">
        <v>0</v>
      </c>
      <c r="N1834" s="208">
        <v>0</v>
      </c>
      <c r="O1834" s="208">
        <v>680</v>
      </c>
      <c r="P1834" s="208" t="s">
        <v>257</v>
      </c>
      <c r="Q1834" s="208" t="s">
        <v>258</v>
      </c>
      <c r="R1834" s="208" t="s">
        <v>259</v>
      </c>
      <c r="S1834" s="203">
        <v>44837.595416666663</v>
      </c>
    </row>
    <row r="1835" spans="1:19" x14ac:dyDescent="0.2">
      <c r="A1835" s="208" t="s">
        <v>256</v>
      </c>
      <c r="B1835" s="208" t="s">
        <v>211</v>
      </c>
      <c r="C1835" s="203">
        <v>44821.333333333336</v>
      </c>
      <c r="D1835" s="208">
        <v>0</v>
      </c>
      <c r="E1835" s="208">
        <v>0</v>
      </c>
      <c r="F1835" s="208">
        <v>3.508</v>
      </c>
      <c r="G1835" s="208">
        <v>3.508</v>
      </c>
      <c r="H1835" s="208">
        <v>0</v>
      </c>
      <c r="I1835" s="208">
        <v>0</v>
      </c>
      <c r="J1835" s="208">
        <v>0</v>
      </c>
      <c r="K1835" s="208">
        <v>0</v>
      </c>
      <c r="L1835" s="208"/>
      <c r="M1835" s="208">
        <v>0</v>
      </c>
      <c r="N1835" s="208">
        <v>0</v>
      </c>
      <c r="O1835" s="208">
        <v>680</v>
      </c>
      <c r="P1835" s="208" t="s">
        <v>257</v>
      </c>
      <c r="Q1835" s="208" t="s">
        <v>258</v>
      </c>
      <c r="R1835" s="208" t="s">
        <v>259</v>
      </c>
      <c r="S1835" s="203">
        <v>44837.595416666663</v>
      </c>
    </row>
    <row r="1836" spans="1:19" x14ac:dyDescent="0.2">
      <c r="A1836" s="208" t="s">
        <v>256</v>
      </c>
      <c r="B1836" s="208" t="s">
        <v>211</v>
      </c>
      <c r="C1836" s="203">
        <v>44821.375</v>
      </c>
      <c r="D1836" s="208">
        <v>0</v>
      </c>
      <c r="E1836" s="208">
        <v>0</v>
      </c>
      <c r="F1836" s="208">
        <v>3.508</v>
      </c>
      <c r="G1836" s="208">
        <v>3.508</v>
      </c>
      <c r="H1836" s="208">
        <v>0</v>
      </c>
      <c r="I1836" s="208">
        <v>0</v>
      </c>
      <c r="J1836" s="208">
        <v>0</v>
      </c>
      <c r="K1836" s="208">
        <v>0</v>
      </c>
      <c r="L1836" s="208"/>
      <c r="M1836" s="208">
        <v>0</v>
      </c>
      <c r="N1836" s="208">
        <v>0</v>
      </c>
      <c r="O1836" s="208">
        <v>680</v>
      </c>
      <c r="P1836" s="208" t="s">
        <v>257</v>
      </c>
      <c r="Q1836" s="208" t="s">
        <v>258</v>
      </c>
      <c r="R1836" s="208" t="s">
        <v>259</v>
      </c>
      <c r="S1836" s="203">
        <v>44837.595416666663</v>
      </c>
    </row>
    <row r="1837" spans="1:19" x14ac:dyDescent="0.2">
      <c r="A1837" s="208" t="s">
        <v>256</v>
      </c>
      <c r="B1837" s="208" t="s">
        <v>211</v>
      </c>
      <c r="C1837" s="203">
        <v>44821.416666666664</v>
      </c>
      <c r="D1837" s="208">
        <v>0</v>
      </c>
      <c r="E1837" s="208">
        <v>0</v>
      </c>
      <c r="F1837" s="208">
        <v>3.516</v>
      </c>
      <c r="G1837" s="208">
        <v>3.516</v>
      </c>
      <c r="H1837" s="208">
        <v>0</v>
      </c>
      <c r="I1837" s="208">
        <v>0</v>
      </c>
      <c r="J1837" s="208">
        <v>0</v>
      </c>
      <c r="K1837" s="208">
        <v>0</v>
      </c>
      <c r="L1837" s="208"/>
      <c r="M1837" s="208">
        <v>0</v>
      </c>
      <c r="N1837" s="208">
        <v>0</v>
      </c>
      <c r="O1837" s="208">
        <v>680</v>
      </c>
      <c r="P1837" s="208" t="s">
        <v>257</v>
      </c>
      <c r="Q1837" s="208" t="s">
        <v>258</v>
      </c>
      <c r="R1837" s="208" t="s">
        <v>259</v>
      </c>
      <c r="S1837" s="203">
        <v>44837.595416666663</v>
      </c>
    </row>
    <row r="1838" spans="1:19" x14ac:dyDescent="0.2">
      <c r="A1838" s="208" t="s">
        <v>256</v>
      </c>
      <c r="B1838" s="208" t="s">
        <v>211</v>
      </c>
      <c r="C1838" s="203">
        <v>44821.458333333336</v>
      </c>
      <c r="D1838" s="208">
        <v>0</v>
      </c>
      <c r="E1838" s="208">
        <v>0</v>
      </c>
      <c r="F1838" s="208">
        <v>3.496</v>
      </c>
      <c r="G1838" s="208">
        <v>3.496</v>
      </c>
      <c r="H1838" s="208">
        <v>0</v>
      </c>
      <c r="I1838" s="208">
        <v>0</v>
      </c>
      <c r="J1838" s="208">
        <v>0</v>
      </c>
      <c r="K1838" s="208">
        <v>0</v>
      </c>
      <c r="L1838" s="208"/>
      <c r="M1838" s="208">
        <v>0</v>
      </c>
      <c r="N1838" s="208">
        <v>0</v>
      </c>
      <c r="O1838" s="208">
        <v>680</v>
      </c>
      <c r="P1838" s="208" t="s">
        <v>257</v>
      </c>
      <c r="Q1838" s="208" t="s">
        <v>258</v>
      </c>
      <c r="R1838" s="208" t="s">
        <v>259</v>
      </c>
      <c r="S1838" s="203">
        <v>44837.595416666663</v>
      </c>
    </row>
    <row r="1839" spans="1:19" x14ac:dyDescent="0.2">
      <c r="A1839" s="208" t="s">
        <v>256</v>
      </c>
      <c r="B1839" s="208" t="s">
        <v>211</v>
      </c>
      <c r="C1839" s="203">
        <v>44821.5</v>
      </c>
      <c r="D1839" s="208">
        <v>0</v>
      </c>
      <c r="E1839" s="208">
        <v>0</v>
      </c>
      <c r="F1839" s="208">
        <v>3.492</v>
      </c>
      <c r="G1839" s="208">
        <v>3.492</v>
      </c>
      <c r="H1839" s="208">
        <v>0</v>
      </c>
      <c r="I1839" s="208">
        <v>0</v>
      </c>
      <c r="J1839" s="208">
        <v>0</v>
      </c>
      <c r="K1839" s="208">
        <v>0</v>
      </c>
      <c r="L1839" s="208"/>
      <c r="M1839" s="208">
        <v>0</v>
      </c>
      <c r="N1839" s="208">
        <v>0</v>
      </c>
      <c r="O1839" s="208">
        <v>680</v>
      </c>
      <c r="P1839" s="208" t="s">
        <v>257</v>
      </c>
      <c r="Q1839" s="208" t="s">
        <v>258</v>
      </c>
      <c r="R1839" s="208" t="s">
        <v>259</v>
      </c>
      <c r="S1839" s="203">
        <v>44837.595416666663</v>
      </c>
    </row>
    <row r="1840" spans="1:19" x14ac:dyDescent="0.2">
      <c r="A1840" s="208" t="s">
        <v>256</v>
      </c>
      <c r="B1840" s="208" t="s">
        <v>211</v>
      </c>
      <c r="C1840" s="203">
        <v>44821.541666666664</v>
      </c>
      <c r="D1840" s="208">
        <v>0</v>
      </c>
      <c r="E1840" s="208">
        <v>0</v>
      </c>
      <c r="F1840" s="208">
        <v>3.484</v>
      </c>
      <c r="G1840" s="208">
        <v>3.484</v>
      </c>
      <c r="H1840" s="208">
        <v>0</v>
      </c>
      <c r="I1840" s="208">
        <v>0</v>
      </c>
      <c r="J1840" s="208">
        <v>0</v>
      </c>
      <c r="K1840" s="208">
        <v>0</v>
      </c>
      <c r="L1840" s="208"/>
      <c r="M1840" s="208">
        <v>0</v>
      </c>
      <c r="N1840" s="208">
        <v>0</v>
      </c>
      <c r="O1840" s="208">
        <v>680</v>
      </c>
      <c r="P1840" s="208" t="s">
        <v>257</v>
      </c>
      <c r="Q1840" s="208" t="s">
        <v>258</v>
      </c>
      <c r="R1840" s="208" t="s">
        <v>259</v>
      </c>
      <c r="S1840" s="203">
        <v>44837.595416666663</v>
      </c>
    </row>
    <row r="1841" spans="1:19" x14ac:dyDescent="0.2">
      <c r="A1841" s="208" t="s">
        <v>256</v>
      </c>
      <c r="B1841" s="208" t="s">
        <v>211</v>
      </c>
      <c r="C1841" s="203">
        <v>44821.583333333336</v>
      </c>
      <c r="D1841" s="208">
        <v>0</v>
      </c>
      <c r="E1841" s="208">
        <v>0</v>
      </c>
      <c r="F1841" s="208">
        <v>3.504</v>
      </c>
      <c r="G1841" s="208">
        <v>3.504</v>
      </c>
      <c r="H1841" s="208">
        <v>0</v>
      </c>
      <c r="I1841" s="208">
        <v>0</v>
      </c>
      <c r="J1841" s="208">
        <v>0</v>
      </c>
      <c r="K1841" s="208">
        <v>0</v>
      </c>
      <c r="L1841" s="208"/>
      <c r="M1841" s="208">
        <v>0</v>
      </c>
      <c r="N1841" s="208">
        <v>0</v>
      </c>
      <c r="O1841" s="208">
        <v>680</v>
      </c>
      <c r="P1841" s="208" t="s">
        <v>257</v>
      </c>
      <c r="Q1841" s="208" t="s">
        <v>258</v>
      </c>
      <c r="R1841" s="208" t="s">
        <v>259</v>
      </c>
      <c r="S1841" s="203">
        <v>44837.595416666663</v>
      </c>
    </row>
    <row r="1842" spans="1:19" x14ac:dyDescent="0.2">
      <c r="A1842" s="208" t="s">
        <v>256</v>
      </c>
      <c r="B1842" s="208" t="s">
        <v>211</v>
      </c>
      <c r="C1842" s="203">
        <v>44821.625</v>
      </c>
      <c r="D1842" s="208">
        <v>0</v>
      </c>
      <c r="E1842" s="208">
        <v>0</v>
      </c>
      <c r="F1842" s="208">
        <v>3.456</v>
      </c>
      <c r="G1842" s="208">
        <v>3.456</v>
      </c>
      <c r="H1842" s="208">
        <v>0</v>
      </c>
      <c r="I1842" s="208">
        <v>0</v>
      </c>
      <c r="J1842" s="208">
        <v>0</v>
      </c>
      <c r="K1842" s="208">
        <v>0</v>
      </c>
      <c r="L1842" s="208"/>
      <c r="M1842" s="208">
        <v>0</v>
      </c>
      <c r="N1842" s="208">
        <v>0</v>
      </c>
      <c r="O1842" s="208">
        <v>680</v>
      </c>
      <c r="P1842" s="208" t="s">
        <v>257</v>
      </c>
      <c r="Q1842" s="208" t="s">
        <v>258</v>
      </c>
      <c r="R1842" s="208" t="s">
        <v>259</v>
      </c>
      <c r="S1842" s="203">
        <v>44837.595416666663</v>
      </c>
    </row>
    <row r="1843" spans="1:19" x14ac:dyDescent="0.2">
      <c r="A1843" s="208" t="s">
        <v>256</v>
      </c>
      <c r="B1843" s="208" t="s">
        <v>211</v>
      </c>
      <c r="C1843" s="203">
        <v>44821.666666666664</v>
      </c>
      <c r="D1843" s="208">
        <v>0</v>
      </c>
      <c r="E1843" s="208">
        <v>0</v>
      </c>
      <c r="F1843" s="208">
        <v>3.3919999999999999</v>
      </c>
      <c r="G1843" s="208">
        <v>3.3919999999999999</v>
      </c>
      <c r="H1843" s="208">
        <v>0</v>
      </c>
      <c r="I1843" s="208">
        <v>0</v>
      </c>
      <c r="J1843" s="208">
        <v>0</v>
      </c>
      <c r="K1843" s="208">
        <v>0</v>
      </c>
      <c r="L1843" s="208"/>
      <c r="M1843" s="208">
        <v>0</v>
      </c>
      <c r="N1843" s="208">
        <v>0</v>
      </c>
      <c r="O1843" s="208">
        <v>680</v>
      </c>
      <c r="P1843" s="208" t="s">
        <v>257</v>
      </c>
      <c r="Q1843" s="208" t="s">
        <v>258</v>
      </c>
      <c r="R1843" s="208" t="s">
        <v>259</v>
      </c>
      <c r="S1843" s="203">
        <v>44837.595416666663</v>
      </c>
    </row>
    <row r="1844" spans="1:19" x14ac:dyDescent="0.2">
      <c r="A1844" s="208" t="s">
        <v>256</v>
      </c>
      <c r="B1844" s="208" t="s">
        <v>211</v>
      </c>
      <c r="C1844" s="203">
        <v>44821.708333333336</v>
      </c>
      <c r="D1844" s="208">
        <v>0</v>
      </c>
      <c r="E1844" s="208">
        <v>0</v>
      </c>
      <c r="F1844" s="208">
        <v>3.4119999999999999</v>
      </c>
      <c r="G1844" s="208">
        <v>3.4119999999999999</v>
      </c>
      <c r="H1844" s="208">
        <v>0</v>
      </c>
      <c r="I1844" s="208">
        <v>0</v>
      </c>
      <c r="J1844" s="208">
        <v>0</v>
      </c>
      <c r="K1844" s="208">
        <v>0</v>
      </c>
      <c r="L1844" s="208"/>
      <c r="M1844" s="208">
        <v>0</v>
      </c>
      <c r="N1844" s="208">
        <v>0</v>
      </c>
      <c r="O1844" s="208">
        <v>680</v>
      </c>
      <c r="P1844" s="208" t="s">
        <v>257</v>
      </c>
      <c r="Q1844" s="208" t="s">
        <v>258</v>
      </c>
      <c r="R1844" s="208" t="s">
        <v>259</v>
      </c>
      <c r="S1844" s="203">
        <v>44837.595416666663</v>
      </c>
    </row>
    <row r="1845" spans="1:19" x14ac:dyDescent="0.2">
      <c r="A1845" s="208" t="s">
        <v>256</v>
      </c>
      <c r="B1845" s="208" t="s">
        <v>211</v>
      </c>
      <c r="C1845" s="203">
        <v>44821.75</v>
      </c>
      <c r="D1845" s="208">
        <v>0</v>
      </c>
      <c r="E1845" s="208">
        <v>0</v>
      </c>
      <c r="F1845" s="208">
        <v>3.4039999999999999</v>
      </c>
      <c r="G1845" s="208">
        <v>3.4039999999999999</v>
      </c>
      <c r="H1845" s="208">
        <v>0</v>
      </c>
      <c r="I1845" s="208">
        <v>0</v>
      </c>
      <c r="J1845" s="208">
        <v>0</v>
      </c>
      <c r="K1845" s="208">
        <v>0</v>
      </c>
      <c r="L1845" s="208"/>
      <c r="M1845" s="208">
        <v>0</v>
      </c>
      <c r="N1845" s="208">
        <v>0</v>
      </c>
      <c r="O1845" s="208">
        <v>680</v>
      </c>
      <c r="P1845" s="208" t="s">
        <v>257</v>
      </c>
      <c r="Q1845" s="208" t="s">
        <v>258</v>
      </c>
      <c r="R1845" s="208" t="s">
        <v>259</v>
      </c>
      <c r="S1845" s="203">
        <v>44837.595416666663</v>
      </c>
    </row>
    <row r="1846" spans="1:19" x14ac:dyDescent="0.2">
      <c r="A1846" s="208" t="s">
        <v>256</v>
      </c>
      <c r="B1846" s="208" t="s">
        <v>211</v>
      </c>
      <c r="C1846" s="203">
        <v>44821.791666666664</v>
      </c>
      <c r="D1846" s="208">
        <v>0</v>
      </c>
      <c r="E1846" s="208">
        <v>0</v>
      </c>
      <c r="F1846" s="208">
        <v>3.3879999999999999</v>
      </c>
      <c r="G1846" s="208">
        <v>3.3879999999999999</v>
      </c>
      <c r="H1846" s="208">
        <v>0</v>
      </c>
      <c r="I1846" s="208">
        <v>0</v>
      </c>
      <c r="J1846" s="208">
        <v>0</v>
      </c>
      <c r="K1846" s="208">
        <v>0</v>
      </c>
      <c r="L1846" s="208"/>
      <c r="M1846" s="208">
        <v>0</v>
      </c>
      <c r="N1846" s="208">
        <v>0</v>
      </c>
      <c r="O1846" s="208">
        <v>680</v>
      </c>
      <c r="P1846" s="208" t="s">
        <v>257</v>
      </c>
      <c r="Q1846" s="208" t="s">
        <v>258</v>
      </c>
      <c r="R1846" s="208" t="s">
        <v>259</v>
      </c>
      <c r="S1846" s="203">
        <v>44837.595416666663</v>
      </c>
    </row>
    <row r="1847" spans="1:19" x14ac:dyDescent="0.2">
      <c r="A1847" s="208" t="s">
        <v>256</v>
      </c>
      <c r="B1847" s="208" t="s">
        <v>211</v>
      </c>
      <c r="C1847" s="203">
        <v>44821.833333333336</v>
      </c>
      <c r="D1847" s="208">
        <v>0</v>
      </c>
      <c r="E1847" s="208">
        <v>0</v>
      </c>
      <c r="F1847" s="208">
        <v>3.22</v>
      </c>
      <c r="G1847" s="208">
        <v>3.22</v>
      </c>
      <c r="H1847" s="208">
        <v>0</v>
      </c>
      <c r="I1847" s="208">
        <v>0</v>
      </c>
      <c r="J1847" s="208">
        <v>0</v>
      </c>
      <c r="K1847" s="208">
        <v>0</v>
      </c>
      <c r="L1847" s="208"/>
      <c r="M1847" s="208">
        <v>0</v>
      </c>
      <c r="N1847" s="208">
        <v>0</v>
      </c>
      <c r="O1847" s="208">
        <v>680</v>
      </c>
      <c r="P1847" s="208" t="s">
        <v>257</v>
      </c>
      <c r="Q1847" s="208" t="s">
        <v>258</v>
      </c>
      <c r="R1847" s="208" t="s">
        <v>259</v>
      </c>
      <c r="S1847" s="203">
        <v>44837.595416666663</v>
      </c>
    </row>
    <row r="1848" spans="1:19" x14ac:dyDescent="0.2">
      <c r="A1848" s="208" t="s">
        <v>256</v>
      </c>
      <c r="B1848" s="208" t="s">
        <v>211</v>
      </c>
      <c r="C1848" s="203">
        <v>44821.875</v>
      </c>
      <c r="D1848" s="208">
        <v>0</v>
      </c>
      <c r="E1848" s="208">
        <v>0</v>
      </c>
      <c r="F1848" s="208">
        <v>3.1520000000000001</v>
      </c>
      <c r="G1848" s="208">
        <v>3.1520000000000001</v>
      </c>
      <c r="H1848" s="208">
        <v>0</v>
      </c>
      <c r="I1848" s="208">
        <v>0</v>
      </c>
      <c r="J1848" s="208">
        <v>0</v>
      </c>
      <c r="K1848" s="208">
        <v>0</v>
      </c>
      <c r="L1848" s="208"/>
      <c r="M1848" s="208">
        <v>0</v>
      </c>
      <c r="N1848" s="208">
        <v>0</v>
      </c>
      <c r="O1848" s="208">
        <v>680</v>
      </c>
      <c r="P1848" s="208" t="s">
        <v>257</v>
      </c>
      <c r="Q1848" s="208" t="s">
        <v>258</v>
      </c>
      <c r="R1848" s="208" t="s">
        <v>259</v>
      </c>
      <c r="S1848" s="203">
        <v>44837.595416666663</v>
      </c>
    </row>
    <row r="1849" spans="1:19" x14ac:dyDescent="0.2">
      <c r="A1849" s="208" t="s">
        <v>256</v>
      </c>
      <c r="B1849" s="208" t="s">
        <v>211</v>
      </c>
      <c r="C1849" s="203">
        <v>44821.916666666664</v>
      </c>
      <c r="D1849" s="208">
        <v>0</v>
      </c>
      <c r="E1849" s="208">
        <v>0</v>
      </c>
      <c r="F1849" s="208">
        <v>3.1480000000000001</v>
      </c>
      <c r="G1849" s="208">
        <v>3.1480000000000001</v>
      </c>
      <c r="H1849" s="208">
        <v>0</v>
      </c>
      <c r="I1849" s="208">
        <v>0</v>
      </c>
      <c r="J1849" s="208">
        <v>0</v>
      </c>
      <c r="K1849" s="208">
        <v>0</v>
      </c>
      <c r="L1849" s="208"/>
      <c r="M1849" s="208">
        <v>0</v>
      </c>
      <c r="N1849" s="208">
        <v>0</v>
      </c>
      <c r="O1849" s="208">
        <v>680</v>
      </c>
      <c r="P1849" s="208" t="s">
        <v>257</v>
      </c>
      <c r="Q1849" s="208" t="s">
        <v>258</v>
      </c>
      <c r="R1849" s="208" t="s">
        <v>259</v>
      </c>
      <c r="S1849" s="203">
        <v>44837.595416666663</v>
      </c>
    </row>
    <row r="1850" spans="1:19" x14ac:dyDescent="0.2">
      <c r="A1850" s="208" t="s">
        <v>256</v>
      </c>
      <c r="B1850" s="208" t="s">
        <v>211</v>
      </c>
      <c r="C1850" s="203">
        <v>44821.958333333336</v>
      </c>
      <c r="D1850" s="208">
        <v>0</v>
      </c>
      <c r="E1850" s="208">
        <v>0</v>
      </c>
      <c r="F1850" s="208">
        <v>3.1560000000000001</v>
      </c>
      <c r="G1850" s="208">
        <v>3.1560000000000001</v>
      </c>
      <c r="H1850" s="208">
        <v>0</v>
      </c>
      <c r="I1850" s="208">
        <v>0</v>
      </c>
      <c r="J1850" s="208">
        <v>0</v>
      </c>
      <c r="K1850" s="208">
        <v>0</v>
      </c>
      <c r="L1850" s="208"/>
      <c r="M1850" s="208">
        <v>0</v>
      </c>
      <c r="N1850" s="208">
        <v>0</v>
      </c>
      <c r="O1850" s="208">
        <v>680</v>
      </c>
      <c r="P1850" s="208" t="s">
        <v>257</v>
      </c>
      <c r="Q1850" s="208" t="s">
        <v>258</v>
      </c>
      <c r="R1850" s="208" t="s">
        <v>259</v>
      </c>
      <c r="S1850" s="203">
        <v>44837.595416666663</v>
      </c>
    </row>
    <row r="1851" spans="1:19" x14ac:dyDescent="0.2">
      <c r="A1851" s="208" t="s">
        <v>256</v>
      </c>
      <c r="B1851" s="208" t="s">
        <v>211</v>
      </c>
      <c r="C1851" s="203">
        <v>44822</v>
      </c>
      <c r="D1851" s="208">
        <v>0</v>
      </c>
      <c r="E1851" s="208">
        <v>0</v>
      </c>
      <c r="F1851" s="208">
        <v>3.1680000000000001</v>
      </c>
      <c r="G1851" s="208">
        <v>3.1680000000000001</v>
      </c>
      <c r="H1851" s="208">
        <v>0</v>
      </c>
      <c r="I1851" s="208">
        <v>0</v>
      </c>
      <c r="J1851" s="208">
        <v>0</v>
      </c>
      <c r="K1851" s="208">
        <v>0</v>
      </c>
      <c r="L1851" s="208"/>
      <c r="M1851" s="208">
        <v>0</v>
      </c>
      <c r="N1851" s="208">
        <v>0</v>
      </c>
      <c r="O1851" s="208">
        <v>680</v>
      </c>
      <c r="P1851" s="208" t="s">
        <v>257</v>
      </c>
      <c r="Q1851" s="208" t="s">
        <v>258</v>
      </c>
      <c r="R1851" s="208" t="s">
        <v>259</v>
      </c>
      <c r="S1851" s="203">
        <v>44837.595416666663</v>
      </c>
    </row>
    <row r="1852" spans="1:19" x14ac:dyDescent="0.2">
      <c r="A1852" s="208" t="s">
        <v>256</v>
      </c>
      <c r="B1852" s="208" t="s">
        <v>211</v>
      </c>
      <c r="C1852" s="203">
        <v>44822.041666666664</v>
      </c>
      <c r="D1852" s="208">
        <v>0</v>
      </c>
      <c r="E1852" s="208">
        <v>0</v>
      </c>
      <c r="F1852" s="208">
        <v>3.1960000000000002</v>
      </c>
      <c r="G1852" s="208">
        <v>3.1960000000000002</v>
      </c>
      <c r="H1852" s="208">
        <v>0</v>
      </c>
      <c r="I1852" s="208">
        <v>0</v>
      </c>
      <c r="J1852" s="208">
        <v>0</v>
      </c>
      <c r="K1852" s="208">
        <v>0</v>
      </c>
      <c r="L1852" s="208"/>
      <c r="M1852" s="208">
        <v>0</v>
      </c>
      <c r="N1852" s="208">
        <v>0</v>
      </c>
      <c r="O1852" s="208">
        <v>680</v>
      </c>
      <c r="P1852" s="208" t="s">
        <v>257</v>
      </c>
      <c r="Q1852" s="208" t="s">
        <v>258</v>
      </c>
      <c r="R1852" s="208" t="s">
        <v>259</v>
      </c>
      <c r="S1852" s="203">
        <v>44837.595416666663</v>
      </c>
    </row>
    <row r="1853" spans="1:19" x14ac:dyDescent="0.2">
      <c r="A1853" s="208" t="s">
        <v>256</v>
      </c>
      <c r="B1853" s="208" t="s">
        <v>211</v>
      </c>
      <c r="C1853" s="203">
        <v>44822.083333333336</v>
      </c>
      <c r="D1853" s="208">
        <v>0</v>
      </c>
      <c r="E1853" s="208">
        <v>0</v>
      </c>
      <c r="F1853" s="208">
        <v>3.1960000000000002</v>
      </c>
      <c r="G1853" s="208">
        <v>3.1960000000000002</v>
      </c>
      <c r="H1853" s="208">
        <v>0</v>
      </c>
      <c r="I1853" s="208">
        <v>0</v>
      </c>
      <c r="J1853" s="208">
        <v>0</v>
      </c>
      <c r="K1853" s="208">
        <v>0</v>
      </c>
      <c r="L1853" s="208"/>
      <c r="M1853" s="208">
        <v>0</v>
      </c>
      <c r="N1853" s="208">
        <v>0</v>
      </c>
      <c r="O1853" s="208">
        <v>680</v>
      </c>
      <c r="P1853" s="208" t="s">
        <v>257</v>
      </c>
      <c r="Q1853" s="208" t="s">
        <v>258</v>
      </c>
      <c r="R1853" s="208" t="s">
        <v>259</v>
      </c>
      <c r="S1853" s="203">
        <v>44837.595416666663</v>
      </c>
    </row>
    <row r="1854" spans="1:19" x14ac:dyDescent="0.2">
      <c r="A1854" s="208" t="s">
        <v>256</v>
      </c>
      <c r="B1854" s="208" t="s">
        <v>211</v>
      </c>
      <c r="C1854" s="203">
        <v>44822.125</v>
      </c>
      <c r="D1854" s="208">
        <v>0</v>
      </c>
      <c r="E1854" s="208">
        <v>0</v>
      </c>
      <c r="F1854" s="208">
        <v>3.2</v>
      </c>
      <c r="G1854" s="208">
        <v>3.2</v>
      </c>
      <c r="H1854" s="208">
        <v>0</v>
      </c>
      <c r="I1854" s="208">
        <v>0</v>
      </c>
      <c r="J1854" s="208">
        <v>0</v>
      </c>
      <c r="K1854" s="208">
        <v>0</v>
      </c>
      <c r="L1854" s="208"/>
      <c r="M1854" s="208">
        <v>0</v>
      </c>
      <c r="N1854" s="208">
        <v>0</v>
      </c>
      <c r="O1854" s="208">
        <v>680</v>
      </c>
      <c r="P1854" s="208" t="s">
        <v>257</v>
      </c>
      <c r="Q1854" s="208" t="s">
        <v>258</v>
      </c>
      <c r="R1854" s="208" t="s">
        <v>259</v>
      </c>
      <c r="S1854" s="203">
        <v>44837.595416666663</v>
      </c>
    </row>
    <row r="1855" spans="1:19" x14ac:dyDescent="0.2">
      <c r="A1855" s="208" t="s">
        <v>256</v>
      </c>
      <c r="B1855" s="208" t="s">
        <v>211</v>
      </c>
      <c r="C1855" s="203">
        <v>44822.166666666664</v>
      </c>
      <c r="D1855" s="208">
        <v>0</v>
      </c>
      <c r="E1855" s="208">
        <v>0</v>
      </c>
      <c r="F1855" s="208">
        <v>3.1760000000000002</v>
      </c>
      <c r="G1855" s="208">
        <v>3.1760000000000002</v>
      </c>
      <c r="H1855" s="208">
        <v>0</v>
      </c>
      <c r="I1855" s="208">
        <v>0</v>
      </c>
      <c r="J1855" s="208">
        <v>0</v>
      </c>
      <c r="K1855" s="208">
        <v>0</v>
      </c>
      <c r="L1855" s="208"/>
      <c r="M1855" s="208">
        <v>0</v>
      </c>
      <c r="N1855" s="208">
        <v>0</v>
      </c>
      <c r="O1855" s="208">
        <v>680</v>
      </c>
      <c r="P1855" s="208" t="s">
        <v>257</v>
      </c>
      <c r="Q1855" s="208" t="s">
        <v>258</v>
      </c>
      <c r="R1855" s="208" t="s">
        <v>259</v>
      </c>
      <c r="S1855" s="203">
        <v>44837.595416666663</v>
      </c>
    </row>
    <row r="1856" spans="1:19" x14ac:dyDescent="0.2">
      <c r="A1856" s="208" t="s">
        <v>256</v>
      </c>
      <c r="B1856" s="208" t="s">
        <v>211</v>
      </c>
      <c r="C1856" s="203">
        <v>44822.208333333336</v>
      </c>
      <c r="D1856" s="208">
        <v>0</v>
      </c>
      <c r="E1856" s="208">
        <v>0</v>
      </c>
      <c r="F1856" s="208">
        <v>3.16</v>
      </c>
      <c r="G1856" s="208">
        <v>3.16</v>
      </c>
      <c r="H1856" s="208">
        <v>0</v>
      </c>
      <c r="I1856" s="208">
        <v>0</v>
      </c>
      <c r="J1856" s="208">
        <v>0</v>
      </c>
      <c r="K1856" s="208">
        <v>0</v>
      </c>
      <c r="L1856" s="208"/>
      <c r="M1856" s="208">
        <v>0</v>
      </c>
      <c r="N1856" s="208">
        <v>0</v>
      </c>
      <c r="O1856" s="208">
        <v>680</v>
      </c>
      <c r="P1856" s="208" t="s">
        <v>257</v>
      </c>
      <c r="Q1856" s="208" t="s">
        <v>258</v>
      </c>
      <c r="R1856" s="208" t="s">
        <v>259</v>
      </c>
      <c r="S1856" s="203">
        <v>44837.595416666663</v>
      </c>
    </row>
    <row r="1857" spans="1:19" x14ac:dyDescent="0.2">
      <c r="A1857" s="208" t="s">
        <v>256</v>
      </c>
      <c r="B1857" s="208" t="s">
        <v>211</v>
      </c>
      <c r="C1857" s="203">
        <v>44822.25</v>
      </c>
      <c r="D1857" s="208">
        <v>0</v>
      </c>
      <c r="E1857" s="208">
        <v>0</v>
      </c>
      <c r="F1857" s="208">
        <v>3.1480000000000001</v>
      </c>
      <c r="G1857" s="208">
        <v>3.1480000000000001</v>
      </c>
      <c r="H1857" s="208">
        <v>0</v>
      </c>
      <c r="I1857" s="208">
        <v>0</v>
      </c>
      <c r="J1857" s="208">
        <v>0</v>
      </c>
      <c r="K1857" s="208">
        <v>0</v>
      </c>
      <c r="L1857" s="208"/>
      <c r="M1857" s="208">
        <v>0</v>
      </c>
      <c r="N1857" s="208">
        <v>0</v>
      </c>
      <c r="O1857" s="208">
        <v>680</v>
      </c>
      <c r="P1857" s="208" t="s">
        <v>257</v>
      </c>
      <c r="Q1857" s="208" t="s">
        <v>258</v>
      </c>
      <c r="R1857" s="208" t="s">
        <v>259</v>
      </c>
      <c r="S1857" s="203">
        <v>44837.595416666663</v>
      </c>
    </row>
    <row r="1858" spans="1:19" x14ac:dyDescent="0.2">
      <c r="A1858" s="208" t="s">
        <v>256</v>
      </c>
      <c r="B1858" s="208" t="s">
        <v>211</v>
      </c>
      <c r="C1858" s="203">
        <v>44822.291666666664</v>
      </c>
      <c r="D1858" s="208">
        <v>0</v>
      </c>
      <c r="E1858" s="208">
        <v>0</v>
      </c>
      <c r="F1858" s="208">
        <v>3.14</v>
      </c>
      <c r="G1858" s="208">
        <v>3.14</v>
      </c>
      <c r="H1858" s="208">
        <v>0</v>
      </c>
      <c r="I1858" s="208">
        <v>0</v>
      </c>
      <c r="J1858" s="208">
        <v>0</v>
      </c>
      <c r="K1858" s="208">
        <v>0</v>
      </c>
      <c r="L1858" s="208"/>
      <c r="M1858" s="208">
        <v>0</v>
      </c>
      <c r="N1858" s="208">
        <v>0</v>
      </c>
      <c r="O1858" s="208">
        <v>680</v>
      </c>
      <c r="P1858" s="208" t="s">
        <v>257</v>
      </c>
      <c r="Q1858" s="208" t="s">
        <v>258</v>
      </c>
      <c r="R1858" s="208" t="s">
        <v>259</v>
      </c>
      <c r="S1858" s="203">
        <v>44837.595416666663</v>
      </c>
    </row>
    <row r="1859" spans="1:19" x14ac:dyDescent="0.2">
      <c r="A1859" s="208" t="s">
        <v>256</v>
      </c>
      <c r="B1859" s="208" t="s">
        <v>211</v>
      </c>
      <c r="C1859" s="203">
        <v>44822.333333333336</v>
      </c>
      <c r="D1859" s="208">
        <v>0</v>
      </c>
      <c r="E1859" s="208">
        <v>0</v>
      </c>
      <c r="F1859" s="208">
        <v>3.94</v>
      </c>
      <c r="G1859" s="208">
        <v>3.94</v>
      </c>
      <c r="H1859" s="208">
        <v>0</v>
      </c>
      <c r="I1859" s="208">
        <v>0</v>
      </c>
      <c r="J1859" s="208">
        <v>0</v>
      </c>
      <c r="K1859" s="208">
        <v>0</v>
      </c>
      <c r="L1859" s="208"/>
      <c r="M1859" s="208">
        <v>0</v>
      </c>
      <c r="N1859" s="208">
        <v>0</v>
      </c>
      <c r="O1859" s="208">
        <v>680</v>
      </c>
      <c r="P1859" s="208" t="s">
        <v>257</v>
      </c>
      <c r="Q1859" s="208" t="s">
        <v>258</v>
      </c>
      <c r="R1859" s="208" t="s">
        <v>259</v>
      </c>
      <c r="S1859" s="203">
        <v>44837.595416666663</v>
      </c>
    </row>
    <row r="1860" spans="1:19" x14ac:dyDescent="0.2">
      <c r="A1860" s="208" t="s">
        <v>256</v>
      </c>
      <c r="B1860" s="208" t="s">
        <v>211</v>
      </c>
      <c r="C1860" s="203">
        <v>44822.375</v>
      </c>
      <c r="D1860" s="208">
        <v>0</v>
      </c>
      <c r="E1860" s="208">
        <v>0</v>
      </c>
      <c r="F1860" s="208">
        <v>4.2320000000000002</v>
      </c>
      <c r="G1860" s="208">
        <v>4.2320000000000002</v>
      </c>
      <c r="H1860" s="208">
        <v>0</v>
      </c>
      <c r="I1860" s="208">
        <v>0</v>
      </c>
      <c r="J1860" s="208">
        <v>0</v>
      </c>
      <c r="K1860" s="208">
        <v>0</v>
      </c>
      <c r="L1860" s="208"/>
      <c r="M1860" s="208">
        <v>0</v>
      </c>
      <c r="N1860" s="208">
        <v>0</v>
      </c>
      <c r="O1860" s="208">
        <v>680</v>
      </c>
      <c r="P1860" s="208" t="s">
        <v>257</v>
      </c>
      <c r="Q1860" s="208" t="s">
        <v>258</v>
      </c>
      <c r="R1860" s="208" t="s">
        <v>259</v>
      </c>
      <c r="S1860" s="203">
        <v>44837.595416666663</v>
      </c>
    </row>
    <row r="1861" spans="1:19" x14ac:dyDescent="0.2">
      <c r="A1861" s="208" t="s">
        <v>256</v>
      </c>
      <c r="B1861" s="208" t="s">
        <v>211</v>
      </c>
      <c r="C1861" s="203">
        <v>44822.416666666664</v>
      </c>
      <c r="D1861" s="208">
        <v>0</v>
      </c>
      <c r="E1861" s="208">
        <v>0</v>
      </c>
      <c r="F1861" s="208">
        <v>4.2320000000000002</v>
      </c>
      <c r="G1861" s="208">
        <v>4.2320000000000002</v>
      </c>
      <c r="H1861" s="208">
        <v>0</v>
      </c>
      <c r="I1861" s="208">
        <v>0</v>
      </c>
      <c r="J1861" s="208">
        <v>0</v>
      </c>
      <c r="K1861" s="208">
        <v>0</v>
      </c>
      <c r="L1861" s="208"/>
      <c r="M1861" s="208">
        <v>0</v>
      </c>
      <c r="N1861" s="208">
        <v>0</v>
      </c>
      <c r="O1861" s="208">
        <v>680</v>
      </c>
      <c r="P1861" s="208" t="s">
        <v>257</v>
      </c>
      <c r="Q1861" s="208" t="s">
        <v>258</v>
      </c>
      <c r="R1861" s="208" t="s">
        <v>259</v>
      </c>
      <c r="S1861" s="203">
        <v>44837.595416666663</v>
      </c>
    </row>
    <row r="1862" spans="1:19" x14ac:dyDescent="0.2">
      <c r="A1862" s="208" t="s">
        <v>256</v>
      </c>
      <c r="B1862" s="208" t="s">
        <v>211</v>
      </c>
      <c r="C1862" s="203">
        <v>44822.458333333336</v>
      </c>
      <c r="D1862" s="208">
        <v>0</v>
      </c>
      <c r="E1862" s="208">
        <v>0</v>
      </c>
      <c r="F1862" s="208">
        <v>4.2439999999999998</v>
      </c>
      <c r="G1862" s="208">
        <v>4.2439999999999998</v>
      </c>
      <c r="H1862" s="208">
        <v>0</v>
      </c>
      <c r="I1862" s="208">
        <v>0</v>
      </c>
      <c r="J1862" s="208">
        <v>0</v>
      </c>
      <c r="K1862" s="208">
        <v>0</v>
      </c>
      <c r="L1862" s="208"/>
      <c r="M1862" s="208">
        <v>0</v>
      </c>
      <c r="N1862" s="208">
        <v>0</v>
      </c>
      <c r="O1862" s="208">
        <v>680</v>
      </c>
      <c r="P1862" s="208" t="s">
        <v>257</v>
      </c>
      <c r="Q1862" s="208" t="s">
        <v>258</v>
      </c>
      <c r="R1862" s="208" t="s">
        <v>259</v>
      </c>
      <c r="S1862" s="203">
        <v>44837.595416666663</v>
      </c>
    </row>
    <row r="1863" spans="1:19" x14ac:dyDescent="0.2">
      <c r="A1863" s="208" t="s">
        <v>256</v>
      </c>
      <c r="B1863" s="208" t="s">
        <v>211</v>
      </c>
      <c r="C1863" s="203">
        <v>44822.5</v>
      </c>
      <c r="D1863" s="208">
        <v>0</v>
      </c>
      <c r="E1863" s="208">
        <v>0</v>
      </c>
      <c r="F1863" s="208">
        <v>4.2439999999999998</v>
      </c>
      <c r="G1863" s="208">
        <v>4.2439999999999998</v>
      </c>
      <c r="H1863" s="208">
        <v>0</v>
      </c>
      <c r="I1863" s="208">
        <v>0</v>
      </c>
      <c r="J1863" s="208">
        <v>0</v>
      </c>
      <c r="K1863" s="208">
        <v>0</v>
      </c>
      <c r="L1863" s="208"/>
      <c r="M1863" s="208">
        <v>0</v>
      </c>
      <c r="N1863" s="208">
        <v>0</v>
      </c>
      <c r="O1863" s="208">
        <v>680</v>
      </c>
      <c r="P1863" s="208" t="s">
        <v>257</v>
      </c>
      <c r="Q1863" s="208" t="s">
        <v>258</v>
      </c>
      <c r="R1863" s="208" t="s">
        <v>259</v>
      </c>
      <c r="S1863" s="203">
        <v>44837.595416666663</v>
      </c>
    </row>
    <row r="1864" spans="1:19" x14ac:dyDescent="0.2">
      <c r="A1864" s="208" t="s">
        <v>256</v>
      </c>
      <c r="B1864" s="208" t="s">
        <v>211</v>
      </c>
      <c r="C1864" s="203">
        <v>44822.541666666664</v>
      </c>
      <c r="D1864" s="208">
        <v>0</v>
      </c>
      <c r="E1864" s="208">
        <v>0</v>
      </c>
      <c r="F1864" s="208">
        <v>4.2160000000000002</v>
      </c>
      <c r="G1864" s="208">
        <v>4.2160000000000002</v>
      </c>
      <c r="H1864" s="208">
        <v>0</v>
      </c>
      <c r="I1864" s="208">
        <v>0</v>
      </c>
      <c r="J1864" s="208">
        <v>0</v>
      </c>
      <c r="K1864" s="208">
        <v>0</v>
      </c>
      <c r="L1864" s="208"/>
      <c r="M1864" s="208">
        <v>0</v>
      </c>
      <c r="N1864" s="208">
        <v>0</v>
      </c>
      <c r="O1864" s="208">
        <v>680</v>
      </c>
      <c r="P1864" s="208" t="s">
        <v>257</v>
      </c>
      <c r="Q1864" s="208" t="s">
        <v>258</v>
      </c>
      <c r="R1864" s="208" t="s">
        <v>259</v>
      </c>
      <c r="S1864" s="203">
        <v>44837.595416666663</v>
      </c>
    </row>
    <row r="1865" spans="1:19" x14ac:dyDescent="0.2">
      <c r="A1865" s="208" t="s">
        <v>256</v>
      </c>
      <c r="B1865" s="208" t="s">
        <v>211</v>
      </c>
      <c r="C1865" s="203">
        <v>44822.583333333336</v>
      </c>
      <c r="D1865" s="208">
        <v>0</v>
      </c>
      <c r="E1865" s="208">
        <v>0</v>
      </c>
      <c r="F1865" s="208">
        <v>4.2320000000000002</v>
      </c>
      <c r="G1865" s="208">
        <v>4.2320000000000002</v>
      </c>
      <c r="H1865" s="208">
        <v>0</v>
      </c>
      <c r="I1865" s="208">
        <v>0</v>
      </c>
      <c r="J1865" s="208">
        <v>0</v>
      </c>
      <c r="K1865" s="208">
        <v>0</v>
      </c>
      <c r="L1865" s="208"/>
      <c r="M1865" s="208">
        <v>0</v>
      </c>
      <c r="N1865" s="208">
        <v>0</v>
      </c>
      <c r="O1865" s="208">
        <v>680</v>
      </c>
      <c r="P1865" s="208" t="s">
        <v>257</v>
      </c>
      <c r="Q1865" s="208" t="s">
        <v>258</v>
      </c>
      <c r="R1865" s="208" t="s">
        <v>259</v>
      </c>
      <c r="S1865" s="203">
        <v>44837.595416666663</v>
      </c>
    </row>
    <row r="1866" spans="1:19" x14ac:dyDescent="0.2">
      <c r="A1866" s="208" t="s">
        <v>256</v>
      </c>
      <c r="B1866" s="208" t="s">
        <v>211</v>
      </c>
      <c r="C1866" s="203">
        <v>44822.625</v>
      </c>
      <c r="D1866" s="208">
        <v>0</v>
      </c>
      <c r="E1866" s="208">
        <v>0</v>
      </c>
      <c r="F1866" s="208">
        <v>4.2240000000000002</v>
      </c>
      <c r="G1866" s="208">
        <v>4.2240000000000002</v>
      </c>
      <c r="H1866" s="208">
        <v>0</v>
      </c>
      <c r="I1866" s="208">
        <v>0</v>
      </c>
      <c r="J1866" s="208">
        <v>0</v>
      </c>
      <c r="K1866" s="208">
        <v>0</v>
      </c>
      <c r="L1866" s="208"/>
      <c r="M1866" s="208">
        <v>0</v>
      </c>
      <c r="N1866" s="208">
        <v>0</v>
      </c>
      <c r="O1866" s="208">
        <v>680</v>
      </c>
      <c r="P1866" s="208" t="s">
        <v>257</v>
      </c>
      <c r="Q1866" s="208" t="s">
        <v>258</v>
      </c>
      <c r="R1866" s="208" t="s">
        <v>259</v>
      </c>
      <c r="S1866" s="203">
        <v>44837.595416666663</v>
      </c>
    </row>
    <row r="1867" spans="1:19" x14ac:dyDescent="0.2">
      <c r="A1867" s="208" t="s">
        <v>256</v>
      </c>
      <c r="B1867" s="208" t="s">
        <v>211</v>
      </c>
      <c r="C1867" s="203">
        <v>44822.666666666664</v>
      </c>
      <c r="D1867" s="208">
        <v>0</v>
      </c>
      <c r="E1867" s="208">
        <v>0</v>
      </c>
      <c r="F1867" s="208">
        <v>4.2640000000000002</v>
      </c>
      <c r="G1867" s="208">
        <v>4.2640000000000002</v>
      </c>
      <c r="H1867" s="208">
        <v>0</v>
      </c>
      <c r="I1867" s="208">
        <v>0</v>
      </c>
      <c r="J1867" s="208">
        <v>0</v>
      </c>
      <c r="K1867" s="208">
        <v>0</v>
      </c>
      <c r="L1867" s="208"/>
      <c r="M1867" s="208">
        <v>0</v>
      </c>
      <c r="N1867" s="208">
        <v>0</v>
      </c>
      <c r="O1867" s="208">
        <v>680</v>
      </c>
      <c r="P1867" s="208" t="s">
        <v>257</v>
      </c>
      <c r="Q1867" s="208" t="s">
        <v>258</v>
      </c>
      <c r="R1867" s="208" t="s">
        <v>259</v>
      </c>
      <c r="S1867" s="203">
        <v>44837.595416666663</v>
      </c>
    </row>
    <row r="1868" spans="1:19" x14ac:dyDescent="0.2">
      <c r="A1868" s="208" t="s">
        <v>256</v>
      </c>
      <c r="B1868" s="208" t="s">
        <v>211</v>
      </c>
      <c r="C1868" s="203">
        <v>44822.708333333336</v>
      </c>
      <c r="D1868" s="208">
        <v>0</v>
      </c>
      <c r="E1868" s="208">
        <v>0</v>
      </c>
      <c r="F1868" s="208">
        <v>4.444</v>
      </c>
      <c r="G1868" s="208">
        <v>4.444</v>
      </c>
      <c r="H1868" s="208">
        <v>0</v>
      </c>
      <c r="I1868" s="208">
        <v>0</v>
      </c>
      <c r="J1868" s="208">
        <v>0</v>
      </c>
      <c r="K1868" s="208">
        <v>0</v>
      </c>
      <c r="L1868" s="208"/>
      <c r="M1868" s="208">
        <v>0</v>
      </c>
      <c r="N1868" s="208">
        <v>0</v>
      </c>
      <c r="O1868" s="208">
        <v>680</v>
      </c>
      <c r="P1868" s="208" t="s">
        <v>257</v>
      </c>
      <c r="Q1868" s="208" t="s">
        <v>258</v>
      </c>
      <c r="R1868" s="208" t="s">
        <v>259</v>
      </c>
      <c r="S1868" s="203">
        <v>44837.595416666663</v>
      </c>
    </row>
    <row r="1869" spans="1:19" x14ac:dyDescent="0.2">
      <c r="A1869" s="208" t="s">
        <v>256</v>
      </c>
      <c r="B1869" s="208" t="s">
        <v>211</v>
      </c>
      <c r="C1869" s="203">
        <v>44822.75</v>
      </c>
      <c r="D1869" s="208">
        <v>0</v>
      </c>
      <c r="E1869" s="208">
        <v>0</v>
      </c>
      <c r="F1869" s="208">
        <v>4.4480000000000004</v>
      </c>
      <c r="G1869" s="208">
        <v>4.4480000000000004</v>
      </c>
      <c r="H1869" s="208">
        <v>0</v>
      </c>
      <c r="I1869" s="208">
        <v>0</v>
      </c>
      <c r="J1869" s="208">
        <v>0</v>
      </c>
      <c r="K1869" s="208">
        <v>0</v>
      </c>
      <c r="L1869" s="208"/>
      <c r="M1869" s="208">
        <v>0</v>
      </c>
      <c r="N1869" s="208">
        <v>0</v>
      </c>
      <c r="O1869" s="208">
        <v>680</v>
      </c>
      <c r="P1869" s="208" t="s">
        <v>257</v>
      </c>
      <c r="Q1869" s="208" t="s">
        <v>258</v>
      </c>
      <c r="R1869" s="208" t="s">
        <v>259</v>
      </c>
      <c r="S1869" s="203">
        <v>44837.595416666663</v>
      </c>
    </row>
    <row r="1870" spans="1:19" x14ac:dyDescent="0.2">
      <c r="A1870" s="208" t="s">
        <v>256</v>
      </c>
      <c r="B1870" s="208" t="s">
        <v>211</v>
      </c>
      <c r="C1870" s="203">
        <v>44822.791666666664</v>
      </c>
      <c r="D1870" s="208">
        <v>0</v>
      </c>
      <c r="E1870" s="208">
        <v>0</v>
      </c>
      <c r="F1870" s="208">
        <v>4.46</v>
      </c>
      <c r="G1870" s="208">
        <v>4.46</v>
      </c>
      <c r="H1870" s="208">
        <v>0</v>
      </c>
      <c r="I1870" s="208">
        <v>0</v>
      </c>
      <c r="J1870" s="208">
        <v>0</v>
      </c>
      <c r="K1870" s="208">
        <v>0</v>
      </c>
      <c r="L1870" s="208"/>
      <c r="M1870" s="208">
        <v>0</v>
      </c>
      <c r="N1870" s="208">
        <v>0</v>
      </c>
      <c r="O1870" s="208">
        <v>680</v>
      </c>
      <c r="P1870" s="208" t="s">
        <v>257</v>
      </c>
      <c r="Q1870" s="208" t="s">
        <v>258</v>
      </c>
      <c r="R1870" s="208" t="s">
        <v>259</v>
      </c>
      <c r="S1870" s="203">
        <v>44837.595416666663</v>
      </c>
    </row>
    <row r="1871" spans="1:19" x14ac:dyDescent="0.2">
      <c r="A1871" s="208" t="s">
        <v>256</v>
      </c>
      <c r="B1871" s="208" t="s">
        <v>211</v>
      </c>
      <c r="C1871" s="203">
        <v>44822.833333333336</v>
      </c>
      <c r="D1871" s="208">
        <v>0</v>
      </c>
      <c r="E1871" s="208">
        <v>0</v>
      </c>
      <c r="F1871" s="208">
        <v>4.476</v>
      </c>
      <c r="G1871" s="208">
        <v>4.476</v>
      </c>
      <c r="H1871" s="208">
        <v>0</v>
      </c>
      <c r="I1871" s="208">
        <v>0</v>
      </c>
      <c r="J1871" s="208">
        <v>0</v>
      </c>
      <c r="K1871" s="208">
        <v>0</v>
      </c>
      <c r="L1871" s="208"/>
      <c r="M1871" s="208">
        <v>0</v>
      </c>
      <c r="N1871" s="208">
        <v>0</v>
      </c>
      <c r="O1871" s="208">
        <v>680</v>
      </c>
      <c r="P1871" s="208" t="s">
        <v>257</v>
      </c>
      <c r="Q1871" s="208" t="s">
        <v>258</v>
      </c>
      <c r="R1871" s="208" t="s">
        <v>259</v>
      </c>
      <c r="S1871" s="203">
        <v>44837.595416666663</v>
      </c>
    </row>
    <row r="1872" spans="1:19" x14ac:dyDescent="0.2">
      <c r="A1872" s="208" t="s">
        <v>256</v>
      </c>
      <c r="B1872" s="208" t="s">
        <v>211</v>
      </c>
      <c r="C1872" s="203">
        <v>44822.875</v>
      </c>
      <c r="D1872" s="208">
        <v>0</v>
      </c>
      <c r="E1872" s="208">
        <v>0</v>
      </c>
      <c r="F1872" s="208">
        <v>4.484</v>
      </c>
      <c r="G1872" s="208">
        <v>4.484</v>
      </c>
      <c r="H1872" s="208">
        <v>0</v>
      </c>
      <c r="I1872" s="208">
        <v>0</v>
      </c>
      <c r="J1872" s="208">
        <v>0</v>
      </c>
      <c r="K1872" s="208">
        <v>0</v>
      </c>
      <c r="L1872" s="208"/>
      <c r="M1872" s="208">
        <v>0</v>
      </c>
      <c r="N1872" s="208">
        <v>0</v>
      </c>
      <c r="O1872" s="208">
        <v>680</v>
      </c>
      <c r="P1872" s="208" t="s">
        <v>257</v>
      </c>
      <c r="Q1872" s="208" t="s">
        <v>258</v>
      </c>
      <c r="R1872" s="208" t="s">
        <v>259</v>
      </c>
      <c r="S1872" s="203">
        <v>44837.595416666663</v>
      </c>
    </row>
    <row r="1873" spans="1:19" x14ac:dyDescent="0.2">
      <c r="A1873" s="208" t="s">
        <v>256</v>
      </c>
      <c r="B1873" s="208" t="s">
        <v>211</v>
      </c>
      <c r="C1873" s="203">
        <v>44822.916666666664</v>
      </c>
      <c r="D1873" s="208">
        <v>0</v>
      </c>
      <c r="E1873" s="208">
        <v>0</v>
      </c>
      <c r="F1873" s="208">
        <v>4.4720000000000004</v>
      </c>
      <c r="G1873" s="208">
        <v>4.4720000000000004</v>
      </c>
      <c r="H1873" s="208">
        <v>0</v>
      </c>
      <c r="I1873" s="208">
        <v>0</v>
      </c>
      <c r="J1873" s="208">
        <v>0</v>
      </c>
      <c r="K1873" s="208">
        <v>0</v>
      </c>
      <c r="L1873" s="208"/>
      <c r="M1873" s="208">
        <v>0</v>
      </c>
      <c r="N1873" s="208">
        <v>0</v>
      </c>
      <c r="O1873" s="208">
        <v>680</v>
      </c>
      <c r="P1873" s="208" t="s">
        <v>257</v>
      </c>
      <c r="Q1873" s="208" t="s">
        <v>258</v>
      </c>
      <c r="R1873" s="208" t="s">
        <v>259</v>
      </c>
      <c r="S1873" s="203">
        <v>44837.595416666663</v>
      </c>
    </row>
    <row r="1874" spans="1:19" x14ac:dyDescent="0.2">
      <c r="A1874" s="208" t="s">
        <v>256</v>
      </c>
      <c r="B1874" s="208" t="s">
        <v>211</v>
      </c>
      <c r="C1874" s="203">
        <v>44822.958333333336</v>
      </c>
      <c r="D1874" s="208">
        <v>0</v>
      </c>
      <c r="E1874" s="208">
        <v>0</v>
      </c>
      <c r="F1874" s="208">
        <v>4.444</v>
      </c>
      <c r="G1874" s="208">
        <v>4.444</v>
      </c>
      <c r="H1874" s="208">
        <v>0</v>
      </c>
      <c r="I1874" s="208">
        <v>0</v>
      </c>
      <c r="J1874" s="208">
        <v>0</v>
      </c>
      <c r="K1874" s="208">
        <v>0</v>
      </c>
      <c r="L1874" s="208"/>
      <c r="M1874" s="208">
        <v>0</v>
      </c>
      <c r="N1874" s="208">
        <v>0</v>
      </c>
      <c r="O1874" s="208">
        <v>680</v>
      </c>
      <c r="P1874" s="208" t="s">
        <v>257</v>
      </c>
      <c r="Q1874" s="208" t="s">
        <v>258</v>
      </c>
      <c r="R1874" s="208" t="s">
        <v>259</v>
      </c>
      <c r="S1874" s="203">
        <v>44837.595416666663</v>
      </c>
    </row>
    <row r="1875" spans="1:19" x14ac:dyDescent="0.2">
      <c r="A1875" s="208" t="s">
        <v>256</v>
      </c>
      <c r="B1875" s="208" t="s">
        <v>211</v>
      </c>
      <c r="C1875" s="203">
        <v>44823</v>
      </c>
      <c r="D1875" s="208">
        <v>0</v>
      </c>
      <c r="E1875" s="208">
        <v>0</v>
      </c>
      <c r="F1875" s="208">
        <v>4.3360000000000003</v>
      </c>
      <c r="G1875" s="208">
        <v>4.3360000000000003</v>
      </c>
      <c r="H1875" s="208">
        <v>0</v>
      </c>
      <c r="I1875" s="208">
        <v>0</v>
      </c>
      <c r="J1875" s="208">
        <v>0</v>
      </c>
      <c r="K1875" s="208">
        <v>0</v>
      </c>
      <c r="L1875" s="208"/>
      <c r="M1875" s="208">
        <v>0</v>
      </c>
      <c r="N1875" s="208">
        <v>0</v>
      </c>
      <c r="O1875" s="208">
        <v>680</v>
      </c>
      <c r="P1875" s="208" t="s">
        <v>257</v>
      </c>
      <c r="Q1875" s="208" t="s">
        <v>258</v>
      </c>
      <c r="R1875" s="208" t="s">
        <v>259</v>
      </c>
      <c r="S1875" s="203">
        <v>44837.595416666663</v>
      </c>
    </row>
    <row r="1876" spans="1:19" x14ac:dyDescent="0.2">
      <c r="A1876" s="208" t="s">
        <v>256</v>
      </c>
      <c r="B1876" s="208" t="s">
        <v>211</v>
      </c>
      <c r="C1876" s="203">
        <v>44823.041666666664</v>
      </c>
      <c r="D1876" s="208">
        <v>0</v>
      </c>
      <c r="E1876" s="208">
        <v>0</v>
      </c>
      <c r="F1876" s="208">
        <v>4.3520000000000003</v>
      </c>
      <c r="G1876" s="208">
        <v>4.3520000000000003</v>
      </c>
      <c r="H1876" s="208">
        <v>0</v>
      </c>
      <c r="I1876" s="208">
        <v>0</v>
      </c>
      <c r="J1876" s="208">
        <v>0</v>
      </c>
      <c r="K1876" s="208">
        <v>0</v>
      </c>
      <c r="L1876" s="208"/>
      <c r="M1876" s="208">
        <v>0</v>
      </c>
      <c r="N1876" s="208">
        <v>0</v>
      </c>
      <c r="O1876" s="208">
        <v>680</v>
      </c>
      <c r="P1876" s="208" t="s">
        <v>257</v>
      </c>
      <c r="Q1876" s="208" t="s">
        <v>258</v>
      </c>
      <c r="R1876" s="208" t="s">
        <v>259</v>
      </c>
      <c r="S1876" s="203">
        <v>44837.595416666663</v>
      </c>
    </row>
    <row r="1877" spans="1:19" x14ac:dyDescent="0.2">
      <c r="A1877" s="208" t="s">
        <v>256</v>
      </c>
      <c r="B1877" s="208" t="s">
        <v>211</v>
      </c>
      <c r="C1877" s="203">
        <v>44823.083333333336</v>
      </c>
      <c r="D1877" s="208">
        <v>0</v>
      </c>
      <c r="E1877" s="208">
        <v>0</v>
      </c>
      <c r="F1877" s="208">
        <v>4.3520000000000003</v>
      </c>
      <c r="G1877" s="208">
        <v>4.3520000000000003</v>
      </c>
      <c r="H1877" s="208">
        <v>0</v>
      </c>
      <c r="I1877" s="208">
        <v>0</v>
      </c>
      <c r="J1877" s="208">
        <v>0</v>
      </c>
      <c r="K1877" s="208">
        <v>0</v>
      </c>
      <c r="L1877" s="208"/>
      <c r="M1877" s="208">
        <v>0</v>
      </c>
      <c r="N1877" s="208">
        <v>0</v>
      </c>
      <c r="O1877" s="208">
        <v>680</v>
      </c>
      <c r="P1877" s="208" t="s">
        <v>257</v>
      </c>
      <c r="Q1877" s="208" t="s">
        <v>258</v>
      </c>
      <c r="R1877" s="208" t="s">
        <v>259</v>
      </c>
      <c r="S1877" s="203">
        <v>44837.595717592594</v>
      </c>
    </row>
    <row r="1878" spans="1:19" x14ac:dyDescent="0.2">
      <c r="A1878" s="208" t="s">
        <v>256</v>
      </c>
      <c r="B1878" s="208" t="s">
        <v>211</v>
      </c>
      <c r="C1878" s="203">
        <v>44823.125</v>
      </c>
      <c r="D1878" s="208">
        <v>0</v>
      </c>
      <c r="E1878" s="208">
        <v>0</v>
      </c>
      <c r="F1878" s="208">
        <v>4.4080000000000004</v>
      </c>
      <c r="G1878" s="208">
        <v>4.4080000000000004</v>
      </c>
      <c r="H1878" s="208">
        <v>0</v>
      </c>
      <c r="I1878" s="208">
        <v>0</v>
      </c>
      <c r="J1878" s="208">
        <v>0</v>
      </c>
      <c r="K1878" s="208">
        <v>0</v>
      </c>
      <c r="L1878" s="208"/>
      <c r="M1878" s="208">
        <v>0</v>
      </c>
      <c r="N1878" s="208">
        <v>0</v>
      </c>
      <c r="O1878" s="208">
        <v>680</v>
      </c>
      <c r="P1878" s="208" t="s">
        <v>257</v>
      </c>
      <c r="Q1878" s="208" t="s">
        <v>258</v>
      </c>
      <c r="R1878" s="208" t="s">
        <v>259</v>
      </c>
      <c r="S1878" s="203">
        <v>44837.595717592594</v>
      </c>
    </row>
    <row r="1879" spans="1:19" x14ac:dyDescent="0.2">
      <c r="A1879" s="208" t="s">
        <v>256</v>
      </c>
      <c r="B1879" s="208" t="s">
        <v>211</v>
      </c>
      <c r="C1879" s="203">
        <v>44823.166666666664</v>
      </c>
      <c r="D1879" s="208">
        <v>0</v>
      </c>
      <c r="E1879" s="208">
        <v>0</v>
      </c>
      <c r="F1879" s="208">
        <v>3.964</v>
      </c>
      <c r="G1879" s="208">
        <v>3.964</v>
      </c>
      <c r="H1879" s="208">
        <v>0</v>
      </c>
      <c r="I1879" s="208">
        <v>0</v>
      </c>
      <c r="J1879" s="208">
        <v>0</v>
      </c>
      <c r="K1879" s="208">
        <v>0</v>
      </c>
      <c r="L1879" s="208"/>
      <c r="M1879" s="208">
        <v>0</v>
      </c>
      <c r="N1879" s="208">
        <v>0</v>
      </c>
      <c r="O1879" s="208">
        <v>680</v>
      </c>
      <c r="P1879" s="208" t="s">
        <v>257</v>
      </c>
      <c r="Q1879" s="208" t="s">
        <v>258</v>
      </c>
      <c r="R1879" s="208" t="s">
        <v>259</v>
      </c>
      <c r="S1879" s="203">
        <v>44837.595717592594</v>
      </c>
    </row>
    <row r="1880" spans="1:19" x14ac:dyDescent="0.2">
      <c r="A1880" s="208" t="s">
        <v>256</v>
      </c>
      <c r="B1880" s="208" t="s">
        <v>211</v>
      </c>
      <c r="C1880" s="203">
        <v>44823.208333333336</v>
      </c>
      <c r="D1880" s="208">
        <v>0</v>
      </c>
      <c r="E1880" s="208">
        <v>0</v>
      </c>
      <c r="F1880" s="208">
        <v>3.2719999999999998</v>
      </c>
      <c r="G1880" s="208">
        <v>3.2719999999999998</v>
      </c>
      <c r="H1880" s="208">
        <v>0</v>
      </c>
      <c r="I1880" s="208">
        <v>0</v>
      </c>
      <c r="J1880" s="208">
        <v>0</v>
      </c>
      <c r="K1880" s="208">
        <v>0</v>
      </c>
      <c r="L1880" s="208"/>
      <c r="M1880" s="208">
        <v>0</v>
      </c>
      <c r="N1880" s="208">
        <v>0</v>
      </c>
      <c r="O1880" s="208">
        <v>680</v>
      </c>
      <c r="P1880" s="208" t="s">
        <v>257</v>
      </c>
      <c r="Q1880" s="208" t="s">
        <v>258</v>
      </c>
      <c r="R1880" s="208" t="s">
        <v>259</v>
      </c>
      <c r="S1880" s="203">
        <v>44837.595717592594</v>
      </c>
    </row>
    <row r="1881" spans="1:19" x14ac:dyDescent="0.2">
      <c r="A1881" s="208" t="s">
        <v>256</v>
      </c>
      <c r="B1881" s="208" t="s">
        <v>211</v>
      </c>
      <c r="C1881" s="203">
        <v>44823.25</v>
      </c>
      <c r="D1881" s="208">
        <v>0</v>
      </c>
      <c r="E1881" s="208">
        <v>0</v>
      </c>
      <c r="F1881" s="208">
        <v>3.2440000000000002</v>
      </c>
      <c r="G1881" s="208">
        <v>3.2440000000000002</v>
      </c>
      <c r="H1881" s="208">
        <v>0</v>
      </c>
      <c r="I1881" s="208">
        <v>0</v>
      </c>
      <c r="J1881" s="208">
        <v>0</v>
      </c>
      <c r="K1881" s="208">
        <v>0</v>
      </c>
      <c r="L1881" s="208"/>
      <c r="M1881" s="208">
        <v>0</v>
      </c>
      <c r="N1881" s="208">
        <v>0</v>
      </c>
      <c r="O1881" s="208">
        <v>680</v>
      </c>
      <c r="P1881" s="208" t="s">
        <v>257</v>
      </c>
      <c r="Q1881" s="208" t="s">
        <v>258</v>
      </c>
      <c r="R1881" s="208" t="s">
        <v>259</v>
      </c>
      <c r="S1881" s="203">
        <v>44837.595717592594</v>
      </c>
    </row>
    <row r="1882" spans="1:19" x14ac:dyDescent="0.2">
      <c r="A1882" s="208" t="s">
        <v>256</v>
      </c>
      <c r="B1882" s="208" t="s">
        <v>211</v>
      </c>
      <c r="C1882" s="203">
        <v>44823.291666666664</v>
      </c>
      <c r="D1882" s="208">
        <v>0</v>
      </c>
      <c r="E1882" s="208">
        <v>0</v>
      </c>
      <c r="F1882" s="208">
        <v>3.2360000000000002</v>
      </c>
      <c r="G1882" s="208">
        <v>3.2360000000000002</v>
      </c>
      <c r="H1882" s="208">
        <v>0</v>
      </c>
      <c r="I1882" s="208">
        <v>0</v>
      </c>
      <c r="J1882" s="208">
        <v>0</v>
      </c>
      <c r="K1882" s="208">
        <v>0</v>
      </c>
      <c r="L1882" s="208"/>
      <c r="M1882" s="208">
        <v>0</v>
      </c>
      <c r="N1882" s="208">
        <v>0</v>
      </c>
      <c r="O1882" s="208">
        <v>680</v>
      </c>
      <c r="P1882" s="208" t="s">
        <v>257</v>
      </c>
      <c r="Q1882" s="208" t="s">
        <v>258</v>
      </c>
      <c r="R1882" s="208" t="s">
        <v>259</v>
      </c>
      <c r="S1882" s="203">
        <v>44837.595717592594</v>
      </c>
    </row>
    <row r="1883" spans="1:19" x14ac:dyDescent="0.2">
      <c r="A1883" s="208" t="s">
        <v>256</v>
      </c>
      <c r="B1883" s="208" t="s">
        <v>211</v>
      </c>
      <c r="C1883" s="203">
        <v>44823.333333333336</v>
      </c>
      <c r="D1883" s="208">
        <v>0</v>
      </c>
      <c r="E1883" s="208">
        <v>0</v>
      </c>
      <c r="F1883" s="208">
        <v>3.2919999999999998</v>
      </c>
      <c r="G1883" s="208">
        <v>3.2919999999999998</v>
      </c>
      <c r="H1883" s="208">
        <v>0</v>
      </c>
      <c r="I1883" s="208">
        <v>0</v>
      </c>
      <c r="J1883" s="208">
        <v>0</v>
      </c>
      <c r="K1883" s="208">
        <v>0</v>
      </c>
      <c r="L1883" s="208"/>
      <c r="M1883" s="208">
        <v>0</v>
      </c>
      <c r="N1883" s="208">
        <v>0</v>
      </c>
      <c r="O1883" s="208">
        <v>680</v>
      </c>
      <c r="P1883" s="208" t="s">
        <v>257</v>
      </c>
      <c r="Q1883" s="208" t="s">
        <v>258</v>
      </c>
      <c r="R1883" s="208" t="s">
        <v>259</v>
      </c>
      <c r="S1883" s="203">
        <v>44837.595717592594</v>
      </c>
    </row>
    <row r="1884" spans="1:19" x14ac:dyDescent="0.2">
      <c r="A1884" s="208" t="s">
        <v>256</v>
      </c>
      <c r="B1884" s="208" t="s">
        <v>211</v>
      </c>
      <c r="C1884" s="203">
        <v>44823.375</v>
      </c>
      <c r="D1884" s="208">
        <v>0</v>
      </c>
      <c r="E1884" s="208">
        <v>0</v>
      </c>
      <c r="F1884" s="208">
        <v>3.2719999999999998</v>
      </c>
      <c r="G1884" s="208">
        <v>3.2719999999999998</v>
      </c>
      <c r="H1884" s="208">
        <v>0</v>
      </c>
      <c r="I1884" s="208">
        <v>0</v>
      </c>
      <c r="J1884" s="208">
        <v>0</v>
      </c>
      <c r="K1884" s="208">
        <v>0</v>
      </c>
      <c r="L1884" s="208"/>
      <c r="M1884" s="208">
        <v>0</v>
      </c>
      <c r="N1884" s="208">
        <v>0</v>
      </c>
      <c r="O1884" s="208">
        <v>680</v>
      </c>
      <c r="P1884" s="208" t="s">
        <v>257</v>
      </c>
      <c r="Q1884" s="208" t="s">
        <v>258</v>
      </c>
      <c r="R1884" s="208" t="s">
        <v>259</v>
      </c>
      <c r="S1884" s="203">
        <v>44837.595717592594</v>
      </c>
    </row>
    <row r="1885" spans="1:19" x14ac:dyDescent="0.2">
      <c r="A1885" s="208" t="s">
        <v>256</v>
      </c>
      <c r="B1885" s="208" t="s">
        <v>211</v>
      </c>
      <c r="C1885" s="203">
        <v>44823.416666666664</v>
      </c>
      <c r="D1885" s="208">
        <v>0</v>
      </c>
      <c r="E1885" s="208">
        <v>0</v>
      </c>
      <c r="F1885" s="208">
        <v>3.26</v>
      </c>
      <c r="G1885" s="208">
        <v>3.26</v>
      </c>
      <c r="H1885" s="208">
        <v>0</v>
      </c>
      <c r="I1885" s="208">
        <v>0</v>
      </c>
      <c r="J1885" s="208">
        <v>0</v>
      </c>
      <c r="K1885" s="208">
        <v>0</v>
      </c>
      <c r="L1885" s="208"/>
      <c r="M1885" s="208">
        <v>0</v>
      </c>
      <c r="N1885" s="208">
        <v>0</v>
      </c>
      <c r="O1885" s="208">
        <v>680</v>
      </c>
      <c r="P1885" s="208" t="s">
        <v>257</v>
      </c>
      <c r="Q1885" s="208" t="s">
        <v>258</v>
      </c>
      <c r="R1885" s="208" t="s">
        <v>259</v>
      </c>
      <c r="S1885" s="203">
        <v>44837.595717592594</v>
      </c>
    </row>
    <row r="1886" spans="1:19" x14ac:dyDescent="0.2">
      <c r="A1886" s="208" t="s">
        <v>256</v>
      </c>
      <c r="B1886" s="208" t="s">
        <v>211</v>
      </c>
      <c r="C1886" s="203">
        <v>44823.458333333336</v>
      </c>
      <c r="D1886" s="208">
        <v>0</v>
      </c>
      <c r="E1886" s="208">
        <v>0</v>
      </c>
      <c r="F1886" s="208">
        <v>3.2679999999999998</v>
      </c>
      <c r="G1886" s="208">
        <v>3.2679999999999998</v>
      </c>
      <c r="H1886" s="208">
        <v>0</v>
      </c>
      <c r="I1886" s="208">
        <v>0</v>
      </c>
      <c r="J1886" s="208">
        <v>0</v>
      </c>
      <c r="K1886" s="208">
        <v>0</v>
      </c>
      <c r="L1886" s="208"/>
      <c r="M1886" s="208">
        <v>0</v>
      </c>
      <c r="N1886" s="208">
        <v>0</v>
      </c>
      <c r="O1886" s="208">
        <v>680</v>
      </c>
      <c r="P1886" s="208" t="s">
        <v>257</v>
      </c>
      <c r="Q1886" s="208" t="s">
        <v>258</v>
      </c>
      <c r="R1886" s="208" t="s">
        <v>259</v>
      </c>
      <c r="S1886" s="203">
        <v>44837.595717592594</v>
      </c>
    </row>
    <row r="1887" spans="1:19" x14ac:dyDescent="0.2">
      <c r="A1887" s="208" t="s">
        <v>256</v>
      </c>
      <c r="B1887" s="208" t="s">
        <v>211</v>
      </c>
      <c r="C1887" s="203">
        <v>44823.5</v>
      </c>
      <c r="D1887" s="208">
        <v>0</v>
      </c>
      <c r="E1887" s="208">
        <v>0</v>
      </c>
      <c r="F1887" s="208">
        <v>3.2839999999999998</v>
      </c>
      <c r="G1887" s="208">
        <v>3.2839999999999998</v>
      </c>
      <c r="H1887" s="208">
        <v>0</v>
      </c>
      <c r="I1887" s="208">
        <v>0</v>
      </c>
      <c r="J1887" s="208">
        <v>0</v>
      </c>
      <c r="K1887" s="208">
        <v>0</v>
      </c>
      <c r="L1887" s="208"/>
      <c r="M1887" s="208">
        <v>0</v>
      </c>
      <c r="N1887" s="208">
        <v>0</v>
      </c>
      <c r="O1887" s="208">
        <v>680</v>
      </c>
      <c r="P1887" s="208" t="s">
        <v>257</v>
      </c>
      <c r="Q1887" s="208" t="s">
        <v>258</v>
      </c>
      <c r="R1887" s="208" t="s">
        <v>259</v>
      </c>
      <c r="S1887" s="203">
        <v>44837.595717592594</v>
      </c>
    </row>
    <row r="1888" spans="1:19" x14ac:dyDescent="0.2">
      <c r="A1888" s="208" t="s">
        <v>256</v>
      </c>
      <c r="B1888" s="208" t="s">
        <v>211</v>
      </c>
      <c r="C1888" s="203">
        <v>44823.541666666664</v>
      </c>
      <c r="D1888" s="208">
        <v>0</v>
      </c>
      <c r="E1888" s="208">
        <v>0</v>
      </c>
      <c r="F1888" s="208">
        <v>3.3039999999999998</v>
      </c>
      <c r="G1888" s="208">
        <v>3.3039999999999998</v>
      </c>
      <c r="H1888" s="208">
        <v>0</v>
      </c>
      <c r="I1888" s="208">
        <v>0</v>
      </c>
      <c r="J1888" s="208">
        <v>0</v>
      </c>
      <c r="K1888" s="208">
        <v>0</v>
      </c>
      <c r="L1888" s="208"/>
      <c r="M1888" s="208">
        <v>0</v>
      </c>
      <c r="N1888" s="208">
        <v>0</v>
      </c>
      <c r="O1888" s="208">
        <v>680</v>
      </c>
      <c r="P1888" s="208" t="s">
        <v>257</v>
      </c>
      <c r="Q1888" s="208" t="s">
        <v>258</v>
      </c>
      <c r="R1888" s="208" t="s">
        <v>259</v>
      </c>
      <c r="S1888" s="203">
        <v>44837.595717592594</v>
      </c>
    </row>
    <row r="1889" spans="1:19" x14ac:dyDescent="0.2">
      <c r="A1889" s="208" t="s">
        <v>256</v>
      </c>
      <c r="B1889" s="208" t="s">
        <v>211</v>
      </c>
      <c r="C1889" s="203">
        <v>44823.583333333336</v>
      </c>
      <c r="D1889" s="208">
        <v>0</v>
      </c>
      <c r="E1889" s="208">
        <v>0</v>
      </c>
      <c r="F1889" s="208">
        <v>3.3039999999999998</v>
      </c>
      <c r="G1889" s="208">
        <v>3.3039999999999998</v>
      </c>
      <c r="H1889" s="208">
        <v>0</v>
      </c>
      <c r="I1889" s="208">
        <v>0</v>
      </c>
      <c r="J1889" s="208">
        <v>0</v>
      </c>
      <c r="K1889" s="208">
        <v>0</v>
      </c>
      <c r="L1889" s="208"/>
      <c r="M1889" s="208">
        <v>0</v>
      </c>
      <c r="N1889" s="208">
        <v>0</v>
      </c>
      <c r="O1889" s="208">
        <v>680</v>
      </c>
      <c r="P1889" s="208" t="s">
        <v>257</v>
      </c>
      <c r="Q1889" s="208" t="s">
        <v>258</v>
      </c>
      <c r="R1889" s="208" t="s">
        <v>259</v>
      </c>
      <c r="S1889" s="203">
        <v>44837.595717592594</v>
      </c>
    </row>
    <row r="1890" spans="1:19" x14ac:dyDescent="0.2">
      <c r="A1890" s="208" t="s">
        <v>256</v>
      </c>
      <c r="B1890" s="208" t="s">
        <v>211</v>
      </c>
      <c r="C1890" s="203">
        <v>44823.625</v>
      </c>
      <c r="D1890" s="208">
        <v>0</v>
      </c>
      <c r="E1890" s="208">
        <v>0</v>
      </c>
      <c r="F1890" s="208">
        <v>3.3439999999999999</v>
      </c>
      <c r="G1890" s="208">
        <v>3.3439999999999999</v>
      </c>
      <c r="H1890" s="208">
        <v>0</v>
      </c>
      <c r="I1890" s="208">
        <v>0</v>
      </c>
      <c r="J1890" s="208">
        <v>0</v>
      </c>
      <c r="K1890" s="208">
        <v>0</v>
      </c>
      <c r="L1890" s="208"/>
      <c r="M1890" s="208">
        <v>0</v>
      </c>
      <c r="N1890" s="208">
        <v>0</v>
      </c>
      <c r="O1890" s="208">
        <v>680</v>
      </c>
      <c r="P1890" s="208" t="s">
        <v>257</v>
      </c>
      <c r="Q1890" s="208" t="s">
        <v>258</v>
      </c>
      <c r="R1890" s="208" t="s">
        <v>259</v>
      </c>
      <c r="S1890" s="203">
        <v>44837.595717592594</v>
      </c>
    </row>
    <row r="1891" spans="1:19" x14ac:dyDescent="0.2">
      <c r="A1891" s="208" t="s">
        <v>256</v>
      </c>
      <c r="B1891" s="208" t="s">
        <v>211</v>
      </c>
      <c r="C1891" s="203">
        <v>44823.666666666664</v>
      </c>
      <c r="D1891" s="208">
        <v>0</v>
      </c>
      <c r="E1891" s="208">
        <v>0</v>
      </c>
      <c r="F1891" s="208">
        <v>3.4279999999999999</v>
      </c>
      <c r="G1891" s="208">
        <v>3.4279999999999999</v>
      </c>
      <c r="H1891" s="208">
        <v>0</v>
      </c>
      <c r="I1891" s="208">
        <v>0</v>
      </c>
      <c r="J1891" s="208">
        <v>0</v>
      </c>
      <c r="K1891" s="208">
        <v>0</v>
      </c>
      <c r="L1891" s="208"/>
      <c r="M1891" s="208">
        <v>0</v>
      </c>
      <c r="N1891" s="208">
        <v>0</v>
      </c>
      <c r="O1891" s="208">
        <v>680</v>
      </c>
      <c r="P1891" s="208" t="s">
        <v>257</v>
      </c>
      <c r="Q1891" s="208" t="s">
        <v>258</v>
      </c>
      <c r="R1891" s="208" t="s">
        <v>259</v>
      </c>
      <c r="S1891" s="203">
        <v>44837.595717592594</v>
      </c>
    </row>
    <row r="1892" spans="1:19" x14ac:dyDescent="0.2">
      <c r="A1892" s="208" t="s">
        <v>256</v>
      </c>
      <c r="B1892" s="208" t="s">
        <v>211</v>
      </c>
      <c r="C1892" s="203">
        <v>44823.708333333336</v>
      </c>
      <c r="D1892" s="208">
        <v>0</v>
      </c>
      <c r="E1892" s="208">
        <v>0</v>
      </c>
      <c r="F1892" s="208">
        <v>3.3919999999999999</v>
      </c>
      <c r="G1892" s="208">
        <v>3.3919999999999999</v>
      </c>
      <c r="H1892" s="208">
        <v>0</v>
      </c>
      <c r="I1892" s="208">
        <v>0</v>
      </c>
      <c r="J1892" s="208">
        <v>0</v>
      </c>
      <c r="K1892" s="208">
        <v>0</v>
      </c>
      <c r="L1892" s="208"/>
      <c r="M1892" s="208">
        <v>0</v>
      </c>
      <c r="N1892" s="208">
        <v>0</v>
      </c>
      <c r="O1892" s="208">
        <v>680</v>
      </c>
      <c r="P1892" s="208" t="s">
        <v>257</v>
      </c>
      <c r="Q1892" s="208" t="s">
        <v>258</v>
      </c>
      <c r="R1892" s="208" t="s">
        <v>259</v>
      </c>
      <c r="S1892" s="203">
        <v>44837.595717592594</v>
      </c>
    </row>
    <row r="1893" spans="1:19" x14ac:dyDescent="0.2">
      <c r="A1893" s="208" t="s">
        <v>256</v>
      </c>
      <c r="B1893" s="208" t="s">
        <v>211</v>
      </c>
      <c r="C1893" s="203">
        <v>44823.75</v>
      </c>
      <c r="D1893" s="208">
        <v>0</v>
      </c>
      <c r="E1893" s="208">
        <v>0</v>
      </c>
      <c r="F1893" s="208">
        <v>3.3639999999999999</v>
      </c>
      <c r="G1893" s="208">
        <v>3.3639999999999999</v>
      </c>
      <c r="H1893" s="208">
        <v>0</v>
      </c>
      <c r="I1893" s="208">
        <v>0</v>
      </c>
      <c r="J1893" s="208">
        <v>0</v>
      </c>
      <c r="K1893" s="208">
        <v>0</v>
      </c>
      <c r="L1893" s="208"/>
      <c r="M1893" s="208">
        <v>0</v>
      </c>
      <c r="N1893" s="208">
        <v>0</v>
      </c>
      <c r="O1893" s="208">
        <v>680</v>
      </c>
      <c r="P1893" s="208" t="s">
        <v>257</v>
      </c>
      <c r="Q1893" s="208" t="s">
        <v>258</v>
      </c>
      <c r="R1893" s="208" t="s">
        <v>259</v>
      </c>
      <c r="S1893" s="203">
        <v>44837.595717592594</v>
      </c>
    </row>
    <row r="1894" spans="1:19" x14ac:dyDescent="0.2">
      <c r="A1894" s="208" t="s">
        <v>256</v>
      </c>
      <c r="B1894" s="208" t="s">
        <v>211</v>
      </c>
      <c r="C1894" s="203">
        <v>44823.791666666664</v>
      </c>
      <c r="D1894" s="208">
        <v>0</v>
      </c>
      <c r="E1894" s="208">
        <v>0</v>
      </c>
      <c r="F1894" s="208">
        <v>3.3679999999999999</v>
      </c>
      <c r="G1894" s="208">
        <v>3.3679999999999999</v>
      </c>
      <c r="H1894" s="208">
        <v>0</v>
      </c>
      <c r="I1894" s="208">
        <v>0</v>
      </c>
      <c r="J1894" s="208">
        <v>0</v>
      </c>
      <c r="K1894" s="208">
        <v>0</v>
      </c>
      <c r="L1894" s="208"/>
      <c r="M1894" s="208">
        <v>0</v>
      </c>
      <c r="N1894" s="208">
        <v>0</v>
      </c>
      <c r="O1894" s="208">
        <v>680</v>
      </c>
      <c r="P1894" s="208" t="s">
        <v>257</v>
      </c>
      <c r="Q1894" s="208" t="s">
        <v>258</v>
      </c>
      <c r="R1894" s="208" t="s">
        <v>259</v>
      </c>
      <c r="S1894" s="203">
        <v>44837.595717592594</v>
      </c>
    </row>
    <row r="1895" spans="1:19" x14ac:dyDescent="0.2">
      <c r="A1895" s="208" t="s">
        <v>256</v>
      </c>
      <c r="B1895" s="208" t="s">
        <v>211</v>
      </c>
      <c r="C1895" s="203">
        <v>44823.833333333336</v>
      </c>
      <c r="D1895" s="208">
        <v>0</v>
      </c>
      <c r="E1895" s="208">
        <v>0</v>
      </c>
      <c r="F1895" s="208">
        <v>3.3959999999999999</v>
      </c>
      <c r="G1895" s="208">
        <v>3.3959999999999999</v>
      </c>
      <c r="H1895" s="208">
        <v>0</v>
      </c>
      <c r="I1895" s="208">
        <v>0</v>
      </c>
      <c r="J1895" s="208">
        <v>0</v>
      </c>
      <c r="K1895" s="208">
        <v>0</v>
      </c>
      <c r="L1895" s="208"/>
      <c r="M1895" s="208">
        <v>0</v>
      </c>
      <c r="N1895" s="208">
        <v>0</v>
      </c>
      <c r="O1895" s="208">
        <v>680</v>
      </c>
      <c r="P1895" s="208" t="s">
        <v>257</v>
      </c>
      <c r="Q1895" s="208" t="s">
        <v>258</v>
      </c>
      <c r="R1895" s="208" t="s">
        <v>259</v>
      </c>
      <c r="S1895" s="203">
        <v>44837.595717592594</v>
      </c>
    </row>
    <row r="1896" spans="1:19" x14ac:dyDescent="0.2">
      <c r="A1896" s="208" t="s">
        <v>256</v>
      </c>
      <c r="B1896" s="208" t="s">
        <v>211</v>
      </c>
      <c r="C1896" s="203">
        <v>44823.875</v>
      </c>
      <c r="D1896" s="208">
        <v>0</v>
      </c>
      <c r="E1896" s="208">
        <v>0</v>
      </c>
      <c r="F1896" s="208">
        <v>3.4039999999999999</v>
      </c>
      <c r="G1896" s="208">
        <v>3.4039999999999999</v>
      </c>
      <c r="H1896" s="208">
        <v>0</v>
      </c>
      <c r="I1896" s="208">
        <v>0</v>
      </c>
      <c r="J1896" s="208">
        <v>0</v>
      </c>
      <c r="K1896" s="208">
        <v>0</v>
      </c>
      <c r="L1896" s="208"/>
      <c r="M1896" s="208">
        <v>0</v>
      </c>
      <c r="N1896" s="208">
        <v>0</v>
      </c>
      <c r="O1896" s="208">
        <v>680</v>
      </c>
      <c r="P1896" s="208" t="s">
        <v>257</v>
      </c>
      <c r="Q1896" s="208" t="s">
        <v>258</v>
      </c>
      <c r="R1896" s="208" t="s">
        <v>259</v>
      </c>
      <c r="S1896" s="203">
        <v>44837.595717592594</v>
      </c>
    </row>
    <row r="1897" spans="1:19" x14ac:dyDescent="0.2">
      <c r="A1897" s="208" t="s">
        <v>256</v>
      </c>
      <c r="B1897" s="208" t="s">
        <v>211</v>
      </c>
      <c r="C1897" s="203">
        <v>44823.916666666664</v>
      </c>
      <c r="D1897" s="208">
        <v>0</v>
      </c>
      <c r="E1897" s="208">
        <v>0</v>
      </c>
      <c r="F1897" s="208">
        <v>3.4119999999999999</v>
      </c>
      <c r="G1897" s="208">
        <v>3.4119999999999999</v>
      </c>
      <c r="H1897" s="208">
        <v>0</v>
      </c>
      <c r="I1897" s="208">
        <v>0</v>
      </c>
      <c r="J1897" s="208">
        <v>0</v>
      </c>
      <c r="K1897" s="208">
        <v>0</v>
      </c>
      <c r="L1897" s="208"/>
      <c r="M1897" s="208">
        <v>0</v>
      </c>
      <c r="N1897" s="208">
        <v>0</v>
      </c>
      <c r="O1897" s="208">
        <v>680</v>
      </c>
      <c r="P1897" s="208" t="s">
        <v>257</v>
      </c>
      <c r="Q1897" s="208" t="s">
        <v>258</v>
      </c>
      <c r="R1897" s="208" t="s">
        <v>259</v>
      </c>
      <c r="S1897" s="203">
        <v>44837.595717592594</v>
      </c>
    </row>
    <row r="1898" spans="1:19" x14ac:dyDescent="0.2">
      <c r="A1898" s="208" t="s">
        <v>256</v>
      </c>
      <c r="B1898" s="208" t="s">
        <v>211</v>
      </c>
      <c r="C1898" s="203">
        <v>44823.958333333336</v>
      </c>
      <c r="D1898" s="208">
        <v>0</v>
      </c>
      <c r="E1898" s="208">
        <v>0</v>
      </c>
      <c r="F1898" s="208">
        <v>3.3959999999999999</v>
      </c>
      <c r="G1898" s="208">
        <v>3.3959999999999999</v>
      </c>
      <c r="H1898" s="208">
        <v>0</v>
      </c>
      <c r="I1898" s="208">
        <v>0</v>
      </c>
      <c r="J1898" s="208">
        <v>0</v>
      </c>
      <c r="K1898" s="208">
        <v>0</v>
      </c>
      <c r="L1898" s="208"/>
      <c r="M1898" s="208">
        <v>0</v>
      </c>
      <c r="N1898" s="208">
        <v>0</v>
      </c>
      <c r="O1898" s="208">
        <v>680</v>
      </c>
      <c r="P1898" s="208" t="s">
        <v>257</v>
      </c>
      <c r="Q1898" s="208" t="s">
        <v>258</v>
      </c>
      <c r="R1898" s="208" t="s">
        <v>259</v>
      </c>
      <c r="S1898" s="203">
        <v>44837.595717592594</v>
      </c>
    </row>
    <row r="1899" spans="1:19" x14ac:dyDescent="0.2">
      <c r="A1899" s="208" t="s">
        <v>256</v>
      </c>
      <c r="B1899" s="208" t="s">
        <v>211</v>
      </c>
      <c r="C1899" s="203">
        <v>44824</v>
      </c>
      <c r="D1899" s="208">
        <v>0</v>
      </c>
      <c r="E1899" s="208">
        <v>0</v>
      </c>
      <c r="F1899" s="208">
        <v>3.4</v>
      </c>
      <c r="G1899" s="208">
        <v>3.4</v>
      </c>
      <c r="H1899" s="208">
        <v>0</v>
      </c>
      <c r="I1899" s="208">
        <v>0</v>
      </c>
      <c r="J1899" s="208">
        <v>0</v>
      </c>
      <c r="K1899" s="208">
        <v>0</v>
      </c>
      <c r="L1899" s="208"/>
      <c r="M1899" s="208">
        <v>0</v>
      </c>
      <c r="N1899" s="208">
        <v>0</v>
      </c>
      <c r="O1899" s="208">
        <v>680</v>
      </c>
      <c r="P1899" s="208" t="s">
        <v>257</v>
      </c>
      <c r="Q1899" s="208" t="s">
        <v>258</v>
      </c>
      <c r="R1899" s="208" t="s">
        <v>259</v>
      </c>
      <c r="S1899" s="203">
        <v>44837.595717592594</v>
      </c>
    </row>
    <row r="1900" spans="1:19" x14ac:dyDescent="0.2">
      <c r="A1900" s="208" t="s">
        <v>256</v>
      </c>
      <c r="B1900" s="208" t="s">
        <v>211</v>
      </c>
      <c r="C1900" s="203">
        <v>44824.041666666664</v>
      </c>
      <c r="D1900" s="208">
        <v>0</v>
      </c>
      <c r="E1900" s="208">
        <v>0</v>
      </c>
      <c r="F1900" s="208">
        <v>3.4159999999999999</v>
      </c>
      <c r="G1900" s="208">
        <v>3.4159999999999999</v>
      </c>
      <c r="H1900" s="208">
        <v>0</v>
      </c>
      <c r="I1900" s="208">
        <v>0</v>
      </c>
      <c r="J1900" s="208">
        <v>0</v>
      </c>
      <c r="K1900" s="208">
        <v>0</v>
      </c>
      <c r="L1900" s="208"/>
      <c r="M1900" s="208">
        <v>0</v>
      </c>
      <c r="N1900" s="208">
        <v>0</v>
      </c>
      <c r="O1900" s="208">
        <v>680</v>
      </c>
      <c r="P1900" s="208" t="s">
        <v>257</v>
      </c>
      <c r="Q1900" s="208" t="s">
        <v>258</v>
      </c>
      <c r="R1900" s="208" t="s">
        <v>259</v>
      </c>
      <c r="S1900" s="203">
        <v>44837.595717592594</v>
      </c>
    </row>
    <row r="1901" spans="1:19" x14ac:dyDescent="0.2">
      <c r="A1901" s="208" t="s">
        <v>256</v>
      </c>
      <c r="B1901" s="208" t="s">
        <v>211</v>
      </c>
      <c r="C1901" s="203">
        <v>44824.083333333336</v>
      </c>
      <c r="D1901" s="208">
        <v>0</v>
      </c>
      <c r="E1901" s="208">
        <v>0</v>
      </c>
      <c r="F1901" s="208">
        <v>3.9119999999999999</v>
      </c>
      <c r="G1901" s="208">
        <v>3.9119999999999999</v>
      </c>
      <c r="H1901" s="208">
        <v>0</v>
      </c>
      <c r="I1901" s="208">
        <v>0</v>
      </c>
      <c r="J1901" s="208">
        <v>0</v>
      </c>
      <c r="K1901" s="208">
        <v>0</v>
      </c>
      <c r="L1901" s="208"/>
      <c r="M1901" s="208">
        <v>0</v>
      </c>
      <c r="N1901" s="208">
        <v>0</v>
      </c>
      <c r="O1901" s="208">
        <v>680</v>
      </c>
      <c r="P1901" s="208" t="s">
        <v>257</v>
      </c>
      <c r="Q1901" s="208" t="s">
        <v>258</v>
      </c>
      <c r="R1901" s="208" t="s">
        <v>259</v>
      </c>
      <c r="S1901" s="203">
        <v>44837.595717592594</v>
      </c>
    </row>
    <row r="1902" spans="1:19" x14ac:dyDescent="0.2">
      <c r="A1902" s="208" t="s">
        <v>256</v>
      </c>
      <c r="B1902" s="208" t="s">
        <v>211</v>
      </c>
      <c r="C1902" s="203">
        <v>44824.125</v>
      </c>
      <c r="D1902" s="208">
        <v>0</v>
      </c>
      <c r="E1902" s="208">
        <v>0</v>
      </c>
      <c r="F1902" s="208">
        <v>4.5</v>
      </c>
      <c r="G1902" s="208">
        <v>4.5</v>
      </c>
      <c r="H1902" s="208">
        <v>0</v>
      </c>
      <c r="I1902" s="208">
        <v>0</v>
      </c>
      <c r="J1902" s="208">
        <v>0</v>
      </c>
      <c r="K1902" s="208">
        <v>0</v>
      </c>
      <c r="L1902" s="208"/>
      <c r="M1902" s="208">
        <v>0</v>
      </c>
      <c r="N1902" s="208">
        <v>0</v>
      </c>
      <c r="O1902" s="208">
        <v>680</v>
      </c>
      <c r="P1902" s="208" t="s">
        <v>257</v>
      </c>
      <c r="Q1902" s="208" t="s">
        <v>258</v>
      </c>
      <c r="R1902" s="208" t="s">
        <v>259</v>
      </c>
      <c r="S1902" s="203">
        <v>44837.595717592594</v>
      </c>
    </row>
    <row r="1903" spans="1:19" x14ac:dyDescent="0.2">
      <c r="A1903" s="208" t="s">
        <v>256</v>
      </c>
      <c r="B1903" s="208" t="s">
        <v>211</v>
      </c>
      <c r="C1903" s="203">
        <v>44824.166666666664</v>
      </c>
      <c r="D1903" s="208">
        <v>0</v>
      </c>
      <c r="E1903" s="208">
        <v>0</v>
      </c>
      <c r="F1903" s="208">
        <v>4.5199999999999996</v>
      </c>
      <c r="G1903" s="208">
        <v>4.5199999999999996</v>
      </c>
      <c r="H1903" s="208">
        <v>0</v>
      </c>
      <c r="I1903" s="208">
        <v>0</v>
      </c>
      <c r="J1903" s="208">
        <v>0</v>
      </c>
      <c r="K1903" s="208">
        <v>0</v>
      </c>
      <c r="L1903" s="208"/>
      <c r="M1903" s="208">
        <v>0</v>
      </c>
      <c r="N1903" s="208">
        <v>0</v>
      </c>
      <c r="O1903" s="208">
        <v>680</v>
      </c>
      <c r="P1903" s="208" t="s">
        <v>257</v>
      </c>
      <c r="Q1903" s="208" t="s">
        <v>258</v>
      </c>
      <c r="R1903" s="208" t="s">
        <v>259</v>
      </c>
      <c r="S1903" s="203">
        <v>44837.595717592594</v>
      </c>
    </row>
    <row r="1904" spans="1:19" x14ac:dyDescent="0.2">
      <c r="A1904" s="208" t="s">
        <v>256</v>
      </c>
      <c r="B1904" s="208" t="s">
        <v>211</v>
      </c>
      <c r="C1904" s="203">
        <v>44824.208333333336</v>
      </c>
      <c r="D1904" s="208">
        <v>0</v>
      </c>
      <c r="E1904" s="208">
        <v>0</v>
      </c>
      <c r="F1904" s="208">
        <v>4.5</v>
      </c>
      <c r="G1904" s="208">
        <v>4.5</v>
      </c>
      <c r="H1904" s="208">
        <v>0</v>
      </c>
      <c r="I1904" s="208">
        <v>0</v>
      </c>
      <c r="J1904" s="208">
        <v>0</v>
      </c>
      <c r="K1904" s="208">
        <v>0</v>
      </c>
      <c r="L1904" s="208"/>
      <c r="M1904" s="208">
        <v>0</v>
      </c>
      <c r="N1904" s="208">
        <v>0</v>
      </c>
      <c r="O1904" s="208">
        <v>680</v>
      </c>
      <c r="P1904" s="208" t="s">
        <v>257</v>
      </c>
      <c r="Q1904" s="208" t="s">
        <v>258</v>
      </c>
      <c r="R1904" s="208" t="s">
        <v>259</v>
      </c>
      <c r="S1904" s="203">
        <v>44837.595717592594</v>
      </c>
    </row>
    <row r="1905" spans="1:19" x14ac:dyDescent="0.2">
      <c r="A1905" s="208" t="s">
        <v>256</v>
      </c>
      <c r="B1905" s="208" t="s">
        <v>211</v>
      </c>
      <c r="C1905" s="203">
        <v>44824.25</v>
      </c>
      <c r="D1905" s="208">
        <v>0</v>
      </c>
      <c r="E1905" s="208">
        <v>0</v>
      </c>
      <c r="F1905" s="208">
        <v>4.4960000000000004</v>
      </c>
      <c r="G1905" s="208">
        <v>4.4960000000000004</v>
      </c>
      <c r="H1905" s="208">
        <v>0</v>
      </c>
      <c r="I1905" s="208">
        <v>0</v>
      </c>
      <c r="J1905" s="208">
        <v>0</v>
      </c>
      <c r="K1905" s="208">
        <v>0</v>
      </c>
      <c r="L1905" s="208"/>
      <c r="M1905" s="208">
        <v>0</v>
      </c>
      <c r="N1905" s="208">
        <v>0</v>
      </c>
      <c r="O1905" s="208">
        <v>680</v>
      </c>
      <c r="P1905" s="208" t="s">
        <v>257</v>
      </c>
      <c r="Q1905" s="208" t="s">
        <v>258</v>
      </c>
      <c r="R1905" s="208" t="s">
        <v>259</v>
      </c>
      <c r="S1905" s="203">
        <v>44837.595717592594</v>
      </c>
    </row>
    <row r="1906" spans="1:19" x14ac:dyDescent="0.2">
      <c r="A1906" s="208" t="s">
        <v>256</v>
      </c>
      <c r="B1906" s="208" t="s">
        <v>211</v>
      </c>
      <c r="C1906" s="203">
        <v>44824.291666666664</v>
      </c>
      <c r="D1906" s="208">
        <v>0</v>
      </c>
      <c r="E1906" s="208">
        <v>0</v>
      </c>
      <c r="F1906" s="208">
        <v>4.5</v>
      </c>
      <c r="G1906" s="208">
        <v>4.5</v>
      </c>
      <c r="H1906" s="208">
        <v>0</v>
      </c>
      <c r="I1906" s="208">
        <v>0</v>
      </c>
      <c r="J1906" s="208">
        <v>0</v>
      </c>
      <c r="K1906" s="208">
        <v>0</v>
      </c>
      <c r="L1906" s="208"/>
      <c r="M1906" s="208">
        <v>0</v>
      </c>
      <c r="N1906" s="208">
        <v>0</v>
      </c>
      <c r="O1906" s="208">
        <v>680</v>
      </c>
      <c r="P1906" s="208" t="s">
        <v>257</v>
      </c>
      <c r="Q1906" s="208" t="s">
        <v>258</v>
      </c>
      <c r="R1906" s="208" t="s">
        <v>259</v>
      </c>
      <c r="S1906" s="203">
        <v>44837.595717592594</v>
      </c>
    </row>
    <row r="1907" spans="1:19" x14ac:dyDescent="0.2">
      <c r="A1907" s="208" t="s">
        <v>256</v>
      </c>
      <c r="B1907" s="208" t="s">
        <v>211</v>
      </c>
      <c r="C1907" s="203">
        <v>44824.333333333336</v>
      </c>
      <c r="D1907" s="208">
        <v>0</v>
      </c>
      <c r="E1907" s="208">
        <v>0</v>
      </c>
      <c r="F1907" s="208">
        <v>4.4960000000000004</v>
      </c>
      <c r="G1907" s="208">
        <v>4.4960000000000004</v>
      </c>
      <c r="H1907" s="208">
        <v>0</v>
      </c>
      <c r="I1907" s="208">
        <v>0</v>
      </c>
      <c r="J1907" s="208">
        <v>0</v>
      </c>
      <c r="K1907" s="208">
        <v>0</v>
      </c>
      <c r="L1907" s="208"/>
      <c r="M1907" s="208">
        <v>0</v>
      </c>
      <c r="N1907" s="208">
        <v>0</v>
      </c>
      <c r="O1907" s="208">
        <v>680</v>
      </c>
      <c r="P1907" s="208" t="s">
        <v>257</v>
      </c>
      <c r="Q1907" s="208" t="s">
        <v>258</v>
      </c>
      <c r="R1907" s="208" t="s">
        <v>259</v>
      </c>
      <c r="S1907" s="203">
        <v>44837.595717592594</v>
      </c>
    </row>
    <row r="1908" spans="1:19" x14ac:dyDescent="0.2">
      <c r="A1908" s="208" t="s">
        <v>256</v>
      </c>
      <c r="B1908" s="208" t="s">
        <v>211</v>
      </c>
      <c r="C1908" s="203">
        <v>44824.375</v>
      </c>
      <c r="D1908" s="208">
        <v>0</v>
      </c>
      <c r="E1908" s="208">
        <v>0</v>
      </c>
      <c r="F1908" s="208">
        <v>4.4640000000000004</v>
      </c>
      <c r="G1908" s="208">
        <v>4.4640000000000004</v>
      </c>
      <c r="H1908" s="208">
        <v>0</v>
      </c>
      <c r="I1908" s="208">
        <v>0</v>
      </c>
      <c r="J1908" s="208">
        <v>0</v>
      </c>
      <c r="K1908" s="208">
        <v>0</v>
      </c>
      <c r="L1908" s="208"/>
      <c r="M1908" s="208">
        <v>0</v>
      </c>
      <c r="N1908" s="208">
        <v>0</v>
      </c>
      <c r="O1908" s="208">
        <v>680</v>
      </c>
      <c r="P1908" s="208" t="s">
        <v>257</v>
      </c>
      <c r="Q1908" s="208" t="s">
        <v>258</v>
      </c>
      <c r="R1908" s="208" t="s">
        <v>259</v>
      </c>
      <c r="S1908" s="203">
        <v>44837.595717592594</v>
      </c>
    </row>
    <row r="1909" spans="1:19" x14ac:dyDescent="0.2">
      <c r="A1909" s="208" t="s">
        <v>256</v>
      </c>
      <c r="B1909" s="208" t="s">
        <v>211</v>
      </c>
      <c r="C1909" s="203">
        <v>44824.416666666664</v>
      </c>
      <c r="D1909" s="208">
        <v>0</v>
      </c>
      <c r="E1909" s="208">
        <v>0</v>
      </c>
      <c r="F1909" s="208">
        <v>4.5</v>
      </c>
      <c r="G1909" s="208">
        <v>4.5</v>
      </c>
      <c r="H1909" s="208">
        <v>0</v>
      </c>
      <c r="I1909" s="208">
        <v>0</v>
      </c>
      <c r="J1909" s="208">
        <v>0</v>
      </c>
      <c r="K1909" s="208">
        <v>0</v>
      </c>
      <c r="L1909" s="208"/>
      <c r="M1909" s="208">
        <v>0</v>
      </c>
      <c r="N1909" s="208">
        <v>0</v>
      </c>
      <c r="O1909" s="208">
        <v>680</v>
      </c>
      <c r="P1909" s="208" t="s">
        <v>257</v>
      </c>
      <c r="Q1909" s="208" t="s">
        <v>258</v>
      </c>
      <c r="R1909" s="208" t="s">
        <v>259</v>
      </c>
      <c r="S1909" s="203">
        <v>44837.595717592594</v>
      </c>
    </row>
    <row r="1910" spans="1:19" x14ac:dyDescent="0.2">
      <c r="A1910" s="208" t="s">
        <v>256</v>
      </c>
      <c r="B1910" s="208" t="s">
        <v>211</v>
      </c>
      <c r="C1910" s="203">
        <v>44824.458333333336</v>
      </c>
      <c r="D1910" s="208">
        <v>0</v>
      </c>
      <c r="E1910" s="208">
        <v>0</v>
      </c>
      <c r="F1910" s="208">
        <v>4.5039999999999996</v>
      </c>
      <c r="G1910" s="208">
        <v>4.5039999999999996</v>
      </c>
      <c r="H1910" s="208">
        <v>0</v>
      </c>
      <c r="I1910" s="208">
        <v>0</v>
      </c>
      <c r="J1910" s="208">
        <v>0</v>
      </c>
      <c r="K1910" s="208">
        <v>0</v>
      </c>
      <c r="L1910" s="208"/>
      <c r="M1910" s="208">
        <v>0</v>
      </c>
      <c r="N1910" s="208">
        <v>0</v>
      </c>
      <c r="O1910" s="208">
        <v>680</v>
      </c>
      <c r="P1910" s="208" t="s">
        <v>257</v>
      </c>
      <c r="Q1910" s="208" t="s">
        <v>258</v>
      </c>
      <c r="R1910" s="208" t="s">
        <v>259</v>
      </c>
      <c r="S1910" s="203">
        <v>44837.595717592594</v>
      </c>
    </row>
    <row r="1911" spans="1:19" x14ac:dyDescent="0.2">
      <c r="A1911" s="208" t="s">
        <v>256</v>
      </c>
      <c r="B1911" s="208" t="s">
        <v>211</v>
      </c>
      <c r="C1911" s="203">
        <v>44824.5</v>
      </c>
      <c r="D1911" s="208">
        <v>0</v>
      </c>
      <c r="E1911" s="208">
        <v>0</v>
      </c>
      <c r="F1911" s="208">
        <v>4.444</v>
      </c>
      <c r="G1911" s="208">
        <v>4.444</v>
      </c>
      <c r="H1911" s="208">
        <v>0</v>
      </c>
      <c r="I1911" s="208">
        <v>0</v>
      </c>
      <c r="J1911" s="208">
        <v>0</v>
      </c>
      <c r="K1911" s="208">
        <v>0</v>
      </c>
      <c r="L1911" s="208"/>
      <c r="M1911" s="208">
        <v>0</v>
      </c>
      <c r="N1911" s="208">
        <v>0</v>
      </c>
      <c r="O1911" s="208">
        <v>680</v>
      </c>
      <c r="P1911" s="208" t="s">
        <v>257</v>
      </c>
      <c r="Q1911" s="208" t="s">
        <v>258</v>
      </c>
      <c r="R1911" s="208" t="s">
        <v>259</v>
      </c>
      <c r="S1911" s="203">
        <v>44837.595717592594</v>
      </c>
    </row>
    <row r="1912" spans="1:19" x14ac:dyDescent="0.2">
      <c r="A1912" s="208" t="s">
        <v>256</v>
      </c>
      <c r="B1912" s="208" t="s">
        <v>211</v>
      </c>
      <c r="C1912" s="203">
        <v>44824.541666666664</v>
      </c>
      <c r="D1912" s="208">
        <v>0</v>
      </c>
      <c r="E1912" s="208">
        <v>0</v>
      </c>
      <c r="F1912" s="208">
        <v>4.5119999999999996</v>
      </c>
      <c r="G1912" s="208">
        <v>4.5119999999999996</v>
      </c>
      <c r="H1912" s="208">
        <v>0</v>
      </c>
      <c r="I1912" s="208">
        <v>0</v>
      </c>
      <c r="J1912" s="208">
        <v>0</v>
      </c>
      <c r="K1912" s="208">
        <v>0</v>
      </c>
      <c r="L1912" s="208"/>
      <c r="M1912" s="208">
        <v>0</v>
      </c>
      <c r="N1912" s="208">
        <v>0</v>
      </c>
      <c r="O1912" s="208">
        <v>680</v>
      </c>
      <c r="P1912" s="208" t="s">
        <v>257</v>
      </c>
      <c r="Q1912" s="208" t="s">
        <v>258</v>
      </c>
      <c r="R1912" s="208" t="s">
        <v>259</v>
      </c>
      <c r="S1912" s="203">
        <v>44837.595717592594</v>
      </c>
    </row>
    <row r="1913" spans="1:19" x14ac:dyDescent="0.2">
      <c r="A1913" s="208" t="s">
        <v>256</v>
      </c>
      <c r="B1913" s="208" t="s">
        <v>211</v>
      </c>
      <c r="C1913" s="203">
        <v>44824.583333333336</v>
      </c>
      <c r="D1913" s="208">
        <v>0</v>
      </c>
      <c r="E1913" s="208">
        <v>0</v>
      </c>
      <c r="F1913" s="208">
        <v>4.5519999999999996</v>
      </c>
      <c r="G1913" s="208">
        <v>4.5519999999999996</v>
      </c>
      <c r="H1913" s="208">
        <v>0</v>
      </c>
      <c r="I1913" s="208">
        <v>0</v>
      </c>
      <c r="J1913" s="208">
        <v>0</v>
      </c>
      <c r="K1913" s="208">
        <v>0</v>
      </c>
      <c r="L1913" s="208"/>
      <c r="M1913" s="208">
        <v>0</v>
      </c>
      <c r="N1913" s="208">
        <v>0</v>
      </c>
      <c r="O1913" s="208">
        <v>680</v>
      </c>
      <c r="P1913" s="208" t="s">
        <v>257</v>
      </c>
      <c r="Q1913" s="208" t="s">
        <v>258</v>
      </c>
      <c r="R1913" s="208" t="s">
        <v>259</v>
      </c>
      <c r="S1913" s="203">
        <v>44837.595717592594</v>
      </c>
    </row>
    <row r="1914" spans="1:19" x14ac:dyDescent="0.2">
      <c r="A1914" s="208" t="s">
        <v>256</v>
      </c>
      <c r="B1914" s="208" t="s">
        <v>211</v>
      </c>
      <c r="C1914" s="203">
        <v>44824.625</v>
      </c>
      <c r="D1914" s="208">
        <v>0</v>
      </c>
      <c r="E1914" s="208">
        <v>0</v>
      </c>
      <c r="F1914" s="208">
        <v>4.548</v>
      </c>
      <c r="G1914" s="208">
        <v>4.548</v>
      </c>
      <c r="H1914" s="208">
        <v>0</v>
      </c>
      <c r="I1914" s="208">
        <v>0</v>
      </c>
      <c r="J1914" s="208">
        <v>0</v>
      </c>
      <c r="K1914" s="208">
        <v>0</v>
      </c>
      <c r="L1914" s="208"/>
      <c r="M1914" s="208">
        <v>0</v>
      </c>
      <c r="N1914" s="208">
        <v>0</v>
      </c>
      <c r="O1914" s="208">
        <v>680</v>
      </c>
      <c r="P1914" s="208" t="s">
        <v>257</v>
      </c>
      <c r="Q1914" s="208" t="s">
        <v>258</v>
      </c>
      <c r="R1914" s="208" t="s">
        <v>259</v>
      </c>
      <c r="S1914" s="203">
        <v>44837.595717592594</v>
      </c>
    </row>
    <row r="1915" spans="1:19" x14ac:dyDescent="0.2">
      <c r="A1915" s="208" t="s">
        <v>256</v>
      </c>
      <c r="B1915" s="208" t="s">
        <v>211</v>
      </c>
      <c r="C1915" s="203">
        <v>44824.666666666664</v>
      </c>
      <c r="D1915" s="208">
        <v>0</v>
      </c>
      <c r="E1915" s="208">
        <v>0</v>
      </c>
      <c r="F1915" s="208">
        <v>4.492</v>
      </c>
      <c r="G1915" s="208">
        <v>4.492</v>
      </c>
      <c r="H1915" s="208">
        <v>0</v>
      </c>
      <c r="I1915" s="208">
        <v>0</v>
      </c>
      <c r="J1915" s="208">
        <v>0</v>
      </c>
      <c r="K1915" s="208">
        <v>0</v>
      </c>
      <c r="L1915" s="208"/>
      <c r="M1915" s="208">
        <v>0</v>
      </c>
      <c r="N1915" s="208">
        <v>0</v>
      </c>
      <c r="O1915" s="208">
        <v>680</v>
      </c>
      <c r="P1915" s="208" t="s">
        <v>257</v>
      </c>
      <c r="Q1915" s="208" t="s">
        <v>258</v>
      </c>
      <c r="R1915" s="208" t="s">
        <v>259</v>
      </c>
      <c r="S1915" s="203">
        <v>44837.595717592594</v>
      </c>
    </row>
    <row r="1916" spans="1:19" x14ac:dyDescent="0.2">
      <c r="A1916" s="208" t="s">
        <v>256</v>
      </c>
      <c r="B1916" s="208" t="s">
        <v>211</v>
      </c>
      <c r="C1916" s="203">
        <v>44824.708333333336</v>
      </c>
      <c r="D1916" s="208">
        <v>0</v>
      </c>
      <c r="E1916" s="208">
        <v>0</v>
      </c>
      <c r="F1916" s="208">
        <v>4.4560000000000004</v>
      </c>
      <c r="G1916" s="208">
        <v>4.4560000000000004</v>
      </c>
      <c r="H1916" s="208">
        <v>0</v>
      </c>
      <c r="I1916" s="208">
        <v>0</v>
      </c>
      <c r="J1916" s="208">
        <v>0</v>
      </c>
      <c r="K1916" s="208">
        <v>0</v>
      </c>
      <c r="L1916" s="208"/>
      <c r="M1916" s="208">
        <v>0</v>
      </c>
      <c r="N1916" s="208">
        <v>0</v>
      </c>
      <c r="O1916" s="208">
        <v>680</v>
      </c>
      <c r="P1916" s="208" t="s">
        <v>257</v>
      </c>
      <c r="Q1916" s="208" t="s">
        <v>258</v>
      </c>
      <c r="R1916" s="208" t="s">
        <v>259</v>
      </c>
      <c r="S1916" s="203">
        <v>44837.595717592594</v>
      </c>
    </row>
    <row r="1917" spans="1:19" x14ac:dyDescent="0.2">
      <c r="A1917" s="208" t="s">
        <v>256</v>
      </c>
      <c r="B1917" s="208" t="s">
        <v>211</v>
      </c>
      <c r="C1917" s="203">
        <v>44824.75</v>
      </c>
      <c r="D1917" s="208">
        <v>0</v>
      </c>
      <c r="E1917" s="208">
        <v>0</v>
      </c>
      <c r="F1917" s="208">
        <v>3.44</v>
      </c>
      <c r="G1917" s="208">
        <v>3.44</v>
      </c>
      <c r="H1917" s="208">
        <v>0</v>
      </c>
      <c r="I1917" s="208">
        <v>0</v>
      </c>
      <c r="J1917" s="208">
        <v>0</v>
      </c>
      <c r="K1917" s="208">
        <v>0</v>
      </c>
      <c r="L1917" s="208"/>
      <c r="M1917" s="208">
        <v>0</v>
      </c>
      <c r="N1917" s="208">
        <v>0</v>
      </c>
      <c r="O1917" s="208">
        <v>680</v>
      </c>
      <c r="P1917" s="208" t="s">
        <v>257</v>
      </c>
      <c r="Q1917" s="208" t="s">
        <v>258</v>
      </c>
      <c r="R1917" s="208" t="s">
        <v>259</v>
      </c>
      <c r="S1917" s="203">
        <v>44837.595717592594</v>
      </c>
    </row>
    <row r="1918" spans="1:19" x14ac:dyDescent="0.2">
      <c r="A1918" s="208" t="s">
        <v>256</v>
      </c>
      <c r="B1918" s="208" t="s">
        <v>211</v>
      </c>
      <c r="C1918" s="203">
        <v>44824.791666666664</v>
      </c>
      <c r="D1918" s="208">
        <v>0</v>
      </c>
      <c r="E1918" s="208">
        <v>0</v>
      </c>
      <c r="F1918" s="208">
        <v>3.3679999999999999</v>
      </c>
      <c r="G1918" s="208">
        <v>3.3679999999999999</v>
      </c>
      <c r="H1918" s="208">
        <v>0</v>
      </c>
      <c r="I1918" s="208">
        <v>0</v>
      </c>
      <c r="J1918" s="208">
        <v>0</v>
      </c>
      <c r="K1918" s="208">
        <v>0</v>
      </c>
      <c r="L1918" s="208"/>
      <c r="M1918" s="208">
        <v>0</v>
      </c>
      <c r="N1918" s="208">
        <v>0</v>
      </c>
      <c r="O1918" s="208">
        <v>680</v>
      </c>
      <c r="P1918" s="208" t="s">
        <v>257</v>
      </c>
      <c r="Q1918" s="208" t="s">
        <v>258</v>
      </c>
      <c r="R1918" s="208" t="s">
        <v>259</v>
      </c>
      <c r="S1918" s="203">
        <v>44837.595717592594</v>
      </c>
    </row>
    <row r="1919" spans="1:19" x14ac:dyDescent="0.2">
      <c r="A1919" s="208" t="s">
        <v>256</v>
      </c>
      <c r="B1919" s="208" t="s">
        <v>211</v>
      </c>
      <c r="C1919" s="203">
        <v>44824.833333333336</v>
      </c>
      <c r="D1919" s="208">
        <v>0</v>
      </c>
      <c r="E1919" s="208">
        <v>0</v>
      </c>
      <c r="F1919" s="208">
        <v>3.4</v>
      </c>
      <c r="G1919" s="208">
        <v>3.4</v>
      </c>
      <c r="H1919" s="208">
        <v>0</v>
      </c>
      <c r="I1919" s="208">
        <v>0</v>
      </c>
      <c r="J1919" s="208">
        <v>0</v>
      </c>
      <c r="K1919" s="208">
        <v>0</v>
      </c>
      <c r="L1919" s="208"/>
      <c r="M1919" s="208">
        <v>0</v>
      </c>
      <c r="N1919" s="208">
        <v>0</v>
      </c>
      <c r="O1919" s="208">
        <v>680</v>
      </c>
      <c r="P1919" s="208" t="s">
        <v>257</v>
      </c>
      <c r="Q1919" s="208" t="s">
        <v>258</v>
      </c>
      <c r="R1919" s="208" t="s">
        <v>259</v>
      </c>
      <c r="S1919" s="203">
        <v>44837.595717592594</v>
      </c>
    </row>
    <row r="1920" spans="1:19" x14ac:dyDescent="0.2">
      <c r="A1920" s="208" t="s">
        <v>256</v>
      </c>
      <c r="B1920" s="208" t="s">
        <v>211</v>
      </c>
      <c r="C1920" s="203">
        <v>44824.875</v>
      </c>
      <c r="D1920" s="208">
        <v>0</v>
      </c>
      <c r="E1920" s="208">
        <v>0</v>
      </c>
      <c r="F1920" s="208">
        <v>3.4079999999999999</v>
      </c>
      <c r="G1920" s="208">
        <v>3.4079999999999999</v>
      </c>
      <c r="H1920" s="208">
        <v>0</v>
      </c>
      <c r="I1920" s="208">
        <v>0</v>
      </c>
      <c r="J1920" s="208">
        <v>0</v>
      </c>
      <c r="K1920" s="208">
        <v>0</v>
      </c>
      <c r="L1920" s="208"/>
      <c r="M1920" s="208">
        <v>0</v>
      </c>
      <c r="N1920" s="208">
        <v>0</v>
      </c>
      <c r="O1920" s="208">
        <v>680</v>
      </c>
      <c r="P1920" s="208" t="s">
        <v>257</v>
      </c>
      <c r="Q1920" s="208" t="s">
        <v>258</v>
      </c>
      <c r="R1920" s="208" t="s">
        <v>259</v>
      </c>
      <c r="S1920" s="203">
        <v>44837.595717592594</v>
      </c>
    </row>
    <row r="1921" spans="1:19" x14ac:dyDescent="0.2">
      <c r="A1921" s="208" t="s">
        <v>256</v>
      </c>
      <c r="B1921" s="208" t="s">
        <v>211</v>
      </c>
      <c r="C1921" s="203">
        <v>44824.916666666664</v>
      </c>
      <c r="D1921" s="208">
        <v>0</v>
      </c>
      <c r="E1921" s="208">
        <v>0</v>
      </c>
      <c r="F1921" s="208">
        <v>3.4039999999999999</v>
      </c>
      <c r="G1921" s="208">
        <v>3.4039999999999999</v>
      </c>
      <c r="H1921" s="208">
        <v>0</v>
      </c>
      <c r="I1921" s="208">
        <v>0</v>
      </c>
      <c r="J1921" s="208">
        <v>0</v>
      </c>
      <c r="K1921" s="208">
        <v>0</v>
      </c>
      <c r="L1921" s="208"/>
      <c r="M1921" s="208">
        <v>0</v>
      </c>
      <c r="N1921" s="208">
        <v>0</v>
      </c>
      <c r="O1921" s="208">
        <v>680</v>
      </c>
      <c r="P1921" s="208" t="s">
        <v>257</v>
      </c>
      <c r="Q1921" s="208" t="s">
        <v>258</v>
      </c>
      <c r="R1921" s="208" t="s">
        <v>259</v>
      </c>
      <c r="S1921" s="203">
        <v>44837.595717592594</v>
      </c>
    </row>
    <row r="1922" spans="1:19" x14ac:dyDescent="0.2">
      <c r="A1922" s="208" t="s">
        <v>256</v>
      </c>
      <c r="B1922" s="208" t="s">
        <v>211</v>
      </c>
      <c r="C1922" s="203">
        <v>44824.958333333336</v>
      </c>
      <c r="D1922" s="208">
        <v>0</v>
      </c>
      <c r="E1922" s="208">
        <v>0</v>
      </c>
      <c r="F1922" s="208">
        <v>3.4039999999999999</v>
      </c>
      <c r="G1922" s="208">
        <v>3.4039999999999999</v>
      </c>
      <c r="H1922" s="208">
        <v>0</v>
      </c>
      <c r="I1922" s="208">
        <v>0</v>
      </c>
      <c r="J1922" s="208">
        <v>0</v>
      </c>
      <c r="K1922" s="208">
        <v>0</v>
      </c>
      <c r="L1922" s="208"/>
      <c r="M1922" s="208">
        <v>0</v>
      </c>
      <c r="N1922" s="208">
        <v>0</v>
      </c>
      <c r="O1922" s="208">
        <v>680</v>
      </c>
      <c r="P1922" s="208" t="s">
        <v>257</v>
      </c>
      <c r="Q1922" s="208" t="s">
        <v>258</v>
      </c>
      <c r="R1922" s="208" t="s">
        <v>259</v>
      </c>
      <c r="S1922" s="203">
        <v>44837.595717592594</v>
      </c>
    </row>
    <row r="1923" spans="1:19" x14ac:dyDescent="0.2">
      <c r="A1923" s="208" t="s">
        <v>256</v>
      </c>
      <c r="B1923" s="208" t="s">
        <v>211</v>
      </c>
      <c r="C1923" s="203">
        <v>44825</v>
      </c>
      <c r="D1923" s="208">
        <v>0</v>
      </c>
      <c r="E1923" s="208">
        <v>0</v>
      </c>
      <c r="F1923" s="208">
        <v>3.4159999999999999</v>
      </c>
      <c r="G1923" s="208">
        <v>3.4159999999999999</v>
      </c>
      <c r="H1923" s="208">
        <v>0</v>
      </c>
      <c r="I1923" s="208">
        <v>0</v>
      </c>
      <c r="J1923" s="208">
        <v>0</v>
      </c>
      <c r="K1923" s="208">
        <v>0</v>
      </c>
      <c r="L1923" s="208"/>
      <c r="M1923" s="208">
        <v>0</v>
      </c>
      <c r="N1923" s="208">
        <v>0</v>
      </c>
      <c r="O1923" s="208">
        <v>680</v>
      </c>
      <c r="P1923" s="208" t="s">
        <v>257</v>
      </c>
      <c r="Q1923" s="208" t="s">
        <v>258</v>
      </c>
      <c r="R1923" s="208" t="s">
        <v>259</v>
      </c>
      <c r="S1923" s="203">
        <v>44837.595717592594</v>
      </c>
    </row>
    <row r="1924" spans="1:19" x14ac:dyDescent="0.2">
      <c r="A1924" s="208" t="s">
        <v>256</v>
      </c>
      <c r="B1924" s="208" t="s">
        <v>211</v>
      </c>
      <c r="C1924" s="203">
        <v>44825.041666666664</v>
      </c>
      <c r="D1924" s="208">
        <v>0</v>
      </c>
      <c r="E1924" s="208">
        <v>0</v>
      </c>
      <c r="F1924" s="208">
        <v>3.4159999999999999</v>
      </c>
      <c r="G1924" s="208">
        <v>3.4159999999999999</v>
      </c>
      <c r="H1924" s="208">
        <v>0</v>
      </c>
      <c r="I1924" s="208">
        <v>0</v>
      </c>
      <c r="J1924" s="208">
        <v>0</v>
      </c>
      <c r="K1924" s="208">
        <v>0</v>
      </c>
      <c r="L1924" s="208"/>
      <c r="M1924" s="208">
        <v>0</v>
      </c>
      <c r="N1924" s="208">
        <v>0</v>
      </c>
      <c r="O1924" s="208">
        <v>680</v>
      </c>
      <c r="P1924" s="208" t="s">
        <v>257</v>
      </c>
      <c r="Q1924" s="208" t="s">
        <v>258</v>
      </c>
      <c r="R1924" s="208" t="s">
        <v>259</v>
      </c>
      <c r="S1924" s="203">
        <v>44837.595717592594</v>
      </c>
    </row>
    <row r="1925" spans="1:19" x14ac:dyDescent="0.2">
      <c r="A1925" s="208" t="s">
        <v>256</v>
      </c>
      <c r="B1925" s="208" t="s">
        <v>211</v>
      </c>
      <c r="C1925" s="203">
        <v>44825.083333333336</v>
      </c>
      <c r="D1925" s="208">
        <v>0</v>
      </c>
      <c r="E1925" s="208">
        <v>0</v>
      </c>
      <c r="F1925" s="208">
        <v>3.4319999999999999</v>
      </c>
      <c r="G1925" s="208">
        <v>3.4319999999999999</v>
      </c>
      <c r="H1925" s="208">
        <v>0</v>
      </c>
      <c r="I1925" s="208">
        <v>0</v>
      </c>
      <c r="J1925" s="208">
        <v>0</v>
      </c>
      <c r="K1925" s="208">
        <v>0</v>
      </c>
      <c r="L1925" s="208"/>
      <c r="M1925" s="208">
        <v>0</v>
      </c>
      <c r="N1925" s="208">
        <v>0</v>
      </c>
      <c r="O1925" s="208">
        <v>680</v>
      </c>
      <c r="P1925" s="208" t="s">
        <v>257</v>
      </c>
      <c r="Q1925" s="208" t="s">
        <v>258</v>
      </c>
      <c r="R1925" s="208" t="s">
        <v>259</v>
      </c>
      <c r="S1925" s="203">
        <v>44837.595717592594</v>
      </c>
    </row>
    <row r="1926" spans="1:19" x14ac:dyDescent="0.2">
      <c r="A1926" s="208" t="s">
        <v>256</v>
      </c>
      <c r="B1926" s="208" t="s">
        <v>211</v>
      </c>
      <c r="C1926" s="203">
        <v>44825.125</v>
      </c>
      <c r="D1926" s="208">
        <v>0</v>
      </c>
      <c r="E1926" s="208">
        <v>0</v>
      </c>
      <c r="F1926" s="208">
        <v>3.4359999999999999</v>
      </c>
      <c r="G1926" s="208">
        <v>3.4359999999999999</v>
      </c>
      <c r="H1926" s="208">
        <v>0</v>
      </c>
      <c r="I1926" s="208">
        <v>0</v>
      </c>
      <c r="J1926" s="208">
        <v>0</v>
      </c>
      <c r="K1926" s="208">
        <v>0</v>
      </c>
      <c r="L1926" s="208"/>
      <c r="M1926" s="208">
        <v>0</v>
      </c>
      <c r="N1926" s="208">
        <v>0</v>
      </c>
      <c r="O1926" s="208">
        <v>680</v>
      </c>
      <c r="P1926" s="208" t="s">
        <v>257</v>
      </c>
      <c r="Q1926" s="208" t="s">
        <v>258</v>
      </c>
      <c r="R1926" s="208" t="s">
        <v>259</v>
      </c>
      <c r="S1926" s="203">
        <v>44837.595717592594</v>
      </c>
    </row>
    <row r="1927" spans="1:19" x14ac:dyDescent="0.2">
      <c r="A1927" s="208" t="s">
        <v>256</v>
      </c>
      <c r="B1927" s="208" t="s">
        <v>211</v>
      </c>
      <c r="C1927" s="203">
        <v>44825.166666666664</v>
      </c>
      <c r="D1927" s="208">
        <v>0</v>
      </c>
      <c r="E1927" s="208">
        <v>0</v>
      </c>
      <c r="F1927" s="208">
        <v>3.4279999999999999</v>
      </c>
      <c r="G1927" s="208">
        <v>3.4279999999999999</v>
      </c>
      <c r="H1927" s="208">
        <v>0</v>
      </c>
      <c r="I1927" s="208">
        <v>0</v>
      </c>
      <c r="J1927" s="208">
        <v>0</v>
      </c>
      <c r="K1927" s="208">
        <v>0</v>
      </c>
      <c r="L1927" s="208"/>
      <c r="M1927" s="208">
        <v>0</v>
      </c>
      <c r="N1927" s="208">
        <v>0</v>
      </c>
      <c r="O1927" s="208">
        <v>680</v>
      </c>
      <c r="P1927" s="208" t="s">
        <v>257</v>
      </c>
      <c r="Q1927" s="208" t="s">
        <v>258</v>
      </c>
      <c r="R1927" s="208" t="s">
        <v>259</v>
      </c>
      <c r="S1927" s="203">
        <v>44837.595717592594</v>
      </c>
    </row>
    <row r="1928" spans="1:19" x14ac:dyDescent="0.2">
      <c r="A1928" s="208" t="s">
        <v>256</v>
      </c>
      <c r="B1928" s="208" t="s">
        <v>211</v>
      </c>
      <c r="C1928" s="203">
        <v>44825.208333333336</v>
      </c>
      <c r="D1928" s="208">
        <v>0</v>
      </c>
      <c r="E1928" s="208">
        <v>0</v>
      </c>
      <c r="F1928" s="208">
        <v>3.3959999999999999</v>
      </c>
      <c r="G1928" s="208">
        <v>3.3959999999999999</v>
      </c>
      <c r="H1928" s="208">
        <v>0</v>
      </c>
      <c r="I1928" s="208">
        <v>0</v>
      </c>
      <c r="J1928" s="208">
        <v>0</v>
      </c>
      <c r="K1928" s="208">
        <v>0</v>
      </c>
      <c r="L1928" s="208"/>
      <c r="M1928" s="208">
        <v>0</v>
      </c>
      <c r="N1928" s="208">
        <v>0</v>
      </c>
      <c r="O1928" s="208">
        <v>680</v>
      </c>
      <c r="P1928" s="208" t="s">
        <v>257</v>
      </c>
      <c r="Q1928" s="208" t="s">
        <v>258</v>
      </c>
      <c r="R1928" s="208" t="s">
        <v>259</v>
      </c>
      <c r="S1928" s="203">
        <v>44837.595717592594</v>
      </c>
    </row>
    <row r="1929" spans="1:19" x14ac:dyDescent="0.2">
      <c r="A1929" s="208" t="s">
        <v>256</v>
      </c>
      <c r="B1929" s="208" t="s">
        <v>211</v>
      </c>
      <c r="C1929" s="203">
        <v>44825.25</v>
      </c>
      <c r="D1929" s="208">
        <v>0</v>
      </c>
      <c r="E1929" s="208">
        <v>0</v>
      </c>
      <c r="F1929" s="208">
        <v>3.4119999999999999</v>
      </c>
      <c r="G1929" s="208">
        <v>3.4119999999999999</v>
      </c>
      <c r="H1929" s="208">
        <v>0</v>
      </c>
      <c r="I1929" s="208">
        <v>0</v>
      </c>
      <c r="J1929" s="208">
        <v>0</v>
      </c>
      <c r="K1929" s="208">
        <v>0</v>
      </c>
      <c r="L1929" s="208"/>
      <c r="M1929" s="208">
        <v>0</v>
      </c>
      <c r="N1929" s="208">
        <v>0</v>
      </c>
      <c r="O1929" s="208">
        <v>680</v>
      </c>
      <c r="P1929" s="208" t="s">
        <v>257</v>
      </c>
      <c r="Q1929" s="208" t="s">
        <v>258</v>
      </c>
      <c r="R1929" s="208" t="s">
        <v>259</v>
      </c>
      <c r="S1929" s="203">
        <v>44837.595717592594</v>
      </c>
    </row>
    <row r="1930" spans="1:19" x14ac:dyDescent="0.2">
      <c r="A1930" s="208" t="s">
        <v>256</v>
      </c>
      <c r="B1930" s="208" t="s">
        <v>211</v>
      </c>
      <c r="C1930" s="203">
        <v>44825.291666666664</v>
      </c>
      <c r="D1930" s="208">
        <v>0</v>
      </c>
      <c r="E1930" s="208">
        <v>0</v>
      </c>
      <c r="F1930" s="208">
        <v>3.4279999999999999</v>
      </c>
      <c r="G1930" s="208">
        <v>3.4279999999999999</v>
      </c>
      <c r="H1930" s="208">
        <v>0</v>
      </c>
      <c r="I1930" s="208">
        <v>0</v>
      </c>
      <c r="J1930" s="208">
        <v>0</v>
      </c>
      <c r="K1930" s="208">
        <v>0</v>
      </c>
      <c r="L1930" s="208"/>
      <c r="M1930" s="208">
        <v>0</v>
      </c>
      <c r="N1930" s="208">
        <v>0</v>
      </c>
      <c r="O1930" s="208">
        <v>680</v>
      </c>
      <c r="P1930" s="208" t="s">
        <v>257</v>
      </c>
      <c r="Q1930" s="208" t="s">
        <v>258</v>
      </c>
      <c r="R1930" s="208" t="s">
        <v>259</v>
      </c>
      <c r="S1930" s="203">
        <v>44837.595717592594</v>
      </c>
    </row>
    <row r="1931" spans="1:19" x14ac:dyDescent="0.2">
      <c r="A1931" s="208" t="s">
        <v>256</v>
      </c>
      <c r="B1931" s="208" t="s">
        <v>211</v>
      </c>
      <c r="C1931" s="203">
        <v>44825.333333333336</v>
      </c>
      <c r="D1931" s="208">
        <v>0</v>
      </c>
      <c r="E1931" s="208">
        <v>0</v>
      </c>
      <c r="F1931" s="208">
        <v>3.4319999999999999</v>
      </c>
      <c r="G1931" s="208">
        <v>3.4319999999999999</v>
      </c>
      <c r="H1931" s="208">
        <v>0</v>
      </c>
      <c r="I1931" s="208">
        <v>0</v>
      </c>
      <c r="J1931" s="208">
        <v>0</v>
      </c>
      <c r="K1931" s="208">
        <v>0</v>
      </c>
      <c r="L1931" s="208"/>
      <c r="M1931" s="208">
        <v>0</v>
      </c>
      <c r="N1931" s="208">
        <v>0</v>
      </c>
      <c r="O1931" s="208">
        <v>680</v>
      </c>
      <c r="P1931" s="208" t="s">
        <v>257</v>
      </c>
      <c r="Q1931" s="208" t="s">
        <v>258</v>
      </c>
      <c r="R1931" s="208" t="s">
        <v>259</v>
      </c>
      <c r="S1931" s="203">
        <v>44837.595717592594</v>
      </c>
    </row>
    <row r="1932" spans="1:19" x14ac:dyDescent="0.2">
      <c r="A1932" s="208" t="s">
        <v>256</v>
      </c>
      <c r="B1932" s="208" t="s">
        <v>211</v>
      </c>
      <c r="C1932" s="203">
        <v>44825.375</v>
      </c>
      <c r="D1932" s="208">
        <v>0</v>
      </c>
      <c r="E1932" s="208">
        <v>0</v>
      </c>
      <c r="F1932" s="208">
        <v>3.484</v>
      </c>
      <c r="G1932" s="208">
        <v>3.484</v>
      </c>
      <c r="H1932" s="208">
        <v>0</v>
      </c>
      <c r="I1932" s="208">
        <v>0</v>
      </c>
      <c r="J1932" s="208">
        <v>0</v>
      </c>
      <c r="K1932" s="208">
        <v>0</v>
      </c>
      <c r="L1932" s="208"/>
      <c r="M1932" s="208">
        <v>0</v>
      </c>
      <c r="N1932" s="208">
        <v>0</v>
      </c>
      <c r="O1932" s="208">
        <v>680</v>
      </c>
      <c r="P1932" s="208" t="s">
        <v>257</v>
      </c>
      <c r="Q1932" s="208" t="s">
        <v>258</v>
      </c>
      <c r="R1932" s="208" t="s">
        <v>259</v>
      </c>
      <c r="S1932" s="203">
        <v>44837.595717592594</v>
      </c>
    </row>
    <row r="1933" spans="1:19" x14ac:dyDescent="0.2">
      <c r="A1933" s="208" t="s">
        <v>256</v>
      </c>
      <c r="B1933" s="208" t="s">
        <v>211</v>
      </c>
      <c r="C1933" s="203">
        <v>44825.416666666664</v>
      </c>
      <c r="D1933" s="208">
        <v>0</v>
      </c>
      <c r="E1933" s="208">
        <v>0</v>
      </c>
      <c r="F1933" s="208">
        <v>3.476</v>
      </c>
      <c r="G1933" s="208">
        <v>3.476</v>
      </c>
      <c r="H1933" s="208">
        <v>0</v>
      </c>
      <c r="I1933" s="208">
        <v>0</v>
      </c>
      <c r="J1933" s="208">
        <v>0</v>
      </c>
      <c r="K1933" s="208">
        <v>0</v>
      </c>
      <c r="L1933" s="208"/>
      <c r="M1933" s="208">
        <v>0</v>
      </c>
      <c r="N1933" s="208">
        <v>0</v>
      </c>
      <c r="O1933" s="208">
        <v>680</v>
      </c>
      <c r="P1933" s="208" t="s">
        <v>257</v>
      </c>
      <c r="Q1933" s="208" t="s">
        <v>258</v>
      </c>
      <c r="R1933" s="208" t="s">
        <v>259</v>
      </c>
      <c r="S1933" s="203">
        <v>44837.595717592594</v>
      </c>
    </row>
    <row r="1934" spans="1:19" x14ac:dyDescent="0.2">
      <c r="A1934" s="208" t="s">
        <v>256</v>
      </c>
      <c r="B1934" s="208" t="s">
        <v>211</v>
      </c>
      <c r="C1934" s="203">
        <v>44825.458333333336</v>
      </c>
      <c r="D1934" s="208">
        <v>0</v>
      </c>
      <c r="E1934" s="208">
        <v>0</v>
      </c>
      <c r="F1934" s="208">
        <v>3.456</v>
      </c>
      <c r="G1934" s="208">
        <v>3.456</v>
      </c>
      <c r="H1934" s="208">
        <v>0</v>
      </c>
      <c r="I1934" s="208">
        <v>0</v>
      </c>
      <c r="J1934" s="208">
        <v>0</v>
      </c>
      <c r="K1934" s="208">
        <v>0</v>
      </c>
      <c r="L1934" s="208"/>
      <c r="M1934" s="208">
        <v>0</v>
      </c>
      <c r="N1934" s="208">
        <v>0</v>
      </c>
      <c r="O1934" s="208">
        <v>680</v>
      </c>
      <c r="P1934" s="208" t="s">
        <v>257</v>
      </c>
      <c r="Q1934" s="208" t="s">
        <v>258</v>
      </c>
      <c r="R1934" s="208" t="s">
        <v>259</v>
      </c>
      <c r="S1934" s="203">
        <v>44837.595717592594</v>
      </c>
    </row>
    <row r="1935" spans="1:19" x14ac:dyDescent="0.2">
      <c r="A1935" s="208" t="s">
        <v>256</v>
      </c>
      <c r="B1935" s="208" t="s">
        <v>211</v>
      </c>
      <c r="C1935" s="203">
        <v>44825.5</v>
      </c>
      <c r="D1935" s="208">
        <v>0</v>
      </c>
      <c r="E1935" s="208">
        <v>0</v>
      </c>
      <c r="F1935" s="208">
        <v>3.44</v>
      </c>
      <c r="G1935" s="208">
        <v>3.44</v>
      </c>
      <c r="H1935" s="208">
        <v>0</v>
      </c>
      <c r="I1935" s="208">
        <v>0</v>
      </c>
      <c r="J1935" s="208">
        <v>0</v>
      </c>
      <c r="K1935" s="208">
        <v>0</v>
      </c>
      <c r="L1935" s="208"/>
      <c r="M1935" s="208">
        <v>0</v>
      </c>
      <c r="N1935" s="208">
        <v>0</v>
      </c>
      <c r="O1935" s="208">
        <v>680</v>
      </c>
      <c r="P1935" s="208" t="s">
        <v>257</v>
      </c>
      <c r="Q1935" s="208" t="s">
        <v>258</v>
      </c>
      <c r="R1935" s="208" t="s">
        <v>259</v>
      </c>
      <c r="S1935" s="203">
        <v>44837.595717592594</v>
      </c>
    </row>
    <row r="1936" spans="1:19" x14ac:dyDescent="0.2">
      <c r="A1936" s="208" t="s">
        <v>256</v>
      </c>
      <c r="B1936" s="208" t="s">
        <v>211</v>
      </c>
      <c r="C1936" s="203">
        <v>44825.541666666664</v>
      </c>
      <c r="D1936" s="208">
        <v>0</v>
      </c>
      <c r="E1936" s="208">
        <v>0</v>
      </c>
      <c r="F1936" s="208">
        <v>3.4239999999999999</v>
      </c>
      <c r="G1936" s="208">
        <v>3.4239999999999999</v>
      </c>
      <c r="H1936" s="208">
        <v>0</v>
      </c>
      <c r="I1936" s="208">
        <v>0</v>
      </c>
      <c r="J1936" s="208">
        <v>0</v>
      </c>
      <c r="K1936" s="208">
        <v>0</v>
      </c>
      <c r="L1936" s="208"/>
      <c r="M1936" s="208">
        <v>0</v>
      </c>
      <c r="N1936" s="208">
        <v>0</v>
      </c>
      <c r="O1936" s="208">
        <v>680</v>
      </c>
      <c r="P1936" s="208" t="s">
        <v>257</v>
      </c>
      <c r="Q1936" s="208" t="s">
        <v>258</v>
      </c>
      <c r="R1936" s="208" t="s">
        <v>259</v>
      </c>
      <c r="S1936" s="203">
        <v>44837.595717592594</v>
      </c>
    </row>
    <row r="1937" spans="1:19" x14ac:dyDescent="0.2">
      <c r="A1937" s="208" t="s">
        <v>256</v>
      </c>
      <c r="B1937" s="208" t="s">
        <v>211</v>
      </c>
      <c r="C1937" s="203">
        <v>44825.583333333336</v>
      </c>
      <c r="D1937" s="208">
        <v>0</v>
      </c>
      <c r="E1937" s="208">
        <v>0</v>
      </c>
      <c r="F1937" s="208">
        <v>3.992</v>
      </c>
      <c r="G1937" s="208">
        <v>3.992</v>
      </c>
      <c r="H1937" s="208">
        <v>0</v>
      </c>
      <c r="I1937" s="208">
        <v>0</v>
      </c>
      <c r="J1937" s="208">
        <v>0</v>
      </c>
      <c r="K1937" s="208">
        <v>0</v>
      </c>
      <c r="L1937" s="208"/>
      <c r="M1937" s="208">
        <v>0</v>
      </c>
      <c r="N1937" s="208">
        <v>0</v>
      </c>
      <c r="O1937" s="208">
        <v>680</v>
      </c>
      <c r="P1937" s="208" t="s">
        <v>257</v>
      </c>
      <c r="Q1937" s="208" t="s">
        <v>258</v>
      </c>
      <c r="R1937" s="208" t="s">
        <v>259</v>
      </c>
      <c r="S1937" s="203">
        <v>44837.595717592594</v>
      </c>
    </row>
    <row r="1938" spans="1:19" x14ac:dyDescent="0.2">
      <c r="A1938" s="208" t="s">
        <v>256</v>
      </c>
      <c r="B1938" s="208" t="s">
        <v>211</v>
      </c>
      <c r="C1938" s="203">
        <v>44825.625</v>
      </c>
      <c r="D1938" s="208">
        <v>0</v>
      </c>
      <c r="E1938" s="208">
        <v>0</v>
      </c>
      <c r="F1938" s="208">
        <v>3.6480000000000001</v>
      </c>
      <c r="G1938" s="208">
        <v>3.6480000000000001</v>
      </c>
      <c r="H1938" s="208">
        <v>0</v>
      </c>
      <c r="I1938" s="208">
        <v>0</v>
      </c>
      <c r="J1938" s="208">
        <v>0</v>
      </c>
      <c r="K1938" s="208">
        <v>0</v>
      </c>
      <c r="L1938" s="208"/>
      <c r="M1938" s="208">
        <v>0</v>
      </c>
      <c r="N1938" s="208">
        <v>0</v>
      </c>
      <c r="O1938" s="208">
        <v>680</v>
      </c>
      <c r="P1938" s="208" t="s">
        <v>257</v>
      </c>
      <c r="Q1938" s="208" t="s">
        <v>258</v>
      </c>
      <c r="R1938" s="208" t="s">
        <v>259</v>
      </c>
      <c r="S1938" s="203">
        <v>44837.595717592594</v>
      </c>
    </row>
    <row r="1939" spans="1:19" x14ac:dyDescent="0.2">
      <c r="A1939" s="208" t="s">
        <v>256</v>
      </c>
      <c r="B1939" s="208" t="s">
        <v>211</v>
      </c>
      <c r="C1939" s="203">
        <v>44825.666666666664</v>
      </c>
      <c r="D1939" s="208">
        <v>0</v>
      </c>
      <c r="E1939" s="208">
        <v>0</v>
      </c>
      <c r="F1939" s="208">
        <v>4.34</v>
      </c>
      <c r="G1939" s="208">
        <v>4.34</v>
      </c>
      <c r="H1939" s="208">
        <v>0</v>
      </c>
      <c r="I1939" s="208">
        <v>0</v>
      </c>
      <c r="J1939" s="208">
        <v>0</v>
      </c>
      <c r="K1939" s="208">
        <v>0</v>
      </c>
      <c r="L1939" s="208"/>
      <c r="M1939" s="208">
        <v>0</v>
      </c>
      <c r="N1939" s="208">
        <v>0</v>
      </c>
      <c r="O1939" s="208">
        <v>680</v>
      </c>
      <c r="P1939" s="208" t="s">
        <v>257</v>
      </c>
      <c r="Q1939" s="208" t="s">
        <v>258</v>
      </c>
      <c r="R1939" s="208" t="s">
        <v>259</v>
      </c>
      <c r="S1939" s="203">
        <v>44837.595717592594</v>
      </c>
    </row>
    <row r="1940" spans="1:19" x14ac:dyDescent="0.2">
      <c r="A1940" s="208" t="s">
        <v>256</v>
      </c>
      <c r="B1940" s="208" t="s">
        <v>211</v>
      </c>
      <c r="C1940" s="203">
        <v>44825.708333333336</v>
      </c>
      <c r="D1940" s="208">
        <v>0</v>
      </c>
      <c r="E1940" s="208">
        <v>0</v>
      </c>
      <c r="F1940" s="208">
        <v>4.3280000000000003</v>
      </c>
      <c r="G1940" s="208">
        <v>4.3280000000000003</v>
      </c>
      <c r="H1940" s="208">
        <v>0</v>
      </c>
      <c r="I1940" s="208">
        <v>0</v>
      </c>
      <c r="J1940" s="208">
        <v>0</v>
      </c>
      <c r="K1940" s="208">
        <v>0</v>
      </c>
      <c r="L1940" s="208"/>
      <c r="M1940" s="208">
        <v>0</v>
      </c>
      <c r="N1940" s="208">
        <v>0</v>
      </c>
      <c r="O1940" s="208">
        <v>680</v>
      </c>
      <c r="P1940" s="208" t="s">
        <v>257</v>
      </c>
      <c r="Q1940" s="208" t="s">
        <v>258</v>
      </c>
      <c r="R1940" s="208" t="s">
        <v>259</v>
      </c>
      <c r="S1940" s="203">
        <v>44837.595717592594</v>
      </c>
    </row>
    <row r="1941" spans="1:19" x14ac:dyDescent="0.2">
      <c r="A1941" s="208" t="s">
        <v>256</v>
      </c>
      <c r="B1941" s="208" t="s">
        <v>211</v>
      </c>
      <c r="C1941" s="203">
        <v>44825.75</v>
      </c>
      <c r="D1941" s="208">
        <v>0</v>
      </c>
      <c r="E1941" s="208">
        <v>0</v>
      </c>
      <c r="F1941" s="208">
        <v>4.3040000000000003</v>
      </c>
      <c r="G1941" s="208">
        <v>4.3040000000000003</v>
      </c>
      <c r="H1941" s="208">
        <v>0</v>
      </c>
      <c r="I1941" s="208">
        <v>0</v>
      </c>
      <c r="J1941" s="208">
        <v>0</v>
      </c>
      <c r="K1941" s="208">
        <v>0</v>
      </c>
      <c r="L1941" s="208"/>
      <c r="M1941" s="208">
        <v>0</v>
      </c>
      <c r="N1941" s="208">
        <v>0</v>
      </c>
      <c r="O1941" s="208">
        <v>680</v>
      </c>
      <c r="P1941" s="208" t="s">
        <v>257</v>
      </c>
      <c r="Q1941" s="208" t="s">
        <v>258</v>
      </c>
      <c r="R1941" s="208" t="s">
        <v>259</v>
      </c>
      <c r="S1941" s="203">
        <v>44837.595717592594</v>
      </c>
    </row>
    <row r="1942" spans="1:19" x14ac:dyDescent="0.2">
      <c r="A1942" s="208" t="s">
        <v>256</v>
      </c>
      <c r="B1942" s="208" t="s">
        <v>211</v>
      </c>
      <c r="C1942" s="203">
        <v>44825.791666666664</v>
      </c>
      <c r="D1942" s="208">
        <v>0</v>
      </c>
      <c r="E1942" s="208">
        <v>0</v>
      </c>
      <c r="F1942" s="208">
        <v>4.3159999999999998</v>
      </c>
      <c r="G1942" s="208">
        <v>4.3159999999999998</v>
      </c>
      <c r="H1942" s="208">
        <v>0</v>
      </c>
      <c r="I1942" s="208">
        <v>0</v>
      </c>
      <c r="J1942" s="208">
        <v>0</v>
      </c>
      <c r="K1942" s="208">
        <v>0</v>
      </c>
      <c r="L1942" s="208"/>
      <c r="M1942" s="208">
        <v>0</v>
      </c>
      <c r="N1942" s="208">
        <v>0</v>
      </c>
      <c r="O1942" s="208">
        <v>680</v>
      </c>
      <c r="P1942" s="208" t="s">
        <v>257</v>
      </c>
      <c r="Q1942" s="208" t="s">
        <v>258</v>
      </c>
      <c r="R1942" s="208" t="s">
        <v>259</v>
      </c>
      <c r="S1942" s="203">
        <v>44837.595717592594</v>
      </c>
    </row>
    <row r="1943" spans="1:19" x14ac:dyDescent="0.2">
      <c r="A1943" s="208" t="s">
        <v>256</v>
      </c>
      <c r="B1943" s="208" t="s">
        <v>211</v>
      </c>
      <c r="C1943" s="203">
        <v>44825.833333333336</v>
      </c>
      <c r="D1943" s="208">
        <v>0</v>
      </c>
      <c r="E1943" s="208">
        <v>0</v>
      </c>
      <c r="F1943" s="208">
        <v>4.3079999999999998</v>
      </c>
      <c r="G1943" s="208">
        <v>4.3079999999999998</v>
      </c>
      <c r="H1943" s="208">
        <v>0</v>
      </c>
      <c r="I1943" s="208">
        <v>0</v>
      </c>
      <c r="J1943" s="208">
        <v>0</v>
      </c>
      <c r="K1943" s="208">
        <v>0</v>
      </c>
      <c r="L1943" s="208"/>
      <c r="M1943" s="208">
        <v>0</v>
      </c>
      <c r="N1943" s="208">
        <v>0</v>
      </c>
      <c r="O1943" s="208">
        <v>680</v>
      </c>
      <c r="P1943" s="208" t="s">
        <v>257</v>
      </c>
      <c r="Q1943" s="208" t="s">
        <v>258</v>
      </c>
      <c r="R1943" s="208" t="s">
        <v>259</v>
      </c>
      <c r="S1943" s="203">
        <v>44837.595717592594</v>
      </c>
    </row>
    <row r="1944" spans="1:19" x14ac:dyDescent="0.2">
      <c r="A1944" s="208" t="s">
        <v>256</v>
      </c>
      <c r="B1944" s="208" t="s">
        <v>211</v>
      </c>
      <c r="C1944" s="203">
        <v>44825.875</v>
      </c>
      <c r="D1944" s="208">
        <v>0</v>
      </c>
      <c r="E1944" s="208">
        <v>0</v>
      </c>
      <c r="F1944" s="208">
        <v>4.2919999999999998</v>
      </c>
      <c r="G1944" s="208">
        <v>4.2919999999999998</v>
      </c>
      <c r="H1944" s="208">
        <v>0</v>
      </c>
      <c r="I1944" s="208">
        <v>0</v>
      </c>
      <c r="J1944" s="208">
        <v>0</v>
      </c>
      <c r="K1944" s="208">
        <v>0</v>
      </c>
      <c r="L1944" s="208"/>
      <c r="M1944" s="208">
        <v>0</v>
      </c>
      <c r="N1944" s="208">
        <v>0</v>
      </c>
      <c r="O1944" s="208">
        <v>680</v>
      </c>
      <c r="P1944" s="208" t="s">
        <v>257</v>
      </c>
      <c r="Q1944" s="208" t="s">
        <v>258</v>
      </c>
      <c r="R1944" s="208" t="s">
        <v>259</v>
      </c>
      <c r="S1944" s="203">
        <v>44837.595717592594</v>
      </c>
    </row>
    <row r="1945" spans="1:19" x14ac:dyDescent="0.2">
      <c r="A1945" s="208" t="s">
        <v>256</v>
      </c>
      <c r="B1945" s="208" t="s">
        <v>211</v>
      </c>
      <c r="C1945" s="203">
        <v>44825.916666666664</v>
      </c>
      <c r="D1945" s="208">
        <v>0</v>
      </c>
      <c r="E1945" s="208">
        <v>0</v>
      </c>
      <c r="F1945" s="208">
        <v>4.2880000000000003</v>
      </c>
      <c r="G1945" s="208">
        <v>4.2880000000000003</v>
      </c>
      <c r="H1945" s="208">
        <v>0</v>
      </c>
      <c r="I1945" s="208">
        <v>0</v>
      </c>
      <c r="J1945" s="208">
        <v>0</v>
      </c>
      <c r="K1945" s="208">
        <v>0</v>
      </c>
      <c r="L1945" s="208"/>
      <c r="M1945" s="208">
        <v>0</v>
      </c>
      <c r="N1945" s="208">
        <v>0</v>
      </c>
      <c r="O1945" s="208">
        <v>680</v>
      </c>
      <c r="P1945" s="208" t="s">
        <v>257</v>
      </c>
      <c r="Q1945" s="208" t="s">
        <v>258</v>
      </c>
      <c r="R1945" s="208" t="s">
        <v>259</v>
      </c>
      <c r="S1945" s="203">
        <v>44837.595717592594</v>
      </c>
    </row>
    <row r="1946" spans="1:19" x14ac:dyDescent="0.2">
      <c r="A1946" s="208" t="s">
        <v>256</v>
      </c>
      <c r="B1946" s="208" t="s">
        <v>211</v>
      </c>
      <c r="C1946" s="203">
        <v>44825.958333333336</v>
      </c>
      <c r="D1946" s="208">
        <v>0</v>
      </c>
      <c r="E1946" s="208">
        <v>0</v>
      </c>
      <c r="F1946" s="208">
        <v>4.2960000000000003</v>
      </c>
      <c r="G1946" s="208">
        <v>4.2960000000000003</v>
      </c>
      <c r="H1946" s="208">
        <v>0</v>
      </c>
      <c r="I1946" s="208">
        <v>0</v>
      </c>
      <c r="J1946" s="208">
        <v>0</v>
      </c>
      <c r="K1946" s="208">
        <v>0</v>
      </c>
      <c r="L1946" s="208"/>
      <c r="M1946" s="208">
        <v>0</v>
      </c>
      <c r="N1946" s="208">
        <v>0</v>
      </c>
      <c r="O1946" s="208">
        <v>680</v>
      </c>
      <c r="P1946" s="208" t="s">
        <v>257</v>
      </c>
      <c r="Q1946" s="208" t="s">
        <v>258</v>
      </c>
      <c r="R1946" s="208" t="s">
        <v>259</v>
      </c>
      <c r="S1946" s="203">
        <v>44837.595717592594</v>
      </c>
    </row>
    <row r="1947" spans="1:19" x14ac:dyDescent="0.2">
      <c r="A1947" s="208" t="s">
        <v>256</v>
      </c>
      <c r="B1947" s="208" t="s">
        <v>211</v>
      </c>
      <c r="C1947" s="203">
        <v>44826</v>
      </c>
      <c r="D1947" s="208">
        <v>0</v>
      </c>
      <c r="E1947" s="208">
        <v>0</v>
      </c>
      <c r="F1947" s="208">
        <v>3.988</v>
      </c>
      <c r="G1947" s="208">
        <v>3.988</v>
      </c>
      <c r="H1947" s="208">
        <v>0</v>
      </c>
      <c r="I1947" s="208">
        <v>0</v>
      </c>
      <c r="J1947" s="208">
        <v>0</v>
      </c>
      <c r="K1947" s="208">
        <v>0</v>
      </c>
      <c r="L1947" s="208"/>
      <c r="M1947" s="208">
        <v>0</v>
      </c>
      <c r="N1947" s="208">
        <v>0</v>
      </c>
      <c r="O1947" s="208">
        <v>680</v>
      </c>
      <c r="P1947" s="208" t="s">
        <v>257</v>
      </c>
      <c r="Q1947" s="208" t="s">
        <v>258</v>
      </c>
      <c r="R1947" s="208" t="s">
        <v>259</v>
      </c>
      <c r="S1947" s="203">
        <v>44837.595717592594</v>
      </c>
    </row>
    <row r="1948" spans="1:19" x14ac:dyDescent="0.2">
      <c r="A1948" s="208" t="s">
        <v>256</v>
      </c>
      <c r="B1948" s="208" t="s">
        <v>211</v>
      </c>
      <c r="C1948" s="203">
        <v>44826.041666666664</v>
      </c>
      <c r="D1948" s="208">
        <v>0</v>
      </c>
      <c r="E1948" s="208">
        <v>0</v>
      </c>
      <c r="F1948" s="208">
        <v>3.2</v>
      </c>
      <c r="G1948" s="208">
        <v>3.2</v>
      </c>
      <c r="H1948" s="208">
        <v>0</v>
      </c>
      <c r="I1948" s="208">
        <v>0</v>
      </c>
      <c r="J1948" s="208">
        <v>0</v>
      </c>
      <c r="K1948" s="208">
        <v>0</v>
      </c>
      <c r="L1948" s="208"/>
      <c r="M1948" s="208">
        <v>0</v>
      </c>
      <c r="N1948" s="208">
        <v>0</v>
      </c>
      <c r="O1948" s="208">
        <v>680</v>
      </c>
      <c r="P1948" s="208" t="s">
        <v>257</v>
      </c>
      <c r="Q1948" s="208" t="s">
        <v>258</v>
      </c>
      <c r="R1948" s="208" t="s">
        <v>259</v>
      </c>
      <c r="S1948" s="203">
        <v>44837.595717592594</v>
      </c>
    </row>
    <row r="1949" spans="1:19" x14ac:dyDescent="0.2">
      <c r="A1949" s="208" t="s">
        <v>256</v>
      </c>
      <c r="B1949" s="208" t="s">
        <v>211</v>
      </c>
      <c r="C1949" s="203">
        <v>44826.083333333336</v>
      </c>
      <c r="D1949" s="208">
        <v>0</v>
      </c>
      <c r="E1949" s="208">
        <v>0</v>
      </c>
      <c r="F1949" s="208">
        <v>3.2</v>
      </c>
      <c r="G1949" s="208">
        <v>3.2</v>
      </c>
      <c r="H1949" s="208">
        <v>0</v>
      </c>
      <c r="I1949" s="208">
        <v>0</v>
      </c>
      <c r="J1949" s="208">
        <v>0</v>
      </c>
      <c r="K1949" s="208">
        <v>0</v>
      </c>
      <c r="L1949" s="208"/>
      <c r="M1949" s="208">
        <v>0</v>
      </c>
      <c r="N1949" s="208">
        <v>0</v>
      </c>
      <c r="O1949" s="208">
        <v>680</v>
      </c>
      <c r="P1949" s="208" t="s">
        <v>257</v>
      </c>
      <c r="Q1949" s="208" t="s">
        <v>258</v>
      </c>
      <c r="R1949" s="208" t="s">
        <v>259</v>
      </c>
      <c r="S1949" s="203">
        <v>44837.595717592594</v>
      </c>
    </row>
    <row r="1950" spans="1:19" x14ac:dyDescent="0.2">
      <c r="A1950" s="208" t="s">
        <v>256</v>
      </c>
      <c r="B1950" s="208" t="s">
        <v>211</v>
      </c>
      <c r="C1950" s="203">
        <v>44826.125</v>
      </c>
      <c r="D1950" s="208">
        <v>0</v>
      </c>
      <c r="E1950" s="208">
        <v>0</v>
      </c>
      <c r="F1950" s="208">
        <v>2.6360000000000001</v>
      </c>
      <c r="G1950" s="208">
        <v>2.6360000000000001</v>
      </c>
      <c r="H1950" s="208">
        <v>0</v>
      </c>
      <c r="I1950" s="208">
        <v>0</v>
      </c>
      <c r="J1950" s="208">
        <v>0</v>
      </c>
      <c r="K1950" s="208">
        <v>0</v>
      </c>
      <c r="L1950" s="208"/>
      <c r="M1950" s="208">
        <v>0</v>
      </c>
      <c r="N1950" s="208">
        <v>0</v>
      </c>
      <c r="O1950" s="208">
        <v>680</v>
      </c>
      <c r="P1950" s="208" t="s">
        <v>257</v>
      </c>
      <c r="Q1950" s="208" t="s">
        <v>258</v>
      </c>
      <c r="R1950" s="208" t="s">
        <v>259</v>
      </c>
      <c r="S1950" s="203">
        <v>44837.595717592594</v>
      </c>
    </row>
    <row r="1951" spans="1:19" x14ac:dyDescent="0.2">
      <c r="A1951" s="208" t="s">
        <v>256</v>
      </c>
      <c r="B1951" s="208" t="s">
        <v>211</v>
      </c>
      <c r="C1951" s="203">
        <v>44826.166666666664</v>
      </c>
      <c r="D1951" s="208">
        <v>0</v>
      </c>
      <c r="E1951" s="208">
        <v>0</v>
      </c>
      <c r="F1951" s="208">
        <v>2.536</v>
      </c>
      <c r="G1951" s="208">
        <v>2.536</v>
      </c>
      <c r="H1951" s="208">
        <v>0</v>
      </c>
      <c r="I1951" s="208">
        <v>0</v>
      </c>
      <c r="J1951" s="208">
        <v>0</v>
      </c>
      <c r="K1951" s="208">
        <v>0</v>
      </c>
      <c r="L1951" s="208"/>
      <c r="M1951" s="208">
        <v>0</v>
      </c>
      <c r="N1951" s="208">
        <v>0</v>
      </c>
      <c r="O1951" s="208">
        <v>680</v>
      </c>
      <c r="P1951" s="208" t="s">
        <v>257</v>
      </c>
      <c r="Q1951" s="208" t="s">
        <v>258</v>
      </c>
      <c r="R1951" s="208" t="s">
        <v>259</v>
      </c>
      <c r="S1951" s="203">
        <v>44837.595717592594</v>
      </c>
    </row>
    <row r="1952" spans="1:19" x14ac:dyDescent="0.2">
      <c r="A1952" s="208" t="s">
        <v>256</v>
      </c>
      <c r="B1952" s="208" t="s">
        <v>211</v>
      </c>
      <c r="C1952" s="203">
        <v>44826.208333333336</v>
      </c>
      <c r="D1952" s="208">
        <v>0</v>
      </c>
      <c r="E1952" s="208">
        <v>0</v>
      </c>
      <c r="F1952" s="208">
        <v>2.536</v>
      </c>
      <c r="G1952" s="208">
        <v>2.536</v>
      </c>
      <c r="H1952" s="208">
        <v>0</v>
      </c>
      <c r="I1952" s="208">
        <v>0</v>
      </c>
      <c r="J1952" s="208">
        <v>0</v>
      </c>
      <c r="K1952" s="208">
        <v>0</v>
      </c>
      <c r="L1952" s="208"/>
      <c r="M1952" s="208">
        <v>0</v>
      </c>
      <c r="N1952" s="208">
        <v>0</v>
      </c>
      <c r="O1952" s="208">
        <v>680</v>
      </c>
      <c r="P1952" s="208" t="s">
        <v>257</v>
      </c>
      <c r="Q1952" s="208" t="s">
        <v>258</v>
      </c>
      <c r="R1952" s="208" t="s">
        <v>259</v>
      </c>
      <c r="S1952" s="203">
        <v>44837.595717592594</v>
      </c>
    </row>
    <row r="1953" spans="1:19" x14ac:dyDescent="0.2">
      <c r="A1953" s="208" t="s">
        <v>256</v>
      </c>
      <c r="B1953" s="208" t="s">
        <v>211</v>
      </c>
      <c r="C1953" s="203">
        <v>44826.25</v>
      </c>
      <c r="D1953" s="208">
        <v>0</v>
      </c>
      <c r="E1953" s="208">
        <v>0</v>
      </c>
      <c r="F1953" s="208">
        <v>2.54</v>
      </c>
      <c r="G1953" s="208">
        <v>2.54</v>
      </c>
      <c r="H1953" s="208">
        <v>0</v>
      </c>
      <c r="I1953" s="208">
        <v>0</v>
      </c>
      <c r="J1953" s="208">
        <v>0</v>
      </c>
      <c r="K1953" s="208">
        <v>0</v>
      </c>
      <c r="L1953" s="208"/>
      <c r="M1953" s="208">
        <v>0</v>
      </c>
      <c r="N1953" s="208">
        <v>0</v>
      </c>
      <c r="O1953" s="208">
        <v>680</v>
      </c>
      <c r="P1953" s="208" t="s">
        <v>257</v>
      </c>
      <c r="Q1953" s="208" t="s">
        <v>258</v>
      </c>
      <c r="R1953" s="208" t="s">
        <v>259</v>
      </c>
      <c r="S1953" s="203">
        <v>44837.595717592594</v>
      </c>
    </row>
    <row r="1954" spans="1:19" x14ac:dyDescent="0.2">
      <c r="A1954" s="208" t="s">
        <v>256</v>
      </c>
      <c r="B1954" s="208" t="s">
        <v>211</v>
      </c>
      <c r="C1954" s="203">
        <v>44826.291666666664</v>
      </c>
      <c r="D1954" s="208">
        <v>0</v>
      </c>
      <c r="E1954" s="208">
        <v>0</v>
      </c>
      <c r="F1954" s="208">
        <v>2.548</v>
      </c>
      <c r="G1954" s="208">
        <v>2.548</v>
      </c>
      <c r="H1954" s="208">
        <v>0</v>
      </c>
      <c r="I1954" s="208">
        <v>0</v>
      </c>
      <c r="J1954" s="208">
        <v>0</v>
      </c>
      <c r="K1954" s="208">
        <v>0</v>
      </c>
      <c r="L1954" s="208"/>
      <c r="M1954" s="208">
        <v>0</v>
      </c>
      <c r="N1954" s="208">
        <v>0</v>
      </c>
      <c r="O1954" s="208">
        <v>680</v>
      </c>
      <c r="P1954" s="208" t="s">
        <v>257</v>
      </c>
      <c r="Q1954" s="208" t="s">
        <v>258</v>
      </c>
      <c r="R1954" s="208" t="s">
        <v>259</v>
      </c>
      <c r="S1954" s="203">
        <v>44837.595717592594</v>
      </c>
    </row>
    <row r="1955" spans="1:19" x14ac:dyDescent="0.2">
      <c r="A1955" s="208" t="s">
        <v>256</v>
      </c>
      <c r="B1955" s="208" t="s">
        <v>211</v>
      </c>
      <c r="C1955" s="203">
        <v>44826.333333333336</v>
      </c>
      <c r="D1955" s="208">
        <v>0</v>
      </c>
      <c r="E1955" s="208">
        <v>0</v>
      </c>
      <c r="F1955" s="208">
        <v>2.536</v>
      </c>
      <c r="G1955" s="208">
        <v>2.536</v>
      </c>
      <c r="H1955" s="208">
        <v>0</v>
      </c>
      <c r="I1955" s="208">
        <v>0</v>
      </c>
      <c r="J1955" s="208">
        <v>0</v>
      </c>
      <c r="K1955" s="208">
        <v>0</v>
      </c>
      <c r="L1955" s="208"/>
      <c r="M1955" s="208">
        <v>0</v>
      </c>
      <c r="N1955" s="208">
        <v>0</v>
      </c>
      <c r="O1955" s="208">
        <v>680</v>
      </c>
      <c r="P1955" s="208" t="s">
        <v>257</v>
      </c>
      <c r="Q1955" s="208" t="s">
        <v>258</v>
      </c>
      <c r="R1955" s="208" t="s">
        <v>259</v>
      </c>
      <c r="S1955" s="203">
        <v>44837.595717592594</v>
      </c>
    </row>
    <row r="1956" spans="1:19" x14ac:dyDescent="0.2">
      <c r="A1956" s="208" t="s">
        <v>256</v>
      </c>
      <c r="B1956" s="208" t="s">
        <v>211</v>
      </c>
      <c r="C1956" s="203">
        <v>44826.375</v>
      </c>
      <c r="D1956" s="208">
        <v>0</v>
      </c>
      <c r="E1956" s="208">
        <v>0</v>
      </c>
      <c r="F1956" s="208">
        <v>2.5680000000000001</v>
      </c>
      <c r="G1956" s="208">
        <v>2.5680000000000001</v>
      </c>
      <c r="H1956" s="208">
        <v>0</v>
      </c>
      <c r="I1956" s="208">
        <v>0</v>
      </c>
      <c r="J1956" s="208">
        <v>0</v>
      </c>
      <c r="K1956" s="208">
        <v>0</v>
      </c>
      <c r="L1956" s="208"/>
      <c r="M1956" s="208">
        <v>0</v>
      </c>
      <c r="N1956" s="208">
        <v>0</v>
      </c>
      <c r="O1956" s="208">
        <v>680</v>
      </c>
      <c r="P1956" s="208" t="s">
        <v>257</v>
      </c>
      <c r="Q1956" s="208" t="s">
        <v>258</v>
      </c>
      <c r="R1956" s="208" t="s">
        <v>259</v>
      </c>
      <c r="S1956" s="203">
        <v>44837.595717592594</v>
      </c>
    </row>
    <row r="1957" spans="1:19" x14ac:dyDescent="0.2">
      <c r="A1957" s="208" t="s">
        <v>256</v>
      </c>
      <c r="B1957" s="208" t="s">
        <v>211</v>
      </c>
      <c r="C1957" s="203">
        <v>44826.416666666664</v>
      </c>
      <c r="D1957" s="208">
        <v>0</v>
      </c>
      <c r="E1957" s="208">
        <v>0</v>
      </c>
      <c r="F1957" s="208">
        <v>2.6680000000000001</v>
      </c>
      <c r="G1957" s="208">
        <v>2.6680000000000001</v>
      </c>
      <c r="H1957" s="208">
        <v>0</v>
      </c>
      <c r="I1957" s="208">
        <v>0</v>
      </c>
      <c r="J1957" s="208">
        <v>0</v>
      </c>
      <c r="K1957" s="208">
        <v>0</v>
      </c>
      <c r="L1957" s="208"/>
      <c r="M1957" s="208">
        <v>0</v>
      </c>
      <c r="N1957" s="208">
        <v>0</v>
      </c>
      <c r="O1957" s="208">
        <v>680</v>
      </c>
      <c r="P1957" s="208" t="s">
        <v>257</v>
      </c>
      <c r="Q1957" s="208" t="s">
        <v>258</v>
      </c>
      <c r="R1957" s="208" t="s">
        <v>259</v>
      </c>
      <c r="S1957" s="203">
        <v>44837.595717592594</v>
      </c>
    </row>
    <row r="1958" spans="1:19" x14ac:dyDescent="0.2">
      <c r="A1958" s="208" t="s">
        <v>256</v>
      </c>
      <c r="B1958" s="208" t="s">
        <v>211</v>
      </c>
      <c r="C1958" s="203">
        <v>44826.458333333336</v>
      </c>
      <c r="D1958" s="208">
        <v>0</v>
      </c>
      <c r="E1958" s="208">
        <v>0</v>
      </c>
      <c r="F1958" s="208">
        <v>3.64</v>
      </c>
      <c r="G1958" s="208">
        <v>3.64</v>
      </c>
      <c r="H1958" s="208">
        <v>0</v>
      </c>
      <c r="I1958" s="208">
        <v>0</v>
      </c>
      <c r="J1958" s="208">
        <v>0</v>
      </c>
      <c r="K1958" s="208">
        <v>0</v>
      </c>
      <c r="L1958" s="208"/>
      <c r="M1958" s="208">
        <v>0</v>
      </c>
      <c r="N1958" s="208">
        <v>0</v>
      </c>
      <c r="O1958" s="208">
        <v>680</v>
      </c>
      <c r="P1958" s="208" t="s">
        <v>257</v>
      </c>
      <c r="Q1958" s="208" t="s">
        <v>258</v>
      </c>
      <c r="R1958" s="208" t="s">
        <v>259</v>
      </c>
      <c r="S1958" s="203">
        <v>44837.595717592594</v>
      </c>
    </row>
    <row r="1959" spans="1:19" x14ac:dyDescent="0.2">
      <c r="A1959" s="208" t="s">
        <v>256</v>
      </c>
      <c r="B1959" s="208" t="s">
        <v>211</v>
      </c>
      <c r="C1959" s="203">
        <v>44826.5</v>
      </c>
      <c r="D1959" s="208">
        <v>0</v>
      </c>
      <c r="E1959" s="208">
        <v>0</v>
      </c>
      <c r="F1959" s="208">
        <v>2.7120000000000002</v>
      </c>
      <c r="G1959" s="208">
        <v>2.7120000000000002</v>
      </c>
      <c r="H1959" s="208">
        <v>0</v>
      </c>
      <c r="I1959" s="208">
        <v>0</v>
      </c>
      <c r="J1959" s="208">
        <v>0</v>
      </c>
      <c r="K1959" s="208">
        <v>0</v>
      </c>
      <c r="L1959" s="208"/>
      <c r="M1959" s="208">
        <v>0</v>
      </c>
      <c r="N1959" s="208">
        <v>0</v>
      </c>
      <c r="O1959" s="208">
        <v>680</v>
      </c>
      <c r="P1959" s="208" t="s">
        <v>257</v>
      </c>
      <c r="Q1959" s="208" t="s">
        <v>258</v>
      </c>
      <c r="R1959" s="208" t="s">
        <v>259</v>
      </c>
      <c r="S1959" s="203">
        <v>44837.595717592594</v>
      </c>
    </row>
    <row r="1960" spans="1:19" x14ac:dyDescent="0.2">
      <c r="A1960" s="208" t="s">
        <v>256</v>
      </c>
      <c r="B1960" s="208" t="s">
        <v>211</v>
      </c>
      <c r="C1960" s="203">
        <v>44826.541666666664</v>
      </c>
      <c r="D1960" s="208">
        <v>0</v>
      </c>
      <c r="E1960" s="208">
        <v>0</v>
      </c>
      <c r="F1960" s="208">
        <v>2.7080000000000002</v>
      </c>
      <c r="G1960" s="208">
        <v>2.7080000000000002</v>
      </c>
      <c r="H1960" s="208">
        <v>0</v>
      </c>
      <c r="I1960" s="208">
        <v>0</v>
      </c>
      <c r="J1960" s="208">
        <v>0</v>
      </c>
      <c r="K1960" s="208">
        <v>0</v>
      </c>
      <c r="L1960" s="208"/>
      <c r="M1960" s="208">
        <v>0</v>
      </c>
      <c r="N1960" s="208">
        <v>0</v>
      </c>
      <c r="O1960" s="208">
        <v>680</v>
      </c>
      <c r="P1960" s="208" t="s">
        <v>257</v>
      </c>
      <c r="Q1960" s="208" t="s">
        <v>258</v>
      </c>
      <c r="R1960" s="208" t="s">
        <v>259</v>
      </c>
      <c r="S1960" s="203">
        <v>44837.595717592594</v>
      </c>
    </row>
    <row r="1961" spans="1:19" x14ac:dyDescent="0.2">
      <c r="A1961" s="208" t="s">
        <v>256</v>
      </c>
      <c r="B1961" s="208" t="s">
        <v>211</v>
      </c>
      <c r="C1961" s="203">
        <v>44826.583333333336</v>
      </c>
      <c r="D1961" s="208">
        <v>0</v>
      </c>
      <c r="E1961" s="208">
        <v>0</v>
      </c>
      <c r="F1961" s="208">
        <v>2.72</v>
      </c>
      <c r="G1961" s="208">
        <v>2.72</v>
      </c>
      <c r="H1961" s="208">
        <v>0</v>
      </c>
      <c r="I1961" s="208">
        <v>0</v>
      </c>
      <c r="J1961" s="208">
        <v>0</v>
      </c>
      <c r="K1961" s="208">
        <v>0</v>
      </c>
      <c r="L1961" s="208"/>
      <c r="M1961" s="208">
        <v>0</v>
      </c>
      <c r="N1961" s="208">
        <v>0</v>
      </c>
      <c r="O1961" s="208">
        <v>680</v>
      </c>
      <c r="P1961" s="208" t="s">
        <v>257</v>
      </c>
      <c r="Q1961" s="208" t="s">
        <v>258</v>
      </c>
      <c r="R1961" s="208" t="s">
        <v>259</v>
      </c>
      <c r="S1961" s="203">
        <v>44837.595717592594</v>
      </c>
    </row>
    <row r="1962" spans="1:19" x14ac:dyDescent="0.2">
      <c r="A1962" s="208" t="s">
        <v>256</v>
      </c>
      <c r="B1962" s="208" t="s">
        <v>211</v>
      </c>
      <c r="C1962" s="203">
        <v>44826.625</v>
      </c>
      <c r="D1962" s="208">
        <v>0</v>
      </c>
      <c r="E1962" s="208">
        <v>0</v>
      </c>
      <c r="F1962" s="208">
        <v>2.6960000000000002</v>
      </c>
      <c r="G1962" s="208">
        <v>2.6960000000000002</v>
      </c>
      <c r="H1962" s="208">
        <v>0</v>
      </c>
      <c r="I1962" s="208">
        <v>0</v>
      </c>
      <c r="J1962" s="208">
        <v>0</v>
      </c>
      <c r="K1962" s="208">
        <v>0</v>
      </c>
      <c r="L1962" s="208"/>
      <c r="M1962" s="208">
        <v>0</v>
      </c>
      <c r="N1962" s="208">
        <v>0</v>
      </c>
      <c r="O1962" s="208">
        <v>680</v>
      </c>
      <c r="P1962" s="208" t="s">
        <v>257</v>
      </c>
      <c r="Q1962" s="208" t="s">
        <v>258</v>
      </c>
      <c r="R1962" s="208" t="s">
        <v>259</v>
      </c>
      <c r="S1962" s="203">
        <v>44837.595717592594</v>
      </c>
    </row>
    <row r="1963" spans="1:19" x14ac:dyDescent="0.2">
      <c r="A1963" s="208" t="s">
        <v>256</v>
      </c>
      <c r="B1963" s="208" t="s">
        <v>211</v>
      </c>
      <c r="C1963" s="203">
        <v>44826.666666666664</v>
      </c>
      <c r="D1963" s="208">
        <v>0</v>
      </c>
      <c r="E1963" s="208">
        <v>0</v>
      </c>
      <c r="F1963" s="208">
        <v>2.7080000000000002</v>
      </c>
      <c r="G1963" s="208">
        <v>2.7080000000000002</v>
      </c>
      <c r="H1963" s="208">
        <v>0</v>
      </c>
      <c r="I1963" s="208">
        <v>0</v>
      </c>
      <c r="J1963" s="208">
        <v>0</v>
      </c>
      <c r="K1963" s="208">
        <v>0</v>
      </c>
      <c r="L1963" s="208"/>
      <c r="M1963" s="208">
        <v>0</v>
      </c>
      <c r="N1963" s="208">
        <v>0</v>
      </c>
      <c r="O1963" s="208">
        <v>680</v>
      </c>
      <c r="P1963" s="208" t="s">
        <v>257</v>
      </c>
      <c r="Q1963" s="208" t="s">
        <v>258</v>
      </c>
      <c r="R1963" s="208" t="s">
        <v>259</v>
      </c>
      <c r="S1963" s="203">
        <v>44837.595717592594</v>
      </c>
    </row>
    <row r="1964" spans="1:19" x14ac:dyDescent="0.2">
      <c r="A1964" s="208" t="s">
        <v>256</v>
      </c>
      <c r="B1964" s="208" t="s">
        <v>211</v>
      </c>
      <c r="C1964" s="203">
        <v>44826.708333333336</v>
      </c>
      <c r="D1964" s="208">
        <v>0</v>
      </c>
      <c r="E1964" s="208">
        <v>0</v>
      </c>
      <c r="F1964" s="208">
        <v>2.6960000000000002</v>
      </c>
      <c r="G1964" s="208">
        <v>2.6960000000000002</v>
      </c>
      <c r="H1964" s="208">
        <v>0</v>
      </c>
      <c r="I1964" s="208">
        <v>0</v>
      </c>
      <c r="J1964" s="208">
        <v>0</v>
      </c>
      <c r="K1964" s="208">
        <v>0</v>
      </c>
      <c r="L1964" s="208"/>
      <c r="M1964" s="208">
        <v>0</v>
      </c>
      <c r="N1964" s="208">
        <v>0</v>
      </c>
      <c r="O1964" s="208">
        <v>680</v>
      </c>
      <c r="P1964" s="208" t="s">
        <v>257</v>
      </c>
      <c r="Q1964" s="208" t="s">
        <v>258</v>
      </c>
      <c r="R1964" s="208" t="s">
        <v>259</v>
      </c>
      <c r="S1964" s="203">
        <v>44837.595717592594</v>
      </c>
    </row>
    <row r="1965" spans="1:19" x14ac:dyDescent="0.2">
      <c r="A1965" s="208" t="s">
        <v>256</v>
      </c>
      <c r="B1965" s="208" t="s">
        <v>211</v>
      </c>
      <c r="C1965" s="203">
        <v>44826.75</v>
      </c>
      <c r="D1965" s="208">
        <v>0</v>
      </c>
      <c r="E1965" s="208">
        <v>0</v>
      </c>
      <c r="F1965" s="208">
        <v>2.6760000000000002</v>
      </c>
      <c r="G1965" s="208">
        <v>2.6760000000000002</v>
      </c>
      <c r="H1965" s="208">
        <v>0</v>
      </c>
      <c r="I1965" s="208">
        <v>0</v>
      </c>
      <c r="J1965" s="208">
        <v>0</v>
      </c>
      <c r="K1965" s="208">
        <v>0</v>
      </c>
      <c r="L1965" s="208"/>
      <c r="M1965" s="208">
        <v>0</v>
      </c>
      <c r="N1965" s="208">
        <v>0</v>
      </c>
      <c r="O1965" s="208">
        <v>680</v>
      </c>
      <c r="P1965" s="208" t="s">
        <v>257</v>
      </c>
      <c r="Q1965" s="208" t="s">
        <v>258</v>
      </c>
      <c r="R1965" s="208" t="s">
        <v>259</v>
      </c>
      <c r="S1965" s="203">
        <v>44837.595717592594</v>
      </c>
    </row>
    <row r="1966" spans="1:19" x14ac:dyDescent="0.2">
      <c r="A1966" s="208" t="s">
        <v>256</v>
      </c>
      <c r="B1966" s="208" t="s">
        <v>211</v>
      </c>
      <c r="C1966" s="203">
        <v>44826.791666666664</v>
      </c>
      <c r="D1966" s="208">
        <v>0</v>
      </c>
      <c r="E1966" s="208">
        <v>0</v>
      </c>
      <c r="F1966" s="208">
        <v>2.66</v>
      </c>
      <c r="G1966" s="208">
        <v>2.66</v>
      </c>
      <c r="H1966" s="208">
        <v>0</v>
      </c>
      <c r="I1966" s="208">
        <v>0</v>
      </c>
      <c r="J1966" s="208">
        <v>0</v>
      </c>
      <c r="K1966" s="208">
        <v>0</v>
      </c>
      <c r="L1966" s="208"/>
      <c r="M1966" s="208">
        <v>0</v>
      </c>
      <c r="N1966" s="208">
        <v>0</v>
      </c>
      <c r="O1966" s="208">
        <v>680</v>
      </c>
      <c r="P1966" s="208" t="s">
        <v>257</v>
      </c>
      <c r="Q1966" s="208" t="s">
        <v>258</v>
      </c>
      <c r="R1966" s="208" t="s">
        <v>259</v>
      </c>
      <c r="S1966" s="203">
        <v>44837.595717592594</v>
      </c>
    </row>
    <row r="1967" spans="1:19" x14ac:dyDescent="0.2">
      <c r="A1967" s="208" t="s">
        <v>256</v>
      </c>
      <c r="B1967" s="208" t="s">
        <v>211</v>
      </c>
      <c r="C1967" s="203">
        <v>44826.833333333336</v>
      </c>
      <c r="D1967" s="208">
        <v>0</v>
      </c>
      <c r="E1967" s="208">
        <v>0</v>
      </c>
      <c r="F1967" s="208">
        <v>2.3919999999999999</v>
      </c>
      <c r="G1967" s="208">
        <v>2.3919999999999999</v>
      </c>
      <c r="H1967" s="208">
        <v>0</v>
      </c>
      <c r="I1967" s="208">
        <v>0</v>
      </c>
      <c r="J1967" s="208">
        <v>0</v>
      </c>
      <c r="K1967" s="208">
        <v>0</v>
      </c>
      <c r="L1967" s="208"/>
      <c r="M1967" s="208">
        <v>0</v>
      </c>
      <c r="N1967" s="208">
        <v>0</v>
      </c>
      <c r="O1967" s="208">
        <v>680</v>
      </c>
      <c r="P1967" s="208" t="s">
        <v>257</v>
      </c>
      <c r="Q1967" s="208" t="s">
        <v>258</v>
      </c>
      <c r="R1967" s="208" t="s">
        <v>259</v>
      </c>
      <c r="S1967" s="203">
        <v>44837.595717592594</v>
      </c>
    </row>
    <row r="1968" spans="1:19" x14ac:dyDescent="0.2">
      <c r="A1968" s="208" t="s">
        <v>256</v>
      </c>
      <c r="B1968" s="208" t="s">
        <v>211</v>
      </c>
      <c r="C1968" s="203">
        <v>44826.875</v>
      </c>
      <c r="D1968" s="208">
        <v>0</v>
      </c>
      <c r="E1968" s="208">
        <v>0</v>
      </c>
      <c r="F1968" s="208">
        <v>2.0880000000000001</v>
      </c>
      <c r="G1968" s="208">
        <v>2.0880000000000001</v>
      </c>
      <c r="H1968" s="208">
        <v>0</v>
      </c>
      <c r="I1968" s="208">
        <v>0</v>
      </c>
      <c r="J1968" s="208">
        <v>0</v>
      </c>
      <c r="K1968" s="208">
        <v>0</v>
      </c>
      <c r="L1968" s="208"/>
      <c r="M1968" s="208">
        <v>0</v>
      </c>
      <c r="N1968" s="208">
        <v>0</v>
      </c>
      <c r="O1968" s="208">
        <v>680</v>
      </c>
      <c r="P1968" s="208" t="s">
        <v>257</v>
      </c>
      <c r="Q1968" s="208" t="s">
        <v>258</v>
      </c>
      <c r="R1968" s="208" t="s">
        <v>259</v>
      </c>
      <c r="S1968" s="203">
        <v>44837.595717592594</v>
      </c>
    </row>
    <row r="1969" spans="1:19" x14ac:dyDescent="0.2">
      <c r="A1969" s="208" t="s">
        <v>256</v>
      </c>
      <c r="B1969" s="208" t="s">
        <v>211</v>
      </c>
      <c r="C1969" s="203">
        <v>44826.916666666664</v>
      </c>
      <c r="D1969" s="208">
        <v>0</v>
      </c>
      <c r="E1969" s="208">
        <v>0</v>
      </c>
      <c r="F1969" s="208">
        <v>2.0760000000000001</v>
      </c>
      <c r="G1969" s="208">
        <v>2.0760000000000001</v>
      </c>
      <c r="H1969" s="208">
        <v>0</v>
      </c>
      <c r="I1969" s="208">
        <v>0</v>
      </c>
      <c r="J1969" s="208">
        <v>0</v>
      </c>
      <c r="K1969" s="208">
        <v>0</v>
      </c>
      <c r="L1969" s="208"/>
      <c r="M1969" s="208">
        <v>0</v>
      </c>
      <c r="N1969" s="208">
        <v>0</v>
      </c>
      <c r="O1969" s="208">
        <v>680</v>
      </c>
      <c r="P1969" s="208" t="s">
        <v>257</v>
      </c>
      <c r="Q1969" s="208" t="s">
        <v>258</v>
      </c>
      <c r="R1969" s="208" t="s">
        <v>259</v>
      </c>
      <c r="S1969" s="203">
        <v>44837.595717592594</v>
      </c>
    </row>
    <row r="1970" spans="1:19" x14ac:dyDescent="0.2">
      <c r="A1970" s="208" t="s">
        <v>256</v>
      </c>
      <c r="B1970" s="208" t="s">
        <v>211</v>
      </c>
      <c r="C1970" s="203">
        <v>44826.958333333336</v>
      </c>
      <c r="D1970" s="208">
        <v>0</v>
      </c>
      <c r="E1970" s="208">
        <v>0</v>
      </c>
      <c r="F1970" s="208">
        <v>1.9359999999999999</v>
      </c>
      <c r="G1970" s="208">
        <v>1.9359999999999999</v>
      </c>
      <c r="H1970" s="208">
        <v>0</v>
      </c>
      <c r="I1970" s="208">
        <v>0</v>
      </c>
      <c r="J1970" s="208">
        <v>0</v>
      </c>
      <c r="K1970" s="208">
        <v>0</v>
      </c>
      <c r="L1970" s="208"/>
      <c r="M1970" s="208">
        <v>0</v>
      </c>
      <c r="N1970" s="208">
        <v>0</v>
      </c>
      <c r="O1970" s="208">
        <v>680</v>
      </c>
      <c r="P1970" s="208" t="s">
        <v>257</v>
      </c>
      <c r="Q1970" s="208" t="s">
        <v>258</v>
      </c>
      <c r="R1970" s="208" t="s">
        <v>259</v>
      </c>
      <c r="S1970" s="203">
        <v>44837.595717592594</v>
      </c>
    </row>
    <row r="1971" spans="1:19" x14ac:dyDescent="0.2">
      <c r="A1971" s="208" t="s">
        <v>256</v>
      </c>
      <c r="B1971" s="208" t="s">
        <v>211</v>
      </c>
      <c r="C1971" s="203">
        <v>44827</v>
      </c>
      <c r="D1971" s="208">
        <v>0</v>
      </c>
      <c r="E1971" s="208">
        <v>0</v>
      </c>
      <c r="F1971" s="208">
        <v>1.952</v>
      </c>
      <c r="G1971" s="208">
        <v>1.952</v>
      </c>
      <c r="H1971" s="208">
        <v>0</v>
      </c>
      <c r="I1971" s="208">
        <v>0</v>
      </c>
      <c r="J1971" s="208">
        <v>0</v>
      </c>
      <c r="K1971" s="208">
        <v>0</v>
      </c>
      <c r="L1971" s="208"/>
      <c r="M1971" s="208">
        <v>0</v>
      </c>
      <c r="N1971" s="208">
        <v>0</v>
      </c>
      <c r="O1971" s="208">
        <v>680</v>
      </c>
      <c r="P1971" s="208" t="s">
        <v>257</v>
      </c>
      <c r="Q1971" s="208" t="s">
        <v>258</v>
      </c>
      <c r="R1971" s="208" t="s">
        <v>259</v>
      </c>
      <c r="S1971" s="203">
        <v>44837.595717592594</v>
      </c>
    </row>
    <row r="1972" spans="1:19" x14ac:dyDescent="0.2">
      <c r="A1972" s="208" t="s">
        <v>256</v>
      </c>
      <c r="B1972" s="208" t="s">
        <v>211</v>
      </c>
      <c r="C1972" s="203">
        <v>44827.041666666664</v>
      </c>
      <c r="D1972" s="208">
        <v>0</v>
      </c>
      <c r="E1972" s="208">
        <v>0</v>
      </c>
      <c r="F1972" s="208">
        <v>2.024</v>
      </c>
      <c r="G1972" s="208">
        <v>2.024</v>
      </c>
      <c r="H1972" s="208">
        <v>0</v>
      </c>
      <c r="I1972" s="208">
        <v>0</v>
      </c>
      <c r="J1972" s="208">
        <v>0</v>
      </c>
      <c r="K1972" s="208">
        <v>0</v>
      </c>
      <c r="L1972" s="208"/>
      <c r="M1972" s="208">
        <v>0</v>
      </c>
      <c r="N1972" s="208">
        <v>0</v>
      </c>
      <c r="O1972" s="208">
        <v>680</v>
      </c>
      <c r="P1972" s="208" t="s">
        <v>257</v>
      </c>
      <c r="Q1972" s="208" t="s">
        <v>258</v>
      </c>
      <c r="R1972" s="208" t="s">
        <v>259</v>
      </c>
      <c r="S1972" s="203">
        <v>44837.595717592594</v>
      </c>
    </row>
    <row r="1973" spans="1:19" x14ac:dyDescent="0.2">
      <c r="A1973" s="208" t="s">
        <v>256</v>
      </c>
      <c r="B1973" s="208" t="s">
        <v>211</v>
      </c>
      <c r="C1973" s="203">
        <v>44827.083333333336</v>
      </c>
      <c r="D1973" s="208">
        <v>0</v>
      </c>
      <c r="E1973" s="208">
        <v>0</v>
      </c>
      <c r="F1973" s="208">
        <v>2.008</v>
      </c>
      <c r="G1973" s="208">
        <v>2.008</v>
      </c>
      <c r="H1973" s="208">
        <v>0</v>
      </c>
      <c r="I1973" s="208">
        <v>0</v>
      </c>
      <c r="J1973" s="208">
        <v>0</v>
      </c>
      <c r="K1973" s="208">
        <v>0</v>
      </c>
      <c r="L1973" s="208"/>
      <c r="M1973" s="208">
        <v>0</v>
      </c>
      <c r="N1973" s="208">
        <v>0</v>
      </c>
      <c r="O1973" s="208">
        <v>680</v>
      </c>
      <c r="P1973" s="208" t="s">
        <v>257</v>
      </c>
      <c r="Q1973" s="208" t="s">
        <v>258</v>
      </c>
      <c r="R1973" s="208" t="s">
        <v>259</v>
      </c>
      <c r="S1973" s="203">
        <v>44837.595717592594</v>
      </c>
    </row>
    <row r="1974" spans="1:19" x14ac:dyDescent="0.2">
      <c r="A1974" s="208" t="s">
        <v>256</v>
      </c>
      <c r="B1974" s="208" t="s">
        <v>211</v>
      </c>
      <c r="C1974" s="203">
        <v>44827.125</v>
      </c>
      <c r="D1974" s="208">
        <v>0</v>
      </c>
      <c r="E1974" s="208">
        <v>0</v>
      </c>
      <c r="F1974" s="208">
        <v>1.988</v>
      </c>
      <c r="G1974" s="208">
        <v>1.988</v>
      </c>
      <c r="H1974" s="208">
        <v>0</v>
      </c>
      <c r="I1974" s="208">
        <v>0</v>
      </c>
      <c r="J1974" s="208">
        <v>0</v>
      </c>
      <c r="K1974" s="208">
        <v>0</v>
      </c>
      <c r="L1974" s="208"/>
      <c r="M1974" s="208">
        <v>0</v>
      </c>
      <c r="N1974" s="208">
        <v>0</v>
      </c>
      <c r="O1974" s="208">
        <v>680</v>
      </c>
      <c r="P1974" s="208" t="s">
        <v>257</v>
      </c>
      <c r="Q1974" s="208" t="s">
        <v>258</v>
      </c>
      <c r="R1974" s="208" t="s">
        <v>259</v>
      </c>
      <c r="S1974" s="203">
        <v>44837.595717592594</v>
      </c>
    </row>
    <row r="1975" spans="1:19" x14ac:dyDescent="0.2">
      <c r="A1975" s="208" t="s">
        <v>256</v>
      </c>
      <c r="B1975" s="208" t="s">
        <v>211</v>
      </c>
      <c r="C1975" s="203">
        <v>44827.166666666664</v>
      </c>
      <c r="D1975" s="208">
        <v>0</v>
      </c>
      <c r="E1975" s="208">
        <v>0</v>
      </c>
      <c r="F1975" s="208">
        <v>2.004</v>
      </c>
      <c r="G1975" s="208">
        <v>2.004</v>
      </c>
      <c r="H1975" s="208">
        <v>0</v>
      </c>
      <c r="I1975" s="208">
        <v>0</v>
      </c>
      <c r="J1975" s="208">
        <v>0</v>
      </c>
      <c r="K1975" s="208">
        <v>0</v>
      </c>
      <c r="L1975" s="208"/>
      <c r="M1975" s="208">
        <v>0</v>
      </c>
      <c r="N1975" s="208">
        <v>0</v>
      </c>
      <c r="O1975" s="208">
        <v>680</v>
      </c>
      <c r="P1975" s="208" t="s">
        <v>257</v>
      </c>
      <c r="Q1975" s="208" t="s">
        <v>258</v>
      </c>
      <c r="R1975" s="208" t="s">
        <v>259</v>
      </c>
      <c r="S1975" s="203">
        <v>44837.595717592594</v>
      </c>
    </row>
    <row r="1976" spans="1:19" x14ac:dyDescent="0.2">
      <c r="A1976" s="208" t="s">
        <v>256</v>
      </c>
      <c r="B1976" s="208" t="s">
        <v>211</v>
      </c>
      <c r="C1976" s="203">
        <v>44827.208333333336</v>
      </c>
      <c r="D1976" s="208">
        <v>0</v>
      </c>
      <c r="E1976" s="208">
        <v>0</v>
      </c>
      <c r="F1976" s="208">
        <v>2.056</v>
      </c>
      <c r="G1976" s="208">
        <v>2.056</v>
      </c>
      <c r="H1976" s="208">
        <v>0</v>
      </c>
      <c r="I1976" s="208">
        <v>0</v>
      </c>
      <c r="J1976" s="208">
        <v>0</v>
      </c>
      <c r="K1976" s="208">
        <v>0</v>
      </c>
      <c r="L1976" s="208"/>
      <c r="M1976" s="208">
        <v>0</v>
      </c>
      <c r="N1976" s="208">
        <v>0</v>
      </c>
      <c r="O1976" s="208">
        <v>680</v>
      </c>
      <c r="P1976" s="208" t="s">
        <v>257</v>
      </c>
      <c r="Q1976" s="208" t="s">
        <v>258</v>
      </c>
      <c r="R1976" s="208" t="s">
        <v>259</v>
      </c>
      <c r="S1976" s="203">
        <v>44837.595717592594</v>
      </c>
    </row>
    <row r="1977" spans="1:19" x14ac:dyDescent="0.2">
      <c r="A1977" s="208" t="s">
        <v>256</v>
      </c>
      <c r="B1977" s="208" t="s">
        <v>211</v>
      </c>
      <c r="C1977" s="203">
        <v>44827.25</v>
      </c>
      <c r="D1977" s="208">
        <v>0</v>
      </c>
      <c r="E1977" s="208">
        <v>0</v>
      </c>
      <c r="F1977" s="208">
        <v>1.992</v>
      </c>
      <c r="G1977" s="208">
        <v>1.992</v>
      </c>
      <c r="H1977" s="208">
        <v>0</v>
      </c>
      <c r="I1977" s="208">
        <v>0</v>
      </c>
      <c r="J1977" s="208">
        <v>0</v>
      </c>
      <c r="K1977" s="208">
        <v>0</v>
      </c>
      <c r="L1977" s="208"/>
      <c r="M1977" s="208">
        <v>0</v>
      </c>
      <c r="N1977" s="208">
        <v>0</v>
      </c>
      <c r="O1977" s="208">
        <v>680</v>
      </c>
      <c r="P1977" s="208" t="s">
        <v>257</v>
      </c>
      <c r="Q1977" s="208" t="s">
        <v>258</v>
      </c>
      <c r="R1977" s="208" t="s">
        <v>259</v>
      </c>
      <c r="S1977" s="203">
        <v>44837.595717592594</v>
      </c>
    </row>
    <row r="1978" spans="1:19" x14ac:dyDescent="0.2">
      <c r="A1978" s="208" t="s">
        <v>256</v>
      </c>
      <c r="B1978" s="208" t="s">
        <v>211</v>
      </c>
      <c r="C1978" s="203">
        <v>44827.291666666664</v>
      </c>
      <c r="D1978" s="208">
        <v>0</v>
      </c>
      <c r="E1978" s="208">
        <v>0</v>
      </c>
      <c r="F1978" s="208">
        <v>1.996</v>
      </c>
      <c r="G1978" s="208">
        <v>1.996</v>
      </c>
      <c r="H1978" s="208">
        <v>0</v>
      </c>
      <c r="I1978" s="208">
        <v>0</v>
      </c>
      <c r="J1978" s="208">
        <v>0</v>
      </c>
      <c r="K1978" s="208">
        <v>0</v>
      </c>
      <c r="L1978" s="208"/>
      <c r="M1978" s="208">
        <v>0</v>
      </c>
      <c r="N1978" s="208">
        <v>0</v>
      </c>
      <c r="O1978" s="208">
        <v>680</v>
      </c>
      <c r="P1978" s="208" t="s">
        <v>257</v>
      </c>
      <c r="Q1978" s="208" t="s">
        <v>258</v>
      </c>
      <c r="R1978" s="208" t="s">
        <v>259</v>
      </c>
      <c r="S1978" s="203">
        <v>44837.595717592594</v>
      </c>
    </row>
    <row r="1979" spans="1:19" x14ac:dyDescent="0.2">
      <c r="A1979" s="208" t="s">
        <v>256</v>
      </c>
      <c r="B1979" s="208" t="s">
        <v>211</v>
      </c>
      <c r="C1979" s="203">
        <v>44827.333333333336</v>
      </c>
      <c r="D1979" s="208">
        <v>0</v>
      </c>
      <c r="E1979" s="208">
        <v>0</v>
      </c>
      <c r="F1979" s="208">
        <v>2.02</v>
      </c>
      <c r="G1979" s="208">
        <v>2.02</v>
      </c>
      <c r="H1979" s="208">
        <v>0</v>
      </c>
      <c r="I1979" s="208">
        <v>0</v>
      </c>
      <c r="J1979" s="208">
        <v>0</v>
      </c>
      <c r="K1979" s="208">
        <v>0</v>
      </c>
      <c r="L1979" s="208"/>
      <c r="M1979" s="208">
        <v>0</v>
      </c>
      <c r="N1979" s="208">
        <v>0</v>
      </c>
      <c r="O1979" s="208">
        <v>680</v>
      </c>
      <c r="P1979" s="208" t="s">
        <v>257</v>
      </c>
      <c r="Q1979" s="208" t="s">
        <v>258</v>
      </c>
      <c r="R1979" s="208" t="s">
        <v>259</v>
      </c>
      <c r="S1979" s="203">
        <v>44837.595717592594</v>
      </c>
    </row>
    <row r="1980" spans="1:19" x14ac:dyDescent="0.2">
      <c r="A1980" s="208" t="s">
        <v>256</v>
      </c>
      <c r="B1980" s="208" t="s">
        <v>211</v>
      </c>
      <c r="C1980" s="203">
        <v>44827.375</v>
      </c>
      <c r="D1980" s="208">
        <v>0</v>
      </c>
      <c r="E1980" s="208">
        <v>0</v>
      </c>
      <c r="F1980" s="208">
        <v>2.008</v>
      </c>
      <c r="G1980" s="208">
        <v>2.008</v>
      </c>
      <c r="H1980" s="208">
        <v>0</v>
      </c>
      <c r="I1980" s="208">
        <v>0</v>
      </c>
      <c r="J1980" s="208">
        <v>0</v>
      </c>
      <c r="K1980" s="208">
        <v>0</v>
      </c>
      <c r="L1980" s="208"/>
      <c r="M1980" s="208">
        <v>0</v>
      </c>
      <c r="N1980" s="208">
        <v>0</v>
      </c>
      <c r="O1980" s="208">
        <v>680</v>
      </c>
      <c r="P1980" s="208" t="s">
        <v>257</v>
      </c>
      <c r="Q1980" s="208" t="s">
        <v>258</v>
      </c>
      <c r="R1980" s="208" t="s">
        <v>259</v>
      </c>
      <c r="S1980" s="203">
        <v>44837.595717592594</v>
      </c>
    </row>
    <row r="1981" spans="1:19" x14ac:dyDescent="0.2">
      <c r="A1981" s="208" t="s">
        <v>256</v>
      </c>
      <c r="B1981" s="208" t="s">
        <v>211</v>
      </c>
      <c r="C1981" s="203">
        <v>44827.416666666664</v>
      </c>
      <c r="D1981" s="208">
        <v>0</v>
      </c>
      <c r="E1981" s="208">
        <v>0</v>
      </c>
      <c r="F1981" s="208">
        <v>1.976</v>
      </c>
      <c r="G1981" s="208">
        <v>1.976</v>
      </c>
      <c r="H1981" s="208">
        <v>0</v>
      </c>
      <c r="I1981" s="208">
        <v>0</v>
      </c>
      <c r="J1981" s="208">
        <v>0</v>
      </c>
      <c r="K1981" s="208">
        <v>0</v>
      </c>
      <c r="L1981" s="208"/>
      <c r="M1981" s="208">
        <v>0</v>
      </c>
      <c r="N1981" s="208">
        <v>0</v>
      </c>
      <c r="O1981" s="208">
        <v>680</v>
      </c>
      <c r="P1981" s="208" t="s">
        <v>257</v>
      </c>
      <c r="Q1981" s="208" t="s">
        <v>258</v>
      </c>
      <c r="R1981" s="208" t="s">
        <v>259</v>
      </c>
      <c r="S1981" s="203">
        <v>44837.595717592594</v>
      </c>
    </row>
    <row r="1982" spans="1:19" x14ac:dyDescent="0.2">
      <c r="A1982" s="208" t="s">
        <v>256</v>
      </c>
      <c r="B1982" s="208" t="s">
        <v>211</v>
      </c>
      <c r="C1982" s="203">
        <v>44827.458333333336</v>
      </c>
      <c r="D1982" s="208">
        <v>0</v>
      </c>
      <c r="E1982" s="208">
        <v>0</v>
      </c>
      <c r="F1982" s="208">
        <v>1.984</v>
      </c>
      <c r="G1982" s="208">
        <v>1.984</v>
      </c>
      <c r="H1982" s="208">
        <v>0</v>
      </c>
      <c r="I1982" s="208">
        <v>0</v>
      </c>
      <c r="J1982" s="208">
        <v>0</v>
      </c>
      <c r="K1982" s="208">
        <v>0</v>
      </c>
      <c r="L1982" s="208"/>
      <c r="M1982" s="208">
        <v>0</v>
      </c>
      <c r="N1982" s="208">
        <v>0</v>
      </c>
      <c r="O1982" s="208">
        <v>680</v>
      </c>
      <c r="P1982" s="208" t="s">
        <v>257</v>
      </c>
      <c r="Q1982" s="208" t="s">
        <v>258</v>
      </c>
      <c r="R1982" s="208" t="s">
        <v>259</v>
      </c>
      <c r="S1982" s="203">
        <v>44837.595717592594</v>
      </c>
    </row>
    <row r="1983" spans="1:19" x14ac:dyDescent="0.2">
      <c r="A1983" s="208" t="s">
        <v>256</v>
      </c>
      <c r="B1983" s="208" t="s">
        <v>211</v>
      </c>
      <c r="C1983" s="203">
        <v>44827.5</v>
      </c>
      <c r="D1983" s="208">
        <v>0</v>
      </c>
      <c r="E1983" s="208">
        <v>0</v>
      </c>
      <c r="F1983" s="208">
        <v>1.976</v>
      </c>
      <c r="G1983" s="208">
        <v>1.976</v>
      </c>
      <c r="H1983" s="208">
        <v>0</v>
      </c>
      <c r="I1983" s="208">
        <v>0</v>
      </c>
      <c r="J1983" s="208">
        <v>0</v>
      </c>
      <c r="K1983" s="208">
        <v>0</v>
      </c>
      <c r="L1983" s="208"/>
      <c r="M1983" s="208">
        <v>0</v>
      </c>
      <c r="N1983" s="208">
        <v>0</v>
      </c>
      <c r="O1983" s="208">
        <v>680</v>
      </c>
      <c r="P1983" s="208" t="s">
        <v>257</v>
      </c>
      <c r="Q1983" s="208" t="s">
        <v>258</v>
      </c>
      <c r="R1983" s="208" t="s">
        <v>259</v>
      </c>
      <c r="S1983" s="203">
        <v>44837.595717592594</v>
      </c>
    </row>
    <row r="1984" spans="1:19" x14ac:dyDescent="0.2">
      <c r="A1984" s="208" t="s">
        <v>256</v>
      </c>
      <c r="B1984" s="208" t="s">
        <v>211</v>
      </c>
      <c r="C1984" s="203">
        <v>44827.541666666664</v>
      </c>
      <c r="D1984" s="208">
        <v>0</v>
      </c>
      <c r="E1984" s="208">
        <v>0</v>
      </c>
      <c r="F1984" s="208">
        <v>1.976</v>
      </c>
      <c r="G1984" s="208">
        <v>1.976</v>
      </c>
      <c r="H1984" s="208">
        <v>0</v>
      </c>
      <c r="I1984" s="208">
        <v>0</v>
      </c>
      <c r="J1984" s="208">
        <v>0</v>
      </c>
      <c r="K1984" s="208">
        <v>0</v>
      </c>
      <c r="L1984" s="208"/>
      <c r="M1984" s="208">
        <v>0</v>
      </c>
      <c r="N1984" s="208">
        <v>0</v>
      </c>
      <c r="O1984" s="208">
        <v>680</v>
      </c>
      <c r="P1984" s="208" t="s">
        <v>257</v>
      </c>
      <c r="Q1984" s="208" t="s">
        <v>258</v>
      </c>
      <c r="R1984" s="208" t="s">
        <v>259</v>
      </c>
      <c r="S1984" s="203">
        <v>44837.595717592594</v>
      </c>
    </row>
    <row r="1985" spans="1:19" x14ac:dyDescent="0.2">
      <c r="A1985" s="208" t="s">
        <v>256</v>
      </c>
      <c r="B1985" s="208" t="s">
        <v>211</v>
      </c>
      <c r="C1985" s="203">
        <v>44827.583333333336</v>
      </c>
      <c r="D1985" s="208">
        <v>0</v>
      </c>
      <c r="E1985" s="208">
        <v>0</v>
      </c>
      <c r="F1985" s="208">
        <v>1.98</v>
      </c>
      <c r="G1985" s="208">
        <v>1.98</v>
      </c>
      <c r="H1985" s="208">
        <v>0</v>
      </c>
      <c r="I1985" s="208">
        <v>0</v>
      </c>
      <c r="J1985" s="208">
        <v>0</v>
      </c>
      <c r="K1985" s="208">
        <v>0</v>
      </c>
      <c r="L1985" s="208"/>
      <c r="M1985" s="208">
        <v>0</v>
      </c>
      <c r="N1985" s="208">
        <v>0</v>
      </c>
      <c r="O1985" s="208">
        <v>680</v>
      </c>
      <c r="P1985" s="208" t="s">
        <v>257</v>
      </c>
      <c r="Q1985" s="208" t="s">
        <v>258</v>
      </c>
      <c r="R1985" s="208" t="s">
        <v>259</v>
      </c>
      <c r="S1985" s="203">
        <v>44837.595717592594</v>
      </c>
    </row>
    <row r="1986" spans="1:19" x14ac:dyDescent="0.2">
      <c r="A1986" s="208" t="s">
        <v>256</v>
      </c>
      <c r="B1986" s="208" t="s">
        <v>211</v>
      </c>
      <c r="C1986" s="203">
        <v>44827.625</v>
      </c>
      <c r="D1986" s="208">
        <v>0</v>
      </c>
      <c r="E1986" s="208">
        <v>0</v>
      </c>
      <c r="F1986" s="208">
        <v>1.972</v>
      </c>
      <c r="G1986" s="208">
        <v>1.972</v>
      </c>
      <c r="H1986" s="208">
        <v>0</v>
      </c>
      <c r="I1986" s="208">
        <v>0</v>
      </c>
      <c r="J1986" s="208">
        <v>0</v>
      </c>
      <c r="K1986" s="208">
        <v>0</v>
      </c>
      <c r="L1986" s="208"/>
      <c r="M1986" s="208">
        <v>0</v>
      </c>
      <c r="N1986" s="208">
        <v>0</v>
      </c>
      <c r="O1986" s="208">
        <v>680</v>
      </c>
      <c r="P1986" s="208" t="s">
        <v>257</v>
      </c>
      <c r="Q1986" s="208" t="s">
        <v>258</v>
      </c>
      <c r="R1986" s="208" t="s">
        <v>259</v>
      </c>
      <c r="S1986" s="203">
        <v>44837.595717592594</v>
      </c>
    </row>
    <row r="1987" spans="1:19" x14ac:dyDescent="0.2">
      <c r="A1987" s="208" t="s">
        <v>256</v>
      </c>
      <c r="B1987" s="208" t="s">
        <v>211</v>
      </c>
      <c r="C1987" s="203">
        <v>44827.666666666664</v>
      </c>
      <c r="D1987" s="208">
        <v>0</v>
      </c>
      <c r="E1987" s="208">
        <v>0</v>
      </c>
      <c r="F1987" s="208">
        <v>1.94</v>
      </c>
      <c r="G1987" s="208">
        <v>1.94</v>
      </c>
      <c r="H1987" s="208">
        <v>0</v>
      </c>
      <c r="I1987" s="208">
        <v>0</v>
      </c>
      <c r="J1987" s="208">
        <v>0</v>
      </c>
      <c r="K1987" s="208">
        <v>0</v>
      </c>
      <c r="L1987" s="208"/>
      <c r="M1987" s="208">
        <v>0</v>
      </c>
      <c r="N1987" s="208">
        <v>0</v>
      </c>
      <c r="O1987" s="208">
        <v>680</v>
      </c>
      <c r="P1987" s="208" t="s">
        <v>257</v>
      </c>
      <c r="Q1987" s="208" t="s">
        <v>258</v>
      </c>
      <c r="R1987" s="208" t="s">
        <v>259</v>
      </c>
      <c r="S1987" s="203">
        <v>44837.595717592594</v>
      </c>
    </row>
    <row r="1988" spans="1:19" x14ac:dyDescent="0.2">
      <c r="A1988" s="208" t="s">
        <v>256</v>
      </c>
      <c r="B1988" s="208" t="s">
        <v>211</v>
      </c>
      <c r="C1988" s="203">
        <v>44827.708333333336</v>
      </c>
      <c r="D1988" s="208">
        <v>0</v>
      </c>
      <c r="E1988" s="208">
        <v>0</v>
      </c>
      <c r="F1988" s="208">
        <v>1.8919999999999999</v>
      </c>
      <c r="G1988" s="208">
        <v>1.8919999999999999</v>
      </c>
      <c r="H1988" s="208">
        <v>0</v>
      </c>
      <c r="I1988" s="208">
        <v>0</v>
      </c>
      <c r="J1988" s="208">
        <v>0</v>
      </c>
      <c r="K1988" s="208">
        <v>0</v>
      </c>
      <c r="L1988" s="208"/>
      <c r="M1988" s="208">
        <v>0</v>
      </c>
      <c r="N1988" s="208">
        <v>0</v>
      </c>
      <c r="O1988" s="208">
        <v>680</v>
      </c>
      <c r="P1988" s="208" t="s">
        <v>257</v>
      </c>
      <c r="Q1988" s="208" t="s">
        <v>258</v>
      </c>
      <c r="R1988" s="208" t="s">
        <v>259</v>
      </c>
      <c r="S1988" s="203">
        <v>44837.595717592594</v>
      </c>
    </row>
    <row r="1989" spans="1:19" x14ac:dyDescent="0.2">
      <c r="A1989" s="208" t="s">
        <v>256</v>
      </c>
      <c r="B1989" s="208" t="s">
        <v>211</v>
      </c>
      <c r="C1989" s="203">
        <v>44827.75</v>
      </c>
      <c r="D1989" s="208">
        <v>0</v>
      </c>
      <c r="E1989" s="208">
        <v>0</v>
      </c>
      <c r="F1989" s="208">
        <v>1.8879999999999999</v>
      </c>
      <c r="G1989" s="208">
        <v>1.8879999999999999</v>
      </c>
      <c r="H1989" s="208">
        <v>0</v>
      </c>
      <c r="I1989" s="208">
        <v>0</v>
      </c>
      <c r="J1989" s="208">
        <v>0</v>
      </c>
      <c r="K1989" s="208">
        <v>0</v>
      </c>
      <c r="L1989" s="208"/>
      <c r="M1989" s="208">
        <v>0</v>
      </c>
      <c r="N1989" s="208">
        <v>0</v>
      </c>
      <c r="O1989" s="208">
        <v>680</v>
      </c>
      <c r="P1989" s="208" t="s">
        <v>257</v>
      </c>
      <c r="Q1989" s="208" t="s">
        <v>258</v>
      </c>
      <c r="R1989" s="208" t="s">
        <v>259</v>
      </c>
      <c r="S1989" s="203">
        <v>44837.595717592594</v>
      </c>
    </row>
    <row r="1990" spans="1:19" x14ac:dyDescent="0.2">
      <c r="A1990" s="208" t="s">
        <v>256</v>
      </c>
      <c r="B1990" s="208" t="s">
        <v>211</v>
      </c>
      <c r="C1990" s="203">
        <v>44827.791666666664</v>
      </c>
      <c r="D1990" s="208">
        <v>0</v>
      </c>
      <c r="E1990" s="208">
        <v>0</v>
      </c>
      <c r="F1990" s="208">
        <v>1.8480000000000001</v>
      </c>
      <c r="G1990" s="208">
        <v>1.8480000000000001</v>
      </c>
      <c r="H1990" s="208">
        <v>0</v>
      </c>
      <c r="I1990" s="208">
        <v>0</v>
      </c>
      <c r="J1990" s="208">
        <v>0</v>
      </c>
      <c r="K1990" s="208">
        <v>0</v>
      </c>
      <c r="L1990" s="208"/>
      <c r="M1990" s="208">
        <v>0</v>
      </c>
      <c r="N1990" s="208">
        <v>0</v>
      </c>
      <c r="O1990" s="208">
        <v>680</v>
      </c>
      <c r="P1990" s="208" t="s">
        <v>257</v>
      </c>
      <c r="Q1990" s="208" t="s">
        <v>258</v>
      </c>
      <c r="R1990" s="208" t="s">
        <v>259</v>
      </c>
      <c r="S1990" s="203">
        <v>44837.595717592594</v>
      </c>
    </row>
    <row r="1991" spans="1:19" x14ac:dyDescent="0.2">
      <c r="A1991" s="208" t="s">
        <v>256</v>
      </c>
      <c r="B1991" s="208" t="s">
        <v>211</v>
      </c>
      <c r="C1991" s="203">
        <v>44827.833333333336</v>
      </c>
      <c r="D1991" s="208">
        <v>0</v>
      </c>
      <c r="E1991" s="208">
        <v>0</v>
      </c>
      <c r="F1991" s="208">
        <v>1.8640000000000001</v>
      </c>
      <c r="G1991" s="208">
        <v>1.8640000000000001</v>
      </c>
      <c r="H1991" s="208">
        <v>0</v>
      </c>
      <c r="I1991" s="208">
        <v>0</v>
      </c>
      <c r="J1991" s="208">
        <v>0</v>
      </c>
      <c r="K1991" s="208">
        <v>0</v>
      </c>
      <c r="L1991" s="208"/>
      <c r="M1991" s="208">
        <v>0</v>
      </c>
      <c r="N1991" s="208">
        <v>0</v>
      </c>
      <c r="O1991" s="208">
        <v>680</v>
      </c>
      <c r="P1991" s="208" t="s">
        <v>257</v>
      </c>
      <c r="Q1991" s="208" t="s">
        <v>258</v>
      </c>
      <c r="R1991" s="208" t="s">
        <v>259</v>
      </c>
      <c r="S1991" s="203">
        <v>44837.595717592594</v>
      </c>
    </row>
    <row r="1992" spans="1:19" x14ac:dyDescent="0.2">
      <c r="A1992" s="208" t="s">
        <v>256</v>
      </c>
      <c r="B1992" s="208" t="s">
        <v>211</v>
      </c>
      <c r="C1992" s="203">
        <v>44827.875</v>
      </c>
      <c r="D1992" s="208">
        <v>0</v>
      </c>
      <c r="E1992" s="208">
        <v>0</v>
      </c>
      <c r="F1992" s="208">
        <v>1.8759999999999999</v>
      </c>
      <c r="G1992" s="208">
        <v>1.8759999999999999</v>
      </c>
      <c r="H1992" s="208">
        <v>0</v>
      </c>
      <c r="I1992" s="208">
        <v>0</v>
      </c>
      <c r="J1992" s="208">
        <v>0</v>
      </c>
      <c r="K1992" s="208">
        <v>0</v>
      </c>
      <c r="L1992" s="208"/>
      <c r="M1992" s="208">
        <v>0</v>
      </c>
      <c r="N1992" s="208">
        <v>0</v>
      </c>
      <c r="O1992" s="208">
        <v>680</v>
      </c>
      <c r="P1992" s="208" t="s">
        <v>257</v>
      </c>
      <c r="Q1992" s="208" t="s">
        <v>258</v>
      </c>
      <c r="R1992" s="208" t="s">
        <v>259</v>
      </c>
      <c r="S1992" s="203">
        <v>44837.595717592594</v>
      </c>
    </row>
    <row r="1993" spans="1:19" x14ac:dyDescent="0.2">
      <c r="A1993" s="208" t="s">
        <v>256</v>
      </c>
      <c r="B1993" s="208" t="s">
        <v>211</v>
      </c>
      <c r="C1993" s="203">
        <v>44827.916666666664</v>
      </c>
      <c r="D1993" s="208">
        <v>0</v>
      </c>
      <c r="E1993" s="208">
        <v>0</v>
      </c>
      <c r="F1993" s="208">
        <v>1.8919999999999999</v>
      </c>
      <c r="G1993" s="208">
        <v>1.8919999999999999</v>
      </c>
      <c r="H1993" s="208">
        <v>0</v>
      </c>
      <c r="I1993" s="208">
        <v>0</v>
      </c>
      <c r="J1993" s="208">
        <v>0</v>
      </c>
      <c r="K1993" s="208">
        <v>0</v>
      </c>
      <c r="L1993" s="208"/>
      <c r="M1993" s="208">
        <v>0</v>
      </c>
      <c r="N1993" s="208">
        <v>0</v>
      </c>
      <c r="O1993" s="208">
        <v>680</v>
      </c>
      <c r="P1993" s="208" t="s">
        <v>257</v>
      </c>
      <c r="Q1993" s="208" t="s">
        <v>258</v>
      </c>
      <c r="R1993" s="208" t="s">
        <v>259</v>
      </c>
      <c r="S1993" s="203">
        <v>44837.595717592594</v>
      </c>
    </row>
    <row r="1994" spans="1:19" x14ac:dyDescent="0.2">
      <c r="A1994" s="208" t="s">
        <v>256</v>
      </c>
      <c r="B1994" s="208" t="s">
        <v>211</v>
      </c>
      <c r="C1994" s="203">
        <v>44827.958333333336</v>
      </c>
      <c r="D1994" s="208">
        <v>0</v>
      </c>
      <c r="E1994" s="208">
        <v>0</v>
      </c>
      <c r="F1994" s="208">
        <v>1.8959999999999999</v>
      </c>
      <c r="G1994" s="208">
        <v>1.8959999999999999</v>
      </c>
      <c r="H1994" s="208">
        <v>0</v>
      </c>
      <c r="I1994" s="208">
        <v>0</v>
      </c>
      <c r="J1994" s="208">
        <v>0</v>
      </c>
      <c r="K1994" s="208">
        <v>0</v>
      </c>
      <c r="L1994" s="208"/>
      <c r="M1994" s="208">
        <v>0</v>
      </c>
      <c r="N1994" s="208">
        <v>0</v>
      </c>
      <c r="O1994" s="208">
        <v>680</v>
      </c>
      <c r="P1994" s="208" t="s">
        <v>257</v>
      </c>
      <c r="Q1994" s="208" t="s">
        <v>258</v>
      </c>
      <c r="R1994" s="208" t="s">
        <v>259</v>
      </c>
      <c r="S1994" s="203">
        <v>44837.595717592594</v>
      </c>
    </row>
    <row r="1995" spans="1:19" x14ac:dyDescent="0.2">
      <c r="A1995" s="208" t="s">
        <v>256</v>
      </c>
      <c r="B1995" s="208" t="s">
        <v>211</v>
      </c>
      <c r="C1995" s="203">
        <v>44828</v>
      </c>
      <c r="D1995" s="208">
        <v>0</v>
      </c>
      <c r="E1995" s="208">
        <v>0</v>
      </c>
      <c r="F1995" s="208">
        <v>1.8879999999999999</v>
      </c>
      <c r="G1995" s="208">
        <v>1.8879999999999999</v>
      </c>
      <c r="H1995" s="208">
        <v>0</v>
      </c>
      <c r="I1995" s="208">
        <v>0</v>
      </c>
      <c r="J1995" s="208">
        <v>0</v>
      </c>
      <c r="K1995" s="208">
        <v>0</v>
      </c>
      <c r="L1995" s="208"/>
      <c r="M1995" s="208">
        <v>0</v>
      </c>
      <c r="N1995" s="208">
        <v>0</v>
      </c>
      <c r="O1995" s="208">
        <v>680</v>
      </c>
      <c r="P1995" s="208" t="s">
        <v>257</v>
      </c>
      <c r="Q1995" s="208" t="s">
        <v>258</v>
      </c>
      <c r="R1995" s="208" t="s">
        <v>259</v>
      </c>
      <c r="S1995" s="203">
        <v>44837.595717592594</v>
      </c>
    </row>
    <row r="1996" spans="1:19" x14ac:dyDescent="0.2">
      <c r="A1996" s="208" t="s">
        <v>256</v>
      </c>
      <c r="B1996" s="208" t="s">
        <v>211</v>
      </c>
      <c r="C1996" s="203">
        <v>44828.041666666664</v>
      </c>
      <c r="D1996" s="208">
        <v>0</v>
      </c>
      <c r="E1996" s="208">
        <v>0</v>
      </c>
      <c r="F1996" s="208">
        <v>1.8879999999999999</v>
      </c>
      <c r="G1996" s="208">
        <v>1.8879999999999999</v>
      </c>
      <c r="H1996" s="208">
        <v>0</v>
      </c>
      <c r="I1996" s="208">
        <v>0</v>
      </c>
      <c r="J1996" s="208">
        <v>0</v>
      </c>
      <c r="K1996" s="208">
        <v>0</v>
      </c>
      <c r="L1996" s="208"/>
      <c r="M1996" s="208">
        <v>0</v>
      </c>
      <c r="N1996" s="208">
        <v>0</v>
      </c>
      <c r="O1996" s="208">
        <v>680</v>
      </c>
      <c r="P1996" s="208" t="s">
        <v>257</v>
      </c>
      <c r="Q1996" s="208" t="s">
        <v>258</v>
      </c>
      <c r="R1996" s="208" t="s">
        <v>259</v>
      </c>
      <c r="S1996" s="203">
        <v>44837.595717592594</v>
      </c>
    </row>
    <row r="1997" spans="1:19" x14ac:dyDescent="0.2">
      <c r="A1997" s="208" t="s">
        <v>256</v>
      </c>
      <c r="B1997" s="208" t="s">
        <v>211</v>
      </c>
      <c r="C1997" s="203">
        <v>44828.083333333336</v>
      </c>
      <c r="D1997" s="208">
        <v>0</v>
      </c>
      <c r="E1997" s="208">
        <v>0</v>
      </c>
      <c r="F1997" s="208">
        <v>1.9159999999999999</v>
      </c>
      <c r="G1997" s="208">
        <v>1.9159999999999999</v>
      </c>
      <c r="H1997" s="208">
        <v>0</v>
      </c>
      <c r="I1997" s="208">
        <v>0</v>
      </c>
      <c r="J1997" s="208">
        <v>0</v>
      </c>
      <c r="K1997" s="208">
        <v>0</v>
      </c>
      <c r="L1997" s="208"/>
      <c r="M1997" s="208">
        <v>0</v>
      </c>
      <c r="N1997" s="208">
        <v>0</v>
      </c>
      <c r="O1997" s="208">
        <v>680</v>
      </c>
      <c r="P1997" s="208" t="s">
        <v>257</v>
      </c>
      <c r="Q1997" s="208" t="s">
        <v>258</v>
      </c>
      <c r="R1997" s="208" t="s">
        <v>259</v>
      </c>
      <c r="S1997" s="203">
        <v>44837.595717592594</v>
      </c>
    </row>
    <row r="1998" spans="1:19" x14ac:dyDescent="0.2">
      <c r="A1998" s="208" t="s">
        <v>256</v>
      </c>
      <c r="B1998" s="208" t="s">
        <v>211</v>
      </c>
      <c r="C1998" s="203">
        <v>44828.125</v>
      </c>
      <c r="D1998" s="208">
        <v>0</v>
      </c>
      <c r="E1998" s="208">
        <v>0</v>
      </c>
      <c r="F1998" s="208">
        <v>1.9359999999999999</v>
      </c>
      <c r="G1998" s="208">
        <v>1.9359999999999999</v>
      </c>
      <c r="H1998" s="208">
        <v>0</v>
      </c>
      <c r="I1998" s="208">
        <v>0</v>
      </c>
      <c r="J1998" s="208">
        <v>0</v>
      </c>
      <c r="K1998" s="208">
        <v>0</v>
      </c>
      <c r="L1998" s="208"/>
      <c r="M1998" s="208">
        <v>0</v>
      </c>
      <c r="N1998" s="208">
        <v>0</v>
      </c>
      <c r="O1998" s="208">
        <v>680</v>
      </c>
      <c r="P1998" s="208" t="s">
        <v>257</v>
      </c>
      <c r="Q1998" s="208" t="s">
        <v>258</v>
      </c>
      <c r="R1998" s="208" t="s">
        <v>259</v>
      </c>
      <c r="S1998" s="203">
        <v>44837.595717592594</v>
      </c>
    </row>
    <row r="1999" spans="1:19" x14ac:dyDescent="0.2">
      <c r="A1999" s="208" t="s">
        <v>256</v>
      </c>
      <c r="B1999" s="208" t="s">
        <v>211</v>
      </c>
      <c r="C1999" s="203">
        <v>44828.166666666664</v>
      </c>
      <c r="D1999" s="208">
        <v>0</v>
      </c>
      <c r="E1999" s="208">
        <v>0</v>
      </c>
      <c r="F1999" s="208">
        <v>1.992</v>
      </c>
      <c r="G1999" s="208">
        <v>1.992</v>
      </c>
      <c r="H1999" s="208">
        <v>0</v>
      </c>
      <c r="I1999" s="208">
        <v>0</v>
      </c>
      <c r="J1999" s="208">
        <v>0</v>
      </c>
      <c r="K1999" s="208">
        <v>0</v>
      </c>
      <c r="L1999" s="208"/>
      <c r="M1999" s="208">
        <v>0</v>
      </c>
      <c r="N1999" s="208">
        <v>0</v>
      </c>
      <c r="O1999" s="208">
        <v>680</v>
      </c>
      <c r="P1999" s="208" t="s">
        <v>257</v>
      </c>
      <c r="Q1999" s="208" t="s">
        <v>258</v>
      </c>
      <c r="R1999" s="208" t="s">
        <v>259</v>
      </c>
      <c r="S1999" s="203">
        <v>44837.595717592594</v>
      </c>
    </row>
    <row r="2000" spans="1:19" x14ac:dyDescent="0.2">
      <c r="A2000" s="208" t="s">
        <v>256</v>
      </c>
      <c r="B2000" s="208" t="s">
        <v>211</v>
      </c>
      <c r="C2000" s="203">
        <v>44828.208333333336</v>
      </c>
      <c r="D2000" s="208">
        <v>0</v>
      </c>
      <c r="E2000" s="208">
        <v>0</v>
      </c>
      <c r="F2000" s="208">
        <v>1.9039999999999999</v>
      </c>
      <c r="G2000" s="208">
        <v>1.9039999999999999</v>
      </c>
      <c r="H2000" s="208">
        <v>0</v>
      </c>
      <c r="I2000" s="208">
        <v>0</v>
      </c>
      <c r="J2000" s="208">
        <v>0</v>
      </c>
      <c r="K2000" s="208">
        <v>0</v>
      </c>
      <c r="L2000" s="208"/>
      <c r="M2000" s="208">
        <v>0</v>
      </c>
      <c r="N2000" s="208">
        <v>0</v>
      </c>
      <c r="O2000" s="208">
        <v>680</v>
      </c>
      <c r="P2000" s="208" t="s">
        <v>257</v>
      </c>
      <c r="Q2000" s="208" t="s">
        <v>258</v>
      </c>
      <c r="R2000" s="208" t="s">
        <v>259</v>
      </c>
      <c r="S2000" s="203">
        <v>44837.595717592594</v>
      </c>
    </row>
    <row r="2001" spans="1:19" x14ac:dyDescent="0.2">
      <c r="A2001" s="208" t="s">
        <v>256</v>
      </c>
      <c r="B2001" s="208" t="s">
        <v>211</v>
      </c>
      <c r="C2001" s="203">
        <v>44828.25</v>
      </c>
      <c r="D2001" s="208">
        <v>0</v>
      </c>
      <c r="E2001" s="208">
        <v>0</v>
      </c>
      <c r="F2001" s="208">
        <v>1.8959999999999999</v>
      </c>
      <c r="G2001" s="208">
        <v>1.8959999999999999</v>
      </c>
      <c r="H2001" s="208">
        <v>0</v>
      </c>
      <c r="I2001" s="208">
        <v>0</v>
      </c>
      <c r="J2001" s="208">
        <v>0</v>
      </c>
      <c r="K2001" s="208">
        <v>0</v>
      </c>
      <c r="L2001" s="208"/>
      <c r="M2001" s="208">
        <v>0</v>
      </c>
      <c r="N2001" s="208">
        <v>0</v>
      </c>
      <c r="O2001" s="208">
        <v>680</v>
      </c>
      <c r="P2001" s="208" t="s">
        <v>257</v>
      </c>
      <c r="Q2001" s="208" t="s">
        <v>258</v>
      </c>
      <c r="R2001" s="208" t="s">
        <v>259</v>
      </c>
      <c r="S2001" s="203">
        <v>44837.595717592594</v>
      </c>
    </row>
    <row r="2002" spans="1:19" x14ac:dyDescent="0.2">
      <c r="A2002" s="208" t="s">
        <v>256</v>
      </c>
      <c r="B2002" s="208" t="s">
        <v>211</v>
      </c>
      <c r="C2002" s="203">
        <v>44828.291666666664</v>
      </c>
      <c r="D2002" s="208">
        <v>0</v>
      </c>
      <c r="E2002" s="208">
        <v>0</v>
      </c>
      <c r="F2002" s="208">
        <v>1.8919999999999999</v>
      </c>
      <c r="G2002" s="208">
        <v>1.8919999999999999</v>
      </c>
      <c r="H2002" s="208">
        <v>0</v>
      </c>
      <c r="I2002" s="208">
        <v>0</v>
      </c>
      <c r="J2002" s="208">
        <v>0</v>
      </c>
      <c r="K2002" s="208">
        <v>0</v>
      </c>
      <c r="L2002" s="208"/>
      <c r="M2002" s="208">
        <v>0</v>
      </c>
      <c r="N2002" s="208">
        <v>0</v>
      </c>
      <c r="O2002" s="208">
        <v>680</v>
      </c>
      <c r="P2002" s="208" t="s">
        <v>257</v>
      </c>
      <c r="Q2002" s="208" t="s">
        <v>258</v>
      </c>
      <c r="R2002" s="208" t="s">
        <v>259</v>
      </c>
      <c r="S2002" s="203">
        <v>44837.595717592594</v>
      </c>
    </row>
    <row r="2003" spans="1:19" x14ac:dyDescent="0.2">
      <c r="A2003" s="208" t="s">
        <v>256</v>
      </c>
      <c r="B2003" s="208" t="s">
        <v>211</v>
      </c>
      <c r="C2003" s="203">
        <v>44828.333333333336</v>
      </c>
      <c r="D2003" s="208">
        <v>0</v>
      </c>
      <c r="E2003" s="208">
        <v>0</v>
      </c>
      <c r="F2003" s="208">
        <v>1.8560000000000001</v>
      </c>
      <c r="G2003" s="208">
        <v>1.8560000000000001</v>
      </c>
      <c r="H2003" s="208">
        <v>0</v>
      </c>
      <c r="I2003" s="208">
        <v>0</v>
      </c>
      <c r="J2003" s="208">
        <v>0</v>
      </c>
      <c r="K2003" s="208">
        <v>0</v>
      </c>
      <c r="L2003" s="208"/>
      <c r="M2003" s="208">
        <v>0</v>
      </c>
      <c r="N2003" s="208">
        <v>0</v>
      </c>
      <c r="O2003" s="208">
        <v>680</v>
      </c>
      <c r="P2003" s="208" t="s">
        <v>257</v>
      </c>
      <c r="Q2003" s="208" t="s">
        <v>258</v>
      </c>
      <c r="R2003" s="208" t="s">
        <v>259</v>
      </c>
      <c r="S2003" s="203">
        <v>44837.595717592594</v>
      </c>
    </row>
    <row r="2004" spans="1:19" x14ac:dyDescent="0.2">
      <c r="A2004" s="208" t="s">
        <v>256</v>
      </c>
      <c r="B2004" s="208" t="s">
        <v>211</v>
      </c>
      <c r="C2004" s="203">
        <v>44828.375</v>
      </c>
      <c r="D2004" s="208">
        <v>0</v>
      </c>
      <c r="E2004" s="208">
        <v>0</v>
      </c>
      <c r="F2004" s="208">
        <v>1.86</v>
      </c>
      <c r="G2004" s="208">
        <v>1.86</v>
      </c>
      <c r="H2004" s="208">
        <v>0</v>
      </c>
      <c r="I2004" s="208">
        <v>0</v>
      </c>
      <c r="J2004" s="208">
        <v>0</v>
      </c>
      <c r="K2004" s="208">
        <v>0</v>
      </c>
      <c r="L2004" s="208"/>
      <c r="M2004" s="208">
        <v>0</v>
      </c>
      <c r="N2004" s="208">
        <v>0</v>
      </c>
      <c r="O2004" s="208">
        <v>680</v>
      </c>
      <c r="P2004" s="208" t="s">
        <v>257</v>
      </c>
      <c r="Q2004" s="208" t="s">
        <v>258</v>
      </c>
      <c r="R2004" s="208" t="s">
        <v>259</v>
      </c>
      <c r="S2004" s="203">
        <v>44837.595717592594</v>
      </c>
    </row>
    <row r="2005" spans="1:19" x14ac:dyDescent="0.2">
      <c r="A2005" s="208" t="s">
        <v>256</v>
      </c>
      <c r="B2005" s="208" t="s">
        <v>211</v>
      </c>
      <c r="C2005" s="203">
        <v>44828.416666666664</v>
      </c>
      <c r="D2005" s="208">
        <v>0</v>
      </c>
      <c r="E2005" s="208">
        <v>0</v>
      </c>
      <c r="F2005" s="208">
        <v>1.9159999999999999</v>
      </c>
      <c r="G2005" s="208">
        <v>1.9159999999999999</v>
      </c>
      <c r="H2005" s="208">
        <v>0</v>
      </c>
      <c r="I2005" s="208">
        <v>0</v>
      </c>
      <c r="J2005" s="208">
        <v>0</v>
      </c>
      <c r="K2005" s="208">
        <v>0</v>
      </c>
      <c r="L2005" s="208"/>
      <c r="M2005" s="208">
        <v>0</v>
      </c>
      <c r="N2005" s="208">
        <v>0</v>
      </c>
      <c r="O2005" s="208">
        <v>680</v>
      </c>
      <c r="P2005" s="208" t="s">
        <v>257</v>
      </c>
      <c r="Q2005" s="208" t="s">
        <v>258</v>
      </c>
      <c r="R2005" s="208" t="s">
        <v>259</v>
      </c>
      <c r="S2005" s="203">
        <v>44837.595717592594</v>
      </c>
    </row>
    <row r="2006" spans="1:19" x14ac:dyDescent="0.2">
      <c r="A2006" s="208" t="s">
        <v>256</v>
      </c>
      <c r="B2006" s="208" t="s">
        <v>211</v>
      </c>
      <c r="C2006" s="203">
        <v>44828.458333333336</v>
      </c>
      <c r="D2006" s="208">
        <v>0</v>
      </c>
      <c r="E2006" s="208">
        <v>0</v>
      </c>
      <c r="F2006" s="208">
        <v>1.968</v>
      </c>
      <c r="G2006" s="208">
        <v>1.968</v>
      </c>
      <c r="H2006" s="208">
        <v>0</v>
      </c>
      <c r="I2006" s="208">
        <v>0</v>
      </c>
      <c r="J2006" s="208">
        <v>0</v>
      </c>
      <c r="K2006" s="208">
        <v>0</v>
      </c>
      <c r="L2006" s="208"/>
      <c r="M2006" s="208">
        <v>0</v>
      </c>
      <c r="N2006" s="208">
        <v>0</v>
      </c>
      <c r="O2006" s="208">
        <v>680</v>
      </c>
      <c r="P2006" s="208" t="s">
        <v>257</v>
      </c>
      <c r="Q2006" s="208" t="s">
        <v>258</v>
      </c>
      <c r="R2006" s="208" t="s">
        <v>259</v>
      </c>
      <c r="S2006" s="203">
        <v>44837.595717592594</v>
      </c>
    </row>
    <row r="2007" spans="1:19" x14ac:dyDescent="0.2">
      <c r="A2007" s="208" t="s">
        <v>256</v>
      </c>
      <c r="B2007" s="208" t="s">
        <v>211</v>
      </c>
      <c r="C2007" s="203">
        <v>44828.5</v>
      </c>
      <c r="D2007" s="208">
        <v>0</v>
      </c>
      <c r="E2007" s="208">
        <v>0</v>
      </c>
      <c r="F2007" s="208">
        <v>1.964</v>
      </c>
      <c r="G2007" s="208">
        <v>1.964</v>
      </c>
      <c r="H2007" s="208">
        <v>0</v>
      </c>
      <c r="I2007" s="208">
        <v>0</v>
      </c>
      <c r="J2007" s="208">
        <v>0</v>
      </c>
      <c r="K2007" s="208">
        <v>0</v>
      </c>
      <c r="L2007" s="208"/>
      <c r="M2007" s="208">
        <v>0</v>
      </c>
      <c r="N2007" s="208">
        <v>0</v>
      </c>
      <c r="O2007" s="208">
        <v>680</v>
      </c>
      <c r="P2007" s="208" t="s">
        <v>257</v>
      </c>
      <c r="Q2007" s="208" t="s">
        <v>258</v>
      </c>
      <c r="R2007" s="208" t="s">
        <v>259</v>
      </c>
      <c r="S2007" s="203">
        <v>44837.595717592594</v>
      </c>
    </row>
    <row r="2008" spans="1:19" x14ac:dyDescent="0.2">
      <c r="A2008" s="208" t="s">
        <v>256</v>
      </c>
      <c r="B2008" s="208" t="s">
        <v>211</v>
      </c>
      <c r="C2008" s="203">
        <v>44828.541666666664</v>
      </c>
      <c r="D2008" s="208">
        <v>0</v>
      </c>
      <c r="E2008" s="208">
        <v>0</v>
      </c>
      <c r="F2008" s="208">
        <v>1.96</v>
      </c>
      <c r="G2008" s="208">
        <v>1.96</v>
      </c>
      <c r="H2008" s="208">
        <v>0</v>
      </c>
      <c r="I2008" s="208">
        <v>0</v>
      </c>
      <c r="J2008" s="208">
        <v>0</v>
      </c>
      <c r="K2008" s="208">
        <v>0</v>
      </c>
      <c r="L2008" s="208"/>
      <c r="M2008" s="208">
        <v>0</v>
      </c>
      <c r="N2008" s="208">
        <v>0</v>
      </c>
      <c r="O2008" s="208">
        <v>680</v>
      </c>
      <c r="P2008" s="208" t="s">
        <v>257</v>
      </c>
      <c r="Q2008" s="208" t="s">
        <v>258</v>
      </c>
      <c r="R2008" s="208" t="s">
        <v>259</v>
      </c>
      <c r="S2008" s="203">
        <v>44837.595717592594</v>
      </c>
    </row>
    <row r="2009" spans="1:19" x14ac:dyDescent="0.2">
      <c r="A2009" s="208" t="s">
        <v>256</v>
      </c>
      <c r="B2009" s="208" t="s">
        <v>211</v>
      </c>
      <c r="C2009" s="203">
        <v>44828.583333333336</v>
      </c>
      <c r="D2009" s="208">
        <v>0</v>
      </c>
      <c r="E2009" s="208">
        <v>0</v>
      </c>
      <c r="F2009" s="208">
        <v>1.96</v>
      </c>
      <c r="G2009" s="208">
        <v>1.96</v>
      </c>
      <c r="H2009" s="208">
        <v>0</v>
      </c>
      <c r="I2009" s="208">
        <v>0</v>
      </c>
      <c r="J2009" s="208">
        <v>0</v>
      </c>
      <c r="K2009" s="208">
        <v>0</v>
      </c>
      <c r="L2009" s="208"/>
      <c r="M2009" s="208">
        <v>0</v>
      </c>
      <c r="N2009" s="208">
        <v>0</v>
      </c>
      <c r="O2009" s="208">
        <v>680</v>
      </c>
      <c r="P2009" s="208" t="s">
        <v>257</v>
      </c>
      <c r="Q2009" s="208" t="s">
        <v>258</v>
      </c>
      <c r="R2009" s="208" t="s">
        <v>259</v>
      </c>
      <c r="S2009" s="203">
        <v>44837.595717592594</v>
      </c>
    </row>
    <row r="2010" spans="1:19" x14ac:dyDescent="0.2">
      <c r="A2010" s="208" t="s">
        <v>256</v>
      </c>
      <c r="B2010" s="208" t="s">
        <v>211</v>
      </c>
      <c r="C2010" s="203">
        <v>44828.625</v>
      </c>
      <c r="D2010" s="208">
        <v>0</v>
      </c>
      <c r="E2010" s="208">
        <v>0</v>
      </c>
      <c r="F2010" s="208">
        <v>1.952</v>
      </c>
      <c r="G2010" s="208">
        <v>1.952</v>
      </c>
      <c r="H2010" s="208">
        <v>0</v>
      </c>
      <c r="I2010" s="208">
        <v>0</v>
      </c>
      <c r="J2010" s="208">
        <v>0</v>
      </c>
      <c r="K2010" s="208">
        <v>0</v>
      </c>
      <c r="L2010" s="208"/>
      <c r="M2010" s="208">
        <v>0</v>
      </c>
      <c r="N2010" s="208">
        <v>0</v>
      </c>
      <c r="O2010" s="208">
        <v>680</v>
      </c>
      <c r="P2010" s="208" t="s">
        <v>257</v>
      </c>
      <c r="Q2010" s="208" t="s">
        <v>258</v>
      </c>
      <c r="R2010" s="208" t="s">
        <v>259</v>
      </c>
      <c r="S2010" s="203">
        <v>44837.595717592594</v>
      </c>
    </row>
    <row r="2011" spans="1:19" x14ac:dyDescent="0.2">
      <c r="A2011" s="208" t="s">
        <v>256</v>
      </c>
      <c r="B2011" s="208" t="s">
        <v>211</v>
      </c>
      <c r="C2011" s="203">
        <v>44828.666666666664</v>
      </c>
      <c r="D2011" s="208">
        <v>0</v>
      </c>
      <c r="E2011" s="208">
        <v>0</v>
      </c>
      <c r="F2011" s="208">
        <v>1.9319999999999999</v>
      </c>
      <c r="G2011" s="208">
        <v>1.9319999999999999</v>
      </c>
      <c r="H2011" s="208">
        <v>0</v>
      </c>
      <c r="I2011" s="208">
        <v>0</v>
      </c>
      <c r="J2011" s="208">
        <v>0</v>
      </c>
      <c r="K2011" s="208">
        <v>0</v>
      </c>
      <c r="L2011" s="208"/>
      <c r="M2011" s="208">
        <v>0</v>
      </c>
      <c r="N2011" s="208">
        <v>0</v>
      </c>
      <c r="O2011" s="208">
        <v>680</v>
      </c>
      <c r="P2011" s="208" t="s">
        <v>257</v>
      </c>
      <c r="Q2011" s="208" t="s">
        <v>258</v>
      </c>
      <c r="R2011" s="208" t="s">
        <v>259</v>
      </c>
      <c r="S2011" s="203">
        <v>44837.595717592594</v>
      </c>
    </row>
    <row r="2012" spans="1:19" x14ac:dyDescent="0.2">
      <c r="A2012" s="208" t="s">
        <v>256</v>
      </c>
      <c r="B2012" s="208" t="s">
        <v>211</v>
      </c>
      <c r="C2012" s="203">
        <v>44828.708333333336</v>
      </c>
      <c r="D2012" s="208">
        <v>0</v>
      </c>
      <c r="E2012" s="208">
        <v>0</v>
      </c>
      <c r="F2012" s="208">
        <v>1.9159999999999999</v>
      </c>
      <c r="G2012" s="208">
        <v>1.9159999999999999</v>
      </c>
      <c r="H2012" s="208">
        <v>0</v>
      </c>
      <c r="I2012" s="208">
        <v>0</v>
      </c>
      <c r="J2012" s="208">
        <v>0</v>
      </c>
      <c r="K2012" s="208">
        <v>0</v>
      </c>
      <c r="L2012" s="208"/>
      <c r="M2012" s="208">
        <v>0</v>
      </c>
      <c r="N2012" s="208">
        <v>0</v>
      </c>
      <c r="O2012" s="208">
        <v>680</v>
      </c>
      <c r="P2012" s="208" t="s">
        <v>257</v>
      </c>
      <c r="Q2012" s="208" t="s">
        <v>258</v>
      </c>
      <c r="R2012" s="208" t="s">
        <v>259</v>
      </c>
      <c r="S2012" s="203">
        <v>44837.595717592594</v>
      </c>
    </row>
    <row r="2013" spans="1:19" x14ac:dyDescent="0.2">
      <c r="A2013" s="208" t="s">
        <v>256</v>
      </c>
      <c r="B2013" s="208" t="s">
        <v>211</v>
      </c>
      <c r="C2013" s="203">
        <v>44828.75</v>
      </c>
      <c r="D2013" s="208">
        <v>0</v>
      </c>
      <c r="E2013" s="208">
        <v>0</v>
      </c>
      <c r="F2013" s="208">
        <v>1.9159999999999999</v>
      </c>
      <c r="G2013" s="208">
        <v>1.9159999999999999</v>
      </c>
      <c r="H2013" s="208">
        <v>0</v>
      </c>
      <c r="I2013" s="208">
        <v>0</v>
      </c>
      <c r="J2013" s="208">
        <v>0</v>
      </c>
      <c r="K2013" s="208">
        <v>0</v>
      </c>
      <c r="L2013" s="208"/>
      <c r="M2013" s="208">
        <v>0</v>
      </c>
      <c r="N2013" s="208">
        <v>0</v>
      </c>
      <c r="O2013" s="208">
        <v>680</v>
      </c>
      <c r="P2013" s="208" t="s">
        <v>257</v>
      </c>
      <c r="Q2013" s="208" t="s">
        <v>258</v>
      </c>
      <c r="R2013" s="208" t="s">
        <v>259</v>
      </c>
      <c r="S2013" s="203">
        <v>44837.595717592594</v>
      </c>
    </row>
    <row r="2014" spans="1:19" x14ac:dyDescent="0.2">
      <c r="A2014" s="208" t="s">
        <v>256</v>
      </c>
      <c r="B2014" s="208" t="s">
        <v>211</v>
      </c>
      <c r="C2014" s="203">
        <v>44828.791666666664</v>
      </c>
      <c r="D2014" s="208">
        <v>0</v>
      </c>
      <c r="E2014" s="208">
        <v>0</v>
      </c>
      <c r="F2014" s="208">
        <v>1.9239999999999999</v>
      </c>
      <c r="G2014" s="208">
        <v>1.9239999999999999</v>
      </c>
      <c r="H2014" s="208">
        <v>0</v>
      </c>
      <c r="I2014" s="208">
        <v>0</v>
      </c>
      <c r="J2014" s="208">
        <v>0</v>
      </c>
      <c r="K2014" s="208">
        <v>0</v>
      </c>
      <c r="L2014" s="208"/>
      <c r="M2014" s="208">
        <v>0</v>
      </c>
      <c r="N2014" s="208">
        <v>0</v>
      </c>
      <c r="O2014" s="208">
        <v>680</v>
      </c>
      <c r="P2014" s="208" t="s">
        <v>257</v>
      </c>
      <c r="Q2014" s="208" t="s">
        <v>258</v>
      </c>
      <c r="R2014" s="208" t="s">
        <v>259</v>
      </c>
      <c r="S2014" s="203">
        <v>44837.595717592594</v>
      </c>
    </row>
    <row r="2015" spans="1:19" x14ac:dyDescent="0.2">
      <c r="A2015" s="208" t="s">
        <v>256</v>
      </c>
      <c r="B2015" s="208" t="s">
        <v>211</v>
      </c>
      <c r="C2015" s="203">
        <v>44828.833333333336</v>
      </c>
      <c r="D2015" s="208">
        <v>0</v>
      </c>
      <c r="E2015" s="208">
        <v>0</v>
      </c>
      <c r="F2015" s="208">
        <v>1.9159999999999999</v>
      </c>
      <c r="G2015" s="208">
        <v>1.9159999999999999</v>
      </c>
      <c r="H2015" s="208">
        <v>0</v>
      </c>
      <c r="I2015" s="208">
        <v>0</v>
      </c>
      <c r="J2015" s="208">
        <v>0</v>
      </c>
      <c r="K2015" s="208">
        <v>0</v>
      </c>
      <c r="L2015" s="208"/>
      <c r="M2015" s="208">
        <v>0</v>
      </c>
      <c r="N2015" s="208">
        <v>0</v>
      </c>
      <c r="O2015" s="208">
        <v>680</v>
      </c>
      <c r="P2015" s="208" t="s">
        <v>257</v>
      </c>
      <c r="Q2015" s="208" t="s">
        <v>258</v>
      </c>
      <c r="R2015" s="208" t="s">
        <v>259</v>
      </c>
      <c r="S2015" s="203">
        <v>44837.595717592594</v>
      </c>
    </row>
    <row r="2016" spans="1:19" x14ac:dyDescent="0.2">
      <c r="A2016" s="208" t="s">
        <v>256</v>
      </c>
      <c r="B2016" s="208" t="s">
        <v>211</v>
      </c>
      <c r="C2016" s="203">
        <v>44828.875</v>
      </c>
      <c r="D2016" s="208">
        <v>0</v>
      </c>
      <c r="E2016" s="208">
        <v>0</v>
      </c>
      <c r="F2016" s="208">
        <v>1.9279999999999999</v>
      </c>
      <c r="G2016" s="208">
        <v>1.9279999999999999</v>
      </c>
      <c r="H2016" s="208">
        <v>0</v>
      </c>
      <c r="I2016" s="208">
        <v>0</v>
      </c>
      <c r="J2016" s="208">
        <v>0</v>
      </c>
      <c r="K2016" s="208">
        <v>0</v>
      </c>
      <c r="L2016" s="208"/>
      <c r="M2016" s="208">
        <v>0</v>
      </c>
      <c r="N2016" s="208">
        <v>0</v>
      </c>
      <c r="O2016" s="208">
        <v>680</v>
      </c>
      <c r="P2016" s="208" t="s">
        <v>257</v>
      </c>
      <c r="Q2016" s="208" t="s">
        <v>258</v>
      </c>
      <c r="R2016" s="208" t="s">
        <v>259</v>
      </c>
      <c r="S2016" s="203">
        <v>44837.595717592594</v>
      </c>
    </row>
    <row r="2017" spans="1:19" x14ac:dyDescent="0.2">
      <c r="A2017" s="208" t="s">
        <v>256</v>
      </c>
      <c r="B2017" s="208" t="s">
        <v>211</v>
      </c>
      <c r="C2017" s="203">
        <v>44828.916666666664</v>
      </c>
      <c r="D2017" s="208">
        <v>0</v>
      </c>
      <c r="E2017" s="208">
        <v>0</v>
      </c>
      <c r="F2017" s="208">
        <v>1.9279999999999999</v>
      </c>
      <c r="G2017" s="208">
        <v>1.9279999999999999</v>
      </c>
      <c r="H2017" s="208">
        <v>0</v>
      </c>
      <c r="I2017" s="208">
        <v>0</v>
      </c>
      <c r="J2017" s="208">
        <v>0</v>
      </c>
      <c r="K2017" s="208">
        <v>0</v>
      </c>
      <c r="L2017" s="208"/>
      <c r="M2017" s="208">
        <v>0</v>
      </c>
      <c r="N2017" s="208">
        <v>0</v>
      </c>
      <c r="O2017" s="208">
        <v>680</v>
      </c>
      <c r="P2017" s="208" t="s">
        <v>257</v>
      </c>
      <c r="Q2017" s="208" t="s">
        <v>258</v>
      </c>
      <c r="R2017" s="208" t="s">
        <v>259</v>
      </c>
      <c r="S2017" s="203">
        <v>44837.595717592594</v>
      </c>
    </row>
    <row r="2018" spans="1:19" x14ac:dyDescent="0.2">
      <c r="A2018" s="208" t="s">
        <v>256</v>
      </c>
      <c r="B2018" s="208" t="s">
        <v>211</v>
      </c>
      <c r="C2018" s="203">
        <v>44828.958333333336</v>
      </c>
      <c r="D2018" s="208">
        <v>0</v>
      </c>
      <c r="E2018" s="208">
        <v>0</v>
      </c>
      <c r="F2018" s="208">
        <v>1.948</v>
      </c>
      <c r="G2018" s="208">
        <v>1.948</v>
      </c>
      <c r="H2018" s="208">
        <v>0</v>
      </c>
      <c r="I2018" s="208">
        <v>0</v>
      </c>
      <c r="J2018" s="208">
        <v>0</v>
      </c>
      <c r="K2018" s="208">
        <v>0</v>
      </c>
      <c r="L2018" s="208"/>
      <c r="M2018" s="208">
        <v>0</v>
      </c>
      <c r="N2018" s="208">
        <v>0</v>
      </c>
      <c r="O2018" s="208">
        <v>680</v>
      </c>
      <c r="P2018" s="208" t="s">
        <v>257</v>
      </c>
      <c r="Q2018" s="208" t="s">
        <v>258</v>
      </c>
      <c r="R2018" s="208" t="s">
        <v>259</v>
      </c>
      <c r="S2018" s="203">
        <v>44837.595717592594</v>
      </c>
    </row>
    <row r="2019" spans="1:19" x14ac:dyDescent="0.2">
      <c r="A2019" s="208" t="s">
        <v>256</v>
      </c>
      <c r="B2019" s="208" t="s">
        <v>211</v>
      </c>
      <c r="C2019" s="203">
        <v>44829</v>
      </c>
      <c r="D2019" s="208">
        <v>0</v>
      </c>
      <c r="E2019" s="208">
        <v>0</v>
      </c>
      <c r="F2019" s="208">
        <v>1.944</v>
      </c>
      <c r="G2019" s="208">
        <v>1.944</v>
      </c>
      <c r="H2019" s="208">
        <v>0</v>
      </c>
      <c r="I2019" s="208">
        <v>0</v>
      </c>
      <c r="J2019" s="208">
        <v>0</v>
      </c>
      <c r="K2019" s="208">
        <v>0</v>
      </c>
      <c r="L2019" s="208"/>
      <c r="M2019" s="208">
        <v>0</v>
      </c>
      <c r="N2019" s="208">
        <v>0</v>
      </c>
      <c r="O2019" s="208">
        <v>680</v>
      </c>
      <c r="P2019" s="208" t="s">
        <v>257</v>
      </c>
      <c r="Q2019" s="208" t="s">
        <v>258</v>
      </c>
      <c r="R2019" s="208" t="s">
        <v>259</v>
      </c>
      <c r="S2019" s="203">
        <v>44837.595717592594</v>
      </c>
    </row>
    <row r="2020" spans="1:19" x14ac:dyDescent="0.2">
      <c r="A2020" s="208" t="s">
        <v>256</v>
      </c>
      <c r="B2020" s="208" t="s">
        <v>211</v>
      </c>
      <c r="C2020" s="203">
        <v>44829.041666666664</v>
      </c>
      <c r="D2020" s="208">
        <v>0</v>
      </c>
      <c r="E2020" s="208">
        <v>0</v>
      </c>
      <c r="F2020" s="208">
        <v>1.94</v>
      </c>
      <c r="G2020" s="208">
        <v>1.94</v>
      </c>
      <c r="H2020" s="208">
        <v>0</v>
      </c>
      <c r="I2020" s="208">
        <v>0</v>
      </c>
      <c r="J2020" s="208">
        <v>0</v>
      </c>
      <c r="K2020" s="208">
        <v>0</v>
      </c>
      <c r="L2020" s="208"/>
      <c r="M2020" s="208">
        <v>0</v>
      </c>
      <c r="N2020" s="208">
        <v>0</v>
      </c>
      <c r="O2020" s="208">
        <v>680</v>
      </c>
      <c r="P2020" s="208" t="s">
        <v>257</v>
      </c>
      <c r="Q2020" s="208" t="s">
        <v>258</v>
      </c>
      <c r="R2020" s="208" t="s">
        <v>259</v>
      </c>
      <c r="S2020" s="203">
        <v>44837.595717592594</v>
      </c>
    </row>
    <row r="2021" spans="1:19" x14ac:dyDescent="0.2">
      <c r="A2021" s="208" t="s">
        <v>256</v>
      </c>
      <c r="B2021" s="208" t="s">
        <v>211</v>
      </c>
      <c r="C2021" s="203">
        <v>44829.083333333336</v>
      </c>
      <c r="D2021" s="208">
        <v>0</v>
      </c>
      <c r="E2021" s="208">
        <v>0</v>
      </c>
      <c r="F2021" s="208">
        <v>1.952</v>
      </c>
      <c r="G2021" s="208">
        <v>1.952</v>
      </c>
      <c r="H2021" s="208">
        <v>0</v>
      </c>
      <c r="I2021" s="208">
        <v>0</v>
      </c>
      <c r="J2021" s="208">
        <v>0</v>
      </c>
      <c r="K2021" s="208">
        <v>0</v>
      </c>
      <c r="L2021" s="208"/>
      <c r="M2021" s="208">
        <v>0</v>
      </c>
      <c r="N2021" s="208">
        <v>0</v>
      </c>
      <c r="O2021" s="208">
        <v>680</v>
      </c>
      <c r="P2021" s="208" t="s">
        <v>257</v>
      </c>
      <c r="Q2021" s="208" t="s">
        <v>258</v>
      </c>
      <c r="R2021" s="208" t="s">
        <v>259</v>
      </c>
      <c r="S2021" s="203">
        <v>44837.596076388887</v>
      </c>
    </row>
    <row r="2022" spans="1:19" x14ac:dyDescent="0.2">
      <c r="A2022" s="208" t="s">
        <v>256</v>
      </c>
      <c r="B2022" s="208" t="s">
        <v>211</v>
      </c>
      <c r="C2022" s="203">
        <v>44829.125</v>
      </c>
      <c r="D2022" s="208">
        <v>0</v>
      </c>
      <c r="E2022" s="208">
        <v>0</v>
      </c>
      <c r="F2022" s="208">
        <v>1.952</v>
      </c>
      <c r="G2022" s="208">
        <v>1.952</v>
      </c>
      <c r="H2022" s="208">
        <v>0</v>
      </c>
      <c r="I2022" s="208">
        <v>0</v>
      </c>
      <c r="J2022" s="208">
        <v>0</v>
      </c>
      <c r="K2022" s="208">
        <v>0</v>
      </c>
      <c r="L2022" s="208"/>
      <c r="M2022" s="208">
        <v>0</v>
      </c>
      <c r="N2022" s="208">
        <v>0</v>
      </c>
      <c r="O2022" s="208">
        <v>680</v>
      </c>
      <c r="P2022" s="208" t="s">
        <v>257</v>
      </c>
      <c r="Q2022" s="208" t="s">
        <v>258</v>
      </c>
      <c r="R2022" s="208" t="s">
        <v>259</v>
      </c>
      <c r="S2022" s="203">
        <v>44837.596064814818</v>
      </c>
    </row>
    <row r="2023" spans="1:19" x14ac:dyDescent="0.2">
      <c r="A2023" s="208" t="s">
        <v>256</v>
      </c>
      <c r="B2023" s="208" t="s">
        <v>211</v>
      </c>
      <c r="C2023" s="203">
        <v>44829.166666666664</v>
      </c>
      <c r="D2023" s="208">
        <v>0</v>
      </c>
      <c r="E2023" s="208">
        <v>0</v>
      </c>
      <c r="F2023" s="208">
        <v>1.9359999999999999</v>
      </c>
      <c r="G2023" s="208">
        <v>1.9359999999999999</v>
      </c>
      <c r="H2023" s="208">
        <v>0</v>
      </c>
      <c r="I2023" s="208">
        <v>0</v>
      </c>
      <c r="J2023" s="208">
        <v>0</v>
      </c>
      <c r="K2023" s="208">
        <v>0</v>
      </c>
      <c r="L2023" s="208"/>
      <c r="M2023" s="208">
        <v>0</v>
      </c>
      <c r="N2023" s="208">
        <v>0</v>
      </c>
      <c r="O2023" s="208">
        <v>680</v>
      </c>
      <c r="P2023" s="208" t="s">
        <v>257</v>
      </c>
      <c r="Q2023" s="208" t="s">
        <v>258</v>
      </c>
      <c r="R2023" s="208" t="s">
        <v>259</v>
      </c>
      <c r="S2023" s="203">
        <v>44837.596064814818</v>
      </c>
    </row>
    <row r="2024" spans="1:19" x14ac:dyDescent="0.2">
      <c r="A2024" s="208" t="s">
        <v>256</v>
      </c>
      <c r="B2024" s="208" t="s">
        <v>211</v>
      </c>
      <c r="C2024" s="203">
        <v>44829.208333333336</v>
      </c>
      <c r="D2024" s="208">
        <v>0</v>
      </c>
      <c r="E2024" s="208">
        <v>0</v>
      </c>
      <c r="F2024" s="208">
        <v>1.9239999999999999</v>
      </c>
      <c r="G2024" s="208">
        <v>1.9239999999999999</v>
      </c>
      <c r="H2024" s="208">
        <v>0</v>
      </c>
      <c r="I2024" s="208">
        <v>0</v>
      </c>
      <c r="J2024" s="208">
        <v>0</v>
      </c>
      <c r="K2024" s="208">
        <v>0</v>
      </c>
      <c r="L2024" s="208"/>
      <c r="M2024" s="208">
        <v>0</v>
      </c>
      <c r="N2024" s="208">
        <v>0</v>
      </c>
      <c r="O2024" s="208">
        <v>680</v>
      </c>
      <c r="P2024" s="208" t="s">
        <v>257</v>
      </c>
      <c r="Q2024" s="208" t="s">
        <v>258</v>
      </c>
      <c r="R2024" s="208" t="s">
        <v>259</v>
      </c>
      <c r="S2024" s="203">
        <v>44837.596064814818</v>
      </c>
    </row>
    <row r="2025" spans="1:19" x14ac:dyDescent="0.2">
      <c r="A2025" s="208" t="s">
        <v>256</v>
      </c>
      <c r="B2025" s="208" t="s">
        <v>211</v>
      </c>
      <c r="C2025" s="203">
        <v>44829.25</v>
      </c>
      <c r="D2025" s="208">
        <v>0</v>
      </c>
      <c r="E2025" s="208">
        <v>0</v>
      </c>
      <c r="F2025" s="208">
        <v>1.92</v>
      </c>
      <c r="G2025" s="208">
        <v>1.92</v>
      </c>
      <c r="H2025" s="208">
        <v>0</v>
      </c>
      <c r="I2025" s="208">
        <v>0</v>
      </c>
      <c r="J2025" s="208">
        <v>0</v>
      </c>
      <c r="K2025" s="208">
        <v>0</v>
      </c>
      <c r="L2025" s="208"/>
      <c r="M2025" s="208">
        <v>0</v>
      </c>
      <c r="N2025" s="208">
        <v>0</v>
      </c>
      <c r="O2025" s="208">
        <v>680</v>
      </c>
      <c r="P2025" s="208" t="s">
        <v>257</v>
      </c>
      <c r="Q2025" s="208" t="s">
        <v>258</v>
      </c>
      <c r="R2025" s="208" t="s">
        <v>259</v>
      </c>
      <c r="S2025" s="203">
        <v>44837.596064814818</v>
      </c>
    </row>
    <row r="2026" spans="1:19" x14ac:dyDescent="0.2">
      <c r="A2026" s="208" t="s">
        <v>256</v>
      </c>
      <c r="B2026" s="208" t="s">
        <v>211</v>
      </c>
      <c r="C2026" s="203">
        <v>44829.291666666664</v>
      </c>
      <c r="D2026" s="208">
        <v>0</v>
      </c>
      <c r="E2026" s="208">
        <v>0</v>
      </c>
      <c r="F2026" s="208">
        <v>1.9159999999999999</v>
      </c>
      <c r="G2026" s="208">
        <v>1.9159999999999999</v>
      </c>
      <c r="H2026" s="208">
        <v>0</v>
      </c>
      <c r="I2026" s="208">
        <v>0</v>
      </c>
      <c r="J2026" s="208">
        <v>0</v>
      </c>
      <c r="K2026" s="208">
        <v>0</v>
      </c>
      <c r="L2026" s="208"/>
      <c r="M2026" s="208">
        <v>0</v>
      </c>
      <c r="N2026" s="208">
        <v>0</v>
      </c>
      <c r="O2026" s="208">
        <v>680</v>
      </c>
      <c r="P2026" s="208" t="s">
        <v>257</v>
      </c>
      <c r="Q2026" s="208" t="s">
        <v>258</v>
      </c>
      <c r="R2026" s="208" t="s">
        <v>259</v>
      </c>
      <c r="S2026" s="203">
        <v>44837.596064814818</v>
      </c>
    </row>
    <row r="2027" spans="1:19" x14ac:dyDescent="0.2">
      <c r="A2027" s="208" t="s">
        <v>256</v>
      </c>
      <c r="B2027" s="208" t="s">
        <v>211</v>
      </c>
      <c r="C2027" s="203">
        <v>44829.333333333336</v>
      </c>
      <c r="D2027" s="208">
        <v>0</v>
      </c>
      <c r="E2027" s="208">
        <v>0</v>
      </c>
      <c r="F2027" s="208">
        <v>1.9039999999999999</v>
      </c>
      <c r="G2027" s="208">
        <v>1.9039999999999999</v>
      </c>
      <c r="H2027" s="208">
        <v>0</v>
      </c>
      <c r="I2027" s="208">
        <v>0</v>
      </c>
      <c r="J2027" s="208">
        <v>0</v>
      </c>
      <c r="K2027" s="208">
        <v>0</v>
      </c>
      <c r="L2027" s="208"/>
      <c r="M2027" s="208">
        <v>0</v>
      </c>
      <c r="N2027" s="208">
        <v>0</v>
      </c>
      <c r="O2027" s="208">
        <v>680</v>
      </c>
      <c r="P2027" s="208" t="s">
        <v>257</v>
      </c>
      <c r="Q2027" s="208" t="s">
        <v>258</v>
      </c>
      <c r="R2027" s="208" t="s">
        <v>259</v>
      </c>
      <c r="S2027" s="203">
        <v>44837.596076388887</v>
      </c>
    </row>
    <row r="2028" spans="1:19" x14ac:dyDescent="0.2">
      <c r="A2028" s="208" t="s">
        <v>256</v>
      </c>
      <c r="B2028" s="208" t="s">
        <v>211</v>
      </c>
      <c r="C2028" s="203">
        <v>44829.375</v>
      </c>
      <c r="D2028" s="208">
        <v>0</v>
      </c>
      <c r="E2028" s="208">
        <v>0</v>
      </c>
      <c r="F2028" s="208">
        <v>1.8919999999999999</v>
      </c>
      <c r="G2028" s="208">
        <v>1.8919999999999999</v>
      </c>
      <c r="H2028" s="208">
        <v>0</v>
      </c>
      <c r="I2028" s="208">
        <v>0</v>
      </c>
      <c r="J2028" s="208">
        <v>0</v>
      </c>
      <c r="K2028" s="208">
        <v>0</v>
      </c>
      <c r="L2028" s="208"/>
      <c r="M2028" s="208">
        <v>0</v>
      </c>
      <c r="N2028" s="208">
        <v>0</v>
      </c>
      <c r="O2028" s="208">
        <v>680</v>
      </c>
      <c r="P2028" s="208" t="s">
        <v>257</v>
      </c>
      <c r="Q2028" s="208" t="s">
        <v>258</v>
      </c>
      <c r="R2028" s="208" t="s">
        <v>259</v>
      </c>
      <c r="S2028" s="203">
        <v>44837.596076388887</v>
      </c>
    </row>
    <row r="2029" spans="1:19" x14ac:dyDescent="0.2">
      <c r="A2029" s="208" t="s">
        <v>256</v>
      </c>
      <c r="B2029" s="208" t="s">
        <v>211</v>
      </c>
      <c r="C2029" s="203">
        <v>44829.416666666664</v>
      </c>
      <c r="D2029" s="208">
        <v>0</v>
      </c>
      <c r="E2029" s="208">
        <v>0</v>
      </c>
      <c r="F2029" s="208">
        <v>1.9039999999999999</v>
      </c>
      <c r="G2029" s="208">
        <v>1.9039999999999999</v>
      </c>
      <c r="H2029" s="208">
        <v>0</v>
      </c>
      <c r="I2029" s="208">
        <v>0</v>
      </c>
      <c r="J2029" s="208">
        <v>0</v>
      </c>
      <c r="K2029" s="208">
        <v>0</v>
      </c>
      <c r="L2029" s="208"/>
      <c r="M2029" s="208">
        <v>0</v>
      </c>
      <c r="N2029" s="208">
        <v>0</v>
      </c>
      <c r="O2029" s="208">
        <v>680</v>
      </c>
      <c r="P2029" s="208" t="s">
        <v>257</v>
      </c>
      <c r="Q2029" s="208" t="s">
        <v>258</v>
      </c>
      <c r="R2029" s="208" t="s">
        <v>259</v>
      </c>
      <c r="S2029" s="203">
        <v>44837.596064814818</v>
      </c>
    </row>
    <row r="2030" spans="1:19" x14ac:dyDescent="0.2">
      <c r="A2030" s="208" t="s">
        <v>256</v>
      </c>
      <c r="B2030" s="208" t="s">
        <v>211</v>
      </c>
      <c r="C2030" s="203">
        <v>44829.458333333336</v>
      </c>
      <c r="D2030" s="208">
        <v>0</v>
      </c>
      <c r="E2030" s="208">
        <v>0</v>
      </c>
      <c r="F2030" s="208">
        <v>1.8919999999999999</v>
      </c>
      <c r="G2030" s="208">
        <v>1.8919999999999999</v>
      </c>
      <c r="H2030" s="208">
        <v>0</v>
      </c>
      <c r="I2030" s="208">
        <v>0</v>
      </c>
      <c r="J2030" s="208">
        <v>0</v>
      </c>
      <c r="K2030" s="208">
        <v>0</v>
      </c>
      <c r="L2030" s="208"/>
      <c r="M2030" s="208">
        <v>0</v>
      </c>
      <c r="N2030" s="208">
        <v>0</v>
      </c>
      <c r="O2030" s="208">
        <v>680</v>
      </c>
      <c r="P2030" s="208" t="s">
        <v>257</v>
      </c>
      <c r="Q2030" s="208" t="s">
        <v>258</v>
      </c>
      <c r="R2030" s="208" t="s">
        <v>259</v>
      </c>
      <c r="S2030" s="203">
        <v>44837.596076388887</v>
      </c>
    </row>
    <row r="2031" spans="1:19" x14ac:dyDescent="0.2">
      <c r="A2031" s="208" t="s">
        <v>256</v>
      </c>
      <c r="B2031" s="208" t="s">
        <v>211</v>
      </c>
      <c r="C2031" s="203">
        <v>44829.5</v>
      </c>
      <c r="D2031" s="208">
        <v>0</v>
      </c>
      <c r="E2031" s="208">
        <v>0</v>
      </c>
      <c r="F2031" s="208">
        <v>1.8879999999999999</v>
      </c>
      <c r="G2031" s="208">
        <v>1.8879999999999999</v>
      </c>
      <c r="H2031" s="208">
        <v>0</v>
      </c>
      <c r="I2031" s="208">
        <v>0</v>
      </c>
      <c r="J2031" s="208">
        <v>0</v>
      </c>
      <c r="K2031" s="208">
        <v>0</v>
      </c>
      <c r="L2031" s="208"/>
      <c r="M2031" s="208">
        <v>0</v>
      </c>
      <c r="N2031" s="208">
        <v>0</v>
      </c>
      <c r="O2031" s="208">
        <v>680</v>
      </c>
      <c r="P2031" s="208" t="s">
        <v>257</v>
      </c>
      <c r="Q2031" s="208" t="s">
        <v>258</v>
      </c>
      <c r="R2031" s="208" t="s">
        <v>259</v>
      </c>
      <c r="S2031" s="203">
        <v>44837.596064814818</v>
      </c>
    </row>
    <row r="2032" spans="1:19" x14ac:dyDescent="0.2">
      <c r="A2032" s="208" t="s">
        <v>256</v>
      </c>
      <c r="B2032" s="208" t="s">
        <v>211</v>
      </c>
      <c r="C2032" s="203">
        <v>44829.541666666664</v>
      </c>
      <c r="D2032" s="208">
        <v>0</v>
      </c>
      <c r="E2032" s="208">
        <v>0</v>
      </c>
      <c r="F2032" s="208">
        <v>1.9159999999999999</v>
      </c>
      <c r="G2032" s="208">
        <v>1.9159999999999999</v>
      </c>
      <c r="H2032" s="208">
        <v>0</v>
      </c>
      <c r="I2032" s="208">
        <v>0</v>
      </c>
      <c r="J2032" s="208">
        <v>0</v>
      </c>
      <c r="K2032" s="208">
        <v>0</v>
      </c>
      <c r="L2032" s="208"/>
      <c r="M2032" s="208">
        <v>0</v>
      </c>
      <c r="N2032" s="208">
        <v>0</v>
      </c>
      <c r="O2032" s="208">
        <v>680</v>
      </c>
      <c r="P2032" s="208" t="s">
        <v>257</v>
      </c>
      <c r="Q2032" s="208" t="s">
        <v>258</v>
      </c>
      <c r="R2032" s="208" t="s">
        <v>259</v>
      </c>
      <c r="S2032" s="203">
        <v>44837.596064814818</v>
      </c>
    </row>
    <row r="2033" spans="1:19" x14ac:dyDescent="0.2">
      <c r="A2033" s="208" t="s">
        <v>256</v>
      </c>
      <c r="B2033" s="208" t="s">
        <v>211</v>
      </c>
      <c r="C2033" s="203">
        <v>44829.583333333336</v>
      </c>
      <c r="D2033" s="208">
        <v>0</v>
      </c>
      <c r="E2033" s="208">
        <v>0</v>
      </c>
      <c r="F2033" s="208">
        <v>1.9039999999999999</v>
      </c>
      <c r="G2033" s="208">
        <v>1.9039999999999999</v>
      </c>
      <c r="H2033" s="208">
        <v>0</v>
      </c>
      <c r="I2033" s="208">
        <v>0</v>
      </c>
      <c r="J2033" s="208">
        <v>0</v>
      </c>
      <c r="K2033" s="208">
        <v>0</v>
      </c>
      <c r="L2033" s="208"/>
      <c r="M2033" s="208">
        <v>0</v>
      </c>
      <c r="N2033" s="208">
        <v>0</v>
      </c>
      <c r="O2033" s="208">
        <v>680</v>
      </c>
      <c r="P2033" s="208" t="s">
        <v>257</v>
      </c>
      <c r="Q2033" s="208" t="s">
        <v>258</v>
      </c>
      <c r="R2033" s="208" t="s">
        <v>259</v>
      </c>
      <c r="S2033" s="203">
        <v>44837.596076388887</v>
      </c>
    </row>
    <row r="2034" spans="1:19" x14ac:dyDescent="0.2">
      <c r="A2034" s="208" t="s">
        <v>256</v>
      </c>
      <c r="B2034" s="208" t="s">
        <v>211</v>
      </c>
      <c r="C2034" s="203">
        <v>44829.625</v>
      </c>
      <c r="D2034" s="208">
        <v>0</v>
      </c>
      <c r="E2034" s="208">
        <v>0</v>
      </c>
      <c r="F2034" s="208">
        <v>1.8919999999999999</v>
      </c>
      <c r="G2034" s="208">
        <v>1.8919999999999999</v>
      </c>
      <c r="H2034" s="208">
        <v>0</v>
      </c>
      <c r="I2034" s="208">
        <v>0</v>
      </c>
      <c r="J2034" s="208">
        <v>0</v>
      </c>
      <c r="K2034" s="208">
        <v>0</v>
      </c>
      <c r="L2034" s="208"/>
      <c r="M2034" s="208">
        <v>0</v>
      </c>
      <c r="N2034" s="208">
        <v>0</v>
      </c>
      <c r="O2034" s="208">
        <v>680</v>
      </c>
      <c r="P2034" s="208" t="s">
        <v>257</v>
      </c>
      <c r="Q2034" s="208" t="s">
        <v>258</v>
      </c>
      <c r="R2034" s="208" t="s">
        <v>259</v>
      </c>
      <c r="S2034" s="203">
        <v>44837.596064814818</v>
      </c>
    </row>
    <row r="2035" spans="1:19" x14ac:dyDescent="0.2">
      <c r="A2035" s="208" t="s">
        <v>256</v>
      </c>
      <c r="B2035" s="208" t="s">
        <v>211</v>
      </c>
      <c r="C2035" s="203">
        <v>44829.666666666664</v>
      </c>
      <c r="D2035" s="208">
        <v>0</v>
      </c>
      <c r="E2035" s="208">
        <v>0</v>
      </c>
      <c r="F2035" s="208">
        <v>1.8879999999999999</v>
      </c>
      <c r="G2035" s="208">
        <v>1.8879999999999999</v>
      </c>
      <c r="H2035" s="208">
        <v>0</v>
      </c>
      <c r="I2035" s="208">
        <v>0</v>
      </c>
      <c r="J2035" s="208">
        <v>0</v>
      </c>
      <c r="K2035" s="208">
        <v>0</v>
      </c>
      <c r="L2035" s="208"/>
      <c r="M2035" s="208">
        <v>0</v>
      </c>
      <c r="N2035" s="208">
        <v>0</v>
      </c>
      <c r="O2035" s="208">
        <v>680</v>
      </c>
      <c r="P2035" s="208" t="s">
        <v>257</v>
      </c>
      <c r="Q2035" s="208" t="s">
        <v>258</v>
      </c>
      <c r="R2035" s="208" t="s">
        <v>259</v>
      </c>
      <c r="S2035" s="203">
        <v>44837.596076388887</v>
      </c>
    </row>
    <row r="2036" spans="1:19" x14ac:dyDescent="0.2">
      <c r="A2036" s="208" t="s">
        <v>256</v>
      </c>
      <c r="B2036" s="208" t="s">
        <v>211</v>
      </c>
      <c r="C2036" s="203">
        <v>44829.708333333336</v>
      </c>
      <c r="D2036" s="208">
        <v>0</v>
      </c>
      <c r="E2036" s="208">
        <v>0</v>
      </c>
      <c r="F2036" s="208">
        <v>1.8919999999999999</v>
      </c>
      <c r="G2036" s="208">
        <v>1.8919999999999999</v>
      </c>
      <c r="H2036" s="208">
        <v>0</v>
      </c>
      <c r="I2036" s="208">
        <v>0</v>
      </c>
      <c r="J2036" s="208">
        <v>0</v>
      </c>
      <c r="K2036" s="208">
        <v>0</v>
      </c>
      <c r="L2036" s="208"/>
      <c r="M2036" s="208">
        <v>0</v>
      </c>
      <c r="N2036" s="208">
        <v>0</v>
      </c>
      <c r="O2036" s="208">
        <v>680</v>
      </c>
      <c r="P2036" s="208" t="s">
        <v>257</v>
      </c>
      <c r="Q2036" s="208" t="s">
        <v>258</v>
      </c>
      <c r="R2036" s="208" t="s">
        <v>259</v>
      </c>
      <c r="S2036" s="203">
        <v>44837.596064814818</v>
      </c>
    </row>
    <row r="2037" spans="1:19" x14ac:dyDescent="0.2">
      <c r="A2037" s="208" t="s">
        <v>256</v>
      </c>
      <c r="B2037" s="208" t="s">
        <v>211</v>
      </c>
      <c r="C2037" s="203">
        <v>44829.75</v>
      </c>
      <c r="D2037" s="208">
        <v>0</v>
      </c>
      <c r="E2037" s="208">
        <v>0</v>
      </c>
      <c r="F2037" s="208">
        <v>1.92</v>
      </c>
      <c r="G2037" s="208">
        <v>1.92</v>
      </c>
      <c r="H2037" s="208">
        <v>0</v>
      </c>
      <c r="I2037" s="208">
        <v>0</v>
      </c>
      <c r="J2037" s="208">
        <v>0</v>
      </c>
      <c r="K2037" s="208">
        <v>0</v>
      </c>
      <c r="L2037" s="208"/>
      <c r="M2037" s="208">
        <v>0</v>
      </c>
      <c r="N2037" s="208">
        <v>0</v>
      </c>
      <c r="O2037" s="208">
        <v>680</v>
      </c>
      <c r="P2037" s="208" t="s">
        <v>257</v>
      </c>
      <c r="Q2037" s="208" t="s">
        <v>258</v>
      </c>
      <c r="R2037" s="208" t="s">
        <v>259</v>
      </c>
      <c r="S2037" s="203">
        <v>44837.596076388887</v>
      </c>
    </row>
    <row r="2038" spans="1:19" x14ac:dyDescent="0.2">
      <c r="A2038" s="208" t="s">
        <v>256</v>
      </c>
      <c r="B2038" s="208" t="s">
        <v>211</v>
      </c>
      <c r="C2038" s="203">
        <v>44829.791666666664</v>
      </c>
      <c r="D2038" s="208">
        <v>0</v>
      </c>
      <c r="E2038" s="208">
        <v>0</v>
      </c>
      <c r="F2038" s="208">
        <v>1.8879999999999999</v>
      </c>
      <c r="G2038" s="208">
        <v>1.8879999999999999</v>
      </c>
      <c r="H2038" s="208">
        <v>0</v>
      </c>
      <c r="I2038" s="208">
        <v>0</v>
      </c>
      <c r="J2038" s="208">
        <v>0</v>
      </c>
      <c r="K2038" s="208">
        <v>0</v>
      </c>
      <c r="L2038" s="208"/>
      <c r="M2038" s="208">
        <v>0</v>
      </c>
      <c r="N2038" s="208">
        <v>0</v>
      </c>
      <c r="O2038" s="208">
        <v>680</v>
      </c>
      <c r="P2038" s="208" t="s">
        <v>257</v>
      </c>
      <c r="Q2038" s="208" t="s">
        <v>258</v>
      </c>
      <c r="R2038" s="208" t="s">
        <v>259</v>
      </c>
      <c r="S2038" s="203">
        <v>44837.596064814818</v>
      </c>
    </row>
    <row r="2039" spans="1:19" x14ac:dyDescent="0.2">
      <c r="A2039" s="208" t="s">
        <v>256</v>
      </c>
      <c r="B2039" s="208" t="s">
        <v>211</v>
      </c>
      <c r="C2039" s="203">
        <v>44829.833333333336</v>
      </c>
      <c r="D2039" s="208">
        <v>0</v>
      </c>
      <c r="E2039" s="208">
        <v>0</v>
      </c>
      <c r="F2039" s="208">
        <v>1.9</v>
      </c>
      <c r="G2039" s="208">
        <v>1.9</v>
      </c>
      <c r="H2039" s="208">
        <v>0</v>
      </c>
      <c r="I2039" s="208">
        <v>0</v>
      </c>
      <c r="J2039" s="208">
        <v>0</v>
      </c>
      <c r="K2039" s="208">
        <v>0</v>
      </c>
      <c r="L2039" s="208"/>
      <c r="M2039" s="208">
        <v>0</v>
      </c>
      <c r="N2039" s="208">
        <v>0</v>
      </c>
      <c r="O2039" s="208">
        <v>680</v>
      </c>
      <c r="P2039" s="208" t="s">
        <v>257</v>
      </c>
      <c r="Q2039" s="208" t="s">
        <v>258</v>
      </c>
      <c r="R2039" s="208" t="s">
        <v>259</v>
      </c>
      <c r="S2039" s="203">
        <v>44837.596064814818</v>
      </c>
    </row>
    <row r="2040" spans="1:19" x14ac:dyDescent="0.2">
      <c r="A2040" s="208" t="s">
        <v>256</v>
      </c>
      <c r="B2040" s="208" t="s">
        <v>211</v>
      </c>
      <c r="C2040" s="203">
        <v>44829.875</v>
      </c>
      <c r="D2040" s="208">
        <v>0</v>
      </c>
      <c r="E2040" s="208">
        <v>0</v>
      </c>
      <c r="F2040" s="208">
        <v>1.8959999999999999</v>
      </c>
      <c r="G2040" s="208">
        <v>1.8959999999999999</v>
      </c>
      <c r="H2040" s="208">
        <v>0</v>
      </c>
      <c r="I2040" s="208">
        <v>0</v>
      </c>
      <c r="J2040" s="208">
        <v>0</v>
      </c>
      <c r="K2040" s="208">
        <v>0</v>
      </c>
      <c r="L2040" s="208"/>
      <c r="M2040" s="208">
        <v>0</v>
      </c>
      <c r="N2040" s="208">
        <v>0</v>
      </c>
      <c r="O2040" s="208">
        <v>680</v>
      </c>
      <c r="P2040" s="208" t="s">
        <v>257</v>
      </c>
      <c r="Q2040" s="208" t="s">
        <v>258</v>
      </c>
      <c r="R2040" s="208" t="s">
        <v>259</v>
      </c>
      <c r="S2040" s="203">
        <v>44837.596064814818</v>
      </c>
    </row>
    <row r="2041" spans="1:19" x14ac:dyDescent="0.2">
      <c r="A2041" s="208" t="s">
        <v>256</v>
      </c>
      <c r="B2041" s="208" t="s">
        <v>211</v>
      </c>
      <c r="C2041" s="203">
        <v>44829.916666666664</v>
      </c>
      <c r="D2041" s="208">
        <v>0</v>
      </c>
      <c r="E2041" s="208">
        <v>0</v>
      </c>
      <c r="F2041" s="208">
        <v>1.9</v>
      </c>
      <c r="G2041" s="208">
        <v>1.9</v>
      </c>
      <c r="H2041" s="208">
        <v>0</v>
      </c>
      <c r="I2041" s="208">
        <v>0</v>
      </c>
      <c r="J2041" s="208">
        <v>0</v>
      </c>
      <c r="K2041" s="208">
        <v>0</v>
      </c>
      <c r="L2041" s="208"/>
      <c r="M2041" s="208">
        <v>0</v>
      </c>
      <c r="N2041" s="208">
        <v>0</v>
      </c>
      <c r="O2041" s="208">
        <v>680</v>
      </c>
      <c r="P2041" s="208" t="s">
        <v>257</v>
      </c>
      <c r="Q2041" s="208" t="s">
        <v>258</v>
      </c>
      <c r="R2041" s="208" t="s">
        <v>259</v>
      </c>
      <c r="S2041" s="203">
        <v>44837.596076388887</v>
      </c>
    </row>
    <row r="2042" spans="1:19" x14ac:dyDescent="0.2">
      <c r="A2042" s="208" t="s">
        <v>256</v>
      </c>
      <c r="B2042" s="208" t="s">
        <v>211</v>
      </c>
      <c r="C2042" s="203">
        <v>44829.958333333336</v>
      </c>
      <c r="D2042" s="208">
        <v>0</v>
      </c>
      <c r="E2042" s="208">
        <v>0</v>
      </c>
      <c r="F2042" s="208">
        <v>1.9039999999999999</v>
      </c>
      <c r="G2042" s="208">
        <v>1.9039999999999999</v>
      </c>
      <c r="H2042" s="208">
        <v>0</v>
      </c>
      <c r="I2042" s="208">
        <v>0</v>
      </c>
      <c r="J2042" s="208">
        <v>0</v>
      </c>
      <c r="K2042" s="208">
        <v>0</v>
      </c>
      <c r="L2042" s="208"/>
      <c r="M2042" s="208">
        <v>0</v>
      </c>
      <c r="N2042" s="208">
        <v>0</v>
      </c>
      <c r="O2042" s="208">
        <v>680</v>
      </c>
      <c r="P2042" s="208" t="s">
        <v>257</v>
      </c>
      <c r="Q2042" s="208" t="s">
        <v>258</v>
      </c>
      <c r="R2042" s="208" t="s">
        <v>259</v>
      </c>
      <c r="S2042" s="203">
        <v>44837.596064814818</v>
      </c>
    </row>
    <row r="2043" spans="1:19" x14ac:dyDescent="0.2">
      <c r="A2043" s="208" t="s">
        <v>256</v>
      </c>
      <c r="B2043" s="208" t="s">
        <v>211</v>
      </c>
      <c r="C2043" s="203">
        <v>44830</v>
      </c>
      <c r="D2043" s="208">
        <v>0</v>
      </c>
      <c r="E2043" s="208">
        <v>0</v>
      </c>
      <c r="F2043" s="208">
        <v>1.9119999999999999</v>
      </c>
      <c r="G2043" s="208">
        <v>1.9119999999999999</v>
      </c>
      <c r="H2043" s="208">
        <v>0</v>
      </c>
      <c r="I2043" s="208">
        <v>0</v>
      </c>
      <c r="J2043" s="208">
        <v>0</v>
      </c>
      <c r="K2043" s="208">
        <v>0</v>
      </c>
      <c r="L2043" s="208"/>
      <c r="M2043" s="208">
        <v>0</v>
      </c>
      <c r="N2043" s="208">
        <v>0</v>
      </c>
      <c r="O2043" s="208">
        <v>680</v>
      </c>
      <c r="P2043" s="208" t="s">
        <v>257</v>
      </c>
      <c r="Q2043" s="208" t="s">
        <v>258</v>
      </c>
      <c r="R2043" s="208" t="s">
        <v>259</v>
      </c>
      <c r="S2043" s="203">
        <v>44837.596076388887</v>
      </c>
    </row>
    <row r="2044" spans="1:19" x14ac:dyDescent="0.2">
      <c r="A2044" s="208" t="s">
        <v>256</v>
      </c>
      <c r="B2044" s="208" t="s">
        <v>211</v>
      </c>
      <c r="C2044" s="203">
        <v>44830.041666666664</v>
      </c>
      <c r="D2044" s="208">
        <v>0</v>
      </c>
      <c r="E2044" s="208">
        <v>0</v>
      </c>
      <c r="F2044" s="208">
        <v>1.9</v>
      </c>
      <c r="G2044" s="208">
        <v>1.9</v>
      </c>
      <c r="H2044" s="208">
        <v>0</v>
      </c>
      <c r="I2044" s="208">
        <v>0</v>
      </c>
      <c r="J2044" s="208">
        <v>0</v>
      </c>
      <c r="K2044" s="208">
        <v>0</v>
      </c>
      <c r="L2044" s="208"/>
      <c r="M2044" s="208">
        <v>0</v>
      </c>
      <c r="N2044" s="208">
        <v>0</v>
      </c>
      <c r="O2044" s="208">
        <v>680</v>
      </c>
      <c r="P2044" s="208" t="s">
        <v>257</v>
      </c>
      <c r="Q2044" s="208" t="s">
        <v>258</v>
      </c>
      <c r="R2044" s="208" t="s">
        <v>259</v>
      </c>
      <c r="S2044" s="203">
        <v>44837.596064814818</v>
      </c>
    </row>
    <row r="2045" spans="1:19" x14ac:dyDescent="0.2">
      <c r="A2045" s="208" t="s">
        <v>256</v>
      </c>
      <c r="B2045" s="208" t="s">
        <v>211</v>
      </c>
      <c r="C2045" s="203">
        <v>44830.083333333336</v>
      </c>
      <c r="D2045" s="208">
        <v>0</v>
      </c>
      <c r="E2045" s="208">
        <v>0</v>
      </c>
      <c r="F2045" s="208">
        <v>1.9079999999999999</v>
      </c>
      <c r="G2045" s="208">
        <v>1.9079999999999999</v>
      </c>
      <c r="H2045" s="208">
        <v>0</v>
      </c>
      <c r="I2045" s="208">
        <v>0</v>
      </c>
      <c r="J2045" s="208">
        <v>0</v>
      </c>
      <c r="K2045" s="208">
        <v>0</v>
      </c>
      <c r="L2045" s="208"/>
      <c r="M2045" s="208">
        <v>0</v>
      </c>
      <c r="N2045" s="208">
        <v>0</v>
      </c>
      <c r="O2045" s="208">
        <v>680</v>
      </c>
      <c r="P2045" s="208" t="s">
        <v>257</v>
      </c>
      <c r="Q2045" s="208" t="s">
        <v>258</v>
      </c>
      <c r="R2045" s="208" t="s">
        <v>259</v>
      </c>
      <c r="S2045" s="203">
        <v>44837.596076388887</v>
      </c>
    </row>
    <row r="2046" spans="1:19" x14ac:dyDescent="0.2">
      <c r="A2046" s="208" t="s">
        <v>256</v>
      </c>
      <c r="B2046" s="208" t="s">
        <v>211</v>
      </c>
      <c r="C2046" s="203">
        <v>44830.125</v>
      </c>
      <c r="D2046" s="208">
        <v>0</v>
      </c>
      <c r="E2046" s="208">
        <v>0</v>
      </c>
      <c r="F2046" s="208">
        <v>1.9039999999999999</v>
      </c>
      <c r="G2046" s="208">
        <v>1.9039999999999999</v>
      </c>
      <c r="H2046" s="208">
        <v>0</v>
      </c>
      <c r="I2046" s="208">
        <v>0</v>
      </c>
      <c r="J2046" s="208">
        <v>0</v>
      </c>
      <c r="K2046" s="208">
        <v>0</v>
      </c>
      <c r="L2046" s="208"/>
      <c r="M2046" s="208">
        <v>0</v>
      </c>
      <c r="N2046" s="208">
        <v>0</v>
      </c>
      <c r="O2046" s="208">
        <v>680</v>
      </c>
      <c r="P2046" s="208" t="s">
        <v>257</v>
      </c>
      <c r="Q2046" s="208" t="s">
        <v>258</v>
      </c>
      <c r="R2046" s="208" t="s">
        <v>259</v>
      </c>
      <c r="S2046" s="203">
        <v>44837.596064814818</v>
      </c>
    </row>
    <row r="2047" spans="1:19" x14ac:dyDescent="0.2">
      <c r="A2047" s="208" t="s">
        <v>256</v>
      </c>
      <c r="B2047" s="208" t="s">
        <v>211</v>
      </c>
      <c r="C2047" s="203">
        <v>44830.166666666664</v>
      </c>
      <c r="D2047" s="208">
        <v>0</v>
      </c>
      <c r="E2047" s="208">
        <v>0</v>
      </c>
      <c r="F2047" s="208">
        <v>1.9079999999999999</v>
      </c>
      <c r="G2047" s="208">
        <v>1.9079999999999999</v>
      </c>
      <c r="H2047" s="208">
        <v>0</v>
      </c>
      <c r="I2047" s="208">
        <v>0</v>
      </c>
      <c r="J2047" s="208">
        <v>0</v>
      </c>
      <c r="K2047" s="208">
        <v>0</v>
      </c>
      <c r="L2047" s="208"/>
      <c r="M2047" s="208">
        <v>0</v>
      </c>
      <c r="N2047" s="208">
        <v>0</v>
      </c>
      <c r="O2047" s="208">
        <v>680</v>
      </c>
      <c r="P2047" s="208" t="s">
        <v>257</v>
      </c>
      <c r="Q2047" s="208" t="s">
        <v>258</v>
      </c>
      <c r="R2047" s="208" t="s">
        <v>259</v>
      </c>
      <c r="S2047" s="203">
        <v>44837.596076388887</v>
      </c>
    </row>
    <row r="2048" spans="1:19" x14ac:dyDescent="0.2">
      <c r="A2048" s="208" t="s">
        <v>256</v>
      </c>
      <c r="B2048" s="208" t="s">
        <v>211</v>
      </c>
      <c r="C2048" s="203">
        <v>44830.208333333336</v>
      </c>
      <c r="D2048" s="208">
        <v>0</v>
      </c>
      <c r="E2048" s="208">
        <v>0</v>
      </c>
      <c r="F2048" s="208">
        <v>1.9119999999999999</v>
      </c>
      <c r="G2048" s="208">
        <v>1.9119999999999999</v>
      </c>
      <c r="H2048" s="208">
        <v>0</v>
      </c>
      <c r="I2048" s="208">
        <v>0</v>
      </c>
      <c r="J2048" s="208">
        <v>0</v>
      </c>
      <c r="K2048" s="208">
        <v>0</v>
      </c>
      <c r="L2048" s="208"/>
      <c r="M2048" s="208">
        <v>0</v>
      </c>
      <c r="N2048" s="208">
        <v>0</v>
      </c>
      <c r="O2048" s="208">
        <v>680</v>
      </c>
      <c r="P2048" s="208" t="s">
        <v>257</v>
      </c>
      <c r="Q2048" s="208" t="s">
        <v>258</v>
      </c>
      <c r="R2048" s="208" t="s">
        <v>259</v>
      </c>
      <c r="S2048" s="203">
        <v>44837.596064814818</v>
      </c>
    </row>
    <row r="2049" spans="1:19" x14ac:dyDescent="0.2">
      <c r="A2049" s="208" t="s">
        <v>256</v>
      </c>
      <c r="B2049" s="208" t="s">
        <v>211</v>
      </c>
      <c r="C2049" s="203">
        <v>44830.25</v>
      </c>
      <c r="D2049" s="208">
        <v>0</v>
      </c>
      <c r="E2049" s="208">
        <v>0</v>
      </c>
      <c r="F2049" s="208">
        <v>1.9119999999999999</v>
      </c>
      <c r="G2049" s="208">
        <v>1.9119999999999999</v>
      </c>
      <c r="H2049" s="208">
        <v>0</v>
      </c>
      <c r="I2049" s="208">
        <v>0</v>
      </c>
      <c r="J2049" s="208">
        <v>0</v>
      </c>
      <c r="K2049" s="208">
        <v>0</v>
      </c>
      <c r="L2049" s="208"/>
      <c r="M2049" s="208">
        <v>0</v>
      </c>
      <c r="N2049" s="208">
        <v>0</v>
      </c>
      <c r="O2049" s="208">
        <v>680</v>
      </c>
      <c r="P2049" s="208" t="s">
        <v>257</v>
      </c>
      <c r="Q2049" s="208" t="s">
        <v>258</v>
      </c>
      <c r="R2049" s="208" t="s">
        <v>259</v>
      </c>
      <c r="S2049" s="203">
        <v>44837.596064814818</v>
      </c>
    </row>
    <row r="2050" spans="1:19" x14ac:dyDescent="0.2">
      <c r="A2050" s="208" t="s">
        <v>256</v>
      </c>
      <c r="B2050" s="208" t="s">
        <v>211</v>
      </c>
      <c r="C2050" s="203">
        <v>44830.291666666664</v>
      </c>
      <c r="D2050" s="208">
        <v>0</v>
      </c>
      <c r="E2050" s="208">
        <v>0</v>
      </c>
      <c r="F2050" s="208">
        <v>1.9159999999999999</v>
      </c>
      <c r="G2050" s="208">
        <v>1.9159999999999999</v>
      </c>
      <c r="H2050" s="208">
        <v>0</v>
      </c>
      <c r="I2050" s="208">
        <v>0</v>
      </c>
      <c r="J2050" s="208">
        <v>0</v>
      </c>
      <c r="K2050" s="208">
        <v>0</v>
      </c>
      <c r="L2050" s="208"/>
      <c r="M2050" s="208">
        <v>0</v>
      </c>
      <c r="N2050" s="208">
        <v>0</v>
      </c>
      <c r="O2050" s="208">
        <v>680</v>
      </c>
      <c r="P2050" s="208" t="s">
        <v>257</v>
      </c>
      <c r="Q2050" s="208" t="s">
        <v>258</v>
      </c>
      <c r="R2050" s="208" t="s">
        <v>259</v>
      </c>
      <c r="S2050" s="203">
        <v>44837.596076388887</v>
      </c>
    </row>
    <row r="2051" spans="1:19" x14ac:dyDescent="0.2">
      <c r="A2051" s="208" t="s">
        <v>256</v>
      </c>
      <c r="B2051" s="208" t="s">
        <v>211</v>
      </c>
      <c r="C2051" s="203">
        <v>44830.333333333336</v>
      </c>
      <c r="D2051" s="208">
        <v>0</v>
      </c>
      <c r="E2051" s="208">
        <v>0</v>
      </c>
      <c r="F2051" s="208">
        <v>1.9039999999999999</v>
      </c>
      <c r="G2051" s="208">
        <v>1.9039999999999999</v>
      </c>
      <c r="H2051" s="208">
        <v>0</v>
      </c>
      <c r="I2051" s="208">
        <v>0</v>
      </c>
      <c r="J2051" s="208">
        <v>0</v>
      </c>
      <c r="K2051" s="208">
        <v>0</v>
      </c>
      <c r="L2051" s="208"/>
      <c r="M2051" s="208">
        <v>0</v>
      </c>
      <c r="N2051" s="208">
        <v>0</v>
      </c>
      <c r="O2051" s="208">
        <v>680</v>
      </c>
      <c r="P2051" s="208" t="s">
        <v>257</v>
      </c>
      <c r="Q2051" s="208" t="s">
        <v>258</v>
      </c>
      <c r="R2051" s="208" t="s">
        <v>259</v>
      </c>
      <c r="S2051" s="203">
        <v>44837.596064814818</v>
      </c>
    </row>
    <row r="2052" spans="1:19" x14ac:dyDescent="0.2">
      <c r="A2052" s="208" t="s">
        <v>256</v>
      </c>
      <c r="B2052" s="208" t="s">
        <v>211</v>
      </c>
      <c r="C2052" s="203">
        <v>44830.375</v>
      </c>
      <c r="D2052" s="208">
        <v>0</v>
      </c>
      <c r="E2052" s="208">
        <v>0</v>
      </c>
      <c r="F2052" s="208">
        <v>1.9</v>
      </c>
      <c r="G2052" s="208">
        <v>1.9</v>
      </c>
      <c r="H2052" s="208">
        <v>0</v>
      </c>
      <c r="I2052" s="208">
        <v>0</v>
      </c>
      <c r="J2052" s="208">
        <v>0</v>
      </c>
      <c r="K2052" s="208">
        <v>0</v>
      </c>
      <c r="L2052" s="208"/>
      <c r="M2052" s="208">
        <v>0</v>
      </c>
      <c r="N2052" s="208">
        <v>0</v>
      </c>
      <c r="O2052" s="208">
        <v>680</v>
      </c>
      <c r="P2052" s="208" t="s">
        <v>257</v>
      </c>
      <c r="Q2052" s="208" t="s">
        <v>258</v>
      </c>
      <c r="R2052" s="208" t="s">
        <v>259</v>
      </c>
      <c r="S2052" s="203">
        <v>44837.596076388887</v>
      </c>
    </row>
    <row r="2053" spans="1:19" x14ac:dyDescent="0.2">
      <c r="A2053" s="208" t="s">
        <v>256</v>
      </c>
      <c r="B2053" s="208" t="s">
        <v>211</v>
      </c>
      <c r="C2053" s="203">
        <v>44830.416666666664</v>
      </c>
      <c r="D2053" s="208">
        <v>0</v>
      </c>
      <c r="E2053" s="208">
        <v>0</v>
      </c>
      <c r="F2053" s="208">
        <v>1.9</v>
      </c>
      <c r="G2053" s="208">
        <v>1.9</v>
      </c>
      <c r="H2053" s="208">
        <v>0</v>
      </c>
      <c r="I2053" s="208">
        <v>0</v>
      </c>
      <c r="J2053" s="208">
        <v>0</v>
      </c>
      <c r="K2053" s="208">
        <v>0</v>
      </c>
      <c r="L2053" s="208"/>
      <c r="M2053" s="208">
        <v>0</v>
      </c>
      <c r="N2053" s="208">
        <v>0</v>
      </c>
      <c r="O2053" s="208">
        <v>680</v>
      </c>
      <c r="P2053" s="208" t="s">
        <v>257</v>
      </c>
      <c r="Q2053" s="208" t="s">
        <v>258</v>
      </c>
      <c r="R2053" s="208" t="s">
        <v>259</v>
      </c>
      <c r="S2053" s="203">
        <v>44837.596064814818</v>
      </c>
    </row>
    <row r="2054" spans="1:19" x14ac:dyDescent="0.2">
      <c r="A2054" s="208" t="s">
        <v>256</v>
      </c>
      <c r="B2054" s="208" t="s">
        <v>211</v>
      </c>
      <c r="C2054" s="203">
        <v>44830.458333333336</v>
      </c>
      <c r="D2054" s="208">
        <v>0</v>
      </c>
      <c r="E2054" s="208">
        <v>0</v>
      </c>
      <c r="F2054" s="208">
        <v>2.04</v>
      </c>
      <c r="G2054" s="208">
        <v>2.04</v>
      </c>
      <c r="H2054" s="208">
        <v>0</v>
      </c>
      <c r="I2054" s="208">
        <v>0</v>
      </c>
      <c r="J2054" s="208">
        <v>0</v>
      </c>
      <c r="K2054" s="208">
        <v>0</v>
      </c>
      <c r="L2054" s="208"/>
      <c r="M2054" s="208">
        <v>0</v>
      </c>
      <c r="N2054" s="208">
        <v>0</v>
      </c>
      <c r="O2054" s="208">
        <v>680</v>
      </c>
      <c r="P2054" s="208" t="s">
        <v>257</v>
      </c>
      <c r="Q2054" s="208" t="s">
        <v>258</v>
      </c>
      <c r="R2054" s="208" t="s">
        <v>259</v>
      </c>
      <c r="S2054" s="203">
        <v>44837.596064814818</v>
      </c>
    </row>
    <row r="2055" spans="1:19" x14ac:dyDescent="0.2">
      <c r="A2055" s="208" t="s">
        <v>256</v>
      </c>
      <c r="B2055" s="208" t="s">
        <v>211</v>
      </c>
      <c r="C2055" s="203">
        <v>44830.5</v>
      </c>
      <c r="D2055" s="208">
        <v>0</v>
      </c>
      <c r="E2055" s="208">
        <v>0</v>
      </c>
      <c r="F2055" s="208">
        <v>2.1480000000000001</v>
      </c>
      <c r="G2055" s="208">
        <v>2.1480000000000001</v>
      </c>
      <c r="H2055" s="208">
        <v>0</v>
      </c>
      <c r="I2055" s="208">
        <v>0</v>
      </c>
      <c r="J2055" s="208">
        <v>0</v>
      </c>
      <c r="K2055" s="208">
        <v>0</v>
      </c>
      <c r="L2055" s="208"/>
      <c r="M2055" s="208">
        <v>0</v>
      </c>
      <c r="N2055" s="208">
        <v>0</v>
      </c>
      <c r="O2055" s="208">
        <v>680</v>
      </c>
      <c r="P2055" s="208" t="s">
        <v>257</v>
      </c>
      <c r="Q2055" s="208" t="s">
        <v>258</v>
      </c>
      <c r="R2055" s="208" t="s">
        <v>259</v>
      </c>
      <c r="S2055" s="203">
        <v>44837.596076388887</v>
      </c>
    </row>
    <row r="2056" spans="1:19" x14ac:dyDescent="0.2">
      <c r="A2056" s="208" t="s">
        <v>256</v>
      </c>
      <c r="B2056" s="208" t="s">
        <v>211</v>
      </c>
      <c r="C2056" s="203">
        <v>44830.541666666664</v>
      </c>
      <c r="D2056" s="208">
        <v>0</v>
      </c>
      <c r="E2056" s="208">
        <v>0</v>
      </c>
      <c r="F2056" s="208">
        <v>2.1560000000000001</v>
      </c>
      <c r="G2056" s="208">
        <v>2.1560000000000001</v>
      </c>
      <c r="H2056" s="208">
        <v>0</v>
      </c>
      <c r="I2056" s="208">
        <v>0</v>
      </c>
      <c r="J2056" s="208">
        <v>0</v>
      </c>
      <c r="K2056" s="208">
        <v>0</v>
      </c>
      <c r="L2056" s="208"/>
      <c r="M2056" s="208">
        <v>0</v>
      </c>
      <c r="N2056" s="208">
        <v>0</v>
      </c>
      <c r="O2056" s="208">
        <v>680</v>
      </c>
      <c r="P2056" s="208" t="s">
        <v>257</v>
      </c>
      <c r="Q2056" s="208" t="s">
        <v>258</v>
      </c>
      <c r="R2056" s="208" t="s">
        <v>259</v>
      </c>
      <c r="S2056" s="203">
        <v>44837.596064814818</v>
      </c>
    </row>
    <row r="2057" spans="1:19" x14ac:dyDescent="0.2">
      <c r="A2057" s="208" t="s">
        <v>256</v>
      </c>
      <c r="B2057" s="208" t="s">
        <v>211</v>
      </c>
      <c r="C2057" s="203">
        <v>44830.583333333336</v>
      </c>
      <c r="D2057" s="208">
        <v>0</v>
      </c>
      <c r="E2057" s="208">
        <v>0</v>
      </c>
      <c r="F2057" s="208">
        <v>2.0960000000000001</v>
      </c>
      <c r="G2057" s="208">
        <v>2.0960000000000001</v>
      </c>
      <c r="H2057" s="208">
        <v>0</v>
      </c>
      <c r="I2057" s="208">
        <v>0</v>
      </c>
      <c r="J2057" s="208">
        <v>0</v>
      </c>
      <c r="K2057" s="208">
        <v>0</v>
      </c>
      <c r="L2057" s="208"/>
      <c r="M2057" s="208">
        <v>0</v>
      </c>
      <c r="N2057" s="208">
        <v>0</v>
      </c>
      <c r="O2057" s="208">
        <v>680</v>
      </c>
      <c r="P2057" s="208" t="s">
        <v>257</v>
      </c>
      <c r="Q2057" s="208" t="s">
        <v>258</v>
      </c>
      <c r="R2057" s="208" t="s">
        <v>259</v>
      </c>
      <c r="S2057" s="203">
        <v>44837.596064814818</v>
      </c>
    </row>
    <row r="2058" spans="1:19" x14ac:dyDescent="0.2">
      <c r="A2058" s="208" t="s">
        <v>256</v>
      </c>
      <c r="B2058" s="208" t="s">
        <v>211</v>
      </c>
      <c r="C2058" s="203">
        <v>44830.625</v>
      </c>
      <c r="D2058" s="208">
        <v>0</v>
      </c>
      <c r="E2058" s="208">
        <v>0</v>
      </c>
      <c r="F2058" s="208">
        <v>2.0920000000000001</v>
      </c>
      <c r="G2058" s="208">
        <v>2.0920000000000001</v>
      </c>
      <c r="H2058" s="208">
        <v>0</v>
      </c>
      <c r="I2058" s="208">
        <v>0</v>
      </c>
      <c r="J2058" s="208">
        <v>0</v>
      </c>
      <c r="K2058" s="208">
        <v>0</v>
      </c>
      <c r="L2058" s="208"/>
      <c r="M2058" s="208">
        <v>0</v>
      </c>
      <c r="N2058" s="208">
        <v>0</v>
      </c>
      <c r="O2058" s="208">
        <v>680</v>
      </c>
      <c r="P2058" s="208" t="s">
        <v>257</v>
      </c>
      <c r="Q2058" s="208" t="s">
        <v>258</v>
      </c>
      <c r="R2058" s="208" t="s">
        <v>259</v>
      </c>
      <c r="S2058" s="203">
        <v>44837.596064814818</v>
      </c>
    </row>
    <row r="2059" spans="1:19" x14ac:dyDescent="0.2">
      <c r="A2059" s="208" t="s">
        <v>256</v>
      </c>
      <c r="B2059" s="208" t="s">
        <v>211</v>
      </c>
      <c r="C2059" s="203">
        <v>44830.666666666664</v>
      </c>
      <c r="D2059" s="208">
        <v>0</v>
      </c>
      <c r="E2059" s="208">
        <v>0</v>
      </c>
      <c r="F2059" s="208">
        <v>2.0880000000000001</v>
      </c>
      <c r="G2059" s="208">
        <v>2.0880000000000001</v>
      </c>
      <c r="H2059" s="208">
        <v>0</v>
      </c>
      <c r="I2059" s="208">
        <v>0</v>
      </c>
      <c r="J2059" s="208">
        <v>0</v>
      </c>
      <c r="K2059" s="208">
        <v>0</v>
      </c>
      <c r="L2059" s="208"/>
      <c r="M2059" s="208">
        <v>0</v>
      </c>
      <c r="N2059" s="208">
        <v>0</v>
      </c>
      <c r="O2059" s="208">
        <v>680</v>
      </c>
      <c r="P2059" s="208" t="s">
        <v>257</v>
      </c>
      <c r="Q2059" s="208" t="s">
        <v>258</v>
      </c>
      <c r="R2059" s="208" t="s">
        <v>259</v>
      </c>
      <c r="S2059" s="203">
        <v>44837.596076388887</v>
      </c>
    </row>
    <row r="2060" spans="1:19" x14ac:dyDescent="0.2">
      <c r="A2060" s="208" t="s">
        <v>256</v>
      </c>
      <c r="B2060" s="208" t="s">
        <v>211</v>
      </c>
      <c r="C2060" s="203">
        <v>44830.708333333336</v>
      </c>
      <c r="D2060" s="208">
        <v>0</v>
      </c>
      <c r="E2060" s="208">
        <v>0</v>
      </c>
      <c r="F2060" s="208">
        <v>2.0880000000000001</v>
      </c>
      <c r="G2060" s="208">
        <v>2.0880000000000001</v>
      </c>
      <c r="H2060" s="208">
        <v>0</v>
      </c>
      <c r="I2060" s="208">
        <v>0</v>
      </c>
      <c r="J2060" s="208">
        <v>0</v>
      </c>
      <c r="K2060" s="208">
        <v>0</v>
      </c>
      <c r="L2060" s="208"/>
      <c r="M2060" s="208">
        <v>0</v>
      </c>
      <c r="N2060" s="208">
        <v>0</v>
      </c>
      <c r="O2060" s="208">
        <v>680</v>
      </c>
      <c r="P2060" s="208" t="s">
        <v>257</v>
      </c>
      <c r="Q2060" s="208" t="s">
        <v>258</v>
      </c>
      <c r="R2060" s="208" t="s">
        <v>259</v>
      </c>
      <c r="S2060" s="203">
        <v>44837.596064814818</v>
      </c>
    </row>
    <row r="2061" spans="1:19" x14ac:dyDescent="0.2">
      <c r="A2061" s="208" t="s">
        <v>256</v>
      </c>
      <c r="B2061" s="208" t="s">
        <v>211</v>
      </c>
      <c r="C2061" s="203">
        <v>44830.75</v>
      </c>
      <c r="D2061" s="208">
        <v>0</v>
      </c>
      <c r="E2061" s="208">
        <v>0</v>
      </c>
      <c r="F2061" s="208">
        <v>2.06</v>
      </c>
      <c r="G2061" s="208">
        <v>2.06</v>
      </c>
      <c r="H2061" s="208">
        <v>0</v>
      </c>
      <c r="I2061" s="208">
        <v>0</v>
      </c>
      <c r="J2061" s="208">
        <v>0</v>
      </c>
      <c r="K2061" s="208">
        <v>0</v>
      </c>
      <c r="L2061" s="208"/>
      <c r="M2061" s="208">
        <v>0</v>
      </c>
      <c r="N2061" s="208">
        <v>0</v>
      </c>
      <c r="O2061" s="208">
        <v>680</v>
      </c>
      <c r="P2061" s="208" t="s">
        <v>257</v>
      </c>
      <c r="Q2061" s="208" t="s">
        <v>258</v>
      </c>
      <c r="R2061" s="208" t="s">
        <v>259</v>
      </c>
      <c r="S2061" s="203">
        <v>44837.596064814818</v>
      </c>
    </row>
    <row r="2062" spans="1:19" x14ac:dyDescent="0.2">
      <c r="A2062" s="208" t="s">
        <v>256</v>
      </c>
      <c r="B2062" s="208" t="s">
        <v>211</v>
      </c>
      <c r="C2062" s="203">
        <v>44830.791666666664</v>
      </c>
      <c r="D2062" s="208">
        <v>0</v>
      </c>
      <c r="E2062" s="208">
        <v>0</v>
      </c>
      <c r="F2062" s="208">
        <v>1.8839999999999999</v>
      </c>
      <c r="G2062" s="208">
        <v>1.8839999999999999</v>
      </c>
      <c r="H2062" s="208">
        <v>0</v>
      </c>
      <c r="I2062" s="208">
        <v>0</v>
      </c>
      <c r="J2062" s="208">
        <v>0</v>
      </c>
      <c r="K2062" s="208">
        <v>0</v>
      </c>
      <c r="L2062" s="208"/>
      <c r="M2062" s="208">
        <v>0</v>
      </c>
      <c r="N2062" s="208">
        <v>0</v>
      </c>
      <c r="O2062" s="208">
        <v>680</v>
      </c>
      <c r="P2062" s="208" t="s">
        <v>257</v>
      </c>
      <c r="Q2062" s="208" t="s">
        <v>258</v>
      </c>
      <c r="R2062" s="208" t="s">
        <v>259</v>
      </c>
      <c r="S2062" s="203">
        <v>44837.596076388887</v>
      </c>
    </row>
    <row r="2063" spans="1:19" x14ac:dyDescent="0.2">
      <c r="A2063" s="208" t="s">
        <v>256</v>
      </c>
      <c r="B2063" s="208" t="s">
        <v>211</v>
      </c>
      <c r="C2063" s="203">
        <v>44830.833333333336</v>
      </c>
      <c r="D2063" s="208">
        <v>0</v>
      </c>
      <c r="E2063" s="208">
        <v>0</v>
      </c>
      <c r="F2063" s="208">
        <v>1.8919999999999999</v>
      </c>
      <c r="G2063" s="208">
        <v>1.8919999999999999</v>
      </c>
      <c r="H2063" s="208">
        <v>0</v>
      </c>
      <c r="I2063" s="208">
        <v>0</v>
      </c>
      <c r="J2063" s="208">
        <v>0</v>
      </c>
      <c r="K2063" s="208">
        <v>0</v>
      </c>
      <c r="L2063" s="208"/>
      <c r="M2063" s="208">
        <v>0</v>
      </c>
      <c r="N2063" s="208">
        <v>0</v>
      </c>
      <c r="O2063" s="208">
        <v>680</v>
      </c>
      <c r="P2063" s="208" t="s">
        <v>257</v>
      </c>
      <c r="Q2063" s="208" t="s">
        <v>258</v>
      </c>
      <c r="R2063" s="208" t="s">
        <v>259</v>
      </c>
      <c r="S2063" s="203">
        <v>44837.596064814818</v>
      </c>
    </row>
    <row r="2064" spans="1:19" x14ac:dyDescent="0.2">
      <c r="A2064" s="208" t="s">
        <v>256</v>
      </c>
      <c r="B2064" s="208" t="s">
        <v>211</v>
      </c>
      <c r="C2064" s="203">
        <v>44830.875</v>
      </c>
      <c r="D2064" s="208">
        <v>0</v>
      </c>
      <c r="E2064" s="208">
        <v>0</v>
      </c>
      <c r="F2064" s="208">
        <v>1.9039999999999999</v>
      </c>
      <c r="G2064" s="208">
        <v>1.9039999999999999</v>
      </c>
      <c r="H2064" s="208">
        <v>0</v>
      </c>
      <c r="I2064" s="208">
        <v>0</v>
      </c>
      <c r="J2064" s="208">
        <v>0</v>
      </c>
      <c r="K2064" s="208">
        <v>0</v>
      </c>
      <c r="L2064" s="208"/>
      <c r="M2064" s="208">
        <v>0</v>
      </c>
      <c r="N2064" s="208">
        <v>0</v>
      </c>
      <c r="O2064" s="208">
        <v>680</v>
      </c>
      <c r="P2064" s="208" t="s">
        <v>257</v>
      </c>
      <c r="Q2064" s="208" t="s">
        <v>258</v>
      </c>
      <c r="R2064" s="208" t="s">
        <v>259</v>
      </c>
      <c r="S2064" s="203">
        <v>44837.596064814818</v>
      </c>
    </row>
    <row r="2065" spans="1:19" x14ac:dyDescent="0.2">
      <c r="A2065" s="208" t="s">
        <v>256</v>
      </c>
      <c r="B2065" s="208" t="s">
        <v>211</v>
      </c>
      <c r="C2065" s="203">
        <v>44830.916666666664</v>
      </c>
      <c r="D2065" s="208">
        <v>0</v>
      </c>
      <c r="E2065" s="208">
        <v>0</v>
      </c>
      <c r="F2065" s="208">
        <v>1.905</v>
      </c>
      <c r="G2065" s="208">
        <v>1.905</v>
      </c>
      <c r="H2065" s="208">
        <v>0</v>
      </c>
      <c r="I2065" s="208">
        <v>0</v>
      </c>
      <c r="J2065" s="208">
        <v>0</v>
      </c>
      <c r="K2065" s="208">
        <v>0</v>
      </c>
      <c r="L2065" s="208"/>
      <c r="M2065" s="208">
        <v>0</v>
      </c>
      <c r="N2065" s="208">
        <v>0</v>
      </c>
      <c r="O2065" s="208">
        <v>680</v>
      </c>
      <c r="P2065" s="208" t="s">
        <v>257</v>
      </c>
      <c r="Q2065" s="208" t="s">
        <v>258</v>
      </c>
      <c r="R2065" s="208" t="s">
        <v>259</v>
      </c>
      <c r="S2065" s="203">
        <v>44837.596064814818</v>
      </c>
    </row>
    <row r="2066" spans="1:19" x14ac:dyDescent="0.2">
      <c r="A2066" s="208" t="s">
        <v>256</v>
      </c>
      <c r="B2066" s="208" t="s">
        <v>211</v>
      </c>
      <c r="C2066" s="203">
        <v>44830.958333333336</v>
      </c>
      <c r="D2066" s="208">
        <v>0</v>
      </c>
      <c r="E2066" s="208">
        <v>0</v>
      </c>
      <c r="F2066" s="208">
        <v>1.915</v>
      </c>
      <c r="G2066" s="208">
        <v>1.915</v>
      </c>
      <c r="H2066" s="208">
        <v>0</v>
      </c>
      <c r="I2066" s="208">
        <v>0</v>
      </c>
      <c r="J2066" s="208">
        <v>0</v>
      </c>
      <c r="K2066" s="208">
        <v>0</v>
      </c>
      <c r="L2066" s="208"/>
      <c r="M2066" s="208">
        <v>0</v>
      </c>
      <c r="N2066" s="208">
        <v>0</v>
      </c>
      <c r="O2066" s="208">
        <v>680</v>
      </c>
      <c r="P2066" s="208" t="s">
        <v>257</v>
      </c>
      <c r="Q2066" s="208" t="s">
        <v>258</v>
      </c>
      <c r="R2066" s="208" t="s">
        <v>259</v>
      </c>
      <c r="S2066" s="203">
        <v>44837.596076388887</v>
      </c>
    </row>
    <row r="2067" spans="1:19" x14ac:dyDescent="0.2">
      <c r="A2067" s="208" t="s">
        <v>256</v>
      </c>
      <c r="B2067" s="208" t="s">
        <v>211</v>
      </c>
      <c r="C2067" s="203">
        <v>44831</v>
      </c>
      <c r="D2067" s="208">
        <v>0</v>
      </c>
      <c r="E2067" s="208">
        <v>0</v>
      </c>
      <c r="F2067" s="208">
        <v>1.8640000000000001</v>
      </c>
      <c r="G2067" s="208">
        <v>1.8640000000000001</v>
      </c>
      <c r="H2067" s="208">
        <v>0</v>
      </c>
      <c r="I2067" s="208">
        <v>0</v>
      </c>
      <c r="J2067" s="208">
        <v>0</v>
      </c>
      <c r="K2067" s="208">
        <v>0</v>
      </c>
      <c r="L2067" s="208"/>
      <c r="M2067" s="208">
        <v>0</v>
      </c>
      <c r="N2067" s="208">
        <v>0</v>
      </c>
      <c r="O2067" s="208">
        <v>680</v>
      </c>
      <c r="P2067" s="208" t="s">
        <v>257</v>
      </c>
      <c r="Q2067" s="208" t="s">
        <v>258</v>
      </c>
      <c r="R2067" s="208" t="s">
        <v>259</v>
      </c>
      <c r="S2067" s="203">
        <v>44837.596064814818</v>
      </c>
    </row>
    <row r="2068" spans="1:19" x14ac:dyDescent="0.2">
      <c r="A2068" s="208" t="s">
        <v>256</v>
      </c>
      <c r="B2068" s="208" t="s">
        <v>211</v>
      </c>
      <c r="C2068" s="203">
        <v>44831.041666666664</v>
      </c>
      <c r="D2068" s="208">
        <v>0</v>
      </c>
      <c r="E2068" s="208">
        <v>0</v>
      </c>
      <c r="F2068" s="208">
        <v>1.81</v>
      </c>
      <c r="G2068" s="208">
        <v>1.81</v>
      </c>
      <c r="H2068" s="208">
        <v>0</v>
      </c>
      <c r="I2068" s="208">
        <v>0</v>
      </c>
      <c r="J2068" s="208">
        <v>0</v>
      </c>
      <c r="K2068" s="208">
        <v>0</v>
      </c>
      <c r="L2068" s="208"/>
      <c r="M2068" s="208">
        <v>0</v>
      </c>
      <c r="N2068" s="208">
        <v>0</v>
      </c>
      <c r="O2068" s="208">
        <v>680</v>
      </c>
      <c r="P2068" s="208" t="s">
        <v>257</v>
      </c>
      <c r="Q2068" s="208" t="s">
        <v>258</v>
      </c>
      <c r="R2068" s="208" t="s">
        <v>259</v>
      </c>
      <c r="S2068" s="203">
        <v>44837.596064814818</v>
      </c>
    </row>
    <row r="2069" spans="1:19" x14ac:dyDescent="0.2">
      <c r="A2069" s="208" t="s">
        <v>256</v>
      </c>
      <c r="B2069" s="208" t="s">
        <v>211</v>
      </c>
      <c r="C2069" s="203">
        <v>44831.083333333336</v>
      </c>
      <c r="D2069" s="208">
        <v>0</v>
      </c>
      <c r="E2069" s="208">
        <v>0</v>
      </c>
      <c r="F2069" s="208">
        <v>1.823</v>
      </c>
      <c r="G2069" s="208">
        <v>1.823</v>
      </c>
      <c r="H2069" s="208">
        <v>0</v>
      </c>
      <c r="I2069" s="208">
        <v>0</v>
      </c>
      <c r="J2069" s="208">
        <v>0</v>
      </c>
      <c r="K2069" s="208">
        <v>0</v>
      </c>
      <c r="L2069" s="208"/>
      <c r="M2069" s="208">
        <v>0</v>
      </c>
      <c r="N2069" s="208">
        <v>0</v>
      </c>
      <c r="O2069" s="208">
        <v>680</v>
      </c>
      <c r="P2069" s="208" t="s">
        <v>257</v>
      </c>
      <c r="Q2069" s="208" t="s">
        <v>258</v>
      </c>
      <c r="R2069" s="208" t="s">
        <v>259</v>
      </c>
      <c r="S2069" s="203">
        <v>44837.596064814818</v>
      </c>
    </row>
    <row r="2070" spans="1:19" x14ac:dyDescent="0.2">
      <c r="A2070" s="208" t="s">
        <v>256</v>
      </c>
      <c r="B2070" s="208" t="s">
        <v>211</v>
      </c>
      <c r="C2070" s="203">
        <v>44831.125</v>
      </c>
      <c r="D2070" s="208">
        <v>0</v>
      </c>
      <c r="E2070" s="208">
        <v>0</v>
      </c>
      <c r="F2070" s="208">
        <v>1.8260000000000001</v>
      </c>
      <c r="G2070" s="208">
        <v>1.8260000000000001</v>
      </c>
      <c r="H2070" s="208">
        <v>0</v>
      </c>
      <c r="I2070" s="208">
        <v>0</v>
      </c>
      <c r="J2070" s="208">
        <v>0</v>
      </c>
      <c r="K2070" s="208">
        <v>0</v>
      </c>
      <c r="L2070" s="208"/>
      <c r="M2070" s="208">
        <v>0</v>
      </c>
      <c r="N2070" s="208">
        <v>0</v>
      </c>
      <c r="O2070" s="208">
        <v>680</v>
      </c>
      <c r="P2070" s="208" t="s">
        <v>257</v>
      </c>
      <c r="Q2070" s="208" t="s">
        <v>258</v>
      </c>
      <c r="R2070" s="208" t="s">
        <v>259</v>
      </c>
      <c r="S2070" s="203">
        <v>44837.596064814818</v>
      </c>
    </row>
    <row r="2071" spans="1:19" x14ac:dyDescent="0.2">
      <c r="A2071" s="208" t="s">
        <v>256</v>
      </c>
      <c r="B2071" s="208" t="s">
        <v>211</v>
      </c>
      <c r="C2071" s="203">
        <v>44831.166666666664</v>
      </c>
      <c r="D2071" s="208">
        <v>0</v>
      </c>
      <c r="E2071" s="208">
        <v>0</v>
      </c>
      <c r="F2071" s="208">
        <v>1.8240000000000001</v>
      </c>
      <c r="G2071" s="208">
        <v>1.8240000000000001</v>
      </c>
      <c r="H2071" s="208">
        <v>0</v>
      </c>
      <c r="I2071" s="208">
        <v>0</v>
      </c>
      <c r="J2071" s="208">
        <v>0</v>
      </c>
      <c r="K2071" s="208">
        <v>0</v>
      </c>
      <c r="L2071" s="208"/>
      <c r="M2071" s="208">
        <v>0</v>
      </c>
      <c r="N2071" s="208">
        <v>0</v>
      </c>
      <c r="O2071" s="208">
        <v>680</v>
      </c>
      <c r="P2071" s="208" t="s">
        <v>257</v>
      </c>
      <c r="Q2071" s="208" t="s">
        <v>258</v>
      </c>
      <c r="R2071" s="208" t="s">
        <v>259</v>
      </c>
      <c r="S2071" s="203">
        <v>44837.596064814818</v>
      </c>
    </row>
    <row r="2072" spans="1:19" x14ac:dyDescent="0.2">
      <c r="A2072" s="208" t="s">
        <v>256</v>
      </c>
      <c r="B2072" s="208" t="s">
        <v>211</v>
      </c>
      <c r="C2072" s="203">
        <v>44831.208333333336</v>
      </c>
      <c r="D2072" s="208">
        <v>0</v>
      </c>
      <c r="E2072" s="208">
        <v>0</v>
      </c>
      <c r="F2072" s="208">
        <v>1.8120000000000001</v>
      </c>
      <c r="G2072" s="208">
        <v>1.8120000000000001</v>
      </c>
      <c r="H2072" s="208">
        <v>0</v>
      </c>
      <c r="I2072" s="208">
        <v>0</v>
      </c>
      <c r="J2072" s="208">
        <v>0</v>
      </c>
      <c r="K2072" s="208">
        <v>0</v>
      </c>
      <c r="L2072" s="208"/>
      <c r="M2072" s="208">
        <v>0</v>
      </c>
      <c r="N2072" s="208">
        <v>0</v>
      </c>
      <c r="O2072" s="208">
        <v>680</v>
      </c>
      <c r="P2072" s="208" t="s">
        <v>257</v>
      </c>
      <c r="Q2072" s="208" t="s">
        <v>258</v>
      </c>
      <c r="R2072" s="208" t="s">
        <v>259</v>
      </c>
      <c r="S2072" s="203">
        <v>44837.596064814818</v>
      </c>
    </row>
    <row r="2073" spans="1:19" x14ac:dyDescent="0.2">
      <c r="A2073" s="208" t="s">
        <v>256</v>
      </c>
      <c r="B2073" s="208" t="s">
        <v>211</v>
      </c>
      <c r="C2073" s="203">
        <v>44831.25</v>
      </c>
      <c r="D2073" s="208">
        <v>0</v>
      </c>
      <c r="E2073" s="208">
        <v>0</v>
      </c>
      <c r="F2073" s="208">
        <v>1.8160000000000001</v>
      </c>
      <c r="G2073" s="208">
        <v>1.8160000000000001</v>
      </c>
      <c r="H2073" s="208">
        <v>0</v>
      </c>
      <c r="I2073" s="208">
        <v>0</v>
      </c>
      <c r="J2073" s="208">
        <v>0</v>
      </c>
      <c r="K2073" s="208">
        <v>0</v>
      </c>
      <c r="L2073" s="208"/>
      <c r="M2073" s="208">
        <v>0</v>
      </c>
      <c r="N2073" s="208">
        <v>0</v>
      </c>
      <c r="O2073" s="208">
        <v>680</v>
      </c>
      <c r="P2073" s="208" t="s">
        <v>257</v>
      </c>
      <c r="Q2073" s="208" t="s">
        <v>258</v>
      </c>
      <c r="R2073" s="208" t="s">
        <v>259</v>
      </c>
      <c r="S2073" s="203">
        <v>44837.596064814818</v>
      </c>
    </row>
    <row r="2074" spans="1:19" x14ac:dyDescent="0.2">
      <c r="A2074" s="208" t="s">
        <v>256</v>
      </c>
      <c r="B2074" s="208" t="s">
        <v>211</v>
      </c>
      <c r="C2074" s="203">
        <v>44831.291666666664</v>
      </c>
      <c r="D2074" s="208">
        <v>0</v>
      </c>
      <c r="E2074" s="208">
        <v>0</v>
      </c>
      <c r="F2074" s="208">
        <v>1.8240000000000001</v>
      </c>
      <c r="G2074" s="208">
        <v>1.8240000000000001</v>
      </c>
      <c r="H2074" s="208">
        <v>0</v>
      </c>
      <c r="I2074" s="208">
        <v>0</v>
      </c>
      <c r="J2074" s="208">
        <v>0</v>
      </c>
      <c r="K2074" s="208">
        <v>0</v>
      </c>
      <c r="L2074" s="208"/>
      <c r="M2074" s="208">
        <v>0</v>
      </c>
      <c r="N2074" s="208">
        <v>0</v>
      </c>
      <c r="O2074" s="208">
        <v>680</v>
      </c>
      <c r="P2074" s="208" t="s">
        <v>257</v>
      </c>
      <c r="Q2074" s="208" t="s">
        <v>258</v>
      </c>
      <c r="R2074" s="208" t="s">
        <v>259</v>
      </c>
      <c r="S2074" s="203">
        <v>44837.596076388887</v>
      </c>
    </row>
    <row r="2075" spans="1:19" x14ac:dyDescent="0.2">
      <c r="A2075" s="208" t="s">
        <v>256</v>
      </c>
      <c r="B2075" s="208" t="s">
        <v>211</v>
      </c>
      <c r="C2075" s="203">
        <v>44831.333333333336</v>
      </c>
      <c r="D2075" s="208">
        <v>0</v>
      </c>
      <c r="E2075" s="208">
        <v>0</v>
      </c>
      <c r="F2075" s="208">
        <v>1.8160000000000001</v>
      </c>
      <c r="G2075" s="208">
        <v>1.8160000000000001</v>
      </c>
      <c r="H2075" s="208">
        <v>0</v>
      </c>
      <c r="I2075" s="208">
        <v>0</v>
      </c>
      <c r="J2075" s="208">
        <v>0</v>
      </c>
      <c r="K2075" s="208">
        <v>0</v>
      </c>
      <c r="L2075" s="208"/>
      <c r="M2075" s="208">
        <v>0</v>
      </c>
      <c r="N2075" s="208">
        <v>0</v>
      </c>
      <c r="O2075" s="208">
        <v>680</v>
      </c>
      <c r="P2075" s="208" t="s">
        <v>257</v>
      </c>
      <c r="Q2075" s="208" t="s">
        <v>258</v>
      </c>
      <c r="R2075" s="208" t="s">
        <v>259</v>
      </c>
      <c r="S2075" s="203">
        <v>44837.596064814818</v>
      </c>
    </row>
    <row r="2076" spans="1:19" x14ac:dyDescent="0.2">
      <c r="A2076" s="208" t="s">
        <v>256</v>
      </c>
      <c r="B2076" s="208" t="s">
        <v>211</v>
      </c>
      <c r="C2076" s="203">
        <v>44831.375</v>
      </c>
      <c r="D2076" s="208">
        <v>0</v>
      </c>
      <c r="E2076" s="208">
        <v>0</v>
      </c>
      <c r="F2076" s="208">
        <v>1.804</v>
      </c>
      <c r="G2076" s="208">
        <v>1.804</v>
      </c>
      <c r="H2076" s="208">
        <v>0</v>
      </c>
      <c r="I2076" s="208">
        <v>0</v>
      </c>
      <c r="J2076" s="208">
        <v>0</v>
      </c>
      <c r="K2076" s="208">
        <v>0</v>
      </c>
      <c r="L2076" s="208"/>
      <c r="M2076" s="208">
        <v>0</v>
      </c>
      <c r="N2076" s="208">
        <v>0</v>
      </c>
      <c r="O2076" s="208">
        <v>680</v>
      </c>
      <c r="P2076" s="208" t="s">
        <v>257</v>
      </c>
      <c r="Q2076" s="208" t="s">
        <v>258</v>
      </c>
      <c r="R2076" s="208" t="s">
        <v>259</v>
      </c>
      <c r="S2076" s="203">
        <v>44837.596076388887</v>
      </c>
    </row>
    <row r="2077" spans="1:19" x14ac:dyDescent="0.2">
      <c r="A2077" s="208" t="s">
        <v>256</v>
      </c>
      <c r="B2077" s="208" t="s">
        <v>211</v>
      </c>
      <c r="C2077" s="203">
        <v>44831.416666666664</v>
      </c>
      <c r="D2077" s="208">
        <v>0</v>
      </c>
      <c r="E2077" s="208">
        <v>0</v>
      </c>
      <c r="F2077" s="208">
        <v>1.804</v>
      </c>
      <c r="G2077" s="208">
        <v>1.804</v>
      </c>
      <c r="H2077" s="208">
        <v>0</v>
      </c>
      <c r="I2077" s="208">
        <v>0</v>
      </c>
      <c r="J2077" s="208">
        <v>0</v>
      </c>
      <c r="K2077" s="208">
        <v>0</v>
      </c>
      <c r="L2077" s="208"/>
      <c r="M2077" s="208">
        <v>0</v>
      </c>
      <c r="N2077" s="208">
        <v>0</v>
      </c>
      <c r="O2077" s="208">
        <v>680</v>
      </c>
      <c r="P2077" s="208" t="s">
        <v>257</v>
      </c>
      <c r="Q2077" s="208" t="s">
        <v>258</v>
      </c>
      <c r="R2077" s="208" t="s">
        <v>259</v>
      </c>
      <c r="S2077" s="203">
        <v>44837.596076388887</v>
      </c>
    </row>
    <row r="2078" spans="1:19" x14ac:dyDescent="0.2">
      <c r="A2078" s="208" t="s">
        <v>256</v>
      </c>
      <c r="B2078" s="208" t="s">
        <v>211</v>
      </c>
      <c r="C2078" s="203">
        <v>44831.458333333336</v>
      </c>
      <c r="D2078" s="208">
        <v>0</v>
      </c>
      <c r="E2078" s="208">
        <v>0</v>
      </c>
      <c r="F2078" s="208">
        <v>1.8120000000000001</v>
      </c>
      <c r="G2078" s="208">
        <v>1.8120000000000001</v>
      </c>
      <c r="H2078" s="208">
        <v>0</v>
      </c>
      <c r="I2078" s="208">
        <v>0</v>
      </c>
      <c r="J2078" s="208">
        <v>0</v>
      </c>
      <c r="K2078" s="208">
        <v>0</v>
      </c>
      <c r="L2078" s="208"/>
      <c r="M2078" s="208">
        <v>0</v>
      </c>
      <c r="N2078" s="208">
        <v>0</v>
      </c>
      <c r="O2078" s="208">
        <v>680</v>
      </c>
      <c r="P2078" s="208" t="s">
        <v>257</v>
      </c>
      <c r="Q2078" s="208" t="s">
        <v>258</v>
      </c>
      <c r="R2078" s="208" t="s">
        <v>259</v>
      </c>
      <c r="S2078" s="203">
        <v>44837.596064814818</v>
      </c>
    </row>
    <row r="2079" spans="1:19" x14ac:dyDescent="0.2">
      <c r="A2079" s="208" t="s">
        <v>256</v>
      </c>
      <c r="B2079" s="208" t="s">
        <v>211</v>
      </c>
      <c r="C2079" s="203">
        <v>44831.5</v>
      </c>
      <c r="D2079" s="208">
        <v>0</v>
      </c>
      <c r="E2079" s="208">
        <v>0</v>
      </c>
      <c r="F2079" s="208">
        <v>1.82</v>
      </c>
      <c r="G2079" s="208">
        <v>1.82</v>
      </c>
      <c r="H2079" s="208">
        <v>0</v>
      </c>
      <c r="I2079" s="208">
        <v>0</v>
      </c>
      <c r="J2079" s="208">
        <v>0</v>
      </c>
      <c r="K2079" s="208">
        <v>0</v>
      </c>
      <c r="L2079" s="208"/>
      <c r="M2079" s="208">
        <v>0</v>
      </c>
      <c r="N2079" s="208">
        <v>0</v>
      </c>
      <c r="O2079" s="208">
        <v>680</v>
      </c>
      <c r="P2079" s="208" t="s">
        <v>257</v>
      </c>
      <c r="Q2079" s="208" t="s">
        <v>258</v>
      </c>
      <c r="R2079" s="208" t="s">
        <v>259</v>
      </c>
      <c r="S2079" s="203">
        <v>44837.596064814818</v>
      </c>
    </row>
    <row r="2080" spans="1:19" x14ac:dyDescent="0.2">
      <c r="A2080" s="208" t="s">
        <v>256</v>
      </c>
      <c r="B2080" s="208" t="s">
        <v>211</v>
      </c>
      <c r="C2080" s="203">
        <v>44831.541666666664</v>
      </c>
      <c r="D2080" s="208">
        <v>0</v>
      </c>
      <c r="E2080" s="208">
        <v>0</v>
      </c>
      <c r="F2080" s="208">
        <v>1.8080000000000001</v>
      </c>
      <c r="G2080" s="208">
        <v>1.8080000000000001</v>
      </c>
      <c r="H2080" s="208">
        <v>0</v>
      </c>
      <c r="I2080" s="208">
        <v>0</v>
      </c>
      <c r="J2080" s="208">
        <v>0</v>
      </c>
      <c r="K2080" s="208">
        <v>0</v>
      </c>
      <c r="L2080" s="208"/>
      <c r="M2080" s="208">
        <v>0</v>
      </c>
      <c r="N2080" s="208">
        <v>0</v>
      </c>
      <c r="O2080" s="208">
        <v>680</v>
      </c>
      <c r="P2080" s="208" t="s">
        <v>257</v>
      </c>
      <c r="Q2080" s="208" t="s">
        <v>258</v>
      </c>
      <c r="R2080" s="208" t="s">
        <v>259</v>
      </c>
      <c r="S2080" s="203">
        <v>44837.596076388887</v>
      </c>
    </row>
    <row r="2081" spans="1:19" x14ac:dyDescent="0.2">
      <c r="A2081" s="208" t="s">
        <v>256</v>
      </c>
      <c r="B2081" s="208" t="s">
        <v>211</v>
      </c>
      <c r="C2081" s="203">
        <v>44831.583333333336</v>
      </c>
      <c r="D2081" s="208">
        <v>0</v>
      </c>
      <c r="E2081" s="208">
        <v>0</v>
      </c>
      <c r="F2081" s="208">
        <v>1.82</v>
      </c>
      <c r="G2081" s="208">
        <v>1.82</v>
      </c>
      <c r="H2081" s="208">
        <v>0</v>
      </c>
      <c r="I2081" s="208">
        <v>0</v>
      </c>
      <c r="J2081" s="208">
        <v>0</v>
      </c>
      <c r="K2081" s="208">
        <v>0</v>
      </c>
      <c r="L2081" s="208"/>
      <c r="M2081" s="208">
        <v>0</v>
      </c>
      <c r="N2081" s="208">
        <v>0</v>
      </c>
      <c r="O2081" s="208">
        <v>680</v>
      </c>
      <c r="P2081" s="208" t="s">
        <v>257</v>
      </c>
      <c r="Q2081" s="208" t="s">
        <v>258</v>
      </c>
      <c r="R2081" s="208" t="s">
        <v>259</v>
      </c>
      <c r="S2081" s="203">
        <v>44837.596064814818</v>
      </c>
    </row>
    <row r="2082" spans="1:19" x14ac:dyDescent="0.2">
      <c r="A2082" s="208" t="s">
        <v>256</v>
      </c>
      <c r="B2082" s="208" t="s">
        <v>211</v>
      </c>
      <c r="C2082" s="203">
        <v>44831.625</v>
      </c>
      <c r="D2082" s="208">
        <v>0</v>
      </c>
      <c r="E2082" s="208">
        <v>0</v>
      </c>
      <c r="F2082" s="208">
        <v>1.8280000000000001</v>
      </c>
      <c r="G2082" s="208">
        <v>1.8280000000000001</v>
      </c>
      <c r="H2082" s="208">
        <v>0</v>
      </c>
      <c r="I2082" s="208">
        <v>0</v>
      </c>
      <c r="J2082" s="208">
        <v>0</v>
      </c>
      <c r="K2082" s="208">
        <v>0</v>
      </c>
      <c r="L2082" s="208"/>
      <c r="M2082" s="208">
        <v>0</v>
      </c>
      <c r="N2082" s="208">
        <v>0</v>
      </c>
      <c r="O2082" s="208">
        <v>680</v>
      </c>
      <c r="P2082" s="208" t="s">
        <v>257</v>
      </c>
      <c r="Q2082" s="208" t="s">
        <v>258</v>
      </c>
      <c r="R2082" s="208" t="s">
        <v>259</v>
      </c>
      <c r="S2082" s="203">
        <v>44837.596064814818</v>
      </c>
    </row>
    <row r="2083" spans="1:19" x14ac:dyDescent="0.2">
      <c r="A2083" s="208" t="s">
        <v>256</v>
      </c>
      <c r="B2083" s="208" t="s">
        <v>211</v>
      </c>
      <c r="C2083" s="203">
        <v>44831.666666666664</v>
      </c>
      <c r="D2083" s="208">
        <v>0</v>
      </c>
      <c r="E2083" s="208">
        <v>0</v>
      </c>
      <c r="F2083" s="208">
        <v>1.8120000000000001</v>
      </c>
      <c r="G2083" s="208">
        <v>1.8120000000000001</v>
      </c>
      <c r="H2083" s="208">
        <v>0</v>
      </c>
      <c r="I2083" s="208">
        <v>0</v>
      </c>
      <c r="J2083" s="208">
        <v>0</v>
      </c>
      <c r="K2083" s="208">
        <v>0</v>
      </c>
      <c r="L2083" s="208"/>
      <c r="M2083" s="208">
        <v>0</v>
      </c>
      <c r="N2083" s="208">
        <v>0</v>
      </c>
      <c r="O2083" s="208">
        <v>680</v>
      </c>
      <c r="P2083" s="208" t="s">
        <v>257</v>
      </c>
      <c r="Q2083" s="208" t="s">
        <v>258</v>
      </c>
      <c r="R2083" s="208" t="s">
        <v>259</v>
      </c>
      <c r="S2083" s="203">
        <v>44837.596064814818</v>
      </c>
    </row>
    <row r="2084" spans="1:19" x14ac:dyDescent="0.2">
      <c r="A2084" s="208" t="s">
        <v>256</v>
      </c>
      <c r="B2084" s="208" t="s">
        <v>211</v>
      </c>
      <c r="C2084" s="203">
        <v>44831.708333333336</v>
      </c>
      <c r="D2084" s="208">
        <v>0</v>
      </c>
      <c r="E2084" s="208">
        <v>0</v>
      </c>
      <c r="F2084" s="208">
        <v>1.8120000000000001</v>
      </c>
      <c r="G2084" s="208">
        <v>1.8120000000000001</v>
      </c>
      <c r="H2084" s="208">
        <v>0</v>
      </c>
      <c r="I2084" s="208">
        <v>0</v>
      </c>
      <c r="J2084" s="208">
        <v>0</v>
      </c>
      <c r="K2084" s="208">
        <v>0</v>
      </c>
      <c r="L2084" s="208"/>
      <c r="M2084" s="208">
        <v>0</v>
      </c>
      <c r="N2084" s="208">
        <v>0</v>
      </c>
      <c r="O2084" s="208">
        <v>680</v>
      </c>
      <c r="P2084" s="208" t="s">
        <v>257</v>
      </c>
      <c r="Q2084" s="208" t="s">
        <v>258</v>
      </c>
      <c r="R2084" s="208" t="s">
        <v>259</v>
      </c>
      <c r="S2084" s="203">
        <v>44837.596064814818</v>
      </c>
    </row>
    <row r="2085" spans="1:19" x14ac:dyDescent="0.2">
      <c r="A2085" s="208" t="s">
        <v>256</v>
      </c>
      <c r="B2085" s="208" t="s">
        <v>211</v>
      </c>
      <c r="C2085" s="203">
        <v>44831.75</v>
      </c>
      <c r="D2085" s="208">
        <v>0</v>
      </c>
      <c r="E2085" s="208">
        <v>0</v>
      </c>
      <c r="F2085" s="208">
        <v>1.7989999999999999</v>
      </c>
      <c r="G2085" s="208">
        <v>1.7989999999999999</v>
      </c>
      <c r="H2085" s="208">
        <v>0</v>
      </c>
      <c r="I2085" s="208">
        <v>0</v>
      </c>
      <c r="J2085" s="208">
        <v>0</v>
      </c>
      <c r="K2085" s="208">
        <v>0</v>
      </c>
      <c r="L2085" s="208"/>
      <c r="M2085" s="208">
        <v>0</v>
      </c>
      <c r="N2085" s="208">
        <v>0</v>
      </c>
      <c r="O2085" s="208">
        <v>680</v>
      </c>
      <c r="P2085" s="208" t="s">
        <v>257</v>
      </c>
      <c r="Q2085" s="208" t="s">
        <v>258</v>
      </c>
      <c r="R2085" s="208" t="s">
        <v>259</v>
      </c>
      <c r="S2085" s="203">
        <v>44837.596064814818</v>
      </c>
    </row>
    <row r="2086" spans="1:19" x14ac:dyDescent="0.2">
      <c r="A2086" s="208" t="s">
        <v>256</v>
      </c>
      <c r="B2086" s="208" t="s">
        <v>211</v>
      </c>
      <c r="C2086" s="203">
        <v>44831.791666666664</v>
      </c>
      <c r="D2086" s="208">
        <v>0</v>
      </c>
      <c r="E2086" s="208">
        <v>0</v>
      </c>
      <c r="F2086" s="208">
        <v>1.796</v>
      </c>
      <c r="G2086" s="208">
        <v>1.796</v>
      </c>
      <c r="H2086" s="208">
        <v>0</v>
      </c>
      <c r="I2086" s="208">
        <v>0</v>
      </c>
      <c r="J2086" s="208">
        <v>0</v>
      </c>
      <c r="K2086" s="208">
        <v>0</v>
      </c>
      <c r="L2086" s="208"/>
      <c r="M2086" s="208">
        <v>0</v>
      </c>
      <c r="N2086" s="208">
        <v>0</v>
      </c>
      <c r="O2086" s="208">
        <v>680</v>
      </c>
      <c r="P2086" s="208" t="s">
        <v>257</v>
      </c>
      <c r="Q2086" s="208" t="s">
        <v>258</v>
      </c>
      <c r="R2086" s="208" t="s">
        <v>259</v>
      </c>
      <c r="S2086" s="203">
        <v>44837.596064814818</v>
      </c>
    </row>
    <row r="2087" spans="1:19" x14ac:dyDescent="0.2">
      <c r="A2087" s="208" t="s">
        <v>256</v>
      </c>
      <c r="B2087" s="208" t="s">
        <v>211</v>
      </c>
      <c r="C2087" s="203">
        <v>44831.833333333336</v>
      </c>
      <c r="D2087" s="208">
        <v>0</v>
      </c>
      <c r="E2087" s="208">
        <v>0</v>
      </c>
      <c r="F2087" s="208">
        <v>1.8080000000000001</v>
      </c>
      <c r="G2087" s="208">
        <v>1.8080000000000001</v>
      </c>
      <c r="H2087" s="208">
        <v>0</v>
      </c>
      <c r="I2087" s="208">
        <v>0</v>
      </c>
      <c r="J2087" s="208">
        <v>0</v>
      </c>
      <c r="K2087" s="208">
        <v>0</v>
      </c>
      <c r="L2087" s="208"/>
      <c r="M2087" s="208">
        <v>0</v>
      </c>
      <c r="N2087" s="208">
        <v>0</v>
      </c>
      <c r="O2087" s="208">
        <v>680</v>
      </c>
      <c r="P2087" s="208" t="s">
        <v>257</v>
      </c>
      <c r="Q2087" s="208" t="s">
        <v>258</v>
      </c>
      <c r="R2087" s="208" t="s">
        <v>259</v>
      </c>
      <c r="S2087" s="203">
        <v>44837.596064814818</v>
      </c>
    </row>
    <row r="2088" spans="1:19" x14ac:dyDescent="0.2">
      <c r="A2088" s="208" t="s">
        <v>256</v>
      </c>
      <c r="B2088" s="208" t="s">
        <v>211</v>
      </c>
      <c r="C2088" s="203">
        <v>44831.875</v>
      </c>
      <c r="D2088" s="208">
        <v>0</v>
      </c>
      <c r="E2088" s="208">
        <v>0</v>
      </c>
      <c r="F2088" s="208">
        <v>1.806</v>
      </c>
      <c r="G2088" s="208">
        <v>1.806</v>
      </c>
      <c r="H2088" s="208">
        <v>0</v>
      </c>
      <c r="I2088" s="208">
        <v>0</v>
      </c>
      <c r="J2088" s="208">
        <v>0</v>
      </c>
      <c r="K2088" s="208">
        <v>0</v>
      </c>
      <c r="L2088" s="208"/>
      <c r="M2088" s="208">
        <v>0</v>
      </c>
      <c r="N2088" s="208">
        <v>0</v>
      </c>
      <c r="O2088" s="208">
        <v>680</v>
      </c>
      <c r="P2088" s="208" t="s">
        <v>257</v>
      </c>
      <c r="Q2088" s="208" t="s">
        <v>258</v>
      </c>
      <c r="R2088" s="208" t="s">
        <v>259</v>
      </c>
      <c r="S2088" s="203">
        <v>44837.596064814818</v>
      </c>
    </row>
    <row r="2089" spans="1:19" x14ac:dyDescent="0.2">
      <c r="A2089" s="208" t="s">
        <v>256</v>
      </c>
      <c r="B2089" s="208" t="s">
        <v>211</v>
      </c>
      <c r="C2089" s="203">
        <v>44831.916666666664</v>
      </c>
      <c r="D2089" s="208">
        <v>0</v>
      </c>
      <c r="E2089" s="208">
        <v>0</v>
      </c>
      <c r="F2089" s="208">
        <v>1.8029999999999999</v>
      </c>
      <c r="G2089" s="208">
        <v>1.8029999999999999</v>
      </c>
      <c r="H2089" s="208">
        <v>0</v>
      </c>
      <c r="I2089" s="208">
        <v>0</v>
      </c>
      <c r="J2089" s="208">
        <v>0</v>
      </c>
      <c r="K2089" s="208">
        <v>0</v>
      </c>
      <c r="L2089" s="208"/>
      <c r="M2089" s="208">
        <v>0</v>
      </c>
      <c r="N2089" s="208">
        <v>0</v>
      </c>
      <c r="O2089" s="208">
        <v>680</v>
      </c>
      <c r="P2089" s="208" t="s">
        <v>257</v>
      </c>
      <c r="Q2089" s="208" t="s">
        <v>258</v>
      </c>
      <c r="R2089" s="208" t="s">
        <v>259</v>
      </c>
      <c r="S2089" s="203">
        <v>44837.596064814818</v>
      </c>
    </row>
    <row r="2090" spans="1:19" x14ac:dyDescent="0.2">
      <c r="A2090" s="208" t="s">
        <v>256</v>
      </c>
      <c r="B2090" s="208" t="s">
        <v>211</v>
      </c>
      <c r="C2090" s="203">
        <v>44831.958333333336</v>
      </c>
      <c r="D2090" s="208">
        <v>0</v>
      </c>
      <c r="E2090" s="208">
        <v>0</v>
      </c>
      <c r="F2090" s="208">
        <v>1.8240000000000001</v>
      </c>
      <c r="G2090" s="208">
        <v>1.8240000000000001</v>
      </c>
      <c r="H2090" s="208">
        <v>0</v>
      </c>
      <c r="I2090" s="208">
        <v>0</v>
      </c>
      <c r="J2090" s="208">
        <v>0</v>
      </c>
      <c r="K2090" s="208">
        <v>0</v>
      </c>
      <c r="L2090" s="208"/>
      <c r="M2090" s="208">
        <v>0</v>
      </c>
      <c r="N2090" s="208">
        <v>0</v>
      </c>
      <c r="O2090" s="208">
        <v>680</v>
      </c>
      <c r="P2090" s="208" t="s">
        <v>257</v>
      </c>
      <c r="Q2090" s="208" t="s">
        <v>258</v>
      </c>
      <c r="R2090" s="208" t="s">
        <v>259</v>
      </c>
      <c r="S2090" s="203">
        <v>44837.596064814818</v>
      </c>
    </row>
    <row r="2091" spans="1:19" x14ac:dyDescent="0.2">
      <c r="A2091" s="208" t="s">
        <v>256</v>
      </c>
      <c r="B2091" s="208" t="s">
        <v>211</v>
      </c>
      <c r="C2091" s="203">
        <v>44832</v>
      </c>
      <c r="D2091" s="208">
        <v>0</v>
      </c>
      <c r="E2091" s="208">
        <v>0</v>
      </c>
      <c r="F2091" s="208">
        <v>1.8360000000000001</v>
      </c>
      <c r="G2091" s="208">
        <v>1.8360000000000001</v>
      </c>
      <c r="H2091" s="208">
        <v>0</v>
      </c>
      <c r="I2091" s="208">
        <v>0</v>
      </c>
      <c r="J2091" s="208">
        <v>0</v>
      </c>
      <c r="K2091" s="208">
        <v>0</v>
      </c>
      <c r="L2091" s="208"/>
      <c r="M2091" s="208">
        <v>0</v>
      </c>
      <c r="N2091" s="208">
        <v>0</v>
      </c>
      <c r="O2091" s="208">
        <v>680</v>
      </c>
      <c r="P2091" s="208" t="s">
        <v>257</v>
      </c>
      <c r="Q2091" s="208" t="s">
        <v>258</v>
      </c>
      <c r="R2091" s="208" t="s">
        <v>259</v>
      </c>
      <c r="S2091" s="203">
        <v>44837.596064814818</v>
      </c>
    </row>
    <row r="2092" spans="1:19" x14ac:dyDescent="0.2">
      <c r="A2092" s="208" t="s">
        <v>256</v>
      </c>
      <c r="B2092" s="208" t="s">
        <v>211</v>
      </c>
      <c r="C2092" s="203">
        <v>44832.041666666664</v>
      </c>
      <c r="D2092" s="208">
        <v>0</v>
      </c>
      <c r="E2092" s="208">
        <v>0</v>
      </c>
      <c r="F2092" s="208">
        <v>1.83</v>
      </c>
      <c r="G2092" s="208">
        <v>1.83</v>
      </c>
      <c r="H2092" s="208">
        <v>0</v>
      </c>
      <c r="I2092" s="208">
        <v>0</v>
      </c>
      <c r="J2092" s="208">
        <v>0</v>
      </c>
      <c r="K2092" s="208">
        <v>0</v>
      </c>
      <c r="L2092" s="208"/>
      <c r="M2092" s="208">
        <v>0</v>
      </c>
      <c r="N2092" s="208">
        <v>0</v>
      </c>
      <c r="O2092" s="208">
        <v>680</v>
      </c>
      <c r="P2092" s="208" t="s">
        <v>257</v>
      </c>
      <c r="Q2092" s="208" t="s">
        <v>258</v>
      </c>
      <c r="R2092" s="208" t="s">
        <v>259</v>
      </c>
      <c r="S2092" s="203">
        <v>44837.596064814818</v>
      </c>
    </row>
    <row r="2093" spans="1:19" x14ac:dyDescent="0.2">
      <c r="A2093" s="208" t="s">
        <v>256</v>
      </c>
      <c r="B2093" s="208" t="s">
        <v>211</v>
      </c>
      <c r="C2093" s="203">
        <v>44832.083333333336</v>
      </c>
      <c r="D2093" s="208">
        <v>0</v>
      </c>
      <c r="E2093" s="208">
        <v>0</v>
      </c>
      <c r="F2093" s="208">
        <v>1.8440000000000001</v>
      </c>
      <c r="G2093" s="208">
        <v>1.8440000000000001</v>
      </c>
      <c r="H2093" s="208">
        <v>0</v>
      </c>
      <c r="I2093" s="208">
        <v>0</v>
      </c>
      <c r="J2093" s="208">
        <v>0</v>
      </c>
      <c r="K2093" s="208">
        <v>0</v>
      </c>
      <c r="L2093" s="208"/>
      <c r="M2093" s="208">
        <v>0</v>
      </c>
      <c r="N2093" s="208">
        <v>0</v>
      </c>
      <c r="O2093" s="208">
        <v>680</v>
      </c>
      <c r="P2093" s="208" t="s">
        <v>257</v>
      </c>
      <c r="Q2093" s="208" t="s">
        <v>258</v>
      </c>
      <c r="R2093" s="208" t="s">
        <v>259</v>
      </c>
      <c r="S2093" s="203">
        <v>44837.596064814818</v>
      </c>
    </row>
    <row r="2094" spans="1:19" x14ac:dyDescent="0.2">
      <c r="A2094" s="208" t="s">
        <v>256</v>
      </c>
      <c r="B2094" s="208" t="s">
        <v>211</v>
      </c>
      <c r="C2094" s="203">
        <v>44832.125</v>
      </c>
      <c r="D2094" s="208">
        <v>0</v>
      </c>
      <c r="E2094" s="208">
        <v>0</v>
      </c>
      <c r="F2094" s="208">
        <v>1.827</v>
      </c>
      <c r="G2094" s="208">
        <v>1.827</v>
      </c>
      <c r="H2094" s="208">
        <v>0</v>
      </c>
      <c r="I2094" s="208">
        <v>0</v>
      </c>
      <c r="J2094" s="208">
        <v>0</v>
      </c>
      <c r="K2094" s="208">
        <v>0</v>
      </c>
      <c r="L2094" s="208"/>
      <c r="M2094" s="208">
        <v>0</v>
      </c>
      <c r="N2094" s="208">
        <v>0</v>
      </c>
      <c r="O2094" s="208">
        <v>680</v>
      </c>
      <c r="P2094" s="208" t="s">
        <v>257</v>
      </c>
      <c r="Q2094" s="208" t="s">
        <v>258</v>
      </c>
      <c r="R2094" s="208" t="s">
        <v>259</v>
      </c>
      <c r="S2094" s="203">
        <v>44837.596076388887</v>
      </c>
    </row>
    <row r="2095" spans="1:19" x14ac:dyDescent="0.2">
      <c r="A2095" s="208" t="s">
        <v>256</v>
      </c>
      <c r="B2095" s="208" t="s">
        <v>211</v>
      </c>
      <c r="C2095" s="203">
        <v>44832.166666666664</v>
      </c>
      <c r="D2095" s="208">
        <v>0</v>
      </c>
      <c r="E2095" s="208">
        <v>0</v>
      </c>
      <c r="F2095" s="208">
        <v>1.8280000000000001</v>
      </c>
      <c r="G2095" s="208">
        <v>1.8280000000000001</v>
      </c>
      <c r="H2095" s="208">
        <v>0</v>
      </c>
      <c r="I2095" s="208">
        <v>0</v>
      </c>
      <c r="J2095" s="208">
        <v>0</v>
      </c>
      <c r="K2095" s="208">
        <v>0</v>
      </c>
      <c r="L2095" s="208"/>
      <c r="M2095" s="208">
        <v>0</v>
      </c>
      <c r="N2095" s="208">
        <v>0</v>
      </c>
      <c r="O2095" s="208">
        <v>680</v>
      </c>
      <c r="P2095" s="208" t="s">
        <v>257</v>
      </c>
      <c r="Q2095" s="208" t="s">
        <v>258</v>
      </c>
      <c r="R2095" s="208" t="s">
        <v>259</v>
      </c>
      <c r="S2095" s="203">
        <v>44837.596064814818</v>
      </c>
    </row>
    <row r="2096" spans="1:19" x14ac:dyDescent="0.2">
      <c r="A2096" s="208" t="s">
        <v>256</v>
      </c>
      <c r="B2096" s="208" t="s">
        <v>211</v>
      </c>
      <c r="C2096" s="203">
        <v>44832.208333333336</v>
      </c>
      <c r="D2096" s="208">
        <v>0</v>
      </c>
      <c r="E2096" s="208">
        <v>0</v>
      </c>
      <c r="F2096" s="208">
        <v>1.8280000000000001</v>
      </c>
      <c r="G2096" s="208">
        <v>1.8280000000000001</v>
      </c>
      <c r="H2096" s="208">
        <v>0</v>
      </c>
      <c r="I2096" s="208">
        <v>0</v>
      </c>
      <c r="J2096" s="208">
        <v>0</v>
      </c>
      <c r="K2096" s="208">
        <v>0</v>
      </c>
      <c r="L2096" s="208"/>
      <c r="M2096" s="208">
        <v>0</v>
      </c>
      <c r="N2096" s="208">
        <v>0</v>
      </c>
      <c r="O2096" s="208">
        <v>680</v>
      </c>
      <c r="P2096" s="208" t="s">
        <v>257</v>
      </c>
      <c r="Q2096" s="208" t="s">
        <v>258</v>
      </c>
      <c r="R2096" s="208" t="s">
        <v>259</v>
      </c>
      <c r="S2096" s="203">
        <v>44837.596064814818</v>
      </c>
    </row>
    <row r="2097" spans="1:19" x14ac:dyDescent="0.2">
      <c r="A2097" s="208" t="s">
        <v>256</v>
      </c>
      <c r="B2097" s="208" t="s">
        <v>211</v>
      </c>
      <c r="C2097" s="203">
        <v>44832.25</v>
      </c>
      <c r="D2097" s="208">
        <v>0</v>
      </c>
      <c r="E2097" s="208">
        <v>0</v>
      </c>
      <c r="F2097" s="208">
        <v>1.8320000000000001</v>
      </c>
      <c r="G2097" s="208">
        <v>1.8320000000000001</v>
      </c>
      <c r="H2097" s="208">
        <v>0</v>
      </c>
      <c r="I2097" s="208">
        <v>0</v>
      </c>
      <c r="J2097" s="208">
        <v>0</v>
      </c>
      <c r="K2097" s="208">
        <v>0</v>
      </c>
      <c r="L2097" s="208"/>
      <c r="M2097" s="208">
        <v>0</v>
      </c>
      <c r="N2097" s="208">
        <v>0</v>
      </c>
      <c r="O2097" s="208">
        <v>680</v>
      </c>
      <c r="P2097" s="208" t="s">
        <v>257</v>
      </c>
      <c r="Q2097" s="208" t="s">
        <v>258</v>
      </c>
      <c r="R2097" s="208" t="s">
        <v>259</v>
      </c>
      <c r="S2097" s="203">
        <v>44837.596076388887</v>
      </c>
    </row>
    <row r="2098" spans="1:19" x14ac:dyDescent="0.2">
      <c r="A2098" s="208" t="s">
        <v>256</v>
      </c>
      <c r="B2098" s="208" t="s">
        <v>211</v>
      </c>
      <c r="C2098" s="203">
        <v>44832.291666666664</v>
      </c>
      <c r="D2098" s="208">
        <v>0</v>
      </c>
      <c r="E2098" s="208">
        <v>0</v>
      </c>
      <c r="F2098" s="208">
        <v>1.8320000000000001</v>
      </c>
      <c r="G2098" s="208">
        <v>1.8320000000000001</v>
      </c>
      <c r="H2098" s="208">
        <v>0</v>
      </c>
      <c r="I2098" s="208">
        <v>0</v>
      </c>
      <c r="J2098" s="208">
        <v>0</v>
      </c>
      <c r="K2098" s="208">
        <v>0</v>
      </c>
      <c r="L2098" s="208"/>
      <c r="M2098" s="208">
        <v>0</v>
      </c>
      <c r="N2098" s="208">
        <v>0</v>
      </c>
      <c r="O2098" s="208">
        <v>680</v>
      </c>
      <c r="P2098" s="208" t="s">
        <v>257</v>
      </c>
      <c r="Q2098" s="208" t="s">
        <v>258</v>
      </c>
      <c r="R2098" s="208" t="s">
        <v>259</v>
      </c>
      <c r="S2098" s="203">
        <v>44837.596076388887</v>
      </c>
    </row>
    <row r="2099" spans="1:19" x14ac:dyDescent="0.2">
      <c r="A2099" s="208" t="s">
        <v>256</v>
      </c>
      <c r="B2099" s="208" t="s">
        <v>211</v>
      </c>
      <c r="C2099" s="203">
        <v>44832.333333333336</v>
      </c>
      <c r="D2099" s="208">
        <v>0</v>
      </c>
      <c r="E2099" s="208">
        <v>0</v>
      </c>
      <c r="F2099" s="208">
        <v>1.8440000000000001</v>
      </c>
      <c r="G2099" s="208">
        <v>1.8440000000000001</v>
      </c>
      <c r="H2099" s="208">
        <v>0</v>
      </c>
      <c r="I2099" s="208">
        <v>0</v>
      </c>
      <c r="J2099" s="208">
        <v>0</v>
      </c>
      <c r="K2099" s="208">
        <v>0</v>
      </c>
      <c r="L2099" s="208"/>
      <c r="M2099" s="208">
        <v>0</v>
      </c>
      <c r="N2099" s="208">
        <v>0</v>
      </c>
      <c r="O2099" s="208">
        <v>680</v>
      </c>
      <c r="P2099" s="208" t="s">
        <v>257</v>
      </c>
      <c r="Q2099" s="208" t="s">
        <v>258</v>
      </c>
      <c r="R2099" s="208" t="s">
        <v>259</v>
      </c>
      <c r="S2099" s="203">
        <v>44837.596076388887</v>
      </c>
    </row>
    <row r="2100" spans="1:19" x14ac:dyDescent="0.2">
      <c r="A2100" s="208" t="s">
        <v>256</v>
      </c>
      <c r="B2100" s="208" t="s">
        <v>211</v>
      </c>
      <c r="C2100" s="203">
        <v>44832.375</v>
      </c>
      <c r="D2100" s="208">
        <v>0</v>
      </c>
      <c r="E2100" s="208">
        <v>0</v>
      </c>
      <c r="F2100" s="208">
        <v>1.8919999999999999</v>
      </c>
      <c r="G2100" s="208">
        <v>1.8919999999999999</v>
      </c>
      <c r="H2100" s="208">
        <v>0</v>
      </c>
      <c r="I2100" s="208">
        <v>0</v>
      </c>
      <c r="J2100" s="208">
        <v>0</v>
      </c>
      <c r="K2100" s="208">
        <v>0</v>
      </c>
      <c r="L2100" s="208"/>
      <c r="M2100" s="208">
        <v>0</v>
      </c>
      <c r="N2100" s="208">
        <v>0</v>
      </c>
      <c r="O2100" s="208">
        <v>680</v>
      </c>
      <c r="P2100" s="208" t="s">
        <v>257</v>
      </c>
      <c r="Q2100" s="208" t="s">
        <v>258</v>
      </c>
      <c r="R2100" s="208" t="s">
        <v>259</v>
      </c>
      <c r="S2100" s="203">
        <v>44837.596064814818</v>
      </c>
    </row>
    <row r="2101" spans="1:19" x14ac:dyDescent="0.2">
      <c r="A2101" s="208" t="s">
        <v>256</v>
      </c>
      <c r="B2101" s="208" t="s">
        <v>211</v>
      </c>
      <c r="C2101" s="203">
        <v>44832.416666666664</v>
      </c>
      <c r="D2101" s="208">
        <v>0</v>
      </c>
      <c r="E2101" s="208">
        <v>0</v>
      </c>
      <c r="F2101" s="208">
        <v>1.8839999999999999</v>
      </c>
      <c r="G2101" s="208">
        <v>1.8839999999999999</v>
      </c>
      <c r="H2101" s="208">
        <v>0</v>
      </c>
      <c r="I2101" s="208">
        <v>0</v>
      </c>
      <c r="J2101" s="208">
        <v>0</v>
      </c>
      <c r="K2101" s="208">
        <v>0</v>
      </c>
      <c r="L2101" s="208"/>
      <c r="M2101" s="208">
        <v>0</v>
      </c>
      <c r="N2101" s="208">
        <v>0</v>
      </c>
      <c r="O2101" s="208">
        <v>680</v>
      </c>
      <c r="P2101" s="208" t="s">
        <v>257</v>
      </c>
      <c r="Q2101" s="208" t="s">
        <v>258</v>
      </c>
      <c r="R2101" s="208" t="s">
        <v>259</v>
      </c>
      <c r="S2101" s="203">
        <v>44837.596064814818</v>
      </c>
    </row>
    <row r="2102" spans="1:19" x14ac:dyDescent="0.2">
      <c r="A2102" s="208" t="s">
        <v>256</v>
      </c>
      <c r="B2102" s="208" t="s">
        <v>211</v>
      </c>
      <c r="C2102" s="203">
        <v>44832.458333333336</v>
      </c>
      <c r="D2102" s="208">
        <v>0</v>
      </c>
      <c r="E2102" s="208">
        <v>0</v>
      </c>
      <c r="F2102" s="208">
        <v>1.8680000000000001</v>
      </c>
      <c r="G2102" s="208">
        <v>1.8680000000000001</v>
      </c>
      <c r="H2102" s="208">
        <v>0</v>
      </c>
      <c r="I2102" s="208">
        <v>0</v>
      </c>
      <c r="J2102" s="208">
        <v>0</v>
      </c>
      <c r="K2102" s="208">
        <v>0</v>
      </c>
      <c r="L2102" s="208"/>
      <c r="M2102" s="208">
        <v>0</v>
      </c>
      <c r="N2102" s="208">
        <v>0</v>
      </c>
      <c r="O2102" s="208">
        <v>680</v>
      </c>
      <c r="P2102" s="208" t="s">
        <v>257</v>
      </c>
      <c r="Q2102" s="208" t="s">
        <v>258</v>
      </c>
      <c r="R2102" s="208" t="s">
        <v>259</v>
      </c>
      <c r="S2102" s="203">
        <v>44837.596076388887</v>
      </c>
    </row>
    <row r="2103" spans="1:19" x14ac:dyDescent="0.2">
      <c r="A2103" s="208" t="s">
        <v>256</v>
      </c>
      <c r="B2103" s="208" t="s">
        <v>211</v>
      </c>
      <c r="C2103" s="203">
        <v>44832.5</v>
      </c>
      <c r="D2103" s="208">
        <v>0</v>
      </c>
      <c r="E2103" s="208">
        <v>0</v>
      </c>
      <c r="F2103" s="208">
        <v>1.84</v>
      </c>
      <c r="G2103" s="208">
        <v>1.84</v>
      </c>
      <c r="H2103" s="208">
        <v>0</v>
      </c>
      <c r="I2103" s="208">
        <v>0</v>
      </c>
      <c r="J2103" s="208">
        <v>0</v>
      </c>
      <c r="K2103" s="208">
        <v>0</v>
      </c>
      <c r="L2103" s="208"/>
      <c r="M2103" s="208">
        <v>0</v>
      </c>
      <c r="N2103" s="208">
        <v>0</v>
      </c>
      <c r="O2103" s="208">
        <v>680</v>
      </c>
      <c r="P2103" s="208" t="s">
        <v>257</v>
      </c>
      <c r="Q2103" s="208" t="s">
        <v>258</v>
      </c>
      <c r="R2103" s="208" t="s">
        <v>259</v>
      </c>
      <c r="S2103" s="203">
        <v>44837.596076388887</v>
      </c>
    </row>
    <row r="2104" spans="1:19" x14ac:dyDescent="0.2">
      <c r="A2104" s="208" t="s">
        <v>256</v>
      </c>
      <c r="B2104" s="208" t="s">
        <v>211</v>
      </c>
      <c r="C2104" s="203">
        <v>44832.541666666664</v>
      </c>
      <c r="D2104" s="208">
        <v>0</v>
      </c>
      <c r="E2104" s="208">
        <v>0</v>
      </c>
      <c r="F2104" s="208">
        <v>1.82</v>
      </c>
      <c r="G2104" s="208">
        <v>1.82</v>
      </c>
      <c r="H2104" s="208">
        <v>0</v>
      </c>
      <c r="I2104" s="208">
        <v>0</v>
      </c>
      <c r="J2104" s="208">
        <v>0</v>
      </c>
      <c r="K2104" s="208">
        <v>0</v>
      </c>
      <c r="L2104" s="208"/>
      <c r="M2104" s="208">
        <v>0</v>
      </c>
      <c r="N2104" s="208">
        <v>0</v>
      </c>
      <c r="O2104" s="208">
        <v>680</v>
      </c>
      <c r="P2104" s="208" t="s">
        <v>257</v>
      </c>
      <c r="Q2104" s="208" t="s">
        <v>258</v>
      </c>
      <c r="R2104" s="208" t="s">
        <v>259</v>
      </c>
      <c r="S2104" s="203">
        <v>44837.596064814818</v>
      </c>
    </row>
    <row r="2105" spans="1:19" x14ac:dyDescent="0.2">
      <c r="A2105" s="208" t="s">
        <v>256</v>
      </c>
      <c r="B2105" s="208" t="s">
        <v>211</v>
      </c>
      <c r="C2105" s="203">
        <v>44832.583333333336</v>
      </c>
      <c r="D2105" s="208">
        <v>0</v>
      </c>
      <c r="E2105" s="208">
        <v>0</v>
      </c>
      <c r="F2105" s="208">
        <v>1.8160000000000001</v>
      </c>
      <c r="G2105" s="208">
        <v>1.8160000000000001</v>
      </c>
      <c r="H2105" s="208">
        <v>0</v>
      </c>
      <c r="I2105" s="208">
        <v>0</v>
      </c>
      <c r="J2105" s="208">
        <v>0</v>
      </c>
      <c r="K2105" s="208">
        <v>0</v>
      </c>
      <c r="L2105" s="208"/>
      <c r="M2105" s="208">
        <v>0</v>
      </c>
      <c r="N2105" s="208">
        <v>0</v>
      </c>
      <c r="O2105" s="208">
        <v>680</v>
      </c>
      <c r="P2105" s="208" t="s">
        <v>257</v>
      </c>
      <c r="Q2105" s="208" t="s">
        <v>258</v>
      </c>
      <c r="R2105" s="208" t="s">
        <v>259</v>
      </c>
      <c r="S2105" s="203">
        <v>44837.596064814818</v>
      </c>
    </row>
    <row r="2106" spans="1:19" x14ac:dyDescent="0.2">
      <c r="A2106" s="208" t="s">
        <v>256</v>
      </c>
      <c r="B2106" s="208" t="s">
        <v>211</v>
      </c>
      <c r="C2106" s="203">
        <v>44832.625</v>
      </c>
      <c r="D2106" s="208">
        <v>0</v>
      </c>
      <c r="E2106" s="208">
        <v>0</v>
      </c>
      <c r="F2106" s="208">
        <v>1.82</v>
      </c>
      <c r="G2106" s="208">
        <v>1.82</v>
      </c>
      <c r="H2106" s="208">
        <v>0</v>
      </c>
      <c r="I2106" s="208">
        <v>0</v>
      </c>
      <c r="J2106" s="208">
        <v>0</v>
      </c>
      <c r="K2106" s="208">
        <v>0</v>
      </c>
      <c r="L2106" s="208"/>
      <c r="M2106" s="208">
        <v>0</v>
      </c>
      <c r="N2106" s="208">
        <v>0</v>
      </c>
      <c r="O2106" s="208">
        <v>680</v>
      </c>
      <c r="P2106" s="208" t="s">
        <v>257</v>
      </c>
      <c r="Q2106" s="208" t="s">
        <v>258</v>
      </c>
      <c r="R2106" s="208" t="s">
        <v>259</v>
      </c>
      <c r="S2106" s="203">
        <v>44837.596064814818</v>
      </c>
    </row>
    <row r="2107" spans="1:19" x14ac:dyDescent="0.2">
      <c r="A2107" s="208" t="s">
        <v>256</v>
      </c>
      <c r="B2107" s="208" t="s">
        <v>211</v>
      </c>
      <c r="C2107" s="203">
        <v>44832.666666666664</v>
      </c>
      <c r="D2107" s="208">
        <v>0</v>
      </c>
      <c r="E2107" s="208">
        <v>0</v>
      </c>
      <c r="F2107" s="208">
        <v>1.8240000000000001</v>
      </c>
      <c r="G2107" s="208">
        <v>1.8240000000000001</v>
      </c>
      <c r="H2107" s="208">
        <v>0</v>
      </c>
      <c r="I2107" s="208">
        <v>0</v>
      </c>
      <c r="J2107" s="208">
        <v>0</v>
      </c>
      <c r="K2107" s="208">
        <v>0</v>
      </c>
      <c r="L2107" s="208"/>
      <c r="M2107" s="208">
        <v>0</v>
      </c>
      <c r="N2107" s="208">
        <v>0</v>
      </c>
      <c r="O2107" s="208">
        <v>680</v>
      </c>
      <c r="P2107" s="208" t="s">
        <v>257</v>
      </c>
      <c r="Q2107" s="208" t="s">
        <v>258</v>
      </c>
      <c r="R2107" s="208" t="s">
        <v>259</v>
      </c>
      <c r="S2107" s="203">
        <v>44837.596064814818</v>
      </c>
    </row>
    <row r="2108" spans="1:19" x14ac:dyDescent="0.2">
      <c r="A2108" s="208" t="s">
        <v>256</v>
      </c>
      <c r="B2108" s="208" t="s">
        <v>211</v>
      </c>
      <c r="C2108" s="203">
        <v>44832.708333333336</v>
      </c>
      <c r="D2108" s="208">
        <v>0</v>
      </c>
      <c r="E2108" s="208">
        <v>0</v>
      </c>
      <c r="F2108" s="208">
        <v>1.821</v>
      </c>
      <c r="G2108" s="208">
        <v>1.821</v>
      </c>
      <c r="H2108" s="208">
        <v>0</v>
      </c>
      <c r="I2108" s="208">
        <v>0</v>
      </c>
      <c r="J2108" s="208">
        <v>0</v>
      </c>
      <c r="K2108" s="208">
        <v>0</v>
      </c>
      <c r="L2108" s="208"/>
      <c r="M2108" s="208">
        <v>0</v>
      </c>
      <c r="N2108" s="208">
        <v>0</v>
      </c>
      <c r="O2108" s="208">
        <v>680</v>
      </c>
      <c r="P2108" s="208" t="s">
        <v>257</v>
      </c>
      <c r="Q2108" s="208" t="s">
        <v>258</v>
      </c>
      <c r="R2108" s="208" t="s">
        <v>259</v>
      </c>
      <c r="S2108" s="203">
        <v>44837.596064814818</v>
      </c>
    </row>
    <row r="2109" spans="1:19" x14ac:dyDescent="0.2">
      <c r="A2109" s="208" t="s">
        <v>256</v>
      </c>
      <c r="B2109" s="208" t="s">
        <v>211</v>
      </c>
      <c r="C2109" s="203">
        <v>44832.75</v>
      </c>
      <c r="D2109" s="208">
        <v>0</v>
      </c>
      <c r="E2109" s="208">
        <v>0</v>
      </c>
      <c r="F2109" s="208">
        <v>1.8160000000000001</v>
      </c>
      <c r="G2109" s="208">
        <v>1.8160000000000001</v>
      </c>
      <c r="H2109" s="208">
        <v>0</v>
      </c>
      <c r="I2109" s="208">
        <v>0</v>
      </c>
      <c r="J2109" s="208">
        <v>0</v>
      </c>
      <c r="K2109" s="208">
        <v>0</v>
      </c>
      <c r="L2109" s="208"/>
      <c r="M2109" s="208">
        <v>0</v>
      </c>
      <c r="N2109" s="208">
        <v>0</v>
      </c>
      <c r="O2109" s="208">
        <v>680</v>
      </c>
      <c r="P2109" s="208" t="s">
        <v>257</v>
      </c>
      <c r="Q2109" s="208" t="s">
        <v>258</v>
      </c>
      <c r="R2109" s="208" t="s">
        <v>259</v>
      </c>
      <c r="S2109" s="203">
        <v>44837.596076388887</v>
      </c>
    </row>
    <row r="2110" spans="1:19" x14ac:dyDescent="0.2">
      <c r="A2110" s="208" t="s">
        <v>256</v>
      </c>
      <c r="B2110" s="208" t="s">
        <v>211</v>
      </c>
      <c r="C2110" s="203">
        <v>44832.791666666664</v>
      </c>
      <c r="D2110" s="208">
        <v>0</v>
      </c>
      <c r="E2110" s="208">
        <v>0</v>
      </c>
      <c r="F2110" s="208">
        <v>1.8120000000000001</v>
      </c>
      <c r="G2110" s="208">
        <v>1.8120000000000001</v>
      </c>
      <c r="H2110" s="208">
        <v>0</v>
      </c>
      <c r="I2110" s="208">
        <v>0</v>
      </c>
      <c r="J2110" s="208">
        <v>0</v>
      </c>
      <c r="K2110" s="208">
        <v>0</v>
      </c>
      <c r="L2110" s="208"/>
      <c r="M2110" s="208">
        <v>0</v>
      </c>
      <c r="N2110" s="208">
        <v>0</v>
      </c>
      <c r="O2110" s="208">
        <v>680</v>
      </c>
      <c r="P2110" s="208" t="s">
        <v>257</v>
      </c>
      <c r="Q2110" s="208" t="s">
        <v>258</v>
      </c>
      <c r="R2110" s="208" t="s">
        <v>259</v>
      </c>
      <c r="S2110" s="203">
        <v>44837.596076388887</v>
      </c>
    </row>
    <row r="2111" spans="1:19" x14ac:dyDescent="0.2">
      <c r="A2111" s="208" t="s">
        <v>256</v>
      </c>
      <c r="B2111" s="208" t="s">
        <v>211</v>
      </c>
      <c r="C2111" s="203">
        <v>44832.833333333336</v>
      </c>
      <c r="D2111" s="208">
        <v>0</v>
      </c>
      <c r="E2111" s="208">
        <v>0</v>
      </c>
      <c r="F2111" s="208">
        <v>1.8280000000000001</v>
      </c>
      <c r="G2111" s="208">
        <v>1.8280000000000001</v>
      </c>
      <c r="H2111" s="208">
        <v>0</v>
      </c>
      <c r="I2111" s="208">
        <v>0</v>
      </c>
      <c r="J2111" s="208">
        <v>0</v>
      </c>
      <c r="K2111" s="208">
        <v>0</v>
      </c>
      <c r="L2111" s="208"/>
      <c r="M2111" s="208">
        <v>0</v>
      </c>
      <c r="N2111" s="208">
        <v>0</v>
      </c>
      <c r="O2111" s="208">
        <v>680</v>
      </c>
      <c r="P2111" s="208" t="s">
        <v>257</v>
      </c>
      <c r="Q2111" s="208" t="s">
        <v>258</v>
      </c>
      <c r="R2111" s="208" t="s">
        <v>259</v>
      </c>
      <c r="S2111" s="203">
        <v>44837.596064814818</v>
      </c>
    </row>
    <row r="2112" spans="1:19" x14ac:dyDescent="0.2">
      <c r="A2112" s="208" t="s">
        <v>256</v>
      </c>
      <c r="B2112" s="208" t="s">
        <v>211</v>
      </c>
      <c r="C2112" s="203">
        <v>44832.875</v>
      </c>
      <c r="D2112" s="208">
        <v>0</v>
      </c>
      <c r="E2112" s="208">
        <v>0</v>
      </c>
      <c r="F2112" s="208">
        <v>1.827</v>
      </c>
      <c r="G2112" s="208">
        <v>1.827</v>
      </c>
      <c r="H2112" s="208">
        <v>0</v>
      </c>
      <c r="I2112" s="208">
        <v>0</v>
      </c>
      <c r="J2112" s="208">
        <v>0</v>
      </c>
      <c r="K2112" s="208">
        <v>0</v>
      </c>
      <c r="L2112" s="208"/>
      <c r="M2112" s="208">
        <v>0</v>
      </c>
      <c r="N2112" s="208">
        <v>0</v>
      </c>
      <c r="O2112" s="208">
        <v>680</v>
      </c>
      <c r="P2112" s="208" t="s">
        <v>257</v>
      </c>
      <c r="Q2112" s="208" t="s">
        <v>258</v>
      </c>
      <c r="R2112" s="208" t="s">
        <v>259</v>
      </c>
      <c r="S2112" s="203">
        <v>44837.596064814818</v>
      </c>
    </row>
    <row r="2113" spans="1:19" x14ac:dyDescent="0.2">
      <c r="A2113" s="208" t="s">
        <v>256</v>
      </c>
      <c r="B2113" s="208" t="s">
        <v>211</v>
      </c>
      <c r="C2113" s="203">
        <v>44832.916666666664</v>
      </c>
      <c r="D2113" s="208">
        <v>0</v>
      </c>
      <c r="E2113" s="208">
        <v>0</v>
      </c>
      <c r="F2113" s="208">
        <v>1.84</v>
      </c>
      <c r="G2113" s="208">
        <v>1.84</v>
      </c>
      <c r="H2113" s="208">
        <v>0</v>
      </c>
      <c r="I2113" s="208">
        <v>0</v>
      </c>
      <c r="J2113" s="208">
        <v>0</v>
      </c>
      <c r="K2113" s="208">
        <v>0</v>
      </c>
      <c r="L2113" s="208"/>
      <c r="M2113" s="208">
        <v>0</v>
      </c>
      <c r="N2113" s="208">
        <v>0</v>
      </c>
      <c r="O2113" s="208">
        <v>680</v>
      </c>
      <c r="P2113" s="208" t="s">
        <v>257</v>
      </c>
      <c r="Q2113" s="208" t="s">
        <v>258</v>
      </c>
      <c r="R2113" s="208" t="s">
        <v>259</v>
      </c>
      <c r="S2113" s="203">
        <v>44837.596064814818</v>
      </c>
    </row>
    <row r="2114" spans="1:19" x14ac:dyDescent="0.2">
      <c r="A2114" s="208" t="s">
        <v>256</v>
      </c>
      <c r="B2114" s="208" t="s">
        <v>211</v>
      </c>
      <c r="C2114" s="203">
        <v>44832.958333333336</v>
      </c>
      <c r="D2114" s="208">
        <v>0</v>
      </c>
      <c r="E2114" s="208">
        <v>0</v>
      </c>
      <c r="F2114" s="208">
        <v>1.8480000000000001</v>
      </c>
      <c r="G2114" s="208">
        <v>1.8480000000000001</v>
      </c>
      <c r="H2114" s="208">
        <v>0</v>
      </c>
      <c r="I2114" s="208">
        <v>0</v>
      </c>
      <c r="J2114" s="208">
        <v>0</v>
      </c>
      <c r="K2114" s="208">
        <v>0</v>
      </c>
      <c r="L2114" s="208"/>
      <c r="M2114" s="208">
        <v>0</v>
      </c>
      <c r="N2114" s="208">
        <v>0</v>
      </c>
      <c r="O2114" s="208">
        <v>680</v>
      </c>
      <c r="P2114" s="208" t="s">
        <v>257</v>
      </c>
      <c r="Q2114" s="208" t="s">
        <v>258</v>
      </c>
      <c r="R2114" s="208" t="s">
        <v>259</v>
      </c>
      <c r="S2114" s="203">
        <v>44837.596064814818</v>
      </c>
    </row>
    <row r="2115" spans="1:19" x14ac:dyDescent="0.2">
      <c r="A2115" s="208" t="s">
        <v>256</v>
      </c>
      <c r="B2115" s="208" t="s">
        <v>211</v>
      </c>
      <c r="C2115" s="203">
        <v>44833</v>
      </c>
      <c r="D2115" s="208">
        <v>0</v>
      </c>
      <c r="E2115" s="208">
        <v>0</v>
      </c>
      <c r="F2115" s="208">
        <v>1.847</v>
      </c>
      <c r="G2115" s="208">
        <v>1.847</v>
      </c>
      <c r="H2115" s="208">
        <v>0</v>
      </c>
      <c r="I2115" s="208">
        <v>0</v>
      </c>
      <c r="J2115" s="208">
        <v>0</v>
      </c>
      <c r="K2115" s="208">
        <v>0</v>
      </c>
      <c r="L2115" s="208"/>
      <c r="M2115" s="208">
        <v>0</v>
      </c>
      <c r="N2115" s="208">
        <v>0</v>
      </c>
      <c r="O2115" s="208">
        <v>680</v>
      </c>
      <c r="P2115" s="208" t="s">
        <v>257</v>
      </c>
      <c r="Q2115" s="208" t="s">
        <v>258</v>
      </c>
      <c r="R2115" s="208" t="s">
        <v>259</v>
      </c>
      <c r="S2115" s="203">
        <v>44837.596064814818</v>
      </c>
    </row>
    <row r="2116" spans="1:19" x14ac:dyDescent="0.2">
      <c r="A2116" s="208" t="s">
        <v>256</v>
      </c>
      <c r="B2116" s="208" t="s">
        <v>211</v>
      </c>
      <c r="C2116" s="203">
        <v>44833.041666666664</v>
      </c>
      <c r="D2116" s="208">
        <v>0</v>
      </c>
      <c r="E2116" s="208">
        <v>0</v>
      </c>
      <c r="F2116" s="208">
        <v>1.8480000000000001</v>
      </c>
      <c r="G2116" s="208">
        <v>1.8480000000000001</v>
      </c>
      <c r="H2116" s="208">
        <v>0</v>
      </c>
      <c r="I2116" s="208">
        <v>0</v>
      </c>
      <c r="J2116" s="208">
        <v>0</v>
      </c>
      <c r="K2116" s="208">
        <v>0</v>
      </c>
      <c r="L2116" s="208"/>
      <c r="M2116" s="208">
        <v>0</v>
      </c>
      <c r="N2116" s="208">
        <v>0</v>
      </c>
      <c r="O2116" s="208">
        <v>680</v>
      </c>
      <c r="P2116" s="208" t="s">
        <v>257</v>
      </c>
      <c r="Q2116" s="208" t="s">
        <v>258</v>
      </c>
      <c r="R2116" s="208" t="s">
        <v>259</v>
      </c>
      <c r="S2116" s="203">
        <v>44837.596064814818</v>
      </c>
    </row>
    <row r="2117" spans="1:19" x14ac:dyDescent="0.2">
      <c r="A2117" s="208" t="s">
        <v>256</v>
      </c>
      <c r="B2117" s="208" t="s">
        <v>211</v>
      </c>
      <c r="C2117" s="203">
        <v>44833.083333333336</v>
      </c>
      <c r="D2117" s="208">
        <v>0</v>
      </c>
      <c r="E2117" s="208">
        <v>0</v>
      </c>
      <c r="F2117" s="208">
        <v>1.86</v>
      </c>
      <c r="G2117" s="208">
        <v>1.86</v>
      </c>
      <c r="H2117" s="208">
        <v>0</v>
      </c>
      <c r="I2117" s="208">
        <v>0</v>
      </c>
      <c r="J2117" s="208">
        <v>0</v>
      </c>
      <c r="K2117" s="208">
        <v>0</v>
      </c>
      <c r="L2117" s="208"/>
      <c r="M2117" s="208">
        <v>0</v>
      </c>
      <c r="N2117" s="208">
        <v>0</v>
      </c>
      <c r="O2117" s="208">
        <v>680</v>
      </c>
      <c r="P2117" s="208" t="s">
        <v>257</v>
      </c>
      <c r="Q2117" s="208" t="s">
        <v>258</v>
      </c>
      <c r="R2117" s="208" t="s">
        <v>259</v>
      </c>
      <c r="S2117" s="203">
        <v>44837.596064814818</v>
      </c>
    </row>
    <row r="2118" spans="1:19" x14ac:dyDescent="0.2">
      <c r="A2118" s="208" t="s">
        <v>256</v>
      </c>
      <c r="B2118" s="208" t="s">
        <v>211</v>
      </c>
      <c r="C2118" s="203">
        <v>44833.125</v>
      </c>
      <c r="D2118" s="208">
        <v>0</v>
      </c>
      <c r="E2118" s="208">
        <v>0</v>
      </c>
      <c r="F2118" s="208">
        <v>1.8560000000000001</v>
      </c>
      <c r="G2118" s="208">
        <v>1.8560000000000001</v>
      </c>
      <c r="H2118" s="208">
        <v>0</v>
      </c>
      <c r="I2118" s="208">
        <v>0</v>
      </c>
      <c r="J2118" s="208">
        <v>0</v>
      </c>
      <c r="K2118" s="208">
        <v>0</v>
      </c>
      <c r="L2118" s="208"/>
      <c r="M2118" s="208">
        <v>0</v>
      </c>
      <c r="N2118" s="208">
        <v>0</v>
      </c>
      <c r="O2118" s="208">
        <v>680</v>
      </c>
      <c r="P2118" s="208" t="s">
        <v>257</v>
      </c>
      <c r="Q2118" s="208" t="s">
        <v>258</v>
      </c>
      <c r="R2118" s="208" t="s">
        <v>259</v>
      </c>
      <c r="S2118" s="203">
        <v>44837.596076388887</v>
      </c>
    </row>
    <row r="2119" spans="1:19" x14ac:dyDescent="0.2">
      <c r="A2119" s="208" t="s">
        <v>256</v>
      </c>
      <c r="B2119" s="208" t="s">
        <v>211</v>
      </c>
      <c r="C2119" s="203">
        <v>44833.166666666664</v>
      </c>
      <c r="D2119" s="208">
        <v>0</v>
      </c>
      <c r="E2119" s="208">
        <v>0</v>
      </c>
      <c r="F2119" s="208">
        <v>1.8560000000000001</v>
      </c>
      <c r="G2119" s="208">
        <v>1.8560000000000001</v>
      </c>
      <c r="H2119" s="208">
        <v>0</v>
      </c>
      <c r="I2119" s="208">
        <v>0</v>
      </c>
      <c r="J2119" s="208">
        <v>0</v>
      </c>
      <c r="K2119" s="208">
        <v>0</v>
      </c>
      <c r="L2119" s="208"/>
      <c r="M2119" s="208">
        <v>0</v>
      </c>
      <c r="N2119" s="208">
        <v>0</v>
      </c>
      <c r="O2119" s="208">
        <v>680</v>
      </c>
      <c r="P2119" s="208" t="s">
        <v>257</v>
      </c>
      <c r="Q2119" s="208" t="s">
        <v>258</v>
      </c>
      <c r="R2119" s="208" t="s">
        <v>259</v>
      </c>
      <c r="S2119" s="203">
        <v>44837.596064814818</v>
      </c>
    </row>
    <row r="2120" spans="1:19" x14ac:dyDescent="0.2">
      <c r="A2120" s="208" t="s">
        <v>256</v>
      </c>
      <c r="B2120" s="208" t="s">
        <v>211</v>
      </c>
      <c r="C2120" s="203">
        <v>44833.208333333336</v>
      </c>
      <c r="D2120" s="208">
        <v>0</v>
      </c>
      <c r="E2120" s="208">
        <v>0</v>
      </c>
      <c r="F2120" s="208">
        <v>1.8480000000000001</v>
      </c>
      <c r="G2120" s="208">
        <v>1.8480000000000001</v>
      </c>
      <c r="H2120" s="208">
        <v>0</v>
      </c>
      <c r="I2120" s="208">
        <v>0</v>
      </c>
      <c r="J2120" s="208">
        <v>0</v>
      </c>
      <c r="K2120" s="208">
        <v>0</v>
      </c>
      <c r="L2120" s="208"/>
      <c r="M2120" s="208">
        <v>0</v>
      </c>
      <c r="N2120" s="208">
        <v>0</v>
      </c>
      <c r="O2120" s="208">
        <v>680</v>
      </c>
      <c r="P2120" s="208" t="s">
        <v>257</v>
      </c>
      <c r="Q2120" s="208" t="s">
        <v>258</v>
      </c>
      <c r="R2120" s="208" t="s">
        <v>259</v>
      </c>
      <c r="S2120" s="203">
        <v>44837.596064814818</v>
      </c>
    </row>
    <row r="2121" spans="1:19" x14ac:dyDescent="0.2">
      <c r="A2121" s="208" t="s">
        <v>256</v>
      </c>
      <c r="B2121" s="208" t="s">
        <v>211</v>
      </c>
      <c r="C2121" s="203">
        <v>44833.25</v>
      </c>
      <c r="D2121" s="208">
        <v>0</v>
      </c>
      <c r="E2121" s="208">
        <v>0</v>
      </c>
      <c r="F2121" s="208">
        <v>1.8520000000000001</v>
      </c>
      <c r="G2121" s="208">
        <v>1.8520000000000001</v>
      </c>
      <c r="H2121" s="208">
        <v>0</v>
      </c>
      <c r="I2121" s="208">
        <v>0</v>
      </c>
      <c r="J2121" s="208">
        <v>0</v>
      </c>
      <c r="K2121" s="208">
        <v>0</v>
      </c>
      <c r="L2121" s="208"/>
      <c r="M2121" s="208">
        <v>0</v>
      </c>
      <c r="N2121" s="208">
        <v>0</v>
      </c>
      <c r="O2121" s="208">
        <v>680</v>
      </c>
      <c r="P2121" s="208" t="s">
        <v>257</v>
      </c>
      <c r="Q2121" s="208" t="s">
        <v>258</v>
      </c>
      <c r="R2121" s="208" t="s">
        <v>259</v>
      </c>
      <c r="S2121" s="203">
        <v>44837.596064814818</v>
      </c>
    </row>
    <row r="2122" spans="1:19" x14ac:dyDescent="0.2">
      <c r="A2122" s="208" t="s">
        <v>256</v>
      </c>
      <c r="B2122" s="208" t="s">
        <v>211</v>
      </c>
      <c r="C2122" s="203">
        <v>44833.291666666664</v>
      </c>
      <c r="D2122" s="208">
        <v>0</v>
      </c>
      <c r="E2122" s="208">
        <v>0</v>
      </c>
      <c r="F2122" s="208">
        <v>1.84</v>
      </c>
      <c r="G2122" s="208">
        <v>1.84</v>
      </c>
      <c r="H2122" s="208">
        <v>0</v>
      </c>
      <c r="I2122" s="208">
        <v>0</v>
      </c>
      <c r="J2122" s="208">
        <v>0</v>
      </c>
      <c r="K2122" s="208">
        <v>0</v>
      </c>
      <c r="L2122" s="208"/>
      <c r="M2122" s="208">
        <v>0</v>
      </c>
      <c r="N2122" s="208">
        <v>0</v>
      </c>
      <c r="O2122" s="208">
        <v>680</v>
      </c>
      <c r="P2122" s="208" t="s">
        <v>257</v>
      </c>
      <c r="Q2122" s="208" t="s">
        <v>258</v>
      </c>
      <c r="R2122" s="208" t="s">
        <v>259</v>
      </c>
      <c r="S2122" s="203">
        <v>44837.596076388887</v>
      </c>
    </row>
    <row r="2123" spans="1:19" x14ac:dyDescent="0.2">
      <c r="A2123" s="208" t="s">
        <v>256</v>
      </c>
      <c r="B2123" s="208" t="s">
        <v>211</v>
      </c>
      <c r="C2123" s="203">
        <v>44833.333333333336</v>
      </c>
      <c r="D2123" s="208">
        <v>0</v>
      </c>
      <c r="E2123" s="208">
        <v>0</v>
      </c>
      <c r="F2123" s="208">
        <v>1.8440000000000001</v>
      </c>
      <c r="G2123" s="208">
        <v>1.8440000000000001</v>
      </c>
      <c r="H2123" s="208">
        <v>0</v>
      </c>
      <c r="I2123" s="208">
        <v>0</v>
      </c>
      <c r="J2123" s="208">
        <v>0</v>
      </c>
      <c r="K2123" s="208">
        <v>0</v>
      </c>
      <c r="L2123" s="208"/>
      <c r="M2123" s="208">
        <v>0</v>
      </c>
      <c r="N2123" s="208">
        <v>0</v>
      </c>
      <c r="O2123" s="208">
        <v>680</v>
      </c>
      <c r="P2123" s="208" t="s">
        <v>257</v>
      </c>
      <c r="Q2123" s="208" t="s">
        <v>258</v>
      </c>
      <c r="R2123" s="208" t="s">
        <v>259</v>
      </c>
      <c r="S2123" s="203">
        <v>44837.596064814818</v>
      </c>
    </row>
    <row r="2124" spans="1:19" x14ac:dyDescent="0.2">
      <c r="A2124" s="208" t="s">
        <v>256</v>
      </c>
      <c r="B2124" s="208" t="s">
        <v>211</v>
      </c>
      <c r="C2124" s="203">
        <v>44833.375</v>
      </c>
      <c r="D2124" s="208">
        <v>0</v>
      </c>
      <c r="E2124" s="208">
        <v>0</v>
      </c>
      <c r="F2124" s="208">
        <v>1.8959999999999999</v>
      </c>
      <c r="G2124" s="208">
        <v>1.8959999999999999</v>
      </c>
      <c r="H2124" s="208">
        <v>0</v>
      </c>
      <c r="I2124" s="208">
        <v>0</v>
      </c>
      <c r="J2124" s="208">
        <v>0</v>
      </c>
      <c r="K2124" s="208">
        <v>0</v>
      </c>
      <c r="L2124" s="208"/>
      <c r="M2124" s="208">
        <v>0</v>
      </c>
      <c r="N2124" s="208">
        <v>0</v>
      </c>
      <c r="O2124" s="208">
        <v>680</v>
      </c>
      <c r="P2124" s="208" t="s">
        <v>257</v>
      </c>
      <c r="Q2124" s="208" t="s">
        <v>258</v>
      </c>
      <c r="R2124" s="208" t="s">
        <v>259</v>
      </c>
      <c r="S2124" s="203">
        <v>44837.596064814818</v>
      </c>
    </row>
    <row r="2125" spans="1:19" x14ac:dyDescent="0.2">
      <c r="A2125" s="208" t="s">
        <v>256</v>
      </c>
      <c r="B2125" s="208" t="s">
        <v>211</v>
      </c>
      <c r="C2125" s="203">
        <v>44833.416666666664</v>
      </c>
      <c r="D2125" s="208">
        <v>0</v>
      </c>
      <c r="E2125" s="208">
        <v>0</v>
      </c>
      <c r="F2125" s="208">
        <v>1.9</v>
      </c>
      <c r="G2125" s="208">
        <v>1.9</v>
      </c>
      <c r="H2125" s="208">
        <v>0</v>
      </c>
      <c r="I2125" s="208">
        <v>0</v>
      </c>
      <c r="J2125" s="208">
        <v>0</v>
      </c>
      <c r="K2125" s="208">
        <v>0</v>
      </c>
      <c r="L2125" s="208"/>
      <c r="M2125" s="208">
        <v>0</v>
      </c>
      <c r="N2125" s="208">
        <v>0</v>
      </c>
      <c r="O2125" s="208">
        <v>680</v>
      </c>
      <c r="P2125" s="208" t="s">
        <v>257</v>
      </c>
      <c r="Q2125" s="208" t="s">
        <v>258</v>
      </c>
      <c r="R2125" s="208" t="s">
        <v>259</v>
      </c>
      <c r="S2125" s="203">
        <v>44837.596064814818</v>
      </c>
    </row>
    <row r="2126" spans="1:19" x14ac:dyDescent="0.2">
      <c r="A2126" s="208" t="s">
        <v>256</v>
      </c>
      <c r="B2126" s="208" t="s">
        <v>211</v>
      </c>
      <c r="C2126" s="203">
        <v>44833.458333333336</v>
      </c>
      <c r="D2126" s="208">
        <v>0</v>
      </c>
      <c r="E2126" s="208">
        <v>0</v>
      </c>
      <c r="F2126" s="208">
        <v>1.9039999999999999</v>
      </c>
      <c r="G2126" s="208">
        <v>1.9039999999999999</v>
      </c>
      <c r="H2126" s="208">
        <v>0</v>
      </c>
      <c r="I2126" s="208">
        <v>0</v>
      </c>
      <c r="J2126" s="208">
        <v>0</v>
      </c>
      <c r="K2126" s="208">
        <v>0</v>
      </c>
      <c r="L2126" s="208"/>
      <c r="M2126" s="208">
        <v>0</v>
      </c>
      <c r="N2126" s="208">
        <v>0</v>
      </c>
      <c r="O2126" s="208">
        <v>680</v>
      </c>
      <c r="P2126" s="208" t="s">
        <v>257</v>
      </c>
      <c r="Q2126" s="208" t="s">
        <v>258</v>
      </c>
      <c r="R2126" s="208" t="s">
        <v>259</v>
      </c>
      <c r="S2126" s="203">
        <v>44837.596076388887</v>
      </c>
    </row>
    <row r="2127" spans="1:19" x14ac:dyDescent="0.2">
      <c r="A2127" s="208" t="s">
        <v>256</v>
      </c>
      <c r="B2127" s="208" t="s">
        <v>211</v>
      </c>
      <c r="C2127" s="203">
        <v>44833.5</v>
      </c>
      <c r="D2127" s="208">
        <v>0</v>
      </c>
      <c r="E2127" s="208">
        <v>0</v>
      </c>
      <c r="F2127" s="208">
        <v>1.8919999999999999</v>
      </c>
      <c r="G2127" s="208">
        <v>1.8919999999999999</v>
      </c>
      <c r="H2127" s="208">
        <v>0</v>
      </c>
      <c r="I2127" s="208">
        <v>0</v>
      </c>
      <c r="J2127" s="208">
        <v>0</v>
      </c>
      <c r="K2127" s="208">
        <v>0</v>
      </c>
      <c r="L2127" s="208"/>
      <c r="M2127" s="208">
        <v>0</v>
      </c>
      <c r="N2127" s="208">
        <v>0</v>
      </c>
      <c r="O2127" s="208">
        <v>680</v>
      </c>
      <c r="P2127" s="208" t="s">
        <v>257</v>
      </c>
      <c r="Q2127" s="208" t="s">
        <v>258</v>
      </c>
      <c r="R2127" s="208" t="s">
        <v>259</v>
      </c>
      <c r="S2127" s="203">
        <v>44837.596064814818</v>
      </c>
    </row>
    <row r="2128" spans="1:19" x14ac:dyDescent="0.2">
      <c r="A2128" s="208" t="s">
        <v>256</v>
      </c>
      <c r="B2128" s="208" t="s">
        <v>211</v>
      </c>
      <c r="C2128" s="203">
        <v>44833.541666666664</v>
      </c>
      <c r="D2128" s="208">
        <v>0</v>
      </c>
      <c r="E2128" s="208">
        <v>0</v>
      </c>
      <c r="F2128" s="208">
        <v>1.8879999999999999</v>
      </c>
      <c r="G2128" s="208">
        <v>1.8879999999999999</v>
      </c>
      <c r="H2128" s="208">
        <v>0</v>
      </c>
      <c r="I2128" s="208">
        <v>0</v>
      </c>
      <c r="J2128" s="208">
        <v>0</v>
      </c>
      <c r="K2128" s="208">
        <v>0</v>
      </c>
      <c r="L2128" s="208"/>
      <c r="M2128" s="208">
        <v>0</v>
      </c>
      <c r="N2128" s="208">
        <v>0</v>
      </c>
      <c r="O2128" s="208">
        <v>680</v>
      </c>
      <c r="P2128" s="208" t="s">
        <v>257</v>
      </c>
      <c r="Q2128" s="208" t="s">
        <v>258</v>
      </c>
      <c r="R2128" s="208" t="s">
        <v>259</v>
      </c>
      <c r="S2128" s="203">
        <v>44837.596076388887</v>
      </c>
    </row>
    <row r="2129" spans="1:19" x14ac:dyDescent="0.2">
      <c r="A2129" s="208" t="s">
        <v>256</v>
      </c>
      <c r="B2129" s="208" t="s">
        <v>211</v>
      </c>
      <c r="C2129" s="203">
        <v>44833.583333333336</v>
      </c>
      <c r="D2129" s="208">
        <v>0</v>
      </c>
      <c r="E2129" s="208">
        <v>0</v>
      </c>
      <c r="F2129" s="208">
        <v>1.9359999999999999</v>
      </c>
      <c r="G2129" s="208">
        <v>1.9359999999999999</v>
      </c>
      <c r="H2129" s="208">
        <v>0</v>
      </c>
      <c r="I2129" s="208">
        <v>0</v>
      </c>
      <c r="J2129" s="208">
        <v>0</v>
      </c>
      <c r="K2129" s="208">
        <v>0</v>
      </c>
      <c r="L2129" s="208"/>
      <c r="M2129" s="208">
        <v>0</v>
      </c>
      <c r="N2129" s="208">
        <v>0</v>
      </c>
      <c r="O2129" s="208">
        <v>680</v>
      </c>
      <c r="P2129" s="208" t="s">
        <v>257</v>
      </c>
      <c r="Q2129" s="208" t="s">
        <v>258</v>
      </c>
      <c r="R2129" s="208" t="s">
        <v>259</v>
      </c>
      <c r="S2129" s="203">
        <v>44837.596064814818</v>
      </c>
    </row>
    <row r="2130" spans="1:19" x14ac:dyDescent="0.2">
      <c r="A2130" s="208" t="s">
        <v>256</v>
      </c>
      <c r="B2130" s="208" t="s">
        <v>211</v>
      </c>
      <c r="C2130" s="203">
        <v>44833.625</v>
      </c>
      <c r="D2130" s="208">
        <v>0</v>
      </c>
      <c r="E2130" s="208">
        <v>0</v>
      </c>
      <c r="F2130" s="208">
        <v>1.9279999999999999</v>
      </c>
      <c r="G2130" s="208">
        <v>1.9279999999999999</v>
      </c>
      <c r="H2130" s="208">
        <v>0</v>
      </c>
      <c r="I2130" s="208">
        <v>0</v>
      </c>
      <c r="J2130" s="208">
        <v>0</v>
      </c>
      <c r="K2130" s="208">
        <v>0</v>
      </c>
      <c r="L2130" s="208"/>
      <c r="M2130" s="208">
        <v>0</v>
      </c>
      <c r="N2130" s="208">
        <v>0</v>
      </c>
      <c r="O2130" s="208">
        <v>680</v>
      </c>
      <c r="P2130" s="208" t="s">
        <v>257</v>
      </c>
      <c r="Q2130" s="208" t="s">
        <v>258</v>
      </c>
      <c r="R2130" s="208" t="s">
        <v>259</v>
      </c>
      <c r="S2130" s="203">
        <v>44837.596064814818</v>
      </c>
    </row>
    <row r="2131" spans="1:19" x14ac:dyDescent="0.2">
      <c r="A2131" s="208" t="s">
        <v>256</v>
      </c>
      <c r="B2131" s="208" t="s">
        <v>211</v>
      </c>
      <c r="C2131" s="203">
        <v>44833.666666666664</v>
      </c>
      <c r="D2131" s="208">
        <v>0</v>
      </c>
      <c r="E2131" s="208">
        <v>0</v>
      </c>
      <c r="F2131" s="208">
        <v>1.9119999999999999</v>
      </c>
      <c r="G2131" s="208">
        <v>1.9119999999999999</v>
      </c>
      <c r="H2131" s="208">
        <v>0</v>
      </c>
      <c r="I2131" s="208">
        <v>0</v>
      </c>
      <c r="J2131" s="208">
        <v>0</v>
      </c>
      <c r="K2131" s="208">
        <v>0</v>
      </c>
      <c r="L2131" s="208"/>
      <c r="M2131" s="208">
        <v>0</v>
      </c>
      <c r="N2131" s="208">
        <v>0</v>
      </c>
      <c r="O2131" s="208">
        <v>680</v>
      </c>
      <c r="P2131" s="208" t="s">
        <v>257</v>
      </c>
      <c r="Q2131" s="208" t="s">
        <v>258</v>
      </c>
      <c r="R2131" s="208" t="s">
        <v>259</v>
      </c>
      <c r="S2131" s="203">
        <v>44837.596064814818</v>
      </c>
    </row>
    <row r="2132" spans="1:19" x14ac:dyDescent="0.2">
      <c r="A2132" s="208" t="s">
        <v>256</v>
      </c>
      <c r="B2132" s="208" t="s">
        <v>211</v>
      </c>
      <c r="C2132" s="203">
        <v>44833.708333333336</v>
      </c>
      <c r="D2132" s="208">
        <v>0</v>
      </c>
      <c r="E2132" s="208">
        <v>0</v>
      </c>
      <c r="F2132" s="208">
        <v>1.8839999999999999</v>
      </c>
      <c r="G2132" s="208">
        <v>1.8839999999999999</v>
      </c>
      <c r="H2132" s="208">
        <v>0</v>
      </c>
      <c r="I2132" s="208">
        <v>0</v>
      </c>
      <c r="J2132" s="208">
        <v>0</v>
      </c>
      <c r="K2132" s="208">
        <v>0</v>
      </c>
      <c r="L2132" s="208"/>
      <c r="M2132" s="208">
        <v>0</v>
      </c>
      <c r="N2132" s="208">
        <v>0</v>
      </c>
      <c r="O2132" s="208">
        <v>680</v>
      </c>
      <c r="P2132" s="208" t="s">
        <v>257</v>
      </c>
      <c r="Q2132" s="208" t="s">
        <v>258</v>
      </c>
      <c r="R2132" s="208" t="s">
        <v>259</v>
      </c>
      <c r="S2132" s="203">
        <v>44837.596076388887</v>
      </c>
    </row>
    <row r="2133" spans="1:19" x14ac:dyDescent="0.2">
      <c r="A2133" s="208" t="s">
        <v>256</v>
      </c>
      <c r="B2133" s="208" t="s">
        <v>211</v>
      </c>
      <c r="C2133" s="203">
        <v>44833.75</v>
      </c>
      <c r="D2133" s="208">
        <v>0</v>
      </c>
      <c r="E2133" s="208">
        <v>0</v>
      </c>
      <c r="F2133" s="208">
        <v>1.8759999999999999</v>
      </c>
      <c r="G2133" s="208">
        <v>1.8759999999999999</v>
      </c>
      <c r="H2133" s="208">
        <v>0</v>
      </c>
      <c r="I2133" s="208">
        <v>0</v>
      </c>
      <c r="J2133" s="208">
        <v>0</v>
      </c>
      <c r="K2133" s="208">
        <v>0</v>
      </c>
      <c r="L2133" s="208"/>
      <c r="M2133" s="208">
        <v>0</v>
      </c>
      <c r="N2133" s="208">
        <v>0</v>
      </c>
      <c r="O2133" s="208">
        <v>680</v>
      </c>
      <c r="P2133" s="208" t="s">
        <v>257</v>
      </c>
      <c r="Q2133" s="208" t="s">
        <v>258</v>
      </c>
      <c r="R2133" s="208" t="s">
        <v>259</v>
      </c>
      <c r="S2133" s="203">
        <v>44837.596076388887</v>
      </c>
    </row>
    <row r="2134" spans="1:19" x14ac:dyDescent="0.2">
      <c r="A2134" s="208" t="s">
        <v>256</v>
      </c>
      <c r="B2134" s="208" t="s">
        <v>211</v>
      </c>
      <c r="C2134" s="203">
        <v>44833.791666666664</v>
      </c>
      <c r="D2134" s="208">
        <v>0</v>
      </c>
      <c r="E2134" s="208">
        <v>0</v>
      </c>
      <c r="F2134" s="208">
        <v>1.8759999999999999</v>
      </c>
      <c r="G2134" s="208">
        <v>1.8759999999999999</v>
      </c>
      <c r="H2134" s="208">
        <v>0</v>
      </c>
      <c r="I2134" s="208">
        <v>0</v>
      </c>
      <c r="J2134" s="208">
        <v>0</v>
      </c>
      <c r="K2134" s="208">
        <v>0</v>
      </c>
      <c r="L2134" s="208"/>
      <c r="M2134" s="208">
        <v>0</v>
      </c>
      <c r="N2134" s="208">
        <v>0</v>
      </c>
      <c r="O2134" s="208">
        <v>680</v>
      </c>
      <c r="P2134" s="208" t="s">
        <v>257</v>
      </c>
      <c r="Q2134" s="208" t="s">
        <v>258</v>
      </c>
      <c r="R2134" s="208" t="s">
        <v>259</v>
      </c>
      <c r="S2134" s="203">
        <v>44837.596064814818</v>
      </c>
    </row>
    <row r="2135" spans="1:19" x14ac:dyDescent="0.2">
      <c r="A2135" s="208" t="s">
        <v>256</v>
      </c>
      <c r="B2135" s="208" t="s">
        <v>211</v>
      </c>
      <c r="C2135" s="203">
        <v>44833.833333333336</v>
      </c>
      <c r="D2135" s="208">
        <v>0</v>
      </c>
      <c r="E2135" s="208">
        <v>0</v>
      </c>
      <c r="F2135" s="208">
        <v>1.8839999999999999</v>
      </c>
      <c r="G2135" s="208">
        <v>1.8839999999999999</v>
      </c>
      <c r="H2135" s="208">
        <v>0</v>
      </c>
      <c r="I2135" s="208">
        <v>0</v>
      </c>
      <c r="J2135" s="208">
        <v>0</v>
      </c>
      <c r="K2135" s="208">
        <v>0</v>
      </c>
      <c r="L2135" s="208"/>
      <c r="M2135" s="208">
        <v>0</v>
      </c>
      <c r="N2135" s="208">
        <v>0</v>
      </c>
      <c r="O2135" s="208">
        <v>680</v>
      </c>
      <c r="P2135" s="208" t="s">
        <v>257</v>
      </c>
      <c r="Q2135" s="208" t="s">
        <v>258</v>
      </c>
      <c r="R2135" s="208" t="s">
        <v>259</v>
      </c>
      <c r="S2135" s="203">
        <v>44837.596064814818</v>
      </c>
    </row>
    <row r="2136" spans="1:19" x14ac:dyDescent="0.2">
      <c r="A2136" s="208" t="s">
        <v>256</v>
      </c>
      <c r="B2136" s="208" t="s">
        <v>211</v>
      </c>
      <c r="C2136" s="203">
        <v>44833.875</v>
      </c>
      <c r="D2136" s="208">
        <v>0</v>
      </c>
      <c r="E2136" s="208">
        <v>0</v>
      </c>
      <c r="F2136" s="208">
        <v>1.895</v>
      </c>
      <c r="G2136" s="208">
        <v>1.895</v>
      </c>
      <c r="H2136" s="208">
        <v>0</v>
      </c>
      <c r="I2136" s="208">
        <v>0</v>
      </c>
      <c r="J2136" s="208">
        <v>0</v>
      </c>
      <c r="K2136" s="208">
        <v>0</v>
      </c>
      <c r="L2136" s="208"/>
      <c r="M2136" s="208">
        <v>0</v>
      </c>
      <c r="N2136" s="208">
        <v>0</v>
      </c>
      <c r="O2136" s="208">
        <v>680</v>
      </c>
      <c r="P2136" s="208" t="s">
        <v>257</v>
      </c>
      <c r="Q2136" s="208" t="s">
        <v>258</v>
      </c>
      <c r="R2136" s="208" t="s">
        <v>259</v>
      </c>
      <c r="S2136" s="203">
        <v>44837.596064814818</v>
      </c>
    </row>
    <row r="2137" spans="1:19" x14ac:dyDescent="0.2">
      <c r="A2137" s="208" t="s">
        <v>256</v>
      </c>
      <c r="B2137" s="208" t="s">
        <v>211</v>
      </c>
      <c r="C2137" s="203">
        <v>44833.916666666664</v>
      </c>
      <c r="D2137" s="208">
        <v>0</v>
      </c>
      <c r="E2137" s="208">
        <v>0</v>
      </c>
      <c r="F2137" s="208">
        <v>1.9</v>
      </c>
      <c r="G2137" s="208">
        <v>1.9</v>
      </c>
      <c r="H2137" s="208">
        <v>0</v>
      </c>
      <c r="I2137" s="208">
        <v>0</v>
      </c>
      <c r="J2137" s="208">
        <v>0</v>
      </c>
      <c r="K2137" s="208">
        <v>0</v>
      </c>
      <c r="L2137" s="208"/>
      <c r="M2137" s="208">
        <v>0</v>
      </c>
      <c r="N2137" s="208">
        <v>0</v>
      </c>
      <c r="O2137" s="208">
        <v>680</v>
      </c>
      <c r="P2137" s="208" t="s">
        <v>257</v>
      </c>
      <c r="Q2137" s="208" t="s">
        <v>258</v>
      </c>
      <c r="R2137" s="208" t="s">
        <v>259</v>
      </c>
      <c r="S2137" s="203">
        <v>44837.596076388887</v>
      </c>
    </row>
    <row r="2138" spans="1:19" x14ac:dyDescent="0.2">
      <c r="A2138" s="208" t="s">
        <v>256</v>
      </c>
      <c r="B2138" s="208" t="s">
        <v>211</v>
      </c>
      <c r="C2138" s="203">
        <v>44833.958333333336</v>
      </c>
      <c r="D2138" s="208">
        <v>0</v>
      </c>
      <c r="E2138" s="208">
        <v>0</v>
      </c>
      <c r="F2138" s="208">
        <v>1.899</v>
      </c>
      <c r="G2138" s="208">
        <v>1.899</v>
      </c>
      <c r="H2138" s="208">
        <v>0</v>
      </c>
      <c r="I2138" s="208">
        <v>0</v>
      </c>
      <c r="J2138" s="208">
        <v>0</v>
      </c>
      <c r="K2138" s="208">
        <v>0</v>
      </c>
      <c r="L2138" s="208"/>
      <c r="M2138" s="208">
        <v>0</v>
      </c>
      <c r="N2138" s="208">
        <v>0</v>
      </c>
      <c r="O2138" s="208">
        <v>680</v>
      </c>
      <c r="P2138" s="208" t="s">
        <v>257</v>
      </c>
      <c r="Q2138" s="208" t="s">
        <v>258</v>
      </c>
      <c r="R2138" s="208" t="s">
        <v>259</v>
      </c>
      <c r="S2138" s="203">
        <v>44837.596064814818</v>
      </c>
    </row>
    <row r="2139" spans="1:19" x14ac:dyDescent="0.2">
      <c r="A2139" s="208" t="s">
        <v>256</v>
      </c>
      <c r="B2139" s="208" t="s">
        <v>211</v>
      </c>
      <c r="C2139" s="203">
        <v>44834</v>
      </c>
      <c r="D2139" s="208">
        <v>0</v>
      </c>
      <c r="E2139" s="208">
        <v>0</v>
      </c>
      <c r="F2139" s="208">
        <v>1.9</v>
      </c>
      <c r="G2139" s="208">
        <v>1.9</v>
      </c>
      <c r="H2139" s="208">
        <v>0</v>
      </c>
      <c r="I2139" s="208">
        <v>0</v>
      </c>
      <c r="J2139" s="208">
        <v>0</v>
      </c>
      <c r="K2139" s="208">
        <v>0</v>
      </c>
      <c r="L2139" s="208"/>
      <c r="M2139" s="208">
        <v>0</v>
      </c>
      <c r="N2139" s="208">
        <v>0</v>
      </c>
      <c r="O2139" s="208">
        <v>680</v>
      </c>
      <c r="P2139" s="208" t="s">
        <v>257</v>
      </c>
      <c r="Q2139" s="208" t="s">
        <v>258</v>
      </c>
      <c r="R2139" s="208" t="s">
        <v>259</v>
      </c>
      <c r="S2139" s="203">
        <v>44837.596064814818</v>
      </c>
    </row>
    <row r="2140" spans="1:19" x14ac:dyDescent="0.2">
      <c r="A2140" s="208" t="s">
        <v>256</v>
      </c>
      <c r="B2140" s="208" t="s">
        <v>211</v>
      </c>
      <c r="C2140" s="203">
        <v>44834.041666666664</v>
      </c>
      <c r="D2140" s="208">
        <v>0</v>
      </c>
      <c r="E2140" s="208">
        <v>0</v>
      </c>
      <c r="F2140" s="208">
        <v>1.9119999999999999</v>
      </c>
      <c r="G2140" s="208">
        <v>1.9119999999999999</v>
      </c>
      <c r="H2140" s="208">
        <v>0</v>
      </c>
      <c r="I2140" s="208">
        <v>0</v>
      </c>
      <c r="J2140" s="208">
        <v>0</v>
      </c>
      <c r="K2140" s="208">
        <v>0</v>
      </c>
      <c r="L2140" s="208"/>
      <c r="M2140" s="208">
        <v>0</v>
      </c>
      <c r="N2140" s="208">
        <v>0</v>
      </c>
      <c r="O2140" s="208">
        <v>680</v>
      </c>
      <c r="P2140" s="208" t="s">
        <v>257</v>
      </c>
      <c r="Q2140" s="208" t="s">
        <v>258</v>
      </c>
      <c r="R2140" s="208" t="s">
        <v>259</v>
      </c>
      <c r="S2140" s="203">
        <v>44837.596076388887</v>
      </c>
    </row>
    <row r="2141" spans="1:19" x14ac:dyDescent="0.2">
      <c r="A2141" s="208" t="s">
        <v>256</v>
      </c>
      <c r="B2141" s="208" t="s">
        <v>211</v>
      </c>
      <c r="C2141" s="203">
        <v>44834.083333333336</v>
      </c>
      <c r="D2141" s="208">
        <v>0</v>
      </c>
      <c r="E2141" s="208">
        <v>0</v>
      </c>
      <c r="F2141" s="208">
        <v>1.7669999999999999</v>
      </c>
      <c r="G2141" s="208">
        <v>1.7669999999999999</v>
      </c>
      <c r="H2141" s="208">
        <v>0</v>
      </c>
      <c r="I2141" s="208">
        <v>0</v>
      </c>
      <c r="J2141" s="208">
        <v>0</v>
      </c>
      <c r="K2141" s="208">
        <v>0</v>
      </c>
      <c r="L2141" s="208"/>
      <c r="M2141" s="208">
        <v>0</v>
      </c>
      <c r="N2141" s="208">
        <v>0</v>
      </c>
      <c r="O2141" s="208">
        <v>680</v>
      </c>
      <c r="P2141" s="208" t="s">
        <v>257</v>
      </c>
      <c r="Q2141" s="208" t="s">
        <v>258</v>
      </c>
      <c r="R2141" s="208" t="s">
        <v>259</v>
      </c>
      <c r="S2141" s="203">
        <v>44837.596064814818</v>
      </c>
    </row>
    <row r="2142" spans="1:19" x14ac:dyDescent="0.2">
      <c r="A2142" s="208" t="s">
        <v>256</v>
      </c>
      <c r="B2142" s="208" t="s">
        <v>211</v>
      </c>
      <c r="C2142" s="203">
        <v>44834.125</v>
      </c>
      <c r="D2142" s="208">
        <v>0</v>
      </c>
      <c r="E2142" s="208">
        <v>0</v>
      </c>
      <c r="F2142" s="208">
        <v>1.7090000000000001</v>
      </c>
      <c r="G2142" s="208">
        <v>1.7090000000000001</v>
      </c>
      <c r="H2142" s="208">
        <v>0</v>
      </c>
      <c r="I2142" s="208">
        <v>0</v>
      </c>
      <c r="J2142" s="208">
        <v>0</v>
      </c>
      <c r="K2142" s="208">
        <v>0</v>
      </c>
      <c r="L2142" s="208"/>
      <c r="M2142" s="208">
        <v>0</v>
      </c>
      <c r="N2142" s="208">
        <v>0</v>
      </c>
      <c r="O2142" s="208">
        <v>680</v>
      </c>
      <c r="P2142" s="208" t="s">
        <v>257</v>
      </c>
      <c r="Q2142" s="208" t="s">
        <v>258</v>
      </c>
      <c r="R2142" s="208" t="s">
        <v>259</v>
      </c>
      <c r="S2142" s="203">
        <v>44837.596064814818</v>
      </c>
    </row>
    <row r="2143" spans="1:19" x14ac:dyDescent="0.2">
      <c r="A2143" s="208" t="s">
        <v>256</v>
      </c>
      <c r="B2143" s="208" t="s">
        <v>211</v>
      </c>
      <c r="C2143" s="203">
        <v>44834.166666666664</v>
      </c>
      <c r="D2143" s="208">
        <v>0</v>
      </c>
      <c r="E2143" s="208">
        <v>0</v>
      </c>
      <c r="F2143" s="208">
        <v>1.724</v>
      </c>
      <c r="G2143" s="208">
        <v>1.724</v>
      </c>
      <c r="H2143" s="208">
        <v>0</v>
      </c>
      <c r="I2143" s="208">
        <v>0</v>
      </c>
      <c r="J2143" s="208">
        <v>0</v>
      </c>
      <c r="K2143" s="208">
        <v>0</v>
      </c>
      <c r="L2143" s="208"/>
      <c r="M2143" s="208">
        <v>0</v>
      </c>
      <c r="N2143" s="208">
        <v>0</v>
      </c>
      <c r="O2143" s="208">
        <v>680</v>
      </c>
      <c r="P2143" s="208" t="s">
        <v>257</v>
      </c>
      <c r="Q2143" s="208" t="s">
        <v>258</v>
      </c>
      <c r="R2143" s="208" t="s">
        <v>259</v>
      </c>
      <c r="S2143" s="203">
        <v>44837.596064814818</v>
      </c>
    </row>
    <row r="2144" spans="1:19" x14ac:dyDescent="0.2">
      <c r="A2144" s="208" t="s">
        <v>256</v>
      </c>
      <c r="B2144" s="208" t="s">
        <v>211</v>
      </c>
      <c r="C2144" s="203">
        <v>44834.208333333336</v>
      </c>
      <c r="D2144" s="208">
        <v>0</v>
      </c>
      <c r="E2144" s="208">
        <v>0</v>
      </c>
      <c r="F2144" s="208">
        <v>1.72</v>
      </c>
      <c r="G2144" s="208">
        <v>1.72</v>
      </c>
      <c r="H2144" s="208">
        <v>0</v>
      </c>
      <c r="I2144" s="208">
        <v>0</v>
      </c>
      <c r="J2144" s="208">
        <v>0</v>
      </c>
      <c r="K2144" s="208">
        <v>0</v>
      </c>
      <c r="L2144" s="208"/>
      <c r="M2144" s="208">
        <v>0</v>
      </c>
      <c r="N2144" s="208">
        <v>0</v>
      </c>
      <c r="O2144" s="208">
        <v>680</v>
      </c>
      <c r="P2144" s="208" t="s">
        <v>257</v>
      </c>
      <c r="Q2144" s="208" t="s">
        <v>258</v>
      </c>
      <c r="R2144" s="208" t="s">
        <v>259</v>
      </c>
      <c r="S2144" s="203">
        <v>44837.596076388887</v>
      </c>
    </row>
    <row r="2145" spans="1:19" x14ac:dyDescent="0.2">
      <c r="A2145" s="208" t="s">
        <v>256</v>
      </c>
      <c r="B2145" s="208" t="s">
        <v>211</v>
      </c>
      <c r="C2145" s="203">
        <v>44834.25</v>
      </c>
      <c r="D2145" s="208">
        <v>0</v>
      </c>
      <c r="E2145" s="208">
        <v>0</v>
      </c>
      <c r="F2145" s="208">
        <v>1.716</v>
      </c>
      <c r="G2145" s="208">
        <v>1.716</v>
      </c>
      <c r="H2145" s="208">
        <v>0</v>
      </c>
      <c r="I2145" s="208">
        <v>0</v>
      </c>
      <c r="J2145" s="208">
        <v>0</v>
      </c>
      <c r="K2145" s="208">
        <v>0</v>
      </c>
      <c r="L2145" s="208"/>
      <c r="M2145" s="208">
        <v>0</v>
      </c>
      <c r="N2145" s="208">
        <v>0</v>
      </c>
      <c r="O2145" s="208">
        <v>680</v>
      </c>
      <c r="P2145" s="208" t="s">
        <v>257</v>
      </c>
      <c r="Q2145" s="208" t="s">
        <v>258</v>
      </c>
      <c r="R2145" s="208" t="s">
        <v>259</v>
      </c>
      <c r="S2145" s="203">
        <v>44837.596076388887</v>
      </c>
    </row>
    <row r="2146" spans="1:19" x14ac:dyDescent="0.2">
      <c r="A2146" s="208" t="s">
        <v>256</v>
      </c>
      <c r="B2146" s="208" t="s">
        <v>211</v>
      </c>
      <c r="C2146" s="203">
        <v>44834.291666666664</v>
      </c>
      <c r="D2146" s="208">
        <v>0</v>
      </c>
      <c r="E2146" s="208">
        <v>0</v>
      </c>
      <c r="F2146" s="208">
        <v>1.732</v>
      </c>
      <c r="G2146" s="208">
        <v>1.732</v>
      </c>
      <c r="H2146" s="208">
        <v>0</v>
      </c>
      <c r="I2146" s="208">
        <v>0</v>
      </c>
      <c r="J2146" s="208">
        <v>0</v>
      </c>
      <c r="K2146" s="208">
        <v>0</v>
      </c>
      <c r="L2146" s="208"/>
      <c r="M2146" s="208">
        <v>0</v>
      </c>
      <c r="N2146" s="208">
        <v>0</v>
      </c>
      <c r="O2146" s="208">
        <v>680</v>
      </c>
      <c r="P2146" s="208" t="s">
        <v>257</v>
      </c>
      <c r="Q2146" s="208" t="s">
        <v>258</v>
      </c>
      <c r="R2146" s="208" t="s">
        <v>259</v>
      </c>
      <c r="S2146" s="203">
        <v>44837.596064814818</v>
      </c>
    </row>
    <row r="2147" spans="1:19" x14ac:dyDescent="0.2">
      <c r="A2147" s="208" t="s">
        <v>256</v>
      </c>
      <c r="B2147" s="208" t="s">
        <v>211</v>
      </c>
      <c r="C2147" s="203">
        <v>44834.333333333336</v>
      </c>
      <c r="D2147" s="208">
        <v>0</v>
      </c>
      <c r="E2147" s="208">
        <v>0</v>
      </c>
      <c r="F2147" s="208">
        <v>1.74</v>
      </c>
      <c r="G2147" s="208">
        <v>1.74</v>
      </c>
      <c r="H2147" s="208">
        <v>0</v>
      </c>
      <c r="I2147" s="208">
        <v>0</v>
      </c>
      <c r="J2147" s="208">
        <v>0</v>
      </c>
      <c r="K2147" s="208">
        <v>0</v>
      </c>
      <c r="L2147" s="208"/>
      <c r="M2147" s="208">
        <v>0</v>
      </c>
      <c r="N2147" s="208">
        <v>0</v>
      </c>
      <c r="O2147" s="208">
        <v>680</v>
      </c>
      <c r="P2147" s="208" t="s">
        <v>257</v>
      </c>
      <c r="Q2147" s="208" t="s">
        <v>258</v>
      </c>
      <c r="R2147" s="208" t="s">
        <v>259</v>
      </c>
      <c r="S2147" s="203">
        <v>44837.596064814818</v>
      </c>
    </row>
    <row r="2148" spans="1:19" x14ac:dyDescent="0.2">
      <c r="A2148" s="208" t="s">
        <v>256</v>
      </c>
      <c r="B2148" s="208" t="s">
        <v>211</v>
      </c>
      <c r="C2148" s="203">
        <v>44834.375</v>
      </c>
      <c r="D2148" s="208">
        <v>0</v>
      </c>
      <c r="E2148" s="208">
        <v>0</v>
      </c>
      <c r="F2148" s="208">
        <v>1.732</v>
      </c>
      <c r="G2148" s="208">
        <v>1.732</v>
      </c>
      <c r="H2148" s="208">
        <v>0</v>
      </c>
      <c r="I2148" s="208">
        <v>0</v>
      </c>
      <c r="J2148" s="208">
        <v>0</v>
      </c>
      <c r="K2148" s="208">
        <v>0</v>
      </c>
      <c r="L2148" s="208"/>
      <c r="M2148" s="208">
        <v>0</v>
      </c>
      <c r="N2148" s="208">
        <v>0</v>
      </c>
      <c r="O2148" s="208">
        <v>680</v>
      </c>
      <c r="P2148" s="208" t="s">
        <v>257</v>
      </c>
      <c r="Q2148" s="208" t="s">
        <v>258</v>
      </c>
      <c r="R2148" s="208" t="s">
        <v>259</v>
      </c>
      <c r="S2148" s="203">
        <v>44837.596064814818</v>
      </c>
    </row>
    <row r="2149" spans="1:19" x14ac:dyDescent="0.2">
      <c r="A2149" s="208" t="s">
        <v>256</v>
      </c>
      <c r="B2149" s="208" t="s">
        <v>211</v>
      </c>
      <c r="C2149" s="203">
        <v>44834.416666666664</v>
      </c>
      <c r="D2149" s="208">
        <v>0</v>
      </c>
      <c r="E2149" s="208">
        <v>0</v>
      </c>
      <c r="F2149" s="208">
        <v>1.724</v>
      </c>
      <c r="G2149" s="208">
        <v>1.724</v>
      </c>
      <c r="H2149" s="208">
        <v>0</v>
      </c>
      <c r="I2149" s="208">
        <v>0</v>
      </c>
      <c r="J2149" s="208">
        <v>0</v>
      </c>
      <c r="K2149" s="208">
        <v>0</v>
      </c>
      <c r="L2149" s="208"/>
      <c r="M2149" s="208">
        <v>0</v>
      </c>
      <c r="N2149" s="208">
        <v>0</v>
      </c>
      <c r="O2149" s="208">
        <v>680</v>
      </c>
      <c r="P2149" s="208" t="s">
        <v>257</v>
      </c>
      <c r="Q2149" s="208" t="s">
        <v>258</v>
      </c>
      <c r="R2149" s="208" t="s">
        <v>259</v>
      </c>
      <c r="S2149" s="203">
        <v>44837.596076388887</v>
      </c>
    </row>
    <row r="2150" spans="1:19" x14ac:dyDescent="0.2">
      <c r="A2150" s="208" t="s">
        <v>256</v>
      </c>
      <c r="B2150" s="208" t="s">
        <v>211</v>
      </c>
      <c r="C2150" s="203">
        <v>44834.458333333336</v>
      </c>
      <c r="D2150" s="208">
        <v>0</v>
      </c>
      <c r="E2150" s="208">
        <v>0</v>
      </c>
      <c r="F2150" s="208">
        <v>1.748</v>
      </c>
      <c r="G2150" s="208">
        <v>1.748</v>
      </c>
      <c r="H2150" s="208">
        <v>0</v>
      </c>
      <c r="I2150" s="208">
        <v>0</v>
      </c>
      <c r="J2150" s="208">
        <v>0</v>
      </c>
      <c r="K2150" s="208">
        <v>0</v>
      </c>
      <c r="L2150" s="208"/>
      <c r="M2150" s="208">
        <v>0</v>
      </c>
      <c r="N2150" s="208">
        <v>0</v>
      </c>
      <c r="O2150" s="208">
        <v>680</v>
      </c>
      <c r="P2150" s="208" t="s">
        <v>257</v>
      </c>
      <c r="Q2150" s="208" t="s">
        <v>258</v>
      </c>
      <c r="R2150" s="208" t="s">
        <v>259</v>
      </c>
      <c r="S2150" s="203">
        <v>44837.596064814818</v>
      </c>
    </row>
    <row r="2151" spans="1:19" x14ac:dyDescent="0.2">
      <c r="A2151" s="208" t="s">
        <v>256</v>
      </c>
      <c r="B2151" s="208" t="s">
        <v>211</v>
      </c>
      <c r="C2151" s="203">
        <v>44834.5</v>
      </c>
      <c r="D2151" s="208">
        <v>0</v>
      </c>
      <c r="E2151" s="208">
        <v>0</v>
      </c>
      <c r="F2151" s="208">
        <v>1.704</v>
      </c>
      <c r="G2151" s="208">
        <v>1.704</v>
      </c>
      <c r="H2151" s="208">
        <v>0</v>
      </c>
      <c r="I2151" s="208">
        <v>0</v>
      </c>
      <c r="J2151" s="208">
        <v>0</v>
      </c>
      <c r="K2151" s="208">
        <v>0</v>
      </c>
      <c r="L2151" s="208"/>
      <c r="M2151" s="208">
        <v>0</v>
      </c>
      <c r="N2151" s="208">
        <v>0</v>
      </c>
      <c r="O2151" s="208">
        <v>680</v>
      </c>
      <c r="P2151" s="208" t="s">
        <v>257</v>
      </c>
      <c r="Q2151" s="208" t="s">
        <v>258</v>
      </c>
      <c r="R2151" s="208" t="s">
        <v>259</v>
      </c>
      <c r="S2151" s="203">
        <v>44837.596064814818</v>
      </c>
    </row>
    <row r="2152" spans="1:19" x14ac:dyDescent="0.2">
      <c r="A2152" s="208" t="s">
        <v>256</v>
      </c>
      <c r="B2152" s="208" t="s">
        <v>211</v>
      </c>
      <c r="C2152" s="203">
        <v>44834.541666666664</v>
      </c>
      <c r="D2152" s="208">
        <v>0</v>
      </c>
      <c r="E2152" s="208">
        <v>0</v>
      </c>
      <c r="F2152" s="208">
        <v>1.716</v>
      </c>
      <c r="G2152" s="208">
        <v>1.716</v>
      </c>
      <c r="H2152" s="208">
        <v>0</v>
      </c>
      <c r="I2152" s="208">
        <v>0</v>
      </c>
      <c r="J2152" s="208">
        <v>0</v>
      </c>
      <c r="K2152" s="208">
        <v>0</v>
      </c>
      <c r="L2152" s="208"/>
      <c r="M2152" s="208">
        <v>0</v>
      </c>
      <c r="N2152" s="208">
        <v>0</v>
      </c>
      <c r="O2152" s="208">
        <v>680</v>
      </c>
      <c r="P2152" s="208" t="s">
        <v>257</v>
      </c>
      <c r="Q2152" s="208" t="s">
        <v>258</v>
      </c>
      <c r="R2152" s="208" t="s">
        <v>259</v>
      </c>
      <c r="S2152" s="203">
        <v>44837.596064814818</v>
      </c>
    </row>
    <row r="2153" spans="1:19" x14ac:dyDescent="0.2">
      <c r="A2153" s="208" t="s">
        <v>256</v>
      </c>
      <c r="B2153" s="208" t="s">
        <v>211</v>
      </c>
      <c r="C2153" s="203">
        <v>44834.583333333336</v>
      </c>
      <c r="D2153" s="208">
        <v>0</v>
      </c>
      <c r="E2153" s="208">
        <v>0</v>
      </c>
      <c r="F2153" s="208">
        <v>1.748</v>
      </c>
      <c r="G2153" s="208">
        <v>1.748</v>
      </c>
      <c r="H2153" s="208">
        <v>0</v>
      </c>
      <c r="I2153" s="208">
        <v>0</v>
      </c>
      <c r="J2153" s="208">
        <v>0</v>
      </c>
      <c r="K2153" s="208">
        <v>0</v>
      </c>
      <c r="L2153" s="208"/>
      <c r="M2153" s="208">
        <v>0</v>
      </c>
      <c r="N2153" s="208">
        <v>0</v>
      </c>
      <c r="O2153" s="208">
        <v>680</v>
      </c>
      <c r="P2153" s="208" t="s">
        <v>257</v>
      </c>
      <c r="Q2153" s="208" t="s">
        <v>258</v>
      </c>
      <c r="R2153" s="208" t="s">
        <v>259</v>
      </c>
      <c r="S2153" s="203">
        <v>44837.596064814818</v>
      </c>
    </row>
    <row r="2154" spans="1:19" x14ac:dyDescent="0.2">
      <c r="A2154" s="208" t="s">
        <v>256</v>
      </c>
      <c r="B2154" s="208" t="s">
        <v>211</v>
      </c>
      <c r="C2154" s="203">
        <v>44834.625</v>
      </c>
      <c r="D2154" s="208">
        <v>0</v>
      </c>
      <c r="E2154" s="208">
        <v>0</v>
      </c>
      <c r="F2154" s="208">
        <v>1.712</v>
      </c>
      <c r="G2154" s="208">
        <v>1.712</v>
      </c>
      <c r="H2154" s="208">
        <v>0</v>
      </c>
      <c r="I2154" s="208">
        <v>0</v>
      </c>
      <c r="J2154" s="208">
        <v>0</v>
      </c>
      <c r="K2154" s="208">
        <v>0</v>
      </c>
      <c r="L2154" s="208"/>
      <c r="M2154" s="208">
        <v>0</v>
      </c>
      <c r="N2154" s="208">
        <v>0</v>
      </c>
      <c r="O2154" s="208">
        <v>680</v>
      </c>
      <c r="P2154" s="208" t="s">
        <v>257</v>
      </c>
      <c r="Q2154" s="208" t="s">
        <v>258</v>
      </c>
      <c r="R2154" s="208" t="s">
        <v>259</v>
      </c>
      <c r="S2154" s="203">
        <v>44837.596064814818</v>
      </c>
    </row>
    <row r="2155" spans="1:19" x14ac:dyDescent="0.2">
      <c r="A2155" s="208" t="s">
        <v>256</v>
      </c>
      <c r="B2155" s="208" t="s">
        <v>211</v>
      </c>
      <c r="C2155" s="203">
        <v>44834.666666666664</v>
      </c>
      <c r="D2155" s="208">
        <v>0</v>
      </c>
      <c r="E2155" s="208">
        <v>0</v>
      </c>
      <c r="F2155" s="208">
        <v>1.6879999999999999</v>
      </c>
      <c r="G2155" s="208">
        <v>1.6879999999999999</v>
      </c>
      <c r="H2155" s="208">
        <v>0</v>
      </c>
      <c r="I2155" s="208">
        <v>0</v>
      </c>
      <c r="J2155" s="208">
        <v>0</v>
      </c>
      <c r="K2155" s="208">
        <v>0</v>
      </c>
      <c r="L2155" s="208"/>
      <c r="M2155" s="208">
        <v>0</v>
      </c>
      <c r="N2155" s="208">
        <v>0</v>
      </c>
      <c r="O2155" s="208">
        <v>680</v>
      </c>
      <c r="P2155" s="208" t="s">
        <v>257</v>
      </c>
      <c r="Q2155" s="208" t="s">
        <v>258</v>
      </c>
      <c r="R2155" s="208" t="s">
        <v>259</v>
      </c>
      <c r="S2155" s="203">
        <v>44837.596064814818</v>
      </c>
    </row>
    <row r="2156" spans="1:19" x14ac:dyDescent="0.2">
      <c r="A2156" s="208" t="s">
        <v>256</v>
      </c>
      <c r="B2156" s="208" t="s">
        <v>211</v>
      </c>
      <c r="C2156" s="203">
        <v>44834.708333333336</v>
      </c>
      <c r="D2156" s="208">
        <v>0</v>
      </c>
      <c r="E2156" s="208">
        <v>0</v>
      </c>
      <c r="F2156" s="208">
        <v>1.6759999999999999</v>
      </c>
      <c r="G2156" s="208">
        <v>1.6759999999999999</v>
      </c>
      <c r="H2156" s="208">
        <v>0</v>
      </c>
      <c r="I2156" s="208">
        <v>0</v>
      </c>
      <c r="J2156" s="208">
        <v>0</v>
      </c>
      <c r="K2156" s="208">
        <v>0</v>
      </c>
      <c r="L2156" s="208"/>
      <c r="M2156" s="208">
        <v>0</v>
      </c>
      <c r="N2156" s="208">
        <v>0</v>
      </c>
      <c r="O2156" s="208">
        <v>680</v>
      </c>
      <c r="P2156" s="208" t="s">
        <v>257</v>
      </c>
      <c r="Q2156" s="208" t="s">
        <v>258</v>
      </c>
      <c r="R2156" s="208" t="s">
        <v>259</v>
      </c>
      <c r="S2156" s="203">
        <v>44837.596076388887</v>
      </c>
    </row>
    <row r="2157" spans="1:19" x14ac:dyDescent="0.2">
      <c r="A2157" s="208" t="s">
        <v>256</v>
      </c>
      <c r="B2157" s="208" t="s">
        <v>211</v>
      </c>
      <c r="C2157" s="203">
        <v>44834.75</v>
      </c>
      <c r="D2157" s="208">
        <v>0</v>
      </c>
      <c r="E2157" s="208">
        <v>0</v>
      </c>
      <c r="F2157" s="208">
        <v>1.6639999999999999</v>
      </c>
      <c r="G2157" s="208">
        <v>1.6639999999999999</v>
      </c>
      <c r="H2157" s="208">
        <v>0</v>
      </c>
      <c r="I2157" s="208">
        <v>0</v>
      </c>
      <c r="J2157" s="208">
        <v>0</v>
      </c>
      <c r="K2157" s="208">
        <v>0</v>
      </c>
      <c r="L2157" s="208"/>
      <c r="M2157" s="208">
        <v>0</v>
      </c>
      <c r="N2157" s="208">
        <v>0</v>
      </c>
      <c r="O2157" s="208">
        <v>680</v>
      </c>
      <c r="P2157" s="208" t="s">
        <v>257</v>
      </c>
      <c r="Q2157" s="208" t="s">
        <v>258</v>
      </c>
      <c r="R2157" s="208" t="s">
        <v>259</v>
      </c>
      <c r="S2157" s="203">
        <v>44837.596064814818</v>
      </c>
    </row>
    <row r="2158" spans="1:19" x14ac:dyDescent="0.2">
      <c r="A2158" s="208" t="s">
        <v>256</v>
      </c>
      <c r="B2158" s="208" t="s">
        <v>211</v>
      </c>
      <c r="C2158" s="203">
        <v>44834.791666666664</v>
      </c>
      <c r="D2158" s="208">
        <v>0</v>
      </c>
      <c r="E2158" s="208">
        <v>0</v>
      </c>
      <c r="F2158" s="208">
        <v>1.6679999999999999</v>
      </c>
      <c r="G2158" s="208">
        <v>1.6679999999999999</v>
      </c>
      <c r="H2158" s="208">
        <v>0</v>
      </c>
      <c r="I2158" s="208">
        <v>0</v>
      </c>
      <c r="J2158" s="208">
        <v>0</v>
      </c>
      <c r="K2158" s="208">
        <v>0</v>
      </c>
      <c r="L2158" s="208"/>
      <c r="M2158" s="208">
        <v>0</v>
      </c>
      <c r="N2158" s="208">
        <v>0</v>
      </c>
      <c r="O2158" s="208">
        <v>680</v>
      </c>
      <c r="P2158" s="208" t="s">
        <v>257</v>
      </c>
      <c r="Q2158" s="208" t="s">
        <v>258</v>
      </c>
      <c r="R2158" s="208" t="s">
        <v>259</v>
      </c>
      <c r="S2158" s="203">
        <v>44837.596064814818</v>
      </c>
    </row>
    <row r="2159" spans="1:19" x14ac:dyDescent="0.2">
      <c r="A2159" s="208" t="s">
        <v>256</v>
      </c>
      <c r="B2159" s="208" t="s">
        <v>211</v>
      </c>
      <c r="C2159" s="203">
        <v>44834.833333333336</v>
      </c>
      <c r="D2159" s="208">
        <v>0</v>
      </c>
      <c r="E2159" s="208">
        <v>0</v>
      </c>
      <c r="F2159" s="208">
        <v>1.68</v>
      </c>
      <c r="G2159" s="208">
        <v>1.68</v>
      </c>
      <c r="H2159" s="208">
        <v>0</v>
      </c>
      <c r="I2159" s="208">
        <v>0</v>
      </c>
      <c r="J2159" s="208">
        <v>0</v>
      </c>
      <c r="K2159" s="208">
        <v>0</v>
      </c>
      <c r="L2159" s="208"/>
      <c r="M2159" s="208">
        <v>0</v>
      </c>
      <c r="N2159" s="208">
        <v>0</v>
      </c>
      <c r="O2159" s="208">
        <v>680</v>
      </c>
      <c r="P2159" s="208" t="s">
        <v>257</v>
      </c>
      <c r="Q2159" s="208" t="s">
        <v>258</v>
      </c>
      <c r="R2159" s="208" t="s">
        <v>259</v>
      </c>
      <c r="S2159" s="203">
        <v>44837.596064814818</v>
      </c>
    </row>
    <row r="2160" spans="1:19" x14ac:dyDescent="0.2">
      <c r="A2160" s="208" t="s">
        <v>256</v>
      </c>
      <c r="B2160" s="208" t="s">
        <v>211</v>
      </c>
      <c r="C2160" s="203">
        <v>44834.875</v>
      </c>
      <c r="D2160" s="208">
        <v>0</v>
      </c>
      <c r="E2160" s="208">
        <v>0</v>
      </c>
      <c r="F2160" s="208">
        <v>1.6919999999999999</v>
      </c>
      <c r="G2160" s="208">
        <v>1.6919999999999999</v>
      </c>
      <c r="H2160" s="208">
        <v>0</v>
      </c>
      <c r="I2160" s="208">
        <v>0</v>
      </c>
      <c r="J2160" s="208">
        <v>0</v>
      </c>
      <c r="K2160" s="208">
        <v>0</v>
      </c>
      <c r="L2160" s="208"/>
      <c r="M2160" s="208">
        <v>0</v>
      </c>
      <c r="N2160" s="208">
        <v>0</v>
      </c>
      <c r="O2160" s="208">
        <v>680</v>
      </c>
      <c r="P2160" s="208" t="s">
        <v>257</v>
      </c>
      <c r="Q2160" s="208" t="s">
        <v>258</v>
      </c>
      <c r="R2160" s="208" t="s">
        <v>259</v>
      </c>
      <c r="S2160" s="203">
        <v>44837.596064814818</v>
      </c>
    </row>
    <row r="2161" spans="1:19" x14ac:dyDescent="0.2">
      <c r="A2161" s="208" t="s">
        <v>256</v>
      </c>
      <c r="B2161" s="208" t="s">
        <v>211</v>
      </c>
      <c r="C2161" s="203">
        <v>44834.916666666664</v>
      </c>
      <c r="D2161" s="208">
        <v>0</v>
      </c>
      <c r="E2161" s="208">
        <v>0</v>
      </c>
      <c r="F2161" s="208">
        <v>1.6919999999999999</v>
      </c>
      <c r="G2161" s="208">
        <v>1.6919999999999999</v>
      </c>
      <c r="H2161" s="208">
        <v>0</v>
      </c>
      <c r="I2161" s="208">
        <v>0</v>
      </c>
      <c r="J2161" s="208">
        <v>0</v>
      </c>
      <c r="K2161" s="208">
        <v>0</v>
      </c>
      <c r="L2161" s="208"/>
      <c r="M2161" s="208">
        <v>0</v>
      </c>
      <c r="N2161" s="208">
        <v>0</v>
      </c>
      <c r="O2161" s="208">
        <v>680</v>
      </c>
      <c r="P2161" s="208" t="s">
        <v>257</v>
      </c>
      <c r="Q2161" s="208" t="s">
        <v>258</v>
      </c>
      <c r="R2161" s="208" t="s">
        <v>259</v>
      </c>
      <c r="S2161" s="203">
        <v>44837.596064814818</v>
      </c>
    </row>
    <row r="2162" spans="1:19" x14ac:dyDescent="0.2">
      <c r="A2162" s="208" t="s">
        <v>256</v>
      </c>
      <c r="B2162" s="208" t="s">
        <v>211</v>
      </c>
      <c r="C2162" s="203">
        <v>44834.958333333336</v>
      </c>
      <c r="D2162" s="208">
        <v>0</v>
      </c>
      <c r="E2162" s="208">
        <v>0</v>
      </c>
      <c r="F2162" s="208">
        <v>1.7</v>
      </c>
      <c r="G2162" s="208">
        <v>1.7</v>
      </c>
      <c r="H2162" s="208">
        <v>0</v>
      </c>
      <c r="I2162" s="208">
        <v>0</v>
      </c>
      <c r="J2162" s="208">
        <v>0</v>
      </c>
      <c r="K2162" s="208">
        <v>0</v>
      </c>
      <c r="L2162" s="208"/>
      <c r="M2162" s="208">
        <v>0</v>
      </c>
      <c r="N2162" s="208">
        <v>0</v>
      </c>
      <c r="O2162" s="208">
        <v>680</v>
      </c>
      <c r="P2162" s="208" t="s">
        <v>257</v>
      </c>
      <c r="Q2162" s="208" t="s">
        <v>258</v>
      </c>
      <c r="R2162" s="208" t="s">
        <v>259</v>
      </c>
      <c r="S2162" s="203">
        <v>44837.596064814818</v>
      </c>
    </row>
    <row r="2163" spans="1:19" x14ac:dyDescent="0.2">
      <c r="A2163" s="208" t="s">
        <v>256</v>
      </c>
      <c r="B2163" s="208" t="s">
        <v>211</v>
      </c>
      <c r="C2163" s="203">
        <v>44835</v>
      </c>
      <c r="D2163" s="208">
        <v>0</v>
      </c>
      <c r="E2163" s="208">
        <v>0</v>
      </c>
      <c r="F2163" s="208">
        <v>1.696</v>
      </c>
      <c r="G2163" s="208">
        <v>1.696</v>
      </c>
      <c r="H2163" s="208">
        <v>0</v>
      </c>
      <c r="I2163" s="208">
        <v>0</v>
      </c>
      <c r="J2163" s="208">
        <v>0</v>
      </c>
      <c r="K2163" s="208">
        <v>0</v>
      </c>
      <c r="L2163" s="208"/>
      <c r="M2163" s="208">
        <v>0</v>
      </c>
      <c r="N2163" s="208">
        <v>0</v>
      </c>
      <c r="O2163" s="208">
        <v>680</v>
      </c>
      <c r="P2163" s="208" t="s">
        <v>257</v>
      </c>
      <c r="Q2163" s="208" t="s">
        <v>258</v>
      </c>
      <c r="R2163" s="208" t="s">
        <v>259</v>
      </c>
      <c r="S2163" s="203">
        <v>44837.596064814818</v>
      </c>
    </row>
    <row r="2164" spans="1:19" x14ac:dyDescent="0.2">
      <c r="A2164" s="208" t="s">
        <v>256</v>
      </c>
      <c r="B2164" s="208" t="s">
        <v>131</v>
      </c>
      <c r="C2164" s="203">
        <v>44805.041666666664</v>
      </c>
      <c r="D2164" s="208">
        <v>0</v>
      </c>
      <c r="E2164" s="208">
        <v>0</v>
      </c>
      <c r="F2164" s="208">
        <v>1.3080000000000001</v>
      </c>
      <c r="G2164" s="208">
        <v>1.3080000000000001</v>
      </c>
      <c r="H2164" s="208">
        <v>0</v>
      </c>
      <c r="I2164" s="208">
        <v>0</v>
      </c>
      <c r="J2164" s="208">
        <v>0</v>
      </c>
      <c r="K2164" s="208">
        <v>0</v>
      </c>
      <c r="L2164" s="208"/>
      <c r="M2164" s="208">
        <v>0</v>
      </c>
      <c r="N2164" s="208">
        <v>0</v>
      </c>
      <c r="O2164" s="330">
        <v>1266</v>
      </c>
      <c r="P2164" s="208" t="s">
        <v>257</v>
      </c>
      <c r="Q2164" s="208" t="s">
        <v>258</v>
      </c>
      <c r="R2164" s="208" t="s">
        <v>259</v>
      </c>
      <c r="S2164" s="203">
        <v>44826.554479166669</v>
      </c>
    </row>
    <row r="2165" spans="1:19" x14ac:dyDescent="0.2">
      <c r="A2165" s="208" t="s">
        <v>256</v>
      </c>
      <c r="B2165" s="208" t="s">
        <v>131</v>
      </c>
      <c r="C2165" s="203">
        <v>44805.083333333336</v>
      </c>
      <c r="D2165" s="208">
        <v>0</v>
      </c>
      <c r="E2165" s="208">
        <v>0</v>
      </c>
      <c r="F2165" s="208">
        <v>1.3080000000000001</v>
      </c>
      <c r="G2165" s="208">
        <v>1.3080000000000001</v>
      </c>
      <c r="H2165" s="208">
        <v>0</v>
      </c>
      <c r="I2165" s="208">
        <v>0</v>
      </c>
      <c r="J2165" s="208">
        <v>0</v>
      </c>
      <c r="K2165" s="208">
        <v>0</v>
      </c>
      <c r="L2165" s="208"/>
      <c r="M2165" s="208">
        <v>0</v>
      </c>
      <c r="N2165" s="208">
        <v>0</v>
      </c>
      <c r="O2165" s="330">
        <v>1266</v>
      </c>
      <c r="P2165" s="208" t="s">
        <v>257</v>
      </c>
      <c r="Q2165" s="208" t="s">
        <v>258</v>
      </c>
      <c r="R2165" s="208" t="s">
        <v>259</v>
      </c>
      <c r="S2165" s="203">
        <v>44837.594768518517</v>
      </c>
    </row>
    <row r="2166" spans="1:19" x14ac:dyDescent="0.2">
      <c r="A2166" s="208" t="s">
        <v>256</v>
      </c>
      <c r="B2166" s="208" t="s">
        <v>131</v>
      </c>
      <c r="C2166" s="203">
        <v>44805.125</v>
      </c>
      <c r="D2166" s="208">
        <v>0</v>
      </c>
      <c r="E2166" s="208">
        <v>0</v>
      </c>
      <c r="F2166" s="208">
        <v>1.3169999999999999</v>
      </c>
      <c r="G2166" s="208">
        <v>1.3169999999999999</v>
      </c>
      <c r="H2166" s="208">
        <v>0</v>
      </c>
      <c r="I2166" s="208">
        <v>0</v>
      </c>
      <c r="J2166" s="208">
        <v>0</v>
      </c>
      <c r="K2166" s="208">
        <v>0</v>
      </c>
      <c r="L2166" s="208"/>
      <c r="M2166" s="208">
        <v>0</v>
      </c>
      <c r="N2166" s="208">
        <v>0</v>
      </c>
      <c r="O2166" s="330">
        <v>1266</v>
      </c>
      <c r="P2166" s="208" t="s">
        <v>257</v>
      </c>
      <c r="Q2166" s="208" t="s">
        <v>258</v>
      </c>
      <c r="R2166" s="208" t="s">
        <v>259</v>
      </c>
      <c r="S2166" s="203">
        <v>44837.594768518517</v>
      </c>
    </row>
    <row r="2167" spans="1:19" x14ac:dyDescent="0.2">
      <c r="A2167" s="208" t="s">
        <v>256</v>
      </c>
      <c r="B2167" s="208" t="s">
        <v>131</v>
      </c>
      <c r="C2167" s="203">
        <v>44805.166666666664</v>
      </c>
      <c r="D2167" s="208">
        <v>0</v>
      </c>
      <c r="E2167" s="208">
        <v>0</v>
      </c>
      <c r="F2167" s="208">
        <v>1.3260000000000001</v>
      </c>
      <c r="G2167" s="208">
        <v>1.3260000000000001</v>
      </c>
      <c r="H2167" s="208">
        <v>0</v>
      </c>
      <c r="I2167" s="208">
        <v>0</v>
      </c>
      <c r="J2167" s="208">
        <v>0</v>
      </c>
      <c r="K2167" s="208">
        <v>0</v>
      </c>
      <c r="L2167" s="208"/>
      <c r="M2167" s="208">
        <v>0</v>
      </c>
      <c r="N2167" s="208">
        <v>0</v>
      </c>
      <c r="O2167" s="330">
        <v>1266</v>
      </c>
      <c r="P2167" s="208" t="s">
        <v>257</v>
      </c>
      <c r="Q2167" s="208" t="s">
        <v>258</v>
      </c>
      <c r="R2167" s="208" t="s">
        <v>259</v>
      </c>
      <c r="S2167" s="203">
        <v>44837.594768518517</v>
      </c>
    </row>
    <row r="2168" spans="1:19" x14ac:dyDescent="0.2">
      <c r="A2168" s="208" t="s">
        <v>256</v>
      </c>
      <c r="B2168" s="208" t="s">
        <v>131</v>
      </c>
      <c r="C2168" s="203">
        <v>44805.208333333336</v>
      </c>
      <c r="D2168" s="208">
        <v>0</v>
      </c>
      <c r="E2168" s="208">
        <v>0</v>
      </c>
      <c r="F2168" s="208">
        <v>1.3169999999999999</v>
      </c>
      <c r="G2168" s="208">
        <v>1.3169999999999999</v>
      </c>
      <c r="H2168" s="208">
        <v>0</v>
      </c>
      <c r="I2168" s="208">
        <v>0</v>
      </c>
      <c r="J2168" s="208">
        <v>0</v>
      </c>
      <c r="K2168" s="208">
        <v>0</v>
      </c>
      <c r="L2168" s="208"/>
      <c r="M2168" s="208">
        <v>0</v>
      </c>
      <c r="N2168" s="208">
        <v>0</v>
      </c>
      <c r="O2168" s="330">
        <v>1266</v>
      </c>
      <c r="P2168" s="208" t="s">
        <v>257</v>
      </c>
      <c r="Q2168" s="208" t="s">
        <v>258</v>
      </c>
      <c r="R2168" s="208" t="s">
        <v>259</v>
      </c>
      <c r="S2168" s="203">
        <v>44837.594768518517</v>
      </c>
    </row>
    <row r="2169" spans="1:19" x14ac:dyDescent="0.2">
      <c r="A2169" s="208" t="s">
        <v>256</v>
      </c>
      <c r="B2169" s="208" t="s">
        <v>131</v>
      </c>
      <c r="C2169" s="203">
        <v>44805.25</v>
      </c>
      <c r="D2169" s="208">
        <v>0</v>
      </c>
      <c r="E2169" s="208">
        <v>0</v>
      </c>
      <c r="F2169" s="208">
        <v>1.3169999999999999</v>
      </c>
      <c r="G2169" s="208">
        <v>1.3169999999999999</v>
      </c>
      <c r="H2169" s="208">
        <v>0</v>
      </c>
      <c r="I2169" s="208">
        <v>0</v>
      </c>
      <c r="J2169" s="208">
        <v>0</v>
      </c>
      <c r="K2169" s="208">
        <v>0</v>
      </c>
      <c r="L2169" s="208"/>
      <c r="M2169" s="208">
        <v>0</v>
      </c>
      <c r="N2169" s="208">
        <v>0</v>
      </c>
      <c r="O2169" s="330">
        <v>1266</v>
      </c>
      <c r="P2169" s="208" t="s">
        <v>257</v>
      </c>
      <c r="Q2169" s="208" t="s">
        <v>258</v>
      </c>
      <c r="R2169" s="208" t="s">
        <v>259</v>
      </c>
      <c r="S2169" s="203">
        <v>44837.594768518517</v>
      </c>
    </row>
    <row r="2170" spans="1:19" x14ac:dyDescent="0.2">
      <c r="A2170" s="208" t="s">
        <v>256</v>
      </c>
      <c r="B2170" s="208" t="s">
        <v>131</v>
      </c>
      <c r="C2170" s="203">
        <v>44805.291666666664</v>
      </c>
      <c r="D2170" s="208">
        <v>0</v>
      </c>
      <c r="E2170" s="208">
        <v>0</v>
      </c>
      <c r="F2170" s="208">
        <v>1.3169999999999999</v>
      </c>
      <c r="G2170" s="208">
        <v>1.3169999999999999</v>
      </c>
      <c r="H2170" s="208">
        <v>0</v>
      </c>
      <c r="I2170" s="208">
        <v>0</v>
      </c>
      <c r="J2170" s="208">
        <v>0</v>
      </c>
      <c r="K2170" s="208">
        <v>0</v>
      </c>
      <c r="L2170" s="208"/>
      <c r="M2170" s="208">
        <v>0</v>
      </c>
      <c r="N2170" s="208">
        <v>0</v>
      </c>
      <c r="O2170" s="330">
        <v>1266</v>
      </c>
      <c r="P2170" s="208" t="s">
        <v>257</v>
      </c>
      <c r="Q2170" s="208" t="s">
        <v>258</v>
      </c>
      <c r="R2170" s="208" t="s">
        <v>259</v>
      </c>
      <c r="S2170" s="203">
        <v>44837.594768518517</v>
      </c>
    </row>
    <row r="2171" spans="1:19" x14ac:dyDescent="0.2">
      <c r="A2171" s="208" t="s">
        <v>256</v>
      </c>
      <c r="B2171" s="208" t="s">
        <v>131</v>
      </c>
      <c r="C2171" s="203">
        <v>44805.333333333336</v>
      </c>
      <c r="D2171" s="208">
        <v>0</v>
      </c>
      <c r="E2171" s="208">
        <v>0</v>
      </c>
      <c r="F2171" s="208">
        <v>1.3169999999999999</v>
      </c>
      <c r="G2171" s="208">
        <v>1.3169999999999999</v>
      </c>
      <c r="H2171" s="208">
        <v>0</v>
      </c>
      <c r="I2171" s="208">
        <v>0</v>
      </c>
      <c r="J2171" s="208">
        <v>0</v>
      </c>
      <c r="K2171" s="208">
        <v>0</v>
      </c>
      <c r="L2171" s="208"/>
      <c r="M2171" s="208">
        <v>0</v>
      </c>
      <c r="N2171" s="208">
        <v>0</v>
      </c>
      <c r="O2171" s="330">
        <v>1266</v>
      </c>
      <c r="P2171" s="208" t="s">
        <v>257</v>
      </c>
      <c r="Q2171" s="208" t="s">
        <v>258</v>
      </c>
      <c r="R2171" s="208" t="s">
        <v>259</v>
      </c>
      <c r="S2171" s="203">
        <v>44837.594768518517</v>
      </c>
    </row>
    <row r="2172" spans="1:19" x14ac:dyDescent="0.2">
      <c r="A2172" s="208" t="s">
        <v>256</v>
      </c>
      <c r="B2172" s="208" t="s">
        <v>131</v>
      </c>
      <c r="C2172" s="203">
        <v>44805.375</v>
      </c>
      <c r="D2172" s="208">
        <v>0</v>
      </c>
      <c r="E2172" s="208">
        <v>0</v>
      </c>
      <c r="F2172" s="208">
        <v>1.3169999999999999</v>
      </c>
      <c r="G2172" s="208">
        <v>1.3169999999999999</v>
      </c>
      <c r="H2172" s="208">
        <v>0</v>
      </c>
      <c r="I2172" s="208">
        <v>0</v>
      </c>
      <c r="J2172" s="208">
        <v>0</v>
      </c>
      <c r="K2172" s="208">
        <v>0</v>
      </c>
      <c r="L2172" s="208"/>
      <c r="M2172" s="208">
        <v>0</v>
      </c>
      <c r="N2172" s="208">
        <v>0</v>
      </c>
      <c r="O2172" s="330">
        <v>1266</v>
      </c>
      <c r="P2172" s="208" t="s">
        <v>257</v>
      </c>
      <c r="Q2172" s="208" t="s">
        <v>258</v>
      </c>
      <c r="R2172" s="208" t="s">
        <v>259</v>
      </c>
      <c r="S2172" s="203">
        <v>44837.594768518517</v>
      </c>
    </row>
    <row r="2173" spans="1:19" x14ac:dyDescent="0.2">
      <c r="A2173" s="208" t="s">
        <v>256</v>
      </c>
      <c r="B2173" s="208" t="s">
        <v>131</v>
      </c>
      <c r="C2173" s="203">
        <v>44805.416666666664</v>
      </c>
      <c r="D2173" s="208">
        <v>0</v>
      </c>
      <c r="E2173" s="208">
        <v>0</v>
      </c>
      <c r="F2173" s="208">
        <v>1.3260000000000001</v>
      </c>
      <c r="G2173" s="208">
        <v>1.3260000000000001</v>
      </c>
      <c r="H2173" s="208">
        <v>0</v>
      </c>
      <c r="I2173" s="208">
        <v>0</v>
      </c>
      <c r="J2173" s="208">
        <v>0</v>
      </c>
      <c r="K2173" s="208">
        <v>0</v>
      </c>
      <c r="L2173" s="208"/>
      <c r="M2173" s="208">
        <v>0</v>
      </c>
      <c r="N2173" s="208">
        <v>0</v>
      </c>
      <c r="O2173" s="330">
        <v>1266</v>
      </c>
      <c r="P2173" s="208" t="s">
        <v>257</v>
      </c>
      <c r="Q2173" s="208" t="s">
        <v>258</v>
      </c>
      <c r="R2173" s="208" t="s">
        <v>259</v>
      </c>
      <c r="S2173" s="203">
        <v>44837.594768518517</v>
      </c>
    </row>
    <row r="2174" spans="1:19" x14ac:dyDescent="0.2">
      <c r="A2174" s="208" t="s">
        <v>256</v>
      </c>
      <c r="B2174" s="208" t="s">
        <v>131</v>
      </c>
      <c r="C2174" s="203">
        <v>44805.458333333336</v>
      </c>
      <c r="D2174" s="208">
        <v>0</v>
      </c>
      <c r="E2174" s="208">
        <v>0</v>
      </c>
      <c r="F2174" s="208">
        <v>1.3169999999999999</v>
      </c>
      <c r="G2174" s="208">
        <v>1.3169999999999999</v>
      </c>
      <c r="H2174" s="208">
        <v>0</v>
      </c>
      <c r="I2174" s="208">
        <v>0</v>
      </c>
      <c r="J2174" s="208">
        <v>0</v>
      </c>
      <c r="K2174" s="208">
        <v>0</v>
      </c>
      <c r="L2174" s="208"/>
      <c r="M2174" s="208">
        <v>0</v>
      </c>
      <c r="N2174" s="208">
        <v>0</v>
      </c>
      <c r="O2174" s="330">
        <v>1266</v>
      </c>
      <c r="P2174" s="208" t="s">
        <v>257</v>
      </c>
      <c r="Q2174" s="208" t="s">
        <v>258</v>
      </c>
      <c r="R2174" s="208" t="s">
        <v>259</v>
      </c>
      <c r="S2174" s="203">
        <v>44837.594768518517</v>
      </c>
    </row>
    <row r="2175" spans="1:19" x14ac:dyDescent="0.2">
      <c r="A2175" s="208" t="s">
        <v>256</v>
      </c>
      <c r="B2175" s="208" t="s">
        <v>131</v>
      </c>
      <c r="C2175" s="203">
        <v>44805.5</v>
      </c>
      <c r="D2175" s="208">
        <v>0</v>
      </c>
      <c r="E2175" s="208">
        <v>0</v>
      </c>
      <c r="F2175" s="208">
        <v>1.329</v>
      </c>
      <c r="G2175" s="208">
        <v>1.329</v>
      </c>
      <c r="H2175" s="208">
        <v>0</v>
      </c>
      <c r="I2175" s="208">
        <v>0</v>
      </c>
      <c r="J2175" s="208">
        <v>0</v>
      </c>
      <c r="K2175" s="208">
        <v>0</v>
      </c>
      <c r="L2175" s="208"/>
      <c r="M2175" s="208">
        <v>0</v>
      </c>
      <c r="N2175" s="208">
        <v>0</v>
      </c>
      <c r="O2175" s="330">
        <v>1266</v>
      </c>
      <c r="P2175" s="208" t="s">
        <v>257</v>
      </c>
      <c r="Q2175" s="208" t="s">
        <v>258</v>
      </c>
      <c r="R2175" s="208" t="s">
        <v>259</v>
      </c>
      <c r="S2175" s="203">
        <v>44837.594768518517</v>
      </c>
    </row>
    <row r="2176" spans="1:19" x14ac:dyDescent="0.2">
      <c r="A2176" s="208" t="s">
        <v>256</v>
      </c>
      <c r="B2176" s="208" t="s">
        <v>131</v>
      </c>
      <c r="C2176" s="203">
        <v>44805.541666666664</v>
      </c>
      <c r="D2176" s="208">
        <v>0</v>
      </c>
      <c r="E2176" s="208">
        <v>0</v>
      </c>
      <c r="F2176" s="208">
        <v>1.3080000000000001</v>
      </c>
      <c r="G2176" s="208">
        <v>1.3080000000000001</v>
      </c>
      <c r="H2176" s="208">
        <v>0</v>
      </c>
      <c r="I2176" s="208">
        <v>0</v>
      </c>
      <c r="J2176" s="208">
        <v>0</v>
      </c>
      <c r="K2176" s="208">
        <v>0</v>
      </c>
      <c r="L2176" s="208"/>
      <c r="M2176" s="208">
        <v>0</v>
      </c>
      <c r="N2176" s="208">
        <v>0</v>
      </c>
      <c r="O2176" s="330">
        <v>1266</v>
      </c>
      <c r="P2176" s="208" t="s">
        <v>257</v>
      </c>
      <c r="Q2176" s="208" t="s">
        <v>258</v>
      </c>
      <c r="R2176" s="208" t="s">
        <v>259</v>
      </c>
      <c r="S2176" s="203">
        <v>44837.594768518517</v>
      </c>
    </row>
    <row r="2177" spans="1:19" x14ac:dyDescent="0.2">
      <c r="A2177" s="208" t="s">
        <v>256</v>
      </c>
      <c r="B2177" s="208" t="s">
        <v>131</v>
      </c>
      <c r="C2177" s="203">
        <v>44805.583333333336</v>
      </c>
      <c r="D2177" s="208">
        <v>0</v>
      </c>
      <c r="E2177" s="208">
        <v>0</v>
      </c>
      <c r="F2177" s="208">
        <v>1.3080000000000001</v>
      </c>
      <c r="G2177" s="208">
        <v>1.3080000000000001</v>
      </c>
      <c r="H2177" s="208">
        <v>0</v>
      </c>
      <c r="I2177" s="208">
        <v>0</v>
      </c>
      <c r="J2177" s="208">
        <v>0</v>
      </c>
      <c r="K2177" s="208">
        <v>0</v>
      </c>
      <c r="L2177" s="208"/>
      <c r="M2177" s="208">
        <v>0</v>
      </c>
      <c r="N2177" s="208">
        <v>0</v>
      </c>
      <c r="O2177" s="330">
        <v>1266</v>
      </c>
      <c r="P2177" s="208" t="s">
        <v>257</v>
      </c>
      <c r="Q2177" s="208" t="s">
        <v>258</v>
      </c>
      <c r="R2177" s="208" t="s">
        <v>259</v>
      </c>
      <c r="S2177" s="203">
        <v>44837.594768518517</v>
      </c>
    </row>
    <row r="2178" spans="1:19" x14ac:dyDescent="0.2">
      <c r="A2178" s="208" t="s">
        <v>256</v>
      </c>
      <c r="B2178" s="208" t="s">
        <v>131</v>
      </c>
      <c r="C2178" s="203">
        <v>44805.625</v>
      </c>
      <c r="D2178" s="208">
        <v>0</v>
      </c>
      <c r="E2178" s="208">
        <v>0</v>
      </c>
      <c r="F2178" s="208">
        <v>1.3080000000000001</v>
      </c>
      <c r="G2178" s="208">
        <v>1.3080000000000001</v>
      </c>
      <c r="H2178" s="208">
        <v>0</v>
      </c>
      <c r="I2178" s="208">
        <v>0</v>
      </c>
      <c r="J2178" s="208">
        <v>0</v>
      </c>
      <c r="K2178" s="208">
        <v>0</v>
      </c>
      <c r="L2178" s="208"/>
      <c r="M2178" s="208">
        <v>0</v>
      </c>
      <c r="N2178" s="208">
        <v>0</v>
      </c>
      <c r="O2178" s="330">
        <v>1266</v>
      </c>
      <c r="P2178" s="208" t="s">
        <v>257</v>
      </c>
      <c r="Q2178" s="208" t="s">
        <v>258</v>
      </c>
      <c r="R2178" s="208" t="s">
        <v>259</v>
      </c>
      <c r="S2178" s="203">
        <v>44837.594768518517</v>
      </c>
    </row>
    <row r="2179" spans="1:19" x14ac:dyDescent="0.2">
      <c r="A2179" s="208" t="s">
        <v>256</v>
      </c>
      <c r="B2179" s="208" t="s">
        <v>131</v>
      </c>
      <c r="C2179" s="203">
        <v>44805.666666666664</v>
      </c>
      <c r="D2179" s="208">
        <v>0</v>
      </c>
      <c r="E2179" s="208">
        <v>0</v>
      </c>
      <c r="F2179" s="208">
        <v>1.3080000000000001</v>
      </c>
      <c r="G2179" s="208">
        <v>1.3080000000000001</v>
      </c>
      <c r="H2179" s="208">
        <v>0</v>
      </c>
      <c r="I2179" s="208">
        <v>0</v>
      </c>
      <c r="J2179" s="208">
        <v>0</v>
      </c>
      <c r="K2179" s="208">
        <v>0</v>
      </c>
      <c r="L2179" s="208"/>
      <c r="M2179" s="208">
        <v>0</v>
      </c>
      <c r="N2179" s="208">
        <v>0</v>
      </c>
      <c r="O2179" s="330">
        <v>1266</v>
      </c>
      <c r="P2179" s="208" t="s">
        <v>257</v>
      </c>
      <c r="Q2179" s="208" t="s">
        <v>258</v>
      </c>
      <c r="R2179" s="208" t="s">
        <v>259</v>
      </c>
      <c r="S2179" s="203">
        <v>44837.594768518517</v>
      </c>
    </row>
    <row r="2180" spans="1:19" x14ac:dyDescent="0.2">
      <c r="A2180" s="208" t="s">
        <v>256</v>
      </c>
      <c r="B2180" s="208" t="s">
        <v>131</v>
      </c>
      <c r="C2180" s="203">
        <v>44805.708333333336</v>
      </c>
      <c r="D2180" s="208">
        <v>0</v>
      </c>
      <c r="E2180" s="208">
        <v>0</v>
      </c>
      <c r="F2180" s="208">
        <v>1.3080000000000001</v>
      </c>
      <c r="G2180" s="208">
        <v>1.3080000000000001</v>
      </c>
      <c r="H2180" s="208">
        <v>0</v>
      </c>
      <c r="I2180" s="208">
        <v>0</v>
      </c>
      <c r="J2180" s="208">
        <v>0</v>
      </c>
      <c r="K2180" s="208">
        <v>0</v>
      </c>
      <c r="L2180" s="208"/>
      <c r="M2180" s="208">
        <v>0</v>
      </c>
      <c r="N2180" s="208">
        <v>0</v>
      </c>
      <c r="O2180" s="330">
        <v>1266</v>
      </c>
      <c r="P2180" s="208" t="s">
        <v>257</v>
      </c>
      <c r="Q2180" s="208" t="s">
        <v>258</v>
      </c>
      <c r="R2180" s="208" t="s">
        <v>259</v>
      </c>
      <c r="S2180" s="203">
        <v>44837.594768518517</v>
      </c>
    </row>
    <row r="2181" spans="1:19" x14ac:dyDescent="0.2">
      <c r="A2181" s="208" t="s">
        <v>256</v>
      </c>
      <c r="B2181" s="208" t="s">
        <v>131</v>
      </c>
      <c r="C2181" s="203">
        <v>44805.75</v>
      </c>
      <c r="D2181" s="208">
        <v>0</v>
      </c>
      <c r="E2181" s="208">
        <v>0</v>
      </c>
      <c r="F2181" s="208">
        <v>1.2989999999999999</v>
      </c>
      <c r="G2181" s="208">
        <v>1.2989999999999999</v>
      </c>
      <c r="H2181" s="208">
        <v>0</v>
      </c>
      <c r="I2181" s="208">
        <v>0</v>
      </c>
      <c r="J2181" s="208">
        <v>0</v>
      </c>
      <c r="K2181" s="208">
        <v>0</v>
      </c>
      <c r="L2181" s="208"/>
      <c r="M2181" s="208">
        <v>0</v>
      </c>
      <c r="N2181" s="208">
        <v>0</v>
      </c>
      <c r="O2181" s="330">
        <v>1266</v>
      </c>
      <c r="P2181" s="208" t="s">
        <v>257</v>
      </c>
      <c r="Q2181" s="208" t="s">
        <v>258</v>
      </c>
      <c r="R2181" s="208" t="s">
        <v>259</v>
      </c>
      <c r="S2181" s="203">
        <v>44837.594768518517</v>
      </c>
    </row>
    <row r="2182" spans="1:19" x14ac:dyDescent="0.2">
      <c r="A2182" s="208" t="s">
        <v>256</v>
      </c>
      <c r="B2182" s="208" t="s">
        <v>131</v>
      </c>
      <c r="C2182" s="203">
        <v>44805.791666666664</v>
      </c>
      <c r="D2182" s="208">
        <v>0</v>
      </c>
      <c r="E2182" s="208">
        <v>0</v>
      </c>
      <c r="F2182" s="208">
        <v>1.3080000000000001</v>
      </c>
      <c r="G2182" s="208">
        <v>1.3080000000000001</v>
      </c>
      <c r="H2182" s="208">
        <v>0</v>
      </c>
      <c r="I2182" s="208">
        <v>0</v>
      </c>
      <c r="J2182" s="208">
        <v>0</v>
      </c>
      <c r="K2182" s="208">
        <v>0</v>
      </c>
      <c r="L2182" s="208"/>
      <c r="M2182" s="208">
        <v>0</v>
      </c>
      <c r="N2182" s="208">
        <v>0</v>
      </c>
      <c r="O2182" s="330">
        <v>1266</v>
      </c>
      <c r="P2182" s="208" t="s">
        <v>257</v>
      </c>
      <c r="Q2182" s="208" t="s">
        <v>258</v>
      </c>
      <c r="R2182" s="208" t="s">
        <v>259</v>
      </c>
      <c r="S2182" s="203">
        <v>44837.594768518517</v>
      </c>
    </row>
    <row r="2183" spans="1:19" x14ac:dyDescent="0.2">
      <c r="A2183" s="208" t="s">
        <v>256</v>
      </c>
      <c r="B2183" s="208" t="s">
        <v>131</v>
      </c>
      <c r="C2183" s="203">
        <v>44805.833333333336</v>
      </c>
      <c r="D2183" s="208">
        <v>0</v>
      </c>
      <c r="E2183" s="208">
        <v>0</v>
      </c>
      <c r="F2183" s="208">
        <v>1.2989999999999999</v>
      </c>
      <c r="G2183" s="208">
        <v>1.2989999999999999</v>
      </c>
      <c r="H2183" s="208">
        <v>0</v>
      </c>
      <c r="I2183" s="208">
        <v>0</v>
      </c>
      <c r="J2183" s="208">
        <v>0</v>
      </c>
      <c r="K2183" s="208">
        <v>0</v>
      </c>
      <c r="L2183" s="208"/>
      <c r="M2183" s="208">
        <v>0</v>
      </c>
      <c r="N2183" s="208">
        <v>0</v>
      </c>
      <c r="O2183" s="330">
        <v>1266</v>
      </c>
      <c r="P2183" s="208" t="s">
        <v>257</v>
      </c>
      <c r="Q2183" s="208" t="s">
        <v>258</v>
      </c>
      <c r="R2183" s="208" t="s">
        <v>259</v>
      </c>
      <c r="S2183" s="203">
        <v>44837.594768518517</v>
      </c>
    </row>
    <row r="2184" spans="1:19" x14ac:dyDescent="0.2">
      <c r="A2184" s="208" t="s">
        <v>256</v>
      </c>
      <c r="B2184" s="208" t="s">
        <v>131</v>
      </c>
      <c r="C2184" s="203">
        <v>44805.875</v>
      </c>
      <c r="D2184" s="208">
        <v>0</v>
      </c>
      <c r="E2184" s="208">
        <v>0</v>
      </c>
      <c r="F2184" s="208">
        <v>1.3169999999999999</v>
      </c>
      <c r="G2184" s="208">
        <v>1.3169999999999999</v>
      </c>
      <c r="H2184" s="208">
        <v>0</v>
      </c>
      <c r="I2184" s="208">
        <v>0</v>
      </c>
      <c r="J2184" s="208">
        <v>0</v>
      </c>
      <c r="K2184" s="208">
        <v>0</v>
      </c>
      <c r="L2184" s="208"/>
      <c r="M2184" s="208">
        <v>0</v>
      </c>
      <c r="N2184" s="208">
        <v>0</v>
      </c>
      <c r="O2184" s="330">
        <v>1266</v>
      </c>
      <c r="P2184" s="208" t="s">
        <v>257</v>
      </c>
      <c r="Q2184" s="208" t="s">
        <v>258</v>
      </c>
      <c r="R2184" s="208" t="s">
        <v>259</v>
      </c>
      <c r="S2184" s="203">
        <v>44837.594768518517</v>
      </c>
    </row>
    <row r="2185" spans="1:19" x14ac:dyDescent="0.2">
      <c r="A2185" s="208" t="s">
        <v>256</v>
      </c>
      <c r="B2185" s="208" t="s">
        <v>131</v>
      </c>
      <c r="C2185" s="203">
        <v>44805.916666666664</v>
      </c>
      <c r="D2185" s="208">
        <v>0</v>
      </c>
      <c r="E2185" s="208">
        <v>0</v>
      </c>
      <c r="F2185" s="208">
        <v>1.2989999999999999</v>
      </c>
      <c r="G2185" s="208">
        <v>1.2989999999999999</v>
      </c>
      <c r="H2185" s="208">
        <v>0</v>
      </c>
      <c r="I2185" s="208">
        <v>0</v>
      </c>
      <c r="J2185" s="208">
        <v>0</v>
      </c>
      <c r="K2185" s="208">
        <v>0</v>
      </c>
      <c r="L2185" s="208"/>
      <c r="M2185" s="208">
        <v>0</v>
      </c>
      <c r="N2185" s="208">
        <v>0</v>
      </c>
      <c r="O2185" s="330">
        <v>1266</v>
      </c>
      <c r="P2185" s="208" t="s">
        <v>257</v>
      </c>
      <c r="Q2185" s="208" t="s">
        <v>258</v>
      </c>
      <c r="R2185" s="208" t="s">
        <v>259</v>
      </c>
      <c r="S2185" s="203">
        <v>44837.594768518517</v>
      </c>
    </row>
    <row r="2186" spans="1:19" x14ac:dyDescent="0.2">
      <c r="A2186" s="208" t="s">
        <v>256</v>
      </c>
      <c r="B2186" s="208" t="s">
        <v>131</v>
      </c>
      <c r="C2186" s="203">
        <v>44805.958333333336</v>
      </c>
      <c r="D2186" s="208">
        <v>0</v>
      </c>
      <c r="E2186" s="208">
        <v>0</v>
      </c>
      <c r="F2186" s="208">
        <v>1.3260000000000001</v>
      </c>
      <c r="G2186" s="208">
        <v>1.3260000000000001</v>
      </c>
      <c r="H2186" s="208">
        <v>0</v>
      </c>
      <c r="I2186" s="208">
        <v>0</v>
      </c>
      <c r="J2186" s="208">
        <v>0</v>
      </c>
      <c r="K2186" s="208">
        <v>0</v>
      </c>
      <c r="L2186" s="208"/>
      <c r="M2186" s="208">
        <v>0</v>
      </c>
      <c r="N2186" s="208">
        <v>0</v>
      </c>
      <c r="O2186" s="330">
        <v>1266</v>
      </c>
      <c r="P2186" s="208" t="s">
        <v>257</v>
      </c>
      <c r="Q2186" s="208" t="s">
        <v>258</v>
      </c>
      <c r="R2186" s="208" t="s">
        <v>259</v>
      </c>
      <c r="S2186" s="203">
        <v>44837.594768518517</v>
      </c>
    </row>
    <row r="2187" spans="1:19" x14ac:dyDescent="0.2">
      <c r="A2187" s="208" t="s">
        <v>256</v>
      </c>
      <c r="B2187" s="208" t="s">
        <v>131</v>
      </c>
      <c r="C2187" s="203">
        <v>44806</v>
      </c>
      <c r="D2187" s="208">
        <v>0</v>
      </c>
      <c r="E2187" s="208">
        <v>0</v>
      </c>
      <c r="F2187" s="208">
        <v>1.3169999999999999</v>
      </c>
      <c r="G2187" s="208">
        <v>1.3169999999999999</v>
      </c>
      <c r="H2187" s="208">
        <v>0</v>
      </c>
      <c r="I2187" s="208">
        <v>0</v>
      </c>
      <c r="J2187" s="208">
        <v>0</v>
      </c>
      <c r="K2187" s="208">
        <v>0</v>
      </c>
      <c r="L2187" s="208"/>
      <c r="M2187" s="208">
        <v>0</v>
      </c>
      <c r="N2187" s="208">
        <v>0</v>
      </c>
      <c r="O2187" s="330">
        <v>1266</v>
      </c>
      <c r="P2187" s="208" t="s">
        <v>257</v>
      </c>
      <c r="Q2187" s="208" t="s">
        <v>258</v>
      </c>
      <c r="R2187" s="208" t="s">
        <v>259</v>
      </c>
      <c r="S2187" s="203">
        <v>44837.594768518517</v>
      </c>
    </row>
    <row r="2188" spans="1:19" x14ac:dyDescent="0.2">
      <c r="A2188" s="208" t="s">
        <v>256</v>
      </c>
      <c r="B2188" s="208" t="s">
        <v>131</v>
      </c>
      <c r="C2188" s="203">
        <v>44806.041666666664</v>
      </c>
      <c r="D2188" s="208">
        <v>0</v>
      </c>
      <c r="E2188" s="208">
        <v>0</v>
      </c>
      <c r="F2188" s="208">
        <v>1.3080000000000001</v>
      </c>
      <c r="G2188" s="208">
        <v>1.3080000000000001</v>
      </c>
      <c r="H2188" s="208">
        <v>0</v>
      </c>
      <c r="I2188" s="208">
        <v>0</v>
      </c>
      <c r="J2188" s="208">
        <v>0</v>
      </c>
      <c r="K2188" s="208">
        <v>0</v>
      </c>
      <c r="L2188" s="208"/>
      <c r="M2188" s="208">
        <v>0</v>
      </c>
      <c r="N2188" s="208">
        <v>0</v>
      </c>
      <c r="O2188" s="330">
        <v>1266</v>
      </c>
      <c r="P2188" s="208" t="s">
        <v>257</v>
      </c>
      <c r="Q2188" s="208" t="s">
        <v>258</v>
      </c>
      <c r="R2188" s="208" t="s">
        <v>259</v>
      </c>
      <c r="S2188" s="203">
        <v>44837.594768518517</v>
      </c>
    </row>
    <row r="2189" spans="1:19" x14ac:dyDescent="0.2">
      <c r="A2189" s="208" t="s">
        <v>256</v>
      </c>
      <c r="B2189" s="208" t="s">
        <v>131</v>
      </c>
      <c r="C2189" s="203">
        <v>44806.083333333336</v>
      </c>
      <c r="D2189" s="208">
        <v>0</v>
      </c>
      <c r="E2189" s="208">
        <v>0</v>
      </c>
      <c r="F2189" s="208">
        <v>1.3169999999999999</v>
      </c>
      <c r="G2189" s="208">
        <v>1.3169999999999999</v>
      </c>
      <c r="H2189" s="208">
        <v>0</v>
      </c>
      <c r="I2189" s="208">
        <v>0</v>
      </c>
      <c r="J2189" s="208">
        <v>0</v>
      </c>
      <c r="K2189" s="208">
        <v>0</v>
      </c>
      <c r="L2189" s="208"/>
      <c r="M2189" s="208">
        <v>0</v>
      </c>
      <c r="N2189" s="208">
        <v>0</v>
      </c>
      <c r="O2189" s="330">
        <v>1266</v>
      </c>
      <c r="P2189" s="208" t="s">
        <v>257</v>
      </c>
      <c r="Q2189" s="208" t="s">
        <v>258</v>
      </c>
      <c r="R2189" s="208" t="s">
        <v>259</v>
      </c>
      <c r="S2189" s="203">
        <v>44837.594768518517</v>
      </c>
    </row>
    <row r="2190" spans="1:19" x14ac:dyDescent="0.2">
      <c r="A2190" s="208" t="s">
        <v>256</v>
      </c>
      <c r="B2190" s="208" t="s">
        <v>131</v>
      </c>
      <c r="C2190" s="203">
        <v>44806.125</v>
      </c>
      <c r="D2190" s="208">
        <v>0</v>
      </c>
      <c r="E2190" s="208">
        <v>0</v>
      </c>
      <c r="F2190" s="208">
        <v>1.3260000000000001</v>
      </c>
      <c r="G2190" s="208">
        <v>1.3260000000000001</v>
      </c>
      <c r="H2190" s="208">
        <v>0</v>
      </c>
      <c r="I2190" s="208">
        <v>0</v>
      </c>
      <c r="J2190" s="208">
        <v>0</v>
      </c>
      <c r="K2190" s="208">
        <v>0</v>
      </c>
      <c r="L2190" s="208"/>
      <c r="M2190" s="208">
        <v>0</v>
      </c>
      <c r="N2190" s="208">
        <v>0</v>
      </c>
      <c r="O2190" s="330">
        <v>1266</v>
      </c>
      <c r="P2190" s="208" t="s">
        <v>257</v>
      </c>
      <c r="Q2190" s="208" t="s">
        <v>258</v>
      </c>
      <c r="R2190" s="208" t="s">
        <v>259</v>
      </c>
      <c r="S2190" s="203">
        <v>44837.594768518517</v>
      </c>
    </row>
    <row r="2191" spans="1:19" x14ac:dyDescent="0.2">
      <c r="A2191" s="208" t="s">
        <v>256</v>
      </c>
      <c r="B2191" s="208" t="s">
        <v>131</v>
      </c>
      <c r="C2191" s="203">
        <v>44806.166666666664</v>
      </c>
      <c r="D2191" s="208">
        <v>0</v>
      </c>
      <c r="E2191" s="208">
        <v>0</v>
      </c>
      <c r="F2191" s="208">
        <v>1.3260000000000001</v>
      </c>
      <c r="G2191" s="208">
        <v>1.3260000000000001</v>
      </c>
      <c r="H2191" s="208">
        <v>0</v>
      </c>
      <c r="I2191" s="208">
        <v>0</v>
      </c>
      <c r="J2191" s="208">
        <v>0</v>
      </c>
      <c r="K2191" s="208">
        <v>0</v>
      </c>
      <c r="L2191" s="208"/>
      <c r="M2191" s="208">
        <v>0</v>
      </c>
      <c r="N2191" s="208">
        <v>0</v>
      </c>
      <c r="O2191" s="330">
        <v>1266</v>
      </c>
      <c r="P2191" s="208" t="s">
        <v>257</v>
      </c>
      <c r="Q2191" s="208" t="s">
        <v>258</v>
      </c>
      <c r="R2191" s="208" t="s">
        <v>259</v>
      </c>
      <c r="S2191" s="203">
        <v>44837.594768518517</v>
      </c>
    </row>
    <row r="2192" spans="1:19" x14ac:dyDescent="0.2">
      <c r="A2192" s="208" t="s">
        <v>256</v>
      </c>
      <c r="B2192" s="208" t="s">
        <v>131</v>
      </c>
      <c r="C2192" s="203">
        <v>44806.208333333336</v>
      </c>
      <c r="D2192" s="208">
        <v>0</v>
      </c>
      <c r="E2192" s="208">
        <v>0</v>
      </c>
      <c r="F2192" s="208">
        <v>1.3169999999999999</v>
      </c>
      <c r="G2192" s="208">
        <v>1.3169999999999999</v>
      </c>
      <c r="H2192" s="208">
        <v>0</v>
      </c>
      <c r="I2192" s="208">
        <v>0</v>
      </c>
      <c r="J2192" s="208">
        <v>0</v>
      </c>
      <c r="K2192" s="208">
        <v>0</v>
      </c>
      <c r="L2192" s="208"/>
      <c r="M2192" s="208">
        <v>0</v>
      </c>
      <c r="N2192" s="208">
        <v>0</v>
      </c>
      <c r="O2192" s="330">
        <v>1266</v>
      </c>
      <c r="P2192" s="208" t="s">
        <v>257</v>
      </c>
      <c r="Q2192" s="208" t="s">
        <v>258</v>
      </c>
      <c r="R2192" s="208" t="s">
        <v>259</v>
      </c>
      <c r="S2192" s="203">
        <v>44837.594768518517</v>
      </c>
    </row>
    <row r="2193" spans="1:19" x14ac:dyDescent="0.2">
      <c r="A2193" s="208" t="s">
        <v>256</v>
      </c>
      <c r="B2193" s="208" t="s">
        <v>131</v>
      </c>
      <c r="C2193" s="203">
        <v>44806.25</v>
      </c>
      <c r="D2193" s="208">
        <v>0</v>
      </c>
      <c r="E2193" s="208">
        <v>0</v>
      </c>
      <c r="F2193" s="208">
        <v>1.3260000000000001</v>
      </c>
      <c r="G2193" s="208">
        <v>1.3260000000000001</v>
      </c>
      <c r="H2193" s="208">
        <v>0</v>
      </c>
      <c r="I2193" s="208">
        <v>0</v>
      </c>
      <c r="J2193" s="208">
        <v>0</v>
      </c>
      <c r="K2193" s="208">
        <v>0</v>
      </c>
      <c r="L2193" s="208"/>
      <c r="M2193" s="208">
        <v>0</v>
      </c>
      <c r="N2193" s="208">
        <v>0</v>
      </c>
      <c r="O2193" s="330">
        <v>1266</v>
      </c>
      <c r="P2193" s="208" t="s">
        <v>257</v>
      </c>
      <c r="Q2193" s="208" t="s">
        <v>258</v>
      </c>
      <c r="R2193" s="208" t="s">
        <v>259</v>
      </c>
      <c r="S2193" s="203">
        <v>44837.594768518517</v>
      </c>
    </row>
    <row r="2194" spans="1:19" x14ac:dyDescent="0.2">
      <c r="A2194" s="208" t="s">
        <v>256</v>
      </c>
      <c r="B2194" s="208" t="s">
        <v>131</v>
      </c>
      <c r="C2194" s="203">
        <v>44806.291666666664</v>
      </c>
      <c r="D2194" s="208">
        <v>0</v>
      </c>
      <c r="E2194" s="208">
        <v>0</v>
      </c>
      <c r="F2194" s="208">
        <v>1.3260000000000001</v>
      </c>
      <c r="G2194" s="208">
        <v>1.3260000000000001</v>
      </c>
      <c r="H2194" s="208">
        <v>0</v>
      </c>
      <c r="I2194" s="208">
        <v>0</v>
      </c>
      <c r="J2194" s="208">
        <v>0</v>
      </c>
      <c r="K2194" s="208">
        <v>0</v>
      </c>
      <c r="L2194" s="208"/>
      <c r="M2194" s="208">
        <v>0</v>
      </c>
      <c r="N2194" s="208">
        <v>0</v>
      </c>
      <c r="O2194" s="330">
        <v>1266</v>
      </c>
      <c r="P2194" s="208" t="s">
        <v>257</v>
      </c>
      <c r="Q2194" s="208" t="s">
        <v>258</v>
      </c>
      <c r="R2194" s="208" t="s">
        <v>259</v>
      </c>
      <c r="S2194" s="203">
        <v>44837.594768518517</v>
      </c>
    </row>
    <row r="2195" spans="1:19" x14ac:dyDescent="0.2">
      <c r="A2195" s="208" t="s">
        <v>256</v>
      </c>
      <c r="B2195" s="208" t="s">
        <v>131</v>
      </c>
      <c r="C2195" s="203">
        <v>44806.333333333336</v>
      </c>
      <c r="D2195" s="208">
        <v>0</v>
      </c>
      <c r="E2195" s="208">
        <v>0</v>
      </c>
      <c r="F2195" s="208">
        <v>1.3260000000000001</v>
      </c>
      <c r="G2195" s="208">
        <v>1.3260000000000001</v>
      </c>
      <c r="H2195" s="208">
        <v>0</v>
      </c>
      <c r="I2195" s="208">
        <v>0</v>
      </c>
      <c r="J2195" s="208">
        <v>0</v>
      </c>
      <c r="K2195" s="208">
        <v>0</v>
      </c>
      <c r="L2195" s="208"/>
      <c r="M2195" s="208">
        <v>0</v>
      </c>
      <c r="N2195" s="208">
        <v>0</v>
      </c>
      <c r="O2195" s="330">
        <v>1266</v>
      </c>
      <c r="P2195" s="208" t="s">
        <v>257</v>
      </c>
      <c r="Q2195" s="208" t="s">
        <v>258</v>
      </c>
      <c r="R2195" s="208" t="s">
        <v>259</v>
      </c>
      <c r="S2195" s="203">
        <v>44837.594768518517</v>
      </c>
    </row>
    <row r="2196" spans="1:19" x14ac:dyDescent="0.2">
      <c r="A2196" s="208" t="s">
        <v>256</v>
      </c>
      <c r="B2196" s="208" t="s">
        <v>131</v>
      </c>
      <c r="C2196" s="203">
        <v>44806.375</v>
      </c>
      <c r="D2196" s="208">
        <v>0</v>
      </c>
      <c r="E2196" s="208">
        <v>0</v>
      </c>
      <c r="F2196" s="208">
        <v>1.3169999999999999</v>
      </c>
      <c r="G2196" s="208">
        <v>1.3169999999999999</v>
      </c>
      <c r="H2196" s="208">
        <v>0</v>
      </c>
      <c r="I2196" s="208">
        <v>0</v>
      </c>
      <c r="J2196" s="208">
        <v>0</v>
      </c>
      <c r="K2196" s="208">
        <v>0</v>
      </c>
      <c r="L2196" s="208"/>
      <c r="M2196" s="208">
        <v>0</v>
      </c>
      <c r="N2196" s="208">
        <v>0</v>
      </c>
      <c r="O2196" s="330">
        <v>1266</v>
      </c>
      <c r="P2196" s="208" t="s">
        <v>257</v>
      </c>
      <c r="Q2196" s="208" t="s">
        <v>258</v>
      </c>
      <c r="R2196" s="208" t="s">
        <v>259</v>
      </c>
      <c r="S2196" s="203">
        <v>44837.594768518517</v>
      </c>
    </row>
    <row r="2197" spans="1:19" x14ac:dyDescent="0.2">
      <c r="A2197" s="208" t="s">
        <v>256</v>
      </c>
      <c r="B2197" s="208" t="s">
        <v>131</v>
      </c>
      <c r="C2197" s="203">
        <v>44806.416666666664</v>
      </c>
      <c r="D2197" s="208">
        <v>0</v>
      </c>
      <c r="E2197" s="208">
        <v>0</v>
      </c>
      <c r="F2197" s="208">
        <v>1.3169999999999999</v>
      </c>
      <c r="G2197" s="208">
        <v>1.3169999999999999</v>
      </c>
      <c r="H2197" s="208">
        <v>0</v>
      </c>
      <c r="I2197" s="208">
        <v>0</v>
      </c>
      <c r="J2197" s="208">
        <v>0</v>
      </c>
      <c r="K2197" s="208">
        <v>0</v>
      </c>
      <c r="L2197" s="208"/>
      <c r="M2197" s="208">
        <v>0</v>
      </c>
      <c r="N2197" s="208">
        <v>0</v>
      </c>
      <c r="O2197" s="330">
        <v>1266</v>
      </c>
      <c r="P2197" s="208" t="s">
        <v>257</v>
      </c>
      <c r="Q2197" s="208" t="s">
        <v>258</v>
      </c>
      <c r="R2197" s="208" t="s">
        <v>259</v>
      </c>
      <c r="S2197" s="203">
        <v>44837.594768518517</v>
      </c>
    </row>
    <row r="2198" spans="1:19" x14ac:dyDescent="0.2">
      <c r="A2198" s="208" t="s">
        <v>256</v>
      </c>
      <c r="B2198" s="208" t="s">
        <v>131</v>
      </c>
      <c r="C2198" s="203">
        <v>44806.458333333336</v>
      </c>
      <c r="D2198" s="208">
        <v>0</v>
      </c>
      <c r="E2198" s="208">
        <v>0</v>
      </c>
      <c r="F2198" s="208">
        <v>1.3080000000000001</v>
      </c>
      <c r="G2198" s="208">
        <v>1.3080000000000001</v>
      </c>
      <c r="H2198" s="208">
        <v>0</v>
      </c>
      <c r="I2198" s="208">
        <v>0</v>
      </c>
      <c r="J2198" s="208">
        <v>0</v>
      </c>
      <c r="K2198" s="208">
        <v>0</v>
      </c>
      <c r="L2198" s="208"/>
      <c r="M2198" s="208">
        <v>0</v>
      </c>
      <c r="N2198" s="208">
        <v>0</v>
      </c>
      <c r="O2198" s="330">
        <v>1266</v>
      </c>
      <c r="P2198" s="208" t="s">
        <v>257</v>
      </c>
      <c r="Q2198" s="208" t="s">
        <v>258</v>
      </c>
      <c r="R2198" s="208" t="s">
        <v>259</v>
      </c>
      <c r="S2198" s="203">
        <v>44837.594768518517</v>
      </c>
    </row>
    <row r="2199" spans="1:19" x14ac:dyDescent="0.2">
      <c r="A2199" s="208" t="s">
        <v>256</v>
      </c>
      <c r="B2199" s="208" t="s">
        <v>131</v>
      </c>
      <c r="C2199" s="203">
        <v>44806.5</v>
      </c>
      <c r="D2199" s="208">
        <v>0</v>
      </c>
      <c r="E2199" s="208">
        <v>0</v>
      </c>
      <c r="F2199" s="208">
        <v>1.3169999999999999</v>
      </c>
      <c r="G2199" s="208">
        <v>1.3169999999999999</v>
      </c>
      <c r="H2199" s="208">
        <v>0</v>
      </c>
      <c r="I2199" s="208">
        <v>0</v>
      </c>
      <c r="J2199" s="208">
        <v>0</v>
      </c>
      <c r="K2199" s="208">
        <v>0</v>
      </c>
      <c r="L2199" s="208"/>
      <c r="M2199" s="208">
        <v>0</v>
      </c>
      <c r="N2199" s="208">
        <v>0</v>
      </c>
      <c r="O2199" s="330">
        <v>1266</v>
      </c>
      <c r="P2199" s="208" t="s">
        <v>257</v>
      </c>
      <c r="Q2199" s="208" t="s">
        <v>258</v>
      </c>
      <c r="R2199" s="208" t="s">
        <v>259</v>
      </c>
      <c r="S2199" s="203">
        <v>44837.594768518517</v>
      </c>
    </row>
    <row r="2200" spans="1:19" x14ac:dyDescent="0.2">
      <c r="A2200" s="208" t="s">
        <v>256</v>
      </c>
      <c r="B2200" s="208" t="s">
        <v>131</v>
      </c>
      <c r="C2200" s="203">
        <v>44806.541666666664</v>
      </c>
      <c r="D2200" s="208">
        <v>0</v>
      </c>
      <c r="E2200" s="208">
        <v>0</v>
      </c>
      <c r="F2200" s="208">
        <v>1.3169999999999999</v>
      </c>
      <c r="G2200" s="208">
        <v>1.3169999999999999</v>
      </c>
      <c r="H2200" s="208">
        <v>0</v>
      </c>
      <c r="I2200" s="208">
        <v>0</v>
      </c>
      <c r="J2200" s="208">
        <v>0</v>
      </c>
      <c r="K2200" s="208">
        <v>0</v>
      </c>
      <c r="L2200" s="208"/>
      <c r="M2200" s="208">
        <v>0</v>
      </c>
      <c r="N2200" s="208">
        <v>0</v>
      </c>
      <c r="O2200" s="330">
        <v>1266</v>
      </c>
      <c r="P2200" s="208" t="s">
        <v>257</v>
      </c>
      <c r="Q2200" s="208" t="s">
        <v>258</v>
      </c>
      <c r="R2200" s="208" t="s">
        <v>259</v>
      </c>
      <c r="S2200" s="203">
        <v>44837.594768518517</v>
      </c>
    </row>
    <row r="2201" spans="1:19" x14ac:dyDescent="0.2">
      <c r="A2201" s="208" t="s">
        <v>256</v>
      </c>
      <c r="B2201" s="208" t="s">
        <v>131</v>
      </c>
      <c r="C2201" s="203">
        <v>44806.583333333336</v>
      </c>
      <c r="D2201" s="208">
        <v>0</v>
      </c>
      <c r="E2201" s="208">
        <v>0</v>
      </c>
      <c r="F2201" s="208">
        <v>1.3080000000000001</v>
      </c>
      <c r="G2201" s="208">
        <v>1.3080000000000001</v>
      </c>
      <c r="H2201" s="208">
        <v>0</v>
      </c>
      <c r="I2201" s="208">
        <v>0</v>
      </c>
      <c r="J2201" s="208">
        <v>0</v>
      </c>
      <c r="K2201" s="208">
        <v>0</v>
      </c>
      <c r="L2201" s="208"/>
      <c r="M2201" s="208">
        <v>0</v>
      </c>
      <c r="N2201" s="208">
        <v>0</v>
      </c>
      <c r="O2201" s="330">
        <v>1266</v>
      </c>
      <c r="P2201" s="208" t="s">
        <v>257</v>
      </c>
      <c r="Q2201" s="208" t="s">
        <v>258</v>
      </c>
      <c r="R2201" s="208" t="s">
        <v>259</v>
      </c>
      <c r="S2201" s="203">
        <v>44837.594768518517</v>
      </c>
    </row>
    <row r="2202" spans="1:19" x14ac:dyDescent="0.2">
      <c r="A2202" s="208" t="s">
        <v>256</v>
      </c>
      <c r="B2202" s="208" t="s">
        <v>131</v>
      </c>
      <c r="C2202" s="203">
        <v>44806.625</v>
      </c>
      <c r="D2202" s="208">
        <v>0</v>
      </c>
      <c r="E2202" s="208">
        <v>0</v>
      </c>
      <c r="F2202" s="208">
        <v>1.3080000000000001</v>
      </c>
      <c r="G2202" s="208">
        <v>1.3080000000000001</v>
      </c>
      <c r="H2202" s="208">
        <v>0</v>
      </c>
      <c r="I2202" s="208">
        <v>0</v>
      </c>
      <c r="J2202" s="208">
        <v>0</v>
      </c>
      <c r="K2202" s="208">
        <v>0</v>
      </c>
      <c r="L2202" s="208"/>
      <c r="M2202" s="208">
        <v>0</v>
      </c>
      <c r="N2202" s="208">
        <v>0</v>
      </c>
      <c r="O2202" s="330">
        <v>1266</v>
      </c>
      <c r="P2202" s="208" t="s">
        <v>257</v>
      </c>
      <c r="Q2202" s="208" t="s">
        <v>258</v>
      </c>
      <c r="R2202" s="208" t="s">
        <v>259</v>
      </c>
      <c r="S2202" s="203">
        <v>44837.594768518517</v>
      </c>
    </row>
    <row r="2203" spans="1:19" x14ac:dyDescent="0.2">
      <c r="A2203" s="208" t="s">
        <v>256</v>
      </c>
      <c r="B2203" s="208" t="s">
        <v>131</v>
      </c>
      <c r="C2203" s="203">
        <v>44806.666666666664</v>
      </c>
      <c r="D2203" s="208">
        <v>0</v>
      </c>
      <c r="E2203" s="208">
        <v>0</v>
      </c>
      <c r="F2203" s="208">
        <v>1.3260000000000001</v>
      </c>
      <c r="G2203" s="208">
        <v>1.3260000000000001</v>
      </c>
      <c r="H2203" s="208">
        <v>0</v>
      </c>
      <c r="I2203" s="208">
        <v>0</v>
      </c>
      <c r="J2203" s="208">
        <v>0</v>
      </c>
      <c r="K2203" s="208">
        <v>0</v>
      </c>
      <c r="L2203" s="208"/>
      <c r="M2203" s="208">
        <v>0</v>
      </c>
      <c r="N2203" s="208">
        <v>0</v>
      </c>
      <c r="O2203" s="330">
        <v>1266</v>
      </c>
      <c r="P2203" s="208" t="s">
        <v>257</v>
      </c>
      <c r="Q2203" s="208" t="s">
        <v>258</v>
      </c>
      <c r="R2203" s="208" t="s">
        <v>259</v>
      </c>
      <c r="S2203" s="203">
        <v>44837.594768518517</v>
      </c>
    </row>
    <row r="2204" spans="1:19" x14ac:dyDescent="0.2">
      <c r="A2204" s="208" t="s">
        <v>256</v>
      </c>
      <c r="B2204" s="208" t="s">
        <v>131</v>
      </c>
      <c r="C2204" s="203">
        <v>44806.708333333336</v>
      </c>
      <c r="D2204" s="208">
        <v>0</v>
      </c>
      <c r="E2204" s="208">
        <v>0</v>
      </c>
      <c r="F2204" s="208">
        <v>1.3080000000000001</v>
      </c>
      <c r="G2204" s="208">
        <v>1.3080000000000001</v>
      </c>
      <c r="H2204" s="208">
        <v>0</v>
      </c>
      <c r="I2204" s="208">
        <v>0</v>
      </c>
      <c r="J2204" s="208">
        <v>0</v>
      </c>
      <c r="K2204" s="208">
        <v>0</v>
      </c>
      <c r="L2204" s="208"/>
      <c r="M2204" s="208">
        <v>0</v>
      </c>
      <c r="N2204" s="208">
        <v>0</v>
      </c>
      <c r="O2204" s="330">
        <v>1266</v>
      </c>
      <c r="P2204" s="208" t="s">
        <v>257</v>
      </c>
      <c r="Q2204" s="208" t="s">
        <v>258</v>
      </c>
      <c r="R2204" s="208" t="s">
        <v>259</v>
      </c>
      <c r="S2204" s="203">
        <v>44837.594768518517</v>
      </c>
    </row>
    <row r="2205" spans="1:19" x14ac:dyDescent="0.2">
      <c r="A2205" s="208" t="s">
        <v>256</v>
      </c>
      <c r="B2205" s="208" t="s">
        <v>131</v>
      </c>
      <c r="C2205" s="203">
        <v>44806.75</v>
      </c>
      <c r="D2205" s="208">
        <v>0</v>
      </c>
      <c r="E2205" s="208">
        <v>0</v>
      </c>
      <c r="F2205" s="208">
        <v>1.3080000000000001</v>
      </c>
      <c r="G2205" s="208">
        <v>1.3080000000000001</v>
      </c>
      <c r="H2205" s="208">
        <v>0</v>
      </c>
      <c r="I2205" s="208">
        <v>0</v>
      </c>
      <c r="J2205" s="208">
        <v>0</v>
      </c>
      <c r="K2205" s="208">
        <v>0</v>
      </c>
      <c r="L2205" s="208"/>
      <c r="M2205" s="208">
        <v>0</v>
      </c>
      <c r="N2205" s="208">
        <v>0</v>
      </c>
      <c r="O2205" s="330">
        <v>1266</v>
      </c>
      <c r="P2205" s="208" t="s">
        <v>257</v>
      </c>
      <c r="Q2205" s="208" t="s">
        <v>258</v>
      </c>
      <c r="R2205" s="208" t="s">
        <v>259</v>
      </c>
      <c r="S2205" s="203">
        <v>44837.594768518517</v>
      </c>
    </row>
    <row r="2206" spans="1:19" x14ac:dyDescent="0.2">
      <c r="A2206" s="208" t="s">
        <v>256</v>
      </c>
      <c r="B2206" s="208" t="s">
        <v>131</v>
      </c>
      <c r="C2206" s="203">
        <v>44806.791666666664</v>
      </c>
      <c r="D2206" s="208">
        <v>0</v>
      </c>
      <c r="E2206" s="208">
        <v>0</v>
      </c>
      <c r="F2206" s="208">
        <v>1.3169999999999999</v>
      </c>
      <c r="G2206" s="208">
        <v>1.3169999999999999</v>
      </c>
      <c r="H2206" s="208">
        <v>0</v>
      </c>
      <c r="I2206" s="208">
        <v>0</v>
      </c>
      <c r="J2206" s="208">
        <v>0</v>
      </c>
      <c r="K2206" s="208">
        <v>0</v>
      </c>
      <c r="L2206" s="208"/>
      <c r="M2206" s="208">
        <v>0</v>
      </c>
      <c r="N2206" s="208">
        <v>0</v>
      </c>
      <c r="O2206" s="330">
        <v>1266</v>
      </c>
      <c r="P2206" s="208" t="s">
        <v>257</v>
      </c>
      <c r="Q2206" s="208" t="s">
        <v>258</v>
      </c>
      <c r="R2206" s="208" t="s">
        <v>259</v>
      </c>
      <c r="S2206" s="203">
        <v>44837.594768518517</v>
      </c>
    </row>
    <row r="2207" spans="1:19" x14ac:dyDescent="0.2">
      <c r="A2207" s="208" t="s">
        <v>256</v>
      </c>
      <c r="B2207" s="208" t="s">
        <v>131</v>
      </c>
      <c r="C2207" s="203">
        <v>44806.833333333336</v>
      </c>
      <c r="D2207" s="208">
        <v>0</v>
      </c>
      <c r="E2207" s="208">
        <v>0</v>
      </c>
      <c r="F2207" s="208">
        <v>1.3080000000000001</v>
      </c>
      <c r="G2207" s="208">
        <v>1.3080000000000001</v>
      </c>
      <c r="H2207" s="208">
        <v>0</v>
      </c>
      <c r="I2207" s="208">
        <v>0</v>
      </c>
      <c r="J2207" s="208">
        <v>0</v>
      </c>
      <c r="K2207" s="208">
        <v>0</v>
      </c>
      <c r="L2207" s="208"/>
      <c r="M2207" s="208">
        <v>0</v>
      </c>
      <c r="N2207" s="208">
        <v>0</v>
      </c>
      <c r="O2207" s="330">
        <v>1266</v>
      </c>
      <c r="P2207" s="208" t="s">
        <v>257</v>
      </c>
      <c r="Q2207" s="208" t="s">
        <v>258</v>
      </c>
      <c r="R2207" s="208" t="s">
        <v>259</v>
      </c>
      <c r="S2207" s="203">
        <v>44837.594768518517</v>
      </c>
    </row>
    <row r="2208" spans="1:19" x14ac:dyDescent="0.2">
      <c r="A2208" s="208" t="s">
        <v>256</v>
      </c>
      <c r="B2208" s="208" t="s">
        <v>131</v>
      </c>
      <c r="C2208" s="203">
        <v>44806.875</v>
      </c>
      <c r="D2208" s="208">
        <v>0</v>
      </c>
      <c r="E2208" s="208">
        <v>0</v>
      </c>
      <c r="F2208" s="208">
        <v>1.3080000000000001</v>
      </c>
      <c r="G2208" s="208">
        <v>1.3080000000000001</v>
      </c>
      <c r="H2208" s="208">
        <v>0</v>
      </c>
      <c r="I2208" s="208">
        <v>0</v>
      </c>
      <c r="J2208" s="208">
        <v>0</v>
      </c>
      <c r="K2208" s="208">
        <v>0</v>
      </c>
      <c r="L2208" s="208"/>
      <c r="M2208" s="208">
        <v>0</v>
      </c>
      <c r="N2208" s="208">
        <v>0</v>
      </c>
      <c r="O2208" s="330">
        <v>1266</v>
      </c>
      <c r="P2208" s="208" t="s">
        <v>257</v>
      </c>
      <c r="Q2208" s="208" t="s">
        <v>258</v>
      </c>
      <c r="R2208" s="208" t="s">
        <v>259</v>
      </c>
      <c r="S2208" s="203">
        <v>44837.594768518517</v>
      </c>
    </row>
    <row r="2209" spans="1:19" x14ac:dyDescent="0.2">
      <c r="A2209" s="208" t="s">
        <v>256</v>
      </c>
      <c r="B2209" s="208" t="s">
        <v>131</v>
      </c>
      <c r="C2209" s="203">
        <v>44806.916666666664</v>
      </c>
      <c r="D2209" s="208">
        <v>0</v>
      </c>
      <c r="E2209" s="208">
        <v>0</v>
      </c>
      <c r="F2209" s="208">
        <v>1.3169999999999999</v>
      </c>
      <c r="G2209" s="208">
        <v>1.3169999999999999</v>
      </c>
      <c r="H2209" s="208">
        <v>0</v>
      </c>
      <c r="I2209" s="208">
        <v>0</v>
      </c>
      <c r="J2209" s="208">
        <v>0</v>
      </c>
      <c r="K2209" s="208">
        <v>0</v>
      </c>
      <c r="L2209" s="208"/>
      <c r="M2209" s="208">
        <v>0</v>
      </c>
      <c r="N2209" s="208">
        <v>0</v>
      </c>
      <c r="O2209" s="330">
        <v>1266</v>
      </c>
      <c r="P2209" s="208" t="s">
        <v>257</v>
      </c>
      <c r="Q2209" s="208" t="s">
        <v>258</v>
      </c>
      <c r="R2209" s="208" t="s">
        <v>259</v>
      </c>
      <c r="S2209" s="203">
        <v>44837.594768518517</v>
      </c>
    </row>
    <row r="2210" spans="1:19" x14ac:dyDescent="0.2">
      <c r="A2210" s="208" t="s">
        <v>256</v>
      </c>
      <c r="B2210" s="208" t="s">
        <v>131</v>
      </c>
      <c r="C2210" s="203">
        <v>44806.958333333336</v>
      </c>
      <c r="D2210" s="208">
        <v>0</v>
      </c>
      <c r="E2210" s="208">
        <v>0</v>
      </c>
      <c r="F2210" s="208">
        <v>1.3260000000000001</v>
      </c>
      <c r="G2210" s="208">
        <v>1.3260000000000001</v>
      </c>
      <c r="H2210" s="208">
        <v>0</v>
      </c>
      <c r="I2210" s="208">
        <v>0</v>
      </c>
      <c r="J2210" s="208">
        <v>0</v>
      </c>
      <c r="K2210" s="208">
        <v>0</v>
      </c>
      <c r="L2210" s="208"/>
      <c r="M2210" s="208">
        <v>0</v>
      </c>
      <c r="N2210" s="208">
        <v>0</v>
      </c>
      <c r="O2210" s="330">
        <v>1266</v>
      </c>
      <c r="P2210" s="208" t="s">
        <v>257</v>
      </c>
      <c r="Q2210" s="208" t="s">
        <v>258</v>
      </c>
      <c r="R2210" s="208" t="s">
        <v>259</v>
      </c>
      <c r="S2210" s="203">
        <v>44837.594768518517</v>
      </c>
    </row>
    <row r="2211" spans="1:19" x14ac:dyDescent="0.2">
      <c r="A2211" s="208" t="s">
        <v>256</v>
      </c>
      <c r="B2211" s="208" t="s">
        <v>131</v>
      </c>
      <c r="C2211" s="203">
        <v>44807</v>
      </c>
      <c r="D2211" s="208">
        <v>0</v>
      </c>
      <c r="E2211" s="208">
        <v>0</v>
      </c>
      <c r="F2211" s="208">
        <v>1.353</v>
      </c>
      <c r="G2211" s="208">
        <v>1.353</v>
      </c>
      <c r="H2211" s="208">
        <v>0</v>
      </c>
      <c r="I2211" s="208">
        <v>0</v>
      </c>
      <c r="J2211" s="208">
        <v>0</v>
      </c>
      <c r="K2211" s="208">
        <v>0</v>
      </c>
      <c r="L2211" s="208"/>
      <c r="M2211" s="208">
        <v>0</v>
      </c>
      <c r="N2211" s="208">
        <v>0</v>
      </c>
      <c r="O2211" s="330">
        <v>1266</v>
      </c>
      <c r="P2211" s="208" t="s">
        <v>257</v>
      </c>
      <c r="Q2211" s="208" t="s">
        <v>258</v>
      </c>
      <c r="R2211" s="208" t="s">
        <v>259</v>
      </c>
      <c r="S2211" s="203">
        <v>44837.594768518517</v>
      </c>
    </row>
    <row r="2212" spans="1:19" x14ac:dyDescent="0.2">
      <c r="A2212" s="208" t="s">
        <v>256</v>
      </c>
      <c r="B2212" s="208" t="s">
        <v>131</v>
      </c>
      <c r="C2212" s="203">
        <v>44807.041666666664</v>
      </c>
      <c r="D2212" s="208">
        <v>0</v>
      </c>
      <c r="E2212" s="208">
        <v>0</v>
      </c>
      <c r="F2212" s="208">
        <v>1.353</v>
      </c>
      <c r="G2212" s="208">
        <v>1.353</v>
      </c>
      <c r="H2212" s="208">
        <v>0</v>
      </c>
      <c r="I2212" s="208">
        <v>0</v>
      </c>
      <c r="J2212" s="208">
        <v>0</v>
      </c>
      <c r="K2212" s="208">
        <v>0</v>
      </c>
      <c r="L2212" s="208"/>
      <c r="M2212" s="208">
        <v>0</v>
      </c>
      <c r="N2212" s="208">
        <v>0</v>
      </c>
      <c r="O2212" s="330">
        <v>1266</v>
      </c>
      <c r="P2212" s="208" t="s">
        <v>257</v>
      </c>
      <c r="Q2212" s="208" t="s">
        <v>258</v>
      </c>
      <c r="R2212" s="208" t="s">
        <v>259</v>
      </c>
      <c r="S2212" s="203">
        <v>44837.594768518517</v>
      </c>
    </row>
    <row r="2213" spans="1:19" x14ac:dyDescent="0.2">
      <c r="A2213" s="208" t="s">
        <v>256</v>
      </c>
      <c r="B2213" s="208" t="s">
        <v>131</v>
      </c>
      <c r="C2213" s="203">
        <v>44807.083333333336</v>
      </c>
      <c r="D2213" s="208">
        <v>0</v>
      </c>
      <c r="E2213" s="208">
        <v>0</v>
      </c>
      <c r="F2213" s="208">
        <v>1.3440000000000001</v>
      </c>
      <c r="G2213" s="208">
        <v>1.3440000000000001</v>
      </c>
      <c r="H2213" s="208">
        <v>0</v>
      </c>
      <c r="I2213" s="208">
        <v>0</v>
      </c>
      <c r="J2213" s="208">
        <v>0</v>
      </c>
      <c r="K2213" s="208">
        <v>0</v>
      </c>
      <c r="L2213" s="208"/>
      <c r="M2213" s="208">
        <v>0</v>
      </c>
      <c r="N2213" s="208">
        <v>0</v>
      </c>
      <c r="O2213" s="330">
        <v>1266</v>
      </c>
      <c r="P2213" s="208" t="s">
        <v>257</v>
      </c>
      <c r="Q2213" s="208" t="s">
        <v>258</v>
      </c>
      <c r="R2213" s="208" t="s">
        <v>259</v>
      </c>
      <c r="S2213" s="203">
        <v>44837.594768518517</v>
      </c>
    </row>
    <row r="2214" spans="1:19" x14ac:dyDescent="0.2">
      <c r="A2214" s="208" t="s">
        <v>256</v>
      </c>
      <c r="B2214" s="208" t="s">
        <v>131</v>
      </c>
      <c r="C2214" s="203">
        <v>44807.125</v>
      </c>
      <c r="D2214" s="208">
        <v>0</v>
      </c>
      <c r="E2214" s="208">
        <v>0</v>
      </c>
      <c r="F2214" s="208">
        <v>1.371</v>
      </c>
      <c r="G2214" s="208">
        <v>1.371</v>
      </c>
      <c r="H2214" s="208">
        <v>0</v>
      </c>
      <c r="I2214" s="208">
        <v>0</v>
      </c>
      <c r="J2214" s="208">
        <v>0</v>
      </c>
      <c r="K2214" s="208">
        <v>0</v>
      </c>
      <c r="L2214" s="208"/>
      <c r="M2214" s="208">
        <v>0</v>
      </c>
      <c r="N2214" s="208">
        <v>0</v>
      </c>
      <c r="O2214" s="330">
        <v>1266</v>
      </c>
      <c r="P2214" s="208" t="s">
        <v>257</v>
      </c>
      <c r="Q2214" s="208" t="s">
        <v>258</v>
      </c>
      <c r="R2214" s="208" t="s">
        <v>259</v>
      </c>
      <c r="S2214" s="203">
        <v>44837.594768518517</v>
      </c>
    </row>
    <row r="2215" spans="1:19" x14ac:dyDescent="0.2">
      <c r="A2215" s="208" t="s">
        <v>256</v>
      </c>
      <c r="B2215" s="208" t="s">
        <v>131</v>
      </c>
      <c r="C2215" s="203">
        <v>44807.166666666664</v>
      </c>
      <c r="D2215" s="208">
        <v>0</v>
      </c>
      <c r="E2215" s="208">
        <v>0</v>
      </c>
      <c r="F2215" s="208">
        <v>1.39</v>
      </c>
      <c r="G2215" s="208">
        <v>1.39</v>
      </c>
      <c r="H2215" s="208">
        <v>0</v>
      </c>
      <c r="I2215" s="208">
        <v>0</v>
      </c>
      <c r="J2215" s="208">
        <v>0</v>
      </c>
      <c r="K2215" s="208">
        <v>0</v>
      </c>
      <c r="L2215" s="208"/>
      <c r="M2215" s="208">
        <v>0</v>
      </c>
      <c r="N2215" s="208">
        <v>0</v>
      </c>
      <c r="O2215" s="330">
        <v>1266</v>
      </c>
      <c r="P2215" s="208" t="s">
        <v>257</v>
      </c>
      <c r="Q2215" s="208" t="s">
        <v>258</v>
      </c>
      <c r="R2215" s="208" t="s">
        <v>259</v>
      </c>
      <c r="S2215" s="203">
        <v>44837.594768518517</v>
      </c>
    </row>
    <row r="2216" spans="1:19" x14ac:dyDescent="0.2">
      <c r="A2216" s="208" t="s">
        <v>256</v>
      </c>
      <c r="B2216" s="208" t="s">
        <v>131</v>
      </c>
      <c r="C2216" s="203">
        <v>44807.208333333336</v>
      </c>
      <c r="D2216" s="208">
        <v>0</v>
      </c>
      <c r="E2216" s="208">
        <v>0</v>
      </c>
      <c r="F2216" s="208">
        <v>1.4390000000000001</v>
      </c>
      <c r="G2216" s="208">
        <v>1.4390000000000001</v>
      </c>
      <c r="H2216" s="208">
        <v>0</v>
      </c>
      <c r="I2216" s="208">
        <v>0</v>
      </c>
      <c r="J2216" s="208">
        <v>0</v>
      </c>
      <c r="K2216" s="208">
        <v>0</v>
      </c>
      <c r="L2216" s="208"/>
      <c r="M2216" s="208">
        <v>0</v>
      </c>
      <c r="N2216" s="208">
        <v>0</v>
      </c>
      <c r="O2216" s="330">
        <v>1266</v>
      </c>
      <c r="P2216" s="208" t="s">
        <v>257</v>
      </c>
      <c r="Q2216" s="208" t="s">
        <v>258</v>
      </c>
      <c r="R2216" s="208" t="s">
        <v>259</v>
      </c>
      <c r="S2216" s="203">
        <v>44837.594768518517</v>
      </c>
    </row>
    <row r="2217" spans="1:19" x14ac:dyDescent="0.2">
      <c r="A2217" s="208" t="s">
        <v>256</v>
      </c>
      <c r="B2217" s="208" t="s">
        <v>131</v>
      </c>
      <c r="C2217" s="203">
        <v>44807.25</v>
      </c>
      <c r="D2217" s="208">
        <v>0</v>
      </c>
      <c r="E2217" s="208">
        <v>0</v>
      </c>
      <c r="F2217" s="208">
        <v>1.5089999999999999</v>
      </c>
      <c r="G2217" s="208">
        <v>1.5089999999999999</v>
      </c>
      <c r="H2217" s="208">
        <v>0</v>
      </c>
      <c r="I2217" s="208">
        <v>0</v>
      </c>
      <c r="J2217" s="208">
        <v>0</v>
      </c>
      <c r="K2217" s="208">
        <v>0</v>
      </c>
      <c r="L2217" s="208"/>
      <c r="M2217" s="208">
        <v>0</v>
      </c>
      <c r="N2217" s="208">
        <v>0</v>
      </c>
      <c r="O2217" s="330">
        <v>1266</v>
      </c>
      <c r="P2217" s="208" t="s">
        <v>257</v>
      </c>
      <c r="Q2217" s="208" t="s">
        <v>258</v>
      </c>
      <c r="R2217" s="208" t="s">
        <v>259</v>
      </c>
      <c r="S2217" s="203">
        <v>44837.594768518517</v>
      </c>
    </row>
    <row r="2218" spans="1:19" x14ac:dyDescent="0.2">
      <c r="A2218" s="208" t="s">
        <v>256</v>
      </c>
      <c r="B2218" s="208" t="s">
        <v>131</v>
      </c>
      <c r="C2218" s="203">
        <v>44807.291666666664</v>
      </c>
      <c r="D2218" s="208">
        <v>0</v>
      </c>
      <c r="E2218" s="208">
        <v>0</v>
      </c>
      <c r="F2218" s="208">
        <v>1.4910000000000001</v>
      </c>
      <c r="G2218" s="208">
        <v>1.4910000000000001</v>
      </c>
      <c r="H2218" s="208">
        <v>0</v>
      </c>
      <c r="I2218" s="208">
        <v>0</v>
      </c>
      <c r="J2218" s="208">
        <v>0</v>
      </c>
      <c r="K2218" s="208">
        <v>0</v>
      </c>
      <c r="L2218" s="208"/>
      <c r="M2218" s="208">
        <v>0</v>
      </c>
      <c r="N2218" s="208">
        <v>0</v>
      </c>
      <c r="O2218" s="330">
        <v>1266</v>
      </c>
      <c r="P2218" s="208" t="s">
        <v>257</v>
      </c>
      <c r="Q2218" s="208" t="s">
        <v>258</v>
      </c>
      <c r="R2218" s="208" t="s">
        <v>259</v>
      </c>
      <c r="S2218" s="203">
        <v>44837.594768518517</v>
      </c>
    </row>
    <row r="2219" spans="1:19" x14ac:dyDescent="0.2">
      <c r="A2219" s="208" t="s">
        <v>256</v>
      </c>
      <c r="B2219" s="208" t="s">
        <v>131</v>
      </c>
      <c r="C2219" s="203">
        <v>44807.333333333336</v>
      </c>
      <c r="D2219" s="208">
        <v>0</v>
      </c>
      <c r="E2219" s="208">
        <v>0</v>
      </c>
      <c r="F2219" s="208">
        <v>1.4419999999999999</v>
      </c>
      <c r="G2219" s="208">
        <v>1.4419999999999999</v>
      </c>
      <c r="H2219" s="208">
        <v>0</v>
      </c>
      <c r="I2219" s="208">
        <v>0</v>
      </c>
      <c r="J2219" s="208">
        <v>0</v>
      </c>
      <c r="K2219" s="208">
        <v>0</v>
      </c>
      <c r="L2219" s="208"/>
      <c r="M2219" s="208">
        <v>0</v>
      </c>
      <c r="N2219" s="208">
        <v>0</v>
      </c>
      <c r="O2219" s="330">
        <v>1266</v>
      </c>
      <c r="P2219" s="208" t="s">
        <v>257</v>
      </c>
      <c r="Q2219" s="208" t="s">
        <v>258</v>
      </c>
      <c r="R2219" s="208" t="s">
        <v>259</v>
      </c>
      <c r="S2219" s="203">
        <v>44837.594768518517</v>
      </c>
    </row>
    <row r="2220" spans="1:19" x14ac:dyDescent="0.2">
      <c r="A2220" s="208" t="s">
        <v>256</v>
      </c>
      <c r="B2220" s="208" t="s">
        <v>131</v>
      </c>
      <c r="C2220" s="203">
        <v>44807.375</v>
      </c>
      <c r="D2220" s="208">
        <v>0</v>
      </c>
      <c r="E2220" s="208">
        <v>0</v>
      </c>
      <c r="F2220" s="208">
        <v>1.42</v>
      </c>
      <c r="G2220" s="208">
        <v>1.42</v>
      </c>
      <c r="H2220" s="208">
        <v>0</v>
      </c>
      <c r="I2220" s="208">
        <v>0</v>
      </c>
      <c r="J2220" s="208">
        <v>0</v>
      </c>
      <c r="K2220" s="208">
        <v>0</v>
      </c>
      <c r="L2220" s="208"/>
      <c r="M2220" s="208">
        <v>0</v>
      </c>
      <c r="N2220" s="208">
        <v>0</v>
      </c>
      <c r="O2220" s="330">
        <v>1266</v>
      </c>
      <c r="P2220" s="208" t="s">
        <v>257</v>
      </c>
      <c r="Q2220" s="208" t="s">
        <v>258</v>
      </c>
      <c r="R2220" s="208" t="s">
        <v>259</v>
      </c>
      <c r="S2220" s="203">
        <v>44837.594768518517</v>
      </c>
    </row>
    <row r="2221" spans="1:19" x14ac:dyDescent="0.2">
      <c r="A2221" s="208" t="s">
        <v>256</v>
      </c>
      <c r="B2221" s="208" t="s">
        <v>131</v>
      </c>
      <c r="C2221" s="203">
        <v>44807.416666666664</v>
      </c>
      <c r="D2221" s="208">
        <v>0</v>
      </c>
      <c r="E2221" s="208">
        <v>0</v>
      </c>
      <c r="F2221" s="208">
        <v>1.4</v>
      </c>
      <c r="G2221" s="208">
        <v>1.4</v>
      </c>
      <c r="H2221" s="208">
        <v>0</v>
      </c>
      <c r="I2221" s="208">
        <v>0</v>
      </c>
      <c r="J2221" s="208">
        <v>0</v>
      </c>
      <c r="K2221" s="208">
        <v>0</v>
      </c>
      <c r="L2221" s="208"/>
      <c r="M2221" s="208">
        <v>0</v>
      </c>
      <c r="N2221" s="208">
        <v>0</v>
      </c>
      <c r="O2221" s="330">
        <v>1266</v>
      </c>
      <c r="P2221" s="208" t="s">
        <v>257</v>
      </c>
      <c r="Q2221" s="208" t="s">
        <v>258</v>
      </c>
      <c r="R2221" s="208" t="s">
        <v>259</v>
      </c>
      <c r="S2221" s="203">
        <v>44837.594768518517</v>
      </c>
    </row>
    <row r="2222" spans="1:19" x14ac:dyDescent="0.2">
      <c r="A2222" s="208" t="s">
        <v>256</v>
      </c>
      <c r="B2222" s="208" t="s">
        <v>131</v>
      </c>
      <c r="C2222" s="203">
        <v>44807.458333333336</v>
      </c>
      <c r="D2222" s="208">
        <v>0</v>
      </c>
      <c r="E2222" s="208">
        <v>0</v>
      </c>
      <c r="F2222" s="208">
        <v>1.39</v>
      </c>
      <c r="G2222" s="208">
        <v>1.39</v>
      </c>
      <c r="H2222" s="208">
        <v>0</v>
      </c>
      <c r="I2222" s="208">
        <v>0</v>
      </c>
      <c r="J2222" s="208">
        <v>0</v>
      </c>
      <c r="K2222" s="208">
        <v>0</v>
      </c>
      <c r="L2222" s="208"/>
      <c r="M2222" s="208">
        <v>0</v>
      </c>
      <c r="N2222" s="208">
        <v>0</v>
      </c>
      <c r="O2222" s="330">
        <v>1266</v>
      </c>
      <c r="P2222" s="208" t="s">
        <v>257</v>
      </c>
      <c r="Q2222" s="208" t="s">
        <v>258</v>
      </c>
      <c r="R2222" s="208" t="s">
        <v>259</v>
      </c>
      <c r="S2222" s="203">
        <v>44837.594768518517</v>
      </c>
    </row>
    <row r="2223" spans="1:19" x14ac:dyDescent="0.2">
      <c r="A2223" s="208" t="s">
        <v>256</v>
      </c>
      <c r="B2223" s="208" t="s">
        <v>131</v>
      </c>
      <c r="C2223" s="203">
        <v>44807.5</v>
      </c>
      <c r="D2223" s="208">
        <v>0</v>
      </c>
      <c r="E2223" s="208">
        <v>0</v>
      </c>
      <c r="F2223" s="208">
        <v>1.4</v>
      </c>
      <c r="G2223" s="208">
        <v>1.4</v>
      </c>
      <c r="H2223" s="208">
        <v>0</v>
      </c>
      <c r="I2223" s="208">
        <v>0</v>
      </c>
      <c r="J2223" s="208">
        <v>0</v>
      </c>
      <c r="K2223" s="208">
        <v>0</v>
      </c>
      <c r="L2223" s="208"/>
      <c r="M2223" s="208">
        <v>0</v>
      </c>
      <c r="N2223" s="208">
        <v>0</v>
      </c>
      <c r="O2223" s="330">
        <v>1266</v>
      </c>
      <c r="P2223" s="208" t="s">
        <v>257</v>
      </c>
      <c r="Q2223" s="208" t="s">
        <v>258</v>
      </c>
      <c r="R2223" s="208" t="s">
        <v>259</v>
      </c>
      <c r="S2223" s="203">
        <v>44837.594768518517</v>
      </c>
    </row>
    <row r="2224" spans="1:19" x14ac:dyDescent="0.2">
      <c r="A2224" s="208" t="s">
        <v>256</v>
      </c>
      <c r="B2224" s="208" t="s">
        <v>131</v>
      </c>
      <c r="C2224" s="203">
        <v>44807.541666666664</v>
      </c>
      <c r="D2224" s="208">
        <v>0</v>
      </c>
      <c r="E2224" s="208">
        <v>0</v>
      </c>
      <c r="F2224" s="208">
        <v>1.38</v>
      </c>
      <c r="G2224" s="208">
        <v>1.38</v>
      </c>
      <c r="H2224" s="208">
        <v>0</v>
      </c>
      <c r="I2224" s="208">
        <v>0</v>
      </c>
      <c r="J2224" s="208">
        <v>0</v>
      </c>
      <c r="K2224" s="208">
        <v>0</v>
      </c>
      <c r="L2224" s="208"/>
      <c r="M2224" s="208">
        <v>0</v>
      </c>
      <c r="N2224" s="208">
        <v>0</v>
      </c>
      <c r="O2224" s="330">
        <v>1266</v>
      </c>
      <c r="P2224" s="208" t="s">
        <v>257</v>
      </c>
      <c r="Q2224" s="208" t="s">
        <v>258</v>
      </c>
      <c r="R2224" s="208" t="s">
        <v>259</v>
      </c>
      <c r="S2224" s="203">
        <v>44837.594768518517</v>
      </c>
    </row>
    <row r="2225" spans="1:19" x14ac:dyDescent="0.2">
      <c r="A2225" s="208" t="s">
        <v>256</v>
      </c>
      <c r="B2225" s="208" t="s">
        <v>131</v>
      </c>
      <c r="C2225" s="203">
        <v>44807.583333333336</v>
      </c>
      <c r="D2225" s="208">
        <v>0</v>
      </c>
      <c r="E2225" s="208">
        <v>0</v>
      </c>
      <c r="F2225" s="208">
        <v>1.38</v>
      </c>
      <c r="G2225" s="208">
        <v>1.38</v>
      </c>
      <c r="H2225" s="208">
        <v>0</v>
      </c>
      <c r="I2225" s="208">
        <v>0</v>
      </c>
      <c r="J2225" s="208">
        <v>0</v>
      </c>
      <c r="K2225" s="208">
        <v>0</v>
      </c>
      <c r="L2225" s="208"/>
      <c r="M2225" s="208">
        <v>0</v>
      </c>
      <c r="N2225" s="208">
        <v>0</v>
      </c>
      <c r="O2225" s="330">
        <v>1266</v>
      </c>
      <c r="P2225" s="208" t="s">
        <v>257</v>
      </c>
      <c r="Q2225" s="208" t="s">
        <v>258</v>
      </c>
      <c r="R2225" s="208" t="s">
        <v>259</v>
      </c>
      <c r="S2225" s="203">
        <v>44837.594768518517</v>
      </c>
    </row>
    <row r="2226" spans="1:19" x14ac:dyDescent="0.2">
      <c r="A2226" s="208" t="s">
        <v>256</v>
      </c>
      <c r="B2226" s="208" t="s">
        <v>131</v>
      </c>
      <c r="C2226" s="203">
        <v>44807.625</v>
      </c>
      <c r="D2226" s="208">
        <v>0</v>
      </c>
      <c r="E2226" s="208">
        <v>0</v>
      </c>
      <c r="F2226" s="208">
        <v>1.38</v>
      </c>
      <c r="G2226" s="208">
        <v>1.38</v>
      </c>
      <c r="H2226" s="208">
        <v>0</v>
      </c>
      <c r="I2226" s="208">
        <v>0</v>
      </c>
      <c r="J2226" s="208">
        <v>0</v>
      </c>
      <c r="K2226" s="208">
        <v>0</v>
      </c>
      <c r="L2226" s="208"/>
      <c r="M2226" s="208">
        <v>0</v>
      </c>
      <c r="N2226" s="208">
        <v>0</v>
      </c>
      <c r="O2226" s="330">
        <v>1266</v>
      </c>
      <c r="P2226" s="208" t="s">
        <v>257</v>
      </c>
      <c r="Q2226" s="208" t="s">
        <v>258</v>
      </c>
      <c r="R2226" s="208" t="s">
        <v>259</v>
      </c>
      <c r="S2226" s="203">
        <v>44837.594768518517</v>
      </c>
    </row>
    <row r="2227" spans="1:19" x14ac:dyDescent="0.2">
      <c r="A2227" s="208" t="s">
        <v>256</v>
      </c>
      <c r="B2227" s="208" t="s">
        <v>131</v>
      </c>
      <c r="C2227" s="203">
        <v>44807.666666666664</v>
      </c>
      <c r="D2227" s="208">
        <v>0</v>
      </c>
      <c r="E2227" s="208">
        <v>0</v>
      </c>
      <c r="F2227" s="208">
        <v>1.4</v>
      </c>
      <c r="G2227" s="208">
        <v>1.4</v>
      </c>
      <c r="H2227" s="208">
        <v>0</v>
      </c>
      <c r="I2227" s="208">
        <v>0</v>
      </c>
      <c r="J2227" s="208">
        <v>0</v>
      </c>
      <c r="K2227" s="208">
        <v>0</v>
      </c>
      <c r="L2227" s="208"/>
      <c r="M2227" s="208">
        <v>0</v>
      </c>
      <c r="N2227" s="208">
        <v>0</v>
      </c>
      <c r="O2227" s="330">
        <v>1266</v>
      </c>
      <c r="P2227" s="208" t="s">
        <v>257</v>
      </c>
      <c r="Q2227" s="208" t="s">
        <v>258</v>
      </c>
      <c r="R2227" s="208" t="s">
        <v>259</v>
      </c>
      <c r="S2227" s="203">
        <v>44837.594768518517</v>
      </c>
    </row>
    <row r="2228" spans="1:19" x14ac:dyDescent="0.2">
      <c r="A2228" s="208" t="s">
        <v>256</v>
      </c>
      <c r="B2228" s="208" t="s">
        <v>131</v>
      </c>
      <c r="C2228" s="203">
        <v>44807.708333333336</v>
      </c>
      <c r="D2228" s="208">
        <v>0</v>
      </c>
      <c r="E2228" s="208">
        <v>0</v>
      </c>
      <c r="F2228" s="208">
        <v>1.39</v>
      </c>
      <c r="G2228" s="208">
        <v>1.39</v>
      </c>
      <c r="H2228" s="208">
        <v>0</v>
      </c>
      <c r="I2228" s="208">
        <v>0</v>
      </c>
      <c r="J2228" s="208">
        <v>0</v>
      </c>
      <c r="K2228" s="208">
        <v>0</v>
      </c>
      <c r="L2228" s="208"/>
      <c r="M2228" s="208">
        <v>0</v>
      </c>
      <c r="N2228" s="208">
        <v>0</v>
      </c>
      <c r="O2228" s="330">
        <v>1266</v>
      </c>
      <c r="P2228" s="208" t="s">
        <v>257</v>
      </c>
      <c r="Q2228" s="208" t="s">
        <v>258</v>
      </c>
      <c r="R2228" s="208" t="s">
        <v>259</v>
      </c>
      <c r="S2228" s="203">
        <v>44837.594768518517</v>
      </c>
    </row>
    <row r="2229" spans="1:19" x14ac:dyDescent="0.2">
      <c r="A2229" s="208" t="s">
        <v>256</v>
      </c>
      <c r="B2229" s="208" t="s">
        <v>131</v>
      </c>
      <c r="C2229" s="203">
        <v>44807.75</v>
      </c>
      <c r="D2229" s="208">
        <v>0</v>
      </c>
      <c r="E2229" s="208">
        <v>0</v>
      </c>
      <c r="F2229" s="208">
        <v>1.371</v>
      </c>
      <c r="G2229" s="208">
        <v>1.371</v>
      </c>
      <c r="H2229" s="208">
        <v>0</v>
      </c>
      <c r="I2229" s="208">
        <v>0</v>
      </c>
      <c r="J2229" s="208">
        <v>0</v>
      </c>
      <c r="K2229" s="208">
        <v>0</v>
      </c>
      <c r="L2229" s="208"/>
      <c r="M2229" s="208">
        <v>0</v>
      </c>
      <c r="N2229" s="208">
        <v>0</v>
      </c>
      <c r="O2229" s="330">
        <v>1266</v>
      </c>
      <c r="P2229" s="208" t="s">
        <v>257</v>
      </c>
      <c r="Q2229" s="208" t="s">
        <v>258</v>
      </c>
      <c r="R2229" s="208" t="s">
        <v>259</v>
      </c>
      <c r="S2229" s="203">
        <v>44837.594768518517</v>
      </c>
    </row>
    <row r="2230" spans="1:19" x14ac:dyDescent="0.2">
      <c r="A2230" s="208" t="s">
        <v>256</v>
      </c>
      <c r="B2230" s="208" t="s">
        <v>131</v>
      </c>
      <c r="C2230" s="203">
        <v>44807.791666666664</v>
      </c>
      <c r="D2230" s="208">
        <v>0</v>
      </c>
      <c r="E2230" s="208">
        <v>0</v>
      </c>
      <c r="F2230" s="208">
        <v>1.41</v>
      </c>
      <c r="G2230" s="208">
        <v>1.41</v>
      </c>
      <c r="H2230" s="208">
        <v>0</v>
      </c>
      <c r="I2230" s="208">
        <v>0</v>
      </c>
      <c r="J2230" s="208">
        <v>0</v>
      </c>
      <c r="K2230" s="208">
        <v>0</v>
      </c>
      <c r="L2230" s="208"/>
      <c r="M2230" s="208">
        <v>0</v>
      </c>
      <c r="N2230" s="208">
        <v>0</v>
      </c>
      <c r="O2230" s="330">
        <v>1266</v>
      </c>
      <c r="P2230" s="208" t="s">
        <v>257</v>
      </c>
      <c r="Q2230" s="208" t="s">
        <v>258</v>
      </c>
      <c r="R2230" s="208" t="s">
        <v>259</v>
      </c>
      <c r="S2230" s="203">
        <v>44837.594768518517</v>
      </c>
    </row>
    <row r="2231" spans="1:19" x14ac:dyDescent="0.2">
      <c r="A2231" s="208" t="s">
        <v>256</v>
      </c>
      <c r="B2231" s="208" t="s">
        <v>131</v>
      </c>
      <c r="C2231" s="203">
        <v>44807.833333333336</v>
      </c>
      <c r="D2231" s="208">
        <v>0</v>
      </c>
      <c r="E2231" s="208">
        <v>0</v>
      </c>
      <c r="F2231" s="208">
        <v>1.47</v>
      </c>
      <c r="G2231" s="208">
        <v>1.47</v>
      </c>
      <c r="H2231" s="208">
        <v>0</v>
      </c>
      <c r="I2231" s="208">
        <v>0</v>
      </c>
      <c r="J2231" s="208">
        <v>0</v>
      </c>
      <c r="K2231" s="208">
        <v>0</v>
      </c>
      <c r="L2231" s="208"/>
      <c r="M2231" s="208">
        <v>0</v>
      </c>
      <c r="N2231" s="208">
        <v>0</v>
      </c>
      <c r="O2231" s="330">
        <v>1266</v>
      </c>
      <c r="P2231" s="208" t="s">
        <v>257</v>
      </c>
      <c r="Q2231" s="208" t="s">
        <v>258</v>
      </c>
      <c r="R2231" s="208" t="s">
        <v>259</v>
      </c>
      <c r="S2231" s="203">
        <v>44837.594768518517</v>
      </c>
    </row>
    <row r="2232" spans="1:19" x14ac:dyDescent="0.2">
      <c r="A2232" s="208" t="s">
        <v>256</v>
      </c>
      <c r="B2232" s="208" t="s">
        <v>131</v>
      </c>
      <c r="C2232" s="203">
        <v>44807.875</v>
      </c>
      <c r="D2232" s="208">
        <v>0</v>
      </c>
      <c r="E2232" s="208">
        <v>0</v>
      </c>
      <c r="F2232" s="208">
        <v>1.48</v>
      </c>
      <c r="G2232" s="208">
        <v>1.48</v>
      </c>
      <c r="H2232" s="208">
        <v>0</v>
      </c>
      <c r="I2232" s="208">
        <v>0</v>
      </c>
      <c r="J2232" s="208">
        <v>0</v>
      </c>
      <c r="K2232" s="208">
        <v>0</v>
      </c>
      <c r="L2232" s="208"/>
      <c r="M2232" s="208">
        <v>0</v>
      </c>
      <c r="N2232" s="208">
        <v>0</v>
      </c>
      <c r="O2232" s="330">
        <v>1266</v>
      </c>
      <c r="P2232" s="208" t="s">
        <v>257</v>
      </c>
      <c r="Q2232" s="208" t="s">
        <v>258</v>
      </c>
      <c r="R2232" s="208" t="s">
        <v>259</v>
      </c>
      <c r="S2232" s="203">
        <v>44837.594768518517</v>
      </c>
    </row>
    <row r="2233" spans="1:19" x14ac:dyDescent="0.2">
      <c r="A2233" s="208" t="s">
        <v>256</v>
      </c>
      <c r="B2233" s="208" t="s">
        <v>131</v>
      </c>
      <c r="C2233" s="203">
        <v>44807.916666666664</v>
      </c>
      <c r="D2233" s="208">
        <v>0</v>
      </c>
      <c r="E2233" s="208">
        <v>0</v>
      </c>
      <c r="F2233" s="208">
        <v>1.48</v>
      </c>
      <c r="G2233" s="208">
        <v>1.48</v>
      </c>
      <c r="H2233" s="208">
        <v>0</v>
      </c>
      <c r="I2233" s="208">
        <v>0</v>
      </c>
      <c r="J2233" s="208">
        <v>0</v>
      </c>
      <c r="K2233" s="208">
        <v>0</v>
      </c>
      <c r="L2233" s="208"/>
      <c r="M2233" s="208">
        <v>0</v>
      </c>
      <c r="N2233" s="208">
        <v>0</v>
      </c>
      <c r="O2233" s="330">
        <v>1266</v>
      </c>
      <c r="P2233" s="208" t="s">
        <v>257</v>
      </c>
      <c r="Q2233" s="208" t="s">
        <v>258</v>
      </c>
      <c r="R2233" s="208" t="s">
        <v>259</v>
      </c>
      <c r="S2233" s="203">
        <v>44837.594768518517</v>
      </c>
    </row>
    <row r="2234" spans="1:19" x14ac:dyDescent="0.2">
      <c r="A2234" s="208" t="s">
        <v>256</v>
      </c>
      <c r="B2234" s="208" t="s">
        <v>131</v>
      </c>
      <c r="C2234" s="203">
        <v>44807.958333333336</v>
      </c>
      <c r="D2234" s="208">
        <v>0</v>
      </c>
      <c r="E2234" s="208">
        <v>0</v>
      </c>
      <c r="F2234" s="208">
        <v>1.518</v>
      </c>
      <c r="G2234" s="208">
        <v>1.518</v>
      </c>
      <c r="H2234" s="208">
        <v>0</v>
      </c>
      <c r="I2234" s="208">
        <v>0</v>
      </c>
      <c r="J2234" s="208">
        <v>0</v>
      </c>
      <c r="K2234" s="208">
        <v>0</v>
      </c>
      <c r="L2234" s="208"/>
      <c r="M2234" s="208">
        <v>0</v>
      </c>
      <c r="N2234" s="208">
        <v>0</v>
      </c>
      <c r="O2234" s="330">
        <v>1266</v>
      </c>
      <c r="P2234" s="208" t="s">
        <v>257</v>
      </c>
      <c r="Q2234" s="208" t="s">
        <v>258</v>
      </c>
      <c r="R2234" s="208" t="s">
        <v>259</v>
      </c>
      <c r="S2234" s="203">
        <v>44837.594768518517</v>
      </c>
    </row>
    <row r="2235" spans="1:19" x14ac:dyDescent="0.2">
      <c r="A2235" s="208" t="s">
        <v>256</v>
      </c>
      <c r="B2235" s="208" t="s">
        <v>131</v>
      </c>
      <c r="C2235" s="203">
        <v>44808</v>
      </c>
      <c r="D2235" s="208">
        <v>0</v>
      </c>
      <c r="E2235" s="208">
        <v>0</v>
      </c>
      <c r="F2235" s="208">
        <v>1.536</v>
      </c>
      <c r="G2235" s="208">
        <v>1.536</v>
      </c>
      <c r="H2235" s="208">
        <v>0</v>
      </c>
      <c r="I2235" s="208">
        <v>0</v>
      </c>
      <c r="J2235" s="208">
        <v>0</v>
      </c>
      <c r="K2235" s="208">
        <v>0</v>
      </c>
      <c r="L2235" s="208"/>
      <c r="M2235" s="208">
        <v>0</v>
      </c>
      <c r="N2235" s="208">
        <v>0</v>
      </c>
      <c r="O2235" s="330">
        <v>1266</v>
      </c>
      <c r="P2235" s="208" t="s">
        <v>257</v>
      </c>
      <c r="Q2235" s="208" t="s">
        <v>258</v>
      </c>
      <c r="R2235" s="208" t="s">
        <v>259</v>
      </c>
      <c r="S2235" s="203">
        <v>44837.594768518517</v>
      </c>
    </row>
    <row r="2236" spans="1:19" x14ac:dyDescent="0.2">
      <c r="A2236" s="208" t="s">
        <v>256</v>
      </c>
      <c r="B2236" s="208" t="s">
        <v>131</v>
      </c>
      <c r="C2236" s="203">
        <v>44808.041666666664</v>
      </c>
      <c r="D2236" s="208">
        <v>0</v>
      </c>
      <c r="E2236" s="208">
        <v>0</v>
      </c>
      <c r="F2236" s="208">
        <v>1.494</v>
      </c>
      <c r="G2236" s="208">
        <v>1.494</v>
      </c>
      <c r="H2236" s="208">
        <v>0</v>
      </c>
      <c r="I2236" s="208">
        <v>0</v>
      </c>
      <c r="J2236" s="208">
        <v>0</v>
      </c>
      <c r="K2236" s="208">
        <v>0</v>
      </c>
      <c r="L2236" s="208"/>
      <c r="M2236" s="208">
        <v>0</v>
      </c>
      <c r="N2236" s="208">
        <v>0</v>
      </c>
      <c r="O2236" s="330">
        <v>1266</v>
      </c>
      <c r="P2236" s="208" t="s">
        <v>257</v>
      </c>
      <c r="Q2236" s="208" t="s">
        <v>258</v>
      </c>
      <c r="R2236" s="208" t="s">
        <v>259</v>
      </c>
      <c r="S2236" s="203">
        <v>44837.594768518517</v>
      </c>
    </row>
    <row r="2237" spans="1:19" x14ac:dyDescent="0.2">
      <c r="A2237" s="208" t="s">
        <v>256</v>
      </c>
      <c r="B2237" s="208" t="s">
        <v>131</v>
      </c>
      <c r="C2237" s="203">
        <v>44808.083333333336</v>
      </c>
      <c r="D2237" s="208">
        <v>0</v>
      </c>
      <c r="E2237" s="208">
        <v>0</v>
      </c>
      <c r="F2237" s="208">
        <v>1.3460000000000001</v>
      </c>
      <c r="G2237" s="208">
        <v>1.3460000000000001</v>
      </c>
      <c r="H2237" s="208">
        <v>0</v>
      </c>
      <c r="I2237" s="208">
        <v>0</v>
      </c>
      <c r="J2237" s="208">
        <v>0</v>
      </c>
      <c r="K2237" s="208">
        <v>0</v>
      </c>
      <c r="L2237" s="208"/>
      <c r="M2237" s="208">
        <v>0</v>
      </c>
      <c r="N2237" s="208">
        <v>0</v>
      </c>
      <c r="O2237" s="330">
        <v>1266</v>
      </c>
      <c r="P2237" s="208" t="s">
        <v>257</v>
      </c>
      <c r="Q2237" s="208" t="s">
        <v>258</v>
      </c>
      <c r="R2237" s="208" t="s">
        <v>259</v>
      </c>
      <c r="S2237" s="203">
        <v>44837.594768518517</v>
      </c>
    </row>
    <row r="2238" spans="1:19" x14ac:dyDescent="0.2">
      <c r="A2238" s="208" t="s">
        <v>256</v>
      </c>
      <c r="B2238" s="208" t="s">
        <v>131</v>
      </c>
      <c r="C2238" s="203">
        <v>44808.125</v>
      </c>
      <c r="D2238" s="208">
        <v>0</v>
      </c>
      <c r="E2238" s="208">
        <v>0</v>
      </c>
      <c r="F2238" s="208">
        <v>1.3440000000000001</v>
      </c>
      <c r="G2238" s="208">
        <v>1.3440000000000001</v>
      </c>
      <c r="H2238" s="208">
        <v>0</v>
      </c>
      <c r="I2238" s="208">
        <v>0</v>
      </c>
      <c r="J2238" s="208">
        <v>0</v>
      </c>
      <c r="K2238" s="208">
        <v>0</v>
      </c>
      <c r="L2238" s="208"/>
      <c r="M2238" s="208">
        <v>0</v>
      </c>
      <c r="N2238" s="208">
        <v>0</v>
      </c>
      <c r="O2238" s="330">
        <v>1266</v>
      </c>
      <c r="P2238" s="208" t="s">
        <v>257</v>
      </c>
      <c r="Q2238" s="208" t="s">
        <v>258</v>
      </c>
      <c r="R2238" s="208" t="s">
        <v>259</v>
      </c>
      <c r="S2238" s="203">
        <v>44837.594768518517</v>
      </c>
    </row>
    <row r="2239" spans="1:19" x14ac:dyDescent="0.2">
      <c r="A2239" s="208" t="s">
        <v>256</v>
      </c>
      <c r="B2239" s="208" t="s">
        <v>131</v>
      </c>
      <c r="C2239" s="203">
        <v>44808.166666666664</v>
      </c>
      <c r="D2239" s="208">
        <v>0</v>
      </c>
      <c r="E2239" s="208">
        <v>0</v>
      </c>
      <c r="F2239" s="208">
        <v>1.3440000000000001</v>
      </c>
      <c r="G2239" s="208">
        <v>1.3440000000000001</v>
      </c>
      <c r="H2239" s="208">
        <v>0</v>
      </c>
      <c r="I2239" s="208">
        <v>0</v>
      </c>
      <c r="J2239" s="208">
        <v>0</v>
      </c>
      <c r="K2239" s="208">
        <v>0</v>
      </c>
      <c r="L2239" s="208"/>
      <c r="M2239" s="208">
        <v>0</v>
      </c>
      <c r="N2239" s="208">
        <v>0</v>
      </c>
      <c r="O2239" s="330">
        <v>1266</v>
      </c>
      <c r="P2239" s="208" t="s">
        <v>257</v>
      </c>
      <c r="Q2239" s="208" t="s">
        <v>258</v>
      </c>
      <c r="R2239" s="208" t="s">
        <v>259</v>
      </c>
      <c r="S2239" s="203">
        <v>44837.594768518517</v>
      </c>
    </row>
    <row r="2240" spans="1:19" x14ac:dyDescent="0.2">
      <c r="A2240" s="208" t="s">
        <v>256</v>
      </c>
      <c r="B2240" s="208" t="s">
        <v>131</v>
      </c>
      <c r="C2240" s="203">
        <v>44808.208333333336</v>
      </c>
      <c r="D2240" s="208">
        <v>0</v>
      </c>
      <c r="E2240" s="208">
        <v>0</v>
      </c>
      <c r="F2240" s="208">
        <v>1.3440000000000001</v>
      </c>
      <c r="G2240" s="208">
        <v>1.3440000000000001</v>
      </c>
      <c r="H2240" s="208">
        <v>0</v>
      </c>
      <c r="I2240" s="208">
        <v>0</v>
      </c>
      <c r="J2240" s="208">
        <v>0</v>
      </c>
      <c r="K2240" s="208">
        <v>0</v>
      </c>
      <c r="L2240" s="208"/>
      <c r="M2240" s="208">
        <v>0</v>
      </c>
      <c r="N2240" s="208">
        <v>0</v>
      </c>
      <c r="O2240" s="330">
        <v>1266</v>
      </c>
      <c r="P2240" s="208" t="s">
        <v>257</v>
      </c>
      <c r="Q2240" s="208" t="s">
        <v>258</v>
      </c>
      <c r="R2240" s="208" t="s">
        <v>259</v>
      </c>
      <c r="S2240" s="203">
        <v>44837.594768518517</v>
      </c>
    </row>
    <row r="2241" spans="1:19" x14ac:dyDescent="0.2">
      <c r="A2241" s="208" t="s">
        <v>256</v>
      </c>
      <c r="B2241" s="208" t="s">
        <v>131</v>
      </c>
      <c r="C2241" s="203">
        <v>44808.25</v>
      </c>
      <c r="D2241" s="208">
        <v>0</v>
      </c>
      <c r="E2241" s="208">
        <v>0</v>
      </c>
      <c r="F2241" s="208">
        <v>1.29</v>
      </c>
      <c r="G2241" s="208">
        <v>1.29</v>
      </c>
      <c r="H2241" s="208">
        <v>0</v>
      </c>
      <c r="I2241" s="208">
        <v>0</v>
      </c>
      <c r="J2241" s="208">
        <v>0</v>
      </c>
      <c r="K2241" s="208">
        <v>0</v>
      </c>
      <c r="L2241" s="208"/>
      <c r="M2241" s="208">
        <v>0</v>
      </c>
      <c r="N2241" s="208">
        <v>0</v>
      </c>
      <c r="O2241" s="330">
        <v>1266</v>
      </c>
      <c r="P2241" s="208" t="s">
        <v>257</v>
      </c>
      <c r="Q2241" s="208" t="s">
        <v>258</v>
      </c>
      <c r="R2241" s="208" t="s">
        <v>259</v>
      </c>
      <c r="S2241" s="203">
        <v>44837.594768518517</v>
      </c>
    </row>
    <row r="2242" spans="1:19" x14ac:dyDescent="0.2">
      <c r="A2242" s="208" t="s">
        <v>256</v>
      </c>
      <c r="B2242" s="208" t="s">
        <v>131</v>
      </c>
      <c r="C2242" s="203">
        <v>44808.291666666664</v>
      </c>
      <c r="D2242" s="208">
        <v>0</v>
      </c>
      <c r="E2242" s="208">
        <v>0</v>
      </c>
      <c r="F2242" s="208">
        <v>1.29</v>
      </c>
      <c r="G2242" s="208">
        <v>1.29</v>
      </c>
      <c r="H2242" s="208">
        <v>0</v>
      </c>
      <c r="I2242" s="208">
        <v>0</v>
      </c>
      <c r="J2242" s="208">
        <v>0</v>
      </c>
      <c r="K2242" s="208">
        <v>0</v>
      </c>
      <c r="L2242" s="208"/>
      <c r="M2242" s="208">
        <v>0</v>
      </c>
      <c r="N2242" s="208">
        <v>0</v>
      </c>
      <c r="O2242" s="330">
        <v>1266</v>
      </c>
      <c r="P2242" s="208" t="s">
        <v>257</v>
      </c>
      <c r="Q2242" s="208" t="s">
        <v>258</v>
      </c>
      <c r="R2242" s="208" t="s">
        <v>259</v>
      </c>
      <c r="S2242" s="203">
        <v>44837.594768518517</v>
      </c>
    </row>
    <row r="2243" spans="1:19" x14ac:dyDescent="0.2">
      <c r="A2243" s="208" t="s">
        <v>256</v>
      </c>
      <c r="B2243" s="208" t="s">
        <v>131</v>
      </c>
      <c r="C2243" s="203">
        <v>44808.333333333336</v>
      </c>
      <c r="D2243" s="208">
        <v>0</v>
      </c>
      <c r="E2243" s="208">
        <v>0</v>
      </c>
      <c r="F2243" s="208">
        <v>1.222</v>
      </c>
      <c r="G2243" s="208">
        <v>1.222</v>
      </c>
      <c r="H2243" s="208">
        <v>0</v>
      </c>
      <c r="I2243" s="208">
        <v>0</v>
      </c>
      <c r="J2243" s="208">
        <v>0</v>
      </c>
      <c r="K2243" s="208">
        <v>0</v>
      </c>
      <c r="L2243" s="208"/>
      <c r="M2243" s="208">
        <v>0</v>
      </c>
      <c r="N2243" s="208">
        <v>0</v>
      </c>
      <c r="O2243" s="330">
        <v>1266</v>
      </c>
      <c r="P2243" s="208" t="s">
        <v>257</v>
      </c>
      <c r="Q2243" s="208" t="s">
        <v>258</v>
      </c>
      <c r="R2243" s="208" t="s">
        <v>259</v>
      </c>
      <c r="S2243" s="203">
        <v>44837.594768518517</v>
      </c>
    </row>
    <row r="2244" spans="1:19" x14ac:dyDescent="0.2">
      <c r="A2244" s="208" t="s">
        <v>256</v>
      </c>
      <c r="B2244" s="208" t="s">
        <v>131</v>
      </c>
      <c r="C2244" s="203">
        <v>44808.375</v>
      </c>
      <c r="D2244" s="208">
        <v>0</v>
      </c>
      <c r="E2244" s="208">
        <v>0</v>
      </c>
      <c r="F2244" s="208">
        <v>1.202</v>
      </c>
      <c r="G2244" s="208">
        <v>1.202</v>
      </c>
      <c r="H2244" s="208">
        <v>0</v>
      </c>
      <c r="I2244" s="208">
        <v>0</v>
      </c>
      <c r="J2244" s="208">
        <v>0</v>
      </c>
      <c r="K2244" s="208">
        <v>0</v>
      </c>
      <c r="L2244" s="208"/>
      <c r="M2244" s="208">
        <v>0</v>
      </c>
      <c r="N2244" s="208">
        <v>0</v>
      </c>
      <c r="O2244" s="330">
        <v>1266</v>
      </c>
      <c r="P2244" s="208" t="s">
        <v>257</v>
      </c>
      <c r="Q2244" s="208" t="s">
        <v>258</v>
      </c>
      <c r="R2244" s="208" t="s">
        <v>259</v>
      </c>
      <c r="S2244" s="203">
        <v>44837.594768518517</v>
      </c>
    </row>
    <row r="2245" spans="1:19" x14ac:dyDescent="0.2">
      <c r="A2245" s="208" t="s">
        <v>256</v>
      </c>
      <c r="B2245" s="208" t="s">
        <v>131</v>
      </c>
      <c r="C2245" s="203">
        <v>44808.416666666664</v>
      </c>
      <c r="D2245" s="208">
        <v>0</v>
      </c>
      <c r="E2245" s="208">
        <v>0</v>
      </c>
      <c r="F2245" s="208">
        <v>1.1819999999999999</v>
      </c>
      <c r="G2245" s="208">
        <v>1.1819999999999999</v>
      </c>
      <c r="H2245" s="208">
        <v>0</v>
      </c>
      <c r="I2245" s="208">
        <v>0</v>
      </c>
      <c r="J2245" s="208">
        <v>0</v>
      </c>
      <c r="K2245" s="208">
        <v>0</v>
      </c>
      <c r="L2245" s="208"/>
      <c r="M2245" s="208">
        <v>0</v>
      </c>
      <c r="N2245" s="208">
        <v>0</v>
      </c>
      <c r="O2245" s="330">
        <v>1266</v>
      </c>
      <c r="P2245" s="208" t="s">
        <v>257</v>
      </c>
      <c r="Q2245" s="208" t="s">
        <v>258</v>
      </c>
      <c r="R2245" s="208" t="s">
        <v>259</v>
      </c>
      <c r="S2245" s="203">
        <v>44837.594768518517</v>
      </c>
    </row>
    <row r="2246" spans="1:19" x14ac:dyDescent="0.2">
      <c r="A2246" s="208" t="s">
        <v>256</v>
      </c>
      <c r="B2246" s="208" t="s">
        <v>131</v>
      </c>
      <c r="C2246" s="203">
        <v>44808.458333333336</v>
      </c>
      <c r="D2246" s="208">
        <v>0</v>
      </c>
      <c r="E2246" s="208">
        <v>0</v>
      </c>
      <c r="F2246" s="208">
        <v>1.1819999999999999</v>
      </c>
      <c r="G2246" s="208">
        <v>1.1819999999999999</v>
      </c>
      <c r="H2246" s="208">
        <v>0</v>
      </c>
      <c r="I2246" s="208">
        <v>0</v>
      </c>
      <c r="J2246" s="208">
        <v>0</v>
      </c>
      <c r="K2246" s="208">
        <v>0</v>
      </c>
      <c r="L2246" s="208"/>
      <c r="M2246" s="208">
        <v>0</v>
      </c>
      <c r="N2246" s="208">
        <v>0</v>
      </c>
      <c r="O2246" s="330">
        <v>1266</v>
      </c>
      <c r="P2246" s="208" t="s">
        <v>257</v>
      </c>
      <c r="Q2246" s="208" t="s">
        <v>258</v>
      </c>
      <c r="R2246" s="208" t="s">
        <v>259</v>
      </c>
      <c r="S2246" s="203">
        <v>44837.594768518517</v>
      </c>
    </row>
    <row r="2247" spans="1:19" x14ac:dyDescent="0.2">
      <c r="A2247" s="208" t="s">
        <v>256</v>
      </c>
      <c r="B2247" s="208" t="s">
        <v>131</v>
      </c>
      <c r="C2247" s="203">
        <v>44808.5</v>
      </c>
      <c r="D2247" s="208">
        <v>0</v>
      </c>
      <c r="E2247" s="208">
        <v>0</v>
      </c>
      <c r="F2247" s="208">
        <v>1.1719999999999999</v>
      </c>
      <c r="G2247" s="208">
        <v>1.1719999999999999</v>
      </c>
      <c r="H2247" s="208">
        <v>0</v>
      </c>
      <c r="I2247" s="208">
        <v>0</v>
      </c>
      <c r="J2247" s="208">
        <v>0</v>
      </c>
      <c r="K2247" s="208">
        <v>0</v>
      </c>
      <c r="L2247" s="208"/>
      <c r="M2247" s="208">
        <v>0</v>
      </c>
      <c r="N2247" s="208">
        <v>0</v>
      </c>
      <c r="O2247" s="330">
        <v>1266</v>
      </c>
      <c r="P2247" s="208" t="s">
        <v>257</v>
      </c>
      <c r="Q2247" s="208" t="s">
        <v>258</v>
      </c>
      <c r="R2247" s="208" t="s">
        <v>259</v>
      </c>
      <c r="S2247" s="203">
        <v>44837.594768518517</v>
      </c>
    </row>
    <row r="2248" spans="1:19" x14ac:dyDescent="0.2">
      <c r="A2248" s="208" t="s">
        <v>256</v>
      </c>
      <c r="B2248" s="208" t="s">
        <v>131</v>
      </c>
      <c r="C2248" s="203">
        <v>44808.541666666664</v>
      </c>
      <c r="D2248" s="208">
        <v>0</v>
      </c>
      <c r="E2248" s="208">
        <v>0</v>
      </c>
      <c r="F2248" s="208">
        <v>1.1919999999999999</v>
      </c>
      <c r="G2248" s="208">
        <v>1.1919999999999999</v>
      </c>
      <c r="H2248" s="208">
        <v>0</v>
      </c>
      <c r="I2248" s="208">
        <v>0</v>
      </c>
      <c r="J2248" s="208">
        <v>0</v>
      </c>
      <c r="K2248" s="208">
        <v>0</v>
      </c>
      <c r="L2248" s="208"/>
      <c r="M2248" s="208">
        <v>0</v>
      </c>
      <c r="N2248" s="208">
        <v>0</v>
      </c>
      <c r="O2248" s="330">
        <v>1266</v>
      </c>
      <c r="P2248" s="208" t="s">
        <v>257</v>
      </c>
      <c r="Q2248" s="208" t="s">
        <v>258</v>
      </c>
      <c r="R2248" s="208" t="s">
        <v>259</v>
      </c>
      <c r="S2248" s="203">
        <v>44837.594768518517</v>
      </c>
    </row>
    <row r="2249" spans="1:19" x14ac:dyDescent="0.2">
      <c r="A2249" s="208" t="s">
        <v>256</v>
      </c>
      <c r="B2249" s="208" t="s">
        <v>131</v>
      </c>
      <c r="C2249" s="203">
        <v>44808.583333333336</v>
      </c>
      <c r="D2249" s="208">
        <v>0</v>
      </c>
      <c r="E2249" s="208">
        <v>0</v>
      </c>
      <c r="F2249" s="208">
        <v>1.1719999999999999</v>
      </c>
      <c r="G2249" s="208">
        <v>1.1719999999999999</v>
      </c>
      <c r="H2249" s="208">
        <v>0</v>
      </c>
      <c r="I2249" s="208">
        <v>0</v>
      </c>
      <c r="J2249" s="208">
        <v>0</v>
      </c>
      <c r="K2249" s="208">
        <v>0</v>
      </c>
      <c r="L2249" s="208"/>
      <c r="M2249" s="208">
        <v>0</v>
      </c>
      <c r="N2249" s="208">
        <v>0</v>
      </c>
      <c r="O2249" s="330">
        <v>1266</v>
      </c>
      <c r="P2249" s="208" t="s">
        <v>257</v>
      </c>
      <c r="Q2249" s="208" t="s">
        <v>258</v>
      </c>
      <c r="R2249" s="208" t="s">
        <v>259</v>
      </c>
      <c r="S2249" s="203">
        <v>44837.594768518517</v>
      </c>
    </row>
    <row r="2250" spans="1:19" x14ac:dyDescent="0.2">
      <c r="A2250" s="208" t="s">
        <v>256</v>
      </c>
      <c r="B2250" s="208" t="s">
        <v>131</v>
      </c>
      <c r="C2250" s="203">
        <v>44808.625</v>
      </c>
      <c r="D2250" s="208">
        <v>0</v>
      </c>
      <c r="E2250" s="208">
        <v>0</v>
      </c>
      <c r="F2250" s="208">
        <v>1.1619999999999999</v>
      </c>
      <c r="G2250" s="208">
        <v>1.1619999999999999</v>
      </c>
      <c r="H2250" s="208">
        <v>0</v>
      </c>
      <c r="I2250" s="208">
        <v>0</v>
      </c>
      <c r="J2250" s="208">
        <v>0</v>
      </c>
      <c r="K2250" s="208">
        <v>0</v>
      </c>
      <c r="L2250" s="208"/>
      <c r="M2250" s="208">
        <v>0</v>
      </c>
      <c r="N2250" s="208">
        <v>0</v>
      </c>
      <c r="O2250" s="330">
        <v>1266</v>
      </c>
      <c r="P2250" s="208" t="s">
        <v>257</v>
      </c>
      <c r="Q2250" s="208" t="s">
        <v>258</v>
      </c>
      <c r="R2250" s="208" t="s">
        <v>259</v>
      </c>
      <c r="S2250" s="203">
        <v>44837.594768518517</v>
      </c>
    </row>
    <row r="2251" spans="1:19" x14ac:dyDescent="0.2">
      <c r="A2251" s="208" t="s">
        <v>256</v>
      </c>
      <c r="B2251" s="208" t="s">
        <v>131</v>
      </c>
      <c r="C2251" s="203">
        <v>44808.666666666664</v>
      </c>
      <c r="D2251" s="208">
        <v>0</v>
      </c>
      <c r="E2251" s="208">
        <v>0</v>
      </c>
      <c r="F2251" s="208">
        <v>1.1919999999999999</v>
      </c>
      <c r="G2251" s="208">
        <v>1.1919999999999999</v>
      </c>
      <c r="H2251" s="208">
        <v>0</v>
      </c>
      <c r="I2251" s="208">
        <v>0</v>
      </c>
      <c r="J2251" s="208">
        <v>0</v>
      </c>
      <c r="K2251" s="208">
        <v>0</v>
      </c>
      <c r="L2251" s="208"/>
      <c r="M2251" s="208">
        <v>0</v>
      </c>
      <c r="N2251" s="208">
        <v>0</v>
      </c>
      <c r="O2251" s="330">
        <v>1266</v>
      </c>
      <c r="P2251" s="208" t="s">
        <v>257</v>
      </c>
      <c r="Q2251" s="208" t="s">
        <v>258</v>
      </c>
      <c r="R2251" s="208" t="s">
        <v>259</v>
      </c>
      <c r="S2251" s="203">
        <v>44837.594768518517</v>
      </c>
    </row>
    <row r="2252" spans="1:19" x14ac:dyDescent="0.2">
      <c r="A2252" s="208" t="s">
        <v>256</v>
      </c>
      <c r="B2252" s="208" t="s">
        <v>131</v>
      </c>
      <c r="C2252" s="203">
        <v>44808.708333333336</v>
      </c>
      <c r="D2252" s="208">
        <v>0</v>
      </c>
      <c r="E2252" s="208">
        <v>0</v>
      </c>
      <c r="F2252" s="208">
        <v>1.1519999999999999</v>
      </c>
      <c r="G2252" s="208">
        <v>1.1519999999999999</v>
      </c>
      <c r="H2252" s="208">
        <v>0</v>
      </c>
      <c r="I2252" s="208">
        <v>0</v>
      </c>
      <c r="J2252" s="208">
        <v>0</v>
      </c>
      <c r="K2252" s="208">
        <v>0</v>
      </c>
      <c r="L2252" s="208"/>
      <c r="M2252" s="208">
        <v>0</v>
      </c>
      <c r="N2252" s="208">
        <v>0</v>
      </c>
      <c r="O2252" s="330">
        <v>1266</v>
      </c>
      <c r="P2252" s="208" t="s">
        <v>257</v>
      </c>
      <c r="Q2252" s="208" t="s">
        <v>258</v>
      </c>
      <c r="R2252" s="208" t="s">
        <v>259</v>
      </c>
      <c r="S2252" s="203">
        <v>44837.594768518517</v>
      </c>
    </row>
    <row r="2253" spans="1:19" x14ac:dyDescent="0.2">
      <c r="A2253" s="208" t="s">
        <v>256</v>
      </c>
      <c r="B2253" s="208" t="s">
        <v>131</v>
      </c>
      <c r="C2253" s="203">
        <v>44808.75</v>
      </c>
      <c r="D2253" s="208">
        <v>0</v>
      </c>
      <c r="E2253" s="208">
        <v>0</v>
      </c>
      <c r="F2253" s="208">
        <v>1.1519999999999999</v>
      </c>
      <c r="G2253" s="208">
        <v>1.1519999999999999</v>
      </c>
      <c r="H2253" s="208">
        <v>0</v>
      </c>
      <c r="I2253" s="208">
        <v>0</v>
      </c>
      <c r="J2253" s="208">
        <v>0</v>
      </c>
      <c r="K2253" s="208">
        <v>0</v>
      </c>
      <c r="L2253" s="208"/>
      <c r="M2253" s="208">
        <v>0</v>
      </c>
      <c r="N2253" s="208">
        <v>0</v>
      </c>
      <c r="O2253" s="330">
        <v>1266</v>
      </c>
      <c r="P2253" s="208" t="s">
        <v>257</v>
      </c>
      <c r="Q2253" s="208" t="s">
        <v>258</v>
      </c>
      <c r="R2253" s="208" t="s">
        <v>259</v>
      </c>
      <c r="S2253" s="203">
        <v>44837.594768518517</v>
      </c>
    </row>
    <row r="2254" spans="1:19" x14ac:dyDescent="0.2">
      <c r="A2254" s="208" t="s">
        <v>256</v>
      </c>
      <c r="B2254" s="208" t="s">
        <v>131</v>
      </c>
      <c r="C2254" s="203">
        <v>44808.791666666664</v>
      </c>
      <c r="D2254" s="208">
        <v>0</v>
      </c>
      <c r="E2254" s="208">
        <v>0</v>
      </c>
      <c r="F2254" s="208">
        <v>1.1519999999999999</v>
      </c>
      <c r="G2254" s="208">
        <v>1.1519999999999999</v>
      </c>
      <c r="H2254" s="208">
        <v>0</v>
      </c>
      <c r="I2254" s="208">
        <v>0</v>
      </c>
      <c r="J2254" s="208">
        <v>0</v>
      </c>
      <c r="K2254" s="208">
        <v>0</v>
      </c>
      <c r="L2254" s="208"/>
      <c r="M2254" s="208">
        <v>0</v>
      </c>
      <c r="N2254" s="208">
        <v>0</v>
      </c>
      <c r="O2254" s="330">
        <v>1266</v>
      </c>
      <c r="P2254" s="208" t="s">
        <v>257</v>
      </c>
      <c r="Q2254" s="208" t="s">
        <v>258</v>
      </c>
      <c r="R2254" s="208" t="s">
        <v>259</v>
      </c>
      <c r="S2254" s="203">
        <v>44837.594768518517</v>
      </c>
    </row>
    <row r="2255" spans="1:19" x14ac:dyDescent="0.2">
      <c r="A2255" s="208" t="s">
        <v>256</v>
      </c>
      <c r="B2255" s="208" t="s">
        <v>131</v>
      </c>
      <c r="C2255" s="203">
        <v>44808.833333333336</v>
      </c>
      <c r="D2255" s="208">
        <v>0</v>
      </c>
      <c r="E2255" s="208">
        <v>0</v>
      </c>
      <c r="F2255" s="208">
        <v>1.1619999999999999</v>
      </c>
      <c r="G2255" s="208">
        <v>1.1619999999999999</v>
      </c>
      <c r="H2255" s="208">
        <v>0</v>
      </c>
      <c r="I2255" s="208">
        <v>0</v>
      </c>
      <c r="J2255" s="208">
        <v>0</v>
      </c>
      <c r="K2255" s="208">
        <v>0</v>
      </c>
      <c r="L2255" s="208"/>
      <c r="M2255" s="208">
        <v>0</v>
      </c>
      <c r="N2255" s="208">
        <v>0</v>
      </c>
      <c r="O2255" s="330">
        <v>1266</v>
      </c>
      <c r="P2255" s="208" t="s">
        <v>257</v>
      </c>
      <c r="Q2255" s="208" t="s">
        <v>258</v>
      </c>
      <c r="R2255" s="208" t="s">
        <v>259</v>
      </c>
      <c r="S2255" s="203">
        <v>44837.594768518517</v>
      </c>
    </row>
    <row r="2256" spans="1:19" x14ac:dyDescent="0.2">
      <c r="A2256" s="208" t="s">
        <v>256</v>
      </c>
      <c r="B2256" s="208" t="s">
        <v>131</v>
      </c>
      <c r="C2256" s="203">
        <v>44808.875</v>
      </c>
      <c r="D2256" s="208">
        <v>0</v>
      </c>
      <c r="E2256" s="208">
        <v>0</v>
      </c>
      <c r="F2256" s="208">
        <v>1.1719999999999999</v>
      </c>
      <c r="G2256" s="208">
        <v>1.1719999999999999</v>
      </c>
      <c r="H2256" s="208">
        <v>0</v>
      </c>
      <c r="I2256" s="208">
        <v>0</v>
      </c>
      <c r="J2256" s="208">
        <v>0</v>
      </c>
      <c r="K2256" s="208">
        <v>0</v>
      </c>
      <c r="L2256" s="208"/>
      <c r="M2256" s="208">
        <v>0</v>
      </c>
      <c r="N2256" s="208">
        <v>0</v>
      </c>
      <c r="O2256" s="330">
        <v>1266</v>
      </c>
      <c r="P2256" s="208" t="s">
        <v>257</v>
      </c>
      <c r="Q2256" s="208" t="s">
        <v>258</v>
      </c>
      <c r="R2256" s="208" t="s">
        <v>259</v>
      </c>
      <c r="S2256" s="203">
        <v>44837.594768518517</v>
      </c>
    </row>
    <row r="2257" spans="1:19" x14ac:dyDescent="0.2">
      <c r="A2257" s="208" t="s">
        <v>256</v>
      </c>
      <c r="B2257" s="208" t="s">
        <v>131</v>
      </c>
      <c r="C2257" s="203">
        <v>44808.916666666664</v>
      </c>
      <c r="D2257" s="208">
        <v>0</v>
      </c>
      <c r="E2257" s="208">
        <v>0</v>
      </c>
      <c r="F2257" s="208">
        <v>1.1819999999999999</v>
      </c>
      <c r="G2257" s="208">
        <v>1.1819999999999999</v>
      </c>
      <c r="H2257" s="208">
        <v>0</v>
      </c>
      <c r="I2257" s="208">
        <v>0</v>
      </c>
      <c r="J2257" s="208">
        <v>0</v>
      </c>
      <c r="K2257" s="208">
        <v>0</v>
      </c>
      <c r="L2257" s="208"/>
      <c r="M2257" s="208">
        <v>0</v>
      </c>
      <c r="N2257" s="208">
        <v>0</v>
      </c>
      <c r="O2257" s="330">
        <v>1266</v>
      </c>
      <c r="P2257" s="208" t="s">
        <v>257</v>
      </c>
      <c r="Q2257" s="208" t="s">
        <v>258</v>
      </c>
      <c r="R2257" s="208" t="s">
        <v>259</v>
      </c>
      <c r="S2257" s="203">
        <v>44837.594768518517</v>
      </c>
    </row>
    <row r="2258" spans="1:19" x14ac:dyDescent="0.2">
      <c r="A2258" s="208" t="s">
        <v>256</v>
      </c>
      <c r="B2258" s="208" t="s">
        <v>131</v>
      </c>
      <c r="C2258" s="203">
        <v>44808.958333333336</v>
      </c>
      <c r="D2258" s="208">
        <v>0</v>
      </c>
      <c r="E2258" s="208">
        <v>0</v>
      </c>
      <c r="F2258" s="208">
        <v>1.232</v>
      </c>
      <c r="G2258" s="208">
        <v>1.232</v>
      </c>
      <c r="H2258" s="208">
        <v>0</v>
      </c>
      <c r="I2258" s="208">
        <v>0</v>
      </c>
      <c r="J2258" s="208">
        <v>0</v>
      </c>
      <c r="K2258" s="208">
        <v>0</v>
      </c>
      <c r="L2258" s="208"/>
      <c r="M2258" s="208">
        <v>0</v>
      </c>
      <c r="N2258" s="208">
        <v>0</v>
      </c>
      <c r="O2258" s="330">
        <v>1266</v>
      </c>
      <c r="P2258" s="208" t="s">
        <v>257</v>
      </c>
      <c r="Q2258" s="208" t="s">
        <v>258</v>
      </c>
      <c r="R2258" s="208" t="s">
        <v>259</v>
      </c>
      <c r="S2258" s="203">
        <v>44837.594768518517</v>
      </c>
    </row>
    <row r="2259" spans="1:19" x14ac:dyDescent="0.2">
      <c r="A2259" s="208" t="s">
        <v>256</v>
      </c>
      <c r="B2259" s="208" t="s">
        <v>131</v>
      </c>
      <c r="C2259" s="203">
        <v>44809</v>
      </c>
      <c r="D2259" s="208">
        <v>0</v>
      </c>
      <c r="E2259" s="208">
        <v>0</v>
      </c>
      <c r="F2259" s="208">
        <v>1.2050000000000001</v>
      </c>
      <c r="G2259" s="208">
        <v>1.2050000000000001</v>
      </c>
      <c r="H2259" s="208">
        <v>0</v>
      </c>
      <c r="I2259" s="208">
        <v>0</v>
      </c>
      <c r="J2259" s="208">
        <v>0</v>
      </c>
      <c r="K2259" s="208">
        <v>0</v>
      </c>
      <c r="L2259" s="208"/>
      <c r="M2259" s="208">
        <v>0</v>
      </c>
      <c r="N2259" s="208">
        <v>0</v>
      </c>
      <c r="O2259" s="330">
        <v>1266</v>
      </c>
      <c r="P2259" s="208" t="s">
        <v>257</v>
      </c>
      <c r="Q2259" s="208" t="s">
        <v>258</v>
      </c>
      <c r="R2259" s="208" t="s">
        <v>259</v>
      </c>
      <c r="S2259" s="203">
        <v>44837.594768518517</v>
      </c>
    </row>
    <row r="2260" spans="1:19" x14ac:dyDescent="0.2">
      <c r="A2260" s="208" t="s">
        <v>256</v>
      </c>
      <c r="B2260" s="208" t="s">
        <v>131</v>
      </c>
      <c r="C2260" s="203">
        <v>44809.041666666664</v>
      </c>
      <c r="D2260" s="208">
        <v>0</v>
      </c>
      <c r="E2260" s="208">
        <v>0</v>
      </c>
      <c r="F2260" s="208">
        <v>1.212</v>
      </c>
      <c r="G2260" s="208">
        <v>1.212</v>
      </c>
      <c r="H2260" s="208">
        <v>0</v>
      </c>
      <c r="I2260" s="208">
        <v>0</v>
      </c>
      <c r="J2260" s="208">
        <v>0</v>
      </c>
      <c r="K2260" s="208">
        <v>0</v>
      </c>
      <c r="L2260" s="208"/>
      <c r="M2260" s="208">
        <v>0</v>
      </c>
      <c r="N2260" s="208">
        <v>0</v>
      </c>
      <c r="O2260" s="330">
        <v>1266</v>
      </c>
      <c r="P2260" s="208" t="s">
        <v>257</v>
      </c>
      <c r="Q2260" s="208" t="s">
        <v>258</v>
      </c>
      <c r="R2260" s="208" t="s">
        <v>259</v>
      </c>
      <c r="S2260" s="203">
        <v>44837.594768518517</v>
      </c>
    </row>
    <row r="2261" spans="1:19" x14ac:dyDescent="0.2">
      <c r="A2261" s="208" t="s">
        <v>256</v>
      </c>
      <c r="B2261" s="208" t="s">
        <v>131</v>
      </c>
      <c r="C2261" s="203">
        <v>44809.083333333336</v>
      </c>
      <c r="D2261" s="208">
        <v>0</v>
      </c>
      <c r="E2261" s="208">
        <v>0</v>
      </c>
      <c r="F2261" s="208">
        <v>1.2350000000000001</v>
      </c>
      <c r="G2261" s="208">
        <v>1.2350000000000001</v>
      </c>
      <c r="H2261" s="208">
        <v>0</v>
      </c>
      <c r="I2261" s="208">
        <v>0</v>
      </c>
      <c r="J2261" s="208">
        <v>0</v>
      </c>
      <c r="K2261" s="208">
        <v>0</v>
      </c>
      <c r="L2261" s="208"/>
      <c r="M2261" s="208">
        <v>0</v>
      </c>
      <c r="N2261" s="208">
        <v>0</v>
      </c>
      <c r="O2261" s="330">
        <v>1266</v>
      </c>
      <c r="P2261" s="208" t="s">
        <v>257</v>
      </c>
      <c r="Q2261" s="208" t="s">
        <v>258</v>
      </c>
      <c r="R2261" s="208" t="s">
        <v>259</v>
      </c>
      <c r="S2261" s="203">
        <v>44837.594768518517</v>
      </c>
    </row>
    <row r="2262" spans="1:19" x14ac:dyDescent="0.2">
      <c r="A2262" s="208" t="s">
        <v>256</v>
      </c>
      <c r="B2262" s="208" t="s">
        <v>131</v>
      </c>
      <c r="C2262" s="203">
        <v>44809.125</v>
      </c>
      <c r="D2262" s="208">
        <v>0</v>
      </c>
      <c r="E2262" s="208">
        <v>0</v>
      </c>
      <c r="F2262" s="208">
        <v>1.1599999999999999</v>
      </c>
      <c r="G2262" s="208">
        <v>1.1599999999999999</v>
      </c>
      <c r="H2262" s="208">
        <v>0</v>
      </c>
      <c r="I2262" s="208">
        <v>0</v>
      </c>
      <c r="J2262" s="208">
        <v>0</v>
      </c>
      <c r="K2262" s="208">
        <v>0</v>
      </c>
      <c r="L2262" s="208"/>
      <c r="M2262" s="208">
        <v>0</v>
      </c>
      <c r="N2262" s="208">
        <v>0</v>
      </c>
      <c r="O2262" s="330">
        <v>1266</v>
      </c>
      <c r="P2262" s="208" t="s">
        <v>257</v>
      </c>
      <c r="Q2262" s="208" t="s">
        <v>258</v>
      </c>
      <c r="R2262" s="208" t="s">
        <v>259</v>
      </c>
      <c r="S2262" s="203">
        <v>44837.594768518517</v>
      </c>
    </row>
    <row r="2263" spans="1:19" x14ac:dyDescent="0.2">
      <c r="A2263" s="208" t="s">
        <v>256</v>
      </c>
      <c r="B2263" s="208" t="s">
        <v>131</v>
      </c>
      <c r="C2263" s="203">
        <v>44809.166666666664</v>
      </c>
      <c r="D2263" s="208">
        <v>0</v>
      </c>
      <c r="E2263" s="208">
        <v>0</v>
      </c>
      <c r="F2263" s="208">
        <v>1.222</v>
      </c>
      <c r="G2263" s="208">
        <v>1.222</v>
      </c>
      <c r="H2263" s="208">
        <v>0</v>
      </c>
      <c r="I2263" s="208">
        <v>0</v>
      </c>
      <c r="J2263" s="208">
        <v>0</v>
      </c>
      <c r="K2263" s="208">
        <v>0</v>
      </c>
      <c r="L2263" s="208"/>
      <c r="M2263" s="208">
        <v>0</v>
      </c>
      <c r="N2263" s="208">
        <v>0</v>
      </c>
      <c r="O2263" s="330">
        <v>1266</v>
      </c>
      <c r="P2263" s="208" t="s">
        <v>257</v>
      </c>
      <c r="Q2263" s="208" t="s">
        <v>258</v>
      </c>
      <c r="R2263" s="208" t="s">
        <v>259</v>
      </c>
      <c r="S2263" s="203">
        <v>44837.594768518517</v>
      </c>
    </row>
    <row r="2264" spans="1:19" x14ac:dyDescent="0.2">
      <c r="A2264" s="208" t="s">
        <v>256</v>
      </c>
      <c r="B2264" s="208" t="s">
        <v>131</v>
      </c>
      <c r="C2264" s="203">
        <v>44809.208333333336</v>
      </c>
      <c r="D2264" s="208">
        <v>0</v>
      </c>
      <c r="E2264" s="208">
        <v>0</v>
      </c>
      <c r="F2264" s="208">
        <v>1.2410000000000001</v>
      </c>
      <c r="G2264" s="208">
        <v>1.2410000000000001</v>
      </c>
      <c r="H2264" s="208">
        <v>0</v>
      </c>
      <c r="I2264" s="208">
        <v>0</v>
      </c>
      <c r="J2264" s="208">
        <v>0</v>
      </c>
      <c r="K2264" s="208">
        <v>0</v>
      </c>
      <c r="L2264" s="208"/>
      <c r="M2264" s="208">
        <v>0</v>
      </c>
      <c r="N2264" s="208">
        <v>0</v>
      </c>
      <c r="O2264" s="330">
        <v>1266</v>
      </c>
      <c r="P2264" s="208" t="s">
        <v>257</v>
      </c>
      <c r="Q2264" s="208" t="s">
        <v>258</v>
      </c>
      <c r="R2264" s="208" t="s">
        <v>259</v>
      </c>
      <c r="S2264" s="203">
        <v>44837.594768518517</v>
      </c>
    </row>
    <row r="2265" spans="1:19" x14ac:dyDescent="0.2">
      <c r="A2265" s="208" t="s">
        <v>256</v>
      </c>
      <c r="B2265" s="208" t="s">
        <v>131</v>
      </c>
      <c r="C2265" s="203">
        <v>44809.25</v>
      </c>
      <c r="D2265" s="208">
        <v>0</v>
      </c>
      <c r="E2265" s="208">
        <v>0</v>
      </c>
      <c r="F2265" s="208">
        <v>1.242</v>
      </c>
      <c r="G2265" s="208">
        <v>1.242</v>
      </c>
      <c r="H2265" s="208">
        <v>0</v>
      </c>
      <c r="I2265" s="208">
        <v>0</v>
      </c>
      <c r="J2265" s="208">
        <v>0</v>
      </c>
      <c r="K2265" s="208">
        <v>0</v>
      </c>
      <c r="L2265" s="208"/>
      <c r="M2265" s="208">
        <v>0</v>
      </c>
      <c r="N2265" s="208">
        <v>0</v>
      </c>
      <c r="O2265" s="330">
        <v>1266</v>
      </c>
      <c r="P2265" s="208" t="s">
        <v>257</v>
      </c>
      <c r="Q2265" s="208" t="s">
        <v>258</v>
      </c>
      <c r="R2265" s="208" t="s">
        <v>259</v>
      </c>
      <c r="S2265" s="203">
        <v>44837.594768518517</v>
      </c>
    </row>
    <row r="2266" spans="1:19" x14ac:dyDescent="0.2">
      <c r="A2266" s="208" t="s">
        <v>256</v>
      </c>
      <c r="B2266" s="208" t="s">
        <v>131</v>
      </c>
      <c r="C2266" s="203">
        <v>44809.291666666664</v>
      </c>
      <c r="D2266" s="208">
        <v>0</v>
      </c>
      <c r="E2266" s="208">
        <v>0</v>
      </c>
      <c r="F2266" s="208">
        <v>1.242</v>
      </c>
      <c r="G2266" s="208">
        <v>1.242</v>
      </c>
      <c r="H2266" s="208">
        <v>0</v>
      </c>
      <c r="I2266" s="208">
        <v>0</v>
      </c>
      <c r="J2266" s="208">
        <v>0</v>
      </c>
      <c r="K2266" s="208">
        <v>0</v>
      </c>
      <c r="L2266" s="208"/>
      <c r="M2266" s="208">
        <v>0</v>
      </c>
      <c r="N2266" s="208">
        <v>0</v>
      </c>
      <c r="O2266" s="330">
        <v>1266</v>
      </c>
      <c r="P2266" s="208" t="s">
        <v>257</v>
      </c>
      <c r="Q2266" s="208" t="s">
        <v>258</v>
      </c>
      <c r="R2266" s="208" t="s">
        <v>259</v>
      </c>
      <c r="S2266" s="203">
        <v>44837.594768518517</v>
      </c>
    </row>
    <row r="2267" spans="1:19" x14ac:dyDescent="0.2">
      <c r="A2267" s="208" t="s">
        <v>256</v>
      </c>
      <c r="B2267" s="208" t="s">
        <v>131</v>
      </c>
      <c r="C2267" s="203">
        <v>44809.333333333336</v>
      </c>
      <c r="D2267" s="208">
        <v>0</v>
      </c>
      <c r="E2267" s="208">
        <v>0</v>
      </c>
      <c r="F2267" s="208">
        <v>1.1719999999999999</v>
      </c>
      <c r="G2267" s="208">
        <v>1.1719999999999999</v>
      </c>
      <c r="H2267" s="208">
        <v>0</v>
      </c>
      <c r="I2267" s="208">
        <v>0</v>
      </c>
      <c r="J2267" s="208">
        <v>0</v>
      </c>
      <c r="K2267" s="208">
        <v>0</v>
      </c>
      <c r="L2267" s="208"/>
      <c r="M2267" s="208">
        <v>0</v>
      </c>
      <c r="N2267" s="208">
        <v>0</v>
      </c>
      <c r="O2267" s="330">
        <v>1266</v>
      </c>
      <c r="P2267" s="208" t="s">
        <v>257</v>
      </c>
      <c r="Q2267" s="208" t="s">
        <v>258</v>
      </c>
      <c r="R2267" s="208" t="s">
        <v>259</v>
      </c>
      <c r="S2267" s="203">
        <v>44837.594768518517</v>
      </c>
    </row>
    <row r="2268" spans="1:19" x14ac:dyDescent="0.2">
      <c r="A2268" s="208" t="s">
        <v>256</v>
      </c>
      <c r="B2268" s="208" t="s">
        <v>131</v>
      </c>
      <c r="C2268" s="203">
        <v>44809.375</v>
      </c>
      <c r="D2268" s="208">
        <v>0</v>
      </c>
      <c r="E2268" s="208">
        <v>0</v>
      </c>
      <c r="F2268" s="208">
        <v>1.1619999999999999</v>
      </c>
      <c r="G2268" s="208">
        <v>1.1619999999999999</v>
      </c>
      <c r="H2268" s="208">
        <v>0</v>
      </c>
      <c r="I2268" s="208">
        <v>0</v>
      </c>
      <c r="J2268" s="208">
        <v>0</v>
      </c>
      <c r="K2268" s="208">
        <v>0</v>
      </c>
      <c r="L2268" s="208"/>
      <c r="M2268" s="208">
        <v>0</v>
      </c>
      <c r="N2268" s="208">
        <v>0</v>
      </c>
      <c r="O2268" s="330">
        <v>1266</v>
      </c>
      <c r="P2268" s="208" t="s">
        <v>257</v>
      </c>
      <c r="Q2268" s="208" t="s">
        <v>258</v>
      </c>
      <c r="R2268" s="208" t="s">
        <v>259</v>
      </c>
      <c r="S2268" s="203">
        <v>44837.594768518517</v>
      </c>
    </row>
    <row r="2269" spans="1:19" x14ac:dyDescent="0.2">
      <c r="A2269" s="208" t="s">
        <v>256</v>
      </c>
      <c r="B2269" s="208" t="s">
        <v>131</v>
      </c>
      <c r="C2269" s="203">
        <v>44809.416666666664</v>
      </c>
      <c r="D2269" s="208">
        <v>0</v>
      </c>
      <c r="E2269" s="208">
        <v>0</v>
      </c>
      <c r="F2269" s="208">
        <v>1.1719999999999999</v>
      </c>
      <c r="G2269" s="208">
        <v>1.1719999999999999</v>
      </c>
      <c r="H2269" s="208">
        <v>0</v>
      </c>
      <c r="I2269" s="208">
        <v>0</v>
      </c>
      <c r="J2269" s="208">
        <v>0</v>
      </c>
      <c r="K2269" s="208">
        <v>0</v>
      </c>
      <c r="L2269" s="208"/>
      <c r="M2269" s="208">
        <v>0</v>
      </c>
      <c r="N2269" s="208">
        <v>0</v>
      </c>
      <c r="O2269" s="330">
        <v>1266</v>
      </c>
      <c r="P2269" s="208" t="s">
        <v>257</v>
      </c>
      <c r="Q2269" s="208" t="s">
        <v>258</v>
      </c>
      <c r="R2269" s="208" t="s">
        <v>259</v>
      </c>
      <c r="S2269" s="203">
        <v>44837.594768518517</v>
      </c>
    </row>
    <row r="2270" spans="1:19" x14ac:dyDescent="0.2">
      <c r="A2270" s="208" t="s">
        <v>256</v>
      </c>
      <c r="B2270" s="208" t="s">
        <v>131</v>
      </c>
      <c r="C2270" s="203">
        <v>44809.458333333336</v>
      </c>
      <c r="D2270" s="208">
        <v>0</v>
      </c>
      <c r="E2270" s="208">
        <v>0</v>
      </c>
      <c r="F2270" s="208">
        <v>1.1519999999999999</v>
      </c>
      <c r="G2270" s="208">
        <v>1.1519999999999999</v>
      </c>
      <c r="H2270" s="208">
        <v>0</v>
      </c>
      <c r="I2270" s="208">
        <v>0</v>
      </c>
      <c r="J2270" s="208">
        <v>0</v>
      </c>
      <c r="K2270" s="208">
        <v>0</v>
      </c>
      <c r="L2270" s="208"/>
      <c r="M2270" s="208">
        <v>0</v>
      </c>
      <c r="N2270" s="208">
        <v>0</v>
      </c>
      <c r="O2270" s="330">
        <v>1266</v>
      </c>
      <c r="P2270" s="208" t="s">
        <v>257</v>
      </c>
      <c r="Q2270" s="208" t="s">
        <v>258</v>
      </c>
      <c r="R2270" s="208" t="s">
        <v>259</v>
      </c>
      <c r="S2270" s="203">
        <v>44837.594768518517</v>
      </c>
    </row>
    <row r="2271" spans="1:19" x14ac:dyDescent="0.2">
      <c r="A2271" s="208" t="s">
        <v>256</v>
      </c>
      <c r="B2271" s="208" t="s">
        <v>131</v>
      </c>
      <c r="C2271" s="203">
        <v>44809.5</v>
      </c>
      <c r="D2271" s="208">
        <v>0</v>
      </c>
      <c r="E2271" s="208">
        <v>0</v>
      </c>
      <c r="F2271" s="208">
        <v>1.1619999999999999</v>
      </c>
      <c r="G2271" s="208">
        <v>1.1619999999999999</v>
      </c>
      <c r="H2271" s="208">
        <v>0</v>
      </c>
      <c r="I2271" s="208">
        <v>0</v>
      </c>
      <c r="J2271" s="208">
        <v>0</v>
      </c>
      <c r="K2271" s="208">
        <v>0</v>
      </c>
      <c r="L2271" s="208"/>
      <c r="M2271" s="208">
        <v>0</v>
      </c>
      <c r="N2271" s="208">
        <v>0</v>
      </c>
      <c r="O2271" s="330">
        <v>1266</v>
      </c>
      <c r="P2271" s="208" t="s">
        <v>257</v>
      </c>
      <c r="Q2271" s="208" t="s">
        <v>258</v>
      </c>
      <c r="R2271" s="208" t="s">
        <v>259</v>
      </c>
      <c r="S2271" s="203">
        <v>44837.594768518517</v>
      </c>
    </row>
    <row r="2272" spans="1:19" x14ac:dyDescent="0.2">
      <c r="A2272" s="208" t="s">
        <v>256</v>
      </c>
      <c r="B2272" s="208" t="s">
        <v>131</v>
      </c>
      <c r="C2272" s="203">
        <v>44809.541666666664</v>
      </c>
      <c r="D2272" s="208">
        <v>0</v>
      </c>
      <c r="E2272" s="208">
        <v>0</v>
      </c>
      <c r="F2272" s="208">
        <v>1.1619999999999999</v>
      </c>
      <c r="G2272" s="208">
        <v>1.1619999999999999</v>
      </c>
      <c r="H2272" s="208">
        <v>0</v>
      </c>
      <c r="I2272" s="208">
        <v>0</v>
      </c>
      <c r="J2272" s="208">
        <v>0</v>
      </c>
      <c r="K2272" s="208">
        <v>0</v>
      </c>
      <c r="L2272" s="208"/>
      <c r="M2272" s="208">
        <v>0</v>
      </c>
      <c r="N2272" s="208">
        <v>0</v>
      </c>
      <c r="O2272" s="330">
        <v>1266</v>
      </c>
      <c r="P2272" s="208" t="s">
        <v>257</v>
      </c>
      <c r="Q2272" s="208" t="s">
        <v>258</v>
      </c>
      <c r="R2272" s="208" t="s">
        <v>259</v>
      </c>
      <c r="S2272" s="203">
        <v>44837.594768518517</v>
      </c>
    </row>
    <row r="2273" spans="1:19" x14ac:dyDescent="0.2">
      <c r="A2273" s="208" t="s">
        <v>256</v>
      </c>
      <c r="B2273" s="208" t="s">
        <v>131</v>
      </c>
      <c r="C2273" s="203">
        <v>44809.583333333336</v>
      </c>
      <c r="D2273" s="208">
        <v>0</v>
      </c>
      <c r="E2273" s="208">
        <v>0</v>
      </c>
      <c r="F2273" s="208">
        <v>1.1619999999999999</v>
      </c>
      <c r="G2273" s="208">
        <v>1.1619999999999999</v>
      </c>
      <c r="H2273" s="208">
        <v>0</v>
      </c>
      <c r="I2273" s="208">
        <v>0</v>
      </c>
      <c r="J2273" s="208">
        <v>0</v>
      </c>
      <c r="K2273" s="208">
        <v>0</v>
      </c>
      <c r="L2273" s="208"/>
      <c r="M2273" s="208">
        <v>0</v>
      </c>
      <c r="N2273" s="208">
        <v>0</v>
      </c>
      <c r="O2273" s="330">
        <v>1266</v>
      </c>
      <c r="P2273" s="208" t="s">
        <v>257</v>
      </c>
      <c r="Q2273" s="208" t="s">
        <v>258</v>
      </c>
      <c r="R2273" s="208" t="s">
        <v>259</v>
      </c>
      <c r="S2273" s="203">
        <v>44837.594768518517</v>
      </c>
    </row>
    <row r="2274" spans="1:19" x14ac:dyDescent="0.2">
      <c r="A2274" s="208" t="s">
        <v>256</v>
      </c>
      <c r="B2274" s="208" t="s">
        <v>131</v>
      </c>
      <c r="C2274" s="203">
        <v>44809.625</v>
      </c>
      <c r="D2274" s="208">
        <v>0</v>
      </c>
      <c r="E2274" s="208">
        <v>0</v>
      </c>
      <c r="F2274" s="208">
        <v>1.1419999999999999</v>
      </c>
      <c r="G2274" s="208">
        <v>1.1419999999999999</v>
      </c>
      <c r="H2274" s="208">
        <v>0</v>
      </c>
      <c r="I2274" s="208">
        <v>0</v>
      </c>
      <c r="J2274" s="208">
        <v>0</v>
      </c>
      <c r="K2274" s="208">
        <v>0</v>
      </c>
      <c r="L2274" s="208"/>
      <c r="M2274" s="208">
        <v>0</v>
      </c>
      <c r="N2274" s="208">
        <v>0</v>
      </c>
      <c r="O2274" s="330">
        <v>1266</v>
      </c>
      <c r="P2274" s="208" t="s">
        <v>257</v>
      </c>
      <c r="Q2274" s="208" t="s">
        <v>258</v>
      </c>
      <c r="R2274" s="208" t="s">
        <v>259</v>
      </c>
      <c r="S2274" s="203">
        <v>44837.594768518517</v>
      </c>
    </row>
    <row r="2275" spans="1:19" x14ac:dyDescent="0.2">
      <c r="A2275" s="208" t="s">
        <v>256</v>
      </c>
      <c r="B2275" s="208" t="s">
        <v>131</v>
      </c>
      <c r="C2275" s="203">
        <v>44809.666666666664</v>
      </c>
      <c r="D2275" s="208">
        <v>0</v>
      </c>
      <c r="E2275" s="208">
        <v>0</v>
      </c>
      <c r="F2275" s="208">
        <v>1.1619999999999999</v>
      </c>
      <c r="G2275" s="208">
        <v>1.1619999999999999</v>
      </c>
      <c r="H2275" s="208">
        <v>0</v>
      </c>
      <c r="I2275" s="208">
        <v>0</v>
      </c>
      <c r="J2275" s="208">
        <v>0</v>
      </c>
      <c r="K2275" s="208">
        <v>0</v>
      </c>
      <c r="L2275" s="208"/>
      <c r="M2275" s="208">
        <v>0</v>
      </c>
      <c r="N2275" s="208">
        <v>0</v>
      </c>
      <c r="O2275" s="330">
        <v>1266</v>
      </c>
      <c r="P2275" s="208" t="s">
        <v>257</v>
      </c>
      <c r="Q2275" s="208" t="s">
        <v>258</v>
      </c>
      <c r="R2275" s="208" t="s">
        <v>259</v>
      </c>
      <c r="S2275" s="203">
        <v>44837.594768518517</v>
      </c>
    </row>
    <row r="2276" spans="1:19" x14ac:dyDescent="0.2">
      <c r="A2276" s="208" t="s">
        <v>256</v>
      </c>
      <c r="B2276" s="208" t="s">
        <v>131</v>
      </c>
      <c r="C2276" s="203">
        <v>44809.708333333336</v>
      </c>
      <c r="D2276" s="208">
        <v>0</v>
      </c>
      <c r="E2276" s="208">
        <v>0</v>
      </c>
      <c r="F2276" s="208">
        <v>1.1619999999999999</v>
      </c>
      <c r="G2276" s="208">
        <v>1.1619999999999999</v>
      </c>
      <c r="H2276" s="208">
        <v>0</v>
      </c>
      <c r="I2276" s="208">
        <v>0</v>
      </c>
      <c r="J2276" s="208">
        <v>0</v>
      </c>
      <c r="K2276" s="208">
        <v>0</v>
      </c>
      <c r="L2276" s="208"/>
      <c r="M2276" s="208">
        <v>0</v>
      </c>
      <c r="N2276" s="208">
        <v>0</v>
      </c>
      <c r="O2276" s="330">
        <v>1266</v>
      </c>
      <c r="P2276" s="208" t="s">
        <v>257</v>
      </c>
      <c r="Q2276" s="208" t="s">
        <v>258</v>
      </c>
      <c r="R2276" s="208" t="s">
        <v>259</v>
      </c>
      <c r="S2276" s="203">
        <v>44837.594768518517</v>
      </c>
    </row>
    <row r="2277" spans="1:19" x14ac:dyDescent="0.2">
      <c r="A2277" s="208" t="s">
        <v>256</v>
      </c>
      <c r="B2277" s="208" t="s">
        <v>131</v>
      </c>
      <c r="C2277" s="203">
        <v>44809.75</v>
      </c>
      <c r="D2277" s="208">
        <v>0</v>
      </c>
      <c r="E2277" s="208">
        <v>0</v>
      </c>
      <c r="F2277" s="208">
        <v>1.1519999999999999</v>
      </c>
      <c r="G2277" s="208">
        <v>1.1519999999999999</v>
      </c>
      <c r="H2277" s="208">
        <v>0</v>
      </c>
      <c r="I2277" s="208">
        <v>0</v>
      </c>
      <c r="J2277" s="208">
        <v>0</v>
      </c>
      <c r="K2277" s="208">
        <v>0</v>
      </c>
      <c r="L2277" s="208"/>
      <c r="M2277" s="208">
        <v>0</v>
      </c>
      <c r="N2277" s="208">
        <v>0</v>
      </c>
      <c r="O2277" s="330">
        <v>1266</v>
      </c>
      <c r="P2277" s="208" t="s">
        <v>257</v>
      </c>
      <c r="Q2277" s="208" t="s">
        <v>258</v>
      </c>
      <c r="R2277" s="208" t="s">
        <v>259</v>
      </c>
      <c r="S2277" s="203">
        <v>44837.594768518517</v>
      </c>
    </row>
    <row r="2278" spans="1:19" x14ac:dyDescent="0.2">
      <c r="A2278" s="208" t="s">
        <v>256</v>
      </c>
      <c r="B2278" s="208" t="s">
        <v>131</v>
      </c>
      <c r="C2278" s="203">
        <v>44809.791666666664</v>
      </c>
      <c r="D2278" s="208">
        <v>0</v>
      </c>
      <c r="E2278" s="208">
        <v>0</v>
      </c>
      <c r="F2278" s="208">
        <v>1.1519999999999999</v>
      </c>
      <c r="G2278" s="208">
        <v>1.1519999999999999</v>
      </c>
      <c r="H2278" s="208">
        <v>0</v>
      </c>
      <c r="I2278" s="208">
        <v>0</v>
      </c>
      <c r="J2278" s="208">
        <v>0</v>
      </c>
      <c r="K2278" s="208">
        <v>0</v>
      </c>
      <c r="L2278" s="208"/>
      <c r="M2278" s="208">
        <v>0</v>
      </c>
      <c r="N2278" s="208">
        <v>0</v>
      </c>
      <c r="O2278" s="330">
        <v>1266</v>
      </c>
      <c r="P2278" s="208" t="s">
        <v>257</v>
      </c>
      <c r="Q2278" s="208" t="s">
        <v>258</v>
      </c>
      <c r="R2278" s="208" t="s">
        <v>259</v>
      </c>
      <c r="S2278" s="203">
        <v>44837.594768518517</v>
      </c>
    </row>
    <row r="2279" spans="1:19" x14ac:dyDescent="0.2">
      <c r="A2279" s="208" t="s">
        <v>256</v>
      </c>
      <c r="B2279" s="208" t="s">
        <v>131</v>
      </c>
      <c r="C2279" s="203">
        <v>44809.833333333336</v>
      </c>
      <c r="D2279" s="208">
        <v>0</v>
      </c>
      <c r="E2279" s="208">
        <v>0</v>
      </c>
      <c r="F2279" s="208">
        <v>1.1619999999999999</v>
      </c>
      <c r="G2279" s="208">
        <v>1.1619999999999999</v>
      </c>
      <c r="H2279" s="208">
        <v>0</v>
      </c>
      <c r="I2279" s="208">
        <v>0</v>
      </c>
      <c r="J2279" s="208">
        <v>0</v>
      </c>
      <c r="K2279" s="208">
        <v>0</v>
      </c>
      <c r="L2279" s="208"/>
      <c r="M2279" s="208">
        <v>0</v>
      </c>
      <c r="N2279" s="208">
        <v>0</v>
      </c>
      <c r="O2279" s="330">
        <v>1266</v>
      </c>
      <c r="P2279" s="208" t="s">
        <v>257</v>
      </c>
      <c r="Q2279" s="208" t="s">
        <v>258</v>
      </c>
      <c r="R2279" s="208" t="s">
        <v>259</v>
      </c>
      <c r="S2279" s="203">
        <v>44837.594768518517</v>
      </c>
    </row>
    <row r="2280" spans="1:19" x14ac:dyDescent="0.2">
      <c r="A2280" s="208" t="s">
        <v>256</v>
      </c>
      <c r="B2280" s="208" t="s">
        <v>131</v>
      </c>
      <c r="C2280" s="203">
        <v>44809.875</v>
      </c>
      <c r="D2280" s="208">
        <v>0</v>
      </c>
      <c r="E2280" s="208">
        <v>0</v>
      </c>
      <c r="F2280" s="208">
        <v>1.1719999999999999</v>
      </c>
      <c r="G2280" s="208">
        <v>1.1719999999999999</v>
      </c>
      <c r="H2280" s="208">
        <v>0</v>
      </c>
      <c r="I2280" s="208">
        <v>0</v>
      </c>
      <c r="J2280" s="208">
        <v>0</v>
      </c>
      <c r="K2280" s="208">
        <v>0</v>
      </c>
      <c r="L2280" s="208"/>
      <c r="M2280" s="208">
        <v>0</v>
      </c>
      <c r="N2280" s="208">
        <v>0</v>
      </c>
      <c r="O2280" s="330">
        <v>1266</v>
      </c>
      <c r="P2280" s="208" t="s">
        <v>257</v>
      </c>
      <c r="Q2280" s="208" t="s">
        <v>258</v>
      </c>
      <c r="R2280" s="208" t="s">
        <v>259</v>
      </c>
      <c r="S2280" s="203">
        <v>44837.594768518517</v>
      </c>
    </row>
    <row r="2281" spans="1:19" x14ac:dyDescent="0.2">
      <c r="A2281" s="208" t="s">
        <v>256</v>
      </c>
      <c r="B2281" s="208" t="s">
        <v>131</v>
      </c>
      <c r="C2281" s="203">
        <v>44809.916666666664</v>
      </c>
      <c r="D2281" s="208">
        <v>0</v>
      </c>
      <c r="E2281" s="208">
        <v>0</v>
      </c>
      <c r="F2281" s="208">
        <v>1.1919999999999999</v>
      </c>
      <c r="G2281" s="208">
        <v>1.1919999999999999</v>
      </c>
      <c r="H2281" s="208">
        <v>0</v>
      </c>
      <c r="I2281" s="208">
        <v>0</v>
      </c>
      <c r="J2281" s="208">
        <v>0</v>
      </c>
      <c r="K2281" s="208">
        <v>0</v>
      </c>
      <c r="L2281" s="208"/>
      <c r="M2281" s="208">
        <v>0</v>
      </c>
      <c r="N2281" s="208">
        <v>0</v>
      </c>
      <c r="O2281" s="330">
        <v>1266</v>
      </c>
      <c r="P2281" s="208" t="s">
        <v>257</v>
      </c>
      <c r="Q2281" s="208" t="s">
        <v>258</v>
      </c>
      <c r="R2281" s="208" t="s">
        <v>259</v>
      </c>
      <c r="S2281" s="203">
        <v>44837.594768518517</v>
      </c>
    </row>
    <row r="2282" spans="1:19" x14ac:dyDescent="0.2">
      <c r="A2282" s="208" t="s">
        <v>256</v>
      </c>
      <c r="B2282" s="208" t="s">
        <v>131</v>
      </c>
      <c r="C2282" s="203">
        <v>44809.958333333336</v>
      </c>
      <c r="D2282" s="208">
        <v>0</v>
      </c>
      <c r="E2282" s="208">
        <v>0</v>
      </c>
      <c r="F2282" s="208">
        <v>1.232</v>
      </c>
      <c r="G2282" s="208">
        <v>1.232</v>
      </c>
      <c r="H2282" s="208">
        <v>0</v>
      </c>
      <c r="I2282" s="208">
        <v>0</v>
      </c>
      <c r="J2282" s="208">
        <v>0</v>
      </c>
      <c r="K2282" s="208">
        <v>0</v>
      </c>
      <c r="L2282" s="208"/>
      <c r="M2282" s="208">
        <v>0</v>
      </c>
      <c r="N2282" s="208">
        <v>0</v>
      </c>
      <c r="O2282" s="330">
        <v>1266</v>
      </c>
      <c r="P2282" s="208" t="s">
        <v>257</v>
      </c>
      <c r="Q2282" s="208" t="s">
        <v>258</v>
      </c>
      <c r="R2282" s="208" t="s">
        <v>259</v>
      </c>
      <c r="S2282" s="203">
        <v>44837.594768518517</v>
      </c>
    </row>
    <row r="2283" spans="1:19" x14ac:dyDescent="0.2">
      <c r="A2283" s="208" t="s">
        <v>256</v>
      </c>
      <c r="B2283" s="208" t="s">
        <v>131</v>
      </c>
      <c r="C2283" s="203">
        <v>44810</v>
      </c>
      <c r="D2283" s="208">
        <v>0</v>
      </c>
      <c r="E2283" s="208">
        <v>0</v>
      </c>
      <c r="F2283" s="208">
        <v>1.2410000000000001</v>
      </c>
      <c r="G2283" s="208">
        <v>1.2410000000000001</v>
      </c>
      <c r="H2283" s="208">
        <v>0</v>
      </c>
      <c r="I2283" s="208">
        <v>0</v>
      </c>
      <c r="J2283" s="208">
        <v>0</v>
      </c>
      <c r="K2283" s="208">
        <v>0</v>
      </c>
      <c r="L2283" s="208"/>
      <c r="M2283" s="208">
        <v>0</v>
      </c>
      <c r="N2283" s="208">
        <v>0</v>
      </c>
      <c r="O2283" s="330">
        <v>1266</v>
      </c>
      <c r="P2283" s="208" t="s">
        <v>257</v>
      </c>
      <c r="Q2283" s="208" t="s">
        <v>258</v>
      </c>
      <c r="R2283" s="208" t="s">
        <v>259</v>
      </c>
      <c r="S2283" s="203">
        <v>44837.594768518517</v>
      </c>
    </row>
    <row r="2284" spans="1:19" x14ac:dyDescent="0.2">
      <c r="A2284" s="208" t="s">
        <v>256</v>
      </c>
      <c r="B2284" s="208" t="s">
        <v>131</v>
      </c>
      <c r="C2284" s="203">
        <v>44810.041666666664</v>
      </c>
      <c r="D2284" s="208">
        <v>0</v>
      </c>
      <c r="E2284" s="208">
        <v>0</v>
      </c>
      <c r="F2284" s="208">
        <v>1.232</v>
      </c>
      <c r="G2284" s="208">
        <v>1.232</v>
      </c>
      <c r="H2284" s="208">
        <v>0</v>
      </c>
      <c r="I2284" s="208">
        <v>0</v>
      </c>
      <c r="J2284" s="208">
        <v>0</v>
      </c>
      <c r="K2284" s="208">
        <v>0</v>
      </c>
      <c r="L2284" s="208"/>
      <c r="M2284" s="208">
        <v>0</v>
      </c>
      <c r="N2284" s="208">
        <v>0</v>
      </c>
      <c r="O2284" s="330">
        <v>1266</v>
      </c>
      <c r="P2284" s="208" t="s">
        <v>257</v>
      </c>
      <c r="Q2284" s="208" t="s">
        <v>258</v>
      </c>
      <c r="R2284" s="208" t="s">
        <v>259</v>
      </c>
      <c r="S2284" s="203">
        <v>44837.594768518517</v>
      </c>
    </row>
    <row r="2285" spans="1:19" x14ac:dyDescent="0.2">
      <c r="A2285" s="208" t="s">
        <v>256</v>
      </c>
      <c r="B2285" s="208" t="s">
        <v>131</v>
      </c>
      <c r="C2285" s="203">
        <v>44810.083333333336</v>
      </c>
      <c r="D2285" s="208">
        <v>0</v>
      </c>
      <c r="E2285" s="208">
        <v>0</v>
      </c>
      <c r="F2285" s="208">
        <v>1.252</v>
      </c>
      <c r="G2285" s="208">
        <v>1.252</v>
      </c>
      <c r="H2285" s="208">
        <v>0</v>
      </c>
      <c r="I2285" s="208">
        <v>0</v>
      </c>
      <c r="J2285" s="208">
        <v>0</v>
      </c>
      <c r="K2285" s="208">
        <v>0</v>
      </c>
      <c r="L2285" s="208"/>
      <c r="M2285" s="208">
        <v>0</v>
      </c>
      <c r="N2285" s="208">
        <v>0</v>
      </c>
      <c r="O2285" s="330">
        <v>1266</v>
      </c>
      <c r="P2285" s="208" t="s">
        <v>257</v>
      </c>
      <c r="Q2285" s="208" t="s">
        <v>258</v>
      </c>
      <c r="R2285" s="208" t="s">
        <v>259</v>
      </c>
      <c r="S2285" s="203">
        <v>44837.594768518517</v>
      </c>
    </row>
    <row r="2286" spans="1:19" x14ac:dyDescent="0.2">
      <c r="A2286" s="208" t="s">
        <v>256</v>
      </c>
      <c r="B2286" s="208" t="s">
        <v>131</v>
      </c>
      <c r="C2286" s="203">
        <v>44810.125</v>
      </c>
      <c r="D2286" s="208">
        <v>0</v>
      </c>
      <c r="E2286" s="208">
        <v>0</v>
      </c>
      <c r="F2286" s="208">
        <v>1.242</v>
      </c>
      <c r="G2286" s="208">
        <v>1.242</v>
      </c>
      <c r="H2286" s="208">
        <v>0</v>
      </c>
      <c r="I2286" s="208">
        <v>0</v>
      </c>
      <c r="J2286" s="208">
        <v>0</v>
      </c>
      <c r="K2286" s="208">
        <v>0</v>
      </c>
      <c r="L2286" s="208"/>
      <c r="M2286" s="208">
        <v>0</v>
      </c>
      <c r="N2286" s="208">
        <v>0</v>
      </c>
      <c r="O2286" s="330">
        <v>1266</v>
      </c>
      <c r="P2286" s="208" t="s">
        <v>257</v>
      </c>
      <c r="Q2286" s="208" t="s">
        <v>258</v>
      </c>
      <c r="R2286" s="208" t="s">
        <v>259</v>
      </c>
      <c r="S2286" s="203">
        <v>44837.594768518517</v>
      </c>
    </row>
    <row r="2287" spans="1:19" x14ac:dyDescent="0.2">
      <c r="A2287" s="208" t="s">
        <v>256</v>
      </c>
      <c r="B2287" s="208" t="s">
        <v>131</v>
      </c>
      <c r="C2287" s="203">
        <v>44810.166666666664</v>
      </c>
      <c r="D2287" s="208">
        <v>0</v>
      </c>
      <c r="E2287" s="208">
        <v>0</v>
      </c>
      <c r="F2287" s="208">
        <v>1.242</v>
      </c>
      <c r="G2287" s="208">
        <v>1.242</v>
      </c>
      <c r="H2287" s="208">
        <v>0</v>
      </c>
      <c r="I2287" s="208">
        <v>0</v>
      </c>
      <c r="J2287" s="208">
        <v>0</v>
      </c>
      <c r="K2287" s="208">
        <v>0</v>
      </c>
      <c r="L2287" s="208"/>
      <c r="M2287" s="208">
        <v>0</v>
      </c>
      <c r="N2287" s="208">
        <v>0</v>
      </c>
      <c r="O2287" s="330">
        <v>1266</v>
      </c>
      <c r="P2287" s="208" t="s">
        <v>257</v>
      </c>
      <c r="Q2287" s="208" t="s">
        <v>258</v>
      </c>
      <c r="R2287" s="208" t="s">
        <v>259</v>
      </c>
      <c r="S2287" s="203">
        <v>44837.594768518517</v>
      </c>
    </row>
    <row r="2288" spans="1:19" x14ac:dyDescent="0.2">
      <c r="A2288" s="208" t="s">
        <v>256</v>
      </c>
      <c r="B2288" s="208" t="s">
        <v>131</v>
      </c>
      <c r="C2288" s="203">
        <v>44810.208333333336</v>
      </c>
      <c r="D2288" s="208">
        <v>0</v>
      </c>
      <c r="E2288" s="208">
        <v>0</v>
      </c>
      <c r="F2288" s="208">
        <v>1.222</v>
      </c>
      <c r="G2288" s="208">
        <v>1.222</v>
      </c>
      <c r="H2288" s="208">
        <v>0</v>
      </c>
      <c r="I2288" s="208">
        <v>0</v>
      </c>
      <c r="J2288" s="208">
        <v>0</v>
      </c>
      <c r="K2288" s="208">
        <v>0</v>
      </c>
      <c r="L2288" s="208"/>
      <c r="M2288" s="208">
        <v>0</v>
      </c>
      <c r="N2288" s="208">
        <v>0</v>
      </c>
      <c r="O2288" s="330">
        <v>1266</v>
      </c>
      <c r="P2288" s="208" t="s">
        <v>257</v>
      </c>
      <c r="Q2288" s="208" t="s">
        <v>258</v>
      </c>
      <c r="R2288" s="208" t="s">
        <v>259</v>
      </c>
      <c r="S2288" s="203">
        <v>44837.594768518517</v>
      </c>
    </row>
    <row r="2289" spans="1:19" x14ac:dyDescent="0.2">
      <c r="A2289" s="208" t="s">
        <v>256</v>
      </c>
      <c r="B2289" s="208" t="s">
        <v>131</v>
      </c>
      <c r="C2289" s="203">
        <v>44810.25</v>
      </c>
      <c r="D2289" s="208">
        <v>0</v>
      </c>
      <c r="E2289" s="208">
        <v>0</v>
      </c>
      <c r="F2289" s="208">
        <v>1.2509999999999999</v>
      </c>
      <c r="G2289" s="208">
        <v>1.2509999999999999</v>
      </c>
      <c r="H2289" s="208">
        <v>0</v>
      </c>
      <c r="I2289" s="208">
        <v>0</v>
      </c>
      <c r="J2289" s="208">
        <v>0</v>
      </c>
      <c r="K2289" s="208">
        <v>0</v>
      </c>
      <c r="L2289" s="208"/>
      <c r="M2289" s="208">
        <v>0</v>
      </c>
      <c r="N2289" s="208">
        <v>0</v>
      </c>
      <c r="O2289" s="330">
        <v>1266</v>
      </c>
      <c r="P2289" s="208" t="s">
        <v>257</v>
      </c>
      <c r="Q2289" s="208" t="s">
        <v>258</v>
      </c>
      <c r="R2289" s="208" t="s">
        <v>259</v>
      </c>
      <c r="S2289" s="203">
        <v>44837.594768518517</v>
      </c>
    </row>
    <row r="2290" spans="1:19" x14ac:dyDescent="0.2">
      <c r="A2290" s="208" t="s">
        <v>256</v>
      </c>
      <c r="B2290" s="208" t="s">
        <v>131</v>
      </c>
      <c r="C2290" s="203">
        <v>44810.291666666664</v>
      </c>
      <c r="D2290" s="208">
        <v>0</v>
      </c>
      <c r="E2290" s="208">
        <v>0</v>
      </c>
      <c r="F2290" s="208">
        <v>1.1819999999999999</v>
      </c>
      <c r="G2290" s="208">
        <v>1.1819999999999999</v>
      </c>
      <c r="H2290" s="208">
        <v>0</v>
      </c>
      <c r="I2290" s="208">
        <v>0</v>
      </c>
      <c r="J2290" s="208">
        <v>0</v>
      </c>
      <c r="K2290" s="208">
        <v>0</v>
      </c>
      <c r="L2290" s="208"/>
      <c r="M2290" s="208">
        <v>0</v>
      </c>
      <c r="N2290" s="208">
        <v>0</v>
      </c>
      <c r="O2290" s="330">
        <v>1266</v>
      </c>
      <c r="P2290" s="208" t="s">
        <v>257</v>
      </c>
      <c r="Q2290" s="208" t="s">
        <v>258</v>
      </c>
      <c r="R2290" s="208" t="s">
        <v>259</v>
      </c>
      <c r="S2290" s="203">
        <v>44837.594768518517</v>
      </c>
    </row>
    <row r="2291" spans="1:19" x14ac:dyDescent="0.2">
      <c r="A2291" s="208" t="s">
        <v>256</v>
      </c>
      <c r="B2291" s="208" t="s">
        <v>131</v>
      </c>
      <c r="C2291" s="203">
        <v>44810.333333333336</v>
      </c>
      <c r="D2291" s="208">
        <v>0</v>
      </c>
      <c r="E2291" s="208">
        <v>0</v>
      </c>
      <c r="F2291" s="208">
        <v>1.1719999999999999</v>
      </c>
      <c r="G2291" s="208">
        <v>1.1719999999999999</v>
      </c>
      <c r="H2291" s="208">
        <v>0</v>
      </c>
      <c r="I2291" s="208">
        <v>0</v>
      </c>
      <c r="J2291" s="208">
        <v>0</v>
      </c>
      <c r="K2291" s="208">
        <v>0</v>
      </c>
      <c r="L2291" s="208"/>
      <c r="M2291" s="208">
        <v>0</v>
      </c>
      <c r="N2291" s="208">
        <v>0</v>
      </c>
      <c r="O2291" s="330">
        <v>1266</v>
      </c>
      <c r="P2291" s="208" t="s">
        <v>257</v>
      </c>
      <c r="Q2291" s="208" t="s">
        <v>258</v>
      </c>
      <c r="R2291" s="208" t="s">
        <v>259</v>
      </c>
      <c r="S2291" s="203">
        <v>44837.594768518517</v>
      </c>
    </row>
    <row r="2292" spans="1:19" x14ac:dyDescent="0.2">
      <c r="A2292" s="208" t="s">
        <v>256</v>
      </c>
      <c r="B2292" s="208" t="s">
        <v>131</v>
      </c>
      <c r="C2292" s="203">
        <v>44810.375</v>
      </c>
      <c r="D2292" s="208">
        <v>0</v>
      </c>
      <c r="E2292" s="208">
        <v>0</v>
      </c>
      <c r="F2292" s="208">
        <v>1.1819999999999999</v>
      </c>
      <c r="G2292" s="208">
        <v>1.1819999999999999</v>
      </c>
      <c r="H2292" s="208">
        <v>0</v>
      </c>
      <c r="I2292" s="208">
        <v>0</v>
      </c>
      <c r="J2292" s="208">
        <v>0</v>
      </c>
      <c r="K2292" s="208">
        <v>0</v>
      </c>
      <c r="L2292" s="208"/>
      <c r="M2292" s="208">
        <v>0</v>
      </c>
      <c r="N2292" s="208">
        <v>0</v>
      </c>
      <c r="O2292" s="330">
        <v>1266</v>
      </c>
      <c r="P2292" s="208" t="s">
        <v>257</v>
      </c>
      <c r="Q2292" s="208" t="s">
        <v>258</v>
      </c>
      <c r="R2292" s="208" t="s">
        <v>259</v>
      </c>
      <c r="S2292" s="203">
        <v>44837.594768518517</v>
      </c>
    </row>
    <row r="2293" spans="1:19" x14ac:dyDescent="0.2">
      <c r="A2293" s="208" t="s">
        <v>256</v>
      </c>
      <c r="B2293" s="208" t="s">
        <v>131</v>
      </c>
      <c r="C2293" s="203">
        <v>44810.416666666664</v>
      </c>
      <c r="D2293" s="208">
        <v>0</v>
      </c>
      <c r="E2293" s="208">
        <v>0</v>
      </c>
      <c r="F2293" s="208">
        <v>1.1919999999999999</v>
      </c>
      <c r="G2293" s="208">
        <v>1.1919999999999999</v>
      </c>
      <c r="H2293" s="208">
        <v>0</v>
      </c>
      <c r="I2293" s="208">
        <v>0</v>
      </c>
      <c r="J2293" s="208">
        <v>0</v>
      </c>
      <c r="K2293" s="208">
        <v>0</v>
      </c>
      <c r="L2293" s="208"/>
      <c r="M2293" s="208">
        <v>0</v>
      </c>
      <c r="N2293" s="208">
        <v>0</v>
      </c>
      <c r="O2293" s="330">
        <v>1266</v>
      </c>
      <c r="P2293" s="208" t="s">
        <v>257</v>
      </c>
      <c r="Q2293" s="208" t="s">
        <v>258</v>
      </c>
      <c r="R2293" s="208" t="s">
        <v>259</v>
      </c>
      <c r="S2293" s="203">
        <v>44837.594768518517</v>
      </c>
    </row>
    <row r="2294" spans="1:19" x14ac:dyDescent="0.2">
      <c r="A2294" s="208" t="s">
        <v>256</v>
      </c>
      <c r="B2294" s="208" t="s">
        <v>131</v>
      </c>
      <c r="C2294" s="203">
        <v>44810.458333333336</v>
      </c>
      <c r="D2294" s="208">
        <v>0</v>
      </c>
      <c r="E2294" s="208">
        <v>0</v>
      </c>
      <c r="F2294" s="208">
        <v>1.1919999999999999</v>
      </c>
      <c r="G2294" s="208">
        <v>1.1919999999999999</v>
      </c>
      <c r="H2294" s="208">
        <v>0</v>
      </c>
      <c r="I2294" s="208">
        <v>0</v>
      </c>
      <c r="J2294" s="208">
        <v>0</v>
      </c>
      <c r="K2294" s="208">
        <v>0</v>
      </c>
      <c r="L2294" s="208"/>
      <c r="M2294" s="208">
        <v>0</v>
      </c>
      <c r="N2294" s="208">
        <v>0</v>
      </c>
      <c r="O2294" s="330">
        <v>1266</v>
      </c>
      <c r="P2294" s="208" t="s">
        <v>257</v>
      </c>
      <c r="Q2294" s="208" t="s">
        <v>258</v>
      </c>
      <c r="R2294" s="208" t="s">
        <v>259</v>
      </c>
      <c r="S2294" s="203">
        <v>44837.594768518517</v>
      </c>
    </row>
    <row r="2295" spans="1:19" x14ac:dyDescent="0.2">
      <c r="A2295" s="208" t="s">
        <v>256</v>
      </c>
      <c r="B2295" s="208" t="s">
        <v>131</v>
      </c>
      <c r="C2295" s="203">
        <v>44810.5</v>
      </c>
      <c r="D2295" s="208">
        <v>0</v>
      </c>
      <c r="E2295" s="208">
        <v>0</v>
      </c>
      <c r="F2295" s="208">
        <v>1.202</v>
      </c>
      <c r="G2295" s="208">
        <v>1.202</v>
      </c>
      <c r="H2295" s="208">
        <v>0</v>
      </c>
      <c r="I2295" s="208">
        <v>0</v>
      </c>
      <c r="J2295" s="208">
        <v>0</v>
      </c>
      <c r="K2295" s="208">
        <v>0</v>
      </c>
      <c r="L2295" s="208"/>
      <c r="M2295" s="208">
        <v>0</v>
      </c>
      <c r="N2295" s="208">
        <v>0</v>
      </c>
      <c r="O2295" s="330">
        <v>1266</v>
      </c>
      <c r="P2295" s="208" t="s">
        <v>257</v>
      </c>
      <c r="Q2295" s="208" t="s">
        <v>258</v>
      </c>
      <c r="R2295" s="208" t="s">
        <v>259</v>
      </c>
      <c r="S2295" s="203">
        <v>44837.594768518517</v>
      </c>
    </row>
    <row r="2296" spans="1:19" x14ac:dyDescent="0.2">
      <c r="A2296" s="208" t="s">
        <v>256</v>
      </c>
      <c r="B2296" s="208" t="s">
        <v>131</v>
      </c>
      <c r="C2296" s="203">
        <v>44810.541666666664</v>
      </c>
      <c r="D2296" s="208">
        <v>0</v>
      </c>
      <c r="E2296" s="208">
        <v>0</v>
      </c>
      <c r="F2296" s="208">
        <v>1.202</v>
      </c>
      <c r="G2296" s="208">
        <v>1.202</v>
      </c>
      <c r="H2296" s="208">
        <v>0</v>
      </c>
      <c r="I2296" s="208">
        <v>0</v>
      </c>
      <c r="J2296" s="208">
        <v>0</v>
      </c>
      <c r="K2296" s="208">
        <v>0</v>
      </c>
      <c r="L2296" s="208"/>
      <c r="M2296" s="208">
        <v>0</v>
      </c>
      <c r="N2296" s="208">
        <v>0</v>
      </c>
      <c r="O2296" s="330">
        <v>1266</v>
      </c>
      <c r="P2296" s="208" t="s">
        <v>257</v>
      </c>
      <c r="Q2296" s="208" t="s">
        <v>258</v>
      </c>
      <c r="R2296" s="208" t="s">
        <v>259</v>
      </c>
      <c r="S2296" s="203">
        <v>44837.594768518517</v>
      </c>
    </row>
    <row r="2297" spans="1:19" x14ac:dyDescent="0.2">
      <c r="A2297" s="208" t="s">
        <v>256</v>
      </c>
      <c r="B2297" s="208" t="s">
        <v>131</v>
      </c>
      <c r="C2297" s="203">
        <v>44810.583333333336</v>
      </c>
      <c r="D2297" s="208">
        <v>0</v>
      </c>
      <c r="E2297" s="208">
        <v>0</v>
      </c>
      <c r="F2297" s="208">
        <v>1.202</v>
      </c>
      <c r="G2297" s="208">
        <v>1.202</v>
      </c>
      <c r="H2297" s="208">
        <v>0</v>
      </c>
      <c r="I2297" s="208">
        <v>0</v>
      </c>
      <c r="J2297" s="208">
        <v>0</v>
      </c>
      <c r="K2297" s="208">
        <v>0</v>
      </c>
      <c r="L2297" s="208"/>
      <c r="M2297" s="208">
        <v>0</v>
      </c>
      <c r="N2297" s="208">
        <v>0</v>
      </c>
      <c r="O2297" s="330">
        <v>1266</v>
      </c>
      <c r="P2297" s="208" t="s">
        <v>257</v>
      </c>
      <c r="Q2297" s="208" t="s">
        <v>258</v>
      </c>
      <c r="R2297" s="208" t="s">
        <v>259</v>
      </c>
      <c r="S2297" s="203">
        <v>44837.594768518517</v>
      </c>
    </row>
    <row r="2298" spans="1:19" x14ac:dyDescent="0.2">
      <c r="A2298" s="208" t="s">
        <v>256</v>
      </c>
      <c r="B2298" s="208" t="s">
        <v>131</v>
      </c>
      <c r="C2298" s="203">
        <v>44810.625</v>
      </c>
      <c r="D2298" s="208">
        <v>0</v>
      </c>
      <c r="E2298" s="208">
        <v>0</v>
      </c>
      <c r="F2298" s="208">
        <v>1.232</v>
      </c>
      <c r="G2298" s="208">
        <v>1.232</v>
      </c>
      <c r="H2298" s="208">
        <v>0</v>
      </c>
      <c r="I2298" s="208">
        <v>0</v>
      </c>
      <c r="J2298" s="208">
        <v>0</v>
      </c>
      <c r="K2298" s="208">
        <v>0</v>
      </c>
      <c r="L2298" s="208"/>
      <c r="M2298" s="208">
        <v>0</v>
      </c>
      <c r="N2298" s="208">
        <v>0</v>
      </c>
      <c r="O2298" s="330">
        <v>1266</v>
      </c>
      <c r="P2298" s="208" t="s">
        <v>257</v>
      </c>
      <c r="Q2298" s="208" t="s">
        <v>258</v>
      </c>
      <c r="R2298" s="208" t="s">
        <v>259</v>
      </c>
      <c r="S2298" s="203">
        <v>44837.594768518517</v>
      </c>
    </row>
    <row r="2299" spans="1:19" x14ac:dyDescent="0.2">
      <c r="A2299" s="208" t="s">
        <v>256</v>
      </c>
      <c r="B2299" s="208" t="s">
        <v>131</v>
      </c>
      <c r="C2299" s="203">
        <v>44810.666666666664</v>
      </c>
      <c r="D2299" s="208">
        <v>0</v>
      </c>
      <c r="E2299" s="208">
        <v>0</v>
      </c>
      <c r="F2299" s="208">
        <v>1.222</v>
      </c>
      <c r="G2299" s="208">
        <v>1.222</v>
      </c>
      <c r="H2299" s="208">
        <v>0</v>
      </c>
      <c r="I2299" s="208">
        <v>0</v>
      </c>
      <c r="J2299" s="208">
        <v>0</v>
      </c>
      <c r="K2299" s="208">
        <v>0</v>
      </c>
      <c r="L2299" s="208"/>
      <c r="M2299" s="208">
        <v>0</v>
      </c>
      <c r="N2299" s="208">
        <v>0</v>
      </c>
      <c r="O2299" s="330">
        <v>1266</v>
      </c>
      <c r="P2299" s="208" t="s">
        <v>257</v>
      </c>
      <c r="Q2299" s="208" t="s">
        <v>258</v>
      </c>
      <c r="R2299" s="208" t="s">
        <v>259</v>
      </c>
      <c r="S2299" s="203">
        <v>44837.594768518517</v>
      </c>
    </row>
    <row r="2300" spans="1:19" x14ac:dyDescent="0.2">
      <c r="A2300" s="208" t="s">
        <v>256</v>
      </c>
      <c r="B2300" s="208" t="s">
        <v>131</v>
      </c>
      <c r="C2300" s="203">
        <v>44810.708333333336</v>
      </c>
      <c r="D2300" s="208">
        <v>0</v>
      </c>
      <c r="E2300" s="208">
        <v>0</v>
      </c>
      <c r="F2300" s="208">
        <v>1.1819999999999999</v>
      </c>
      <c r="G2300" s="208">
        <v>1.1819999999999999</v>
      </c>
      <c r="H2300" s="208">
        <v>0</v>
      </c>
      <c r="I2300" s="208">
        <v>0</v>
      </c>
      <c r="J2300" s="208">
        <v>0</v>
      </c>
      <c r="K2300" s="208">
        <v>0</v>
      </c>
      <c r="L2300" s="208"/>
      <c r="M2300" s="208">
        <v>0</v>
      </c>
      <c r="N2300" s="208">
        <v>0</v>
      </c>
      <c r="O2300" s="330">
        <v>1266</v>
      </c>
      <c r="P2300" s="208" t="s">
        <v>257</v>
      </c>
      <c r="Q2300" s="208" t="s">
        <v>258</v>
      </c>
      <c r="R2300" s="208" t="s">
        <v>259</v>
      </c>
      <c r="S2300" s="203">
        <v>44837.594768518517</v>
      </c>
    </row>
    <row r="2301" spans="1:19" x14ac:dyDescent="0.2">
      <c r="A2301" s="208" t="s">
        <v>256</v>
      </c>
      <c r="B2301" s="208" t="s">
        <v>131</v>
      </c>
      <c r="C2301" s="203">
        <v>44810.75</v>
      </c>
      <c r="D2301" s="208">
        <v>0</v>
      </c>
      <c r="E2301" s="208">
        <v>0</v>
      </c>
      <c r="F2301" s="208">
        <v>1.1619999999999999</v>
      </c>
      <c r="G2301" s="208">
        <v>1.1619999999999999</v>
      </c>
      <c r="H2301" s="208">
        <v>0</v>
      </c>
      <c r="I2301" s="208">
        <v>0</v>
      </c>
      <c r="J2301" s="208">
        <v>0</v>
      </c>
      <c r="K2301" s="208">
        <v>0</v>
      </c>
      <c r="L2301" s="208"/>
      <c r="M2301" s="208">
        <v>0</v>
      </c>
      <c r="N2301" s="208">
        <v>0</v>
      </c>
      <c r="O2301" s="330">
        <v>1266</v>
      </c>
      <c r="P2301" s="208" t="s">
        <v>257</v>
      </c>
      <c r="Q2301" s="208" t="s">
        <v>258</v>
      </c>
      <c r="R2301" s="208" t="s">
        <v>259</v>
      </c>
      <c r="S2301" s="203">
        <v>44837.594768518517</v>
      </c>
    </row>
    <row r="2302" spans="1:19" x14ac:dyDescent="0.2">
      <c r="A2302" s="208" t="s">
        <v>256</v>
      </c>
      <c r="B2302" s="208" t="s">
        <v>131</v>
      </c>
      <c r="C2302" s="203">
        <v>44810.791666666664</v>
      </c>
      <c r="D2302" s="208">
        <v>0</v>
      </c>
      <c r="E2302" s="208">
        <v>0</v>
      </c>
      <c r="F2302" s="208">
        <v>1.1719999999999999</v>
      </c>
      <c r="G2302" s="208">
        <v>1.1719999999999999</v>
      </c>
      <c r="H2302" s="208">
        <v>0</v>
      </c>
      <c r="I2302" s="208">
        <v>0</v>
      </c>
      <c r="J2302" s="208">
        <v>0</v>
      </c>
      <c r="K2302" s="208">
        <v>0</v>
      </c>
      <c r="L2302" s="208"/>
      <c r="M2302" s="208">
        <v>0</v>
      </c>
      <c r="N2302" s="208">
        <v>0</v>
      </c>
      <c r="O2302" s="330">
        <v>1266</v>
      </c>
      <c r="P2302" s="208" t="s">
        <v>257</v>
      </c>
      <c r="Q2302" s="208" t="s">
        <v>258</v>
      </c>
      <c r="R2302" s="208" t="s">
        <v>259</v>
      </c>
      <c r="S2302" s="203">
        <v>44837.594768518517</v>
      </c>
    </row>
    <row r="2303" spans="1:19" x14ac:dyDescent="0.2">
      <c r="A2303" s="208" t="s">
        <v>256</v>
      </c>
      <c r="B2303" s="208" t="s">
        <v>131</v>
      </c>
      <c r="C2303" s="203">
        <v>44810.833333333336</v>
      </c>
      <c r="D2303" s="208">
        <v>0</v>
      </c>
      <c r="E2303" s="208">
        <v>0</v>
      </c>
      <c r="F2303" s="208">
        <v>1.1619999999999999</v>
      </c>
      <c r="G2303" s="208">
        <v>1.1619999999999999</v>
      </c>
      <c r="H2303" s="208">
        <v>0</v>
      </c>
      <c r="I2303" s="208">
        <v>0</v>
      </c>
      <c r="J2303" s="208">
        <v>0</v>
      </c>
      <c r="K2303" s="208">
        <v>0</v>
      </c>
      <c r="L2303" s="208"/>
      <c r="M2303" s="208">
        <v>0</v>
      </c>
      <c r="N2303" s="208">
        <v>0</v>
      </c>
      <c r="O2303" s="330">
        <v>1266</v>
      </c>
      <c r="P2303" s="208" t="s">
        <v>257</v>
      </c>
      <c r="Q2303" s="208" t="s">
        <v>258</v>
      </c>
      <c r="R2303" s="208" t="s">
        <v>259</v>
      </c>
      <c r="S2303" s="203">
        <v>44837.594768518517</v>
      </c>
    </row>
    <row r="2304" spans="1:19" x14ac:dyDescent="0.2">
      <c r="A2304" s="208" t="s">
        <v>256</v>
      </c>
      <c r="B2304" s="208" t="s">
        <v>131</v>
      </c>
      <c r="C2304" s="203">
        <v>44810.875</v>
      </c>
      <c r="D2304" s="208">
        <v>0</v>
      </c>
      <c r="E2304" s="208">
        <v>0</v>
      </c>
      <c r="F2304" s="208">
        <v>1.1719999999999999</v>
      </c>
      <c r="G2304" s="208">
        <v>1.1719999999999999</v>
      </c>
      <c r="H2304" s="208">
        <v>0</v>
      </c>
      <c r="I2304" s="208">
        <v>0</v>
      </c>
      <c r="J2304" s="208">
        <v>0</v>
      </c>
      <c r="K2304" s="208">
        <v>0</v>
      </c>
      <c r="L2304" s="208"/>
      <c r="M2304" s="208">
        <v>0</v>
      </c>
      <c r="N2304" s="208">
        <v>0</v>
      </c>
      <c r="O2304" s="330">
        <v>1266</v>
      </c>
      <c r="P2304" s="208" t="s">
        <v>257</v>
      </c>
      <c r="Q2304" s="208" t="s">
        <v>258</v>
      </c>
      <c r="R2304" s="208" t="s">
        <v>259</v>
      </c>
      <c r="S2304" s="203">
        <v>44837.594768518517</v>
      </c>
    </row>
    <row r="2305" spans="1:19" x14ac:dyDescent="0.2">
      <c r="A2305" s="208" t="s">
        <v>256</v>
      </c>
      <c r="B2305" s="208" t="s">
        <v>131</v>
      </c>
      <c r="C2305" s="203">
        <v>44810.916666666664</v>
      </c>
      <c r="D2305" s="208">
        <v>0</v>
      </c>
      <c r="E2305" s="208">
        <v>0</v>
      </c>
      <c r="F2305" s="208">
        <v>1.212</v>
      </c>
      <c r="G2305" s="208">
        <v>1.212</v>
      </c>
      <c r="H2305" s="208">
        <v>0</v>
      </c>
      <c r="I2305" s="208">
        <v>0</v>
      </c>
      <c r="J2305" s="208">
        <v>0</v>
      </c>
      <c r="K2305" s="208">
        <v>0</v>
      </c>
      <c r="L2305" s="208"/>
      <c r="M2305" s="208">
        <v>0</v>
      </c>
      <c r="N2305" s="208">
        <v>0</v>
      </c>
      <c r="O2305" s="330">
        <v>1266</v>
      </c>
      <c r="P2305" s="208" t="s">
        <v>257</v>
      </c>
      <c r="Q2305" s="208" t="s">
        <v>258</v>
      </c>
      <c r="R2305" s="208" t="s">
        <v>259</v>
      </c>
      <c r="S2305" s="203">
        <v>44837.594768518517</v>
      </c>
    </row>
    <row r="2306" spans="1:19" x14ac:dyDescent="0.2">
      <c r="A2306" s="208" t="s">
        <v>256</v>
      </c>
      <c r="B2306" s="208" t="s">
        <v>131</v>
      </c>
      <c r="C2306" s="203">
        <v>44810.958333333336</v>
      </c>
      <c r="D2306" s="208">
        <v>0</v>
      </c>
      <c r="E2306" s="208">
        <v>0</v>
      </c>
      <c r="F2306" s="208">
        <v>1.2410000000000001</v>
      </c>
      <c r="G2306" s="208">
        <v>1.2410000000000001</v>
      </c>
      <c r="H2306" s="208">
        <v>0</v>
      </c>
      <c r="I2306" s="208">
        <v>0</v>
      </c>
      <c r="J2306" s="208">
        <v>0</v>
      </c>
      <c r="K2306" s="208">
        <v>0</v>
      </c>
      <c r="L2306" s="208"/>
      <c r="M2306" s="208">
        <v>0</v>
      </c>
      <c r="N2306" s="208">
        <v>0</v>
      </c>
      <c r="O2306" s="330">
        <v>1266</v>
      </c>
      <c r="P2306" s="208" t="s">
        <v>257</v>
      </c>
      <c r="Q2306" s="208" t="s">
        <v>258</v>
      </c>
      <c r="R2306" s="208" t="s">
        <v>259</v>
      </c>
      <c r="S2306" s="203">
        <v>44837.594768518517</v>
      </c>
    </row>
    <row r="2307" spans="1:19" x14ac:dyDescent="0.2">
      <c r="A2307" s="208" t="s">
        <v>256</v>
      </c>
      <c r="B2307" s="208" t="s">
        <v>131</v>
      </c>
      <c r="C2307" s="203">
        <v>44811</v>
      </c>
      <c r="D2307" s="208">
        <v>0</v>
      </c>
      <c r="E2307" s="208">
        <v>0</v>
      </c>
      <c r="F2307" s="208">
        <v>1.242</v>
      </c>
      <c r="G2307" s="208">
        <v>1.242</v>
      </c>
      <c r="H2307" s="208">
        <v>0</v>
      </c>
      <c r="I2307" s="208">
        <v>0</v>
      </c>
      <c r="J2307" s="208">
        <v>0</v>
      </c>
      <c r="K2307" s="208">
        <v>0</v>
      </c>
      <c r="L2307" s="208"/>
      <c r="M2307" s="208">
        <v>0</v>
      </c>
      <c r="N2307" s="208">
        <v>0</v>
      </c>
      <c r="O2307" s="330">
        <v>1266</v>
      </c>
      <c r="P2307" s="208" t="s">
        <v>257</v>
      </c>
      <c r="Q2307" s="208" t="s">
        <v>258</v>
      </c>
      <c r="R2307" s="208" t="s">
        <v>259</v>
      </c>
      <c r="S2307" s="203">
        <v>44837.594768518517</v>
      </c>
    </row>
    <row r="2308" spans="1:19" x14ac:dyDescent="0.2">
      <c r="A2308" s="208" t="s">
        <v>256</v>
      </c>
      <c r="B2308" s="208" t="s">
        <v>131</v>
      </c>
      <c r="C2308" s="203">
        <v>44811.041666666664</v>
      </c>
      <c r="D2308" s="208">
        <v>0</v>
      </c>
      <c r="E2308" s="208">
        <v>0</v>
      </c>
      <c r="F2308" s="208">
        <v>1.252</v>
      </c>
      <c r="G2308" s="208">
        <v>1.252</v>
      </c>
      <c r="H2308" s="208">
        <v>0</v>
      </c>
      <c r="I2308" s="208">
        <v>0</v>
      </c>
      <c r="J2308" s="208">
        <v>0</v>
      </c>
      <c r="K2308" s="208">
        <v>0</v>
      </c>
      <c r="L2308" s="208"/>
      <c r="M2308" s="208">
        <v>0</v>
      </c>
      <c r="N2308" s="208">
        <v>0</v>
      </c>
      <c r="O2308" s="330">
        <v>1266</v>
      </c>
      <c r="P2308" s="208" t="s">
        <v>257</v>
      </c>
      <c r="Q2308" s="208" t="s">
        <v>258</v>
      </c>
      <c r="R2308" s="208" t="s">
        <v>259</v>
      </c>
      <c r="S2308" s="203">
        <v>44837.594768518517</v>
      </c>
    </row>
    <row r="2309" spans="1:19" x14ac:dyDescent="0.2">
      <c r="A2309" s="208" t="s">
        <v>256</v>
      </c>
      <c r="B2309" s="208" t="s">
        <v>131</v>
      </c>
      <c r="C2309" s="203">
        <v>44811.083333333336</v>
      </c>
      <c r="D2309" s="208">
        <v>0</v>
      </c>
      <c r="E2309" s="208">
        <v>0</v>
      </c>
      <c r="F2309" s="208">
        <v>1.202</v>
      </c>
      <c r="G2309" s="208">
        <v>1.202</v>
      </c>
      <c r="H2309" s="208">
        <v>0</v>
      </c>
      <c r="I2309" s="208">
        <v>0</v>
      </c>
      <c r="J2309" s="208">
        <v>0</v>
      </c>
      <c r="K2309" s="208">
        <v>0</v>
      </c>
      <c r="L2309" s="208"/>
      <c r="M2309" s="208">
        <v>0</v>
      </c>
      <c r="N2309" s="208">
        <v>0</v>
      </c>
      <c r="O2309" s="330">
        <v>1266</v>
      </c>
      <c r="P2309" s="208" t="s">
        <v>257</v>
      </c>
      <c r="Q2309" s="208" t="s">
        <v>258</v>
      </c>
      <c r="R2309" s="208" t="s">
        <v>259</v>
      </c>
      <c r="S2309" s="203">
        <v>44837.595127314817</v>
      </c>
    </row>
    <row r="2310" spans="1:19" x14ac:dyDescent="0.2">
      <c r="A2310" s="208" t="s">
        <v>256</v>
      </c>
      <c r="B2310" s="208" t="s">
        <v>131</v>
      </c>
      <c r="C2310" s="203">
        <v>44811.125</v>
      </c>
      <c r="D2310" s="208">
        <v>0</v>
      </c>
      <c r="E2310" s="208">
        <v>0</v>
      </c>
      <c r="F2310" s="208">
        <v>1.222</v>
      </c>
      <c r="G2310" s="208">
        <v>1.222</v>
      </c>
      <c r="H2310" s="208">
        <v>0</v>
      </c>
      <c r="I2310" s="208">
        <v>0</v>
      </c>
      <c r="J2310" s="208">
        <v>0</v>
      </c>
      <c r="K2310" s="208">
        <v>0</v>
      </c>
      <c r="L2310" s="208"/>
      <c r="M2310" s="208">
        <v>0</v>
      </c>
      <c r="N2310" s="208">
        <v>0</v>
      </c>
      <c r="O2310" s="330">
        <v>1266</v>
      </c>
      <c r="P2310" s="208" t="s">
        <v>257</v>
      </c>
      <c r="Q2310" s="208" t="s">
        <v>258</v>
      </c>
      <c r="R2310" s="208" t="s">
        <v>259</v>
      </c>
      <c r="S2310" s="203">
        <v>44837.595127314817</v>
      </c>
    </row>
    <row r="2311" spans="1:19" x14ac:dyDescent="0.2">
      <c r="A2311" s="208" t="s">
        <v>256</v>
      </c>
      <c r="B2311" s="208" t="s">
        <v>131</v>
      </c>
      <c r="C2311" s="203">
        <v>44811.166666666664</v>
      </c>
      <c r="D2311" s="208">
        <v>0</v>
      </c>
      <c r="E2311" s="208">
        <v>0</v>
      </c>
      <c r="F2311" s="208">
        <v>1.1919999999999999</v>
      </c>
      <c r="G2311" s="208">
        <v>1.1919999999999999</v>
      </c>
      <c r="H2311" s="208">
        <v>0</v>
      </c>
      <c r="I2311" s="208">
        <v>0</v>
      </c>
      <c r="J2311" s="208">
        <v>0</v>
      </c>
      <c r="K2311" s="208">
        <v>0</v>
      </c>
      <c r="L2311" s="208"/>
      <c r="M2311" s="208">
        <v>0</v>
      </c>
      <c r="N2311" s="208">
        <v>0</v>
      </c>
      <c r="O2311" s="330">
        <v>1266</v>
      </c>
      <c r="P2311" s="208" t="s">
        <v>257</v>
      </c>
      <c r="Q2311" s="208" t="s">
        <v>258</v>
      </c>
      <c r="R2311" s="208" t="s">
        <v>259</v>
      </c>
      <c r="S2311" s="203">
        <v>44837.595127314817</v>
      </c>
    </row>
    <row r="2312" spans="1:19" x14ac:dyDescent="0.2">
      <c r="A2312" s="208" t="s">
        <v>256</v>
      </c>
      <c r="B2312" s="208" t="s">
        <v>131</v>
      </c>
      <c r="C2312" s="203">
        <v>44811.208333333336</v>
      </c>
      <c r="D2312" s="208">
        <v>0</v>
      </c>
      <c r="E2312" s="208">
        <v>0</v>
      </c>
      <c r="F2312" s="208">
        <v>1.268</v>
      </c>
      <c r="G2312" s="208">
        <v>1.268</v>
      </c>
      <c r="H2312" s="208">
        <v>0</v>
      </c>
      <c r="I2312" s="208">
        <v>0</v>
      </c>
      <c r="J2312" s="208">
        <v>0</v>
      </c>
      <c r="K2312" s="208">
        <v>0</v>
      </c>
      <c r="L2312" s="208"/>
      <c r="M2312" s="208">
        <v>0</v>
      </c>
      <c r="N2312" s="208">
        <v>0</v>
      </c>
      <c r="O2312" s="330">
        <v>1266</v>
      </c>
      <c r="P2312" s="208" t="s">
        <v>257</v>
      </c>
      <c r="Q2312" s="208" t="s">
        <v>258</v>
      </c>
      <c r="R2312" s="208" t="s">
        <v>259</v>
      </c>
      <c r="S2312" s="203">
        <v>44837.595127314817</v>
      </c>
    </row>
    <row r="2313" spans="1:19" x14ac:dyDescent="0.2">
      <c r="A2313" s="208" t="s">
        <v>256</v>
      </c>
      <c r="B2313" s="208" t="s">
        <v>131</v>
      </c>
      <c r="C2313" s="203">
        <v>44811.25</v>
      </c>
      <c r="D2313" s="208">
        <v>0</v>
      </c>
      <c r="E2313" s="208">
        <v>0</v>
      </c>
      <c r="F2313" s="208">
        <v>1.3440000000000001</v>
      </c>
      <c r="G2313" s="208">
        <v>1.3440000000000001</v>
      </c>
      <c r="H2313" s="208">
        <v>0</v>
      </c>
      <c r="I2313" s="208">
        <v>0</v>
      </c>
      <c r="J2313" s="208">
        <v>0</v>
      </c>
      <c r="K2313" s="208">
        <v>0</v>
      </c>
      <c r="L2313" s="208"/>
      <c r="M2313" s="208">
        <v>0</v>
      </c>
      <c r="N2313" s="208">
        <v>0</v>
      </c>
      <c r="O2313" s="330">
        <v>1266</v>
      </c>
      <c r="P2313" s="208" t="s">
        <v>257</v>
      </c>
      <c r="Q2313" s="208" t="s">
        <v>258</v>
      </c>
      <c r="R2313" s="208" t="s">
        <v>259</v>
      </c>
      <c r="S2313" s="203">
        <v>44837.595127314817</v>
      </c>
    </row>
    <row r="2314" spans="1:19" x14ac:dyDescent="0.2">
      <c r="A2314" s="208" t="s">
        <v>256</v>
      </c>
      <c r="B2314" s="208" t="s">
        <v>131</v>
      </c>
      <c r="C2314" s="203">
        <v>44811.291666666664</v>
      </c>
      <c r="D2314" s="208">
        <v>0</v>
      </c>
      <c r="E2314" s="208">
        <v>0</v>
      </c>
      <c r="F2314" s="208">
        <v>1.335</v>
      </c>
      <c r="G2314" s="208">
        <v>1.335</v>
      </c>
      <c r="H2314" s="208">
        <v>0</v>
      </c>
      <c r="I2314" s="208">
        <v>0</v>
      </c>
      <c r="J2314" s="208">
        <v>0</v>
      </c>
      <c r="K2314" s="208">
        <v>0</v>
      </c>
      <c r="L2314" s="208"/>
      <c r="M2314" s="208">
        <v>0</v>
      </c>
      <c r="N2314" s="208">
        <v>0</v>
      </c>
      <c r="O2314" s="330">
        <v>1266</v>
      </c>
      <c r="P2314" s="208" t="s">
        <v>257</v>
      </c>
      <c r="Q2314" s="208" t="s">
        <v>258</v>
      </c>
      <c r="R2314" s="208" t="s">
        <v>259</v>
      </c>
      <c r="S2314" s="203">
        <v>44837.595127314817</v>
      </c>
    </row>
    <row r="2315" spans="1:19" x14ac:dyDescent="0.2">
      <c r="A2315" s="208" t="s">
        <v>256</v>
      </c>
      <c r="B2315" s="208" t="s">
        <v>131</v>
      </c>
      <c r="C2315" s="203">
        <v>44811.333333333336</v>
      </c>
      <c r="D2315" s="208">
        <v>0</v>
      </c>
      <c r="E2315" s="208">
        <v>0</v>
      </c>
      <c r="F2315" s="208">
        <v>1.29</v>
      </c>
      <c r="G2315" s="208">
        <v>1.29</v>
      </c>
      <c r="H2315" s="208">
        <v>0</v>
      </c>
      <c r="I2315" s="208">
        <v>0</v>
      </c>
      <c r="J2315" s="208">
        <v>0</v>
      </c>
      <c r="K2315" s="208">
        <v>0</v>
      </c>
      <c r="L2315" s="208"/>
      <c r="M2315" s="208">
        <v>0</v>
      </c>
      <c r="N2315" s="208">
        <v>0</v>
      </c>
      <c r="O2315" s="330">
        <v>1266</v>
      </c>
      <c r="P2315" s="208" t="s">
        <v>257</v>
      </c>
      <c r="Q2315" s="208" t="s">
        <v>258</v>
      </c>
      <c r="R2315" s="208" t="s">
        <v>259</v>
      </c>
      <c r="S2315" s="203">
        <v>44837.595127314817</v>
      </c>
    </row>
    <row r="2316" spans="1:19" x14ac:dyDescent="0.2">
      <c r="A2316" s="208" t="s">
        <v>256</v>
      </c>
      <c r="B2316" s="208" t="s">
        <v>131</v>
      </c>
      <c r="C2316" s="203">
        <v>44811.375</v>
      </c>
      <c r="D2316" s="208">
        <v>0</v>
      </c>
      <c r="E2316" s="208">
        <v>0</v>
      </c>
      <c r="F2316" s="208">
        <v>1.2609999999999999</v>
      </c>
      <c r="G2316" s="208">
        <v>1.2609999999999999</v>
      </c>
      <c r="H2316" s="208">
        <v>0</v>
      </c>
      <c r="I2316" s="208">
        <v>0</v>
      </c>
      <c r="J2316" s="208">
        <v>0</v>
      </c>
      <c r="K2316" s="208">
        <v>0</v>
      </c>
      <c r="L2316" s="208"/>
      <c r="M2316" s="208">
        <v>0</v>
      </c>
      <c r="N2316" s="208">
        <v>0</v>
      </c>
      <c r="O2316" s="330">
        <v>1266</v>
      </c>
      <c r="P2316" s="208" t="s">
        <v>257</v>
      </c>
      <c r="Q2316" s="208" t="s">
        <v>258</v>
      </c>
      <c r="R2316" s="208" t="s">
        <v>259</v>
      </c>
      <c r="S2316" s="203">
        <v>44837.595127314817</v>
      </c>
    </row>
    <row r="2317" spans="1:19" x14ac:dyDescent="0.2">
      <c r="A2317" s="208" t="s">
        <v>256</v>
      </c>
      <c r="B2317" s="208" t="s">
        <v>131</v>
      </c>
      <c r="C2317" s="203">
        <v>44811.416666666664</v>
      </c>
      <c r="D2317" s="208">
        <v>0</v>
      </c>
      <c r="E2317" s="208">
        <v>0</v>
      </c>
      <c r="F2317" s="208">
        <v>1.29</v>
      </c>
      <c r="G2317" s="208">
        <v>1.29</v>
      </c>
      <c r="H2317" s="208">
        <v>0</v>
      </c>
      <c r="I2317" s="208">
        <v>0</v>
      </c>
      <c r="J2317" s="208">
        <v>0</v>
      </c>
      <c r="K2317" s="208">
        <v>0</v>
      </c>
      <c r="L2317" s="208"/>
      <c r="M2317" s="208">
        <v>0</v>
      </c>
      <c r="N2317" s="208">
        <v>0</v>
      </c>
      <c r="O2317" s="330">
        <v>1266</v>
      </c>
      <c r="P2317" s="208" t="s">
        <v>257</v>
      </c>
      <c r="Q2317" s="208" t="s">
        <v>258</v>
      </c>
      <c r="R2317" s="208" t="s">
        <v>259</v>
      </c>
      <c r="S2317" s="203">
        <v>44837.595127314817</v>
      </c>
    </row>
    <row r="2318" spans="1:19" x14ac:dyDescent="0.2">
      <c r="A2318" s="208" t="s">
        <v>256</v>
      </c>
      <c r="B2318" s="208" t="s">
        <v>131</v>
      </c>
      <c r="C2318" s="203">
        <v>44811.458333333336</v>
      </c>
      <c r="D2318" s="208">
        <v>0</v>
      </c>
      <c r="E2318" s="208">
        <v>0</v>
      </c>
      <c r="F2318" s="208">
        <v>1.252</v>
      </c>
      <c r="G2318" s="208">
        <v>1.252</v>
      </c>
      <c r="H2318" s="208">
        <v>0</v>
      </c>
      <c r="I2318" s="208">
        <v>0</v>
      </c>
      <c r="J2318" s="208">
        <v>0</v>
      </c>
      <c r="K2318" s="208">
        <v>0</v>
      </c>
      <c r="L2318" s="208"/>
      <c r="M2318" s="208">
        <v>0</v>
      </c>
      <c r="N2318" s="208">
        <v>0</v>
      </c>
      <c r="O2318" s="330">
        <v>1266</v>
      </c>
      <c r="P2318" s="208" t="s">
        <v>257</v>
      </c>
      <c r="Q2318" s="208" t="s">
        <v>258</v>
      </c>
      <c r="R2318" s="208" t="s">
        <v>259</v>
      </c>
      <c r="S2318" s="203">
        <v>44837.595127314817</v>
      </c>
    </row>
    <row r="2319" spans="1:19" x14ac:dyDescent="0.2">
      <c r="A2319" s="208" t="s">
        <v>256</v>
      </c>
      <c r="B2319" s="208" t="s">
        <v>131</v>
      </c>
      <c r="C2319" s="203">
        <v>44811.5</v>
      </c>
      <c r="D2319" s="208">
        <v>0</v>
      </c>
      <c r="E2319" s="208">
        <v>0</v>
      </c>
      <c r="F2319" s="208">
        <v>1.242</v>
      </c>
      <c r="G2319" s="208">
        <v>1.242</v>
      </c>
      <c r="H2319" s="208">
        <v>0</v>
      </c>
      <c r="I2319" s="208">
        <v>0</v>
      </c>
      <c r="J2319" s="208">
        <v>0</v>
      </c>
      <c r="K2319" s="208">
        <v>0</v>
      </c>
      <c r="L2319" s="208"/>
      <c r="M2319" s="208">
        <v>0</v>
      </c>
      <c r="N2319" s="208">
        <v>0</v>
      </c>
      <c r="O2319" s="330">
        <v>1266</v>
      </c>
      <c r="P2319" s="208" t="s">
        <v>257</v>
      </c>
      <c r="Q2319" s="208" t="s">
        <v>258</v>
      </c>
      <c r="R2319" s="208" t="s">
        <v>259</v>
      </c>
      <c r="S2319" s="203">
        <v>44837.595127314817</v>
      </c>
    </row>
    <row r="2320" spans="1:19" x14ac:dyDescent="0.2">
      <c r="A2320" s="208" t="s">
        <v>256</v>
      </c>
      <c r="B2320" s="208" t="s">
        <v>131</v>
      </c>
      <c r="C2320" s="203">
        <v>44811.541666666664</v>
      </c>
      <c r="D2320" s="208">
        <v>0</v>
      </c>
      <c r="E2320" s="208">
        <v>0</v>
      </c>
      <c r="F2320" s="208">
        <v>1.242</v>
      </c>
      <c r="G2320" s="208">
        <v>1.242</v>
      </c>
      <c r="H2320" s="208">
        <v>0</v>
      </c>
      <c r="I2320" s="208">
        <v>0</v>
      </c>
      <c r="J2320" s="208">
        <v>0</v>
      </c>
      <c r="K2320" s="208">
        <v>0</v>
      </c>
      <c r="L2320" s="208"/>
      <c r="M2320" s="208">
        <v>0</v>
      </c>
      <c r="N2320" s="208">
        <v>0</v>
      </c>
      <c r="O2320" s="330">
        <v>1266</v>
      </c>
      <c r="P2320" s="208" t="s">
        <v>257</v>
      </c>
      <c r="Q2320" s="208" t="s">
        <v>258</v>
      </c>
      <c r="R2320" s="208" t="s">
        <v>259</v>
      </c>
      <c r="S2320" s="203">
        <v>44837.595127314817</v>
      </c>
    </row>
    <row r="2321" spans="1:19" x14ac:dyDescent="0.2">
      <c r="A2321" s="208" t="s">
        <v>256</v>
      </c>
      <c r="B2321" s="208" t="s">
        <v>131</v>
      </c>
      <c r="C2321" s="203">
        <v>44811.583333333336</v>
      </c>
      <c r="D2321" s="208">
        <v>0</v>
      </c>
      <c r="E2321" s="208">
        <v>0</v>
      </c>
      <c r="F2321" s="208">
        <v>1.212</v>
      </c>
      <c r="G2321" s="208">
        <v>1.212</v>
      </c>
      <c r="H2321" s="208">
        <v>0</v>
      </c>
      <c r="I2321" s="208">
        <v>0</v>
      </c>
      <c r="J2321" s="208">
        <v>0</v>
      </c>
      <c r="K2321" s="208">
        <v>0</v>
      </c>
      <c r="L2321" s="208"/>
      <c r="M2321" s="208">
        <v>0</v>
      </c>
      <c r="N2321" s="208">
        <v>0</v>
      </c>
      <c r="O2321" s="330">
        <v>1266</v>
      </c>
      <c r="P2321" s="208" t="s">
        <v>257</v>
      </c>
      <c r="Q2321" s="208" t="s">
        <v>258</v>
      </c>
      <c r="R2321" s="208" t="s">
        <v>259</v>
      </c>
      <c r="S2321" s="203">
        <v>44837.595127314817</v>
      </c>
    </row>
    <row r="2322" spans="1:19" x14ac:dyDescent="0.2">
      <c r="A2322" s="208" t="s">
        <v>256</v>
      </c>
      <c r="B2322" s="208" t="s">
        <v>131</v>
      </c>
      <c r="C2322" s="203">
        <v>44811.625</v>
      </c>
      <c r="D2322" s="208">
        <v>0</v>
      </c>
      <c r="E2322" s="208">
        <v>0</v>
      </c>
      <c r="F2322" s="208">
        <v>1.212</v>
      </c>
      <c r="G2322" s="208">
        <v>1.212</v>
      </c>
      <c r="H2322" s="208">
        <v>0</v>
      </c>
      <c r="I2322" s="208">
        <v>0</v>
      </c>
      <c r="J2322" s="208">
        <v>0</v>
      </c>
      <c r="K2322" s="208">
        <v>0</v>
      </c>
      <c r="L2322" s="208"/>
      <c r="M2322" s="208">
        <v>0</v>
      </c>
      <c r="N2322" s="208">
        <v>0</v>
      </c>
      <c r="O2322" s="330">
        <v>1266</v>
      </c>
      <c r="P2322" s="208" t="s">
        <v>257</v>
      </c>
      <c r="Q2322" s="208" t="s">
        <v>258</v>
      </c>
      <c r="R2322" s="208" t="s">
        <v>259</v>
      </c>
      <c r="S2322" s="203">
        <v>44837.595127314817</v>
      </c>
    </row>
    <row r="2323" spans="1:19" x14ac:dyDescent="0.2">
      <c r="A2323" s="208" t="s">
        <v>256</v>
      </c>
      <c r="B2323" s="208" t="s">
        <v>131</v>
      </c>
      <c r="C2323" s="203">
        <v>44811.666666666664</v>
      </c>
      <c r="D2323" s="208">
        <v>0</v>
      </c>
      <c r="E2323" s="208">
        <v>0</v>
      </c>
      <c r="F2323" s="208">
        <v>1.222</v>
      </c>
      <c r="G2323" s="208">
        <v>1.222</v>
      </c>
      <c r="H2323" s="208">
        <v>0</v>
      </c>
      <c r="I2323" s="208">
        <v>0</v>
      </c>
      <c r="J2323" s="208">
        <v>0</v>
      </c>
      <c r="K2323" s="208">
        <v>0</v>
      </c>
      <c r="L2323" s="208"/>
      <c r="M2323" s="208">
        <v>0</v>
      </c>
      <c r="N2323" s="208">
        <v>0</v>
      </c>
      <c r="O2323" s="330">
        <v>1266</v>
      </c>
      <c r="P2323" s="208" t="s">
        <v>257</v>
      </c>
      <c r="Q2323" s="208" t="s">
        <v>258</v>
      </c>
      <c r="R2323" s="208" t="s">
        <v>259</v>
      </c>
      <c r="S2323" s="203">
        <v>44837.595127314817</v>
      </c>
    </row>
    <row r="2324" spans="1:19" x14ac:dyDescent="0.2">
      <c r="A2324" s="208" t="s">
        <v>256</v>
      </c>
      <c r="B2324" s="208" t="s">
        <v>131</v>
      </c>
      <c r="C2324" s="203">
        <v>44811.708333333336</v>
      </c>
      <c r="D2324" s="208">
        <v>0</v>
      </c>
      <c r="E2324" s="208">
        <v>0</v>
      </c>
      <c r="F2324" s="208">
        <v>1.212</v>
      </c>
      <c r="G2324" s="208">
        <v>1.212</v>
      </c>
      <c r="H2324" s="208">
        <v>0</v>
      </c>
      <c r="I2324" s="208">
        <v>0</v>
      </c>
      <c r="J2324" s="208">
        <v>0</v>
      </c>
      <c r="K2324" s="208">
        <v>0</v>
      </c>
      <c r="L2324" s="208"/>
      <c r="M2324" s="208">
        <v>0</v>
      </c>
      <c r="N2324" s="208">
        <v>0</v>
      </c>
      <c r="O2324" s="330">
        <v>1266</v>
      </c>
      <c r="P2324" s="208" t="s">
        <v>257</v>
      </c>
      <c r="Q2324" s="208" t="s">
        <v>258</v>
      </c>
      <c r="R2324" s="208" t="s">
        <v>259</v>
      </c>
      <c r="S2324" s="203">
        <v>44837.595127314817</v>
      </c>
    </row>
    <row r="2325" spans="1:19" x14ac:dyDescent="0.2">
      <c r="A2325" s="208" t="s">
        <v>256</v>
      </c>
      <c r="B2325" s="208" t="s">
        <v>131</v>
      </c>
      <c r="C2325" s="203">
        <v>44811.75</v>
      </c>
      <c r="D2325" s="208">
        <v>0</v>
      </c>
      <c r="E2325" s="208">
        <v>0</v>
      </c>
      <c r="F2325" s="208">
        <v>1.1819999999999999</v>
      </c>
      <c r="G2325" s="208">
        <v>1.1819999999999999</v>
      </c>
      <c r="H2325" s="208">
        <v>0</v>
      </c>
      <c r="I2325" s="208">
        <v>0</v>
      </c>
      <c r="J2325" s="208">
        <v>0</v>
      </c>
      <c r="K2325" s="208">
        <v>0</v>
      </c>
      <c r="L2325" s="208"/>
      <c r="M2325" s="208">
        <v>0</v>
      </c>
      <c r="N2325" s="208">
        <v>0</v>
      </c>
      <c r="O2325" s="330">
        <v>1266</v>
      </c>
      <c r="P2325" s="208" t="s">
        <v>257</v>
      </c>
      <c r="Q2325" s="208" t="s">
        <v>258</v>
      </c>
      <c r="R2325" s="208" t="s">
        <v>259</v>
      </c>
      <c r="S2325" s="203">
        <v>44837.595127314817</v>
      </c>
    </row>
    <row r="2326" spans="1:19" x14ac:dyDescent="0.2">
      <c r="A2326" s="208" t="s">
        <v>256</v>
      </c>
      <c r="B2326" s="208" t="s">
        <v>131</v>
      </c>
      <c r="C2326" s="203">
        <v>44811.791666666664</v>
      </c>
      <c r="D2326" s="208">
        <v>0</v>
      </c>
      <c r="E2326" s="208">
        <v>0</v>
      </c>
      <c r="F2326" s="208">
        <v>1.1919999999999999</v>
      </c>
      <c r="G2326" s="208">
        <v>1.1919999999999999</v>
      </c>
      <c r="H2326" s="208">
        <v>0</v>
      </c>
      <c r="I2326" s="208">
        <v>0</v>
      </c>
      <c r="J2326" s="208">
        <v>0</v>
      </c>
      <c r="K2326" s="208">
        <v>0</v>
      </c>
      <c r="L2326" s="208"/>
      <c r="M2326" s="208">
        <v>0</v>
      </c>
      <c r="N2326" s="208">
        <v>0</v>
      </c>
      <c r="O2326" s="330">
        <v>1266</v>
      </c>
      <c r="P2326" s="208" t="s">
        <v>257</v>
      </c>
      <c r="Q2326" s="208" t="s">
        <v>258</v>
      </c>
      <c r="R2326" s="208" t="s">
        <v>259</v>
      </c>
      <c r="S2326" s="203">
        <v>44837.595127314817</v>
      </c>
    </row>
    <row r="2327" spans="1:19" x14ac:dyDescent="0.2">
      <c r="A2327" s="208" t="s">
        <v>256</v>
      </c>
      <c r="B2327" s="208" t="s">
        <v>131</v>
      </c>
      <c r="C2327" s="203">
        <v>44811.833333333336</v>
      </c>
      <c r="D2327" s="208">
        <v>0</v>
      </c>
      <c r="E2327" s="208">
        <v>0</v>
      </c>
      <c r="F2327" s="208">
        <v>1.1819999999999999</v>
      </c>
      <c r="G2327" s="208">
        <v>1.1819999999999999</v>
      </c>
      <c r="H2327" s="208">
        <v>0</v>
      </c>
      <c r="I2327" s="208">
        <v>0</v>
      </c>
      <c r="J2327" s="208">
        <v>0</v>
      </c>
      <c r="K2327" s="208">
        <v>0</v>
      </c>
      <c r="L2327" s="208"/>
      <c r="M2327" s="208">
        <v>0</v>
      </c>
      <c r="N2327" s="208">
        <v>0</v>
      </c>
      <c r="O2327" s="330">
        <v>1266</v>
      </c>
      <c r="P2327" s="208" t="s">
        <v>257</v>
      </c>
      <c r="Q2327" s="208" t="s">
        <v>258</v>
      </c>
      <c r="R2327" s="208" t="s">
        <v>259</v>
      </c>
      <c r="S2327" s="203">
        <v>44837.595127314817</v>
      </c>
    </row>
    <row r="2328" spans="1:19" x14ac:dyDescent="0.2">
      <c r="A2328" s="208" t="s">
        <v>256</v>
      </c>
      <c r="B2328" s="208" t="s">
        <v>131</v>
      </c>
      <c r="C2328" s="203">
        <v>44811.875</v>
      </c>
      <c r="D2328" s="208">
        <v>0</v>
      </c>
      <c r="E2328" s="208">
        <v>0</v>
      </c>
      <c r="F2328" s="208">
        <v>1.212</v>
      </c>
      <c r="G2328" s="208">
        <v>1.212</v>
      </c>
      <c r="H2328" s="208">
        <v>0</v>
      </c>
      <c r="I2328" s="208">
        <v>0</v>
      </c>
      <c r="J2328" s="208">
        <v>0</v>
      </c>
      <c r="K2328" s="208">
        <v>0</v>
      </c>
      <c r="L2328" s="208"/>
      <c r="M2328" s="208">
        <v>0</v>
      </c>
      <c r="N2328" s="208">
        <v>0</v>
      </c>
      <c r="O2328" s="330">
        <v>1266</v>
      </c>
      <c r="P2328" s="208" t="s">
        <v>257</v>
      </c>
      <c r="Q2328" s="208" t="s">
        <v>258</v>
      </c>
      <c r="R2328" s="208" t="s">
        <v>259</v>
      </c>
      <c r="S2328" s="203">
        <v>44837.595127314817</v>
      </c>
    </row>
    <row r="2329" spans="1:19" x14ac:dyDescent="0.2">
      <c r="A2329" s="208" t="s">
        <v>256</v>
      </c>
      <c r="B2329" s="208" t="s">
        <v>131</v>
      </c>
      <c r="C2329" s="203">
        <v>44811.916666666664</v>
      </c>
      <c r="D2329" s="208">
        <v>0</v>
      </c>
      <c r="E2329" s="208">
        <v>0</v>
      </c>
      <c r="F2329" s="208">
        <v>1.2509999999999999</v>
      </c>
      <c r="G2329" s="208">
        <v>1.2509999999999999</v>
      </c>
      <c r="H2329" s="208">
        <v>0</v>
      </c>
      <c r="I2329" s="208">
        <v>0</v>
      </c>
      <c r="J2329" s="208">
        <v>0</v>
      </c>
      <c r="K2329" s="208">
        <v>0</v>
      </c>
      <c r="L2329" s="208"/>
      <c r="M2329" s="208">
        <v>0</v>
      </c>
      <c r="N2329" s="208">
        <v>0</v>
      </c>
      <c r="O2329" s="330">
        <v>1266</v>
      </c>
      <c r="P2329" s="208" t="s">
        <v>257</v>
      </c>
      <c r="Q2329" s="208" t="s">
        <v>258</v>
      </c>
      <c r="R2329" s="208" t="s">
        <v>259</v>
      </c>
      <c r="S2329" s="203">
        <v>44837.595127314817</v>
      </c>
    </row>
    <row r="2330" spans="1:19" x14ac:dyDescent="0.2">
      <c r="A2330" s="208" t="s">
        <v>256</v>
      </c>
      <c r="B2330" s="208" t="s">
        <v>131</v>
      </c>
      <c r="C2330" s="203">
        <v>44811.958333333336</v>
      </c>
      <c r="D2330" s="208">
        <v>0</v>
      </c>
      <c r="E2330" s="208">
        <v>0</v>
      </c>
      <c r="F2330" s="208">
        <v>1.28</v>
      </c>
      <c r="G2330" s="208">
        <v>1.28</v>
      </c>
      <c r="H2330" s="208">
        <v>0</v>
      </c>
      <c r="I2330" s="208">
        <v>0</v>
      </c>
      <c r="J2330" s="208">
        <v>0</v>
      </c>
      <c r="K2330" s="208">
        <v>0</v>
      </c>
      <c r="L2330" s="208"/>
      <c r="M2330" s="208">
        <v>0</v>
      </c>
      <c r="N2330" s="208">
        <v>0</v>
      </c>
      <c r="O2330" s="330">
        <v>1266</v>
      </c>
      <c r="P2330" s="208" t="s">
        <v>257</v>
      </c>
      <c r="Q2330" s="208" t="s">
        <v>258</v>
      </c>
      <c r="R2330" s="208" t="s">
        <v>259</v>
      </c>
      <c r="S2330" s="203">
        <v>44837.595127314817</v>
      </c>
    </row>
    <row r="2331" spans="1:19" x14ac:dyDescent="0.2">
      <c r="A2331" s="208" t="s">
        <v>256</v>
      </c>
      <c r="B2331" s="208" t="s">
        <v>131</v>
      </c>
      <c r="C2331" s="203">
        <v>44812</v>
      </c>
      <c r="D2331" s="208">
        <v>0</v>
      </c>
      <c r="E2331" s="208">
        <v>0</v>
      </c>
      <c r="F2331" s="208">
        <v>1.2889999999999999</v>
      </c>
      <c r="G2331" s="208">
        <v>1.2889999999999999</v>
      </c>
      <c r="H2331" s="208">
        <v>0</v>
      </c>
      <c r="I2331" s="208">
        <v>0</v>
      </c>
      <c r="J2331" s="208">
        <v>0</v>
      </c>
      <c r="K2331" s="208">
        <v>0</v>
      </c>
      <c r="L2331" s="208"/>
      <c r="M2331" s="208">
        <v>0</v>
      </c>
      <c r="N2331" s="208">
        <v>0</v>
      </c>
      <c r="O2331" s="330">
        <v>1266</v>
      </c>
      <c r="P2331" s="208" t="s">
        <v>257</v>
      </c>
      <c r="Q2331" s="208" t="s">
        <v>258</v>
      </c>
      <c r="R2331" s="208" t="s">
        <v>259</v>
      </c>
      <c r="S2331" s="203">
        <v>44837.595127314817</v>
      </c>
    </row>
    <row r="2332" spans="1:19" x14ac:dyDescent="0.2">
      <c r="A2332" s="208" t="s">
        <v>256</v>
      </c>
      <c r="B2332" s="208" t="s">
        <v>131</v>
      </c>
      <c r="C2332" s="203">
        <v>44812.041666666664</v>
      </c>
      <c r="D2332" s="208">
        <v>0</v>
      </c>
      <c r="E2332" s="208">
        <v>0</v>
      </c>
      <c r="F2332" s="208">
        <v>1.27</v>
      </c>
      <c r="G2332" s="208">
        <v>1.27</v>
      </c>
      <c r="H2332" s="208">
        <v>0</v>
      </c>
      <c r="I2332" s="208">
        <v>0</v>
      </c>
      <c r="J2332" s="208">
        <v>0</v>
      </c>
      <c r="K2332" s="208">
        <v>0</v>
      </c>
      <c r="L2332" s="208"/>
      <c r="M2332" s="208">
        <v>0</v>
      </c>
      <c r="N2332" s="208">
        <v>0</v>
      </c>
      <c r="O2332" s="330">
        <v>1266</v>
      </c>
      <c r="P2332" s="208" t="s">
        <v>257</v>
      </c>
      <c r="Q2332" s="208" t="s">
        <v>258</v>
      </c>
      <c r="R2332" s="208" t="s">
        <v>259</v>
      </c>
      <c r="S2332" s="203">
        <v>44837.595127314817</v>
      </c>
    </row>
    <row r="2333" spans="1:19" x14ac:dyDescent="0.2">
      <c r="A2333" s="208" t="s">
        <v>256</v>
      </c>
      <c r="B2333" s="208" t="s">
        <v>131</v>
      </c>
      <c r="C2333" s="203">
        <v>44812.083333333336</v>
      </c>
      <c r="D2333" s="208">
        <v>0</v>
      </c>
      <c r="E2333" s="208">
        <v>0</v>
      </c>
      <c r="F2333" s="208">
        <v>1.252</v>
      </c>
      <c r="G2333" s="208">
        <v>1.252</v>
      </c>
      <c r="H2333" s="208">
        <v>0</v>
      </c>
      <c r="I2333" s="208">
        <v>0</v>
      </c>
      <c r="J2333" s="208">
        <v>0</v>
      </c>
      <c r="K2333" s="208">
        <v>0</v>
      </c>
      <c r="L2333" s="208"/>
      <c r="M2333" s="208">
        <v>0</v>
      </c>
      <c r="N2333" s="208">
        <v>0</v>
      </c>
      <c r="O2333" s="330">
        <v>1266</v>
      </c>
      <c r="P2333" s="208" t="s">
        <v>257</v>
      </c>
      <c r="Q2333" s="208" t="s">
        <v>258</v>
      </c>
      <c r="R2333" s="208" t="s">
        <v>259</v>
      </c>
      <c r="S2333" s="203">
        <v>44837.595127314817</v>
      </c>
    </row>
    <row r="2334" spans="1:19" x14ac:dyDescent="0.2">
      <c r="A2334" s="208" t="s">
        <v>256</v>
      </c>
      <c r="B2334" s="208" t="s">
        <v>131</v>
      </c>
      <c r="C2334" s="203">
        <v>44812.125</v>
      </c>
      <c r="D2334" s="208">
        <v>0</v>
      </c>
      <c r="E2334" s="208">
        <v>0</v>
      </c>
      <c r="F2334" s="208">
        <v>1.2529999999999999</v>
      </c>
      <c r="G2334" s="208">
        <v>1.2529999999999999</v>
      </c>
      <c r="H2334" s="208">
        <v>0</v>
      </c>
      <c r="I2334" s="208">
        <v>0</v>
      </c>
      <c r="J2334" s="208">
        <v>0</v>
      </c>
      <c r="K2334" s="208">
        <v>0</v>
      </c>
      <c r="L2334" s="208"/>
      <c r="M2334" s="208">
        <v>0</v>
      </c>
      <c r="N2334" s="208">
        <v>0</v>
      </c>
      <c r="O2334" s="330">
        <v>1266</v>
      </c>
      <c r="P2334" s="208" t="s">
        <v>257</v>
      </c>
      <c r="Q2334" s="208" t="s">
        <v>258</v>
      </c>
      <c r="R2334" s="208" t="s">
        <v>259</v>
      </c>
      <c r="S2334" s="203">
        <v>44837.595127314817</v>
      </c>
    </row>
    <row r="2335" spans="1:19" x14ac:dyDescent="0.2">
      <c r="A2335" s="208" t="s">
        <v>256</v>
      </c>
      <c r="B2335" s="208" t="s">
        <v>131</v>
      </c>
      <c r="C2335" s="203">
        <v>44812.166666666664</v>
      </c>
      <c r="D2335" s="208">
        <v>0</v>
      </c>
      <c r="E2335" s="208">
        <v>0</v>
      </c>
      <c r="F2335" s="208">
        <v>1.2709999999999999</v>
      </c>
      <c r="G2335" s="208">
        <v>1.2709999999999999</v>
      </c>
      <c r="H2335" s="208">
        <v>0</v>
      </c>
      <c r="I2335" s="208">
        <v>0</v>
      </c>
      <c r="J2335" s="208">
        <v>0</v>
      </c>
      <c r="K2335" s="208">
        <v>0</v>
      </c>
      <c r="L2335" s="208"/>
      <c r="M2335" s="208">
        <v>0</v>
      </c>
      <c r="N2335" s="208">
        <v>0</v>
      </c>
      <c r="O2335" s="330">
        <v>1266</v>
      </c>
      <c r="P2335" s="208" t="s">
        <v>257</v>
      </c>
      <c r="Q2335" s="208" t="s">
        <v>258</v>
      </c>
      <c r="R2335" s="208" t="s">
        <v>259</v>
      </c>
      <c r="S2335" s="203">
        <v>44837.595127314817</v>
      </c>
    </row>
    <row r="2336" spans="1:19" x14ac:dyDescent="0.2">
      <c r="A2336" s="208" t="s">
        <v>256</v>
      </c>
      <c r="B2336" s="208" t="s">
        <v>131</v>
      </c>
      <c r="C2336" s="203">
        <v>44812.208333333336</v>
      </c>
      <c r="D2336" s="208">
        <v>0</v>
      </c>
      <c r="E2336" s="208">
        <v>0</v>
      </c>
      <c r="F2336" s="208">
        <v>1.296</v>
      </c>
      <c r="G2336" s="208">
        <v>1.296</v>
      </c>
      <c r="H2336" s="208">
        <v>0</v>
      </c>
      <c r="I2336" s="208">
        <v>0</v>
      </c>
      <c r="J2336" s="208">
        <v>0</v>
      </c>
      <c r="K2336" s="208">
        <v>0</v>
      </c>
      <c r="L2336" s="208"/>
      <c r="M2336" s="208">
        <v>0</v>
      </c>
      <c r="N2336" s="208">
        <v>0</v>
      </c>
      <c r="O2336" s="330">
        <v>1266</v>
      </c>
      <c r="P2336" s="208" t="s">
        <v>257</v>
      </c>
      <c r="Q2336" s="208" t="s">
        <v>258</v>
      </c>
      <c r="R2336" s="208" t="s">
        <v>259</v>
      </c>
      <c r="S2336" s="203">
        <v>44837.595127314817</v>
      </c>
    </row>
    <row r="2337" spans="1:19" x14ac:dyDescent="0.2">
      <c r="A2337" s="208" t="s">
        <v>256</v>
      </c>
      <c r="B2337" s="208" t="s">
        <v>131</v>
      </c>
      <c r="C2337" s="203">
        <v>44812.25</v>
      </c>
      <c r="D2337" s="208">
        <v>0</v>
      </c>
      <c r="E2337" s="208">
        <v>0</v>
      </c>
      <c r="F2337" s="208">
        <v>1.276</v>
      </c>
      <c r="G2337" s="208">
        <v>1.276</v>
      </c>
      <c r="H2337" s="208">
        <v>0</v>
      </c>
      <c r="I2337" s="208">
        <v>0</v>
      </c>
      <c r="J2337" s="208">
        <v>0</v>
      </c>
      <c r="K2337" s="208">
        <v>0</v>
      </c>
      <c r="L2337" s="208"/>
      <c r="M2337" s="208">
        <v>0</v>
      </c>
      <c r="N2337" s="208">
        <v>0</v>
      </c>
      <c r="O2337" s="330">
        <v>1266</v>
      </c>
      <c r="P2337" s="208" t="s">
        <v>257</v>
      </c>
      <c r="Q2337" s="208" t="s">
        <v>258</v>
      </c>
      <c r="R2337" s="208" t="s">
        <v>259</v>
      </c>
      <c r="S2337" s="203">
        <v>44837.595127314817</v>
      </c>
    </row>
    <row r="2338" spans="1:19" x14ac:dyDescent="0.2">
      <c r="A2338" s="208" t="s">
        <v>256</v>
      </c>
      <c r="B2338" s="208" t="s">
        <v>131</v>
      </c>
      <c r="C2338" s="203">
        <v>44812.291666666664</v>
      </c>
      <c r="D2338" s="208">
        <v>0</v>
      </c>
      <c r="E2338" s="208">
        <v>0</v>
      </c>
      <c r="F2338" s="208">
        <v>1.29</v>
      </c>
      <c r="G2338" s="208">
        <v>1.29</v>
      </c>
      <c r="H2338" s="208">
        <v>0</v>
      </c>
      <c r="I2338" s="208">
        <v>0</v>
      </c>
      <c r="J2338" s="208">
        <v>0</v>
      </c>
      <c r="K2338" s="208">
        <v>0</v>
      </c>
      <c r="L2338" s="208"/>
      <c r="M2338" s="208">
        <v>0</v>
      </c>
      <c r="N2338" s="208">
        <v>0</v>
      </c>
      <c r="O2338" s="330">
        <v>1266</v>
      </c>
      <c r="P2338" s="208" t="s">
        <v>257</v>
      </c>
      <c r="Q2338" s="208" t="s">
        <v>258</v>
      </c>
      <c r="R2338" s="208" t="s">
        <v>259</v>
      </c>
      <c r="S2338" s="203">
        <v>44837.595127314817</v>
      </c>
    </row>
    <row r="2339" spans="1:19" x14ac:dyDescent="0.2">
      <c r="A2339" s="208" t="s">
        <v>256</v>
      </c>
      <c r="B2339" s="208" t="s">
        <v>131</v>
      </c>
      <c r="C2339" s="203">
        <v>44812.333333333336</v>
      </c>
      <c r="D2339" s="208">
        <v>0</v>
      </c>
      <c r="E2339" s="208">
        <v>0</v>
      </c>
      <c r="F2339" s="208">
        <v>1.212</v>
      </c>
      <c r="G2339" s="208">
        <v>1.212</v>
      </c>
      <c r="H2339" s="208">
        <v>0</v>
      </c>
      <c r="I2339" s="208">
        <v>0</v>
      </c>
      <c r="J2339" s="208">
        <v>0</v>
      </c>
      <c r="K2339" s="208">
        <v>0</v>
      </c>
      <c r="L2339" s="208"/>
      <c r="M2339" s="208">
        <v>0</v>
      </c>
      <c r="N2339" s="208">
        <v>0</v>
      </c>
      <c r="O2339" s="330">
        <v>1266</v>
      </c>
      <c r="P2339" s="208" t="s">
        <v>257</v>
      </c>
      <c r="Q2339" s="208" t="s">
        <v>258</v>
      </c>
      <c r="R2339" s="208" t="s">
        <v>259</v>
      </c>
      <c r="S2339" s="203">
        <v>44837.595127314817</v>
      </c>
    </row>
    <row r="2340" spans="1:19" x14ac:dyDescent="0.2">
      <c r="A2340" s="208" t="s">
        <v>256</v>
      </c>
      <c r="B2340" s="208" t="s">
        <v>131</v>
      </c>
      <c r="C2340" s="203">
        <v>44812.375</v>
      </c>
      <c r="D2340" s="208">
        <v>0</v>
      </c>
      <c r="E2340" s="208">
        <v>0</v>
      </c>
      <c r="F2340" s="208">
        <v>1.222</v>
      </c>
      <c r="G2340" s="208">
        <v>1.222</v>
      </c>
      <c r="H2340" s="208">
        <v>0</v>
      </c>
      <c r="I2340" s="208">
        <v>0</v>
      </c>
      <c r="J2340" s="208">
        <v>0</v>
      </c>
      <c r="K2340" s="208">
        <v>0</v>
      </c>
      <c r="L2340" s="208"/>
      <c r="M2340" s="208">
        <v>0</v>
      </c>
      <c r="N2340" s="208">
        <v>0</v>
      </c>
      <c r="O2340" s="330">
        <v>1266</v>
      </c>
      <c r="P2340" s="208" t="s">
        <v>257</v>
      </c>
      <c r="Q2340" s="208" t="s">
        <v>258</v>
      </c>
      <c r="R2340" s="208" t="s">
        <v>259</v>
      </c>
      <c r="S2340" s="203">
        <v>44837.595127314817</v>
      </c>
    </row>
    <row r="2341" spans="1:19" x14ac:dyDescent="0.2">
      <c r="A2341" s="208" t="s">
        <v>256</v>
      </c>
      <c r="B2341" s="208" t="s">
        <v>131</v>
      </c>
      <c r="C2341" s="203">
        <v>44812.416666666664</v>
      </c>
      <c r="D2341" s="208">
        <v>0</v>
      </c>
      <c r="E2341" s="208">
        <v>0</v>
      </c>
      <c r="F2341" s="208">
        <v>1.252</v>
      </c>
      <c r="G2341" s="208">
        <v>1.252</v>
      </c>
      <c r="H2341" s="208">
        <v>0</v>
      </c>
      <c r="I2341" s="208">
        <v>0</v>
      </c>
      <c r="J2341" s="208">
        <v>0</v>
      </c>
      <c r="K2341" s="208">
        <v>0</v>
      </c>
      <c r="L2341" s="208"/>
      <c r="M2341" s="208">
        <v>0</v>
      </c>
      <c r="N2341" s="208">
        <v>0</v>
      </c>
      <c r="O2341" s="330">
        <v>1266</v>
      </c>
      <c r="P2341" s="208" t="s">
        <v>257</v>
      </c>
      <c r="Q2341" s="208" t="s">
        <v>258</v>
      </c>
      <c r="R2341" s="208" t="s">
        <v>259</v>
      </c>
      <c r="S2341" s="203">
        <v>44837.595127314817</v>
      </c>
    </row>
    <row r="2342" spans="1:19" x14ac:dyDescent="0.2">
      <c r="A2342" s="208" t="s">
        <v>256</v>
      </c>
      <c r="B2342" s="208" t="s">
        <v>131</v>
      </c>
      <c r="C2342" s="203">
        <v>44812.458333333336</v>
      </c>
      <c r="D2342" s="208">
        <v>0</v>
      </c>
      <c r="E2342" s="208">
        <v>0</v>
      </c>
      <c r="F2342" s="208">
        <v>1.252</v>
      </c>
      <c r="G2342" s="208">
        <v>1.252</v>
      </c>
      <c r="H2342" s="208">
        <v>0</v>
      </c>
      <c r="I2342" s="208">
        <v>0</v>
      </c>
      <c r="J2342" s="208">
        <v>0</v>
      </c>
      <c r="K2342" s="208">
        <v>0</v>
      </c>
      <c r="L2342" s="208"/>
      <c r="M2342" s="208">
        <v>0</v>
      </c>
      <c r="N2342" s="208">
        <v>0</v>
      </c>
      <c r="O2342" s="330">
        <v>1266</v>
      </c>
      <c r="P2342" s="208" t="s">
        <v>257</v>
      </c>
      <c r="Q2342" s="208" t="s">
        <v>258</v>
      </c>
      <c r="R2342" s="208" t="s">
        <v>259</v>
      </c>
      <c r="S2342" s="203">
        <v>44837.595127314817</v>
      </c>
    </row>
    <row r="2343" spans="1:19" x14ac:dyDescent="0.2">
      <c r="A2343" s="208" t="s">
        <v>256</v>
      </c>
      <c r="B2343" s="208" t="s">
        <v>131</v>
      </c>
      <c r="C2343" s="203">
        <v>44812.5</v>
      </c>
      <c r="D2343" s="208">
        <v>0</v>
      </c>
      <c r="E2343" s="208">
        <v>0</v>
      </c>
      <c r="F2343" s="208">
        <v>1.242</v>
      </c>
      <c r="G2343" s="208">
        <v>1.242</v>
      </c>
      <c r="H2343" s="208">
        <v>0</v>
      </c>
      <c r="I2343" s="208">
        <v>0</v>
      </c>
      <c r="J2343" s="208">
        <v>0</v>
      </c>
      <c r="K2343" s="208">
        <v>0</v>
      </c>
      <c r="L2343" s="208"/>
      <c r="M2343" s="208">
        <v>0</v>
      </c>
      <c r="N2343" s="208">
        <v>0</v>
      </c>
      <c r="O2343" s="330">
        <v>1266</v>
      </c>
      <c r="P2343" s="208" t="s">
        <v>257</v>
      </c>
      <c r="Q2343" s="208" t="s">
        <v>258</v>
      </c>
      <c r="R2343" s="208" t="s">
        <v>259</v>
      </c>
      <c r="S2343" s="203">
        <v>44837.595127314817</v>
      </c>
    </row>
    <row r="2344" spans="1:19" x14ac:dyDescent="0.2">
      <c r="A2344" s="208" t="s">
        <v>256</v>
      </c>
      <c r="B2344" s="208" t="s">
        <v>131</v>
      </c>
      <c r="C2344" s="203">
        <v>44812.541666666664</v>
      </c>
      <c r="D2344" s="208">
        <v>0</v>
      </c>
      <c r="E2344" s="208">
        <v>0</v>
      </c>
      <c r="F2344" s="208">
        <v>1.1919999999999999</v>
      </c>
      <c r="G2344" s="208">
        <v>1.1919999999999999</v>
      </c>
      <c r="H2344" s="208">
        <v>0</v>
      </c>
      <c r="I2344" s="208">
        <v>0</v>
      </c>
      <c r="J2344" s="208">
        <v>0</v>
      </c>
      <c r="K2344" s="208">
        <v>0</v>
      </c>
      <c r="L2344" s="208"/>
      <c r="M2344" s="208">
        <v>0</v>
      </c>
      <c r="N2344" s="208">
        <v>0</v>
      </c>
      <c r="O2344" s="330">
        <v>1266</v>
      </c>
      <c r="P2344" s="208" t="s">
        <v>257</v>
      </c>
      <c r="Q2344" s="208" t="s">
        <v>258</v>
      </c>
      <c r="R2344" s="208" t="s">
        <v>259</v>
      </c>
      <c r="S2344" s="203">
        <v>44837.595127314817</v>
      </c>
    </row>
    <row r="2345" spans="1:19" x14ac:dyDescent="0.2">
      <c r="A2345" s="208" t="s">
        <v>256</v>
      </c>
      <c r="B2345" s="208" t="s">
        <v>131</v>
      </c>
      <c r="C2345" s="203">
        <v>44812.583333333336</v>
      </c>
      <c r="D2345" s="208">
        <v>0</v>
      </c>
      <c r="E2345" s="208">
        <v>0</v>
      </c>
      <c r="F2345" s="208">
        <v>1.1719999999999999</v>
      </c>
      <c r="G2345" s="208">
        <v>1.1719999999999999</v>
      </c>
      <c r="H2345" s="208">
        <v>0</v>
      </c>
      <c r="I2345" s="208">
        <v>0</v>
      </c>
      <c r="J2345" s="208">
        <v>0</v>
      </c>
      <c r="K2345" s="208">
        <v>0</v>
      </c>
      <c r="L2345" s="208"/>
      <c r="M2345" s="208">
        <v>0</v>
      </c>
      <c r="N2345" s="208">
        <v>0</v>
      </c>
      <c r="O2345" s="330">
        <v>1266</v>
      </c>
      <c r="P2345" s="208" t="s">
        <v>257</v>
      </c>
      <c r="Q2345" s="208" t="s">
        <v>258</v>
      </c>
      <c r="R2345" s="208" t="s">
        <v>259</v>
      </c>
      <c r="S2345" s="203">
        <v>44837.595127314817</v>
      </c>
    </row>
    <row r="2346" spans="1:19" x14ac:dyDescent="0.2">
      <c r="A2346" s="208" t="s">
        <v>256</v>
      </c>
      <c r="B2346" s="208" t="s">
        <v>131</v>
      </c>
      <c r="C2346" s="203">
        <v>44812.625</v>
      </c>
      <c r="D2346" s="208">
        <v>0</v>
      </c>
      <c r="E2346" s="208">
        <v>0</v>
      </c>
      <c r="F2346" s="208">
        <v>1.1719999999999999</v>
      </c>
      <c r="G2346" s="208">
        <v>1.1719999999999999</v>
      </c>
      <c r="H2346" s="208">
        <v>0</v>
      </c>
      <c r="I2346" s="208">
        <v>0</v>
      </c>
      <c r="J2346" s="208">
        <v>0</v>
      </c>
      <c r="K2346" s="208">
        <v>0</v>
      </c>
      <c r="L2346" s="208"/>
      <c r="M2346" s="208">
        <v>0</v>
      </c>
      <c r="N2346" s="208">
        <v>0</v>
      </c>
      <c r="O2346" s="330">
        <v>1266</v>
      </c>
      <c r="P2346" s="208" t="s">
        <v>257</v>
      </c>
      <c r="Q2346" s="208" t="s">
        <v>258</v>
      </c>
      <c r="R2346" s="208" t="s">
        <v>259</v>
      </c>
      <c r="S2346" s="203">
        <v>44837.595127314817</v>
      </c>
    </row>
    <row r="2347" spans="1:19" x14ac:dyDescent="0.2">
      <c r="A2347" s="208" t="s">
        <v>256</v>
      </c>
      <c r="B2347" s="208" t="s">
        <v>131</v>
      </c>
      <c r="C2347" s="203">
        <v>44812.666666666664</v>
      </c>
      <c r="D2347" s="208">
        <v>0</v>
      </c>
      <c r="E2347" s="208">
        <v>0</v>
      </c>
      <c r="F2347" s="208">
        <v>1.1719999999999999</v>
      </c>
      <c r="G2347" s="208">
        <v>1.1719999999999999</v>
      </c>
      <c r="H2347" s="208">
        <v>0</v>
      </c>
      <c r="I2347" s="208">
        <v>0</v>
      </c>
      <c r="J2347" s="208">
        <v>0</v>
      </c>
      <c r="K2347" s="208">
        <v>0</v>
      </c>
      <c r="L2347" s="208"/>
      <c r="M2347" s="208">
        <v>0</v>
      </c>
      <c r="N2347" s="208">
        <v>0</v>
      </c>
      <c r="O2347" s="330">
        <v>1266</v>
      </c>
      <c r="P2347" s="208" t="s">
        <v>257</v>
      </c>
      <c r="Q2347" s="208" t="s">
        <v>258</v>
      </c>
      <c r="R2347" s="208" t="s">
        <v>259</v>
      </c>
      <c r="S2347" s="203">
        <v>44837.595127314817</v>
      </c>
    </row>
    <row r="2348" spans="1:19" x14ac:dyDescent="0.2">
      <c r="A2348" s="208" t="s">
        <v>256</v>
      </c>
      <c r="B2348" s="208" t="s">
        <v>131</v>
      </c>
      <c r="C2348" s="203">
        <v>44812.708333333336</v>
      </c>
      <c r="D2348" s="208">
        <v>0</v>
      </c>
      <c r="E2348" s="208">
        <v>0</v>
      </c>
      <c r="F2348" s="208">
        <v>1.1719999999999999</v>
      </c>
      <c r="G2348" s="208">
        <v>1.1719999999999999</v>
      </c>
      <c r="H2348" s="208">
        <v>0</v>
      </c>
      <c r="I2348" s="208">
        <v>0</v>
      </c>
      <c r="J2348" s="208">
        <v>0</v>
      </c>
      <c r="K2348" s="208">
        <v>0</v>
      </c>
      <c r="L2348" s="208"/>
      <c r="M2348" s="208">
        <v>0</v>
      </c>
      <c r="N2348" s="208">
        <v>0</v>
      </c>
      <c r="O2348" s="330">
        <v>1266</v>
      </c>
      <c r="P2348" s="208" t="s">
        <v>257</v>
      </c>
      <c r="Q2348" s="208" t="s">
        <v>258</v>
      </c>
      <c r="R2348" s="208" t="s">
        <v>259</v>
      </c>
      <c r="S2348" s="203">
        <v>44837.595127314817</v>
      </c>
    </row>
    <row r="2349" spans="1:19" x14ac:dyDescent="0.2">
      <c r="A2349" s="208" t="s">
        <v>256</v>
      </c>
      <c r="B2349" s="208" t="s">
        <v>131</v>
      </c>
      <c r="C2349" s="203">
        <v>44812.75</v>
      </c>
      <c r="D2349" s="208">
        <v>0</v>
      </c>
      <c r="E2349" s="208">
        <v>0</v>
      </c>
      <c r="F2349" s="208">
        <v>1.1619999999999999</v>
      </c>
      <c r="G2349" s="208">
        <v>1.1619999999999999</v>
      </c>
      <c r="H2349" s="208">
        <v>0</v>
      </c>
      <c r="I2349" s="208">
        <v>0</v>
      </c>
      <c r="J2349" s="208">
        <v>0</v>
      </c>
      <c r="K2349" s="208">
        <v>0</v>
      </c>
      <c r="L2349" s="208"/>
      <c r="M2349" s="208">
        <v>0</v>
      </c>
      <c r="N2349" s="208">
        <v>0</v>
      </c>
      <c r="O2349" s="330">
        <v>1266</v>
      </c>
      <c r="P2349" s="208" t="s">
        <v>257</v>
      </c>
      <c r="Q2349" s="208" t="s">
        <v>258</v>
      </c>
      <c r="R2349" s="208" t="s">
        <v>259</v>
      </c>
      <c r="S2349" s="203">
        <v>44837.595127314817</v>
      </c>
    </row>
    <row r="2350" spans="1:19" x14ac:dyDescent="0.2">
      <c r="A2350" s="208" t="s">
        <v>256</v>
      </c>
      <c r="B2350" s="208" t="s">
        <v>131</v>
      </c>
      <c r="C2350" s="203">
        <v>44812.791666666664</v>
      </c>
      <c r="D2350" s="208">
        <v>0</v>
      </c>
      <c r="E2350" s="208">
        <v>0</v>
      </c>
      <c r="F2350" s="208">
        <v>1.1519999999999999</v>
      </c>
      <c r="G2350" s="208">
        <v>1.1519999999999999</v>
      </c>
      <c r="H2350" s="208">
        <v>0</v>
      </c>
      <c r="I2350" s="208">
        <v>0</v>
      </c>
      <c r="J2350" s="208">
        <v>0</v>
      </c>
      <c r="K2350" s="208">
        <v>0</v>
      </c>
      <c r="L2350" s="208"/>
      <c r="M2350" s="208">
        <v>0</v>
      </c>
      <c r="N2350" s="208">
        <v>0</v>
      </c>
      <c r="O2350" s="330">
        <v>1266</v>
      </c>
      <c r="P2350" s="208" t="s">
        <v>257</v>
      </c>
      <c r="Q2350" s="208" t="s">
        <v>258</v>
      </c>
      <c r="R2350" s="208" t="s">
        <v>259</v>
      </c>
      <c r="S2350" s="203">
        <v>44837.595127314817</v>
      </c>
    </row>
    <row r="2351" spans="1:19" x14ac:dyDescent="0.2">
      <c r="A2351" s="208" t="s">
        <v>256</v>
      </c>
      <c r="B2351" s="208" t="s">
        <v>131</v>
      </c>
      <c r="C2351" s="203">
        <v>44812.833333333336</v>
      </c>
      <c r="D2351" s="208">
        <v>0</v>
      </c>
      <c r="E2351" s="208">
        <v>0</v>
      </c>
      <c r="F2351" s="208">
        <v>1.1619999999999999</v>
      </c>
      <c r="G2351" s="208">
        <v>1.1619999999999999</v>
      </c>
      <c r="H2351" s="208">
        <v>0</v>
      </c>
      <c r="I2351" s="208">
        <v>0</v>
      </c>
      <c r="J2351" s="208">
        <v>0</v>
      </c>
      <c r="K2351" s="208">
        <v>0</v>
      </c>
      <c r="L2351" s="208"/>
      <c r="M2351" s="208">
        <v>0</v>
      </c>
      <c r="N2351" s="208">
        <v>0</v>
      </c>
      <c r="O2351" s="330">
        <v>1266</v>
      </c>
      <c r="P2351" s="208" t="s">
        <v>257</v>
      </c>
      <c r="Q2351" s="208" t="s">
        <v>258</v>
      </c>
      <c r="R2351" s="208" t="s">
        <v>259</v>
      </c>
      <c r="S2351" s="203">
        <v>44837.595127314817</v>
      </c>
    </row>
    <row r="2352" spans="1:19" x14ac:dyDescent="0.2">
      <c r="A2352" s="208" t="s">
        <v>256</v>
      </c>
      <c r="B2352" s="208" t="s">
        <v>131</v>
      </c>
      <c r="C2352" s="203">
        <v>44812.875</v>
      </c>
      <c r="D2352" s="208">
        <v>0</v>
      </c>
      <c r="E2352" s="208">
        <v>0</v>
      </c>
      <c r="F2352" s="208">
        <v>1.1619999999999999</v>
      </c>
      <c r="G2352" s="208">
        <v>1.1619999999999999</v>
      </c>
      <c r="H2352" s="208">
        <v>0</v>
      </c>
      <c r="I2352" s="208">
        <v>0</v>
      </c>
      <c r="J2352" s="208">
        <v>0</v>
      </c>
      <c r="K2352" s="208">
        <v>0</v>
      </c>
      <c r="L2352" s="208"/>
      <c r="M2352" s="208">
        <v>0</v>
      </c>
      <c r="N2352" s="208">
        <v>0</v>
      </c>
      <c r="O2352" s="330">
        <v>1266</v>
      </c>
      <c r="P2352" s="208" t="s">
        <v>257</v>
      </c>
      <c r="Q2352" s="208" t="s">
        <v>258</v>
      </c>
      <c r="R2352" s="208" t="s">
        <v>259</v>
      </c>
      <c r="S2352" s="203">
        <v>44837.595127314817</v>
      </c>
    </row>
    <row r="2353" spans="1:19" x14ac:dyDescent="0.2">
      <c r="A2353" s="208" t="s">
        <v>256</v>
      </c>
      <c r="B2353" s="208" t="s">
        <v>131</v>
      </c>
      <c r="C2353" s="203">
        <v>44812.916666666664</v>
      </c>
      <c r="D2353" s="208">
        <v>0</v>
      </c>
      <c r="E2353" s="208">
        <v>0</v>
      </c>
      <c r="F2353" s="208">
        <v>1.2210000000000001</v>
      </c>
      <c r="G2353" s="208">
        <v>1.2210000000000001</v>
      </c>
      <c r="H2353" s="208">
        <v>0</v>
      </c>
      <c r="I2353" s="208">
        <v>0</v>
      </c>
      <c r="J2353" s="208">
        <v>0</v>
      </c>
      <c r="K2353" s="208">
        <v>0</v>
      </c>
      <c r="L2353" s="208"/>
      <c r="M2353" s="208">
        <v>0</v>
      </c>
      <c r="N2353" s="208">
        <v>0</v>
      </c>
      <c r="O2353" s="330">
        <v>1266</v>
      </c>
      <c r="P2353" s="208" t="s">
        <v>257</v>
      </c>
      <c r="Q2353" s="208" t="s">
        <v>258</v>
      </c>
      <c r="R2353" s="208" t="s">
        <v>259</v>
      </c>
      <c r="S2353" s="203">
        <v>44837.595127314817</v>
      </c>
    </row>
    <row r="2354" spans="1:19" x14ac:dyDescent="0.2">
      <c r="A2354" s="208" t="s">
        <v>256</v>
      </c>
      <c r="B2354" s="208" t="s">
        <v>131</v>
      </c>
      <c r="C2354" s="203">
        <v>44812.958333333336</v>
      </c>
      <c r="D2354" s="208">
        <v>0</v>
      </c>
      <c r="E2354" s="208">
        <v>0</v>
      </c>
      <c r="F2354" s="208">
        <v>1.232</v>
      </c>
      <c r="G2354" s="208">
        <v>1.232</v>
      </c>
      <c r="H2354" s="208">
        <v>0</v>
      </c>
      <c r="I2354" s="208">
        <v>0</v>
      </c>
      <c r="J2354" s="208">
        <v>0</v>
      </c>
      <c r="K2354" s="208">
        <v>0</v>
      </c>
      <c r="L2354" s="208"/>
      <c r="M2354" s="208">
        <v>0</v>
      </c>
      <c r="N2354" s="208">
        <v>0</v>
      </c>
      <c r="O2354" s="330">
        <v>1266</v>
      </c>
      <c r="P2354" s="208" t="s">
        <v>257</v>
      </c>
      <c r="Q2354" s="208" t="s">
        <v>258</v>
      </c>
      <c r="R2354" s="208" t="s">
        <v>259</v>
      </c>
      <c r="S2354" s="203">
        <v>44837.595127314817</v>
      </c>
    </row>
    <row r="2355" spans="1:19" x14ac:dyDescent="0.2">
      <c r="A2355" s="208" t="s">
        <v>256</v>
      </c>
      <c r="B2355" s="208" t="s">
        <v>131</v>
      </c>
      <c r="C2355" s="203">
        <v>44813</v>
      </c>
      <c r="D2355" s="208">
        <v>0</v>
      </c>
      <c r="E2355" s="208">
        <v>0</v>
      </c>
      <c r="F2355" s="208">
        <v>1.222</v>
      </c>
      <c r="G2355" s="208">
        <v>1.222</v>
      </c>
      <c r="H2355" s="208">
        <v>0</v>
      </c>
      <c r="I2355" s="208">
        <v>0</v>
      </c>
      <c r="J2355" s="208">
        <v>0</v>
      </c>
      <c r="K2355" s="208">
        <v>0</v>
      </c>
      <c r="L2355" s="208"/>
      <c r="M2355" s="208">
        <v>0</v>
      </c>
      <c r="N2355" s="208">
        <v>0</v>
      </c>
      <c r="O2355" s="330">
        <v>1266</v>
      </c>
      <c r="P2355" s="208" t="s">
        <v>257</v>
      </c>
      <c r="Q2355" s="208" t="s">
        <v>258</v>
      </c>
      <c r="R2355" s="208" t="s">
        <v>259</v>
      </c>
      <c r="S2355" s="203">
        <v>44837.595127314817</v>
      </c>
    </row>
    <row r="2356" spans="1:19" x14ac:dyDescent="0.2">
      <c r="A2356" s="208" t="s">
        <v>256</v>
      </c>
      <c r="B2356" s="208" t="s">
        <v>131</v>
      </c>
      <c r="C2356" s="203">
        <v>44813.041666666664</v>
      </c>
      <c r="D2356" s="208">
        <v>0</v>
      </c>
      <c r="E2356" s="208">
        <v>0</v>
      </c>
      <c r="F2356" s="208">
        <v>1.2310000000000001</v>
      </c>
      <c r="G2356" s="208">
        <v>1.2310000000000001</v>
      </c>
      <c r="H2356" s="208">
        <v>0</v>
      </c>
      <c r="I2356" s="208">
        <v>0</v>
      </c>
      <c r="J2356" s="208">
        <v>0</v>
      </c>
      <c r="K2356" s="208">
        <v>0</v>
      </c>
      <c r="L2356" s="208"/>
      <c r="M2356" s="208">
        <v>0</v>
      </c>
      <c r="N2356" s="208">
        <v>0</v>
      </c>
      <c r="O2356" s="330">
        <v>1266</v>
      </c>
      <c r="P2356" s="208" t="s">
        <v>257</v>
      </c>
      <c r="Q2356" s="208" t="s">
        <v>258</v>
      </c>
      <c r="R2356" s="208" t="s">
        <v>259</v>
      </c>
      <c r="S2356" s="203">
        <v>44837.595127314817</v>
      </c>
    </row>
    <row r="2357" spans="1:19" x14ac:dyDescent="0.2">
      <c r="A2357" s="208" t="s">
        <v>256</v>
      </c>
      <c r="B2357" s="208" t="s">
        <v>131</v>
      </c>
      <c r="C2357" s="203">
        <v>44813.083333333336</v>
      </c>
      <c r="D2357" s="208">
        <v>0</v>
      </c>
      <c r="E2357" s="208">
        <v>0</v>
      </c>
      <c r="F2357" s="208">
        <v>1.242</v>
      </c>
      <c r="G2357" s="208">
        <v>1.242</v>
      </c>
      <c r="H2357" s="208">
        <v>0</v>
      </c>
      <c r="I2357" s="208">
        <v>0</v>
      </c>
      <c r="J2357" s="208">
        <v>0</v>
      </c>
      <c r="K2357" s="208">
        <v>0</v>
      </c>
      <c r="L2357" s="208"/>
      <c r="M2357" s="208">
        <v>0</v>
      </c>
      <c r="N2357" s="208">
        <v>0</v>
      </c>
      <c r="O2357" s="330">
        <v>1266</v>
      </c>
      <c r="P2357" s="208" t="s">
        <v>257</v>
      </c>
      <c r="Q2357" s="208" t="s">
        <v>258</v>
      </c>
      <c r="R2357" s="208" t="s">
        <v>259</v>
      </c>
      <c r="S2357" s="203">
        <v>44837.595127314817</v>
      </c>
    </row>
    <row r="2358" spans="1:19" x14ac:dyDescent="0.2">
      <c r="A2358" s="208" t="s">
        <v>256</v>
      </c>
      <c r="B2358" s="208" t="s">
        <v>131</v>
      </c>
      <c r="C2358" s="203">
        <v>44813.125</v>
      </c>
      <c r="D2358" s="208">
        <v>0</v>
      </c>
      <c r="E2358" s="208">
        <v>0</v>
      </c>
      <c r="F2358" s="208">
        <v>1.242</v>
      </c>
      <c r="G2358" s="208">
        <v>1.242</v>
      </c>
      <c r="H2358" s="208">
        <v>0</v>
      </c>
      <c r="I2358" s="208">
        <v>0</v>
      </c>
      <c r="J2358" s="208">
        <v>0</v>
      </c>
      <c r="K2358" s="208">
        <v>0</v>
      </c>
      <c r="L2358" s="208"/>
      <c r="M2358" s="208">
        <v>0</v>
      </c>
      <c r="N2358" s="208">
        <v>0</v>
      </c>
      <c r="O2358" s="330">
        <v>1266</v>
      </c>
      <c r="P2358" s="208" t="s">
        <v>257</v>
      </c>
      <c r="Q2358" s="208" t="s">
        <v>258</v>
      </c>
      <c r="R2358" s="208" t="s">
        <v>259</v>
      </c>
      <c r="S2358" s="203">
        <v>44837.595127314817</v>
      </c>
    </row>
    <row r="2359" spans="1:19" x14ac:dyDescent="0.2">
      <c r="A2359" s="208" t="s">
        <v>256</v>
      </c>
      <c r="B2359" s="208" t="s">
        <v>131</v>
      </c>
      <c r="C2359" s="203">
        <v>44813.166666666664</v>
      </c>
      <c r="D2359" s="208">
        <v>0</v>
      </c>
      <c r="E2359" s="208">
        <v>0</v>
      </c>
      <c r="F2359" s="208">
        <v>1.252</v>
      </c>
      <c r="G2359" s="208">
        <v>1.252</v>
      </c>
      <c r="H2359" s="208">
        <v>0</v>
      </c>
      <c r="I2359" s="208">
        <v>0</v>
      </c>
      <c r="J2359" s="208">
        <v>0</v>
      </c>
      <c r="K2359" s="208">
        <v>0</v>
      </c>
      <c r="L2359" s="208"/>
      <c r="M2359" s="208">
        <v>0</v>
      </c>
      <c r="N2359" s="208">
        <v>0</v>
      </c>
      <c r="O2359" s="330">
        <v>1266</v>
      </c>
      <c r="P2359" s="208" t="s">
        <v>257</v>
      </c>
      <c r="Q2359" s="208" t="s">
        <v>258</v>
      </c>
      <c r="R2359" s="208" t="s">
        <v>259</v>
      </c>
      <c r="S2359" s="203">
        <v>44837.595127314817</v>
      </c>
    </row>
    <row r="2360" spans="1:19" x14ac:dyDescent="0.2">
      <c r="A2360" s="208" t="s">
        <v>256</v>
      </c>
      <c r="B2360" s="208" t="s">
        <v>131</v>
      </c>
      <c r="C2360" s="203">
        <v>44813.208333333336</v>
      </c>
      <c r="D2360" s="208">
        <v>0</v>
      </c>
      <c r="E2360" s="208">
        <v>0</v>
      </c>
      <c r="F2360" s="208">
        <v>1.2410000000000001</v>
      </c>
      <c r="G2360" s="208">
        <v>1.2410000000000001</v>
      </c>
      <c r="H2360" s="208">
        <v>0</v>
      </c>
      <c r="I2360" s="208">
        <v>0</v>
      </c>
      <c r="J2360" s="208">
        <v>0</v>
      </c>
      <c r="K2360" s="208">
        <v>0</v>
      </c>
      <c r="L2360" s="208"/>
      <c r="M2360" s="208">
        <v>0</v>
      </c>
      <c r="N2360" s="208">
        <v>0</v>
      </c>
      <c r="O2360" s="330">
        <v>1266</v>
      </c>
      <c r="P2360" s="208" t="s">
        <v>257</v>
      </c>
      <c r="Q2360" s="208" t="s">
        <v>258</v>
      </c>
      <c r="R2360" s="208" t="s">
        <v>259</v>
      </c>
      <c r="S2360" s="203">
        <v>44837.595127314817</v>
      </c>
    </row>
    <row r="2361" spans="1:19" x14ac:dyDescent="0.2">
      <c r="A2361" s="208" t="s">
        <v>256</v>
      </c>
      <c r="B2361" s="208" t="s">
        <v>131</v>
      </c>
      <c r="C2361" s="203">
        <v>44813.25</v>
      </c>
      <c r="D2361" s="208">
        <v>0</v>
      </c>
      <c r="E2361" s="208">
        <v>0</v>
      </c>
      <c r="F2361" s="208">
        <v>1.232</v>
      </c>
      <c r="G2361" s="208">
        <v>1.232</v>
      </c>
      <c r="H2361" s="208">
        <v>0</v>
      </c>
      <c r="I2361" s="208">
        <v>0</v>
      </c>
      <c r="J2361" s="208">
        <v>0</v>
      </c>
      <c r="K2361" s="208">
        <v>0</v>
      </c>
      <c r="L2361" s="208"/>
      <c r="M2361" s="208">
        <v>0</v>
      </c>
      <c r="N2361" s="208">
        <v>0</v>
      </c>
      <c r="O2361" s="330">
        <v>1266</v>
      </c>
      <c r="P2361" s="208" t="s">
        <v>257</v>
      </c>
      <c r="Q2361" s="208" t="s">
        <v>258</v>
      </c>
      <c r="R2361" s="208" t="s">
        <v>259</v>
      </c>
      <c r="S2361" s="203">
        <v>44837.595127314817</v>
      </c>
    </row>
    <row r="2362" spans="1:19" x14ac:dyDescent="0.2">
      <c r="A2362" s="208" t="s">
        <v>256</v>
      </c>
      <c r="B2362" s="208" t="s">
        <v>131</v>
      </c>
      <c r="C2362" s="203">
        <v>44813.291666666664</v>
      </c>
      <c r="D2362" s="208">
        <v>0</v>
      </c>
      <c r="E2362" s="208">
        <v>0</v>
      </c>
      <c r="F2362" s="208">
        <v>1.212</v>
      </c>
      <c r="G2362" s="208">
        <v>1.212</v>
      </c>
      <c r="H2362" s="208">
        <v>0</v>
      </c>
      <c r="I2362" s="208">
        <v>0</v>
      </c>
      <c r="J2362" s="208">
        <v>0</v>
      </c>
      <c r="K2362" s="208">
        <v>0</v>
      </c>
      <c r="L2362" s="208"/>
      <c r="M2362" s="208">
        <v>0</v>
      </c>
      <c r="N2362" s="208">
        <v>0</v>
      </c>
      <c r="O2362" s="330">
        <v>1266</v>
      </c>
      <c r="P2362" s="208" t="s">
        <v>257</v>
      </c>
      <c r="Q2362" s="208" t="s">
        <v>258</v>
      </c>
      <c r="R2362" s="208" t="s">
        <v>259</v>
      </c>
      <c r="S2362" s="203">
        <v>44837.595127314817</v>
      </c>
    </row>
    <row r="2363" spans="1:19" x14ac:dyDescent="0.2">
      <c r="A2363" s="208" t="s">
        <v>256</v>
      </c>
      <c r="B2363" s="208" t="s">
        <v>131</v>
      </c>
      <c r="C2363" s="203">
        <v>44813.333333333336</v>
      </c>
      <c r="D2363" s="208">
        <v>0</v>
      </c>
      <c r="E2363" s="208">
        <v>0</v>
      </c>
      <c r="F2363" s="208">
        <v>1.1719999999999999</v>
      </c>
      <c r="G2363" s="208">
        <v>1.1719999999999999</v>
      </c>
      <c r="H2363" s="208">
        <v>0</v>
      </c>
      <c r="I2363" s="208">
        <v>0</v>
      </c>
      <c r="J2363" s="208">
        <v>0</v>
      </c>
      <c r="K2363" s="208">
        <v>0</v>
      </c>
      <c r="L2363" s="208"/>
      <c r="M2363" s="208">
        <v>0</v>
      </c>
      <c r="N2363" s="208">
        <v>0</v>
      </c>
      <c r="O2363" s="330">
        <v>1266</v>
      </c>
      <c r="P2363" s="208" t="s">
        <v>257</v>
      </c>
      <c r="Q2363" s="208" t="s">
        <v>258</v>
      </c>
      <c r="R2363" s="208" t="s">
        <v>259</v>
      </c>
      <c r="S2363" s="203">
        <v>44837.595127314817</v>
      </c>
    </row>
    <row r="2364" spans="1:19" x14ac:dyDescent="0.2">
      <c r="A2364" s="208" t="s">
        <v>256</v>
      </c>
      <c r="B2364" s="208" t="s">
        <v>131</v>
      </c>
      <c r="C2364" s="203">
        <v>44813.375</v>
      </c>
      <c r="D2364" s="208">
        <v>0</v>
      </c>
      <c r="E2364" s="208">
        <v>0</v>
      </c>
      <c r="F2364" s="208">
        <v>1.151</v>
      </c>
      <c r="G2364" s="208">
        <v>1.151</v>
      </c>
      <c r="H2364" s="208">
        <v>0</v>
      </c>
      <c r="I2364" s="208">
        <v>0</v>
      </c>
      <c r="J2364" s="208">
        <v>0</v>
      </c>
      <c r="K2364" s="208">
        <v>0</v>
      </c>
      <c r="L2364" s="208"/>
      <c r="M2364" s="208">
        <v>0</v>
      </c>
      <c r="N2364" s="208">
        <v>0</v>
      </c>
      <c r="O2364" s="330">
        <v>1266</v>
      </c>
      <c r="P2364" s="208" t="s">
        <v>257</v>
      </c>
      <c r="Q2364" s="208" t="s">
        <v>258</v>
      </c>
      <c r="R2364" s="208" t="s">
        <v>259</v>
      </c>
      <c r="S2364" s="203">
        <v>44837.595127314817</v>
      </c>
    </row>
    <row r="2365" spans="1:19" x14ac:dyDescent="0.2">
      <c r="A2365" s="208" t="s">
        <v>256</v>
      </c>
      <c r="B2365" s="208" t="s">
        <v>131</v>
      </c>
      <c r="C2365" s="203">
        <v>44813.416666666664</v>
      </c>
      <c r="D2365" s="208">
        <v>0</v>
      </c>
      <c r="E2365" s="208">
        <v>0</v>
      </c>
      <c r="F2365" s="208">
        <v>1.1319999999999999</v>
      </c>
      <c r="G2365" s="208">
        <v>1.1319999999999999</v>
      </c>
      <c r="H2365" s="208">
        <v>0</v>
      </c>
      <c r="I2365" s="208">
        <v>0</v>
      </c>
      <c r="J2365" s="208">
        <v>0</v>
      </c>
      <c r="K2365" s="208">
        <v>0</v>
      </c>
      <c r="L2365" s="208"/>
      <c r="M2365" s="208">
        <v>0</v>
      </c>
      <c r="N2365" s="208">
        <v>0</v>
      </c>
      <c r="O2365" s="330">
        <v>1266</v>
      </c>
      <c r="P2365" s="208" t="s">
        <v>257</v>
      </c>
      <c r="Q2365" s="208" t="s">
        <v>258</v>
      </c>
      <c r="R2365" s="208" t="s">
        <v>259</v>
      </c>
      <c r="S2365" s="203">
        <v>44837.595127314817</v>
      </c>
    </row>
    <row r="2366" spans="1:19" x14ac:dyDescent="0.2">
      <c r="A2366" s="208" t="s">
        <v>256</v>
      </c>
      <c r="B2366" s="208" t="s">
        <v>131</v>
      </c>
      <c r="C2366" s="203">
        <v>44813.458333333336</v>
      </c>
      <c r="D2366" s="208">
        <v>0</v>
      </c>
      <c r="E2366" s="208">
        <v>0</v>
      </c>
      <c r="F2366" s="208">
        <v>1.1020000000000001</v>
      </c>
      <c r="G2366" s="208">
        <v>1.1020000000000001</v>
      </c>
      <c r="H2366" s="208">
        <v>0</v>
      </c>
      <c r="I2366" s="208">
        <v>0</v>
      </c>
      <c r="J2366" s="208">
        <v>0</v>
      </c>
      <c r="K2366" s="208">
        <v>0</v>
      </c>
      <c r="L2366" s="208"/>
      <c r="M2366" s="208">
        <v>0</v>
      </c>
      <c r="N2366" s="208">
        <v>0</v>
      </c>
      <c r="O2366" s="330">
        <v>1266</v>
      </c>
      <c r="P2366" s="208" t="s">
        <v>257</v>
      </c>
      <c r="Q2366" s="208" t="s">
        <v>258</v>
      </c>
      <c r="R2366" s="208" t="s">
        <v>259</v>
      </c>
      <c r="S2366" s="203">
        <v>44837.595127314817</v>
      </c>
    </row>
    <row r="2367" spans="1:19" x14ac:dyDescent="0.2">
      <c r="A2367" s="208" t="s">
        <v>256</v>
      </c>
      <c r="B2367" s="208" t="s">
        <v>131</v>
      </c>
      <c r="C2367" s="203">
        <v>44813.5</v>
      </c>
      <c r="D2367" s="208">
        <v>0</v>
      </c>
      <c r="E2367" s="208">
        <v>0</v>
      </c>
      <c r="F2367" s="208">
        <v>1.0820000000000001</v>
      </c>
      <c r="G2367" s="208">
        <v>1.0820000000000001</v>
      </c>
      <c r="H2367" s="208">
        <v>0</v>
      </c>
      <c r="I2367" s="208">
        <v>0</v>
      </c>
      <c r="J2367" s="208">
        <v>0</v>
      </c>
      <c r="K2367" s="208">
        <v>0</v>
      </c>
      <c r="L2367" s="208"/>
      <c r="M2367" s="208">
        <v>0</v>
      </c>
      <c r="N2367" s="208">
        <v>0</v>
      </c>
      <c r="O2367" s="330">
        <v>1266</v>
      </c>
      <c r="P2367" s="208" t="s">
        <v>257</v>
      </c>
      <c r="Q2367" s="208" t="s">
        <v>258</v>
      </c>
      <c r="R2367" s="208" t="s">
        <v>259</v>
      </c>
      <c r="S2367" s="203">
        <v>44837.595127314817</v>
      </c>
    </row>
    <row r="2368" spans="1:19" x14ac:dyDescent="0.2">
      <c r="A2368" s="208" t="s">
        <v>256</v>
      </c>
      <c r="B2368" s="208" t="s">
        <v>131</v>
      </c>
      <c r="C2368" s="203">
        <v>44813.541666666664</v>
      </c>
      <c r="D2368" s="208">
        <v>0</v>
      </c>
      <c r="E2368" s="208">
        <v>0</v>
      </c>
      <c r="F2368" s="208">
        <v>1.0920000000000001</v>
      </c>
      <c r="G2368" s="208">
        <v>1.0920000000000001</v>
      </c>
      <c r="H2368" s="208">
        <v>0</v>
      </c>
      <c r="I2368" s="208">
        <v>0</v>
      </c>
      <c r="J2368" s="208">
        <v>0</v>
      </c>
      <c r="K2368" s="208">
        <v>0</v>
      </c>
      <c r="L2368" s="208"/>
      <c r="M2368" s="208">
        <v>0</v>
      </c>
      <c r="N2368" s="208">
        <v>0</v>
      </c>
      <c r="O2368" s="330">
        <v>1266</v>
      </c>
      <c r="P2368" s="208" t="s">
        <v>257</v>
      </c>
      <c r="Q2368" s="208" t="s">
        <v>258</v>
      </c>
      <c r="R2368" s="208" t="s">
        <v>259</v>
      </c>
      <c r="S2368" s="203">
        <v>44837.595127314817</v>
      </c>
    </row>
    <row r="2369" spans="1:19" x14ac:dyDescent="0.2">
      <c r="A2369" s="208" t="s">
        <v>256</v>
      </c>
      <c r="B2369" s="208" t="s">
        <v>131</v>
      </c>
      <c r="C2369" s="203">
        <v>44813.583333333336</v>
      </c>
      <c r="D2369" s="208">
        <v>0</v>
      </c>
      <c r="E2369" s="208">
        <v>0</v>
      </c>
      <c r="F2369" s="208">
        <v>1.0920000000000001</v>
      </c>
      <c r="G2369" s="208">
        <v>1.0920000000000001</v>
      </c>
      <c r="H2369" s="208">
        <v>0</v>
      </c>
      <c r="I2369" s="208">
        <v>0</v>
      </c>
      <c r="J2369" s="208">
        <v>0</v>
      </c>
      <c r="K2369" s="208">
        <v>0</v>
      </c>
      <c r="L2369" s="208"/>
      <c r="M2369" s="208">
        <v>0</v>
      </c>
      <c r="N2369" s="208">
        <v>0</v>
      </c>
      <c r="O2369" s="330">
        <v>1266</v>
      </c>
      <c r="P2369" s="208" t="s">
        <v>257</v>
      </c>
      <c r="Q2369" s="208" t="s">
        <v>258</v>
      </c>
      <c r="R2369" s="208" t="s">
        <v>259</v>
      </c>
      <c r="S2369" s="203">
        <v>44837.595127314817</v>
      </c>
    </row>
    <row r="2370" spans="1:19" x14ac:dyDescent="0.2">
      <c r="A2370" s="208" t="s">
        <v>256</v>
      </c>
      <c r="B2370" s="208" t="s">
        <v>131</v>
      </c>
      <c r="C2370" s="203">
        <v>44813.625</v>
      </c>
      <c r="D2370" s="208">
        <v>0</v>
      </c>
      <c r="E2370" s="208">
        <v>0</v>
      </c>
      <c r="F2370" s="208">
        <v>1.0920000000000001</v>
      </c>
      <c r="G2370" s="208">
        <v>1.0920000000000001</v>
      </c>
      <c r="H2370" s="208">
        <v>0</v>
      </c>
      <c r="I2370" s="208">
        <v>0</v>
      </c>
      <c r="J2370" s="208">
        <v>0</v>
      </c>
      <c r="K2370" s="208">
        <v>0</v>
      </c>
      <c r="L2370" s="208"/>
      <c r="M2370" s="208">
        <v>0</v>
      </c>
      <c r="N2370" s="208">
        <v>0</v>
      </c>
      <c r="O2370" s="330">
        <v>1266</v>
      </c>
      <c r="P2370" s="208" t="s">
        <v>257</v>
      </c>
      <c r="Q2370" s="208" t="s">
        <v>258</v>
      </c>
      <c r="R2370" s="208" t="s">
        <v>259</v>
      </c>
      <c r="S2370" s="203">
        <v>44837.595127314817</v>
      </c>
    </row>
    <row r="2371" spans="1:19" x14ac:dyDescent="0.2">
      <c r="A2371" s="208" t="s">
        <v>256</v>
      </c>
      <c r="B2371" s="208" t="s">
        <v>131</v>
      </c>
      <c r="C2371" s="203">
        <v>44813.666666666664</v>
      </c>
      <c r="D2371" s="208">
        <v>0</v>
      </c>
      <c r="E2371" s="208">
        <v>0</v>
      </c>
      <c r="F2371" s="208">
        <v>1.1220000000000001</v>
      </c>
      <c r="G2371" s="208">
        <v>1.1220000000000001</v>
      </c>
      <c r="H2371" s="208">
        <v>0</v>
      </c>
      <c r="I2371" s="208">
        <v>0</v>
      </c>
      <c r="J2371" s="208">
        <v>0</v>
      </c>
      <c r="K2371" s="208">
        <v>0</v>
      </c>
      <c r="L2371" s="208"/>
      <c r="M2371" s="208">
        <v>0</v>
      </c>
      <c r="N2371" s="208">
        <v>0</v>
      </c>
      <c r="O2371" s="330">
        <v>1266</v>
      </c>
      <c r="P2371" s="208" t="s">
        <v>257</v>
      </c>
      <c r="Q2371" s="208" t="s">
        <v>258</v>
      </c>
      <c r="R2371" s="208" t="s">
        <v>259</v>
      </c>
      <c r="S2371" s="203">
        <v>44837.595127314817</v>
      </c>
    </row>
    <row r="2372" spans="1:19" x14ac:dyDescent="0.2">
      <c r="A2372" s="208" t="s">
        <v>256</v>
      </c>
      <c r="B2372" s="208" t="s">
        <v>131</v>
      </c>
      <c r="C2372" s="203">
        <v>44813.708333333336</v>
      </c>
      <c r="D2372" s="208">
        <v>0</v>
      </c>
      <c r="E2372" s="208">
        <v>0</v>
      </c>
      <c r="F2372" s="208">
        <v>1.1319999999999999</v>
      </c>
      <c r="G2372" s="208">
        <v>1.1319999999999999</v>
      </c>
      <c r="H2372" s="208">
        <v>0</v>
      </c>
      <c r="I2372" s="208">
        <v>0</v>
      </c>
      <c r="J2372" s="208">
        <v>0</v>
      </c>
      <c r="K2372" s="208">
        <v>0</v>
      </c>
      <c r="L2372" s="208"/>
      <c r="M2372" s="208">
        <v>0</v>
      </c>
      <c r="N2372" s="208">
        <v>0</v>
      </c>
      <c r="O2372" s="330">
        <v>1266</v>
      </c>
      <c r="P2372" s="208" t="s">
        <v>257</v>
      </c>
      <c r="Q2372" s="208" t="s">
        <v>258</v>
      </c>
      <c r="R2372" s="208" t="s">
        <v>259</v>
      </c>
      <c r="S2372" s="203">
        <v>44837.595127314817</v>
      </c>
    </row>
    <row r="2373" spans="1:19" x14ac:dyDescent="0.2">
      <c r="A2373" s="208" t="s">
        <v>256</v>
      </c>
      <c r="B2373" s="208" t="s">
        <v>131</v>
      </c>
      <c r="C2373" s="203">
        <v>44813.75</v>
      </c>
      <c r="D2373" s="208">
        <v>0</v>
      </c>
      <c r="E2373" s="208">
        <v>0</v>
      </c>
      <c r="F2373" s="208">
        <v>1.0820000000000001</v>
      </c>
      <c r="G2373" s="208">
        <v>1.0820000000000001</v>
      </c>
      <c r="H2373" s="208">
        <v>0</v>
      </c>
      <c r="I2373" s="208">
        <v>0</v>
      </c>
      <c r="J2373" s="208">
        <v>0</v>
      </c>
      <c r="K2373" s="208">
        <v>0</v>
      </c>
      <c r="L2373" s="208"/>
      <c r="M2373" s="208">
        <v>0</v>
      </c>
      <c r="N2373" s="208">
        <v>0</v>
      </c>
      <c r="O2373" s="330">
        <v>1266</v>
      </c>
      <c r="P2373" s="208" t="s">
        <v>257</v>
      </c>
      <c r="Q2373" s="208" t="s">
        <v>258</v>
      </c>
      <c r="R2373" s="208" t="s">
        <v>259</v>
      </c>
      <c r="S2373" s="203">
        <v>44837.595127314817</v>
      </c>
    </row>
    <row r="2374" spans="1:19" x14ac:dyDescent="0.2">
      <c r="A2374" s="208" t="s">
        <v>256</v>
      </c>
      <c r="B2374" s="208" t="s">
        <v>131</v>
      </c>
      <c r="C2374" s="203">
        <v>44813.791666666664</v>
      </c>
      <c r="D2374" s="208">
        <v>0</v>
      </c>
      <c r="E2374" s="208">
        <v>0</v>
      </c>
      <c r="F2374" s="208">
        <v>1.0920000000000001</v>
      </c>
      <c r="G2374" s="208">
        <v>1.0920000000000001</v>
      </c>
      <c r="H2374" s="208">
        <v>0</v>
      </c>
      <c r="I2374" s="208">
        <v>0</v>
      </c>
      <c r="J2374" s="208">
        <v>0</v>
      </c>
      <c r="K2374" s="208">
        <v>0</v>
      </c>
      <c r="L2374" s="208"/>
      <c r="M2374" s="208">
        <v>0</v>
      </c>
      <c r="N2374" s="208">
        <v>0</v>
      </c>
      <c r="O2374" s="330">
        <v>1266</v>
      </c>
      <c r="P2374" s="208" t="s">
        <v>257</v>
      </c>
      <c r="Q2374" s="208" t="s">
        <v>258</v>
      </c>
      <c r="R2374" s="208" t="s">
        <v>259</v>
      </c>
      <c r="S2374" s="203">
        <v>44837.595127314817</v>
      </c>
    </row>
    <row r="2375" spans="1:19" x14ac:dyDescent="0.2">
      <c r="A2375" s="208" t="s">
        <v>256</v>
      </c>
      <c r="B2375" s="208" t="s">
        <v>131</v>
      </c>
      <c r="C2375" s="203">
        <v>44813.833333333336</v>
      </c>
      <c r="D2375" s="208">
        <v>0</v>
      </c>
      <c r="E2375" s="208">
        <v>0</v>
      </c>
      <c r="F2375" s="208">
        <v>1.1020000000000001</v>
      </c>
      <c r="G2375" s="208">
        <v>1.1020000000000001</v>
      </c>
      <c r="H2375" s="208">
        <v>0</v>
      </c>
      <c r="I2375" s="208">
        <v>0</v>
      </c>
      <c r="J2375" s="208">
        <v>0</v>
      </c>
      <c r="K2375" s="208">
        <v>0</v>
      </c>
      <c r="L2375" s="208"/>
      <c r="M2375" s="208">
        <v>0</v>
      </c>
      <c r="N2375" s="208">
        <v>0</v>
      </c>
      <c r="O2375" s="330">
        <v>1266</v>
      </c>
      <c r="P2375" s="208" t="s">
        <v>257</v>
      </c>
      <c r="Q2375" s="208" t="s">
        <v>258</v>
      </c>
      <c r="R2375" s="208" t="s">
        <v>259</v>
      </c>
      <c r="S2375" s="203">
        <v>44837.595127314817</v>
      </c>
    </row>
    <row r="2376" spans="1:19" x14ac:dyDescent="0.2">
      <c r="A2376" s="208" t="s">
        <v>256</v>
      </c>
      <c r="B2376" s="208" t="s">
        <v>131</v>
      </c>
      <c r="C2376" s="203">
        <v>44813.875</v>
      </c>
      <c r="D2376" s="208">
        <v>0</v>
      </c>
      <c r="E2376" s="208">
        <v>0</v>
      </c>
      <c r="F2376" s="208">
        <v>1.1020000000000001</v>
      </c>
      <c r="G2376" s="208">
        <v>1.1020000000000001</v>
      </c>
      <c r="H2376" s="208">
        <v>0</v>
      </c>
      <c r="I2376" s="208">
        <v>0</v>
      </c>
      <c r="J2376" s="208">
        <v>0</v>
      </c>
      <c r="K2376" s="208">
        <v>0</v>
      </c>
      <c r="L2376" s="208"/>
      <c r="M2376" s="208">
        <v>0</v>
      </c>
      <c r="N2376" s="208">
        <v>0</v>
      </c>
      <c r="O2376" s="330">
        <v>1266</v>
      </c>
      <c r="P2376" s="208" t="s">
        <v>257</v>
      </c>
      <c r="Q2376" s="208" t="s">
        <v>258</v>
      </c>
      <c r="R2376" s="208" t="s">
        <v>259</v>
      </c>
      <c r="S2376" s="203">
        <v>44837.595127314817</v>
      </c>
    </row>
    <row r="2377" spans="1:19" x14ac:dyDescent="0.2">
      <c r="A2377" s="208" t="s">
        <v>256</v>
      </c>
      <c r="B2377" s="208" t="s">
        <v>131</v>
      </c>
      <c r="C2377" s="203">
        <v>44813.916666666664</v>
      </c>
      <c r="D2377" s="208">
        <v>0</v>
      </c>
      <c r="E2377" s="208">
        <v>0</v>
      </c>
      <c r="F2377" s="208">
        <v>1.1319999999999999</v>
      </c>
      <c r="G2377" s="208">
        <v>1.1319999999999999</v>
      </c>
      <c r="H2377" s="208">
        <v>0</v>
      </c>
      <c r="I2377" s="208">
        <v>0</v>
      </c>
      <c r="J2377" s="208">
        <v>0</v>
      </c>
      <c r="K2377" s="208">
        <v>0</v>
      </c>
      <c r="L2377" s="208"/>
      <c r="M2377" s="208">
        <v>0</v>
      </c>
      <c r="N2377" s="208">
        <v>0</v>
      </c>
      <c r="O2377" s="330">
        <v>1266</v>
      </c>
      <c r="P2377" s="208" t="s">
        <v>257</v>
      </c>
      <c r="Q2377" s="208" t="s">
        <v>258</v>
      </c>
      <c r="R2377" s="208" t="s">
        <v>259</v>
      </c>
      <c r="S2377" s="203">
        <v>44837.595127314817</v>
      </c>
    </row>
    <row r="2378" spans="1:19" x14ac:dyDescent="0.2">
      <c r="A2378" s="208" t="s">
        <v>256</v>
      </c>
      <c r="B2378" s="208" t="s">
        <v>131</v>
      </c>
      <c r="C2378" s="203">
        <v>44813.958333333336</v>
      </c>
      <c r="D2378" s="208">
        <v>0</v>
      </c>
      <c r="E2378" s="208">
        <v>0</v>
      </c>
      <c r="F2378" s="208">
        <v>1.1619999999999999</v>
      </c>
      <c r="G2378" s="208">
        <v>1.1619999999999999</v>
      </c>
      <c r="H2378" s="208">
        <v>0</v>
      </c>
      <c r="I2378" s="208">
        <v>0</v>
      </c>
      <c r="J2378" s="208">
        <v>0</v>
      </c>
      <c r="K2378" s="208">
        <v>0</v>
      </c>
      <c r="L2378" s="208"/>
      <c r="M2378" s="208">
        <v>0</v>
      </c>
      <c r="N2378" s="208">
        <v>0</v>
      </c>
      <c r="O2378" s="330">
        <v>1266</v>
      </c>
      <c r="P2378" s="208" t="s">
        <v>257</v>
      </c>
      <c r="Q2378" s="208" t="s">
        <v>258</v>
      </c>
      <c r="R2378" s="208" t="s">
        <v>259</v>
      </c>
      <c r="S2378" s="203">
        <v>44837.595127314817</v>
      </c>
    </row>
    <row r="2379" spans="1:19" x14ac:dyDescent="0.2">
      <c r="A2379" s="208" t="s">
        <v>256</v>
      </c>
      <c r="B2379" s="208" t="s">
        <v>131</v>
      </c>
      <c r="C2379" s="203">
        <v>44814</v>
      </c>
      <c r="D2379" s="208">
        <v>0</v>
      </c>
      <c r="E2379" s="208">
        <v>0</v>
      </c>
      <c r="F2379" s="208">
        <v>1.1519999999999999</v>
      </c>
      <c r="G2379" s="208">
        <v>1.1519999999999999</v>
      </c>
      <c r="H2379" s="208">
        <v>0</v>
      </c>
      <c r="I2379" s="208">
        <v>0</v>
      </c>
      <c r="J2379" s="208">
        <v>0</v>
      </c>
      <c r="K2379" s="208">
        <v>0</v>
      </c>
      <c r="L2379" s="208"/>
      <c r="M2379" s="208">
        <v>0</v>
      </c>
      <c r="N2379" s="208">
        <v>0</v>
      </c>
      <c r="O2379" s="330">
        <v>1266</v>
      </c>
      <c r="P2379" s="208" t="s">
        <v>257</v>
      </c>
      <c r="Q2379" s="208" t="s">
        <v>258</v>
      </c>
      <c r="R2379" s="208" t="s">
        <v>259</v>
      </c>
      <c r="S2379" s="203">
        <v>44837.595127314817</v>
      </c>
    </row>
    <row r="2380" spans="1:19" x14ac:dyDescent="0.2">
      <c r="A2380" s="208" t="s">
        <v>256</v>
      </c>
      <c r="B2380" s="208" t="s">
        <v>131</v>
      </c>
      <c r="C2380" s="203">
        <v>44814.041666666664</v>
      </c>
      <c r="D2380" s="208">
        <v>0</v>
      </c>
      <c r="E2380" s="208">
        <v>0</v>
      </c>
      <c r="F2380" s="208">
        <v>1.1619999999999999</v>
      </c>
      <c r="G2380" s="208">
        <v>1.1619999999999999</v>
      </c>
      <c r="H2380" s="208">
        <v>0</v>
      </c>
      <c r="I2380" s="208">
        <v>0</v>
      </c>
      <c r="J2380" s="208">
        <v>0</v>
      </c>
      <c r="K2380" s="208">
        <v>0</v>
      </c>
      <c r="L2380" s="208"/>
      <c r="M2380" s="208">
        <v>0</v>
      </c>
      <c r="N2380" s="208">
        <v>0</v>
      </c>
      <c r="O2380" s="330">
        <v>1266</v>
      </c>
      <c r="P2380" s="208" t="s">
        <v>257</v>
      </c>
      <c r="Q2380" s="208" t="s">
        <v>258</v>
      </c>
      <c r="R2380" s="208" t="s">
        <v>259</v>
      </c>
      <c r="S2380" s="203">
        <v>44837.595127314817</v>
      </c>
    </row>
    <row r="2381" spans="1:19" x14ac:dyDescent="0.2">
      <c r="A2381" s="208" t="s">
        <v>256</v>
      </c>
      <c r="B2381" s="208" t="s">
        <v>131</v>
      </c>
      <c r="C2381" s="203">
        <v>44814.083333333336</v>
      </c>
      <c r="D2381" s="208">
        <v>0</v>
      </c>
      <c r="E2381" s="208">
        <v>0</v>
      </c>
      <c r="F2381" s="208">
        <v>1.1719999999999999</v>
      </c>
      <c r="G2381" s="208">
        <v>1.1719999999999999</v>
      </c>
      <c r="H2381" s="208">
        <v>0</v>
      </c>
      <c r="I2381" s="208">
        <v>0</v>
      </c>
      <c r="J2381" s="208">
        <v>0</v>
      </c>
      <c r="K2381" s="208">
        <v>0</v>
      </c>
      <c r="L2381" s="208"/>
      <c r="M2381" s="208">
        <v>0</v>
      </c>
      <c r="N2381" s="208">
        <v>0</v>
      </c>
      <c r="O2381" s="330">
        <v>1266</v>
      </c>
      <c r="P2381" s="208" t="s">
        <v>257</v>
      </c>
      <c r="Q2381" s="208" t="s">
        <v>258</v>
      </c>
      <c r="R2381" s="208" t="s">
        <v>259</v>
      </c>
      <c r="S2381" s="203">
        <v>44837.595127314817</v>
      </c>
    </row>
    <row r="2382" spans="1:19" x14ac:dyDescent="0.2">
      <c r="A2382" s="208" t="s">
        <v>256</v>
      </c>
      <c r="B2382" s="208" t="s">
        <v>131</v>
      </c>
      <c r="C2382" s="203">
        <v>44814.125</v>
      </c>
      <c r="D2382" s="208">
        <v>0</v>
      </c>
      <c r="E2382" s="208">
        <v>0</v>
      </c>
      <c r="F2382" s="208">
        <v>1.1619999999999999</v>
      </c>
      <c r="G2382" s="208">
        <v>1.1619999999999999</v>
      </c>
      <c r="H2382" s="208">
        <v>0</v>
      </c>
      <c r="I2382" s="208">
        <v>0</v>
      </c>
      <c r="J2382" s="208">
        <v>0</v>
      </c>
      <c r="K2382" s="208">
        <v>0</v>
      </c>
      <c r="L2382" s="208"/>
      <c r="M2382" s="208">
        <v>0</v>
      </c>
      <c r="N2382" s="208">
        <v>0</v>
      </c>
      <c r="O2382" s="330">
        <v>1266</v>
      </c>
      <c r="P2382" s="208" t="s">
        <v>257</v>
      </c>
      <c r="Q2382" s="208" t="s">
        <v>258</v>
      </c>
      <c r="R2382" s="208" t="s">
        <v>259</v>
      </c>
      <c r="S2382" s="203">
        <v>44837.595127314817</v>
      </c>
    </row>
    <row r="2383" spans="1:19" x14ac:dyDescent="0.2">
      <c r="A2383" s="208" t="s">
        <v>256</v>
      </c>
      <c r="B2383" s="208" t="s">
        <v>131</v>
      </c>
      <c r="C2383" s="203">
        <v>44814.166666666664</v>
      </c>
      <c r="D2383" s="208">
        <v>0</v>
      </c>
      <c r="E2383" s="208">
        <v>0</v>
      </c>
      <c r="F2383" s="208">
        <v>1.1819999999999999</v>
      </c>
      <c r="G2383" s="208">
        <v>1.1819999999999999</v>
      </c>
      <c r="H2383" s="208">
        <v>0</v>
      </c>
      <c r="I2383" s="208">
        <v>0</v>
      </c>
      <c r="J2383" s="208">
        <v>0</v>
      </c>
      <c r="K2383" s="208">
        <v>0</v>
      </c>
      <c r="L2383" s="208"/>
      <c r="M2383" s="208">
        <v>0</v>
      </c>
      <c r="N2383" s="208">
        <v>0</v>
      </c>
      <c r="O2383" s="330">
        <v>1266</v>
      </c>
      <c r="P2383" s="208" t="s">
        <v>257</v>
      </c>
      <c r="Q2383" s="208" t="s">
        <v>258</v>
      </c>
      <c r="R2383" s="208" t="s">
        <v>259</v>
      </c>
      <c r="S2383" s="203">
        <v>44837.595127314817</v>
      </c>
    </row>
    <row r="2384" spans="1:19" x14ac:dyDescent="0.2">
      <c r="A2384" s="208" t="s">
        <v>256</v>
      </c>
      <c r="B2384" s="208" t="s">
        <v>131</v>
      </c>
      <c r="C2384" s="203">
        <v>44814.208333333336</v>
      </c>
      <c r="D2384" s="208">
        <v>0</v>
      </c>
      <c r="E2384" s="208">
        <v>0</v>
      </c>
      <c r="F2384" s="208">
        <v>1.1619999999999999</v>
      </c>
      <c r="G2384" s="208">
        <v>1.1619999999999999</v>
      </c>
      <c r="H2384" s="208">
        <v>0</v>
      </c>
      <c r="I2384" s="208">
        <v>0</v>
      </c>
      <c r="J2384" s="208">
        <v>0</v>
      </c>
      <c r="K2384" s="208">
        <v>0</v>
      </c>
      <c r="L2384" s="208"/>
      <c r="M2384" s="208">
        <v>0</v>
      </c>
      <c r="N2384" s="208">
        <v>0</v>
      </c>
      <c r="O2384" s="330">
        <v>1266</v>
      </c>
      <c r="P2384" s="208" t="s">
        <v>257</v>
      </c>
      <c r="Q2384" s="208" t="s">
        <v>258</v>
      </c>
      <c r="R2384" s="208" t="s">
        <v>259</v>
      </c>
      <c r="S2384" s="203">
        <v>44837.595127314817</v>
      </c>
    </row>
    <row r="2385" spans="1:19" x14ac:dyDescent="0.2">
      <c r="A2385" s="208" t="s">
        <v>256</v>
      </c>
      <c r="B2385" s="208" t="s">
        <v>131</v>
      </c>
      <c r="C2385" s="203">
        <v>44814.25</v>
      </c>
      <c r="D2385" s="208">
        <v>0</v>
      </c>
      <c r="E2385" s="208">
        <v>0</v>
      </c>
      <c r="F2385" s="208">
        <v>1.161</v>
      </c>
      <c r="G2385" s="208">
        <v>1.161</v>
      </c>
      <c r="H2385" s="208">
        <v>0</v>
      </c>
      <c r="I2385" s="208">
        <v>0</v>
      </c>
      <c r="J2385" s="208">
        <v>0</v>
      </c>
      <c r="K2385" s="208">
        <v>0</v>
      </c>
      <c r="L2385" s="208"/>
      <c r="M2385" s="208">
        <v>0</v>
      </c>
      <c r="N2385" s="208">
        <v>0</v>
      </c>
      <c r="O2385" s="330">
        <v>1266</v>
      </c>
      <c r="P2385" s="208" t="s">
        <v>257</v>
      </c>
      <c r="Q2385" s="208" t="s">
        <v>258</v>
      </c>
      <c r="R2385" s="208" t="s">
        <v>259</v>
      </c>
      <c r="S2385" s="203">
        <v>44837.595127314817</v>
      </c>
    </row>
    <row r="2386" spans="1:19" x14ac:dyDescent="0.2">
      <c r="A2386" s="208" t="s">
        <v>256</v>
      </c>
      <c r="B2386" s="208" t="s">
        <v>131</v>
      </c>
      <c r="C2386" s="203">
        <v>44814.291666666664</v>
      </c>
      <c r="D2386" s="208">
        <v>0</v>
      </c>
      <c r="E2386" s="208">
        <v>0</v>
      </c>
      <c r="F2386" s="208">
        <v>1.1819999999999999</v>
      </c>
      <c r="G2386" s="208">
        <v>1.1819999999999999</v>
      </c>
      <c r="H2386" s="208">
        <v>0</v>
      </c>
      <c r="I2386" s="208">
        <v>0</v>
      </c>
      <c r="J2386" s="208">
        <v>0</v>
      </c>
      <c r="K2386" s="208">
        <v>0</v>
      </c>
      <c r="L2386" s="208"/>
      <c r="M2386" s="208">
        <v>0</v>
      </c>
      <c r="N2386" s="208">
        <v>0</v>
      </c>
      <c r="O2386" s="330">
        <v>1266</v>
      </c>
      <c r="P2386" s="208" t="s">
        <v>257</v>
      </c>
      <c r="Q2386" s="208" t="s">
        <v>258</v>
      </c>
      <c r="R2386" s="208" t="s">
        <v>259</v>
      </c>
      <c r="S2386" s="203">
        <v>44837.595127314817</v>
      </c>
    </row>
    <row r="2387" spans="1:19" x14ac:dyDescent="0.2">
      <c r="A2387" s="208" t="s">
        <v>256</v>
      </c>
      <c r="B2387" s="208" t="s">
        <v>131</v>
      </c>
      <c r="C2387" s="203">
        <v>44814.333333333336</v>
      </c>
      <c r="D2387" s="208">
        <v>0</v>
      </c>
      <c r="E2387" s="208">
        <v>0</v>
      </c>
      <c r="F2387" s="208">
        <v>1.1120000000000001</v>
      </c>
      <c r="G2387" s="208">
        <v>1.1120000000000001</v>
      </c>
      <c r="H2387" s="208">
        <v>0</v>
      </c>
      <c r="I2387" s="208">
        <v>0</v>
      </c>
      <c r="J2387" s="208">
        <v>0</v>
      </c>
      <c r="K2387" s="208">
        <v>0</v>
      </c>
      <c r="L2387" s="208"/>
      <c r="M2387" s="208">
        <v>0</v>
      </c>
      <c r="N2387" s="208">
        <v>0</v>
      </c>
      <c r="O2387" s="330">
        <v>1266</v>
      </c>
      <c r="P2387" s="208" t="s">
        <v>257</v>
      </c>
      <c r="Q2387" s="208" t="s">
        <v>258</v>
      </c>
      <c r="R2387" s="208" t="s">
        <v>259</v>
      </c>
      <c r="S2387" s="203">
        <v>44837.595127314817</v>
      </c>
    </row>
    <row r="2388" spans="1:19" x14ac:dyDescent="0.2">
      <c r="A2388" s="208" t="s">
        <v>256</v>
      </c>
      <c r="B2388" s="208" t="s">
        <v>131</v>
      </c>
      <c r="C2388" s="203">
        <v>44814.375</v>
      </c>
      <c r="D2388" s="208">
        <v>0</v>
      </c>
      <c r="E2388" s="208">
        <v>0</v>
      </c>
      <c r="F2388" s="208">
        <v>1.1020000000000001</v>
      </c>
      <c r="G2388" s="208">
        <v>1.1020000000000001</v>
      </c>
      <c r="H2388" s="208">
        <v>0</v>
      </c>
      <c r="I2388" s="208">
        <v>0</v>
      </c>
      <c r="J2388" s="208">
        <v>0</v>
      </c>
      <c r="K2388" s="208">
        <v>0</v>
      </c>
      <c r="L2388" s="208"/>
      <c r="M2388" s="208">
        <v>0</v>
      </c>
      <c r="N2388" s="208">
        <v>0</v>
      </c>
      <c r="O2388" s="330">
        <v>1266</v>
      </c>
      <c r="P2388" s="208" t="s">
        <v>257</v>
      </c>
      <c r="Q2388" s="208" t="s">
        <v>258</v>
      </c>
      <c r="R2388" s="208" t="s">
        <v>259</v>
      </c>
      <c r="S2388" s="203">
        <v>44837.595127314817</v>
      </c>
    </row>
    <row r="2389" spans="1:19" x14ac:dyDescent="0.2">
      <c r="A2389" s="208" t="s">
        <v>256</v>
      </c>
      <c r="B2389" s="208" t="s">
        <v>131</v>
      </c>
      <c r="C2389" s="203">
        <v>44814.416666666664</v>
      </c>
      <c r="D2389" s="208">
        <v>0</v>
      </c>
      <c r="E2389" s="208">
        <v>0</v>
      </c>
      <c r="F2389" s="208">
        <v>1.1419999999999999</v>
      </c>
      <c r="G2389" s="208">
        <v>1.1419999999999999</v>
      </c>
      <c r="H2389" s="208">
        <v>0</v>
      </c>
      <c r="I2389" s="208">
        <v>0</v>
      </c>
      <c r="J2389" s="208">
        <v>0</v>
      </c>
      <c r="K2389" s="208">
        <v>0</v>
      </c>
      <c r="L2389" s="208"/>
      <c r="M2389" s="208">
        <v>0</v>
      </c>
      <c r="N2389" s="208">
        <v>0</v>
      </c>
      <c r="O2389" s="330">
        <v>1266</v>
      </c>
      <c r="P2389" s="208" t="s">
        <v>257</v>
      </c>
      <c r="Q2389" s="208" t="s">
        <v>258</v>
      </c>
      <c r="R2389" s="208" t="s">
        <v>259</v>
      </c>
      <c r="S2389" s="203">
        <v>44837.595127314817</v>
      </c>
    </row>
    <row r="2390" spans="1:19" x14ac:dyDescent="0.2">
      <c r="A2390" s="208" t="s">
        <v>256</v>
      </c>
      <c r="B2390" s="208" t="s">
        <v>131</v>
      </c>
      <c r="C2390" s="203">
        <v>44814.458333333336</v>
      </c>
      <c r="D2390" s="208">
        <v>0</v>
      </c>
      <c r="E2390" s="208">
        <v>0</v>
      </c>
      <c r="F2390" s="208">
        <v>1.1319999999999999</v>
      </c>
      <c r="G2390" s="208">
        <v>1.1319999999999999</v>
      </c>
      <c r="H2390" s="208">
        <v>0</v>
      </c>
      <c r="I2390" s="208">
        <v>0</v>
      </c>
      <c r="J2390" s="208">
        <v>0</v>
      </c>
      <c r="K2390" s="208">
        <v>0</v>
      </c>
      <c r="L2390" s="208"/>
      <c r="M2390" s="208">
        <v>0</v>
      </c>
      <c r="N2390" s="208">
        <v>0</v>
      </c>
      <c r="O2390" s="330">
        <v>1266</v>
      </c>
      <c r="P2390" s="208" t="s">
        <v>257</v>
      </c>
      <c r="Q2390" s="208" t="s">
        <v>258</v>
      </c>
      <c r="R2390" s="208" t="s">
        <v>259</v>
      </c>
      <c r="S2390" s="203">
        <v>44837.595127314817</v>
      </c>
    </row>
    <row r="2391" spans="1:19" x14ac:dyDescent="0.2">
      <c r="A2391" s="208" t="s">
        <v>256</v>
      </c>
      <c r="B2391" s="208" t="s">
        <v>131</v>
      </c>
      <c r="C2391" s="203">
        <v>44814.5</v>
      </c>
      <c r="D2391" s="208">
        <v>0</v>
      </c>
      <c r="E2391" s="208">
        <v>0</v>
      </c>
      <c r="F2391" s="208">
        <v>1.1020000000000001</v>
      </c>
      <c r="G2391" s="208">
        <v>1.1020000000000001</v>
      </c>
      <c r="H2391" s="208">
        <v>0</v>
      </c>
      <c r="I2391" s="208">
        <v>0</v>
      </c>
      <c r="J2391" s="208">
        <v>0</v>
      </c>
      <c r="K2391" s="208">
        <v>0</v>
      </c>
      <c r="L2391" s="208"/>
      <c r="M2391" s="208">
        <v>0</v>
      </c>
      <c r="N2391" s="208">
        <v>0</v>
      </c>
      <c r="O2391" s="330">
        <v>1266</v>
      </c>
      <c r="P2391" s="208" t="s">
        <v>257</v>
      </c>
      <c r="Q2391" s="208" t="s">
        <v>258</v>
      </c>
      <c r="R2391" s="208" t="s">
        <v>259</v>
      </c>
      <c r="S2391" s="203">
        <v>44837.595127314817</v>
      </c>
    </row>
    <row r="2392" spans="1:19" x14ac:dyDescent="0.2">
      <c r="A2392" s="208" t="s">
        <v>256</v>
      </c>
      <c r="B2392" s="208" t="s">
        <v>131</v>
      </c>
      <c r="C2392" s="203">
        <v>44814.541666666664</v>
      </c>
      <c r="D2392" s="208">
        <v>0</v>
      </c>
      <c r="E2392" s="208">
        <v>0</v>
      </c>
      <c r="F2392" s="208">
        <v>1.0920000000000001</v>
      </c>
      <c r="G2392" s="208">
        <v>1.0920000000000001</v>
      </c>
      <c r="H2392" s="208">
        <v>0</v>
      </c>
      <c r="I2392" s="208">
        <v>0</v>
      </c>
      <c r="J2392" s="208">
        <v>0</v>
      </c>
      <c r="K2392" s="208">
        <v>0</v>
      </c>
      <c r="L2392" s="208"/>
      <c r="M2392" s="208">
        <v>0</v>
      </c>
      <c r="N2392" s="208">
        <v>0</v>
      </c>
      <c r="O2392" s="330">
        <v>1266</v>
      </c>
      <c r="P2392" s="208" t="s">
        <v>257</v>
      </c>
      <c r="Q2392" s="208" t="s">
        <v>258</v>
      </c>
      <c r="R2392" s="208" t="s">
        <v>259</v>
      </c>
      <c r="S2392" s="203">
        <v>44837.595127314817</v>
      </c>
    </row>
    <row r="2393" spans="1:19" x14ac:dyDescent="0.2">
      <c r="A2393" s="208" t="s">
        <v>256</v>
      </c>
      <c r="B2393" s="208" t="s">
        <v>131</v>
      </c>
      <c r="C2393" s="203">
        <v>44814.583333333336</v>
      </c>
      <c r="D2393" s="208">
        <v>0</v>
      </c>
      <c r="E2393" s="208">
        <v>0</v>
      </c>
      <c r="F2393" s="208">
        <v>1.0920000000000001</v>
      </c>
      <c r="G2393" s="208">
        <v>1.0920000000000001</v>
      </c>
      <c r="H2393" s="208">
        <v>0</v>
      </c>
      <c r="I2393" s="208">
        <v>0</v>
      </c>
      <c r="J2393" s="208">
        <v>0</v>
      </c>
      <c r="K2393" s="208">
        <v>0</v>
      </c>
      <c r="L2393" s="208"/>
      <c r="M2393" s="208">
        <v>0</v>
      </c>
      <c r="N2393" s="208">
        <v>0</v>
      </c>
      <c r="O2393" s="330">
        <v>1266</v>
      </c>
      <c r="P2393" s="208" t="s">
        <v>257</v>
      </c>
      <c r="Q2393" s="208" t="s">
        <v>258</v>
      </c>
      <c r="R2393" s="208" t="s">
        <v>259</v>
      </c>
      <c r="S2393" s="203">
        <v>44837.595127314817</v>
      </c>
    </row>
    <row r="2394" spans="1:19" x14ac:dyDescent="0.2">
      <c r="A2394" s="208" t="s">
        <v>256</v>
      </c>
      <c r="B2394" s="208" t="s">
        <v>131</v>
      </c>
      <c r="C2394" s="203">
        <v>44814.625</v>
      </c>
      <c r="D2394" s="208">
        <v>0</v>
      </c>
      <c r="E2394" s="208">
        <v>0</v>
      </c>
      <c r="F2394" s="208">
        <v>1.0920000000000001</v>
      </c>
      <c r="G2394" s="208">
        <v>1.0920000000000001</v>
      </c>
      <c r="H2394" s="208">
        <v>0</v>
      </c>
      <c r="I2394" s="208">
        <v>0</v>
      </c>
      <c r="J2394" s="208">
        <v>0</v>
      </c>
      <c r="K2394" s="208">
        <v>0</v>
      </c>
      <c r="L2394" s="208"/>
      <c r="M2394" s="208">
        <v>0</v>
      </c>
      <c r="N2394" s="208">
        <v>0</v>
      </c>
      <c r="O2394" s="330">
        <v>1266</v>
      </c>
      <c r="P2394" s="208" t="s">
        <v>257</v>
      </c>
      <c r="Q2394" s="208" t="s">
        <v>258</v>
      </c>
      <c r="R2394" s="208" t="s">
        <v>259</v>
      </c>
      <c r="S2394" s="203">
        <v>44837.595127314817</v>
      </c>
    </row>
    <row r="2395" spans="1:19" x14ac:dyDescent="0.2">
      <c r="A2395" s="208" t="s">
        <v>256</v>
      </c>
      <c r="B2395" s="208" t="s">
        <v>131</v>
      </c>
      <c r="C2395" s="203">
        <v>44814.666666666664</v>
      </c>
      <c r="D2395" s="208">
        <v>0</v>
      </c>
      <c r="E2395" s="208">
        <v>0</v>
      </c>
      <c r="F2395" s="208">
        <v>1.0920000000000001</v>
      </c>
      <c r="G2395" s="208">
        <v>1.0920000000000001</v>
      </c>
      <c r="H2395" s="208">
        <v>0</v>
      </c>
      <c r="I2395" s="208">
        <v>0</v>
      </c>
      <c r="J2395" s="208">
        <v>0</v>
      </c>
      <c r="K2395" s="208">
        <v>0</v>
      </c>
      <c r="L2395" s="208"/>
      <c r="M2395" s="208">
        <v>0</v>
      </c>
      <c r="N2395" s="208">
        <v>0</v>
      </c>
      <c r="O2395" s="330">
        <v>1266</v>
      </c>
      <c r="P2395" s="208" t="s">
        <v>257</v>
      </c>
      <c r="Q2395" s="208" t="s">
        <v>258</v>
      </c>
      <c r="R2395" s="208" t="s">
        <v>259</v>
      </c>
      <c r="S2395" s="203">
        <v>44837.595127314817</v>
      </c>
    </row>
    <row r="2396" spans="1:19" x14ac:dyDescent="0.2">
      <c r="A2396" s="208" t="s">
        <v>256</v>
      </c>
      <c r="B2396" s="208" t="s">
        <v>131</v>
      </c>
      <c r="C2396" s="203">
        <v>44814.708333333336</v>
      </c>
      <c r="D2396" s="208">
        <v>0</v>
      </c>
      <c r="E2396" s="208">
        <v>0</v>
      </c>
      <c r="F2396" s="208">
        <v>1.032</v>
      </c>
      <c r="G2396" s="208">
        <v>1.032</v>
      </c>
      <c r="H2396" s="208">
        <v>0</v>
      </c>
      <c r="I2396" s="208">
        <v>0</v>
      </c>
      <c r="J2396" s="208">
        <v>0</v>
      </c>
      <c r="K2396" s="208">
        <v>0</v>
      </c>
      <c r="L2396" s="208"/>
      <c r="M2396" s="208">
        <v>0</v>
      </c>
      <c r="N2396" s="208">
        <v>0</v>
      </c>
      <c r="O2396" s="330">
        <v>1266</v>
      </c>
      <c r="P2396" s="208" t="s">
        <v>257</v>
      </c>
      <c r="Q2396" s="208" t="s">
        <v>258</v>
      </c>
      <c r="R2396" s="208" t="s">
        <v>259</v>
      </c>
      <c r="S2396" s="203">
        <v>44837.595127314817</v>
      </c>
    </row>
    <row r="2397" spans="1:19" x14ac:dyDescent="0.2">
      <c r="A2397" s="208" t="s">
        <v>256</v>
      </c>
      <c r="B2397" s="208" t="s">
        <v>131</v>
      </c>
      <c r="C2397" s="203">
        <v>44814.75</v>
      </c>
      <c r="D2397" s="208">
        <v>0</v>
      </c>
      <c r="E2397" s="208">
        <v>0</v>
      </c>
      <c r="F2397" s="208">
        <v>1.032</v>
      </c>
      <c r="G2397" s="208">
        <v>1.032</v>
      </c>
      <c r="H2397" s="208">
        <v>0</v>
      </c>
      <c r="I2397" s="208">
        <v>0</v>
      </c>
      <c r="J2397" s="208">
        <v>0</v>
      </c>
      <c r="K2397" s="208">
        <v>0</v>
      </c>
      <c r="L2397" s="208"/>
      <c r="M2397" s="208">
        <v>0</v>
      </c>
      <c r="N2397" s="208">
        <v>0</v>
      </c>
      <c r="O2397" s="330">
        <v>1266</v>
      </c>
      <c r="P2397" s="208" t="s">
        <v>257</v>
      </c>
      <c r="Q2397" s="208" t="s">
        <v>258</v>
      </c>
      <c r="R2397" s="208" t="s">
        <v>259</v>
      </c>
      <c r="S2397" s="203">
        <v>44837.595127314817</v>
      </c>
    </row>
    <row r="2398" spans="1:19" x14ac:dyDescent="0.2">
      <c r="A2398" s="208" t="s">
        <v>256</v>
      </c>
      <c r="B2398" s="208" t="s">
        <v>131</v>
      </c>
      <c r="C2398" s="203">
        <v>44814.791666666664</v>
      </c>
      <c r="D2398" s="208">
        <v>0</v>
      </c>
      <c r="E2398" s="208">
        <v>0</v>
      </c>
      <c r="F2398" s="208">
        <v>1.032</v>
      </c>
      <c r="G2398" s="208">
        <v>1.032</v>
      </c>
      <c r="H2398" s="208">
        <v>0</v>
      </c>
      <c r="I2398" s="208">
        <v>0</v>
      </c>
      <c r="J2398" s="208">
        <v>0</v>
      </c>
      <c r="K2398" s="208">
        <v>0</v>
      </c>
      <c r="L2398" s="208"/>
      <c r="M2398" s="208">
        <v>0</v>
      </c>
      <c r="N2398" s="208">
        <v>0</v>
      </c>
      <c r="O2398" s="330">
        <v>1266</v>
      </c>
      <c r="P2398" s="208" t="s">
        <v>257</v>
      </c>
      <c r="Q2398" s="208" t="s">
        <v>258</v>
      </c>
      <c r="R2398" s="208" t="s">
        <v>259</v>
      </c>
      <c r="S2398" s="203">
        <v>44837.595127314817</v>
      </c>
    </row>
    <row r="2399" spans="1:19" x14ac:dyDescent="0.2">
      <c r="A2399" s="208" t="s">
        <v>256</v>
      </c>
      <c r="B2399" s="208" t="s">
        <v>131</v>
      </c>
      <c r="C2399" s="203">
        <v>44814.833333333336</v>
      </c>
      <c r="D2399" s="208">
        <v>0</v>
      </c>
      <c r="E2399" s="208">
        <v>0</v>
      </c>
      <c r="F2399" s="208">
        <v>1.0229999999999999</v>
      </c>
      <c r="G2399" s="208">
        <v>1.0229999999999999</v>
      </c>
      <c r="H2399" s="208">
        <v>0</v>
      </c>
      <c r="I2399" s="208">
        <v>0</v>
      </c>
      <c r="J2399" s="208">
        <v>0</v>
      </c>
      <c r="K2399" s="208">
        <v>0</v>
      </c>
      <c r="L2399" s="208"/>
      <c r="M2399" s="208">
        <v>0</v>
      </c>
      <c r="N2399" s="208">
        <v>0</v>
      </c>
      <c r="O2399" s="330">
        <v>1266</v>
      </c>
      <c r="P2399" s="208" t="s">
        <v>257</v>
      </c>
      <c r="Q2399" s="208" t="s">
        <v>258</v>
      </c>
      <c r="R2399" s="208" t="s">
        <v>259</v>
      </c>
      <c r="S2399" s="203">
        <v>44837.595127314817</v>
      </c>
    </row>
    <row r="2400" spans="1:19" x14ac:dyDescent="0.2">
      <c r="A2400" s="208" t="s">
        <v>256</v>
      </c>
      <c r="B2400" s="208" t="s">
        <v>131</v>
      </c>
      <c r="C2400" s="203">
        <v>44814.875</v>
      </c>
      <c r="D2400" s="208">
        <v>0</v>
      </c>
      <c r="E2400" s="208">
        <v>0</v>
      </c>
      <c r="F2400" s="208">
        <v>1.032</v>
      </c>
      <c r="G2400" s="208">
        <v>1.032</v>
      </c>
      <c r="H2400" s="208">
        <v>0</v>
      </c>
      <c r="I2400" s="208">
        <v>0</v>
      </c>
      <c r="J2400" s="208">
        <v>0</v>
      </c>
      <c r="K2400" s="208">
        <v>0</v>
      </c>
      <c r="L2400" s="208"/>
      <c r="M2400" s="208">
        <v>0</v>
      </c>
      <c r="N2400" s="208">
        <v>0</v>
      </c>
      <c r="O2400" s="330">
        <v>1266</v>
      </c>
      <c r="P2400" s="208" t="s">
        <v>257</v>
      </c>
      <c r="Q2400" s="208" t="s">
        <v>258</v>
      </c>
      <c r="R2400" s="208" t="s">
        <v>259</v>
      </c>
      <c r="S2400" s="203">
        <v>44837.595127314817</v>
      </c>
    </row>
    <row r="2401" spans="1:19" x14ac:dyDescent="0.2">
      <c r="A2401" s="208" t="s">
        <v>256</v>
      </c>
      <c r="B2401" s="208" t="s">
        <v>131</v>
      </c>
      <c r="C2401" s="203">
        <v>44814.916666666664</v>
      </c>
      <c r="D2401" s="208">
        <v>0</v>
      </c>
      <c r="E2401" s="208">
        <v>0</v>
      </c>
      <c r="F2401" s="208">
        <v>1.042</v>
      </c>
      <c r="G2401" s="208">
        <v>1.042</v>
      </c>
      <c r="H2401" s="208">
        <v>0</v>
      </c>
      <c r="I2401" s="208">
        <v>0</v>
      </c>
      <c r="J2401" s="208">
        <v>0</v>
      </c>
      <c r="K2401" s="208">
        <v>0</v>
      </c>
      <c r="L2401" s="208"/>
      <c r="M2401" s="208">
        <v>0</v>
      </c>
      <c r="N2401" s="208">
        <v>0</v>
      </c>
      <c r="O2401" s="330">
        <v>1266</v>
      </c>
      <c r="P2401" s="208" t="s">
        <v>257</v>
      </c>
      <c r="Q2401" s="208" t="s">
        <v>258</v>
      </c>
      <c r="R2401" s="208" t="s">
        <v>259</v>
      </c>
      <c r="S2401" s="203">
        <v>44837.595127314817</v>
      </c>
    </row>
    <row r="2402" spans="1:19" x14ac:dyDescent="0.2">
      <c r="A2402" s="208" t="s">
        <v>256</v>
      </c>
      <c r="B2402" s="208" t="s">
        <v>131</v>
      </c>
      <c r="C2402" s="203">
        <v>44814.958333333336</v>
      </c>
      <c r="D2402" s="208">
        <v>0</v>
      </c>
      <c r="E2402" s="208">
        <v>0</v>
      </c>
      <c r="F2402" s="208">
        <v>1.0720000000000001</v>
      </c>
      <c r="G2402" s="208">
        <v>1.0720000000000001</v>
      </c>
      <c r="H2402" s="208">
        <v>0</v>
      </c>
      <c r="I2402" s="208">
        <v>0</v>
      </c>
      <c r="J2402" s="208">
        <v>0</v>
      </c>
      <c r="K2402" s="208">
        <v>0</v>
      </c>
      <c r="L2402" s="208"/>
      <c r="M2402" s="208">
        <v>0</v>
      </c>
      <c r="N2402" s="208">
        <v>0</v>
      </c>
      <c r="O2402" s="330">
        <v>1266</v>
      </c>
      <c r="P2402" s="208" t="s">
        <v>257</v>
      </c>
      <c r="Q2402" s="208" t="s">
        <v>258</v>
      </c>
      <c r="R2402" s="208" t="s">
        <v>259</v>
      </c>
      <c r="S2402" s="203">
        <v>44837.595127314817</v>
      </c>
    </row>
    <row r="2403" spans="1:19" x14ac:dyDescent="0.2">
      <c r="A2403" s="208" t="s">
        <v>256</v>
      </c>
      <c r="B2403" s="208" t="s">
        <v>131</v>
      </c>
      <c r="C2403" s="203">
        <v>44815</v>
      </c>
      <c r="D2403" s="208">
        <v>0</v>
      </c>
      <c r="E2403" s="208">
        <v>0</v>
      </c>
      <c r="F2403" s="208">
        <v>1.1020000000000001</v>
      </c>
      <c r="G2403" s="208">
        <v>1.1020000000000001</v>
      </c>
      <c r="H2403" s="208">
        <v>0</v>
      </c>
      <c r="I2403" s="208">
        <v>0</v>
      </c>
      <c r="J2403" s="208">
        <v>0</v>
      </c>
      <c r="K2403" s="208">
        <v>0</v>
      </c>
      <c r="L2403" s="208"/>
      <c r="M2403" s="208">
        <v>0</v>
      </c>
      <c r="N2403" s="208">
        <v>0</v>
      </c>
      <c r="O2403" s="330">
        <v>1266</v>
      </c>
      <c r="P2403" s="208" t="s">
        <v>257</v>
      </c>
      <c r="Q2403" s="208" t="s">
        <v>258</v>
      </c>
      <c r="R2403" s="208" t="s">
        <v>259</v>
      </c>
      <c r="S2403" s="203">
        <v>44837.595127314817</v>
      </c>
    </row>
    <row r="2404" spans="1:19" x14ac:dyDescent="0.2">
      <c r="A2404" s="208" t="s">
        <v>256</v>
      </c>
      <c r="B2404" s="208" t="s">
        <v>131</v>
      </c>
      <c r="C2404" s="203">
        <v>44815.041666666664</v>
      </c>
      <c r="D2404" s="208">
        <v>0</v>
      </c>
      <c r="E2404" s="208">
        <v>0</v>
      </c>
      <c r="F2404" s="208">
        <v>1.1619999999999999</v>
      </c>
      <c r="G2404" s="208">
        <v>1.1619999999999999</v>
      </c>
      <c r="H2404" s="208">
        <v>0</v>
      </c>
      <c r="I2404" s="208">
        <v>0</v>
      </c>
      <c r="J2404" s="208">
        <v>0</v>
      </c>
      <c r="K2404" s="208">
        <v>0</v>
      </c>
      <c r="L2404" s="208"/>
      <c r="M2404" s="208">
        <v>0</v>
      </c>
      <c r="N2404" s="208">
        <v>0</v>
      </c>
      <c r="O2404" s="330">
        <v>1266</v>
      </c>
      <c r="P2404" s="208" t="s">
        <v>257</v>
      </c>
      <c r="Q2404" s="208" t="s">
        <v>258</v>
      </c>
      <c r="R2404" s="208" t="s">
        <v>259</v>
      </c>
      <c r="S2404" s="203">
        <v>44837.595127314817</v>
      </c>
    </row>
    <row r="2405" spans="1:19" x14ac:dyDescent="0.2">
      <c r="A2405" s="208" t="s">
        <v>256</v>
      </c>
      <c r="B2405" s="208" t="s">
        <v>131</v>
      </c>
      <c r="C2405" s="203">
        <v>44815.083333333336</v>
      </c>
      <c r="D2405" s="208">
        <v>0</v>
      </c>
      <c r="E2405" s="208">
        <v>0</v>
      </c>
      <c r="F2405" s="208">
        <v>1.1419999999999999</v>
      </c>
      <c r="G2405" s="208">
        <v>1.1419999999999999</v>
      </c>
      <c r="H2405" s="208">
        <v>0</v>
      </c>
      <c r="I2405" s="208">
        <v>0</v>
      </c>
      <c r="J2405" s="208">
        <v>0</v>
      </c>
      <c r="K2405" s="208">
        <v>0</v>
      </c>
      <c r="L2405" s="208"/>
      <c r="M2405" s="208">
        <v>0</v>
      </c>
      <c r="N2405" s="208">
        <v>0</v>
      </c>
      <c r="O2405" s="330">
        <v>1266</v>
      </c>
      <c r="P2405" s="208" t="s">
        <v>257</v>
      </c>
      <c r="Q2405" s="208" t="s">
        <v>258</v>
      </c>
      <c r="R2405" s="208" t="s">
        <v>259</v>
      </c>
      <c r="S2405" s="203">
        <v>44837.595127314817</v>
      </c>
    </row>
    <row r="2406" spans="1:19" x14ac:dyDescent="0.2">
      <c r="A2406" s="208" t="s">
        <v>256</v>
      </c>
      <c r="B2406" s="208" t="s">
        <v>131</v>
      </c>
      <c r="C2406" s="203">
        <v>44815.125</v>
      </c>
      <c r="D2406" s="208">
        <v>0</v>
      </c>
      <c r="E2406" s="208">
        <v>0</v>
      </c>
      <c r="F2406" s="208">
        <v>1.1519999999999999</v>
      </c>
      <c r="G2406" s="208">
        <v>1.1519999999999999</v>
      </c>
      <c r="H2406" s="208">
        <v>0</v>
      </c>
      <c r="I2406" s="208">
        <v>0</v>
      </c>
      <c r="J2406" s="208">
        <v>0</v>
      </c>
      <c r="K2406" s="208">
        <v>0</v>
      </c>
      <c r="L2406" s="208"/>
      <c r="M2406" s="208">
        <v>0</v>
      </c>
      <c r="N2406" s="208">
        <v>0</v>
      </c>
      <c r="O2406" s="330">
        <v>1266</v>
      </c>
      <c r="P2406" s="208" t="s">
        <v>257</v>
      </c>
      <c r="Q2406" s="208" t="s">
        <v>258</v>
      </c>
      <c r="R2406" s="208" t="s">
        <v>259</v>
      </c>
      <c r="S2406" s="203">
        <v>44837.595127314817</v>
      </c>
    </row>
    <row r="2407" spans="1:19" x14ac:dyDescent="0.2">
      <c r="A2407" s="208" t="s">
        <v>256</v>
      </c>
      <c r="B2407" s="208" t="s">
        <v>131</v>
      </c>
      <c r="C2407" s="203">
        <v>44815.166666666664</v>
      </c>
      <c r="D2407" s="208">
        <v>0</v>
      </c>
      <c r="E2407" s="208">
        <v>0</v>
      </c>
      <c r="F2407" s="208">
        <v>1.1719999999999999</v>
      </c>
      <c r="G2407" s="208">
        <v>1.1719999999999999</v>
      </c>
      <c r="H2407" s="208">
        <v>0</v>
      </c>
      <c r="I2407" s="208">
        <v>0</v>
      </c>
      <c r="J2407" s="208">
        <v>0</v>
      </c>
      <c r="K2407" s="208">
        <v>0</v>
      </c>
      <c r="L2407" s="208"/>
      <c r="M2407" s="208">
        <v>0</v>
      </c>
      <c r="N2407" s="208">
        <v>0</v>
      </c>
      <c r="O2407" s="330">
        <v>1266</v>
      </c>
      <c r="P2407" s="208" t="s">
        <v>257</v>
      </c>
      <c r="Q2407" s="208" t="s">
        <v>258</v>
      </c>
      <c r="R2407" s="208" t="s">
        <v>259</v>
      </c>
      <c r="S2407" s="203">
        <v>44837.595127314817</v>
      </c>
    </row>
    <row r="2408" spans="1:19" x14ac:dyDescent="0.2">
      <c r="A2408" s="208" t="s">
        <v>256</v>
      </c>
      <c r="B2408" s="208" t="s">
        <v>131</v>
      </c>
      <c r="C2408" s="203">
        <v>44815.208333333336</v>
      </c>
      <c r="D2408" s="208">
        <v>0</v>
      </c>
      <c r="E2408" s="208">
        <v>0</v>
      </c>
      <c r="F2408" s="208">
        <v>1.173</v>
      </c>
      <c r="G2408" s="208">
        <v>1.173</v>
      </c>
      <c r="H2408" s="208">
        <v>0</v>
      </c>
      <c r="I2408" s="208">
        <v>0</v>
      </c>
      <c r="J2408" s="208">
        <v>0</v>
      </c>
      <c r="K2408" s="208">
        <v>0</v>
      </c>
      <c r="L2408" s="208"/>
      <c r="M2408" s="208">
        <v>0</v>
      </c>
      <c r="N2408" s="208">
        <v>0</v>
      </c>
      <c r="O2408" s="330">
        <v>1266</v>
      </c>
      <c r="P2408" s="208" t="s">
        <v>257</v>
      </c>
      <c r="Q2408" s="208" t="s">
        <v>258</v>
      </c>
      <c r="R2408" s="208" t="s">
        <v>259</v>
      </c>
      <c r="S2408" s="203">
        <v>44837.595127314817</v>
      </c>
    </row>
    <row r="2409" spans="1:19" x14ac:dyDescent="0.2">
      <c r="A2409" s="208" t="s">
        <v>256</v>
      </c>
      <c r="B2409" s="208" t="s">
        <v>131</v>
      </c>
      <c r="C2409" s="203">
        <v>44815.25</v>
      </c>
      <c r="D2409" s="208">
        <v>0</v>
      </c>
      <c r="E2409" s="208">
        <v>0</v>
      </c>
      <c r="F2409" s="208">
        <v>1.163</v>
      </c>
      <c r="G2409" s="208">
        <v>1.163</v>
      </c>
      <c r="H2409" s="208">
        <v>0</v>
      </c>
      <c r="I2409" s="208">
        <v>0</v>
      </c>
      <c r="J2409" s="208">
        <v>0</v>
      </c>
      <c r="K2409" s="208">
        <v>0</v>
      </c>
      <c r="L2409" s="208"/>
      <c r="M2409" s="208">
        <v>0</v>
      </c>
      <c r="N2409" s="208">
        <v>0</v>
      </c>
      <c r="O2409" s="330">
        <v>1266</v>
      </c>
      <c r="P2409" s="208" t="s">
        <v>257</v>
      </c>
      <c r="Q2409" s="208" t="s">
        <v>258</v>
      </c>
      <c r="R2409" s="208" t="s">
        <v>259</v>
      </c>
      <c r="S2409" s="203">
        <v>44837.595127314817</v>
      </c>
    </row>
    <row r="2410" spans="1:19" x14ac:dyDescent="0.2">
      <c r="A2410" s="208" t="s">
        <v>256</v>
      </c>
      <c r="B2410" s="208" t="s">
        <v>131</v>
      </c>
      <c r="C2410" s="203">
        <v>44815.291666666664</v>
      </c>
      <c r="D2410" s="208">
        <v>0</v>
      </c>
      <c r="E2410" s="208">
        <v>0</v>
      </c>
      <c r="F2410" s="208">
        <v>1.1419999999999999</v>
      </c>
      <c r="G2410" s="208">
        <v>1.1419999999999999</v>
      </c>
      <c r="H2410" s="208">
        <v>0</v>
      </c>
      <c r="I2410" s="208">
        <v>0</v>
      </c>
      <c r="J2410" s="208">
        <v>0</v>
      </c>
      <c r="K2410" s="208">
        <v>0</v>
      </c>
      <c r="L2410" s="208"/>
      <c r="M2410" s="208">
        <v>0</v>
      </c>
      <c r="N2410" s="208">
        <v>0</v>
      </c>
      <c r="O2410" s="330">
        <v>1266</v>
      </c>
      <c r="P2410" s="208" t="s">
        <v>257</v>
      </c>
      <c r="Q2410" s="208" t="s">
        <v>258</v>
      </c>
      <c r="R2410" s="208" t="s">
        <v>259</v>
      </c>
      <c r="S2410" s="203">
        <v>44837.595127314817</v>
      </c>
    </row>
    <row r="2411" spans="1:19" x14ac:dyDescent="0.2">
      <c r="A2411" s="208" t="s">
        <v>256</v>
      </c>
      <c r="B2411" s="208" t="s">
        <v>131</v>
      </c>
      <c r="C2411" s="203">
        <v>44815.333333333336</v>
      </c>
      <c r="D2411" s="208">
        <v>0</v>
      </c>
      <c r="E2411" s="208">
        <v>0</v>
      </c>
      <c r="F2411" s="208">
        <v>1.042</v>
      </c>
      <c r="G2411" s="208">
        <v>1.042</v>
      </c>
      <c r="H2411" s="208">
        <v>0</v>
      </c>
      <c r="I2411" s="208">
        <v>0</v>
      </c>
      <c r="J2411" s="208">
        <v>0</v>
      </c>
      <c r="K2411" s="208">
        <v>0</v>
      </c>
      <c r="L2411" s="208"/>
      <c r="M2411" s="208">
        <v>0</v>
      </c>
      <c r="N2411" s="208">
        <v>0</v>
      </c>
      <c r="O2411" s="330">
        <v>1266</v>
      </c>
      <c r="P2411" s="208" t="s">
        <v>257</v>
      </c>
      <c r="Q2411" s="208" t="s">
        <v>258</v>
      </c>
      <c r="R2411" s="208" t="s">
        <v>259</v>
      </c>
      <c r="S2411" s="203">
        <v>44837.595127314817</v>
      </c>
    </row>
    <row r="2412" spans="1:19" x14ac:dyDescent="0.2">
      <c r="A2412" s="208" t="s">
        <v>256</v>
      </c>
      <c r="B2412" s="208" t="s">
        <v>131</v>
      </c>
      <c r="C2412" s="203">
        <v>44815.375</v>
      </c>
      <c r="D2412" s="208">
        <v>0</v>
      </c>
      <c r="E2412" s="208">
        <v>0</v>
      </c>
      <c r="F2412" s="208">
        <v>1.0049999999999999</v>
      </c>
      <c r="G2412" s="208">
        <v>1.0049999999999999</v>
      </c>
      <c r="H2412" s="208">
        <v>0</v>
      </c>
      <c r="I2412" s="208">
        <v>0</v>
      </c>
      <c r="J2412" s="208">
        <v>0</v>
      </c>
      <c r="K2412" s="208">
        <v>0</v>
      </c>
      <c r="L2412" s="208"/>
      <c r="M2412" s="208">
        <v>0</v>
      </c>
      <c r="N2412" s="208">
        <v>0</v>
      </c>
      <c r="O2412" s="330">
        <v>1266</v>
      </c>
      <c r="P2412" s="208" t="s">
        <v>257</v>
      </c>
      <c r="Q2412" s="208" t="s">
        <v>258</v>
      </c>
      <c r="R2412" s="208" t="s">
        <v>259</v>
      </c>
      <c r="S2412" s="203">
        <v>44837.595127314817</v>
      </c>
    </row>
    <row r="2413" spans="1:19" x14ac:dyDescent="0.2">
      <c r="A2413" s="208" t="s">
        <v>256</v>
      </c>
      <c r="B2413" s="208" t="s">
        <v>131</v>
      </c>
      <c r="C2413" s="203">
        <v>44815.416666666664</v>
      </c>
      <c r="D2413" s="208">
        <v>0</v>
      </c>
      <c r="E2413" s="208">
        <v>0</v>
      </c>
      <c r="F2413" s="208">
        <v>1.014</v>
      </c>
      <c r="G2413" s="208">
        <v>1.014</v>
      </c>
      <c r="H2413" s="208">
        <v>0</v>
      </c>
      <c r="I2413" s="208">
        <v>0</v>
      </c>
      <c r="J2413" s="208">
        <v>0</v>
      </c>
      <c r="K2413" s="208">
        <v>0</v>
      </c>
      <c r="L2413" s="208"/>
      <c r="M2413" s="208">
        <v>0</v>
      </c>
      <c r="N2413" s="208">
        <v>0</v>
      </c>
      <c r="O2413" s="330">
        <v>1266</v>
      </c>
      <c r="P2413" s="208" t="s">
        <v>257</v>
      </c>
      <c r="Q2413" s="208" t="s">
        <v>258</v>
      </c>
      <c r="R2413" s="208" t="s">
        <v>259</v>
      </c>
      <c r="S2413" s="203">
        <v>44837.595127314817</v>
      </c>
    </row>
    <row r="2414" spans="1:19" x14ac:dyDescent="0.2">
      <c r="A2414" s="208" t="s">
        <v>256</v>
      </c>
      <c r="B2414" s="208" t="s">
        <v>131</v>
      </c>
      <c r="C2414" s="203">
        <v>44815.458333333336</v>
      </c>
      <c r="D2414" s="208">
        <v>0</v>
      </c>
      <c r="E2414" s="208">
        <v>0</v>
      </c>
      <c r="F2414" s="208">
        <v>0.92400000000000004</v>
      </c>
      <c r="G2414" s="208">
        <v>0.92400000000000004</v>
      </c>
      <c r="H2414" s="208">
        <v>0</v>
      </c>
      <c r="I2414" s="208">
        <v>0</v>
      </c>
      <c r="J2414" s="208">
        <v>0</v>
      </c>
      <c r="K2414" s="208">
        <v>0</v>
      </c>
      <c r="L2414" s="208"/>
      <c r="M2414" s="208">
        <v>0</v>
      </c>
      <c r="N2414" s="208">
        <v>0</v>
      </c>
      <c r="O2414" s="330">
        <v>1266</v>
      </c>
      <c r="P2414" s="208" t="s">
        <v>257</v>
      </c>
      <c r="Q2414" s="208" t="s">
        <v>258</v>
      </c>
      <c r="R2414" s="208" t="s">
        <v>259</v>
      </c>
      <c r="S2414" s="203">
        <v>44837.595127314817</v>
      </c>
    </row>
    <row r="2415" spans="1:19" x14ac:dyDescent="0.2">
      <c r="A2415" s="208" t="s">
        <v>256</v>
      </c>
      <c r="B2415" s="208" t="s">
        <v>131</v>
      </c>
      <c r="C2415" s="203">
        <v>44815.5</v>
      </c>
      <c r="D2415" s="208">
        <v>0</v>
      </c>
      <c r="E2415" s="208">
        <v>0</v>
      </c>
      <c r="F2415" s="208">
        <v>0.89500000000000002</v>
      </c>
      <c r="G2415" s="208">
        <v>0.89500000000000002</v>
      </c>
      <c r="H2415" s="208">
        <v>0</v>
      </c>
      <c r="I2415" s="208">
        <v>0</v>
      </c>
      <c r="J2415" s="208">
        <v>0</v>
      </c>
      <c r="K2415" s="208">
        <v>0</v>
      </c>
      <c r="L2415" s="208"/>
      <c r="M2415" s="208">
        <v>0</v>
      </c>
      <c r="N2415" s="208">
        <v>0</v>
      </c>
      <c r="O2415" s="330">
        <v>1266</v>
      </c>
      <c r="P2415" s="208" t="s">
        <v>257</v>
      </c>
      <c r="Q2415" s="208" t="s">
        <v>258</v>
      </c>
      <c r="R2415" s="208" t="s">
        <v>259</v>
      </c>
      <c r="S2415" s="203">
        <v>44837.595127314817</v>
      </c>
    </row>
    <row r="2416" spans="1:19" x14ac:dyDescent="0.2">
      <c r="A2416" s="208" t="s">
        <v>256</v>
      </c>
      <c r="B2416" s="208" t="s">
        <v>131</v>
      </c>
      <c r="C2416" s="203">
        <v>44815.541666666664</v>
      </c>
      <c r="D2416" s="208">
        <v>0</v>
      </c>
      <c r="E2416" s="208">
        <v>0</v>
      </c>
      <c r="F2416" s="208">
        <v>0.89400000000000002</v>
      </c>
      <c r="G2416" s="208">
        <v>0.89400000000000002</v>
      </c>
      <c r="H2416" s="208">
        <v>0</v>
      </c>
      <c r="I2416" s="208">
        <v>0</v>
      </c>
      <c r="J2416" s="208">
        <v>0</v>
      </c>
      <c r="K2416" s="208">
        <v>0</v>
      </c>
      <c r="L2416" s="208"/>
      <c r="M2416" s="208">
        <v>0</v>
      </c>
      <c r="N2416" s="208">
        <v>0</v>
      </c>
      <c r="O2416" s="330">
        <v>1266</v>
      </c>
      <c r="P2416" s="208" t="s">
        <v>257</v>
      </c>
      <c r="Q2416" s="208" t="s">
        <v>258</v>
      </c>
      <c r="R2416" s="208" t="s">
        <v>259</v>
      </c>
      <c r="S2416" s="203">
        <v>44837.595127314817</v>
      </c>
    </row>
    <row r="2417" spans="1:19" x14ac:dyDescent="0.2">
      <c r="A2417" s="208" t="s">
        <v>256</v>
      </c>
      <c r="B2417" s="208" t="s">
        <v>131</v>
      </c>
      <c r="C2417" s="203">
        <v>44815.583333333336</v>
      </c>
      <c r="D2417" s="208">
        <v>0</v>
      </c>
      <c r="E2417" s="208">
        <v>0</v>
      </c>
      <c r="F2417" s="208">
        <v>0.88400000000000001</v>
      </c>
      <c r="G2417" s="208">
        <v>0.88400000000000001</v>
      </c>
      <c r="H2417" s="208">
        <v>0</v>
      </c>
      <c r="I2417" s="208">
        <v>0</v>
      </c>
      <c r="J2417" s="208">
        <v>0</v>
      </c>
      <c r="K2417" s="208">
        <v>0</v>
      </c>
      <c r="L2417" s="208"/>
      <c r="M2417" s="208">
        <v>0</v>
      </c>
      <c r="N2417" s="208">
        <v>0</v>
      </c>
      <c r="O2417" s="330">
        <v>1266</v>
      </c>
      <c r="P2417" s="208" t="s">
        <v>257</v>
      </c>
      <c r="Q2417" s="208" t="s">
        <v>258</v>
      </c>
      <c r="R2417" s="208" t="s">
        <v>259</v>
      </c>
      <c r="S2417" s="203">
        <v>44837.595127314817</v>
      </c>
    </row>
    <row r="2418" spans="1:19" x14ac:dyDescent="0.2">
      <c r="A2418" s="208" t="s">
        <v>256</v>
      </c>
      <c r="B2418" s="208" t="s">
        <v>131</v>
      </c>
      <c r="C2418" s="203">
        <v>44815.625</v>
      </c>
      <c r="D2418" s="208">
        <v>0</v>
      </c>
      <c r="E2418" s="208">
        <v>0</v>
      </c>
      <c r="F2418" s="208">
        <v>0.874</v>
      </c>
      <c r="G2418" s="208">
        <v>0.874</v>
      </c>
      <c r="H2418" s="208">
        <v>0</v>
      </c>
      <c r="I2418" s="208">
        <v>0</v>
      </c>
      <c r="J2418" s="208">
        <v>0</v>
      </c>
      <c r="K2418" s="208">
        <v>0</v>
      </c>
      <c r="L2418" s="208"/>
      <c r="M2418" s="208">
        <v>0</v>
      </c>
      <c r="N2418" s="208">
        <v>0</v>
      </c>
      <c r="O2418" s="330">
        <v>1266</v>
      </c>
      <c r="P2418" s="208" t="s">
        <v>257</v>
      </c>
      <c r="Q2418" s="208" t="s">
        <v>258</v>
      </c>
      <c r="R2418" s="208" t="s">
        <v>259</v>
      </c>
      <c r="S2418" s="203">
        <v>44837.595127314817</v>
      </c>
    </row>
    <row r="2419" spans="1:19" x14ac:dyDescent="0.2">
      <c r="A2419" s="208" t="s">
        <v>256</v>
      </c>
      <c r="B2419" s="208" t="s">
        <v>131</v>
      </c>
      <c r="C2419" s="203">
        <v>44815.666666666664</v>
      </c>
      <c r="D2419" s="208">
        <v>0</v>
      </c>
      <c r="E2419" s="208">
        <v>0</v>
      </c>
      <c r="F2419" s="208">
        <v>0.89400000000000002</v>
      </c>
      <c r="G2419" s="208">
        <v>0.89400000000000002</v>
      </c>
      <c r="H2419" s="208">
        <v>0</v>
      </c>
      <c r="I2419" s="208">
        <v>0</v>
      </c>
      <c r="J2419" s="208">
        <v>0</v>
      </c>
      <c r="K2419" s="208">
        <v>0</v>
      </c>
      <c r="L2419" s="208"/>
      <c r="M2419" s="208">
        <v>0</v>
      </c>
      <c r="N2419" s="208">
        <v>0</v>
      </c>
      <c r="O2419" s="330">
        <v>1266</v>
      </c>
      <c r="P2419" s="208" t="s">
        <v>257</v>
      </c>
      <c r="Q2419" s="208" t="s">
        <v>258</v>
      </c>
      <c r="R2419" s="208" t="s">
        <v>259</v>
      </c>
      <c r="S2419" s="203">
        <v>44837.595127314817</v>
      </c>
    </row>
    <row r="2420" spans="1:19" x14ac:dyDescent="0.2">
      <c r="A2420" s="208" t="s">
        <v>256</v>
      </c>
      <c r="B2420" s="208" t="s">
        <v>131</v>
      </c>
      <c r="C2420" s="203">
        <v>44815.708333333336</v>
      </c>
      <c r="D2420" s="208">
        <v>0</v>
      </c>
      <c r="E2420" s="208">
        <v>0</v>
      </c>
      <c r="F2420" s="208">
        <v>0.89400000000000002</v>
      </c>
      <c r="G2420" s="208">
        <v>0.89400000000000002</v>
      </c>
      <c r="H2420" s="208">
        <v>0</v>
      </c>
      <c r="I2420" s="208">
        <v>0</v>
      </c>
      <c r="J2420" s="208">
        <v>0</v>
      </c>
      <c r="K2420" s="208">
        <v>0</v>
      </c>
      <c r="L2420" s="208"/>
      <c r="M2420" s="208">
        <v>0</v>
      </c>
      <c r="N2420" s="208">
        <v>0</v>
      </c>
      <c r="O2420" s="330">
        <v>1266</v>
      </c>
      <c r="P2420" s="208" t="s">
        <v>257</v>
      </c>
      <c r="Q2420" s="208" t="s">
        <v>258</v>
      </c>
      <c r="R2420" s="208" t="s">
        <v>259</v>
      </c>
      <c r="S2420" s="203">
        <v>44837.595127314817</v>
      </c>
    </row>
    <row r="2421" spans="1:19" x14ac:dyDescent="0.2">
      <c r="A2421" s="208" t="s">
        <v>256</v>
      </c>
      <c r="B2421" s="208" t="s">
        <v>131</v>
      </c>
      <c r="C2421" s="203">
        <v>44815.75</v>
      </c>
      <c r="D2421" s="208">
        <v>0</v>
      </c>
      <c r="E2421" s="208">
        <v>0</v>
      </c>
      <c r="F2421" s="208">
        <v>0.89400000000000002</v>
      </c>
      <c r="G2421" s="208">
        <v>0.89400000000000002</v>
      </c>
      <c r="H2421" s="208">
        <v>0</v>
      </c>
      <c r="I2421" s="208">
        <v>0</v>
      </c>
      <c r="J2421" s="208">
        <v>0</v>
      </c>
      <c r="K2421" s="208">
        <v>0</v>
      </c>
      <c r="L2421" s="208"/>
      <c r="M2421" s="208">
        <v>0</v>
      </c>
      <c r="N2421" s="208">
        <v>0</v>
      </c>
      <c r="O2421" s="330">
        <v>1266</v>
      </c>
      <c r="P2421" s="208" t="s">
        <v>257</v>
      </c>
      <c r="Q2421" s="208" t="s">
        <v>258</v>
      </c>
      <c r="R2421" s="208" t="s">
        <v>259</v>
      </c>
      <c r="S2421" s="203">
        <v>44837.595127314817</v>
      </c>
    </row>
    <row r="2422" spans="1:19" x14ac:dyDescent="0.2">
      <c r="A2422" s="208" t="s">
        <v>256</v>
      </c>
      <c r="B2422" s="208" t="s">
        <v>131</v>
      </c>
      <c r="C2422" s="203">
        <v>44815.791666666664</v>
      </c>
      <c r="D2422" s="208">
        <v>0</v>
      </c>
      <c r="E2422" s="208">
        <v>0</v>
      </c>
      <c r="F2422" s="208">
        <v>0.89400000000000002</v>
      </c>
      <c r="G2422" s="208">
        <v>0.89400000000000002</v>
      </c>
      <c r="H2422" s="208">
        <v>0</v>
      </c>
      <c r="I2422" s="208">
        <v>0</v>
      </c>
      <c r="J2422" s="208">
        <v>0</v>
      </c>
      <c r="K2422" s="208">
        <v>0</v>
      </c>
      <c r="L2422" s="208"/>
      <c r="M2422" s="208">
        <v>0</v>
      </c>
      <c r="N2422" s="208">
        <v>0</v>
      </c>
      <c r="O2422" s="330">
        <v>1266</v>
      </c>
      <c r="P2422" s="208" t="s">
        <v>257</v>
      </c>
      <c r="Q2422" s="208" t="s">
        <v>258</v>
      </c>
      <c r="R2422" s="208" t="s">
        <v>259</v>
      </c>
      <c r="S2422" s="203">
        <v>44837.595127314817</v>
      </c>
    </row>
    <row r="2423" spans="1:19" x14ac:dyDescent="0.2">
      <c r="A2423" s="208" t="s">
        <v>256</v>
      </c>
      <c r="B2423" s="208" t="s">
        <v>131</v>
      </c>
      <c r="C2423" s="203">
        <v>44815.833333333336</v>
      </c>
      <c r="D2423" s="208">
        <v>0</v>
      </c>
      <c r="E2423" s="208">
        <v>0</v>
      </c>
      <c r="F2423" s="208">
        <v>0.90400000000000003</v>
      </c>
      <c r="G2423" s="208">
        <v>0.90400000000000003</v>
      </c>
      <c r="H2423" s="208">
        <v>0</v>
      </c>
      <c r="I2423" s="208">
        <v>0</v>
      </c>
      <c r="J2423" s="208">
        <v>0</v>
      </c>
      <c r="K2423" s="208">
        <v>0</v>
      </c>
      <c r="L2423" s="208"/>
      <c r="M2423" s="208">
        <v>0</v>
      </c>
      <c r="N2423" s="208">
        <v>0</v>
      </c>
      <c r="O2423" s="330">
        <v>1266</v>
      </c>
      <c r="P2423" s="208" t="s">
        <v>257</v>
      </c>
      <c r="Q2423" s="208" t="s">
        <v>258</v>
      </c>
      <c r="R2423" s="208" t="s">
        <v>259</v>
      </c>
      <c r="S2423" s="203">
        <v>44837.595127314817</v>
      </c>
    </row>
    <row r="2424" spans="1:19" x14ac:dyDescent="0.2">
      <c r="A2424" s="208" t="s">
        <v>256</v>
      </c>
      <c r="B2424" s="208" t="s">
        <v>131</v>
      </c>
      <c r="C2424" s="203">
        <v>44815.875</v>
      </c>
      <c r="D2424" s="208">
        <v>0</v>
      </c>
      <c r="E2424" s="208">
        <v>0</v>
      </c>
      <c r="F2424" s="208">
        <v>0.92400000000000004</v>
      </c>
      <c r="G2424" s="208">
        <v>0.92400000000000004</v>
      </c>
      <c r="H2424" s="208">
        <v>0</v>
      </c>
      <c r="I2424" s="208">
        <v>0</v>
      </c>
      <c r="J2424" s="208">
        <v>0</v>
      </c>
      <c r="K2424" s="208">
        <v>0</v>
      </c>
      <c r="L2424" s="208"/>
      <c r="M2424" s="208">
        <v>0</v>
      </c>
      <c r="N2424" s="208">
        <v>0</v>
      </c>
      <c r="O2424" s="330">
        <v>1266</v>
      </c>
      <c r="P2424" s="208" t="s">
        <v>257</v>
      </c>
      <c r="Q2424" s="208" t="s">
        <v>258</v>
      </c>
      <c r="R2424" s="208" t="s">
        <v>259</v>
      </c>
      <c r="S2424" s="203">
        <v>44837.595127314817</v>
      </c>
    </row>
    <row r="2425" spans="1:19" x14ac:dyDescent="0.2">
      <c r="A2425" s="208" t="s">
        <v>256</v>
      </c>
      <c r="B2425" s="208" t="s">
        <v>131</v>
      </c>
      <c r="C2425" s="203">
        <v>44815.916666666664</v>
      </c>
      <c r="D2425" s="208">
        <v>0</v>
      </c>
      <c r="E2425" s="208">
        <v>0</v>
      </c>
      <c r="F2425" s="208">
        <v>0.96</v>
      </c>
      <c r="G2425" s="208">
        <v>0.96</v>
      </c>
      <c r="H2425" s="208">
        <v>0</v>
      </c>
      <c r="I2425" s="208">
        <v>0</v>
      </c>
      <c r="J2425" s="208">
        <v>0</v>
      </c>
      <c r="K2425" s="208">
        <v>0</v>
      </c>
      <c r="L2425" s="208"/>
      <c r="M2425" s="208">
        <v>0</v>
      </c>
      <c r="N2425" s="208">
        <v>0</v>
      </c>
      <c r="O2425" s="330">
        <v>1266</v>
      </c>
      <c r="P2425" s="208" t="s">
        <v>257</v>
      </c>
      <c r="Q2425" s="208" t="s">
        <v>258</v>
      </c>
      <c r="R2425" s="208" t="s">
        <v>259</v>
      </c>
      <c r="S2425" s="203">
        <v>44837.595127314817</v>
      </c>
    </row>
    <row r="2426" spans="1:19" x14ac:dyDescent="0.2">
      <c r="A2426" s="208" t="s">
        <v>256</v>
      </c>
      <c r="B2426" s="208" t="s">
        <v>131</v>
      </c>
      <c r="C2426" s="203">
        <v>44815.958333333336</v>
      </c>
      <c r="D2426" s="208">
        <v>0</v>
      </c>
      <c r="E2426" s="208">
        <v>0</v>
      </c>
      <c r="F2426" s="208">
        <v>0.96</v>
      </c>
      <c r="G2426" s="208">
        <v>0.96</v>
      </c>
      <c r="H2426" s="208">
        <v>0</v>
      </c>
      <c r="I2426" s="208">
        <v>0</v>
      </c>
      <c r="J2426" s="208">
        <v>0</v>
      </c>
      <c r="K2426" s="208">
        <v>0</v>
      </c>
      <c r="L2426" s="208"/>
      <c r="M2426" s="208">
        <v>0</v>
      </c>
      <c r="N2426" s="208">
        <v>0</v>
      </c>
      <c r="O2426" s="330">
        <v>1266</v>
      </c>
      <c r="P2426" s="208" t="s">
        <v>257</v>
      </c>
      <c r="Q2426" s="208" t="s">
        <v>258</v>
      </c>
      <c r="R2426" s="208" t="s">
        <v>259</v>
      </c>
      <c r="S2426" s="203">
        <v>44837.595127314817</v>
      </c>
    </row>
    <row r="2427" spans="1:19" x14ac:dyDescent="0.2">
      <c r="A2427" s="208" t="s">
        <v>256</v>
      </c>
      <c r="B2427" s="208" t="s">
        <v>131</v>
      </c>
      <c r="C2427" s="203">
        <v>44816</v>
      </c>
      <c r="D2427" s="208">
        <v>0</v>
      </c>
      <c r="E2427" s="208">
        <v>0</v>
      </c>
      <c r="F2427" s="208">
        <v>0.98699999999999999</v>
      </c>
      <c r="G2427" s="208">
        <v>0.98699999999999999</v>
      </c>
      <c r="H2427" s="208">
        <v>0</v>
      </c>
      <c r="I2427" s="208">
        <v>0</v>
      </c>
      <c r="J2427" s="208">
        <v>0</v>
      </c>
      <c r="K2427" s="208">
        <v>0</v>
      </c>
      <c r="L2427" s="208"/>
      <c r="M2427" s="208">
        <v>0</v>
      </c>
      <c r="N2427" s="208">
        <v>0</v>
      </c>
      <c r="O2427" s="330">
        <v>1266</v>
      </c>
      <c r="P2427" s="208" t="s">
        <v>257</v>
      </c>
      <c r="Q2427" s="208" t="s">
        <v>258</v>
      </c>
      <c r="R2427" s="208" t="s">
        <v>259</v>
      </c>
      <c r="S2427" s="203">
        <v>44837.595127314817</v>
      </c>
    </row>
    <row r="2428" spans="1:19" x14ac:dyDescent="0.2">
      <c r="A2428" s="208" t="s">
        <v>256</v>
      </c>
      <c r="B2428" s="208" t="s">
        <v>131</v>
      </c>
      <c r="C2428" s="203">
        <v>44816.041666666664</v>
      </c>
      <c r="D2428" s="208">
        <v>0</v>
      </c>
      <c r="E2428" s="208">
        <v>0</v>
      </c>
      <c r="F2428" s="208">
        <v>0.96</v>
      </c>
      <c r="G2428" s="208">
        <v>0.96</v>
      </c>
      <c r="H2428" s="208">
        <v>0</v>
      </c>
      <c r="I2428" s="208">
        <v>0</v>
      </c>
      <c r="J2428" s="208">
        <v>0</v>
      </c>
      <c r="K2428" s="208">
        <v>0</v>
      </c>
      <c r="L2428" s="208"/>
      <c r="M2428" s="208">
        <v>0</v>
      </c>
      <c r="N2428" s="208">
        <v>0</v>
      </c>
      <c r="O2428" s="330">
        <v>1266</v>
      </c>
      <c r="P2428" s="208" t="s">
        <v>257</v>
      </c>
      <c r="Q2428" s="208" t="s">
        <v>258</v>
      </c>
      <c r="R2428" s="208" t="s">
        <v>259</v>
      </c>
      <c r="S2428" s="203">
        <v>44837.595127314817</v>
      </c>
    </row>
    <row r="2429" spans="1:19" x14ac:dyDescent="0.2">
      <c r="A2429" s="208" t="s">
        <v>256</v>
      </c>
      <c r="B2429" s="208" t="s">
        <v>131</v>
      </c>
      <c r="C2429" s="203">
        <v>44816.083333333336</v>
      </c>
      <c r="D2429" s="208">
        <v>0</v>
      </c>
      <c r="E2429" s="208">
        <v>0</v>
      </c>
      <c r="F2429" s="208">
        <v>0.96899999999999997</v>
      </c>
      <c r="G2429" s="208">
        <v>0.96899999999999997</v>
      </c>
      <c r="H2429" s="208">
        <v>0</v>
      </c>
      <c r="I2429" s="208">
        <v>0</v>
      </c>
      <c r="J2429" s="208">
        <v>0</v>
      </c>
      <c r="K2429" s="208">
        <v>0</v>
      </c>
      <c r="L2429" s="208"/>
      <c r="M2429" s="208">
        <v>0</v>
      </c>
      <c r="N2429" s="208">
        <v>0</v>
      </c>
      <c r="O2429" s="330">
        <v>1266</v>
      </c>
      <c r="P2429" s="208" t="s">
        <v>257</v>
      </c>
      <c r="Q2429" s="208" t="s">
        <v>258</v>
      </c>
      <c r="R2429" s="208" t="s">
        <v>259</v>
      </c>
      <c r="S2429" s="203">
        <v>44837.595127314817</v>
      </c>
    </row>
    <row r="2430" spans="1:19" x14ac:dyDescent="0.2">
      <c r="A2430" s="208" t="s">
        <v>256</v>
      </c>
      <c r="B2430" s="208" t="s">
        <v>131</v>
      </c>
      <c r="C2430" s="203">
        <v>44816.125</v>
      </c>
      <c r="D2430" s="208">
        <v>0</v>
      </c>
      <c r="E2430" s="208">
        <v>0</v>
      </c>
      <c r="F2430" s="208">
        <v>0.96899999999999997</v>
      </c>
      <c r="G2430" s="208">
        <v>0.96899999999999997</v>
      </c>
      <c r="H2430" s="208">
        <v>0</v>
      </c>
      <c r="I2430" s="208">
        <v>0</v>
      </c>
      <c r="J2430" s="208">
        <v>0</v>
      </c>
      <c r="K2430" s="208">
        <v>0</v>
      </c>
      <c r="L2430" s="208"/>
      <c r="M2430" s="208">
        <v>0</v>
      </c>
      <c r="N2430" s="208">
        <v>0</v>
      </c>
      <c r="O2430" s="330">
        <v>1266</v>
      </c>
      <c r="P2430" s="208" t="s">
        <v>257</v>
      </c>
      <c r="Q2430" s="208" t="s">
        <v>258</v>
      </c>
      <c r="R2430" s="208" t="s">
        <v>259</v>
      </c>
      <c r="S2430" s="203">
        <v>44837.595127314817</v>
      </c>
    </row>
    <row r="2431" spans="1:19" x14ac:dyDescent="0.2">
      <c r="A2431" s="208" t="s">
        <v>256</v>
      </c>
      <c r="B2431" s="208" t="s">
        <v>131</v>
      </c>
      <c r="C2431" s="203">
        <v>44816.166666666664</v>
      </c>
      <c r="D2431" s="208">
        <v>0</v>
      </c>
      <c r="E2431" s="208">
        <v>0</v>
      </c>
      <c r="F2431" s="208">
        <v>0.97799999999999998</v>
      </c>
      <c r="G2431" s="208">
        <v>0.97799999999999998</v>
      </c>
      <c r="H2431" s="208">
        <v>0</v>
      </c>
      <c r="I2431" s="208">
        <v>0</v>
      </c>
      <c r="J2431" s="208">
        <v>0</v>
      </c>
      <c r="K2431" s="208">
        <v>0</v>
      </c>
      <c r="L2431" s="208"/>
      <c r="M2431" s="208">
        <v>0</v>
      </c>
      <c r="N2431" s="208">
        <v>0</v>
      </c>
      <c r="O2431" s="330">
        <v>1266</v>
      </c>
      <c r="P2431" s="208" t="s">
        <v>257</v>
      </c>
      <c r="Q2431" s="208" t="s">
        <v>258</v>
      </c>
      <c r="R2431" s="208" t="s">
        <v>259</v>
      </c>
      <c r="S2431" s="203">
        <v>44837.595127314817</v>
      </c>
    </row>
    <row r="2432" spans="1:19" x14ac:dyDescent="0.2">
      <c r="A2432" s="208" t="s">
        <v>256</v>
      </c>
      <c r="B2432" s="208" t="s">
        <v>131</v>
      </c>
      <c r="C2432" s="203">
        <v>44816.208333333336</v>
      </c>
      <c r="D2432" s="208">
        <v>0</v>
      </c>
      <c r="E2432" s="208">
        <v>0</v>
      </c>
      <c r="F2432" s="208">
        <v>0.97799999999999998</v>
      </c>
      <c r="G2432" s="208">
        <v>0.97799999999999998</v>
      </c>
      <c r="H2432" s="208">
        <v>0</v>
      </c>
      <c r="I2432" s="208">
        <v>0</v>
      </c>
      <c r="J2432" s="208">
        <v>0</v>
      </c>
      <c r="K2432" s="208">
        <v>0</v>
      </c>
      <c r="L2432" s="208"/>
      <c r="M2432" s="208">
        <v>0</v>
      </c>
      <c r="N2432" s="208">
        <v>0</v>
      </c>
      <c r="O2432" s="330">
        <v>1266</v>
      </c>
      <c r="P2432" s="208" t="s">
        <v>257</v>
      </c>
      <c r="Q2432" s="208" t="s">
        <v>258</v>
      </c>
      <c r="R2432" s="208" t="s">
        <v>259</v>
      </c>
      <c r="S2432" s="203">
        <v>44837.595127314817</v>
      </c>
    </row>
    <row r="2433" spans="1:19" x14ac:dyDescent="0.2">
      <c r="A2433" s="208" t="s">
        <v>256</v>
      </c>
      <c r="B2433" s="208" t="s">
        <v>131</v>
      </c>
      <c r="C2433" s="203">
        <v>44816.25</v>
      </c>
      <c r="D2433" s="208">
        <v>0</v>
      </c>
      <c r="E2433" s="208">
        <v>0</v>
      </c>
      <c r="F2433" s="208">
        <v>0.98699999999999999</v>
      </c>
      <c r="G2433" s="208">
        <v>0.98699999999999999</v>
      </c>
      <c r="H2433" s="208">
        <v>0</v>
      </c>
      <c r="I2433" s="208">
        <v>0</v>
      </c>
      <c r="J2433" s="208">
        <v>0</v>
      </c>
      <c r="K2433" s="208">
        <v>0</v>
      </c>
      <c r="L2433" s="208"/>
      <c r="M2433" s="208">
        <v>0</v>
      </c>
      <c r="N2433" s="208">
        <v>0</v>
      </c>
      <c r="O2433" s="330">
        <v>1266</v>
      </c>
      <c r="P2433" s="208" t="s">
        <v>257</v>
      </c>
      <c r="Q2433" s="208" t="s">
        <v>258</v>
      </c>
      <c r="R2433" s="208" t="s">
        <v>259</v>
      </c>
      <c r="S2433" s="203">
        <v>44837.595127314817</v>
      </c>
    </row>
    <row r="2434" spans="1:19" x14ac:dyDescent="0.2">
      <c r="A2434" s="208" t="s">
        <v>256</v>
      </c>
      <c r="B2434" s="208" t="s">
        <v>131</v>
      </c>
      <c r="C2434" s="203">
        <v>44816.291666666664</v>
      </c>
      <c r="D2434" s="208">
        <v>0</v>
      </c>
      <c r="E2434" s="208">
        <v>0</v>
      </c>
      <c r="F2434" s="208">
        <v>0.98699999999999999</v>
      </c>
      <c r="G2434" s="208">
        <v>0.98699999999999999</v>
      </c>
      <c r="H2434" s="208">
        <v>0</v>
      </c>
      <c r="I2434" s="208">
        <v>0</v>
      </c>
      <c r="J2434" s="208">
        <v>0</v>
      </c>
      <c r="K2434" s="208">
        <v>0</v>
      </c>
      <c r="L2434" s="208"/>
      <c r="M2434" s="208">
        <v>0</v>
      </c>
      <c r="N2434" s="208">
        <v>0</v>
      </c>
      <c r="O2434" s="330">
        <v>1266</v>
      </c>
      <c r="P2434" s="208" t="s">
        <v>257</v>
      </c>
      <c r="Q2434" s="208" t="s">
        <v>258</v>
      </c>
      <c r="R2434" s="208" t="s">
        <v>259</v>
      </c>
      <c r="S2434" s="203">
        <v>44837.595127314817</v>
      </c>
    </row>
    <row r="2435" spans="1:19" x14ac:dyDescent="0.2">
      <c r="A2435" s="208" t="s">
        <v>256</v>
      </c>
      <c r="B2435" s="208" t="s">
        <v>131</v>
      </c>
      <c r="C2435" s="203">
        <v>44816.333333333336</v>
      </c>
      <c r="D2435" s="208">
        <v>0</v>
      </c>
      <c r="E2435" s="208">
        <v>0</v>
      </c>
      <c r="F2435" s="208">
        <v>0.94199999999999995</v>
      </c>
      <c r="G2435" s="208">
        <v>0.94199999999999995</v>
      </c>
      <c r="H2435" s="208">
        <v>0</v>
      </c>
      <c r="I2435" s="208">
        <v>0</v>
      </c>
      <c r="J2435" s="208">
        <v>0</v>
      </c>
      <c r="K2435" s="208">
        <v>0</v>
      </c>
      <c r="L2435" s="208"/>
      <c r="M2435" s="208">
        <v>0</v>
      </c>
      <c r="N2435" s="208">
        <v>0</v>
      </c>
      <c r="O2435" s="330">
        <v>1266</v>
      </c>
      <c r="P2435" s="208" t="s">
        <v>257</v>
      </c>
      <c r="Q2435" s="208" t="s">
        <v>258</v>
      </c>
      <c r="R2435" s="208" t="s">
        <v>259</v>
      </c>
      <c r="S2435" s="203">
        <v>44837.595127314817</v>
      </c>
    </row>
    <row r="2436" spans="1:19" x14ac:dyDescent="0.2">
      <c r="A2436" s="208" t="s">
        <v>256</v>
      </c>
      <c r="B2436" s="208" t="s">
        <v>131</v>
      </c>
      <c r="C2436" s="203">
        <v>44816.375</v>
      </c>
      <c r="D2436" s="208">
        <v>0</v>
      </c>
      <c r="E2436" s="208">
        <v>0</v>
      </c>
      <c r="F2436" s="208">
        <v>0.91400000000000003</v>
      </c>
      <c r="G2436" s="208">
        <v>0.91400000000000003</v>
      </c>
      <c r="H2436" s="208">
        <v>0</v>
      </c>
      <c r="I2436" s="208">
        <v>0</v>
      </c>
      <c r="J2436" s="208">
        <v>0</v>
      </c>
      <c r="K2436" s="208">
        <v>0</v>
      </c>
      <c r="L2436" s="208"/>
      <c r="M2436" s="208">
        <v>0</v>
      </c>
      <c r="N2436" s="208">
        <v>0</v>
      </c>
      <c r="O2436" s="330">
        <v>1266</v>
      </c>
      <c r="P2436" s="208" t="s">
        <v>257</v>
      </c>
      <c r="Q2436" s="208" t="s">
        <v>258</v>
      </c>
      <c r="R2436" s="208" t="s">
        <v>259</v>
      </c>
      <c r="S2436" s="203">
        <v>44837.595127314817</v>
      </c>
    </row>
    <row r="2437" spans="1:19" x14ac:dyDescent="0.2">
      <c r="A2437" s="208" t="s">
        <v>256</v>
      </c>
      <c r="B2437" s="208" t="s">
        <v>131</v>
      </c>
      <c r="C2437" s="203">
        <v>44816.416666666664</v>
      </c>
      <c r="D2437" s="208">
        <v>0</v>
      </c>
      <c r="E2437" s="208">
        <v>0</v>
      </c>
      <c r="F2437" s="208">
        <v>0.93200000000000005</v>
      </c>
      <c r="G2437" s="208">
        <v>0.93200000000000005</v>
      </c>
      <c r="H2437" s="208">
        <v>0</v>
      </c>
      <c r="I2437" s="208">
        <v>0</v>
      </c>
      <c r="J2437" s="208">
        <v>0</v>
      </c>
      <c r="K2437" s="208">
        <v>0</v>
      </c>
      <c r="L2437" s="208"/>
      <c r="M2437" s="208">
        <v>0</v>
      </c>
      <c r="N2437" s="208">
        <v>0</v>
      </c>
      <c r="O2437" s="330">
        <v>1266</v>
      </c>
      <c r="P2437" s="208" t="s">
        <v>257</v>
      </c>
      <c r="Q2437" s="208" t="s">
        <v>258</v>
      </c>
      <c r="R2437" s="208" t="s">
        <v>259</v>
      </c>
      <c r="S2437" s="203">
        <v>44837.595127314817</v>
      </c>
    </row>
    <row r="2438" spans="1:19" x14ac:dyDescent="0.2">
      <c r="A2438" s="208" t="s">
        <v>256</v>
      </c>
      <c r="B2438" s="208" t="s">
        <v>131</v>
      </c>
      <c r="C2438" s="203">
        <v>44816.458333333336</v>
      </c>
      <c r="D2438" s="208">
        <v>0</v>
      </c>
      <c r="E2438" s="208">
        <v>0</v>
      </c>
      <c r="F2438" s="208">
        <v>0.94199999999999995</v>
      </c>
      <c r="G2438" s="208">
        <v>0.94199999999999995</v>
      </c>
      <c r="H2438" s="208">
        <v>0</v>
      </c>
      <c r="I2438" s="208">
        <v>0</v>
      </c>
      <c r="J2438" s="208">
        <v>0</v>
      </c>
      <c r="K2438" s="208">
        <v>0</v>
      </c>
      <c r="L2438" s="208"/>
      <c r="M2438" s="208">
        <v>0</v>
      </c>
      <c r="N2438" s="208">
        <v>0</v>
      </c>
      <c r="O2438" s="330">
        <v>1266</v>
      </c>
      <c r="P2438" s="208" t="s">
        <v>257</v>
      </c>
      <c r="Q2438" s="208" t="s">
        <v>258</v>
      </c>
      <c r="R2438" s="208" t="s">
        <v>259</v>
      </c>
      <c r="S2438" s="203">
        <v>44837.595127314817</v>
      </c>
    </row>
    <row r="2439" spans="1:19" x14ac:dyDescent="0.2">
      <c r="A2439" s="208" t="s">
        <v>256</v>
      </c>
      <c r="B2439" s="208" t="s">
        <v>131</v>
      </c>
      <c r="C2439" s="203">
        <v>44816.5</v>
      </c>
      <c r="D2439" s="208">
        <v>0</v>
      </c>
      <c r="E2439" s="208">
        <v>0</v>
      </c>
      <c r="F2439" s="208">
        <v>0.92400000000000004</v>
      </c>
      <c r="G2439" s="208">
        <v>0.92400000000000004</v>
      </c>
      <c r="H2439" s="208">
        <v>0</v>
      </c>
      <c r="I2439" s="208">
        <v>0</v>
      </c>
      <c r="J2439" s="208">
        <v>0</v>
      </c>
      <c r="K2439" s="208">
        <v>0</v>
      </c>
      <c r="L2439" s="208"/>
      <c r="M2439" s="208">
        <v>0</v>
      </c>
      <c r="N2439" s="208">
        <v>0</v>
      </c>
      <c r="O2439" s="330">
        <v>1266</v>
      </c>
      <c r="P2439" s="208" t="s">
        <v>257</v>
      </c>
      <c r="Q2439" s="208" t="s">
        <v>258</v>
      </c>
      <c r="R2439" s="208" t="s">
        <v>259</v>
      </c>
      <c r="S2439" s="203">
        <v>44837.595127314817</v>
      </c>
    </row>
    <row r="2440" spans="1:19" x14ac:dyDescent="0.2">
      <c r="A2440" s="208" t="s">
        <v>256</v>
      </c>
      <c r="B2440" s="208" t="s">
        <v>131</v>
      </c>
      <c r="C2440" s="203">
        <v>44816.541666666664</v>
      </c>
      <c r="D2440" s="208">
        <v>0</v>
      </c>
      <c r="E2440" s="208">
        <v>0</v>
      </c>
      <c r="F2440" s="208">
        <v>0.91400000000000003</v>
      </c>
      <c r="G2440" s="208">
        <v>0.91400000000000003</v>
      </c>
      <c r="H2440" s="208">
        <v>0</v>
      </c>
      <c r="I2440" s="208">
        <v>0</v>
      </c>
      <c r="J2440" s="208">
        <v>0</v>
      </c>
      <c r="K2440" s="208">
        <v>0</v>
      </c>
      <c r="L2440" s="208"/>
      <c r="M2440" s="208">
        <v>0</v>
      </c>
      <c r="N2440" s="208">
        <v>0</v>
      </c>
      <c r="O2440" s="330">
        <v>1266</v>
      </c>
      <c r="P2440" s="208" t="s">
        <v>257</v>
      </c>
      <c r="Q2440" s="208" t="s">
        <v>258</v>
      </c>
      <c r="R2440" s="208" t="s">
        <v>259</v>
      </c>
      <c r="S2440" s="203">
        <v>44837.595127314817</v>
      </c>
    </row>
    <row r="2441" spans="1:19" x14ac:dyDescent="0.2">
      <c r="A2441" s="208" t="s">
        <v>256</v>
      </c>
      <c r="B2441" s="208" t="s">
        <v>131</v>
      </c>
      <c r="C2441" s="203">
        <v>44816.583333333336</v>
      </c>
      <c r="D2441" s="208">
        <v>0</v>
      </c>
      <c r="E2441" s="208">
        <v>0</v>
      </c>
      <c r="F2441" s="208">
        <v>0.89400000000000002</v>
      </c>
      <c r="G2441" s="208">
        <v>0.89400000000000002</v>
      </c>
      <c r="H2441" s="208">
        <v>0</v>
      </c>
      <c r="I2441" s="208">
        <v>0</v>
      </c>
      <c r="J2441" s="208">
        <v>0</v>
      </c>
      <c r="K2441" s="208">
        <v>0</v>
      </c>
      <c r="L2441" s="208"/>
      <c r="M2441" s="208">
        <v>0</v>
      </c>
      <c r="N2441" s="208">
        <v>0</v>
      </c>
      <c r="O2441" s="330">
        <v>1266</v>
      </c>
      <c r="P2441" s="208" t="s">
        <v>257</v>
      </c>
      <c r="Q2441" s="208" t="s">
        <v>258</v>
      </c>
      <c r="R2441" s="208" t="s">
        <v>259</v>
      </c>
      <c r="S2441" s="203">
        <v>44837.595127314817</v>
      </c>
    </row>
    <row r="2442" spans="1:19" x14ac:dyDescent="0.2">
      <c r="A2442" s="208" t="s">
        <v>256</v>
      </c>
      <c r="B2442" s="208" t="s">
        <v>131</v>
      </c>
      <c r="C2442" s="203">
        <v>44816.625</v>
      </c>
      <c r="D2442" s="208">
        <v>0</v>
      </c>
      <c r="E2442" s="208">
        <v>0</v>
      </c>
      <c r="F2442" s="208">
        <v>0.88400000000000001</v>
      </c>
      <c r="G2442" s="208">
        <v>0.88400000000000001</v>
      </c>
      <c r="H2442" s="208">
        <v>0</v>
      </c>
      <c r="I2442" s="208">
        <v>0</v>
      </c>
      <c r="J2442" s="208">
        <v>0</v>
      </c>
      <c r="K2442" s="208">
        <v>0</v>
      </c>
      <c r="L2442" s="208"/>
      <c r="M2442" s="208">
        <v>0</v>
      </c>
      <c r="N2442" s="208">
        <v>0</v>
      </c>
      <c r="O2442" s="330">
        <v>1266</v>
      </c>
      <c r="P2442" s="208" t="s">
        <v>257</v>
      </c>
      <c r="Q2442" s="208" t="s">
        <v>258</v>
      </c>
      <c r="R2442" s="208" t="s">
        <v>259</v>
      </c>
      <c r="S2442" s="203">
        <v>44837.595127314817</v>
      </c>
    </row>
    <row r="2443" spans="1:19" x14ac:dyDescent="0.2">
      <c r="A2443" s="208" t="s">
        <v>256</v>
      </c>
      <c r="B2443" s="208" t="s">
        <v>131</v>
      </c>
      <c r="C2443" s="203">
        <v>44816.666666666664</v>
      </c>
      <c r="D2443" s="208">
        <v>0</v>
      </c>
      <c r="E2443" s="208">
        <v>0</v>
      </c>
      <c r="F2443" s="208">
        <v>0.86399999999999999</v>
      </c>
      <c r="G2443" s="208">
        <v>0.86399999999999999</v>
      </c>
      <c r="H2443" s="208">
        <v>0</v>
      </c>
      <c r="I2443" s="208">
        <v>0</v>
      </c>
      <c r="J2443" s="208">
        <v>0</v>
      </c>
      <c r="K2443" s="208">
        <v>0</v>
      </c>
      <c r="L2443" s="208"/>
      <c r="M2443" s="208">
        <v>0</v>
      </c>
      <c r="N2443" s="208">
        <v>0</v>
      </c>
      <c r="O2443" s="330">
        <v>1266</v>
      </c>
      <c r="P2443" s="208" t="s">
        <v>257</v>
      </c>
      <c r="Q2443" s="208" t="s">
        <v>258</v>
      </c>
      <c r="R2443" s="208" t="s">
        <v>259</v>
      </c>
      <c r="S2443" s="203">
        <v>44837.595127314817</v>
      </c>
    </row>
    <row r="2444" spans="1:19" x14ac:dyDescent="0.2">
      <c r="A2444" s="208" t="s">
        <v>256</v>
      </c>
      <c r="B2444" s="208" t="s">
        <v>131</v>
      </c>
      <c r="C2444" s="203">
        <v>44816.708333333336</v>
      </c>
      <c r="D2444" s="208">
        <v>0</v>
      </c>
      <c r="E2444" s="208">
        <v>0</v>
      </c>
      <c r="F2444" s="208">
        <v>0.874</v>
      </c>
      <c r="G2444" s="208">
        <v>0.874</v>
      </c>
      <c r="H2444" s="208">
        <v>0</v>
      </c>
      <c r="I2444" s="208">
        <v>0</v>
      </c>
      <c r="J2444" s="208">
        <v>0</v>
      </c>
      <c r="K2444" s="208">
        <v>0</v>
      </c>
      <c r="L2444" s="208"/>
      <c r="M2444" s="208">
        <v>0</v>
      </c>
      <c r="N2444" s="208">
        <v>0</v>
      </c>
      <c r="O2444" s="330">
        <v>1266</v>
      </c>
      <c r="P2444" s="208" t="s">
        <v>257</v>
      </c>
      <c r="Q2444" s="208" t="s">
        <v>258</v>
      </c>
      <c r="R2444" s="208" t="s">
        <v>259</v>
      </c>
      <c r="S2444" s="203">
        <v>44837.595127314817</v>
      </c>
    </row>
    <row r="2445" spans="1:19" x14ac:dyDescent="0.2">
      <c r="A2445" s="208" t="s">
        <v>256</v>
      </c>
      <c r="B2445" s="208" t="s">
        <v>131</v>
      </c>
      <c r="C2445" s="203">
        <v>44816.75</v>
      </c>
      <c r="D2445" s="208">
        <v>0</v>
      </c>
      <c r="E2445" s="208">
        <v>0</v>
      </c>
      <c r="F2445" s="208">
        <v>0.86399999999999999</v>
      </c>
      <c r="G2445" s="208">
        <v>0.86399999999999999</v>
      </c>
      <c r="H2445" s="208">
        <v>0</v>
      </c>
      <c r="I2445" s="208">
        <v>0</v>
      </c>
      <c r="J2445" s="208">
        <v>0</v>
      </c>
      <c r="K2445" s="208">
        <v>0</v>
      </c>
      <c r="L2445" s="208"/>
      <c r="M2445" s="208">
        <v>0</v>
      </c>
      <c r="N2445" s="208">
        <v>0</v>
      </c>
      <c r="O2445" s="330">
        <v>1266</v>
      </c>
      <c r="P2445" s="208" t="s">
        <v>257</v>
      </c>
      <c r="Q2445" s="208" t="s">
        <v>258</v>
      </c>
      <c r="R2445" s="208" t="s">
        <v>259</v>
      </c>
      <c r="S2445" s="203">
        <v>44837.595127314817</v>
      </c>
    </row>
    <row r="2446" spans="1:19" x14ac:dyDescent="0.2">
      <c r="A2446" s="208" t="s">
        <v>256</v>
      </c>
      <c r="B2446" s="208" t="s">
        <v>131</v>
      </c>
      <c r="C2446" s="203">
        <v>44816.791666666664</v>
      </c>
      <c r="D2446" s="208">
        <v>0</v>
      </c>
      <c r="E2446" s="208">
        <v>0</v>
      </c>
      <c r="F2446" s="208">
        <v>0.88400000000000001</v>
      </c>
      <c r="G2446" s="208">
        <v>0.88400000000000001</v>
      </c>
      <c r="H2446" s="208">
        <v>0</v>
      </c>
      <c r="I2446" s="208">
        <v>0</v>
      </c>
      <c r="J2446" s="208">
        <v>0</v>
      </c>
      <c r="K2446" s="208">
        <v>0</v>
      </c>
      <c r="L2446" s="208"/>
      <c r="M2446" s="208">
        <v>0</v>
      </c>
      <c r="N2446" s="208">
        <v>0</v>
      </c>
      <c r="O2446" s="330">
        <v>1266</v>
      </c>
      <c r="P2446" s="208" t="s">
        <v>257</v>
      </c>
      <c r="Q2446" s="208" t="s">
        <v>258</v>
      </c>
      <c r="R2446" s="208" t="s">
        <v>259</v>
      </c>
      <c r="S2446" s="203">
        <v>44837.595127314817</v>
      </c>
    </row>
    <row r="2447" spans="1:19" x14ac:dyDescent="0.2">
      <c r="A2447" s="208" t="s">
        <v>256</v>
      </c>
      <c r="B2447" s="208" t="s">
        <v>131</v>
      </c>
      <c r="C2447" s="203">
        <v>44816.833333333336</v>
      </c>
      <c r="D2447" s="208">
        <v>0</v>
      </c>
      <c r="E2447" s="208">
        <v>0</v>
      </c>
      <c r="F2447" s="208">
        <v>0.88400000000000001</v>
      </c>
      <c r="G2447" s="208">
        <v>0.88400000000000001</v>
      </c>
      <c r="H2447" s="208">
        <v>0</v>
      </c>
      <c r="I2447" s="208">
        <v>0</v>
      </c>
      <c r="J2447" s="208">
        <v>0</v>
      </c>
      <c r="K2447" s="208">
        <v>0</v>
      </c>
      <c r="L2447" s="208"/>
      <c r="M2447" s="208">
        <v>0</v>
      </c>
      <c r="N2447" s="208">
        <v>0</v>
      </c>
      <c r="O2447" s="330">
        <v>1266</v>
      </c>
      <c r="P2447" s="208" t="s">
        <v>257</v>
      </c>
      <c r="Q2447" s="208" t="s">
        <v>258</v>
      </c>
      <c r="R2447" s="208" t="s">
        <v>259</v>
      </c>
      <c r="S2447" s="203">
        <v>44837.595127314817</v>
      </c>
    </row>
    <row r="2448" spans="1:19" x14ac:dyDescent="0.2">
      <c r="A2448" s="208" t="s">
        <v>256</v>
      </c>
      <c r="B2448" s="208" t="s">
        <v>131</v>
      </c>
      <c r="C2448" s="203">
        <v>44816.875</v>
      </c>
      <c r="D2448" s="208">
        <v>0</v>
      </c>
      <c r="E2448" s="208">
        <v>0</v>
      </c>
      <c r="F2448" s="208">
        <v>0.90400000000000003</v>
      </c>
      <c r="G2448" s="208">
        <v>0.90400000000000003</v>
      </c>
      <c r="H2448" s="208">
        <v>0</v>
      </c>
      <c r="I2448" s="208">
        <v>0</v>
      </c>
      <c r="J2448" s="208">
        <v>0</v>
      </c>
      <c r="K2448" s="208">
        <v>0</v>
      </c>
      <c r="L2448" s="208"/>
      <c r="M2448" s="208">
        <v>0</v>
      </c>
      <c r="N2448" s="208">
        <v>0</v>
      </c>
      <c r="O2448" s="330">
        <v>1266</v>
      </c>
      <c r="P2448" s="208" t="s">
        <v>257</v>
      </c>
      <c r="Q2448" s="208" t="s">
        <v>258</v>
      </c>
      <c r="R2448" s="208" t="s">
        <v>259</v>
      </c>
      <c r="S2448" s="203">
        <v>44837.595127314817</v>
      </c>
    </row>
    <row r="2449" spans="1:19" x14ac:dyDescent="0.2">
      <c r="A2449" s="208" t="s">
        <v>256</v>
      </c>
      <c r="B2449" s="208" t="s">
        <v>131</v>
      </c>
      <c r="C2449" s="203">
        <v>44816.916666666664</v>
      </c>
      <c r="D2449" s="208">
        <v>0</v>
      </c>
      <c r="E2449" s="208">
        <v>0</v>
      </c>
      <c r="F2449" s="208">
        <v>0.89400000000000002</v>
      </c>
      <c r="G2449" s="208">
        <v>0.89400000000000002</v>
      </c>
      <c r="H2449" s="208">
        <v>0</v>
      </c>
      <c r="I2449" s="208">
        <v>0</v>
      </c>
      <c r="J2449" s="208">
        <v>0</v>
      </c>
      <c r="K2449" s="208">
        <v>0</v>
      </c>
      <c r="L2449" s="208"/>
      <c r="M2449" s="208">
        <v>0</v>
      </c>
      <c r="N2449" s="208">
        <v>0</v>
      </c>
      <c r="O2449" s="330">
        <v>1266</v>
      </c>
      <c r="P2449" s="208" t="s">
        <v>257</v>
      </c>
      <c r="Q2449" s="208" t="s">
        <v>258</v>
      </c>
      <c r="R2449" s="208" t="s">
        <v>259</v>
      </c>
      <c r="S2449" s="203">
        <v>44837.595127314817</v>
      </c>
    </row>
    <row r="2450" spans="1:19" x14ac:dyDescent="0.2">
      <c r="A2450" s="208" t="s">
        <v>256</v>
      </c>
      <c r="B2450" s="208" t="s">
        <v>131</v>
      </c>
      <c r="C2450" s="203">
        <v>44816.958333333336</v>
      </c>
      <c r="D2450" s="208">
        <v>0</v>
      </c>
      <c r="E2450" s="208">
        <v>0</v>
      </c>
      <c r="F2450" s="208">
        <v>0.92300000000000004</v>
      </c>
      <c r="G2450" s="208">
        <v>0.92300000000000004</v>
      </c>
      <c r="H2450" s="208">
        <v>0</v>
      </c>
      <c r="I2450" s="208">
        <v>0</v>
      </c>
      <c r="J2450" s="208">
        <v>0</v>
      </c>
      <c r="K2450" s="208">
        <v>0</v>
      </c>
      <c r="L2450" s="208"/>
      <c r="M2450" s="208">
        <v>0</v>
      </c>
      <c r="N2450" s="208">
        <v>0</v>
      </c>
      <c r="O2450" s="330">
        <v>1266</v>
      </c>
      <c r="P2450" s="208" t="s">
        <v>257</v>
      </c>
      <c r="Q2450" s="208" t="s">
        <v>258</v>
      </c>
      <c r="R2450" s="208" t="s">
        <v>259</v>
      </c>
      <c r="S2450" s="203">
        <v>44837.595127314817</v>
      </c>
    </row>
    <row r="2451" spans="1:19" x14ac:dyDescent="0.2">
      <c r="A2451" s="208" t="s">
        <v>256</v>
      </c>
      <c r="B2451" s="208" t="s">
        <v>131</v>
      </c>
      <c r="C2451" s="203">
        <v>44817</v>
      </c>
      <c r="D2451" s="208">
        <v>0</v>
      </c>
      <c r="E2451" s="208">
        <v>0</v>
      </c>
      <c r="F2451" s="208">
        <v>0.94099999999999995</v>
      </c>
      <c r="G2451" s="208">
        <v>0.94099999999999995</v>
      </c>
      <c r="H2451" s="208">
        <v>0</v>
      </c>
      <c r="I2451" s="208">
        <v>0</v>
      </c>
      <c r="J2451" s="208">
        <v>0</v>
      </c>
      <c r="K2451" s="208">
        <v>0</v>
      </c>
      <c r="L2451" s="208"/>
      <c r="M2451" s="208">
        <v>0</v>
      </c>
      <c r="N2451" s="208">
        <v>0</v>
      </c>
      <c r="O2451" s="330">
        <v>1266</v>
      </c>
      <c r="P2451" s="208" t="s">
        <v>257</v>
      </c>
      <c r="Q2451" s="208" t="s">
        <v>258</v>
      </c>
      <c r="R2451" s="208" t="s">
        <v>259</v>
      </c>
      <c r="S2451" s="203">
        <v>44837.595127314817</v>
      </c>
    </row>
    <row r="2452" spans="1:19" x14ac:dyDescent="0.2">
      <c r="A2452" s="208" t="s">
        <v>256</v>
      </c>
      <c r="B2452" s="208" t="s">
        <v>131</v>
      </c>
      <c r="C2452" s="203">
        <v>44817.041666666664</v>
      </c>
      <c r="D2452" s="208">
        <v>0</v>
      </c>
      <c r="E2452" s="208">
        <v>0</v>
      </c>
      <c r="F2452" s="208">
        <v>0.95099999999999996</v>
      </c>
      <c r="G2452" s="208">
        <v>0.95099999999999996</v>
      </c>
      <c r="H2452" s="208">
        <v>0</v>
      </c>
      <c r="I2452" s="208">
        <v>0</v>
      </c>
      <c r="J2452" s="208">
        <v>0</v>
      </c>
      <c r="K2452" s="208">
        <v>0</v>
      </c>
      <c r="L2452" s="208"/>
      <c r="M2452" s="208">
        <v>0</v>
      </c>
      <c r="N2452" s="208">
        <v>0</v>
      </c>
      <c r="O2452" s="330">
        <v>1266</v>
      </c>
      <c r="P2452" s="208" t="s">
        <v>257</v>
      </c>
      <c r="Q2452" s="208" t="s">
        <v>258</v>
      </c>
      <c r="R2452" s="208" t="s">
        <v>259</v>
      </c>
      <c r="S2452" s="203">
        <v>44837.595127314817</v>
      </c>
    </row>
    <row r="2453" spans="1:19" x14ac:dyDescent="0.2">
      <c r="A2453" s="208" t="s">
        <v>256</v>
      </c>
      <c r="B2453" s="208" t="s">
        <v>131</v>
      </c>
      <c r="C2453" s="203">
        <v>44817.083333333336</v>
      </c>
      <c r="D2453" s="208">
        <v>0</v>
      </c>
      <c r="E2453" s="208">
        <v>0</v>
      </c>
      <c r="F2453" s="208">
        <v>0.96</v>
      </c>
      <c r="G2453" s="208">
        <v>0.96</v>
      </c>
      <c r="H2453" s="208">
        <v>0</v>
      </c>
      <c r="I2453" s="208">
        <v>0</v>
      </c>
      <c r="J2453" s="208">
        <v>0</v>
      </c>
      <c r="K2453" s="208">
        <v>0</v>
      </c>
      <c r="L2453" s="208"/>
      <c r="M2453" s="208">
        <v>0</v>
      </c>
      <c r="N2453" s="208">
        <v>0</v>
      </c>
      <c r="O2453" s="330">
        <v>1266</v>
      </c>
      <c r="P2453" s="208" t="s">
        <v>257</v>
      </c>
      <c r="Q2453" s="208" t="s">
        <v>258</v>
      </c>
      <c r="R2453" s="208" t="s">
        <v>259</v>
      </c>
      <c r="S2453" s="203">
        <v>44837.595416666663</v>
      </c>
    </row>
    <row r="2454" spans="1:19" x14ac:dyDescent="0.2">
      <c r="A2454" s="208" t="s">
        <v>256</v>
      </c>
      <c r="B2454" s="208" t="s">
        <v>131</v>
      </c>
      <c r="C2454" s="203">
        <v>44817.125</v>
      </c>
      <c r="D2454" s="208">
        <v>0</v>
      </c>
      <c r="E2454" s="208">
        <v>0</v>
      </c>
      <c r="F2454" s="208">
        <v>0.96</v>
      </c>
      <c r="G2454" s="208">
        <v>0.96</v>
      </c>
      <c r="H2454" s="208">
        <v>0</v>
      </c>
      <c r="I2454" s="208">
        <v>0</v>
      </c>
      <c r="J2454" s="208">
        <v>0</v>
      </c>
      <c r="K2454" s="208">
        <v>0</v>
      </c>
      <c r="L2454" s="208"/>
      <c r="M2454" s="208">
        <v>0</v>
      </c>
      <c r="N2454" s="208">
        <v>0</v>
      </c>
      <c r="O2454" s="330">
        <v>1266</v>
      </c>
      <c r="P2454" s="208" t="s">
        <v>257</v>
      </c>
      <c r="Q2454" s="208" t="s">
        <v>258</v>
      </c>
      <c r="R2454" s="208" t="s">
        <v>259</v>
      </c>
      <c r="S2454" s="203">
        <v>44837.595416666663</v>
      </c>
    </row>
    <row r="2455" spans="1:19" x14ac:dyDescent="0.2">
      <c r="A2455" s="208" t="s">
        <v>256</v>
      </c>
      <c r="B2455" s="208" t="s">
        <v>131</v>
      </c>
      <c r="C2455" s="203">
        <v>44817.166666666664</v>
      </c>
      <c r="D2455" s="208">
        <v>0</v>
      </c>
      <c r="E2455" s="208">
        <v>0</v>
      </c>
      <c r="F2455" s="208">
        <v>0.95099999999999996</v>
      </c>
      <c r="G2455" s="208">
        <v>0.95099999999999996</v>
      </c>
      <c r="H2455" s="208">
        <v>0</v>
      </c>
      <c r="I2455" s="208">
        <v>0</v>
      </c>
      <c r="J2455" s="208">
        <v>0</v>
      </c>
      <c r="K2455" s="208">
        <v>0</v>
      </c>
      <c r="L2455" s="208"/>
      <c r="M2455" s="208">
        <v>0</v>
      </c>
      <c r="N2455" s="208">
        <v>0</v>
      </c>
      <c r="O2455" s="330">
        <v>1266</v>
      </c>
      <c r="P2455" s="208" t="s">
        <v>257</v>
      </c>
      <c r="Q2455" s="208" t="s">
        <v>258</v>
      </c>
      <c r="R2455" s="208" t="s">
        <v>259</v>
      </c>
      <c r="S2455" s="203">
        <v>44837.595416666663</v>
      </c>
    </row>
    <row r="2456" spans="1:19" x14ac:dyDescent="0.2">
      <c r="A2456" s="208" t="s">
        <v>256</v>
      </c>
      <c r="B2456" s="208" t="s">
        <v>131</v>
      </c>
      <c r="C2456" s="203">
        <v>44817.208333333336</v>
      </c>
      <c r="D2456" s="208">
        <v>0</v>
      </c>
      <c r="E2456" s="208">
        <v>0</v>
      </c>
      <c r="F2456" s="208">
        <v>0.96</v>
      </c>
      <c r="G2456" s="208">
        <v>0.96</v>
      </c>
      <c r="H2456" s="208">
        <v>0</v>
      </c>
      <c r="I2456" s="208">
        <v>0</v>
      </c>
      <c r="J2456" s="208">
        <v>0</v>
      </c>
      <c r="K2456" s="208">
        <v>0</v>
      </c>
      <c r="L2456" s="208"/>
      <c r="M2456" s="208">
        <v>0</v>
      </c>
      <c r="N2456" s="208">
        <v>0</v>
      </c>
      <c r="O2456" s="330">
        <v>1266</v>
      </c>
      <c r="P2456" s="208" t="s">
        <v>257</v>
      </c>
      <c r="Q2456" s="208" t="s">
        <v>258</v>
      </c>
      <c r="R2456" s="208" t="s">
        <v>259</v>
      </c>
      <c r="S2456" s="203">
        <v>44837.595416666663</v>
      </c>
    </row>
    <row r="2457" spans="1:19" x14ac:dyDescent="0.2">
      <c r="A2457" s="208" t="s">
        <v>256</v>
      </c>
      <c r="B2457" s="208" t="s">
        <v>131</v>
      </c>
      <c r="C2457" s="203">
        <v>44817.25</v>
      </c>
      <c r="D2457" s="208">
        <v>0</v>
      </c>
      <c r="E2457" s="208">
        <v>0</v>
      </c>
      <c r="F2457" s="208">
        <v>0.94099999999999995</v>
      </c>
      <c r="G2457" s="208">
        <v>0.94099999999999995</v>
      </c>
      <c r="H2457" s="208">
        <v>0</v>
      </c>
      <c r="I2457" s="208">
        <v>0</v>
      </c>
      <c r="J2457" s="208">
        <v>0</v>
      </c>
      <c r="K2457" s="208">
        <v>0</v>
      </c>
      <c r="L2457" s="208"/>
      <c r="M2457" s="208">
        <v>0</v>
      </c>
      <c r="N2457" s="208">
        <v>0</v>
      </c>
      <c r="O2457" s="330">
        <v>1266</v>
      </c>
      <c r="P2457" s="208" t="s">
        <v>257</v>
      </c>
      <c r="Q2457" s="208" t="s">
        <v>258</v>
      </c>
      <c r="R2457" s="208" t="s">
        <v>259</v>
      </c>
      <c r="S2457" s="203">
        <v>44837.595416666663</v>
      </c>
    </row>
    <row r="2458" spans="1:19" x14ac:dyDescent="0.2">
      <c r="A2458" s="208" t="s">
        <v>256</v>
      </c>
      <c r="B2458" s="208" t="s">
        <v>131</v>
      </c>
      <c r="C2458" s="203">
        <v>44817.291666666664</v>
      </c>
      <c r="D2458" s="208">
        <v>0</v>
      </c>
      <c r="E2458" s="208">
        <v>0</v>
      </c>
      <c r="F2458" s="208">
        <v>0.89400000000000002</v>
      </c>
      <c r="G2458" s="208">
        <v>0.89400000000000002</v>
      </c>
      <c r="H2458" s="208">
        <v>0</v>
      </c>
      <c r="I2458" s="208">
        <v>0</v>
      </c>
      <c r="J2458" s="208">
        <v>0</v>
      </c>
      <c r="K2458" s="208">
        <v>0</v>
      </c>
      <c r="L2458" s="208"/>
      <c r="M2458" s="208">
        <v>0</v>
      </c>
      <c r="N2458" s="208">
        <v>0</v>
      </c>
      <c r="O2458" s="330">
        <v>1266</v>
      </c>
      <c r="P2458" s="208" t="s">
        <v>257</v>
      </c>
      <c r="Q2458" s="208" t="s">
        <v>258</v>
      </c>
      <c r="R2458" s="208" t="s">
        <v>259</v>
      </c>
      <c r="S2458" s="203">
        <v>44837.595416666663</v>
      </c>
    </row>
    <row r="2459" spans="1:19" x14ac:dyDescent="0.2">
      <c r="A2459" s="208" t="s">
        <v>256</v>
      </c>
      <c r="B2459" s="208" t="s">
        <v>131</v>
      </c>
      <c r="C2459" s="203">
        <v>44817.333333333336</v>
      </c>
      <c r="D2459" s="208">
        <v>0</v>
      </c>
      <c r="E2459" s="208">
        <v>0</v>
      </c>
      <c r="F2459" s="208">
        <v>0.88400000000000001</v>
      </c>
      <c r="G2459" s="208">
        <v>0.88400000000000001</v>
      </c>
      <c r="H2459" s="208">
        <v>0</v>
      </c>
      <c r="I2459" s="208">
        <v>0</v>
      </c>
      <c r="J2459" s="208">
        <v>0</v>
      </c>
      <c r="K2459" s="208">
        <v>0</v>
      </c>
      <c r="L2459" s="208"/>
      <c r="M2459" s="208">
        <v>0</v>
      </c>
      <c r="N2459" s="208">
        <v>0</v>
      </c>
      <c r="O2459" s="330">
        <v>1266</v>
      </c>
      <c r="P2459" s="208" t="s">
        <v>257</v>
      </c>
      <c r="Q2459" s="208" t="s">
        <v>258</v>
      </c>
      <c r="R2459" s="208" t="s">
        <v>259</v>
      </c>
      <c r="S2459" s="203">
        <v>44837.595416666663</v>
      </c>
    </row>
    <row r="2460" spans="1:19" x14ac:dyDescent="0.2">
      <c r="A2460" s="208" t="s">
        <v>256</v>
      </c>
      <c r="B2460" s="208" t="s">
        <v>131</v>
      </c>
      <c r="C2460" s="203">
        <v>44817.375</v>
      </c>
      <c r="D2460" s="208">
        <v>0</v>
      </c>
      <c r="E2460" s="208">
        <v>0</v>
      </c>
      <c r="F2460" s="208">
        <v>0.874</v>
      </c>
      <c r="G2460" s="208">
        <v>0.874</v>
      </c>
      <c r="H2460" s="208">
        <v>0</v>
      </c>
      <c r="I2460" s="208">
        <v>0</v>
      </c>
      <c r="J2460" s="208">
        <v>0</v>
      </c>
      <c r="K2460" s="208">
        <v>0</v>
      </c>
      <c r="L2460" s="208"/>
      <c r="M2460" s="208">
        <v>0</v>
      </c>
      <c r="N2460" s="208">
        <v>0</v>
      </c>
      <c r="O2460" s="330">
        <v>1266</v>
      </c>
      <c r="P2460" s="208" t="s">
        <v>257</v>
      </c>
      <c r="Q2460" s="208" t="s">
        <v>258</v>
      </c>
      <c r="R2460" s="208" t="s">
        <v>259</v>
      </c>
      <c r="S2460" s="203">
        <v>44837.595416666663</v>
      </c>
    </row>
    <row r="2461" spans="1:19" x14ac:dyDescent="0.2">
      <c r="A2461" s="208" t="s">
        <v>256</v>
      </c>
      <c r="B2461" s="208" t="s">
        <v>131</v>
      </c>
      <c r="C2461" s="203">
        <v>44817.416666666664</v>
      </c>
      <c r="D2461" s="208">
        <v>0</v>
      </c>
      <c r="E2461" s="208">
        <v>0</v>
      </c>
      <c r="F2461" s="208">
        <v>0.91300000000000003</v>
      </c>
      <c r="G2461" s="208">
        <v>0.91300000000000003</v>
      </c>
      <c r="H2461" s="208">
        <v>0</v>
      </c>
      <c r="I2461" s="208">
        <v>0</v>
      </c>
      <c r="J2461" s="208">
        <v>0</v>
      </c>
      <c r="K2461" s="208">
        <v>0</v>
      </c>
      <c r="L2461" s="208"/>
      <c r="M2461" s="208">
        <v>0</v>
      </c>
      <c r="N2461" s="208">
        <v>0</v>
      </c>
      <c r="O2461" s="330">
        <v>1266</v>
      </c>
      <c r="P2461" s="208" t="s">
        <v>257</v>
      </c>
      <c r="Q2461" s="208" t="s">
        <v>258</v>
      </c>
      <c r="R2461" s="208" t="s">
        <v>259</v>
      </c>
      <c r="S2461" s="203">
        <v>44837.595416666663</v>
      </c>
    </row>
    <row r="2462" spans="1:19" x14ac:dyDescent="0.2">
      <c r="A2462" s="208" t="s">
        <v>256</v>
      </c>
      <c r="B2462" s="208" t="s">
        <v>131</v>
      </c>
      <c r="C2462" s="203">
        <v>44817.458333333336</v>
      </c>
      <c r="D2462" s="208">
        <v>0</v>
      </c>
      <c r="E2462" s="208">
        <v>0</v>
      </c>
      <c r="F2462" s="208">
        <v>0.90400000000000003</v>
      </c>
      <c r="G2462" s="208">
        <v>0.90400000000000003</v>
      </c>
      <c r="H2462" s="208">
        <v>0</v>
      </c>
      <c r="I2462" s="208">
        <v>0</v>
      </c>
      <c r="J2462" s="208">
        <v>0</v>
      </c>
      <c r="K2462" s="208">
        <v>0</v>
      </c>
      <c r="L2462" s="208"/>
      <c r="M2462" s="208">
        <v>0</v>
      </c>
      <c r="N2462" s="208">
        <v>0</v>
      </c>
      <c r="O2462" s="330">
        <v>1266</v>
      </c>
      <c r="P2462" s="208" t="s">
        <v>257</v>
      </c>
      <c r="Q2462" s="208" t="s">
        <v>258</v>
      </c>
      <c r="R2462" s="208" t="s">
        <v>259</v>
      </c>
      <c r="S2462" s="203">
        <v>44837.595416666663</v>
      </c>
    </row>
    <row r="2463" spans="1:19" x14ac:dyDescent="0.2">
      <c r="A2463" s="208" t="s">
        <v>256</v>
      </c>
      <c r="B2463" s="208" t="s">
        <v>131</v>
      </c>
      <c r="C2463" s="203">
        <v>44817.5</v>
      </c>
      <c r="D2463" s="208">
        <v>0</v>
      </c>
      <c r="E2463" s="208">
        <v>0</v>
      </c>
      <c r="F2463" s="208">
        <v>0.91300000000000003</v>
      </c>
      <c r="G2463" s="208">
        <v>0.91300000000000003</v>
      </c>
      <c r="H2463" s="208">
        <v>0</v>
      </c>
      <c r="I2463" s="208">
        <v>0</v>
      </c>
      <c r="J2463" s="208">
        <v>0</v>
      </c>
      <c r="K2463" s="208">
        <v>0</v>
      </c>
      <c r="L2463" s="208"/>
      <c r="M2463" s="208">
        <v>0</v>
      </c>
      <c r="N2463" s="208">
        <v>0</v>
      </c>
      <c r="O2463" s="330">
        <v>1266</v>
      </c>
      <c r="P2463" s="208" t="s">
        <v>257</v>
      </c>
      <c r="Q2463" s="208" t="s">
        <v>258</v>
      </c>
      <c r="R2463" s="208" t="s">
        <v>259</v>
      </c>
      <c r="S2463" s="203">
        <v>44837.595416666663</v>
      </c>
    </row>
    <row r="2464" spans="1:19" x14ac:dyDescent="0.2">
      <c r="A2464" s="208" t="s">
        <v>256</v>
      </c>
      <c r="B2464" s="208" t="s">
        <v>131</v>
      </c>
      <c r="C2464" s="203">
        <v>44817.541666666664</v>
      </c>
      <c r="D2464" s="208">
        <v>0</v>
      </c>
      <c r="E2464" s="208">
        <v>0</v>
      </c>
      <c r="F2464" s="208">
        <v>0.94199999999999995</v>
      </c>
      <c r="G2464" s="208">
        <v>0.94199999999999995</v>
      </c>
      <c r="H2464" s="208">
        <v>0</v>
      </c>
      <c r="I2464" s="208">
        <v>0</v>
      </c>
      <c r="J2464" s="208">
        <v>0</v>
      </c>
      <c r="K2464" s="208">
        <v>0</v>
      </c>
      <c r="L2464" s="208"/>
      <c r="M2464" s="208">
        <v>0</v>
      </c>
      <c r="N2464" s="208">
        <v>0</v>
      </c>
      <c r="O2464" s="330">
        <v>1266</v>
      </c>
      <c r="P2464" s="208" t="s">
        <v>257</v>
      </c>
      <c r="Q2464" s="208" t="s">
        <v>258</v>
      </c>
      <c r="R2464" s="208" t="s">
        <v>259</v>
      </c>
      <c r="S2464" s="203">
        <v>44837.595416666663</v>
      </c>
    </row>
    <row r="2465" spans="1:19" x14ac:dyDescent="0.2">
      <c r="A2465" s="208" t="s">
        <v>256</v>
      </c>
      <c r="B2465" s="208" t="s">
        <v>131</v>
      </c>
      <c r="C2465" s="203">
        <v>44817.583333333336</v>
      </c>
      <c r="D2465" s="208">
        <v>0</v>
      </c>
      <c r="E2465" s="208">
        <v>0</v>
      </c>
      <c r="F2465" s="208">
        <v>0.94199999999999995</v>
      </c>
      <c r="G2465" s="208">
        <v>0.94199999999999995</v>
      </c>
      <c r="H2465" s="208">
        <v>0</v>
      </c>
      <c r="I2465" s="208">
        <v>0</v>
      </c>
      <c r="J2465" s="208">
        <v>0</v>
      </c>
      <c r="K2465" s="208">
        <v>0</v>
      </c>
      <c r="L2465" s="208"/>
      <c r="M2465" s="208">
        <v>0</v>
      </c>
      <c r="N2465" s="208">
        <v>0</v>
      </c>
      <c r="O2465" s="330">
        <v>1266</v>
      </c>
      <c r="P2465" s="208" t="s">
        <v>257</v>
      </c>
      <c r="Q2465" s="208" t="s">
        <v>258</v>
      </c>
      <c r="R2465" s="208" t="s">
        <v>259</v>
      </c>
      <c r="S2465" s="203">
        <v>44837.595416666663</v>
      </c>
    </row>
    <row r="2466" spans="1:19" x14ac:dyDescent="0.2">
      <c r="A2466" s="208" t="s">
        <v>256</v>
      </c>
      <c r="B2466" s="208" t="s">
        <v>131</v>
      </c>
      <c r="C2466" s="203">
        <v>44817.625</v>
      </c>
      <c r="D2466" s="208">
        <v>0</v>
      </c>
      <c r="E2466" s="208">
        <v>0</v>
      </c>
      <c r="F2466" s="208">
        <v>0.93200000000000005</v>
      </c>
      <c r="G2466" s="208">
        <v>0.93200000000000005</v>
      </c>
      <c r="H2466" s="208">
        <v>0</v>
      </c>
      <c r="I2466" s="208">
        <v>0</v>
      </c>
      <c r="J2466" s="208">
        <v>0</v>
      </c>
      <c r="K2466" s="208">
        <v>0</v>
      </c>
      <c r="L2466" s="208"/>
      <c r="M2466" s="208">
        <v>0</v>
      </c>
      <c r="N2466" s="208">
        <v>0</v>
      </c>
      <c r="O2466" s="330">
        <v>1266</v>
      </c>
      <c r="P2466" s="208" t="s">
        <v>257</v>
      </c>
      <c r="Q2466" s="208" t="s">
        <v>258</v>
      </c>
      <c r="R2466" s="208" t="s">
        <v>259</v>
      </c>
      <c r="S2466" s="203">
        <v>44837.595416666663</v>
      </c>
    </row>
    <row r="2467" spans="1:19" x14ac:dyDescent="0.2">
      <c r="A2467" s="208" t="s">
        <v>256</v>
      </c>
      <c r="B2467" s="208" t="s">
        <v>131</v>
      </c>
      <c r="C2467" s="203">
        <v>44817.666666666664</v>
      </c>
      <c r="D2467" s="208">
        <v>0</v>
      </c>
      <c r="E2467" s="208">
        <v>0</v>
      </c>
      <c r="F2467" s="208">
        <v>0.91300000000000003</v>
      </c>
      <c r="G2467" s="208">
        <v>0.91300000000000003</v>
      </c>
      <c r="H2467" s="208">
        <v>0</v>
      </c>
      <c r="I2467" s="208">
        <v>0</v>
      </c>
      <c r="J2467" s="208">
        <v>0</v>
      </c>
      <c r="K2467" s="208">
        <v>0</v>
      </c>
      <c r="L2467" s="208"/>
      <c r="M2467" s="208">
        <v>0</v>
      </c>
      <c r="N2467" s="208">
        <v>0</v>
      </c>
      <c r="O2467" s="330">
        <v>1266</v>
      </c>
      <c r="P2467" s="208" t="s">
        <v>257</v>
      </c>
      <c r="Q2467" s="208" t="s">
        <v>258</v>
      </c>
      <c r="R2467" s="208" t="s">
        <v>259</v>
      </c>
      <c r="S2467" s="203">
        <v>44837.595416666663</v>
      </c>
    </row>
    <row r="2468" spans="1:19" x14ac:dyDescent="0.2">
      <c r="A2468" s="208" t="s">
        <v>256</v>
      </c>
      <c r="B2468" s="208" t="s">
        <v>131</v>
      </c>
      <c r="C2468" s="203">
        <v>44817.708333333336</v>
      </c>
      <c r="D2468" s="208">
        <v>0</v>
      </c>
      <c r="E2468" s="208">
        <v>0</v>
      </c>
      <c r="F2468" s="208">
        <v>0.92300000000000004</v>
      </c>
      <c r="G2468" s="208">
        <v>0.92300000000000004</v>
      </c>
      <c r="H2468" s="208">
        <v>0</v>
      </c>
      <c r="I2468" s="208">
        <v>0</v>
      </c>
      <c r="J2468" s="208">
        <v>0</v>
      </c>
      <c r="K2468" s="208">
        <v>0</v>
      </c>
      <c r="L2468" s="208"/>
      <c r="M2468" s="208">
        <v>0</v>
      </c>
      <c r="N2468" s="208">
        <v>0</v>
      </c>
      <c r="O2468" s="330">
        <v>1266</v>
      </c>
      <c r="P2468" s="208" t="s">
        <v>257</v>
      </c>
      <c r="Q2468" s="208" t="s">
        <v>258</v>
      </c>
      <c r="R2468" s="208" t="s">
        <v>259</v>
      </c>
      <c r="S2468" s="203">
        <v>44837.595416666663</v>
      </c>
    </row>
    <row r="2469" spans="1:19" x14ac:dyDescent="0.2">
      <c r="A2469" s="208" t="s">
        <v>256</v>
      </c>
      <c r="B2469" s="208" t="s">
        <v>131</v>
      </c>
      <c r="C2469" s="203">
        <v>44817.75</v>
      </c>
      <c r="D2469" s="208">
        <v>0</v>
      </c>
      <c r="E2469" s="208">
        <v>0</v>
      </c>
      <c r="F2469" s="208">
        <v>0.93200000000000005</v>
      </c>
      <c r="G2469" s="208">
        <v>0.93200000000000005</v>
      </c>
      <c r="H2469" s="208">
        <v>0</v>
      </c>
      <c r="I2469" s="208">
        <v>0</v>
      </c>
      <c r="J2469" s="208">
        <v>0</v>
      </c>
      <c r="K2469" s="208">
        <v>0</v>
      </c>
      <c r="L2469" s="208"/>
      <c r="M2469" s="208">
        <v>0</v>
      </c>
      <c r="N2469" s="208">
        <v>0</v>
      </c>
      <c r="O2469" s="330">
        <v>1266</v>
      </c>
      <c r="P2469" s="208" t="s">
        <v>257</v>
      </c>
      <c r="Q2469" s="208" t="s">
        <v>258</v>
      </c>
      <c r="R2469" s="208" t="s">
        <v>259</v>
      </c>
      <c r="S2469" s="203">
        <v>44837.595416666663</v>
      </c>
    </row>
    <row r="2470" spans="1:19" x14ac:dyDescent="0.2">
      <c r="A2470" s="208" t="s">
        <v>256</v>
      </c>
      <c r="B2470" s="208" t="s">
        <v>131</v>
      </c>
      <c r="C2470" s="203">
        <v>44817.791666666664</v>
      </c>
      <c r="D2470" s="208">
        <v>0</v>
      </c>
      <c r="E2470" s="208">
        <v>0</v>
      </c>
      <c r="F2470" s="208">
        <v>0.89300000000000002</v>
      </c>
      <c r="G2470" s="208">
        <v>0.89300000000000002</v>
      </c>
      <c r="H2470" s="208">
        <v>0</v>
      </c>
      <c r="I2470" s="208">
        <v>0</v>
      </c>
      <c r="J2470" s="208">
        <v>0</v>
      </c>
      <c r="K2470" s="208">
        <v>0</v>
      </c>
      <c r="L2470" s="208"/>
      <c r="M2470" s="208">
        <v>0</v>
      </c>
      <c r="N2470" s="208">
        <v>0</v>
      </c>
      <c r="O2470" s="330">
        <v>1266</v>
      </c>
      <c r="P2470" s="208" t="s">
        <v>257</v>
      </c>
      <c r="Q2470" s="208" t="s">
        <v>258</v>
      </c>
      <c r="R2470" s="208" t="s">
        <v>259</v>
      </c>
      <c r="S2470" s="203">
        <v>44837.595416666663</v>
      </c>
    </row>
    <row r="2471" spans="1:19" x14ac:dyDescent="0.2">
      <c r="A2471" s="208" t="s">
        <v>256</v>
      </c>
      <c r="B2471" s="208" t="s">
        <v>131</v>
      </c>
      <c r="C2471" s="203">
        <v>44817.833333333336</v>
      </c>
      <c r="D2471" s="208">
        <v>0</v>
      </c>
      <c r="E2471" s="208">
        <v>0</v>
      </c>
      <c r="F2471" s="208">
        <v>0.85399999999999998</v>
      </c>
      <c r="G2471" s="208">
        <v>0.85399999999999998</v>
      </c>
      <c r="H2471" s="208">
        <v>0</v>
      </c>
      <c r="I2471" s="208">
        <v>0</v>
      </c>
      <c r="J2471" s="208">
        <v>0</v>
      </c>
      <c r="K2471" s="208">
        <v>0</v>
      </c>
      <c r="L2471" s="208"/>
      <c r="M2471" s="208">
        <v>0</v>
      </c>
      <c r="N2471" s="208">
        <v>0</v>
      </c>
      <c r="O2471" s="330">
        <v>1266</v>
      </c>
      <c r="P2471" s="208" t="s">
        <v>257</v>
      </c>
      <c r="Q2471" s="208" t="s">
        <v>258</v>
      </c>
      <c r="R2471" s="208" t="s">
        <v>259</v>
      </c>
      <c r="S2471" s="203">
        <v>44837.595416666663</v>
      </c>
    </row>
    <row r="2472" spans="1:19" x14ac:dyDescent="0.2">
      <c r="A2472" s="208" t="s">
        <v>256</v>
      </c>
      <c r="B2472" s="208" t="s">
        <v>131</v>
      </c>
      <c r="C2472" s="203">
        <v>44817.875</v>
      </c>
      <c r="D2472" s="208">
        <v>0</v>
      </c>
      <c r="E2472" s="208">
        <v>0</v>
      </c>
      <c r="F2472" s="208">
        <v>0.88400000000000001</v>
      </c>
      <c r="G2472" s="208">
        <v>0.88400000000000001</v>
      </c>
      <c r="H2472" s="208">
        <v>0</v>
      </c>
      <c r="I2472" s="208">
        <v>0</v>
      </c>
      <c r="J2472" s="208">
        <v>0</v>
      </c>
      <c r="K2472" s="208">
        <v>0</v>
      </c>
      <c r="L2472" s="208"/>
      <c r="M2472" s="208">
        <v>0</v>
      </c>
      <c r="N2472" s="208">
        <v>0</v>
      </c>
      <c r="O2472" s="330">
        <v>1266</v>
      </c>
      <c r="P2472" s="208" t="s">
        <v>257</v>
      </c>
      <c r="Q2472" s="208" t="s">
        <v>258</v>
      </c>
      <c r="R2472" s="208" t="s">
        <v>259</v>
      </c>
      <c r="S2472" s="203">
        <v>44837.595416666663</v>
      </c>
    </row>
    <row r="2473" spans="1:19" x14ac:dyDescent="0.2">
      <c r="A2473" s="208" t="s">
        <v>256</v>
      </c>
      <c r="B2473" s="208" t="s">
        <v>131</v>
      </c>
      <c r="C2473" s="203">
        <v>44817.916666666664</v>
      </c>
      <c r="D2473" s="208">
        <v>0</v>
      </c>
      <c r="E2473" s="208">
        <v>0</v>
      </c>
      <c r="F2473" s="208">
        <v>0.89400000000000002</v>
      </c>
      <c r="G2473" s="208">
        <v>0.89400000000000002</v>
      </c>
      <c r="H2473" s="208">
        <v>0</v>
      </c>
      <c r="I2473" s="208">
        <v>0</v>
      </c>
      <c r="J2473" s="208">
        <v>0</v>
      </c>
      <c r="K2473" s="208">
        <v>0</v>
      </c>
      <c r="L2473" s="208"/>
      <c r="M2473" s="208">
        <v>0</v>
      </c>
      <c r="N2473" s="208">
        <v>0</v>
      </c>
      <c r="O2473" s="330">
        <v>1266</v>
      </c>
      <c r="P2473" s="208" t="s">
        <v>257</v>
      </c>
      <c r="Q2473" s="208" t="s">
        <v>258</v>
      </c>
      <c r="R2473" s="208" t="s">
        <v>259</v>
      </c>
      <c r="S2473" s="203">
        <v>44837.595416666663</v>
      </c>
    </row>
    <row r="2474" spans="1:19" x14ac:dyDescent="0.2">
      <c r="A2474" s="208" t="s">
        <v>256</v>
      </c>
      <c r="B2474" s="208" t="s">
        <v>131</v>
      </c>
      <c r="C2474" s="203">
        <v>44817.958333333336</v>
      </c>
      <c r="D2474" s="208">
        <v>0</v>
      </c>
      <c r="E2474" s="208">
        <v>0</v>
      </c>
      <c r="F2474" s="208">
        <v>0.92300000000000004</v>
      </c>
      <c r="G2474" s="208">
        <v>0.92300000000000004</v>
      </c>
      <c r="H2474" s="208">
        <v>0</v>
      </c>
      <c r="I2474" s="208">
        <v>0</v>
      </c>
      <c r="J2474" s="208">
        <v>0</v>
      </c>
      <c r="K2474" s="208">
        <v>0</v>
      </c>
      <c r="L2474" s="208"/>
      <c r="M2474" s="208">
        <v>0</v>
      </c>
      <c r="N2474" s="208">
        <v>0</v>
      </c>
      <c r="O2474" s="330">
        <v>1266</v>
      </c>
      <c r="P2474" s="208" t="s">
        <v>257</v>
      </c>
      <c r="Q2474" s="208" t="s">
        <v>258</v>
      </c>
      <c r="R2474" s="208" t="s">
        <v>259</v>
      </c>
      <c r="S2474" s="203">
        <v>44837.595416666663</v>
      </c>
    </row>
    <row r="2475" spans="1:19" x14ac:dyDescent="0.2">
      <c r="A2475" s="208" t="s">
        <v>256</v>
      </c>
      <c r="B2475" s="208" t="s">
        <v>131</v>
      </c>
      <c r="C2475" s="203">
        <v>44818</v>
      </c>
      <c r="D2475" s="208">
        <v>0</v>
      </c>
      <c r="E2475" s="208">
        <v>0</v>
      </c>
      <c r="F2475" s="208">
        <v>0.91400000000000003</v>
      </c>
      <c r="G2475" s="208">
        <v>0.91400000000000003</v>
      </c>
      <c r="H2475" s="208">
        <v>0</v>
      </c>
      <c r="I2475" s="208">
        <v>0</v>
      </c>
      <c r="J2475" s="208">
        <v>0</v>
      </c>
      <c r="K2475" s="208">
        <v>0</v>
      </c>
      <c r="L2475" s="208"/>
      <c r="M2475" s="208">
        <v>0</v>
      </c>
      <c r="N2475" s="208">
        <v>0</v>
      </c>
      <c r="O2475" s="330">
        <v>1266</v>
      </c>
      <c r="P2475" s="208" t="s">
        <v>257</v>
      </c>
      <c r="Q2475" s="208" t="s">
        <v>258</v>
      </c>
      <c r="R2475" s="208" t="s">
        <v>259</v>
      </c>
      <c r="S2475" s="203">
        <v>44837.595416666663</v>
      </c>
    </row>
    <row r="2476" spans="1:19" x14ac:dyDescent="0.2">
      <c r="A2476" s="208" t="s">
        <v>256</v>
      </c>
      <c r="B2476" s="208" t="s">
        <v>131</v>
      </c>
      <c r="C2476" s="203">
        <v>44818.041666666664</v>
      </c>
      <c r="D2476" s="208">
        <v>0</v>
      </c>
      <c r="E2476" s="208">
        <v>0</v>
      </c>
      <c r="F2476" s="208">
        <v>0.94099999999999995</v>
      </c>
      <c r="G2476" s="208">
        <v>0.94099999999999995</v>
      </c>
      <c r="H2476" s="208">
        <v>0</v>
      </c>
      <c r="I2476" s="208">
        <v>0</v>
      </c>
      <c r="J2476" s="208">
        <v>0</v>
      </c>
      <c r="K2476" s="208">
        <v>0</v>
      </c>
      <c r="L2476" s="208"/>
      <c r="M2476" s="208">
        <v>0</v>
      </c>
      <c r="N2476" s="208">
        <v>0</v>
      </c>
      <c r="O2476" s="330">
        <v>1266</v>
      </c>
      <c r="P2476" s="208" t="s">
        <v>257</v>
      </c>
      <c r="Q2476" s="208" t="s">
        <v>258</v>
      </c>
      <c r="R2476" s="208" t="s">
        <v>259</v>
      </c>
      <c r="S2476" s="203">
        <v>44837.595416666663</v>
      </c>
    </row>
    <row r="2477" spans="1:19" x14ac:dyDescent="0.2">
      <c r="A2477" s="208" t="s">
        <v>256</v>
      </c>
      <c r="B2477" s="208" t="s">
        <v>131</v>
      </c>
      <c r="C2477" s="203">
        <v>44818.083333333336</v>
      </c>
      <c r="D2477" s="208">
        <v>0</v>
      </c>
      <c r="E2477" s="208">
        <v>0</v>
      </c>
      <c r="F2477" s="208">
        <v>0.94199999999999995</v>
      </c>
      <c r="G2477" s="208">
        <v>0.94199999999999995</v>
      </c>
      <c r="H2477" s="208">
        <v>0</v>
      </c>
      <c r="I2477" s="208">
        <v>0</v>
      </c>
      <c r="J2477" s="208">
        <v>0</v>
      </c>
      <c r="K2477" s="208">
        <v>0</v>
      </c>
      <c r="L2477" s="208"/>
      <c r="M2477" s="208">
        <v>0</v>
      </c>
      <c r="N2477" s="208">
        <v>0</v>
      </c>
      <c r="O2477" s="330">
        <v>1266</v>
      </c>
      <c r="P2477" s="208" t="s">
        <v>257</v>
      </c>
      <c r="Q2477" s="208" t="s">
        <v>258</v>
      </c>
      <c r="R2477" s="208" t="s">
        <v>259</v>
      </c>
      <c r="S2477" s="203">
        <v>44837.595416666663</v>
      </c>
    </row>
    <row r="2478" spans="1:19" x14ac:dyDescent="0.2">
      <c r="A2478" s="208" t="s">
        <v>256</v>
      </c>
      <c r="B2478" s="208" t="s">
        <v>131</v>
      </c>
      <c r="C2478" s="203">
        <v>44818.125</v>
      </c>
      <c r="D2478" s="208">
        <v>0</v>
      </c>
      <c r="E2478" s="208">
        <v>0</v>
      </c>
      <c r="F2478" s="208">
        <v>0.91300000000000003</v>
      </c>
      <c r="G2478" s="208">
        <v>0.91300000000000003</v>
      </c>
      <c r="H2478" s="208">
        <v>0</v>
      </c>
      <c r="I2478" s="208">
        <v>0</v>
      </c>
      <c r="J2478" s="208">
        <v>0</v>
      </c>
      <c r="K2478" s="208">
        <v>0</v>
      </c>
      <c r="L2478" s="208"/>
      <c r="M2478" s="208">
        <v>0</v>
      </c>
      <c r="N2478" s="208">
        <v>0</v>
      </c>
      <c r="O2478" s="330">
        <v>1266</v>
      </c>
      <c r="P2478" s="208" t="s">
        <v>257</v>
      </c>
      <c r="Q2478" s="208" t="s">
        <v>258</v>
      </c>
      <c r="R2478" s="208" t="s">
        <v>259</v>
      </c>
      <c r="S2478" s="203">
        <v>44837.595416666663</v>
      </c>
    </row>
    <row r="2479" spans="1:19" x14ac:dyDescent="0.2">
      <c r="A2479" s="208" t="s">
        <v>256</v>
      </c>
      <c r="B2479" s="208" t="s">
        <v>131</v>
      </c>
      <c r="C2479" s="203">
        <v>44818.166666666664</v>
      </c>
      <c r="D2479" s="208">
        <v>0</v>
      </c>
      <c r="E2479" s="208">
        <v>0</v>
      </c>
      <c r="F2479" s="208">
        <v>0.93200000000000005</v>
      </c>
      <c r="G2479" s="208">
        <v>0.93200000000000005</v>
      </c>
      <c r="H2479" s="208">
        <v>0</v>
      </c>
      <c r="I2479" s="208">
        <v>0</v>
      </c>
      <c r="J2479" s="208">
        <v>0</v>
      </c>
      <c r="K2479" s="208">
        <v>0</v>
      </c>
      <c r="L2479" s="208"/>
      <c r="M2479" s="208">
        <v>0</v>
      </c>
      <c r="N2479" s="208">
        <v>0</v>
      </c>
      <c r="O2479" s="330">
        <v>1266</v>
      </c>
      <c r="P2479" s="208" t="s">
        <v>257</v>
      </c>
      <c r="Q2479" s="208" t="s">
        <v>258</v>
      </c>
      <c r="R2479" s="208" t="s">
        <v>259</v>
      </c>
      <c r="S2479" s="203">
        <v>44837.595416666663</v>
      </c>
    </row>
    <row r="2480" spans="1:19" x14ac:dyDescent="0.2">
      <c r="A2480" s="208" t="s">
        <v>256</v>
      </c>
      <c r="B2480" s="208" t="s">
        <v>131</v>
      </c>
      <c r="C2480" s="203">
        <v>44818.208333333336</v>
      </c>
      <c r="D2480" s="208">
        <v>0</v>
      </c>
      <c r="E2480" s="208">
        <v>0</v>
      </c>
      <c r="F2480" s="208">
        <v>0.95099999999999996</v>
      </c>
      <c r="G2480" s="208">
        <v>0.95099999999999996</v>
      </c>
      <c r="H2480" s="208">
        <v>0</v>
      </c>
      <c r="I2480" s="208">
        <v>0</v>
      </c>
      <c r="J2480" s="208">
        <v>0</v>
      </c>
      <c r="K2480" s="208">
        <v>0</v>
      </c>
      <c r="L2480" s="208"/>
      <c r="M2480" s="208">
        <v>0</v>
      </c>
      <c r="N2480" s="208">
        <v>0</v>
      </c>
      <c r="O2480" s="330">
        <v>1266</v>
      </c>
      <c r="P2480" s="208" t="s">
        <v>257</v>
      </c>
      <c r="Q2480" s="208" t="s">
        <v>258</v>
      </c>
      <c r="R2480" s="208" t="s">
        <v>259</v>
      </c>
      <c r="S2480" s="203">
        <v>44837.595416666663</v>
      </c>
    </row>
    <row r="2481" spans="1:19" x14ac:dyDescent="0.2">
      <c r="A2481" s="208" t="s">
        <v>256</v>
      </c>
      <c r="B2481" s="208" t="s">
        <v>131</v>
      </c>
      <c r="C2481" s="203">
        <v>44818.25</v>
      </c>
      <c r="D2481" s="208">
        <v>0</v>
      </c>
      <c r="E2481" s="208">
        <v>0</v>
      </c>
      <c r="F2481" s="208">
        <v>1.0049999999999999</v>
      </c>
      <c r="G2481" s="208">
        <v>1.0049999999999999</v>
      </c>
      <c r="H2481" s="208">
        <v>0</v>
      </c>
      <c r="I2481" s="208">
        <v>0</v>
      </c>
      <c r="J2481" s="208">
        <v>0</v>
      </c>
      <c r="K2481" s="208">
        <v>0</v>
      </c>
      <c r="L2481" s="208"/>
      <c r="M2481" s="208">
        <v>0</v>
      </c>
      <c r="N2481" s="208">
        <v>0</v>
      </c>
      <c r="O2481" s="330">
        <v>1266</v>
      </c>
      <c r="P2481" s="208" t="s">
        <v>257</v>
      </c>
      <c r="Q2481" s="208" t="s">
        <v>258</v>
      </c>
      <c r="R2481" s="208" t="s">
        <v>259</v>
      </c>
      <c r="S2481" s="203">
        <v>44837.595416666663</v>
      </c>
    </row>
    <row r="2482" spans="1:19" x14ac:dyDescent="0.2">
      <c r="A2482" s="208" t="s">
        <v>256</v>
      </c>
      <c r="B2482" s="208" t="s">
        <v>131</v>
      </c>
      <c r="C2482" s="203">
        <v>44818.291666666664</v>
      </c>
      <c r="D2482" s="208">
        <v>0</v>
      </c>
      <c r="E2482" s="208">
        <v>0</v>
      </c>
      <c r="F2482" s="208">
        <v>1.0229999999999999</v>
      </c>
      <c r="G2482" s="208">
        <v>1.0229999999999999</v>
      </c>
      <c r="H2482" s="208">
        <v>0</v>
      </c>
      <c r="I2482" s="208">
        <v>0</v>
      </c>
      <c r="J2482" s="208">
        <v>0</v>
      </c>
      <c r="K2482" s="208">
        <v>0</v>
      </c>
      <c r="L2482" s="208"/>
      <c r="M2482" s="208">
        <v>0</v>
      </c>
      <c r="N2482" s="208">
        <v>0</v>
      </c>
      <c r="O2482" s="330">
        <v>1266</v>
      </c>
      <c r="P2482" s="208" t="s">
        <v>257</v>
      </c>
      <c r="Q2482" s="208" t="s">
        <v>258</v>
      </c>
      <c r="R2482" s="208" t="s">
        <v>259</v>
      </c>
      <c r="S2482" s="203">
        <v>44837.595416666663</v>
      </c>
    </row>
    <row r="2483" spans="1:19" x14ac:dyDescent="0.2">
      <c r="A2483" s="208" t="s">
        <v>256</v>
      </c>
      <c r="B2483" s="208" t="s">
        <v>131</v>
      </c>
      <c r="C2483" s="203">
        <v>44818.333333333336</v>
      </c>
      <c r="D2483" s="208">
        <v>0</v>
      </c>
      <c r="E2483" s="208">
        <v>0</v>
      </c>
      <c r="F2483" s="208">
        <v>0.96899999999999997</v>
      </c>
      <c r="G2483" s="208">
        <v>0.96899999999999997</v>
      </c>
      <c r="H2483" s="208">
        <v>0</v>
      </c>
      <c r="I2483" s="208">
        <v>0</v>
      </c>
      <c r="J2483" s="208">
        <v>0</v>
      </c>
      <c r="K2483" s="208">
        <v>0</v>
      </c>
      <c r="L2483" s="208"/>
      <c r="M2483" s="208">
        <v>0</v>
      </c>
      <c r="N2483" s="208">
        <v>0</v>
      </c>
      <c r="O2483" s="330">
        <v>1266</v>
      </c>
      <c r="P2483" s="208" t="s">
        <v>257</v>
      </c>
      <c r="Q2483" s="208" t="s">
        <v>258</v>
      </c>
      <c r="R2483" s="208" t="s">
        <v>259</v>
      </c>
      <c r="S2483" s="203">
        <v>44837.595416666663</v>
      </c>
    </row>
    <row r="2484" spans="1:19" x14ac:dyDescent="0.2">
      <c r="A2484" s="208" t="s">
        <v>256</v>
      </c>
      <c r="B2484" s="208" t="s">
        <v>131</v>
      </c>
      <c r="C2484" s="203">
        <v>44818.375</v>
      </c>
      <c r="D2484" s="208">
        <v>0</v>
      </c>
      <c r="E2484" s="208">
        <v>0</v>
      </c>
      <c r="F2484" s="208">
        <v>0.96</v>
      </c>
      <c r="G2484" s="208">
        <v>0.96</v>
      </c>
      <c r="H2484" s="208">
        <v>0</v>
      </c>
      <c r="I2484" s="208">
        <v>0</v>
      </c>
      <c r="J2484" s="208">
        <v>0</v>
      </c>
      <c r="K2484" s="208">
        <v>0</v>
      </c>
      <c r="L2484" s="208"/>
      <c r="M2484" s="208">
        <v>0</v>
      </c>
      <c r="N2484" s="208">
        <v>0</v>
      </c>
      <c r="O2484" s="330">
        <v>1266</v>
      </c>
      <c r="P2484" s="208" t="s">
        <v>257</v>
      </c>
      <c r="Q2484" s="208" t="s">
        <v>258</v>
      </c>
      <c r="R2484" s="208" t="s">
        <v>259</v>
      </c>
      <c r="S2484" s="203">
        <v>44837.595416666663</v>
      </c>
    </row>
    <row r="2485" spans="1:19" x14ac:dyDescent="0.2">
      <c r="A2485" s="208" t="s">
        <v>256</v>
      </c>
      <c r="B2485" s="208" t="s">
        <v>131</v>
      </c>
      <c r="C2485" s="203">
        <v>44818.416666666664</v>
      </c>
      <c r="D2485" s="208">
        <v>0</v>
      </c>
      <c r="E2485" s="208">
        <v>0</v>
      </c>
      <c r="F2485" s="208">
        <v>0.96899999999999997</v>
      </c>
      <c r="G2485" s="208">
        <v>0.96899999999999997</v>
      </c>
      <c r="H2485" s="208">
        <v>0</v>
      </c>
      <c r="I2485" s="208">
        <v>0</v>
      </c>
      <c r="J2485" s="208">
        <v>0</v>
      </c>
      <c r="K2485" s="208">
        <v>0</v>
      </c>
      <c r="L2485" s="208"/>
      <c r="M2485" s="208">
        <v>0</v>
      </c>
      <c r="N2485" s="208">
        <v>0</v>
      </c>
      <c r="O2485" s="330">
        <v>1266</v>
      </c>
      <c r="P2485" s="208" t="s">
        <v>257</v>
      </c>
      <c r="Q2485" s="208" t="s">
        <v>258</v>
      </c>
      <c r="R2485" s="208" t="s">
        <v>259</v>
      </c>
      <c r="S2485" s="203">
        <v>44837.595416666663</v>
      </c>
    </row>
    <row r="2486" spans="1:19" x14ac:dyDescent="0.2">
      <c r="A2486" s="208" t="s">
        <v>256</v>
      </c>
      <c r="B2486" s="208" t="s">
        <v>131</v>
      </c>
      <c r="C2486" s="203">
        <v>44818.458333333336</v>
      </c>
      <c r="D2486" s="208">
        <v>0</v>
      </c>
      <c r="E2486" s="208">
        <v>0</v>
      </c>
      <c r="F2486" s="208">
        <v>0.95099999999999996</v>
      </c>
      <c r="G2486" s="208">
        <v>0.95099999999999996</v>
      </c>
      <c r="H2486" s="208">
        <v>0</v>
      </c>
      <c r="I2486" s="208">
        <v>0</v>
      </c>
      <c r="J2486" s="208">
        <v>0</v>
      </c>
      <c r="K2486" s="208">
        <v>0</v>
      </c>
      <c r="L2486" s="208"/>
      <c r="M2486" s="208">
        <v>0</v>
      </c>
      <c r="N2486" s="208">
        <v>0</v>
      </c>
      <c r="O2486" s="330">
        <v>1266</v>
      </c>
      <c r="P2486" s="208" t="s">
        <v>257</v>
      </c>
      <c r="Q2486" s="208" t="s">
        <v>258</v>
      </c>
      <c r="R2486" s="208" t="s">
        <v>259</v>
      </c>
      <c r="S2486" s="203">
        <v>44837.595416666663</v>
      </c>
    </row>
    <row r="2487" spans="1:19" x14ac:dyDescent="0.2">
      <c r="A2487" s="208" t="s">
        <v>256</v>
      </c>
      <c r="B2487" s="208" t="s">
        <v>131</v>
      </c>
      <c r="C2487" s="203">
        <v>44818.5</v>
      </c>
      <c r="D2487" s="208">
        <v>0</v>
      </c>
      <c r="E2487" s="208">
        <v>0</v>
      </c>
      <c r="F2487" s="208">
        <v>0.94199999999999995</v>
      </c>
      <c r="G2487" s="208">
        <v>0.94199999999999995</v>
      </c>
      <c r="H2487" s="208">
        <v>0</v>
      </c>
      <c r="I2487" s="208">
        <v>0</v>
      </c>
      <c r="J2487" s="208">
        <v>0</v>
      </c>
      <c r="K2487" s="208">
        <v>0</v>
      </c>
      <c r="L2487" s="208"/>
      <c r="M2487" s="208">
        <v>0</v>
      </c>
      <c r="N2487" s="208">
        <v>0</v>
      </c>
      <c r="O2487" s="330">
        <v>1266</v>
      </c>
      <c r="P2487" s="208" t="s">
        <v>257</v>
      </c>
      <c r="Q2487" s="208" t="s">
        <v>258</v>
      </c>
      <c r="R2487" s="208" t="s">
        <v>259</v>
      </c>
      <c r="S2487" s="203">
        <v>44837.595416666663</v>
      </c>
    </row>
    <row r="2488" spans="1:19" x14ac:dyDescent="0.2">
      <c r="A2488" s="208" t="s">
        <v>256</v>
      </c>
      <c r="B2488" s="208" t="s">
        <v>131</v>
      </c>
      <c r="C2488" s="203">
        <v>44818.541666666664</v>
      </c>
      <c r="D2488" s="208">
        <v>0</v>
      </c>
      <c r="E2488" s="208">
        <v>0</v>
      </c>
      <c r="F2488" s="208">
        <v>0.95099999999999996</v>
      </c>
      <c r="G2488" s="208">
        <v>0.95099999999999996</v>
      </c>
      <c r="H2488" s="208">
        <v>0</v>
      </c>
      <c r="I2488" s="208">
        <v>0</v>
      </c>
      <c r="J2488" s="208">
        <v>0</v>
      </c>
      <c r="K2488" s="208">
        <v>0</v>
      </c>
      <c r="L2488" s="208"/>
      <c r="M2488" s="208">
        <v>0</v>
      </c>
      <c r="N2488" s="208">
        <v>0</v>
      </c>
      <c r="O2488" s="330">
        <v>1266</v>
      </c>
      <c r="P2488" s="208" t="s">
        <v>257</v>
      </c>
      <c r="Q2488" s="208" t="s">
        <v>258</v>
      </c>
      <c r="R2488" s="208" t="s">
        <v>259</v>
      </c>
      <c r="S2488" s="203">
        <v>44837.595416666663</v>
      </c>
    </row>
    <row r="2489" spans="1:19" x14ac:dyDescent="0.2">
      <c r="A2489" s="208" t="s">
        <v>256</v>
      </c>
      <c r="B2489" s="208" t="s">
        <v>131</v>
      </c>
      <c r="C2489" s="203">
        <v>44818.583333333336</v>
      </c>
      <c r="D2489" s="208">
        <v>0</v>
      </c>
      <c r="E2489" s="208">
        <v>0</v>
      </c>
      <c r="F2489" s="208">
        <v>0.95099999999999996</v>
      </c>
      <c r="G2489" s="208">
        <v>0.95099999999999996</v>
      </c>
      <c r="H2489" s="208">
        <v>0</v>
      </c>
      <c r="I2489" s="208">
        <v>0</v>
      </c>
      <c r="J2489" s="208">
        <v>0</v>
      </c>
      <c r="K2489" s="208">
        <v>0</v>
      </c>
      <c r="L2489" s="208"/>
      <c r="M2489" s="208">
        <v>0</v>
      </c>
      <c r="N2489" s="208">
        <v>0</v>
      </c>
      <c r="O2489" s="330">
        <v>1266</v>
      </c>
      <c r="P2489" s="208" t="s">
        <v>257</v>
      </c>
      <c r="Q2489" s="208" t="s">
        <v>258</v>
      </c>
      <c r="R2489" s="208" t="s">
        <v>259</v>
      </c>
      <c r="S2489" s="203">
        <v>44837.595416666663</v>
      </c>
    </row>
    <row r="2490" spans="1:19" x14ac:dyDescent="0.2">
      <c r="A2490" s="208" t="s">
        <v>256</v>
      </c>
      <c r="B2490" s="208" t="s">
        <v>131</v>
      </c>
      <c r="C2490" s="203">
        <v>44818.625</v>
      </c>
      <c r="D2490" s="208">
        <v>0</v>
      </c>
      <c r="E2490" s="208">
        <v>0</v>
      </c>
      <c r="F2490" s="208">
        <v>0.94199999999999995</v>
      </c>
      <c r="G2490" s="208">
        <v>0.94199999999999995</v>
      </c>
      <c r="H2490" s="208">
        <v>0</v>
      </c>
      <c r="I2490" s="208">
        <v>0</v>
      </c>
      <c r="J2490" s="208">
        <v>0</v>
      </c>
      <c r="K2490" s="208">
        <v>0</v>
      </c>
      <c r="L2490" s="208"/>
      <c r="M2490" s="208">
        <v>0</v>
      </c>
      <c r="N2490" s="208">
        <v>0</v>
      </c>
      <c r="O2490" s="330">
        <v>1266</v>
      </c>
      <c r="P2490" s="208" t="s">
        <v>257</v>
      </c>
      <c r="Q2490" s="208" t="s">
        <v>258</v>
      </c>
      <c r="R2490" s="208" t="s">
        <v>259</v>
      </c>
      <c r="S2490" s="203">
        <v>44837.595416666663</v>
      </c>
    </row>
    <row r="2491" spans="1:19" x14ac:dyDescent="0.2">
      <c r="A2491" s="208" t="s">
        <v>256</v>
      </c>
      <c r="B2491" s="208" t="s">
        <v>131</v>
      </c>
      <c r="C2491" s="203">
        <v>44818.666666666664</v>
      </c>
      <c r="D2491" s="208">
        <v>0</v>
      </c>
      <c r="E2491" s="208">
        <v>0</v>
      </c>
      <c r="F2491" s="208">
        <v>0.94199999999999995</v>
      </c>
      <c r="G2491" s="208">
        <v>0.94199999999999995</v>
      </c>
      <c r="H2491" s="208">
        <v>0</v>
      </c>
      <c r="I2491" s="208">
        <v>0</v>
      </c>
      <c r="J2491" s="208">
        <v>0</v>
      </c>
      <c r="K2491" s="208">
        <v>0</v>
      </c>
      <c r="L2491" s="208"/>
      <c r="M2491" s="208">
        <v>0</v>
      </c>
      <c r="N2491" s="208">
        <v>0</v>
      </c>
      <c r="O2491" s="330">
        <v>1266</v>
      </c>
      <c r="P2491" s="208" t="s">
        <v>257</v>
      </c>
      <c r="Q2491" s="208" t="s">
        <v>258</v>
      </c>
      <c r="R2491" s="208" t="s">
        <v>259</v>
      </c>
      <c r="S2491" s="203">
        <v>44837.595416666663</v>
      </c>
    </row>
    <row r="2492" spans="1:19" x14ac:dyDescent="0.2">
      <c r="A2492" s="208" t="s">
        <v>256</v>
      </c>
      <c r="B2492" s="208" t="s">
        <v>131</v>
      </c>
      <c r="C2492" s="203">
        <v>44818.708333333336</v>
      </c>
      <c r="D2492" s="208">
        <v>0</v>
      </c>
      <c r="E2492" s="208">
        <v>0</v>
      </c>
      <c r="F2492" s="208">
        <v>0.93300000000000005</v>
      </c>
      <c r="G2492" s="208">
        <v>0.93300000000000005</v>
      </c>
      <c r="H2492" s="208">
        <v>0</v>
      </c>
      <c r="I2492" s="208">
        <v>0</v>
      </c>
      <c r="J2492" s="208">
        <v>0</v>
      </c>
      <c r="K2492" s="208">
        <v>0</v>
      </c>
      <c r="L2492" s="208"/>
      <c r="M2492" s="208">
        <v>0</v>
      </c>
      <c r="N2492" s="208">
        <v>0</v>
      </c>
      <c r="O2492" s="330">
        <v>1266</v>
      </c>
      <c r="P2492" s="208" t="s">
        <v>257</v>
      </c>
      <c r="Q2492" s="208" t="s">
        <v>258</v>
      </c>
      <c r="R2492" s="208" t="s">
        <v>259</v>
      </c>
      <c r="S2492" s="203">
        <v>44837.595416666663</v>
      </c>
    </row>
    <row r="2493" spans="1:19" x14ac:dyDescent="0.2">
      <c r="A2493" s="208" t="s">
        <v>256</v>
      </c>
      <c r="B2493" s="208" t="s">
        <v>131</v>
      </c>
      <c r="C2493" s="203">
        <v>44818.75</v>
      </c>
      <c r="D2493" s="208">
        <v>0</v>
      </c>
      <c r="E2493" s="208">
        <v>0</v>
      </c>
      <c r="F2493" s="208">
        <v>0.94199999999999995</v>
      </c>
      <c r="G2493" s="208">
        <v>0.94199999999999995</v>
      </c>
      <c r="H2493" s="208">
        <v>0</v>
      </c>
      <c r="I2493" s="208">
        <v>0</v>
      </c>
      <c r="J2493" s="208">
        <v>0</v>
      </c>
      <c r="K2493" s="208">
        <v>0</v>
      </c>
      <c r="L2493" s="208"/>
      <c r="M2493" s="208">
        <v>0</v>
      </c>
      <c r="N2493" s="208">
        <v>0</v>
      </c>
      <c r="O2493" s="330">
        <v>1266</v>
      </c>
      <c r="P2493" s="208" t="s">
        <v>257</v>
      </c>
      <c r="Q2493" s="208" t="s">
        <v>258</v>
      </c>
      <c r="R2493" s="208" t="s">
        <v>259</v>
      </c>
      <c r="S2493" s="203">
        <v>44837.595416666663</v>
      </c>
    </row>
    <row r="2494" spans="1:19" x14ac:dyDescent="0.2">
      <c r="A2494" s="208" t="s">
        <v>256</v>
      </c>
      <c r="B2494" s="208" t="s">
        <v>131</v>
      </c>
      <c r="C2494" s="203">
        <v>44818.791666666664</v>
      </c>
      <c r="D2494" s="208">
        <v>0</v>
      </c>
      <c r="E2494" s="208">
        <v>0</v>
      </c>
      <c r="F2494" s="208">
        <v>0.92100000000000004</v>
      </c>
      <c r="G2494" s="208">
        <v>0.92100000000000004</v>
      </c>
      <c r="H2494" s="208">
        <v>0</v>
      </c>
      <c r="I2494" s="208">
        <v>0</v>
      </c>
      <c r="J2494" s="208">
        <v>0</v>
      </c>
      <c r="K2494" s="208">
        <v>0</v>
      </c>
      <c r="L2494" s="208"/>
      <c r="M2494" s="208">
        <v>0</v>
      </c>
      <c r="N2494" s="208">
        <v>0</v>
      </c>
      <c r="O2494" s="330">
        <v>1266</v>
      </c>
      <c r="P2494" s="208" t="s">
        <v>257</v>
      </c>
      <c r="Q2494" s="208" t="s">
        <v>258</v>
      </c>
      <c r="R2494" s="208" t="s">
        <v>259</v>
      </c>
      <c r="S2494" s="203">
        <v>44837.595416666663</v>
      </c>
    </row>
    <row r="2495" spans="1:19" x14ac:dyDescent="0.2">
      <c r="A2495" s="208" t="s">
        <v>256</v>
      </c>
      <c r="B2495" s="208" t="s">
        <v>131</v>
      </c>
      <c r="C2495" s="203">
        <v>44818.833333333336</v>
      </c>
      <c r="D2495" s="208">
        <v>0</v>
      </c>
      <c r="E2495" s="208">
        <v>0</v>
      </c>
      <c r="F2495" s="208">
        <v>0.92300000000000004</v>
      </c>
      <c r="G2495" s="208">
        <v>0.92300000000000004</v>
      </c>
      <c r="H2495" s="208">
        <v>0</v>
      </c>
      <c r="I2495" s="208">
        <v>0</v>
      </c>
      <c r="J2495" s="208">
        <v>0</v>
      </c>
      <c r="K2495" s="208">
        <v>0</v>
      </c>
      <c r="L2495" s="208"/>
      <c r="M2495" s="208">
        <v>0</v>
      </c>
      <c r="N2495" s="208">
        <v>0</v>
      </c>
      <c r="O2495" s="330">
        <v>1266</v>
      </c>
      <c r="P2495" s="208" t="s">
        <v>257</v>
      </c>
      <c r="Q2495" s="208" t="s">
        <v>258</v>
      </c>
      <c r="R2495" s="208" t="s">
        <v>259</v>
      </c>
      <c r="S2495" s="203">
        <v>44837.595416666663</v>
      </c>
    </row>
    <row r="2496" spans="1:19" x14ac:dyDescent="0.2">
      <c r="A2496" s="208" t="s">
        <v>256</v>
      </c>
      <c r="B2496" s="208" t="s">
        <v>131</v>
      </c>
      <c r="C2496" s="203">
        <v>44818.875</v>
      </c>
      <c r="D2496" s="208">
        <v>0</v>
      </c>
      <c r="E2496" s="208">
        <v>0</v>
      </c>
      <c r="F2496" s="208">
        <v>0.95099999999999996</v>
      </c>
      <c r="G2496" s="208">
        <v>0.95099999999999996</v>
      </c>
      <c r="H2496" s="208">
        <v>0</v>
      </c>
      <c r="I2496" s="208">
        <v>0</v>
      </c>
      <c r="J2496" s="208">
        <v>0</v>
      </c>
      <c r="K2496" s="208">
        <v>0</v>
      </c>
      <c r="L2496" s="208"/>
      <c r="M2496" s="208">
        <v>0</v>
      </c>
      <c r="N2496" s="208">
        <v>0</v>
      </c>
      <c r="O2496" s="330">
        <v>1266</v>
      </c>
      <c r="P2496" s="208" t="s">
        <v>257</v>
      </c>
      <c r="Q2496" s="208" t="s">
        <v>258</v>
      </c>
      <c r="R2496" s="208" t="s">
        <v>259</v>
      </c>
      <c r="S2496" s="203">
        <v>44837.595416666663</v>
      </c>
    </row>
    <row r="2497" spans="1:19" x14ac:dyDescent="0.2">
      <c r="A2497" s="208" t="s">
        <v>256</v>
      </c>
      <c r="B2497" s="208" t="s">
        <v>131</v>
      </c>
      <c r="C2497" s="203">
        <v>44818.916666666664</v>
      </c>
      <c r="D2497" s="208">
        <v>0</v>
      </c>
      <c r="E2497" s="208">
        <v>0</v>
      </c>
      <c r="F2497" s="208">
        <v>0.95099999999999996</v>
      </c>
      <c r="G2497" s="208">
        <v>0.95099999999999996</v>
      </c>
      <c r="H2497" s="208">
        <v>0</v>
      </c>
      <c r="I2497" s="208">
        <v>0</v>
      </c>
      <c r="J2497" s="208">
        <v>0</v>
      </c>
      <c r="K2497" s="208">
        <v>0</v>
      </c>
      <c r="L2497" s="208"/>
      <c r="M2497" s="208">
        <v>0</v>
      </c>
      <c r="N2497" s="208">
        <v>0</v>
      </c>
      <c r="O2497" s="330">
        <v>1266</v>
      </c>
      <c r="P2497" s="208" t="s">
        <v>257</v>
      </c>
      <c r="Q2497" s="208" t="s">
        <v>258</v>
      </c>
      <c r="R2497" s="208" t="s">
        <v>259</v>
      </c>
      <c r="S2497" s="203">
        <v>44837.595416666663</v>
      </c>
    </row>
    <row r="2498" spans="1:19" x14ac:dyDescent="0.2">
      <c r="A2498" s="208" t="s">
        <v>256</v>
      </c>
      <c r="B2498" s="208" t="s">
        <v>131</v>
      </c>
      <c r="C2498" s="203">
        <v>44818.958333333336</v>
      </c>
      <c r="D2498" s="208">
        <v>0</v>
      </c>
      <c r="E2498" s="208">
        <v>0</v>
      </c>
      <c r="F2498" s="208">
        <v>0.96</v>
      </c>
      <c r="G2498" s="208">
        <v>0.96</v>
      </c>
      <c r="H2498" s="208">
        <v>0</v>
      </c>
      <c r="I2498" s="208">
        <v>0</v>
      </c>
      <c r="J2498" s="208">
        <v>0</v>
      </c>
      <c r="K2498" s="208">
        <v>0</v>
      </c>
      <c r="L2498" s="208"/>
      <c r="M2498" s="208">
        <v>0</v>
      </c>
      <c r="N2498" s="208">
        <v>0</v>
      </c>
      <c r="O2498" s="330">
        <v>1266</v>
      </c>
      <c r="P2498" s="208" t="s">
        <v>257</v>
      </c>
      <c r="Q2498" s="208" t="s">
        <v>258</v>
      </c>
      <c r="R2498" s="208" t="s">
        <v>259</v>
      </c>
      <c r="S2498" s="203">
        <v>44837.595416666663</v>
      </c>
    </row>
    <row r="2499" spans="1:19" x14ac:dyDescent="0.2">
      <c r="A2499" s="208" t="s">
        <v>256</v>
      </c>
      <c r="B2499" s="208" t="s">
        <v>131</v>
      </c>
      <c r="C2499" s="203">
        <v>44819</v>
      </c>
      <c r="D2499" s="208">
        <v>0</v>
      </c>
      <c r="E2499" s="208">
        <v>0</v>
      </c>
      <c r="F2499" s="208">
        <v>1.0049999999999999</v>
      </c>
      <c r="G2499" s="208">
        <v>1.0049999999999999</v>
      </c>
      <c r="H2499" s="208">
        <v>0</v>
      </c>
      <c r="I2499" s="208">
        <v>0</v>
      </c>
      <c r="J2499" s="208">
        <v>0</v>
      </c>
      <c r="K2499" s="208">
        <v>0</v>
      </c>
      <c r="L2499" s="208"/>
      <c r="M2499" s="208">
        <v>0</v>
      </c>
      <c r="N2499" s="208">
        <v>0</v>
      </c>
      <c r="O2499" s="330">
        <v>1266</v>
      </c>
      <c r="P2499" s="208" t="s">
        <v>257</v>
      </c>
      <c r="Q2499" s="208" t="s">
        <v>258</v>
      </c>
      <c r="R2499" s="208" t="s">
        <v>259</v>
      </c>
      <c r="S2499" s="203">
        <v>44837.595416666663</v>
      </c>
    </row>
    <row r="2500" spans="1:19" x14ac:dyDescent="0.2">
      <c r="A2500" s="208" t="s">
        <v>256</v>
      </c>
      <c r="B2500" s="208" t="s">
        <v>131</v>
      </c>
      <c r="C2500" s="203">
        <v>44819.041666666664</v>
      </c>
      <c r="D2500" s="208">
        <v>0</v>
      </c>
      <c r="E2500" s="208">
        <v>0</v>
      </c>
      <c r="F2500" s="208">
        <v>1.0049999999999999</v>
      </c>
      <c r="G2500" s="208">
        <v>1.0049999999999999</v>
      </c>
      <c r="H2500" s="208">
        <v>0</v>
      </c>
      <c r="I2500" s="208">
        <v>0</v>
      </c>
      <c r="J2500" s="208">
        <v>0</v>
      </c>
      <c r="K2500" s="208">
        <v>0</v>
      </c>
      <c r="L2500" s="208"/>
      <c r="M2500" s="208">
        <v>0</v>
      </c>
      <c r="N2500" s="208">
        <v>0</v>
      </c>
      <c r="O2500" s="330">
        <v>1266</v>
      </c>
      <c r="P2500" s="208" t="s">
        <v>257</v>
      </c>
      <c r="Q2500" s="208" t="s">
        <v>258</v>
      </c>
      <c r="R2500" s="208" t="s">
        <v>259</v>
      </c>
      <c r="S2500" s="203">
        <v>44837.595416666663</v>
      </c>
    </row>
    <row r="2501" spans="1:19" x14ac:dyDescent="0.2">
      <c r="A2501" s="208" t="s">
        <v>256</v>
      </c>
      <c r="B2501" s="208" t="s">
        <v>131</v>
      </c>
      <c r="C2501" s="203">
        <v>44819.083333333336</v>
      </c>
      <c r="D2501" s="208">
        <v>0</v>
      </c>
      <c r="E2501" s="208">
        <v>0</v>
      </c>
      <c r="F2501" s="208">
        <v>0.996</v>
      </c>
      <c r="G2501" s="208">
        <v>0.996</v>
      </c>
      <c r="H2501" s="208">
        <v>0</v>
      </c>
      <c r="I2501" s="208">
        <v>0</v>
      </c>
      <c r="J2501" s="208">
        <v>0</v>
      </c>
      <c r="K2501" s="208">
        <v>0</v>
      </c>
      <c r="L2501" s="208"/>
      <c r="M2501" s="208">
        <v>0</v>
      </c>
      <c r="N2501" s="208">
        <v>0</v>
      </c>
      <c r="O2501" s="330">
        <v>1266</v>
      </c>
      <c r="P2501" s="208" t="s">
        <v>257</v>
      </c>
      <c r="Q2501" s="208" t="s">
        <v>258</v>
      </c>
      <c r="R2501" s="208" t="s">
        <v>259</v>
      </c>
      <c r="S2501" s="203">
        <v>44837.595416666663</v>
      </c>
    </row>
    <row r="2502" spans="1:19" x14ac:dyDescent="0.2">
      <c r="A2502" s="208" t="s">
        <v>256</v>
      </c>
      <c r="B2502" s="208" t="s">
        <v>131</v>
      </c>
      <c r="C2502" s="203">
        <v>44819.125</v>
      </c>
      <c r="D2502" s="208">
        <v>0</v>
      </c>
      <c r="E2502" s="208">
        <v>0</v>
      </c>
      <c r="F2502" s="208">
        <v>1.0049999999999999</v>
      </c>
      <c r="G2502" s="208">
        <v>1.0049999999999999</v>
      </c>
      <c r="H2502" s="208">
        <v>0</v>
      </c>
      <c r="I2502" s="208">
        <v>0</v>
      </c>
      <c r="J2502" s="208">
        <v>0</v>
      </c>
      <c r="K2502" s="208">
        <v>0</v>
      </c>
      <c r="L2502" s="208"/>
      <c r="M2502" s="208">
        <v>0</v>
      </c>
      <c r="N2502" s="208">
        <v>0</v>
      </c>
      <c r="O2502" s="330">
        <v>1266</v>
      </c>
      <c r="P2502" s="208" t="s">
        <v>257</v>
      </c>
      <c r="Q2502" s="208" t="s">
        <v>258</v>
      </c>
      <c r="R2502" s="208" t="s">
        <v>259</v>
      </c>
      <c r="S2502" s="203">
        <v>44837.595416666663</v>
      </c>
    </row>
    <row r="2503" spans="1:19" x14ac:dyDescent="0.2">
      <c r="A2503" s="208" t="s">
        <v>256</v>
      </c>
      <c r="B2503" s="208" t="s">
        <v>131</v>
      </c>
      <c r="C2503" s="203">
        <v>44819.166666666664</v>
      </c>
      <c r="D2503" s="208">
        <v>0</v>
      </c>
      <c r="E2503" s="208">
        <v>0</v>
      </c>
      <c r="F2503" s="208">
        <v>0.996</v>
      </c>
      <c r="G2503" s="208">
        <v>0.996</v>
      </c>
      <c r="H2503" s="208">
        <v>0</v>
      </c>
      <c r="I2503" s="208">
        <v>0</v>
      </c>
      <c r="J2503" s="208">
        <v>0</v>
      </c>
      <c r="K2503" s="208">
        <v>0</v>
      </c>
      <c r="L2503" s="208"/>
      <c r="M2503" s="208">
        <v>0</v>
      </c>
      <c r="N2503" s="208">
        <v>0</v>
      </c>
      <c r="O2503" s="330">
        <v>1266</v>
      </c>
      <c r="P2503" s="208" t="s">
        <v>257</v>
      </c>
      <c r="Q2503" s="208" t="s">
        <v>258</v>
      </c>
      <c r="R2503" s="208" t="s">
        <v>259</v>
      </c>
      <c r="S2503" s="203">
        <v>44837.595416666663</v>
      </c>
    </row>
    <row r="2504" spans="1:19" x14ac:dyDescent="0.2">
      <c r="A2504" s="208" t="s">
        <v>256</v>
      </c>
      <c r="B2504" s="208" t="s">
        <v>131</v>
      </c>
      <c r="C2504" s="203">
        <v>44819.208333333336</v>
      </c>
      <c r="D2504" s="208">
        <v>0</v>
      </c>
      <c r="E2504" s="208">
        <v>0</v>
      </c>
      <c r="F2504" s="208">
        <v>1.0049999999999999</v>
      </c>
      <c r="G2504" s="208">
        <v>1.0049999999999999</v>
      </c>
      <c r="H2504" s="208">
        <v>0</v>
      </c>
      <c r="I2504" s="208">
        <v>0</v>
      </c>
      <c r="J2504" s="208">
        <v>0</v>
      </c>
      <c r="K2504" s="208">
        <v>0</v>
      </c>
      <c r="L2504" s="208"/>
      <c r="M2504" s="208">
        <v>0</v>
      </c>
      <c r="N2504" s="208">
        <v>0</v>
      </c>
      <c r="O2504" s="330">
        <v>1266</v>
      </c>
      <c r="P2504" s="208" t="s">
        <v>257</v>
      </c>
      <c r="Q2504" s="208" t="s">
        <v>258</v>
      </c>
      <c r="R2504" s="208" t="s">
        <v>259</v>
      </c>
      <c r="S2504" s="203">
        <v>44837.595416666663</v>
      </c>
    </row>
    <row r="2505" spans="1:19" x14ac:dyDescent="0.2">
      <c r="A2505" s="208" t="s">
        <v>256</v>
      </c>
      <c r="B2505" s="208" t="s">
        <v>131</v>
      </c>
      <c r="C2505" s="203">
        <v>44819.25</v>
      </c>
      <c r="D2505" s="208">
        <v>0</v>
      </c>
      <c r="E2505" s="208">
        <v>0</v>
      </c>
      <c r="F2505" s="208">
        <v>0.96899999999999997</v>
      </c>
      <c r="G2505" s="208">
        <v>0.96899999999999997</v>
      </c>
      <c r="H2505" s="208">
        <v>0</v>
      </c>
      <c r="I2505" s="208">
        <v>0</v>
      </c>
      <c r="J2505" s="208">
        <v>0</v>
      </c>
      <c r="K2505" s="208">
        <v>0</v>
      </c>
      <c r="L2505" s="208"/>
      <c r="M2505" s="208">
        <v>0</v>
      </c>
      <c r="N2505" s="208">
        <v>0</v>
      </c>
      <c r="O2505" s="330">
        <v>1266</v>
      </c>
      <c r="P2505" s="208" t="s">
        <v>257</v>
      </c>
      <c r="Q2505" s="208" t="s">
        <v>258</v>
      </c>
      <c r="R2505" s="208" t="s">
        <v>259</v>
      </c>
      <c r="S2505" s="203">
        <v>44837.595416666663</v>
      </c>
    </row>
    <row r="2506" spans="1:19" x14ac:dyDescent="0.2">
      <c r="A2506" s="208" t="s">
        <v>256</v>
      </c>
      <c r="B2506" s="208" t="s">
        <v>131</v>
      </c>
      <c r="C2506" s="203">
        <v>44819.291666666664</v>
      </c>
      <c r="D2506" s="208">
        <v>0</v>
      </c>
      <c r="E2506" s="208">
        <v>0</v>
      </c>
      <c r="F2506" s="208">
        <v>0.94199999999999995</v>
      </c>
      <c r="G2506" s="208">
        <v>0.94199999999999995</v>
      </c>
      <c r="H2506" s="208">
        <v>0</v>
      </c>
      <c r="I2506" s="208">
        <v>0</v>
      </c>
      <c r="J2506" s="208">
        <v>0</v>
      </c>
      <c r="K2506" s="208">
        <v>0</v>
      </c>
      <c r="L2506" s="208"/>
      <c r="M2506" s="208">
        <v>0</v>
      </c>
      <c r="N2506" s="208">
        <v>0</v>
      </c>
      <c r="O2506" s="330">
        <v>1266</v>
      </c>
      <c r="P2506" s="208" t="s">
        <v>257</v>
      </c>
      <c r="Q2506" s="208" t="s">
        <v>258</v>
      </c>
      <c r="R2506" s="208" t="s">
        <v>259</v>
      </c>
      <c r="S2506" s="203">
        <v>44837.595416666663</v>
      </c>
    </row>
    <row r="2507" spans="1:19" x14ac:dyDescent="0.2">
      <c r="A2507" s="208" t="s">
        <v>256</v>
      </c>
      <c r="B2507" s="208" t="s">
        <v>131</v>
      </c>
      <c r="C2507" s="203">
        <v>44819.333333333336</v>
      </c>
      <c r="D2507" s="208">
        <v>0</v>
      </c>
      <c r="E2507" s="208">
        <v>0</v>
      </c>
      <c r="F2507" s="208">
        <v>0.94199999999999995</v>
      </c>
      <c r="G2507" s="208">
        <v>0.94199999999999995</v>
      </c>
      <c r="H2507" s="208">
        <v>0</v>
      </c>
      <c r="I2507" s="208">
        <v>0</v>
      </c>
      <c r="J2507" s="208">
        <v>0</v>
      </c>
      <c r="K2507" s="208">
        <v>0</v>
      </c>
      <c r="L2507" s="208"/>
      <c r="M2507" s="208">
        <v>0</v>
      </c>
      <c r="N2507" s="208">
        <v>0</v>
      </c>
      <c r="O2507" s="330">
        <v>1266</v>
      </c>
      <c r="P2507" s="208" t="s">
        <v>257</v>
      </c>
      <c r="Q2507" s="208" t="s">
        <v>258</v>
      </c>
      <c r="R2507" s="208" t="s">
        <v>259</v>
      </c>
      <c r="S2507" s="203">
        <v>44837.595416666663</v>
      </c>
    </row>
    <row r="2508" spans="1:19" x14ac:dyDescent="0.2">
      <c r="A2508" s="208" t="s">
        <v>256</v>
      </c>
      <c r="B2508" s="208" t="s">
        <v>131</v>
      </c>
      <c r="C2508" s="203">
        <v>44819.375</v>
      </c>
      <c r="D2508" s="208">
        <v>0</v>
      </c>
      <c r="E2508" s="208">
        <v>0</v>
      </c>
      <c r="F2508" s="208">
        <v>0.94199999999999995</v>
      </c>
      <c r="G2508" s="208">
        <v>0.94199999999999995</v>
      </c>
      <c r="H2508" s="208">
        <v>0</v>
      </c>
      <c r="I2508" s="208">
        <v>0</v>
      </c>
      <c r="J2508" s="208">
        <v>0</v>
      </c>
      <c r="K2508" s="208">
        <v>0</v>
      </c>
      <c r="L2508" s="208"/>
      <c r="M2508" s="208">
        <v>0</v>
      </c>
      <c r="N2508" s="208">
        <v>0</v>
      </c>
      <c r="O2508" s="330">
        <v>1266</v>
      </c>
      <c r="P2508" s="208" t="s">
        <v>257</v>
      </c>
      <c r="Q2508" s="208" t="s">
        <v>258</v>
      </c>
      <c r="R2508" s="208" t="s">
        <v>259</v>
      </c>
      <c r="S2508" s="203">
        <v>44837.595416666663</v>
      </c>
    </row>
    <row r="2509" spans="1:19" x14ac:dyDescent="0.2">
      <c r="A2509" s="208" t="s">
        <v>256</v>
      </c>
      <c r="B2509" s="208" t="s">
        <v>131</v>
      </c>
      <c r="C2509" s="203">
        <v>44819.416666666664</v>
      </c>
      <c r="D2509" s="208">
        <v>0</v>
      </c>
      <c r="E2509" s="208">
        <v>0</v>
      </c>
      <c r="F2509" s="208">
        <v>0.93300000000000005</v>
      </c>
      <c r="G2509" s="208">
        <v>0.93300000000000005</v>
      </c>
      <c r="H2509" s="208">
        <v>0</v>
      </c>
      <c r="I2509" s="208">
        <v>0</v>
      </c>
      <c r="J2509" s="208">
        <v>0</v>
      </c>
      <c r="K2509" s="208">
        <v>0</v>
      </c>
      <c r="L2509" s="208"/>
      <c r="M2509" s="208">
        <v>0</v>
      </c>
      <c r="N2509" s="208">
        <v>0</v>
      </c>
      <c r="O2509" s="330">
        <v>1266</v>
      </c>
      <c r="P2509" s="208" t="s">
        <v>257</v>
      </c>
      <c r="Q2509" s="208" t="s">
        <v>258</v>
      </c>
      <c r="R2509" s="208" t="s">
        <v>259</v>
      </c>
      <c r="S2509" s="203">
        <v>44837.595416666663</v>
      </c>
    </row>
    <row r="2510" spans="1:19" x14ac:dyDescent="0.2">
      <c r="A2510" s="208" t="s">
        <v>256</v>
      </c>
      <c r="B2510" s="208" t="s">
        <v>131</v>
      </c>
      <c r="C2510" s="203">
        <v>44819.458333333336</v>
      </c>
      <c r="D2510" s="208">
        <v>0</v>
      </c>
      <c r="E2510" s="208">
        <v>0</v>
      </c>
      <c r="F2510" s="208">
        <v>0.90400000000000003</v>
      </c>
      <c r="G2510" s="208">
        <v>0.90400000000000003</v>
      </c>
      <c r="H2510" s="208">
        <v>0</v>
      </c>
      <c r="I2510" s="208">
        <v>0</v>
      </c>
      <c r="J2510" s="208">
        <v>0</v>
      </c>
      <c r="K2510" s="208">
        <v>0</v>
      </c>
      <c r="L2510" s="208"/>
      <c r="M2510" s="208">
        <v>0</v>
      </c>
      <c r="N2510" s="208">
        <v>0</v>
      </c>
      <c r="O2510" s="330">
        <v>1266</v>
      </c>
      <c r="P2510" s="208" t="s">
        <v>257</v>
      </c>
      <c r="Q2510" s="208" t="s">
        <v>258</v>
      </c>
      <c r="R2510" s="208" t="s">
        <v>259</v>
      </c>
      <c r="S2510" s="203">
        <v>44837.595416666663</v>
      </c>
    </row>
    <row r="2511" spans="1:19" x14ac:dyDescent="0.2">
      <c r="A2511" s="208" t="s">
        <v>256</v>
      </c>
      <c r="B2511" s="208" t="s">
        <v>131</v>
      </c>
      <c r="C2511" s="203">
        <v>44819.5</v>
      </c>
      <c r="D2511" s="208">
        <v>0</v>
      </c>
      <c r="E2511" s="208">
        <v>0</v>
      </c>
      <c r="F2511" s="208">
        <v>0.91400000000000003</v>
      </c>
      <c r="G2511" s="208">
        <v>0.91400000000000003</v>
      </c>
      <c r="H2511" s="208">
        <v>0</v>
      </c>
      <c r="I2511" s="208">
        <v>0</v>
      </c>
      <c r="J2511" s="208">
        <v>0</v>
      </c>
      <c r="K2511" s="208">
        <v>0</v>
      </c>
      <c r="L2511" s="208"/>
      <c r="M2511" s="208">
        <v>0</v>
      </c>
      <c r="N2511" s="208">
        <v>0</v>
      </c>
      <c r="O2511" s="330">
        <v>1266</v>
      </c>
      <c r="P2511" s="208" t="s">
        <v>257</v>
      </c>
      <c r="Q2511" s="208" t="s">
        <v>258</v>
      </c>
      <c r="R2511" s="208" t="s">
        <v>259</v>
      </c>
      <c r="S2511" s="203">
        <v>44837.595416666663</v>
      </c>
    </row>
    <row r="2512" spans="1:19" x14ac:dyDescent="0.2">
      <c r="A2512" s="208" t="s">
        <v>256</v>
      </c>
      <c r="B2512" s="208" t="s">
        <v>131</v>
      </c>
      <c r="C2512" s="203">
        <v>44819.541666666664</v>
      </c>
      <c r="D2512" s="208">
        <v>0</v>
      </c>
      <c r="E2512" s="208">
        <v>0</v>
      </c>
      <c r="F2512" s="208">
        <v>0.91400000000000003</v>
      </c>
      <c r="G2512" s="208">
        <v>0.91400000000000003</v>
      </c>
      <c r="H2512" s="208">
        <v>0</v>
      </c>
      <c r="I2512" s="208">
        <v>0</v>
      </c>
      <c r="J2512" s="208">
        <v>0</v>
      </c>
      <c r="K2512" s="208">
        <v>0</v>
      </c>
      <c r="L2512" s="208"/>
      <c r="M2512" s="208">
        <v>0</v>
      </c>
      <c r="N2512" s="208">
        <v>0</v>
      </c>
      <c r="O2512" s="330">
        <v>1266</v>
      </c>
      <c r="P2512" s="208" t="s">
        <v>257</v>
      </c>
      <c r="Q2512" s="208" t="s">
        <v>258</v>
      </c>
      <c r="R2512" s="208" t="s">
        <v>259</v>
      </c>
      <c r="S2512" s="203">
        <v>44837.595416666663</v>
      </c>
    </row>
    <row r="2513" spans="1:19" x14ac:dyDescent="0.2">
      <c r="A2513" s="208" t="s">
        <v>256</v>
      </c>
      <c r="B2513" s="208" t="s">
        <v>131</v>
      </c>
      <c r="C2513" s="203">
        <v>44819.583333333336</v>
      </c>
      <c r="D2513" s="208">
        <v>0</v>
      </c>
      <c r="E2513" s="208">
        <v>0</v>
      </c>
      <c r="F2513" s="208">
        <v>0.90400000000000003</v>
      </c>
      <c r="G2513" s="208">
        <v>0.90400000000000003</v>
      </c>
      <c r="H2513" s="208">
        <v>0</v>
      </c>
      <c r="I2513" s="208">
        <v>0</v>
      </c>
      <c r="J2513" s="208">
        <v>0</v>
      </c>
      <c r="K2513" s="208">
        <v>0</v>
      </c>
      <c r="L2513" s="208"/>
      <c r="M2513" s="208">
        <v>0</v>
      </c>
      <c r="N2513" s="208">
        <v>0</v>
      </c>
      <c r="O2513" s="330">
        <v>1266</v>
      </c>
      <c r="P2513" s="208" t="s">
        <v>257</v>
      </c>
      <c r="Q2513" s="208" t="s">
        <v>258</v>
      </c>
      <c r="R2513" s="208" t="s">
        <v>259</v>
      </c>
      <c r="S2513" s="203">
        <v>44837.595416666663</v>
      </c>
    </row>
    <row r="2514" spans="1:19" x14ac:dyDescent="0.2">
      <c r="A2514" s="208" t="s">
        <v>256</v>
      </c>
      <c r="B2514" s="208" t="s">
        <v>131</v>
      </c>
      <c r="C2514" s="203">
        <v>44819.625</v>
      </c>
      <c r="D2514" s="208">
        <v>0</v>
      </c>
      <c r="E2514" s="208">
        <v>0</v>
      </c>
      <c r="F2514" s="208">
        <v>0.90400000000000003</v>
      </c>
      <c r="G2514" s="208">
        <v>0.90400000000000003</v>
      </c>
      <c r="H2514" s="208">
        <v>0</v>
      </c>
      <c r="I2514" s="208">
        <v>0</v>
      </c>
      <c r="J2514" s="208">
        <v>0</v>
      </c>
      <c r="K2514" s="208">
        <v>0</v>
      </c>
      <c r="L2514" s="208"/>
      <c r="M2514" s="208">
        <v>0</v>
      </c>
      <c r="N2514" s="208">
        <v>0</v>
      </c>
      <c r="O2514" s="330">
        <v>1266</v>
      </c>
      <c r="P2514" s="208" t="s">
        <v>257</v>
      </c>
      <c r="Q2514" s="208" t="s">
        <v>258</v>
      </c>
      <c r="R2514" s="208" t="s">
        <v>259</v>
      </c>
      <c r="S2514" s="203">
        <v>44837.595416666663</v>
      </c>
    </row>
    <row r="2515" spans="1:19" x14ac:dyDescent="0.2">
      <c r="A2515" s="208" t="s">
        <v>256</v>
      </c>
      <c r="B2515" s="208" t="s">
        <v>131</v>
      </c>
      <c r="C2515" s="203">
        <v>44819.666666666664</v>
      </c>
      <c r="D2515" s="208">
        <v>0</v>
      </c>
      <c r="E2515" s="208">
        <v>0</v>
      </c>
      <c r="F2515" s="208">
        <v>0.90400000000000003</v>
      </c>
      <c r="G2515" s="208">
        <v>0.90400000000000003</v>
      </c>
      <c r="H2515" s="208">
        <v>0</v>
      </c>
      <c r="I2515" s="208">
        <v>0</v>
      </c>
      <c r="J2515" s="208">
        <v>0</v>
      </c>
      <c r="K2515" s="208">
        <v>0</v>
      </c>
      <c r="L2515" s="208"/>
      <c r="M2515" s="208">
        <v>0</v>
      </c>
      <c r="N2515" s="208">
        <v>0</v>
      </c>
      <c r="O2515" s="330">
        <v>1266</v>
      </c>
      <c r="P2515" s="208" t="s">
        <v>257</v>
      </c>
      <c r="Q2515" s="208" t="s">
        <v>258</v>
      </c>
      <c r="R2515" s="208" t="s">
        <v>259</v>
      </c>
      <c r="S2515" s="203">
        <v>44837.595416666663</v>
      </c>
    </row>
    <row r="2516" spans="1:19" x14ac:dyDescent="0.2">
      <c r="A2516" s="208" t="s">
        <v>256</v>
      </c>
      <c r="B2516" s="208" t="s">
        <v>131</v>
      </c>
      <c r="C2516" s="203">
        <v>44819.708333333336</v>
      </c>
      <c r="D2516" s="208">
        <v>0</v>
      </c>
      <c r="E2516" s="208">
        <v>0</v>
      </c>
      <c r="F2516" s="208">
        <v>0.91400000000000003</v>
      </c>
      <c r="G2516" s="208">
        <v>0.91400000000000003</v>
      </c>
      <c r="H2516" s="208">
        <v>0</v>
      </c>
      <c r="I2516" s="208">
        <v>0</v>
      </c>
      <c r="J2516" s="208">
        <v>0</v>
      </c>
      <c r="K2516" s="208">
        <v>0</v>
      </c>
      <c r="L2516" s="208"/>
      <c r="M2516" s="208">
        <v>0</v>
      </c>
      <c r="N2516" s="208">
        <v>0</v>
      </c>
      <c r="O2516" s="330">
        <v>1266</v>
      </c>
      <c r="P2516" s="208" t="s">
        <v>257</v>
      </c>
      <c r="Q2516" s="208" t="s">
        <v>258</v>
      </c>
      <c r="R2516" s="208" t="s">
        <v>259</v>
      </c>
      <c r="S2516" s="203">
        <v>44837.595416666663</v>
      </c>
    </row>
    <row r="2517" spans="1:19" x14ac:dyDescent="0.2">
      <c r="A2517" s="208" t="s">
        <v>256</v>
      </c>
      <c r="B2517" s="208" t="s">
        <v>131</v>
      </c>
      <c r="C2517" s="203">
        <v>44819.75</v>
      </c>
      <c r="D2517" s="208">
        <v>0</v>
      </c>
      <c r="E2517" s="208">
        <v>0</v>
      </c>
      <c r="F2517" s="208">
        <v>0.91400000000000003</v>
      </c>
      <c r="G2517" s="208">
        <v>0.91400000000000003</v>
      </c>
      <c r="H2517" s="208">
        <v>0</v>
      </c>
      <c r="I2517" s="208">
        <v>0</v>
      </c>
      <c r="J2517" s="208">
        <v>0</v>
      </c>
      <c r="K2517" s="208">
        <v>0</v>
      </c>
      <c r="L2517" s="208"/>
      <c r="M2517" s="208">
        <v>0</v>
      </c>
      <c r="N2517" s="208">
        <v>0</v>
      </c>
      <c r="O2517" s="330">
        <v>1266</v>
      </c>
      <c r="P2517" s="208" t="s">
        <v>257</v>
      </c>
      <c r="Q2517" s="208" t="s">
        <v>258</v>
      </c>
      <c r="R2517" s="208" t="s">
        <v>259</v>
      </c>
      <c r="S2517" s="203">
        <v>44837.595416666663</v>
      </c>
    </row>
    <row r="2518" spans="1:19" x14ac:dyDescent="0.2">
      <c r="A2518" s="208" t="s">
        <v>256</v>
      </c>
      <c r="B2518" s="208" t="s">
        <v>131</v>
      </c>
      <c r="C2518" s="203">
        <v>44819.791666666664</v>
      </c>
      <c r="D2518" s="208">
        <v>0</v>
      </c>
      <c r="E2518" s="208">
        <v>0</v>
      </c>
      <c r="F2518" s="208">
        <v>0.91400000000000003</v>
      </c>
      <c r="G2518" s="208">
        <v>0.91400000000000003</v>
      </c>
      <c r="H2518" s="208">
        <v>0</v>
      </c>
      <c r="I2518" s="208">
        <v>0</v>
      </c>
      <c r="J2518" s="208">
        <v>0</v>
      </c>
      <c r="K2518" s="208">
        <v>0</v>
      </c>
      <c r="L2518" s="208"/>
      <c r="M2518" s="208">
        <v>0</v>
      </c>
      <c r="N2518" s="208">
        <v>0</v>
      </c>
      <c r="O2518" s="330">
        <v>1266</v>
      </c>
      <c r="P2518" s="208" t="s">
        <v>257</v>
      </c>
      <c r="Q2518" s="208" t="s">
        <v>258</v>
      </c>
      <c r="R2518" s="208" t="s">
        <v>259</v>
      </c>
      <c r="S2518" s="203">
        <v>44837.595416666663</v>
      </c>
    </row>
    <row r="2519" spans="1:19" x14ac:dyDescent="0.2">
      <c r="A2519" s="208" t="s">
        <v>256</v>
      </c>
      <c r="B2519" s="208" t="s">
        <v>131</v>
      </c>
      <c r="C2519" s="203">
        <v>44819.833333333336</v>
      </c>
      <c r="D2519" s="208">
        <v>0</v>
      </c>
      <c r="E2519" s="208">
        <v>0</v>
      </c>
      <c r="F2519" s="208">
        <v>0.90400000000000003</v>
      </c>
      <c r="G2519" s="208">
        <v>0.90400000000000003</v>
      </c>
      <c r="H2519" s="208">
        <v>0</v>
      </c>
      <c r="I2519" s="208">
        <v>0</v>
      </c>
      <c r="J2519" s="208">
        <v>0</v>
      </c>
      <c r="K2519" s="208">
        <v>0</v>
      </c>
      <c r="L2519" s="208"/>
      <c r="M2519" s="208">
        <v>0</v>
      </c>
      <c r="N2519" s="208">
        <v>0</v>
      </c>
      <c r="O2519" s="330">
        <v>1266</v>
      </c>
      <c r="P2519" s="208" t="s">
        <v>257</v>
      </c>
      <c r="Q2519" s="208" t="s">
        <v>258</v>
      </c>
      <c r="R2519" s="208" t="s">
        <v>259</v>
      </c>
      <c r="S2519" s="203">
        <v>44837.595416666663</v>
      </c>
    </row>
    <row r="2520" spans="1:19" x14ac:dyDescent="0.2">
      <c r="A2520" s="208" t="s">
        <v>256</v>
      </c>
      <c r="B2520" s="208" t="s">
        <v>131</v>
      </c>
      <c r="C2520" s="203">
        <v>44819.875</v>
      </c>
      <c r="D2520" s="208">
        <v>0</v>
      </c>
      <c r="E2520" s="208">
        <v>0</v>
      </c>
      <c r="F2520" s="208">
        <v>0.92300000000000004</v>
      </c>
      <c r="G2520" s="208">
        <v>0.92300000000000004</v>
      </c>
      <c r="H2520" s="208">
        <v>0</v>
      </c>
      <c r="I2520" s="208">
        <v>0</v>
      </c>
      <c r="J2520" s="208">
        <v>0</v>
      </c>
      <c r="K2520" s="208">
        <v>0</v>
      </c>
      <c r="L2520" s="208"/>
      <c r="M2520" s="208">
        <v>0</v>
      </c>
      <c r="N2520" s="208">
        <v>0</v>
      </c>
      <c r="O2520" s="330">
        <v>1266</v>
      </c>
      <c r="P2520" s="208" t="s">
        <v>257</v>
      </c>
      <c r="Q2520" s="208" t="s">
        <v>258</v>
      </c>
      <c r="R2520" s="208" t="s">
        <v>259</v>
      </c>
      <c r="S2520" s="203">
        <v>44837.595416666663</v>
      </c>
    </row>
    <row r="2521" spans="1:19" x14ac:dyDescent="0.2">
      <c r="A2521" s="208" t="s">
        <v>256</v>
      </c>
      <c r="B2521" s="208" t="s">
        <v>131</v>
      </c>
      <c r="C2521" s="203">
        <v>44819.916666666664</v>
      </c>
      <c r="D2521" s="208">
        <v>0</v>
      </c>
      <c r="E2521" s="208">
        <v>0</v>
      </c>
      <c r="F2521" s="208">
        <v>0.95099999999999996</v>
      </c>
      <c r="G2521" s="208">
        <v>0.95099999999999996</v>
      </c>
      <c r="H2521" s="208">
        <v>0</v>
      </c>
      <c r="I2521" s="208">
        <v>0</v>
      </c>
      <c r="J2521" s="208">
        <v>0</v>
      </c>
      <c r="K2521" s="208">
        <v>0</v>
      </c>
      <c r="L2521" s="208"/>
      <c r="M2521" s="208">
        <v>0</v>
      </c>
      <c r="N2521" s="208">
        <v>0</v>
      </c>
      <c r="O2521" s="330">
        <v>1266</v>
      </c>
      <c r="P2521" s="208" t="s">
        <v>257</v>
      </c>
      <c r="Q2521" s="208" t="s">
        <v>258</v>
      </c>
      <c r="R2521" s="208" t="s">
        <v>259</v>
      </c>
      <c r="S2521" s="203">
        <v>44837.595416666663</v>
      </c>
    </row>
    <row r="2522" spans="1:19" x14ac:dyDescent="0.2">
      <c r="A2522" s="208" t="s">
        <v>256</v>
      </c>
      <c r="B2522" s="208" t="s">
        <v>131</v>
      </c>
      <c r="C2522" s="203">
        <v>44819.958333333336</v>
      </c>
      <c r="D2522" s="208">
        <v>0</v>
      </c>
      <c r="E2522" s="208">
        <v>0</v>
      </c>
      <c r="F2522" s="208">
        <v>0.96</v>
      </c>
      <c r="G2522" s="208">
        <v>0.96</v>
      </c>
      <c r="H2522" s="208">
        <v>0</v>
      </c>
      <c r="I2522" s="208">
        <v>0</v>
      </c>
      <c r="J2522" s="208">
        <v>0</v>
      </c>
      <c r="K2522" s="208">
        <v>0</v>
      </c>
      <c r="L2522" s="208"/>
      <c r="M2522" s="208">
        <v>0</v>
      </c>
      <c r="N2522" s="208">
        <v>0</v>
      </c>
      <c r="O2522" s="330">
        <v>1266</v>
      </c>
      <c r="P2522" s="208" t="s">
        <v>257</v>
      </c>
      <c r="Q2522" s="208" t="s">
        <v>258</v>
      </c>
      <c r="R2522" s="208" t="s">
        <v>259</v>
      </c>
      <c r="S2522" s="203">
        <v>44837.595416666663</v>
      </c>
    </row>
    <row r="2523" spans="1:19" x14ac:dyDescent="0.2">
      <c r="A2523" s="208" t="s">
        <v>256</v>
      </c>
      <c r="B2523" s="208" t="s">
        <v>131</v>
      </c>
      <c r="C2523" s="203">
        <v>44820</v>
      </c>
      <c r="D2523" s="208">
        <v>0</v>
      </c>
      <c r="E2523" s="208">
        <v>0</v>
      </c>
      <c r="F2523" s="208">
        <v>0.97799999999999998</v>
      </c>
      <c r="G2523" s="208">
        <v>0.97799999999999998</v>
      </c>
      <c r="H2523" s="208">
        <v>0</v>
      </c>
      <c r="I2523" s="208">
        <v>0</v>
      </c>
      <c r="J2523" s="208">
        <v>0</v>
      </c>
      <c r="K2523" s="208">
        <v>0</v>
      </c>
      <c r="L2523" s="208"/>
      <c r="M2523" s="208">
        <v>0</v>
      </c>
      <c r="N2523" s="208">
        <v>0</v>
      </c>
      <c r="O2523" s="330">
        <v>1266</v>
      </c>
      <c r="P2523" s="208" t="s">
        <v>257</v>
      </c>
      <c r="Q2523" s="208" t="s">
        <v>258</v>
      </c>
      <c r="R2523" s="208" t="s">
        <v>259</v>
      </c>
      <c r="S2523" s="203">
        <v>44837.595416666663</v>
      </c>
    </row>
    <row r="2524" spans="1:19" x14ac:dyDescent="0.2">
      <c r="A2524" s="208" t="s">
        <v>256</v>
      </c>
      <c r="B2524" s="208" t="s">
        <v>131</v>
      </c>
      <c r="C2524" s="203">
        <v>44820.041666666664</v>
      </c>
      <c r="D2524" s="208">
        <v>0</v>
      </c>
      <c r="E2524" s="208">
        <v>0</v>
      </c>
      <c r="F2524" s="208">
        <v>0.96899999999999997</v>
      </c>
      <c r="G2524" s="208">
        <v>0.96899999999999997</v>
      </c>
      <c r="H2524" s="208">
        <v>0</v>
      </c>
      <c r="I2524" s="208">
        <v>0</v>
      </c>
      <c r="J2524" s="208">
        <v>0</v>
      </c>
      <c r="K2524" s="208">
        <v>0</v>
      </c>
      <c r="L2524" s="208"/>
      <c r="M2524" s="208">
        <v>0</v>
      </c>
      <c r="N2524" s="208">
        <v>0</v>
      </c>
      <c r="O2524" s="330">
        <v>1266</v>
      </c>
      <c r="P2524" s="208" t="s">
        <v>257</v>
      </c>
      <c r="Q2524" s="208" t="s">
        <v>258</v>
      </c>
      <c r="R2524" s="208" t="s">
        <v>259</v>
      </c>
      <c r="S2524" s="203">
        <v>44837.595416666663</v>
      </c>
    </row>
    <row r="2525" spans="1:19" x14ac:dyDescent="0.2">
      <c r="A2525" s="208" t="s">
        <v>256</v>
      </c>
      <c r="B2525" s="208" t="s">
        <v>131</v>
      </c>
      <c r="C2525" s="203">
        <v>44820.083333333336</v>
      </c>
      <c r="D2525" s="208">
        <v>0</v>
      </c>
      <c r="E2525" s="208">
        <v>0</v>
      </c>
      <c r="F2525" s="208">
        <v>0.96</v>
      </c>
      <c r="G2525" s="208">
        <v>0.96</v>
      </c>
      <c r="H2525" s="208">
        <v>0</v>
      </c>
      <c r="I2525" s="208">
        <v>0</v>
      </c>
      <c r="J2525" s="208">
        <v>0</v>
      </c>
      <c r="K2525" s="208">
        <v>0</v>
      </c>
      <c r="L2525" s="208"/>
      <c r="M2525" s="208">
        <v>0</v>
      </c>
      <c r="N2525" s="208">
        <v>0</v>
      </c>
      <c r="O2525" s="330">
        <v>1266</v>
      </c>
      <c r="P2525" s="208" t="s">
        <v>257</v>
      </c>
      <c r="Q2525" s="208" t="s">
        <v>258</v>
      </c>
      <c r="R2525" s="208" t="s">
        <v>259</v>
      </c>
      <c r="S2525" s="203">
        <v>44837.595416666663</v>
      </c>
    </row>
    <row r="2526" spans="1:19" x14ac:dyDescent="0.2">
      <c r="A2526" s="208" t="s">
        <v>256</v>
      </c>
      <c r="B2526" s="208" t="s">
        <v>131</v>
      </c>
      <c r="C2526" s="203">
        <v>44820.125</v>
      </c>
      <c r="D2526" s="208">
        <v>0</v>
      </c>
      <c r="E2526" s="208">
        <v>0</v>
      </c>
      <c r="F2526" s="208">
        <v>0.98699999999999999</v>
      </c>
      <c r="G2526" s="208">
        <v>0.98699999999999999</v>
      </c>
      <c r="H2526" s="208">
        <v>0</v>
      </c>
      <c r="I2526" s="208">
        <v>0</v>
      </c>
      <c r="J2526" s="208">
        <v>0</v>
      </c>
      <c r="K2526" s="208">
        <v>0</v>
      </c>
      <c r="L2526" s="208"/>
      <c r="M2526" s="208">
        <v>0</v>
      </c>
      <c r="N2526" s="208">
        <v>0</v>
      </c>
      <c r="O2526" s="330">
        <v>1266</v>
      </c>
      <c r="P2526" s="208" t="s">
        <v>257</v>
      </c>
      <c r="Q2526" s="208" t="s">
        <v>258</v>
      </c>
      <c r="R2526" s="208" t="s">
        <v>259</v>
      </c>
      <c r="S2526" s="203">
        <v>44837.595416666663</v>
      </c>
    </row>
    <row r="2527" spans="1:19" x14ac:dyDescent="0.2">
      <c r="A2527" s="208" t="s">
        <v>256</v>
      </c>
      <c r="B2527" s="208" t="s">
        <v>131</v>
      </c>
      <c r="C2527" s="203">
        <v>44820.166666666664</v>
      </c>
      <c r="D2527" s="208">
        <v>0</v>
      </c>
      <c r="E2527" s="208">
        <v>0</v>
      </c>
      <c r="F2527" s="208">
        <v>0.98699999999999999</v>
      </c>
      <c r="G2527" s="208">
        <v>0.98699999999999999</v>
      </c>
      <c r="H2527" s="208">
        <v>0</v>
      </c>
      <c r="I2527" s="208">
        <v>0</v>
      </c>
      <c r="J2527" s="208">
        <v>0</v>
      </c>
      <c r="K2527" s="208">
        <v>0</v>
      </c>
      <c r="L2527" s="208"/>
      <c r="M2527" s="208">
        <v>0</v>
      </c>
      <c r="N2527" s="208">
        <v>0</v>
      </c>
      <c r="O2527" s="330">
        <v>1266</v>
      </c>
      <c r="P2527" s="208" t="s">
        <v>257</v>
      </c>
      <c r="Q2527" s="208" t="s">
        <v>258</v>
      </c>
      <c r="R2527" s="208" t="s">
        <v>259</v>
      </c>
      <c r="S2527" s="203">
        <v>44837.595416666663</v>
      </c>
    </row>
    <row r="2528" spans="1:19" x14ac:dyDescent="0.2">
      <c r="A2528" s="208" t="s">
        <v>256</v>
      </c>
      <c r="B2528" s="208" t="s">
        <v>131</v>
      </c>
      <c r="C2528" s="203">
        <v>44820.208333333336</v>
      </c>
      <c r="D2528" s="208">
        <v>0</v>
      </c>
      <c r="E2528" s="208">
        <v>0</v>
      </c>
      <c r="F2528" s="208">
        <v>0.96899999999999997</v>
      </c>
      <c r="G2528" s="208">
        <v>0.96899999999999997</v>
      </c>
      <c r="H2528" s="208">
        <v>0</v>
      </c>
      <c r="I2528" s="208">
        <v>0</v>
      </c>
      <c r="J2528" s="208">
        <v>0</v>
      </c>
      <c r="K2528" s="208">
        <v>0</v>
      </c>
      <c r="L2528" s="208"/>
      <c r="M2528" s="208">
        <v>0</v>
      </c>
      <c r="N2528" s="208">
        <v>0</v>
      </c>
      <c r="O2528" s="330">
        <v>1266</v>
      </c>
      <c r="P2528" s="208" t="s">
        <v>257</v>
      </c>
      <c r="Q2528" s="208" t="s">
        <v>258</v>
      </c>
      <c r="R2528" s="208" t="s">
        <v>259</v>
      </c>
      <c r="S2528" s="203">
        <v>44837.595416666663</v>
      </c>
    </row>
    <row r="2529" spans="1:19" x14ac:dyDescent="0.2">
      <c r="A2529" s="208" t="s">
        <v>256</v>
      </c>
      <c r="B2529" s="208" t="s">
        <v>131</v>
      </c>
      <c r="C2529" s="203">
        <v>44820.25</v>
      </c>
      <c r="D2529" s="208">
        <v>0</v>
      </c>
      <c r="E2529" s="208">
        <v>0</v>
      </c>
      <c r="F2529" s="208">
        <v>0.96899999999999997</v>
      </c>
      <c r="G2529" s="208">
        <v>0.96899999999999997</v>
      </c>
      <c r="H2529" s="208">
        <v>0</v>
      </c>
      <c r="I2529" s="208">
        <v>0</v>
      </c>
      <c r="J2529" s="208">
        <v>0</v>
      </c>
      <c r="K2529" s="208">
        <v>0</v>
      </c>
      <c r="L2529" s="208"/>
      <c r="M2529" s="208">
        <v>0</v>
      </c>
      <c r="N2529" s="208">
        <v>0</v>
      </c>
      <c r="O2529" s="330">
        <v>1266</v>
      </c>
      <c r="P2529" s="208" t="s">
        <v>257</v>
      </c>
      <c r="Q2529" s="208" t="s">
        <v>258</v>
      </c>
      <c r="R2529" s="208" t="s">
        <v>259</v>
      </c>
      <c r="S2529" s="203">
        <v>44837.595416666663</v>
      </c>
    </row>
    <row r="2530" spans="1:19" x14ac:dyDescent="0.2">
      <c r="A2530" s="208" t="s">
        <v>256</v>
      </c>
      <c r="B2530" s="208" t="s">
        <v>131</v>
      </c>
      <c r="C2530" s="203">
        <v>44820.291666666664</v>
      </c>
      <c r="D2530" s="208">
        <v>0</v>
      </c>
      <c r="E2530" s="208">
        <v>0</v>
      </c>
      <c r="F2530" s="208">
        <v>0.94199999999999995</v>
      </c>
      <c r="G2530" s="208">
        <v>0.94199999999999995</v>
      </c>
      <c r="H2530" s="208">
        <v>0</v>
      </c>
      <c r="I2530" s="208">
        <v>0</v>
      </c>
      <c r="J2530" s="208">
        <v>0</v>
      </c>
      <c r="K2530" s="208">
        <v>0</v>
      </c>
      <c r="L2530" s="208"/>
      <c r="M2530" s="208">
        <v>0</v>
      </c>
      <c r="N2530" s="208">
        <v>0</v>
      </c>
      <c r="O2530" s="330">
        <v>1266</v>
      </c>
      <c r="P2530" s="208" t="s">
        <v>257</v>
      </c>
      <c r="Q2530" s="208" t="s">
        <v>258</v>
      </c>
      <c r="R2530" s="208" t="s">
        <v>259</v>
      </c>
      <c r="S2530" s="203">
        <v>44837.595416666663</v>
      </c>
    </row>
    <row r="2531" spans="1:19" x14ac:dyDescent="0.2">
      <c r="A2531" s="208" t="s">
        <v>256</v>
      </c>
      <c r="B2531" s="208" t="s">
        <v>131</v>
      </c>
      <c r="C2531" s="203">
        <v>44820.333333333336</v>
      </c>
      <c r="D2531" s="208">
        <v>0</v>
      </c>
      <c r="E2531" s="208">
        <v>0</v>
      </c>
      <c r="F2531" s="208">
        <v>0.90400000000000003</v>
      </c>
      <c r="G2531" s="208">
        <v>0.90400000000000003</v>
      </c>
      <c r="H2531" s="208">
        <v>0</v>
      </c>
      <c r="I2531" s="208">
        <v>0</v>
      </c>
      <c r="J2531" s="208">
        <v>0</v>
      </c>
      <c r="K2531" s="208">
        <v>0</v>
      </c>
      <c r="L2531" s="208"/>
      <c r="M2531" s="208">
        <v>0</v>
      </c>
      <c r="N2531" s="208">
        <v>0</v>
      </c>
      <c r="O2531" s="330">
        <v>1266</v>
      </c>
      <c r="P2531" s="208" t="s">
        <v>257</v>
      </c>
      <c r="Q2531" s="208" t="s">
        <v>258</v>
      </c>
      <c r="R2531" s="208" t="s">
        <v>259</v>
      </c>
      <c r="S2531" s="203">
        <v>44837.595416666663</v>
      </c>
    </row>
    <row r="2532" spans="1:19" x14ac:dyDescent="0.2">
      <c r="A2532" s="208" t="s">
        <v>256</v>
      </c>
      <c r="B2532" s="208" t="s">
        <v>131</v>
      </c>
      <c r="C2532" s="203">
        <v>44820.375</v>
      </c>
      <c r="D2532" s="208">
        <v>0</v>
      </c>
      <c r="E2532" s="208">
        <v>0</v>
      </c>
      <c r="F2532" s="208">
        <v>0.90400000000000003</v>
      </c>
      <c r="G2532" s="208">
        <v>0.90400000000000003</v>
      </c>
      <c r="H2532" s="208">
        <v>0</v>
      </c>
      <c r="I2532" s="208">
        <v>0</v>
      </c>
      <c r="J2532" s="208">
        <v>0</v>
      </c>
      <c r="K2532" s="208">
        <v>0</v>
      </c>
      <c r="L2532" s="208"/>
      <c r="M2532" s="208">
        <v>0</v>
      </c>
      <c r="N2532" s="208">
        <v>0</v>
      </c>
      <c r="O2532" s="330">
        <v>1266</v>
      </c>
      <c r="P2532" s="208" t="s">
        <v>257</v>
      </c>
      <c r="Q2532" s="208" t="s">
        <v>258</v>
      </c>
      <c r="R2532" s="208" t="s">
        <v>259</v>
      </c>
      <c r="S2532" s="203">
        <v>44837.595416666663</v>
      </c>
    </row>
    <row r="2533" spans="1:19" x14ac:dyDescent="0.2">
      <c r="A2533" s="208" t="s">
        <v>256</v>
      </c>
      <c r="B2533" s="208" t="s">
        <v>131</v>
      </c>
      <c r="C2533" s="203">
        <v>44820.416666666664</v>
      </c>
      <c r="D2533" s="208">
        <v>0</v>
      </c>
      <c r="E2533" s="208">
        <v>0</v>
      </c>
      <c r="F2533" s="208">
        <v>0.95</v>
      </c>
      <c r="G2533" s="208">
        <v>0.95</v>
      </c>
      <c r="H2533" s="208">
        <v>0</v>
      </c>
      <c r="I2533" s="208">
        <v>0</v>
      </c>
      <c r="J2533" s="208">
        <v>0</v>
      </c>
      <c r="K2533" s="208">
        <v>0</v>
      </c>
      <c r="L2533" s="208"/>
      <c r="M2533" s="208">
        <v>0</v>
      </c>
      <c r="N2533" s="208">
        <v>0</v>
      </c>
      <c r="O2533" s="330">
        <v>1266</v>
      </c>
      <c r="P2533" s="208" t="s">
        <v>257</v>
      </c>
      <c r="Q2533" s="208" t="s">
        <v>258</v>
      </c>
      <c r="R2533" s="208" t="s">
        <v>259</v>
      </c>
      <c r="S2533" s="203">
        <v>44837.595416666663</v>
      </c>
    </row>
    <row r="2534" spans="1:19" x14ac:dyDescent="0.2">
      <c r="A2534" s="208" t="s">
        <v>256</v>
      </c>
      <c r="B2534" s="208" t="s">
        <v>131</v>
      </c>
      <c r="C2534" s="203">
        <v>44820.458333333336</v>
      </c>
      <c r="D2534" s="208">
        <v>0</v>
      </c>
      <c r="E2534" s="208">
        <v>0</v>
      </c>
      <c r="F2534" s="208">
        <v>0.95099999999999996</v>
      </c>
      <c r="G2534" s="208">
        <v>0.95099999999999996</v>
      </c>
      <c r="H2534" s="208">
        <v>0</v>
      </c>
      <c r="I2534" s="208">
        <v>0</v>
      </c>
      <c r="J2534" s="208">
        <v>0</v>
      </c>
      <c r="K2534" s="208">
        <v>0</v>
      </c>
      <c r="L2534" s="208"/>
      <c r="M2534" s="208">
        <v>0</v>
      </c>
      <c r="N2534" s="208">
        <v>0</v>
      </c>
      <c r="O2534" s="330">
        <v>1266</v>
      </c>
      <c r="P2534" s="208" t="s">
        <v>257</v>
      </c>
      <c r="Q2534" s="208" t="s">
        <v>258</v>
      </c>
      <c r="R2534" s="208" t="s">
        <v>259</v>
      </c>
      <c r="S2534" s="203">
        <v>44837.595416666663</v>
      </c>
    </row>
    <row r="2535" spans="1:19" x14ac:dyDescent="0.2">
      <c r="A2535" s="208" t="s">
        <v>256</v>
      </c>
      <c r="B2535" s="208" t="s">
        <v>131</v>
      </c>
      <c r="C2535" s="203">
        <v>44820.5</v>
      </c>
      <c r="D2535" s="208">
        <v>0</v>
      </c>
      <c r="E2535" s="208">
        <v>0</v>
      </c>
      <c r="F2535" s="208">
        <v>0.96</v>
      </c>
      <c r="G2535" s="208">
        <v>0.96</v>
      </c>
      <c r="H2535" s="208">
        <v>0</v>
      </c>
      <c r="I2535" s="208">
        <v>0</v>
      </c>
      <c r="J2535" s="208">
        <v>0</v>
      </c>
      <c r="K2535" s="208">
        <v>0</v>
      </c>
      <c r="L2535" s="208"/>
      <c r="M2535" s="208">
        <v>0</v>
      </c>
      <c r="N2535" s="208">
        <v>0</v>
      </c>
      <c r="O2535" s="330">
        <v>1266</v>
      </c>
      <c r="P2535" s="208" t="s">
        <v>257</v>
      </c>
      <c r="Q2535" s="208" t="s">
        <v>258</v>
      </c>
      <c r="R2535" s="208" t="s">
        <v>259</v>
      </c>
      <c r="S2535" s="203">
        <v>44837.595416666663</v>
      </c>
    </row>
    <row r="2536" spans="1:19" x14ac:dyDescent="0.2">
      <c r="A2536" s="208" t="s">
        <v>256</v>
      </c>
      <c r="B2536" s="208" t="s">
        <v>131</v>
      </c>
      <c r="C2536" s="203">
        <v>44820.541666666664</v>
      </c>
      <c r="D2536" s="208">
        <v>0</v>
      </c>
      <c r="E2536" s="208">
        <v>0</v>
      </c>
      <c r="F2536" s="208">
        <v>0.96899999999999997</v>
      </c>
      <c r="G2536" s="208">
        <v>0.96899999999999997</v>
      </c>
      <c r="H2536" s="208">
        <v>0</v>
      </c>
      <c r="I2536" s="208">
        <v>0</v>
      </c>
      <c r="J2536" s="208">
        <v>0</v>
      </c>
      <c r="K2536" s="208">
        <v>0</v>
      </c>
      <c r="L2536" s="208"/>
      <c r="M2536" s="208">
        <v>0</v>
      </c>
      <c r="N2536" s="208">
        <v>0</v>
      </c>
      <c r="O2536" s="330">
        <v>1266</v>
      </c>
      <c r="P2536" s="208" t="s">
        <v>257</v>
      </c>
      <c r="Q2536" s="208" t="s">
        <v>258</v>
      </c>
      <c r="R2536" s="208" t="s">
        <v>259</v>
      </c>
      <c r="S2536" s="203">
        <v>44837.595416666663</v>
      </c>
    </row>
    <row r="2537" spans="1:19" x14ac:dyDescent="0.2">
      <c r="A2537" s="208" t="s">
        <v>256</v>
      </c>
      <c r="B2537" s="208" t="s">
        <v>131</v>
      </c>
      <c r="C2537" s="203">
        <v>44820.583333333336</v>
      </c>
      <c r="D2537" s="208">
        <v>0</v>
      </c>
      <c r="E2537" s="208">
        <v>0</v>
      </c>
      <c r="F2537" s="208">
        <v>0.91200000000000003</v>
      </c>
      <c r="G2537" s="208">
        <v>0.91200000000000003</v>
      </c>
      <c r="H2537" s="208">
        <v>0</v>
      </c>
      <c r="I2537" s="208">
        <v>0</v>
      </c>
      <c r="J2537" s="208">
        <v>0</v>
      </c>
      <c r="K2537" s="208">
        <v>0</v>
      </c>
      <c r="L2537" s="208"/>
      <c r="M2537" s="208">
        <v>0</v>
      </c>
      <c r="N2537" s="208">
        <v>0</v>
      </c>
      <c r="O2537" s="330">
        <v>1266</v>
      </c>
      <c r="P2537" s="208" t="s">
        <v>257</v>
      </c>
      <c r="Q2537" s="208" t="s">
        <v>258</v>
      </c>
      <c r="R2537" s="208" t="s">
        <v>259</v>
      </c>
      <c r="S2537" s="203">
        <v>44837.595416666663</v>
      </c>
    </row>
    <row r="2538" spans="1:19" x14ac:dyDescent="0.2">
      <c r="A2538" s="208" t="s">
        <v>256</v>
      </c>
      <c r="B2538" s="208" t="s">
        <v>131</v>
      </c>
      <c r="C2538" s="203">
        <v>44820.625</v>
      </c>
      <c r="D2538" s="208">
        <v>0</v>
      </c>
      <c r="E2538" s="208">
        <v>0</v>
      </c>
      <c r="F2538" s="208">
        <v>0.86599999999999999</v>
      </c>
      <c r="G2538" s="208">
        <v>0.86599999999999999</v>
      </c>
      <c r="H2538" s="208">
        <v>0</v>
      </c>
      <c r="I2538" s="208">
        <v>0</v>
      </c>
      <c r="J2538" s="208">
        <v>0</v>
      </c>
      <c r="K2538" s="208">
        <v>0</v>
      </c>
      <c r="L2538" s="208"/>
      <c r="M2538" s="208">
        <v>0</v>
      </c>
      <c r="N2538" s="208">
        <v>0</v>
      </c>
      <c r="O2538" s="330">
        <v>1266</v>
      </c>
      <c r="P2538" s="208" t="s">
        <v>257</v>
      </c>
      <c r="Q2538" s="208" t="s">
        <v>258</v>
      </c>
      <c r="R2538" s="208" t="s">
        <v>259</v>
      </c>
      <c r="S2538" s="203">
        <v>44837.595416666663</v>
      </c>
    </row>
    <row r="2539" spans="1:19" x14ac:dyDescent="0.2">
      <c r="A2539" s="208" t="s">
        <v>256</v>
      </c>
      <c r="B2539" s="208" t="s">
        <v>131</v>
      </c>
      <c r="C2539" s="203">
        <v>44820.666666666664</v>
      </c>
      <c r="D2539" s="208">
        <v>0</v>
      </c>
      <c r="E2539" s="208">
        <v>0</v>
      </c>
      <c r="F2539" s="208">
        <v>0.88400000000000001</v>
      </c>
      <c r="G2539" s="208">
        <v>0.88400000000000001</v>
      </c>
      <c r="H2539" s="208">
        <v>0</v>
      </c>
      <c r="I2539" s="208">
        <v>0</v>
      </c>
      <c r="J2539" s="208">
        <v>0</v>
      </c>
      <c r="K2539" s="208">
        <v>0</v>
      </c>
      <c r="L2539" s="208"/>
      <c r="M2539" s="208">
        <v>0</v>
      </c>
      <c r="N2539" s="208">
        <v>0</v>
      </c>
      <c r="O2539" s="330">
        <v>1266</v>
      </c>
      <c r="P2539" s="208" t="s">
        <v>257</v>
      </c>
      <c r="Q2539" s="208" t="s">
        <v>258</v>
      </c>
      <c r="R2539" s="208" t="s">
        <v>259</v>
      </c>
      <c r="S2539" s="203">
        <v>44837.595416666663</v>
      </c>
    </row>
    <row r="2540" spans="1:19" x14ac:dyDescent="0.2">
      <c r="A2540" s="208" t="s">
        <v>256</v>
      </c>
      <c r="B2540" s="208" t="s">
        <v>131</v>
      </c>
      <c r="C2540" s="203">
        <v>44820.708333333336</v>
      </c>
      <c r="D2540" s="208">
        <v>0</v>
      </c>
      <c r="E2540" s="208">
        <v>0</v>
      </c>
      <c r="F2540" s="208">
        <v>0.82399999999999995</v>
      </c>
      <c r="G2540" s="208">
        <v>0.82399999999999995</v>
      </c>
      <c r="H2540" s="208">
        <v>0</v>
      </c>
      <c r="I2540" s="208">
        <v>0</v>
      </c>
      <c r="J2540" s="208">
        <v>0</v>
      </c>
      <c r="K2540" s="208">
        <v>0</v>
      </c>
      <c r="L2540" s="208"/>
      <c r="M2540" s="208">
        <v>0</v>
      </c>
      <c r="N2540" s="208">
        <v>0</v>
      </c>
      <c r="O2540" s="330">
        <v>1266</v>
      </c>
      <c r="P2540" s="208" t="s">
        <v>257</v>
      </c>
      <c r="Q2540" s="208" t="s">
        <v>258</v>
      </c>
      <c r="R2540" s="208" t="s">
        <v>259</v>
      </c>
      <c r="S2540" s="203">
        <v>44837.595416666663</v>
      </c>
    </row>
    <row r="2541" spans="1:19" x14ac:dyDescent="0.2">
      <c r="A2541" s="208" t="s">
        <v>256</v>
      </c>
      <c r="B2541" s="208" t="s">
        <v>131</v>
      </c>
      <c r="C2541" s="203">
        <v>44820.75</v>
      </c>
      <c r="D2541" s="208">
        <v>0</v>
      </c>
      <c r="E2541" s="208">
        <v>0</v>
      </c>
      <c r="F2541" s="208">
        <v>0.79500000000000004</v>
      </c>
      <c r="G2541" s="208">
        <v>0.79500000000000004</v>
      </c>
      <c r="H2541" s="208">
        <v>0</v>
      </c>
      <c r="I2541" s="208">
        <v>0</v>
      </c>
      <c r="J2541" s="208">
        <v>0</v>
      </c>
      <c r="K2541" s="208">
        <v>0</v>
      </c>
      <c r="L2541" s="208"/>
      <c r="M2541" s="208">
        <v>0</v>
      </c>
      <c r="N2541" s="208">
        <v>0</v>
      </c>
      <c r="O2541" s="330">
        <v>1266</v>
      </c>
      <c r="P2541" s="208" t="s">
        <v>257</v>
      </c>
      <c r="Q2541" s="208" t="s">
        <v>258</v>
      </c>
      <c r="R2541" s="208" t="s">
        <v>259</v>
      </c>
      <c r="S2541" s="203">
        <v>44837.595416666663</v>
      </c>
    </row>
    <row r="2542" spans="1:19" x14ac:dyDescent="0.2">
      <c r="A2542" s="208" t="s">
        <v>256</v>
      </c>
      <c r="B2542" s="208" t="s">
        <v>131</v>
      </c>
      <c r="C2542" s="203">
        <v>44820.791666666664</v>
      </c>
      <c r="D2542" s="208">
        <v>0</v>
      </c>
      <c r="E2542" s="208">
        <v>0</v>
      </c>
      <c r="F2542" s="208">
        <v>0.82399999999999995</v>
      </c>
      <c r="G2542" s="208">
        <v>0.82399999999999995</v>
      </c>
      <c r="H2542" s="208">
        <v>0</v>
      </c>
      <c r="I2542" s="208">
        <v>0</v>
      </c>
      <c r="J2542" s="208">
        <v>0</v>
      </c>
      <c r="K2542" s="208">
        <v>0</v>
      </c>
      <c r="L2542" s="208"/>
      <c r="M2542" s="208">
        <v>0</v>
      </c>
      <c r="N2542" s="208">
        <v>0</v>
      </c>
      <c r="O2542" s="330">
        <v>1266</v>
      </c>
      <c r="P2542" s="208" t="s">
        <v>257</v>
      </c>
      <c r="Q2542" s="208" t="s">
        <v>258</v>
      </c>
      <c r="R2542" s="208" t="s">
        <v>259</v>
      </c>
      <c r="S2542" s="203">
        <v>44837.595416666663</v>
      </c>
    </row>
    <row r="2543" spans="1:19" x14ac:dyDescent="0.2">
      <c r="A2543" s="208" t="s">
        <v>256</v>
      </c>
      <c r="B2543" s="208" t="s">
        <v>131</v>
      </c>
      <c r="C2543" s="203">
        <v>44820.833333333336</v>
      </c>
      <c r="D2543" s="208">
        <v>0</v>
      </c>
      <c r="E2543" s="208">
        <v>0</v>
      </c>
      <c r="F2543" s="208">
        <v>0.83399999999999996</v>
      </c>
      <c r="G2543" s="208">
        <v>0.83399999999999996</v>
      </c>
      <c r="H2543" s="208">
        <v>0</v>
      </c>
      <c r="I2543" s="208">
        <v>0</v>
      </c>
      <c r="J2543" s="208">
        <v>0</v>
      </c>
      <c r="K2543" s="208">
        <v>0</v>
      </c>
      <c r="L2543" s="208"/>
      <c r="M2543" s="208">
        <v>0</v>
      </c>
      <c r="N2543" s="208">
        <v>0</v>
      </c>
      <c r="O2543" s="330">
        <v>1266</v>
      </c>
      <c r="P2543" s="208" t="s">
        <v>257</v>
      </c>
      <c r="Q2543" s="208" t="s">
        <v>258</v>
      </c>
      <c r="R2543" s="208" t="s">
        <v>259</v>
      </c>
      <c r="S2543" s="203">
        <v>44837.595416666663</v>
      </c>
    </row>
    <row r="2544" spans="1:19" x14ac:dyDescent="0.2">
      <c r="A2544" s="208" t="s">
        <v>256</v>
      </c>
      <c r="B2544" s="208" t="s">
        <v>131</v>
      </c>
      <c r="C2544" s="203">
        <v>44820.875</v>
      </c>
      <c r="D2544" s="208">
        <v>0</v>
      </c>
      <c r="E2544" s="208">
        <v>0</v>
      </c>
      <c r="F2544" s="208">
        <v>0.82399999999999995</v>
      </c>
      <c r="G2544" s="208">
        <v>0.82399999999999995</v>
      </c>
      <c r="H2544" s="208">
        <v>0</v>
      </c>
      <c r="I2544" s="208">
        <v>0</v>
      </c>
      <c r="J2544" s="208">
        <v>0</v>
      </c>
      <c r="K2544" s="208">
        <v>0</v>
      </c>
      <c r="L2544" s="208"/>
      <c r="M2544" s="208">
        <v>0</v>
      </c>
      <c r="N2544" s="208">
        <v>0</v>
      </c>
      <c r="O2544" s="330">
        <v>1266</v>
      </c>
      <c r="P2544" s="208" t="s">
        <v>257</v>
      </c>
      <c r="Q2544" s="208" t="s">
        <v>258</v>
      </c>
      <c r="R2544" s="208" t="s">
        <v>259</v>
      </c>
      <c r="S2544" s="203">
        <v>44837.595416666663</v>
      </c>
    </row>
    <row r="2545" spans="1:19" x14ac:dyDescent="0.2">
      <c r="A2545" s="208" t="s">
        <v>256</v>
      </c>
      <c r="B2545" s="208" t="s">
        <v>131</v>
      </c>
      <c r="C2545" s="203">
        <v>44820.916666666664</v>
      </c>
      <c r="D2545" s="208">
        <v>0</v>
      </c>
      <c r="E2545" s="208">
        <v>0</v>
      </c>
      <c r="F2545" s="208">
        <v>0.84399999999999997</v>
      </c>
      <c r="G2545" s="208">
        <v>0.84399999999999997</v>
      </c>
      <c r="H2545" s="208">
        <v>0</v>
      </c>
      <c r="I2545" s="208">
        <v>0</v>
      </c>
      <c r="J2545" s="208">
        <v>0</v>
      </c>
      <c r="K2545" s="208">
        <v>0</v>
      </c>
      <c r="L2545" s="208"/>
      <c r="M2545" s="208">
        <v>0</v>
      </c>
      <c r="N2545" s="208">
        <v>0</v>
      </c>
      <c r="O2545" s="330">
        <v>1266</v>
      </c>
      <c r="P2545" s="208" t="s">
        <v>257</v>
      </c>
      <c r="Q2545" s="208" t="s">
        <v>258</v>
      </c>
      <c r="R2545" s="208" t="s">
        <v>259</v>
      </c>
      <c r="S2545" s="203">
        <v>44837.595416666663</v>
      </c>
    </row>
    <row r="2546" spans="1:19" x14ac:dyDescent="0.2">
      <c r="A2546" s="208" t="s">
        <v>256</v>
      </c>
      <c r="B2546" s="208" t="s">
        <v>131</v>
      </c>
      <c r="C2546" s="203">
        <v>44820.958333333336</v>
      </c>
      <c r="D2546" s="208">
        <v>0</v>
      </c>
      <c r="E2546" s="208">
        <v>0</v>
      </c>
      <c r="F2546" s="208">
        <v>0.88400000000000001</v>
      </c>
      <c r="G2546" s="208">
        <v>0.88400000000000001</v>
      </c>
      <c r="H2546" s="208">
        <v>0</v>
      </c>
      <c r="I2546" s="208">
        <v>0</v>
      </c>
      <c r="J2546" s="208">
        <v>0</v>
      </c>
      <c r="K2546" s="208">
        <v>0</v>
      </c>
      <c r="L2546" s="208"/>
      <c r="M2546" s="208">
        <v>0</v>
      </c>
      <c r="N2546" s="208">
        <v>0</v>
      </c>
      <c r="O2546" s="330">
        <v>1266</v>
      </c>
      <c r="P2546" s="208" t="s">
        <v>257</v>
      </c>
      <c r="Q2546" s="208" t="s">
        <v>258</v>
      </c>
      <c r="R2546" s="208" t="s">
        <v>259</v>
      </c>
      <c r="S2546" s="203">
        <v>44837.595416666663</v>
      </c>
    </row>
    <row r="2547" spans="1:19" x14ac:dyDescent="0.2">
      <c r="A2547" s="208" t="s">
        <v>256</v>
      </c>
      <c r="B2547" s="208" t="s">
        <v>131</v>
      </c>
      <c r="C2547" s="203">
        <v>44821</v>
      </c>
      <c r="D2547" s="208">
        <v>0</v>
      </c>
      <c r="E2547" s="208">
        <v>0</v>
      </c>
      <c r="F2547" s="208">
        <v>0.88400000000000001</v>
      </c>
      <c r="G2547" s="208">
        <v>0.88400000000000001</v>
      </c>
      <c r="H2547" s="208">
        <v>0</v>
      </c>
      <c r="I2547" s="208">
        <v>0</v>
      </c>
      <c r="J2547" s="208">
        <v>0</v>
      </c>
      <c r="K2547" s="208">
        <v>0</v>
      </c>
      <c r="L2547" s="208"/>
      <c r="M2547" s="208">
        <v>0</v>
      </c>
      <c r="N2547" s="208">
        <v>0</v>
      </c>
      <c r="O2547" s="330">
        <v>1266</v>
      </c>
      <c r="P2547" s="208" t="s">
        <v>257</v>
      </c>
      <c r="Q2547" s="208" t="s">
        <v>258</v>
      </c>
      <c r="R2547" s="208" t="s">
        <v>259</v>
      </c>
      <c r="S2547" s="203">
        <v>44837.595416666663</v>
      </c>
    </row>
    <row r="2548" spans="1:19" x14ac:dyDescent="0.2">
      <c r="A2548" s="208" t="s">
        <v>256</v>
      </c>
      <c r="B2548" s="208" t="s">
        <v>131</v>
      </c>
      <c r="C2548" s="203">
        <v>44821.041666666664</v>
      </c>
      <c r="D2548" s="208">
        <v>0</v>
      </c>
      <c r="E2548" s="208">
        <v>0</v>
      </c>
      <c r="F2548" s="208">
        <v>0.88400000000000001</v>
      </c>
      <c r="G2548" s="208">
        <v>0.88400000000000001</v>
      </c>
      <c r="H2548" s="208">
        <v>0</v>
      </c>
      <c r="I2548" s="208">
        <v>0</v>
      </c>
      <c r="J2548" s="208">
        <v>0</v>
      </c>
      <c r="K2548" s="208">
        <v>0</v>
      </c>
      <c r="L2548" s="208"/>
      <c r="M2548" s="208">
        <v>0</v>
      </c>
      <c r="N2548" s="208">
        <v>0</v>
      </c>
      <c r="O2548" s="330">
        <v>1266</v>
      </c>
      <c r="P2548" s="208" t="s">
        <v>257</v>
      </c>
      <c r="Q2548" s="208" t="s">
        <v>258</v>
      </c>
      <c r="R2548" s="208" t="s">
        <v>259</v>
      </c>
      <c r="S2548" s="203">
        <v>44837.595416666663</v>
      </c>
    </row>
    <row r="2549" spans="1:19" x14ac:dyDescent="0.2">
      <c r="A2549" s="208" t="s">
        <v>256</v>
      </c>
      <c r="B2549" s="208" t="s">
        <v>131</v>
      </c>
      <c r="C2549" s="203">
        <v>44821.083333333336</v>
      </c>
      <c r="D2549" s="208">
        <v>0</v>
      </c>
      <c r="E2549" s="208">
        <v>0</v>
      </c>
      <c r="F2549" s="208">
        <v>0.88400000000000001</v>
      </c>
      <c r="G2549" s="208">
        <v>0.88400000000000001</v>
      </c>
      <c r="H2549" s="208">
        <v>0</v>
      </c>
      <c r="I2549" s="208">
        <v>0</v>
      </c>
      <c r="J2549" s="208">
        <v>0</v>
      </c>
      <c r="K2549" s="208">
        <v>0</v>
      </c>
      <c r="L2549" s="208"/>
      <c r="M2549" s="208">
        <v>0</v>
      </c>
      <c r="N2549" s="208">
        <v>0</v>
      </c>
      <c r="O2549" s="330">
        <v>1266</v>
      </c>
      <c r="P2549" s="208" t="s">
        <v>257</v>
      </c>
      <c r="Q2549" s="208" t="s">
        <v>258</v>
      </c>
      <c r="R2549" s="208" t="s">
        <v>259</v>
      </c>
      <c r="S2549" s="203">
        <v>44837.595416666663</v>
      </c>
    </row>
    <row r="2550" spans="1:19" x14ac:dyDescent="0.2">
      <c r="A2550" s="208" t="s">
        <v>256</v>
      </c>
      <c r="B2550" s="208" t="s">
        <v>131</v>
      </c>
      <c r="C2550" s="203">
        <v>44821.125</v>
      </c>
      <c r="D2550" s="208">
        <v>0</v>
      </c>
      <c r="E2550" s="208">
        <v>0</v>
      </c>
      <c r="F2550" s="208">
        <v>0.88400000000000001</v>
      </c>
      <c r="G2550" s="208">
        <v>0.88400000000000001</v>
      </c>
      <c r="H2550" s="208">
        <v>0</v>
      </c>
      <c r="I2550" s="208">
        <v>0</v>
      </c>
      <c r="J2550" s="208">
        <v>0</v>
      </c>
      <c r="K2550" s="208">
        <v>0</v>
      </c>
      <c r="L2550" s="208"/>
      <c r="M2550" s="208">
        <v>0</v>
      </c>
      <c r="N2550" s="208">
        <v>0</v>
      </c>
      <c r="O2550" s="330">
        <v>1266</v>
      </c>
      <c r="P2550" s="208" t="s">
        <v>257</v>
      </c>
      <c r="Q2550" s="208" t="s">
        <v>258</v>
      </c>
      <c r="R2550" s="208" t="s">
        <v>259</v>
      </c>
      <c r="S2550" s="203">
        <v>44837.595416666663</v>
      </c>
    </row>
    <row r="2551" spans="1:19" x14ac:dyDescent="0.2">
      <c r="A2551" s="208" t="s">
        <v>256</v>
      </c>
      <c r="B2551" s="208" t="s">
        <v>131</v>
      </c>
      <c r="C2551" s="203">
        <v>44821.166666666664</v>
      </c>
      <c r="D2551" s="208">
        <v>0</v>
      </c>
      <c r="E2551" s="208">
        <v>0</v>
      </c>
      <c r="F2551" s="208">
        <v>0.90400000000000003</v>
      </c>
      <c r="G2551" s="208">
        <v>0.90400000000000003</v>
      </c>
      <c r="H2551" s="208">
        <v>0</v>
      </c>
      <c r="I2551" s="208">
        <v>0</v>
      </c>
      <c r="J2551" s="208">
        <v>0</v>
      </c>
      <c r="K2551" s="208">
        <v>0</v>
      </c>
      <c r="L2551" s="208"/>
      <c r="M2551" s="208">
        <v>0</v>
      </c>
      <c r="N2551" s="208">
        <v>0</v>
      </c>
      <c r="O2551" s="330">
        <v>1266</v>
      </c>
      <c r="P2551" s="208" t="s">
        <v>257</v>
      </c>
      <c r="Q2551" s="208" t="s">
        <v>258</v>
      </c>
      <c r="R2551" s="208" t="s">
        <v>259</v>
      </c>
      <c r="S2551" s="203">
        <v>44837.595416666663</v>
      </c>
    </row>
    <row r="2552" spans="1:19" x14ac:dyDescent="0.2">
      <c r="A2552" s="208" t="s">
        <v>256</v>
      </c>
      <c r="B2552" s="208" t="s">
        <v>131</v>
      </c>
      <c r="C2552" s="203">
        <v>44821.208333333336</v>
      </c>
      <c r="D2552" s="208">
        <v>0</v>
      </c>
      <c r="E2552" s="208">
        <v>0</v>
      </c>
      <c r="F2552" s="208">
        <v>0.89300000000000002</v>
      </c>
      <c r="G2552" s="208">
        <v>0.89300000000000002</v>
      </c>
      <c r="H2552" s="208">
        <v>0</v>
      </c>
      <c r="I2552" s="208">
        <v>0</v>
      </c>
      <c r="J2552" s="208">
        <v>0</v>
      </c>
      <c r="K2552" s="208">
        <v>0</v>
      </c>
      <c r="L2552" s="208"/>
      <c r="M2552" s="208">
        <v>0</v>
      </c>
      <c r="N2552" s="208">
        <v>0</v>
      </c>
      <c r="O2552" s="330">
        <v>1266</v>
      </c>
      <c r="P2552" s="208" t="s">
        <v>257</v>
      </c>
      <c r="Q2552" s="208" t="s">
        <v>258</v>
      </c>
      <c r="R2552" s="208" t="s">
        <v>259</v>
      </c>
      <c r="S2552" s="203">
        <v>44837.595416666663</v>
      </c>
    </row>
    <row r="2553" spans="1:19" x14ac:dyDescent="0.2">
      <c r="A2553" s="208" t="s">
        <v>256</v>
      </c>
      <c r="B2553" s="208" t="s">
        <v>131</v>
      </c>
      <c r="C2553" s="203">
        <v>44821.25</v>
      </c>
      <c r="D2553" s="208">
        <v>0</v>
      </c>
      <c r="E2553" s="208">
        <v>0</v>
      </c>
      <c r="F2553" s="208">
        <v>0.88300000000000001</v>
      </c>
      <c r="G2553" s="208">
        <v>0.88300000000000001</v>
      </c>
      <c r="H2553" s="208">
        <v>0</v>
      </c>
      <c r="I2553" s="208">
        <v>0</v>
      </c>
      <c r="J2553" s="208">
        <v>0</v>
      </c>
      <c r="K2553" s="208">
        <v>0</v>
      </c>
      <c r="L2553" s="208"/>
      <c r="M2553" s="208">
        <v>0</v>
      </c>
      <c r="N2553" s="208">
        <v>0</v>
      </c>
      <c r="O2553" s="330">
        <v>1266</v>
      </c>
      <c r="P2553" s="208" t="s">
        <v>257</v>
      </c>
      <c r="Q2553" s="208" t="s">
        <v>258</v>
      </c>
      <c r="R2553" s="208" t="s">
        <v>259</v>
      </c>
      <c r="S2553" s="203">
        <v>44837.595416666663</v>
      </c>
    </row>
    <row r="2554" spans="1:19" x14ac:dyDescent="0.2">
      <c r="A2554" s="208" t="s">
        <v>256</v>
      </c>
      <c r="B2554" s="208" t="s">
        <v>131</v>
      </c>
      <c r="C2554" s="203">
        <v>44821.291666666664</v>
      </c>
      <c r="D2554" s="208">
        <v>0</v>
      </c>
      <c r="E2554" s="208">
        <v>0</v>
      </c>
      <c r="F2554" s="208">
        <v>0.88400000000000001</v>
      </c>
      <c r="G2554" s="208">
        <v>0.88400000000000001</v>
      </c>
      <c r="H2554" s="208">
        <v>0</v>
      </c>
      <c r="I2554" s="208">
        <v>0</v>
      </c>
      <c r="J2554" s="208">
        <v>0</v>
      </c>
      <c r="K2554" s="208">
        <v>0</v>
      </c>
      <c r="L2554" s="208"/>
      <c r="M2554" s="208">
        <v>0</v>
      </c>
      <c r="N2554" s="208">
        <v>0</v>
      </c>
      <c r="O2554" s="330">
        <v>1266</v>
      </c>
      <c r="P2554" s="208" t="s">
        <v>257</v>
      </c>
      <c r="Q2554" s="208" t="s">
        <v>258</v>
      </c>
      <c r="R2554" s="208" t="s">
        <v>259</v>
      </c>
      <c r="S2554" s="203">
        <v>44837.595416666663</v>
      </c>
    </row>
    <row r="2555" spans="1:19" x14ac:dyDescent="0.2">
      <c r="A2555" s="208" t="s">
        <v>256</v>
      </c>
      <c r="B2555" s="208" t="s">
        <v>131</v>
      </c>
      <c r="C2555" s="203">
        <v>44821.333333333336</v>
      </c>
      <c r="D2555" s="208">
        <v>0</v>
      </c>
      <c r="E2555" s="208">
        <v>0</v>
      </c>
      <c r="F2555" s="208">
        <v>0.83399999999999996</v>
      </c>
      <c r="G2555" s="208">
        <v>0.83399999999999996</v>
      </c>
      <c r="H2555" s="208">
        <v>0</v>
      </c>
      <c r="I2555" s="208">
        <v>0</v>
      </c>
      <c r="J2555" s="208">
        <v>0</v>
      </c>
      <c r="K2555" s="208">
        <v>0</v>
      </c>
      <c r="L2555" s="208"/>
      <c r="M2555" s="208">
        <v>0</v>
      </c>
      <c r="N2555" s="208">
        <v>0</v>
      </c>
      <c r="O2555" s="330">
        <v>1266</v>
      </c>
      <c r="P2555" s="208" t="s">
        <v>257</v>
      </c>
      <c r="Q2555" s="208" t="s">
        <v>258</v>
      </c>
      <c r="R2555" s="208" t="s">
        <v>259</v>
      </c>
      <c r="S2555" s="203">
        <v>44837.595416666663</v>
      </c>
    </row>
    <row r="2556" spans="1:19" x14ac:dyDescent="0.2">
      <c r="A2556" s="208" t="s">
        <v>256</v>
      </c>
      <c r="B2556" s="208" t="s">
        <v>131</v>
      </c>
      <c r="C2556" s="203">
        <v>44821.375</v>
      </c>
      <c r="D2556" s="208">
        <v>0</v>
      </c>
      <c r="E2556" s="208">
        <v>0</v>
      </c>
      <c r="F2556" s="208">
        <v>0.83399999999999996</v>
      </c>
      <c r="G2556" s="208">
        <v>0.83399999999999996</v>
      </c>
      <c r="H2556" s="208">
        <v>0</v>
      </c>
      <c r="I2556" s="208">
        <v>0</v>
      </c>
      <c r="J2556" s="208">
        <v>0</v>
      </c>
      <c r="K2556" s="208">
        <v>0</v>
      </c>
      <c r="L2556" s="208"/>
      <c r="M2556" s="208">
        <v>0</v>
      </c>
      <c r="N2556" s="208">
        <v>0</v>
      </c>
      <c r="O2556" s="330">
        <v>1266</v>
      </c>
      <c r="P2556" s="208" t="s">
        <v>257</v>
      </c>
      <c r="Q2556" s="208" t="s">
        <v>258</v>
      </c>
      <c r="R2556" s="208" t="s">
        <v>259</v>
      </c>
      <c r="S2556" s="203">
        <v>44837.595416666663</v>
      </c>
    </row>
    <row r="2557" spans="1:19" x14ac:dyDescent="0.2">
      <c r="A2557" s="208" t="s">
        <v>256</v>
      </c>
      <c r="B2557" s="208" t="s">
        <v>131</v>
      </c>
      <c r="C2557" s="203">
        <v>44821.416666666664</v>
      </c>
      <c r="D2557" s="208">
        <v>0</v>
      </c>
      <c r="E2557" s="208">
        <v>0</v>
      </c>
      <c r="F2557" s="208">
        <v>0.82399999999999995</v>
      </c>
      <c r="G2557" s="208">
        <v>0.82399999999999995</v>
      </c>
      <c r="H2557" s="208">
        <v>0</v>
      </c>
      <c r="I2557" s="208">
        <v>0</v>
      </c>
      <c r="J2557" s="208">
        <v>0</v>
      </c>
      <c r="K2557" s="208">
        <v>0</v>
      </c>
      <c r="L2557" s="208"/>
      <c r="M2557" s="208">
        <v>0</v>
      </c>
      <c r="N2557" s="208">
        <v>0</v>
      </c>
      <c r="O2557" s="330">
        <v>1266</v>
      </c>
      <c r="P2557" s="208" t="s">
        <v>257</v>
      </c>
      <c r="Q2557" s="208" t="s">
        <v>258</v>
      </c>
      <c r="R2557" s="208" t="s">
        <v>259</v>
      </c>
      <c r="S2557" s="203">
        <v>44837.595416666663</v>
      </c>
    </row>
    <row r="2558" spans="1:19" x14ac:dyDescent="0.2">
      <c r="A2558" s="208" t="s">
        <v>256</v>
      </c>
      <c r="B2558" s="208" t="s">
        <v>131</v>
      </c>
      <c r="C2558" s="203">
        <v>44821.458333333336</v>
      </c>
      <c r="D2558" s="208">
        <v>0</v>
      </c>
      <c r="E2558" s="208">
        <v>0</v>
      </c>
      <c r="F2558" s="208">
        <v>0.83399999999999996</v>
      </c>
      <c r="G2558" s="208">
        <v>0.83399999999999996</v>
      </c>
      <c r="H2558" s="208">
        <v>0</v>
      </c>
      <c r="I2558" s="208">
        <v>0</v>
      </c>
      <c r="J2558" s="208">
        <v>0</v>
      </c>
      <c r="K2558" s="208">
        <v>0</v>
      </c>
      <c r="L2558" s="208"/>
      <c r="M2558" s="208">
        <v>0</v>
      </c>
      <c r="N2558" s="208">
        <v>0</v>
      </c>
      <c r="O2558" s="330">
        <v>1266</v>
      </c>
      <c r="P2558" s="208" t="s">
        <v>257</v>
      </c>
      <c r="Q2558" s="208" t="s">
        <v>258</v>
      </c>
      <c r="R2558" s="208" t="s">
        <v>259</v>
      </c>
      <c r="S2558" s="203">
        <v>44837.595416666663</v>
      </c>
    </row>
    <row r="2559" spans="1:19" x14ac:dyDescent="0.2">
      <c r="A2559" s="208" t="s">
        <v>256</v>
      </c>
      <c r="B2559" s="208" t="s">
        <v>131</v>
      </c>
      <c r="C2559" s="203">
        <v>44821.5</v>
      </c>
      <c r="D2559" s="208">
        <v>0</v>
      </c>
      <c r="E2559" s="208">
        <v>0</v>
      </c>
      <c r="F2559" s="208">
        <v>0.82399999999999995</v>
      </c>
      <c r="G2559" s="208">
        <v>0.82399999999999995</v>
      </c>
      <c r="H2559" s="208">
        <v>0</v>
      </c>
      <c r="I2559" s="208">
        <v>0</v>
      </c>
      <c r="J2559" s="208">
        <v>0</v>
      </c>
      <c r="K2559" s="208">
        <v>0</v>
      </c>
      <c r="L2559" s="208"/>
      <c r="M2559" s="208">
        <v>0</v>
      </c>
      <c r="N2559" s="208">
        <v>0</v>
      </c>
      <c r="O2559" s="330">
        <v>1266</v>
      </c>
      <c r="P2559" s="208" t="s">
        <v>257</v>
      </c>
      <c r="Q2559" s="208" t="s">
        <v>258</v>
      </c>
      <c r="R2559" s="208" t="s">
        <v>259</v>
      </c>
      <c r="S2559" s="203">
        <v>44837.595416666663</v>
      </c>
    </row>
    <row r="2560" spans="1:19" x14ac:dyDescent="0.2">
      <c r="A2560" s="208" t="s">
        <v>256</v>
      </c>
      <c r="B2560" s="208" t="s">
        <v>131</v>
      </c>
      <c r="C2560" s="203">
        <v>44821.541666666664</v>
      </c>
      <c r="D2560" s="208">
        <v>0</v>
      </c>
      <c r="E2560" s="208">
        <v>0</v>
      </c>
      <c r="F2560" s="208">
        <v>0.81499999999999995</v>
      </c>
      <c r="G2560" s="208">
        <v>0.81499999999999995</v>
      </c>
      <c r="H2560" s="208">
        <v>0</v>
      </c>
      <c r="I2560" s="208">
        <v>0</v>
      </c>
      <c r="J2560" s="208">
        <v>0</v>
      </c>
      <c r="K2560" s="208">
        <v>0</v>
      </c>
      <c r="L2560" s="208"/>
      <c r="M2560" s="208">
        <v>0</v>
      </c>
      <c r="N2560" s="208">
        <v>0</v>
      </c>
      <c r="O2560" s="330">
        <v>1266</v>
      </c>
      <c r="P2560" s="208" t="s">
        <v>257</v>
      </c>
      <c r="Q2560" s="208" t="s">
        <v>258</v>
      </c>
      <c r="R2560" s="208" t="s">
        <v>259</v>
      </c>
      <c r="S2560" s="203">
        <v>44837.595416666663</v>
      </c>
    </row>
    <row r="2561" spans="1:19" x14ac:dyDescent="0.2">
      <c r="A2561" s="208" t="s">
        <v>256</v>
      </c>
      <c r="B2561" s="208" t="s">
        <v>131</v>
      </c>
      <c r="C2561" s="203">
        <v>44821.583333333336</v>
      </c>
      <c r="D2561" s="208">
        <v>0</v>
      </c>
      <c r="E2561" s="208">
        <v>0</v>
      </c>
      <c r="F2561" s="208">
        <v>0.81399999999999995</v>
      </c>
      <c r="G2561" s="208">
        <v>0.81399999999999995</v>
      </c>
      <c r="H2561" s="208">
        <v>0</v>
      </c>
      <c r="I2561" s="208">
        <v>0</v>
      </c>
      <c r="J2561" s="208">
        <v>0</v>
      </c>
      <c r="K2561" s="208">
        <v>0</v>
      </c>
      <c r="L2561" s="208"/>
      <c r="M2561" s="208">
        <v>0</v>
      </c>
      <c r="N2561" s="208">
        <v>0</v>
      </c>
      <c r="O2561" s="330">
        <v>1266</v>
      </c>
      <c r="P2561" s="208" t="s">
        <v>257</v>
      </c>
      <c r="Q2561" s="208" t="s">
        <v>258</v>
      </c>
      <c r="R2561" s="208" t="s">
        <v>259</v>
      </c>
      <c r="S2561" s="203">
        <v>44837.595416666663</v>
      </c>
    </row>
    <row r="2562" spans="1:19" x14ac:dyDescent="0.2">
      <c r="A2562" s="208" t="s">
        <v>256</v>
      </c>
      <c r="B2562" s="208" t="s">
        <v>131</v>
      </c>
      <c r="C2562" s="203">
        <v>44821.625</v>
      </c>
      <c r="D2562" s="208">
        <v>0</v>
      </c>
      <c r="E2562" s="208">
        <v>0</v>
      </c>
      <c r="F2562" s="208">
        <v>0.81399999999999995</v>
      </c>
      <c r="G2562" s="208">
        <v>0.81399999999999995</v>
      </c>
      <c r="H2562" s="208">
        <v>0</v>
      </c>
      <c r="I2562" s="208">
        <v>0</v>
      </c>
      <c r="J2562" s="208">
        <v>0</v>
      </c>
      <c r="K2562" s="208">
        <v>0</v>
      </c>
      <c r="L2562" s="208"/>
      <c r="M2562" s="208">
        <v>0</v>
      </c>
      <c r="N2562" s="208">
        <v>0</v>
      </c>
      <c r="O2562" s="330">
        <v>1266</v>
      </c>
      <c r="P2562" s="208" t="s">
        <v>257</v>
      </c>
      <c r="Q2562" s="208" t="s">
        <v>258</v>
      </c>
      <c r="R2562" s="208" t="s">
        <v>259</v>
      </c>
      <c r="S2562" s="203">
        <v>44837.595416666663</v>
      </c>
    </row>
    <row r="2563" spans="1:19" x14ac:dyDescent="0.2">
      <c r="A2563" s="208" t="s">
        <v>256</v>
      </c>
      <c r="B2563" s="208" t="s">
        <v>131</v>
      </c>
      <c r="C2563" s="203">
        <v>44821.666666666664</v>
      </c>
      <c r="D2563" s="208">
        <v>0</v>
      </c>
      <c r="E2563" s="208">
        <v>0</v>
      </c>
      <c r="F2563" s="208">
        <v>0.83399999999999996</v>
      </c>
      <c r="G2563" s="208">
        <v>0.83399999999999996</v>
      </c>
      <c r="H2563" s="208">
        <v>0</v>
      </c>
      <c r="I2563" s="208">
        <v>0</v>
      </c>
      <c r="J2563" s="208">
        <v>0</v>
      </c>
      <c r="K2563" s="208">
        <v>0</v>
      </c>
      <c r="L2563" s="208"/>
      <c r="M2563" s="208">
        <v>0</v>
      </c>
      <c r="N2563" s="208">
        <v>0</v>
      </c>
      <c r="O2563" s="330">
        <v>1266</v>
      </c>
      <c r="P2563" s="208" t="s">
        <v>257</v>
      </c>
      <c r="Q2563" s="208" t="s">
        <v>258</v>
      </c>
      <c r="R2563" s="208" t="s">
        <v>259</v>
      </c>
      <c r="S2563" s="203">
        <v>44837.595416666663</v>
      </c>
    </row>
    <row r="2564" spans="1:19" x14ac:dyDescent="0.2">
      <c r="A2564" s="208" t="s">
        <v>256</v>
      </c>
      <c r="B2564" s="208" t="s">
        <v>131</v>
      </c>
      <c r="C2564" s="203">
        <v>44821.708333333336</v>
      </c>
      <c r="D2564" s="208">
        <v>0</v>
      </c>
      <c r="E2564" s="208">
        <v>0</v>
      </c>
      <c r="F2564" s="208">
        <v>0.68200000000000005</v>
      </c>
      <c r="G2564" s="208">
        <v>0.68200000000000005</v>
      </c>
      <c r="H2564" s="208">
        <v>0</v>
      </c>
      <c r="I2564" s="208">
        <v>0</v>
      </c>
      <c r="J2564" s="208">
        <v>0</v>
      </c>
      <c r="K2564" s="208">
        <v>0</v>
      </c>
      <c r="L2564" s="208"/>
      <c r="M2564" s="208">
        <v>0</v>
      </c>
      <c r="N2564" s="208">
        <v>0</v>
      </c>
      <c r="O2564" s="330">
        <v>1266</v>
      </c>
      <c r="P2564" s="208" t="s">
        <v>257</v>
      </c>
      <c r="Q2564" s="208" t="s">
        <v>258</v>
      </c>
      <c r="R2564" s="208" t="s">
        <v>259</v>
      </c>
      <c r="S2564" s="203">
        <v>44837.595416666663</v>
      </c>
    </row>
    <row r="2565" spans="1:19" x14ac:dyDescent="0.2">
      <c r="A2565" s="208" t="s">
        <v>256</v>
      </c>
      <c r="B2565" s="208" t="s">
        <v>131</v>
      </c>
      <c r="C2565" s="203">
        <v>44821.75</v>
      </c>
      <c r="D2565" s="208">
        <v>0</v>
      </c>
      <c r="E2565" s="208">
        <v>0</v>
      </c>
      <c r="F2565" s="208">
        <v>0.60599999999999998</v>
      </c>
      <c r="G2565" s="208">
        <v>0.60599999999999998</v>
      </c>
      <c r="H2565" s="208">
        <v>0</v>
      </c>
      <c r="I2565" s="208">
        <v>0</v>
      </c>
      <c r="J2565" s="208">
        <v>0</v>
      </c>
      <c r="K2565" s="208">
        <v>0</v>
      </c>
      <c r="L2565" s="208"/>
      <c r="M2565" s="208">
        <v>0</v>
      </c>
      <c r="N2565" s="208">
        <v>0</v>
      </c>
      <c r="O2565" s="330">
        <v>1266</v>
      </c>
      <c r="P2565" s="208" t="s">
        <v>257</v>
      </c>
      <c r="Q2565" s="208" t="s">
        <v>258</v>
      </c>
      <c r="R2565" s="208" t="s">
        <v>259</v>
      </c>
      <c r="S2565" s="203">
        <v>44837.595416666663</v>
      </c>
    </row>
    <row r="2566" spans="1:19" x14ac:dyDescent="0.2">
      <c r="A2566" s="208" t="s">
        <v>256</v>
      </c>
      <c r="B2566" s="208" t="s">
        <v>131</v>
      </c>
      <c r="C2566" s="203">
        <v>44821.791666666664</v>
      </c>
      <c r="D2566" s="208">
        <v>0</v>
      </c>
      <c r="E2566" s="208">
        <v>0</v>
      </c>
      <c r="F2566" s="208">
        <v>0.61599999999999999</v>
      </c>
      <c r="G2566" s="208">
        <v>0.61599999999999999</v>
      </c>
      <c r="H2566" s="208">
        <v>0</v>
      </c>
      <c r="I2566" s="208">
        <v>0</v>
      </c>
      <c r="J2566" s="208">
        <v>0</v>
      </c>
      <c r="K2566" s="208">
        <v>0</v>
      </c>
      <c r="L2566" s="208"/>
      <c r="M2566" s="208">
        <v>0</v>
      </c>
      <c r="N2566" s="208">
        <v>0</v>
      </c>
      <c r="O2566" s="330">
        <v>1266</v>
      </c>
      <c r="P2566" s="208" t="s">
        <v>257</v>
      </c>
      <c r="Q2566" s="208" t="s">
        <v>258</v>
      </c>
      <c r="R2566" s="208" t="s">
        <v>259</v>
      </c>
      <c r="S2566" s="203">
        <v>44837.595416666663</v>
      </c>
    </row>
    <row r="2567" spans="1:19" x14ac:dyDescent="0.2">
      <c r="A2567" s="208" t="s">
        <v>256</v>
      </c>
      <c r="B2567" s="208" t="s">
        <v>131</v>
      </c>
      <c r="C2567" s="203">
        <v>44821.833333333336</v>
      </c>
      <c r="D2567" s="208">
        <v>0</v>
      </c>
      <c r="E2567" s="208">
        <v>0</v>
      </c>
      <c r="F2567" s="208">
        <v>0.61599999999999999</v>
      </c>
      <c r="G2567" s="208">
        <v>0.61599999999999999</v>
      </c>
      <c r="H2567" s="208">
        <v>0</v>
      </c>
      <c r="I2567" s="208">
        <v>0</v>
      </c>
      <c r="J2567" s="208">
        <v>0</v>
      </c>
      <c r="K2567" s="208">
        <v>0</v>
      </c>
      <c r="L2567" s="208"/>
      <c r="M2567" s="208">
        <v>0</v>
      </c>
      <c r="N2567" s="208">
        <v>0</v>
      </c>
      <c r="O2567" s="330">
        <v>1266</v>
      </c>
      <c r="P2567" s="208" t="s">
        <v>257</v>
      </c>
      <c r="Q2567" s="208" t="s">
        <v>258</v>
      </c>
      <c r="R2567" s="208" t="s">
        <v>259</v>
      </c>
      <c r="S2567" s="203">
        <v>44837.595416666663</v>
      </c>
    </row>
    <row r="2568" spans="1:19" x14ac:dyDescent="0.2">
      <c r="A2568" s="208" t="s">
        <v>256</v>
      </c>
      <c r="B2568" s="208" t="s">
        <v>131</v>
      </c>
      <c r="C2568" s="203">
        <v>44821.875</v>
      </c>
      <c r="D2568" s="208">
        <v>0</v>
      </c>
      <c r="E2568" s="208">
        <v>0</v>
      </c>
      <c r="F2568" s="208">
        <v>0.626</v>
      </c>
      <c r="G2568" s="208">
        <v>0.626</v>
      </c>
      <c r="H2568" s="208">
        <v>0</v>
      </c>
      <c r="I2568" s="208">
        <v>0</v>
      </c>
      <c r="J2568" s="208">
        <v>0</v>
      </c>
      <c r="K2568" s="208">
        <v>0</v>
      </c>
      <c r="L2568" s="208"/>
      <c r="M2568" s="208">
        <v>0</v>
      </c>
      <c r="N2568" s="208">
        <v>0</v>
      </c>
      <c r="O2568" s="330">
        <v>1266</v>
      </c>
      <c r="P2568" s="208" t="s">
        <v>257</v>
      </c>
      <c r="Q2568" s="208" t="s">
        <v>258</v>
      </c>
      <c r="R2568" s="208" t="s">
        <v>259</v>
      </c>
      <c r="S2568" s="203">
        <v>44837.595416666663</v>
      </c>
    </row>
    <row r="2569" spans="1:19" x14ac:dyDescent="0.2">
      <c r="A2569" s="208" t="s">
        <v>256</v>
      </c>
      <c r="B2569" s="208" t="s">
        <v>131</v>
      </c>
      <c r="C2569" s="203">
        <v>44821.916666666664</v>
      </c>
      <c r="D2569" s="208">
        <v>0</v>
      </c>
      <c r="E2569" s="208">
        <v>0</v>
      </c>
      <c r="F2569" s="208">
        <v>0.68500000000000005</v>
      </c>
      <c r="G2569" s="208">
        <v>0.68500000000000005</v>
      </c>
      <c r="H2569" s="208">
        <v>0</v>
      </c>
      <c r="I2569" s="208">
        <v>0</v>
      </c>
      <c r="J2569" s="208">
        <v>0</v>
      </c>
      <c r="K2569" s="208">
        <v>0</v>
      </c>
      <c r="L2569" s="208"/>
      <c r="M2569" s="208">
        <v>0</v>
      </c>
      <c r="N2569" s="208">
        <v>0</v>
      </c>
      <c r="O2569" s="330">
        <v>1266</v>
      </c>
      <c r="P2569" s="208" t="s">
        <v>257</v>
      </c>
      <c r="Q2569" s="208" t="s">
        <v>258</v>
      </c>
      <c r="R2569" s="208" t="s">
        <v>259</v>
      </c>
      <c r="S2569" s="203">
        <v>44837.595416666663</v>
      </c>
    </row>
    <row r="2570" spans="1:19" x14ac:dyDescent="0.2">
      <c r="A2570" s="208" t="s">
        <v>256</v>
      </c>
      <c r="B2570" s="208" t="s">
        <v>131</v>
      </c>
      <c r="C2570" s="203">
        <v>44821.958333333336</v>
      </c>
      <c r="D2570" s="208">
        <v>0</v>
      </c>
      <c r="E2570" s="208">
        <v>0</v>
      </c>
      <c r="F2570" s="208">
        <v>0.67400000000000004</v>
      </c>
      <c r="G2570" s="208">
        <v>0.67400000000000004</v>
      </c>
      <c r="H2570" s="208">
        <v>0</v>
      </c>
      <c r="I2570" s="208">
        <v>0</v>
      </c>
      <c r="J2570" s="208">
        <v>0</v>
      </c>
      <c r="K2570" s="208">
        <v>0</v>
      </c>
      <c r="L2570" s="208"/>
      <c r="M2570" s="208">
        <v>0</v>
      </c>
      <c r="N2570" s="208">
        <v>0</v>
      </c>
      <c r="O2570" s="330">
        <v>1266</v>
      </c>
      <c r="P2570" s="208" t="s">
        <v>257</v>
      </c>
      <c r="Q2570" s="208" t="s">
        <v>258</v>
      </c>
      <c r="R2570" s="208" t="s">
        <v>259</v>
      </c>
      <c r="S2570" s="203">
        <v>44837.595416666663</v>
      </c>
    </row>
    <row r="2571" spans="1:19" x14ac:dyDescent="0.2">
      <c r="A2571" s="208" t="s">
        <v>256</v>
      </c>
      <c r="B2571" s="208" t="s">
        <v>131</v>
      </c>
      <c r="C2571" s="203">
        <v>44822</v>
      </c>
      <c r="D2571" s="208">
        <v>0</v>
      </c>
      <c r="E2571" s="208">
        <v>0</v>
      </c>
      <c r="F2571" s="208">
        <v>0.68600000000000005</v>
      </c>
      <c r="G2571" s="208">
        <v>0.68600000000000005</v>
      </c>
      <c r="H2571" s="208">
        <v>0</v>
      </c>
      <c r="I2571" s="208">
        <v>0</v>
      </c>
      <c r="J2571" s="208">
        <v>0</v>
      </c>
      <c r="K2571" s="208">
        <v>0</v>
      </c>
      <c r="L2571" s="208"/>
      <c r="M2571" s="208">
        <v>0</v>
      </c>
      <c r="N2571" s="208">
        <v>0</v>
      </c>
      <c r="O2571" s="330">
        <v>1266</v>
      </c>
      <c r="P2571" s="208" t="s">
        <v>257</v>
      </c>
      <c r="Q2571" s="208" t="s">
        <v>258</v>
      </c>
      <c r="R2571" s="208" t="s">
        <v>259</v>
      </c>
      <c r="S2571" s="203">
        <v>44837.595416666663</v>
      </c>
    </row>
    <row r="2572" spans="1:19" x14ac:dyDescent="0.2">
      <c r="A2572" s="208" t="s">
        <v>256</v>
      </c>
      <c r="B2572" s="208" t="s">
        <v>131</v>
      </c>
      <c r="C2572" s="203">
        <v>44822.041666666664</v>
      </c>
      <c r="D2572" s="208">
        <v>0</v>
      </c>
      <c r="E2572" s="208">
        <v>0</v>
      </c>
      <c r="F2572" s="208">
        <v>0.68899999999999995</v>
      </c>
      <c r="G2572" s="208">
        <v>0.68899999999999995</v>
      </c>
      <c r="H2572" s="208">
        <v>0</v>
      </c>
      <c r="I2572" s="208">
        <v>0</v>
      </c>
      <c r="J2572" s="208">
        <v>0</v>
      </c>
      <c r="K2572" s="208">
        <v>0</v>
      </c>
      <c r="L2572" s="208"/>
      <c r="M2572" s="208">
        <v>0</v>
      </c>
      <c r="N2572" s="208">
        <v>0</v>
      </c>
      <c r="O2572" s="330">
        <v>1266</v>
      </c>
      <c r="P2572" s="208" t="s">
        <v>257</v>
      </c>
      <c r="Q2572" s="208" t="s">
        <v>258</v>
      </c>
      <c r="R2572" s="208" t="s">
        <v>259</v>
      </c>
      <c r="S2572" s="203">
        <v>44837.595416666663</v>
      </c>
    </row>
    <row r="2573" spans="1:19" x14ac:dyDescent="0.2">
      <c r="A2573" s="208" t="s">
        <v>256</v>
      </c>
      <c r="B2573" s="208" t="s">
        <v>131</v>
      </c>
      <c r="C2573" s="203">
        <v>44822.083333333336</v>
      </c>
      <c r="D2573" s="208">
        <v>0</v>
      </c>
      <c r="E2573" s="208">
        <v>0</v>
      </c>
      <c r="F2573" s="208">
        <v>0.70299999999999996</v>
      </c>
      <c r="G2573" s="208">
        <v>0.70299999999999996</v>
      </c>
      <c r="H2573" s="208">
        <v>0</v>
      </c>
      <c r="I2573" s="208">
        <v>0</v>
      </c>
      <c r="J2573" s="208">
        <v>0</v>
      </c>
      <c r="K2573" s="208">
        <v>0</v>
      </c>
      <c r="L2573" s="208"/>
      <c r="M2573" s="208">
        <v>0</v>
      </c>
      <c r="N2573" s="208">
        <v>0</v>
      </c>
      <c r="O2573" s="330">
        <v>1266</v>
      </c>
      <c r="P2573" s="208" t="s">
        <v>257</v>
      </c>
      <c r="Q2573" s="208" t="s">
        <v>258</v>
      </c>
      <c r="R2573" s="208" t="s">
        <v>259</v>
      </c>
      <c r="S2573" s="203">
        <v>44837.595416666663</v>
      </c>
    </row>
    <row r="2574" spans="1:19" x14ac:dyDescent="0.2">
      <c r="A2574" s="208" t="s">
        <v>256</v>
      </c>
      <c r="B2574" s="208" t="s">
        <v>131</v>
      </c>
      <c r="C2574" s="203">
        <v>44822.125</v>
      </c>
      <c r="D2574" s="208">
        <v>0</v>
      </c>
      <c r="E2574" s="208">
        <v>0</v>
      </c>
      <c r="F2574" s="208">
        <v>0.67600000000000005</v>
      </c>
      <c r="G2574" s="208">
        <v>0.67600000000000005</v>
      </c>
      <c r="H2574" s="208">
        <v>0</v>
      </c>
      <c r="I2574" s="208">
        <v>0</v>
      </c>
      <c r="J2574" s="208">
        <v>0</v>
      </c>
      <c r="K2574" s="208">
        <v>0</v>
      </c>
      <c r="L2574" s="208"/>
      <c r="M2574" s="208">
        <v>0</v>
      </c>
      <c r="N2574" s="208">
        <v>0</v>
      </c>
      <c r="O2574" s="330">
        <v>1266</v>
      </c>
      <c r="P2574" s="208" t="s">
        <v>257</v>
      </c>
      <c r="Q2574" s="208" t="s">
        <v>258</v>
      </c>
      <c r="R2574" s="208" t="s">
        <v>259</v>
      </c>
      <c r="S2574" s="203">
        <v>44837.595416666663</v>
      </c>
    </row>
    <row r="2575" spans="1:19" x14ac:dyDescent="0.2">
      <c r="A2575" s="208" t="s">
        <v>256</v>
      </c>
      <c r="B2575" s="208" t="s">
        <v>131</v>
      </c>
      <c r="C2575" s="203">
        <v>44822.166666666664</v>
      </c>
      <c r="D2575" s="208">
        <v>0</v>
      </c>
      <c r="E2575" s="208">
        <v>0</v>
      </c>
      <c r="F2575" s="208">
        <v>0.71399999999999997</v>
      </c>
      <c r="G2575" s="208">
        <v>0.71399999999999997</v>
      </c>
      <c r="H2575" s="208">
        <v>0</v>
      </c>
      <c r="I2575" s="208">
        <v>0</v>
      </c>
      <c r="J2575" s="208">
        <v>0</v>
      </c>
      <c r="K2575" s="208">
        <v>0</v>
      </c>
      <c r="L2575" s="208"/>
      <c r="M2575" s="208">
        <v>0</v>
      </c>
      <c r="N2575" s="208">
        <v>0</v>
      </c>
      <c r="O2575" s="330">
        <v>1266</v>
      </c>
      <c r="P2575" s="208" t="s">
        <v>257</v>
      </c>
      <c r="Q2575" s="208" t="s">
        <v>258</v>
      </c>
      <c r="R2575" s="208" t="s">
        <v>259</v>
      </c>
      <c r="S2575" s="203">
        <v>44837.595416666663</v>
      </c>
    </row>
    <row r="2576" spans="1:19" x14ac:dyDescent="0.2">
      <c r="A2576" s="208" t="s">
        <v>256</v>
      </c>
      <c r="B2576" s="208" t="s">
        <v>131</v>
      </c>
      <c r="C2576" s="203">
        <v>44822.208333333336</v>
      </c>
      <c r="D2576" s="208">
        <v>0</v>
      </c>
      <c r="E2576" s="208">
        <v>0</v>
      </c>
      <c r="F2576" s="208">
        <v>0.69499999999999995</v>
      </c>
      <c r="G2576" s="208">
        <v>0.69499999999999995</v>
      </c>
      <c r="H2576" s="208">
        <v>0</v>
      </c>
      <c r="I2576" s="208">
        <v>0</v>
      </c>
      <c r="J2576" s="208">
        <v>0</v>
      </c>
      <c r="K2576" s="208">
        <v>0</v>
      </c>
      <c r="L2576" s="208"/>
      <c r="M2576" s="208">
        <v>0</v>
      </c>
      <c r="N2576" s="208">
        <v>0</v>
      </c>
      <c r="O2576" s="330">
        <v>1266</v>
      </c>
      <c r="P2576" s="208" t="s">
        <v>257</v>
      </c>
      <c r="Q2576" s="208" t="s">
        <v>258</v>
      </c>
      <c r="R2576" s="208" t="s">
        <v>259</v>
      </c>
      <c r="S2576" s="203">
        <v>44837.595416666663</v>
      </c>
    </row>
    <row r="2577" spans="1:19" x14ac:dyDescent="0.2">
      <c r="A2577" s="208" t="s">
        <v>256</v>
      </c>
      <c r="B2577" s="208" t="s">
        <v>131</v>
      </c>
      <c r="C2577" s="203">
        <v>44822.25</v>
      </c>
      <c r="D2577" s="208">
        <v>0</v>
      </c>
      <c r="E2577" s="208">
        <v>0</v>
      </c>
      <c r="F2577" s="208">
        <v>0.69499999999999995</v>
      </c>
      <c r="G2577" s="208">
        <v>0.69499999999999995</v>
      </c>
      <c r="H2577" s="208">
        <v>0</v>
      </c>
      <c r="I2577" s="208">
        <v>0</v>
      </c>
      <c r="J2577" s="208">
        <v>0</v>
      </c>
      <c r="K2577" s="208">
        <v>0</v>
      </c>
      <c r="L2577" s="208"/>
      <c r="M2577" s="208">
        <v>0</v>
      </c>
      <c r="N2577" s="208">
        <v>0</v>
      </c>
      <c r="O2577" s="330">
        <v>1266</v>
      </c>
      <c r="P2577" s="208" t="s">
        <v>257</v>
      </c>
      <c r="Q2577" s="208" t="s">
        <v>258</v>
      </c>
      <c r="R2577" s="208" t="s">
        <v>259</v>
      </c>
      <c r="S2577" s="203">
        <v>44837.595416666663</v>
      </c>
    </row>
    <row r="2578" spans="1:19" x14ac:dyDescent="0.2">
      <c r="A2578" s="208" t="s">
        <v>256</v>
      </c>
      <c r="B2578" s="208" t="s">
        <v>131</v>
      </c>
      <c r="C2578" s="203">
        <v>44822.291666666664</v>
      </c>
      <c r="D2578" s="208">
        <v>0</v>
      </c>
      <c r="E2578" s="208">
        <v>0</v>
      </c>
      <c r="F2578" s="208">
        <v>0.66600000000000004</v>
      </c>
      <c r="G2578" s="208">
        <v>0.66600000000000004</v>
      </c>
      <c r="H2578" s="208">
        <v>0</v>
      </c>
      <c r="I2578" s="208">
        <v>0</v>
      </c>
      <c r="J2578" s="208">
        <v>0</v>
      </c>
      <c r="K2578" s="208">
        <v>0</v>
      </c>
      <c r="L2578" s="208"/>
      <c r="M2578" s="208">
        <v>0</v>
      </c>
      <c r="N2578" s="208">
        <v>0</v>
      </c>
      <c r="O2578" s="330">
        <v>1266</v>
      </c>
      <c r="P2578" s="208" t="s">
        <v>257</v>
      </c>
      <c r="Q2578" s="208" t="s">
        <v>258</v>
      </c>
      <c r="R2578" s="208" t="s">
        <v>259</v>
      </c>
      <c r="S2578" s="203">
        <v>44837.595416666663</v>
      </c>
    </row>
    <row r="2579" spans="1:19" x14ac:dyDescent="0.2">
      <c r="A2579" s="208" t="s">
        <v>256</v>
      </c>
      <c r="B2579" s="208" t="s">
        <v>131</v>
      </c>
      <c r="C2579" s="203">
        <v>44822.333333333336</v>
      </c>
      <c r="D2579" s="208">
        <v>0</v>
      </c>
      <c r="E2579" s="208">
        <v>0</v>
      </c>
      <c r="F2579" s="208">
        <v>0.626</v>
      </c>
      <c r="G2579" s="208">
        <v>0.626</v>
      </c>
      <c r="H2579" s="208">
        <v>0</v>
      </c>
      <c r="I2579" s="208">
        <v>0</v>
      </c>
      <c r="J2579" s="208">
        <v>0</v>
      </c>
      <c r="K2579" s="208">
        <v>0</v>
      </c>
      <c r="L2579" s="208"/>
      <c r="M2579" s="208">
        <v>0</v>
      </c>
      <c r="N2579" s="208">
        <v>0</v>
      </c>
      <c r="O2579" s="330">
        <v>1266</v>
      </c>
      <c r="P2579" s="208" t="s">
        <v>257</v>
      </c>
      <c r="Q2579" s="208" t="s">
        <v>258</v>
      </c>
      <c r="R2579" s="208" t="s">
        <v>259</v>
      </c>
      <c r="S2579" s="203">
        <v>44837.595416666663</v>
      </c>
    </row>
    <row r="2580" spans="1:19" x14ac:dyDescent="0.2">
      <c r="A2580" s="208" t="s">
        <v>256</v>
      </c>
      <c r="B2580" s="208" t="s">
        <v>131</v>
      </c>
      <c r="C2580" s="203">
        <v>44822.375</v>
      </c>
      <c r="D2580" s="208">
        <v>0</v>
      </c>
      <c r="E2580" s="208">
        <v>0</v>
      </c>
      <c r="F2580" s="208">
        <v>0.626</v>
      </c>
      <c r="G2580" s="208">
        <v>0.626</v>
      </c>
      <c r="H2580" s="208">
        <v>0</v>
      </c>
      <c r="I2580" s="208">
        <v>0</v>
      </c>
      <c r="J2580" s="208">
        <v>0</v>
      </c>
      <c r="K2580" s="208">
        <v>0</v>
      </c>
      <c r="L2580" s="208"/>
      <c r="M2580" s="208">
        <v>0</v>
      </c>
      <c r="N2580" s="208">
        <v>0</v>
      </c>
      <c r="O2580" s="330">
        <v>1266</v>
      </c>
      <c r="P2580" s="208" t="s">
        <v>257</v>
      </c>
      <c r="Q2580" s="208" t="s">
        <v>258</v>
      </c>
      <c r="R2580" s="208" t="s">
        <v>259</v>
      </c>
      <c r="S2580" s="203">
        <v>44837.595416666663</v>
      </c>
    </row>
    <row r="2581" spans="1:19" x14ac:dyDescent="0.2">
      <c r="A2581" s="208" t="s">
        <v>256</v>
      </c>
      <c r="B2581" s="208" t="s">
        <v>131</v>
      </c>
      <c r="C2581" s="203">
        <v>44822.416666666664</v>
      </c>
      <c r="D2581" s="208">
        <v>0</v>
      </c>
      <c r="E2581" s="208">
        <v>0</v>
      </c>
      <c r="F2581" s="208">
        <v>0.626</v>
      </c>
      <c r="G2581" s="208">
        <v>0.626</v>
      </c>
      <c r="H2581" s="208">
        <v>0</v>
      </c>
      <c r="I2581" s="208">
        <v>0</v>
      </c>
      <c r="J2581" s="208">
        <v>0</v>
      </c>
      <c r="K2581" s="208">
        <v>0</v>
      </c>
      <c r="L2581" s="208"/>
      <c r="M2581" s="208">
        <v>0</v>
      </c>
      <c r="N2581" s="208">
        <v>0</v>
      </c>
      <c r="O2581" s="330">
        <v>1266</v>
      </c>
      <c r="P2581" s="208" t="s">
        <v>257</v>
      </c>
      <c r="Q2581" s="208" t="s">
        <v>258</v>
      </c>
      <c r="R2581" s="208" t="s">
        <v>259</v>
      </c>
      <c r="S2581" s="203">
        <v>44837.595416666663</v>
      </c>
    </row>
    <row r="2582" spans="1:19" x14ac:dyDescent="0.2">
      <c r="A2582" s="208" t="s">
        <v>256</v>
      </c>
      <c r="B2582" s="208" t="s">
        <v>131</v>
      </c>
      <c r="C2582" s="203">
        <v>44822.458333333336</v>
      </c>
      <c r="D2582" s="208">
        <v>0</v>
      </c>
      <c r="E2582" s="208">
        <v>0</v>
      </c>
      <c r="F2582" s="208">
        <v>0.626</v>
      </c>
      <c r="G2582" s="208">
        <v>0.626</v>
      </c>
      <c r="H2582" s="208">
        <v>0</v>
      </c>
      <c r="I2582" s="208">
        <v>0</v>
      </c>
      <c r="J2582" s="208">
        <v>0</v>
      </c>
      <c r="K2582" s="208">
        <v>0</v>
      </c>
      <c r="L2582" s="208"/>
      <c r="M2582" s="208">
        <v>0</v>
      </c>
      <c r="N2582" s="208">
        <v>0</v>
      </c>
      <c r="O2582" s="330">
        <v>1266</v>
      </c>
      <c r="P2582" s="208" t="s">
        <v>257</v>
      </c>
      <c r="Q2582" s="208" t="s">
        <v>258</v>
      </c>
      <c r="R2582" s="208" t="s">
        <v>259</v>
      </c>
      <c r="S2582" s="203">
        <v>44837.595416666663</v>
      </c>
    </row>
    <row r="2583" spans="1:19" x14ac:dyDescent="0.2">
      <c r="A2583" s="208" t="s">
        <v>256</v>
      </c>
      <c r="B2583" s="208" t="s">
        <v>131</v>
      </c>
      <c r="C2583" s="203">
        <v>44822.5</v>
      </c>
      <c r="D2583" s="208">
        <v>0</v>
      </c>
      <c r="E2583" s="208">
        <v>0</v>
      </c>
      <c r="F2583" s="208">
        <v>0.61599999999999999</v>
      </c>
      <c r="G2583" s="208">
        <v>0.61599999999999999</v>
      </c>
      <c r="H2583" s="208">
        <v>0</v>
      </c>
      <c r="I2583" s="208">
        <v>0</v>
      </c>
      <c r="J2583" s="208">
        <v>0</v>
      </c>
      <c r="K2583" s="208">
        <v>0</v>
      </c>
      <c r="L2583" s="208"/>
      <c r="M2583" s="208">
        <v>0</v>
      </c>
      <c r="N2583" s="208">
        <v>0</v>
      </c>
      <c r="O2583" s="330">
        <v>1266</v>
      </c>
      <c r="P2583" s="208" t="s">
        <v>257</v>
      </c>
      <c r="Q2583" s="208" t="s">
        <v>258</v>
      </c>
      <c r="R2583" s="208" t="s">
        <v>259</v>
      </c>
      <c r="S2583" s="203">
        <v>44837.595416666663</v>
      </c>
    </row>
    <row r="2584" spans="1:19" x14ac:dyDescent="0.2">
      <c r="A2584" s="208" t="s">
        <v>256</v>
      </c>
      <c r="B2584" s="208" t="s">
        <v>131</v>
      </c>
      <c r="C2584" s="203">
        <v>44822.541666666664</v>
      </c>
      <c r="D2584" s="208">
        <v>0</v>
      </c>
      <c r="E2584" s="208">
        <v>0</v>
      </c>
      <c r="F2584" s="208">
        <v>0.626</v>
      </c>
      <c r="G2584" s="208">
        <v>0.626</v>
      </c>
      <c r="H2584" s="208">
        <v>0</v>
      </c>
      <c r="I2584" s="208">
        <v>0</v>
      </c>
      <c r="J2584" s="208">
        <v>0</v>
      </c>
      <c r="K2584" s="208">
        <v>0</v>
      </c>
      <c r="L2584" s="208"/>
      <c r="M2584" s="208">
        <v>0</v>
      </c>
      <c r="N2584" s="208">
        <v>0</v>
      </c>
      <c r="O2584" s="330">
        <v>1266</v>
      </c>
      <c r="P2584" s="208" t="s">
        <v>257</v>
      </c>
      <c r="Q2584" s="208" t="s">
        <v>258</v>
      </c>
      <c r="R2584" s="208" t="s">
        <v>259</v>
      </c>
      <c r="S2584" s="203">
        <v>44837.595416666663</v>
      </c>
    </row>
    <row r="2585" spans="1:19" x14ac:dyDescent="0.2">
      <c r="A2585" s="208" t="s">
        <v>256</v>
      </c>
      <c r="B2585" s="208" t="s">
        <v>131</v>
      </c>
      <c r="C2585" s="203">
        <v>44822.583333333336</v>
      </c>
      <c r="D2585" s="208">
        <v>0</v>
      </c>
      <c r="E2585" s="208">
        <v>0</v>
      </c>
      <c r="F2585" s="208">
        <v>0.61599999999999999</v>
      </c>
      <c r="G2585" s="208">
        <v>0.61599999999999999</v>
      </c>
      <c r="H2585" s="208">
        <v>0</v>
      </c>
      <c r="I2585" s="208">
        <v>0</v>
      </c>
      <c r="J2585" s="208">
        <v>0</v>
      </c>
      <c r="K2585" s="208">
        <v>0</v>
      </c>
      <c r="L2585" s="208"/>
      <c r="M2585" s="208">
        <v>0</v>
      </c>
      <c r="N2585" s="208">
        <v>0</v>
      </c>
      <c r="O2585" s="330">
        <v>1266</v>
      </c>
      <c r="P2585" s="208" t="s">
        <v>257</v>
      </c>
      <c r="Q2585" s="208" t="s">
        <v>258</v>
      </c>
      <c r="R2585" s="208" t="s">
        <v>259</v>
      </c>
      <c r="S2585" s="203">
        <v>44837.595416666663</v>
      </c>
    </row>
    <row r="2586" spans="1:19" x14ac:dyDescent="0.2">
      <c r="A2586" s="208" t="s">
        <v>256</v>
      </c>
      <c r="B2586" s="208" t="s">
        <v>131</v>
      </c>
      <c r="C2586" s="203">
        <v>44822.625</v>
      </c>
      <c r="D2586" s="208">
        <v>0</v>
      </c>
      <c r="E2586" s="208">
        <v>0</v>
      </c>
      <c r="F2586" s="208">
        <v>0.626</v>
      </c>
      <c r="G2586" s="208">
        <v>0.626</v>
      </c>
      <c r="H2586" s="208">
        <v>0</v>
      </c>
      <c r="I2586" s="208">
        <v>0</v>
      </c>
      <c r="J2586" s="208">
        <v>0</v>
      </c>
      <c r="K2586" s="208">
        <v>0</v>
      </c>
      <c r="L2586" s="208"/>
      <c r="M2586" s="208">
        <v>0</v>
      </c>
      <c r="N2586" s="208">
        <v>0</v>
      </c>
      <c r="O2586" s="330">
        <v>1266</v>
      </c>
      <c r="P2586" s="208" t="s">
        <v>257</v>
      </c>
      <c r="Q2586" s="208" t="s">
        <v>258</v>
      </c>
      <c r="R2586" s="208" t="s">
        <v>259</v>
      </c>
      <c r="S2586" s="203">
        <v>44837.595416666663</v>
      </c>
    </row>
    <row r="2587" spans="1:19" x14ac:dyDescent="0.2">
      <c r="A2587" s="208" t="s">
        <v>256</v>
      </c>
      <c r="B2587" s="208" t="s">
        <v>131</v>
      </c>
      <c r="C2587" s="203">
        <v>44822.666666666664</v>
      </c>
      <c r="D2587" s="208">
        <v>0</v>
      </c>
      <c r="E2587" s="208">
        <v>0</v>
      </c>
      <c r="F2587" s="208">
        <v>0.63600000000000001</v>
      </c>
      <c r="G2587" s="208">
        <v>0.63600000000000001</v>
      </c>
      <c r="H2587" s="208">
        <v>0</v>
      </c>
      <c r="I2587" s="208">
        <v>0</v>
      </c>
      <c r="J2587" s="208">
        <v>0</v>
      </c>
      <c r="K2587" s="208">
        <v>0</v>
      </c>
      <c r="L2587" s="208"/>
      <c r="M2587" s="208">
        <v>0</v>
      </c>
      <c r="N2587" s="208">
        <v>0</v>
      </c>
      <c r="O2587" s="330">
        <v>1266</v>
      </c>
      <c r="P2587" s="208" t="s">
        <v>257</v>
      </c>
      <c r="Q2587" s="208" t="s">
        <v>258</v>
      </c>
      <c r="R2587" s="208" t="s">
        <v>259</v>
      </c>
      <c r="S2587" s="203">
        <v>44837.595416666663</v>
      </c>
    </row>
    <row r="2588" spans="1:19" x14ac:dyDescent="0.2">
      <c r="A2588" s="208" t="s">
        <v>256</v>
      </c>
      <c r="B2588" s="208" t="s">
        <v>131</v>
      </c>
      <c r="C2588" s="203">
        <v>44822.708333333336</v>
      </c>
      <c r="D2588" s="208">
        <v>0</v>
      </c>
      <c r="E2588" s="208">
        <v>0</v>
      </c>
      <c r="F2588" s="208">
        <v>0.63600000000000001</v>
      </c>
      <c r="G2588" s="208">
        <v>0.63600000000000001</v>
      </c>
      <c r="H2588" s="208">
        <v>0</v>
      </c>
      <c r="I2588" s="208">
        <v>0</v>
      </c>
      <c r="J2588" s="208">
        <v>0</v>
      </c>
      <c r="K2588" s="208">
        <v>0</v>
      </c>
      <c r="L2588" s="208"/>
      <c r="M2588" s="208">
        <v>0</v>
      </c>
      <c r="N2588" s="208">
        <v>0</v>
      </c>
      <c r="O2588" s="330">
        <v>1266</v>
      </c>
      <c r="P2588" s="208" t="s">
        <v>257</v>
      </c>
      <c r="Q2588" s="208" t="s">
        <v>258</v>
      </c>
      <c r="R2588" s="208" t="s">
        <v>259</v>
      </c>
      <c r="S2588" s="203">
        <v>44837.595416666663</v>
      </c>
    </row>
    <row r="2589" spans="1:19" x14ac:dyDescent="0.2">
      <c r="A2589" s="208" t="s">
        <v>256</v>
      </c>
      <c r="B2589" s="208" t="s">
        <v>131</v>
      </c>
      <c r="C2589" s="203">
        <v>44822.75</v>
      </c>
      <c r="D2589" s="208">
        <v>0</v>
      </c>
      <c r="E2589" s="208">
        <v>0</v>
      </c>
      <c r="F2589" s="208">
        <v>0.626</v>
      </c>
      <c r="G2589" s="208">
        <v>0.626</v>
      </c>
      <c r="H2589" s="208">
        <v>0</v>
      </c>
      <c r="I2589" s="208">
        <v>0</v>
      </c>
      <c r="J2589" s="208">
        <v>0</v>
      </c>
      <c r="K2589" s="208">
        <v>0</v>
      </c>
      <c r="L2589" s="208"/>
      <c r="M2589" s="208">
        <v>0</v>
      </c>
      <c r="N2589" s="208">
        <v>0</v>
      </c>
      <c r="O2589" s="330">
        <v>1266</v>
      </c>
      <c r="P2589" s="208" t="s">
        <v>257</v>
      </c>
      <c r="Q2589" s="208" t="s">
        <v>258</v>
      </c>
      <c r="R2589" s="208" t="s">
        <v>259</v>
      </c>
      <c r="S2589" s="203">
        <v>44837.595416666663</v>
      </c>
    </row>
    <row r="2590" spans="1:19" x14ac:dyDescent="0.2">
      <c r="A2590" s="208" t="s">
        <v>256</v>
      </c>
      <c r="B2590" s="208" t="s">
        <v>131</v>
      </c>
      <c r="C2590" s="203">
        <v>44822.791666666664</v>
      </c>
      <c r="D2590" s="208">
        <v>0</v>
      </c>
      <c r="E2590" s="208">
        <v>0</v>
      </c>
      <c r="F2590" s="208">
        <v>0.61599999999999999</v>
      </c>
      <c r="G2590" s="208">
        <v>0.61599999999999999</v>
      </c>
      <c r="H2590" s="208">
        <v>0</v>
      </c>
      <c r="I2590" s="208">
        <v>0</v>
      </c>
      <c r="J2590" s="208">
        <v>0</v>
      </c>
      <c r="K2590" s="208">
        <v>0</v>
      </c>
      <c r="L2590" s="208"/>
      <c r="M2590" s="208">
        <v>0</v>
      </c>
      <c r="N2590" s="208">
        <v>0</v>
      </c>
      <c r="O2590" s="330">
        <v>1266</v>
      </c>
      <c r="P2590" s="208" t="s">
        <v>257</v>
      </c>
      <c r="Q2590" s="208" t="s">
        <v>258</v>
      </c>
      <c r="R2590" s="208" t="s">
        <v>259</v>
      </c>
      <c r="S2590" s="203">
        <v>44837.595416666663</v>
      </c>
    </row>
    <row r="2591" spans="1:19" x14ac:dyDescent="0.2">
      <c r="A2591" s="208" t="s">
        <v>256</v>
      </c>
      <c r="B2591" s="208" t="s">
        <v>131</v>
      </c>
      <c r="C2591" s="203">
        <v>44822.833333333336</v>
      </c>
      <c r="D2591" s="208">
        <v>0</v>
      </c>
      <c r="E2591" s="208">
        <v>0</v>
      </c>
      <c r="F2591" s="208">
        <v>0.626</v>
      </c>
      <c r="G2591" s="208">
        <v>0.626</v>
      </c>
      <c r="H2591" s="208">
        <v>0</v>
      </c>
      <c r="I2591" s="208">
        <v>0</v>
      </c>
      <c r="J2591" s="208">
        <v>0</v>
      </c>
      <c r="K2591" s="208">
        <v>0</v>
      </c>
      <c r="L2591" s="208"/>
      <c r="M2591" s="208">
        <v>0</v>
      </c>
      <c r="N2591" s="208">
        <v>0</v>
      </c>
      <c r="O2591" s="330">
        <v>1266</v>
      </c>
      <c r="P2591" s="208" t="s">
        <v>257</v>
      </c>
      <c r="Q2591" s="208" t="s">
        <v>258</v>
      </c>
      <c r="R2591" s="208" t="s">
        <v>259</v>
      </c>
      <c r="S2591" s="203">
        <v>44837.595416666663</v>
      </c>
    </row>
    <row r="2592" spans="1:19" x14ac:dyDescent="0.2">
      <c r="A2592" s="208" t="s">
        <v>256</v>
      </c>
      <c r="B2592" s="208" t="s">
        <v>131</v>
      </c>
      <c r="C2592" s="203">
        <v>44822.875</v>
      </c>
      <c r="D2592" s="208">
        <v>0</v>
      </c>
      <c r="E2592" s="208">
        <v>0</v>
      </c>
      <c r="F2592" s="208">
        <v>0.65600000000000003</v>
      </c>
      <c r="G2592" s="208">
        <v>0.65600000000000003</v>
      </c>
      <c r="H2592" s="208">
        <v>0</v>
      </c>
      <c r="I2592" s="208">
        <v>0</v>
      </c>
      <c r="J2592" s="208">
        <v>0</v>
      </c>
      <c r="K2592" s="208">
        <v>0</v>
      </c>
      <c r="L2592" s="208"/>
      <c r="M2592" s="208">
        <v>0</v>
      </c>
      <c r="N2592" s="208">
        <v>0</v>
      </c>
      <c r="O2592" s="330">
        <v>1266</v>
      </c>
      <c r="P2592" s="208" t="s">
        <v>257</v>
      </c>
      <c r="Q2592" s="208" t="s">
        <v>258</v>
      </c>
      <c r="R2592" s="208" t="s">
        <v>259</v>
      </c>
      <c r="S2592" s="203">
        <v>44837.595416666663</v>
      </c>
    </row>
    <row r="2593" spans="1:19" x14ac:dyDescent="0.2">
      <c r="A2593" s="208" t="s">
        <v>256</v>
      </c>
      <c r="B2593" s="208" t="s">
        <v>131</v>
      </c>
      <c r="C2593" s="203">
        <v>44822.916666666664</v>
      </c>
      <c r="D2593" s="208">
        <v>0</v>
      </c>
      <c r="E2593" s="208">
        <v>0</v>
      </c>
      <c r="F2593" s="208">
        <v>0.68500000000000005</v>
      </c>
      <c r="G2593" s="208">
        <v>0.68500000000000005</v>
      </c>
      <c r="H2593" s="208">
        <v>0</v>
      </c>
      <c r="I2593" s="208">
        <v>0</v>
      </c>
      <c r="J2593" s="208">
        <v>0</v>
      </c>
      <c r="K2593" s="208">
        <v>0</v>
      </c>
      <c r="L2593" s="208"/>
      <c r="M2593" s="208">
        <v>0</v>
      </c>
      <c r="N2593" s="208">
        <v>0</v>
      </c>
      <c r="O2593" s="330">
        <v>1266</v>
      </c>
      <c r="P2593" s="208" t="s">
        <v>257</v>
      </c>
      <c r="Q2593" s="208" t="s">
        <v>258</v>
      </c>
      <c r="R2593" s="208" t="s">
        <v>259</v>
      </c>
      <c r="S2593" s="203">
        <v>44837.595416666663</v>
      </c>
    </row>
    <row r="2594" spans="1:19" x14ac:dyDescent="0.2">
      <c r="A2594" s="208" t="s">
        <v>256</v>
      </c>
      <c r="B2594" s="208" t="s">
        <v>131</v>
      </c>
      <c r="C2594" s="203">
        <v>44822.958333333336</v>
      </c>
      <c r="D2594" s="208">
        <v>0</v>
      </c>
      <c r="E2594" s="208">
        <v>0</v>
      </c>
      <c r="F2594" s="208">
        <v>0.68600000000000005</v>
      </c>
      <c r="G2594" s="208">
        <v>0.68600000000000005</v>
      </c>
      <c r="H2594" s="208">
        <v>0</v>
      </c>
      <c r="I2594" s="208">
        <v>0</v>
      </c>
      <c r="J2594" s="208">
        <v>0</v>
      </c>
      <c r="K2594" s="208">
        <v>0</v>
      </c>
      <c r="L2594" s="208"/>
      <c r="M2594" s="208">
        <v>0</v>
      </c>
      <c r="N2594" s="208">
        <v>0</v>
      </c>
      <c r="O2594" s="330">
        <v>1266</v>
      </c>
      <c r="P2594" s="208" t="s">
        <v>257</v>
      </c>
      <c r="Q2594" s="208" t="s">
        <v>258</v>
      </c>
      <c r="R2594" s="208" t="s">
        <v>259</v>
      </c>
      <c r="S2594" s="203">
        <v>44837.595416666663</v>
      </c>
    </row>
    <row r="2595" spans="1:19" x14ac:dyDescent="0.2">
      <c r="A2595" s="208" t="s">
        <v>256</v>
      </c>
      <c r="B2595" s="208" t="s">
        <v>131</v>
      </c>
      <c r="C2595" s="203">
        <v>44823</v>
      </c>
      <c r="D2595" s="208">
        <v>0</v>
      </c>
      <c r="E2595" s="208">
        <v>0</v>
      </c>
      <c r="F2595" s="208">
        <v>0.68600000000000005</v>
      </c>
      <c r="G2595" s="208">
        <v>0.68600000000000005</v>
      </c>
      <c r="H2595" s="208">
        <v>0</v>
      </c>
      <c r="I2595" s="208">
        <v>0</v>
      </c>
      <c r="J2595" s="208">
        <v>0</v>
      </c>
      <c r="K2595" s="208">
        <v>0</v>
      </c>
      <c r="L2595" s="208"/>
      <c r="M2595" s="208">
        <v>0</v>
      </c>
      <c r="N2595" s="208">
        <v>0</v>
      </c>
      <c r="O2595" s="330">
        <v>1266</v>
      </c>
      <c r="P2595" s="208" t="s">
        <v>257</v>
      </c>
      <c r="Q2595" s="208" t="s">
        <v>258</v>
      </c>
      <c r="R2595" s="208" t="s">
        <v>259</v>
      </c>
      <c r="S2595" s="203">
        <v>44837.595416666663</v>
      </c>
    </row>
    <row r="2596" spans="1:19" x14ac:dyDescent="0.2">
      <c r="A2596" s="208" t="s">
        <v>256</v>
      </c>
      <c r="B2596" s="208" t="s">
        <v>131</v>
      </c>
      <c r="C2596" s="203">
        <v>44823.041666666664</v>
      </c>
      <c r="D2596" s="208">
        <v>0</v>
      </c>
      <c r="E2596" s="208">
        <v>0</v>
      </c>
      <c r="F2596" s="208">
        <v>0.70399999999999996</v>
      </c>
      <c r="G2596" s="208">
        <v>0.70399999999999996</v>
      </c>
      <c r="H2596" s="208">
        <v>0</v>
      </c>
      <c r="I2596" s="208">
        <v>0</v>
      </c>
      <c r="J2596" s="208">
        <v>0</v>
      </c>
      <c r="K2596" s="208">
        <v>0</v>
      </c>
      <c r="L2596" s="208"/>
      <c r="M2596" s="208">
        <v>0</v>
      </c>
      <c r="N2596" s="208">
        <v>0</v>
      </c>
      <c r="O2596" s="330">
        <v>1266</v>
      </c>
      <c r="P2596" s="208" t="s">
        <v>257</v>
      </c>
      <c r="Q2596" s="208" t="s">
        <v>258</v>
      </c>
      <c r="R2596" s="208" t="s">
        <v>259</v>
      </c>
      <c r="S2596" s="203">
        <v>44837.595416666663</v>
      </c>
    </row>
    <row r="2597" spans="1:19" x14ac:dyDescent="0.2">
      <c r="A2597" s="208" t="s">
        <v>256</v>
      </c>
      <c r="B2597" s="208" t="s">
        <v>131</v>
      </c>
      <c r="C2597" s="203">
        <v>44823.083333333336</v>
      </c>
      <c r="D2597" s="208">
        <v>0</v>
      </c>
      <c r="E2597" s="208">
        <v>0</v>
      </c>
      <c r="F2597" s="208">
        <v>0.69299999999999995</v>
      </c>
      <c r="G2597" s="208">
        <v>0.69299999999999995</v>
      </c>
      <c r="H2597" s="208">
        <v>0</v>
      </c>
      <c r="I2597" s="208">
        <v>0</v>
      </c>
      <c r="J2597" s="208">
        <v>0</v>
      </c>
      <c r="K2597" s="208">
        <v>0</v>
      </c>
      <c r="L2597" s="208"/>
      <c r="M2597" s="208">
        <v>0</v>
      </c>
      <c r="N2597" s="208">
        <v>0</v>
      </c>
      <c r="O2597" s="330">
        <v>1266</v>
      </c>
      <c r="P2597" s="208" t="s">
        <v>257</v>
      </c>
      <c r="Q2597" s="208" t="s">
        <v>258</v>
      </c>
      <c r="R2597" s="208" t="s">
        <v>259</v>
      </c>
      <c r="S2597" s="203">
        <v>44837.595717592594</v>
      </c>
    </row>
    <row r="2598" spans="1:19" x14ac:dyDescent="0.2">
      <c r="A2598" s="208" t="s">
        <v>256</v>
      </c>
      <c r="B2598" s="208" t="s">
        <v>131</v>
      </c>
      <c r="C2598" s="203">
        <v>44823.125</v>
      </c>
      <c r="D2598" s="208">
        <v>0</v>
      </c>
      <c r="E2598" s="208">
        <v>0</v>
      </c>
      <c r="F2598" s="208">
        <v>0.70399999999999996</v>
      </c>
      <c r="G2598" s="208">
        <v>0.70399999999999996</v>
      </c>
      <c r="H2598" s="208">
        <v>0</v>
      </c>
      <c r="I2598" s="208">
        <v>0</v>
      </c>
      <c r="J2598" s="208">
        <v>0</v>
      </c>
      <c r="K2598" s="208">
        <v>0</v>
      </c>
      <c r="L2598" s="208"/>
      <c r="M2598" s="208">
        <v>0</v>
      </c>
      <c r="N2598" s="208">
        <v>0</v>
      </c>
      <c r="O2598" s="330">
        <v>1266</v>
      </c>
      <c r="P2598" s="208" t="s">
        <v>257</v>
      </c>
      <c r="Q2598" s="208" t="s">
        <v>258</v>
      </c>
      <c r="R2598" s="208" t="s">
        <v>259</v>
      </c>
      <c r="S2598" s="203">
        <v>44837.595717592594</v>
      </c>
    </row>
    <row r="2599" spans="1:19" x14ac:dyDescent="0.2">
      <c r="A2599" s="208" t="s">
        <v>256</v>
      </c>
      <c r="B2599" s="208" t="s">
        <v>131</v>
      </c>
      <c r="C2599" s="203">
        <v>44823.166666666664</v>
      </c>
      <c r="D2599" s="208">
        <v>0</v>
      </c>
      <c r="E2599" s="208">
        <v>0</v>
      </c>
      <c r="F2599" s="208">
        <v>0.70499999999999996</v>
      </c>
      <c r="G2599" s="208">
        <v>0.70499999999999996</v>
      </c>
      <c r="H2599" s="208">
        <v>0</v>
      </c>
      <c r="I2599" s="208">
        <v>0</v>
      </c>
      <c r="J2599" s="208">
        <v>0</v>
      </c>
      <c r="K2599" s="208">
        <v>0</v>
      </c>
      <c r="L2599" s="208"/>
      <c r="M2599" s="208">
        <v>0</v>
      </c>
      <c r="N2599" s="208">
        <v>0</v>
      </c>
      <c r="O2599" s="330">
        <v>1266</v>
      </c>
      <c r="P2599" s="208" t="s">
        <v>257</v>
      </c>
      <c r="Q2599" s="208" t="s">
        <v>258</v>
      </c>
      <c r="R2599" s="208" t="s">
        <v>259</v>
      </c>
      <c r="S2599" s="203">
        <v>44837.595717592594</v>
      </c>
    </row>
    <row r="2600" spans="1:19" x14ac:dyDescent="0.2">
      <c r="A2600" s="208" t="s">
        <v>256</v>
      </c>
      <c r="B2600" s="208" t="s">
        <v>131</v>
      </c>
      <c r="C2600" s="203">
        <v>44823.208333333336</v>
      </c>
      <c r="D2600" s="208">
        <v>0</v>
      </c>
      <c r="E2600" s="208">
        <v>0</v>
      </c>
      <c r="F2600" s="208">
        <v>0.69499999999999995</v>
      </c>
      <c r="G2600" s="208">
        <v>0.69499999999999995</v>
      </c>
      <c r="H2600" s="208">
        <v>0</v>
      </c>
      <c r="I2600" s="208">
        <v>0</v>
      </c>
      <c r="J2600" s="208">
        <v>0</v>
      </c>
      <c r="K2600" s="208">
        <v>0</v>
      </c>
      <c r="L2600" s="208"/>
      <c r="M2600" s="208">
        <v>0</v>
      </c>
      <c r="N2600" s="208">
        <v>0</v>
      </c>
      <c r="O2600" s="330">
        <v>1266</v>
      </c>
      <c r="P2600" s="208" t="s">
        <v>257</v>
      </c>
      <c r="Q2600" s="208" t="s">
        <v>258</v>
      </c>
      <c r="R2600" s="208" t="s">
        <v>259</v>
      </c>
      <c r="S2600" s="203">
        <v>44837.595717592594</v>
      </c>
    </row>
    <row r="2601" spans="1:19" x14ac:dyDescent="0.2">
      <c r="A2601" s="208" t="s">
        <v>256</v>
      </c>
      <c r="B2601" s="208" t="s">
        <v>131</v>
      </c>
      <c r="C2601" s="203">
        <v>44823.25</v>
      </c>
      <c r="D2601" s="208">
        <v>0</v>
      </c>
      <c r="E2601" s="208">
        <v>0</v>
      </c>
      <c r="F2601" s="208">
        <v>0.69299999999999995</v>
      </c>
      <c r="G2601" s="208">
        <v>0.69299999999999995</v>
      </c>
      <c r="H2601" s="208">
        <v>0</v>
      </c>
      <c r="I2601" s="208">
        <v>0</v>
      </c>
      <c r="J2601" s="208">
        <v>0</v>
      </c>
      <c r="K2601" s="208">
        <v>0</v>
      </c>
      <c r="L2601" s="208"/>
      <c r="M2601" s="208">
        <v>0</v>
      </c>
      <c r="N2601" s="208">
        <v>0</v>
      </c>
      <c r="O2601" s="330">
        <v>1266</v>
      </c>
      <c r="P2601" s="208" t="s">
        <v>257</v>
      </c>
      <c r="Q2601" s="208" t="s">
        <v>258</v>
      </c>
      <c r="R2601" s="208" t="s">
        <v>259</v>
      </c>
      <c r="S2601" s="203">
        <v>44837.595717592594</v>
      </c>
    </row>
    <row r="2602" spans="1:19" x14ac:dyDescent="0.2">
      <c r="A2602" s="208" t="s">
        <v>256</v>
      </c>
      <c r="B2602" s="208" t="s">
        <v>131</v>
      </c>
      <c r="C2602" s="203">
        <v>44823.291666666664</v>
      </c>
      <c r="D2602" s="208">
        <v>0</v>
      </c>
      <c r="E2602" s="208">
        <v>0</v>
      </c>
      <c r="F2602" s="208">
        <v>0.68100000000000005</v>
      </c>
      <c r="G2602" s="208">
        <v>0.68100000000000005</v>
      </c>
      <c r="H2602" s="208">
        <v>0</v>
      </c>
      <c r="I2602" s="208">
        <v>0</v>
      </c>
      <c r="J2602" s="208">
        <v>0</v>
      </c>
      <c r="K2602" s="208">
        <v>0</v>
      </c>
      <c r="L2602" s="208"/>
      <c r="M2602" s="208">
        <v>0</v>
      </c>
      <c r="N2602" s="208">
        <v>0</v>
      </c>
      <c r="O2602" s="330">
        <v>1266</v>
      </c>
      <c r="P2602" s="208" t="s">
        <v>257</v>
      </c>
      <c r="Q2602" s="208" t="s">
        <v>258</v>
      </c>
      <c r="R2602" s="208" t="s">
        <v>259</v>
      </c>
      <c r="S2602" s="203">
        <v>44837.595717592594</v>
      </c>
    </row>
    <row r="2603" spans="1:19" x14ac:dyDescent="0.2">
      <c r="A2603" s="208" t="s">
        <v>256</v>
      </c>
      <c r="B2603" s="208" t="s">
        <v>131</v>
      </c>
      <c r="C2603" s="203">
        <v>44823.333333333336</v>
      </c>
      <c r="D2603" s="208">
        <v>0</v>
      </c>
      <c r="E2603" s="208">
        <v>0</v>
      </c>
      <c r="F2603" s="208">
        <v>0.63600000000000001</v>
      </c>
      <c r="G2603" s="208">
        <v>0.63600000000000001</v>
      </c>
      <c r="H2603" s="208">
        <v>0</v>
      </c>
      <c r="I2603" s="208">
        <v>0</v>
      </c>
      <c r="J2603" s="208">
        <v>0</v>
      </c>
      <c r="K2603" s="208">
        <v>0</v>
      </c>
      <c r="L2603" s="208"/>
      <c r="M2603" s="208">
        <v>0</v>
      </c>
      <c r="N2603" s="208">
        <v>0</v>
      </c>
      <c r="O2603" s="330">
        <v>1266</v>
      </c>
      <c r="P2603" s="208" t="s">
        <v>257</v>
      </c>
      <c r="Q2603" s="208" t="s">
        <v>258</v>
      </c>
      <c r="R2603" s="208" t="s">
        <v>259</v>
      </c>
      <c r="S2603" s="203">
        <v>44837.595717592594</v>
      </c>
    </row>
    <row r="2604" spans="1:19" x14ac:dyDescent="0.2">
      <c r="A2604" s="208" t="s">
        <v>256</v>
      </c>
      <c r="B2604" s="208" t="s">
        <v>131</v>
      </c>
      <c r="C2604" s="203">
        <v>44823.375</v>
      </c>
      <c r="D2604" s="208">
        <v>0</v>
      </c>
      <c r="E2604" s="208">
        <v>0</v>
      </c>
      <c r="F2604" s="208">
        <v>0.64600000000000002</v>
      </c>
      <c r="G2604" s="208">
        <v>0.64600000000000002</v>
      </c>
      <c r="H2604" s="208">
        <v>0</v>
      </c>
      <c r="I2604" s="208">
        <v>0</v>
      </c>
      <c r="J2604" s="208">
        <v>0</v>
      </c>
      <c r="K2604" s="208">
        <v>0</v>
      </c>
      <c r="L2604" s="208"/>
      <c r="M2604" s="208">
        <v>0</v>
      </c>
      <c r="N2604" s="208">
        <v>0</v>
      </c>
      <c r="O2604" s="330">
        <v>1266</v>
      </c>
      <c r="P2604" s="208" t="s">
        <v>257</v>
      </c>
      <c r="Q2604" s="208" t="s">
        <v>258</v>
      </c>
      <c r="R2604" s="208" t="s">
        <v>259</v>
      </c>
      <c r="S2604" s="203">
        <v>44837.595717592594</v>
      </c>
    </row>
    <row r="2605" spans="1:19" x14ac:dyDescent="0.2">
      <c r="A2605" s="208" t="s">
        <v>256</v>
      </c>
      <c r="B2605" s="208" t="s">
        <v>131</v>
      </c>
      <c r="C2605" s="203">
        <v>44823.416666666664</v>
      </c>
      <c r="D2605" s="208">
        <v>0</v>
      </c>
      <c r="E2605" s="208">
        <v>0</v>
      </c>
      <c r="F2605" s="208">
        <v>0.68500000000000005</v>
      </c>
      <c r="G2605" s="208">
        <v>0.68500000000000005</v>
      </c>
      <c r="H2605" s="208">
        <v>0</v>
      </c>
      <c r="I2605" s="208">
        <v>0</v>
      </c>
      <c r="J2605" s="208">
        <v>0</v>
      </c>
      <c r="K2605" s="208">
        <v>0</v>
      </c>
      <c r="L2605" s="208"/>
      <c r="M2605" s="208">
        <v>0</v>
      </c>
      <c r="N2605" s="208">
        <v>0</v>
      </c>
      <c r="O2605" s="330">
        <v>1266</v>
      </c>
      <c r="P2605" s="208" t="s">
        <v>257</v>
      </c>
      <c r="Q2605" s="208" t="s">
        <v>258</v>
      </c>
      <c r="R2605" s="208" t="s">
        <v>259</v>
      </c>
      <c r="S2605" s="203">
        <v>44837.595717592594</v>
      </c>
    </row>
    <row r="2606" spans="1:19" x14ac:dyDescent="0.2">
      <c r="A2606" s="208" t="s">
        <v>256</v>
      </c>
      <c r="B2606" s="208" t="s">
        <v>131</v>
      </c>
      <c r="C2606" s="203">
        <v>44823.458333333336</v>
      </c>
      <c r="D2606" s="208">
        <v>0</v>
      </c>
      <c r="E2606" s="208">
        <v>0</v>
      </c>
      <c r="F2606" s="208">
        <v>0.64600000000000002</v>
      </c>
      <c r="G2606" s="208">
        <v>0.64600000000000002</v>
      </c>
      <c r="H2606" s="208">
        <v>0</v>
      </c>
      <c r="I2606" s="208">
        <v>0</v>
      </c>
      <c r="J2606" s="208">
        <v>0</v>
      </c>
      <c r="K2606" s="208">
        <v>0</v>
      </c>
      <c r="L2606" s="208"/>
      <c r="M2606" s="208">
        <v>0</v>
      </c>
      <c r="N2606" s="208">
        <v>0</v>
      </c>
      <c r="O2606" s="330">
        <v>1266</v>
      </c>
      <c r="P2606" s="208" t="s">
        <v>257</v>
      </c>
      <c r="Q2606" s="208" t="s">
        <v>258</v>
      </c>
      <c r="R2606" s="208" t="s">
        <v>259</v>
      </c>
      <c r="S2606" s="203">
        <v>44837.595717592594</v>
      </c>
    </row>
    <row r="2607" spans="1:19" x14ac:dyDescent="0.2">
      <c r="A2607" s="208" t="s">
        <v>256</v>
      </c>
      <c r="B2607" s="208" t="s">
        <v>131</v>
      </c>
      <c r="C2607" s="203">
        <v>44823.5</v>
      </c>
      <c r="D2607" s="208">
        <v>0</v>
      </c>
      <c r="E2607" s="208">
        <v>0</v>
      </c>
      <c r="F2607" s="208">
        <v>0.70499999999999996</v>
      </c>
      <c r="G2607" s="208">
        <v>0.70499999999999996</v>
      </c>
      <c r="H2607" s="208">
        <v>0</v>
      </c>
      <c r="I2607" s="208">
        <v>0</v>
      </c>
      <c r="J2607" s="208">
        <v>0</v>
      </c>
      <c r="K2607" s="208">
        <v>0</v>
      </c>
      <c r="L2607" s="208"/>
      <c r="M2607" s="208">
        <v>0</v>
      </c>
      <c r="N2607" s="208">
        <v>0</v>
      </c>
      <c r="O2607" s="330">
        <v>1266</v>
      </c>
      <c r="P2607" s="208" t="s">
        <v>257</v>
      </c>
      <c r="Q2607" s="208" t="s">
        <v>258</v>
      </c>
      <c r="R2607" s="208" t="s">
        <v>259</v>
      </c>
      <c r="S2607" s="203">
        <v>44837.595717592594</v>
      </c>
    </row>
    <row r="2608" spans="1:19" x14ac:dyDescent="0.2">
      <c r="A2608" s="208" t="s">
        <v>256</v>
      </c>
      <c r="B2608" s="208" t="s">
        <v>131</v>
      </c>
      <c r="C2608" s="203">
        <v>44823.541666666664</v>
      </c>
      <c r="D2608" s="208">
        <v>0</v>
      </c>
      <c r="E2608" s="208">
        <v>0</v>
      </c>
      <c r="F2608" s="208">
        <v>0.69499999999999995</v>
      </c>
      <c r="G2608" s="208">
        <v>0.69499999999999995</v>
      </c>
      <c r="H2608" s="208">
        <v>0</v>
      </c>
      <c r="I2608" s="208">
        <v>0</v>
      </c>
      <c r="J2608" s="208">
        <v>0</v>
      </c>
      <c r="K2608" s="208">
        <v>0</v>
      </c>
      <c r="L2608" s="208"/>
      <c r="M2608" s="208">
        <v>0</v>
      </c>
      <c r="N2608" s="208">
        <v>0</v>
      </c>
      <c r="O2608" s="330">
        <v>1266</v>
      </c>
      <c r="P2608" s="208" t="s">
        <v>257</v>
      </c>
      <c r="Q2608" s="208" t="s">
        <v>258</v>
      </c>
      <c r="R2608" s="208" t="s">
        <v>259</v>
      </c>
      <c r="S2608" s="203">
        <v>44837.595717592594</v>
      </c>
    </row>
    <row r="2609" spans="1:19" x14ac:dyDescent="0.2">
      <c r="A2609" s="208" t="s">
        <v>256</v>
      </c>
      <c r="B2609" s="208" t="s">
        <v>131</v>
      </c>
      <c r="C2609" s="203">
        <v>44823.583333333336</v>
      </c>
      <c r="D2609" s="208">
        <v>0</v>
      </c>
      <c r="E2609" s="208">
        <v>0</v>
      </c>
      <c r="F2609" s="208">
        <v>0.68500000000000005</v>
      </c>
      <c r="G2609" s="208">
        <v>0.68500000000000005</v>
      </c>
      <c r="H2609" s="208">
        <v>0</v>
      </c>
      <c r="I2609" s="208">
        <v>0</v>
      </c>
      <c r="J2609" s="208">
        <v>0</v>
      </c>
      <c r="K2609" s="208">
        <v>0</v>
      </c>
      <c r="L2609" s="208"/>
      <c r="M2609" s="208">
        <v>0</v>
      </c>
      <c r="N2609" s="208">
        <v>0</v>
      </c>
      <c r="O2609" s="330">
        <v>1266</v>
      </c>
      <c r="P2609" s="208" t="s">
        <v>257</v>
      </c>
      <c r="Q2609" s="208" t="s">
        <v>258</v>
      </c>
      <c r="R2609" s="208" t="s">
        <v>259</v>
      </c>
      <c r="S2609" s="203">
        <v>44837.595717592594</v>
      </c>
    </row>
    <row r="2610" spans="1:19" x14ac:dyDescent="0.2">
      <c r="A2610" s="208" t="s">
        <v>256</v>
      </c>
      <c r="B2610" s="208" t="s">
        <v>131</v>
      </c>
      <c r="C2610" s="203">
        <v>44823.625</v>
      </c>
      <c r="D2610" s="208">
        <v>0</v>
      </c>
      <c r="E2610" s="208">
        <v>0</v>
      </c>
      <c r="F2610" s="208">
        <v>0.69399999999999995</v>
      </c>
      <c r="G2610" s="208">
        <v>0.69399999999999995</v>
      </c>
      <c r="H2610" s="208">
        <v>0</v>
      </c>
      <c r="I2610" s="208">
        <v>0</v>
      </c>
      <c r="J2610" s="208">
        <v>0</v>
      </c>
      <c r="K2610" s="208">
        <v>0</v>
      </c>
      <c r="L2610" s="208"/>
      <c r="M2610" s="208">
        <v>0</v>
      </c>
      <c r="N2610" s="208">
        <v>0</v>
      </c>
      <c r="O2610" s="330">
        <v>1266</v>
      </c>
      <c r="P2610" s="208" t="s">
        <v>257</v>
      </c>
      <c r="Q2610" s="208" t="s">
        <v>258</v>
      </c>
      <c r="R2610" s="208" t="s">
        <v>259</v>
      </c>
      <c r="S2610" s="203">
        <v>44837.595717592594</v>
      </c>
    </row>
    <row r="2611" spans="1:19" x14ac:dyDescent="0.2">
      <c r="A2611" s="208" t="s">
        <v>256</v>
      </c>
      <c r="B2611" s="208" t="s">
        <v>131</v>
      </c>
      <c r="C2611" s="203">
        <v>44823.666666666664</v>
      </c>
      <c r="D2611" s="208">
        <v>0</v>
      </c>
      <c r="E2611" s="208">
        <v>0</v>
      </c>
      <c r="F2611" s="208">
        <v>0.66600000000000004</v>
      </c>
      <c r="G2611" s="208">
        <v>0.66600000000000004</v>
      </c>
      <c r="H2611" s="208">
        <v>0</v>
      </c>
      <c r="I2611" s="208">
        <v>0</v>
      </c>
      <c r="J2611" s="208">
        <v>0</v>
      </c>
      <c r="K2611" s="208">
        <v>0</v>
      </c>
      <c r="L2611" s="208"/>
      <c r="M2611" s="208">
        <v>0</v>
      </c>
      <c r="N2611" s="208">
        <v>0</v>
      </c>
      <c r="O2611" s="330">
        <v>1266</v>
      </c>
      <c r="P2611" s="208" t="s">
        <v>257</v>
      </c>
      <c r="Q2611" s="208" t="s">
        <v>258</v>
      </c>
      <c r="R2611" s="208" t="s">
        <v>259</v>
      </c>
      <c r="S2611" s="203">
        <v>44837.595717592594</v>
      </c>
    </row>
    <row r="2612" spans="1:19" x14ac:dyDescent="0.2">
      <c r="A2612" s="208" t="s">
        <v>256</v>
      </c>
      <c r="B2612" s="208" t="s">
        <v>131</v>
      </c>
      <c r="C2612" s="203">
        <v>44823.708333333336</v>
      </c>
      <c r="D2612" s="208">
        <v>0</v>
      </c>
      <c r="E2612" s="208">
        <v>0</v>
      </c>
      <c r="F2612" s="208">
        <v>0.67600000000000005</v>
      </c>
      <c r="G2612" s="208">
        <v>0.67600000000000005</v>
      </c>
      <c r="H2612" s="208">
        <v>0</v>
      </c>
      <c r="I2612" s="208">
        <v>0</v>
      </c>
      <c r="J2612" s="208">
        <v>0</v>
      </c>
      <c r="K2612" s="208">
        <v>0</v>
      </c>
      <c r="L2612" s="208"/>
      <c r="M2612" s="208">
        <v>0</v>
      </c>
      <c r="N2612" s="208">
        <v>0</v>
      </c>
      <c r="O2612" s="330">
        <v>1266</v>
      </c>
      <c r="P2612" s="208" t="s">
        <v>257</v>
      </c>
      <c r="Q2612" s="208" t="s">
        <v>258</v>
      </c>
      <c r="R2612" s="208" t="s">
        <v>259</v>
      </c>
      <c r="S2612" s="203">
        <v>44837.595717592594</v>
      </c>
    </row>
    <row r="2613" spans="1:19" x14ac:dyDescent="0.2">
      <c r="A2613" s="208" t="s">
        <v>256</v>
      </c>
      <c r="B2613" s="208" t="s">
        <v>131</v>
      </c>
      <c r="C2613" s="203">
        <v>44823.75</v>
      </c>
      <c r="D2613" s="208">
        <v>0</v>
      </c>
      <c r="E2613" s="208">
        <v>0</v>
      </c>
      <c r="F2613" s="208">
        <v>0.66500000000000004</v>
      </c>
      <c r="G2613" s="208">
        <v>0.66500000000000004</v>
      </c>
      <c r="H2613" s="208">
        <v>0</v>
      </c>
      <c r="I2613" s="208">
        <v>0</v>
      </c>
      <c r="J2613" s="208">
        <v>0</v>
      </c>
      <c r="K2613" s="208">
        <v>0</v>
      </c>
      <c r="L2613" s="208"/>
      <c r="M2613" s="208">
        <v>0</v>
      </c>
      <c r="N2613" s="208">
        <v>0</v>
      </c>
      <c r="O2613" s="330">
        <v>1266</v>
      </c>
      <c r="P2613" s="208" t="s">
        <v>257</v>
      </c>
      <c r="Q2613" s="208" t="s">
        <v>258</v>
      </c>
      <c r="R2613" s="208" t="s">
        <v>259</v>
      </c>
      <c r="S2613" s="203">
        <v>44837.595717592594</v>
      </c>
    </row>
    <row r="2614" spans="1:19" x14ac:dyDescent="0.2">
      <c r="A2614" s="208" t="s">
        <v>256</v>
      </c>
      <c r="B2614" s="208" t="s">
        <v>131</v>
      </c>
      <c r="C2614" s="203">
        <v>44823.791666666664</v>
      </c>
      <c r="D2614" s="208">
        <v>0</v>
      </c>
      <c r="E2614" s="208">
        <v>0</v>
      </c>
      <c r="F2614" s="208">
        <v>0.66600000000000004</v>
      </c>
      <c r="G2614" s="208">
        <v>0.66600000000000004</v>
      </c>
      <c r="H2614" s="208">
        <v>0</v>
      </c>
      <c r="I2614" s="208">
        <v>0</v>
      </c>
      <c r="J2614" s="208">
        <v>0</v>
      </c>
      <c r="K2614" s="208">
        <v>0</v>
      </c>
      <c r="L2614" s="208"/>
      <c r="M2614" s="208">
        <v>0</v>
      </c>
      <c r="N2614" s="208">
        <v>0</v>
      </c>
      <c r="O2614" s="330">
        <v>1266</v>
      </c>
      <c r="P2614" s="208" t="s">
        <v>257</v>
      </c>
      <c r="Q2614" s="208" t="s">
        <v>258</v>
      </c>
      <c r="R2614" s="208" t="s">
        <v>259</v>
      </c>
      <c r="S2614" s="203">
        <v>44837.595717592594</v>
      </c>
    </row>
    <row r="2615" spans="1:19" x14ac:dyDescent="0.2">
      <c r="A2615" s="208" t="s">
        <v>256</v>
      </c>
      <c r="B2615" s="208" t="s">
        <v>131</v>
      </c>
      <c r="C2615" s="203">
        <v>44823.833333333336</v>
      </c>
      <c r="D2615" s="208">
        <v>0</v>
      </c>
      <c r="E2615" s="208">
        <v>0</v>
      </c>
      <c r="F2615" s="208">
        <v>0.63600000000000001</v>
      </c>
      <c r="G2615" s="208">
        <v>0.63600000000000001</v>
      </c>
      <c r="H2615" s="208">
        <v>0</v>
      </c>
      <c r="I2615" s="208">
        <v>0</v>
      </c>
      <c r="J2615" s="208">
        <v>0</v>
      </c>
      <c r="K2615" s="208">
        <v>0</v>
      </c>
      <c r="L2615" s="208"/>
      <c r="M2615" s="208">
        <v>0</v>
      </c>
      <c r="N2615" s="208">
        <v>0</v>
      </c>
      <c r="O2615" s="330">
        <v>1266</v>
      </c>
      <c r="P2615" s="208" t="s">
        <v>257</v>
      </c>
      <c r="Q2615" s="208" t="s">
        <v>258</v>
      </c>
      <c r="R2615" s="208" t="s">
        <v>259</v>
      </c>
      <c r="S2615" s="203">
        <v>44837.595717592594</v>
      </c>
    </row>
    <row r="2616" spans="1:19" x14ac:dyDescent="0.2">
      <c r="A2616" s="208" t="s">
        <v>256</v>
      </c>
      <c r="B2616" s="208" t="s">
        <v>131</v>
      </c>
      <c r="C2616" s="203">
        <v>44823.875</v>
      </c>
      <c r="D2616" s="208">
        <v>0</v>
      </c>
      <c r="E2616" s="208">
        <v>0</v>
      </c>
      <c r="F2616" s="208">
        <v>0.65600000000000003</v>
      </c>
      <c r="G2616" s="208">
        <v>0.65600000000000003</v>
      </c>
      <c r="H2616" s="208">
        <v>0</v>
      </c>
      <c r="I2616" s="208">
        <v>0</v>
      </c>
      <c r="J2616" s="208">
        <v>0</v>
      </c>
      <c r="K2616" s="208">
        <v>0</v>
      </c>
      <c r="L2616" s="208"/>
      <c r="M2616" s="208">
        <v>0</v>
      </c>
      <c r="N2616" s="208">
        <v>0</v>
      </c>
      <c r="O2616" s="330">
        <v>1266</v>
      </c>
      <c r="P2616" s="208" t="s">
        <v>257</v>
      </c>
      <c r="Q2616" s="208" t="s">
        <v>258</v>
      </c>
      <c r="R2616" s="208" t="s">
        <v>259</v>
      </c>
      <c r="S2616" s="203">
        <v>44837.595717592594</v>
      </c>
    </row>
    <row r="2617" spans="1:19" x14ac:dyDescent="0.2">
      <c r="A2617" s="208" t="s">
        <v>256</v>
      </c>
      <c r="B2617" s="208" t="s">
        <v>131</v>
      </c>
      <c r="C2617" s="203">
        <v>44823.916666666664</v>
      </c>
      <c r="D2617" s="208">
        <v>0</v>
      </c>
      <c r="E2617" s="208">
        <v>0</v>
      </c>
      <c r="F2617" s="208">
        <v>0.67500000000000004</v>
      </c>
      <c r="G2617" s="208">
        <v>0.67500000000000004</v>
      </c>
      <c r="H2617" s="208">
        <v>0</v>
      </c>
      <c r="I2617" s="208">
        <v>0</v>
      </c>
      <c r="J2617" s="208">
        <v>0</v>
      </c>
      <c r="K2617" s="208">
        <v>0</v>
      </c>
      <c r="L2617" s="208"/>
      <c r="M2617" s="208">
        <v>0</v>
      </c>
      <c r="N2617" s="208">
        <v>0</v>
      </c>
      <c r="O2617" s="330">
        <v>1266</v>
      </c>
      <c r="P2617" s="208" t="s">
        <v>257</v>
      </c>
      <c r="Q2617" s="208" t="s">
        <v>258</v>
      </c>
      <c r="R2617" s="208" t="s">
        <v>259</v>
      </c>
      <c r="S2617" s="203">
        <v>44837.595717592594</v>
      </c>
    </row>
    <row r="2618" spans="1:19" x14ac:dyDescent="0.2">
      <c r="A2618" s="208" t="s">
        <v>256</v>
      </c>
      <c r="B2618" s="208" t="s">
        <v>131</v>
      </c>
      <c r="C2618" s="203">
        <v>44823.958333333336</v>
      </c>
      <c r="D2618" s="208">
        <v>0</v>
      </c>
      <c r="E2618" s="208">
        <v>0</v>
      </c>
      <c r="F2618" s="208">
        <v>0.70499999999999996</v>
      </c>
      <c r="G2618" s="208">
        <v>0.70499999999999996</v>
      </c>
      <c r="H2618" s="208">
        <v>0</v>
      </c>
      <c r="I2618" s="208">
        <v>0</v>
      </c>
      <c r="J2618" s="208">
        <v>0</v>
      </c>
      <c r="K2618" s="208">
        <v>0</v>
      </c>
      <c r="L2618" s="208"/>
      <c r="M2618" s="208">
        <v>0</v>
      </c>
      <c r="N2618" s="208">
        <v>0</v>
      </c>
      <c r="O2618" s="330">
        <v>1266</v>
      </c>
      <c r="P2618" s="208" t="s">
        <v>257</v>
      </c>
      <c r="Q2618" s="208" t="s">
        <v>258</v>
      </c>
      <c r="R2618" s="208" t="s">
        <v>259</v>
      </c>
      <c r="S2618" s="203">
        <v>44837.595717592594</v>
      </c>
    </row>
    <row r="2619" spans="1:19" x14ac:dyDescent="0.2">
      <c r="A2619" s="208" t="s">
        <v>256</v>
      </c>
      <c r="B2619" s="208" t="s">
        <v>131</v>
      </c>
      <c r="C2619" s="203">
        <v>44824</v>
      </c>
      <c r="D2619" s="208">
        <v>0</v>
      </c>
      <c r="E2619" s="208">
        <v>0</v>
      </c>
      <c r="F2619" s="208">
        <v>0.70399999999999996</v>
      </c>
      <c r="G2619" s="208">
        <v>0.70399999999999996</v>
      </c>
      <c r="H2619" s="208">
        <v>0</v>
      </c>
      <c r="I2619" s="208">
        <v>0</v>
      </c>
      <c r="J2619" s="208">
        <v>0</v>
      </c>
      <c r="K2619" s="208">
        <v>0</v>
      </c>
      <c r="L2619" s="208"/>
      <c r="M2619" s="208">
        <v>0</v>
      </c>
      <c r="N2619" s="208">
        <v>0</v>
      </c>
      <c r="O2619" s="330">
        <v>1266</v>
      </c>
      <c r="P2619" s="208" t="s">
        <v>257</v>
      </c>
      <c r="Q2619" s="208" t="s">
        <v>258</v>
      </c>
      <c r="R2619" s="208" t="s">
        <v>259</v>
      </c>
      <c r="S2619" s="203">
        <v>44837.595717592594</v>
      </c>
    </row>
    <row r="2620" spans="1:19" x14ac:dyDescent="0.2">
      <c r="A2620" s="208" t="s">
        <v>256</v>
      </c>
      <c r="B2620" s="208" t="s">
        <v>131</v>
      </c>
      <c r="C2620" s="203">
        <v>44824.041666666664</v>
      </c>
      <c r="D2620" s="208">
        <v>0</v>
      </c>
      <c r="E2620" s="208">
        <v>0</v>
      </c>
      <c r="F2620" s="208">
        <v>0.70399999999999996</v>
      </c>
      <c r="G2620" s="208">
        <v>0.70399999999999996</v>
      </c>
      <c r="H2620" s="208">
        <v>0</v>
      </c>
      <c r="I2620" s="208">
        <v>0</v>
      </c>
      <c r="J2620" s="208">
        <v>0</v>
      </c>
      <c r="K2620" s="208">
        <v>0</v>
      </c>
      <c r="L2620" s="208"/>
      <c r="M2620" s="208">
        <v>0</v>
      </c>
      <c r="N2620" s="208">
        <v>0</v>
      </c>
      <c r="O2620" s="330">
        <v>1266</v>
      </c>
      <c r="P2620" s="208" t="s">
        <v>257</v>
      </c>
      <c r="Q2620" s="208" t="s">
        <v>258</v>
      </c>
      <c r="R2620" s="208" t="s">
        <v>259</v>
      </c>
      <c r="S2620" s="203">
        <v>44837.595717592594</v>
      </c>
    </row>
    <row r="2621" spans="1:19" x14ac:dyDescent="0.2">
      <c r="A2621" s="208" t="s">
        <v>256</v>
      </c>
      <c r="B2621" s="208" t="s">
        <v>131</v>
      </c>
      <c r="C2621" s="203">
        <v>44824.083333333336</v>
      </c>
      <c r="D2621" s="208">
        <v>0</v>
      </c>
      <c r="E2621" s="208">
        <v>0</v>
      </c>
      <c r="F2621" s="208">
        <v>0.72299999999999998</v>
      </c>
      <c r="G2621" s="208">
        <v>0.72299999999999998</v>
      </c>
      <c r="H2621" s="208">
        <v>0</v>
      </c>
      <c r="I2621" s="208">
        <v>0</v>
      </c>
      <c r="J2621" s="208">
        <v>0</v>
      </c>
      <c r="K2621" s="208">
        <v>0</v>
      </c>
      <c r="L2621" s="208"/>
      <c r="M2621" s="208">
        <v>0</v>
      </c>
      <c r="N2621" s="208">
        <v>0</v>
      </c>
      <c r="O2621" s="330">
        <v>1266</v>
      </c>
      <c r="P2621" s="208" t="s">
        <v>257</v>
      </c>
      <c r="Q2621" s="208" t="s">
        <v>258</v>
      </c>
      <c r="R2621" s="208" t="s">
        <v>259</v>
      </c>
      <c r="S2621" s="203">
        <v>44837.595717592594</v>
      </c>
    </row>
    <row r="2622" spans="1:19" x14ac:dyDescent="0.2">
      <c r="A2622" s="208" t="s">
        <v>256</v>
      </c>
      <c r="B2622" s="208" t="s">
        <v>131</v>
      </c>
      <c r="C2622" s="203">
        <v>44824.125</v>
      </c>
      <c r="D2622" s="208">
        <v>0</v>
      </c>
      <c r="E2622" s="208">
        <v>0</v>
      </c>
      <c r="F2622" s="208">
        <v>0.71299999999999997</v>
      </c>
      <c r="G2622" s="208">
        <v>0.71299999999999997</v>
      </c>
      <c r="H2622" s="208">
        <v>0</v>
      </c>
      <c r="I2622" s="208">
        <v>0</v>
      </c>
      <c r="J2622" s="208">
        <v>0</v>
      </c>
      <c r="K2622" s="208">
        <v>0</v>
      </c>
      <c r="L2622" s="208"/>
      <c r="M2622" s="208">
        <v>0</v>
      </c>
      <c r="N2622" s="208">
        <v>0</v>
      </c>
      <c r="O2622" s="330">
        <v>1266</v>
      </c>
      <c r="P2622" s="208" t="s">
        <v>257</v>
      </c>
      <c r="Q2622" s="208" t="s">
        <v>258</v>
      </c>
      <c r="R2622" s="208" t="s">
        <v>259</v>
      </c>
      <c r="S2622" s="203">
        <v>44837.595717592594</v>
      </c>
    </row>
    <row r="2623" spans="1:19" x14ac:dyDescent="0.2">
      <c r="A2623" s="208" t="s">
        <v>256</v>
      </c>
      <c r="B2623" s="208" t="s">
        <v>131</v>
      </c>
      <c r="C2623" s="203">
        <v>44824.166666666664</v>
      </c>
      <c r="D2623" s="208">
        <v>0</v>
      </c>
      <c r="E2623" s="208">
        <v>0</v>
      </c>
      <c r="F2623" s="208">
        <v>0.70399999999999996</v>
      </c>
      <c r="G2623" s="208">
        <v>0.70399999999999996</v>
      </c>
      <c r="H2623" s="208">
        <v>0</v>
      </c>
      <c r="I2623" s="208">
        <v>0</v>
      </c>
      <c r="J2623" s="208">
        <v>0</v>
      </c>
      <c r="K2623" s="208">
        <v>0</v>
      </c>
      <c r="L2623" s="208"/>
      <c r="M2623" s="208">
        <v>0</v>
      </c>
      <c r="N2623" s="208">
        <v>0</v>
      </c>
      <c r="O2623" s="330">
        <v>1266</v>
      </c>
      <c r="P2623" s="208" t="s">
        <v>257</v>
      </c>
      <c r="Q2623" s="208" t="s">
        <v>258</v>
      </c>
      <c r="R2623" s="208" t="s">
        <v>259</v>
      </c>
      <c r="S2623" s="203">
        <v>44837.595717592594</v>
      </c>
    </row>
    <row r="2624" spans="1:19" x14ac:dyDescent="0.2">
      <c r="A2624" s="208" t="s">
        <v>256</v>
      </c>
      <c r="B2624" s="208" t="s">
        <v>131</v>
      </c>
      <c r="C2624" s="203">
        <v>44824.208333333336</v>
      </c>
      <c r="D2624" s="208">
        <v>0</v>
      </c>
      <c r="E2624" s="208">
        <v>0</v>
      </c>
      <c r="F2624" s="208">
        <v>0.69499999999999995</v>
      </c>
      <c r="G2624" s="208">
        <v>0.69499999999999995</v>
      </c>
      <c r="H2624" s="208">
        <v>0</v>
      </c>
      <c r="I2624" s="208">
        <v>0</v>
      </c>
      <c r="J2624" s="208">
        <v>0</v>
      </c>
      <c r="K2624" s="208">
        <v>0</v>
      </c>
      <c r="L2624" s="208"/>
      <c r="M2624" s="208">
        <v>0</v>
      </c>
      <c r="N2624" s="208">
        <v>0</v>
      </c>
      <c r="O2624" s="330">
        <v>1266</v>
      </c>
      <c r="P2624" s="208" t="s">
        <v>257</v>
      </c>
      <c r="Q2624" s="208" t="s">
        <v>258</v>
      </c>
      <c r="R2624" s="208" t="s">
        <v>259</v>
      </c>
      <c r="S2624" s="203">
        <v>44837.595717592594</v>
      </c>
    </row>
    <row r="2625" spans="1:19" x14ac:dyDescent="0.2">
      <c r="A2625" s="208" t="s">
        <v>256</v>
      </c>
      <c r="B2625" s="208" t="s">
        <v>131</v>
      </c>
      <c r="C2625" s="203">
        <v>44824.25</v>
      </c>
      <c r="D2625" s="208">
        <v>0</v>
      </c>
      <c r="E2625" s="208">
        <v>0</v>
      </c>
      <c r="F2625" s="208">
        <v>0.70499999999999996</v>
      </c>
      <c r="G2625" s="208">
        <v>0.70499999999999996</v>
      </c>
      <c r="H2625" s="208">
        <v>0</v>
      </c>
      <c r="I2625" s="208">
        <v>0</v>
      </c>
      <c r="J2625" s="208">
        <v>0</v>
      </c>
      <c r="K2625" s="208">
        <v>0</v>
      </c>
      <c r="L2625" s="208"/>
      <c r="M2625" s="208">
        <v>0</v>
      </c>
      <c r="N2625" s="208">
        <v>0</v>
      </c>
      <c r="O2625" s="330">
        <v>1266</v>
      </c>
      <c r="P2625" s="208" t="s">
        <v>257</v>
      </c>
      <c r="Q2625" s="208" t="s">
        <v>258</v>
      </c>
      <c r="R2625" s="208" t="s">
        <v>259</v>
      </c>
      <c r="S2625" s="203">
        <v>44837.595717592594</v>
      </c>
    </row>
    <row r="2626" spans="1:19" x14ac:dyDescent="0.2">
      <c r="A2626" s="208" t="s">
        <v>256</v>
      </c>
      <c r="B2626" s="208" t="s">
        <v>131</v>
      </c>
      <c r="C2626" s="203">
        <v>44824.291666666664</v>
      </c>
      <c r="D2626" s="208">
        <v>0</v>
      </c>
      <c r="E2626" s="208">
        <v>0</v>
      </c>
      <c r="F2626" s="208">
        <v>0.70399999999999996</v>
      </c>
      <c r="G2626" s="208">
        <v>0.70399999999999996</v>
      </c>
      <c r="H2626" s="208">
        <v>0</v>
      </c>
      <c r="I2626" s="208">
        <v>0</v>
      </c>
      <c r="J2626" s="208">
        <v>0</v>
      </c>
      <c r="K2626" s="208">
        <v>0</v>
      </c>
      <c r="L2626" s="208"/>
      <c r="M2626" s="208">
        <v>0</v>
      </c>
      <c r="N2626" s="208">
        <v>0</v>
      </c>
      <c r="O2626" s="330">
        <v>1266</v>
      </c>
      <c r="P2626" s="208" t="s">
        <v>257</v>
      </c>
      <c r="Q2626" s="208" t="s">
        <v>258</v>
      </c>
      <c r="R2626" s="208" t="s">
        <v>259</v>
      </c>
      <c r="S2626" s="203">
        <v>44837.595717592594</v>
      </c>
    </row>
    <row r="2627" spans="1:19" x14ac:dyDescent="0.2">
      <c r="A2627" s="208" t="s">
        <v>256</v>
      </c>
      <c r="B2627" s="208" t="s">
        <v>131</v>
      </c>
      <c r="C2627" s="203">
        <v>44824.333333333336</v>
      </c>
      <c r="D2627" s="208">
        <v>0</v>
      </c>
      <c r="E2627" s="208">
        <v>0</v>
      </c>
      <c r="F2627" s="208">
        <v>0.64600000000000002</v>
      </c>
      <c r="G2627" s="208">
        <v>0.64600000000000002</v>
      </c>
      <c r="H2627" s="208">
        <v>0</v>
      </c>
      <c r="I2627" s="208">
        <v>0</v>
      </c>
      <c r="J2627" s="208">
        <v>0</v>
      </c>
      <c r="K2627" s="208">
        <v>0</v>
      </c>
      <c r="L2627" s="208"/>
      <c r="M2627" s="208">
        <v>0</v>
      </c>
      <c r="N2627" s="208">
        <v>0</v>
      </c>
      <c r="O2627" s="330">
        <v>1266</v>
      </c>
      <c r="P2627" s="208" t="s">
        <v>257</v>
      </c>
      <c r="Q2627" s="208" t="s">
        <v>258</v>
      </c>
      <c r="R2627" s="208" t="s">
        <v>259</v>
      </c>
      <c r="S2627" s="203">
        <v>44837.595717592594</v>
      </c>
    </row>
    <row r="2628" spans="1:19" x14ac:dyDescent="0.2">
      <c r="A2628" s="208" t="s">
        <v>256</v>
      </c>
      <c r="B2628" s="208" t="s">
        <v>131</v>
      </c>
      <c r="C2628" s="203">
        <v>44824.375</v>
      </c>
      <c r="D2628" s="208">
        <v>0</v>
      </c>
      <c r="E2628" s="208">
        <v>0</v>
      </c>
      <c r="F2628" s="208">
        <v>0.63600000000000001</v>
      </c>
      <c r="G2628" s="208">
        <v>0.63600000000000001</v>
      </c>
      <c r="H2628" s="208">
        <v>0</v>
      </c>
      <c r="I2628" s="208">
        <v>0</v>
      </c>
      <c r="J2628" s="208">
        <v>0</v>
      </c>
      <c r="K2628" s="208">
        <v>0</v>
      </c>
      <c r="L2628" s="208"/>
      <c r="M2628" s="208">
        <v>0</v>
      </c>
      <c r="N2628" s="208">
        <v>0</v>
      </c>
      <c r="O2628" s="330">
        <v>1266</v>
      </c>
      <c r="P2628" s="208" t="s">
        <v>257</v>
      </c>
      <c r="Q2628" s="208" t="s">
        <v>258</v>
      </c>
      <c r="R2628" s="208" t="s">
        <v>259</v>
      </c>
      <c r="S2628" s="203">
        <v>44837.595717592594</v>
      </c>
    </row>
    <row r="2629" spans="1:19" x14ac:dyDescent="0.2">
      <c r="A2629" s="208" t="s">
        <v>256</v>
      </c>
      <c r="B2629" s="208" t="s">
        <v>131</v>
      </c>
      <c r="C2629" s="203">
        <v>44824.416666666664</v>
      </c>
      <c r="D2629" s="208">
        <v>0</v>
      </c>
      <c r="E2629" s="208">
        <v>0</v>
      </c>
      <c r="F2629" s="208">
        <v>0.63600000000000001</v>
      </c>
      <c r="G2629" s="208">
        <v>0.63600000000000001</v>
      </c>
      <c r="H2629" s="208">
        <v>0</v>
      </c>
      <c r="I2629" s="208">
        <v>0</v>
      </c>
      <c r="J2629" s="208">
        <v>0</v>
      </c>
      <c r="K2629" s="208">
        <v>0</v>
      </c>
      <c r="L2629" s="208"/>
      <c r="M2629" s="208">
        <v>0</v>
      </c>
      <c r="N2629" s="208">
        <v>0</v>
      </c>
      <c r="O2629" s="330">
        <v>1266</v>
      </c>
      <c r="P2629" s="208" t="s">
        <v>257</v>
      </c>
      <c r="Q2629" s="208" t="s">
        <v>258</v>
      </c>
      <c r="R2629" s="208" t="s">
        <v>259</v>
      </c>
      <c r="S2629" s="203">
        <v>44837.595717592594</v>
      </c>
    </row>
    <row r="2630" spans="1:19" x14ac:dyDescent="0.2">
      <c r="A2630" s="208" t="s">
        <v>256</v>
      </c>
      <c r="B2630" s="208" t="s">
        <v>131</v>
      </c>
      <c r="C2630" s="203">
        <v>44824.458333333336</v>
      </c>
      <c r="D2630" s="208">
        <v>0</v>
      </c>
      <c r="E2630" s="208">
        <v>0</v>
      </c>
      <c r="F2630" s="208">
        <v>0.64600000000000002</v>
      </c>
      <c r="G2630" s="208">
        <v>0.64600000000000002</v>
      </c>
      <c r="H2630" s="208">
        <v>0</v>
      </c>
      <c r="I2630" s="208">
        <v>0</v>
      </c>
      <c r="J2630" s="208">
        <v>0</v>
      </c>
      <c r="K2630" s="208">
        <v>0</v>
      </c>
      <c r="L2630" s="208"/>
      <c r="M2630" s="208">
        <v>0</v>
      </c>
      <c r="N2630" s="208">
        <v>0</v>
      </c>
      <c r="O2630" s="330">
        <v>1266</v>
      </c>
      <c r="P2630" s="208" t="s">
        <v>257</v>
      </c>
      <c r="Q2630" s="208" t="s">
        <v>258</v>
      </c>
      <c r="R2630" s="208" t="s">
        <v>259</v>
      </c>
      <c r="S2630" s="203">
        <v>44837.595717592594</v>
      </c>
    </row>
    <row r="2631" spans="1:19" x14ac:dyDescent="0.2">
      <c r="A2631" s="208" t="s">
        <v>256</v>
      </c>
      <c r="B2631" s="208" t="s">
        <v>131</v>
      </c>
      <c r="C2631" s="203">
        <v>44824.5</v>
      </c>
      <c r="D2631" s="208">
        <v>0</v>
      </c>
      <c r="E2631" s="208">
        <v>0</v>
      </c>
      <c r="F2631" s="208">
        <v>0.64600000000000002</v>
      </c>
      <c r="G2631" s="208">
        <v>0.64600000000000002</v>
      </c>
      <c r="H2631" s="208">
        <v>0</v>
      </c>
      <c r="I2631" s="208">
        <v>0</v>
      </c>
      <c r="J2631" s="208">
        <v>0</v>
      </c>
      <c r="K2631" s="208">
        <v>0</v>
      </c>
      <c r="L2631" s="208"/>
      <c r="M2631" s="208">
        <v>0</v>
      </c>
      <c r="N2631" s="208">
        <v>0</v>
      </c>
      <c r="O2631" s="330">
        <v>1266</v>
      </c>
      <c r="P2631" s="208" t="s">
        <v>257</v>
      </c>
      <c r="Q2631" s="208" t="s">
        <v>258</v>
      </c>
      <c r="R2631" s="208" t="s">
        <v>259</v>
      </c>
      <c r="S2631" s="203">
        <v>44837.595717592594</v>
      </c>
    </row>
    <row r="2632" spans="1:19" x14ac:dyDescent="0.2">
      <c r="A2632" s="208" t="s">
        <v>256</v>
      </c>
      <c r="B2632" s="208" t="s">
        <v>131</v>
      </c>
      <c r="C2632" s="203">
        <v>44824.541666666664</v>
      </c>
      <c r="D2632" s="208">
        <v>0</v>
      </c>
      <c r="E2632" s="208">
        <v>0</v>
      </c>
      <c r="F2632" s="208">
        <v>0.63600000000000001</v>
      </c>
      <c r="G2632" s="208">
        <v>0.63600000000000001</v>
      </c>
      <c r="H2632" s="208">
        <v>0</v>
      </c>
      <c r="I2632" s="208">
        <v>0</v>
      </c>
      <c r="J2632" s="208">
        <v>0</v>
      </c>
      <c r="K2632" s="208">
        <v>0</v>
      </c>
      <c r="L2632" s="208"/>
      <c r="M2632" s="208">
        <v>0</v>
      </c>
      <c r="N2632" s="208">
        <v>0</v>
      </c>
      <c r="O2632" s="330">
        <v>1266</v>
      </c>
      <c r="P2632" s="208" t="s">
        <v>257</v>
      </c>
      <c r="Q2632" s="208" t="s">
        <v>258</v>
      </c>
      <c r="R2632" s="208" t="s">
        <v>259</v>
      </c>
      <c r="S2632" s="203">
        <v>44837.595717592594</v>
      </c>
    </row>
    <row r="2633" spans="1:19" x14ac:dyDescent="0.2">
      <c r="A2633" s="208" t="s">
        <v>256</v>
      </c>
      <c r="B2633" s="208" t="s">
        <v>131</v>
      </c>
      <c r="C2633" s="203">
        <v>44824.583333333336</v>
      </c>
      <c r="D2633" s="208">
        <v>0</v>
      </c>
      <c r="E2633" s="208">
        <v>0</v>
      </c>
      <c r="F2633" s="208">
        <v>0.64600000000000002</v>
      </c>
      <c r="G2633" s="208">
        <v>0.64600000000000002</v>
      </c>
      <c r="H2633" s="208">
        <v>0</v>
      </c>
      <c r="I2633" s="208">
        <v>0</v>
      </c>
      <c r="J2633" s="208">
        <v>0</v>
      </c>
      <c r="K2633" s="208">
        <v>0</v>
      </c>
      <c r="L2633" s="208"/>
      <c r="M2633" s="208">
        <v>0</v>
      </c>
      <c r="N2633" s="208">
        <v>0</v>
      </c>
      <c r="O2633" s="330">
        <v>1266</v>
      </c>
      <c r="P2633" s="208" t="s">
        <v>257</v>
      </c>
      <c r="Q2633" s="208" t="s">
        <v>258</v>
      </c>
      <c r="R2633" s="208" t="s">
        <v>259</v>
      </c>
      <c r="S2633" s="203">
        <v>44837.595717592594</v>
      </c>
    </row>
    <row r="2634" spans="1:19" x14ac:dyDescent="0.2">
      <c r="A2634" s="208" t="s">
        <v>256</v>
      </c>
      <c r="B2634" s="208" t="s">
        <v>131</v>
      </c>
      <c r="C2634" s="203">
        <v>44824.625</v>
      </c>
      <c r="D2634" s="208">
        <v>0</v>
      </c>
      <c r="E2634" s="208">
        <v>0</v>
      </c>
      <c r="F2634" s="208">
        <v>0.64600000000000002</v>
      </c>
      <c r="G2634" s="208">
        <v>0.64600000000000002</v>
      </c>
      <c r="H2634" s="208">
        <v>0</v>
      </c>
      <c r="I2634" s="208">
        <v>0</v>
      </c>
      <c r="J2634" s="208">
        <v>0</v>
      </c>
      <c r="K2634" s="208">
        <v>0</v>
      </c>
      <c r="L2634" s="208"/>
      <c r="M2634" s="208">
        <v>0</v>
      </c>
      <c r="N2634" s="208">
        <v>0</v>
      </c>
      <c r="O2634" s="330">
        <v>1266</v>
      </c>
      <c r="P2634" s="208" t="s">
        <v>257</v>
      </c>
      <c r="Q2634" s="208" t="s">
        <v>258</v>
      </c>
      <c r="R2634" s="208" t="s">
        <v>259</v>
      </c>
      <c r="S2634" s="203">
        <v>44837.595717592594</v>
      </c>
    </row>
    <row r="2635" spans="1:19" x14ac:dyDescent="0.2">
      <c r="A2635" s="208" t="s">
        <v>256</v>
      </c>
      <c r="B2635" s="208" t="s">
        <v>131</v>
      </c>
      <c r="C2635" s="203">
        <v>44824.666666666664</v>
      </c>
      <c r="D2635" s="208">
        <v>0</v>
      </c>
      <c r="E2635" s="208">
        <v>0</v>
      </c>
      <c r="F2635" s="208">
        <v>0.64600000000000002</v>
      </c>
      <c r="G2635" s="208">
        <v>0.64600000000000002</v>
      </c>
      <c r="H2635" s="208">
        <v>0</v>
      </c>
      <c r="I2635" s="208">
        <v>0</v>
      </c>
      <c r="J2635" s="208">
        <v>0</v>
      </c>
      <c r="K2635" s="208">
        <v>0</v>
      </c>
      <c r="L2635" s="208"/>
      <c r="M2635" s="208">
        <v>0</v>
      </c>
      <c r="N2635" s="208">
        <v>0</v>
      </c>
      <c r="O2635" s="330">
        <v>1266</v>
      </c>
      <c r="P2635" s="208" t="s">
        <v>257</v>
      </c>
      <c r="Q2635" s="208" t="s">
        <v>258</v>
      </c>
      <c r="R2635" s="208" t="s">
        <v>259</v>
      </c>
      <c r="S2635" s="203">
        <v>44837.595717592594</v>
      </c>
    </row>
    <row r="2636" spans="1:19" x14ac:dyDescent="0.2">
      <c r="A2636" s="208" t="s">
        <v>256</v>
      </c>
      <c r="B2636" s="208" t="s">
        <v>131</v>
      </c>
      <c r="C2636" s="203">
        <v>44824.708333333336</v>
      </c>
      <c r="D2636" s="208">
        <v>0</v>
      </c>
      <c r="E2636" s="208">
        <v>0</v>
      </c>
      <c r="F2636" s="208">
        <v>0.63600000000000001</v>
      </c>
      <c r="G2636" s="208">
        <v>0.63600000000000001</v>
      </c>
      <c r="H2636" s="208">
        <v>0</v>
      </c>
      <c r="I2636" s="208">
        <v>0</v>
      </c>
      <c r="J2636" s="208">
        <v>0</v>
      </c>
      <c r="K2636" s="208">
        <v>0</v>
      </c>
      <c r="L2636" s="208"/>
      <c r="M2636" s="208">
        <v>0</v>
      </c>
      <c r="N2636" s="208">
        <v>0</v>
      </c>
      <c r="O2636" s="330">
        <v>1266</v>
      </c>
      <c r="P2636" s="208" t="s">
        <v>257</v>
      </c>
      <c r="Q2636" s="208" t="s">
        <v>258</v>
      </c>
      <c r="R2636" s="208" t="s">
        <v>259</v>
      </c>
      <c r="S2636" s="203">
        <v>44837.595717592594</v>
      </c>
    </row>
    <row r="2637" spans="1:19" x14ac:dyDescent="0.2">
      <c r="A2637" s="208" t="s">
        <v>256</v>
      </c>
      <c r="B2637" s="208" t="s">
        <v>131</v>
      </c>
      <c r="C2637" s="203">
        <v>44824.75</v>
      </c>
      <c r="D2637" s="208">
        <v>0</v>
      </c>
      <c r="E2637" s="208">
        <v>0</v>
      </c>
      <c r="F2637" s="208">
        <v>0.64600000000000002</v>
      </c>
      <c r="G2637" s="208">
        <v>0.64600000000000002</v>
      </c>
      <c r="H2637" s="208">
        <v>0</v>
      </c>
      <c r="I2637" s="208">
        <v>0</v>
      </c>
      <c r="J2637" s="208">
        <v>0</v>
      </c>
      <c r="K2637" s="208">
        <v>0</v>
      </c>
      <c r="L2637" s="208"/>
      <c r="M2637" s="208">
        <v>0</v>
      </c>
      <c r="N2637" s="208">
        <v>0</v>
      </c>
      <c r="O2637" s="330">
        <v>1266</v>
      </c>
      <c r="P2637" s="208" t="s">
        <v>257</v>
      </c>
      <c r="Q2637" s="208" t="s">
        <v>258</v>
      </c>
      <c r="R2637" s="208" t="s">
        <v>259</v>
      </c>
      <c r="S2637" s="203">
        <v>44837.595717592594</v>
      </c>
    </row>
    <row r="2638" spans="1:19" x14ac:dyDescent="0.2">
      <c r="A2638" s="208" t="s">
        <v>256</v>
      </c>
      <c r="B2638" s="208" t="s">
        <v>131</v>
      </c>
      <c r="C2638" s="203">
        <v>44824.791666666664</v>
      </c>
      <c r="D2638" s="208">
        <v>0</v>
      </c>
      <c r="E2638" s="208">
        <v>0</v>
      </c>
      <c r="F2638" s="208">
        <v>0.64600000000000002</v>
      </c>
      <c r="G2638" s="208">
        <v>0.64600000000000002</v>
      </c>
      <c r="H2638" s="208">
        <v>0</v>
      </c>
      <c r="I2638" s="208">
        <v>0</v>
      </c>
      <c r="J2638" s="208">
        <v>0</v>
      </c>
      <c r="K2638" s="208">
        <v>0</v>
      </c>
      <c r="L2638" s="208"/>
      <c r="M2638" s="208">
        <v>0</v>
      </c>
      <c r="N2638" s="208">
        <v>0</v>
      </c>
      <c r="O2638" s="330">
        <v>1266</v>
      </c>
      <c r="P2638" s="208" t="s">
        <v>257</v>
      </c>
      <c r="Q2638" s="208" t="s">
        <v>258</v>
      </c>
      <c r="R2638" s="208" t="s">
        <v>259</v>
      </c>
      <c r="S2638" s="203">
        <v>44837.595717592594</v>
      </c>
    </row>
    <row r="2639" spans="1:19" x14ac:dyDescent="0.2">
      <c r="A2639" s="208" t="s">
        <v>256</v>
      </c>
      <c r="B2639" s="208" t="s">
        <v>131</v>
      </c>
      <c r="C2639" s="203">
        <v>44824.833333333336</v>
      </c>
      <c r="D2639" s="208">
        <v>0</v>
      </c>
      <c r="E2639" s="208">
        <v>0</v>
      </c>
      <c r="F2639" s="208">
        <v>0.64600000000000002</v>
      </c>
      <c r="G2639" s="208">
        <v>0.64600000000000002</v>
      </c>
      <c r="H2639" s="208">
        <v>0</v>
      </c>
      <c r="I2639" s="208">
        <v>0</v>
      </c>
      <c r="J2639" s="208">
        <v>0</v>
      </c>
      <c r="K2639" s="208">
        <v>0</v>
      </c>
      <c r="L2639" s="208"/>
      <c r="M2639" s="208">
        <v>0</v>
      </c>
      <c r="N2639" s="208">
        <v>0</v>
      </c>
      <c r="O2639" s="330">
        <v>1266</v>
      </c>
      <c r="P2639" s="208" t="s">
        <v>257</v>
      </c>
      <c r="Q2639" s="208" t="s">
        <v>258</v>
      </c>
      <c r="R2639" s="208" t="s">
        <v>259</v>
      </c>
      <c r="S2639" s="203">
        <v>44837.595717592594</v>
      </c>
    </row>
    <row r="2640" spans="1:19" x14ac:dyDescent="0.2">
      <c r="A2640" s="208" t="s">
        <v>256</v>
      </c>
      <c r="B2640" s="208" t="s">
        <v>131</v>
      </c>
      <c r="C2640" s="203">
        <v>44824.875</v>
      </c>
      <c r="D2640" s="208">
        <v>0</v>
      </c>
      <c r="E2640" s="208">
        <v>0</v>
      </c>
      <c r="F2640" s="208">
        <v>0.64600000000000002</v>
      </c>
      <c r="G2640" s="208">
        <v>0.64600000000000002</v>
      </c>
      <c r="H2640" s="208">
        <v>0</v>
      </c>
      <c r="I2640" s="208">
        <v>0</v>
      </c>
      <c r="J2640" s="208">
        <v>0</v>
      </c>
      <c r="K2640" s="208">
        <v>0</v>
      </c>
      <c r="L2640" s="208"/>
      <c r="M2640" s="208">
        <v>0</v>
      </c>
      <c r="N2640" s="208">
        <v>0</v>
      </c>
      <c r="O2640" s="330">
        <v>1266</v>
      </c>
      <c r="P2640" s="208" t="s">
        <v>257</v>
      </c>
      <c r="Q2640" s="208" t="s">
        <v>258</v>
      </c>
      <c r="R2640" s="208" t="s">
        <v>259</v>
      </c>
      <c r="S2640" s="203">
        <v>44837.595717592594</v>
      </c>
    </row>
    <row r="2641" spans="1:19" x14ac:dyDescent="0.2">
      <c r="A2641" s="208" t="s">
        <v>256</v>
      </c>
      <c r="B2641" s="208" t="s">
        <v>131</v>
      </c>
      <c r="C2641" s="203">
        <v>44824.916666666664</v>
      </c>
      <c r="D2641" s="208">
        <v>0</v>
      </c>
      <c r="E2641" s="208">
        <v>0</v>
      </c>
      <c r="F2641" s="208">
        <v>0.65600000000000003</v>
      </c>
      <c r="G2641" s="208">
        <v>0.65600000000000003</v>
      </c>
      <c r="H2641" s="208">
        <v>0</v>
      </c>
      <c r="I2641" s="208">
        <v>0</v>
      </c>
      <c r="J2641" s="208">
        <v>0</v>
      </c>
      <c r="K2641" s="208">
        <v>0</v>
      </c>
      <c r="L2641" s="208"/>
      <c r="M2641" s="208">
        <v>0</v>
      </c>
      <c r="N2641" s="208">
        <v>0</v>
      </c>
      <c r="O2641" s="330">
        <v>1266</v>
      </c>
      <c r="P2641" s="208" t="s">
        <v>257</v>
      </c>
      <c r="Q2641" s="208" t="s">
        <v>258</v>
      </c>
      <c r="R2641" s="208" t="s">
        <v>259</v>
      </c>
      <c r="S2641" s="203">
        <v>44837.595717592594</v>
      </c>
    </row>
    <row r="2642" spans="1:19" x14ac:dyDescent="0.2">
      <c r="A2642" s="208" t="s">
        <v>256</v>
      </c>
      <c r="B2642" s="208" t="s">
        <v>131</v>
      </c>
      <c r="C2642" s="203">
        <v>44824.958333333336</v>
      </c>
      <c r="D2642" s="208">
        <v>0</v>
      </c>
      <c r="E2642" s="208">
        <v>0</v>
      </c>
      <c r="F2642" s="208">
        <v>0.75</v>
      </c>
      <c r="G2642" s="208">
        <v>0.75</v>
      </c>
      <c r="H2642" s="208">
        <v>0</v>
      </c>
      <c r="I2642" s="208">
        <v>0</v>
      </c>
      <c r="J2642" s="208">
        <v>0</v>
      </c>
      <c r="K2642" s="208">
        <v>0</v>
      </c>
      <c r="L2642" s="208"/>
      <c r="M2642" s="208">
        <v>0</v>
      </c>
      <c r="N2642" s="208">
        <v>0</v>
      </c>
      <c r="O2642" s="330">
        <v>1266</v>
      </c>
      <c r="P2642" s="208" t="s">
        <v>257</v>
      </c>
      <c r="Q2642" s="208" t="s">
        <v>258</v>
      </c>
      <c r="R2642" s="208" t="s">
        <v>259</v>
      </c>
      <c r="S2642" s="203">
        <v>44837.595717592594</v>
      </c>
    </row>
    <row r="2643" spans="1:19" x14ac:dyDescent="0.2">
      <c r="A2643" s="208" t="s">
        <v>256</v>
      </c>
      <c r="B2643" s="208" t="s">
        <v>131</v>
      </c>
      <c r="C2643" s="203">
        <v>44825</v>
      </c>
      <c r="D2643" s="208">
        <v>0</v>
      </c>
      <c r="E2643" s="208">
        <v>0</v>
      </c>
      <c r="F2643" s="208">
        <v>0.75900000000000001</v>
      </c>
      <c r="G2643" s="208">
        <v>0.75900000000000001</v>
      </c>
      <c r="H2643" s="208">
        <v>0</v>
      </c>
      <c r="I2643" s="208">
        <v>0</v>
      </c>
      <c r="J2643" s="208">
        <v>0</v>
      </c>
      <c r="K2643" s="208">
        <v>0</v>
      </c>
      <c r="L2643" s="208"/>
      <c r="M2643" s="208">
        <v>0</v>
      </c>
      <c r="N2643" s="208">
        <v>0</v>
      </c>
      <c r="O2643" s="330">
        <v>1266</v>
      </c>
      <c r="P2643" s="208" t="s">
        <v>257</v>
      </c>
      <c r="Q2643" s="208" t="s">
        <v>258</v>
      </c>
      <c r="R2643" s="208" t="s">
        <v>259</v>
      </c>
      <c r="S2643" s="203">
        <v>44837.595717592594</v>
      </c>
    </row>
    <row r="2644" spans="1:19" x14ac:dyDescent="0.2">
      <c r="A2644" s="208" t="s">
        <v>256</v>
      </c>
      <c r="B2644" s="208" t="s">
        <v>131</v>
      </c>
      <c r="C2644" s="203">
        <v>44825.041666666664</v>
      </c>
      <c r="D2644" s="208">
        <v>0</v>
      </c>
      <c r="E2644" s="208">
        <v>0</v>
      </c>
      <c r="F2644" s="208">
        <v>0.72299999999999998</v>
      </c>
      <c r="G2644" s="208">
        <v>0.72299999999999998</v>
      </c>
      <c r="H2644" s="208">
        <v>0</v>
      </c>
      <c r="I2644" s="208">
        <v>0</v>
      </c>
      <c r="J2644" s="208">
        <v>0</v>
      </c>
      <c r="K2644" s="208">
        <v>0</v>
      </c>
      <c r="L2644" s="208"/>
      <c r="M2644" s="208">
        <v>0</v>
      </c>
      <c r="N2644" s="208">
        <v>0</v>
      </c>
      <c r="O2644" s="330">
        <v>1266</v>
      </c>
      <c r="P2644" s="208" t="s">
        <v>257</v>
      </c>
      <c r="Q2644" s="208" t="s">
        <v>258</v>
      </c>
      <c r="R2644" s="208" t="s">
        <v>259</v>
      </c>
      <c r="S2644" s="203">
        <v>44837.595717592594</v>
      </c>
    </row>
    <row r="2645" spans="1:19" x14ac:dyDescent="0.2">
      <c r="A2645" s="208" t="s">
        <v>256</v>
      </c>
      <c r="B2645" s="208" t="s">
        <v>131</v>
      </c>
      <c r="C2645" s="203">
        <v>44825.083333333336</v>
      </c>
      <c r="D2645" s="208">
        <v>0</v>
      </c>
      <c r="E2645" s="208">
        <v>0</v>
      </c>
      <c r="F2645" s="208">
        <v>0.72299999999999998</v>
      </c>
      <c r="G2645" s="208">
        <v>0.72299999999999998</v>
      </c>
      <c r="H2645" s="208">
        <v>0</v>
      </c>
      <c r="I2645" s="208">
        <v>0</v>
      </c>
      <c r="J2645" s="208">
        <v>0</v>
      </c>
      <c r="K2645" s="208">
        <v>0</v>
      </c>
      <c r="L2645" s="208"/>
      <c r="M2645" s="208">
        <v>0</v>
      </c>
      <c r="N2645" s="208">
        <v>0</v>
      </c>
      <c r="O2645" s="330">
        <v>1266</v>
      </c>
      <c r="P2645" s="208" t="s">
        <v>257</v>
      </c>
      <c r="Q2645" s="208" t="s">
        <v>258</v>
      </c>
      <c r="R2645" s="208" t="s">
        <v>259</v>
      </c>
      <c r="S2645" s="203">
        <v>44837.595717592594</v>
      </c>
    </row>
    <row r="2646" spans="1:19" x14ac:dyDescent="0.2">
      <c r="A2646" s="208" t="s">
        <v>256</v>
      </c>
      <c r="B2646" s="208" t="s">
        <v>131</v>
      </c>
      <c r="C2646" s="203">
        <v>44825.125</v>
      </c>
      <c r="D2646" s="208">
        <v>0</v>
      </c>
      <c r="E2646" s="208">
        <v>0</v>
      </c>
      <c r="F2646" s="208">
        <v>0.72299999999999998</v>
      </c>
      <c r="G2646" s="208">
        <v>0.72299999999999998</v>
      </c>
      <c r="H2646" s="208">
        <v>0</v>
      </c>
      <c r="I2646" s="208">
        <v>0</v>
      </c>
      <c r="J2646" s="208">
        <v>0</v>
      </c>
      <c r="K2646" s="208">
        <v>0</v>
      </c>
      <c r="L2646" s="208"/>
      <c r="M2646" s="208">
        <v>0</v>
      </c>
      <c r="N2646" s="208">
        <v>0</v>
      </c>
      <c r="O2646" s="330">
        <v>1266</v>
      </c>
      <c r="P2646" s="208" t="s">
        <v>257</v>
      </c>
      <c r="Q2646" s="208" t="s">
        <v>258</v>
      </c>
      <c r="R2646" s="208" t="s">
        <v>259</v>
      </c>
      <c r="S2646" s="203">
        <v>44837.595717592594</v>
      </c>
    </row>
    <row r="2647" spans="1:19" x14ac:dyDescent="0.2">
      <c r="A2647" s="208" t="s">
        <v>256</v>
      </c>
      <c r="B2647" s="208" t="s">
        <v>131</v>
      </c>
      <c r="C2647" s="203">
        <v>44825.166666666664</v>
      </c>
      <c r="D2647" s="208">
        <v>0</v>
      </c>
      <c r="E2647" s="208">
        <v>0</v>
      </c>
      <c r="F2647" s="208">
        <v>0.73199999999999998</v>
      </c>
      <c r="G2647" s="208">
        <v>0.73199999999999998</v>
      </c>
      <c r="H2647" s="208">
        <v>0</v>
      </c>
      <c r="I2647" s="208">
        <v>0</v>
      </c>
      <c r="J2647" s="208">
        <v>0</v>
      </c>
      <c r="K2647" s="208">
        <v>0</v>
      </c>
      <c r="L2647" s="208"/>
      <c r="M2647" s="208">
        <v>0</v>
      </c>
      <c r="N2647" s="208">
        <v>0</v>
      </c>
      <c r="O2647" s="330">
        <v>1266</v>
      </c>
      <c r="P2647" s="208" t="s">
        <v>257</v>
      </c>
      <c r="Q2647" s="208" t="s">
        <v>258</v>
      </c>
      <c r="R2647" s="208" t="s">
        <v>259</v>
      </c>
      <c r="S2647" s="203">
        <v>44837.595717592594</v>
      </c>
    </row>
    <row r="2648" spans="1:19" x14ac:dyDescent="0.2">
      <c r="A2648" s="208" t="s">
        <v>256</v>
      </c>
      <c r="B2648" s="208" t="s">
        <v>131</v>
      </c>
      <c r="C2648" s="203">
        <v>44825.208333333336</v>
      </c>
      <c r="D2648" s="208">
        <v>0</v>
      </c>
      <c r="E2648" s="208">
        <v>0</v>
      </c>
      <c r="F2648" s="208">
        <v>0.72299999999999998</v>
      </c>
      <c r="G2648" s="208">
        <v>0.72299999999999998</v>
      </c>
      <c r="H2648" s="208">
        <v>0</v>
      </c>
      <c r="I2648" s="208">
        <v>0</v>
      </c>
      <c r="J2648" s="208">
        <v>0</v>
      </c>
      <c r="K2648" s="208">
        <v>0</v>
      </c>
      <c r="L2648" s="208"/>
      <c r="M2648" s="208">
        <v>0</v>
      </c>
      <c r="N2648" s="208">
        <v>0</v>
      </c>
      <c r="O2648" s="330">
        <v>1266</v>
      </c>
      <c r="P2648" s="208" t="s">
        <v>257</v>
      </c>
      <c r="Q2648" s="208" t="s">
        <v>258</v>
      </c>
      <c r="R2648" s="208" t="s">
        <v>259</v>
      </c>
      <c r="S2648" s="203">
        <v>44837.595717592594</v>
      </c>
    </row>
    <row r="2649" spans="1:19" x14ac:dyDescent="0.2">
      <c r="A2649" s="208" t="s">
        <v>256</v>
      </c>
      <c r="B2649" s="208" t="s">
        <v>131</v>
      </c>
      <c r="C2649" s="203">
        <v>44825.25</v>
      </c>
      <c r="D2649" s="208">
        <v>0</v>
      </c>
      <c r="E2649" s="208">
        <v>0</v>
      </c>
      <c r="F2649" s="208">
        <v>0.71399999999999997</v>
      </c>
      <c r="G2649" s="208">
        <v>0.71399999999999997</v>
      </c>
      <c r="H2649" s="208">
        <v>0</v>
      </c>
      <c r="I2649" s="208">
        <v>0</v>
      </c>
      <c r="J2649" s="208">
        <v>0</v>
      </c>
      <c r="K2649" s="208">
        <v>0</v>
      </c>
      <c r="L2649" s="208"/>
      <c r="M2649" s="208">
        <v>0</v>
      </c>
      <c r="N2649" s="208">
        <v>0</v>
      </c>
      <c r="O2649" s="330">
        <v>1266</v>
      </c>
      <c r="P2649" s="208" t="s">
        <v>257</v>
      </c>
      <c r="Q2649" s="208" t="s">
        <v>258</v>
      </c>
      <c r="R2649" s="208" t="s">
        <v>259</v>
      </c>
      <c r="S2649" s="203">
        <v>44837.595717592594</v>
      </c>
    </row>
    <row r="2650" spans="1:19" x14ac:dyDescent="0.2">
      <c r="A2650" s="208" t="s">
        <v>256</v>
      </c>
      <c r="B2650" s="208" t="s">
        <v>131</v>
      </c>
      <c r="C2650" s="203">
        <v>44825.291666666664</v>
      </c>
      <c r="D2650" s="208">
        <v>0</v>
      </c>
      <c r="E2650" s="208">
        <v>0</v>
      </c>
      <c r="F2650" s="208">
        <v>0.72299999999999998</v>
      </c>
      <c r="G2650" s="208">
        <v>0.72299999999999998</v>
      </c>
      <c r="H2650" s="208">
        <v>0</v>
      </c>
      <c r="I2650" s="208">
        <v>0</v>
      </c>
      <c r="J2650" s="208">
        <v>0</v>
      </c>
      <c r="K2650" s="208">
        <v>0</v>
      </c>
      <c r="L2650" s="208"/>
      <c r="M2650" s="208">
        <v>0</v>
      </c>
      <c r="N2650" s="208">
        <v>0</v>
      </c>
      <c r="O2650" s="330">
        <v>1266</v>
      </c>
      <c r="P2650" s="208" t="s">
        <v>257</v>
      </c>
      <c r="Q2650" s="208" t="s">
        <v>258</v>
      </c>
      <c r="R2650" s="208" t="s">
        <v>259</v>
      </c>
      <c r="S2650" s="203">
        <v>44837.595717592594</v>
      </c>
    </row>
    <row r="2651" spans="1:19" x14ac:dyDescent="0.2">
      <c r="A2651" s="208" t="s">
        <v>256</v>
      </c>
      <c r="B2651" s="208" t="s">
        <v>131</v>
      </c>
      <c r="C2651" s="203">
        <v>44825.333333333336</v>
      </c>
      <c r="D2651" s="208">
        <v>0</v>
      </c>
      <c r="E2651" s="208">
        <v>0</v>
      </c>
      <c r="F2651" s="208">
        <v>0.65600000000000003</v>
      </c>
      <c r="G2651" s="208">
        <v>0.65600000000000003</v>
      </c>
      <c r="H2651" s="208">
        <v>0</v>
      </c>
      <c r="I2651" s="208">
        <v>0</v>
      </c>
      <c r="J2651" s="208">
        <v>0</v>
      </c>
      <c r="K2651" s="208">
        <v>0</v>
      </c>
      <c r="L2651" s="208"/>
      <c r="M2651" s="208">
        <v>0</v>
      </c>
      <c r="N2651" s="208">
        <v>0</v>
      </c>
      <c r="O2651" s="330">
        <v>1266</v>
      </c>
      <c r="P2651" s="208" t="s">
        <v>257</v>
      </c>
      <c r="Q2651" s="208" t="s">
        <v>258</v>
      </c>
      <c r="R2651" s="208" t="s">
        <v>259</v>
      </c>
      <c r="S2651" s="203">
        <v>44837.595717592594</v>
      </c>
    </row>
    <row r="2652" spans="1:19" x14ac:dyDescent="0.2">
      <c r="A2652" s="208" t="s">
        <v>256</v>
      </c>
      <c r="B2652" s="208" t="s">
        <v>131</v>
      </c>
      <c r="C2652" s="203">
        <v>44825.375</v>
      </c>
      <c r="D2652" s="208">
        <v>0</v>
      </c>
      <c r="E2652" s="208">
        <v>0</v>
      </c>
      <c r="F2652" s="208">
        <v>0.626</v>
      </c>
      <c r="G2652" s="208">
        <v>0.626</v>
      </c>
      <c r="H2652" s="208">
        <v>0</v>
      </c>
      <c r="I2652" s="208">
        <v>0</v>
      </c>
      <c r="J2652" s="208">
        <v>0</v>
      </c>
      <c r="K2652" s="208">
        <v>0</v>
      </c>
      <c r="L2652" s="208"/>
      <c r="M2652" s="208">
        <v>0</v>
      </c>
      <c r="N2652" s="208">
        <v>0</v>
      </c>
      <c r="O2652" s="330">
        <v>1266</v>
      </c>
      <c r="P2652" s="208" t="s">
        <v>257</v>
      </c>
      <c r="Q2652" s="208" t="s">
        <v>258</v>
      </c>
      <c r="R2652" s="208" t="s">
        <v>259</v>
      </c>
      <c r="S2652" s="203">
        <v>44837.595717592594</v>
      </c>
    </row>
    <row r="2653" spans="1:19" x14ac:dyDescent="0.2">
      <c r="A2653" s="208" t="s">
        <v>256</v>
      </c>
      <c r="B2653" s="208" t="s">
        <v>131</v>
      </c>
      <c r="C2653" s="203">
        <v>44825.416666666664</v>
      </c>
      <c r="D2653" s="208">
        <v>0</v>
      </c>
      <c r="E2653" s="208">
        <v>0</v>
      </c>
      <c r="F2653" s="208">
        <v>0.626</v>
      </c>
      <c r="G2653" s="208">
        <v>0.626</v>
      </c>
      <c r="H2653" s="208">
        <v>0</v>
      </c>
      <c r="I2653" s="208">
        <v>0</v>
      </c>
      <c r="J2653" s="208">
        <v>0</v>
      </c>
      <c r="K2653" s="208">
        <v>0</v>
      </c>
      <c r="L2653" s="208"/>
      <c r="M2653" s="208">
        <v>0</v>
      </c>
      <c r="N2653" s="208">
        <v>0</v>
      </c>
      <c r="O2653" s="330">
        <v>1266</v>
      </c>
      <c r="P2653" s="208" t="s">
        <v>257</v>
      </c>
      <c r="Q2653" s="208" t="s">
        <v>258</v>
      </c>
      <c r="R2653" s="208" t="s">
        <v>259</v>
      </c>
      <c r="S2653" s="203">
        <v>44837.595717592594</v>
      </c>
    </row>
    <row r="2654" spans="1:19" x14ac:dyDescent="0.2">
      <c r="A2654" s="208" t="s">
        <v>256</v>
      </c>
      <c r="B2654" s="208" t="s">
        <v>131</v>
      </c>
      <c r="C2654" s="203">
        <v>44825.458333333336</v>
      </c>
      <c r="D2654" s="208">
        <v>0</v>
      </c>
      <c r="E2654" s="208">
        <v>0</v>
      </c>
      <c r="F2654" s="208">
        <v>0.64600000000000002</v>
      </c>
      <c r="G2654" s="208">
        <v>0.64600000000000002</v>
      </c>
      <c r="H2654" s="208">
        <v>0</v>
      </c>
      <c r="I2654" s="208">
        <v>0</v>
      </c>
      <c r="J2654" s="208">
        <v>0</v>
      </c>
      <c r="K2654" s="208">
        <v>0</v>
      </c>
      <c r="L2654" s="208"/>
      <c r="M2654" s="208">
        <v>0</v>
      </c>
      <c r="N2654" s="208">
        <v>0</v>
      </c>
      <c r="O2654" s="330">
        <v>1266</v>
      </c>
      <c r="P2654" s="208" t="s">
        <v>257</v>
      </c>
      <c r="Q2654" s="208" t="s">
        <v>258</v>
      </c>
      <c r="R2654" s="208" t="s">
        <v>259</v>
      </c>
      <c r="S2654" s="203">
        <v>44837.595717592594</v>
      </c>
    </row>
    <row r="2655" spans="1:19" x14ac:dyDescent="0.2">
      <c r="A2655" s="208" t="s">
        <v>256</v>
      </c>
      <c r="B2655" s="208" t="s">
        <v>131</v>
      </c>
      <c r="C2655" s="203">
        <v>44825.5</v>
      </c>
      <c r="D2655" s="208">
        <v>0</v>
      </c>
      <c r="E2655" s="208">
        <v>0</v>
      </c>
      <c r="F2655" s="208">
        <v>0.63600000000000001</v>
      </c>
      <c r="G2655" s="208">
        <v>0.63600000000000001</v>
      </c>
      <c r="H2655" s="208">
        <v>0</v>
      </c>
      <c r="I2655" s="208">
        <v>0</v>
      </c>
      <c r="J2655" s="208">
        <v>0</v>
      </c>
      <c r="K2655" s="208">
        <v>0</v>
      </c>
      <c r="L2655" s="208"/>
      <c r="M2655" s="208">
        <v>0</v>
      </c>
      <c r="N2655" s="208">
        <v>0</v>
      </c>
      <c r="O2655" s="330">
        <v>1266</v>
      </c>
      <c r="P2655" s="208" t="s">
        <v>257</v>
      </c>
      <c r="Q2655" s="208" t="s">
        <v>258</v>
      </c>
      <c r="R2655" s="208" t="s">
        <v>259</v>
      </c>
      <c r="S2655" s="203">
        <v>44837.595717592594</v>
      </c>
    </row>
    <row r="2656" spans="1:19" x14ac:dyDescent="0.2">
      <c r="A2656" s="208" t="s">
        <v>256</v>
      </c>
      <c r="B2656" s="208" t="s">
        <v>131</v>
      </c>
      <c r="C2656" s="203">
        <v>44825.541666666664</v>
      </c>
      <c r="D2656" s="208">
        <v>0</v>
      </c>
      <c r="E2656" s="208">
        <v>0</v>
      </c>
      <c r="F2656" s="208">
        <v>0.63600000000000001</v>
      </c>
      <c r="G2656" s="208">
        <v>0.63600000000000001</v>
      </c>
      <c r="H2656" s="208">
        <v>0</v>
      </c>
      <c r="I2656" s="208">
        <v>0</v>
      </c>
      <c r="J2656" s="208">
        <v>0</v>
      </c>
      <c r="K2656" s="208">
        <v>0</v>
      </c>
      <c r="L2656" s="208"/>
      <c r="M2656" s="208">
        <v>0</v>
      </c>
      <c r="N2656" s="208">
        <v>0</v>
      </c>
      <c r="O2656" s="330">
        <v>1266</v>
      </c>
      <c r="P2656" s="208" t="s">
        <v>257</v>
      </c>
      <c r="Q2656" s="208" t="s">
        <v>258</v>
      </c>
      <c r="R2656" s="208" t="s">
        <v>259</v>
      </c>
      <c r="S2656" s="203">
        <v>44837.595717592594</v>
      </c>
    </row>
    <row r="2657" spans="1:19" x14ac:dyDescent="0.2">
      <c r="A2657" s="208" t="s">
        <v>256</v>
      </c>
      <c r="B2657" s="208" t="s">
        <v>131</v>
      </c>
      <c r="C2657" s="203">
        <v>44825.583333333336</v>
      </c>
      <c r="D2657" s="208">
        <v>0</v>
      </c>
      <c r="E2657" s="208">
        <v>0</v>
      </c>
      <c r="F2657" s="208">
        <v>0.63600000000000001</v>
      </c>
      <c r="G2657" s="208">
        <v>0.63600000000000001</v>
      </c>
      <c r="H2657" s="208">
        <v>0</v>
      </c>
      <c r="I2657" s="208">
        <v>0</v>
      </c>
      <c r="J2657" s="208">
        <v>0</v>
      </c>
      <c r="K2657" s="208">
        <v>0</v>
      </c>
      <c r="L2657" s="208"/>
      <c r="M2657" s="208">
        <v>0</v>
      </c>
      <c r="N2657" s="208">
        <v>0</v>
      </c>
      <c r="O2657" s="330">
        <v>1266</v>
      </c>
      <c r="P2657" s="208" t="s">
        <v>257</v>
      </c>
      <c r="Q2657" s="208" t="s">
        <v>258</v>
      </c>
      <c r="R2657" s="208" t="s">
        <v>259</v>
      </c>
      <c r="S2657" s="203">
        <v>44837.595717592594</v>
      </c>
    </row>
    <row r="2658" spans="1:19" x14ac:dyDescent="0.2">
      <c r="A2658" s="208" t="s">
        <v>256</v>
      </c>
      <c r="B2658" s="208" t="s">
        <v>131</v>
      </c>
      <c r="C2658" s="203">
        <v>44825.625</v>
      </c>
      <c r="D2658" s="208">
        <v>0</v>
      </c>
      <c r="E2658" s="208">
        <v>0</v>
      </c>
      <c r="F2658" s="208">
        <v>0.63600000000000001</v>
      </c>
      <c r="G2658" s="208">
        <v>0.63600000000000001</v>
      </c>
      <c r="H2658" s="208">
        <v>0</v>
      </c>
      <c r="I2658" s="208">
        <v>0</v>
      </c>
      <c r="J2658" s="208">
        <v>0</v>
      </c>
      <c r="K2658" s="208">
        <v>0</v>
      </c>
      <c r="L2658" s="208"/>
      <c r="M2658" s="208">
        <v>0</v>
      </c>
      <c r="N2658" s="208">
        <v>0</v>
      </c>
      <c r="O2658" s="330">
        <v>1266</v>
      </c>
      <c r="P2658" s="208" t="s">
        <v>257</v>
      </c>
      <c r="Q2658" s="208" t="s">
        <v>258</v>
      </c>
      <c r="R2658" s="208" t="s">
        <v>259</v>
      </c>
      <c r="S2658" s="203">
        <v>44837.595717592594</v>
      </c>
    </row>
    <row r="2659" spans="1:19" x14ac:dyDescent="0.2">
      <c r="A2659" s="208" t="s">
        <v>256</v>
      </c>
      <c r="B2659" s="208" t="s">
        <v>131</v>
      </c>
      <c r="C2659" s="203">
        <v>44825.666666666664</v>
      </c>
      <c r="D2659" s="208">
        <v>0</v>
      </c>
      <c r="E2659" s="208">
        <v>0</v>
      </c>
      <c r="F2659" s="208">
        <v>0.65600000000000003</v>
      </c>
      <c r="G2659" s="208">
        <v>0.65600000000000003</v>
      </c>
      <c r="H2659" s="208">
        <v>0</v>
      </c>
      <c r="I2659" s="208">
        <v>0</v>
      </c>
      <c r="J2659" s="208">
        <v>0</v>
      </c>
      <c r="K2659" s="208">
        <v>0</v>
      </c>
      <c r="L2659" s="208"/>
      <c r="M2659" s="208">
        <v>0</v>
      </c>
      <c r="N2659" s="208">
        <v>0</v>
      </c>
      <c r="O2659" s="330">
        <v>1266</v>
      </c>
      <c r="P2659" s="208" t="s">
        <v>257</v>
      </c>
      <c r="Q2659" s="208" t="s">
        <v>258</v>
      </c>
      <c r="R2659" s="208" t="s">
        <v>259</v>
      </c>
      <c r="S2659" s="203">
        <v>44837.595717592594</v>
      </c>
    </row>
    <row r="2660" spans="1:19" x14ac:dyDescent="0.2">
      <c r="A2660" s="208" t="s">
        <v>256</v>
      </c>
      <c r="B2660" s="208" t="s">
        <v>131</v>
      </c>
      <c r="C2660" s="203">
        <v>44825.708333333336</v>
      </c>
      <c r="D2660" s="208">
        <v>0</v>
      </c>
      <c r="E2660" s="208">
        <v>0</v>
      </c>
      <c r="F2660" s="208">
        <v>0.63600000000000001</v>
      </c>
      <c r="G2660" s="208">
        <v>0.63600000000000001</v>
      </c>
      <c r="H2660" s="208">
        <v>0</v>
      </c>
      <c r="I2660" s="208">
        <v>0</v>
      </c>
      <c r="J2660" s="208">
        <v>0</v>
      </c>
      <c r="K2660" s="208">
        <v>0</v>
      </c>
      <c r="L2660" s="208"/>
      <c r="M2660" s="208">
        <v>0</v>
      </c>
      <c r="N2660" s="208">
        <v>0</v>
      </c>
      <c r="O2660" s="330">
        <v>1266</v>
      </c>
      <c r="P2660" s="208" t="s">
        <v>257</v>
      </c>
      <c r="Q2660" s="208" t="s">
        <v>258</v>
      </c>
      <c r="R2660" s="208" t="s">
        <v>259</v>
      </c>
      <c r="S2660" s="203">
        <v>44837.595717592594</v>
      </c>
    </row>
    <row r="2661" spans="1:19" x14ac:dyDescent="0.2">
      <c r="A2661" s="208" t="s">
        <v>256</v>
      </c>
      <c r="B2661" s="208" t="s">
        <v>131</v>
      </c>
      <c r="C2661" s="203">
        <v>44825.75</v>
      </c>
      <c r="D2661" s="208">
        <v>0</v>
      </c>
      <c r="E2661" s="208">
        <v>0</v>
      </c>
      <c r="F2661" s="208">
        <v>0.626</v>
      </c>
      <c r="G2661" s="208">
        <v>0.626</v>
      </c>
      <c r="H2661" s="208">
        <v>0</v>
      </c>
      <c r="I2661" s="208">
        <v>0</v>
      </c>
      <c r="J2661" s="208">
        <v>0</v>
      </c>
      <c r="K2661" s="208">
        <v>0</v>
      </c>
      <c r="L2661" s="208"/>
      <c r="M2661" s="208">
        <v>0</v>
      </c>
      <c r="N2661" s="208">
        <v>0</v>
      </c>
      <c r="O2661" s="330">
        <v>1266</v>
      </c>
      <c r="P2661" s="208" t="s">
        <v>257</v>
      </c>
      <c r="Q2661" s="208" t="s">
        <v>258</v>
      </c>
      <c r="R2661" s="208" t="s">
        <v>259</v>
      </c>
      <c r="S2661" s="203">
        <v>44837.595717592594</v>
      </c>
    </row>
    <row r="2662" spans="1:19" x14ac:dyDescent="0.2">
      <c r="A2662" s="208" t="s">
        <v>256</v>
      </c>
      <c r="B2662" s="208" t="s">
        <v>131</v>
      </c>
      <c r="C2662" s="203">
        <v>44825.791666666664</v>
      </c>
      <c r="D2662" s="208">
        <v>0</v>
      </c>
      <c r="E2662" s="208">
        <v>0</v>
      </c>
      <c r="F2662" s="208">
        <v>0.63600000000000001</v>
      </c>
      <c r="G2662" s="208">
        <v>0.63600000000000001</v>
      </c>
      <c r="H2662" s="208">
        <v>0</v>
      </c>
      <c r="I2662" s="208">
        <v>0</v>
      </c>
      <c r="J2662" s="208">
        <v>0</v>
      </c>
      <c r="K2662" s="208">
        <v>0</v>
      </c>
      <c r="L2662" s="208"/>
      <c r="M2662" s="208">
        <v>0</v>
      </c>
      <c r="N2662" s="208">
        <v>0</v>
      </c>
      <c r="O2662" s="330">
        <v>1266</v>
      </c>
      <c r="P2662" s="208" t="s">
        <v>257</v>
      </c>
      <c r="Q2662" s="208" t="s">
        <v>258</v>
      </c>
      <c r="R2662" s="208" t="s">
        <v>259</v>
      </c>
      <c r="S2662" s="203">
        <v>44837.595717592594</v>
      </c>
    </row>
    <row r="2663" spans="1:19" x14ac:dyDescent="0.2">
      <c r="A2663" s="208" t="s">
        <v>256</v>
      </c>
      <c r="B2663" s="208" t="s">
        <v>131</v>
      </c>
      <c r="C2663" s="203">
        <v>44825.833333333336</v>
      </c>
      <c r="D2663" s="208">
        <v>0</v>
      </c>
      <c r="E2663" s="208">
        <v>0</v>
      </c>
      <c r="F2663" s="208">
        <v>0.63600000000000001</v>
      </c>
      <c r="G2663" s="208">
        <v>0.63600000000000001</v>
      </c>
      <c r="H2663" s="208">
        <v>0</v>
      </c>
      <c r="I2663" s="208">
        <v>0</v>
      </c>
      <c r="J2663" s="208">
        <v>0</v>
      </c>
      <c r="K2663" s="208">
        <v>0</v>
      </c>
      <c r="L2663" s="208"/>
      <c r="M2663" s="208">
        <v>0</v>
      </c>
      <c r="N2663" s="208">
        <v>0</v>
      </c>
      <c r="O2663" s="330">
        <v>1266</v>
      </c>
      <c r="P2663" s="208" t="s">
        <v>257</v>
      </c>
      <c r="Q2663" s="208" t="s">
        <v>258</v>
      </c>
      <c r="R2663" s="208" t="s">
        <v>259</v>
      </c>
      <c r="S2663" s="203">
        <v>44837.595717592594</v>
      </c>
    </row>
    <row r="2664" spans="1:19" x14ac:dyDescent="0.2">
      <c r="A2664" s="208" t="s">
        <v>256</v>
      </c>
      <c r="B2664" s="208" t="s">
        <v>131</v>
      </c>
      <c r="C2664" s="203">
        <v>44825.875</v>
      </c>
      <c r="D2664" s="208">
        <v>0</v>
      </c>
      <c r="E2664" s="208">
        <v>0</v>
      </c>
      <c r="F2664" s="208">
        <v>0.63600000000000001</v>
      </c>
      <c r="G2664" s="208">
        <v>0.63600000000000001</v>
      </c>
      <c r="H2664" s="208">
        <v>0</v>
      </c>
      <c r="I2664" s="208">
        <v>0</v>
      </c>
      <c r="J2664" s="208">
        <v>0</v>
      </c>
      <c r="K2664" s="208">
        <v>0</v>
      </c>
      <c r="L2664" s="208"/>
      <c r="M2664" s="208">
        <v>0</v>
      </c>
      <c r="N2664" s="208">
        <v>0</v>
      </c>
      <c r="O2664" s="330">
        <v>1266</v>
      </c>
      <c r="P2664" s="208" t="s">
        <v>257</v>
      </c>
      <c r="Q2664" s="208" t="s">
        <v>258</v>
      </c>
      <c r="R2664" s="208" t="s">
        <v>259</v>
      </c>
      <c r="S2664" s="203">
        <v>44837.595717592594</v>
      </c>
    </row>
    <row r="2665" spans="1:19" x14ac:dyDescent="0.2">
      <c r="A2665" s="208" t="s">
        <v>256</v>
      </c>
      <c r="B2665" s="208" t="s">
        <v>131</v>
      </c>
      <c r="C2665" s="203">
        <v>44825.916666666664</v>
      </c>
      <c r="D2665" s="208">
        <v>0</v>
      </c>
      <c r="E2665" s="208">
        <v>0</v>
      </c>
      <c r="F2665" s="208">
        <v>0.69599999999999995</v>
      </c>
      <c r="G2665" s="208">
        <v>0.69599999999999995</v>
      </c>
      <c r="H2665" s="208">
        <v>0</v>
      </c>
      <c r="I2665" s="208">
        <v>0</v>
      </c>
      <c r="J2665" s="208">
        <v>0</v>
      </c>
      <c r="K2665" s="208">
        <v>0</v>
      </c>
      <c r="L2665" s="208"/>
      <c r="M2665" s="208">
        <v>0</v>
      </c>
      <c r="N2665" s="208">
        <v>0</v>
      </c>
      <c r="O2665" s="330">
        <v>1266</v>
      </c>
      <c r="P2665" s="208" t="s">
        <v>257</v>
      </c>
      <c r="Q2665" s="208" t="s">
        <v>258</v>
      </c>
      <c r="R2665" s="208" t="s">
        <v>259</v>
      </c>
      <c r="S2665" s="203">
        <v>44837.595717592594</v>
      </c>
    </row>
    <row r="2666" spans="1:19" x14ac:dyDescent="0.2">
      <c r="A2666" s="208" t="s">
        <v>256</v>
      </c>
      <c r="B2666" s="208" t="s">
        <v>131</v>
      </c>
      <c r="C2666" s="203">
        <v>44825.958333333336</v>
      </c>
      <c r="D2666" s="208">
        <v>0</v>
      </c>
      <c r="E2666" s="208">
        <v>0</v>
      </c>
      <c r="F2666" s="208">
        <v>0.73199999999999998</v>
      </c>
      <c r="G2666" s="208">
        <v>0.73199999999999998</v>
      </c>
      <c r="H2666" s="208">
        <v>0</v>
      </c>
      <c r="I2666" s="208">
        <v>0</v>
      </c>
      <c r="J2666" s="208">
        <v>0</v>
      </c>
      <c r="K2666" s="208">
        <v>0</v>
      </c>
      <c r="L2666" s="208"/>
      <c r="M2666" s="208">
        <v>0</v>
      </c>
      <c r="N2666" s="208">
        <v>0</v>
      </c>
      <c r="O2666" s="330">
        <v>1266</v>
      </c>
      <c r="P2666" s="208" t="s">
        <v>257</v>
      </c>
      <c r="Q2666" s="208" t="s">
        <v>258</v>
      </c>
      <c r="R2666" s="208" t="s">
        <v>259</v>
      </c>
      <c r="S2666" s="203">
        <v>44837.595717592594</v>
      </c>
    </row>
    <row r="2667" spans="1:19" x14ac:dyDescent="0.2">
      <c r="A2667" s="208" t="s">
        <v>256</v>
      </c>
      <c r="B2667" s="208" t="s">
        <v>131</v>
      </c>
      <c r="C2667" s="203">
        <v>44826</v>
      </c>
      <c r="D2667" s="208">
        <v>0</v>
      </c>
      <c r="E2667" s="208">
        <v>0</v>
      </c>
      <c r="F2667" s="208">
        <v>0.72299999999999998</v>
      </c>
      <c r="G2667" s="208">
        <v>0.72299999999999998</v>
      </c>
      <c r="H2667" s="208">
        <v>0</v>
      </c>
      <c r="I2667" s="208">
        <v>0</v>
      </c>
      <c r="J2667" s="208">
        <v>0</v>
      </c>
      <c r="K2667" s="208">
        <v>0</v>
      </c>
      <c r="L2667" s="208"/>
      <c r="M2667" s="208">
        <v>0</v>
      </c>
      <c r="N2667" s="208">
        <v>0</v>
      </c>
      <c r="O2667" s="330">
        <v>1266</v>
      </c>
      <c r="P2667" s="208" t="s">
        <v>257</v>
      </c>
      <c r="Q2667" s="208" t="s">
        <v>258</v>
      </c>
      <c r="R2667" s="208" t="s">
        <v>259</v>
      </c>
      <c r="S2667" s="203">
        <v>44837.595717592594</v>
      </c>
    </row>
    <row r="2668" spans="1:19" x14ac:dyDescent="0.2">
      <c r="A2668" s="208" t="s">
        <v>256</v>
      </c>
      <c r="B2668" s="208" t="s">
        <v>131</v>
      </c>
      <c r="C2668" s="203">
        <v>44826.041666666664</v>
      </c>
      <c r="D2668" s="208">
        <v>0</v>
      </c>
      <c r="E2668" s="208">
        <v>0</v>
      </c>
      <c r="F2668" s="208">
        <v>0.72299999999999998</v>
      </c>
      <c r="G2668" s="208">
        <v>0.72299999999999998</v>
      </c>
      <c r="H2668" s="208">
        <v>0</v>
      </c>
      <c r="I2668" s="208">
        <v>0</v>
      </c>
      <c r="J2668" s="208">
        <v>0</v>
      </c>
      <c r="K2668" s="208">
        <v>0</v>
      </c>
      <c r="L2668" s="208"/>
      <c r="M2668" s="208">
        <v>0</v>
      </c>
      <c r="N2668" s="208">
        <v>0</v>
      </c>
      <c r="O2668" s="330">
        <v>1266</v>
      </c>
      <c r="P2668" s="208" t="s">
        <v>257</v>
      </c>
      <c r="Q2668" s="208" t="s">
        <v>258</v>
      </c>
      <c r="R2668" s="208" t="s">
        <v>259</v>
      </c>
      <c r="S2668" s="203">
        <v>44837.595717592594</v>
      </c>
    </row>
    <row r="2669" spans="1:19" x14ac:dyDescent="0.2">
      <c r="A2669" s="208" t="s">
        <v>256</v>
      </c>
      <c r="B2669" s="208" t="s">
        <v>131</v>
      </c>
      <c r="C2669" s="203">
        <v>44826.083333333336</v>
      </c>
      <c r="D2669" s="208">
        <v>0</v>
      </c>
      <c r="E2669" s="208">
        <v>0</v>
      </c>
      <c r="F2669" s="208">
        <v>0.71399999999999997</v>
      </c>
      <c r="G2669" s="208">
        <v>0.71399999999999997</v>
      </c>
      <c r="H2669" s="208">
        <v>0</v>
      </c>
      <c r="I2669" s="208">
        <v>0</v>
      </c>
      <c r="J2669" s="208">
        <v>0</v>
      </c>
      <c r="K2669" s="208">
        <v>0</v>
      </c>
      <c r="L2669" s="208"/>
      <c r="M2669" s="208">
        <v>0</v>
      </c>
      <c r="N2669" s="208">
        <v>0</v>
      </c>
      <c r="O2669" s="330">
        <v>1266</v>
      </c>
      <c r="P2669" s="208" t="s">
        <v>257</v>
      </c>
      <c r="Q2669" s="208" t="s">
        <v>258</v>
      </c>
      <c r="R2669" s="208" t="s">
        <v>259</v>
      </c>
      <c r="S2669" s="203">
        <v>44837.595717592594</v>
      </c>
    </row>
    <row r="2670" spans="1:19" x14ac:dyDescent="0.2">
      <c r="A2670" s="208" t="s">
        <v>256</v>
      </c>
      <c r="B2670" s="208" t="s">
        <v>131</v>
      </c>
      <c r="C2670" s="203">
        <v>44826.125</v>
      </c>
      <c r="D2670" s="208">
        <v>0</v>
      </c>
      <c r="E2670" s="208">
        <v>0</v>
      </c>
      <c r="F2670" s="208">
        <v>0.73199999999999998</v>
      </c>
      <c r="G2670" s="208">
        <v>0.73199999999999998</v>
      </c>
      <c r="H2670" s="208">
        <v>0</v>
      </c>
      <c r="I2670" s="208">
        <v>0</v>
      </c>
      <c r="J2670" s="208">
        <v>0</v>
      </c>
      <c r="K2670" s="208">
        <v>0</v>
      </c>
      <c r="L2670" s="208"/>
      <c r="M2670" s="208">
        <v>0</v>
      </c>
      <c r="N2670" s="208">
        <v>0</v>
      </c>
      <c r="O2670" s="330">
        <v>1266</v>
      </c>
      <c r="P2670" s="208" t="s">
        <v>257</v>
      </c>
      <c r="Q2670" s="208" t="s">
        <v>258</v>
      </c>
      <c r="R2670" s="208" t="s">
        <v>259</v>
      </c>
      <c r="S2670" s="203">
        <v>44837.595717592594</v>
      </c>
    </row>
    <row r="2671" spans="1:19" x14ac:dyDescent="0.2">
      <c r="A2671" s="208" t="s">
        <v>256</v>
      </c>
      <c r="B2671" s="208" t="s">
        <v>131</v>
      </c>
      <c r="C2671" s="203">
        <v>44826.166666666664</v>
      </c>
      <c r="D2671" s="208">
        <v>0</v>
      </c>
      <c r="E2671" s="208">
        <v>0</v>
      </c>
      <c r="F2671" s="208">
        <v>0.72299999999999998</v>
      </c>
      <c r="G2671" s="208">
        <v>0.72299999999999998</v>
      </c>
      <c r="H2671" s="208">
        <v>0</v>
      </c>
      <c r="I2671" s="208">
        <v>0</v>
      </c>
      <c r="J2671" s="208">
        <v>0</v>
      </c>
      <c r="K2671" s="208">
        <v>0</v>
      </c>
      <c r="L2671" s="208"/>
      <c r="M2671" s="208">
        <v>0</v>
      </c>
      <c r="N2671" s="208">
        <v>0</v>
      </c>
      <c r="O2671" s="330">
        <v>1266</v>
      </c>
      <c r="P2671" s="208" t="s">
        <v>257</v>
      </c>
      <c r="Q2671" s="208" t="s">
        <v>258</v>
      </c>
      <c r="R2671" s="208" t="s">
        <v>259</v>
      </c>
      <c r="S2671" s="203">
        <v>44837.595717592594</v>
      </c>
    </row>
    <row r="2672" spans="1:19" x14ac:dyDescent="0.2">
      <c r="A2672" s="208" t="s">
        <v>256</v>
      </c>
      <c r="B2672" s="208" t="s">
        <v>131</v>
      </c>
      <c r="C2672" s="203">
        <v>44826.208333333336</v>
      </c>
      <c r="D2672" s="208">
        <v>0</v>
      </c>
      <c r="E2672" s="208">
        <v>0</v>
      </c>
      <c r="F2672" s="208">
        <v>0.71399999999999997</v>
      </c>
      <c r="G2672" s="208">
        <v>0.71399999999999997</v>
      </c>
      <c r="H2672" s="208">
        <v>0</v>
      </c>
      <c r="I2672" s="208">
        <v>0</v>
      </c>
      <c r="J2672" s="208">
        <v>0</v>
      </c>
      <c r="K2672" s="208">
        <v>0</v>
      </c>
      <c r="L2672" s="208"/>
      <c r="M2672" s="208">
        <v>0</v>
      </c>
      <c r="N2672" s="208">
        <v>0</v>
      </c>
      <c r="O2672" s="330">
        <v>1266</v>
      </c>
      <c r="P2672" s="208" t="s">
        <v>257</v>
      </c>
      <c r="Q2672" s="208" t="s">
        <v>258</v>
      </c>
      <c r="R2672" s="208" t="s">
        <v>259</v>
      </c>
      <c r="S2672" s="203">
        <v>44837.595717592594</v>
      </c>
    </row>
    <row r="2673" spans="1:19" x14ac:dyDescent="0.2">
      <c r="A2673" s="208" t="s">
        <v>256</v>
      </c>
      <c r="B2673" s="208" t="s">
        <v>131</v>
      </c>
      <c r="C2673" s="203">
        <v>44826.25</v>
      </c>
      <c r="D2673" s="208">
        <v>0</v>
      </c>
      <c r="E2673" s="208">
        <v>0</v>
      </c>
      <c r="F2673" s="208">
        <v>0.69399999999999995</v>
      </c>
      <c r="G2673" s="208">
        <v>0.69399999999999995</v>
      </c>
      <c r="H2673" s="208">
        <v>0</v>
      </c>
      <c r="I2673" s="208">
        <v>0</v>
      </c>
      <c r="J2673" s="208">
        <v>0</v>
      </c>
      <c r="K2673" s="208">
        <v>0</v>
      </c>
      <c r="L2673" s="208"/>
      <c r="M2673" s="208">
        <v>0</v>
      </c>
      <c r="N2673" s="208">
        <v>0</v>
      </c>
      <c r="O2673" s="330">
        <v>1266</v>
      </c>
      <c r="P2673" s="208" t="s">
        <v>257</v>
      </c>
      <c r="Q2673" s="208" t="s">
        <v>258</v>
      </c>
      <c r="R2673" s="208" t="s">
        <v>259</v>
      </c>
      <c r="S2673" s="203">
        <v>44837.595717592594</v>
      </c>
    </row>
    <row r="2674" spans="1:19" x14ac:dyDescent="0.2">
      <c r="A2674" s="208" t="s">
        <v>256</v>
      </c>
      <c r="B2674" s="208" t="s">
        <v>131</v>
      </c>
      <c r="C2674" s="203">
        <v>44826.291666666664</v>
      </c>
      <c r="D2674" s="208">
        <v>0</v>
      </c>
      <c r="E2674" s="208">
        <v>0</v>
      </c>
      <c r="F2674" s="208">
        <v>0.70399999999999996</v>
      </c>
      <c r="G2674" s="208">
        <v>0.70399999999999996</v>
      </c>
      <c r="H2674" s="208">
        <v>0</v>
      </c>
      <c r="I2674" s="208">
        <v>0</v>
      </c>
      <c r="J2674" s="208">
        <v>0</v>
      </c>
      <c r="K2674" s="208">
        <v>0</v>
      </c>
      <c r="L2674" s="208"/>
      <c r="M2674" s="208">
        <v>0</v>
      </c>
      <c r="N2674" s="208">
        <v>0</v>
      </c>
      <c r="O2674" s="330">
        <v>1266</v>
      </c>
      <c r="P2674" s="208" t="s">
        <v>257</v>
      </c>
      <c r="Q2674" s="208" t="s">
        <v>258</v>
      </c>
      <c r="R2674" s="208" t="s">
        <v>259</v>
      </c>
      <c r="S2674" s="203">
        <v>44837.595717592594</v>
      </c>
    </row>
    <row r="2675" spans="1:19" x14ac:dyDescent="0.2">
      <c r="A2675" s="208" t="s">
        <v>256</v>
      </c>
      <c r="B2675" s="208" t="s">
        <v>131</v>
      </c>
      <c r="C2675" s="203">
        <v>44826.333333333336</v>
      </c>
      <c r="D2675" s="208">
        <v>0</v>
      </c>
      <c r="E2675" s="208">
        <v>0</v>
      </c>
      <c r="F2675" s="208">
        <v>0.64600000000000002</v>
      </c>
      <c r="G2675" s="208">
        <v>0.64600000000000002</v>
      </c>
      <c r="H2675" s="208">
        <v>0</v>
      </c>
      <c r="I2675" s="208">
        <v>0</v>
      </c>
      <c r="J2675" s="208">
        <v>0</v>
      </c>
      <c r="K2675" s="208">
        <v>0</v>
      </c>
      <c r="L2675" s="208"/>
      <c r="M2675" s="208">
        <v>0</v>
      </c>
      <c r="N2675" s="208">
        <v>0</v>
      </c>
      <c r="O2675" s="330">
        <v>1266</v>
      </c>
      <c r="P2675" s="208" t="s">
        <v>257</v>
      </c>
      <c r="Q2675" s="208" t="s">
        <v>258</v>
      </c>
      <c r="R2675" s="208" t="s">
        <v>259</v>
      </c>
      <c r="S2675" s="203">
        <v>44837.595717592594</v>
      </c>
    </row>
    <row r="2676" spans="1:19" x14ac:dyDescent="0.2">
      <c r="A2676" s="208" t="s">
        <v>256</v>
      </c>
      <c r="B2676" s="208" t="s">
        <v>131</v>
      </c>
      <c r="C2676" s="203">
        <v>44826.375</v>
      </c>
      <c r="D2676" s="208">
        <v>0</v>
      </c>
      <c r="E2676" s="208">
        <v>0</v>
      </c>
      <c r="F2676" s="208">
        <v>0.63600000000000001</v>
      </c>
      <c r="G2676" s="208">
        <v>0.63600000000000001</v>
      </c>
      <c r="H2676" s="208">
        <v>0</v>
      </c>
      <c r="I2676" s="208">
        <v>0</v>
      </c>
      <c r="J2676" s="208">
        <v>0</v>
      </c>
      <c r="K2676" s="208">
        <v>0</v>
      </c>
      <c r="L2676" s="208"/>
      <c r="M2676" s="208">
        <v>0</v>
      </c>
      <c r="N2676" s="208">
        <v>0</v>
      </c>
      <c r="O2676" s="330">
        <v>1266</v>
      </c>
      <c r="P2676" s="208" t="s">
        <v>257</v>
      </c>
      <c r="Q2676" s="208" t="s">
        <v>258</v>
      </c>
      <c r="R2676" s="208" t="s">
        <v>259</v>
      </c>
      <c r="S2676" s="203">
        <v>44837.595717592594</v>
      </c>
    </row>
    <row r="2677" spans="1:19" x14ac:dyDescent="0.2">
      <c r="A2677" s="208" t="s">
        <v>256</v>
      </c>
      <c r="B2677" s="208" t="s">
        <v>131</v>
      </c>
      <c r="C2677" s="203">
        <v>44826.416666666664</v>
      </c>
      <c r="D2677" s="208">
        <v>0</v>
      </c>
      <c r="E2677" s="208">
        <v>0</v>
      </c>
      <c r="F2677" s="208">
        <v>0.71399999999999997</v>
      </c>
      <c r="G2677" s="208">
        <v>0.71399999999999997</v>
      </c>
      <c r="H2677" s="208">
        <v>0</v>
      </c>
      <c r="I2677" s="208">
        <v>0</v>
      </c>
      <c r="J2677" s="208">
        <v>0</v>
      </c>
      <c r="K2677" s="208">
        <v>0</v>
      </c>
      <c r="L2677" s="208"/>
      <c r="M2677" s="208">
        <v>0</v>
      </c>
      <c r="N2677" s="208">
        <v>0</v>
      </c>
      <c r="O2677" s="330">
        <v>1266</v>
      </c>
      <c r="P2677" s="208" t="s">
        <v>257</v>
      </c>
      <c r="Q2677" s="208" t="s">
        <v>258</v>
      </c>
      <c r="R2677" s="208" t="s">
        <v>259</v>
      </c>
      <c r="S2677" s="203">
        <v>44837.595717592594</v>
      </c>
    </row>
    <row r="2678" spans="1:19" x14ac:dyDescent="0.2">
      <c r="A2678" s="208" t="s">
        <v>256</v>
      </c>
      <c r="B2678" s="208" t="s">
        <v>131</v>
      </c>
      <c r="C2678" s="203">
        <v>44826.458333333336</v>
      </c>
      <c r="D2678" s="208">
        <v>0</v>
      </c>
      <c r="E2678" s="208">
        <v>0</v>
      </c>
      <c r="F2678" s="208">
        <v>0.99</v>
      </c>
      <c r="G2678" s="208">
        <v>0.99</v>
      </c>
      <c r="H2678" s="208">
        <v>0</v>
      </c>
      <c r="I2678" s="208">
        <v>0</v>
      </c>
      <c r="J2678" s="208">
        <v>0</v>
      </c>
      <c r="K2678" s="208">
        <v>0</v>
      </c>
      <c r="L2678" s="208"/>
      <c r="M2678" s="208">
        <v>0</v>
      </c>
      <c r="N2678" s="208">
        <v>0</v>
      </c>
      <c r="O2678" s="330">
        <v>1266</v>
      </c>
      <c r="P2678" s="208" t="s">
        <v>257</v>
      </c>
      <c r="Q2678" s="208" t="s">
        <v>258</v>
      </c>
      <c r="R2678" s="208" t="s">
        <v>259</v>
      </c>
      <c r="S2678" s="203">
        <v>44837.595717592594</v>
      </c>
    </row>
    <row r="2679" spans="1:19" x14ac:dyDescent="0.2">
      <c r="A2679" s="208" t="s">
        <v>256</v>
      </c>
      <c r="B2679" s="208" t="s">
        <v>131</v>
      </c>
      <c r="C2679" s="203">
        <v>44826.5</v>
      </c>
      <c r="D2679" s="208">
        <v>0</v>
      </c>
      <c r="E2679" s="208">
        <v>0</v>
      </c>
      <c r="F2679" s="208">
        <v>0.73199999999999998</v>
      </c>
      <c r="G2679" s="208">
        <v>0.73199999999999998</v>
      </c>
      <c r="H2679" s="208">
        <v>0</v>
      </c>
      <c r="I2679" s="208">
        <v>0</v>
      </c>
      <c r="J2679" s="208">
        <v>0</v>
      </c>
      <c r="K2679" s="208">
        <v>0</v>
      </c>
      <c r="L2679" s="208"/>
      <c r="M2679" s="208">
        <v>0</v>
      </c>
      <c r="N2679" s="208">
        <v>0</v>
      </c>
      <c r="O2679" s="330">
        <v>1266</v>
      </c>
      <c r="P2679" s="208" t="s">
        <v>257</v>
      </c>
      <c r="Q2679" s="208" t="s">
        <v>258</v>
      </c>
      <c r="R2679" s="208" t="s">
        <v>259</v>
      </c>
      <c r="S2679" s="203">
        <v>44837.595717592594</v>
      </c>
    </row>
    <row r="2680" spans="1:19" x14ac:dyDescent="0.2">
      <c r="A2680" s="208" t="s">
        <v>256</v>
      </c>
      <c r="B2680" s="208" t="s">
        <v>131</v>
      </c>
      <c r="C2680" s="203">
        <v>44826.541666666664</v>
      </c>
      <c r="D2680" s="208">
        <v>0</v>
      </c>
      <c r="E2680" s="208">
        <v>0</v>
      </c>
      <c r="F2680" s="208">
        <v>0.73199999999999998</v>
      </c>
      <c r="G2680" s="208">
        <v>0.73199999999999998</v>
      </c>
      <c r="H2680" s="208">
        <v>0</v>
      </c>
      <c r="I2680" s="208">
        <v>0</v>
      </c>
      <c r="J2680" s="208">
        <v>0</v>
      </c>
      <c r="K2680" s="208">
        <v>0</v>
      </c>
      <c r="L2680" s="208"/>
      <c r="M2680" s="208">
        <v>0</v>
      </c>
      <c r="N2680" s="208">
        <v>0</v>
      </c>
      <c r="O2680" s="330">
        <v>1266</v>
      </c>
      <c r="P2680" s="208" t="s">
        <v>257</v>
      </c>
      <c r="Q2680" s="208" t="s">
        <v>258</v>
      </c>
      <c r="R2680" s="208" t="s">
        <v>259</v>
      </c>
      <c r="S2680" s="203">
        <v>44837.595717592594</v>
      </c>
    </row>
    <row r="2681" spans="1:19" x14ac:dyDescent="0.2">
      <c r="A2681" s="208" t="s">
        <v>256</v>
      </c>
      <c r="B2681" s="208" t="s">
        <v>131</v>
      </c>
      <c r="C2681" s="203">
        <v>44826.583333333336</v>
      </c>
      <c r="D2681" s="208">
        <v>0</v>
      </c>
      <c r="E2681" s="208">
        <v>0</v>
      </c>
      <c r="F2681" s="208">
        <v>0.72299999999999998</v>
      </c>
      <c r="G2681" s="208">
        <v>0.72299999999999998</v>
      </c>
      <c r="H2681" s="208">
        <v>0</v>
      </c>
      <c r="I2681" s="208">
        <v>0</v>
      </c>
      <c r="J2681" s="208">
        <v>0</v>
      </c>
      <c r="K2681" s="208">
        <v>0</v>
      </c>
      <c r="L2681" s="208"/>
      <c r="M2681" s="208">
        <v>0</v>
      </c>
      <c r="N2681" s="208">
        <v>0</v>
      </c>
      <c r="O2681" s="330">
        <v>1266</v>
      </c>
      <c r="P2681" s="208" t="s">
        <v>257</v>
      </c>
      <c r="Q2681" s="208" t="s">
        <v>258</v>
      </c>
      <c r="R2681" s="208" t="s">
        <v>259</v>
      </c>
      <c r="S2681" s="203">
        <v>44837.595717592594</v>
      </c>
    </row>
    <row r="2682" spans="1:19" x14ac:dyDescent="0.2">
      <c r="A2682" s="208" t="s">
        <v>256</v>
      </c>
      <c r="B2682" s="208" t="s">
        <v>131</v>
      </c>
      <c r="C2682" s="203">
        <v>44826.625</v>
      </c>
      <c r="D2682" s="208">
        <v>0</v>
      </c>
      <c r="E2682" s="208">
        <v>0</v>
      </c>
      <c r="F2682" s="208">
        <v>0.74099999999999999</v>
      </c>
      <c r="G2682" s="208">
        <v>0.74099999999999999</v>
      </c>
      <c r="H2682" s="208">
        <v>0</v>
      </c>
      <c r="I2682" s="208">
        <v>0</v>
      </c>
      <c r="J2682" s="208">
        <v>0</v>
      </c>
      <c r="K2682" s="208">
        <v>0</v>
      </c>
      <c r="L2682" s="208"/>
      <c r="M2682" s="208">
        <v>0</v>
      </c>
      <c r="N2682" s="208">
        <v>0</v>
      </c>
      <c r="O2682" s="330">
        <v>1266</v>
      </c>
      <c r="P2682" s="208" t="s">
        <v>257</v>
      </c>
      <c r="Q2682" s="208" t="s">
        <v>258</v>
      </c>
      <c r="R2682" s="208" t="s">
        <v>259</v>
      </c>
      <c r="S2682" s="203">
        <v>44837.595717592594</v>
      </c>
    </row>
    <row r="2683" spans="1:19" x14ac:dyDescent="0.2">
      <c r="A2683" s="208" t="s">
        <v>256</v>
      </c>
      <c r="B2683" s="208" t="s">
        <v>131</v>
      </c>
      <c r="C2683" s="203">
        <v>44826.666666666664</v>
      </c>
      <c r="D2683" s="208">
        <v>0</v>
      </c>
      <c r="E2683" s="208">
        <v>0</v>
      </c>
      <c r="F2683" s="208">
        <v>0.74099999999999999</v>
      </c>
      <c r="G2683" s="208">
        <v>0.74099999999999999</v>
      </c>
      <c r="H2683" s="208">
        <v>0</v>
      </c>
      <c r="I2683" s="208">
        <v>0</v>
      </c>
      <c r="J2683" s="208">
        <v>0</v>
      </c>
      <c r="K2683" s="208">
        <v>0</v>
      </c>
      <c r="L2683" s="208"/>
      <c r="M2683" s="208">
        <v>0</v>
      </c>
      <c r="N2683" s="208">
        <v>0</v>
      </c>
      <c r="O2683" s="330">
        <v>1266</v>
      </c>
      <c r="P2683" s="208" t="s">
        <v>257</v>
      </c>
      <c r="Q2683" s="208" t="s">
        <v>258</v>
      </c>
      <c r="R2683" s="208" t="s">
        <v>259</v>
      </c>
      <c r="S2683" s="203">
        <v>44837.595717592594</v>
      </c>
    </row>
    <row r="2684" spans="1:19" x14ac:dyDescent="0.2">
      <c r="A2684" s="208" t="s">
        <v>256</v>
      </c>
      <c r="B2684" s="208" t="s">
        <v>131</v>
      </c>
      <c r="C2684" s="203">
        <v>44826.708333333336</v>
      </c>
      <c r="D2684" s="208">
        <v>0</v>
      </c>
      <c r="E2684" s="208">
        <v>0</v>
      </c>
      <c r="F2684" s="208">
        <v>0.74099999999999999</v>
      </c>
      <c r="G2684" s="208">
        <v>0.74099999999999999</v>
      </c>
      <c r="H2684" s="208">
        <v>0</v>
      </c>
      <c r="I2684" s="208">
        <v>0</v>
      </c>
      <c r="J2684" s="208">
        <v>0</v>
      </c>
      <c r="K2684" s="208">
        <v>0</v>
      </c>
      <c r="L2684" s="208"/>
      <c r="M2684" s="208">
        <v>0</v>
      </c>
      <c r="N2684" s="208">
        <v>0</v>
      </c>
      <c r="O2684" s="330">
        <v>1266</v>
      </c>
      <c r="P2684" s="208" t="s">
        <v>257</v>
      </c>
      <c r="Q2684" s="208" t="s">
        <v>258</v>
      </c>
      <c r="R2684" s="208" t="s">
        <v>259</v>
      </c>
      <c r="S2684" s="203">
        <v>44837.595717592594</v>
      </c>
    </row>
    <row r="2685" spans="1:19" x14ac:dyDescent="0.2">
      <c r="A2685" s="208" t="s">
        <v>256</v>
      </c>
      <c r="B2685" s="208" t="s">
        <v>131</v>
      </c>
      <c r="C2685" s="203">
        <v>44826.75</v>
      </c>
      <c r="D2685" s="208">
        <v>0</v>
      </c>
      <c r="E2685" s="208">
        <v>0</v>
      </c>
      <c r="F2685" s="208">
        <v>0.73199999999999998</v>
      </c>
      <c r="G2685" s="208">
        <v>0.73199999999999998</v>
      </c>
      <c r="H2685" s="208">
        <v>0</v>
      </c>
      <c r="I2685" s="208">
        <v>0</v>
      </c>
      <c r="J2685" s="208">
        <v>0</v>
      </c>
      <c r="K2685" s="208">
        <v>0</v>
      </c>
      <c r="L2685" s="208"/>
      <c r="M2685" s="208">
        <v>0</v>
      </c>
      <c r="N2685" s="208">
        <v>0</v>
      </c>
      <c r="O2685" s="330">
        <v>1266</v>
      </c>
      <c r="P2685" s="208" t="s">
        <v>257</v>
      </c>
      <c r="Q2685" s="208" t="s">
        <v>258</v>
      </c>
      <c r="R2685" s="208" t="s">
        <v>259</v>
      </c>
      <c r="S2685" s="203">
        <v>44837.595717592594</v>
      </c>
    </row>
    <row r="2686" spans="1:19" x14ac:dyDescent="0.2">
      <c r="A2686" s="208" t="s">
        <v>256</v>
      </c>
      <c r="B2686" s="208" t="s">
        <v>131</v>
      </c>
      <c r="C2686" s="203">
        <v>44826.791666666664</v>
      </c>
      <c r="D2686" s="208">
        <v>0</v>
      </c>
      <c r="E2686" s="208">
        <v>0</v>
      </c>
      <c r="F2686" s="208">
        <v>0.73199999999999998</v>
      </c>
      <c r="G2686" s="208">
        <v>0.73199999999999998</v>
      </c>
      <c r="H2686" s="208">
        <v>0</v>
      </c>
      <c r="I2686" s="208">
        <v>0</v>
      </c>
      <c r="J2686" s="208">
        <v>0</v>
      </c>
      <c r="K2686" s="208">
        <v>0</v>
      </c>
      <c r="L2686" s="208"/>
      <c r="M2686" s="208">
        <v>0</v>
      </c>
      <c r="N2686" s="208">
        <v>0</v>
      </c>
      <c r="O2686" s="330">
        <v>1266</v>
      </c>
      <c r="P2686" s="208" t="s">
        <v>257</v>
      </c>
      <c r="Q2686" s="208" t="s">
        <v>258</v>
      </c>
      <c r="R2686" s="208" t="s">
        <v>259</v>
      </c>
      <c r="S2686" s="203">
        <v>44837.595717592594</v>
      </c>
    </row>
    <row r="2687" spans="1:19" x14ac:dyDescent="0.2">
      <c r="A2687" s="208" t="s">
        <v>256</v>
      </c>
      <c r="B2687" s="208" t="s">
        <v>131</v>
      </c>
      <c r="C2687" s="203">
        <v>44826.833333333336</v>
      </c>
      <c r="D2687" s="208">
        <v>0</v>
      </c>
      <c r="E2687" s="208">
        <v>0</v>
      </c>
      <c r="F2687" s="208">
        <v>0.74099999999999999</v>
      </c>
      <c r="G2687" s="208">
        <v>0.74099999999999999</v>
      </c>
      <c r="H2687" s="208">
        <v>0</v>
      </c>
      <c r="I2687" s="208">
        <v>0</v>
      </c>
      <c r="J2687" s="208">
        <v>0</v>
      </c>
      <c r="K2687" s="208">
        <v>0</v>
      </c>
      <c r="L2687" s="208"/>
      <c r="M2687" s="208">
        <v>0</v>
      </c>
      <c r="N2687" s="208">
        <v>0</v>
      </c>
      <c r="O2687" s="330">
        <v>1266</v>
      </c>
      <c r="P2687" s="208" t="s">
        <v>257</v>
      </c>
      <c r="Q2687" s="208" t="s">
        <v>258</v>
      </c>
      <c r="R2687" s="208" t="s">
        <v>259</v>
      </c>
      <c r="S2687" s="203">
        <v>44837.595717592594</v>
      </c>
    </row>
    <row r="2688" spans="1:19" x14ac:dyDescent="0.2">
      <c r="A2688" s="208" t="s">
        <v>256</v>
      </c>
      <c r="B2688" s="208" t="s">
        <v>131</v>
      </c>
      <c r="C2688" s="203">
        <v>44826.875</v>
      </c>
      <c r="D2688" s="208">
        <v>0</v>
      </c>
      <c r="E2688" s="208">
        <v>0</v>
      </c>
      <c r="F2688" s="208">
        <v>0.75900000000000001</v>
      </c>
      <c r="G2688" s="208">
        <v>0.75900000000000001</v>
      </c>
      <c r="H2688" s="208">
        <v>0</v>
      </c>
      <c r="I2688" s="208">
        <v>0</v>
      </c>
      <c r="J2688" s="208">
        <v>0</v>
      </c>
      <c r="K2688" s="208">
        <v>0</v>
      </c>
      <c r="L2688" s="208"/>
      <c r="M2688" s="208">
        <v>0</v>
      </c>
      <c r="N2688" s="208">
        <v>0</v>
      </c>
      <c r="O2688" s="330">
        <v>1266</v>
      </c>
      <c r="P2688" s="208" t="s">
        <v>257</v>
      </c>
      <c r="Q2688" s="208" t="s">
        <v>258</v>
      </c>
      <c r="R2688" s="208" t="s">
        <v>259</v>
      </c>
      <c r="S2688" s="203">
        <v>44837.595717592594</v>
      </c>
    </row>
    <row r="2689" spans="1:19" x14ac:dyDescent="0.2">
      <c r="A2689" s="208" t="s">
        <v>256</v>
      </c>
      <c r="B2689" s="208" t="s">
        <v>131</v>
      </c>
      <c r="C2689" s="203">
        <v>44826.916666666664</v>
      </c>
      <c r="D2689" s="208">
        <v>0</v>
      </c>
      <c r="E2689" s="208">
        <v>0</v>
      </c>
      <c r="F2689" s="208">
        <v>0.77800000000000002</v>
      </c>
      <c r="G2689" s="208">
        <v>0.77800000000000002</v>
      </c>
      <c r="H2689" s="208">
        <v>0</v>
      </c>
      <c r="I2689" s="208">
        <v>0</v>
      </c>
      <c r="J2689" s="208">
        <v>0</v>
      </c>
      <c r="K2689" s="208">
        <v>0</v>
      </c>
      <c r="L2689" s="208"/>
      <c r="M2689" s="208">
        <v>0</v>
      </c>
      <c r="N2689" s="208">
        <v>0</v>
      </c>
      <c r="O2689" s="330">
        <v>1266</v>
      </c>
      <c r="P2689" s="208" t="s">
        <v>257</v>
      </c>
      <c r="Q2689" s="208" t="s">
        <v>258</v>
      </c>
      <c r="R2689" s="208" t="s">
        <v>259</v>
      </c>
      <c r="S2689" s="203">
        <v>44837.595717592594</v>
      </c>
    </row>
    <row r="2690" spans="1:19" x14ac:dyDescent="0.2">
      <c r="A2690" s="208" t="s">
        <v>256</v>
      </c>
      <c r="B2690" s="208" t="s">
        <v>131</v>
      </c>
      <c r="C2690" s="203">
        <v>44826.958333333336</v>
      </c>
      <c r="D2690" s="208">
        <v>0</v>
      </c>
      <c r="E2690" s="208">
        <v>0</v>
      </c>
      <c r="F2690" s="208">
        <v>0.81499999999999995</v>
      </c>
      <c r="G2690" s="208">
        <v>0.81499999999999995</v>
      </c>
      <c r="H2690" s="208">
        <v>0</v>
      </c>
      <c r="I2690" s="208">
        <v>0</v>
      </c>
      <c r="J2690" s="208">
        <v>0</v>
      </c>
      <c r="K2690" s="208">
        <v>0</v>
      </c>
      <c r="L2690" s="208"/>
      <c r="M2690" s="208">
        <v>0</v>
      </c>
      <c r="N2690" s="208">
        <v>0</v>
      </c>
      <c r="O2690" s="330">
        <v>1266</v>
      </c>
      <c r="P2690" s="208" t="s">
        <v>257</v>
      </c>
      <c r="Q2690" s="208" t="s">
        <v>258</v>
      </c>
      <c r="R2690" s="208" t="s">
        <v>259</v>
      </c>
      <c r="S2690" s="203">
        <v>44837.595717592594</v>
      </c>
    </row>
    <row r="2691" spans="1:19" x14ac:dyDescent="0.2">
      <c r="A2691" s="208" t="s">
        <v>256</v>
      </c>
      <c r="B2691" s="208" t="s">
        <v>131</v>
      </c>
      <c r="C2691" s="203">
        <v>44827</v>
      </c>
      <c r="D2691" s="208">
        <v>0</v>
      </c>
      <c r="E2691" s="208">
        <v>0</v>
      </c>
      <c r="F2691" s="208">
        <v>0.82499999999999996</v>
      </c>
      <c r="G2691" s="208">
        <v>0.82499999999999996</v>
      </c>
      <c r="H2691" s="208">
        <v>0</v>
      </c>
      <c r="I2691" s="208">
        <v>0</v>
      </c>
      <c r="J2691" s="208">
        <v>0</v>
      </c>
      <c r="K2691" s="208">
        <v>0</v>
      </c>
      <c r="L2691" s="208"/>
      <c r="M2691" s="208">
        <v>0</v>
      </c>
      <c r="N2691" s="208">
        <v>0</v>
      </c>
      <c r="O2691" s="330">
        <v>1266</v>
      </c>
      <c r="P2691" s="208" t="s">
        <v>257</v>
      </c>
      <c r="Q2691" s="208" t="s">
        <v>258</v>
      </c>
      <c r="R2691" s="208" t="s">
        <v>259</v>
      </c>
      <c r="S2691" s="203">
        <v>44837.595717592594</v>
      </c>
    </row>
    <row r="2692" spans="1:19" x14ac:dyDescent="0.2">
      <c r="A2692" s="208" t="s">
        <v>256</v>
      </c>
      <c r="B2692" s="208" t="s">
        <v>131</v>
      </c>
      <c r="C2692" s="203">
        <v>44827.041666666664</v>
      </c>
      <c r="D2692" s="208">
        <v>0</v>
      </c>
      <c r="E2692" s="208">
        <v>0</v>
      </c>
      <c r="F2692" s="208">
        <v>0.79600000000000004</v>
      </c>
      <c r="G2692" s="208">
        <v>0.79600000000000004</v>
      </c>
      <c r="H2692" s="208">
        <v>0</v>
      </c>
      <c r="I2692" s="208">
        <v>0</v>
      </c>
      <c r="J2692" s="208">
        <v>0</v>
      </c>
      <c r="K2692" s="208">
        <v>0</v>
      </c>
      <c r="L2692" s="208"/>
      <c r="M2692" s="208">
        <v>0</v>
      </c>
      <c r="N2692" s="208">
        <v>0</v>
      </c>
      <c r="O2692" s="330">
        <v>1266</v>
      </c>
      <c r="P2692" s="208" t="s">
        <v>257</v>
      </c>
      <c r="Q2692" s="208" t="s">
        <v>258</v>
      </c>
      <c r="R2692" s="208" t="s">
        <v>259</v>
      </c>
      <c r="S2692" s="203">
        <v>44837.595717592594</v>
      </c>
    </row>
    <row r="2693" spans="1:19" x14ac:dyDescent="0.2">
      <c r="A2693" s="208" t="s">
        <v>256</v>
      </c>
      <c r="B2693" s="208" t="s">
        <v>131</v>
      </c>
      <c r="C2693" s="203">
        <v>44827.083333333336</v>
      </c>
      <c r="D2693" s="208">
        <v>0</v>
      </c>
      <c r="E2693" s="208">
        <v>0</v>
      </c>
      <c r="F2693" s="208">
        <v>0.81399999999999995</v>
      </c>
      <c r="G2693" s="208">
        <v>0.81399999999999995</v>
      </c>
      <c r="H2693" s="208">
        <v>0</v>
      </c>
      <c r="I2693" s="208">
        <v>0</v>
      </c>
      <c r="J2693" s="208">
        <v>0</v>
      </c>
      <c r="K2693" s="208">
        <v>0</v>
      </c>
      <c r="L2693" s="208"/>
      <c r="M2693" s="208">
        <v>0</v>
      </c>
      <c r="N2693" s="208">
        <v>0</v>
      </c>
      <c r="O2693" s="330">
        <v>1266</v>
      </c>
      <c r="P2693" s="208" t="s">
        <v>257</v>
      </c>
      <c r="Q2693" s="208" t="s">
        <v>258</v>
      </c>
      <c r="R2693" s="208" t="s">
        <v>259</v>
      </c>
      <c r="S2693" s="203">
        <v>44837.595717592594</v>
      </c>
    </row>
    <row r="2694" spans="1:19" x14ac:dyDescent="0.2">
      <c r="A2694" s="208" t="s">
        <v>256</v>
      </c>
      <c r="B2694" s="208" t="s">
        <v>131</v>
      </c>
      <c r="C2694" s="203">
        <v>44827.125</v>
      </c>
      <c r="D2694" s="208">
        <v>0</v>
      </c>
      <c r="E2694" s="208">
        <v>0</v>
      </c>
      <c r="F2694" s="208">
        <v>0.83399999999999996</v>
      </c>
      <c r="G2694" s="208">
        <v>0.83399999999999996</v>
      </c>
      <c r="H2694" s="208">
        <v>0</v>
      </c>
      <c r="I2694" s="208">
        <v>0</v>
      </c>
      <c r="J2694" s="208">
        <v>0</v>
      </c>
      <c r="K2694" s="208">
        <v>0</v>
      </c>
      <c r="L2694" s="208"/>
      <c r="M2694" s="208">
        <v>0</v>
      </c>
      <c r="N2694" s="208">
        <v>0</v>
      </c>
      <c r="O2694" s="330">
        <v>1266</v>
      </c>
      <c r="P2694" s="208" t="s">
        <v>257</v>
      </c>
      <c r="Q2694" s="208" t="s">
        <v>258</v>
      </c>
      <c r="R2694" s="208" t="s">
        <v>259</v>
      </c>
      <c r="S2694" s="203">
        <v>44837.595717592594</v>
      </c>
    </row>
    <row r="2695" spans="1:19" x14ac:dyDescent="0.2">
      <c r="A2695" s="208" t="s">
        <v>256</v>
      </c>
      <c r="B2695" s="208" t="s">
        <v>131</v>
      </c>
      <c r="C2695" s="203">
        <v>44827.166666666664</v>
      </c>
      <c r="D2695" s="208">
        <v>0</v>
      </c>
      <c r="E2695" s="208">
        <v>0</v>
      </c>
      <c r="F2695" s="208">
        <v>0.82499999999999996</v>
      </c>
      <c r="G2695" s="208">
        <v>0.82499999999999996</v>
      </c>
      <c r="H2695" s="208">
        <v>0</v>
      </c>
      <c r="I2695" s="208">
        <v>0</v>
      </c>
      <c r="J2695" s="208">
        <v>0</v>
      </c>
      <c r="K2695" s="208">
        <v>0</v>
      </c>
      <c r="L2695" s="208"/>
      <c r="M2695" s="208">
        <v>0</v>
      </c>
      <c r="N2695" s="208">
        <v>0</v>
      </c>
      <c r="O2695" s="330">
        <v>1266</v>
      </c>
      <c r="P2695" s="208" t="s">
        <v>257</v>
      </c>
      <c r="Q2695" s="208" t="s">
        <v>258</v>
      </c>
      <c r="R2695" s="208" t="s">
        <v>259</v>
      </c>
      <c r="S2695" s="203">
        <v>44837.595717592594</v>
      </c>
    </row>
    <row r="2696" spans="1:19" x14ac:dyDescent="0.2">
      <c r="A2696" s="208" t="s">
        <v>256</v>
      </c>
      <c r="B2696" s="208" t="s">
        <v>131</v>
      </c>
      <c r="C2696" s="203">
        <v>44827.208333333336</v>
      </c>
      <c r="D2696" s="208">
        <v>0</v>
      </c>
      <c r="E2696" s="208">
        <v>0</v>
      </c>
      <c r="F2696" s="208">
        <v>0.78600000000000003</v>
      </c>
      <c r="G2696" s="208">
        <v>0.78600000000000003</v>
      </c>
      <c r="H2696" s="208">
        <v>0</v>
      </c>
      <c r="I2696" s="208">
        <v>0</v>
      </c>
      <c r="J2696" s="208">
        <v>0</v>
      </c>
      <c r="K2696" s="208">
        <v>0</v>
      </c>
      <c r="L2696" s="208"/>
      <c r="M2696" s="208">
        <v>0</v>
      </c>
      <c r="N2696" s="208">
        <v>0</v>
      </c>
      <c r="O2696" s="330">
        <v>1266</v>
      </c>
      <c r="P2696" s="208" t="s">
        <v>257</v>
      </c>
      <c r="Q2696" s="208" t="s">
        <v>258</v>
      </c>
      <c r="R2696" s="208" t="s">
        <v>259</v>
      </c>
      <c r="S2696" s="203">
        <v>44837.595717592594</v>
      </c>
    </row>
    <row r="2697" spans="1:19" x14ac:dyDescent="0.2">
      <c r="A2697" s="208" t="s">
        <v>256</v>
      </c>
      <c r="B2697" s="208" t="s">
        <v>131</v>
      </c>
      <c r="C2697" s="203">
        <v>44827.25</v>
      </c>
      <c r="D2697" s="208">
        <v>0</v>
      </c>
      <c r="E2697" s="208">
        <v>0</v>
      </c>
      <c r="F2697" s="208">
        <v>0.81499999999999995</v>
      </c>
      <c r="G2697" s="208">
        <v>0.81499999999999995</v>
      </c>
      <c r="H2697" s="208">
        <v>0</v>
      </c>
      <c r="I2697" s="208">
        <v>0</v>
      </c>
      <c r="J2697" s="208">
        <v>0</v>
      </c>
      <c r="K2697" s="208">
        <v>0</v>
      </c>
      <c r="L2697" s="208"/>
      <c r="M2697" s="208">
        <v>0</v>
      </c>
      <c r="N2697" s="208">
        <v>0</v>
      </c>
      <c r="O2697" s="330">
        <v>1266</v>
      </c>
      <c r="P2697" s="208" t="s">
        <v>257</v>
      </c>
      <c r="Q2697" s="208" t="s">
        <v>258</v>
      </c>
      <c r="R2697" s="208" t="s">
        <v>259</v>
      </c>
      <c r="S2697" s="203">
        <v>44837.595717592594</v>
      </c>
    </row>
    <row r="2698" spans="1:19" x14ac:dyDescent="0.2">
      <c r="A2698" s="208" t="s">
        <v>256</v>
      </c>
      <c r="B2698" s="208" t="s">
        <v>131</v>
      </c>
      <c r="C2698" s="203">
        <v>44827.291666666664</v>
      </c>
      <c r="D2698" s="208">
        <v>0</v>
      </c>
      <c r="E2698" s="208">
        <v>0</v>
      </c>
      <c r="F2698" s="208">
        <v>0.75900000000000001</v>
      </c>
      <c r="G2698" s="208">
        <v>0.75900000000000001</v>
      </c>
      <c r="H2698" s="208">
        <v>0</v>
      </c>
      <c r="I2698" s="208">
        <v>0</v>
      </c>
      <c r="J2698" s="208">
        <v>0</v>
      </c>
      <c r="K2698" s="208">
        <v>0</v>
      </c>
      <c r="L2698" s="208"/>
      <c r="M2698" s="208">
        <v>0</v>
      </c>
      <c r="N2698" s="208">
        <v>0</v>
      </c>
      <c r="O2698" s="330">
        <v>1266</v>
      </c>
      <c r="P2698" s="208" t="s">
        <v>257</v>
      </c>
      <c r="Q2698" s="208" t="s">
        <v>258</v>
      </c>
      <c r="R2698" s="208" t="s">
        <v>259</v>
      </c>
      <c r="S2698" s="203">
        <v>44837.595717592594</v>
      </c>
    </row>
    <row r="2699" spans="1:19" x14ac:dyDescent="0.2">
      <c r="A2699" s="208" t="s">
        <v>256</v>
      </c>
      <c r="B2699" s="208" t="s">
        <v>131</v>
      </c>
      <c r="C2699" s="203">
        <v>44827.333333333336</v>
      </c>
      <c r="D2699" s="208">
        <v>0</v>
      </c>
      <c r="E2699" s="208">
        <v>0</v>
      </c>
      <c r="F2699" s="208">
        <v>0.75900000000000001</v>
      </c>
      <c r="G2699" s="208">
        <v>0.75900000000000001</v>
      </c>
      <c r="H2699" s="208">
        <v>0</v>
      </c>
      <c r="I2699" s="208">
        <v>0</v>
      </c>
      <c r="J2699" s="208">
        <v>0</v>
      </c>
      <c r="K2699" s="208">
        <v>0</v>
      </c>
      <c r="L2699" s="208"/>
      <c r="M2699" s="208">
        <v>0</v>
      </c>
      <c r="N2699" s="208">
        <v>0</v>
      </c>
      <c r="O2699" s="330">
        <v>1266</v>
      </c>
      <c r="P2699" s="208" t="s">
        <v>257</v>
      </c>
      <c r="Q2699" s="208" t="s">
        <v>258</v>
      </c>
      <c r="R2699" s="208" t="s">
        <v>259</v>
      </c>
      <c r="S2699" s="203">
        <v>44837.595717592594</v>
      </c>
    </row>
    <row r="2700" spans="1:19" x14ac:dyDescent="0.2">
      <c r="A2700" s="208" t="s">
        <v>256</v>
      </c>
      <c r="B2700" s="208" t="s">
        <v>131</v>
      </c>
      <c r="C2700" s="203">
        <v>44827.375</v>
      </c>
      <c r="D2700" s="208">
        <v>0</v>
      </c>
      <c r="E2700" s="208">
        <v>0</v>
      </c>
      <c r="F2700" s="208">
        <v>0.76800000000000002</v>
      </c>
      <c r="G2700" s="208">
        <v>0.76800000000000002</v>
      </c>
      <c r="H2700" s="208">
        <v>0</v>
      </c>
      <c r="I2700" s="208">
        <v>0</v>
      </c>
      <c r="J2700" s="208">
        <v>0</v>
      </c>
      <c r="K2700" s="208">
        <v>0</v>
      </c>
      <c r="L2700" s="208"/>
      <c r="M2700" s="208">
        <v>0</v>
      </c>
      <c r="N2700" s="208">
        <v>0</v>
      </c>
      <c r="O2700" s="330">
        <v>1266</v>
      </c>
      <c r="P2700" s="208" t="s">
        <v>257</v>
      </c>
      <c r="Q2700" s="208" t="s">
        <v>258</v>
      </c>
      <c r="R2700" s="208" t="s">
        <v>259</v>
      </c>
      <c r="S2700" s="203">
        <v>44837.595717592594</v>
      </c>
    </row>
    <row r="2701" spans="1:19" x14ac:dyDescent="0.2">
      <c r="A2701" s="208" t="s">
        <v>256</v>
      </c>
      <c r="B2701" s="208" t="s">
        <v>131</v>
      </c>
      <c r="C2701" s="203">
        <v>44827.416666666664</v>
      </c>
      <c r="D2701" s="208">
        <v>0</v>
      </c>
      <c r="E2701" s="208">
        <v>0</v>
      </c>
      <c r="F2701" s="208">
        <v>0.76800000000000002</v>
      </c>
      <c r="G2701" s="208">
        <v>0.76800000000000002</v>
      </c>
      <c r="H2701" s="208">
        <v>0</v>
      </c>
      <c r="I2701" s="208">
        <v>0</v>
      </c>
      <c r="J2701" s="208">
        <v>0</v>
      </c>
      <c r="K2701" s="208">
        <v>0</v>
      </c>
      <c r="L2701" s="208"/>
      <c r="M2701" s="208">
        <v>0</v>
      </c>
      <c r="N2701" s="208">
        <v>0</v>
      </c>
      <c r="O2701" s="330">
        <v>1266</v>
      </c>
      <c r="P2701" s="208" t="s">
        <v>257</v>
      </c>
      <c r="Q2701" s="208" t="s">
        <v>258</v>
      </c>
      <c r="R2701" s="208" t="s">
        <v>259</v>
      </c>
      <c r="S2701" s="203">
        <v>44837.595717592594</v>
      </c>
    </row>
    <row r="2702" spans="1:19" x14ac:dyDescent="0.2">
      <c r="A2702" s="208" t="s">
        <v>256</v>
      </c>
      <c r="B2702" s="208" t="s">
        <v>131</v>
      </c>
      <c r="C2702" s="203">
        <v>44827.458333333336</v>
      </c>
      <c r="D2702" s="208">
        <v>0</v>
      </c>
      <c r="E2702" s="208">
        <v>0</v>
      </c>
      <c r="F2702" s="208">
        <v>0.75</v>
      </c>
      <c r="G2702" s="208">
        <v>0.75</v>
      </c>
      <c r="H2702" s="208">
        <v>0</v>
      </c>
      <c r="I2702" s="208">
        <v>0</v>
      </c>
      <c r="J2702" s="208">
        <v>0</v>
      </c>
      <c r="K2702" s="208">
        <v>0</v>
      </c>
      <c r="L2702" s="208"/>
      <c r="M2702" s="208">
        <v>0</v>
      </c>
      <c r="N2702" s="208">
        <v>0</v>
      </c>
      <c r="O2702" s="330">
        <v>1266</v>
      </c>
      <c r="P2702" s="208" t="s">
        <v>257</v>
      </c>
      <c r="Q2702" s="208" t="s">
        <v>258</v>
      </c>
      <c r="R2702" s="208" t="s">
        <v>259</v>
      </c>
      <c r="S2702" s="203">
        <v>44837.595717592594</v>
      </c>
    </row>
    <row r="2703" spans="1:19" x14ac:dyDescent="0.2">
      <c r="A2703" s="208" t="s">
        <v>256</v>
      </c>
      <c r="B2703" s="208" t="s">
        <v>131</v>
      </c>
      <c r="C2703" s="203">
        <v>44827.5</v>
      </c>
      <c r="D2703" s="208">
        <v>0</v>
      </c>
      <c r="E2703" s="208">
        <v>0</v>
      </c>
      <c r="F2703" s="208">
        <v>0.75900000000000001</v>
      </c>
      <c r="G2703" s="208">
        <v>0.75900000000000001</v>
      </c>
      <c r="H2703" s="208">
        <v>0</v>
      </c>
      <c r="I2703" s="208">
        <v>0</v>
      </c>
      <c r="J2703" s="208">
        <v>0</v>
      </c>
      <c r="K2703" s="208">
        <v>0</v>
      </c>
      <c r="L2703" s="208"/>
      <c r="M2703" s="208">
        <v>0</v>
      </c>
      <c r="N2703" s="208">
        <v>0</v>
      </c>
      <c r="O2703" s="330">
        <v>1266</v>
      </c>
      <c r="P2703" s="208" t="s">
        <v>257</v>
      </c>
      <c r="Q2703" s="208" t="s">
        <v>258</v>
      </c>
      <c r="R2703" s="208" t="s">
        <v>259</v>
      </c>
      <c r="S2703" s="203">
        <v>44837.595717592594</v>
      </c>
    </row>
    <row r="2704" spans="1:19" x14ac:dyDescent="0.2">
      <c r="A2704" s="208" t="s">
        <v>256</v>
      </c>
      <c r="B2704" s="208" t="s">
        <v>131</v>
      </c>
      <c r="C2704" s="203">
        <v>44827.541666666664</v>
      </c>
      <c r="D2704" s="208">
        <v>0</v>
      </c>
      <c r="E2704" s="208">
        <v>0</v>
      </c>
      <c r="F2704" s="208">
        <v>0.75900000000000001</v>
      </c>
      <c r="G2704" s="208">
        <v>0.75900000000000001</v>
      </c>
      <c r="H2704" s="208">
        <v>0</v>
      </c>
      <c r="I2704" s="208">
        <v>0</v>
      </c>
      <c r="J2704" s="208">
        <v>0</v>
      </c>
      <c r="K2704" s="208">
        <v>0</v>
      </c>
      <c r="L2704" s="208"/>
      <c r="M2704" s="208">
        <v>0</v>
      </c>
      <c r="N2704" s="208">
        <v>0</v>
      </c>
      <c r="O2704" s="330">
        <v>1266</v>
      </c>
      <c r="P2704" s="208" t="s">
        <v>257</v>
      </c>
      <c r="Q2704" s="208" t="s">
        <v>258</v>
      </c>
      <c r="R2704" s="208" t="s">
        <v>259</v>
      </c>
      <c r="S2704" s="203">
        <v>44837.595717592594</v>
      </c>
    </row>
    <row r="2705" spans="1:19" x14ac:dyDescent="0.2">
      <c r="A2705" s="208" t="s">
        <v>256</v>
      </c>
      <c r="B2705" s="208" t="s">
        <v>131</v>
      </c>
      <c r="C2705" s="203">
        <v>44827.583333333336</v>
      </c>
      <c r="D2705" s="208">
        <v>0</v>
      </c>
      <c r="E2705" s="208">
        <v>0</v>
      </c>
      <c r="F2705" s="208">
        <v>0.74099999999999999</v>
      </c>
      <c r="G2705" s="208">
        <v>0.74099999999999999</v>
      </c>
      <c r="H2705" s="208">
        <v>0</v>
      </c>
      <c r="I2705" s="208">
        <v>0</v>
      </c>
      <c r="J2705" s="208">
        <v>0</v>
      </c>
      <c r="K2705" s="208">
        <v>0</v>
      </c>
      <c r="L2705" s="208"/>
      <c r="M2705" s="208">
        <v>0</v>
      </c>
      <c r="N2705" s="208">
        <v>0</v>
      </c>
      <c r="O2705" s="330">
        <v>1266</v>
      </c>
      <c r="P2705" s="208" t="s">
        <v>257</v>
      </c>
      <c r="Q2705" s="208" t="s">
        <v>258</v>
      </c>
      <c r="R2705" s="208" t="s">
        <v>259</v>
      </c>
      <c r="S2705" s="203">
        <v>44837.595717592594</v>
      </c>
    </row>
    <row r="2706" spans="1:19" x14ac:dyDescent="0.2">
      <c r="A2706" s="208" t="s">
        <v>256</v>
      </c>
      <c r="B2706" s="208" t="s">
        <v>131</v>
      </c>
      <c r="C2706" s="203">
        <v>44827.625</v>
      </c>
      <c r="D2706" s="208">
        <v>0</v>
      </c>
      <c r="E2706" s="208">
        <v>0</v>
      </c>
      <c r="F2706" s="208">
        <v>0.74099999999999999</v>
      </c>
      <c r="G2706" s="208">
        <v>0.74099999999999999</v>
      </c>
      <c r="H2706" s="208">
        <v>0</v>
      </c>
      <c r="I2706" s="208">
        <v>0</v>
      </c>
      <c r="J2706" s="208">
        <v>0</v>
      </c>
      <c r="K2706" s="208">
        <v>0</v>
      </c>
      <c r="L2706" s="208"/>
      <c r="M2706" s="208">
        <v>0</v>
      </c>
      <c r="N2706" s="208">
        <v>0</v>
      </c>
      <c r="O2706" s="330">
        <v>1266</v>
      </c>
      <c r="P2706" s="208" t="s">
        <v>257</v>
      </c>
      <c r="Q2706" s="208" t="s">
        <v>258</v>
      </c>
      <c r="R2706" s="208" t="s">
        <v>259</v>
      </c>
      <c r="S2706" s="203">
        <v>44837.595717592594</v>
      </c>
    </row>
    <row r="2707" spans="1:19" x14ac:dyDescent="0.2">
      <c r="A2707" s="208" t="s">
        <v>256</v>
      </c>
      <c r="B2707" s="208" t="s">
        <v>131</v>
      </c>
      <c r="C2707" s="203">
        <v>44827.666666666664</v>
      </c>
      <c r="D2707" s="208">
        <v>0</v>
      </c>
      <c r="E2707" s="208">
        <v>0</v>
      </c>
      <c r="F2707" s="208">
        <v>0.74099999999999999</v>
      </c>
      <c r="G2707" s="208">
        <v>0.74099999999999999</v>
      </c>
      <c r="H2707" s="208">
        <v>0</v>
      </c>
      <c r="I2707" s="208">
        <v>0</v>
      </c>
      <c r="J2707" s="208">
        <v>0</v>
      </c>
      <c r="K2707" s="208">
        <v>0</v>
      </c>
      <c r="L2707" s="208"/>
      <c r="M2707" s="208">
        <v>0</v>
      </c>
      <c r="N2707" s="208">
        <v>0</v>
      </c>
      <c r="O2707" s="330">
        <v>1266</v>
      </c>
      <c r="P2707" s="208" t="s">
        <v>257</v>
      </c>
      <c r="Q2707" s="208" t="s">
        <v>258</v>
      </c>
      <c r="R2707" s="208" t="s">
        <v>259</v>
      </c>
      <c r="S2707" s="203">
        <v>44837.595717592594</v>
      </c>
    </row>
    <row r="2708" spans="1:19" x14ac:dyDescent="0.2">
      <c r="A2708" s="208" t="s">
        <v>256</v>
      </c>
      <c r="B2708" s="208" t="s">
        <v>131</v>
      </c>
      <c r="C2708" s="203">
        <v>44827.708333333336</v>
      </c>
      <c r="D2708" s="208">
        <v>0</v>
      </c>
      <c r="E2708" s="208">
        <v>0</v>
      </c>
      <c r="F2708" s="208">
        <v>0.73199999999999998</v>
      </c>
      <c r="G2708" s="208">
        <v>0.73199999999999998</v>
      </c>
      <c r="H2708" s="208">
        <v>0</v>
      </c>
      <c r="I2708" s="208">
        <v>0</v>
      </c>
      <c r="J2708" s="208">
        <v>0</v>
      </c>
      <c r="K2708" s="208">
        <v>0</v>
      </c>
      <c r="L2708" s="208"/>
      <c r="M2708" s="208">
        <v>0</v>
      </c>
      <c r="N2708" s="208">
        <v>0</v>
      </c>
      <c r="O2708" s="330">
        <v>1266</v>
      </c>
      <c r="P2708" s="208" t="s">
        <v>257</v>
      </c>
      <c r="Q2708" s="208" t="s">
        <v>258</v>
      </c>
      <c r="R2708" s="208" t="s">
        <v>259</v>
      </c>
      <c r="S2708" s="203">
        <v>44837.595717592594</v>
      </c>
    </row>
    <row r="2709" spans="1:19" x14ac:dyDescent="0.2">
      <c r="A2709" s="208" t="s">
        <v>256</v>
      </c>
      <c r="B2709" s="208" t="s">
        <v>131</v>
      </c>
      <c r="C2709" s="203">
        <v>44827.75</v>
      </c>
      <c r="D2709" s="208">
        <v>0</v>
      </c>
      <c r="E2709" s="208">
        <v>0</v>
      </c>
      <c r="F2709" s="208">
        <v>0.72299999999999998</v>
      </c>
      <c r="G2709" s="208">
        <v>0.72299999999999998</v>
      </c>
      <c r="H2709" s="208">
        <v>0</v>
      </c>
      <c r="I2709" s="208">
        <v>0</v>
      </c>
      <c r="J2709" s="208">
        <v>0</v>
      </c>
      <c r="K2709" s="208">
        <v>0</v>
      </c>
      <c r="L2709" s="208"/>
      <c r="M2709" s="208">
        <v>0</v>
      </c>
      <c r="N2709" s="208">
        <v>0</v>
      </c>
      <c r="O2709" s="330">
        <v>1266</v>
      </c>
      <c r="P2709" s="208" t="s">
        <v>257</v>
      </c>
      <c r="Q2709" s="208" t="s">
        <v>258</v>
      </c>
      <c r="R2709" s="208" t="s">
        <v>259</v>
      </c>
      <c r="S2709" s="203">
        <v>44837.595717592594</v>
      </c>
    </row>
    <row r="2710" spans="1:19" x14ac:dyDescent="0.2">
      <c r="A2710" s="208" t="s">
        <v>256</v>
      </c>
      <c r="B2710" s="208" t="s">
        <v>131</v>
      </c>
      <c r="C2710" s="203">
        <v>44827.791666666664</v>
      </c>
      <c r="D2710" s="208">
        <v>0</v>
      </c>
      <c r="E2710" s="208">
        <v>0</v>
      </c>
      <c r="F2710" s="208">
        <v>0.72299999999999998</v>
      </c>
      <c r="G2710" s="208">
        <v>0.72299999999999998</v>
      </c>
      <c r="H2710" s="208">
        <v>0</v>
      </c>
      <c r="I2710" s="208">
        <v>0</v>
      </c>
      <c r="J2710" s="208">
        <v>0</v>
      </c>
      <c r="K2710" s="208">
        <v>0</v>
      </c>
      <c r="L2710" s="208"/>
      <c r="M2710" s="208">
        <v>0</v>
      </c>
      <c r="N2710" s="208">
        <v>0</v>
      </c>
      <c r="O2710" s="330">
        <v>1266</v>
      </c>
      <c r="P2710" s="208" t="s">
        <v>257</v>
      </c>
      <c r="Q2710" s="208" t="s">
        <v>258</v>
      </c>
      <c r="R2710" s="208" t="s">
        <v>259</v>
      </c>
      <c r="S2710" s="203">
        <v>44837.595717592594</v>
      </c>
    </row>
    <row r="2711" spans="1:19" x14ac:dyDescent="0.2">
      <c r="A2711" s="208" t="s">
        <v>256</v>
      </c>
      <c r="B2711" s="208" t="s">
        <v>131</v>
      </c>
      <c r="C2711" s="203">
        <v>44827.833333333336</v>
      </c>
      <c r="D2711" s="208">
        <v>0</v>
      </c>
      <c r="E2711" s="208">
        <v>0</v>
      </c>
      <c r="F2711" s="208">
        <v>0.75</v>
      </c>
      <c r="G2711" s="208">
        <v>0.75</v>
      </c>
      <c r="H2711" s="208">
        <v>0</v>
      </c>
      <c r="I2711" s="208">
        <v>0</v>
      </c>
      <c r="J2711" s="208">
        <v>0</v>
      </c>
      <c r="K2711" s="208">
        <v>0</v>
      </c>
      <c r="L2711" s="208"/>
      <c r="M2711" s="208">
        <v>0</v>
      </c>
      <c r="N2711" s="208">
        <v>0</v>
      </c>
      <c r="O2711" s="330">
        <v>1266</v>
      </c>
      <c r="P2711" s="208" t="s">
        <v>257</v>
      </c>
      <c r="Q2711" s="208" t="s">
        <v>258</v>
      </c>
      <c r="R2711" s="208" t="s">
        <v>259</v>
      </c>
      <c r="S2711" s="203">
        <v>44837.595717592594</v>
      </c>
    </row>
    <row r="2712" spans="1:19" x14ac:dyDescent="0.2">
      <c r="A2712" s="208" t="s">
        <v>256</v>
      </c>
      <c r="B2712" s="208" t="s">
        <v>131</v>
      </c>
      <c r="C2712" s="203">
        <v>44827.875</v>
      </c>
      <c r="D2712" s="208">
        <v>0</v>
      </c>
      <c r="E2712" s="208">
        <v>0</v>
      </c>
      <c r="F2712" s="208">
        <v>0.75</v>
      </c>
      <c r="G2712" s="208">
        <v>0.75</v>
      </c>
      <c r="H2712" s="208">
        <v>0</v>
      </c>
      <c r="I2712" s="208">
        <v>0</v>
      </c>
      <c r="J2712" s="208">
        <v>0</v>
      </c>
      <c r="K2712" s="208">
        <v>0</v>
      </c>
      <c r="L2712" s="208"/>
      <c r="M2712" s="208">
        <v>0</v>
      </c>
      <c r="N2712" s="208">
        <v>0</v>
      </c>
      <c r="O2712" s="330">
        <v>1266</v>
      </c>
      <c r="P2712" s="208" t="s">
        <v>257</v>
      </c>
      <c r="Q2712" s="208" t="s">
        <v>258</v>
      </c>
      <c r="R2712" s="208" t="s">
        <v>259</v>
      </c>
      <c r="S2712" s="203">
        <v>44837.595717592594</v>
      </c>
    </row>
    <row r="2713" spans="1:19" x14ac:dyDescent="0.2">
      <c r="A2713" s="208" t="s">
        <v>256</v>
      </c>
      <c r="B2713" s="208" t="s">
        <v>131</v>
      </c>
      <c r="C2713" s="203">
        <v>44827.916666666664</v>
      </c>
      <c r="D2713" s="208">
        <v>0</v>
      </c>
      <c r="E2713" s="208">
        <v>0</v>
      </c>
      <c r="F2713" s="208">
        <v>0.75</v>
      </c>
      <c r="G2713" s="208">
        <v>0.75</v>
      </c>
      <c r="H2713" s="208">
        <v>0</v>
      </c>
      <c r="I2713" s="208">
        <v>0</v>
      </c>
      <c r="J2713" s="208">
        <v>0</v>
      </c>
      <c r="K2713" s="208">
        <v>0</v>
      </c>
      <c r="L2713" s="208"/>
      <c r="M2713" s="208">
        <v>0</v>
      </c>
      <c r="N2713" s="208">
        <v>0</v>
      </c>
      <c r="O2713" s="330">
        <v>1266</v>
      </c>
      <c r="P2713" s="208" t="s">
        <v>257</v>
      </c>
      <c r="Q2713" s="208" t="s">
        <v>258</v>
      </c>
      <c r="R2713" s="208" t="s">
        <v>259</v>
      </c>
      <c r="S2713" s="203">
        <v>44837.595717592594</v>
      </c>
    </row>
    <row r="2714" spans="1:19" x14ac:dyDescent="0.2">
      <c r="A2714" s="208" t="s">
        <v>256</v>
      </c>
      <c r="B2714" s="208" t="s">
        <v>131</v>
      </c>
      <c r="C2714" s="203">
        <v>44827.958333333336</v>
      </c>
      <c r="D2714" s="208">
        <v>0</v>
      </c>
      <c r="E2714" s="208">
        <v>0</v>
      </c>
      <c r="F2714" s="208">
        <v>0.80400000000000005</v>
      </c>
      <c r="G2714" s="208">
        <v>0.80400000000000005</v>
      </c>
      <c r="H2714" s="208">
        <v>0</v>
      </c>
      <c r="I2714" s="208">
        <v>0</v>
      </c>
      <c r="J2714" s="208">
        <v>0</v>
      </c>
      <c r="K2714" s="208">
        <v>0</v>
      </c>
      <c r="L2714" s="208"/>
      <c r="M2714" s="208">
        <v>0</v>
      </c>
      <c r="N2714" s="208">
        <v>0</v>
      </c>
      <c r="O2714" s="330">
        <v>1266</v>
      </c>
      <c r="P2714" s="208" t="s">
        <v>257</v>
      </c>
      <c r="Q2714" s="208" t="s">
        <v>258</v>
      </c>
      <c r="R2714" s="208" t="s">
        <v>259</v>
      </c>
      <c r="S2714" s="203">
        <v>44837.595717592594</v>
      </c>
    </row>
    <row r="2715" spans="1:19" x14ac:dyDescent="0.2">
      <c r="A2715" s="208" t="s">
        <v>256</v>
      </c>
      <c r="B2715" s="208" t="s">
        <v>131</v>
      </c>
      <c r="C2715" s="203">
        <v>44828</v>
      </c>
      <c r="D2715" s="208">
        <v>0</v>
      </c>
      <c r="E2715" s="208">
        <v>0</v>
      </c>
      <c r="F2715" s="208">
        <v>0.82399999999999995</v>
      </c>
      <c r="G2715" s="208">
        <v>0.82399999999999995</v>
      </c>
      <c r="H2715" s="208">
        <v>0</v>
      </c>
      <c r="I2715" s="208">
        <v>0</v>
      </c>
      <c r="J2715" s="208">
        <v>0</v>
      </c>
      <c r="K2715" s="208">
        <v>0</v>
      </c>
      <c r="L2715" s="208"/>
      <c r="M2715" s="208">
        <v>0</v>
      </c>
      <c r="N2715" s="208">
        <v>0</v>
      </c>
      <c r="O2715" s="330">
        <v>1266</v>
      </c>
      <c r="P2715" s="208" t="s">
        <v>257</v>
      </c>
      <c r="Q2715" s="208" t="s">
        <v>258</v>
      </c>
      <c r="R2715" s="208" t="s">
        <v>259</v>
      </c>
      <c r="S2715" s="203">
        <v>44837.595717592594</v>
      </c>
    </row>
    <row r="2716" spans="1:19" x14ac:dyDescent="0.2">
      <c r="A2716" s="208" t="s">
        <v>256</v>
      </c>
      <c r="B2716" s="208" t="s">
        <v>131</v>
      </c>
      <c r="C2716" s="203">
        <v>44828.041666666664</v>
      </c>
      <c r="D2716" s="208">
        <v>0</v>
      </c>
      <c r="E2716" s="208">
        <v>0</v>
      </c>
      <c r="F2716" s="208">
        <v>0.81399999999999995</v>
      </c>
      <c r="G2716" s="208">
        <v>0.81399999999999995</v>
      </c>
      <c r="H2716" s="208">
        <v>0</v>
      </c>
      <c r="I2716" s="208">
        <v>0</v>
      </c>
      <c r="J2716" s="208">
        <v>0</v>
      </c>
      <c r="K2716" s="208">
        <v>0</v>
      </c>
      <c r="L2716" s="208"/>
      <c r="M2716" s="208">
        <v>0</v>
      </c>
      <c r="N2716" s="208">
        <v>0</v>
      </c>
      <c r="O2716" s="330">
        <v>1266</v>
      </c>
      <c r="P2716" s="208" t="s">
        <v>257</v>
      </c>
      <c r="Q2716" s="208" t="s">
        <v>258</v>
      </c>
      <c r="R2716" s="208" t="s">
        <v>259</v>
      </c>
      <c r="S2716" s="203">
        <v>44837.595717592594</v>
      </c>
    </row>
    <row r="2717" spans="1:19" x14ac:dyDescent="0.2">
      <c r="A2717" s="208" t="s">
        <v>256</v>
      </c>
      <c r="B2717" s="208" t="s">
        <v>131</v>
      </c>
      <c r="C2717" s="203">
        <v>44828.083333333336</v>
      </c>
      <c r="D2717" s="208">
        <v>0</v>
      </c>
      <c r="E2717" s="208">
        <v>0</v>
      </c>
      <c r="F2717" s="208">
        <v>0.78600000000000003</v>
      </c>
      <c r="G2717" s="208">
        <v>0.78600000000000003</v>
      </c>
      <c r="H2717" s="208">
        <v>0</v>
      </c>
      <c r="I2717" s="208">
        <v>0</v>
      </c>
      <c r="J2717" s="208">
        <v>0</v>
      </c>
      <c r="K2717" s="208">
        <v>0</v>
      </c>
      <c r="L2717" s="208"/>
      <c r="M2717" s="208">
        <v>0</v>
      </c>
      <c r="N2717" s="208">
        <v>0</v>
      </c>
      <c r="O2717" s="330">
        <v>1266</v>
      </c>
      <c r="P2717" s="208" t="s">
        <v>257</v>
      </c>
      <c r="Q2717" s="208" t="s">
        <v>258</v>
      </c>
      <c r="R2717" s="208" t="s">
        <v>259</v>
      </c>
      <c r="S2717" s="203">
        <v>44837.595717592594</v>
      </c>
    </row>
    <row r="2718" spans="1:19" x14ac:dyDescent="0.2">
      <c r="A2718" s="208" t="s">
        <v>256</v>
      </c>
      <c r="B2718" s="208" t="s">
        <v>131</v>
      </c>
      <c r="C2718" s="203">
        <v>44828.125</v>
      </c>
      <c r="D2718" s="208">
        <v>0</v>
      </c>
      <c r="E2718" s="208">
        <v>0</v>
      </c>
      <c r="F2718" s="208">
        <v>0.81399999999999995</v>
      </c>
      <c r="G2718" s="208">
        <v>0.81399999999999995</v>
      </c>
      <c r="H2718" s="208">
        <v>0</v>
      </c>
      <c r="I2718" s="208">
        <v>0</v>
      </c>
      <c r="J2718" s="208">
        <v>0</v>
      </c>
      <c r="K2718" s="208">
        <v>0</v>
      </c>
      <c r="L2718" s="208"/>
      <c r="M2718" s="208">
        <v>0</v>
      </c>
      <c r="N2718" s="208">
        <v>0</v>
      </c>
      <c r="O2718" s="330">
        <v>1266</v>
      </c>
      <c r="P2718" s="208" t="s">
        <v>257</v>
      </c>
      <c r="Q2718" s="208" t="s">
        <v>258</v>
      </c>
      <c r="R2718" s="208" t="s">
        <v>259</v>
      </c>
      <c r="S2718" s="203">
        <v>44837.595717592594</v>
      </c>
    </row>
    <row r="2719" spans="1:19" x14ac:dyDescent="0.2">
      <c r="A2719" s="208" t="s">
        <v>256</v>
      </c>
      <c r="B2719" s="208" t="s">
        <v>131</v>
      </c>
      <c r="C2719" s="203">
        <v>44828.166666666664</v>
      </c>
      <c r="D2719" s="208">
        <v>0</v>
      </c>
      <c r="E2719" s="208">
        <v>0</v>
      </c>
      <c r="F2719" s="208">
        <v>0.82499999999999996</v>
      </c>
      <c r="G2719" s="208">
        <v>0.82499999999999996</v>
      </c>
      <c r="H2719" s="208">
        <v>0</v>
      </c>
      <c r="I2719" s="208">
        <v>0</v>
      </c>
      <c r="J2719" s="208">
        <v>0</v>
      </c>
      <c r="K2719" s="208">
        <v>0</v>
      </c>
      <c r="L2719" s="208"/>
      <c r="M2719" s="208">
        <v>0</v>
      </c>
      <c r="N2719" s="208">
        <v>0</v>
      </c>
      <c r="O2719" s="330">
        <v>1266</v>
      </c>
      <c r="P2719" s="208" t="s">
        <v>257</v>
      </c>
      <c r="Q2719" s="208" t="s">
        <v>258</v>
      </c>
      <c r="R2719" s="208" t="s">
        <v>259</v>
      </c>
      <c r="S2719" s="203">
        <v>44837.595717592594</v>
      </c>
    </row>
    <row r="2720" spans="1:19" x14ac:dyDescent="0.2">
      <c r="A2720" s="208" t="s">
        <v>256</v>
      </c>
      <c r="B2720" s="208" t="s">
        <v>131</v>
      </c>
      <c r="C2720" s="203">
        <v>44828.208333333336</v>
      </c>
      <c r="D2720" s="208">
        <v>0</v>
      </c>
      <c r="E2720" s="208">
        <v>0</v>
      </c>
      <c r="F2720" s="208">
        <v>0.76800000000000002</v>
      </c>
      <c r="G2720" s="208">
        <v>0.76800000000000002</v>
      </c>
      <c r="H2720" s="208">
        <v>0</v>
      </c>
      <c r="I2720" s="208">
        <v>0</v>
      </c>
      <c r="J2720" s="208">
        <v>0</v>
      </c>
      <c r="K2720" s="208">
        <v>0</v>
      </c>
      <c r="L2720" s="208"/>
      <c r="M2720" s="208">
        <v>0</v>
      </c>
      <c r="N2720" s="208">
        <v>0</v>
      </c>
      <c r="O2720" s="330">
        <v>1266</v>
      </c>
      <c r="P2720" s="208" t="s">
        <v>257</v>
      </c>
      <c r="Q2720" s="208" t="s">
        <v>258</v>
      </c>
      <c r="R2720" s="208" t="s">
        <v>259</v>
      </c>
      <c r="S2720" s="203">
        <v>44837.595717592594</v>
      </c>
    </row>
    <row r="2721" spans="1:19" x14ac:dyDescent="0.2">
      <c r="A2721" s="208" t="s">
        <v>256</v>
      </c>
      <c r="B2721" s="208" t="s">
        <v>131</v>
      </c>
      <c r="C2721" s="203">
        <v>44828.25</v>
      </c>
      <c r="D2721" s="208">
        <v>0</v>
      </c>
      <c r="E2721" s="208">
        <v>0</v>
      </c>
      <c r="F2721" s="208">
        <v>0.75</v>
      </c>
      <c r="G2721" s="208">
        <v>0.75</v>
      </c>
      <c r="H2721" s="208">
        <v>0</v>
      </c>
      <c r="I2721" s="208">
        <v>0</v>
      </c>
      <c r="J2721" s="208">
        <v>0</v>
      </c>
      <c r="K2721" s="208">
        <v>0</v>
      </c>
      <c r="L2721" s="208"/>
      <c r="M2721" s="208">
        <v>0</v>
      </c>
      <c r="N2721" s="208">
        <v>0</v>
      </c>
      <c r="O2721" s="330">
        <v>1266</v>
      </c>
      <c r="P2721" s="208" t="s">
        <v>257</v>
      </c>
      <c r="Q2721" s="208" t="s">
        <v>258</v>
      </c>
      <c r="R2721" s="208" t="s">
        <v>259</v>
      </c>
      <c r="S2721" s="203">
        <v>44837.595717592594</v>
      </c>
    </row>
    <row r="2722" spans="1:19" x14ac:dyDescent="0.2">
      <c r="A2722" s="208" t="s">
        <v>256</v>
      </c>
      <c r="B2722" s="208" t="s">
        <v>131</v>
      </c>
      <c r="C2722" s="203">
        <v>44828.291666666664</v>
      </c>
      <c r="D2722" s="208">
        <v>0</v>
      </c>
      <c r="E2722" s="208">
        <v>0</v>
      </c>
      <c r="F2722" s="208">
        <v>0.80500000000000005</v>
      </c>
      <c r="G2722" s="208">
        <v>0.80500000000000005</v>
      </c>
      <c r="H2722" s="208">
        <v>0</v>
      </c>
      <c r="I2722" s="208">
        <v>0</v>
      </c>
      <c r="J2722" s="208">
        <v>0</v>
      </c>
      <c r="K2722" s="208">
        <v>0</v>
      </c>
      <c r="L2722" s="208"/>
      <c r="M2722" s="208">
        <v>0</v>
      </c>
      <c r="N2722" s="208">
        <v>0</v>
      </c>
      <c r="O2722" s="330">
        <v>1266</v>
      </c>
      <c r="P2722" s="208" t="s">
        <v>257</v>
      </c>
      <c r="Q2722" s="208" t="s">
        <v>258</v>
      </c>
      <c r="R2722" s="208" t="s">
        <v>259</v>
      </c>
      <c r="S2722" s="203">
        <v>44837.595717592594</v>
      </c>
    </row>
    <row r="2723" spans="1:19" x14ac:dyDescent="0.2">
      <c r="A2723" s="208" t="s">
        <v>256</v>
      </c>
      <c r="B2723" s="208" t="s">
        <v>131</v>
      </c>
      <c r="C2723" s="203">
        <v>44828.333333333336</v>
      </c>
      <c r="D2723" s="208">
        <v>0</v>
      </c>
      <c r="E2723" s="208">
        <v>0</v>
      </c>
      <c r="F2723" s="208">
        <v>0.75900000000000001</v>
      </c>
      <c r="G2723" s="208">
        <v>0.75900000000000001</v>
      </c>
      <c r="H2723" s="208">
        <v>0</v>
      </c>
      <c r="I2723" s="208">
        <v>0</v>
      </c>
      <c r="J2723" s="208">
        <v>0</v>
      </c>
      <c r="K2723" s="208">
        <v>0</v>
      </c>
      <c r="L2723" s="208"/>
      <c r="M2723" s="208">
        <v>0</v>
      </c>
      <c r="N2723" s="208">
        <v>0</v>
      </c>
      <c r="O2723" s="330">
        <v>1266</v>
      </c>
      <c r="P2723" s="208" t="s">
        <v>257</v>
      </c>
      <c r="Q2723" s="208" t="s">
        <v>258</v>
      </c>
      <c r="R2723" s="208" t="s">
        <v>259</v>
      </c>
      <c r="S2723" s="203">
        <v>44837.595717592594</v>
      </c>
    </row>
    <row r="2724" spans="1:19" x14ac:dyDescent="0.2">
      <c r="A2724" s="208" t="s">
        <v>256</v>
      </c>
      <c r="B2724" s="208" t="s">
        <v>131</v>
      </c>
      <c r="C2724" s="203">
        <v>44828.375</v>
      </c>
      <c r="D2724" s="208">
        <v>0</v>
      </c>
      <c r="E2724" s="208">
        <v>0</v>
      </c>
      <c r="F2724" s="208">
        <v>0.75</v>
      </c>
      <c r="G2724" s="208">
        <v>0.75</v>
      </c>
      <c r="H2724" s="208">
        <v>0</v>
      </c>
      <c r="I2724" s="208">
        <v>0</v>
      </c>
      <c r="J2724" s="208">
        <v>0</v>
      </c>
      <c r="K2724" s="208">
        <v>0</v>
      </c>
      <c r="L2724" s="208"/>
      <c r="M2724" s="208">
        <v>0</v>
      </c>
      <c r="N2724" s="208">
        <v>0</v>
      </c>
      <c r="O2724" s="330">
        <v>1266</v>
      </c>
      <c r="P2724" s="208" t="s">
        <v>257</v>
      </c>
      <c r="Q2724" s="208" t="s">
        <v>258</v>
      </c>
      <c r="R2724" s="208" t="s">
        <v>259</v>
      </c>
      <c r="S2724" s="203">
        <v>44837.595717592594</v>
      </c>
    </row>
    <row r="2725" spans="1:19" x14ac:dyDescent="0.2">
      <c r="A2725" s="208" t="s">
        <v>256</v>
      </c>
      <c r="B2725" s="208" t="s">
        <v>131</v>
      </c>
      <c r="C2725" s="203">
        <v>44828.416666666664</v>
      </c>
      <c r="D2725" s="208">
        <v>0</v>
      </c>
      <c r="E2725" s="208">
        <v>0</v>
      </c>
      <c r="F2725" s="208">
        <v>0.74099999999999999</v>
      </c>
      <c r="G2725" s="208">
        <v>0.74099999999999999</v>
      </c>
      <c r="H2725" s="208">
        <v>0</v>
      </c>
      <c r="I2725" s="208">
        <v>0</v>
      </c>
      <c r="J2725" s="208">
        <v>0</v>
      </c>
      <c r="K2725" s="208">
        <v>0</v>
      </c>
      <c r="L2725" s="208"/>
      <c r="M2725" s="208">
        <v>0</v>
      </c>
      <c r="N2725" s="208">
        <v>0</v>
      </c>
      <c r="O2725" s="330">
        <v>1266</v>
      </c>
      <c r="P2725" s="208" t="s">
        <v>257</v>
      </c>
      <c r="Q2725" s="208" t="s">
        <v>258</v>
      </c>
      <c r="R2725" s="208" t="s">
        <v>259</v>
      </c>
      <c r="S2725" s="203">
        <v>44837.595717592594</v>
      </c>
    </row>
    <row r="2726" spans="1:19" x14ac:dyDescent="0.2">
      <c r="A2726" s="208" t="s">
        <v>256</v>
      </c>
      <c r="B2726" s="208" t="s">
        <v>131</v>
      </c>
      <c r="C2726" s="203">
        <v>44828.458333333336</v>
      </c>
      <c r="D2726" s="208">
        <v>0</v>
      </c>
      <c r="E2726" s="208">
        <v>0</v>
      </c>
      <c r="F2726" s="208">
        <v>0.74099999999999999</v>
      </c>
      <c r="G2726" s="208">
        <v>0.74099999999999999</v>
      </c>
      <c r="H2726" s="208">
        <v>0</v>
      </c>
      <c r="I2726" s="208">
        <v>0</v>
      </c>
      <c r="J2726" s="208">
        <v>0</v>
      </c>
      <c r="K2726" s="208">
        <v>0</v>
      </c>
      <c r="L2726" s="208"/>
      <c r="M2726" s="208">
        <v>0</v>
      </c>
      <c r="N2726" s="208">
        <v>0</v>
      </c>
      <c r="O2726" s="330">
        <v>1266</v>
      </c>
      <c r="P2726" s="208" t="s">
        <v>257</v>
      </c>
      <c r="Q2726" s="208" t="s">
        <v>258</v>
      </c>
      <c r="R2726" s="208" t="s">
        <v>259</v>
      </c>
      <c r="S2726" s="203">
        <v>44837.595717592594</v>
      </c>
    </row>
    <row r="2727" spans="1:19" x14ac:dyDescent="0.2">
      <c r="A2727" s="208" t="s">
        <v>256</v>
      </c>
      <c r="B2727" s="208" t="s">
        <v>131</v>
      </c>
      <c r="C2727" s="203">
        <v>44828.5</v>
      </c>
      <c r="D2727" s="208">
        <v>0</v>
      </c>
      <c r="E2727" s="208">
        <v>0</v>
      </c>
      <c r="F2727" s="208">
        <v>0.75</v>
      </c>
      <c r="G2727" s="208">
        <v>0.75</v>
      </c>
      <c r="H2727" s="208">
        <v>0</v>
      </c>
      <c r="I2727" s="208">
        <v>0</v>
      </c>
      <c r="J2727" s="208">
        <v>0</v>
      </c>
      <c r="K2727" s="208">
        <v>0</v>
      </c>
      <c r="L2727" s="208"/>
      <c r="M2727" s="208">
        <v>0</v>
      </c>
      <c r="N2727" s="208">
        <v>0</v>
      </c>
      <c r="O2727" s="330">
        <v>1266</v>
      </c>
      <c r="P2727" s="208" t="s">
        <v>257</v>
      </c>
      <c r="Q2727" s="208" t="s">
        <v>258</v>
      </c>
      <c r="R2727" s="208" t="s">
        <v>259</v>
      </c>
      <c r="S2727" s="203">
        <v>44837.595717592594</v>
      </c>
    </row>
    <row r="2728" spans="1:19" x14ac:dyDescent="0.2">
      <c r="A2728" s="208" t="s">
        <v>256</v>
      </c>
      <c r="B2728" s="208" t="s">
        <v>131</v>
      </c>
      <c r="C2728" s="203">
        <v>44828.541666666664</v>
      </c>
      <c r="D2728" s="208">
        <v>0</v>
      </c>
      <c r="E2728" s="208">
        <v>0</v>
      </c>
      <c r="F2728" s="208">
        <v>0.74099999999999999</v>
      </c>
      <c r="G2728" s="208">
        <v>0.74099999999999999</v>
      </c>
      <c r="H2728" s="208">
        <v>0</v>
      </c>
      <c r="I2728" s="208">
        <v>0</v>
      </c>
      <c r="J2728" s="208">
        <v>0</v>
      </c>
      <c r="K2728" s="208">
        <v>0</v>
      </c>
      <c r="L2728" s="208"/>
      <c r="M2728" s="208">
        <v>0</v>
      </c>
      <c r="N2728" s="208">
        <v>0</v>
      </c>
      <c r="O2728" s="330">
        <v>1266</v>
      </c>
      <c r="P2728" s="208" t="s">
        <v>257</v>
      </c>
      <c r="Q2728" s="208" t="s">
        <v>258</v>
      </c>
      <c r="R2728" s="208" t="s">
        <v>259</v>
      </c>
      <c r="S2728" s="203">
        <v>44837.595717592594</v>
      </c>
    </row>
    <row r="2729" spans="1:19" x14ac:dyDescent="0.2">
      <c r="A2729" s="208" t="s">
        <v>256</v>
      </c>
      <c r="B2729" s="208" t="s">
        <v>131</v>
      </c>
      <c r="C2729" s="203">
        <v>44828.583333333336</v>
      </c>
      <c r="D2729" s="208">
        <v>0</v>
      </c>
      <c r="E2729" s="208">
        <v>0</v>
      </c>
      <c r="F2729" s="208">
        <v>0.75</v>
      </c>
      <c r="G2729" s="208">
        <v>0.75</v>
      </c>
      <c r="H2729" s="208">
        <v>0</v>
      </c>
      <c r="I2729" s="208">
        <v>0</v>
      </c>
      <c r="J2729" s="208">
        <v>0</v>
      </c>
      <c r="K2729" s="208">
        <v>0</v>
      </c>
      <c r="L2729" s="208"/>
      <c r="M2729" s="208">
        <v>0</v>
      </c>
      <c r="N2729" s="208">
        <v>0</v>
      </c>
      <c r="O2729" s="330">
        <v>1266</v>
      </c>
      <c r="P2729" s="208" t="s">
        <v>257</v>
      </c>
      <c r="Q2729" s="208" t="s">
        <v>258</v>
      </c>
      <c r="R2729" s="208" t="s">
        <v>259</v>
      </c>
      <c r="S2729" s="203">
        <v>44837.595717592594</v>
      </c>
    </row>
    <row r="2730" spans="1:19" x14ac:dyDescent="0.2">
      <c r="A2730" s="208" t="s">
        <v>256</v>
      </c>
      <c r="B2730" s="208" t="s">
        <v>131</v>
      </c>
      <c r="C2730" s="203">
        <v>44828.625</v>
      </c>
      <c r="D2730" s="208">
        <v>0</v>
      </c>
      <c r="E2730" s="208">
        <v>0</v>
      </c>
      <c r="F2730" s="208">
        <v>0.73199999999999998</v>
      </c>
      <c r="G2730" s="208">
        <v>0.73199999999999998</v>
      </c>
      <c r="H2730" s="208">
        <v>0</v>
      </c>
      <c r="I2730" s="208">
        <v>0</v>
      </c>
      <c r="J2730" s="208">
        <v>0</v>
      </c>
      <c r="K2730" s="208">
        <v>0</v>
      </c>
      <c r="L2730" s="208"/>
      <c r="M2730" s="208">
        <v>0</v>
      </c>
      <c r="N2730" s="208">
        <v>0</v>
      </c>
      <c r="O2730" s="330">
        <v>1266</v>
      </c>
      <c r="P2730" s="208" t="s">
        <v>257</v>
      </c>
      <c r="Q2730" s="208" t="s">
        <v>258</v>
      </c>
      <c r="R2730" s="208" t="s">
        <v>259</v>
      </c>
      <c r="S2730" s="203">
        <v>44837.595717592594</v>
      </c>
    </row>
    <row r="2731" spans="1:19" x14ac:dyDescent="0.2">
      <c r="A2731" s="208" t="s">
        <v>256</v>
      </c>
      <c r="B2731" s="208" t="s">
        <v>131</v>
      </c>
      <c r="C2731" s="203">
        <v>44828.666666666664</v>
      </c>
      <c r="D2731" s="208">
        <v>0</v>
      </c>
      <c r="E2731" s="208">
        <v>0</v>
      </c>
      <c r="F2731" s="208">
        <v>0.75</v>
      </c>
      <c r="G2731" s="208">
        <v>0.75</v>
      </c>
      <c r="H2731" s="208">
        <v>0</v>
      </c>
      <c r="I2731" s="208">
        <v>0</v>
      </c>
      <c r="J2731" s="208">
        <v>0</v>
      </c>
      <c r="K2731" s="208">
        <v>0</v>
      </c>
      <c r="L2731" s="208"/>
      <c r="M2731" s="208">
        <v>0</v>
      </c>
      <c r="N2731" s="208">
        <v>0</v>
      </c>
      <c r="O2731" s="330">
        <v>1266</v>
      </c>
      <c r="P2731" s="208" t="s">
        <v>257</v>
      </c>
      <c r="Q2731" s="208" t="s">
        <v>258</v>
      </c>
      <c r="R2731" s="208" t="s">
        <v>259</v>
      </c>
      <c r="S2731" s="203">
        <v>44837.595717592594</v>
      </c>
    </row>
    <row r="2732" spans="1:19" x14ac:dyDescent="0.2">
      <c r="A2732" s="208" t="s">
        <v>256</v>
      </c>
      <c r="B2732" s="208" t="s">
        <v>131</v>
      </c>
      <c r="C2732" s="203">
        <v>44828.708333333336</v>
      </c>
      <c r="D2732" s="208">
        <v>0</v>
      </c>
      <c r="E2732" s="208">
        <v>0</v>
      </c>
      <c r="F2732" s="208">
        <v>0.74099999999999999</v>
      </c>
      <c r="G2732" s="208">
        <v>0.74099999999999999</v>
      </c>
      <c r="H2732" s="208">
        <v>0</v>
      </c>
      <c r="I2732" s="208">
        <v>0</v>
      </c>
      <c r="J2732" s="208">
        <v>0</v>
      </c>
      <c r="K2732" s="208">
        <v>0</v>
      </c>
      <c r="L2732" s="208"/>
      <c r="M2732" s="208">
        <v>0</v>
      </c>
      <c r="N2732" s="208">
        <v>0</v>
      </c>
      <c r="O2732" s="330">
        <v>1266</v>
      </c>
      <c r="P2732" s="208" t="s">
        <v>257</v>
      </c>
      <c r="Q2732" s="208" t="s">
        <v>258</v>
      </c>
      <c r="R2732" s="208" t="s">
        <v>259</v>
      </c>
      <c r="S2732" s="203">
        <v>44837.595717592594</v>
      </c>
    </row>
    <row r="2733" spans="1:19" x14ac:dyDescent="0.2">
      <c r="A2733" s="208" t="s">
        <v>256</v>
      </c>
      <c r="B2733" s="208" t="s">
        <v>131</v>
      </c>
      <c r="C2733" s="203">
        <v>44828.75</v>
      </c>
      <c r="D2733" s="208">
        <v>0</v>
      </c>
      <c r="E2733" s="208">
        <v>0</v>
      </c>
      <c r="F2733" s="208">
        <v>0.73199999999999998</v>
      </c>
      <c r="G2733" s="208">
        <v>0.73199999999999998</v>
      </c>
      <c r="H2733" s="208">
        <v>0</v>
      </c>
      <c r="I2733" s="208">
        <v>0</v>
      </c>
      <c r="J2733" s="208">
        <v>0</v>
      </c>
      <c r="K2733" s="208">
        <v>0</v>
      </c>
      <c r="L2733" s="208"/>
      <c r="M2733" s="208">
        <v>0</v>
      </c>
      <c r="N2733" s="208">
        <v>0</v>
      </c>
      <c r="O2733" s="330">
        <v>1266</v>
      </c>
      <c r="P2733" s="208" t="s">
        <v>257</v>
      </c>
      <c r="Q2733" s="208" t="s">
        <v>258</v>
      </c>
      <c r="R2733" s="208" t="s">
        <v>259</v>
      </c>
      <c r="S2733" s="203">
        <v>44837.595717592594</v>
      </c>
    </row>
    <row r="2734" spans="1:19" x14ac:dyDescent="0.2">
      <c r="A2734" s="208" t="s">
        <v>256</v>
      </c>
      <c r="B2734" s="208" t="s">
        <v>131</v>
      </c>
      <c r="C2734" s="203">
        <v>44828.791666666664</v>
      </c>
      <c r="D2734" s="208">
        <v>0</v>
      </c>
      <c r="E2734" s="208">
        <v>0</v>
      </c>
      <c r="F2734" s="208">
        <v>0.73199999999999998</v>
      </c>
      <c r="G2734" s="208">
        <v>0.73199999999999998</v>
      </c>
      <c r="H2734" s="208">
        <v>0</v>
      </c>
      <c r="I2734" s="208">
        <v>0</v>
      </c>
      <c r="J2734" s="208">
        <v>0</v>
      </c>
      <c r="K2734" s="208">
        <v>0</v>
      </c>
      <c r="L2734" s="208"/>
      <c r="M2734" s="208">
        <v>0</v>
      </c>
      <c r="N2734" s="208">
        <v>0</v>
      </c>
      <c r="O2734" s="330">
        <v>1266</v>
      </c>
      <c r="P2734" s="208" t="s">
        <v>257</v>
      </c>
      <c r="Q2734" s="208" t="s">
        <v>258</v>
      </c>
      <c r="R2734" s="208" t="s">
        <v>259</v>
      </c>
      <c r="S2734" s="203">
        <v>44837.595717592594</v>
      </c>
    </row>
    <row r="2735" spans="1:19" x14ac:dyDescent="0.2">
      <c r="A2735" s="208" t="s">
        <v>256</v>
      </c>
      <c r="B2735" s="208" t="s">
        <v>131</v>
      </c>
      <c r="C2735" s="203">
        <v>44828.833333333336</v>
      </c>
      <c r="D2735" s="208">
        <v>0</v>
      </c>
      <c r="E2735" s="208">
        <v>0</v>
      </c>
      <c r="F2735" s="208">
        <v>0.74099999999999999</v>
      </c>
      <c r="G2735" s="208">
        <v>0.74099999999999999</v>
      </c>
      <c r="H2735" s="208">
        <v>0</v>
      </c>
      <c r="I2735" s="208">
        <v>0</v>
      </c>
      <c r="J2735" s="208">
        <v>0</v>
      </c>
      <c r="K2735" s="208">
        <v>0</v>
      </c>
      <c r="L2735" s="208"/>
      <c r="M2735" s="208">
        <v>0</v>
      </c>
      <c r="N2735" s="208">
        <v>0</v>
      </c>
      <c r="O2735" s="330">
        <v>1266</v>
      </c>
      <c r="P2735" s="208" t="s">
        <v>257</v>
      </c>
      <c r="Q2735" s="208" t="s">
        <v>258</v>
      </c>
      <c r="R2735" s="208" t="s">
        <v>259</v>
      </c>
      <c r="S2735" s="203">
        <v>44837.595717592594</v>
      </c>
    </row>
    <row r="2736" spans="1:19" x14ac:dyDescent="0.2">
      <c r="A2736" s="208" t="s">
        <v>256</v>
      </c>
      <c r="B2736" s="208" t="s">
        <v>131</v>
      </c>
      <c r="C2736" s="203">
        <v>44828.875</v>
      </c>
      <c r="D2736" s="208">
        <v>0</v>
      </c>
      <c r="E2736" s="208">
        <v>0</v>
      </c>
      <c r="F2736" s="208">
        <v>0.74099999999999999</v>
      </c>
      <c r="G2736" s="208">
        <v>0.74099999999999999</v>
      </c>
      <c r="H2736" s="208">
        <v>0</v>
      </c>
      <c r="I2736" s="208">
        <v>0</v>
      </c>
      <c r="J2736" s="208">
        <v>0</v>
      </c>
      <c r="K2736" s="208">
        <v>0</v>
      </c>
      <c r="L2736" s="208"/>
      <c r="M2736" s="208">
        <v>0</v>
      </c>
      <c r="N2736" s="208">
        <v>0</v>
      </c>
      <c r="O2736" s="330">
        <v>1266</v>
      </c>
      <c r="P2736" s="208" t="s">
        <v>257</v>
      </c>
      <c r="Q2736" s="208" t="s">
        <v>258</v>
      </c>
      <c r="R2736" s="208" t="s">
        <v>259</v>
      </c>
      <c r="S2736" s="203">
        <v>44837.595717592594</v>
      </c>
    </row>
    <row r="2737" spans="1:19" x14ac:dyDescent="0.2">
      <c r="A2737" s="208" t="s">
        <v>256</v>
      </c>
      <c r="B2737" s="208" t="s">
        <v>131</v>
      </c>
      <c r="C2737" s="203">
        <v>44828.916666666664</v>
      </c>
      <c r="D2737" s="208">
        <v>0</v>
      </c>
      <c r="E2737" s="208">
        <v>0</v>
      </c>
      <c r="F2737" s="208">
        <v>0.80500000000000005</v>
      </c>
      <c r="G2737" s="208">
        <v>0.80500000000000005</v>
      </c>
      <c r="H2737" s="208">
        <v>0</v>
      </c>
      <c r="I2737" s="208">
        <v>0</v>
      </c>
      <c r="J2737" s="208">
        <v>0</v>
      </c>
      <c r="K2737" s="208">
        <v>0</v>
      </c>
      <c r="L2737" s="208"/>
      <c r="M2737" s="208">
        <v>0</v>
      </c>
      <c r="N2737" s="208">
        <v>0</v>
      </c>
      <c r="O2737" s="330">
        <v>1266</v>
      </c>
      <c r="P2737" s="208" t="s">
        <v>257</v>
      </c>
      <c r="Q2737" s="208" t="s">
        <v>258</v>
      </c>
      <c r="R2737" s="208" t="s">
        <v>259</v>
      </c>
      <c r="S2737" s="203">
        <v>44837.595717592594</v>
      </c>
    </row>
    <row r="2738" spans="1:19" x14ac:dyDescent="0.2">
      <c r="A2738" s="208" t="s">
        <v>256</v>
      </c>
      <c r="B2738" s="208" t="s">
        <v>131</v>
      </c>
      <c r="C2738" s="203">
        <v>44828.958333333336</v>
      </c>
      <c r="D2738" s="208">
        <v>0</v>
      </c>
      <c r="E2738" s="208">
        <v>0</v>
      </c>
      <c r="F2738" s="208">
        <v>0.80500000000000005</v>
      </c>
      <c r="G2738" s="208">
        <v>0.80500000000000005</v>
      </c>
      <c r="H2738" s="208">
        <v>0</v>
      </c>
      <c r="I2738" s="208">
        <v>0</v>
      </c>
      <c r="J2738" s="208">
        <v>0</v>
      </c>
      <c r="K2738" s="208">
        <v>0</v>
      </c>
      <c r="L2738" s="208"/>
      <c r="M2738" s="208">
        <v>0</v>
      </c>
      <c r="N2738" s="208">
        <v>0</v>
      </c>
      <c r="O2738" s="330">
        <v>1266</v>
      </c>
      <c r="P2738" s="208" t="s">
        <v>257</v>
      </c>
      <c r="Q2738" s="208" t="s">
        <v>258</v>
      </c>
      <c r="R2738" s="208" t="s">
        <v>259</v>
      </c>
      <c r="S2738" s="203">
        <v>44837.595717592594</v>
      </c>
    </row>
    <row r="2739" spans="1:19" x14ac:dyDescent="0.2">
      <c r="A2739" s="208" t="s">
        <v>256</v>
      </c>
      <c r="B2739" s="208" t="s">
        <v>131</v>
      </c>
      <c r="C2739" s="203">
        <v>44829</v>
      </c>
      <c r="D2739" s="208">
        <v>0</v>
      </c>
      <c r="E2739" s="208">
        <v>0</v>
      </c>
      <c r="F2739" s="208">
        <v>0.82399999999999995</v>
      </c>
      <c r="G2739" s="208">
        <v>0.82399999999999995</v>
      </c>
      <c r="H2739" s="208">
        <v>0</v>
      </c>
      <c r="I2739" s="208">
        <v>0</v>
      </c>
      <c r="J2739" s="208">
        <v>0</v>
      </c>
      <c r="K2739" s="208">
        <v>0</v>
      </c>
      <c r="L2739" s="208"/>
      <c r="M2739" s="208">
        <v>0</v>
      </c>
      <c r="N2739" s="208">
        <v>0</v>
      </c>
      <c r="O2739" s="330">
        <v>1266</v>
      </c>
      <c r="P2739" s="208" t="s">
        <v>257</v>
      </c>
      <c r="Q2739" s="208" t="s">
        <v>258</v>
      </c>
      <c r="R2739" s="208" t="s">
        <v>259</v>
      </c>
      <c r="S2739" s="203">
        <v>44837.595717592594</v>
      </c>
    </row>
    <row r="2740" spans="1:19" x14ac:dyDescent="0.2">
      <c r="A2740" s="208" t="s">
        <v>256</v>
      </c>
      <c r="B2740" s="208" t="s">
        <v>131</v>
      </c>
      <c r="C2740" s="203">
        <v>44829.041666666664</v>
      </c>
      <c r="D2740" s="208">
        <v>0</v>
      </c>
      <c r="E2740" s="208">
        <v>0</v>
      </c>
      <c r="F2740" s="208">
        <v>0.82399999999999995</v>
      </c>
      <c r="G2740" s="208">
        <v>0.82399999999999995</v>
      </c>
      <c r="H2740" s="208">
        <v>0</v>
      </c>
      <c r="I2740" s="208">
        <v>0</v>
      </c>
      <c r="J2740" s="208">
        <v>0</v>
      </c>
      <c r="K2740" s="208">
        <v>0</v>
      </c>
      <c r="L2740" s="208"/>
      <c r="M2740" s="208">
        <v>0</v>
      </c>
      <c r="N2740" s="208">
        <v>0</v>
      </c>
      <c r="O2740" s="330">
        <v>1266</v>
      </c>
      <c r="P2740" s="208" t="s">
        <v>257</v>
      </c>
      <c r="Q2740" s="208" t="s">
        <v>258</v>
      </c>
      <c r="R2740" s="208" t="s">
        <v>259</v>
      </c>
      <c r="S2740" s="203">
        <v>44837.595717592594</v>
      </c>
    </row>
    <row r="2741" spans="1:19" x14ac:dyDescent="0.2">
      <c r="A2741" s="208" t="s">
        <v>256</v>
      </c>
      <c r="B2741" s="208" t="s">
        <v>131</v>
      </c>
      <c r="C2741" s="203">
        <v>44829.083333333336</v>
      </c>
      <c r="D2741" s="208">
        <v>0</v>
      </c>
      <c r="E2741" s="208">
        <v>0</v>
      </c>
      <c r="F2741" s="208">
        <v>0.80400000000000005</v>
      </c>
      <c r="G2741" s="208">
        <v>0.80400000000000005</v>
      </c>
      <c r="H2741" s="208">
        <v>0</v>
      </c>
      <c r="I2741" s="208">
        <v>0</v>
      </c>
      <c r="J2741" s="208">
        <v>0</v>
      </c>
      <c r="K2741" s="208">
        <v>0</v>
      </c>
      <c r="L2741" s="208"/>
      <c r="M2741" s="208">
        <v>0</v>
      </c>
      <c r="N2741" s="208">
        <v>0</v>
      </c>
      <c r="O2741" s="330">
        <v>1266</v>
      </c>
      <c r="P2741" s="208" t="s">
        <v>257</v>
      </c>
      <c r="Q2741" s="208" t="s">
        <v>258</v>
      </c>
      <c r="R2741" s="208" t="s">
        <v>259</v>
      </c>
      <c r="S2741" s="203">
        <v>44837.596064814818</v>
      </c>
    </row>
    <row r="2742" spans="1:19" x14ac:dyDescent="0.2">
      <c r="A2742" s="208" t="s">
        <v>256</v>
      </c>
      <c r="B2742" s="208" t="s">
        <v>131</v>
      </c>
      <c r="C2742" s="203">
        <v>44829.125</v>
      </c>
      <c r="D2742" s="208">
        <v>0</v>
      </c>
      <c r="E2742" s="208">
        <v>0</v>
      </c>
      <c r="F2742" s="208">
        <v>0.81399999999999995</v>
      </c>
      <c r="G2742" s="208">
        <v>0.81399999999999995</v>
      </c>
      <c r="H2742" s="208">
        <v>0</v>
      </c>
      <c r="I2742" s="208">
        <v>0</v>
      </c>
      <c r="J2742" s="208">
        <v>0</v>
      </c>
      <c r="K2742" s="208">
        <v>0</v>
      </c>
      <c r="L2742" s="208"/>
      <c r="M2742" s="208">
        <v>0</v>
      </c>
      <c r="N2742" s="208">
        <v>0</v>
      </c>
      <c r="O2742" s="330">
        <v>1266</v>
      </c>
      <c r="P2742" s="208" t="s">
        <v>257</v>
      </c>
      <c r="Q2742" s="208" t="s">
        <v>258</v>
      </c>
      <c r="R2742" s="208" t="s">
        <v>259</v>
      </c>
      <c r="S2742" s="203">
        <v>44837.596064814818</v>
      </c>
    </row>
    <row r="2743" spans="1:19" x14ac:dyDescent="0.2">
      <c r="A2743" s="208" t="s">
        <v>256</v>
      </c>
      <c r="B2743" s="208" t="s">
        <v>131</v>
      </c>
      <c r="C2743" s="203">
        <v>44829.166666666664</v>
      </c>
      <c r="D2743" s="208">
        <v>0</v>
      </c>
      <c r="E2743" s="208">
        <v>0</v>
      </c>
      <c r="F2743" s="208">
        <v>0.79600000000000004</v>
      </c>
      <c r="G2743" s="208">
        <v>0.79600000000000004</v>
      </c>
      <c r="H2743" s="208">
        <v>0</v>
      </c>
      <c r="I2743" s="208">
        <v>0</v>
      </c>
      <c r="J2743" s="208">
        <v>0</v>
      </c>
      <c r="K2743" s="208">
        <v>0</v>
      </c>
      <c r="L2743" s="208"/>
      <c r="M2743" s="208">
        <v>0</v>
      </c>
      <c r="N2743" s="208">
        <v>0</v>
      </c>
      <c r="O2743" s="330">
        <v>1266</v>
      </c>
      <c r="P2743" s="208" t="s">
        <v>257</v>
      </c>
      <c r="Q2743" s="208" t="s">
        <v>258</v>
      </c>
      <c r="R2743" s="208" t="s">
        <v>259</v>
      </c>
      <c r="S2743" s="203">
        <v>44837.596064814818</v>
      </c>
    </row>
    <row r="2744" spans="1:19" x14ac:dyDescent="0.2">
      <c r="A2744" s="208" t="s">
        <v>256</v>
      </c>
      <c r="B2744" s="208" t="s">
        <v>131</v>
      </c>
      <c r="C2744" s="203">
        <v>44829.208333333336</v>
      </c>
      <c r="D2744" s="208">
        <v>0</v>
      </c>
      <c r="E2744" s="208">
        <v>0</v>
      </c>
      <c r="F2744" s="208">
        <v>0.79500000000000004</v>
      </c>
      <c r="G2744" s="208">
        <v>0.79500000000000004</v>
      </c>
      <c r="H2744" s="208">
        <v>0</v>
      </c>
      <c r="I2744" s="208">
        <v>0</v>
      </c>
      <c r="J2744" s="208">
        <v>0</v>
      </c>
      <c r="K2744" s="208">
        <v>0</v>
      </c>
      <c r="L2744" s="208"/>
      <c r="M2744" s="208">
        <v>0</v>
      </c>
      <c r="N2744" s="208">
        <v>0</v>
      </c>
      <c r="O2744" s="330">
        <v>1266</v>
      </c>
      <c r="P2744" s="208" t="s">
        <v>257</v>
      </c>
      <c r="Q2744" s="208" t="s">
        <v>258</v>
      </c>
      <c r="R2744" s="208" t="s">
        <v>259</v>
      </c>
      <c r="S2744" s="203">
        <v>44837.596064814818</v>
      </c>
    </row>
    <row r="2745" spans="1:19" x14ac:dyDescent="0.2">
      <c r="A2745" s="208" t="s">
        <v>256</v>
      </c>
      <c r="B2745" s="208" t="s">
        <v>131</v>
      </c>
      <c r="C2745" s="203">
        <v>44829.25</v>
      </c>
      <c r="D2745" s="208">
        <v>0</v>
      </c>
      <c r="E2745" s="208">
        <v>0</v>
      </c>
      <c r="F2745" s="208">
        <v>0.80500000000000005</v>
      </c>
      <c r="G2745" s="208">
        <v>0.80500000000000005</v>
      </c>
      <c r="H2745" s="208">
        <v>0</v>
      </c>
      <c r="I2745" s="208">
        <v>0</v>
      </c>
      <c r="J2745" s="208">
        <v>0</v>
      </c>
      <c r="K2745" s="208">
        <v>0</v>
      </c>
      <c r="L2745" s="208"/>
      <c r="M2745" s="208">
        <v>0</v>
      </c>
      <c r="N2745" s="208">
        <v>0</v>
      </c>
      <c r="O2745" s="330">
        <v>1266</v>
      </c>
      <c r="P2745" s="208" t="s">
        <v>257</v>
      </c>
      <c r="Q2745" s="208" t="s">
        <v>258</v>
      </c>
      <c r="R2745" s="208" t="s">
        <v>259</v>
      </c>
      <c r="S2745" s="203">
        <v>44837.596064814818</v>
      </c>
    </row>
    <row r="2746" spans="1:19" x14ac:dyDescent="0.2">
      <c r="A2746" s="208" t="s">
        <v>256</v>
      </c>
      <c r="B2746" s="208" t="s">
        <v>131</v>
      </c>
      <c r="C2746" s="203">
        <v>44829.291666666664</v>
      </c>
      <c r="D2746" s="208">
        <v>0</v>
      </c>
      <c r="E2746" s="208">
        <v>0</v>
      </c>
      <c r="F2746" s="208">
        <v>0.78700000000000003</v>
      </c>
      <c r="G2746" s="208">
        <v>0.78700000000000003</v>
      </c>
      <c r="H2746" s="208">
        <v>0</v>
      </c>
      <c r="I2746" s="208">
        <v>0</v>
      </c>
      <c r="J2746" s="208">
        <v>0</v>
      </c>
      <c r="K2746" s="208">
        <v>0</v>
      </c>
      <c r="L2746" s="208"/>
      <c r="M2746" s="208">
        <v>0</v>
      </c>
      <c r="N2746" s="208">
        <v>0</v>
      </c>
      <c r="O2746" s="330">
        <v>1266</v>
      </c>
      <c r="P2746" s="208" t="s">
        <v>257</v>
      </c>
      <c r="Q2746" s="208" t="s">
        <v>258</v>
      </c>
      <c r="R2746" s="208" t="s">
        <v>259</v>
      </c>
      <c r="S2746" s="203">
        <v>44837.596064814818</v>
      </c>
    </row>
    <row r="2747" spans="1:19" x14ac:dyDescent="0.2">
      <c r="A2747" s="208" t="s">
        <v>256</v>
      </c>
      <c r="B2747" s="208" t="s">
        <v>131</v>
      </c>
      <c r="C2747" s="203">
        <v>44829.333333333336</v>
      </c>
      <c r="D2747" s="208">
        <v>0</v>
      </c>
      <c r="E2747" s="208">
        <v>0</v>
      </c>
      <c r="F2747" s="208">
        <v>0.75</v>
      </c>
      <c r="G2747" s="208">
        <v>0.75</v>
      </c>
      <c r="H2747" s="208">
        <v>0</v>
      </c>
      <c r="I2747" s="208">
        <v>0</v>
      </c>
      <c r="J2747" s="208">
        <v>0</v>
      </c>
      <c r="K2747" s="208">
        <v>0</v>
      </c>
      <c r="L2747" s="208"/>
      <c r="M2747" s="208">
        <v>0</v>
      </c>
      <c r="N2747" s="208">
        <v>0</v>
      </c>
      <c r="O2747" s="330">
        <v>1266</v>
      </c>
      <c r="P2747" s="208" t="s">
        <v>257</v>
      </c>
      <c r="Q2747" s="208" t="s">
        <v>258</v>
      </c>
      <c r="R2747" s="208" t="s">
        <v>259</v>
      </c>
      <c r="S2747" s="203">
        <v>44837.596064814818</v>
      </c>
    </row>
    <row r="2748" spans="1:19" x14ac:dyDescent="0.2">
      <c r="A2748" s="208" t="s">
        <v>256</v>
      </c>
      <c r="B2748" s="208" t="s">
        <v>131</v>
      </c>
      <c r="C2748" s="203">
        <v>44829.375</v>
      </c>
      <c r="D2748" s="208">
        <v>0</v>
      </c>
      <c r="E2748" s="208">
        <v>0</v>
      </c>
      <c r="F2748" s="208">
        <v>0.73199999999999998</v>
      </c>
      <c r="G2748" s="208">
        <v>0.73199999999999998</v>
      </c>
      <c r="H2748" s="208">
        <v>0</v>
      </c>
      <c r="I2748" s="208">
        <v>0</v>
      </c>
      <c r="J2748" s="208">
        <v>0</v>
      </c>
      <c r="K2748" s="208">
        <v>0</v>
      </c>
      <c r="L2748" s="208"/>
      <c r="M2748" s="208">
        <v>0</v>
      </c>
      <c r="N2748" s="208">
        <v>0</v>
      </c>
      <c r="O2748" s="330">
        <v>1266</v>
      </c>
      <c r="P2748" s="208" t="s">
        <v>257</v>
      </c>
      <c r="Q2748" s="208" t="s">
        <v>258</v>
      </c>
      <c r="R2748" s="208" t="s">
        <v>259</v>
      </c>
      <c r="S2748" s="203">
        <v>44837.596064814818</v>
      </c>
    </row>
    <row r="2749" spans="1:19" x14ac:dyDescent="0.2">
      <c r="A2749" s="208" t="s">
        <v>256</v>
      </c>
      <c r="B2749" s="208" t="s">
        <v>131</v>
      </c>
      <c r="C2749" s="203">
        <v>44829.416666666664</v>
      </c>
      <c r="D2749" s="208">
        <v>0</v>
      </c>
      <c r="E2749" s="208">
        <v>0</v>
      </c>
      <c r="F2749" s="208">
        <v>0.72299999999999998</v>
      </c>
      <c r="G2749" s="208">
        <v>0.72299999999999998</v>
      </c>
      <c r="H2749" s="208">
        <v>0</v>
      </c>
      <c r="I2749" s="208">
        <v>0</v>
      </c>
      <c r="J2749" s="208">
        <v>0</v>
      </c>
      <c r="K2749" s="208">
        <v>0</v>
      </c>
      <c r="L2749" s="208"/>
      <c r="M2749" s="208">
        <v>0</v>
      </c>
      <c r="N2749" s="208">
        <v>0</v>
      </c>
      <c r="O2749" s="330">
        <v>1266</v>
      </c>
      <c r="P2749" s="208" t="s">
        <v>257</v>
      </c>
      <c r="Q2749" s="208" t="s">
        <v>258</v>
      </c>
      <c r="R2749" s="208" t="s">
        <v>259</v>
      </c>
      <c r="S2749" s="203">
        <v>44837.596064814818</v>
      </c>
    </row>
    <row r="2750" spans="1:19" x14ac:dyDescent="0.2">
      <c r="A2750" s="208" t="s">
        <v>256</v>
      </c>
      <c r="B2750" s="208" t="s">
        <v>131</v>
      </c>
      <c r="C2750" s="203">
        <v>44829.458333333336</v>
      </c>
      <c r="D2750" s="208">
        <v>0</v>
      </c>
      <c r="E2750" s="208">
        <v>0</v>
      </c>
      <c r="F2750" s="208">
        <v>0.73199999999999998</v>
      </c>
      <c r="G2750" s="208">
        <v>0.73199999999999998</v>
      </c>
      <c r="H2750" s="208">
        <v>0</v>
      </c>
      <c r="I2750" s="208">
        <v>0</v>
      </c>
      <c r="J2750" s="208">
        <v>0</v>
      </c>
      <c r="K2750" s="208">
        <v>0</v>
      </c>
      <c r="L2750" s="208"/>
      <c r="M2750" s="208">
        <v>0</v>
      </c>
      <c r="N2750" s="208">
        <v>0</v>
      </c>
      <c r="O2750" s="330">
        <v>1266</v>
      </c>
      <c r="P2750" s="208" t="s">
        <v>257</v>
      </c>
      <c r="Q2750" s="208" t="s">
        <v>258</v>
      </c>
      <c r="R2750" s="208" t="s">
        <v>259</v>
      </c>
      <c r="S2750" s="203">
        <v>44837.596064814818</v>
      </c>
    </row>
    <row r="2751" spans="1:19" x14ac:dyDescent="0.2">
      <c r="A2751" s="208" t="s">
        <v>256</v>
      </c>
      <c r="B2751" s="208" t="s">
        <v>131</v>
      </c>
      <c r="C2751" s="203">
        <v>44829.5</v>
      </c>
      <c r="D2751" s="208">
        <v>0</v>
      </c>
      <c r="E2751" s="208">
        <v>0</v>
      </c>
      <c r="F2751" s="208">
        <v>0.73199999999999998</v>
      </c>
      <c r="G2751" s="208">
        <v>0.73199999999999998</v>
      </c>
      <c r="H2751" s="208">
        <v>0</v>
      </c>
      <c r="I2751" s="208">
        <v>0</v>
      </c>
      <c r="J2751" s="208">
        <v>0</v>
      </c>
      <c r="K2751" s="208">
        <v>0</v>
      </c>
      <c r="L2751" s="208"/>
      <c r="M2751" s="208">
        <v>0</v>
      </c>
      <c r="N2751" s="208">
        <v>0</v>
      </c>
      <c r="O2751" s="330">
        <v>1266</v>
      </c>
      <c r="P2751" s="208" t="s">
        <v>257</v>
      </c>
      <c r="Q2751" s="208" t="s">
        <v>258</v>
      </c>
      <c r="R2751" s="208" t="s">
        <v>259</v>
      </c>
      <c r="S2751" s="203">
        <v>44837.596064814818</v>
      </c>
    </row>
    <row r="2752" spans="1:19" x14ac:dyDescent="0.2">
      <c r="A2752" s="208" t="s">
        <v>256</v>
      </c>
      <c r="B2752" s="208" t="s">
        <v>131</v>
      </c>
      <c r="C2752" s="203">
        <v>44829.541666666664</v>
      </c>
      <c r="D2752" s="208">
        <v>0</v>
      </c>
      <c r="E2752" s="208">
        <v>0</v>
      </c>
      <c r="F2752" s="208">
        <v>0.73199999999999998</v>
      </c>
      <c r="G2752" s="208">
        <v>0.73199999999999998</v>
      </c>
      <c r="H2752" s="208">
        <v>0</v>
      </c>
      <c r="I2752" s="208">
        <v>0</v>
      </c>
      <c r="J2752" s="208">
        <v>0</v>
      </c>
      <c r="K2752" s="208">
        <v>0</v>
      </c>
      <c r="L2752" s="208"/>
      <c r="M2752" s="208">
        <v>0</v>
      </c>
      <c r="N2752" s="208">
        <v>0</v>
      </c>
      <c r="O2752" s="330">
        <v>1266</v>
      </c>
      <c r="P2752" s="208" t="s">
        <v>257</v>
      </c>
      <c r="Q2752" s="208" t="s">
        <v>258</v>
      </c>
      <c r="R2752" s="208" t="s">
        <v>259</v>
      </c>
      <c r="S2752" s="203">
        <v>44837.596064814818</v>
      </c>
    </row>
    <row r="2753" spans="1:19" x14ac:dyDescent="0.2">
      <c r="A2753" s="208" t="s">
        <v>256</v>
      </c>
      <c r="B2753" s="208" t="s">
        <v>131</v>
      </c>
      <c r="C2753" s="203">
        <v>44829.583333333336</v>
      </c>
      <c r="D2753" s="208">
        <v>0</v>
      </c>
      <c r="E2753" s="208">
        <v>0</v>
      </c>
      <c r="F2753" s="208">
        <v>0.73199999999999998</v>
      </c>
      <c r="G2753" s="208">
        <v>0.73199999999999998</v>
      </c>
      <c r="H2753" s="208">
        <v>0</v>
      </c>
      <c r="I2753" s="208">
        <v>0</v>
      </c>
      <c r="J2753" s="208">
        <v>0</v>
      </c>
      <c r="K2753" s="208">
        <v>0</v>
      </c>
      <c r="L2753" s="208"/>
      <c r="M2753" s="208">
        <v>0</v>
      </c>
      <c r="N2753" s="208">
        <v>0</v>
      </c>
      <c r="O2753" s="330">
        <v>1266</v>
      </c>
      <c r="P2753" s="208" t="s">
        <v>257</v>
      </c>
      <c r="Q2753" s="208" t="s">
        <v>258</v>
      </c>
      <c r="R2753" s="208" t="s">
        <v>259</v>
      </c>
      <c r="S2753" s="203">
        <v>44837.596064814818</v>
      </c>
    </row>
    <row r="2754" spans="1:19" x14ac:dyDescent="0.2">
      <c r="A2754" s="208" t="s">
        <v>256</v>
      </c>
      <c r="B2754" s="208" t="s">
        <v>131</v>
      </c>
      <c r="C2754" s="203">
        <v>44829.625</v>
      </c>
      <c r="D2754" s="208">
        <v>0</v>
      </c>
      <c r="E2754" s="208">
        <v>0</v>
      </c>
      <c r="F2754" s="208">
        <v>0.73199999999999998</v>
      </c>
      <c r="G2754" s="208">
        <v>0.73199999999999998</v>
      </c>
      <c r="H2754" s="208">
        <v>0</v>
      </c>
      <c r="I2754" s="208">
        <v>0</v>
      </c>
      <c r="J2754" s="208">
        <v>0</v>
      </c>
      <c r="K2754" s="208">
        <v>0</v>
      </c>
      <c r="L2754" s="208"/>
      <c r="M2754" s="208">
        <v>0</v>
      </c>
      <c r="N2754" s="208">
        <v>0</v>
      </c>
      <c r="O2754" s="330">
        <v>1266</v>
      </c>
      <c r="P2754" s="208" t="s">
        <v>257</v>
      </c>
      <c r="Q2754" s="208" t="s">
        <v>258</v>
      </c>
      <c r="R2754" s="208" t="s">
        <v>259</v>
      </c>
      <c r="S2754" s="203">
        <v>44837.596064814818</v>
      </c>
    </row>
    <row r="2755" spans="1:19" x14ac:dyDescent="0.2">
      <c r="A2755" s="208" t="s">
        <v>256</v>
      </c>
      <c r="B2755" s="208" t="s">
        <v>131</v>
      </c>
      <c r="C2755" s="203">
        <v>44829.666666666664</v>
      </c>
      <c r="D2755" s="208">
        <v>0</v>
      </c>
      <c r="E2755" s="208">
        <v>0</v>
      </c>
      <c r="F2755" s="208">
        <v>0.73199999999999998</v>
      </c>
      <c r="G2755" s="208">
        <v>0.73199999999999998</v>
      </c>
      <c r="H2755" s="208">
        <v>0</v>
      </c>
      <c r="I2755" s="208">
        <v>0</v>
      </c>
      <c r="J2755" s="208">
        <v>0</v>
      </c>
      <c r="K2755" s="208">
        <v>0</v>
      </c>
      <c r="L2755" s="208"/>
      <c r="M2755" s="208">
        <v>0</v>
      </c>
      <c r="N2755" s="208">
        <v>0</v>
      </c>
      <c r="O2755" s="330">
        <v>1266</v>
      </c>
      <c r="P2755" s="208" t="s">
        <v>257</v>
      </c>
      <c r="Q2755" s="208" t="s">
        <v>258</v>
      </c>
      <c r="R2755" s="208" t="s">
        <v>259</v>
      </c>
      <c r="S2755" s="203">
        <v>44837.596064814818</v>
      </c>
    </row>
    <row r="2756" spans="1:19" x14ac:dyDescent="0.2">
      <c r="A2756" s="208" t="s">
        <v>256</v>
      </c>
      <c r="B2756" s="208" t="s">
        <v>131</v>
      </c>
      <c r="C2756" s="203">
        <v>44829.708333333336</v>
      </c>
      <c r="D2756" s="208">
        <v>0</v>
      </c>
      <c r="E2756" s="208">
        <v>0</v>
      </c>
      <c r="F2756" s="208">
        <v>0.72299999999999998</v>
      </c>
      <c r="G2756" s="208">
        <v>0.72299999999999998</v>
      </c>
      <c r="H2756" s="208">
        <v>0</v>
      </c>
      <c r="I2756" s="208">
        <v>0</v>
      </c>
      <c r="J2756" s="208">
        <v>0</v>
      </c>
      <c r="K2756" s="208">
        <v>0</v>
      </c>
      <c r="L2756" s="208"/>
      <c r="M2756" s="208">
        <v>0</v>
      </c>
      <c r="N2756" s="208">
        <v>0</v>
      </c>
      <c r="O2756" s="330">
        <v>1266</v>
      </c>
      <c r="P2756" s="208" t="s">
        <v>257</v>
      </c>
      <c r="Q2756" s="208" t="s">
        <v>258</v>
      </c>
      <c r="R2756" s="208" t="s">
        <v>259</v>
      </c>
      <c r="S2756" s="203">
        <v>44837.596064814818</v>
      </c>
    </row>
    <row r="2757" spans="1:19" x14ac:dyDescent="0.2">
      <c r="A2757" s="208" t="s">
        <v>256</v>
      </c>
      <c r="B2757" s="208" t="s">
        <v>131</v>
      </c>
      <c r="C2757" s="203">
        <v>44829.75</v>
      </c>
      <c r="D2757" s="208">
        <v>0</v>
      </c>
      <c r="E2757" s="208">
        <v>0</v>
      </c>
      <c r="F2757" s="208">
        <v>0.72299999999999998</v>
      </c>
      <c r="G2757" s="208">
        <v>0.72299999999999998</v>
      </c>
      <c r="H2757" s="208">
        <v>0</v>
      </c>
      <c r="I2757" s="208">
        <v>0</v>
      </c>
      <c r="J2757" s="208">
        <v>0</v>
      </c>
      <c r="K2757" s="208">
        <v>0</v>
      </c>
      <c r="L2757" s="208"/>
      <c r="M2757" s="208">
        <v>0</v>
      </c>
      <c r="N2757" s="208">
        <v>0</v>
      </c>
      <c r="O2757" s="330">
        <v>1266</v>
      </c>
      <c r="P2757" s="208" t="s">
        <v>257</v>
      </c>
      <c r="Q2757" s="208" t="s">
        <v>258</v>
      </c>
      <c r="R2757" s="208" t="s">
        <v>259</v>
      </c>
      <c r="S2757" s="203">
        <v>44837.596064814818</v>
      </c>
    </row>
    <row r="2758" spans="1:19" x14ac:dyDescent="0.2">
      <c r="A2758" s="208" t="s">
        <v>256</v>
      </c>
      <c r="B2758" s="208" t="s">
        <v>131</v>
      </c>
      <c r="C2758" s="203">
        <v>44829.791666666664</v>
      </c>
      <c r="D2758" s="208">
        <v>0</v>
      </c>
      <c r="E2758" s="208">
        <v>0</v>
      </c>
      <c r="F2758" s="208">
        <v>0.72299999999999998</v>
      </c>
      <c r="G2758" s="208">
        <v>0.72299999999999998</v>
      </c>
      <c r="H2758" s="208">
        <v>0</v>
      </c>
      <c r="I2758" s="208">
        <v>0</v>
      </c>
      <c r="J2758" s="208">
        <v>0</v>
      </c>
      <c r="K2758" s="208">
        <v>0</v>
      </c>
      <c r="L2758" s="208"/>
      <c r="M2758" s="208">
        <v>0</v>
      </c>
      <c r="N2758" s="208">
        <v>0</v>
      </c>
      <c r="O2758" s="330">
        <v>1266</v>
      </c>
      <c r="P2758" s="208" t="s">
        <v>257</v>
      </c>
      <c r="Q2758" s="208" t="s">
        <v>258</v>
      </c>
      <c r="R2758" s="208" t="s">
        <v>259</v>
      </c>
      <c r="S2758" s="203">
        <v>44837.596064814818</v>
      </c>
    </row>
    <row r="2759" spans="1:19" x14ac:dyDescent="0.2">
      <c r="A2759" s="208" t="s">
        <v>256</v>
      </c>
      <c r="B2759" s="208" t="s">
        <v>131</v>
      </c>
      <c r="C2759" s="203">
        <v>44829.833333333336</v>
      </c>
      <c r="D2759" s="208">
        <v>0</v>
      </c>
      <c r="E2759" s="208">
        <v>0</v>
      </c>
      <c r="F2759" s="208">
        <v>0.72299999999999998</v>
      </c>
      <c r="G2759" s="208">
        <v>0.72299999999999998</v>
      </c>
      <c r="H2759" s="208">
        <v>0</v>
      </c>
      <c r="I2759" s="208">
        <v>0</v>
      </c>
      <c r="J2759" s="208">
        <v>0</v>
      </c>
      <c r="K2759" s="208">
        <v>0</v>
      </c>
      <c r="L2759" s="208"/>
      <c r="M2759" s="208">
        <v>0</v>
      </c>
      <c r="N2759" s="208">
        <v>0</v>
      </c>
      <c r="O2759" s="330">
        <v>1266</v>
      </c>
      <c r="P2759" s="208" t="s">
        <v>257</v>
      </c>
      <c r="Q2759" s="208" t="s">
        <v>258</v>
      </c>
      <c r="R2759" s="208" t="s">
        <v>259</v>
      </c>
      <c r="S2759" s="203">
        <v>44837.596064814818</v>
      </c>
    </row>
    <row r="2760" spans="1:19" x14ac:dyDescent="0.2">
      <c r="A2760" s="208" t="s">
        <v>256</v>
      </c>
      <c r="B2760" s="208" t="s">
        <v>131</v>
      </c>
      <c r="C2760" s="203">
        <v>44829.875</v>
      </c>
      <c r="D2760" s="208">
        <v>0</v>
      </c>
      <c r="E2760" s="208">
        <v>0</v>
      </c>
      <c r="F2760" s="208">
        <v>0.73199999999999998</v>
      </c>
      <c r="G2760" s="208">
        <v>0.73199999999999998</v>
      </c>
      <c r="H2760" s="208">
        <v>0</v>
      </c>
      <c r="I2760" s="208">
        <v>0</v>
      </c>
      <c r="J2760" s="208">
        <v>0</v>
      </c>
      <c r="K2760" s="208">
        <v>0</v>
      </c>
      <c r="L2760" s="208"/>
      <c r="M2760" s="208">
        <v>0</v>
      </c>
      <c r="N2760" s="208">
        <v>0</v>
      </c>
      <c r="O2760" s="330">
        <v>1266</v>
      </c>
      <c r="P2760" s="208" t="s">
        <v>257</v>
      </c>
      <c r="Q2760" s="208" t="s">
        <v>258</v>
      </c>
      <c r="R2760" s="208" t="s">
        <v>259</v>
      </c>
      <c r="S2760" s="203">
        <v>44837.596064814818</v>
      </c>
    </row>
    <row r="2761" spans="1:19" x14ac:dyDescent="0.2">
      <c r="A2761" s="208" t="s">
        <v>256</v>
      </c>
      <c r="B2761" s="208" t="s">
        <v>131</v>
      </c>
      <c r="C2761" s="203">
        <v>44829.916666666664</v>
      </c>
      <c r="D2761" s="208">
        <v>0</v>
      </c>
      <c r="E2761" s="208">
        <v>0</v>
      </c>
      <c r="F2761" s="208">
        <v>0.76800000000000002</v>
      </c>
      <c r="G2761" s="208">
        <v>0.76800000000000002</v>
      </c>
      <c r="H2761" s="208">
        <v>0</v>
      </c>
      <c r="I2761" s="208">
        <v>0</v>
      </c>
      <c r="J2761" s="208">
        <v>0</v>
      </c>
      <c r="K2761" s="208">
        <v>0</v>
      </c>
      <c r="L2761" s="208"/>
      <c r="M2761" s="208">
        <v>0</v>
      </c>
      <c r="N2761" s="208">
        <v>0</v>
      </c>
      <c r="O2761" s="330">
        <v>1266</v>
      </c>
      <c r="P2761" s="208" t="s">
        <v>257</v>
      </c>
      <c r="Q2761" s="208" t="s">
        <v>258</v>
      </c>
      <c r="R2761" s="208" t="s">
        <v>259</v>
      </c>
      <c r="S2761" s="203">
        <v>44837.596076388887</v>
      </c>
    </row>
    <row r="2762" spans="1:19" x14ac:dyDescent="0.2">
      <c r="A2762" s="208" t="s">
        <v>256</v>
      </c>
      <c r="B2762" s="208" t="s">
        <v>131</v>
      </c>
      <c r="C2762" s="203">
        <v>44829.958333333336</v>
      </c>
      <c r="D2762" s="208">
        <v>0</v>
      </c>
      <c r="E2762" s="208">
        <v>0</v>
      </c>
      <c r="F2762" s="208">
        <v>0.79600000000000004</v>
      </c>
      <c r="G2762" s="208">
        <v>0.79600000000000004</v>
      </c>
      <c r="H2762" s="208">
        <v>0</v>
      </c>
      <c r="I2762" s="208">
        <v>0</v>
      </c>
      <c r="J2762" s="208">
        <v>0</v>
      </c>
      <c r="K2762" s="208">
        <v>0</v>
      </c>
      <c r="L2762" s="208"/>
      <c r="M2762" s="208">
        <v>0</v>
      </c>
      <c r="N2762" s="208">
        <v>0</v>
      </c>
      <c r="O2762" s="330">
        <v>1266</v>
      </c>
      <c r="P2762" s="208" t="s">
        <v>257</v>
      </c>
      <c r="Q2762" s="208" t="s">
        <v>258</v>
      </c>
      <c r="R2762" s="208" t="s">
        <v>259</v>
      </c>
      <c r="S2762" s="203">
        <v>44837.596064814818</v>
      </c>
    </row>
    <row r="2763" spans="1:19" x14ac:dyDescent="0.2">
      <c r="A2763" s="208" t="s">
        <v>256</v>
      </c>
      <c r="B2763" s="208" t="s">
        <v>131</v>
      </c>
      <c r="C2763" s="203">
        <v>44830</v>
      </c>
      <c r="D2763" s="208">
        <v>0</v>
      </c>
      <c r="E2763" s="208">
        <v>0</v>
      </c>
      <c r="F2763" s="208">
        <v>0.79500000000000004</v>
      </c>
      <c r="G2763" s="208">
        <v>0.79500000000000004</v>
      </c>
      <c r="H2763" s="208">
        <v>0</v>
      </c>
      <c r="I2763" s="208">
        <v>0</v>
      </c>
      <c r="J2763" s="208">
        <v>0</v>
      </c>
      <c r="K2763" s="208">
        <v>0</v>
      </c>
      <c r="L2763" s="208"/>
      <c r="M2763" s="208">
        <v>0</v>
      </c>
      <c r="N2763" s="208">
        <v>0</v>
      </c>
      <c r="O2763" s="330">
        <v>1266</v>
      </c>
      <c r="P2763" s="208" t="s">
        <v>257</v>
      </c>
      <c r="Q2763" s="208" t="s">
        <v>258</v>
      </c>
      <c r="R2763" s="208" t="s">
        <v>259</v>
      </c>
      <c r="S2763" s="203">
        <v>44837.596076388887</v>
      </c>
    </row>
    <row r="2764" spans="1:19" x14ac:dyDescent="0.2">
      <c r="A2764" s="208" t="s">
        <v>256</v>
      </c>
      <c r="B2764" s="208" t="s">
        <v>131</v>
      </c>
      <c r="C2764" s="203">
        <v>44830.041666666664</v>
      </c>
      <c r="D2764" s="208">
        <v>0</v>
      </c>
      <c r="E2764" s="208">
        <v>0</v>
      </c>
      <c r="F2764" s="208">
        <v>0.79500000000000004</v>
      </c>
      <c r="G2764" s="208">
        <v>0.79500000000000004</v>
      </c>
      <c r="H2764" s="208">
        <v>0</v>
      </c>
      <c r="I2764" s="208">
        <v>0</v>
      </c>
      <c r="J2764" s="208">
        <v>0</v>
      </c>
      <c r="K2764" s="208">
        <v>0</v>
      </c>
      <c r="L2764" s="208"/>
      <c r="M2764" s="208">
        <v>0</v>
      </c>
      <c r="N2764" s="208">
        <v>0</v>
      </c>
      <c r="O2764" s="330">
        <v>1266</v>
      </c>
      <c r="P2764" s="208" t="s">
        <v>257</v>
      </c>
      <c r="Q2764" s="208" t="s">
        <v>258</v>
      </c>
      <c r="R2764" s="208" t="s">
        <v>259</v>
      </c>
      <c r="S2764" s="203">
        <v>44837.596064814818</v>
      </c>
    </row>
    <row r="2765" spans="1:19" x14ac:dyDescent="0.2">
      <c r="A2765" s="208" t="s">
        <v>256</v>
      </c>
      <c r="B2765" s="208" t="s">
        <v>131</v>
      </c>
      <c r="C2765" s="203">
        <v>44830.083333333336</v>
      </c>
      <c r="D2765" s="208">
        <v>0</v>
      </c>
      <c r="E2765" s="208">
        <v>0</v>
      </c>
      <c r="F2765" s="208">
        <v>0.79600000000000004</v>
      </c>
      <c r="G2765" s="208">
        <v>0.79600000000000004</v>
      </c>
      <c r="H2765" s="208">
        <v>0</v>
      </c>
      <c r="I2765" s="208">
        <v>0</v>
      </c>
      <c r="J2765" s="208">
        <v>0</v>
      </c>
      <c r="K2765" s="208">
        <v>0</v>
      </c>
      <c r="L2765" s="208"/>
      <c r="M2765" s="208">
        <v>0</v>
      </c>
      <c r="N2765" s="208">
        <v>0</v>
      </c>
      <c r="O2765" s="330">
        <v>1266</v>
      </c>
      <c r="P2765" s="208" t="s">
        <v>257</v>
      </c>
      <c r="Q2765" s="208" t="s">
        <v>258</v>
      </c>
      <c r="R2765" s="208" t="s">
        <v>259</v>
      </c>
      <c r="S2765" s="203">
        <v>44837.596076388887</v>
      </c>
    </row>
    <row r="2766" spans="1:19" x14ac:dyDescent="0.2">
      <c r="A2766" s="208" t="s">
        <v>256</v>
      </c>
      <c r="B2766" s="208" t="s">
        <v>131</v>
      </c>
      <c r="C2766" s="203">
        <v>44830.125</v>
      </c>
      <c r="D2766" s="208">
        <v>0</v>
      </c>
      <c r="E2766" s="208">
        <v>0</v>
      </c>
      <c r="F2766" s="208">
        <v>0.80500000000000005</v>
      </c>
      <c r="G2766" s="208">
        <v>0.80500000000000005</v>
      </c>
      <c r="H2766" s="208">
        <v>0</v>
      </c>
      <c r="I2766" s="208">
        <v>0</v>
      </c>
      <c r="J2766" s="208">
        <v>0</v>
      </c>
      <c r="K2766" s="208">
        <v>0</v>
      </c>
      <c r="L2766" s="208"/>
      <c r="M2766" s="208">
        <v>0</v>
      </c>
      <c r="N2766" s="208">
        <v>0</v>
      </c>
      <c r="O2766" s="330">
        <v>1266</v>
      </c>
      <c r="P2766" s="208" t="s">
        <v>257</v>
      </c>
      <c r="Q2766" s="208" t="s">
        <v>258</v>
      </c>
      <c r="R2766" s="208" t="s">
        <v>259</v>
      </c>
      <c r="S2766" s="203">
        <v>44837.596064814818</v>
      </c>
    </row>
    <row r="2767" spans="1:19" x14ac:dyDescent="0.2">
      <c r="A2767" s="208" t="s">
        <v>256</v>
      </c>
      <c r="B2767" s="208" t="s">
        <v>131</v>
      </c>
      <c r="C2767" s="203">
        <v>44830.166666666664</v>
      </c>
      <c r="D2767" s="208">
        <v>0</v>
      </c>
      <c r="E2767" s="208">
        <v>0</v>
      </c>
      <c r="F2767" s="208">
        <v>0.80500000000000005</v>
      </c>
      <c r="G2767" s="208">
        <v>0.80500000000000005</v>
      </c>
      <c r="H2767" s="208">
        <v>0</v>
      </c>
      <c r="I2767" s="208">
        <v>0</v>
      </c>
      <c r="J2767" s="208">
        <v>0</v>
      </c>
      <c r="K2767" s="208">
        <v>0</v>
      </c>
      <c r="L2767" s="208"/>
      <c r="M2767" s="208">
        <v>0</v>
      </c>
      <c r="N2767" s="208">
        <v>0</v>
      </c>
      <c r="O2767" s="330">
        <v>1266</v>
      </c>
      <c r="P2767" s="208" t="s">
        <v>257</v>
      </c>
      <c r="Q2767" s="208" t="s">
        <v>258</v>
      </c>
      <c r="R2767" s="208" t="s">
        <v>259</v>
      </c>
      <c r="S2767" s="203">
        <v>44837.596076388887</v>
      </c>
    </row>
    <row r="2768" spans="1:19" x14ac:dyDescent="0.2">
      <c r="A2768" s="208" t="s">
        <v>256</v>
      </c>
      <c r="B2768" s="208" t="s">
        <v>131</v>
      </c>
      <c r="C2768" s="203">
        <v>44830.208333333336</v>
      </c>
      <c r="D2768" s="208">
        <v>0</v>
      </c>
      <c r="E2768" s="208">
        <v>0</v>
      </c>
      <c r="F2768" s="208">
        <v>0.82399999999999995</v>
      </c>
      <c r="G2768" s="208">
        <v>0.82399999999999995</v>
      </c>
      <c r="H2768" s="208">
        <v>0</v>
      </c>
      <c r="I2768" s="208">
        <v>0</v>
      </c>
      <c r="J2768" s="208">
        <v>0</v>
      </c>
      <c r="K2768" s="208">
        <v>0</v>
      </c>
      <c r="L2768" s="208"/>
      <c r="M2768" s="208">
        <v>0</v>
      </c>
      <c r="N2768" s="208">
        <v>0</v>
      </c>
      <c r="O2768" s="330">
        <v>1266</v>
      </c>
      <c r="P2768" s="208" t="s">
        <v>257</v>
      </c>
      <c r="Q2768" s="208" t="s">
        <v>258</v>
      </c>
      <c r="R2768" s="208" t="s">
        <v>259</v>
      </c>
      <c r="S2768" s="203">
        <v>44837.596064814818</v>
      </c>
    </row>
    <row r="2769" spans="1:19" x14ac:dyDescent="0.2">
      <c r="A2769" s="208" t="s">
        <v>256</v>
      </c>
      <c r="B2769" s="208" t="s">
        <v>131</v>
      </c>
      <c r="C2769" s="203">
        <v>44830.25</v>
      </c>
      <c r="D2769" s="208">
        <v>0</v>
      </c>
      <c r="E2769" s="208">
        <v>0</v>
      </c>
      <c r="F2769" s="208">
        <v>0.77700000000000002</v>
      </c>
      <c r="G2769" s="208">
        <v>0.77700000000000002</v>
      </c>
      <c r="H2769" s="208">
        <v>0</v>
      </c>
      <c r="I2769" s="208">
        <v>0</v>
      </c>
      <c r="J2769" s="208">
        <v>0</v>
      </c>
      <c r="K2769" s="208">
        <v>0</v>
      </c>
      <c r="L2769" s="208"/>
      <c r="M2769" s="208">
        <v>0</v>
      </c>
      <c r="N2769" s="208">
        <v>0</v>
      </c>
      <c r="O2769" s="330">
        <v>1266</v>
      </c>
      <c r="P2769" s="208" t="s">
        <v>257</v>
      </c>
      <c r="Q2769" s="208" t="s">
        <v>258</v>
      </c>
      <c r="R2769" s="208" t="s">
        <v>259</v>
      </c>
      <c r="S2769" s="203">
        <v>44837.596064814818</v>
      </c>
    </row>
    <row r="2770" spans="1:19" x14ac:dyDescent="0.2">
      <c r="A2770" s="208" t="s">
        <v>256</v>
      </c>
      <c r="B2770" s="208" t="s">
        <v>131</v>
      </c>
      <c r="C2770" s="203">
        <v>44830.291666666664</v>
      </c>
      <c r="D2770" s="208">
        <v>0</v>
      </c>
      <c r="E2770" s="208">
        <v>0</v>
      </c>
      <c r="F2770" s="208">
        <v>0.75</v>
      </c>
      <c r="G2770" s="208">
        <v>0.75</v>
      </c>
      <c r="H2770" s="208">
        <v>0</v>
      </c>
      <c r="I2770" s="208">
        <v>0</v>
      </c>
      <c r="J2770" s="208">
        <v>0</v>
      </c>
      <c r="K2770" s="208">
        <v>0</v>
      </c>
      <c r="L2770" s="208"/>
      <c r="M2770" s="208">
        <v>0</v>
      </c>
      <c r="N2770" s="208">
        <v>0</v>
      </c>
      <c r="O2770" s="330">
        <v>1266</v>
      </c>
      <c r="P2770" s="208" t="s">
        <v>257</v>
      </c>
      <c r="Q2770" s="208" t="s">
        <v>258</v>
      </c>
      <c r="R2770" s="208" t="s">
        <v>259</v>
      </c>
      <c r="S2770" s="203">
        <v>44837.596064814818</v>
      </c>
    </row>
    <row r="2771" spans="1:19" x14ac:dyDescent="0.2">
      <c r="A2771" s="208" t="s">
        <v>256</v>
      </c>
      <c r="B2771" s="208" t="s">
        <v>131</v>
      </c>
      <c r="C2771" s="203">
        <v>44830.333333333336</v>
      </c>
      <c r="D2771" s="208">
        <v>0</v>
      </c>
      <c r="E2771" s="208">
        <v>0</v>
      </c>
      <c r="F2771" s="208">
        <v>0.75</v>
      </c>
      <c r="G2771" s="208">
        <v>0.75</v>
      </c>
      <c r="H2771" s="208">
        <v>0</v>
      </c>
      <c r="I2771" s="208">
        <v>0</v>
      </c>
      <c r="J2771" s="208">
        <v>0</v>
      </c>
      <c r="K2771" s="208">
        <v>0</v>
      </c>
      <c r="L2771" s="208"/>
      <c r="M2771" s="208">
        <v>0</v>
      </c>
      <c r="N2771" s="208">
        <v>0</v>
      </c>
      <c r="O2771" s="330">
        <v>1266</v>
      </c>
      <c r="P2771" s="208" t="s">
        <v>257</v>
      </c>
      <c r="Q2771" s="208" t="s">
        <v>258</v>
      </c>
      <c r="R2771" s="208" t="s">
        <v>259</v>
      </c>
      <c r="S2771" s="203">
        <v>44837.596064814818</v>
      </c>
    </row>
    <row r="2772" spans="1:19" x14ac:dyDescent="0.2">
      <c r="A2772" s="208" t="s">
        <v>256</v>
      </c>
      <c r="B2772" s="208" t="s">
        <v>131</v>
      </c>
      <c r="C2772" s="203">
        <v>44830.375</v>
      </c>
      <c r="D2772" s="208">
        <v>0</v>
      </c>
      <c r="E2772" s="208">
        <v>0</v>
      </c>
      <c r="F2772" s="208">
        <v>0.75</v>
      </c>
      <c r="G2772" s="208">
        <v>0.75</v>
      </c>
      <c r="H2772" s="208">
        <v>0</v>
      </c>
      <c r="I2772" s="208">
        <v>0</v>
      </c>
      <c r="J2772" s="208">
        <v>0</v>
      </c>
      <c r="K2772" s="208">
        <v>0</v>
      </c>
      <c r="L2772" s="208"/>
      <c r="M2772" s="208">
        <v>0</v>
      </c>
      <c r="N2772" s="208">
        <v>0</v>
      </c>
      <c r="O2772" s="330">
        <v>1266</v>
      </c>
      <c r="P2772" s="208" t="s">
        <v>257</v>
      </c>
      <c r="Q2772" s="208" t="s">
        <v>258</v>
      </c>
      <c r="R2772" s="208" t="s">
        <v>259</v>
      </c>
      <c r="S2772" s="203">
        <v>44837.596064814818</v>
      </c>
    </row>
    <row r="2773" spans="1:19" x14ac:dyDescent="0.2">
      <c r="A2773" s="208" t="s">
        <v>256</v>
      </c>
      <c r="B2773" s="208" t="s">
        <v>131</v>
      </c>
      <c r="C2773" s="203">
        <v>44830.416666666664</v>
      </c>
      <c r="D2773" s="208">
        <v>0</v>
      </c>
      <c r="E2773" s="208">
        <v>0</v>
      </c>
      <c r="F2773" s="208">
        <v>0.76800000000000002</v>
      </c>
      <c r="G2773" s="208">
        <v>0.76800000000000002</v>
      </c>
      <c r="H2773" s="208">
        <v>0</v>
      </c>
      <c r="I2773" s="208">
        <v>0</v>
      </c>
      <c r="J2773" s="208">
        <v>0</v>
      </c>
      <c r="K2773" s="208">
        <v>0</v>
      </c>
      <c r="L2773" s="208"/>
      <c r="M2773" s="208">
        <v>0</v>
      </c>
      <c r="N2773" s="208">
        <v>0</v>
      </c>
      <c r="O2773" s="330">
        <v>1266</v>
      </c>
      <c r="P2773" s="208" t="s">
        <v>257</v>
      </c>
      <c r="Q2773" s="208" t="s">
        <v>258</v>
      </c>
      <c r="R2773" s="208" t="s">
        <v>259</v>
      </c>
      <c r="S2773" s="203">
        <v>44837.596064814818</v>
      </c>
    </row>
    <row r="2774" spans="1:19" x14ac:dyDescent="0.2">
      <c r="A2774" s="208" t="s">
        <v>256</v>
      </c>
      <c r="B2774" s="208" t="s">
        <v>131</v>
      </c>
      <c r="C2774" s="203">
        <v>44830.458333333336</v>
      </c>
      <c r="D2774" s="208">
        <v>0</v>
      </c>
      <c r="E2774" s="208">
        <v>0</v>
      </c>
      <c r="F2774" s="208">
        <v>0.75900000000000001</v>
      </c>
      <c r="G2774" s="208">
        <v>0.75900000000000001</v>
      </c>
      <c r="H2774" s="208">
        <v>0</v>
      </c>
      <c r="I2774" s="208">
        <v>0</v>
      </c>
      <c r="J2774" s="208">
        <v>0</v>
      </c>
      <c r="K2774" s="208">
        <v>0</v>
      </c>
      <c r="L2774" s="208"/>
      <c r="M2774" s="208">
        <v>0</v>
      </c>
      <c r="N2774" s="208">
        <v>0</v>
      </c>
      <c r="O2774" s="330">
        <v>1266</v>
      </c>
      <c r="P2774" s="208" t="s">
        <v>257</v>
      </c>
      <c r="Q2774" s="208" t="s">
        <v>258</v>
      </c>
      <c r="R2774" s="208" t="s">
        <v>259</v>
      </c>
      <c r="S2774" s="203">
        <v>44837.596076388887</v>
      </c>
    </row>
    <row r="2775" spans="1:19" x14ac:dyDescent="0.2">
      <c r="A2775" s="208" t="s">
        <v>256</v>
      </c>
      <c r="B2775" s="208" t="s">
        <v>131</v>
      </c>
      <c r="C2775" s="203">
        <v>44830.5</v>
      </c>
      <c r="D2775" s="208">
        <v>0</v>
      </c>
      <c r="E2775" s="208">
        <v>0</v>
      </c>
      <c r="F2775" s="208">
        <v>0.75900000000000001</v>
      </c>
      <c r="G2775" s="208">
        <v>0.75900000000000001</v>
      </c>
      <c r="H2775" s="208">
        <v>0</v>
      </c>
      <c r="I2775" s="208">
        <v>0</v>
      </c>
      <c r="J2775" s="208">
        <v>0</v>
      </c>
      <c r="K2775" s="208">
        <v>0</v>
      </c>
      <c r="L2775" s="208"/>
      <c r="M2775" s="208">
        <v>0</v>
      </c>
      <c r="N2775" s="208">
        <v>0</v>
      </c>
      <c r="O2775" s="330">
        <v>1266</v>
      </c>
      <c r="P2775" s="208" t="s">
        <v>257</v>
      </c>
      <c r="Q2775" s="208" t="s">
        <v>258</v>
      </c>
      <c r="R2775" s="208" t="s">
        <v>259</v>
      </c>
      <c r="S2775" s="203">
        <v>44837.596064814818</v>
      </c>
    </row>
    <row r="2776" spans="1:19" x14ac:dyDescent="0.2">
      <c r="A2776" s="208" t="s">
        <v>256</v>
      </c>
      <c r="B2776" s="208" t="s">
        <v>131</v>
      </c>
      <c r="C2776" s="203">
        <v>44830.541666666664</v>
      </c>
      <c r="D2776" s="208">
        <v>0</v>
      </c>
      <c r="E2776" s="208">
        <v>0</v>
      </c>
      <c r="F2776" s="208">
        <v>0.73199999999999998</v>
      </c>
      <c r="G2776" s="208">
        <v>0.73199999999999998</v>
      </c>
      <c r="H2776" s="208">
        <v>0</v>
      </c>
      <c r="I2776" s="208">
        <v>0</v>
      </c>
      <c r="J2776" s="208">
        <v>0</v>
      </c>
      <c r="K2776" s="208">
        <v>0</v>
      </c>
      <c r="L2776" s="208"/>
      <c r="M2776" s="208">
        <v>0</v>
      </c>
      <c r="N2776" s="208">
        <v>0</v>
      </c>
      <c r="O2776" s="330">
        <v>1266</v>
      </c>
      <c r="P2776" s="208" t="s">
        <v>257</v>
      </c>
      <c r="Q2776" s="208" t="s">
        <v>258</v>
      </c>
      <c r="R2776" s="208" t="s">
        <v>259</v>
      </c>
      <c r="S2776" s="203">
        <v>44837.596064814818</v>
      </c>
    </row>
    <row r="2777" spans="1:19" x14ac:dyDescent="0.2">
      <c r="A2777" s="208" t="s">
        <v>256</v>
      </c>
      <c r="B2777" s="208" t="s">
        <v>131</v>
      </c>
      <c r="C2777" s="203">
        <v>44830.583333333336</v>
      </c>
      <c r="D2777" s="208">
        <v>0</v>
      </c>
      <c r="E2777" s="208">
        <v>0</v>
      </c>
      <c r="F2777" s="208">
        <v>0.72299999999999998</v>
      </c>
      <c r="G2777" s="208">
        <v>0.72299999999999998</v>
      </c>
      <c r="H2777" s="208">
        <v>0</v>
      </c>
      <c r="I2777" s="208">
        <v>0</v>
      </c>
      <c r="J2777" s="208">
        <v>0</v>
      </c>
      <c r="K2777" s="208">
        <v>0</v>
      </c>
      <c r="L2777" s="208"/>
      <c r="M2777" s="208">
        <v>0</v>
      </c>
      <c r="N2777" s="208">
        <v>0</v>
      </c>
      <c r="O2777" s="330">
        <v>1266</v>
      </c>
      <c r="P2777" s="208" t="s">
        <v>257</v>
      </c>
      <c r="Q2777" s="208" t="s">
        <v>258</v>
      </c>
      <c r="R2777" s="208" t="s">
        <v>259</v>
      </c>
      <c r="S2777" s="203">
        <v>44837.596064814818</v>
      </c>
    </row>
    <row r="2778" spans="1:19" x14ac:dyDescent="0.2">
      <c r="A2778" s="208" t="s">
        <v>256</v>
      </c>
      <c r="B2778" s="208" t="s">
        <v>131</v>
      </c>
      <c r="C2778" s="203">
        <v>44830.625</v>
      </c>
      <c r="D2778" s="208">
        <v>0</v>
      </c>
      <c r="E2778" s="208">
        <v>0</v>
      </c>
      <c r="F2778" s="208">
        <v>0.75900000000000001</v>
      </c>
      <c r="G2778" s="208">
        <v>0.75900000000000001</v>
      </c>
      <c r="H2778" s="208">
        <v>0</v>
      </c>
      <c r="I2778" s="208">
        <v>0</v>
      </c>
      <c r="J2778" s="208">
        <v>0</v>
      </c>
      <c r="K2778" s="208">
        <v>0</v>
      </c>
      <c r="L2778" s="208"/>
      <c r="M2778" s="208">
        <v>0</v>
      </c>
      <c r="N2778" s="208">
        <v>0</v>
      </c>
      <c r="O2778" s="330">
        <v>1266</v>
      </c>
      <c r="P2778" s="208" t="s">
        <v>257</v>
      </c>
      <c r="Q2778" s="208" t="s">
        <v>258</v>
      </c>
      <c r="R2778" s="208" t="s">
        <v>259</v>
      </c>
      <c r="S2778" s="203">
        <v>44837.596064814818</v>
      </c>
    </row>
    <row r="2779" spans="1:19" x14ac:dyDescent="0.2">
      <c r="A2779" s="208" t="s">
        <v>256</v>
      </c>
      <c r="B2779" s="208" t="s">
        <v>131</v>
      </c>
      <c r="C2779" s="203">
        <v>44830.666666666664</v>
      </c>
      <c r="D2779" s="208">
        <v>0</v>
      </c>
      <c r="E2779" s="208">
        <v>0</v>
      </c>
      <c r="F2779" s="208">
        <v>0.74099999999999999</v>
      </c>
      <c r="G2779" s="208">
        <v>0.74099999999999999</v>
      </c>
      <c r="H2779" s="208">
        <v>0</v>
      </c>
      <c r="I2779" s="208">
        <v>0</v>
      </c>
      <c r="J2779" s="208">
        <v>0</v>
      </c>
      <c r="K2779" s="208">
        <v>0</v>
      </c>
      <c r="L2779" s="208"/>
      <c r="M2779" s="208">
        <v>0</v>
      </c>
      <c r="N2779" s="208">
        <v>0</v>
      </c>
      <c r="O2779" s="330">
        <v>1266</v>
      </c>
      <c r="P2779" s="208" t="s">
        <v>257</v>
      </c>
      <c r="Q2779" s="208" t="s">
        <v>258</v>
      </c>
      <c r="R2779" s="208" t="s">
        <v>259</v>
      </c>
      <c r="S2779" s="203">
        <v>44837.596064814818</v>
      </c>
    </row>
    <row r="2780" spans="1:19" x14ac:dyDescent="0.2">
      <c r="A2780" s="208" t="s">
        <v>256</v>
      </c>
      <c r="B2780" s="208" t="s">
        <v>131</v>
      </c>
      <c r="C2780" s="203">
        <v>44830.708333333336</v>
      </c>
      <c r="D2780" s="208">
        <v>0</v>
      </c>
      <c r="E2780" s="208">
        <v>0</v>
      </c>
      <c r="F2780" s="208">
        <v>0.75</v>
      </c>
      <c r="G2780" s="208">
        <v>0.75</v>
      </c>
      <c r="H2780" s="208">
        <v>0</v>
      </c>
      <c r="I2780" s="208">
        <v>0</v>
      </c>
      <c r="J2780" s="208">
        <v>0</v>
      </c>
      <c r="K2780" s="208">
        <v>0</v>
      </c>
      <c r="L2780" s="208"/>
      <c r="M2780" s="208">
        <v>0</v>
      </c>
      <c r="N2780" s="208">
        <v>0</v>
      </c>
      <c r="O2780" s="330">
        <v>1266</v>
      </c>
      <c r="P2780" s="208" t="s">
        <v>257</v>
      </c>
      <c r="Q2780" s="208" t="s">
        <v>258</v>
      </c>
      <c r="R2780" s="208" t="s">
        <v>259</v>
      </c>
      <c r="S2780" s="203">
        <v>44837.596076388887</v>
      </c>
    </row>
    <row r="2781" spans="1:19" x14ac:dyDescent="0.2">
      <c r="A2781" s="208" t="s">
        <v>256</v>
      </c>
      <c r="B2781" s="208" t="s">
        <v>131</v>
      </c>
      <c r="C2781" s="203">
        <v>44830.75</v>
      </c>
      <c r="D2781" s="208">
        <v>0</v>
      </c>
      <c r="E2781" s="208">
        <v>0</v>
      </c>
      <c r="F2781" s="208">
        <v>0.75</v>
      </c>
      <c r="G2781" s="208">
        <v>0.75</v>
      </c>
      <c r="H2781" s="208">
        <v>0</v>
      </c>
      <c r="I2781" s="208">
        <v>0</v>
      </c>
      <c r="J2781" s="208">
        <v>0</v>
      </c>
      <c r="K2781" s="208">
        <v>0</v>
      </c>
      <c r="L2781" s="208"/>
      <c r="M2781" s="208">
        <v>0</v>
      </c>
      <c r="N2781" s="208">
        <v>0</v>
      </c>
      <c r="O2781" s="330">
        <v>1266</v>
      </c>
      <c r="P2781" s="208" t="s">
        <v>257</v>
      </c>
      <c r="Q2781" s="208" t="s">
        <v>258</v>
      </c>
      <c r="R2781" s="208" t="s">
        <v>259</v>
      </c>
      <c r="S2781" s="203">
        <v>44837.596064814818</v>
      </c>
    </row>
    <row r="2782" spans="1:19" x14ac:dyDescent="0.2">
      <c r="A2782" s="208" t="s">
        <v>256</v>
      </c>
      <c r="B2782" s="208" t="s">
        <v>131</v>
      </c>
      <c r="C2782" s="203">
        <v>44830.791666666664</v>
      </c>
      <c r="D2782" s="208">
        <v>0</v>
      </c>
      <c r="E2782" s="208">
        <v>0</v>
      </c>
      <c r="F2782" s="208">
        <v>0.73199999999999998</v>
      </c>
      <c r="G2782" s="208">
        <v>0.73199999999999998</v>
      </c>
      <c r="H2782" s="208">
        <v>0</v>
      </c>
      <c r="I2782" s="208">
        <v>0</v>
      </c>
      <c r="J2782" s="208">
        <v>0</v>
      </c>
      <c r="K2782" s="208">
        <v>0</v>
      </c>
      <c r="L2782" s="208"/>
      <c r="M2782" s="208">
        <v>0</v>
      </c>
      <c r="N2782" s="208">
        <v>0</v>
      </c>
      <c r="O2782" s="330">
        <v>1266</v>
      </c>
      <c r="P2782" s="208" t="s">
        <v>257</v>
      </c>
      <c r="Q2782" s="208" t="s">
        <v>258</v>
      </c>
      <c r="R2782" s="208" t="s">
        <v>259</v>
      </c>
      <c r="S2782" s="203">
        <v>44837.596064814818</v>
      </c>
    </row>
    <row r="2783" spans="1:19" x14ac:dyDescent="0.2">
      <c r="A2783" s="208" t="s">
        <v>256</v>
      </c>
      <c r="B2783" s="208" t="s">
        <v>131</v>
      </c>
      <c r="C2783" s="203">
        <v>44830.833333333336</v>
      </c>
      <c r="D2783" s="208">
        <v>0</v>
      </c>
      <c r="E2783" s="208">
        <v>0</v>
      </c>
      <c r="F2783" s="208">
        <v>0.72299999999999998</v>
      </c>
      <c r="G2783" s="208">
        <v>0.72299999999999998</v>
      </c>
      <c r="H2783" s="208">
        <v>0</v>
      </c>
      <c r="I2783" s="208">
        <v>0</v>
      </c>
      <c r="J2783" s="208">
        <v>0</v>
      </c>
      <c r="K2783" s="208">
        <v>0</v>
      </c>
      <c r="L2783" s="208"/>
      <c r="M2783" s="208">
        <v>0</v>
      </c>
      <c r="N2783" s="208">
        <v>0</v>
      </c>
      <c r="O2783" s="330">
        <v>1266</v>
      </c>
      <c r="P2783" s="208" t="s">
        <v>257</v>
      </c>
      <c r="Q2783" s="208" t="s">
        <v>258</v>
      </c>
      <c r="R2783" s="208" t="s">
        <v>259</v>
      </c>
      <c r="S2783" s="203">
        <v>44837.596064814818</v>
      </c>
    </row>
    <row r="2784" spans="1:19" x14ac:dyDescent="0.2">
      <c r="A2784" s="208" t="s">
        <v>256</v>
      </c>
      <c r="B2784" s="208" t="s">
        <v>131</v>
      </c>
      <c r="C2784" s="203">
        <v>44830.875</v>
      </c>
      <c r="D2784" s="208">
        <v>0</v>
      </c>
      <c r="E2784" s="208">
        <v>0</v>
      </c>
      <c r="F2784" s="208">
        <v>0.75</v>
      </c>
      <c r="G2784" s="208">
        <v>0.75</v>
      </c>
      <c r="H2784" s="208">
        <v>0</v>
      </c>
      <c r="I2784" s="208">
        <v>0</v>
      </c>
      <c r="J2784" s="208">
        <v>0</v>
      </c>
      <c r="K2784" s="208">
        <v>0</v>
      </c>
      <c r="L2784" s="208"/>
      <c r="M2784" s="208">
        <v>0</v>
      </c>
      <c r="N2784" s="208">
        <v>0</v>
      </c>
      <c r="O2784" s="330">
        <v>1266</v>
      </c>
      <c r="P2784" s="208" t="s">
        <v>257</v>
      </c>
      <c r="Q2784" s="208" t="s">
        <v>258</v>
      </c>
      <c r="R2784" s="208" t="s">
        <v>259</v>
      </c>
      <c r="S2784" s="203">
        <v>44837.596064814818</v>
      </c>
    </row>
    <row r="2785" spans="1:19" x14ac:dyDescent="0.2">
      <c r="A2785" s="208" t="s">
        <v>256</v>
      </c>
      <c r="B2785" s="208" t="s">
        <v>131</v>
      </c>
      <c r="C2785" s="203">
        <v>44830.916666666664</v>
      </c>
      <c r="D2785" s="208">
        <v>0</v>
      </c>
      <c r="E2785" s="208">
        <v>0</v>
      </c>
      <c r="F2785" s="208">
        <v>0.75900000000000001</v>
      </c>
      <c r="G2785" s="208">
        <v>0.75900000000000001</v>
      </c>
      <c r="H2785" s="208">
        <v>0</v>
      </c>
      <c r="I2785" s="208">
        <v>0</v>
      </c>
      <c r="J2785" s="208">
        <v>0</v>
      </c>
      <c r="K2785" s="208">
        <v>0</v>
      </c>
      <c r="L2785" s="208"/>
      <c r="M2785" s="208">
        <v>0</v>
      </c>
      <c r="N2785" s="208">
        <v>0</v>
      </c>
      <c r="O2785" s="330">
        <v>1266</v>
      </c>
      <c r="P2785" s="208" t="s">
        <v>257</v>
      </c>
      <c r="Q2785" s="208" t="s">
        <v>258</v>
      </c>
      <c r="R2785" s="208" t="s">
        <v>259</v>
      </c>
      <c r="S2785" s="203">
        <v>44837.596076388887</v>
      </c>
    </row>
    <row r="2786" spans="1:19" x14ac:dyDescent="0.2">
      <c r="A2786" s="208" t="s">
        <v>256</v>
      </c>
      <c r="B2786" s="208" t="s">
        <v>131</v>
      </c>
      <c r="C2786" s="203">
        <v>44830.958333333336</v>
      </c>
      <c r="D2786" s="208">
        <v>0</v>
      </c>
      <c r="E2786" s="208">
        <v>0</v>
      </c>
      <c r="F2786" s="208">
        <v>0.79700000000000004</v>
      </c>
      <c r="G2786" s="208">
        <v>0.79700000000000004</v>
      </c>
      <c r="H2786" s="208">
        <v>0</v>
      </c>
      <c r="I2786" s="208">
        <v>0</v>
      </c>
      <c r="J2786" s="208">
        <v>0</v>
      </c>
      <c r="K2786" s="208">
        <v>0</v>
      </c>
      <c r="L2786" s="208"/>
      <c r="M2786" s="208">
        <v>0</v>
      </c>
      <c r="N2786" s="208">
        <v>0</v>
      </c>
      <c r="O2786" s="330">
        <v>1266</v>
      </c>
      <c r="P2786" s="208" t="s">
        <v>257</v>
      </c>
      <c r="Q2786" s="208" t="s">
        <v>258</v>
      </c>
      <c r="R2786" s="208" t="s">
        <v>259</v>
      </c>
      <c r="S2786" s="203">
        <v>44837.596064814818</v>
      </c>
    </row>
    <row r="2787" spans="1:19" x14ac:dyDescent="0.2">
      <c r="A2787" s="208" t="s">
        <v>256</v>
      </c>
      <c r="B2787" s="208" t="s">
        <v>131</v>
      </c>
      <c r="C2787" s="203">
        <v>44831</v>
      </c>
      <c r="D2787" s="208">
        <v>0</v>
      </c>
      <c r="E2787" s="208">
        <v>0</v>
      </c>
      <c r="F2787" s="208">
        <v>0.79600000000000004</v>
      </c>
      <c r="G2787" s="208">
        <v>0.79600000000000004</v>
      </c>
      <c r="H2787" s="208">
        <v>0</v>
      </c>
      <c r="I2787" s="208">
        <v>0</v>
      </c>
      <c r="J2787" s="208">
        <v>0</v>
      </c>
      <c r="K2787" s="208">
        <v>0</v>
      </c>
      <c r="L2787" s="208"/>
      <c r="M2787" s="208">
        <v>0</v>
      </c>
      <c r="N2787" s="208">
        <v>0</v>
      </c>
      <c r="O2787" s="330">
        <v>1266</v>
      </c>
      <c r="P2787" s="208" t="s">
        <v>257</v>
      </c>
      <c r="Q2787" s="208" t="s">
        <v>258</v>
      </c>
      <c r="R2787" s="208" t="s">
        <v>259</v>
      </c>
      <c r="S2787" s="203">
        <v>44837.596064814818</v>
      </c>
    </row>
    <row r="2788" spans="1:19" x14ac:dyDescent="0.2">
      <c r="A2788" s="208" t="s">
        <v>256</v>
      </c>
      <c r="B2788" s="208" t="s">
        <v>131</v>
      </c>
      <c r="C2788" s="203">
        <v>44831.041666666664</v>
      </c>
      <c r="D2788" s="208">
        <v>0</v>
      </c>
      <c r="E2788" s="208">
        <v>0</v>
      </c>
      <c r="F2788" s="208">
        <v>0.80500000000000005</v>
      </c>
      <c r="G2788" s="208">
        <v>0.80500000000000005</v>
      </c>
      <c r="H2788" s="208">
        <v>0</v>
      </c>
      <c r="I2788" s="208">
        <v>0</v>
      </c>
      <c r="J2788" s="208">
        <v>0</v>
      </c>
      <c r="K2788" s="208">
        <v>0</v>
      </c>
      <c r="L2788" s="208"/>
      <c r="M2788" s="208">
        <v>0</v>
      </c>
      <c r="N2788" s="208">
        <v>0</v>
      </c>
      <c r="O2788" s="330">
        <v>1266</v>
      </c>
      <c r="P2788" s="208" t="s">
        <v>257</v>
      </c>
      <c r="Q2788" s="208" t="s">
        <v>258</v>
      </c>
      <c r="R2788" s="208" t="s">
        <v>259</v>
      </c>
      <c r="S2788" s="203">
        <v>44837.596064814818</v>
      </c>
    </row>
    <row r="2789" spans="1:19" x14ac:dyDescent="0.2">
      <c r="A2789" s="208" t="s">
        <v>256</v>
      </c>
      <c r="B2789" s="208" t="s">
        <v>131</v>
      </c>
      <c r="C2789" s="203">
        <v>44831.083333333336</v>
      </c>
      <c r="D2789" s="208">
        <v>0</v>
      </c>
      <c r="E2789" s="208">
        <v>0</v>
      </c>
      <c r="F2789" s="208">
        <v>0.80500000000000005</v>
      </c>
      <c r="G2789" s="208">
        <v>0.80500000000000005</v>
      </c>
      <c r="H2789" s="208">
        <v>0</v>
      </c>
      <c r="I2789" s="208">
        <v>0</v>
      </c>
      <c r="J2789" s="208">
        <v>0</v>
      </c>
      <c r="K2789" s="208">
        <v>0</v>
      </c>
      <c r="L2789" s="208"/>
      <c r="M2789" s="208">
        <v>0</v>
      </c>
      <c r="N2789" s="208">
        <v>0</v>
      </c>
      <c r="O2789" s="330">
        <v>1266</v>
      </c>
      <c r="P2789" s="208" t="s">
        <v>257</v>
      </c>
      <c r="Q2789" s="208" t="s">
        <v>258</v>
      </c>
      <c r="R2789" s="208" t="s">
        <v>259</v>
      </c>
      <c r="S2789" s="203">
        <v>44837.596064814818</v>
      </c>
    </row>
    <row r="2790" spans="1:19" x14ac:dyDescent="0.2">
      <c r="A2790" s="208" t="s">
        <v>256</v>
      </c>
      <c r="B2790" s="208" t="s">
        <v>131</v>
      </c>
      <c r="C2790" s="203">
        <v>44831.125</v>
      </c>
      <c r="D2790" s="208">
        <v>0</v>
      </c>
      <c r="E2790" s="208">
        <v>0</v>
      </c>
      <c r="F2790" s="208">
        <v>0.77700000000000002</v>
      </c>
      <c r="G2790" s="208">
        <v>0.77700000000000002</v>
      </c>
      <c r="H2790" s="208">
        <v>0</v>
      </c>
      <c r="I2790" s="208">
        <v>0</v>
      </c>
      <c r="J2790" s="208">
        <v>0</v>
      </c>
      <c r="K2790" s="208">
        <v>0</v>
      </c>
      <c r="L2790" s="208"/>
      <c r="M2790" s="208">
        <v>0</v>
      </c>
      <c r="N2790" s="208">
        <v>0</v>
      </c>
      <c r="O2790" s="330">
        <v>1266</v>
      </c>
      <c r="P2790" s="208" t="s">
        <v>257</v>
      </c>
      <c r="Q2790" s="208" t="s">
        <v>258</v>
      </c>
      <c r="R2790" s="208" t="s">
        <v>259</v>
      </c>
      <c r="S2790" s="203">
        <v>44837.596064814818</v>
      </c>
    </row>
    <row r="2791" spans="1:19" x14ac:dyDescent="0.2">
      <c r="A2791" s="208" t="s">
        <v>256</v>
      </c>
      <c r="B2791" s="208" t="s">
        <v>131</v>
      </c>
      <c r="C2791" s="203">
        <v>44831.166666666664</v>
      </c>
      <c r="D2791" s="208">
        <v>0</v>
      </c>
      <c r="E2791" s="208">
        <v>0</v>
      </c>
      <c r="F2791" s="208">
        <v>0.77700000000000002</v>
      </c>
      <c r="G2791" s="208">
        <v>0.77700000000000002</v>
      </c>
      <c r="H2791" s="208">
        <v>0</v>
      </c>
      <c r="I2791" s="208">
        <v>0</v>
      </c>
      <c r="J2791" s="208">
        <v>0</v>
      </c>
      <c r="K2791" s="208">
        <v>0</v>
      </c>
      <c r="L2791" s="208"/>
      <c r="M2791" s="208">
        <v>0</v>
      </c>
      <c r="N2791" s="208">
        <v>0</v>
      </c>
      <c r="O2791" s="330">
        <v>1266</v>
      </c>
      <c r="P2791" s="208" t="s">
        <v>257</v>
      </c>
      <c r="Q2791" s="208" t="s">
        <v>258</v>
      </c>
      <c r="R2791" s="208" t="s">
        <v>259</v>
      </c>
      <c r="S2791" s="203">
        <v>44837.596064814818</v>
      </c>
    </row>
    <row r="2792" spans="1:19" x14ac:dyDescent="0.2">
      <c r="A2792" s="208" t="s">
        <v>256</v>
      </c>
      <c r="B2792" s="208" t="s">
        <v>131</v>
      </c>
      <c r="C2792" s="203">
        <v>44831.208333333336</v>
      </c>
      <c r="D2792" s="208">
        <v>0</v>
      </c>
      <c r="E2792" s="208">
        <v>0</v>
      </c>
      <c r="F2792" s="208">
        <v>0.80500000000000005</v>
      </c>
      <c r="G2792" s="208">
        <v>0.80500000000000005</v>
      </c>
      <c r="H2792" s="208">
        <v>0</v>
      </c>
      <c r="I2792" s="208">
        <v>0</v>
      </c>
      <c r="J2792" s="208">
        <v>0</v>
      </c>
      <c r="K2792" s="208">
        <v>0</v>
      </c>
      <c r="L2792" s="208"/>
      <c r="M2792" s="208">
        <v>0</v>
      </c>
      <c r="N2792" s="208">
        <v>0</v>
      </c>
      <c r="O2792" s="330">
        <v>1266</v>
      </c>
      <c r="P2792" s="208" t="s">
        <v>257</v>
      </c>
      <c r="Q2792" s="208" t="s">
        <v>258</v>
      </c>
      <c r="R2792" s="208" t="s">
        <v>259</v>
      </c>
      <c r="S2792" s="203">
        <v>44837.596064814818</v>
      </c>
    </row>
    <row r="2793" spans="1:19" x14ac:dyDescent="0.2">
      <c r="A2793" s="208" t="s">
        <v>256</v>
      </c>
      <c r="B2793" s="208" t="s">
        <v>131</v>
      </c>
      <c r="C2793" s="203">
        <v>44831.25</v>
      </c>
      <c r="D2793" s="208">
        <v>0</v>
      </c>
      <c r="E2793" s="208">
        <v>0</v>
      </c>
      <c r="F2793" s="208">
        <v>0.78600000000000003</v>
      </c>
      <c r="G2793" s="208">
        <v>0.78600000000000003</v>
      </c>
      <c r="H2793" s="208">
        <v>0</v>
      </c>
      <c r="I2793" s="208">
        <v>0</v>
      </c>
      <c r="J2793" s="208">
        <v>0</v>
      </c>
      <c r="K2793" s="208">
        <v>0</v>
      </c>
      <c r="L2793" s="208"/>
      <c r="M2793" s="208">
        <v>0</v>
      </c>
      <c r="N2793" s="208">
        <v>0</v>
      </c>
      <c r="O2793" s="330">
        <v>1266</v>
      </c>
      <c r="P2793" s="208" t="s">
        <v>257</v>
      </c>
      <c r="Q2793" s="208" t="s">
        <v>258</v>
      </c>
      <c r="R2793" s="208" t="s">
        <v>259</v>
      </c>
      <c r="S2793" s="203">
        <v>44837.596064814818</v>
      </c>
    </row>
    <row r="2794" spans="1:19" x14ac:dyDescent="0.2">
      <c r="A2794" s="208" t="s">
        <v>256</v>
      </c>
      <c r="B2794" s="208" t="s">
        <v>131</v>
      </c>
      <c r="C2794" s="203">
        <v>44831.291666666664</v>
      </c>
      <c r="D2794" s="208">
        <v>0</v>
      </c>
      <c r="E2794" s="208">
        <v>0</v>
      </c>
      <c r="F2794" s="208">
        <v>0.78600000000000003</v>
      </c>
      <c r="G2794" s="208">
        <v>0.78600000000000003</v>
      </c>
      <c r="H2794" s="208">
        <v>0</v>
      </c>
      <c r="I2794" s="208">
        <v>0</v>
      </c>
      <c r="J2794" s="208">
        <v>0</v>
      </c>
      <c r="K2794" s="208">
        <v>0</v>
      </c>
      <c r="L2794" s="208"/>
      <c r="M2794" s="208">
        <v>0</v>
      </c>
      <c r="N2794" s="208">
        <v>0</v>
      </c>
      <c r="O2794" s="330">
        <v>1266</v>
      </c>
      <c r="P2794" s="208" t="s">
        <v>257</v>
      </c>
      <c r="Q2794" s="208" t="s">
        <v>258</v>
      </c>
      <c r="R2794" s="208" t="s">
        <v>259</v>
      </c>
      <c r="S2794" s="203">
        <v>44837.596064814818</v>
      </c>
    </row>
    <row r="2795" spans="1:19" x14ac:dyDescent="0.2">
      <c r="A2795" s="208" t="s">
        <v>256</v>
      </c>
      <c r="B2795" s="208" t="s">
        <v>131</v>
      </c>
      <c r="C2795" s="203">
        <v>44831.333333333336</v>
      </c>
      <c r="D2795" s="208">
        <v>0</v>
      </c>
      <c r="E2795" s="208">
        <v>0</v>
      </c>
      <c r="F2795" s="208">
        <v>0.75</v>
      </c>
      <c r="G2795" s="208">
        <v>0.75</v>
      </c>
      <c r="H2795" s="208">
        <v>0</v>
      </c>
      <c r="I2795" s="208">
        <v>0</v>
      </c>
      <c r="J2795" s="208">
        <v>0</v>
      </c>
      <c r="K2795" s="208">
        <v>0</v>
      </c>
      <c r="L2795" s="208"/>
      <c r="M2795" s="208">
        <v>0</v>
      </c>
      <c r="N2795" s="208">
        <v>0</v>
      </c>
      <c r="O2795" s="330">
        <v>1266</v>
      </c>
      <c r="P2795" s="208" t="s">
        <v>257</v>
      </c>
      <c r="Q2795" s="208" t="s">
        <v>258</v>
      </c>
      <c r="R2795" s="208" t="s">
        <v>259</v>
      </c>
      <c r="S2795" s="203">
        <v>44837.596064814818</v>
      </c>
    </row>
    <row r="2796" spans="1:19" x14ac:dyDescent="0.2">
      <c r="A2796" s="208" t="s">
        <v>256</v>
      </c>
      <c r="B2796" s="208" t="s">
        <v>131</v>
      </c>
      <c r="C2796" s="203">
        <v>44831.375</v>
      </c>
      <c r="D2796" s="208">
        <v>0</v>
      </c>
      <c r="E2796" s="208">
        <v>0</v>
      </c>
      <c r="F2796" s="208">
        <v>0.75</v>
      </c>
      <c r="G2796" s="208">
        <v>0.75</v>
      </c>
      <c r="H2796" s="208">
        <v>0</v>
      </c>
      <c r="I2796" s="208">
        <v>0</v>
      </c>
      <c r="J2796" s="208">
        <v>0</v>
      </c>
      <c r="K2796" s="208">
        <v>0</v>
      </c>
      <c r="L2796" s="208"/>
      <c r="M2796" s="208">
        <v>0</v>
      </c>
      <c r="N2796" s="208">
        <v>0</v>
      </c>
      <c r="O2796" s="330">
        <v>1266</v>
      </c>
      <c r="P2796" s="208" t="s">
        <v>257</v>
      </c>
      <c r="Q2796" s="208" t="s">
        <v>258</v>
      </c>
      <c r="R2796" s="208" t="s">
        <v>259</v>
      </c>
      <c r="S2796" s="203">
        <v>44837.596064814818</v>
      </c>
    </row>
    <row r="2797" spans="1:19" x14ac:dyDescent="0.2">
      <c r="A2797" s="208" t="s">
        <v>256</v>
      </c>
      <c r="B2797" s="208" t="s">
        <v>131</v>
      </c>
      <c r="C2797" s="203">
        <v>44831.416666666664</v>
      </c>
      <c r="D2797" s="208">
        <v>0</v>
      </c>
      <c r="E2797" s="208">
        <v>0</v>
      </c>
      <c r="F2797" s="208">
        <v>0.76800000000000002</v>
      </c>
      <c r="G2797" s="208">
        <v>0.76800000000000002</v>
      </c>
      <c r="H2797" s="208">
        <v>0</v>
      </c>
      <c r="I2797" s="208">
        <v>0</v>
      </c>
      <c r="J2797" s="208">
        <v>0</v>
      </c>
      <c r="K2797" s="208">
        <v>0</v>
      </c>
      <c r="L2797" s="208"/>
      <c r="M2797" s="208">
        <v>0</v>
      </c>
      <c r="N2797" s="208">
        <v>0</v>
      </c>
      <c r="O2797" s="330">
        <v>1266</v>
      </c>
      <c r="P2797" s="208" t="s">
        <v>257</v>
      </c>
      <c r="Q2797" s="208" t="s">
        <v>258</v>
      </c>
      <c r="R2797" s="208" t="s">
        <v>259</v>
      </c>
      <c r="S2797" s="203">
        <v>44837.596064814818</v>
      </c>
    </row>
    <row r="2798" spans="1:19" x14ac:dyDescent="0.2">
      <c r="A2798" s="208" t="s">
        <v>256</v>
      </c>
      <c r="B2798" s="208" t="s">
        <v>131</v>
      </c>
      <c r="C2798" s="203">
        <v>44831.458333333336</v>
      </c>
      <c r="D2798" s="208">
        <v>0</v>
      </c>
      <c r="E2798" s="208">
        <v>0</v>
      </c>
      <c r="F2798" s="208">
        <v>0.75</v>
      </c>
      <c r="G2798" s="208">
        <v>0.75</v>
      </c>
      <c r="H2798" s="208">
        <v>0</v>
      </c>
      <c r="I2798" s="208">
        <v>0</v>
      </c>
      <c r="J2798" s="208">
        <v>0</v>
      </c>
      <c r="K2798" s="208">
        <v>0</v>
      </c>
      <c r="L2798" s="208"/>
      <c r="M2798" s="208">
        <v>0</v>
      </c>
      <c r="N2798" s="208">
        <v>0</v>
      </c>
      <c r="O2798" s="330">
        <v>1266</v>
      </c>
      <c r="P2798" s="208" t="s">
        <v>257</v>
      </c>
      <c r="Q2798" s="208" t="s">
        <v>258</v>
      </c>
      <c r="R2798" s="208" t="s">
        <v>259</v>
      </c>
      <c r="S2798" s="203">
        <v>44837.596064814818</v>
      </c>
    </row>
    <row r="2799" spans="1:19" x14ac:dyDescent="0.2">
      <c r="A2799" s="208" t="s">
        <v>256</v>
      </c>
      <c r="B2799" s="208" t="s">
        <v>131</v>
      </c>
      <c r="C2799" s="203">
        <v>44831.5</v>
      </c>
      <c r="D2799" s="208">
        <v>0</v>
      </c>
      <c r="E2799" s="208">
        <v>0</v>
      </c>
      <c r="F2799" s="208">
        <v>0.75</v>
      </c>
      <c r="G2799" s="208">
        <v>0.75</v>
      </c>
      <c r="H2799" s="208">
        <v>0</v>
      </c>
      <c r="I2799" s="208">
        <v>0</v>
      </c>
      <c r="J2799" s="208">
        <v>0</v>
      </c>
      <c r="K2799" s="208">
        <v>0</v>
      </c>
      <c r="L2799" s="208"/>
      <c r="M2799" s="208">
        <v>0</v>
      </c>
      <c r="N2799" s="208">
        <v>0</v>
      </c>
      <c r="O2799" s="330">
        <v>1266</v>
      </c>
      <c r="P2799" s="208" t="s">
        <v>257</v>
      </c>
      <c r="Q2799" s="208" t="s">
        <v>258</v>
      </c>
      <c r="R2799" s="208" t="s">
        <v>259</v>
      </c>
      <c r="S2799" s="203">
        <v>44837.596064814818</v>
      </c>
    </row>
    <row r="2800" spans="1:19" x14ac:dyDescent="0.2">
      <c r="A2800" s="208" t="s">
        <v>256</v>
      </c>
      <c r="B2800" s="208" t="s">
        <v>131</v>
      </c>
      <c r="C2800" s="203">
        <v>44831.541666666664</v>
      </c>
      <c r="D2800" s="208">
        <v>0</v>
      </c>
      <c r="E2800" s="208">
        <v>0</v>
      </c>
      <c r="F2800" s="208">
        <v>0.75</v>
      </c>
      <c r="G2800" s="208">
        <v>0.75</v>
      </c>
      <c r="H2800" s="208">
        <v>0</v>
      </c>
      <c r="I2800" s="208">
        <v>0</v>
      </c>
      <c r="J2800" s="208">
        <v>0</v>
      </c>
      <c r="K2800" s="208">
        <v>0</v>
      </c>
      <c r="L2800" s="208"/>
      <c r="M2800" s="208">
        <v>0</v>
      </c>
      <c r="N2800" s="208">
        <v>0</v>
      </c>
      <c r="O2800" s="330">
        <v>1266</v>
      </c>
      <c r="P2800" s="208" t="s">
        <v>257</v>
      </c>
      <c r="Q2800" s="208" t="s">
        <v>258</v>
      </c>
      <c r="R2800" s="208" t="s">
        <v>259</v>
      </c>
      <c r="S2800" s="203">
        <v>44837.596064814818</v>
      </c>
    </row>
    <row r="2801" spans="1:19" x14ac:dyDescent="0.2">
      <c r="A2801" s="208" t="s">
        <v>256</v>
      </c>
      <c r="B2801" s="208" t="s">
        <v>131</v>
      </c>
      <c r="C2801" s="203">
        <v>44831.583333333336</v>
      </c>
      <c r="D2801" s="208">
        <v>0</v>
      </c>
      <c r="E2801" s="208">
        <v>0</v>
      </c>
      <c r="F2801" s="208">
        <v>0.75</v>
      </c>
      <c r="G2801" s="208">
        <v>0.75</v>
      </c>
      <c r="H2801" s="208">
        <v>0</v>
      </c>
      <c r="I2801" s="208">
        <v>0</v>
      </c>
      <c r="J2801" s="208">
        <v>0</v>
      </c>
      <c r="K2801" s="208">
        <v>0</v>
      </c>
      <c r="L2801" s="208"/>
      <c r="M2801" s="208">
        <v>0</v>
      </c>
      <c r="N2801" s="208">
        <v>0</v>
      </c>
      <c r="O2801" s="330">
        <v>1266</v>
      </c>
      <c r="P2801" s="208" t="s">
        <v>257</v>
      </c>
      <c r="Q2801" s="208" t="s">
        <v>258</v>
      </c>
      <c r="R2801" s="208" t="s">
        <v>259</v>
      </c>
      <c r="S2801" s="203">
        <v>44837.596064814818</v>
      </c>
    </row>
    <row r="2802" spans="1:19" x14ac:dyDescent="0.2">
      <c r="A2802" s="208" t="s">
        <v>256</v>
      </c>
      <c r="B2802" s="208" t="s">
        <v>131</v>
      </c>
      <c r="C2802" s="203">
        <v>44831.625</v>
      </c>
      <c r="D2802" s="208">
        <v>0</v>
      </c>
      <c r="E2802" s="208">
        <v>0</v>
      </c>
      <c r="F2802" s="208">
        <v>0.74099999999999999</v>
      </c>
      <c r="G2802" s="208">
        <v>0.74099999999999999</v>
      </c>
      <c r="H2802" s="208">
        <v>0</v>
      </c>
      <c r="I2802" s="208">
        <v>0</v>
      </c>
      <c r="J2802" s="208">
        <v>0</v>
      </c>
      <c r="K2802" s="208">
        <v>0</v>
      </c>
      <c r="L2802" s="208"/>
      <c r="M2802" s="208">
        <v>0</v>
      </c>
      <c r="N2802" s="208">
        <v>0</v>
      </c>
      <c r="O2802" s="330">
        <v>1266</v>
      </c>
      <c r="P2802" s="208" t="s">
        <v>257</v>
      </c>
      <c r="Q2802" s="208" t="s">
        <v>258</v>
      </c>
      <c r="R2802" s="208" t="s">
        <v>259</v>
      </c>
      <c r="S2802" s="203">
        <v>44837.596064814818</v>
      </c>
    </row>
    <row r="2803" spans="1:19" x14ac:dyDescent="0.2">
      <c r="A2803" s="208" t="s">
        <v>256</v>
      </c>
      <c r="B2803" s="208" t="s">
        <v>131</v>
      </c>
      <c r="C2803" s="203">
        <v>44831.666666666664</v>
      </c>
      <c r="D2803" s="208">
        <v>0</v>
      </c>
      <c r="E2803" s="208">
        <v>0</v>
      </c>
      <c r="F2803" s="208">
        <v>0.73199999999999998</v>
      </c>
      <c r="G2803" s="208">
        <v>0.73199999999999998</v>
      </c>
      <c r="H2803" s="208">
        <v>0</v>
      </c>
      <c r="I2803" s="208">
        <v>0</v>
      </c>
      <c r="J2803" s="208">
        <v>0</v>
      </c>
      <c r="K2803" s="208">
        <v>0</v>
      </c>
      <c r="L2803" s="208"/>
      <c r="M2803" s="208">
        <v>0</v>
      </c>
      <c r="N2803" s="208">
        <v>0</v>
      </c>
      <c r="O2803" s="330">
        <v>1266</v>
      </c>
      <c r="P2803" s="208" t="s">
        <v>257</v>
      </c>
      <c r="Q2803" s="208" t="s">
        <v>258</v>
      </c>
      <c r="R2803" s="208" t="s">
        <v>259</v>
      </c>
      <c r="S2803" s="203">
        <v>44837.596064814818</v>
      </c>
    </row>
    <row r="2804" spans="1:19" x14ac:dyDescent="0.2">
      <c r="A2804" s="208" t="s">
        <v>256</v>
      </c>
      <c r="B2804" s="208" t="s">
        <v>131</v>
      </c>
      <c r="C2804" s="203">
        <v>44831.708333333336</v>
      </c>
      <c r="D2804" s="208">
        <v>0</v>
      </c>
      <c r="E2804" s="208">
        <v>0</v>
      </c>
      <c r="F2804" s="208">
        <v>0.73199999999999998</v>
      </c>
      <c r="G2804" s="208">
        <v>0.73199999999999998</v>
      </c>
      <c r="H2804" s="208">
        <v>0</v>
      </c>
      <c r="I2804" s="208">
        <v>0</v>
      </c>
      <c r="J2804" s="208">
        <v>0</v>
      </c>
      <c r="K2804" s="208">
        <v>0</v>
      </c>
      <c r="L2804" s="208"/>
      <c r="M2804" s="208">
        <v>0</v>
      </c>
      <c r="N2804" s="208">
        <v>0</v>
      </c>
      <c r="O2804" s="330">
        <v>1266</v>
      </c>
      <c r="P2804" s="208" t="s">
        <v>257</v>
      </c>
      <c r="Q2804" s="208" t="s">
        <v>258</v>
      </c>
      <c r="R2804" s="208" t="s">
        <v>259</v>
      </c>
      <c r="S2804" s="203">
        <v>44837.596064814818</v>
      </c>
    </row>
    <row r="2805" spans="1:19" x14ac:dyDescent="0.2">
      <c r="A2805" s="208" t="s">
        <v>256</v>
      </c>
      <c r="B2805" s="208" t="s">
        <v>131</v>
      </c>
      <c r="C2805" s="203">
        <v>44831.75</v>
      </c>
      <c r="D2805" s="208">
        <v>0</v>
      </c>
      <c r="E2805" s="208">
        <v>0</v>
      </c>
      <c r="F2805" s="208">
        <v>0.72299999999999998</v>
      </c>
      <c r="G2805" s="208">
        <v>0.72299999999999998</v>
      </c>
      <c r="H2805" s="208">
        <v>0</v>
      </c>
      <c r="I2805" s="208">
        <v>0</v>
      </c>
      <c r="J2805" s="208">
        <v>0</v>
      </c>
      <c r="K2805" s="208">
        <v>0</v>
      </c>
      <c r="L2805" s="208"/>
      <c r="M2805" s="208">
        <v>0</v>
      </c>
      <c r="N2805" s="208">
        <v>0</v>
      </c>
      <c r="O2805" s="330">
        <v>1266</v>
      </c>
      <c r="P2805" s="208" t="s">
        <v>257</v>
      </c>
      <c r="Q2805" s="208" t="s">
        <v>258</v>
      </c>
      <c r="R2805" s="208" t="s">
        <v>259</v>
      </c>
      <c r="S2805" s="203">
        <v>44837.596064814818</v>
      </c>
    </row>
    <row r="2806" spans="1:19" x14ac:dyDescent="0.2">
      <c r="A2806" s="208" t="s">
        <v>256</v>
      </c>
      <c r="B2806" s="208" t="s">
        <v>131</v>
      </c>
      <c r="C2806" s="203">
        <v>44831.791666666664</v>
      </c>
      <c r="D2806" s="208">
        <v>0</v>
      </c>
      <c r="E2806" s="208">
        <v>0</v>
      </c>
      <c r="F2806" s="208">
        <v>0.72299999999999998</v>
      </c>
      <c r="G2806" s="208">
        <v>0.72299999999999998</v>
      </c>
      <c r="H2806" s="208">
        <v>0</v>
      </c>
      <c r="I2806" s="208">
        <v>0</v>
      </c>
      <c r="J2806" s="208">
        <v>0</v>
      </c>
      <c r="K2806" s="208">
        <v>0</v>
      </c>
      <c r="L2806" s="208"/>
      <c r="M2806" s="208">
        <v>0</v>
      </c>
      <c r="N2806" s="208">
        <v>0</v>
      </c>
      <c r="O2806" s="330">
        <v>1266</v>
      </c>
      <c r="P2806" s="208" t="s">
        <v>257</v>
      </c>
      <c r="Q2806" s="208" t="s">
        <v>258</v>
      </c>
      <c r="R2806" s="208" t="s">
        <v>259</v>
      </c>
      <c r="S2806" s="203">
        <v>44837.596064814818</v>
      </c>
    </row>
    <row r="2807" spans="1:19" x14ac:dyDescent="0.2">
      <c r="A2807" s="208" t="s">
        <v>256</v>
      </c>
      <c r="B2807" s="208" t="s">
        <v>131</v>
      </c>
      <c r="C2807" s="203">
        <v>44831.833333333336</v>
      </c>
      <c r="D2807" s="208">
        <v>0</v>
      </c>
      <c r="E2807" s="208">
        <v>0</v>
      </c>
      <c r="F2807" s="208">
        <v>0.73199999999999998</v>
      </c>
      <c r="G2807" s="208">
        <v>0.73199999999999998</v>
      </c>
      <c r="H2807" s="208">
        <v>0</v>
      </c>
      <c r="I2807" s="208">
        <v>0</v>
      </c>
      <c r="J2807" s="208">
        <v>0</v>
      </c>
      <c r="K2807" s="208">
        <v>0</v>
      </c>
      <c r="L2807" s="208"/>
      <c r="M2807" s="208">
        <v>0</v>
      </c>
      <c r="N2807" s="208">
        <v>0</v>
      </c>
      <c r="O2807" s="330">
        <v>1266</v>
      </c>
      <c r="P2807" s="208" t="s">
        <v>257</v>
      </c>
      <c r="Q2807" s="208" t="s">
        <v>258</v>
      </c>
      <c r="R2807" s="208" t="s">
        <v>259</v>
      </c>
      <c r="S2807" s="203">
        <v>44837.596064814818</v>
      </c>
    </row>
    <row r="2808" spans="1:19" x14ac:dyDescent="0.2">
      <c r="A2808" s="208" t="s">
        <v>256</v>
      </c>
      <c r="B2808" s="208" t="s">
        <v>131</v>
      </c>
      <c r="C2808" s="203">
        <v>44831.875</v>
      </c>
      <c r="D2808" s="208">
        <v>0</v>
      </c>
      <c r="E2808" s="208">
        <v>0</v>
      </c>
      <c r="F2808" s="208">
        <v>0.75</v>
      </c>
      <c r="G2808" s="208">
        <v>0.75</v>
      </c>
      <c r="H2808" s="208">
        <v>0</v>
      </c>
      <c r="I2808" s="208">
        <v>0</v>
      </c>
      <c r="J2808" s="208">
        <v>0</v>
      </c>
      <c r="K2808" s="208">
        <v>0</v>
      </c>
      <c r="L2808" s="208"/>
      <c r="M2808" s="208">
        <v>0</v>
      </c>
      <c r="N2808" s="208">
        <v>0</v>
      </c>
      <c r="O2808" s="330">
        <v>1266</v>
      </c>
      <c r="P2808" s="208" t="s">
        <v>257</v>
      </c>
      <c r="Q2808" s="208" t="s">
        <v>258</v>
      </c>
      <c r="R2808" s="208" t="s">
        <v>259</v>
      </c>
      <c r="S2808" s="203">
        <v>44837.596064814818</v>
      </c>
    </row>
    <row r="2809" spans="1:19" x14ac:dyDescent="0.2">
      <c r="A2809" s="208" t="s">
        <v>256</v>
      </c>
      <c r="B2809" s="208" t="s">
        <v>131</v>
      </c>
      <c r="C2809" s="203">
        <v>44831.916666666664</v>
      </c>
      <c r="D2809" s="208">
        <v>0</v>
      </c>
      <c r="E2809" s="208">
        <v>0</v>
      </c>
      <c r="F2809" s="208">
        <v>0.77700000000000002</v>
      </c>
      <c r="G2809" s="208">
        <v>0.77700000000000002</v>
      </c>
      <c r="H2809" s="208">
        <v>0</v>
      </c>
      <c r="I2809" s="208">
        <v>0</v>
      </c>
      <c r="J2809" s="208">
        <v>0</v>
      </c>
      <c r="K2809" s="208">
        <v>0</v>
      </c>
      <c r="L2809" s="208"/>
      <c r="M2809" s="208">
        <v>0</v>
      </c>
      <c r="N2809" s="208">
        <v>0</v>
      </c>
      <c r="O2809" s="330">
        <v>1266</v>
      </c>
      <c r="P2809" s="208" t="s">
        <v>257</v>
      </c>
      <c r="Q2809" s="208" t="s">
        <v>258</v>
      </c>
      <c r="R2809" s="208" t="s">
        <v>259</v>
      </c>
      <c r="S2809" s="203">
        <v>44837.596064814818</v>
      </c>
    </row>
    <row r="2810" spans="1:19" x14ac:dyDescent="0.2">
      <c r="A2810" s="208" t="s">
        <v>256</v>
      </c>
      <c r="B2810" s="208" t="s">
        <v>131</v>
      </c>
      <c r="C2810" s="203">
        <v>44831.958333333336</v>
      </c>
      <c r="D2810" s="208">
        <v>0</v>
      </c>
      <c r="E2810" s="208">
        <v>0</v>
      </c>
      <c r="F2810" s="208">
        <v>0.80500000000000005</v>
      </c>
      <c r="G2810" s="208">
        <v>0.80500000000000005</v>
      </c>
      <c r="H2810" s="208">
        <v>0</v>
      </c>
      <c r="I2810" s="208">
        <v>0</v>
      </c>
      <c r="J2810" s="208">
        <v>0</v>
      </c>
      <c r="K2810" s="208">
        <v>0</v>
      </c>
      <c r="L2810" s="208"/>
      <c r="M2810" s="208">
        <v>0</v>
      </c>
      <c r="N2810" s="208">
        <v>0</v>
      </c>
      <c r="O2810" s="330">
        <v>1266</v>
      </c>
      <c r="P2810" s="208" t="s">
        <v>257</v>
      </c>
      <c r="Q2810" s="208" t="s">
        <v>258</v>
      </c>
      <c r="R2810" s="208" t="s">
        <v>259</v>
      </c>
      <c r="S2810" s="203">
        <v>44837.596064814818</v>
      </c>
    </row>
    <row r="2811" spans="1:19" x14ac:dyDescent="0.2">
      <c r="A2811" s="208" t="s">
        <v>256</v>
      </c>
      <c r="B2811" s="208" t="s">
        <v>131</v>
      </c>
      <c r="C2811" s="203">
        <v>44832</v>
      </c>
      <c r="D2811" s="208">
        <v>0</v>
      </c>
      <c r="E2811" s="208">
        <v>0</v>
      </c>
      <c r="F2811" s="208">
        <v>0.75900000000000001</v>
      </c>
      <c r="G2811" s="208">
        <v>0.75900000000000001</v>
      </c>
      <c r="H2811" s="208">
        <v>0</v>
      </c>
      <c r="I2811" s="208">
        <v>0</v>
      </c>
      <c r="J2811" s="208">
        <v>0</v>
      </c>
      <c r="K2811" s="208">
        <v>0</v>
      </c>
      <c r="L2811" s="208"/>
      <c r="M2811" s="208">
        <v>0</v>
      </c>
      <c r="N2811" s="208">
        <v>0</v>
      </c>
      <c r="O2811" s="330">
        <v>1266</v>
      </c>
      <c r="P2811" s="208" t="s">
        <v>257</v>
      </c>
      <c r="Q2811" s="208" t="s">
        <v>258</v>
      </c>
      <c r="R2811" s="208" t="s">
        <v>259</v>
      </c>
      <c r="S2811" s="203">
        <v>44837.596064814818</v>
      </c>
    </row>
    <row r="2812" spans="1:19" x14ac:dyDescent="0.2">
      <c r="A2812" s="208" t="s">
        <v>256</v>
      </c>
      <c r="B2812" s="208" t="s">
        <v>131</v>
      </c>
      <c r="C2812" s="203">
        <v>44832.041666666664</v>
      </c>
      <c r="D2812" s="208">
        <v>0</v>
      </c>
      <c r="E2812" s="208">
        <v>0</v>
      </c>
      <c r="F2812" s="208">
        <v>0.80500000000000005</v>
      </c>
      <c r="G2812" s="208">
        <v>0.80500000000000005</v>
      </c>
      <c r="H2812" s="208">
        <v>0</v>
      </c>
      <c r="I2812" s="208">
        <v>0</v>
      </c>
      <c r="J2812" s="208">
        <v>0</v>
      </c>
      <c r="K2812" s="208">
        <v>0</v>
      </c>
      <c r="L2812" s="208"/>
      <c r="M2812" s="208">
        <v>0</v>
      </c>
      <c r="N2812" s="208">
        <v>0</v>
      </c>
      <c r="O2812" s="330">
        <v>1266</v>
      </c>
      <c r="P2812" s="208" t="s">
        <v>257</v>
      </c>
      <c r="Q2812" s="208" t="s">
        <v>258</v>
      </c>
      <c r="R2812" s="208" t="s">
        <v>259</v>
      </c>
      <c r="S2812" s="203">
        <v>44837.596064814818</v>
      </c>
    </row>
    <row r="2813" spans="1:19" x14ac:dyDescent="0.2">
      <c r="A2813" s="208" t="s">
        <v>256</v>
      </c>
      <c r="B2813" s="208" t="s">
        <v>131</v>
      </c>
      <c r="C2813" s="203">
        <v>44832.083333333336</v>
      </c>
      <c r="D2813" s="208">
        <v>0</v>
      </c>
      <c r="E2813" s="208">
        <v>0</v>
      </c>
      <c r="F2813" s="208">
        <v>0.81499999999999995</v>
      </c>
      <c r="G2813" s="208">
        <v>0.81499999999999995</v>
      </c>
      <c r="H2813" s="208">
        <v>0</v>
      </c>
      <c r="I2813" s="208">
        <v>0</v>
      </c>
      <c r="J2813" s="208">
        <v>0</v>
      </c>
      <c r="K2813" s="208">
        <v>0</v>
      </c>
      <c r="L2813" s="208"/>
      <c r="M2813" s="208">
        <v>0</v>
      </c>
      <c r="N2813" s="208">
        <v>0</v>
      </c>
      <c r="O2813" s="330">
        <v>1266</v>
      </c>
      <c r="P2813" s="208" t="s">
        <v>257</v>
      </c>
      <c r="Q2813" s="208" t="s">
        <v>258</v>
      </c>
      <c r="R2813" s="208" t="s">
        <v>259</v>
      </c>
      <c r="S2813" s="203">
        <v>44837.596064814818</v>
      </c>
    </row>
    <row r="2814" spans="1:19" x14ac:dyDescent="0.2">
      <c r="A2814" s="208" t="s">
        <v>256</v>
      </c>
      <c r="B2814" s="208" t="s">
        <v>131</v>
      </c>
      <c r="C2814" s="203">
        <v>44832.125</v>
      </c>
      <c r="D2814" s="208">
        <v>0</v>
      </c>
      <c r="E2814" s="208">
        <v>0</v>
      </c>
      <c r="F2814" s="208">
        <v>0.80600000000000005</v>
      </c>
      <c r="G2814" s="208">
        <v>0.80600000000000005</v>
      </c>
      <c r="H2814" s="208">
        <v>0</v>
      </c>
      <c r="I2814" s="208">
        <v>0</v>
      </c>
      <c r="J2814" s="208">
        <v>0</v>
      </c>
      <c r="K2814" s="208">
        <v>0</v>
      </c>
      <c r="L2814" s="208"/>
      <c r="M2814" s="208">
        <v>0</v>
      </c>
      <c r="N2814" s="208">
        <v>0</v>
      </c>
      <c r="O2814" s="330">
        <v>1266</v>
      </c>
      <c r="P2814" s="208" t="s">
        <v>257</v>
      </c>
      <c r="Q2814" s="208" t="s">
        <v>258</v>
      </c>
      <c r="R2814" s="208" t="s">
        <v>259</v>
      </c>
      <c r="S2814" s="203">
        <v>44837.596064814818</v>
      </c>
    </row>
    <row r="2815" spans="1:19" x14ac:dyDescent="0.2">
      <c r="A2815" s="208" t="s">
        <v>256</v>
      </c>
      <c r="B2815" s="208" t="s">
        <v>131</v>
      </c>
      <c r="C2815" s="203">
        <v>44832.166666666664</v>
      </c>
      <c r="D2815" s="208">
        <v>0</v>
      </c>
      <c r="E2815" s="208">
        <v>0</v>
      </c>
      <c r="F2815" s="208">
        <v>0.81399999999999995</v>
      </c>
      <c r="G2815" s="208">
        <v>0.81399999999999995</v>
      </c>
      <c r="H2815" s="208">
        <v>0</v>
      </c>
      <c r="I2815" s="208">
        <v>0</v>
      </c>
      <c r="J2815" s="208">
        <v>0</v>
      </c>
      <c r="K2815" s="208">
        <v>0</v>
      </c>
      <c r="L2815" s="208"/>
      <c r="M2815" s="208">
        <v>0</v>
      </c>
      <c r="N2815" s="208">
        <v>0</v>
      </c>
      <c r="O2815" s="330">
        <v>1266</v>
      </c>
      <c r="P2815" s="208" t="s">
        <v>257</v>
      </c>
      <c r="Q2815" s="208" t="s">
        <v>258</v>
      </c>
      <c r="R2815" s="208" t="s">
        <v>259</v>
      </c>
      <c r="S2815" s="203">
        <v>44837.596064814818</v>
      </c>
    </row>
    <row r="2816" spans="1:19" x14ac:dyDescent="0.2">
      <c r="A2816" s="208" t="s">
        <v>256</v>
      </c>
      <c r="B2816" s="208" t="s">
        <v>131</v>
      </c>
      <c r="C2816" s="203">
        <v>44832.208333333336</v>
      </c>
      <c r="D2816" s="208">
        <v>0</v>
      </c>
      <c r="E2816" s="208">
        <v>0</v>
      </c>
      <c r="F2816" s="208">
        <v>0.80500000000000005</v>
      </c>
      <c r="G2816" s="208">
        <v>0.80500000000000005</v>
      </c>
      <c r="H2816" s="208">
        <v>0</v>
      </c>
      <c r="I2816" s="208">
        <v>0</v>
      </c>
      <c r="J2816" s="208">
        <v>0</v>
      </c>
      <c r="K2816" s="208">
        <v>0</v>
      </c>
      <c r="L2816" s="208"/>
      <c r="M2816" s="208">
        <v>0</v>
      </c>
      <c r="N2816" s="208">
        <v>0</v>
      </c>
      <c r="O2816" s="330">
        <v>1266</v>
      </c>
      <c r="P2816" s="208" t="s">
        <v>257</v>
      </c>
      <c r="Q2816" s="208" t="s">
        <v>258</v>
      </c>
      <c r="R2816" s="208" t="s">
        <v>259</v>
      </c>
      <c r="S2816" s="203">
        <v>44837.596064814818</v>
      </c>
    </row>
    <row r="2817" spans="1:19" x14ac:dyDescent="0.2">
      <c r="A2817" s="208" t="s">
        <v>256</v>
      </c>
      <c r="B2817" s="208" t="s">
        <v>131</v>
      </c>
      <c r="C2817" s="203">
        <v>44832.25</v>
      </c>
      <c r="D2817" s="208">
        <v>0</v>
      </c>
      <c r="E2817" s="208">
        <v>0</v>
      </c>
      <c r="F2817" s="208">
        <v>0.78700000000000003</v>
      </c>
      <c r="G2817" s="208">
        <v>0.78700000000000003</v>
      </c>
      <c r="H2817" s="208">
        <v>0</v>
      </c>
      <c r="I2817" s="208">
        <v>0</v>
      </c>
      <c r="J2817" s="208">
        <v>0</v>
      </c>
      <c r="K2817" s="208">
        <v>0</v>
      </c>
      <c r="L2817" s="208"/>
      <c r="M2817" s="208">
        <v>0</v>
      </c>
      <c r="N2817" s="208">
        <v>0</v>
      </c>
      <c r="O2817" s="330">
        <v>1266</v>
      </c>
      <c r="P2817" s="208" t="s">
        <v>257</v>
      </c>
      <c r="Q2817" s="208" t="s">
        <v>258</v>
      </c>
      <c r="R2817" s="208" t="s">
        <v>259</v>
      </c>
      <c r="S2817" s="203">
        <v>44837.596064814818</v>
      </c>
    </row>
    <row r="2818" spans="1:19" x14ac:dyDescent="0.2">
      <c r="A2818" s="208" t="s">
        <v>256</v>
      </c>
      <c r="B2818" s="208" t="s">
        <v>131</v>
      </c>
      <c r="C2818" s="203">
        <v>44832.291666666664</v>
      </c>
      <c r="D2818" s="208">
        <v>0</v>
      </c>
      <c r="E2818" s="208">
        <v>0</v>
      </c>
      <c r="F2818" s="208">
        <v>0.75900000000000001</v>
      </c>
      <c r="G2818" s="208">
        <v>0.75900000000000001</v>
      </c>
      <c r="H2818" s="208">
        <v>0</v>
      </c>
      <c r="I2818" s="208">
        <v>0</v>
      </c>
      <c r="J2818" s="208">
        <v>0</v>
      </c>
      <c r="K2818" s="208">
        <v>0</v>
      </c>
      <c r="L2818" s="208"/>
      <c r="M2818" s="208">
        <v>0</v>
      </c>
      <c r="N2818" s="208">
        <v>0</v>
      </c>
      <c r="O2818" s="330">
        <v>1266</v>
      </c>
      <c r="P2818" s="208" t="s">
        <v>257</v>
      </c>
      <c r="Q2818" s="208" t="s">
        <v>258</v>
      </c>
      <c r="R2818" s="208" t="s">
        <v>259</v>
      </c>
      <c r="S2818" s="203">
        <v>44837.596064814818</v>
      </c>
    </row>
    <row r="2819" spans="1:19" x14ac:dyDescent="0.2">
      <c r="A2819" s="208" t="s">
        <v>256</v>
      </c>
      <c r="B2819" s="208" t="s">
        <v>131</v>
      </c>
      <c r="C2819" s="203">
        <v>44832.333333333336</v>
      </c>
      <c r="D2819" s="208">
        <v>0</v>
      </c>
      <c r="E2819" s="208">
        <v>0</v>
      </c>
      <c r="F2819" s="208">
        <v>0.76800000000000002</v>
      </c>
      <c r="G2819" s="208">
        <v>0.76800000000000002</v>
      </c>
      <c r="H2819" s="208">
        <v>0</v>
      </c>
      <c r="I2819" s="208">
        <v>0</v>
      </c>
      <c r="J2819" s="208">
        <v>0</v>
      </c>
      <c r="K2819" s="208">
        <v>0</v>
      </c>
      <c r="L2819" s="208"/>
      <c r="M2819" s="208">
        <v>0</v>
      </c>
      <c r="N2819" s="208">
        <v>0</v>
      </c>
      <c r="O2819" s="330">
        <v>1266</v>
      </c>
      <c r="P2819" s="208" t="s">
        <v>257</v>
      </c>
      <c r="Q2819" s="208" t="s">
        <v>258</v>
      </c>
      <c r="R2819" s="208" t="s">
        <v>259</v>
      </c>
      <c r="S2819" s="203">
        <v>44837.596064814818</v>
      </c>
    </row>
    <row r="2820" spans="1:19" x14ac:dyDescent="0.2">
      <c r="A2820" s="208" t="s">
        <v>256</v>
      </c>
      <c r="B2820" s="208" t="s">
        <v>131</v>
      </c>
      <c r="C2820" s="203">
        <v>44832.375</v>
      </c>
      <c r="D2820" s="208">
        <v>0</v>
      </c>
      <c r="E2820" s="208">
        <v>0</v>
      </c>
      <c r="F2820" s="208">
        <v>0.75900000000000001</v>
      </c>
      <c r="G2820" s="208">
        <v>0.75900000000000001</v>
      </c>
      <c r="H2820" s="208">
        <v>0</v>
      </c>
      <c r="I2820" s="208">
        <v>0</v>
      </c>
      <c r="J2820" s="208">
        <v>0</v>
      </c>
      <c r="K2820" s="208">
        <v>0</v>
      </c>
      <c r="L2820" s="208"/>
      <c r="M2820" s="208">
        <v>0</v>
      </c>
      <c r="N2820" s="208">
        <v>0</v>
      </c>
      <c r="O2820" s="330">
        <v>1266</v>
      </c>
      <c r="P2820" s="208" t="s">
        <v>257</v>
      </c>
      <c r="Q2820" s="208" t="s">
        <v>258</v>
      </c>
      <c r="R2820" s="208" t="s">
        <v>259</v>
      </c>
      <c r="S2820" s="203">
        <v>44837.596064814818</v>
      </c>
    </row>
    <row r="2821" spans="1:19" x14ac:dyDescent="0.2">
      <c r="A2821" s="208" t="s">
        <v>256</v>
      </c>
      <c r="B2821" s="208" t="s">
        <v>131</v>
      </c>
      <c r="C2821" s="203">
        <v>44832.416666666664</v>
      </c>
      <c r="D2821" s="208">
        <v>0</v>
      </c>
      <c r="E2821" s="208">
        <v>0</v>
      </c>
      <c r="F2821" s="208">
        <v>0.77700000000000002</v>
      </c>
      <c r="G2821" s="208">
        <v>0.77700000000000002</v>
      </c>
      <c r="H2821" s="208">
        <v>0</v>
      </c>
      <c r="I2821" s="208">
        <v>0</v>
      </c>
      <c r="J2821" s="208">
        <v>0</v>
      </c>
      <c r="K2821" s="208">
        <v>0</v>
      </c>
      <c r="L2821" s="208"/>
      <c r="M2821" s="208">
        <v>0</v>
      </c>
      <c r="N2821" s="208">
        <v>0</v>
      </c>
      <c r="O2821" s="330">
        <v>1266</v>
      </c>
      <c r="P2821" s="208" t="s">
        <v>257</v>
      </c>
      <c r="Q2821" s="208" t="s">
        <v>258</v>
      </c>
      <c r="R2821" s="208" t="s">
        <v>259</v>
      </c>
      <c r="S2821" s="203">
        <v>44837.596064814818</v>
      </c>
    </row>
    <row r="2822" spans="1:19" x14ac:dyDescent="0.2">
      <c r="A2822" s="208" t="s">
        <v>256</v>
      </c>
      <c r="B2822" s="208" t="s">
        <v>131</v>
      </c>
      <c r="C2822" s="203">
        <v>44832.458333333336</v>
      </c>
      <c r="D2822" s="208">
        <v>0</v>
      </c>
      <c r="E2822" s="208">
        <v>0</v>
      </c>
      <c r="F2822" s="208">
        <v>0.76800000000000002</v>
      </c>
      <c r="G2822" s="208">
        <v>0.76800000000000002</v>
      </c>
      <c r="H2822" s="208">
        <v>0</v>
      </c>
      <c r="I2822" s="208">
        <v>0</v>
      </c>
      <c r="J2822" s="208">
        <v>0</v>
      </c>
      <c r="K2822" s="208">
        <v>0</v>
      </c>
      <c r="L2822" s="208"/>
      <c r="M2822" s="208">
        <v>0</v>
      </c>
      <c r="N2822" s="208">
        <v>0</v>
      </c>
      <c r="O2822" s="330">
        <v>1266</v>
      </c>
      <c r="P2822" s="208" t="s">
        <v>257</v>
      </c>
      <c r="Q2822" s="208" t="s">
        <v>258</v>
      </c>
      <c r="R2822" s="208" t="s">
        <v>259</v>
      </c>
      <c r="S2822" s="203">
        <v>44837.596076388887</v>
      </c>
    </row>
    <row r="2823" spans="1:19" x14ac:dyDescent="0.2">
      <c r="A2823" s="208" t="s">
        <v>256</v>
      </c>
      <c r="B2823" s="208" t="s">
        <v>131</v>
      </c>
      <c r="C2823" s="203">
        <v>44832.5</v>
      </c>
      <c r="D2823" s="208">
        <v>0</v>
      </c>
      <c r="E2823" s="208">
        <v>0</v>
      </c>
      <c r="F2823" s="208">
        <v>0.75900000000000001</v>
      </c>
      <c r="G2823" s="208">
        <v>0.75900000000000001</v>
      </c>
      <c r="H2823" s="208">
        <v>0</v>
      </c>
      <c r="I2823" s="208">
        <v>0</v>
      </c>
      <c r="J2823" s="208">
        <v>0</v>
      </c>
      <c r="K2823" s="208">
        <v>0</v>
      </c>
      <c r="L2823" s="208"/>
      <c r="M2823" s="208">
        <v>0</v>
      </c>
      <c r="N2823" s="208">
        <v>0</v>
      </c>
      <c r="O2823" s="330">
        <v>1266</v>
      </c>
      <c r="P2823" s="208" t="s">
        <v>257</v>
      </c>
      <c r="Q2823" s="208" t="s">
        <v>258</v>
      </c>
      <c r="R2823" s="208" t="s">
        <v>259</v>
      </c>
      <c r="S2823" s="203">
        <v>44837.596064814818</v>
      </c>
    </row>
    <row r="2824" spans="1:19" x14ac:dyDescent="0.2">
      <c r="A2824" s="208" t="s">
        <v>256</v>
      </c>
      <c r="B2824" s="208" t="s">
        <v>131</v>
      </c>
      <c r="C2824" s="203">
        <v>44832.541666666664</v>
      </c>
      <c r="D2824" s="208">
        <v>0</v>
      </c>
      <c r="E2824" s="208">
        <v>0</v>
      </c>
      <c r="F2824" s="208">
        <v>0.75900000000000001</v>
      </c>
      <c r="G2824" s="208">
        <v>0.75900000000000001</v>
      </c>
      <c r="H2824" s="208">
        <v>0</v>
      </c>
      <c r="I2824" s="208">
        <v>0</v>
      </c>
      <c r="J2824" s="208">
        <v>0</v>
      </c>
      <c r="K2824" s="208">
        <v>0</v>
      </c>
      <c r="L2824" s="208"/>
      <c r="M2824" s="208">
        <v>0</v>
      </c>
      <c r="N2824" s="208">
        <v>0</v>
      </c>
      <c r="O2824" s="330">
        <v>1266</v>
      </c>
      <c r="P2824" s="208" t="s">
        <v>257</v>
      </c>
      <c r="Q2824" s="208" t="s">
        <v>258</v>
      </c>
      <c r="R2824" s="208" t="s">
        <v>259</v>
      </c>
      <c r="S2824" s="203">
        <v>44837.596064814818</v>
      </c>
    </row>
    <row r="2825" spans="1:19" x14ac:dyDescent="0.2">
      <c r="A2825" s="208" t="s">
        <v>256</v>
      </c>
      <c r="B2825" s="208" t="s">
        <v>131</v>
      </c>
      <c r="C2825" s="203">
        <v>44832.583333333336</v>
      </c>
      <c r="D2825" s="208">
        <v>0</v>
      </c>
      <c r="E2825" s="208">
        <v>0</v>
      </c>
      <c r="F2825" s="208">
        <v>0.75</v>
      </c>
      <c r="G2825" s="208">
        <v>0.75</v>
      </c>
      <c r="H2825" s="208">
        <v>0</v>
      </c>
      <c r="I2825" s="208">
        <v>0</v>
      </c>
      <c r="J2825" s="208">
        <v>0</v>
      </c>
      <c r="K2825" s="208">
        <v>0</v>
      </c>
      <c r="L2825" s="208"/>
      <c r="M2825" s="208">
        <v>0</v>
      </c>
      <c r="N2825" s="208">
        <v>0</v>
      </c>
      <c r="O2825" s="330">
        <v>1266</v>
      </c>
      <c r="P2825" s="208" t="s">
        <v>257</v>
      </c>
      <c r="Q2825" s="208" t="s">
        <v>258</v>
      </c>
      <c r="R2825" s="208" t="s">
        <v>259</v>
      </c>
      <c r="S2825" s="203">
        <v>44837.596064814818</v>
      </c>
    </row>
    <row r="2826" spans="1:19" x14ac:dyDescent="0.2">
      <c r="A2826" s="208" t="s">
        <v>256</v>
      </c>
      <c r="B2826" s="208" t="s">
        <v>131</v>
      </c>
      <c r="C2826" s="203">
        <v>44832.625</v>
      </c>
      <c r="D2826" s="208">
        <v>0</v>
      </c>
      <c r="E2826" s="208">
        <v>0</v>
      </c>
      <c r="F2826" s="208">
        <v>0.75</v>
      </c>
      <c r="G2826" s="208">
        <v>0.75</v>
      </c>
      <c r="H2826" s="208">
        <v>0</v>
      </c>
      <c r="I2826" s="208">
        <v>0</v>
      </c>
      <c r="J2826" s="208">
        <v>0</v>
      </c>
      <c r="K2826" s="208">
        <v>0</v>
      </c>
      <c r="L2826" s="208"/>
      <c r="M2826" s="208">
        <v>0</v>
      </c>
      <c r="N2826" s="208">
        <v>0</v>
      </c>
      <c r="O2826" s="330">
        <v>1266</v>
      </c>
      <c r="P2826" s="208" t="s">
        <v>257</v>
      </c>
      <c r="Q2826" s="208" t="s">
        <v>258</v>
      </c>
      <c r="R2826" s="208" t="s">
        <v>259</v>
      </c>
      <c r="S2826" s="203">
        <v>44837.596064814818</v>
      </c>
    </row>
    <row r="2827" spans="1:19" x14ac:dyDescent="0.2">
      <c r="A2827" s="208" t="s">
        <v>256</v>
      </c>
      <c r="B2827" s="208" t="s">
        <v>131</v>
      </c>
      <c r="C2827" s="203">
        <v>44832.666666666664</v>
      </c>
      <c r="D2827" s="208">
        <v>0</v>
      </c>
      <c r="E2827" s="208">
        <v>0</v>
      </c>
      <c r="F2827" s="208">
        <v>0.74099999999999999</v>
      </c>
      <c r="G2827" s="208">
        <v>0.74099999999999999</v>
      </c>
      <c r="H2827" s="208">
        <v>0</v>
      </c>
      <c r="I2827" s="208">
        <v>0</v>
      </c>
      <c r="J2827" s="208">
        <v>0</v>
      </c>
      <c r="K2827" s="208">
        <v>0</v>
      </c>
      <c r="L2827" s="208"/>
      <c r="M2827" s="208">
        <v>0</v>
      </c>
      <c r="N2827" s="208">
        <v>0</v>
      </c>
      <c r="O2827" s="330">
        <v>1266</v>
      </c>
      <c r="P2827" s="208" t="s">
        <v>257</v>
      </c>
      <c r="Q2827" s="208" t="s">
        <v>258</v>
      </c>
      <c r="R2827" s="208" t="s">
        <v>259</v>
      </c>
      <c r="S2827" s="203">
        <v>44837.596064814818</v>
      </c>
    </row>
    <row r="2828" spans="1:19" x14ac:dyDescent="0.2">
      <c r="A2828" s="208" t="s">
        <v>256</v>
      </c>
      <c r="B2828" s="208" t="s">
        <v>131</v>
      </c>
      <c r="C2828" s="203">
        <v>44832.708333333336</v>
      </c>
      <c r="D2828" s="208">
        <v>0</v>
      </c>
      <c r="E2828" s="208">
        <v>0</v>
      </c>
      <c r="F2828" s="208">
        <v>0.74099999999999999</v>
      </c>
      <c r="G2828" s="208">
        <v>0.74099999999999999</v>
      </c>
      <c r="H2828" s="208">
        <v>0</v>
      </c>
      <c r="I2828" s="208">
        <v>0</v>
      </c>
      <c r="J2828" s="208">
        <v>0</v>
      </c>
      <c r="K2828" s="208">
        <v>0</v>
      </c>
      <c r="L2828" s="208"/>
      <c r="M2828" s="208">
        <v>0</v>
      </c>
      <c r="N2828" s="208">
        <v>0</v>
      </c>
      <c r="O2828" s="330">
        <v>1266</v>
      </c>
      <c r="P2828" s="208" t="s">
        <v>257</v>
      </c>
      <c r="Q2828" s="208" t="s">
        <v>258</v>
      </c>
      <c r="R2828" s="208" t="s">
        <v>259</v>
      </c>
      <c r="S2828" s="203">
        <v>44837.596064814818</v>
      </c>
    </row>
    <row r="2829" spans="1:19" x14ac:dyDescent="0.2">
      <c r="A2829" s="208" t="s">
        <v>256</v>
      </c>
      <c r="B2829" s="208" t="s">
        <v>131</v>
      </c>
      <c r="C2829" s="203">
        <v>44832.75</v>
      </c>
      <c r="D2829" s="208">
        <v>0</v>
      </c>
      <c r="E2829" s="208">
        <v>0</v>
      </c>
      <c r="F2829" s="208">
        <v>0.74099999999999999</v>
      </c>
      <c r="G2829" s="208">
        <v>0.74099999999999999</v>
      </c>
      <c r="H2829" s="208">
        <v>0</v>
      </c>
      <c r="I2829" s="208">
        <v>0</v>
      </c>
      <c r="J2829" s="208">
        <v>0</v>
      </c>
      <c r="K2829" s="208">
        <v>0</v>
      </c>
      <c r="L2829" s="208"/>
      <c r="M2829" s="208">
        <v>0</v>
      </c>
      <c r="N2829" s="208">
        <v>0</v>
      </c>
      <c r="O2829" s="330">
        <v>1266</v>
      </c>
      <c r="P2829" s="208" t="s">
        <v>257</v>
      </c>
      <c r="Q2829" s="208" t="s">
        <v>258</v>
      </c>
      <c r="R2829" s="208" t="s">
        <v>259</v>
      </c>
      <c r="S2829" s="203">
        <v>44837.596076388887</v>
      </c>
    </row>
    <row r="2830" spans="1:19" x14ac:dyDescent="0.2">
      <c r="A2830" s="208" t="s">
        <v>256</v>
      </c>
      <c r="B2830" s="208" t="s">
        <v>131</v>
      </c>
      <c r="C2830" s="203">
        <v>44832.791666666664</v>
      </c>
      <c r="D2830" s="208">
        <v>0</v>
      </c>
      <c r="E2830" s="208">
        <v>0</v>
      </c>
      <c r="F2830" s="208">
        <v>0.75</v>
      </c>
      <c r="G2830" s="208">
        <v>0.75</v>
      </c>
      <c r="H2830" s="208">
        <v>0</v>
      </c>
      <c r="I2830" s="208">
        <v>0</v>
      </c>
      <c r="J2830" s="208">
        <v>0</v>
      </c>
      <c r="K2830" s="208">
        <v>0</v>
      </c>
      <c r="L2830" s="208"/>
      <c r="M2830" s="208">
        <v>0</v>
      </c>
      <c r="N2830" s="208">
        <v>0</v>
      </c>
      <c r="O2830" s="330">
        <v>1266</v>
      </c>
      <c r="P2830" s="208" t="s">
        <v>257</v>
      </c>
      <c r="Q2830" s="208" t="s">
        <v>258</v>
      </c>
      <c r="R2830" s="208" t="s">
        <v>259</v>
      </c>
      <c r="S2830" s="203">
        <v>44837.596064814818</v>
      </c>
    </row>
    <row r="2831" spans="1:19" x14ac:dyDescent="0.2">
      <c r="A2831" s="208" t="s">
        <v>256</v>
      </c>
      <c r="B2831" s="208" t="s">
        <v>131</v>
      </c>
      <c r="C2831" s="203">
        <v>44832.833333333336</v>
      </c>
      <c r="D2831" s="208">
        <v>0</v>
      </c>
      <c r="E2831" s="208">
        <v>0</v>
      </c>
      <c r="F2831" s="208">
        <v>0.74099999999999999</v>
      </c>
      <c r="G2831" s="208">
        <v>0.74099999999999999</v>
      </c>
      <c r="H2831" s="208">
        <v>0</v>
      </c>
      <c r="I2831" s="208">
        <v>0</v>
      </c>
      <c r="J2831" s="208">
        <v>0</v>
      </c>
      <c r="K2831" s="208">
        <v>0</v>
      </c>
      <c r="L2831" s="208"/>
      <c r="M2831" s="208">
        <v>0</v>
      </c>
      <c r="N2831" s="208">
        <v>0</v>
      </c>
      <c r="O2831" s="330">
        <v>1266</v>
      </c>
      <c r="P2831" s="208" t="s">
        <v>257</v>
      </c>
      <c r="Q2831" s="208" t="s">
        <v>258</v>
      </c>
      <c r="R2831" s="208" t="s">
        <v>259</v>
      </c>
      <c r="S2831" s="203">
        <v>44837.596064814818</v>
      </c>
    </row>
    <row r="2832" spans="1:19" x14ac:dyDescent="0.2">
      <c r="A2832" s="208" t="s">
        <v>256</v>
      </c>
      <c r="B2832" s="208" t="s">
        <v>131</v>
      </c>
      <c r="C2832" s="203">
        <v>44832.875</v>
      </c>
      <c r="D2832" s="208">
        <v>0</v>
      </c>
      <c r="E2832" s="208">
        <v>0</v>
      </c>
      <c r="F2832" s="208">
        <v>0.75900000000000001</v>
      </c>
      <c r="G2832" s="208">
        <v>0.75900000000000001</v>
      </c>
      <c r="H2832" s="208">
        <v>0</v>
      </c>
      <c r="I2832" s="208">
        <v>0</v>
      </c>
      <c r="J2832" s="208">
        <v>0</v>
      </c>
      <c r="K2832" s="208">
        <v>0</v>
      </c>
      <c r="L2832" s="208"/>
      <c r="M2832" s="208">
        <v>0</v>
      </c>
      <c r="N2832" s="208">
        <v>0</v>
      </c>
      <c r="O2832" s="330">
        <v>1266</v>
      </c>
      <c r="P2832" s="208" t="s">
        <v>257</v>
      </c>
      <c r="Q2832" s="208" t="s">
        <v>258</v>
      </c>
      <c r="R2832" s="208" t="s">
        <v>259</v>
      </c>
      <c r="S2832" s="203">
        <v>44837.596076388887</v>
      </c>
    </row>
    <row r="2833" spans="1:19" x14ac:dyDescent="0.2">
      <c r="A2833" s="208" t="s">
        <v>256</v>
      </c>
      <c r="B2833" s="208" t="s">
        <v>131</v>
      </c>
      <c r="C2833" s="203">
        <v>44832.916666666664</v>
      </c>
      <c r="D2833" s="208">
        <v>0</v>
      </c>
      <c r="E2833" s="208">
        <v>0</v>
      </c>
      <c r="F2833" s="208">
        <v>0.75900000000000001</v>
      </c>
      <c r="G2833" s="208">
        <v>0.75900000000000001</v>
      </c>
      <c r="H2833" s="208">
        <v>0</v>
      </c>
      <c r="I2833" s="208">
        <v>0</v>
      </c>
      <c r="J2833" s="208">
        <v>0</v>
      </c>
      <c r="K2833" s="208">
        <v>0</v>
      </c>
      <c r="L2833" s="208"/>
      <c r="M2833" s="208">
        <v>0</v>
      </c>
      <c r="N2833" s="208">
        <v>0</v>
      </c>
      <c r="O2833" s="330">
        <v>1266</v>
      </c>
      <c r="P2833" s="208" t="s">
        <v>257</v>
      </c>
      <c r="Q2833" s="208" t="s">
        <v>258</v>
      </c>
      <c r="R2833" s="208" t="s">
        <v>259</v>
      </c>
      <c r="S2833" s="203">
        <v>44837.596064814818</v>
      </c>
    </row>
    <row r="2834" spans="1:19" x14ac:dyDescent="0.2">
      <c r="A2834" s="208" t="s">
        <v>256</v>
      </c>
      <c r="B2834" s="208" t="s">
        <v>131</v>
      </c>
      <c r="C2834" s="203">
        <v>44832.958333333336</v>
      </c>
      <c r="D2834" s="208">
        <v>0</v>
      </c>
      <c r="E2834" s="208">
        <v>0</v>
      </c>
      <c r="F2834" s="208">
        <v>0.76800000000000002</v>
      </c>
      <c r="G2834" s="208">
        <v>0.76800000000000002</v>
      </c>
      <c r="H2834" s="208">
        <v>0</v>
      </c>
      <c r="I2834" s="208">
        <v>0</v>
      </c>
      <c r="J2834" s="208">
        <v>0</v>
      </c>
      <c r="K2834" s="208">
        <v>0</v>
      </c>
      <c r="L2834" s="208"/>
      <c r="M2834" s="208">
        <v>0</v>
      </c>
      <c r="N2834" s="208">
        <v>0</v>
      </c>
      <c r="O2834" s="330">
        <v>1266</v>
      </c>
      <c r="P2834" s="208" t="s">
        <v>257</v>
      </c>
      <c r="Q2834" s="208" t="s">
        <v>258</v>
      </c>
      <c r="R2834" s="208" t="s">
        <v>259</v>
      </c>
      <c r="S2834" s="203">
        <v>44837.596064814818</v>
      </c>
    </row>
    <row r="2835" spans="1:19" x14ac:dyDescent="0.2">
      <c r="A2835" s="208" t="s">
        <v>256</v>
      </c>
      <c r="B2835" s="208" t="s">
        <v>131</v>
      </c>
      <c r="C2835" s="203">
        <v>44833</v>
      </c>
      <c r="D2835" s="208">
        <v>0</v>
      </c>
      <c r="E2835" s="208">
        <v>0</v>
      </c>
      <c r="F2835" s="208">
        <v>0.75</v>
      </c>
      <c r="G2835" s="208">
        <v>0.75</v>
      </c>
      <c r="H2835" s="208">
        <v>0</v>
      </c>
      <c r="I2835" s="208">
        <v>0</v>
      </c>
      <c r="J2835" s="208">
        <v>0</v>
      </c>
      <c r="K2835" s="208">
        <v>0</v>
      </c>
      <c r="L2835" s="208"/>
      <c r="M2835" s="208">
        <v>0</v>
      </c>
      <c r="N2835" s="208">
        <v>0</v>
      </c>
      <c r="O2835" s="330">
        <v>1266</v>
      </c>
      <c r="P2835" s="208" t="s">
        <v>257</v>
      </c>
      <c r="Q2835" s="208" t="s">
        <v>258</v>
      </c>
      <c r="R2835" s="208" t="s">
        <v>259</v>
      </c>
      <c r="S2835" s="203">
        <v>44837.596064814818</v>
      </c>
    </row>
    <row r="2836" spans="1:19" x14ac:dyDescent="0.2">
      <c r="A2836" s="208" t="s">
        <v>256</v>
      </c>
      <c r="B2836" s="208" t="s">
        <v>131</v>
      </c>
      <c r="C2836" s="203">
        <v>44833.041666666664</v>
      </c>
      <c r="D2836" s="208">
        <v>0</v>
      </c>
      <c r="E2836" s="208">
        <v>0</v>
      </c>
      <c r="F2836" s="208">
        <v>0.76800000000000002</v>
      </c>
      <c r="G2836" s="208">
        <v>0.76800000000000002</v>
      </c>
      <c r="H2836" s="208">
        <v>0</v>
      </c>
      <c r="I2836" s="208">
        <v>0</v>
      </c>
      <c r="J2836" s="208">
        <v>0</v>
      </c>
      <c r="K2836" s="208">
        <v>0</v>
      </c>
      <c r="L2836" s="208"/>
      <c r="M2836" s="208">
        <v>0</v>
      </c>
      <c r="N2836" s="208">
        <v>0</v>
      </c>
      <c r="O2836" s="330">
        <v>1266</v>
      </c>
      <c r="P2836" s="208" t="s">
        <v>257</v>
      </c>
      <c r="Q2836" s="208" t="s">
        <v>258</v>
      </c>
      <c r="R2836" s="208" t="s">
        <v>259</v>
      </c>
      <c r="S2836" s="203">
        <v>44837.596064814818</v>
      </c>
    </row>
    <row r="2837" spans="1:19" x14ac:dyDescent="0.2">
      <c r="A2837" s="208" t="s">
        <v>256</v>
      </c>
      <c r="B2837" s="208" t="s">
        <v>131</v>
      </c>
      <c r="C2837" s="203">
        <v>44833.083333333336</v>
      </c>
      <c r="D2837" s="208">
        <v>0</v>
      </c>
      <c r="E2837" s="208">
        <v>0</v>
      </c>
      <c r="F2837" s="208">
        <v>0.75</v>
      </c>
      <c r="G2837" s="208">
        <v>0.75</v>
      </c>
      <c r="H2837" s="208">
        <v>0</v>
      </c>
      <c r="I2837" s="208">
        <v>0</v>
      </c>
      <c r="J2837" s="208">
        <v>0</v>
      </c>
      <c r="K2837" s="208">
        <v>0</v>
      </c>
      <c r="L2837" s="208"/>
      <c r="M2837" s="208">
        <v>0</v>
      </c>
      <c r="N2837" s="208">
        <v>0</v>
      </c>
      <c r="O2837" s="330">
        <v>1266</v>
      </c>
      <c r="P2837" s="208" t="s">
        <v>257</v>
      </c>
      <c r="Q2837" s="208" t="s">
        <v>258</v>
      </c>
      <c r="R2837" s="208" t="s">
        <v>259</v>
      </c>
      <c r="S2837" s="203">
        <v>44837.596064814818</v>
      </c>
    </row>
    <row r="2838" spans="1:19" x14ac:dyDescent="0.2">
      <c r="A2838" s="208" t="s">
        <v>256</v>
      </c>
      <c r="B2838" s="208" t="s">
        <v>131</v>
      </c>
      <c r="C2838" s="203">
        <v>44833.125</v>
      </c>
      <c r="D2838" s="208">
        <v>0</v>
      </c>
      <c r="E2838" s="208">
        <v>0</v>
      </c>
      <c r="F2838" s="208">
        <v>0.76800000000000002</v>
      </c>
      <c r="G2838" s="208">
        <v>0.76800000000000002</v>
      </c>
      <c r="H2838" s="208">
        <v>0</v>
      </c>
      <c r="I2838" s="208">
        <v>0</v>
      </c>
      <c r="J2838" s="208">
        <v>0</v>
      </c>
      <c r="K2838" s="208">
        <v>0</v>
      </c>
      <c r="L2838" s="208"/>
      <c r="M2838" s="208">
        <v>0</v>
      </c>
      <c r="N2838" s="208">
        <v>0</v>
      </c>
      <c r="O2838" s="330">
        <v>1266</v>
      </c>
      <c r="P2838" s="208" t="s">
        <v>257</v>
      </c>
      <c r="Q2838" s="208" t="s">
        <v>258</v>
      </c>
      <c r="R2838" s="208" t="s">
        <v>259</v>
      </c>
      <c r="S2838" s="203">
        <v>44837.596064814818</v>
      </c>
    </row>
    <row r="2839" spans="1:19" x14ac:dyDescent="0.2">
      <c r="A2839" s="208" t="s">
        <v>256</v>
      </c>
      <c r="B2839" s="208" t="s">
        <v>131</v>
      </c>
      <c r="C2839" s="203">
        <v>44833.166666666664</v>
      </c>
      <c r="D2839" s="208">
        <v>0</v>
      </c>
      <c r="E2839" s="208">
        <v>0</v>
      </c>
      <c r="F2839" s="208">
        <v>0.75900000000000001</v>
      </c>
      <c r="G2839" s="208">
        <v>0.75900000000000001</v>
      </c>
      <c r="H2839" s="208">
        <v>0</v>
      </c>
      <c r="I2839" s="208">
        <v>0</v>
      </c>
      <c r="J2839" s="208">
        <v>0</v>
      </c>
      <c r="K2839" s="208">
        <v>0</v>
      </c>
      <c r="L2839" s="208"/>
      <c r="M2839" s="208">
        <v>0</v>
      </c>
      <c r="N2839" s="208">
        <v>0</v>
      </c>
      <c r="O2839" s="330">
        <v>1266</v>
      </c>
      <c r="P2839" s="208" t="s">
        <v>257</v>
      </c>
      <c r="Q2839" s="208" t="s">
        <v>258</v>
      </c>
      <c r="R2839" s="208" t="s">
        <v>259</v>
      </c>
      <c r="S2839" s="203">
        <v>44837.596064814818</v>
      </c>
    </row>
    <row r="2840" spans="1:19" x14ac:dyDescent="0.2">
      <c r="A2840" s="208" t="s">
        <v>256</v>
      </c>
      <c r="B2840" s="208" t="s">
        <v>131</v>
      </c>
      <c r="C2840" s="203">
        <v>44833.208333333336</v>
      </c>
      <c r="D2840" s="208">
        <v>0</v>
      </c>
      <c r="E2840" s="208">
        <v>0</v>
      </c>
      <c r="F2840" s="208">
        <v>0.75</v>
      </c>
      <c r="G2840" s="208">
        <v>0.75</v>
      </c>
      <c r="H2840" s="208">
        <v>0</v>
      </c>
      <c r="I2840" s="208">
        <v>0</v>
      </c>
      <c r="J2840" s="208">
        <v>0</v>
      </c>
      <c r="K2840" s="208">
        <v>0</v>
      </c>
      <c r="L2840" s="208"/>
      <c r="M2840" s="208">
        <v>0</v>
      </c>
      <c r="N2840" s="208">
        <v>0</v>
      </c>
      <c r="O2840" s="330">
        <v>1266</v>
      </c>
      <c r="P2840" s="208" t="s">
        <v>257</v>
      </c>
      <c r="Q2840" s="208" t="s">
        <v>258</v>
      </c>
      <c r="R2840" s="208" t="s">
        <v>259</v>
      </c>
      <c r="S2840" s="203">
        <v>44837.596064814818</v>
      </c>
    </row>
    <row r="2841" spans="1:19" x14ac:dyDescent="0.2">
      <c r="A2841" s="208" t="s">
        <v>256</v>
      </c>
      <c r="B2841" s="208" t="s">
        <v>131</v>
      </c>
      <c r="C2841" s="203">
        <v>44833.25</v>
      </c>
      <c r="D2841" s="208">
        <v>0</v>
      </c>
      <c r="E2841" s="208">
        <v>0</v>
      </c>
      <c r="F2841" s="208">
        <v>0.75900000000000001</v>
      </c>
      <c r="G2841" s="208">
        <v>0.75900000000000001</v>
      </c>
      <c r="H2841" s="208">
        <v>0</v>
      </c>
      <c r="I2841" s="208">
        <v>0</v>
      </c>
      <c r="J2841" s="208">
        <v>0</v>
      </c>
      <c r="K2841" s="208">
        <v>0</v>
      </c>
      <c r="L2841" s="208"/>
      <c r="M2841" s="208">
        <v>0</v>
      </c>
      <c r="N2841" s="208">
        <v>0</v>
      </c>
      <c r="O2841" s="330">
        <v>1266</v>
      </c>
      <c r="P2841" s="208" t="s">
        <v>257</v>
      </c>
      <c r="Q2841" s="208" t="s">
        <v>258</v>
      </c>
      <c r="R2841" s="208" t="s">
        <v>259</v>
      </c>
      <c r="S2841" s="203">
        <v>44837.596064814818</v>
      </c>
    </row>
    <row r="2842" spans="1:19" x14ac:dyDescent="0.2">
      <c r="A2842" s="208" t="s">
        <v>256</v>
      </c>
      <c r="B2842" s="208" t="s">
        <v>131</v>
      </c>
      <c r="C2842" s="203">
        <v>44833.291666666664</v>
      </c>
      <c r="D2842" s="208">
        <v>0</v>
      </c>
      <c r="E2842" s="208">
        <v>0</v>
      </c>
      <c r="F2842" s="208">
        <v>0.76800000000000002</v>
      </c>
      <c r="G2842" s="208">
        <v>0.76800000000000002</v>
      </c>
      <c r="H2842" s="208">
        <v>0</v>
      </c>
      <c r="I2842" s="208">
        <v>0</v>
      </c>
      <c r="J2842" s="208">
        <v>0</v>
      </c>
      <c r="K2842" s="208">
        <v>0</v>
      </c>
      <c r="L2842" s="208"/>
      <c r="M2842" s="208">
        <v>0</v>
      </c>
      <c r="N2842" s="208">
        <v>0</v>
      </c>
      <c r="O2842" s="330">
        <v>1266</v>
      </c>
      <c r="P2842" s="208" t="s">
        <v>257</v>
      </c>
      <c r="Q2842" s="208" t="s">
        <v>258</v>
      </c>
      <c r="R2842" s="208" t="s">
        <v>259</v>
      </c>
      <c r="S2842" s="203">
        <v>44837.596064814818</v>
      </c>
    </row>
    <row r="2843" spans="1:19" x14ac:dyDescent="0.2">
      <c r="A2843" s="208" t="s">
        <v>256</v>
      </c>
      <c r="B2843" s="208" t="s">
        <v>131</v>
      </c>
      <c r="C2843" s="203">
        <v>44833.333333333336</v>
      </c>
      <c r="D2843" s="208">
        <v>0</v>
      </c>
      <c r="E2843" s="208">
        <v>0</v>
      </c>
      <c r="F2843" s="208">
        <v>0.76800000000000002</v>
      </c>
      <c r="G2843" s="208">
        <v>0.76800000000000002</v>
      </c>
      <c r="H2843" s="208">
        <v>0</v>
      </c>
      <c r="I2843" s="208">
        <v>0</v>
      </c>
      <c r="J2843" s="208">
        <v>0</v>
      </c>
      <c r="K2843" s="208">
        <v>0</v>
      </c>
      <c r="L2843" s="208"/>
      <c r="M2843" s="208">
        <v>0</v>
      </c>
      <c r="N2843" s="208">
        <v>0</v>
      </c>
      <c r="O2843" s="330">
        <v>1266</v>
      </c>
      <c r="P2843" s="208" t="s">
        <v>257</v>
      </c>
      <c r="Q2843" s="208" t="s">
        <v>258</v>
      </c>
      <c r="R2843" s="208" t="s">
        <v>259</v>
      </c>
      <c r="S2843" s="203">
        <v>44837.596064814818</v>
      </c>
    </row>
    <row r="2844" spans="1:19" x14ac:dyDescent="0.2">
      <c r="A2844" s="208" t="s">
        <v>256</v>
      </c>
      <c r="B2844" s="208" t="s">
        <v>131</v>
      </c>
      <c r="C2844" s="203">
        <v>44833.375</v>
      </c>
      <c r="D2844" s="208">
        <v>0</v>
      </c>
      <c r="E2844" s="208">
        <v>0</v>
      </c>
      <c r="F2844" s="208">
        <v>0.75900000000000001</v>
      </c>
      <c r="G2844" s="208">
        <v>0.75900000000000001</v>
      </c>
      <c r="H2844" s="208">
        <v>0</v>
      </c>
      <c r="I2844" s="208">
        <v>0</v>
      </c>
      <c r="J2844" s="208">
        <v>0</v>
      </c>
      <c r="K2844" s="208">
        <v>0</v>
      </c>
      <c r="L2844" s="208"/>
      <c r="M2844" s="208">
        <v>0</v>
      </c>
      <c r="N2844" s="208">
        <v>0</v>
      </c>
      <c r="O2844" s="330">
        <v>1266</v>
      </c>
      <c r="P2844" s="208" t="s">
        <v>257</v>
      </c>
      <c r="Q2844" s="208" t="s">
        <v>258</v>
      </c>
      <c r="R2844" s="208" t="s">
        <v>259</v>
      </c>
      <c r="S2844" s="203">
        <v>44837.596064814818</v>
      </c>
    </row>
    <row r="2845" spans="1:19" x14ac:dyDescent="0.2">
      <c r="A2845" s="208" t="s">
        <v>256</v>
      </c>
      <c r="B2845" s="208" t="s">
        <v>131</v>
      </c>
      <c r="C2845" s="203">
        <v>44833.416666666664</v>
      </c>
      <c r="D2845" s="208">
        <v>0</v>
      </c>
      <c r="E2845" s="208">
        <v>0</v>
      </c>
      <c r="F2845" s="208">
        <v>0.75900000000000001</v>
      </c>
      <c r="G2845" s="208">
        <v>0.75900000000000001</v>
      </c>
      <c r="H2845" s="208">
        <v>0</v>
      </c>
      <c r="I2845" s="208">
        <v>0</v>
      </c>
      <c r="J2845" s="208">
        <v>0</v>
      </c>
      <c r="K2845" s="208">
        <v>0</v>
      </c>
      <c r="L2845" s="208"/>
      <c r="M2845" s="208">
        <v>0</v>
      </c>
      <c r="N2845" s="208">
        <v>0</v>
      </c>
      <c r="O2845" s="330">
        <v>1266</v>
      </c>
      <c r="P2845" s="208" t="s">
        <v>257</v>
      </c>
      <c r="Q2845" s="208" t="s">
        <v>258</v>
      </c>
      <c r="R2845" s="208" t="s">
        <v>259</v>
      </c>
      <c r="S2845" s="203">
        <v>44837.596064814818</v>
      </c>
    </row>
    <row r="2846" spans="1:19" x14ac:dyDescent="0.2">
      <c r="A2846" s="208" t="s">
        <v>256</v>
      </c>
      <c r="B2846" s="208" t="s">
        <v>131</v>
      </c>
      <c r="C2846" s="203">
        <v>44833.458333333336</v>
      </c>
      <c r="D2846" s="208">
        <v>0</v>
      </c>
      <c r="E2846" s="208">
        <v>0</v>
      </c>
      <c r="F2846" s="208">
        <v>0.75900000000000001</v>
      </c>
      <c r="G2846" s="208">
        <v>0.75900000000000001</v>
      </c>
      <c r="H2846" s="208">
        <v>0</v>
      </c>
      <c r="I2846" s="208">
        <v>0</v>
      </c>
      <c r="J2846" s="208">
        <v>0</v>
      </c>
      <c r="K2846" s="208">
        <v>0</v>
      </c>
      <c r="L2846" s="208"/>
      <c r="M2846" s="208">
        <v>0</v>
      </c>
      <c r="N2846" s="208">
        <v>0</v>
      </c>
      <c r="O2846" s="330">
        <v>1266</v>
      </c>
      <c r="P2846" s="208" t="s">
        <v>257</v>
      </c>
      <c r="Q2846" s="208" t="s">
        <v>258</v>
      </c>
      <c r="R2846" s="208" t="s">
        <v>259</v>
      </c>
      <c r="S2846" s="203">
        <v>44837.596064814818</v>
      </c>
    </row>
    <row r="2847" spans="1:19" x14ac:dyDescent="0.2">
      <c r="A2847" s="208" t="s">
        <v>256</v>
      </c>
      <c r="B2847" s="208" t="s">
        <v>131</v>
      </c>
      <c r="C2847" s="203">
        <v>44833.5</v>
      </c>
      <c r="D2847" s="208">
        <v>0</v>
      </c>
      <c r="E2847" s="208">
        <v>0</v>
      </c>
      <c r="F2847" s="208">
        <v>0.74099999999999999</v>
      </c>
      <c r="G2847" s="208">
        <v>0.74099999999999999</v>
      </c>
      <c r="H2847" s="208">
        <v>0</v>
      </c>
      <c r="I2847" s="208">
        <v>0</v>
      </c>
      <c r="J2847" s="208">
        <v>0</v>
      </c>
      <c r="K2847" s="208">
        <v>0</v>
      </c>
      <c r="L2847" s="208"/>
      <c r="M2847" s="208">
        <v>0</v>
      </c>
      <c r="N2847" s="208">
        <v>0</v>
      </c>
      <c r="O2847" s="330">
        <v>1266</v>
      </c>
      <c r="P2847" s="208" t="s">
        <v>257</v>
      </c>
      <c r="Q2847" s="208" t="s">
        <v>258</v>
      </c>
      <c r="R2847" s="208" t="s">
        <v>259</v>
      </c>
      <c r="S2847" s="203">
        <v>44837.596064814818</v>
      </c>
    </row>
    <row r="2848" spans="1:19" x14ac:dyDescent="0.2">
      <c r="A2848" s="208" t="s">
        <v>256</v>
      </c>
      <c r="B2848" s="208" t="s">
        <v>131</v>
      </c>
      <c r="C2848" s="203">
        <v>44833.541666666664</v>
      </c>
      <c r="D2848" s="208">
        <v>0</v>
      </c>
      <c r="E2848" s="208">
        <v>0</v>
      </c>
      <c r="F2848" s="208">
        <v>0.73199999999999998</v>
      </c>
      <c r="G2848" s="208">
        <v>0.73199999999999998</v>
      </c>
      <c r="H2848" s="208">
        <v>0</v>
      </c>
      <c r="I2848" s="208">
        <v>0</v>
      </c>
      <c r="J2848" s="208">
        <v>0</v>
      </c>
      <c r="K2848" s="208">
        <v>0</v>
      </c>
      <c r="L2848" s="208"/>
      <c r="M2848" s="208">
        <v>0</v>
      </c>
      <c r="N2848" s="208">
        <v>0</v>
      </c>
      <c r="O2848" s="330">
        <v>1266</v>
      </c>
      <c r="P2848" s="208" t="s">
        <v>257</v>
      </c>
      <c r="Q2848" s="208" t="s">
        <v>258</v>
      </c>
      <c r="R2848" s="208" t="s">
        <v>259</v>
      </c>
      <c r="S2848" s="203">
        <v>44837.596064814818</v>
      </c>
    </row>
    <row r="2849" spans="1:19" x14ac:dyDescent="0.2">
      <c r="A2849" s="208" t="s">
        <v>256</v>
      </c>
      <c r="B2849" s="208" t="s">
        <v>131</v>
      </c>
      <c r="C2849" s="203">
        <v>44833.583333333336</v>
      </c>
      <c r="D2849" s="208">
        <v>0</v>
      </c>
      <c r="E2849" s="208">
        <v>0</v>
      </c>
      <c r="F2849" s="208">
        <v>0.74099999999999999</v>
      </c>
      <c r="G2849" s="208">
        <v>0.74099999999999999</v>
      </c>
      <c r="H2849" s="208">
        <v>0</v>
      </c>
      <c r="I2849" s="208">
        <v>0</v>
      </c>
      <c r="J2849" s="208">
        <v>0</v>
      </c>
      <c r="K2849" s="208">
        <v>0</v>
      </c>
      <c r="L2849" s="208"/>
      <c r="M2849" s="208">
        <v>0</v>
      </c>
      <c r="N2849" s="208">
        <v>0</v>
      </c>
      <c r="O2849" s="330">
        <v>1266</v>
      </c>
      <c r="P2849" s="208" t="s">
        <v>257</v>
      </c>
      <c r="Q2849" s="208" t="s">
        <v>258</v>
      </c>
      <c r="R2849" s="208" t="s">
        <v>259</v>
      </c>
      <c r="S2849" s="203">
        <v>44837.596064814818</v>
      </c>
    </row>
    <row r="2850" spans="1:19" x14ac:dyDescent="0.2">
      <c r="A2850" s="208" t="s">
        <v>256</v>
      </c>
      <c r="B2850" s="208" t="s">
        <v>131</v>
      </c>
      <c r="C2850" s="203">
        <v>44833.625</v>
      </c>
      <c r="D2850" s="208">
        <v>0</v>
      </c>
      <c r="E2850" s="208">
        <v>0</v>
      </c>
      <c r="F2850" s="208">
        <v>0.73199999999999998</v>
      </c>
      <c r="G2850" s="208">
        <v>0.73199999999999998</v>
      </c>
      <c r="H2850" s="208">
        <v>0</v>
      </c>
      <c r="I2850" s="208">
        <v>0</v>
      </c>
      <c r="J2850" s="208">
        <v>0</v>
      </c>
      <c r="K2850" s="208">
        <v>0</v>
      </c>
      <c r="L2850" s="208"/>
      <c r="M2850" s="208">
        <v>0</v>
      </c>
      <c r="N2850" s="208">
        <v>0</v>
      </c>
      <c r="O2850" s="330">
        <v>1266</v>
      </c>
      <c r="P2850" s="208" t="s">
        <v>257</v>
      </c>
      <c r="Q2850" s="208" t="s">
        <v>258</v>
      </c>
      <c r="R2850" s="208" t="s">
        <v>259</v>
      </c>
      <c r="S2850" s="203">
        <v>44837.596064814818</v>
      </c>
    </row>
    <row r="2851" spans="1:19" x14ac:dyDescent="0.2">
      <c r="A2851" s="208" t="s">
        <v>256</v>
      </c>
      <c r="B2851" s="208" t="s">
        <v>131</v>
      </c>
      <c r="C2851" s="203">
        <v>44833.666666666664</v>
      </c>
      <c r="D2851" s="208">
        <v>0</v>
      </c>
      <c r="E2851" s="208">
        <v>0</v>
      </c>
      <c r="F2851" s="208">
        <v>0.75</v>
      </c>
      <c r="G2851" s="208">
        <v>0.75</v>
      </c>
      <c r="H2851" s="208">
        <v>0</v>
      </c>
      <c r="I2851" s="208">
        <v>0</v>
      </c>
      <c r="J2851" s="208">
        <v>0</v>
      </c>
      <c r="K2851" s="208">
        <v>0</v>
      </c>
      <c r="L2851" s="208"/>
      <c r="M2851" s="208">
        <v>0</v>
      </c>
      <c r="N2851" s="208">
        <v>0</v>
      </c>
      <c r="O2851" s="330">
        <v>1266</v>
      </c>
      <c r="P2851" s="208" t="s">
        <v>257</v>
      </c>
      <c r="Q2851" s="208" t="s">
        <v>258</v>
      </c>
      <c r="R2851" s="208" t="s">
        <v>259</v>
      </c>
      <c r="S2851" s="203">
        <v>44837.596076388887</v>
      </c>
    </row>
    <row r="2852" spans="1:19" x14ac:dyDescent="0.2">
      <c r="A2852" s="208" t="s">
        <v>256</v>
      </c>
      <c r="B2852" s="208" t="s">
        <v>131</v>
      </c>
      <c r="C2852" s="203">
        <v>44833.708333333336</v>
      </c>
      <c r="D2852" s="208">
        <v>0</v>
      </c>
      <c r="E2852" s="208">
        <v>0</v>
      </c>
      <c r="F2852" s="208">
        <v>0.73199999999999998</v>
      </c>
      <c r="G2852" s="208">
        <v>0.73199999999999998</v>
      </c>
      <c r="H2852" s="208">
        <v>0</v>
      </c>
      <c r="I2852" s="208">
        <v>0</v>
      </c>
      <c r="J2852" s="208">
        <v>0</v>
      </c>
      <c r="K2852" s="208">
        <v>0</v>
      </c>
      <c r="L2852" s="208"/>
      <c r="M2852" s="208">
        <v>0</v>
      </c>
      <c r="N2852" s="208">
        <v>0</v>
      </c>
      <c r="O2852" s="330">
        <v>1266</v>
      </c>
      <c r="P2852" s="208" t="s">
        <v>257</v>
      </c>
      <c r="Q2852" s="208" t="s">
        <v>258</v>
      </c>
      <c r="R2852" s="208" t="s">
        <v>259</v>
      </c>
      <c r="S2852" s="203">
        <v>44837.596064814818</v>
      </c>
    </row>
    <row r="2853" spans="1:19" x14ac:dyDescent="0.2">
      <c r="A2853" s="208" t="s">
        <v>256</v>
      </c>
      <c r="B2853" s="208" t="s">
        <v>131</v>
      </c>
      <c r="C2853" s="203">
        <v>44833.75</v>
      </c>
      <c r="D2853" s="208">
        <v>0</v>
      </c>
      <c r="E2853" s="208">
        <v>0</v>
      </c>
      <c r="F2853" s="208">
        <v>0.74099999999999999</v>
      </c>
      <c r="G2853" s="208">
        <v>0.74099999999999999</v>
      </c>
      <c r="H2853" s="208">
        <v>0</v>
      </c>
      <c r="I2853" s="208">
        <v>0</v>
      </c>
      <c r="J2853" s="208">
        <v>0</v>
      </c>
      <c r="K2853" s="208">
        <v>0</v>
      </c>
      <c r="L2853" s="208"/>
      <c r="M2853" s="208">
        <v>0</v>
      </c>
      <c r="N2853" s="208">
        <v>0</v>
      </c>
      <c r="O2853" s="330">
        <v>1266</v>
      </c>
      <c r="P2853" s="208" t="s">
        <v>257</v>
      </c>
      <c r="Q2853" s="208" t="s">
        <v>258</v>
      </c>
      <c r="R2853" s="208" t="s">
        <v>259</v>
      </c>
      <c r="S2853" s="203">
        <v>44837.596064814818</v>
      </c>
    </row>
    <row r="2854" spans="1:19" x14ac:dyDescent="0.2">
      <c r="A2854" s="208" t="s">
        <v>256</v>
      </c>
      <c r="B2854" s="208" t="s">
        <v>131</v>
      </c>
      <c r="C2854" s="203">
        <v>44833.791666666664</v>
      </c>
      <c r="D2854" s="208">
        <v>0</v>
      </c>
      <c r="E2854" s="208">
        <v>0</v>
      </c>
      <c r="F2854" s="208">
        <v>0.73199999999999998</v>
      </c>
      <c r="G2854" s="208">
        <v>0.73199999999999998</v>
      </c>
      <c r="H2854" s="208">
        <v>0</v>
      </c>
      <c r="I2854" s="208">
        <v>0</v>
      </c>
      <c r="J2854" s="208">
        <v>0</v>
      </c>
      <c r="K2854" s="208">
        <v>0</v>
      </c>
      <c r="L2854" s="208"/>
      <c r="M2854" s="208">
        <v>0</v>
      </c>
      <c r="N2854" s="208">
        <v>0</v>
      </c>
      <c r="O2854" s="330">
        <v>1266</v>
      </c>
      <c r="P2854" s="208" t="s">
        <v>257</v>
      </c>
      <c r="Q2854" s="208" t="s">
        <v>258</v>
      </c>
      <c r="R2854" s="208" t="s">
        <v>259</v>
      </c>
      <c r="S2854" s="203">
        <v>44837.596064814818</v>
      </c>
    </row>
    <row r="2855" spans="1:19" x14ac:dyDescent="0.2">
      <c r="A2855" s="208" t="s">
        <v>256</v>
      </c>
      <c r="B2855" s="208" t="s">
        <v>131</v>
      </c>
      <c r="C2855" s="203">
        <v>44833.833333333336</v>
      </c>
      <c r="D2855" s="208">
        <v>0</v>
      </c>
      <c r="E2855" s="208">
        <v>0</v>
      </c>
      <c r="F2855" s="208">
        <v>0.73199999999999998</v>
      </c>
      <c r="G2855" s="208">
        <v>0.73199999999999998</v>
      </c>
      <c r="H2855" s="208">
        <v>0</v>
      </c>
      <c r="I2855" s="208">
        <v>0</v>
      </c>
      <c r="J2855" s="208">
        <v>0</v>
      </c>
      <c r="K2855" s="208">
        <v>0</v>
      </c>
      <c r="L2855" s="208"/>
      <c r="M2855" s="208">
        <v>0</v>
      </c>
      <c r="N2855" s="208">
        <v>0</v>
      </c>
      <c r="O2855" s="330">
        <v>1266</v>
      </c>
      <c r="P2855" s="208" t="s">
        <v>257</v>
      </c>
      <c r="Q2855" s="208" t="s">
        <v>258</v>
      </c>
      <c r="R2855" s="208" t="s">
        <v>259</v>
      </c>
      <c r="S2855" s="203">
        <v>44837.596076388887</v>
      </c>
    </row>
    <row r="2856" spans="1:19" x14ac:dyDescent="0.2">
      <c r="A2856" s="208" t="s">
        <v>256</v>
      </c>
      <c r="B2856" s="208" t="s">
        <v>131</v>
      </c>
      <c r="C2856" s="203">
        <v>44833.875</v>
      </c>
      <c r="D2856" s="208">
        <v>0</v>
      </c>
      <c r="E2856" s="208">
        <v>0</v>
      </c>
      <c r="F2856" s="208">
        <v>0.73199999999999998</v>
      </c>
      <c r="G2856" s="208">
        <v>0.73199999999999998</v>
      </c>
      <c r="H2856" s="208">
        <v>0</v>
      </c>
      <c r="I2856" s="208">
        <v>0</v>
      </c>
      <c r="J2856" s="208">
        <v>0</v>
      </c>
      <c r="K2856" s="208">
        <v>0</v>
      </c>
      <c r="L2856" s="208"/>
      <c r="M2856" s="208">
        <v>0</v>
      </c>
      <c r="N2856" s="208">
        <v>0</v>
      </c>
      <c r="O2856" s="330">
        <v>1266</v>
      </c>
      <c r="P2856" s="208" t="s">
        <v>257</v>
      </c>
      <c r="Q2856" s="208" t="s">
        <v>258</v>
      </c>
      <c r="R2856" s="208" t="s">
        <v>259</v>
      </c>
      <c r="S2856" s="203">
        <v>44837.596064814818</v>
      </c>
    </row>
    <row r="2857" spans="1:19" x14ac:dyDescent="0.2">
      <c r="A2857" s="208" t="s">
        <v>256</v>
      </c>
      <c r="B2857" s="208" t="s">
        <v>131</v>
      </c>
      <c r="C2857" s="203">
        <v>44833.916666666664</v>
      </c>
      <c r="D2857" s="208">
        <v>0</v>
      </c>
      <c r="E2857" s="208">
        <v>0</v>
      </c>
      <c r="F2857" s="208">
        <v>0.78600000000000003</v>
      </c>
      <c r="G2857" s="208">
        <v>0.78600000000000003</v>
      </c>
      <c r="H2857" s="208">
        <v>0</v>
      </c>
      <c r="I2857" s="208">
        <v>0</v>
      </c>
      <c r="J2857" s="208">
        <v>0</v>
      </c>
      <c r="K2857" s="208">
        <v>0</v>
      </c>
      <c r="L2857" s="208"/>
      <c r="M2857" s="208">
        <v>0</v>
      </c>
      <c r="N2857" s="208">
        <v>0</v>
      </c>
      <c r="O2857" s="330">
        <v>1266</v>
      </c>
      <c r="P2857" s="208" t="s">
        <v>257</v>
      </c>
      <c r="Q2857" s="208" t="s">
        <v>258</v>
      </c>
      <c r="R2857" s="208" t="s">
        <v>259</v>
      </c>
      <c r="S2857" s="203">
        <v>44837.596064814818</v>
      </c>
    </row>
    <row r="2858" spans="1:19" x14ac:dyDescent="0.2">
      <c r="A2858" s="208" t="s">
        <v>256</v>
      </c>
      <c r="B2858" s="208" t="s">
        <v>131</v>
      </c>
      <c r="C2858" s="203">
        <v>44833.958333333336</v>
      </c>
      <c r="D2858" s="208">
        <v>0</v>
      </c>
      <c r="E2858" s="208">
        <v>0</v>
      </c>
      <c r="F2858" s="208">
        <v>0.79500000000000004</v>
      </c>
      <c r="G2858" s="208">
        <v>0.79500000000000004</v>
      </c>
      <c r="H2858" s="208">
        <v>0</v>
      </c>
      <c r="I2858" s="208">
        <v>0</v>
      </c>
      <c r="J2858" s="208">
        <v>0</v>
      </c>
      <c r="K2858" s="208">
        <v>0</v>
      </c>
      <c r="L2858" s="208"/>
      <c r="M2858" s="208">
        <v>0</v>
      </c>
      <c r="N2858" s="208">
        <v>0</v>
      </c>
      <c r="O2858" s="330">
        <v>1266</v>
      </c>
      <c r="P2858" s="208" t="s">
        <v>257</v>
      </c>
      <c r="Q2858" s="208" t="s">
        <v>258</v>
      </c>
      <c r="R2858" s="208" t="s">
        <v>259</v>
      </c>
      <c r="S2858" s="203">
        <v>44837.596064814818</v>
      </c>
    </row>
    <row r="2859" spans="1:19" x14ac:dyDescent="0.2">
      <c r="A2859" s="208" t="s">
        <v>256</v>
      </c>
      <c r="B2859" s="208" t="s">
        <v>131</v>
      </c>
      <c r="C2859" s="203">
        <v>44834</v>
      </c>
      <c r="D2859" s="208">
        <v>0</v>
      </c>
      <c r="E2859" s="208">
        <v>0</v>
      </c>
      <c r="F2859" s="208">
        <v>0.79500000000000004</v>
      </c>
      <c r="G2859" s="208">
        <v>0.79500000000000004</v>
      </c>
      <c r="H2859" s="208">
        <v>0</v>
      </c>
      <c r="I2859" s="208">
        <v>0</v>
      </c>
      <c r="J2859" s="208">
        <v>0</v>
      </c>
      <c r="K2859" s="208">
        <v>0</v>
      </c>
      <c r="L2859" s="208"/>
      <c r="M2859" s="208">
        <v>0</v>
      </c>
      <c r="N2859" s="208">
        <v>0</v>
      </c>
      <c r="O2859" s="330">
        <v>1266</v>
      </c>
      <c r="P2859" s="208" t="s">
        <v>257</v>
      </c>
      <c r="Q2859" s="208" t="s">
        <v>258</v>
      </c>
      <c r="R2859" s="208" t="s">
        <v>259</v>
      </c>
      <c r="S2859" s="203">
        <v>44837.596064814818</v>
      </c>
    </row>
    <row r="2860" spans="1:19" x14ac:dyDescent="0.2">
      <c r="A2860" s="208" t="s">
        <v>256</v>
      </c>
      <c r="B2860" s="208" t="s">
        <v>131</v>
      </c>
      <c r="C2860" s="203">
        <v>44834.041666666664</v>
      </c>
      <c r="D2860" s="208">
        <v>0</v>
      </c>
      <c r="E2860" s="208">
        <v>0</v>
      </c>
      <c r="F2860" s="208">
        <v>0.79600000000000004</v>
      </c>
      <c r="G2860" s="208">
        <v>0.79600000000000004</v>
      </c>
      <c r="H2860" s="208">
        <v>0</v>
      </c>
      <c r="I2860" s="208">
        <v>0</v>
      </c>
      <c r="J2860" s="208">
        <v>0</v>
      </c>
      <c r="K2860" s="208">
        <v>0</v>
      </c>
      <c r="L2860" s="208"/>
      <c r="M2860" s="208">
        <v>0</v>
      </c>
      <c r="N2860" s="208">
        <v>0</v>
      </c>
      <c r="O2860" s="330">
        <v>1266</v>
      </c>
      <c r="P2860" s="208" t="s">
        <v>257</v>
      </c>
      <c r="Q2860" s="208" t="s">
        <v>258</v>
      </c>
      <c r="R2860" s="208" t="s">
        <v>259</v>
      </c>
      <c r="S2860" s="203">
        <v>44837.596064814818</v>
      </c>
    </row>
    <row r="2861" spans="1:19" x14ac:dyDescent="0.2">
      <c r="A2861" s="208" t="s">
        <v>256</v>
      </c>
      <c r="B2861" s="208" t="s">
        <v>131</v>
      </c>
      <c r="C2861" s="203">
        <v>44834.083333333336</v>
      </c>
      <c r="D2861" s="208">
        <v>0</v>
      </c>
      <c r="E2861" s="208">
        <v>0</v>
      </c>
      <c r="F2861" s="208">
        <v>0.79500000000000004</v>
      </c>
      <c r="G2861" s="208">
        <v>0.79500000000000004</v>
      </c>
      <c r="H2861" s="208">
        <v>0</v>
      </c>
      <c r="I2861" s="208">
        <v>0</v>
      </c>
      <c r="J2861" s="208">
        <v>0</v>
      </c>
      <c r="K2861" s="208">
        <v>0</v>
      </c>
      <c r="L2861" s="208"/>
      <c r="M2861" s="208">
        <v>0</v>
      </c>
      <c r="N2861" s="208">
        <v>0</v>
      </c>
      <c r="O2861" s="330">
        <v>1266</v>
      </c>
      <c r="P2861" s="208" t="s">
        <v>257</v>
      </c>
      <c r="Q2861" s="208" t="s">
        <v>258</v>
      </c>
      <c r="R2861" s="208" t="s">
        <v>259</v>
      </c>
      <c r="S2861" s="203">
        <v>44837.596064814818</v>
      </c>
    </row>
    <row r="2862" spans="1:19" x14ac:dyDescent="0.2">
      <c r="A2862" s="208" t="s">
        <v>256</v>
      </c>
      <c r="B2862" s="208" t="s">
        <v>131</v>
      </c>
      <c r="C2862" s="203">
        <v>44834.125</v>
      </c>
      <c r="D2862" s="208">
        <v>0</v>
      </c>
      <c r="E2862" s="208">
        <v>0</v>
      </c>
      <c r="F2862" s="208">
        <v>0.79600000000000004</v>
      </c>
      <c r="G2862" s="208">
        <v>0.79600000000000004</v>
      </c>
      <c r="H2862" s="208">
        <v>0</v>
      </c>
      <c r="I2862" s="208">
        <v>0</v>
      </c>
      <c r="J2862" s="208">
        <v>0</v>
      </c>
      <c r="K2862" s="208">
        <v>0</v>
      </c>
      <c r="L2862" s="208"/>
      <c r="M2862" s="208">
        <v>0</v>
      </c>
      <c r="N2862" s="208">
        <v>0</v>
      </c>
      <c r="O2862" s="330">
        <v>1266</v>
      </c>
      <c r="P2862" s="208" t="s">
        <v>257</v>
      </c>
      <c r="Q2862" s="208" t="s">
        <v>258</v>
      </c>
      <c r="R2862" s="208" t="s">
        <v>259</v>
      </c>
      <c r="S2862" s="203">
        <v>44837.596064814818</v>
      </c>
    </row>
    <row r="2863" spans="1:19" x14ac:dyDescent="0.2">
      <c r="A2863" s="208" t="s">
        <v>256</v>
      </c>
      <c r="B2863" s="208" t="s">
        <v>131</v>
      </c>
      <c r="C2863" s="203">
        <v>44834.166666666664</v>
      </c>
      <c r="D2863" s="208">
        <v>0</v>
      </c>
      <c r="E2863" s="208">
        <v>0</v>
      </c>
      <c r="F2863" s="208">
        <v>0.81399999999999995</v>
      </c>
      <c r="G2863" s="208">
        <v>0.81399999999999995</v>
      </c>
      <c r="H2863" s="208">
        <v>0</v>
      </c>
      <c r="I2863" s="208">
        <v>0</v>
      </c>
      <c r="J2863" s="208">
        <v>0</v>
      </c>
      <c r="K2863" s="208">
        <v>0</v>
      </c>
      <c r="L2863" s="208"/>
      <c r="M2863" s="208">
        <v>0</v>
      </c>
      <c r="N2863" s="208">
        <v>0</v>
      </c>
      <c r="O2863" s="330">
        <v>1266</v>
      </c>
      <c r="P2863" s="208" t="s">
        <v>257</v>
      </c>
      <c r="Q2863" s="208" t="s">
        <v>258</v>
      </c>
      <c r="R2863" s="208" t="s">
        <v>259</v>
      </c>
      <c r="S2863" s="203">
        <v>44837.596076388887</v>
      </c>
    </row>
    <row r="2864" spans="1:19" x14ac:dyDescent="0.2">
      <c r="A2864" s="208" t="s">
        <v>256</v>
      </c>
      <c r="B2864" s="208" t="s">
        <v>131</v>
      </c>
      <c r="C2864" s="203">
        <v>44834.208333333336</v>
      </c>
      <c r="D2864" s="208">
        <v>0</v>
      </c>
      <c r="E2864" s="208">
        <v>0</v>
      </c>
      <c r="F2864" s="208">
        <v>0.80500000000000005</v>
      </c>
      <c r="G2864" s="208">
        <v>0.80500000000000005</v>
      </c>
      <c r="H2864" s="208">
        <v>0</v>
      </c>
      <c r="I2864" s="208">
        <v>0</v>
      </c>
      <c r="J2864" s="208">
        <v>0</v>
      </c>
      <c r="K2864" s="208">
        <v>0</v>
      </c>
      <c r="L2864" s="208"/>
      <c r="M2864" s="208">
        <v>0</v>
      </c>
      <c r="N2864" s="208">
        <v>0</v>
      </c>
      <c r="O2864" s="330">
        <v>1266</v>
      </c>
      <c r="P2864" s="208" t="s">
        <v>257</v>
      </c>
      <c r="Q2864" s="208" t="s">
        <v>258</v>
      </c>
      <c r="R2864" s="208" t="s">
        <v>259</v>
      </c>
      <c r="S2864" s="203">
        <v>44837.596064814818</v>
      </c>
    </row>
    <row r="2865" spans="1:19" x14ac:dyDescent="0.2">
      <c r="A2865" s="208" t="s">
        <v>256</v>
      </c>
      <c r="B2865" s="208" t="s">
        <v>131</v>
      </c>
      <c r="C2865" s="203">
        <v>44834.25</v>
      </c>
      <c r="D2865" s="208">
        <v>0</v>
      </c>
      <c r="E2865" s="208">
        <v>0</v>
      </c>
      <c r="F2865" s="208">
        <v>0.79600000000000004</v>
      </c>
      <c r="G2865" s="208">
        <v>0.79600000000000004</v>
      </c>
      <c r="H2865" s="208">
        <v>0</v>
      </c>
      <c r="I2865" s="208">
        <v>0</v>
      </c>
      <c r="J2865" s="208">
        <v>0</v>
      </c>
      <c r="K2865" s="208">
        <v>0</v>
      </c>
      <c r="L2865" s="208"/>
      <c r="M2865" s="208">
        <v>0</v>
      </c>
      <c r="N2865" s="208">
        <v>0</v>
      </c>
      <c r="O2865" s="330">
        <v>1266</v>
      </c>
      <c r="P2865" s="208" t="s">
        <v>257</v>
      </c>
      <c r="Q2865" s="208" t="s">
        <v>258</v>
      </c>
      <c r="R2865" s="208" t="s">
        <v>259</v>
      </c>
      <c r="S2865" s="203">
        <v>44837.596076388887</v>
      </c>
    </row>
    <row r="2866" spans="1:19" x14ac:dyDescent="0.2">
      <c r="A2866" s="208" t="s">
        <v>256</v>
      </c>
      <c r="B2866" s="208" t="s">
        <v>131</v>
      </c>
      <c r="C2866" s="203">
        <v>44834.291666666664</v>
      </c>
      <c r="D2866" s="208">
        <v>0</v>
      </c>
      <c r="E2866" s="208">
        <v>0</v>
      </c>
      <c r="F2866" s="208">
        <v>0.80500000000000005</v>
      </c>
      <c r="G2866" s="208">
        <v>0.80500000000000005</v>
      </c>
      <c r="H2866" s="208">
        <v>0</v>
      </c>
      <c r="I2866" s="208">
        <v>0</v>
      </c>
      <c r="J2866" s="208">
        <v>0</v>
      </c>
      <c r="K2866" s="208">
        <v>0</v>
      </c>
      <c r="L2866" s="208"/>
      <c r="M2866" s="208">
        <v>0</v>
      </c>
      <c r="N2866" s="208">
        <v>0</v>
      </c>
      <c r="O2866" s="330">
        <v>1266</v>
      </c>
      <c r="P2866" s="208" t="s">
        <v>257</v>
      </c>
      <c r="Q2866" s="208" t="s">
        <v>258</v>
      </c>
      <c r="R2866" s="208" t="s">
        <v>259</v>
      </c>
      <c r="S2866" s="203">
        <v>44837.596064814818</v>
      </c>
    </row>
    <row r="2867" spans="1:19" x14ac:dyDescent="0.2">
      <c r="A2867" s="208" t="s">
        <v>256</v>
      </c>
      <c r="B2867" s="208" t="s">
        <v>131</v>
      </c>
      <c r="C2867" s="203">
        <v>44834.333333333336</v>
      </c>
      <c r="D2867" s="208">
        <v>0</v>
      </c>
      <c r="E2867" s="208">
        <v>0</v>
      </c>
      <c r="F2867" s="208">
        <v>0.75</v>
      </c>
      <c r="G2867" s="208">
        <v>0.75</v>
      </c>
      <c r="H2867" s="208">
        <v>0</v>
      </c>
      <c r="I2867" s="208">
        <v>0</v>
      </c>
      <c r="J2867" s="208">
        <v>0</v>
      </c>
      <c r="K2867" s="208">
        <v>0</v>
      </c>
      <c r="L2867" s="208"/>
      <c r="M2867" s="208">
        <v>0</v>
      </c>
      <c r="N2867" s="208">
        <v>0</v>
      </c>
      <c r="O2867" s="330">
        <v>1266</v>
      </c>
      <c r="P2867" s="208" t="s">
        <v>257</v>
      </c>
      <c r="Q2867" s="208" t="s">
        <v>258</v>
      </c>
      <c r="R2867" s="208" t="s">
        <v>259</v>
      </c>
      <c r="S2867" s="203">
        <v>44837.596064814818</v>
      </c>
    </row>
    <row r="2868" spans="1:19" x14ac:dyDescent="0.2">
      <c r="A2868" s="208" t="s">
        <v>256</v>
      </c>
      <c r="B2868" s="208" t="s">
        <v>131</v>
      </c>
      <c r="C2868" s="203">
        <v>44834.375</v>
      </c>
      <c r="D2868" s="208">
        <v>0</v>
      </c>
      <c r="E2868" s="208">
        <v>0</v>
      </c>
      <c r="F2868" s="208">
        <v>0.74099999999999999</v>
      </c>
      <c r="G2868" s="208">
        <v>0.74099999999999999</v>
      </c>
      <c r="H2868" s="208">
        <v>0</v>
      </c>
      <c r="I2868" s="208">
        <v>0</v>
      </c>
      <c r="J2868" s="208">
        <v>0</v>
      </c>
      <c r="K2868" s="208">
        <v>0</v>
      </c>
      <c r="L2868" s="208"/>
      <c r="M2868" s="208">
        <v>0</v>
      </c>
      <c r="N2868" s="208">
        <v>0</v>
      </c>
      <c r="O2868" s="330">
        <v>1266</v>
      </c>
      <c r="P2868" s="208" t="s">
        <v>257</v>
      </c>
      <c r="Q2868" s="208" t="s">
        <v>258</v>
      </c>
      <c r="R2868" s="208" t="s">
        <v>259</v>
      </c>
      <c r="S2868" s="203">
        <v>44837.596064814818</v>
      </c>
    </row>
    <row r="2869" spans="1:19" x14ac:dyDescent="0.2">
      <c r="A2869" s="208" t="s">
        <v>256</v>
      </c>
      <c r="B2869" s="208" t="s">
        <v>131</v>
      </c>
      <c r="C2869" s="203">
        <v>44834.416666666664</v>
      </c>
      <c r="D2869" s="208">
        <v>0</v>
      </c>
      <c r="E2869" s="208">
        <v>0</v>
      </c>
      <c r="F2869" s="208">
        <v>0.75</v>
      </c>
      <c r="G2869" s="208">
        <v>0.75</v>
      </c>
      <c r="H2869" s="208">
        <v>0</v>
      </c>
      <c r="I2869" s="208">
        <v>0</v>
      </c>
      <c r="J2869" s="208">
        <v>0</v>
      </c>
      <c r="K2869" s="208">
        <v>0</v>
      </c>
      <c r="L2869" s="208"/>
      <c r="M2869" s="208">
        <v>0</v>
      </c>
      <c r="N2869" s="208">
        <v>0</v>
      </c>
      <c r="O2869" s="330">
        <v>1266</v>
      </c>
      <c r="P2869" s="208" t="s">
        <v>257</v>
      </c>
      <c r="Q2869" s="208" t="s">
        <v>258</v>
      </c>
      <c r="R2869" s="208" t="s">
        <v>259</v>
      </c>
      <c r="S2869" s="203">
        <v>44837.596064814818</v>
      </c>
    </row>
    <row r="2870" spans="1:19" x14ac:dyDescent="0.2">
      <c r="A2870" s="208" t="s">
        <v>256</v>
      </c>
      <c r="B2870" s="208" t="s">
        <v>131</v>
      </c>
      <c r="C2870" s="203">
        <v>44834.458333333336</v>
      </c>
      <c r="D2870" s="208">
        <v>0</v>
      </c>
      <c r="E2870" s="208">
        <v>0</v>
      </c>
      <c r="F2870" s="208">
        <v>0.74099999999999999</v>
      </c>
      <c r="G2870" s="208">
        <v>0.74099999999999999</v>
      </c>
      <c r="H2870" s="208">
        <v>0</v>
      </c>
      <c r="I2870" s="208">
        <v>0</v>
      </c>
      <c r="J2870" s="208">
        <v>0</v>
      </c>
      <c r="K2870" s="208">
        <v>0</v>
      </c>
      <c r="L2870" s="208"/>
      <c r="M2870" s="208">
        <v>0</v>
      </c>
      <c r="N2870" s="208">
        <v>0</v>
      </c>
      <c r="O2870" s="330">
        <v>1266</v>
      </c>
      <c r="P2870" s="208" t="s">
        <v>257</v>
      </c>
      <c r="Q2870" s="208" t="s">
        <v>258</v>
      </c>
      <c r="R2870" s="208" t="s">
        <v>259</v>
      </c>
      <c r="S2870" s="203">
        <v>44837.596064814818</v>
      </c>
    </row>
    <row r="2871" spans="1:19" x14ac:dyDescent="0.2">
      <c r="A2871" s="208" t="s">
        <v>256</v>
      </c>
      <c r="B2871" s="208" t="s">
        <v>131</v>
      </c>
      <c r="C2871" s="203">
        <v>44834.5</v>
      </c>
      <c r="D2871" s="208">
        <v>0</v>
      </c>
      <c r="E2871" s="208">
        <v>0</v>
      </c>
      <c r="F2871" s="208">
        <v>0.73199999999999998</v>
      </c>
      <c r="G2871" s="208">
        <v>0.73199999999999998</v>
      </c>
      <c r="H2871" s="208">
        <v>0</v>
      </c>
      <c r="I2871" s="208">
        <v>0</v>
      </c>
      <c r="J2871" s="208">
        <v>0</v>
      </c>
      <c r="K2871" s="208">
        <v>0</v>
      </c>
      <c r="L2871" s="208"/>
      <c r="M2871" s="208">
        <v>0</v>
      </c>
      <c r="N2871" s="208">
        <v>0</v>
      </c>
      <c r="O2871" s="330">
        <v>1266</v>
      </c>
      <c r="P2871" s="208" t="s">
        <v>257</v>
      </c>
      <c r="Q2871" s="208" t="s">
        <v>258</v>
      </c>
      <c r="R2871" s="208" t="s">
        <v>259</v>
      </c>
      <c r="S2871" s="203">
        <v>44837.596064814818</v>
      </c>
    </row>
    <row r="2872" spans="1:19" x14ac:dyDescent="0.2">
      <c r="A2872" s="208" t="s">
        <v>256</v>
      </c>
      <c r="B2872" s="208" t="s">
        <v>131</v>
      </c>
      <c r="C2872" s="203">
        <v>44834.541666666664</v>
      </c>
      <c r="D2872" s="208">
        <v>0</v>
      </c>
      <c r="E2872" s="208">
        <v>0</v>
      </c>
      <c r="F2872" s="208">
        <v>0.73199999999999998</v>
      </c>
      <c r="G2872" s="208">
        <v>0.73199999999999998</v>
      </c>
      <c r="H2872" s="208">
        <v>0</v>
      </c>
      <c r="I2872" s="208">
        <v>0</v>
      </c>
      <c r="J2872" s="208">
        <v>0</v>
      </c>
      <c r="K2872" s="208">
        <v>0</v>
      </c>
      <c r="L2872" s="208"/>
      <c r="M2872" s="208">
        <v>0</v>
      </c>
      <c r="N2872" s="208">
        <v>0</v>
      </c>
      <c r="O2872" s="330">
        <v>1266</v>
      </c>
      <c r="P2872" s="208" t="s">
        <v>257</v>
      </c>
      <c r="Q2872" s="208" t="s">
        <v>258</v>
      </c>
      <c r="R2872" s="208" t="s">
        <v>259</v>
      </c>
      <c r="S2872" s="203">
        <v>44837.596064814818</v>
      </c>
    </row>
    <row r="2873" spans="1:19" x14ac:dyDescent="0.2">
      <c r="A2873" s="208" t="s">
        <v>256</v>
      </c>
      <c r="B2873" s="208" t="s">
        <v>131</v>
      </c>
      <c r="C2873" s="203">
        <v>44834.583333333336</v>
      </c>
      <c r="D2873" s="208">
        <v>0</v>
      </c>
      <c r="E2873" s="208">
        <v>0</v>
      </c>
      <c r="F2873" s="208">
        <v>0.73199999999999998</v>
      </c>
      <c r="G2873" s="208">
        <v>0.73199999999999998</v>
      </c>
      <c r="H2873" s="208">
        <v>0</v>
      </c>
      <c r="I2873" s="208">
        <v>0</v>
      </c>
      <c r="J2873" s="208">
        <v>0</v>
      </c>
      <c r="K2873" s="208">
        <v>0</v>
      </c>
      <c r="L2873" s="208"/>
      <c r="M2873" s="208">
        <v>0</v>
      </c>
      <c r="N2873" s="208">
        <v>0</v>
      </c>
      <c r="O2873" s="330">
        <v>1266</v>
      </c>
      <c r="P2873" s="208" t="s">
        <v>257</v>
      </c>
      <c r="Q2873" s="208" t="s">
        <v>258</v>
      </c>
      <c r="R2873" s="208" t="s">
        <v>259</v>
      </c>
      <c r="S2873" s="203">
        <v>44837.596064814818</v>
      </c>
    </row>
    <row r="2874" spans="1:19" x14ac:dyDescent="0.2">
      <c r="A2874" s="208" t="s">
        <v>256</v>
      </c>
      <c r="B2874" s="208" t="s">
        <v>131</v>
      </c>
      <c r="C2874" s="203">
        <v>44834.625</v>
      </c>
      <c r="D2874" s="208">
        <v>0</v>
      </c>
      <c r="E2874" s="208">
        <v>0</v>
      </c>
      <c r="F2874" s="208">
        <v>0.73199999999999998</v>
      </c>
      <c r="G2874" s="208">
        <v>0.73199999999999998</v>
      </c>
      <c r="H2874" s="208">
        <v>0</v>
      </c>
      <c r="I2874" s="208">
        <v>0</v>
      </c>
      <c r="J2874" s="208">
        <v>0</v>
      </c>
      <c r="K2874" s="208">
        <v>0</v>
      </c>
      <c r="L2874" s="208"/>
      <c r="M2874" s="208">
        <v>0</v>
      </c>
      <c r="N2874" s="208">
        <v>0</v>
      </c>
      <c r="O2874" s="330">
        <v>1266</v>
      </c>
      <c r="P2874" s="208" t="s">
        <v>257</v>
      </c>
      <c r="Q2874" s="208" t="s">
        <v>258</v>
      </c>
      <c r="R2874" s="208" t="s">
        <v>259</v>
      </c>
      <c r="S2874" s="203">
        <v>44837.596064814818</v>
      </c>
    </row>
    <row r="2875" spans="1:19" x14ac:dyDescent="0.2">
      <c r="A2875" s="208" t="s">
        <v>256</v>
      </c>
      <c r="B2875" s="208" t="s">
        <v>131</v>
      </c>
      <c r="C2875" s="203">
        <v>44834.666666666664</v>
      </c>
      <c r="D2875" s="208">
        <v>0</v>
      </c>
      <c r="E2875" s="208">
        <v>0</v>
      </c>
      <c r="F2875" s="208">
        <v>0.74099999999999999</v>
      </c>
      <c r="G2875" s="208">
        <v>0.74099999999999999</v>
      </c>
      <c r="H2875" s="208">
        <v>0</v>
      </c>
      <c r="I2875" s="208">
        <v>0</v>
      </c>
      <c r="J2875" s="208">
        <v>0</v>
      </c>
      <c r="K2875" s="208">
        <v>0</v>
      </c>
      <c r="L2875" s="208"/>
      <c r="M2875" s="208">
        <v>0</v>
      </c>
      <c r="N2875" s="208">
        <v>0</v>
      </c>
      <c r="O2875" s="330">
        <v>1266</v>
      </c>
      <c r="P2875" s="208" t="s">
        <v>257</v>
      </c>
      <c r="Q2875" s="208" t="s">
        <v>258</v>
      </c>
      <c r="R2875" s="208" t="s">
        <v>259</v>
      </c>
      <c r="S2875" s="203">
        <v>44837.596064814818</v>
      </c>
    </row>
    <row r="2876" spans="1:19" x14ac:dyDescent="0.2">
      <c r="A2876" s="208" t="s">
        <v>256</v>
      </c>
      <c r="B2876" s="208" t="s">
        <v>131</v>
      </c>
      <c r="C2876" s="203">
        <v>44834.708333333336</v>
      </c>
      <c r="D2876" s="208">
        <v>0</v>
      </c>
      <c r="E2876" s="208">
        <v>0</v>
      </c>
      <c r="F2876" s="208">
        <v>0.71399999999999997</v>
      </c>
      <c r="G2876" s="208">
        <v>0.71399999999999997</v>
      </c>
      <c r="H2876" s="208">
        <v>0</v>
      </c>
      <c r="I2876" s="208">
        <v>0</v>
      </c>
      <c r="J2876" s="208">
        <v>0</v>
      </c>
      <c r="K2876" s="208">
        <v>0</v>
      </c>
      <c r="L2876" s="208"/>
      <c r="M2876" s="208">
        <v>0</v>
      </c>
      <c r="N2876" s="208">
        <v>0</v>
      </c>
      <c r="O2876" s="330">
        <v>1266</v>
      </c>
      <c r="P2876" s="208" t="s">
        <v>257</v>
      </c>
      <c r="Q2876" s="208" t="s">
        <v>258</v>
      </c>
      <c r="R2876" s="208" t="s">
        <v>259</v>
      </c>
      <c r="S2876" s="203">
        <v>44837.596064814818</v>
      </c>
    </row>
    <row r="2877" spans="1:19" x14ac:dyDescent="0.2">
      <c r="A2877" s="208" t="s">
        <v>256</v>
      </c>
      <c r="B2877" s="208" t="s">
        <v>131</v>
      </c>
      <c r="C2877" s="203">
        <v>44834.75</v>
      </c>
      <c r="D2877" s="208">
        <v>0</v>
      </c>
      <c r="E2877" s="208">
        <v>0</v>
      </c>
      <c r="F2877" s="208">
        <v>0.75</v>
      </c>
      <c r="G2877" s="208">
        <v>0.75</v>
      </c>
      <c r="H2877" s="208">
        <v>0</v>
      </c>
      <c r="I2877" s="208">
        <v>0</v>
      </c>
      <c r="J2877" s="208">
        <v>0</v>
      </c>
      <c r="K2877" s="208">
        <v>0</v>
      </c>
      <c r="L2877" s="208"/>
      <c r="M2877" s="208">
        <v>0</v>
      </c>
      <c r="N2877" s="208">
        <v>0</v>
      </c>
      <c r="O2877" s="330">
        <v>1266</v>
      </c>
      <c r="P2877" s="208" t="s">
        <v>257</v>
      </c>
      <c r="Q2877" s="208" t="s">
        <v>258</v>
      </c>
      <c r="R2877" s="208" t="s">
        <v>259</v>
      </c>
      <c r="S2877" s="203">
        <v>44837.596064814818</v>
      </c>
    </row>
    <row r="2878" spans="1:19" x14ac:dyDescent="0.2">
      <c r="A2878" s="208" t="s">
        <v>256</v>
      </c>
      <c r="B2878" s="208" t="s">
        <v>131</v>
      </c>
      <c r="C2878" s="203">
        <v>44834.791666666664</v>
      </c>
      <c r="D2878" s="208">
        <v>0</v>
      </c>
      <c r="E2878" s="208">
        <v>0</v>
      </c>
      <c r="F2878" s="208">
        <v>0.72299999999999998</v>
      </c>
      <c r="G2878" s="208">
        <v>0.72299999999999998</v>
      </c>
      <c r="H2878" s="208">
        <v>0</v>
      </c>
      <c r="I2878" s="208">
        <v>0</v>
      </c>
      <c r="J2878" s="208">
        <v>0</v>
      </c>
      <c r="K2878" s="208">
        <v>0</v>
      </c>
      <c r="L2878" s="208"/>
      <c r="M2878" s="208">
        <v>0</v>
      </c>
      <c r="N2878" s="208">
        <v>0</v>
      </c>
      <c r="O2878" s="330">
        <v>1266</v>
      </c>
      <c r="P2878" s="208" t="s">
        <v>257</v>
      </c>
      <c r="Q2878" s="208" t="s">
        <v>258</v>
      </c>
      <c r="R2878" s="208" t="s">
        <v>259</v>
      </c>
      <c r="S2878" s="203">
        <v>44837.596064814818</v>
      </c>
    </row>
    <row r="2879" spans="1:19" x14ac:dyDescent="0.2">
      <c r="A2879" s="208" t="s">
        <v>256</v>
      </c>
      <c r="B2879" s="208" t="s">
        <v>131</v>
      </c>
      <c r="C2879" s="203">
        <v>44834.833333333336</v>
      </c>
      <c r="D2879" s="208">
        <v>0</v>
      </c>
      <c r="E2879" s="208">
        <v>0</v>
      </c>
      <c r="F2879" s="208">
        <v>0.71399999999999997</v>
      </c>
      <c r="G2879" s="208">
        <v>0.71399999999999997</v>
      </c>
      <c r="H2879" s="208">
        <v>0</v>
      </c>
      <c r="I2879" s="208">
        <v>0</v>
      </c>
      <c r="J2879" s="208">
        <v>0</v>
      </c>
      <c r="K2879" s="208">
        <v>0</v>
      </c>
      <c r="L2879" s="208"/>
      <c r="M2879" s="208">
        <v>0</v>
      </c>
      <c r="N2879" s="208">
        <v>0</v>
      </c>
      <c r="O2879" s="330">
        <v>1266</v>
      </c>
      <c r="P2879" s="208" t="s">
        <v>257</v>
      </c>
      <c r="Q2879" s="208" t="s">
        <v>258</v>
      </c>
      <c r="R2879" s="208" t="s">
        <v>259</v>
      </c>
      <c r="S2879" s="203">
        <v>44837.596064814818</v>
      </c>
    </row>
    <row r="2880" spans="1:19" x14ac:dyDescent="0.2">
      <c r="A2880" s="208" t="s">
        <v>256</v>
      </c>
      <c r="B2880" s="208" t="s">
        <v>131</v>
      </c>
      <c r="C2880" s="203">
        <v>44834.875</v>
      </c>
      <c r="D2880" s="208">
        <v>0</v>
      </c>
      <c r="E2880" s="208">
        <v>0</v>
      </c>
      <c r="F2880" s="208">
        <v>0.72299999999999998</v>
      </c>
      <c r="G2880" s="208">
        <v>0.72299999999999998</v>
      </c>
      <c r="H2880" s="208">
        <v>0</v>
      </c>
      <c r="I2880" s="208">
        <v>0</v>
      </c>
      <c r="J2880" s="208">
        <v>0</v>
      </c>
      <c r="K2880" s="208">
        <v>0</v>
      </c>
      <c r="L2880" s="208"/>
      <c r="M2880" s="208">
        <v>0</v>
      </c>
      <c r="N2880" s="208">
        <v>0</v>
      </c>
      <c r="O2880" s="330">
        <v>1266</v>
      </c>
      <c r="P2880" s="208" t="s">
        <v>257</v>
      </c>
      <c r="Q2880" s="208" t="s">
        <v>258</v>
      </c>
      <c r="R2880" s="208" t="s">
        <v>259</v>
      </c>
      <c r="S2880" s="203">
        <v>44837.596064814818</v>
      </c>
    </row>
    <row r="2881" spans="1:19" x14ac:dyDescent="0.2">
      <c r="A2881" s="208" t="s">
        <v>256</v>
      </c>
      <c r="B2881" s="208" t="s">
        <v>131</v>
      </c>
      <c r="C2881" s="203">
        <v>44834.916666666664</v>
      </c>
      <c r="D2881" s="208">
        <v>0</v>
      </c>
      <c r="E2881" s="208">
        <v>0</v>
      </c>
      <c r="F2881" s="208">
        <v>0.74099999999999999</v>
      </c>
      <c r="G2881" s="208">
        <v>0.74099999999999999</v>
      </c>
      <c r="H2881" s="208">
        <v>0</v>
      </c>
      <c r="I2881" s="208">
        <v>0</v>
      </c>
      <c r="J2881" s="208">
        <v>0</v>
      </c>
      <c r="K2881" s="208">
        <v>0</v>
      </c>
      <c r="L2881" s="208"/>
      <c r="M2881" s="208">
        <v>0</v>
      </c>
      <c r="N2881" s="208">
        <v>0</v>
      </c>
      <c r="O2881" s="330">
        <v>1266</v>
      </c>
      <c r="P2881" s="208" t="s">
        <v>257</v>
      </c>
      <c r="Q2881" s="208" t="s">
        <v>258</v>
      </c>
      <c r="R2881" s="208" t="s">
        <v>259</v>
      </c>
      <c r="S2881" s="203">
        <v>44837.596064814818</v>
      </c>
    </row>
    <row r="2882" spans="1:19" x14ac:dyDescent="0.2">
      <c r="A2882" s="208" t="s">
        <v>256</v>
      </c>
      <c r="B2882" s="208" t="s">
        <v>131</v>
      </c>
      <c r="C2882" s="203">
        <v>44834.958333333336</v>
      </c>
      <c r="D2882" s="208">
        <v>0</v>
      </c>
      <c r="E2882" s="208">
        <v>0</v>
      </c>
      <c r="F2882" s="208">
        <v>0.77700000000000002</v>
      </c>
      <c r="G2882" s="208">
        <v>0.77700000000000002</v>
      </c>
      <c r="H2882" s="208">
        <v>0</v>
      </c>
      <c r="I2882" s="208">
        <v>0</v>
      </c>
      <c r="J2882" s="208">
        <v>0</v>
      </c>
      <c r="K2882" s="208">
        <v>0</v>
      </c>
      <c r="L2882" s="208"/>
      <c r="M2882" s="208">
        <v>0</v>
      </c>
      <c r="N2882" s="208">
        <v>0</v>
      </c>
      <c r="O2882" s="330">
        <v>1266</v>
      </c>
      <c r="P2882" s="208" t="s">
        <v>257</v>
      </c>
      <c r="Q2882" s="208" t="s">
        <v>258</v>
      </c>
      <c r="R2882" s="208" t="s">
        <v>259</v>
      </c>
      <c r="S2882" s="203">
        <v>44837.596064814818</v>
      </c>
    </row>
    <row r="2883" spans="1:19" x14ac:dyDescent="0.2">
      <c r="A2883" s="208" t="s">
        <v>256</v>
      </c>
      <c r="B2883" s="208" t="s">
        <v>131</v>
      </c>
      <c r="C2883" s="203">
        <v>44835</v>
      </c>
      <c r="D2883" s="208">
        <v>0</v>
      </c>
      <c r="E2883" s="208">
        <v>0</v>
      </c>
      <c r="F2883" s="208">
        <v>0.78600000000000003</v>
      </c>
      <c r="G2883" s="208">
        <v>0.78600000000000003</v>
      </c>
      <c r="H2883" s="208">
        <v>0</v>
      </c>
      <c r="I2883" s="208">
        <v>0</v>
      </c>
      <c r="J2883" s="208">
        <v>0</v>
      </c>
      <c r="K2883" s="208">
        <v>0</v>
      </c>
      <c r="L2883" s="208"/>
      <c r="M2883" s="208">
        <v>0</v>
      </c>
      <c r="N2883" s="208">
        <v>0</v>
      </c>
      <c r="O2883" s="330">
        <v>1266</v>
      </c>
      <c r="P2883" s="208" t="s">
        <v>257</v>
      </c>
      <c r="Q2883" s="208" t="s">
        <v>258</v>
      </c>
      <c r="R2883" s="208" t="s">
        <v>259</v>
      </c>
      <c r="S2883" s="203">
        <v>44837.596076388887</v>
      </c>
    </row>
    <row r="2884" spans="1:19" x14ac:dyDescent="0.2">
      <c r="A2884" s="208" t="s">
        <v>256</v>
      </c>
      <c r="B2884" s="208" t="s">
        <v>132</v>
      </c>
      <c r="C2884" s="203">
        <v>44805.041666666664</v>
      </c>
      <c r="D2884" s="208">
        <v>83.016999999999996</v>
      </c>
      <c r="E2884" s="208">
        <v>75.164400000000001</v>
      </c>
      <c r="F2884" s="208">
        <v>7.8529999999999998</v>
      </c>
      <c r="G2884" s="208">
        <v>0</v>
      </c>
      <c r="H2884" s="208">
        <v>498</v>
      </c>
      <c r="I2884" s="330">
        <v>1000</v>
      </c>
      <c r="J2884" s="208">
        <v>75.164000000000001</v>
      </c>
      <c r="K2884" s="330">
        <v>1300</v>
      </c>
      <c r="L2884" s="208"/>
      <c r="M2884" s="208">
        <v>435</v>
      </c>
      <c r="N2884" s="330">
        <v>1300</v>
      </c>
      <c r="O2884" s="330">
        <v>1300</v>
      </c>
      <c r="P2884" s="208" t="s">
        <v>260</v>
      </c>
      <c r="Q2884" s="208" t="s">
        <v>258</v>
      </c>
      <c r="R2884" s="208" t="s">
        <v>259</v>
      </c>
      <c r="S2884" s="203">
        <v>44826.554479166669</v>
      </c>
    </row>
    <row r="2885" spans="1:19" x14ac:dyDescent="0.2">
      <c r="A2885" s="208" t="s">
        <v>256</v>
      </c>
      <c r="B2885" s="208" t="s">
        <v>132</v>
      </c>
      <c r="C2885" s="203">
        <v>44805.083333333336</v>
      </c>
      <c r="D2885" s="208">
        <v>82.671999999999997</v>
      </c>
      <c r="E2885" s="208">
        <v>74.858400000000003</v>
      </c>
      <c r="F2885" s="208">
        <v>7.8120000000000003</v>
      </c>
      <c r="G2885" s="208">
        <v>0</v>
      </c>
      <c r="H2885" s="208">
        <v>497</v>
      </c>
      <c r="I2885" s="330">
        <v>1000</v>
      </c>
      <c r="J2885" s="208">
        <v>74.86</v>
      </c>
      <c r="K2885" s="330">
        <v>1300</v>
      </c>
      <c r="L2885" s="208"/>
      <c r="M2885" s="208">
        <v>435</v>
      </c>
      <c r="N2885" s="330">
        <v>1300</v>
      </c>
      <c r="O2885" s="330">
        <v>1300</v>
      </c>
      <c r="P2885" s="208" t="s">
        <v>260</v>
      </c>
      <c r="Q2885" s="208" t="s">
        <v>258</v>
      </c>
      <c r="R2885" s="208" t="s">
        <v>259</v>
      </c>
      <c r="S2885" s="203">
        <v>44837.594768518517</v>
      </c>
    </row>
    <row r="2886" spans="1:19" x14ac:dyDescent="0.2">
      <c r="A2886" s="208" t="s">
        <v>256</v>
      </c>
      <c r="B2886" s="208" t="s">
        <v>132</v>
      </c>
      <c r="C2886" s="203">
        <v>44805.125</v>
      </c>
      <c r="D2886" s="208">
        <v>83.369</v>
      </c>
      <c r="E2886" s="208">
        <v>75.459599999999995</v>
      </c>
      <c r="F2886" s="208">
        <v>7.91</v>
      </c>
      <c r="G2886" s="208">
        <v>0</v>
      </c>
      <c r="H2886" s="208">
        <v>499</v>
      </c>
      <c r="I2886" s="330">
        <v>1000</v>
      </c>
      <c r="J2886" s="208">
        <v>75.459000000000003</v>
      </c>
      <c r="K2886" s="330">
        <v>1300</v>
      </c>
      <c r="L2886" s="208"/>
      <c r="M2886" s="208">
        <v>435</v>
      </c>
      <c r="N2886" s="330">
        <v>1300</v>
      </c>
      <c r="O2886" s="330">
        <v>1300</v>
      </c>
      <c r="P2886" s="208" t="s">
        <v>260</v>
      </c>
      <c r="Q2886" s="208" t="s">
        <v>258</v>
      </c>
      <c r="R2886" s="208" t="s">
        <v>259</v>
      </c>
      <c r="S2886" s="203">
        <v>44837.594768518517</v>
      </c>
    </row>
    <row r="2887" spans="1:19" x14ac:dyDescent="0.2">
      <c r="A2887" s="208" t="s">
        <v>256</v>
      </c>
      <c r="B2887" s="208" t="s">
        <v>132</v>
      </c>
      <c r="C2887" s="203">
        <v>44805.166666666664</v>
      </c>
      <c r="D2887" s="208">
        <v>83.100999999999999</v>
      </c>
      <c r="E2887" s="208">
        <v>75.147599999999997</v>
      </c>
      <c r="F2887" s="208">
        <v>7.9530000000000003</v>
      </c>
      <c r="G2887" s="208">
        <v>0</v>
      </c>
      <c r="H2887" s="208">
        <v>498</v>
      </c>
      <c r="I2887" s="330">
        <v>1000</v>
      </c>
      <c r="J2887" s="208">
        <v>75.147999999999996</v>
      </c>
      <c r="K2887" s="330">
        <v>1300</v>
      </c>
      <c r="L2887" s="208"/>
      <c r="M2887" s="208">
        <v>435</v>
      </c>
      <c r="N2887" s="330">
        <v>1300</v>
      </c>
      <c r="O2887" s="330">
        <v>1300</v>
      </c>
      <c r="P2887" s="208" t="s">
        <v>260</v>
      </c>
      <c r="Q2887" s="208" t="s">
        <v>258</v>
      </c>
      <c r="R2887" s="208" t="s">
        <v>259</v>
      </c>
      <c r="S2887" s="203">
        <v>44837.594768518517</v>
      </c>
    </row>
    <row r="2888" spans="1:19" x14ac:dyDescent="0.2">
      <c r="A2888" s="208" t="s">
        <v>256</v>
      </c>
      <c r="B2888" s="208" t="s">
        <v>132</v>
      </c>
      <c r="C2888" s="203">
        <v>44805.208333333336</v>
      </c>
      <c r="D2888" s="208">
        <v>83.06</v>
      </c>
      <c r="E2888" s="208">
        <v>75.251999999999995</v>
      </c>
      <c r="F2888" s="208">
        <v>7.8079999999999998</v>
      </c>
      <c r="G2888" s="208">
        <v>0</v>
      </c>
      <c r="H2888" s="208">
        <v>498</v>
      </c>
      <c r="I2888" s="330">
        <v>1000</v>
      </c>
      <c r="J2888" s="208">
        <v>75.251999999999995</v>
      </c>
      <c r="K2888" s="330">
        <v>1300</v>
      </c>
      <c r="L2888" s="208"/>
      <c r="M2888" s="208">
        <v>435</v>
      </c>
      <c r="N2888" s="330">
        <v>1300</v>
      </c>
      <c r="O2888" s="330">
        <v>1300</v>
      </c>
      <c r="P2888" s="208" t="s">
        <v>260</v>
      </c>
      <c r="Q2888" s="208" t="s">
        <v>258</v>
      </c>
      <c r="R2888" s="208" t="s">
        <v>259</v>
      </c>
      <c r="S2888" s="203">
        <v>44837.594768518517</v>
      </c>
    </row>
    <row r="2889" spans="1:19" x14ac:dyDescent="0.2">
      <c r="A2889" s="208" t="s">
        <v>256</v>
      </c>
      <c r="B2889" s="208" t="s">
        <v>132</v>
      </c>
      <c r="C2889" s="203">
        <v>44805.25</v>
      </c>
      <c r="D2889" s="208">
        <v>83.412999999999997</v>
      </c>
      <c r="E2889" s="208">
        <v>75.574799999999996</v>
      </c>
      <c r="F2889" s="208">
        <v>7.8369999999999997</v>
      </c>
      <c r="G2889" s="208">
        <v>0</v>
      </c>
      <c r="H2889" s="208">
        <v>499</v>
      </c>
      <c r="I2889" s="330">
        <v>1000</v>
      </c>
      <c r="J2889" s="208">
        <v>75.575999999999993</v>
      </c>
      <c r="K2889" s="330">
        <v>1300</v>
      </c>
      <c r="L2889" s="208"/>
      <c r="M2889" s="208">
        <v>435</v>
      </c>
      <c r="N2889" s="330">
        <v>1300</v>
      </c>
      <c r="O2889" s="330">
        <v>1300</v>
      </c>
      <c r="P2889" s="208" t="s">
        <v>260</v>
      </c>
      <c r="Q2889" s="208" t="s">
        <v>258</v>
      </c>
      <c r="R2889" s="208" t="s">
        <v>259</v>
      </c>
      <c r="S2889" s="203">
        <v>44837.594768518517</v>
      </c>
    </row>
    <row r="2890" spans="1:19" x14ac:dyDescent="0.2">
      <c r="A2890" s="208" t="s">
        <v>256</v>
      </c>
      <c r="B2890" s="208" t="s">
        <v>132</v>
      </c>
      <c r="C2890" s="203">
        <v>44805.291666666664</v>
      </c>
      <c r="D2890" s="208">
        <v>83.238</v>
      </c>
      <c r="E2890" s="208">
        <v>75.253200000000007</v>
      </c>
      <c r="F2890" s="208">
        <v>7.9850000000000003</v>
      </c>
      <c r="G2890" s="208">
        <v>0</v>
      </c>
      <c r="H2890" s="208">
        <v>498</v>
      </c>
      <c r="I2890" s="330">
        <v>1000</v>
      </c>
      <c r="J2890" s="208">
        <v>75.253</v>
      </c>
      <c r="K2890" s="330">
        <v>1300</v>
      </c>
      <c r="L2890" s="208"/>
      <c r="M2890" s="208">
        <v>435</v>
      </c>
      <c r="N2890" s="330">
        <v>1300</v>
      </c>
      <c r="O2890" s="330">
        <v>1300</v>
      </c>
      <c r="P2890" s="208" t="s">
        <v>260</v>
      </c>
      <c r="Q2890" s="208" t="s">
        <v>258</v>
      </c>
      <c r="R2890" s="208" t="s">
        <v>259</v>
      </c>
      <c r="S2890" s="203">
        <v>44837.594768518517</v>
      </c>
    </row>
    <row r="2891" spans="1:19" x14ac:dyDescent="0.2">
      <c r="A2891" s="208" t="s">
        <v>256</v>
      </c>
      <c r="B2891" s="208" t="s">
        <v>132</v>
      </c>
      <c r="C2891" s="203">
        <v>44805.333333333336</v>
      </c>
      <c r="D2891" s="208">
        <v>83.239000000000004</v>
      </c>
      <c r="E2891" s="208">
        <v>75.510000000000005</v>
      </c>
      <c r="F2891" s="208">
        <v>7.7290000000000001</v>
      </c>
      <c r="G2891" s="208">
        <v>0</v>
      </c>
      <c r="H2891" s="208">
        <v>499</v>
      </c>
      <c r="I2891" s="330">
        <v>1000</v>
      </c>
      <c r="J2891" s="208">
        <v>75.510000000000005</v>
      </c>
      <c r="K2891" s="330">
        <v>1300</v>
      </c>
      <c r="L2891" s="208"/>
      <c r="M2891" s="208">
        <v>435</v>
      </c>
      <c r="N2891" s="330">
        <v>1300</v>
      </c>
      <c r="O2891" s="330">
        <v>1300</v>
      </c>
      <c r="P2891" s="208" t="s">
        <v>260</v>
      </c>
      <c r="Q2891" s="208" t="s">
        <v>258</v>
      </c>
      <c r="R2891" s="208" t="s">
        <v>259</v>
      </c>
      <c r="S2891" s="203">
        <v>44837.594768518517</v>
      </c>
    </row>
    <row r="2892" spans="1:19" x14ac:dyDescent="0.2">
      <c r="A2892" s="208" t="s">
        <v>256</v>
      </c>
      <c r="B2892" s="208" t="s">
        <v>132</v>
      </c>
      <c r="C2892" s="203">
        <v>44805.375</v>
      </c>
      <c r="D2892" s="208">
        <v>82.924000000000007</v>
      </c>
      <c r="E2892" s="208">
        <v>75.260400000000004</v>
      </c>
      <c r="F2892" s="208">
        <v>7.6619999999999999</v>
      </c>
      <c r="G2892" s="208">
        <v>0</v>
      </c>
      <c r="H2892" s="208">
        <v>498</v>
      </c>
      <c r="I2892" s="330">
        <v>1000</v>
      </c>
      <c r="J2892" s="208">
        <v>75.262</v>
      </c>
      <c r="K2892" s="330">
        <v>1300</v>
      </c>
      <c r="L2892" s="208"/>
      <c r="M2892" s="208">
        <v>435</v>
      </c>
      <c r="N2892" s="330">
        <v>1300</v>
      </c>
      <c r="O2892" s="330">
        <v>1300</v>
      </c>
      <c r="P2892" s="208" t="s">
        <v>260</v>
      </c>
      <c r="Q2892" s="208" t="s">
        <v>258</v>
      </c>
      <c r="R2892" s="208" t="s">
        <v>259</v>
      </c>
      <c r="S2892" s="203">
        <v>44837.594768518517</v>
      </c>
    </row>
    <row r="2893" spans="1:19" x14ac:dyDescent="0.2">
      <c r="A2893" s="208" t="s">
        <v>256</v>
      </c>
      <c r="B2893" s="208" t="s">
        <v>132</v>
      </c>
      <c r="C2893" s="203">
        <v>44805.416666666664</v>
      </c>
      <c r="D2893" s="208">
        <v>83.185000000000002</v>
      </c>
      <c r="E2893" s="208">
        <v>75.468000000000004</v>
      </c>
      <c r="F2893" s="208">
        <v>7.7149999999999999</v>
      </c>
      <c r="G2893" s="208">
        <v>0</v>
      </c>
      <c r="H2893" s="208">
        <v>499</v>
      </c>
      <c r="I2893" s="330">
        <v>1000</v>
      </c>
      <c r="J2893" s="208">
        <v>75.47</v>
      </c>
      <c r="K2893" s="330">
        <v>1300</v>
      </c>
      <c r="L2893" s="208"/>
      <c r="M2893" s="208">
        <v>435</v>
      </c>
      <c r="N2893" s="330">
        <v>1300</v>
      </c>
      <c r="O2893" s="330">
        <v>1300</v>
      </c>
      <c r="P2893" s="208" t="s">
        <v>260</v>
      </c>
      <c r="Q2893" s="208" t="s">
        <v>258</v>
      </c>
      <c r="R2893" s="208" t="s">
        <v>259</v>
      </c>
      <c r="S2893" s="203">
        <v>44837.594768518517</v>
      </c>
    </row>
    <row r="2894" spans="1:19" x14ac:dyDescent="0.2">
      <c r="A2894" s="208" t="s">
        <v>256</v>
      </c>
      <c r="B2894" s="208" t="s">
        <v>132</v>
      </c>
      <c r="C2894" s="203">
        <v>44805.458333333336</v>
      </c>
      <c r="D2894" s="208">
        <v>83.236999999999995</v>
      </c>
      <c r="E2894" s="208">
        <v>75.426000000000002</v>
      </c>
      <c r="F2894" s="208">
        <v>7.8109999999999999</v>
      </c>
      <c r="G2894" s="208">
        <v>0</v>
      </c>
      <c r="H2894" s="208">
        <v>499</v>
      </c>
      <c r="I2894" s="330">
        <v>1000</v>
      </c>
      <c r="J2894" s="208">
        <v>75.426000000000002</v>
      </c>
      <c r="K2894" s="330">
        <v>1300</v>
      </c>
      <c r="L2894" s="208"/>
      <c r="M2894" s="208">
        <v>435</v>
      </c>
      <c r="N2894" s="330">
        <v>1300</v>
      </c>
      <c r="O2894" s="330">
        <v>1300</v>
      </c>
      <c r="P2894" s="208" t="s">
        <v>260</v>
      </c>
      <c r="Q2894" s="208" t="s">
        <v>258</v>
      </c>
      <c r="R2894" s="208" t="s">
        <v>259</v>
      </c>
      <c r="S2894" s="203">
        <v>44837.594768518517</v>
      </c>
    </row>
    <row r="2895" spans="1:19" x14ac:dyDescent="0.2">
      <c r="A2895" s="208" t="s">
        <v>256</v>
      </c>
      <c r="B2895" s="208" t="s">
        <v>132</v>
      </c>
      <c r="C2895" s="203">
        <v>44805.5</v>
      </c>
      <c r="D2895" s="208">
        <v>83.004000000000005</v>
      </c>
      <c r="E2895" s="208">
        <v>75.260499999999993</v>
      </c>
      <c r="F2895" s="208">
        <v>7.7430000000000003</v>
      </c>
      <c r="G2895" s="208">
        <v>0</v>
      </c>
      <c r="H2895" s="208">
        <v>496</v>
      </c>
      <c r="I2895" s="330">
        <v>1000</v>
      </c>
      <c r="J2895" s="208">
        <v>75.260999999999996</v>
      </c>
      <c r="K2895" s="330">
        <v>1300</v>
      </c>
      <c r="L2895" s="208"/>
      <c r="M2895" s="208">
        <v>435</v>
      </c>
      <c r="N2895" s="330">
        <v>1300</v>
      </c>
      <c r="O2895" s="330">
        <v>1300</v>
      </c>
      <c r="P2895" s="208" t="s">
        <v>260</v>
      </c>
      <c r="Q2895" s="208" t="s">
        <v>258</v>
      </c>
      <c r="R2895" s="208" t="s">
        <v>259</v>
      </c>
      <c r="S2895" s="203">
        <v>44837.594768518517</v>
      </c>
    </row>
    <row r="2896" spans="1:19" x14ac:dyDescent="0.2">
      <c r="A2896" s="208" t="s">
        <v>256</v>
      </c>
      <c r="B2896" s="208" t="s">
        <v>132</v>
      </c>
      <c r="C2896" s="203">
        <v>44805.541666666664</v>
      </c>
      <c r="D2896" s="208">
        <v>83.704999999999998</v>
      </c>
      <c r="E2896" s="208">
        <v>75.970799999999997</v>
      </c>
      <c r="F2896" s="208">
        <v>7.7320000000000002</v>
      </c>
      <c r="G2896" s="208">
        <v>0</v>
      </c>
      <c r="H2896" s="208">
        <v>498</v>
      </c>
      <c r="I2896" s="330">
        <v>1000</v>
      </c>
      <c r="J2896" s="208">
        <v>75.972999999999999</v>
      </c>
      <c r="K2896" s="330">
        <v>1300</v>
      </c>
      <c r="L2896" s="208"/>
      <c r="M2896" s="208">
        <v>435</v>
      </c>
      <c r="N2896" s="330">
        <v>1300</v>
      </c>
      <c r="O2896" s="330">
        <v>1300</v>
      </c>
      <c r="P2896" s="208" t="s">
        <v>260</v>
      </c>
      <c r="Q2896" s="208" t="s">
        <v>258</v>
      </c>
      <c r="R2896" s="208" t="s">
        <v>259</v>
      </c>
      <c r="S2896" s="203">
        <v>44837.594768518517</v>
      </c>
    </row>
    <row r="2897" spans="1:19" x14ac:dyDescent="0.2">
      <c r="A2897" s="208" t="s">
        <v>256</v>
      </c>
      <c r="B2897" s="208" t="s">
        <v>132</v>
      </c>
      <c r="C2897" s="203">
        <v>44805.583333333336</v>
      </c>
      <c r="D2897" s="208">
        <v>86.241</v>
      </c>
      <c r="E2897" s="208">
        <v>78.426000000000002</v>
      </c>
      <c r="F2897" s="208">
        <v>7.8150000000000004</v>
      </c>
      <c r="G2897" s="208">
        <v>0</v>
      </c>
      <c r="H2897" s="208">
        <v>499</v>
      </c>
      <c r="I2897" s="330">
        <v>1000</v>
      </c>
      <c r="J2897" s="208">
        <v>78.426000000000002</v>
      </c>
      <c r="K2897" s="330">
        <v>1300</v>
      </c>
      <c r="L2897" s="208"/>
      <c r="M2897" s="208">
        <v>435</v>
      </c>
      <c r="N2897" s="330">
        <v>1300</v>
      </c>
      <c r="O2897" s="330">
        <v>1300</v>
      </c>
      <c r="P2897" s="208" t="s">
        <v>260</v>
      </c>
      <c r="Q2897" s="208" t="s">
        <v>258</v>
      </c>
      <c r="R2897" s="208" t="s">
        <v>259</v>
      </c>
      <c r="S2897" s="203">
        <v>44837.594768518517</v>
      </c>
    </row>
    <row r="2898" spans="1:19" x14ac:dyDescent="0.2">
      <c r="A2898" s="208" t="s">
        <v>256</v>
      </c>
      <c r="B2898" s="208" t="s">
        <v>132</v>
      </c>
      <c r="C2898" s="203">
        <v>44805.625</v>
      </c>
      <c r="D2898" s="208">
        <v>83.137</v>
      </c>
      <c r="E2898" s="208">
        <v>75.472800000000007</v>
      </c>
      <c r="F2898" s="208">
        <v>7.6639999999999997</v>
      </c>
      <c r="G2898" s="208">
        <v>0</v>
      </c>
      <c r="H2898" s="208">
        <v>499</v>
      </c>
      <c r="I2898" s="330">
        <v>1000</v>
      </c>
      <c r="J2898" s="208">
        <v>75.472999999999999</v>
      </c>
      <c r="K2898" s="330">
        <v>1300</v>
      </c>
      <c r="L2898" s="208"/>
      <c r="M2898" s="208">
        <v>435</v>
      </c>
      <c r="N2898" s="330">
        <v>1300</v>
      </c>
      <c r="O2898" s="330">
        <v>1300</v>
      </c>
      <c r="P2898" s="208" t="s">
        <v>260</v>
      </c>
      <c r="Q2898" s="208" t="s">
        <v>258</v>
      </c>
      <c r="R2898" s="208" t="s">
        <v>259</v>
      </c>
      <c r="S2898" s="203">
        <v>44837.594768518517</v>
      </c>
    </row>
    <row r="2899" spans="1:19" x14ac:dyDescent="0.2">
      <c r="A2899" s="208" t="s">
        <v>256</v>
      </c>
      <c r="B2899" s="208" t="s">
        <v>132</v>
      </c>
      <c r="C2899" s="203">
        <v>44805.666666666664</v>
      </c>
      <c r="D2899" s="208">
        <v>85.367000000000004</v>
      </c>
      <c r="E2899" s="208">
        <v>77.668800000000005</v>
      </c>
      <c r="F2899" s="208">
        <v>7.6970000000000001</v>
      </c>
      <c r="G2899" s="208">
        <v>0</v>
      </c>
      <c r="H2899" s="208">
        <v>499</v>
      </c>
      <c r="I2899" s="330">
        <v>1000</v>
      </c>
      <c r="J2899" s="208">
        <v>77.67</v>
      </c>
      <c r="K2899" s="330">
        <v>1300</v>
      </c>
      <c r="L2899" s="208"/>
      <c r="M2899" s="208">
        <v>435</v>
      </c>
      <c r="N2899" s="330">
        <v>1300</v>
      </c>
      <c r="O2899" s="330">
        <v>1300</v>
      </c>
      <c r="P2899" s="208" t="s">
        <v>260</v>
      </c>
      <c r="Q2899" s="208" t="s">
        <v>258</v>
      </c>
      <c r="R2899" s="208" t="s">
        <v>259</v>
      </c>
      <c r="S2899" s="203">
        <v>44837.594768518517</v>
      </c>
    </row>
    <row r="2900" spans="1:19" x14ac:dyDescent="0.2">
      <c r="A2900" s="208" t="s">
        <v>256</v>
      </c>
      <c r="B2900" s="208" t="s">
        <v>132</v>
      </c>
      <c r="C2900" s="203">
        <v>44805.708333333336</v>
      </c>
      <c r="D2900" s="208">
        <v>88.76</v>
      </c>
      <c r="E2900" s="208">
        <v>80.895600000000002</v>
      </c>
      <c r="F2900" s="208">
        <v>7.8639999999999999</v>
      </c>
      <c r="G2900" s="208">
        <v>0</v>
      </c>
      <c r="H2900" s="208">
        <v>499</v>
      </c>
      <c r="I2900" s="330">
        <v>1000</v>
      </c>
      <c r="J2900" s="208">
        <v>80.896000000000001</v>
      </c>
      <c r="K2900" s="330">
        <v>1300</v>
      </c>
      <c r="L2900" s="208"/>
      <c r="M2900" s="208">
        <v>435</v>
      </c>
      <c r="N2900" s="330">
        <v>1300</v>
      </c>
      <c r="O2900" s="330">
        <v>1300</v>
      </c>
      <c r="P2900" s="208" t="s">
        <v>260</v>
      </c>
      <c r="Q2900" s="208" t="s">
        <v>258</v>
      </c>
      <c r="R2900" s="208" t="s">
        <v>259</v>
      </c>
      <c r="S2900" s="203">
        <v>44837.594768518517</v>
      </c>
    </row>
    <row r="2901" spans="1:19" x14ac:dyDescent="0.2">
      <c r="A2901" s="208" t="s">
        <v>256</v>
      </c>
      <c r="B2901" s="208" t="s">
        <v>132</v>
      </c>
      <c r="C2901" s="203">
        <v>44805.75</v>
      </c>
      <c r="D2901" s="208">
        <v>103.988</v>
      </c>
      <c r="E2901" s="208">
        <v>95.924400000000006</v>
      </c>
      <c r="F2901" s="208">
        <v>8.0640000000000001</v>
      </c>
      <c r="G2901" s="208">
        <v>0</v>
      </c>
      <c r="H2901" s="208">
        <v>499</v>
      </c>
      <c r="I2901" s="330">
        <v>1000</v>
      </c>
      <c r="J2901" s="208">
        <v>95.924000000000007</v>
      </c>
      <c r="K2901" s="330">
        <v>1300</v>
      </c>
      <c r="L2901" s="208"/>
      <c r="M2901" s="208">
        <v>435</v>
      </c>
      <c r="N2901" s="330">
        <v>1300</v>
      </c>
      <c r="O2901" s="330">
        <v>1300</v>
      </c>
      <c r="P2901" s="208" t="s">
        <v>260</v>
      </c>
      <c r="Q2901" s="208" t="s">
        <v>258</v>
      </c>
      <c r="R2901" s="208" t="s">
        <v>259</v>
      </c>
      <c r="S2901" s="203">
        <v>44837.594768518517</v>
      </c>
    </row>
    <row r="2902" spans="1:19" x14ac:dyDescent="0.2">
      <c r="A2902" s="208" t="s">
        <v>256</v>
      </c>
      <c r="B2902" s="208" t="s">
        <v>132</v>
      </c>
      <c r="C2902" s="203">
        <v>44805.791666666664</v>
      </c>
      <c r="D2902" s="208">
        <v>118.03100000000001</v>
      </c>
      <c r="E2902" s="208">
        <v>109.63079999999999</v>
      </c>
      <c r="F2902" s="208">
        <v>8.4</v>
      </c>
      <c r="G2902" s="208">
        <v>0</v>
      </c>
      <c r="H2902" s="208">
        <v>499</v>
      </c>
      <c r="I2902" s="330">
        <v>1000</v>
      </c>
      <c r="J2902" s="208">
        <v>109.631</v>
      </c>
      <c r="K2902" s="330">
        <v>1300</v>
      </c>
      <c r="L2902" s="208"/>
      <c r="M2902" s="208">
        <v>435</v>
      </c>
      <c r="N2902" s="330">
        <v>1300</v>
      </c>
      <c r="O2902" s="330">
        <v>1300</v>
      </c>
      <c r="P2902" s="208" t="s">
        <v>260</v>
      </c>
      <c r="Q2902" s="208" t="s">
        <v>258</v>
      </c>
      <c r="R2902" s="208" t="s">
        <v>259</v>
      </c>
      <c r="S2902" s="203">
        <v>44837.594768518517</v>
      </c>
    </row>
    <row r="2903" spans="1:19" x14ac:dyDescent="0.2">
      <c r="A2903" s="208" t="s">
        <v>256</v>
      </c>
      <c r="B2903" s="208" t="s">
        <v>132</v>
      </c>
      <c r="C2903" s="203">
        <v>44805.833333333336</v>
      </c>
      <c r="D2903" s="208">
        <v>114.798</v>
      </c>
      <c r="E2903" s="208">
        <v>106.6584</v>
      </c>
      <c r="F2903" s="208">
        <v>8.14</v>
      </c>
      <c r="G2903" s="208">
        <v>0</v>
      </c>
      <c r="H2903" s="208">
        <v>499</v>
      </c>
      <c r="I2903" s="330">
        <v>1000</v>
      </c>
      <c r="J2903" s="208">
        <v>106.658</v>
      </c>
      <c r="K2903" s="330">
        <v>1300</v>
      </c>
      <c r="L2903" s="208"/>
      <c r="M2903" s="208">
        <v>435</v>
      </c>
      <c r="N2903" s="330">
        <v>1300</v>
      </c>
      <c r="O2903" s="330">
        <v>1300</v>
      </c>
      <c r="P2903" s="208" t="s">
        <v>260</v>
      </c>
      <c r="Q2903" s="208" t="s">
        <v>258</v>
      </c>
      <c r="R2903" s="208" t="s">
        <v>259</v>
      </c>
      <c r="S2903" s="203">
        <v>44837.594768518517</v>
      </c>
    </row>
    <row r="2904" spans="1:19" x14ac:dyDescent="0.2">
      <c r="A2904" s="208" t="s">
        <v>256</v>
      </c>
      <c r="B2904" s="208" t="s">
        <v>132</v>
      </c>
      <c r="C2904" s="203">
        <v>44805.875</v>
      </c>
      <c r="D2904" s="208">
        <v>89.602000000000004</v>
      </c>
      <c r="E2904" s="208">
        <v>81.879599999999996</v>
      </c>
      <c r="F2904" s="208">
        <v>7.7229999999999999</v>
      </c>
      <c r="G2904" s="208">
        <v>0</v>
      </c>
      <c r="H2904" s="208">
        <v>498</v>
      </c>
      <c r="I2904" s="330">
        <v>1000</v>
      </c>
      <c r="J2904" s="208">
        <v>81.879000000000005</v>
      </c>
      <c r="K2904" s="330">
        <v>1300</v>
      </c>
      <c r="L2904" s="208"/>
      <c r="M2904" s="208">
        <v>435</v>
      </c>
      <c r="N2904" s="330">
        <v>1300</v>
      </c>
      <c r="O2904" s="330">
        <v>1300</v>
      </c>
      <c r="P2904" s="208" t="s">
        <v>260</v>
      </c>
      <c r="Q2904" s="208" t="s">
        <v>258</v>
      </c>
      <c r="R2904" s="208" t="s">
        <v>259</v>
      </c>
      <c r="S2904" s="203">
        <v>44837.594768518517</v>
      </c>
    </row>
    <row r="2905" spans="1:19" x14ac:dyDescent="0.2">
      <c r="A2905" s="208" t="s">
        <v>256</v>
      </c>
      <c r="B2905" s="208" t="s">
        <v>132</v>
      </c>
      <c r="C2905" s="203">
        <v>44805.916666666664</v>
      </c>
      <c r="D2905" s="208">
        <v>83.326999999999998</v>
      </c>
      <c r="E2905" s="208">
        <v>75.5364</v>
      </c>
      <c r="F2905" s="208">
        <v>7.7910000000000004</v>
      </c>
      <c r="G2905" s="208">
        <v>0</v>
      </c>
      <c r="H2905" s="208">
        <v>499</v>
      </c>
      <c r="I2905" s="330">
        <v>1000</v>
      </c>
      <c r="J2905" s="208">
        <v>75.536000000000001</v>
      </c>
      <c r="K2905" s="330">
        <v>1300</v>
      </c>
      <c r="L2905" s="208"/>
      <c r="M2905" s="208">
        <v>435</v>
      </c>
      <c r="N2905" s="330">
        <v>1300</v>
      </c>
      <c r="O2905" s="330">
        <v>1300</v>
      </c>
      <c r="P2905" s="208" t="s">
        <v>260</v>
      </c>
      <c r="Q2905" s="208" t="s">
        <v>258</v>
      </c>
      <c r="R2905" s="208" t="s">
        <v>259</v>
      </c>
      <c r="S2905" s="203">
        <v>44837.594768518517</v>
      </c>
    </row>
    <row r="2906" spans="1:19" x14ac:dyDescent="0.2">
      <c r="A2906" s="208" t="s">
        <v>256</v>
      </c>
      <c r="B2906" s="208" t="s">
        <v>132</v>
      </c>
      <c r="C2906" s="203">
        <v>44805.958333333336</v>
      </c>
      <c r="D2906" s="208">
        <v>83.331999999999994</v>
      </c>
      <c r="E2906" s="208">
        <v>75.398399999999995</v>
      </c>
      <c r="F2906" s="208">
        <v>7.9349999999999996</v>
      </c>
      <c r="G2906" s="208">
        <v>0</v>
      </c>
      <c r="H2906" s="208">
        <v>499</v>
      </c>
      <c r="I2906" s="330">
        <v>1000</v>
      </c>
      <c r="J2906" s="208">
        <v>75.397000000000006</v>
      </c>
      <c r="K2906" s="330">
        <v>1300</v>
      </c>
      <c r="L2906" s="208"/>
      <c r="M2906" s="208">
        <v>435</v>
      </c>
      <c r="N2906" s="330">
        <v>1300</v>
      </c>
      <c r="O2906" s="330">
        <v>1300</v>
      </c>
      <c r="P2906" s="208" t="s">
        <v>260</v>
      </c>
      <c r="Q2906" s="208" t="s">
        <v>258</v>
      </c>
      <c r="R2906" s="208" t="s">
        <v>259</v>
      </c>
      <c r="S2906" s="203">
        <v>44837.594768518517</v>
      </c>
    </row>
    <row r="2907" spans="1:19" x14ac:dyDescent="0.2">
      <c r="A2907" s="208" t="s">
        <v>256</v>
      </c>
      <c r="B2907" s="208" t="s">
        <v>132</v>
      </c>
      <c r="C2907" s="203">
        <v>44806</v>
      </c>
      <c r="D2907" s="208">
        <v>83.369</v>
      </c>
      <c r="E2907" s="208">
        <v>75.493200000000002</v>
      </c>
      <c r="F2907" s="208">
        <v>7.8760000000000003</v>
      </c>
      <c r="G2907" s="208">
        <v>0</v>
      </c>
      <c r="H2907" s="208">
        <v>499</v>
      </c>
      <c r="I2907" s="330">
        <v>1000</v>
      </c>
      <c r="J2907" s="208">
        <v>75.492999999999995</v>
      </c>
      <c r="K2907" s="330">
        <v>1300</v>
      </c>
      <c r="L2907" s="208"/>
      <c r="M2907" s="208">
        <v>435</v>
      </c>
      <c r="N2907" s="330">
        <v>1300</v>
      </c>
      <c r="O2907" s="330">
        <v>1300</v>
      </c>
      <c r="P2907" s="208" t="s">
        <v>260</v>
      </c>
      <c r="Q2907" s="208" t="s">
        <v>258</v>
      </c>
      <c r="R2907" s="208" t="s">
        <v>259</v>
      </c>
      <c r="S2907" s="203">
        <v>44837.594768518517</v>
      </c>
    </row>
    <row r="2908" spans="1:19" x14ac:dyDescent="0.2">
      <c r="A2908" s="208" t="s">
        <v>256</v>
      </c>
      <c r="B2908" s="208" t="s">
        <v>132</v>
      </c>
      <c r="C2908" s="203">
        <v>44806.041666666664</v>
      </c>
      <c r="D2908" s="208">
        <v>89.311000000000007</v>
      </c>
      <c r="E2908" s="208">
        <v>81.327600000000004</v>
      </c>
      <c r="F2908" s="208">
        <v>7.9820000000000002</v>
      </c>
      <c r="G2908" s="208">
        <v>0</v>
      </c>
      <c r="H2908" s="208">
        <v>499</v>
      </c>
      <c r="I2908" s="330">
        <v>1000</v>
      </c>
      <c r="J2908" s="208">
        <v>81.328999999999994</v>
      </c>
      <c r="K2908" s="330">
        <v>1300</v>
      </c>
      <c r="L2908" s="208"/>
      <c r="M2908" s="208">
        <v>435</v>
      </c>
      <c r="N2908" s="330">
        <v>1300</v>
      </c>
      <c r="O2908" s="330">
        <v>1300</v>
      </c>
      <c r="P2908" s="208" t="s">
        <v>260</v>
      </c>
      <c r="Q2908" s="208" t="s">
        <v>258</v>
      </c>
      <c r="R2908" s="208" t="s">
        <v>259</v>
      </c>
      <c r="S2908" s="203">
        <v>44837.594768518517</v>
      </c>
    </row>
    <row r="2909" spans="1:19" x14ac:dyDescent="0.2">
      <c r="A2909" s="208" t="s">
        <v>256</v>
      </c>
      <c r="B2909" s="208" t="s">
        <v>132</v>
      </c>
      <c r="C2909" s="203">
        <v>44806.083333333336</v>
      </c>
      <c r="D2909" s="208">
        <v>119.134</v>
      </c>
      <c r="E2909" s="208">
        <v>110.5728</v>
      </c>
      <c r="F2909" s="208">
        <v>8.5619999999999994</v>
      </c>
      <c r="G2909" s="208">
        <v>0</v>
      </c>
      <c r="H2909" s="208">
        <v>500</v>
      </c>
      <c r="I2909" s="330">
        <v>1000</v>
      </c>
      <c r="J2909" s="208">
        <v>110.572</v>
      </c>
      <c r="K2909" s="330">
        <v>1300</v>
      </c>
      <c r="L2909" s="208"/>
      <c r="M2909" s="208">
        <v>435</v>
      </c>
      <c r="N2909" s="330">
        <v>1300</v>
      </c>
      <c r="O2909" s="330">
        <v>1300</v>
      </c>
      <c r="P2909" s="208" t="s">
        <v>260</v>
      </c>
      <c r="Q2909" s="208" t="s">
        <v>258</v>
      </c>
      <c r="R2909" s="208" t="s">
        <v>259</v>
      </c>
      <c r="S2909" s="203">
        <v>44837.594768518517</v>
      </c>
    </row>
    <row r="2910" spans="1:19" x14ac:dyDescent="0.2">
      <c r="A2910" s="208" t="s">
        <v>256</v>
      </c>
      <c r="B2910" s="208" t="s">
        <v>132</v>
      </c>
      <c r="C2910" s="203">
        <v>44806.125</v>
      </c>
      <c r="D2910" s="208">
        <v>147.25700000000001</v>
      </c>
      <c r="E2910" s="208">
        <v>138.30240000000001</v>
      </c>
      <c r="F2910" s="208">
        <v>8.9550000000000001</v>
      </c>
      <c r="G2910" s="208">
        <v>0</v>
      </c>
      <c r="H2910" s="208">
        <v>500</v>
      </c>
      <c r="I2910" s="330">
        <v>1000</v>
      </c>
      <c r="J2910" s="208">
        <v>138.30199999999999</v>
      </c>
      <c r="K2910" s="330">
        <v>1300</v>
      </c>
      <c r="L2910" s="208"/>
      <c r="M2910" s="208">
        <v>435</v>
      </c>
      <c r="N2910" s="330">
        <v>1300</v>
      </c>
      <c r="O2910" s="330">
        <v>1300</v>
      </c>
      <c r="P2910" s="208" t="s">
        <v>260</v>
      </c>
      <c r="Q2910" s="208" t="s">
        <v>258</v>
      </c>
      <c r="R2910" s="208" t="s">
        <v>259</v>
      </c>
      <c r="S2910" s="203">
        <v>44837.594768518517</v>
      </c>
    </row>
    <row r="2911" spans="1:19" x14ac:dyDescent="0.2">
      <c r="A2911" s="208" t="s">
        <v>256</v>
      </c>
      <c r="B2911" s="208" t="s">
        <v>132</v>
      </c>
      <c r="C2911" s="203">
        <v>44806.166666666664</v>
      </c>
      <c r="D2911" s="208">
        <v>153.19200000000001</v>
      </c>
      <c r="E2911" s="208">
        <v>144.27959999999999</v>
      </c>
      <c r="F2911" s="208">
        <v>8.91</v>
      </c>
      <c r="G2911" s="208">
        <v>0</v>
      </c>
      <c r="H2911" s="208">
        <v>500</v>
      </c>
      <c r="I2911" s="330">
        <v>1000</v>
      </c>
      <c r="J2911" s="208">
        <v>144.28200000000001</v>
      </c>
      <c r="K2911" s="330">
        <v>1300</v>
      </c>
      <c r="L2911" s="208"/>
      <c r="M2911" s="208">
        <v>435</v>
      </c>
      <c r="N2911" s="330">
        <v>1300</v>
      </c>
      <c r="O2911" s="330">
        <v>1300</v>
      </c>
      <c r="P2911" s="208" t="s">
        <v>260</v>
      </c>
      <c r="Q2911" s="208" t="s">
        <v>258</v>
      </c>
      <c r="R2911" s="208" t="s">
        <v>259</v>
      </c>
      <c r="S2911" s="203">
        <v>44837.594768518517</v>
      </c>
    </row>
    <row r="2912" spans="1:19" x14ac:dyDescent="0.2">
      <c r="A2912" s="208" t="s">
        <v>256</v>
      </c>
      <c r="B2912" s="208" t="s">
        <v>132</v>
      </c>
      <c r="C2912" s="203">
        <v>44806.208333333336</v>
      </c>
      <c r="D2912" s="208">
        <v>152.18199999999999</v>
      </c>
      <c r="E2912" s="208">
        <v>143.29079999999999</v>
      </c>
      <c r="F2912" s="208">
        <v>8.89</v>
      </c>
      <c r="G2912" s="208">
        <v>0</v>
      </c>
      <c r="H2912" s="208">
        <v>500</v>
      </c>
      <c r="I2912" s="330">
        <v>1000</v>
      </c>
      <c r="J2912" s="208">
        <v>143.292</v>
      </c>
      <c r="K2912" s="330">
        <v>1300</v>
      </c>
      <c r="L2912" s="208"/>
      <c r="M2912" s="208">
        <v>435</v>
      </c>
      <c r="N2912" s="330">
        <v>1300</v>
      </c>
      <c r="O2912" s="330">
        <v>1300</v>
      </c>
      <c r="P2912" s="208" t="s">
        <v>260</v>
      </c>
      <c r="Q2912" s="208" t="s">
        <v>258</v>
      </c>
      <c r="R2912" s="208" t="s">
        <v>259</v>
      </c>
      <c r="S2912" s="203">
        <v>44837.594768518517</v>
      </c>
    </row>
    <row r="2913" spans="1:19" x14ac:dyDescent="0.2">
      <c r="A2913" s="208" t="s">
        <v>256</v>
      </c>
      <c r="B2913" s="208" t="s">
        <v>132</v>
      </c>
      <c r="C2913" s="203">
        <v>44806.25</v>
      </c>
      <c r="D2913" s="208">
        <v>151.61799999999999</v>
      </c>
      <c r="E2913" s="208">
        <v>142.65719999999999</v>
      </c>
      <c r="F2913" s="208">
        <v>8.9619999999999997</v>
      </c>
      <c r="G2913" s="208">
        <v>0</v>
      </c>
      <c r="H2913" s="208">
        <v>500</v>
      </c>
      <c r="I2913" s="330">
        <v>1000</v>
      </c>
      <c r="J2913" s="208">
        <v>142.65600000000001</v>
      </c>
      <c r="K2913" s="330">
        <v>1300</v>
      </c>
      <c r="L2913" s="208"/>
      <c r="M2913" s="208">
        <v>435</v>
      </c>
      <c r="N2913" s="330">
        <v>1300</v>
      </c>
      <c r="O2913" s="330">
        <v>1300</v>
      </c>
      <c r="P2913" s="208" t="s">
        <v>260</v>
      </c>
      <c r="Q2913" s="208" t="s">
        <v>258</v>
      </c>
      <c r="R2913" s="208" t="s">
        <v>259</v>
      </c>
      <c r="S2913" s="203">
        <v>44837.594768518517</v>
      </c>
    </row>
    <row r="2914" spans="1:19" x14ac:dyDescent="0.2">
      <c r="A2914" s="208" t="s">
        <v>256</v>
      </c>
      <c r="B2914" s="208" t="s">
        <v>132</v>
      </c>
      <c r="C2914" s="203">
        <v>44806.291666666664</v>
      </c>
      <c r="D2914" s="208">
        <v>158.11500000000001</v>
      </c>
      <c r="E2914" s="208">
        <v>149.0232</v>
      </c>
      <c r="F2914" s="208">
        <v>9.0920000000000005</v>
      </c>
      <c r="G2914" s="208">
        <v>0</v>
      </c>
      <c r="H2914" s="208">
        <v>500</v>
      </c>
      <c r="I2914" s="330">
        <v>1004</v>
      </c>
      <c r="J2914" s="208">
        <v>149.023</v>
      </c>
      <c r="K2914" s="330">
        <v>1300</v>
      </c>
      <c r="L2914" s="208"/>
      <c r="M2914" s="208">
        <v>435</v>
      </c>
      <c r="N2914" s="330">
        <v>1300</v>
      </c>
      <c r="O2914" s="330">
        <v>1300</v>
      </c>
      <c r="P2914" s="208" t="s">
        <v>260</v>
      </c>
      <c r="Q2914" s="208" t="s">
        <v>258</v>
      </c>
      <c r="R2914" s="208" t="s">
        <v>259</v>
      </c>
      <c r="S2914" s="203">
        <v>44837.594768518517</v>
      </c>
    </row>
    <row r="2915" spans="1:19" x14ac:dyDescent="0.2">
      <c r="A2915" s="208" t="s">
        <v>256</v>
      </c>
      <c r="B2915" s="208" t="s">
        <v>132</v>
      </c>
      <c r="C2915" s="203">
        <v>44806.333333333336</v>
      </c>
      <c r="D2915" s="208">
        <v>159.31299999999999</v>
      </c>
      <c r="E2915" s="208">
        <v>150.3252</v>
      </c>
      <c r="F2915" s="208">
        <v>8.9870000000000001</v>
      </c>
      <c r="G2915" s="208">
        <v>0</v>
      </c>
      <c r="H2915" s="208">
        <v>500</v>
      </c>
      <c r="I2915" s="330">
        <v>1003</v>
      </c>
      <c r="J2915" s="208">
        <v>150.32599999999999</v>
      </c>
      <c r="K2915" s="330">
        <v>1300</v>
      </c>
      <c r="L2915" s="208"/>
      <c r="M2915" s="208">
        <v>435</v>
      </c>
      <c r="N2915" s="330">
        <v>1300</v>
      </c>
      <c r="O2915" s="330">
        <v>1300</v>
      </c>
      <c r="P2915" s="208" t="s">
        <v>260</v>
      </c>
      <c r="Q2915" s="208" t="s">
        <v>258</v>
      </c>
      <c r="R2915" s="208" t="s">
        <v>259</v>
      </c>
      <c r="S2915" s="203">
        <v>44837.594768518517</v>
      </c>
    </row>
    <row r="2916" spans="1:19" x14ac:dyDescent="0.2">
      <c r="A2916" s="208" t="s">
        <v>256</v>
      </c>
      <c r="B2916" s="208" t="s">
        <v>132</v>
      </c>
      <c r="C2916" s="203">
        <v>44806.375</v>
      </c>
      <c r="D2916" s="208">
        <v>157.71700000000001</v>
      </c>
      <c r="E2916" s="208">
        <v>148.89359999999999</v>
      </c>
      <c r="F2916" s="208">
        <v>8.8230000000000004</v>
      </c>
      <c r="G2916" s="208">
        <v>0</v>
      </c>
      <c r="H2916" s="208">
        <v>500</v>
      </c>
      <c r="I2916" s="330">
        <v>1001</v>
      </c>
      <c r="J2916" s="208">
        <v>148.89400000000001</v>
      </c>
      <c r="K2916" s="330">
        <v>1300</v>
      </c>
      <c r="L2916" s="208"/>
      <c r="M2916" s="208">
        <v>435</v>
      </c>
      <c r="N2916" s="330">
        <v>1300</v>
      </c>
      <c r="O2916" s="330">
        <v>1300</v>
      </c>
      <c r="P2916" s="208" t="s">
        <v>260</v>
      </c>
      <c r="Q2916" s="208" t="s">
        <v>258</v>
      </c>
      <c r="R2916" s="208" t="s">
        <v>259</v>
      </c>
      <c r="S2916" s="203">
        <v>44837.594768518517</v>
      </c>
    </row>
    <row r="2917" spans="1:19" x14ac:dyDescent="0.2">
      <c r="A2917" s="208" t="s">
        <v>256</v>
      </c>
      <c r="B2917" s="208" t="s">
        <v>132</v>
      </c>
      <c r="C2917" s="203">
        <v>44806.416666666664</v>
      </c>
      <c r="D2917" s="208">
        <v>158.279</v>
      </c>
      <c r="E2917" s="208">
        <v>149.3724</v>
      </c>
      <c r="F2917" s="208">
        <v>8.9060000000000006</v>
      </c>
      <c r="G2917" s="208">
        <v>0</v>
      </c>
      <c r="H2917" s="208">
        <v>500</v>
      </c>
      <c r="I2917" s="330">
        <v>1001</v>
      </c>
      <c r="J2917" s="208">
        <v>149.37299999999999</v>
      </c>
      <c r="K2917" s="330">
        <v>1300</v>
      </c>
      <c r="L2917" s="208"/>
      <c r="M2917" s="208">
        <v>435</v>
      </c>
      <c r="N2917" s="330">
        <v>1300</v>
      </c>
      <c r="O2917" s="330">
        <v>1300</v>
      </c>
      <c r="P2917" s="208" t="s">
        <v>260</v>
      </c>
      <c r="Q2917" s="208" t="s">
        <v>258</v>
      </c>
      <c r="R2917" s="208" t="s">
        <v>259</v>
      </c>
      <c r="S2917" s="203">
        <v>44837.594768518517</v>
      </c>
    </row>
    <row r="2918" spans="1:19" x14ac:dyDescent="0.2">
      <c r="A2918" s="208" t="s">
        <v>256</v>
      </c>
      <c r="B2918" s="208" t="s">
        <v>132</v>
      </c>
      <c r="C2918" s="203">
        <v>44806.458333333336</v>
      </c>
      <c r="D2918" s="208">
        <v>158.72800000000001</v>
      </c>
      <c r="E2918" s="208">
        <v>149.68440000000001</v>
      </c>
      <c r="F2918" s="208">
        <v>9.0440000000000005</v>
      </c>
      <c r="G2918" s="208">
        <v>0</v>
      </c>
      <c r="H2918" s="208">
        <v>500</v>
      </c>
      <c r="I2918" s="330">
        <v>1001</v>
      </c>
      <c r="J2918" s="208">
        <v>149.684</v>
      </c>
      <c r="K2918" s="330">
        <v>1300</v>
      </c>
      <c r="L2918" s="208"/>
      <c r="M2918" s="208">
        <v>435</v>
      </c>
      <c r="N2918" s="330">
        <v>1300</v>
      </c>
      <c r="O2918" s="330">
        <v>1300</v>
      </c>
      <c r="P2918" s="208" t="s">
        <v>260</v>
      </c>
      <c r="Q2918" s="208" t="s">
        <v>258</v>
      </c>
      <c r="R2918" s="208" t="s">
        <v>259</v>
      </c>
      <c r="S2918" s="203">
        <v>44837.594768518517</v>
      </c>
    </row>
    <row r="2919" spans="1:19" x14ac:dyDescent="0.2">
      <c r="A2919" s="208" t="s">
        <v>256</v>
      </c>
      <c r="B2919" s="208" t="s">
        <v>132</v>
      </c>
      <c r="C2919" s="203">
        <v>44806.5</v>
      </c>
      <c r="D2919" s="208">
        <v>158.703</v>
      </c>
      <c r="E2919" s="208">
        <v>149.5968</v>
      </c>
      <c r="F2919" s="208">
        <v>9.1059999999999999</v>
      </c>
      <c r="G2919" s="208">
        <v>0</v>
      </c>
      <c r="H2919" s="208">
        <v>500</v>
      </c>
      <c r="I2919" s="330">
        <v>1001</v>
      </c>
      <c r="J2919" s="208">
        <v>149.59700000000001</v>
      </c>
      <c r="K2919" s="330">
        <v>1300</v>
      </c>
      <c r="L2919" s="208"/>
      <c r="M2919" s="208">
        <v>435</v>
      </c>
      <c r="N2919" s="330">
        <v>1300</v>
      </c>
      <c r="O2919" s="330">
        <v>1300</v>
      </c>
      <c r="P2919" s="208" t="s">
        <v>260</v>
      </c>
      <c r="Q2919" s="208" t="s">
        <v>258</v>
      </c>
      <c r="R2919" s="208" t="s">
        <v>259</v>
      </c>
      <c r="S2919" s="203">
        <v>44837.594768518517</v>
      </c>
    </row>
    <row r="2920" spans="1:19" x14ac:dyDescent="0.2">
      <c r="A2920" s="208" t="s">
        <v>256</v>
      </c>
      <c r="B2920" s="208" t="s">
        <v>132</v>
      </c>
      <c r="C2920" s="203">
        <v>44806.541666666664</v>
      </c>
      <c r="D2920" s="208">
        <v>158.10300000000001</v>
      </c>
      <c r="E2920" s="208">
        <v>149.0052</v>
      </c>
      <c r="F2920" s="208">
        <v>9.1</v>
      </c>
      <c r="G2920" s="208">
        <v>0</v>
      </c>
      <c r="H2920" s="208">
        <v>500</v>
      </c>
      <c r="I2920" s="330">
        <v>1001</v>
      </c>
      <c r="J2920" s="208">
        <v>149.00299999999999</v>
      </c>
      <c r="K2920" s="330">
        <v>1300</v>
      </c>
      <c r="L2920" s="208"/>
      <c r="M2920" s="208">
        <v>435</v>
      </c>
      <c r="N2920" s="330">
        <v>1300</v>
      </c>
      <c r="O2920" s="330">
        <v>1300</v>
      </c>
      <c r="P2920" s="208" t="s">
        <v>260</v>
      </c>
      <c r="Q2920" s="208" t="s">
        <v>258</v>
      </c>
      <c r="R2920" s="208" t="s">
        <v>259</v>
      </c>
      <c r="S2920" s="203">
        <v>44837.594768518517</v>
      </c>
    </row>
    <row r="2921" spans="1:19" x14ac:dyDescent="0.2">
      <c r="A2921" s="208" t="s">
        <v>256</v>
      </c>
      <c r="B2921" s="208" t="s">
        <v>132</v>
      </c>
      <c r="C2921" s="203">
        <v>44806.583333333336</v>
      </c>
      <c r="D2921" s="208">
        <v>157.95099999999999</v>
      </c>
      <c r="E2921" s="208">
        <v>148.9572</v>
      </c>
      <c r="F2921" s="208">
        <v>8.9939999999999998</v>
      </c>
      <c r="G2921" s="208">
        <v>0</v>
      </c>
      <c r="H2921" s="208">
        <v>500</v>
      </c>
      <c r="I2921" s="330">
        <v>1001</v>
      </c>
      <c r="J2921" s="208">
        <v>148.95699999999999</v>
      </c>
      <c r="K2921" s="330">
        <v>1300</v>
      </c>
      <c r="L2921" s="208"/>
      <c r="M2921" s="208">
        <v>435</v>
      </c>
      <c r="N2921" s="330">
        <v>1300</v>
      </c>
      <c r="O2921" s="330">
        <v>1300</v>
      </c>
      <c r="P2921" s="208" t="s">
        <v>260</v>
      </c>
      <c r="Q2921" s="208" t="s">
        <v>258</v>
      </c>
      <c r="R2921" s="208" t="s">
        <v>259</v>
      </c>
      <c r="S2921" s="203">
        <v>44837.594768518517</v>
      </c>
    </row>
    <row r="2922" spans="1:19" x14ac:dyDescent="0.2">
      <c r="A2922" s="208" t="s">
        <v>256</v>
      </c>
      <c r="B2922" s="208" t="s">
        <v>132</v>
      </c>
      <c r="C2922" s="203">
        <v>44806.625</v>
      </c>
      <c r="D2922" s="208">
        <v>157.74799999999999</v>
      </c>
      <c r="E2922" s="208">
        <v>148.71360000000001</v>
      </c>
      <c r="F2922" s="208">
        <v>9.0340000000000007</v>
      </c>
      <c r="G2922" s="208">
        <v>0</v>
      </c>
      <c r="H2922" s="208">
        <v>500</v>
      </c>
      <c r="I2922" s="330">
        <v>1001</v>
      </c>
      <c r="J2922" s="208">
        <v>148.714</v>
      </c>
      <c r="K2922" s="330">
        <v>1300</v>
      </c>
      <c r="L2922" s="208"/>
      <c r="M2922" s="208">
        <v>435</v>
      </c>
      <c r="N2922" s="330">
        <v>1300</v>
      </c>
      <c r="O2922" s="330">
        <v>1300</v>
      </c>
      <c r="P2922" s="208" t="s">
        <v>260</v>
      </c>
      <c r="Q2922" s="208" t="s">
        <v>258</v>
      </c>
      <c r="R2922" s="208" t="s">
        <v>259</v>
      </c>
      <c r="S2922" s="203">
        <v>44837.594768518517</v>
      </c>
    </row>
    <row r="2923" spans="1:19" x14ac:dyDescent="0.2">
      <c r="A2923" s="208" t="s">
        <v>256</v>
      </c>
      <c r="B2923" s="208" t="s">
        <v>132</v>
      </c>
      <c r="C2923" s="203">
        <v>44806.666666666664</v>
      </c>
      <c r="D2923" s="208">
        <v>157.547</v>
      </c>
      <c r="E2923" s="208">
        <v>148.48920000000001</v>
      </c>
      <c r="F2923" s="208">
        <v>9.06</v>
      </c>
      <c r="G2923" s="208">
        <v>0</v>
      </c>
      <c r="H2923" s="208">
        <v>500</v>
      </c>
      <c r="I2923" s="330">
        <v>1001</v>
      </c>
      <c r="J2923" s="208">
        <v>148.48699999999999</v>
      </c>
      <c r="K2923" s="330">
        <v>1300</v>
      </c>
      <c r="L2923" s="208"/>
      <c r="M2923" s="208">
        <v>435</v>
      </c>
      <c r="N2923" s="330">
        <v>1300</v>
      </c>
      <c r="O2923" s="330">
        <v>1300</v>
      </c>
      <c r="P2923" s="208" t="s">
        <v>260</v>
      </c>
      <c r="Q2923" s="208" t="s">
        <v>258</v>
      </c>
      <c r="R2923" s="208" t="s">
        <v>259</v>
      </c>
      <c r="S2923" s="203">
        <v>44837.594768518517</v>
      </c>
    </row>
    <row r="2924" spans="1:19" x14ac:dyDescent="0.2">
      <c r="A2924" s="208" t="s">
        <v>256</v>
      </c>
      <c r="B2924" s="208" t="s">
        <v>132</v>
      </c>
      <c r="C2924" s="203">
        <v>44806.708333333336</v>
      </c>
      <c r="D2924" s="208">
        <v>158.584</v>
      </c>
      <c r="E2924" s="208">
        <v>149.46960000000001</v>
      </c>
      <c r="F2924" s="208">
        <v>9.1140000000000008</v>
      </c>
      <c r="G2924" s="208">
        <v>0</v>
      </c>
      <c r="H2924" s="208">
        <v>500</v>
      </c>
      <c r="I2924" s="330">
        <v>1001</v>
      </c>
      <c r="J2924" s="208">
        <v>149.47</v>
      </c>
      <c r="K2924" s="330">
        <v>1300</v>
      </c>
      <c r="L2924" s="208"/>
      <c r="M2924" s="208">
        <v>435</v>
      </c>
      <c r="N2924" s="330">
        <v>1300</v>
      </c>
      <c r="O2924" s="330">
        <v>1300</v>
      </c>
      <c r="P2924" s="208" t="s">
        <v>260</v>
      </c>
      <c r="Q2924" s="208" t="s">
        <v>258</v>
      </c>
      <c r="R2924" s="208" t="s">
        <v>259</v>
      </c>
      <c r="S2924" s="203">
        <v>44837.594768518517</v>
      </c>
    </row>
    <row r="2925" spans="1:19" x14ac:dyDescent="0.2">
      <c r="A2925" s="208" t="s">
        <v>256</v>
      </c>
      <c r="B2925" s="208" t="s">
        <v>132</v>
      </c>
      <c r="C2925" s="203">
        <v>44806.75</v>
      </c>
      <c r="D2925" s="208">
        <v>158.56899999999999</v>
      </c>
      <c r="E2925" s="208">
        <v>149.51159999999999</v>
      </c>
      <c r="F2925" s="208">
        <v>9.0589999999999993</v>
      </c>
      <c r="G2925" s="208">
        <v>0</v>
      </c>
      <c r="H2925" s="208">
        <v>500</v>
      </c>
      <c r="I2925" s="330">
        <v>1001</v>
      </c>
      <c r="J2925" s="208">
        <v>149.51</v>
      </c>
      <c r="K2925" s="330">
        <v>1300</v>
      </c>
      <c r="L2925" s="208"/>
      <c r="M2925" s="208">
        <v>435</v>
      </c>
      <c r="N2925" s="330">
        <v>1300</v>
      </c>
      <c r="O2925" s="330">
        <v>1300</v>
      </c>
      <c r="P2925" s="208" t="s">
        <v>260</v>
      </c>
      <c r="Q2925" s="208" t="s">
        <v>258</v>
      </c>
      <c r="R2925" s="208" t="s">
        <v>259</v>
      </c>
      <c r="S2925" s="203">
        <v>44837.594768518517</v>
      </c>
    </row>
    <row r="2926" spans="1:19" x14ac:dyDescent="0.2">
      <c r="A2926" s="208" t="s">
        <v>256</v>
      </c>
      <c r="B2926" s="208" t="s">
        <v>132</v>
      </c>
      <c r="C2926" s="203">
        <v>44806.791666666664</v>
      </c>
      <c r="D2926" s="208">
        <v>158.52500000000001</v>
      </c>
      <c r="E2926" s="208">
        <v>149.55600000000001</v>
      </c>
      <c r="F2926" s="208">
        <v>8.9689999999999994</v>
      </c>
      <c r="G2926" s="208">
        <v>0</v>
      </c>
      <c r="H2926" s="208">
        <v>500</v>
      </c>
      <c r="I2926" s="330">
        <v>1001</v>
      </c>
      <c r="J2926" s="208">
        <v>149.55600000000001</v>
      </c>
      <c r="K2926" s="330">
        <v>1300</v>
      </c>
      <c r="L2926" s="208"/>
      <c r="M2926" s="208">
        <v>435</v>
      </c>
      <c r="N2926" s="330">
        <v>1300</v>
      </c>
      <c r="O2926" s="330">
        <v>1300</v>
      </c>
      <c r="P2926" s="208" t="s">
        <v>260</v>
      </c>
      <c r="Q2926" s="208" t="s">
        <v>258</v>
      </c>
      <c r="R2926" s="208" t="s">
        <v>259</v>
      </c>
      <c r="S2926" s="203">
        <v>44837.594768518517</v>
      </c>
    </row>
    <row r="2927" spans="1:19" x14ac:dyDescent="0.2">
      <c r="A2927" s="208" t="s">
        <v>256</v>
      </c>
      <c r="B2927" s="208" t="s">
        <v>132</v>
      </c>
      <c r="C2927" s="203">
        <v>44806.833333333336</v>
      </c>
      <c r="D2927" s="208">
        <v>127.621</v>
      </c>
      <c r="E2927" s="208">
        <v>119.4156</v>
      </c>
      <c r="F2927" s="208">
        <v>8.2050000000000001</v>
      </c>
      <c r="G2927" s="208">
        <v>0</v>
      </c>
      <c r="H2927" s="208">
        <v>500</v>
      </c>
      <c r="I2927" s="208">
        <v>799</v>
      </c>
      <c r="J2927" s="208">
        <v>119.416</v>
      </c>
      <c r="K2927" s="330">
        <v>1300</v>
      </c>
      <c r="L2927" s="208"/>
      <c r="M2927" s="208">
        <v>435</v>
      </c>
      <c r="N2927" s="330">
        <v>1300</v>
      </c>
      <c r="O2927" s="330">
        <v>1300</v>
      </c>
      <c r="P2927" s="208" t="s">
        <v>260</v>
      </c>
      <c r="Q2927" s="208" t="s">
        <v>258</v>
      </c>
      <c r="R2927" s="208" t="s">
        <v>259</v>
      </c>
      <c r="S2927" s="203">
        <v>44837.594768518517</v>
      </c>
    </row>
    <row r="2928" spans="1:19" x14ac:dyDescent="0.2">
      <c r="A2928" s="208" t="s">
        <v>256</v>
      </c>
      <c r="B2928" s="208" t="s">
        <v>132</v>
      </c>
      <c r="C2928" s="203">
        <v>44806.875</v>
      </c>
      <c r="D2928" s="208">
        <v>112.41500000000001</v>
      </c>
      <c r="E2928" s="208">
        <v>104.3484</v>
      </c>
      <c r="F2928" s="208">
        <v>8.0649999999999995</v>
      </c>
      <c r="G2928" s="208">
        <v>0</v>
      </c>
      <c r="H2928" s="208">
        <v>500</v>
      </c>
      <c r="I2928" s="208">
        <v>702</v>
      </c>
      <c r="J2928" s="208">
        <v>104.35</v>
      </c>
      <c r="K2928" s="330">
        <v>1300</v>
      </c>
      <c r="L2928" s="208"/>
      <c r="M2928" s="208">
        <v>435</v>
      </c>
      <c r="N2928" s="330">
        <v>1300</v>
      </c>
      <c r="O2928" s="330">
        <v>1300</v>
      </c>
      <c r="P2928" s="208" t="s">
        <v>260</v>
      </c>
      <c r="Q2928" s="208" t="s">
        <v>258</v>
      </c>
      <c r="R2928" s="208" t="s">
        <v>259</v>
      </c>
      <c r="S2928" s="203">
        <v>44837.594768518517</v>
      </c>
    </row>
    <row r="2929" spans="1:19" x14ac:dyDescent="0.2">
      <c r="A2929" s="208" t="s">
        <v>256</v>
      </c>
      <c r="B2929" s="208" t="s">
        <v>132</v>
      </c>
      <c r="C2929" s="203">
        <v>44806.916666666664</v>
      </c>
      <c r="D2929" s="208">
        <v>112.065</v>
      </c>
      <c r="E2929" s="208">
        <v>103.9644</v>
      </c>
      <c r="F2929" s="208">
        <v>8.0990000000000002</v>
      </c>
      <c r="G2929" s="208">
        <v>0</v>
      </c>
      <c r="H2929" s="208">
        <v>500</v>
      </c>
      <c r="I2929" s="208">
        <v>701</v>
      </c>
      <c r="J2929" s="208">
        <v>103.96599999999999</v>
      </c>
      <c r="K2929" s="330">
        <v>1300</v>
      </c>
      <c r="L2929" s="208"/>
      <c r="M2929" s="208">
        <v>435</v>
      </c>
      <c r="N2929" s="330">
        <v>1300</v>
      </c>
      <c r="O2929" s="330">
        <v>1300</v>
      </c>
      <c r="P2929" s="208" t="s">
        <v>260</v>
      </c>
      <c r="Q2929" s="208" t="s">
        <v>258</v>
      </c>
      <c r="R2929" s="208" t="s">
        <v>259</v>
      </c>
      <c r="S2929" s="203">
        <v>44837.594768518517</v>
      </c>
    </row>
    <row r="2930" spans="1:19" x14ac:dyDescent="0.2">
      <c r="A2930" s="208" t="s">
        <v>256</v>
      </c>
      <c r="B2930" s="208" t="s">
        <v>132</v>
      </c>
      <c r="C2930" s="203">
        <v>44806.958333333336</v>
      </c>
      <c r="D2930" s="208">
        <v>112.123</v>
      </c>
      <c r="E2930" s="208">
        <v>103.8708</v>
      </c>
      <c r="F2930" s="208">
        <v>8.2509999999999994</v>
      </c>
      <c r="G2930" s="208">
        <v>0</v>
      </c>
      <c r="H2930" s="208">
        <v>500</v>
      </c>
      <c r="I2930" s="208">
        <v>701</v>
      </c>
      <c r="J2930" s="208">
        <v>103.872</v>
      </c>
      <c r="K2930" s="330">
        <v>1300</v>
      </c>
      <c r="L2930" s="208"/>
      <c r="M2930" s="208">
        <v>435</v>
      </c>
      <c r="N2930" s="330">
        <v>1300</v>
      </c>
      <c r="O2930" s="330">
        <v>1300</v>
      </c>
      <c r="P2930" s="208" t="s">
        <v>260</v>
      </c>
      <c r="Q2930" s="208" t="s">
        <v>258</v>
      </c>
      <c r="R2930" s="208" t="s">
        <v>259</v>
      </c>
      <c r="S2930" s="203">
        <v>44837.594768518517</v>
      </c>
    </row>
    <row r="2931" spans="1:19" x14ac:dyDescent="0.2">
      <c r="A2931" s="208" t="s">
        <v>256</v>
      </c>
      <c r="B2931" s="208" t="s">
        <v>132</v>
      </c>
      <c r="C2931" s="203">
        <v>44807</v>
      </c>
      <c r="D2931" s="208">
        <v>121.63500000000001</v>
      </c>
      <c r="E2931" s="208">
        <v>113.0244</v>
      </c>
      <c r="F2931" s="208">
        <v>8.609</v>
      </c>
      <c r="G2931" s="208">
        <v>0</v>
      </c>
      <c r="H2931" s="208">
        <v>500</v>
      </c>
      <c r="I2931" s="208">
        <v>863</v>
      </c>
      <c r="J2931" s="208">
        <v>113.026</v>
      </c>
      <c r="K2931" s="330">
        <v>1300</v>
      </c>
      <c r="L2931" s="208"/>
      <c r="M2931" s="208">
        <v>435</v>
      </c>
      <c r="N2931" s="330">
        <v>1300</v>
      </c>
      <c r="O2931" s="330">
        <v>1300</v>
      </c>
      <c r="P2931" s="208" t="s">
        <v>260</v>
      </c>
      <c r="Q2931" s="208" t="s">
        <v>258</v>
      </c>
      <c r="R2931" s="208" t="s">
        <v>259</v>
      </c>
      <c r="S2931" s="203">
        <v>44837.594768518517</v>
      </c>
    </row>
    <row r="2932" spans="1:19" x14ac:dyDescent="0.2">
      <c r="A2932" s="208" t="s">
        <v>256</v>
      </c>
      <c r="B2932" s="208" t="s">
        <v>132</v>
      </c>
      <c r="C2932" s="203">
        <v>44807.041666666664</v>
      </c>
      <c r="D2932" s="208">
        <v>124.31100000000001</v>
      </c>
      <c r="E2932" s="208">
        <v>115.59</v>
      </c>
      <c r="F2932" s="208">
        <v>8.7219999999999995</v>
      </c>
      <c r="G2932" s="208">
        <v>0</v>
      </c>
      <c r="H2932" s="208">
        <v>500</v>
      </c>
      <c r="I2932" s="208">
        <v>900</v>
      </c>
      <c r="J2932" s="208">
        <v>115.589</v>
      </c>
      <c r="K2932" s="330">
        <v>1300</v>
      </c>
      <c r="L2932" s="208"/>
      <c r="M2932" s="208">
        <v>435</v>
      </c>
      <c r="N2932" s="330">
        <v>1300</v>
      </c>
      <c r="O2932" s="330">
        <v>1300</v>
      </c>
      <c r="P2932" s="208" t="s">
        <v>260</v>
      </c>
      <c r="Q2932" s="208" t="s">
        <v>258</v>
      </c>
      <c r="R2932" s="208" t="s">
        <v>259</v>
      </c>
      <c r="S2932" s="203">
        <v>44837.594768518517</v>
      </c>
    </row>
    <row r="2933" spans="1:19" x14ac:dyDescent="0.2">
      <c r="A2933" s="208" t="s">
        <v>256</v>
      </c>
      <c r="B2933" s="208" t="s">
        <v>132</v>
      </c>
      <c r="C2933" s="203">
        <v>44807.083333333336</v>
      </c>
      <c r="D2933" s="208">
        <v>85.347999999999999</v>
      </c>
      <c r="E2933" s="208">
        <v>77.379599999999996</v>
      </c>
      <c r="F2933" s="208">
        <v>7.9690000000000003</v>
      </c>
      <c r="G2933" s="208">
        <v>0</v>
      </c>
      <c r="H2933" s="208">
        <v>490</v>
      </c>
      <c r="I2933" s="208">
        <v>900</v>
      </c>
      <c r="J2933" s="208">
        <v>77.379000000000005</v>
      </c>
      <c r="K2933" s="330">
        <v>1300</v>
      </c>
      <c r="L2933" s="208"/>
      <c r="M2933" s="208">
        <v>435</v>
      </c>
      <c r="N2933" s="330">
        <v>1300</v>
      </c>
      <c r="O2933" s="330">
        <v>1300</v>
      </c>
      <c r="P2933" s="208" t="s">
        <v>260</v>
      </c>
      <c r="Q2933" s="208" t="s">
        <v>258</v>
      </c>
      <c r="R2933" s="208" t="s">
        <v>259</v>
      </c>
      <c r="S2933" s="203">
        <v>44837.594768518517</v>
      </c>
    </row>
    <row r="2934" spans="1:19" x14ac:dyDescent="0.2">
      <c r="A2934" s="208" t="s">
        <v>256</v>
      </c>
      <c r="B2934" s="208" t="s">
        <v>132</v>
      </c>
      <c r="C2934" s="203">
        <v>44807.125</v>
      </c>
      <c r="D2934" s="208">
        <v>74.784000000000006</v>
      </c>
      <c r="E2934" s="208">
        <v>66.927599999999998</v>
      </c>
      <c r="F2934" s="208">
        <v>7.8550000000000004</v>
      </c>
      <c r="G2934" s="208">
        <v>0</v>
      </c>
      <c r="H2934" s="208">
        <v>446</v>
      </c>
      <c r="I2934" s="208">
        <v>842</v>
      </c>
      <c r="J2934" s="208">
        <v>66.929000000000002</v>
      </c>
      <c r="K2934" s="330">
        <v>1193</v>
      </c>
      <c r="L2934" s="208"/>
      <c r="M2934" s="208">
        <v>432</v>
      </c>
      <c r="N2934" s="330">
        <v>1193</v>
      </c>
      <c r="O2934" s="330">
        <v>1300</v>
      </c>
      <c r="P2934" s="208" t="s">
        <v>260</v>
      </c>
      <c r="Q2934" s="208" t="s">
        <v>258</v>
      </c>
      <c r="R2934" s="208" t="s">
        <v>259</v>
      </c>
      <c r="S2934" s="203">
        <v>44837.594768518517</v>
      </c>
    </row>
    <row r="2935" spans="1:19" x14ac:dyDescent="0.2">
      <c r="A2935" s="208" t="s">
        <v>256</v>
      </c>
      <c r="B2935" s="208" t="s">
        <v>132</v>
      </c>
      <c r="C2935" s="203">
        <v>44807.166666666664</v>
      </c>
      <c r="D2935" s="208">
        <v>62.506999999999998</v>
      </c>
      <c r="E2935" s="208">
        <v>54.634799999999998</v>
      </c>
      <c r="F2935" s="208">
        <v>7.8719999999999999</v>
      </c>
      <c r="G2935" s="208">
        <v>0</v>
      </c>
      <c r="H2935" s="208">
        <v>365</v>
      </c>
      <c r="I2935" s="208">
        <v>391</v>
      </c>
      <c r="J2935" s="208">
        <v>54.634999999999998</v>
      </c>
      <c r="K2935" s="208">
        <v>413</v>
      </c>
      <c r="L2935" s="208"/>
      <c r="M2935" s="208">
        <v>195</v>
      </c>
      <c r="N2935" s="208">
        <v>413</v>
      </c>
      <c r="O2935" s="330">
        <v>1300</v>
      </c>
      <c r="P2935" s="208" t="s">
        <v>260</v>
      </c>
      <c r="Q2935" s="208" t="s">
        <v>258</v>
      </c>
      <c r="R2935" s="208" t="s">
        <v>259</v>
      </c>
      <c r="S2935" s="203">
        <v>44837.594768518517</v>
      </c>
    </row>
    <row r="2936" spans="1:19" x14ac:dyDescent="0.2">
      <c r="A2936" s="208" t="s">
        <v>256</v>
      </c>
      <c r="B2936" s="208" t="s">
        <v>132</v>
      </c>
      <c r="C2936" s="203">
        <v>44807.208333333336</v>
      </c>
      <c r="D2936" s="208">
        <v>11.951000000000001</v>
      </c>
      <c r="E2936" s="208">
        <v>6.2351999999999999</v>
      </c>
      <c r="F2936" s="208">
        <v>7.4809999999999999</v>
      </c>
      <c r="G2936" s="208">
        <v>1.7649999999999999</v>
      </c>
      <c r="H2936" s="208">
        <v>38</v>
      </c>
      <c r="I2936" s="208">
        <v>39</v>
      </c>
      <c r="J2936" s="208">
        <v>6.2350000000000003</v>
      </c>
      <c r="K2936" s="208">
        <v>39</v>
      </c>
      <c r="L2936" s="208"/>
      <c r="M2936" s="208">
        <v>38</v>
      </c>
      <c r="N2936" s="208">
        <v>39</v>
      </c>
      <c r="O2936" s="330">
        <v>1300</v>
      </c>
      <c r="P2936" s="208" t="s">
        <v>261</v>
      </c>
      <c r="Q2936" s="208" t="s">
        <v>258</v>
      </c>
      <c r="R2936" s="208" t="s">
        <v>259</v>
      </c>
      <c r="S2936" s="203">
        <v>44837.594768518517</v>
      </c>
    </row>
    <row r="2937" spans="1:19" x14ac:dyDescent="0.2">
      <c r="A2937" s="208" t="s">
        <v>256</v>
      </c>
      <c r="B2937" s="208" t="s">
        <v>132</v>
      </c>
      <c r="C2937" s="203">
        <v>44807.25</v>
      </c>
      <c r="D2937" s="208">
        <v>0</v>
      </c>
      <c r="E2937" s="208">
        <v>0</v>
      </c>
      <c r="F2937" s="208">
        <v>7.0339999999999998</v>
      </c>
      <c r="G2937" s="208">
        <v>7.0339999999999998</v>
      </c>
      <c r="H2937" s="208">
        <v>0</v>
      </c>
      <c r="I2937" s="208">
        <v>0</v>
      </c>
      <c r="J2937" s="208">
        <v>0</v>
      </c>
      <c r="K2937" s="208">
        <v>0</v>
      </c>
      <c r="L2937" s="208"/>
      <c r="M2937" s="208">
        <v>0</v>
      </c>
      <c r="N2937" s="208">
        <v>0</v>
      </c>
      <c r="O2937" s="330">
        <v>1300</v>
      </c>
      <c r="P2937" s="208" t="s">
        <v>257</v>
      </c>
      <c r="Q2937" s="208" t="s">
        <v>258</v>
      </c>
      <c r="R2937" s="208" t="s">
        <v>259</v>
      </c>
      <c r="S2937" s="203">
        <v>44837.594768518517</v>
      </c>
    </row>
    <row r="2938" spans="1:19" x14ac:dyDescent="0.2">
      <c r="A2938" s="208" t="s">
        <v>256</v>
      </c>
      <c r="B2938" s="208" t="s">
        <v>132</v>
      </c>
      <c r="C2938" s="203">
        <v>44807.291666666664</v>
      </c>
      <c r="D2938" s="208">
        <v>0</v>
      </c>
      <c r="E2938" s="208">
        <v>0</v>
      </c>
      <c r="F2938" s="208">
        <v>6.6879999999999997</v>
      </c>
      <c r="G2938" s="208">
        <v>6.6879999999999997</v>
      </c>
      <c r="H2938" s="208">
        <v>0</v>
      </c>
      <c r="I2938" s="208">
        <v>0</v>
      </c>
      <c r="J2938" s="208">
        <v>0</v>
      </c>
      <c r="K2938" s="208">
        <v>0</v>
      </c>
      <c r="L2938" s="208"/>
      <c r="M2938" s="208">
        <v>0</v>
      </c>
      <c r="N2938" s="208">
        <v>0</v>
      </c>
      <c r="O2938" s="330">
        <v>1300</v>
      </c>
      <c r="P2938" s="208" t="s">
        <v>257</v>
      </c>
      <c r="Q2938" s="208" t="s">
        <v>258</v>
      </c>
      <c r="R2938" s="208" t="s">
        <v>259</v>
      </c>
      <c r="S2938" s="203">
        <v>44837.594768518517</v>
      </c>
    </row>
    <row r="2939" spans="1:19" x14ac:dyDescent="0.2">
      <c r="A2939" s="208" t="s">
        <v>256</v>
      </c>
      <c r="B2939" s="208" t="s">
        <v>132</v>
      </c>
      <c r="C2939" s="203">
        <v>44807.333333333336</v>
      </c>
      <c r="D2939" s="208">
        <v>0</v>
      </c>
      <c r="E2939" s="208">
        <v>0</v>
      </c>
      <c r="F2939" s="208">
        <v>6.74</v>
      </c>
      <c r="G2939" s="208">
        <v>6.74</v>
      </c>
      <c r="H2939" s="208">
        <v>0</v>
      </c>
      <c r="I2939" s="208">
        <v>0</v>
      </c>
      <c r="J2939" s="208">
        <v>0</v>
      </c>
      <c r="K2939" s="208">
        <v>0</v>
      </c>
      <c r="L2939" s="208"/>
      <c r="M2939" s="208">
        <v>0</v>
      </c>
      <c r="N2939" s="208">
        <v>0</v>
      </c>
      <c r="O2939" s="330">
        <v>1300</v>
      </c>
      <c r="P2939" s="208" t="s">
        <v>257</v>
      </c>
      <c r="Q2939" s="208" t="s">
        <v>258</v>
      </c>
      <c r="R2939" s="208" t="s">
        <v>259</v>
      </c>
      <c r="S2939" s="203">
        <v>44837.594768518517</v>
      </c>
    </row>
    <row r="2940" spans="1:19" x14ac:dyDescent="0.2">
      <c r="A2940" s="208" t="s">
        <v>256</v>
      </c>
      <c r="B2940" s="208" t="s">
        <v>132</v>
      </c>
      <c r="C2940" s="203">
        <v>44807.375</v>
      </c>
      <c r="D2940" s="208">
        <v>0</v>
      </c>
      <c r="E2940" s="208">
        <v>0</v>
      </c>
      <c r="F2940" s="208">
        <v>6.4219999999999997</v>
      </c>
      <c r="G2940" s="208">
        <v>6.4219999999999997</v>
      </c>
      <c r="H2940" s="208">
        <v>0</v>
      </c>
      <c r="I2940" s="208">
        <v>0</v>
      </c>
      <c r="J2940" s="208">
        <v>0</v>
      </c>
      <c r="K2940" s="208">
        <v>0</v>
      </c>
      <c r="L2940" s="208"/>
      <c r="M2940" s="208">
        <v>0</v>
      </c>
      <c r="N2940" s="208">
        <v>0</v>
      </c>
      <c r="O2940" s="330">
        <v>1300</v>
      </c>
      <c r="P2940" s="208" t="s">
        <v>257</v>
      </c>
      <c r="Q2940" s="208" t="s">
        <v>258</v>
      </c>
      <c r="R2940" s="208" t="s">
        <v>259</v>
      </c>
      <c r="S2940" s="203">
        <v>44837.594768518517</v>
      </c>
    </row>
    <row r="2941" spans="1:19" x14ac:dyDescent="0.2">
      <c r="A2941" s="208" t="s">
        <v>256</v>
      </c>
      <c r="B2941" s="208" t="s">
        <v>132</v>
      </c>
      <c r="C2941" s="203">
        <v>44807.416666666664</v>
      </c>
      <c r="D2941" s="208">
        <v>0</v>
      </c>
      <c r="E2941" s="208">
        <v>0</v>
      </c>
      <c r="F2941" s="208">
        <v>6.4</v>
      </c>
      <c r="G2941" s="208">
        <v>6.4</v>
      </c>
      <c r="H2941" s="208">
        <v>0</v>
      </c>
      <c r="I2941" s="208">
        <v>0</v>
      </c>
      <c r="J2941" s="208">
        <v>0</v>
      </c>
      <c r="K2941" s="208">
        <v>0</v>
      </c>
      <c r="L2941" s="208"/>
      <c r="M2941" s="208">
        <v>0</v>
      </c>
      <c r="N2941" s="208">
        <v>0</v>
      </c>
      <c r="O2941" s="330">
        <v>1300</v>
      </c>
      <c r="P2941" s="208" t="s">
        <v>257</v>
      </c>
      <c r="Q2941" s="208" t="s">
        <v>258</v>
      </c>
      <c r="R2941" s="208" t="s">
        <v>259</v>
      </c>
      <c r="S2941" s="203">
        <v>44837.594768518517</v>
      </c>
    </row>
    <row r="2942" spans="1:19" x14ac:dyDescent="0.2">
      <c r="A2942" s="208" t="s">
        <v>256</v>
      </c>
      <c r="B2942" s="208" t="s">
        <v>132</v>
      </c>
      <c r="C2942" s="203">
        <v>44807.458333333336</v>
      </c>
      <c r="D2942" s="208">
        <v>0</v>
      </c>
      <c r="E2942" s="208">
        <v>0</v>
      </c>
      <c r="F2942" s="208">
        <v>6.5289999999999999</v>
      </c>
      <c r="G2942" s="208">
        <v>6.5289999999999999</v>
      </c>
      <c r="H2942" s="208">
        <v>0</v>
      </c>
      <c r="I2942" s="208">
        <v>0</v>
      </c>
      <c r="J2942" s="208">
        <v>0</v>
      </c>
      <c r="K2942" s="208">
        <v>0</v>
      </c>
      <c r="L2942" s="208"/>
      <c r="M2942" s="208">
        <v>0</v>
      </c>
      <c r="N2942" s="208">
        <v>0</v>
      </c>
      <c r="O2942" s="330">
        <v>1300</v>
      </c>
      <c r="P2942" s="208" t="s">
        <v>257</v>
      </c>
      <c r="Q2942" s="208" t="s">
        <v>258</v>
      </c>
      <c r="R2942" s="208" t="s">
        <v>259</v>
      </c>
      <c r="S2942" s="203">
        <v>44837.594768518517</v>
      </c>
    </row>
    <row r="2943" spans="1:19" x14ac:dyDescent="0.2">
      <c r="A2943" s="208" t="s">
        <v>256</v>
      </c>
      <c r="B2943" s="208" t="s">
        <v>132</v>
      </c>
      <c r="C2943" s="203">
        <v>44807.5</v>
      </c>
      <c r="D2943" s="208">
        <v>0</v>
      </c>
      <c r="E2943" s="208">
        <v>0</v>
      </c>
      <c r="F2943" s="208">
        <v>6.6369999999999996</v>
      </c>
      <c r="G2943" s="208">
        <v>6.6369999999999996</v>
      </c>
      <c r="H2943" s="208">
        <v>0</v>
      </c>
      <c r="I2943" s="208">
        <v>0</v>
      </c>
      <c r="J2943" s="208">
        <v>0</v>
      </c>
      <c r="K2943" s="208">
        <v>0</v>
      </c>
      <c r="L2943" s="208"/>
      <c r="M2943" s="208">
        <v>0</v>
      </c>
      <c r="N2943" s="208">
        <v>0</v>
      </c>
      <c r="O2943" s="330">
        <v>1300</v>
      </c>
      <c r="P2943" s="208" t="s">
        <v>257</v>
      </c>
      <c r="Q2943" s="208" t="s">
        <v>258</v>
      </c>
      <c r="R2943" s="208" t="s">
        <v>259</v>
      </c>
      <c r="S2943" s="203">
        <v>44837.594768518517</v>
      </c>
    </row>
    <row r="2944" spans="1:19" x14ac:dyDescent="0.2">
      <c r="A2944" s="208" t="s">
        <v>256</v>
      </c>
      <c r="B2944" s="208" t="s">
        <v>132</v>
      </c>
      <c r="C2944" s="203">
        <v>44807.541666666664</v>
      </c>
      <c r="D2944" s="208">
        <v>0</v>
      </c>
      <c r="E2944" s="208">
        <v>0</v>
      </c>
      <c r="F2944" s="208">
        <v>6.7060000000000004</v>
      </c>
      <c r="G2944" s="208">
        <v>6.7060000000000004</v>
      </c>
      <c r="H2944" s="208">
        <v>0</v>
      </c>
      <c r="I2944" s="208">
        <v>0</v>
      </c>
      <c r="J2944" s="208">
        <v>0</v>
      </c>
      <c r="K2944" s="208">
        <v>0</v>
      </c>
      <c r="L2944" s="208"/>
      <c r="M2944" s="208">
        <v>0</v>
      </c>
      <c r="N2944" s="208">
        <v>0</v>
      </c>
      <c r="O2944" s="330">
        <v>1300</v>
      </c>
      <c r="P2944" s="208" t="s">
        <v>257</v>
      </c>
      <c r="Q2944" s="208" t="s">
        <v>258</v>
      </c>
      <c r="R2944" s="208" t="s">
        <v>259</v>
      </c>
      <c r="S2944" s="203">
        <v>44837.594768518517</v>
      </c>
    </row>
    <row r="2945" spans="1:19" x14ac:dyDescent="0.2">
      <c r="A2945" s="208" t="s">
        <v>256</v>
      </c>
      <c r="B2945" s="208" t="s">
        <v>132</v>
      </c>
      <c r="C2945" s="203">
        <v>44807.583333333336</v>
      </c>
      <c r="D2945" s="208">
        <v>0</v>
      </c>
      <c r="E2945" s="208">
        <v>0</v>
      </c>
      <c r="F2945" s="208">
        <v>6.1840000000000002</v>
      </c>
      <c r="G2945" s="208">
        <v>6.1840000000000002</v>
      </c>
      <c r="H2945" s="208">
        <v>0</v>
      </c>
      <c r="I2945" s="208">
        <v>0</v>
      </c>
      <c r="J2945" s="208">
        <v>0</v>
      </c>
      <c r="K2945" s="208">
        <v>0</v>
      </c>
      <c r="L2945" s="208"/>
      <c r="M2945" s="208">
        <v>0</v>
      </c>
      <c r="N2945" s="208">
        <v>0</v>
      </c>
      <c r="O2945" s="330">
        <v>1300</v>
      </c>
      <c r="P2945" s="208" t="s">
        <v>257</v>
      </c>
      <c r="Q2945" s="208" t="s">
        <v>258</v>
      </c>
      <c r="R2945" s="208" t="s">
        <v>259</v>
      </c>
      <c r="S2945" s="203">
        <v>44837.594768518517</v>
      </c>
    </row>
    <row r="2946" spans="1:19" x14ac:dyDescent="0.2">
      <c r="A2946" s="208" t="s">
        <v>256</v>
      </c>
      <c r="B2946" s="208" t="s">
        <v>132</v>
      </c>
      <c r="C2946" s="203">
        <v>44807.625</v>
      </c>
      <c r="D2946" s="208">
        <v>0</v>
      </c>
      <c r="E2946" s="208">
        <v>0</v>
      </c>
      <c r="F2946" s="208">
        <v>6.2789999999999999</v>
      </c>
      <c r="G2946" s="208">
        <v>6.2789999999999999</v>
      </c>
      <c r="H2946" s="208">
        <v>0</v>
      </c>
      <c r="I2946" s="208">
        <v>0</v>
      </c>
      <c r="J2946" s="208">
        <v>0</v>
      </c>
      <c r="K2946" s="208">
        <v>0</v>
      </c>
      <c r="L2946" s="208"/>
      <c r="M2946" s="208">
        <v>0</v>
      </c>
      <c r="N2946" s="208">
        <v>0</v>
      </c>
      <c r="O2946" s="330">
        <v>1300</v>
      </c>
      <c r="P2946" s="208" t="s">
        <v>257</v>
      </c>
      <c r="Q2946" s="208" t="s">
        <v>258</v>
      </c>
      <c r="R2946" s="208" t="s">
        <v>259</v>
      </c>
      <c r="S2946" s="203">
        <v>44837.594768518517</v>
      </c>
    </row>
    <row r="2947" spans="1:19" x14ac:dyDescent="0.2">
      <c r="A2947" s="208" t="s">
        <v>256</v>
      </c>
      <c r="B2947" s="208" t="s">
        <v>132</v>
      </c>
      <c r="C2947" s="203">
        <v>44807.666666666664</v>
      </c>
      <c r="D2947" s="208">
        <v>0</v>
      </c>
      <c r="E2947" s="208">
        <v>0</v>
      </c>
      <c r="F2947" s="208">
        <v>6.2</v>
      </c>
      <c r="G2947" s="208">
        <v>6.2</v>
      </c>
      <c r="H2947" s="208">
        <v>0</v>
      </c>
      <c r="I2947" s="208">
        <v>0</v>
      </c>
      <c r="J2947" s="208">
        <v>0</v>
      </c>
      <c r="K2947" s="208">
        <v>0</v>
      </c>
      <c r="L2947" s="208"/>
      <c r="M2947" s="208">
        <v>0</v>
      </c>
      <c r="N2947" s="208">
        <v>0</v>
      </c>
      <c r="O2947" s="330">
        <v>1300</v>
      </c>
      <c r="P2947" s="208" t="s">
        <v>257</v>
      </c>
      <c r="Q2947" s="208" t="s">
        <v>258</v>
      </c>
      <c r="R2947" s="208" t="s">
        <v>259</v>
      </c>
      <c r="S2947" s="203">
        <v>44837.594768518517</v>
      </c>
    </row>
    <row r="2948" spans="1:19" x14ac:dyDescent="0.2">
      <c r="A2948" s="208" t="s">
        <v>256</v>
      </c>
      <c r="B2948" s="208" t="s">
        <v>132</v>
      </c>
      <c r="C2948" s="203">
        <v>44807.708333333336</v>
      </c>
      <c r="D2948" s="208">
        <v>0</v>
      </c>
      <c r="E2948" s="208">
        <v>0</v>
      </c>
      <c r="F2948" s="208">
        <v>5.7190000000000003</v>
      </c>
      <c r="G2948" s="208">
        <v>5.7190000000000003</v>
      </c>
      <c r="H2948" s="208">
        <v>0</v>
      </c>
      <c r="I2948" s="208">
        <v>0</v>
      </c>
      <c r="J2948" s="208">
        <v>0</v>
      </c>
      <c r="K2948" s="208">
        <v>0</v>
      </c>
      <c r="L2948" s="208"/>
      <c r="M2948" s="208">
        <v>0</v>
      </c>
      <c r="N2948" s="208">
        <v>0</v>
      </c>
      <c r="O2948" s="330">
        <v>1300</v>
      </c>
      <c r="P2948" s="208" t="s">
        <v>257</v>
      </c>
      <c r="Q2948" s="208" t="s">
        <v>258</v>
      </c>
      <c r="R2948" s="208" t="s">
        <v>259</v>
      </c>
      <c r="S2948" s="203">
        <v>44837.594768518517</v>
      </c>
    </row>
    <row r="2949" spans="1:19" x14ac:dyDescent="0.2">
      <c r="A2949" s="208" t="s">
        <v>256</v>
      </c>
      <c r="B2949" s="208" t="s">
        <v>132</v>
      </c>
      <c r="C2949" s="203">
        <v>44807.75</v>
      </c>
      <c r="D2949" s="208">
        <v>0</v>
      </c>
      <c r="E2949" s="208">
        <v>0</v>
      </c>
      <c r="F2949" s="208">
        <v>5.6340000000000003</v>
      </c>
      <c r="G2949" s="208">
        <v>5.6340000000000003</v>
      </c>
      <c r="H2949" s="208">
        <v>0</v>
      </c>
      <c r="I2949" s="208">
        <v>0</v>
      </c>
      <c r="J2949" s="208">
        <v>0</v>
      </c>
      <c r="K2949" s="208">
        <v>0</v>
      </c>
      <c r="L2949" s="208"/>
      <c r="M2949" s="208">
        <v>0</v>
      </c>
      <c r="N2949" s="208">
        <v>0</v>
      </c>
      <c r="O2949" s="330">
        <v>1300</v>
      </c>
      <c r="P2949" s="208" t="s">
        <v>257</v>
      </c>
      <c r="Q2949" s="208" t="s">
        <v>258</v>
      </c>
      <c r="R2949" s="208" t="s">
        <v>259</v>
      </c>
      <c r="S2949" s="203">
        <v>44837.594768518517</v>
      </c>
    </row>
    <row r="2950" spans="1:19" x14ac:dyDescent="0.2">
      <c r="A2950" s="208" t="s">
        <v>256</v>
      </c>
      <c r="B2950" s="208" t="s">
        <v>132</v>
      </c>
      <c r="C2950" s="203">
        <v>44807.791666666664</v>
      </c>
      <c r="D2950" s="208">
        <v>0</v>
      </c>
      <c r="E2950" s="208">
        <v>0</v>
      </c>
      <c r="F2950" s="208">
        <v>5.5119999999999996</v>
      </c>
      <c r="G2950" s="208">
        <v>5.5119999999999996</v>
      </c>
      <c r="H2950" s="208">
        <v>0</v>
      </c>
      <c r="I2950" s="208">
        <v>0</v>
      </c>
      <c r="J2950" s="208">
        <v>0</v>
      </c>
      <c r="K2950" s="208">
        <v>0</v>
      </c>
      <c r="L2950" s="208"/>
      <c r="M2950" s="208">
        <v>0</v>
      </c>
      <c r="N2950" s="208">
        <v>0</v>
      </c>
      <c r="O2950" s="330">
        <v>1300</v>
      </c>
      <c r="P2950" s="208" t="s">
        <v>257</v>
      </c>
      <c r="Q2950" s="208" t="s">
        <v>258</v>
      </c>
      <c r="R2950" s="208" t="s">
        <v>259</v>
      </c>
      <c r="S2950" s="203">
        <v>44837.594768518517</v>
      </c>
    </row>
    <row r="2951" spans="1:19" x14ac:dyDescent="0.2">
      <c r="A2951" s="208" t="s">
        <v>256</v>
      </c>
      <c r="B2951" s="208" t="s">
        <v>132</v>
      </c>
      <c r="C2951" s="203">
        <v>44807.833333333336</v>
      </c>
      <c r="D2951" s="208">
        <v>0</v>
      </c>
      <c r="E2951" s="208">
        <v>0</v>
      </c>
      <c r="F2951" s="208">
        <v>5.5010000000000003</v>
      </c>
      <c r="G2951" s="208">
        <v>5.5010000000000003</v>
      </c>
      <c r="H2951" s="208">
        <v>0</v>
      </c>
      <c r="I2951" s="208">
        <v>0</v>
      </c>
      <c r="J2951" s="208">
        <v>0</v>
      </c>
      <c r="K2951" s="208">
        <v>0</v>
      </c>
      <c r="L2951" s="208"/>
      <c r="M2951" s="208">
        <v>0</v>
      </c>
      <c r="N2951" s="208">
        <v>0</v>
      </c>
      <c r="O2951" s="330">
        <v>1300</v>
      </c>
      <c r="P2951" s="208" t="s">
        <v>257</v>
      </c>
      <c r="Q2951" s="208" t="s">
        <v>258</v>
      </c>
      <c r="R2951" s="208" t="s">
        <v>259</v>
      </c>
      <c r="S2951" s="203">
        <v>44837.594768518517</v>
      </c>
    </row>
    <row r="2952" spans="1:19" x14ac:dyDescent="0.2">
      <c r="A2952" s="208" t="s">
        <v>256</v>
      </c>
      <c r="B2952" s="208" t="s">
        <v>132</v>
      </c>
      <c r="C2952" s="203">
        <v>44807.875</v>
      </c>
      <c r="D2952" s="208">
        <v>0</v>
      </c>
      <c r="E2952" s="208">
        <v>0</v>
      </c>
      <c r="F2952" s="208">
        <v>5.492</v>
      </c>
      <c r="G2952" s="208">
        <v>5.492</v>
      </c>
      <c r="H2952" s="208">
        <v>0</v>
      </c>
      <c r="I2952" s="208">
        <v>0</v>
      </c>
      <c r="J2952" s="208">
        <v>0</v>
      </c>
      <c r="K2952" s="208">
        <v>0</v>
      </c>
      <c r="L2952" s="208"/>
      <c r="M2952" s="208">
        <v>0</v>
      </c>
      <c r="N2952" s="208">
        <v>0</v>
      </c>
      <c r="O2952" s="330">
        <v>1300</v>
      </c>
      <c r="P2952" s="208" t="s">
        <v>257</v>
      </c>
      <c r="Q2952" s="208" t="s">
        <v>258</v>
      </c>
      <c r="R2952" s="208" t="s">
        <v>259</v>
      </c>
      <c r="S2952" s="203">
        <v>44837.594768518517</v>
      </c>
    </row>
    <row r="2953" spans="1:19" x14ac:dyDescent="0.2">
      <c r="A2953" s="208" t="s">
        <v>256</v>
      </c>
      <c r="B2953" s="208" t="s">
        <v>132</v>
      </c>
      <c r="C2953" s="203">
        <v>44807.916666666664</v>
      </c>
      <c r="D2953" s="208">
        <v>0</v>
      </c>
      <c r="E2953" s="208">
        <v>0</v>
      </c>
      <c r="F2953" s="208">
        <v>5.5010000000000003</v>
      </c>
      <c r="G2953" s="208">
        <v>5.5010000000000003</v>
      </c>
      <c r="H2953" s="208">
        <v>0</v>
      </c>
      <c r="I2953" s="208">
        <v>0</v>
      </c>
      <c r="J2953" s="208">
        <v>0</v>
      </c>
      <c r="K2953" s="208">
        <v>0</v>
      </c>
      <c r="L2953" s="208"/>
      <c r="M2953" s="208">
        <v>0</v>
      </c>
      <c r="N2953" s="208">
        <v>0</v>
      </c>
      <c r="O2953" s="330">
        <v>1300</v>
      </c>
      <c r="P2953" s="208" t="s">
        <v>257</v>
      </c>
      <c r="Q2953" s="208" t="s">
        <v>258</v>
      </c>
      <c r="R2953" s="208" t="s">
        <v>259</v>
      </c>
      <c r="S2953" s="203">
        <v>44837.594768518517</v>
      </c>
    </row>
    <row r="2954" spans="1:19" x14ac:dyDescent="0.2">
      <c r="A2954" s="208" t="s">
        <v>256</v>
      </c>
      <c r="B2954" s="208" t="s">
        <v>132</v>
      </c>
      <c r="C2954" s="203">
        <v>44807.958333333336</v>
      </c>
      <c r="D2954" s="208">
        <v>0</v>
      </c>
      <c r="E2954" s="208">
        <v>0</v>
      </c>
      <c r="F2954" s="208">
        <v>5.5270000000000001</v>
      </c>
      <c r="G2954" s="208">
        <v>5.5270000000000001</v>
      </c>
      <c r="H2954" s="208">
        <v>0</v>
      </c>
      <c r="I2954" s="208">
        <v>0</v>
      </c>
      <c r="J2954" s="208">
        <v>0</v>
      </c>
      <c r="K2954" s="208">
        <v>0</v>
      </c>
      <c r="L2954" s="208"/>
      <c r="M2954" s="208">
        <v>0</v>
      </c>
      <c r="N2954" s="208">
        <v>0</v>
      </c>
      <c r="O2954" s="330">
        <v>1300</v>
      </c>
      <c r="P2954" s="208" t="s">
        <v>257</v>
      </c>
      <c r="Q2954" s="208" t="s">
        <v>258</v>
      </c>
      <c r="R2954" s="208" t="s">
        <v>259</v>
      </c>
      <c r="S2954" s="203">
        <v>44837.594768518517</v>
      </c>
    </row>
    <row r="2955" spans="1:19" x14ac:dyDescent="0.2">
      <c r="A2955" s="208" t="s">
        <v>256</v>
      </c>
      <c r="B2955" s="208" t="s">
        <v>132</v>
      </c>
      <c r="C2955" s="203">
        <v>44808</v>
      </c>
      <c r="D2955" s="208">
        <v>0</v>
      </c>
      <c r="E2955" s="208">
        <v>0</v>
      </c>
      <c r="F2955" s="208">
        <v>5.5430000000000001</v>
      </c>
      <c r="G2955" s="208">
        <v>5.5430000000000001</v>
      </c>
      <c r="H2955" s="208">
        <v>0</v>
      </c>
      <c r="I2955" s="208">
        <v>0</v>
      </c>
      <c r="J2955" s="208">
        <v>0</v>
      </c>
      <c r="K2955" s="208">
        <v>0</v>
      </c>
      <c r="L2955" s="208"/>
      <c r="M2955" s="208">
        <v>0</v>
      </c>
      <c r="N2955" s="208">
        <v>0</v>
      </c>
      <c r="O2955" s="330">
        <v>1300</v>
      </c>
      <c r="P2955" s="208" t="s">
        <v>257</v>
      </c>
      <c r="Q2955" s="208" t="s">
        <v>258</v>
      </c>
      <c r="R2955" s="208" t="s">
        <v>259</v>
      </c>
      <c r="S2955" s="203">
        <v>44837.594768518517</v>
      </c>
    </row>
    <row r="2956" spans="1:19" x14ac:dyDescent="0.2">
      <c r="A2956" s="208" t="s">
        <v>256</v>
      </c>
      <c r="B2956" s="208" t="s">
        <v>132</v>
      </c>
      <c r="C2956" s="203">
        <v>44808.041666666664</v>
      </c>
      <c r="D2956" s="208">
        <v>0</v>
      </c>
      <c r="E2956" s="208">
        <v>0</v>
      </c>
      <c r="F2956" s="208">
        <v>5.4459999999999997</v>
      </c>
      <c r="G2956" s="208">
        <v>5.4459999999999997</v>
      </c>
      <c r="H2956" s="208">
        <v>0</v>
      </c>
      <c r="I2956" s="208">
        <v>0</v>
      </c>
      <c r="J2956" s="208">
        <v>0</v>
      </c>
      <c r="K2956" s="208">
        <v>0</v>
      </c>
      <c r="L2956" s="208"/>
      <c r="M2956" s="208">
        <v>0</v>
      </c>
      <c r="N2956" s="208">
        <v>0</v>
      </c>
      <c r="O2956" s="330">
        <v>1300</v>
      </c>
      <c r="P2956" s="208" t="s">
        <v>257</v>
      </c>
      <c r="Q2956" s="208" t="s">
        <v>258</v>
      </c>
      <c r="R2956" s="208" t="s">
        <v>259</v>
      </c>
      <c r="S2956" s="203">
        <v>44837.594768518517</v>
      </c>
    </row>
    <row r="2957" spans="1:19" x14ac:dyDescent="0.2">
      <c r="A2957" s="208" t="s">
        <v>256</v>
      </c>
      <c r="B2957" s="208" t="s">
        <v>132</v>
      </c>
      <c r="C2957" s="203">
        <v>44808.083333333336</v>
      </c>
      <c r="D2957" s="208">
        <v>0</v>
      </c>
      <c r="E2957" s="208">
        <v>0</v>
      </c>
      <c r="F2957" s="208">
        <v>5.1970000000000001</v>
      </c>
      <c r="G2957" s="208">
        <v>5.1970000000000001</v>
      </c>
      <c r="H2957" s="208">
        <v>0</v>
      </c>
      <c r="I2957" s="208">
        <v>0</v>
      </c>
      <c r="J2957" s="208">
        <v>0</v>
      </c>
      <c r="K2957" s="208">
        <v>0</v>
      </c>
      <c r="L2957" s="208"/>
      <c r="M2957" s="208">
        <v>0</v>
      </c>
      <c r="N2957" s="208">
        <v>0</v>
      </c>
      <c r="O2957" s="330">
        <v>1300</v>
      </c>
      <c r="P2957" s="208" t="s">
        <v>257</v>
      </c>
      <c r="Q2957" s="208" t="s">
        <v>258</v>
      </c>
      <c r="R2957" s="208" t="s">
        <v>259</v>
      </c>
      <c r="S2957" s="203">
        <v>44837.594768518517</v>
      </c>
    </row>
    <row r="2958" spans="1:19" x14ac:dyDescent="0.2">
      <c r="A2958" s="208" t="s">
        <v>256</v>
      </c>
      <c r="B2958" s="208" t="s">
        <v>132</v>
      </c>
      <c r="C2958" s="203">
        <v>44808.125</v>
      </c>
      <c r="D2958" s="208">
        <v>0</v>
      </c>
      <c r="E2958" s="208">
        <v>0</v>
      </c>
      <c r="F2958" s="208">
        <v>3.8359999999999999</v>
      </c>
      <c r="G2958" s="208">
        <v>3.8359999999999999</v>
      </c>
      <c r="H2958" s="208">
        <v>0</v>
      </c>
      <c r="I2958" s="208">
        <v>0</v>
      </c>
      <c r="J2958" s="208">
        <v>0</v>
      </c>
      <c r="K2958" s="208">
        <v>0</v>
      </c>
      <c r="L2958" s="208"/>
      <c r="M2958" s="208">
        <v>0</v>
      </c>
      <c r="N2958" s="208">
        <v>0</v>
      </c>
      <c r="O2958" s="330">
        <v>1300</v>
      </c>
      <c r="P2958" s="208" t="s">
        <v>257</v>
      </c>
      <c r="Q2958" s="208" t="s">
        <v>258</v>
      </c>
      <c r="R2958" s="208" t="s">
        <v>259</v>
      </c>
      <c r="S2958" s="203">
        <v>44837.594768518517</v>
      </c>
    </row>
    <row r="2959" spans="1:19" x14ac:dyDescent="0.2">
      <c r="A2959" s="208" t="s">
        <v>256</v>
      </c>
      <c r="B2959" s="208" t="s">
        <v>132</v>
      </c>
      <c r="C2959" s="203">
        <v>44808.166666666664</v>
      </c>
      <c r="D2959" s="208">
        <v>0</v>
      </c>
      <c r="E2959" s="208">
        <v>0</v>
      </c>
      <c r="F2959" s="208">
        <v>3.0920000000000001</v>
      </c>
      <c r="G2959" s="208">
        <v>3.0920000000000001</v>
      </c>
      <c r="H2959" s="208">
        <v>0</v>
      </c>
      <c r="I2959" s="208">
        <v>0</v>
      </c>
      <c r="J2959" s="208">
        <v>0</v>
      </c>
      <c r="K2959" s="208">
        <v>0</v>
      </c>
      <c r="L2959" s="208"/>
      <c r="M2959" s="208">
        <v>0</v>
      </c>
      <c r="N2959" s="208">
        <v>0</v>
      </c>
      <c r="O2959" s="330">
        <v>1300</v>
      </c>
      <c r="P2959" s="208" t="s">
        <v>257</v>
      </c>
      <c r="Q2959" s="208" t="s">
        <v>258</v>
      </c>
      <c r="R2959" s="208" t="s">
        <v>259</v>
      </c>
      <c r="S2959" s="203">
        <v>44837.594768518517</v>
      </c>
    </row>
    <row r="2960" spans="1:19" x14ac:dyDescent="0.2">
      <c r="A2960" s="208" t="s">
        <v>256</v>
      </c>
      <c r="B2960" s="208" t="s">
        <v>132</v>
      </c>
      <c r="C2960" s="203">
        <v>44808.208333333336</v>
      </c>
      <c r="D2960" s="208">
        <v>0</v>
      </c>
      <c r="E2960" s="208">
        <v>0</v>
      </c>
      <c r="F2960" s="208">
        <v>1.9219999999999999</v>
      </c>
      <c r="G2960" s="208">
        <v>1.9219999999999999</v>
      </c>
      <c r="H2960" s="208">
        <v>0</v>
      </c>
      <c r="I2960" s="208">
        <v>0</v>
      </c>
      <c r="J2960" s="208">
        <v>0</v>
      </c>
      <c r="K2960" s="208">
        <v>0</v>
      </c>
      <c r="L2960" s="208"/>
      <c r="M2960" s="208">
        <v>0</v>
      </c>
      <c r="N2960" s="208">
        <v>0</v>
      </c>
      <c r="O2960" s="330">
        <v>1300</v>
      </c>
      <c r="P2960" s="208" t="s">
        <v>257</v>
      </c>
      <c r="Q2960" s="208" t="s">
        <v>258</v>
      </c>
      <c r="R2960" s="208" t="s">
        <v>259</v>
      </c>
      <c r="S2960" s="203">
        <v>44837.594768518517</v>
      </c>
    </row>
    <row r="2961" spans="1:19" x14ac:dyDescent="0.2">
      <c r="A2961" s="208" t="s">
        <v>256</v>
      </c>
      <c r="B2961" s="208" t="s">
        <v>132</v>
      </c>
      <c r="C2961" s="203">
        <v>44808.25</v>
      </c>
      <c r="D2961" s="208">
        <v>0</v>
      </c>
      <c r="E2961" s="208">
        <v>0</v>
      </c>
      <c r="F2961" s="208">
        <v>1.925</v>
      </c>
      <c r="G2961" s="208">
        <v>1.925</v>
      </c>
      <c r="H2961" s="208">
        <v>0</v>
      </c>
      <c r="I2961" s="208">
        <v>0</v>
      </c>
      <c r="J2961" s="208">
        <v>0</v>
      </c>
      <c r="K2961" s="208">
        <v>0</v>
      </c>
      <c r="L2961" s="208"/>
      <c r="M2961" s="208">
        <v>0</v>
      </c>
      <c r="N2961" s="208">
        <v>0</v>
      </c>
      <c r="O2961" s="330">
        <v>1300</v>
      </c>
      <c r="P2961" s="208" t="s">
        <v>257</v>
      </c>
      <c r="Q2961" s="208" t="s">
        <v>258</v>
      </c>
      <c r="R2961" s="208" t="s">
        <v>259</v>
      </c>
      <c r="S2961" s="203">
        <v>44837.594768518517</v>
      </c>
    </row>
    <row r="2962" spans="1:19" x14ac:dyDescent="0.2">
      <c r="A2962" s="208" t="s">
        <v>256</v>
      </c>
      <c r="B2962" s="208" t="s">
        <v>132</v>
      </c>
      <c r="C2962" s="203">
        <v>44808.291666666664</v>
      </c>
      <c r="D2962" s="208">
        <v>0</v>
      </c>
      <c r="E2962" s="208">
        <v>0</v>
      </c>
      <c r="F2962" s="208">
        <v>1.93</v>
      </c>
      <c r="G2962" s="208">
        <v>1.93</v>
      </c>
      <c r="H2962" s="208">
        <v>0</v>
      </c>
      <c r="I2962" s="208">
        <v>0</v>
      </c>
      <c r="J2962" s="208">
        <v>0</v>
      </c>
      <c r="K2962" s="208">
        <v>0</v>
      </c>
      <c r="L2962" s="208"/>
      <c r="M2962" s="208">
        <v>0</v>
      </c>
      <c r="N2962" s="208">
        <v>0</v>
      </c>
      <c r="O2962" s="330">
        <v>1300</v>
      </c>
      <c r="P2962" s="208" t="s">
        <v>257</v>
      </c>
      <c r="Q2962" s="208" t="s">
        <v>258</v>
      </c>
      <c r="R2962" s="208" t="s">
        <v>259</v>
      </c>
      <c r="S2962" s="203">
        <v>44837.594768518517</v>
      </c>
    </row>
    <row r="2963" spans="1:19" x14ac:dyDescent="0.2">
      <c r="A2963" s="208" t="s">
        <v>256</v>
      </c>
      <c r="B2963" s="208" t="s">
        <v>132</v>
      </c>
      <c r="C2963" s="203">
        <v>44808.333333333336</v>
      </c>
      <c r="D2963" s="208">
        <v>0</v>
      </c>
      <c r="E2963" s="208">
        <v>0</v>
      </c>
      <c r="F2963" s="208">
        <v>1.86</v>
      </c>
      <c r="G2963" s="208">
        <v>1.86</v>
      </c>
      <c r="H2963" s="208">
        <v>0</v>
      </c>
      <c r="I2963" s="208">
        <v>0</v>
      </c>
      <c r="J2963" s="208">
        <v>0</v>
      </c>
      <c r="K2963" s="208">
        <v>0</v>
      </c>
      <c r="L2963" s="208"/>
      <c r="M2963" s="208">
        <v>0</v>
      </c>
      <c r="N2963" s="208">
        <v>0</v>
      </c>
      <c r="O2963" s="330">
        <v>1300</v>
      </c>
      <c r="P2963" s="208" t="s">
        <v>257</v>
      </c>
      <c r="Q2963" s="208" t="s">
        <v>258</v>
      </c>
      <c r="R2963" s="208" t="s">
        <v>259</v>
      </c>
      <c r="S2963" s="203">
        <v>44837.594768518517</v>
      </c>
    </row>
    <row r="2964" spans="1:19" x14ac:dyDescent="0.2">
      <c r="A2964" s="208" t="s">
        <v>256</v>
      </c>
      <c r="B2964" s="208" t="s">
        <v>132</v>
      </c>
      <c r="C2964" s="203">
        <v>44808.375</v>
      </c>
      <c r="D2964" s="208">
        <v>0</v>
      </c>
      <c r="E2964" s="208">
        <v>0</v>
      </c>
      <c r="F2964" s="208">
        <v>1.8520000000000001</v>
      </c>
      <c r="G2964" s="208">
        <v>1.8520000000000001</v>
      </c>
      <c r="H2964" s="208">
        <v>0</v>
      </c>
      <c r="I2964" s="208">
        <v>0</v>
      </c>
      <c r="J2964" s="208">
        <v>0</v>
      </c>
      <c r="K2964" s="208">
        <v>0</v>
      </c>
      <c r="L2964" s="208"/>
      <c r="M2964" s="208">
        <v>0</v>
      </c>
      <c r="N2964" s="208">
        <v>0</v>
      </c>
      <c r="O2964" s="330">
        <v>1300</v>
      </c>
      <c r="P2964" s="208" t="s">
        <v>257</v>
      </c>
      <c r="Q2964" s="208" t="s">
        <v>258</v>
      </c>
      <c r="R2964" s="208" t="s">
        <v>259</v>
      </c>
      <c r="S2964" s="203">
        <v>44837.594768518517</v>
      </c>
    </row>
    <row r="2965" spans="1:19" x14ac:dyDescent="0.2">
      <c r="A2965" s="208" t="s">
        <v>256</v>
      </c>
      <c r="B2965" s="208" t="s">
        <v>132</v>
      </c>
      <c r="C2965" s="203">
        <v>44808.416666666664</v>
      </c>
      <c r="D2965" s="208">
        <v>0</v>
      </c>
      <c r="E2965" s="208">
        <v>0</v>
      </c>
      <c r="F2965" s="208">
        <v>1.8560000000000001</v>
      </c>
      <c r="G2965" s="208">
        <v>1.8560000000000001</v>
      </c>
      <c r="H2965" s="208">
        <v>0</v>
      </c>
      <c r="I2965" s="208">
        <v>0</v>
      </c>
      <c r="J2965" s="208">
        <v>0</v>
      </c>
      <c r="K2965" s="208">
        <v>0</v>
      </c>
      <c r="L2965" s="208"/>
      <c r="M2965" s="208">
        <v>0</v>
      </c>
      <c r="N2965" s="208">
        <v>0</v>
      </c>
      <c r="O2965" s="330">
        <v>1300</v>
      </c>
      <c r="P2965" s="208" t="s">
        <v>257</v>
      </c>
      <c r="Q2965" s="208" t="s">
        <v>258</v>
      </c>
      <c r="R2965" s="208" t="s">
        <v>259</v>
      </c>
      <c r="S2965" s="203">
        <v>44837.594768518517</v>
      </c>
    </row>
    <row r="2966" spans="1:19" x14ac:dyDescent="0.2">
      <c r="A2966" s="208" t="s">
        <v>256</v>
      </c>
      <c r="B2966" s="208" t="s">
        <v>132</v>
      </c>
      <c r="C2966" s="203">
        <v>44808.458333333336</v>
      </c>
      <c r="D2966" s="208">
        <v>0</v>
      </c>
      <c r="E2966" s="208">
        <v>0</v>
      </c>
      <c r="F2966" s="208">
        <v>1.855</v>
      </c>
      <c r="G2966" s="208">
        <v>1.855</v>
      </c>
      <c r="H2966" s="208">
        <v>0</v>
      </c>
      <c r="I2966" s="208">
        <v>0</v>
      </c>
      <c r="J2966" s="208">
        <v>0</v>
      </c>
      <c r="K2966" s="208">
        <v>0</v>
      </c>
      <c r="L2966" s="208"/>
      <c r="M2966" s="208">
        <v>0</v>
      </c>
      <c r="N2966" s="208">
        <v>0</v>
      </c>
      <c r="O2966" s="330">
        <v>1300</v>
      </c>
      <c r="P2966" s="208" t="s">
        <v>257</v>
      </c>
      <c r="Q2966" s="208" t="s">
        <v>258</v>
      </c>
      <c r="R2966" s="208" t="s">
        <v>259</v>
      </c>
      <c r="S2966" s="203">
        <v>44837.594768518517</v>
      </c>
    </row>
    <row r="2967" spans="1:19" x14ac:dyDescent="0.2">
      <c r="A2967" s="208" t="s">
        <v>256</v>
      </c>
      <c r="B2967" s="208" t="s">
        <v>132</v>
      </c>
      <c r="C2967" s="203">
        <v>44808.5</v>
      </c>
      <c r="D2967" s="208">
        <v>0</v>
      </c>
      <c r="E2967" s="208">
        <v>0</v>
      </c>
      <c r="F2967" s="208">
        <v>1.8540000000000001</v>
      </c>
      <c r="G2967" s="208">
        <v>1.8540000000000001</v>
      </c>
      <c r="H2967" s="208">
        <v>0</v>
      </c>
      <c r="I2967" s="208">
        <v>0</v>
      </c>
      <c r="J2967" s="208">
        <v>0</v>
      </c>
      <c r="K2967" s="208">
        <v>0</v>
      </c>
      <c r="L2967" s="208"/>
      <c r="M2967" s="208">
        <v>0</v>
      </c>
      <c r="N2967" s="208">
        <v>0</v>
      </c>
      <c r="O2967" s="330">
        <v>1300</v>
      </c>
      <c r="P2967" s="208" t="s">
        <v>257</v>
      </c>
      <c r="Q2967" s="208" t="s">
        <v>258</v>
      </c>
      <c r="R2967" s="208" t="s">
        <v>259</v>
      </c>
      <c r="S2967" s="203">
        <v>44837.594768518517</v>
      </c>
    </row>
    <row r="2968" spans="1:19" x14ac:dyDescent="0.2">
      <c r="A2968" s="208" t="s">
        <v>256</v>
      </c>
      <c r="B2968" s="208" t="s">
        <v>132</v>
      </c>
      <c r="C2968" s="203">
        <v>44808.541666666664</v>
      </c>
      <c r="D2968" s="208">
        <v>0</v>
      </c>
      <c r="E2968" s="208">
        <v>0</v>
      </c>
      <c r="F2968" s="208">
        <v>1.857</v>
      </c>
      <c r="G2968" s="208">
        <v>1.857</v>
      </c>
      <c r="H2968" s="208">
        <v>0</v>
      </c>
      <c r="I2968" s="208">
        <v>0</v>
      </c>
      <c r="J2968" s="208">
        <v>0</v>
      </c>
      <c r="K2968" s="208">
        <v>0</v>
      </c>
      <c r="L2968" s="208"/>
      <c r="M2968" s="208">
        <v>0</v>
      </c>
      <c r="N2968" s="208">
        <v>0</v>
      </c>
      <c r="O2968" s="330">
        <v>1300</v>
      </c>
      <c r="P2968" s="208" t="s">
        <v>257</v>
      </c>
      <c r="Q2968" s="208" t="s">
        <v>258</v>
      </c>
      <c r="R2968" s="208" t="s">
        <v>259</v>
      </c>
      <c r="S2968" s="203">
        <v>44837.594768518517</v>
      </c>
    </row>
    <row r="2969" spans="1:19" x14ac:dyDescent="0.2">
      <c r="A2969" s="208" t="s">
        <v>256</v>
      </c>
      <c r="B2969" s="208" t="s">
        <v>132</v>
      </c>
      <c r="C2969" s="203">
        <v>44808.583333333336</v>
      </c>
      <c r="D2969" s="208">
        <v>0</v>
      </c>
      <c r="E2969" s="208">
        <v>0</v>
      </c>
      <c r="F2969" s="208">
        <v>1.831</v>
      </c>
      <c r="G2969" s="208">
        <v>1.831</v>
      </c>
      <c r="H2969" s="208">
        <v>0</v>
      </c>
      <c r="I2969" s="208">
        <v>0</v>
      </c>
      <c r="J2969" s="208">
        <v>0</v>
      </c>
      <c r="K2969" s="208">
        <v>0</v>
      </c>
      <c r="L2969" s="208"/>
      <c r="M2969" s="208">
        <v>0</v>
      </c>
      <c r="N2969" s="208">
        <v>0</v>
      </c>
      <c r="O2969" s="330">
        <v>1300</v>
      </c>
      <c r="P2969" s="208" t="s">
        <v>257</v>
      </c>
      <c r="Q2969" s="208" t="s">
        <v>258</v>
      </c>
      <c r="R2969" s="208" t="s">
        <v>259</v>
      </c>
      <c r="S2969" s="203">
        <v>44837.594768518517</v>
      </c>
    </row>
    <row r="2970" spans="1:19" x14ac:dyDescent="0.2">
      <c r="A2970" s="208" t="s">
        <v>256</v>
      </c>
      <c r="B2970" s="208" t="s">
        <v>132</v>
      </c>
      <c r="C2970" s="203">
        <v>44808.625</v>
      </c>
      <c r="D2970" s="208">
        <v>0</v>
      </c>
      <c r="E2970" s="208">
        <v>0</v>
      </c>
      <c r="F2970" s="208">
        <v>1.8280000000000001</v>
      </c>
      <c r="G2970" s="208">
        <v>1.8280000000000001</v>
      </c>
      <c r="H2970" s="208">
        <v>0</v>
      </c>
      <c r="I2970" s="208">
        <v>0</v>
      </c>
      <c r="J2970" s="208">
        <v>0</v>
      </c>
      <c r="K2970" s="208">
        <v>0</v>
      </c>
      <c r="L2970" s="208"/>
      <c r="M2970" s="208">
        <v>0</v>
      </c>
      <c r="N2970" s="208">
        <v>0</v>
      </c>
      <c r="O2970" s="330">
        <v>1300</v>
      </c>
      <c r="P2970" s="208" t="s">
        <v>257</v>
      </c>
      <c r="Q2970" s="208" t="s">
        <v>258</v>
      </c>
      <c r="R2970" s="208" t="s">
        <v>259</v>
      </c>
      <c r="S2970" s="203">
        <v>44837.594768518517</v>
      </c>
    </row>
    <row r="2971" spans="1:19" x14ac:dyDescent="0.2">
      <c r="A2971" s="208" t="s">
        <v>256</v>
      </c>
      <c r="B2971" s="208" t="s">
        <v>132</v>
      </c>
      <c r="C2971" s="203">
        <v>44808.666666666664</v>
      </c>
      <c r="D2971" s="208">
        <v>0</v>
      </c>
      <c r="E2971" s="208">
        <v>0</v>
      </c>
      <c r="F2971" s="208">
        <v>1.8160000000000001</v>
      </c>
      <c r="G2971" s="208">
        <v>1.8160000000000001</v>
      </c>
      <c r="H2971" s="208">
        <v>0</v>
      </c>
      <c r="I2971" s="208">
        <v>0</v>
      </c>
      <c r="J2971" s="208">
        <v>0</v>
      </c>
      <c r="K2971" s="208">
        <v>0</v>
      </c>
      <c r="L2971" s="208"/>
      <c r="M2971" s="208">
        <v>0</v>
      </c>
      <c r="N2971" s="208">
        <v>0</v>
      </c>
      <c r="O2971" s="330">
        <v>1300</v>
      </c>
      <c r="P2971" s="208" t="s">
        <v>257</v>
      </c>
      <c r="Q2971" s="208" t="s">
        <v>258</v>
      </c>
      <c r="R2971" s="208" t="s">
        <v>259</v>
      </c>
      <c r="S2971" s="203">
        <v>44837.594768518517</v>
      </c>
    </row>
    <row r="2972" spans="1:19" x14ac:dyDescent="0.2">
      <c r="A2972" s="208" t="s">
        <v>256</v>
      </c>
      <c r="B2972" s="208" t="s">
        <v>132</v>
      </c>
      <c r="C2972" s="203">
        <v>44808.708333333336</v>
      </c>
      <c r="D2972" s="208">
        <v>0</v>
      </c>
      <c r="E2972" s="208">
        <v>0</v>
      </c>
      <c r="F2972" s="208">
        <v>1.8140000000000001</v>
      </c>
      <c r="G2972" s="208">
        <v>1.8140000000000001</v>
      </c>
      <c r="H2972" s="208">
        <v>0</v>
      </c>
      <c r="I2972" s="208">
        <v>0</v>
      </c>
      <c r="J2972" s="208">
        <v>0</v>
      </c>
      <c r="K2972" s="208">
        <v>0</v>
      </c>
      <c r="L2972" s="208"/>
      <c r="M2972" s="208">
        <v>0</v>
      </c>
      <c r="N2972" s="208">
        <v>0</v>
      </c>
      <c r="O2972" s="330">
        <v>1300</v>
      </c>
      <c r="P2972" s="208" t="s">
        <v>257</v>
      </c>
      <c r="Q2972" s="208" t="s">
        <v>258</v>
      </c>
      <c r="R2972" s="208" t="s">
        <v>259</v>
      </c>
      <c r="S2972" s="203">
        <v>44837.594768518517</v>
      </c>
    </row>
    <row r="2973" spans="1:19" x14ac:dyDescent="0.2">
      <c r="A2973" s="208" t="s">
        <v>256</v>
      </c>
      <c r="B2973" s="208" t="s">
        <v>132</v>
      </c>
      <c r="C2973" s="203">
        <v>44808.75</v>
      </c>
      <c r="D2973" s="208">
        <v>0</v>
      </c>
      <c r="E2973" s="208">
        <v>0</v>
      </c>
      <c r="F2973" s="208">
        <v>1.8089999999999999</v>
      </c>
      <c r="G2973" s="208">
        <v>1.8089999999999999</v>
      </c>
      <c r="H2973" s="208">
        <v>0</v>
      </c>
      <c r="I2973" s="208">
        <v>0</v>
      </c>
      <c r="J2973" s="208">
        <v>0</v>
      </c>
      <c r="K2973" s="208">
        <v>0</v>
      </c>
      <c r="L2973" s="208"/>
      <c r="M2973" s="208">
        <v>0</v>
      </c>
      <c r="N2973" s="208">
        <v>0</v>
      </c>
      <c r="O2973" s="330">
        <v>1300</v>
      </c>
      <c r="P2973" s="208" t="s">
        <v>257</v>
      </c>
      <c r="Q2973" s="208" t="s">
        <v>258</v>
      </c>
      <c r="R2973" s="208" t="s">
        <v>259</v>
      </c>
      <c r="S2973" s="203">
        <v>44837.594768518517</v>
      </c>
    </row>
    <row r="2974" spans="1:19" x14ac:dyDescent="0.2">
      <c r="A2974" s="208" t="s">
        <v>256</v>
      </c>
      <c r="B2974" s="208" t="s">
        <v>132</v>
      </c>
      <c r="C2974" s="203">
        <v>44808.791666666664</v>
      </c>
      <c r="D2974" s="208">
        <v>0</v>
      </c>
      <c r="E2974" s="208">
        <v>0</v>
      </c>
      <c r="F2974" s="208">
        <v>1.821</v>
      </c>
      <c r="G2974" s="208">
        <v>1.821</v>
      </c>
      <c r="H2974" s="208">
        <v>0</v>
      </c>
      <c r="I2974" s="208">
        <v>0</v>
      </c>
      <c r="J2974" s="208">
        <v>0</v>
      </c>
      <c r="K2974" s="208">
        <v>0</v>
      </c>
      <c r="L2974" s="208"/>
      <c r="M2974" s="208">
        <v>0</v>
      </c>
      <c r="N2974" s="208">
        <v>0</v>
      </c>
      <c r="O2974" s="330">
        <v>1300</v>
      </c>
      <c r="P2974" s="208" t="s">
        <v>257</v>
      </c>
      <c r="Q2974" s="208" t="s">
        <v>258</v>
      </c>
      <c r="R2974" s="208" t="s">
        <v>259</v>
      </c>
      <c r="S2974" s="203">
        <v>44837.594768518517</v>
      </c>
    </row>
    <row r="2975" spans="1:19" x14ac:dyDescent="0.2">
      <c r="A2975" s="208" t="s">
        <v>256</v>
      </c>
      <c r="B2975" s="208" t="s">
        <v>132</v>
      </c>
      <c r="C2975" s="203">
        <v>44808.833333333336</v>
      </c>
      <c r="D2975" s="208">
        <v>0</v>
      </c>
      <c r="E2975" s="208">
        <v>0</v>
      </c>
      <c r="F2975" s="208">
        <v>1.8169999999999999</v>
      </c>
      <c r="G2975" s="208">
        <v>1.8169999999999999</v>
      </c>
      <c r="H2975" s="208">
        <v>0</v>
      </c>
      <c r="I2975" s="208">
        <v>0</v>
      </c>
      <c r="J2975" s="208">
        <v>0</v>
      </c>
      <c r="K2975" s="208">
        <v>0</v>
      </c>
      <c r="L2975" s="208"/>
      <c r="M2975" s="208">
        <v>0</v>
      </c>
      <c r="N2975" s="208">
        <v>0</v>
      </c>
      <c r="O2975" s="330">
        <v>1300</v>
      </c>
      <c r="P2975" s="208" t="s">
        <v>257</v>
      </c>
      <c r="Q2975" s="208" t="s">
        <v>258</v>
      </c>
      <c r="R2975" s="208" t="s">
        <v>259</v>
      </c>
      <c r="S2975" s="203">
        <v>44837.594768518517</v>
      </c>
    </row>
    <row r="2976" spans="1:19" x14ac:dyDescent="0.2">
      <c r="A2976" s="208" t="s">
        <v>256</v>
      </c>
      <c r="B2976" s="208" t="s">
        <v>132</v>
      </c>
      <c r="C2976" s="203">
        <v>44808.875</v>
      </c>
      <c r="D2976" s="208">
        <v>0</v>
      </c>
      <c r="E2976" s="208">
        <v>0</v>
      </c>
      <c r="F2976" s="208">
        <v>1.833</v>
      </c>
      <c r="G2976" s="208">
        <v>1.833</v>
      </c>
      <c r="H2976" s="208">
        <v>0</v>
      </c>
      <c r="I2976" s="208">
        <v>0</v>
      </c>
      <c r="J2976" s="208">
        <v>0</v>
      </c>
      <c r="K2976" s="208">
        <v>0</v>
      </c>
      <c r="L2976" s="208"/>
      <c r="M2976" s="208">
        <v>0</v>
      </c>
      <c r="N2976" s="208">
        <v>0</v>
      </c>
      <c r="O2976" s="330">
        <v>1300</v>
      </c>
      <c r="P2976" s="208" t="s">
        <v>257</v>
      </c>
      <c r="Q2976" s="208" t="s">
        <v>258</v>
      </c>
      <c r="R2976" s="208" t="s">
        <v>259</v>
      </c>
      <c r="S2976" s="203">
        <v>44837.594768518517</v>
      </c>
    </row>
    <row r="2977" spans="1:19" x14ac:dyDescent="0.2">
      <c r="A2977" s="208" t="s">
        <v>256</v>
      </c>
      <c r="B2977" s="208" t="s">
        <v>132</v>
      </c>
      <c r="C2977" s="203">
        <v>44808.916666666664</v>
      </c>
      <c r="D2977" s="208">
        <v>0</v>
      </c>
      <c r="E2977" s="208">
        <v>0</v>
      </c>
      <c r="F2977" s="208">
        <v>1.84</v>
      </c>
      <c r="G2977" s="208">
        <v>1.84</v>
      </c>
      <c r="H2977" s="208">
        <v>0</v>
      </c>
      <c r="I2977" s="208">
        <v>0</v>
      </c>
      <c r="J2977" s="208">
        <v>0</v>
      </c>
      <c r="K2977" s="208">
        <v>0</v>
      </c>
      <c r="L2977" s="208"/>
      <c r="M2977" s="208">
        <v>0</v>
      </c>
      <c r="N2977" s="208">
        <v>0</v>
      </c>
      <c r="O2977" s="330">
        <v>1300</v>
      </c>
      <c r="P2977" s="208" t="s">
        <v>257</v>
      </c>
      <c r="Q2977" s="208" t="s">
        <v>258</v>
      </c>
      <c r="R2977" s="208" t="s">
        <v>259</v>
      </c>
      <c r="S2977" s="203">
        <v>44837.594768518517</v>
      </c>
    </row>
    <row r="2978" spans="1:19" x14ac:dyDescent="0.2">
      <c r="A2978" s="208" t="s">
        <v>256</v>
      </c>
      <c r="B2978" s="208" t="s">
        <v>132</v>
      </c>
      <c r="C2978" s="203">
        <v>44808.958333333336</v>
      </c>
      <c r="D2978" s="208">
        <v>0</v>
      </c>
      <c r="E2978" s="208">
        <v>0</v>
      </c>
      <c r="F2978" s="208">
        <v>1.899</v>
      </c>
      <c r="G2978" s="208">
        <v>1.899</v>
      </c>
      <c r="H2978" s="208">
        <v>0</v>
      </c>
      <c r="I2978" s="208">
        <v>0</v>
      </c>
      <c r="J2978" s="208">
        <v>0</v>
      </c>
      <c r="K2978" s="208">
        <v>0</v>
      </c>
      <c r="L2978" s="208"/>
      <c r="M2978" s="208">
        <v>0</v>
      </c>
      <c r="N2978" s="208">
        <v>0</v>
      </c>
      <c r="O2978" s="330">
        <v>1300</v>
      </c>
      <c r="P2978" s="208" t="s">
        <v>257</v>
      </c>
      <c r="Q2978" s="208" t="s">
        <v>258</v>
      </c>
      <c r="R2978" s="208" t="s">
        <v>259</v>
      </c>
      <c r="S2978" s="203">
        <v>44837.594768518517</v>
      </c>
    </row>
    <row r="2979" spans="1:19" x14ac:dyDescent="0.2">
      <c r="A2979" s="208" t="s">
        <v>256</v>
      </c>
      <c r="B2979" s="208" t="s">
        <v>132</v>
      </c>
      <c r="C2979" s="203">
        <v>44809</v>
      </c>
      <c r="D2979" s="208">
        <v>0</v>
      </c>
      <c r="E2979" s="208">
        <v>0</v>
      </c>
      <c r="F2979" s="208">
        <v>1.889</v>
      </c>
      <c r="G2979" s="208">
        <v>1.889</v>
      </c>
      <c r="H2979" s="208">
        <v>0</v>
      </c>
      <c r="I2979" s="208">
        <v>0</v>
      </c>
      <c r="J2979" s="208">
        <v>0</v>
      </c>
      <c r="K2979" s="208">
        <v>0</v>
      </c>
      <c r="L2979" s="208"/>
      <c r="M2979" s="208">
        <v>0</v>
      </c>
      <c r="N2979" s="208">
        <v>0</v>
      </c>
      <c r="O2979" s="330">
        <v>1300</v>
      </c>
      <c r="P2979" s="208" t="s">
        <v>257</v>
      </c>
      <c r="Q2979" s="208" t="s">
        <v>258</v>
      </c>
      <c r="R2979" s="208" t="s">
        <v>259</v>
      </c>
      <c r="S2979" s="203">
        <v>44837.594768518517</v>
      </c>
    </row>
    <row r="2980" spans="1:19" x14ac:dyDescent="0.2">
      <c r="A2980" s="208" t="s">
        <v>256</v>
      </c>
      <c r="B2980" s="208" t="s">
        <v>132</v>
      </c>
      <c r="C2980" s="203">
        <v>44809.041666666664</v>
      </c>
      <c r="D2980" s="208">
        <v>0</v>
      </c>
      <c r="E2980" s="208">
        <v>0</v>
      </c>
      <c r="F2980" s="208">
        <v>1.8819999999999999</v>
      </c>
      <c r="G2980" s="208">
        <v>1.8819999999999999</v>
      </c>
      <c r="H2980" s="208">
        <v>0</v>
      </c>
      <c r="I2980" s="208">
        <v>0</v>
      </c>
      <c r="J2980" s="208">
        <v>0</v>
      </c>
      <c r="K2980" s="208">
        <v>0</v>
      </c>
      <c r="L2980" s="208"/>
      <c r="M2980" s="208">
        <v>0</v>
      </c>
      <c r="N2980" s="208">
        <v>0</v>
      </c>
      <c r="O2980" s="330">
        <v>1300</v>
      </c>
      <c r="P2980" s="208" t="s">
        <v>257</v>
      </c>
      <c r="Q2980" s="208" t="s">
        <v>258</v>
      </c>
      <c r="R2980" s="208" t="s">
        <v>259</v>
      </c>
      <c r="S2980" s="203">
        <v>44837.594768518517</v>
      </c>
    </row>
    <row r="2981" spans="1:19" x14ac:dyDescent="0.2">
      <c r="A2981" s="208" t="s">
        <v>256</v>
      </c>
      <c r="B2981" s="208" t="s">
        <v>132</v>
      </c>
      <c r="C2981" s="203">
        <v>44809.083333333336</v>
      </c>
      <c r="D2981" s="208">
        <v>0</v>
      </c>
      <c r="E2981" s="208">
        <v>0</v>
      </c>
      <c r="F2981" s="208">
        <v>1.9319999999999999</v>
      </c>
      <c r="G2981" s="208">
        <v>1.9319999999999999</v>
      </c>
      <c r="H2981" s="208">
        <v>0</v>
      </c>
      <c r="I2981" s="208">
        <v>0</v>
      </c>
      <c r="J2981" s="208">
        <v>0</v>
      </c>
      <c r="K2981" s="208">
        <v>0</v>
      </c>
      <c r="L2981" s="208"/>
      <c r="M2981" s="208">
        <v>0</v>
      </c>
      <c r="N2981" s="208">
        <v>0</v>
      </c>
      <c r="O2981" s="330">
        <v>1300</v>
      </c>
      <c r="P2981" s="208" t="s">
        <v>257</v>
      </c>
      <c r="Q2981" s="208" t="s">
        <v>258</v>
      </c>
      <c r="R2981" s="208" t="s">
        <v>259</v>
      </c>
      <c r="S2981" s="203">
        <v>44837.594768518517</v>
      </c>
    </row>
    <row r="2982" spans="1:19" x14ac:dyDescent="0.2">
      <c r="A2982" s="208" t="s">
        <v>256</v>
      </c>
      <c r="B2982" s="208" t="s">
        <v>132</v>
      </c>
      <c r="C2982" s="203">
        <v>44809.125</v>
      </c>
      <c r="D2982" s="208">
        <v>0</v>
      </c>
      <c r="E2982" s="208">
        <v>0</v>
      </c>
      <c r="F2982" s="208">
        <v>1.895</v>
      </c>
      <c r="G2982" s="208">
        <v>1.895</v>
      </c>
      <c r="H2982" s="208">
        <v>0</v>
      </c>
      <c r="I2982" s="208">
        <v>0</v>
      </c>
      <c r="J2982" s="208">
        <v>0</v>
      </c>
      <c r="K2982" s="208">
        <v>0</v>
      </c>
      <c r="L2982" s="208"/>
      <c r="M2982" s="208">
        <v>0</v>
      </c>
      <c r="N2982" s="208">
        <v>0</v>
      </c>
      <c r="O2982" s="330">
        <v>1300</v>
      </c>
      <c r="P2982" s="208" t="s">
        <v>257</v>
      </c>
      <c r="Q2982" s="208" t="s">
        <v>258</v>
      </c>
      <c r="R2982" s="208" t="s">
        <v>259</v>
      </c>
      <c r="S2982" s="203">
        <v>44837.594768518517</v>
      </c>
    </row>
    <row r="2983" spans="1:19" x14ac:dyDescent="0.2">
      <c r="A2983" s="208" t="s">
        <v>256</v>
      </c>
      <c r="B2983" s="208" t="s">
        <v>132</v>
      </c>
      <c r="C2983" s="203">
        <v>44809.166666666664</v>
      </c>
      <c r="D2983" s="208">
        <v>0</v>
      </c>
      <c r="E2983" s="208">
        <v>0</v>
      </c>
      <c r="F2983" s="208">
        <v>1.8959999999999999</v>
      </c>
      <c r="G2983" s="208">
        <v>1.8959999999999999</v>
      </c>
      <c r="H2983" s="208">
        <v>0</v>
      </c>
      <c r="I2983" s="208">
        <v>0</v>
      </c>
      <c r="J2983" s="208">
        <v>0</v>
      </c>
      <c r="K2983" s="208">
        <v>0</v>
      </c>
      <c r="L2983" s="208"/>
      <c r="M2983" s="208">
        <v>0</v>
      </c>
      <c r="N2983" s="208">
        <v>0</v>
      </c>
      <c r="O2983" s="330">
        <v>1300</v>
      </c>
      <c r="P2983" s="208" t="s">
        <v>257</v>
      </c>
      <c r="Q2983" s="208" t="s">
        <v>258</v>
      </c>
      <c r="R2983" s="208" t="s">
        <v>259</v>
      </c>
      <c r="S2983" s="203">
        <v>44837.594768518517</v>
      </c>
    </row>
    <row r="2984" spans="1:19" x14ac:dyDescent="0.2">
      <c r="A2984" s="208" t="s">
        <v>256</v>
      </c>
      <c r="B2984" s="208" t="s">
        <v>132</v>
      </c>
      <c r="C2984" s="203">
        <v>44809.208333333336</v>
      </c>
      <c r="D2984" s="208">
        <v>0</v>
      </c>
      <c r="E2984" s="208">
        <v>0</v>
      </c>
      <c r="F2984" s="208">
        <v>1.9259999999999999</v>
      </c>
      <c r="G2984" s="208">
        <v>1.9259999999999999</v>
      </c>
      <c r="H2984" s="208">
        <v>0</v>
      </c>
      <c r="I2984" s="208">
        <v>0</v>
      </c>
      <c r="J2984" s="208">
        <v>0</v>
      </c>
      <c r="K2984" s="208">
        <v>0</v>
      </c>
      <c r="L2984" s="208"/>
      <c r="M2984" s="208">
        <v>0</v>
      </c>
      <c r="N2984" s="208">
        <v>0</v>
      </c>
      <c r="O2984" s="330">
        <v>1300</v>
      </c>
      <c r="P2984" s="208" t="s">
        <v>257</v>
      </c>
      <c r="Q2984" s="208" t="s">
        <v>258</v>
      </c>
      <c r="R2984" s="208" t="s">
        <v>259</v>
      </c>
      <c r="S2984" s="203">
        <v>44837.594768518517</v>
      </c>
    </row>
    <row r="2985" spans="1:19" x14ac:dyDescent="0.2">
      <c r="A2985" s="208" t="s">
        <v>256</v>
      </c>
      <c r="B2985" s="208" t="s">
        <v>132</v>
      </c>
      <c r="C2985" s="203">
        <v>44809.25</v>
      </c>
      <c r="D2985" s="208">
        <v>0</v>
      </c>
      <c r="E2985" s="208">
        <v>0</v>
      </c>
      <c r="F2985" s="208">
        <v>1.9279999999999999</v>
      </c>
      <c r="G2985" s="208">
        <v>1.9279999999999999</v>
      </c>
      <c r="H2985" s="208">
        <v>0</v>
      </c>
      <c r="I2985" s="208">
        <v>0</v>
      </c>
      <c r="J2985" s="208">
        <v>0</v>
      </c>
      <c r="K2985" s="208">
        <v>0</v>
      </c>
      <c r="L2985" s="208"/>
      <c r="M2985" s="208">
        <v>0</v>
      </c>
      <c r="N2985" s="208">
        <v>0</v>
      </c>
      <c r="O2985" s="330">
        <v>1300</v>
      </c>
      <c r="P2985" s="208" t="s">
        <v>257</v>
      </c>
      <c r="Q2985" s="208" t="s">
        <v>258</v>
      </c>
      <c r="R2985" s="208" t="s">
        <v>259</v>
      </c>
      <c r="S2985" s="203">
        <v>44837.594768518517</v>
      </c>
    </row>
    <row r="2986" spans="1:19" x14ac:dyDescent="0.2">
      <c r="A2986" s="208" t="s">
        <v>256</v>
      </c>
      <c r="B2986" s="208" t="s">
        <v>132</v>
      </c>
      <c r="C2986" s="203">
        <v>44809.291666666664</v>
      </c>
      <c r="D2986" s="208">
        <v>0</v>
      </c>
      <c r="E2986" s="208">
        <v>0</v>
      </c>
      <c r="F2986" s="208">
        <v>1.93</v>
      </c>
      <c r="G2986" s="208">
        <v>1.93</v>
      </c>
      <c r="H2986" s="208">
        <v>0</v>
      </c>
      <c r="I2986" s="208">
        <v>0</v>
      </c>
      <c r="J2986" s="208">
        <v>0</v>
      </c>
      <c r="K2986" s="208">
        <v>0</v>
      </c>
      <c r="L2986" s="208"/>
      <c r="M2986" s="208">
        <v>0</v>
      </c>
      <c r="N2986" s="208">
        <v>0</v>
      </c>
      <c r="O2986" s="330">
        <v>1300</v>
      </c>
      <c r="P2986" s="208" t="s">
        <v>257</v>
      </c>
      <c r="Q2986" s="208" t="s">
        <v>258</v>
      </c>
      <c r="R2986" s="208" t="s">
        <v>259</v>
      </c>
      <c r="S2986" s="203">
        <v>44837.594768518517</v>
      </c>
    </row>
    <row r="2987" spans="1:19" x14ac:dyDescent="0.2">
      <c r="A2987" s="208" t="s">
        <v>256</v>
      </c>
      <c r="B2987" s="208" t="s">
        <v>132</v>
      </c>
      <c r="C2987" s="203">
        <v>44809.333333333336</v>
      </c>
      <c r="D2987" s="208">
        <v>0</v>
      </c>
      <c r="E2987" s="208">
        <v>0</v>
      </c>
      <c r="F2987" s="208">
        <v>1.853</v>
      </c>
      <c r="G2987" s="208">
        <v>1.853</v>
      </c>
      <c r="H2987" s="208">
        <v>0</v>
      </c>
      <c r="I2987" s="208">
        <v>0</v>
      </c>
      <c r="J2987" s="208">
        <v>0</v>
      </c>
      <c r="K2987" s="208">
        <v>0</v>
      </c>
      <c r="L2987" s="208"/>
      <c r="M2987" s="208">
        <v>0</v>
      </c>
      <c r="N2987" s="208">
        <v>0</v>
      </c>
      <c r="O2987" s="330">
        <v>1300</v>
      </c>
      <c r="P2987" s="208" t="s">
        <v>257</v>
      </c>
      <c r="Q2987" s="208" t="s">
        <v>258</v>
      </c>
      <c r="R2987" s="208" t="s">
        <v>259</v>
      </c>
      <c r="S2987" s="203">
        <v>44837.594768518517</v>
      </c>
    </row>
    <row r="2988" spans="1:19" x14ac:dyDescent="0.2">
      <c r="A2988" s="208" t="s">
        <v>256</v>
      </c>
      <c r="B2988" s="208" t="s">
        <v>132</v>
      </c>
      <c r="C2988" s="203">
        <v>44809.375</v>
      </c>
      <c r="D2988" s="208">
        <v>0</v>
      </c>
      <c r="E2988" s="208">
        <v>0</v>
      </c>
      <c r="F2988" s="208">
        <v>1.849</v>
      </c>
      <c r="G2988" s="208">
        <v>1.849</v>
      </c>
      <c r="H2988" s="208">
        <v>0</v>
      </c>
      <c r="I2988" s="208">
        <v>0</v>
      </c>
      <c r="J2988" s="208">
        <v>0</v>
      </c>
      <c r="K2988" s="208">
        <v>0</v>
      </c>
      <c r="L2988" s="208"/>
      <c r="M2988" s="208">
        <v>0</v>
      </c>
      <c r="N2988" s="208">
        <v>0</v>
      </c>
      <c r="O2988" s="330">
        <v>1300</v>
      </c>
      <c r="P2988" s="208" t="s">
        <v>257</v>
      </c>
      <c r="Q2988" s="208" t="s">
        <v>258</v>
      </c>
      <c r="R2988" s="208" t="s">
        <v>259</v>
      </c>
      <c r="S2988" s="203">
        <v>44837.594768518517</v>
      </c>
    </row>
    <row r="2989" spans="1:19" x14ac:dyDescent="0.2">
      <c r="A2989" s="208" t="s">
        <v>256</v>
      </c>
      <c r="B2989" s="208" t="s">
        <v>132</v>
      </c>
      <c r="C2989" s="203">
        <v>44809.416666666664</v>
      </c>
      <c r="D2989" s="208">
        <v>0</v>
      </c>
      <c r="E2989" s="208">
        <v>0</v>
      </c>
      <c r="F2989" s="208">
        <v>1.8460000000000001</v>
      </c>
      <c r="G2989" s="208">
        <v>1.8460000000000001</v>
      </c>
      <c r="H2989" s="208">
        <v>0</v>
      </c>
      <c r="I2989" s="208">
        <v>0</v>
      </c>
      <c r="J2989" s="208">
        <v>0</v>
      </c>
      <c r="K2989" s="208">
        <v>0</v>
      </c>
      <c r="L2989" s="208"/>
      <c r="M2989" s="208">
        <v>0</v>
      </c>
      <c r="N2989" s="208">
        <v>0</v>
      </c>
      <c r="O2989" s="330">
        <v>1300</v>
      </c>
      <c r="P2989" s="208" t="s">
        <v>257</v>
      </c>
      <c r="Q2989" s="208" t="s">
        <v>258</v>
      </c>
      <c r="R2989" s="208" t="s">
        <v>259</v>
      </c>
      <c r="S2989" s="203">
        <v>44837.594768518517</v>
      </c>
    </row>
    <row r="2990" spans="1:19" x14ac:dyDescent="0.2">
      <c r="A2990" s="208" t="s">
        <v>256</v>
      </c>
      <c r="B2990" s="208" t="s">
        <v>132</v>
      </c>
      <c r="C2990" s="203">
        <v>44809.458333333336</v>
      </c>
      <c r="D2990" s="208">
        <v>0</v>
      </c>
      <c r="E2990" s="208">
        <v>0</v>
      </c>
      <c r="F2990" s="208">
        <v>1.8480000000000001</v>
      </c>
      <c r="G2990" s="208">
        <v>1.8480000000000001</v>
      </c>
      <c r="H2990" s="208">
        <v>0</v>
      </c>
      <c r="I2990" s="208">
        <v>0</v>
      </c>
      <c r="J2990" s="208">
        <v>0</v>
      </c>
      <c r="K2990" s="208">
        <v>0</v>
      </c>
      <c r="L2990" s="208"/>
      <c r="M2990" s="208">
        <v>0</v>
      </c>
      <c r="N2990" s="208">
        <v>0</v>
      </c>
      <c r="O2990" s="330">
        <v>1300</v>
      </c>
      <c r="P2990" s="208" t="s">
        <v>257</v>
      </c>
      <c r="Q2990" s="208" t="s">
        <v>258</v>
      </c>
      <c r="R2990" s="208" t="s">
        <v>259</v>
      </c>
      <c r="S2990" s="203">
        <v>44837.594768518517</v>
      </c>
    </row>
    <row r="2991" spans="1:19" x14ac:dyDescent="0.2">
      <c r="A2991" s="208" t="s">
        <v>256</v>
      </c>
      <c r="B2991" s="208" t="s">
        <v>132</v>
      </c>
      <c r="C2991" s="203">
        <v>44809.5</v>
      </c>
      <c r="D2991" s="208">
        <v>0</v>
      </c>
      <c r="E2991" s="208">
        <v>0</v>
      </c>
      <c r="F2991" s="208">
        <v>1.8460000000000001</v>
      </c>
      <c r="G2991" s="208">
        <v>1.8460000000000001</v>
      </c>
      <c r="H2991" s="208">
        <v>0</v>
      </c>
      <c r="I2991" s="208">
        <v>0</v>
      </c>
      <c r="J2991" s="208">
        <v>0</v>
      </c>
      <c r="K2991" s="208">
        <v>0</v>
      </c>
      <c r="L2991" s="208"/>
      <c r="M2991" s="208">
        <v>0</v>
      </c>
      <c r="N2991" s="208">
        <v>0</v>
      </c>
      <c r="O2991" s="330">
        <v>1300</v>
      </c>
      <c r="P2991" s="208" t="s">
        <v>257</v>
      </c>
      <c r="Q2991" s="208" t="s">
        <v>258</v>
      </c>
      <c r="R2991" s="208" t="s">
        <v>259</v>
      </c>
      <c r="S2991" s="203">
        <v>44837.594768518517</v>
      </c>
    </row>
    <row r="2992" spans="1:19" x14ac:dyDescent="0.2">
      <c r="A2992" s="208" t="s">
        <v>256</v>
      </c>
      <c r="B2992" s="208" t="s">
        <v>132</v>
      </c>
      <c r="C2992" s="203">
        <v>44809.541666666664</v>
      </c>
      <c r="D2992" s="208">
        <v>0</v>
      </c>
      <c r="E2992" s="208">
        <v>0</v>
      </c>
      <c r="F2992" s="208">
        <v>1.8480000000000001</v>
      </c>
      <c r="G2992" s="208">
        <v>1.8480000000000001</v>
      </c>
      <c r="H2992" s="208">
        <v>0</v>
      </c>
      <c r="I2992" s="208">
        <v>0</v>
      </c>
      <c r="J2992" s="208">
        <v>0</v>
      </c>
      <c r="K2992" s="208">
        <v>0</v>
      </c>
      <c r="L2992" s="208"/>
      <c r="M2992" s="208">
        <v>0</v>
      </c>
      <c r="N2992" s="208">
        <v>0</v>
      </c>
      <c r="O2992" s="330">
        <v>1300</v>
      </c>
      <c r="P2992" s="208" t="s">
        <v>257</v>
      </c>
      <c r="Q2992" s="208" t="s">
        <v>258</v>
      </c>
      <c r="R2992" s="208" t="s">
        <v>259</v>
      </c>
      <c r="S2992" s="203">
        <v>44837.594768518517</v>
      </c>
    </row>
    <row r="2993" spans="1:19" x14ac:dyDescent="0.2">
      <c r="A2993" s="208" t="s">
        <v>256</v>
      </c>
      <c r="B2993" s="208" t="s">
        <v>132</v>
      </c>
      <c r="C2993" s="203">
        <v>44809.583333333336</v>
      </c>
      <c r="D2993" s="208">
        <v>0</v>
      </c>
      <c r="E2993" s="208">
        <v>0</v>
      </c>
      <c r="F2993" s="208">
        <v>1.8460000000000001</v>
      </c>
      <c r="G2993" s="208">
        <v>1.8460000000000001</v>
      </c>
      <c r="H2993" s="208">
        <v>0</v>
      </c>
      <c r="I2993" s="208">
        <v>0</v>
      </c>
      <c r="J2993" s="208">
        <v>0</v>
      </c>
      <c r="K2993" s="208">
        <v>0</v>
      </c>
      <c r="L2993" s="208"/>
      <c r="M2993" s="208">
        <v>0</v>
      </c>
      <c r="N2993" s="208">
        <v>0</v>
      </c>
      <c r="O2993" s="330">
        <v>1300</v>
      </c>
      <c r="P2993" s="208" t="s">
        <v>257</v>
      </c>
      <c r="Q2993" s="208" t="s">
        <v>258</v>
      </c>
      <c r="R2993" s="208" t="s">
        <v>259</v>
      </c>
      <c r="S2993" s="203">
        <v>44837.594768518517</v>
      </c>
    </row>
    <row r="2994" spans="1:19" x14ac:dyDescent="0.2">
      <c r="A2994" s="208" t="s">
        <v>256</v>
      </c>
      <c r="B2994" s="208" t="s">
        <v>132</v>
      </c>
      <c r="C2994" s="203">
        <v>44809.625</v>
      </c>
      <c r="D2994" s="208">
        <v>0</v>
      </c>
      <c r="E2994" s="208">
        <v>0</v>
      </c>
      <c r="F2994" s="208">
        <v>1.8440000000000001</v>
      </c>
      <c r="G2994" s="208">
        <v>1.8440000000000001</v>
      </c>
      <c r="H2994" s="208">
        <v>0</v>
      </c>
      <c r="I2994" s="208">
        <v>0</v>
      </c>
      <c r="J2994" s="208">
        <v>0</v>
      </c>
      <c r="K2994" s="208">
        <v>0</v>
      </c>
      <c r="L2994" s="208"/>
      <c r="M2994" s="208">
        <v>0</v>
      </c>
      <c r="N2994" s="208">
        <v>0</v>
      </c>
      <c r="O2994" s="330">
        <v>1300</v>
      </c>
      <c r="P2994" s="208" t="s">
        <v>257</v>
      </c>
      <c r="Q2994" s="208" t="s">
        <v>258</v>
      </c>
      <c r="R2994" s="208" t="s">
        <v>259</v>
      </c>
      <c r="S2994" s="203">
        <v>44837.594768518517</v>
      </c>
    </row>
    <row r="2995" spans="1:19" x14ac:dyDescent="0.2">
      <c r="A2995" s="208" t="s">
        <v>256</v>
      </c>
      <c r="B2995" s="208" t="s">
        <v>132</v>
      </c>
      <c r="C2995" s="203">
        <v>44809.666666666664</v>
      </c>
      <c r="D2995" s="208">
        <v>0</v>
      </c>
      <c r="E2995" s="208">
        <v>0</v>
      </c>
      <c r="F2995" s="208">
        <v>1.8480000000000001</v>
      </c>
      <c r="G2995" s="208">
        <v>1.8480000000000001</v>
      </c>
      <c r="H2995" s="208">
        <v>0</v>
      </c>
      <c r="I2995" s="208">
        <v>0</v>
      </c>
      <c r="J2995" s="208">
        <v>0</v>
      </c>
      <c r="K2995" s="208">
        <v>0</v>
      </c>
      <c r="L2995" s="208"/>
      <c r="M2995" s="208">
        <v>0</v>
      </c>
      <c r="N2995" s="208">
        <v>0</v>
      </c>
      <c r="O2995" s="330">
        <v>1300</v>
      </c>
      <c r="P2995" s="208" t="s">
        <v>257</v>
      </c>
      <c r="Q2995" s="208" t="s">
        <v>258</v>
      </c>
      <c r="R2995" s="208" t="s">
        <v>259</v>
      </c>
      <c r="S2995" s="203">
        <v>44837.594768518517</v>
      </c>
    </row>
    <row r="2996" spans="1:19" x14ac:dyDescent="0.2">
      <c r="A2996" s="208" t="s">
        <v>256</v>
      </c>
      <c r="B2996" s="208" t="s">
        <v>132</v>
      </c>
      <c r="C2996" s="203">
        <v>44809.708333333336</v>
      </c>
      <c r="D2996" s="208">
        <v>0</v>
      </c>
      <c r="E2996" s="208">
        <v>0</v>
      </c>
      <c r="F2996" s="208">
        <v>1.8480000000000001</v>
      </c>
      <c r="G2996" s="208">
        <v>1.8480000000000001</v>
      </c>
      <c r="H2996" s="208">
        <v>0</v>
      </c>
      <c r="I2996" s="208">
        <v>0</v>
      </c>
      <c r="J2996" s="208">
        <v>0</v>
      </c>
      <c r="K2996" s="208">
        <v>0</v>
      </c>
      <c r="L2996" s="208"/>
      <c r="M2996" s="208">
        <v>0</v>
      </c>
      <c r="N2996" s="208">
        <v>0</v>
      </c>
      <c r="O2996" s="330">
        <v>1300</v>
      </c>
      <c r="P2996" s="208" t="s">
        <v>257</v>
      </c>
      <c r="Q2996" s="208" t="s">
        <v>258</v>
      </c>
      <c r="R2996" s="208" t="s">
        <v>259</v>
      </c>
      <c r="S2996" s="203">
        <v>44837.594768518517</v>
      </c>
    </row>
    <row r="2997" spans="1:19" x14ac:dyDescent="0.2">
      <c r="A2997" s="208" t="s">
        <v>256</v>
      </c>
      <c r="B2997" s="208" t="s">
        <v>132</v>
      </c>
      <c r="C2997" s="203">
        <v>44809.75</v>
      </c>
      <c r="D2997" s="208">
        <v>0</v>
      </c>
      <c r="E2997" s="208">
        <v>0</v>
      </c>
      <c r="F2997" s="208">
        <v>1.8440000000000001</v>
      </c>
      <c r="G2997" s="208">
        <v>1.8440000000000001</v>
      </c>
      <c r="H2997" s="208">
        <v>0</v>
      </c>
      <c r="I2997" s="208">
        <v>0</v>
      </c>
      <c r="J2997" s="208">
        <v>0</v>
      </c>
      <c r="K2997" s="208">
        <v>0</v>
      </c>
      <c r="L2997" s="208"/>
      <c r="M2997" s="208">
        <v>0</v>
      </c>
      <c r="N2997" s="208">
        <v>0</v>
      </c>
      <c r="O2997" s="330">
        <v>1300</v>
      </c>
      <c r="P2997" s="208" t="s">
        <v>257</v>
      </c>
      <c r="Q2997" s="208" t="s">
        <v>258</v>
      </c>
      <c r="R2997" s="208" t="s">
        <v>259</v>
      </c>
      <c r="S2997" s="203">
        <v>44837.594768518517</v>
      </c>
    </row>
    <row r="2998" spans="1:19" x14ac:dyDescent="0.2">
      <c r="A2998" s="208" t="s">
        <v>256</v>
      </c>
      <c r="B2998" s="208" t="s">
        <v>132</v>
      </c>
      <c r="C2998" s="203">
        <v>44809.791666666664</v>
      </c>
      <c r="D2998" s="208">
        <v>0</v>
      </c>
      <c r="E2998" s="208">
        <v>0</v>
      </c>
      <c r="F2998" s="208">
        <v>1.833</v>
      </c>
      <c r="G2998" s="208">
        <v>1.833</v>
      </c>
      <c r="H2998" s="208">
        <v>0</v>
      </c>
      <c r="I2998" s="208">
        <v>0</v>
      </c>
      <c r="J2998" s="208">
        <v>0</v>
      </c>
      <c r="K2998" s="208">
        <v>0</v>
      </c>
      <c r="L2998" s="208"/>
      <c r="M2998" s="208">
        <v>0</v>
      </c>
      <c r="N2998" s="208">
        <v>0</v>
      </c>
      <c r="O2998" s="330">
        <v>1300</v>
      </c>
      <c r="P2998" s="208" t="s">
        <v>257</v>
      </c>
      <c r="Q2998" s="208" t="s">
        <v>258</v>
      </c>
      <c r="R2998" s="208" t="s">
        <v>259</v>
      </c>
      <c r="S2998" s="203">
        <v>44837.594768518517</v>
      </c>
    </row>
    <row r="2999" spans="1:19" x14ac:dyDescent="0.2">
      <c r="A2999" s="208" t="s">
        <v>256</v>
      </c>
      <c r="B2999" s="208" t="s">
        <v>132</v>
      </c>
      <c r="C2999" s="203">
        <v>44809.833333333336</v>
      </c>
      <c r="D2999" s="208">
        <v>0</v>
      </c>
      <c r="E2999" s="208">
        <v>0</v>
      </c>
      <c r="F2999" s="208">
        <v>1.829</v>
      </c>
      <c r="G2999" s="208">
        <v>1.829</v>
      </c>
      <c r="H2999" s="208">
        <v>0</v>
      </c>
      <c r="I2999" s="208">
        <v>0</v>
      </c>
      <c r="J2999" s="208">
        <v>0</v>
      </c>
      <c r="K2999" s="208">
        <v>0</v>
      </c>
      <c r="L2999" s="208"/>
      <c r="M2999" s="208">
        <v>0</v>
      </c>
      <c r="N2999" s="208">
        <v>0</v>
      </c>
      <c r="O2999" s="330">
        <v>1300</v>
      </c>
      <c r="P2999" s="208" t="s">
        <v>257</v>
      </c>
      <c r="Q2999" s="208" t="s">
        <v>258</v>
      </c>
      <c r="R2999" s="208" t="s">
        <v>259</v>
      </c>
      <c r="S2999" s="203">
        <v>44837.594768518517</v>
      </c>
    </row>
    <row r="3000" spans="1:19" x14ac:dyDescent="0.2">
      <c r="A3000" s="208" t="s">
        <v>256</v>
      </c>
      <c r="B3000" s="208" t="s">
        <v>132</v>
      </c>
      <c r="C3000" s="203">
        <v>44809.875</v>
      </c>
      <c r="D3000" s="208">
        <v>0</v>
      </c>
      <c r="E3000" s="208">
        <v>0</v>
      </c>
      <c r="F3000" s="208">
        <v>1.8480000000000001</v>
      </c>
      <c r="G3000" s="208">
        <v>1.8480000000000001</v>
      </c>
      <c r="H3000" s="208">
        <v>0</v>
      </c>
      <c r="I3000" s="208">
        <v>0</v>
      </c>
      <c r="J3000" s="208">
        <v>0</v>
      </c>
      <c r="K3000" s="208">
        <v>0</v>
      </c>
      <c r="L3000" s="208"/>
      <c r="M3000" s="208">
        <v>0</v>
      </c>
      <c r="N3000" s="208">
        <v>0</v>
      </c>
      <c r="O3000" s="330">
        <v>1300</v>
      </c>
      <c r="P3000" s="208" t="s">
        <v>257</v>
      </c>
      <c r="Q3000" s="208" t="s">
        <v>258</v>
      </c>
      <c r="R3000" s="208" t="s">
        <v>259</v>
      </c>
      <c r="S3000" s="203">
        <v>44837.594768518517</v>
      </c>
    </row>
    <row r="3001" spans="1:19" x14ac:dyDescent="0.2">
      <c r="A3001" s="208" t="s">
        <v>256</v>
      </c>
      <c r="B3001" s="208" t="s">
        <v>132</v>
      </c>
      <c r="C3001" s="203">
        <v>44809.916666666664</v>
      </c>
      <c r="D3001" s="208">
        <v>0</v>
      </c>
      <c r="E3001" s="208">
        <v>0</v>
      </c>
      <c r="F3001" s="208">
        <v>1.857</v>
      </c>
      <c r="G3001" s="208">
        <v>1.857</v>
      </c>
      <c r="H3001" s="208">
        <v>0</v>
      </c>
      <c r="I3001" s="208">
        <v>0</v>
      </c>
      <c r="J3001" s="208">
        <v>0</v>
      </c>
      <c r="K3001" s="208">
        <v>0</v>
      </c>
      <c r="L3001" s="208"/>
      <c r="M3001" s="208">
        <v>0</v>
      </c>
      <c r="N3001" s="208">
        <v>0</v>
      </c>
      <c r="O3001" s="330">
        <v>1300</v>
      </c>
      <c r="P3001" s="208" t="s">
        <v>257</v>
      </c>
      <c r="Q3001" s="208" t="s">
        <v>258</v>
      </c>
      <c r="R3001" s="208" t="s">
        <v>259</v>
      </c>
      <c r="S3001" s="203">
        <v>44837.594768518517</v>
      </c>
    </row>
    <row r="3002" spans="1:19" x14ac:dyDescent="0.2">
      <c r="A3002" s="208" t="s">
        <v>256</v>
      </c>
      <c r="B3002" s="208" t="s">
        <v>132</v>
      </c>
      <c r="C3002" s="203">
        <v>44809.958333333336</v>
      </c>
      <c r="D3002" s="208">
        <v>0</v>
      </c>
      <c r="E3002" s="208">
        <v>0</v>
      </c>
      <c r="F3002" s="208">
        <v>1.9059999999999999</v>
      </c>
      <c r="G3002" s="208">
        <v>1.9059999999999999</v>
      </c>
      <c r="H3002" s="208">
        <v>0</v>
      </c>
      <c r="I3002" s="208">
        <v>0</v>
      </c>
      <c r="J3002" s="208">
        <v>0</v>
      </c>
      <c r="K3002" s="208">
        <v>0</v>
      </c>
      <c r="L3002" s="208"/>
      <c r="M3002" s="208">
        <v>0</v>
      </c>
      <c r="N3002" s="208">
        <v>0</v>
      </c>
      <c r="O3002" s="330">
        <v>1300</v>
      </c>
      <c r="P3002" s="208" t="s">
        <v>257</v>
      </c>
      <c r="Q3002" s="208" t="s">
        <v>258</v>
      </c>
      <c r="R3002" s="208" t="s">
        <v>259</v>
      </c>
      <c r="S3002" s="203">
        <v>44837.594768518517</v>
      </c>
    </row>
    <row r="3003" spans="1:19" x14ac:dyDescent="0.2">
      <c r="A3003" s="208" t="s">
        <v>256</v>
      </c>
      <c r="B3003" s="208" t="s">
        <v>132</v>
      </c>
      <c r="C3003" s="203">
        <v>44810</v>
      </c>
      <c r="D3003" s="208">
        <v>0</v>
      </c>
      <c r="E3003" s="208">
        <v>0</v>
      </c>
      <c r="F3003" s="208">
        <v>1.9059999999999999</v>
      </c>
      <c r="G3003" s="208">
        <v>1.9059999999999999</v>
      </c>
      <c r="H3003" s="208">
        <v>0</v>
      </c>
      <c r="I3003" s="208">
        <v>0</v>
      </c>
      <c r="J3003" s="208">
        <v>0</v>
      </c>
      <c r="K3003" s="208">
        <v>0</v>
      </c>
      <c r="L3003" s="208"/>
      <c r="M3003" s="208">
        <v>0</v>
      </c>
      <c r="N3003" s="208">
        <v>0</v>
      </c>
      <c r="O3003" s="330">
        <v>1300</v>
      </c>
      <c r="P3003" s="208" t="s">
        <v>257</v>
      </c>
      <c r="Q3003" s="208" t="s">
        <v>258</v>
      </c>
      <c r="R3003" s="208" t="s">
        <v>259</v>
      </c>
      <c r="S3003" s="203">
        <v>44837.594768518517</v>
      </c>
    </row>
    <row r="3004" spans="1:19" x14ac:dyDescent="0.2">
      <c r="A3004" s="208" t="s">
        <v>256</v>
      </c>
      <c r="B3004" s="208" t="s">
        <v>132</v>
      </c>
      <c r="C3004" s="203">
        <v>44810.041666666664</v>
      </c>
      <c r="D3004" s="208">
        <v>0</v>
      </c>
      <c r="E3004" s="208">
        <v>0</v>
      </c>
      <c r="F3004" s="208">
        <v>1.905</v>
      </c>
      <c r="G3004" s="208">
        <v>1.905</v>
      </c>
      <c r="H3004" s="208">
        <v>0</v>
      </c>
      <c r="I3004" s="208">
        <v>0</v>
      </c>
      <c r="J3004" s="208">
        <v>0</v>
      </c>
      <c r="K3004" s="208">
        <v>0</v>
      </c>
      <c r="L3004" s="208"/>
      <c r="M3004" s="208">
        <v>0</v>
      </c>
      <c r="N3004" s="208">
        <v>0</v>
      </c>
      <c r="O3004" s="330">
        <v>1300</v>
      </c>
      <c r="P3004" s="208" t="s">
        <v>257</v>
      </c>
      <c r="Q3004" s="208" t="s">
        <v>258</v>
      </c>
      <c r="R3004" s="208" t="s">
        <v>259</v>
      </c>
      <c r="S3004" s="203">
        <v>44837.594768518517</v>
      </c>
    </row>
    <row r="3005" spans="1:19" x14ac:dyDescent="0.2">
      <c r="A3005" s="208" t="s">
        <v>256</v>
      </c>
      <c r="B3005" s="208" t="s">
        <v>132</v>
      </c>
      <c r="C3005" s="203">
        <v>44810.083333333336</v>
      </c>
      <c r="D3005" s="208">
        <v>0</v>
      </c>
      <c r="E3005" s="208">
        <v>0</v>
      </c>
      <c r="F3005" s="208">
        <v>1.925</v>
      </c>
      <c r="G3005" s="208">
        <v>1.925</v>
      </c>
      <c r="H3005" s="208">
        <v>0</v>
      </c>
      <c r="I3005" s="208">
        <v>0</v>
      </c>
      <c r="J3005" s="208">
        <v>0</v>
      </c>
      <c r="K3005" s="208">
        <v>0</v>
      </c>
      <c r="L3005" s="208"/>
      <c r="M3005" s="208">
        <v>0</v>
      </c>
      <c r="N3005" s="208">
        <v>0</v>
      </c>
      <c r="O3005" s="330">
        <v>1300</v>
      </c>
      <c r="P3005" s="208" t="s">
        <v>257</v>
      </c>
      <c r="Q3005" s="208" t="s">
        <v>258</v>
      </c>
      <c r="R3005" s="208" t="s">
        <v>259</v>
      </c>
      <c r="S3005" s="203">
        <v>44837.594768518517</v>
      </c>
    </row>
    <row r="3006" spans="1:19" x14ac:dyDescent="0.2">
      <c r="A3006" s="208" t="s">
        <v>256</v>
      </c>
      <c r="B3006" s="208" t="s">
        <v>132</v>
      </c>
      <c r="C3006" s="203">
        <v>44810.125</v>
      </c>
      <c r="D3006" s="208">
        <v>0</v>
      </c>
      <c r="E3006" s="208">
        <v>0</v>
      </c>
      <c r="F3006" s="208">
        <v>1.903</v>
      </c>
      <c r="G3006" s="208">
        <v>1.903</v>
      </c>
      <c r="H3006" s="208">
        <v>0</v>
      </c>
      <c r="I3006" s="208">
        <v>0</v>
      </c>
      <c r="J3006" s="208">
        <v>0</v>
      </c>
      <c r="K3006" s="208">
        <v>0</v>
      </c>
      <c r="L3006" s="208"/>
      <c r="M3006" s="208">
        <v>0</v>
      </c>
      <c r="N3006" s="208">
        <v>0</v>
      </c>
      <c r="O3006" s="330">
        <v>1300</v>
      </c>
      <c r="P3006" s="208" t="s">
        <v>257</v>
      </c>
      <c r="Q3006" s="208" t="s">
        <v>258</v>
      </c>
      <c r="R3006" s="208" t="s">
        <v>259</v>
      </c>
      <c r="S3006" s="203">
        <v>44837.594768518517</v>
      </c>
    </row>
    <row r="3007" spans="1:19" x14ac:dyDescent="0.2">
      <c r="A3007" s="208" t="s">
        <v>256</v>
      </c>
      <c r="B3007" s="208" t="s">
        <v>132</v>
      </c>
      <c r="C3007" s="203">
        <v>44810.166666666664</v>
      </c>
      <c r="D3007" s="208">
        <v>0</v>
      </c>
      <c r="E3007" s="208">
        <v>0</v>
      </c>
      <c r="F3007" s="208">
        <v>1.8959999999999999</v>
      </c>
      <c r="G3007" s="208">
        <v>1.8959999999999999</v>
      </c>
      <c r="H3007" s="208">
        <v>0</v>
      </c>
      <c r="I3007" s="208">
        <v>0</v>
      </c>
      <c r="J3007" s="208">
        <v>0</v>
      </c>
      <c r="K3007" s="208">
        <v>0</v>
      </c>
      <c r="L3007" s="208"/>
      <c r="M3007" s="208">
        <v>0</v>
      </c>
      <c r="N3007" s="208">
        <v>0</v>
      </c>
      <c r="O3007" s="330">
        <v>1300</v>
      </c>
      <c r="P3007" s="208" t="s">
        <v>257</v>
      </c>
      <c r="Q3007" s="208" t="s">
        <v>258</v>
      </c>
      <c r="R3007" s="208" t="s">
        <v>259</v>
      </c>
      <c r="S3007" s="203">
        <v>44837.594768518517</v>
      </c>
    </row>
    <row r="3008" spans="1:19" x14ac:dyDescent="0.2">
      <c r="A3008" s="208" t="s">
        <v>256</v>
      </c>
      <c r="B3008" s="208" t="s">
        <v>132</v>
      </c>
      <c r="C3008" s="203">
        <v>44810.208333333336</v>
      </c>
      <c r="D3008" s="208">
        <v>0</v>
      </c>
      <c r="E3008" s="208">
        <v>0</v>
      </c>
      <c r="F3008" s="208">
        <v>1.891</v>
      </c>
      <c r="G3008" s="208">
        <v>1.891</v>
      </c>
      <c r="H3008" s="208">
        <v>0</v>
      </c>
      <c r="I3008" s="208">
        <v>0</v>
      </c>
      <c r="J3008" s="208">
        <v>0</v>
      </c>
      <c r="K3008" s="208">
        <v>0</v>
      </c>
      <c r="L3008" s="208"/>
      <c r="M3008" s="208">
        <v>0</v>
      </c>
      <c r="N3008" s="208">
        <v>0</v>
      </c>
      <c r="O3008" s="330">
        <v>1300</v>
      </c>
      <c r="P3008" s="208" t="s">
        <v>257</v>
      </c>
      <c r="Q3008" s="208" t="s">
        <v>258</v>
      </c>
      <c r="R3008" s="208" t="s">
        <v>259</v>
      </c>
      <c r="S3008" s="203">
        <v>44837.594768518517</v>
      </c>
    </row>
    <row r="3009" spans="1:19" x14ac:dyDescent="0.2">
      <c r="A3009" s="208" t="s">
        <v>256</v>
      </c>
      <c r="B3009" s="208" t="s">
        <v>132</v>
      </c>
      <c r="C3009" s="203">
        <v>44810.25</v>
      </c>
      <c r="D3009" s="208">
        <v>0</v>
      </c>
      <c r="E3009" s="208">
        <v>0</v>
      </c>
      <c r="F3009" s="208">
        <v>1.901</v>
      </c>
      <c r="G3009" s="208">
        <v>1.901</v>
      </c>
      <c r="H3009" s="208">
        <v>0</v>
      </c>
      <c r="I3009" s="208">
        <v>0</v>
      </c>
      <c r="J3009" s="208">
        <v>0</v>
      </c>
      <c r="K3009" s="208">
        <v>0</v>
      </c>
      <c r="L3009" s="208"/>
      <c r="M3009" s="208">
        <v>0</v>
      </c>
      <c r="N3009" s="208">
        <v>0</v>
      </c>
      <c r="O3009" s="330">
        <v>1300</v>
      </c>
      <c r="P3009" s="208" t="s">
        <v>257</v>
      </c>
      <c r="Q3009" s="208" t="s">
        <v>258</v>
      </c>
      <c r="R3009" s="208" t="s">
        <v>259</v>
      </c>
      <c r="S3009" s="203">
        <v>44837.594768518517</v>
      </c>
    </row>
    <row r="3010" spans="1:19" x14ac:dyDescent="0.2">
      <c r="A3010" s="208" t="s">
        <v>256</v>
      </c>
      <c r="B3010" s="208" t="s">
        <v>132</v>
      </c>
      <c r="C3010" s="203">
        <v>44810.291666666664</v>
      </c>
      <c r="D3010" s="208">
        <v>0</v>
      </c>
      <c r="E3010" s="208">
        <v>0</v>
      </c>
      <c r="F3010" s="208">
        <v>1.843</v>
      </c>
      <c r="G3010" s="208">
        <v>1.843</v>
      </c>
      <c r="H3010" s="208">
        <v>0</v>
      </c>
      <c r="I3010" s="208">
        <v>0</v>
      </c>
      <c r="J3010" s="208">
        <v>0</v>
      </c>
      <c r="K3010" s="208">
        <v>0</v>
      </c>
      <c r="L3010" s="208"/>
      <c r="M3010" s="208">
        <v>0</v>
      </c>
      <c r="N3010" s="208">
        <v>0</v>
      </c>
      <c r="O3010" s="330">
        <v>1300</v>
      </c>
      <c r="P3010" s="208" t="s">
        <v>257</v>
      </c>
      <c r="Q3010" s="208" t="s">
        <v>258</v>
      </c>
      <c r="R3010" s="208" t="s">
        <v>259</v>
      </c>
      <c r="S3010" s="203">
        <v>44837.594768518517</v>
      </c>
    </row>
    <row r="3011" spans="1:19" x14ac:dyDescent="0.2">
      <c r="A3011" s="208" t="s">
        <v>256</v>
      </c>
      <c r="B3011" s="208" t="s">
        <v>132</v>
      </c>
      <c r="C3011" s="203">
        <v>44810.333333333336</v>
      </c>
      <c r="D3011" s="208">
        <v>0</v>
      </c>
      <c r="E3011" s="208">
        <v>0</v>
      </c>
      <c r="F3011" s="208">
        <v>1.839</v>
      </c>
      <c r="G3011" s="208">
        <v>1.839</v>
      </c>
      <c r="H3011" s="208">
        <v>0</v>
      </c>
      <c r="I3011" s="208">
        <v>0</v>
      </c>
      <c r="J3011" s="208">
        <v>0</v>
      </c>
      <c r="K3011" s="208">
        <v>0</v>
      </c>
      <c r="L3011" s="208"/>
      <c r="M3011" s="208">
        <v>0</v>
      </c>
      <c r="N3011" s="208">
        <v>0</v>
      </c>
      <c r="O3011" s="330">
        <v>1300</v>
      </c>
      <c r="P3011" s="208" t="s">
        <v>257</v>
      </c>
      <c r="Q3011" s="208" t="s">
        <v>258</v>
      </c>
      <c r="R3011" s="208" t="s">
        <v>259</v>
      </c>
      <c r="S3011" s="203">
        <v>44837.594768518517</v>
      </c>
    </row>
    <row r="3012" spans="1:19" x14ac:dyDescent="0.2">
      <c r="A3012" s="208" t="s">
        <v>256</v>
      </c>
      <c r="B3012" s="208" t="s">
        <v>132</v>
      </c>
      <c r="C3012" s="203">
        <v>44810.375</v>
      </c>
      <c r="D3012" s="208">
        <v>0</v>
      </c>
      <c r="E3012" s="208">
        <v>0</v>
      </c>
      <c r="F3012" s="208">
        <v>1.83</v>
      </c>
      <c r="G3012" s="208">
        <v>1.83</v>
      </c>
      <c r="H3012" s="208">
        <v>0</v>
      </c>
      <c r="I3012" s="208">
        <v>0</v>
      </c>
      <c r="J3012" s="208">
        <v>0</v>
      </c>
      <c r="K3012" s="208">
        <v>0</v>
      </c>
      <c r="L3012" s="208"/>
      <c r="M3012" s="208">
        <v>0</v>
      </c>
      <c r="N3012" s="208">
        <v>0</v>
      </c>
      <c r="O3012" s="330">
        <v>1300</v>
      </c>
      <c r="P3012" s="208" t="s">
        <v>257</v>
      </c>
      <c r="Q3012" s="208" t="s">
        <v>258</v>
      </c>
      <c r="R3012" s="208" t="s">
        <v>259</v>
      </c>
      <c r="S3012" s="203">
        <v>44837.594768518517</v>
      </c>
    </row>
    <row r="3013" spans="1:19" x14ac:dyDescent="0.2">
      <c r="A3013" s="208" t="s">
        <v>256</v>
      </c>
      <c r="B3013" s="208" t="s">
        <v>132</v>
      </c>
      <c r="C3013" s="203">
        <v>44810.416666666664</v>
      </c>
      <c r="D3013" s="208">
        <v>0</v>
      </c>
      <c r="E3013" s="208">
        <v>0</v>
      </c>
      <c r="F3013" s="208">
        <v>1.8089999999999999</v>
      </c>
      <c r="G3013" s="208">
        <v>1.8089999999999999</v>
      </c>
      <c r="H3013" s="208">
        <v>0</v>
      </c>
      <c r="I3013" s="208">
        <v>0</v>
      </c>
      <c r="J3013" s="208">
        <v>0</v>
      </c>
      <c r="K3013" s="208">
        <v>0</v>
      </c>
      <c r="L3013" s="208"/>
      <c r="M3013" s="208">
        <v>0</v>
      </c>
      <c r="N3013" s="208">
        <v>0</v>
      </c>
      <c r="O3013" s="330">
        <v>1300</v>
      </c>
      <c r="P3013" s="208" t="s">
        <v>257</v>
      </c>
      <c r="Q3013" s="208" t="s">
        <v>258</v>
      </c>
      <c r="R3013" s="208" t="s">
        <v>259</v>
      </c>
      <c r="S3013" s="203">
        <v>44837.594768518517</v>
      </c>
    </row>
    <row r="3014" spans="1:19" x14ac:dyDescent="0.2">
      <c r="A3014" s="208" t="s">
        <v>256</v>
      </c>
      <c r="B3014" s="208" t="s">
        <v>132</v>
      </c>
      <c r="C3014" s="203">
        <v>44810.458333333336</v>
      </c>
      <c r="D3014" s="208">
        <v>0</v>
      </c>
      <c r="E3014" s="208">
        <v>0</v>
      </c>
      <c r="F3014" s="208">
        <v>1.794</v>
      </c>
      <c r="G3014" s="208">
        <v>1.794</v>
      </c>
      <c r="H3014" s="208">
        <v>0</v>
      </c>
      <c r="I3014" s="208">
        <v>0</v>
      </c>
      <c r="J3014" s="208">
        <v>0</v>
      </c>
      <c r="K3014" s="208">
        <v>0</v>
      </c>
      <c r="L3014" s="208"/>
      <c r="M3014" s="208">
        <v>0</v>
      </c>
      <c r="N3014" s="208">
        <v>0</v>
      </c>
      <c r="O3014" s="330">
        <v>1300</v>
      </c>
      <c r="P3014" s="208" t="s">
        <v>257</v>
      </c>
      <c r="Q3014" s="208" t="s">
        <v>258</v>
      </c>
      <c r="R3014" s="208" t="s">
        <v>259</v>
      </c>
      <c r="S3014" s="203">
        <v>44837.594768518517</v>
      </c>
    </row>
    <row r="3015" spans="1:19" x14ac:dyDescent="0.2">
      <c r="A3015" s="208" t="s">
        <v>256</v>
      </c>
      <c r="B3015" s="208" t="s">
        <v>132</v>
      </c>
      <c r="C3015" s="203">
        <v>44810.5</v>
      </c>
      <c r="D3015" s="208">
        <v>0</v>
      </c>
      <c r="E3015" s="208">
        <v>0</v>
      </c>
      <c r="F3015" s="208">
        <v>1.7689999999999999</v>
      </c>
      <c r="G3015" s="208">
        <v>1.7689999999999999</v>
      </c>
      <c r="H3015" s="208">
        <v>0</v>
      </c>
      <c r="I3015" s="208">
        <v>0</v>
      </c>
      <c r="J3015" s="208">
        <v>0</v>
      </c>
      <c r="K3015" s="208">
        <v>0</v>
      </c>
      <c r="L3015" s="208"/>
      <c r="M3015" s="208">
        <v>0</v>
      </c>
      <c r="N3015" s="208">
        <v>0</v>
      </c>
      <c r="O3015" s="330">
        <v>1300</v>
      </c>
      <c r="P3015" s="208" t="s">
        <v>257</v>
      </c>
      <c r="Q3015" s="208" t="s">
        <v>258</v>
      </c>
      <c r="R3015" s="208" t="s">
        <v>259</v>
      </c>
      <c r="S3015" s="203">
        <v>44837.594768518517</v>
      </c>
    </row>
    <row r="3016" spans="1:19" x14ac:dyDescent="0.2">
      <c r="A3016" s="208" t="s">
        <v>256</v>
      </c>
      <c r="B3016" s="208" t="s">
        <v>132</v>
      </c>
      <c r="C3016" s="203">
        <v>44810.541666666664</v>
      </c>
      <c r="D3016" s="208">
        <v>0</v>
      </c>
      <c r="E3016" s="208">
        <v>0</v>
      </c>
      <c r="F3016" s="208">
        <v>1.7669999999999999</v>
      </c>
      <c r="G3016" s="208">
        <v>1.7669999999999999</v>
      </c>
      <c r="H3016" s="208">
        <v>0</v>
      </c>
      <c r="I3016" s="208">
        <v>0</v>
      </c>
      <c r="J3016" s="208">
        <v>0</v>
      </c>
      <c r="K3016" s="208">
        <v>0</v>
      </c>
      <c r="L3016" s="208"/>
      <c r="M3016" s="208">
        <v>0</v>
      </c>
      <c r="N3016" s="208">
        <v>0</v>
      </c>
      <c r="O3016" s="330">
        <v>1300</v>
      </c>
      <c r="P3016" s="208" t="s">
        <v>257</v>
      </c>
      <c r="Q3016" s="208" t="s">
        <v>258</v>
      </c>
      <c r="R3016" s="208" t="s">
        <v>259</v>
      </c>
      <c r="S3016" s="203">
        <v>44837.594768518517</v>
      </c>
    </row>
    <row r="3017" spans="1:19" x14ac:dyDescent="0.2">
      <c r="A3017" s="208" t="s">
        <v>256</v>
      </c>
      <c r="B3017" s="208" t="s">
        <v>132</v>
      </c>
      <c r="C3017" s="203">
        <v>44810.583333333336</v>
      </c>
      <c r="D3017" s="208">
        <v>0</v>
      </c>
      <c r="E3017" s="208">
        <v>0</v>
      </c>
      <c r="F3017" s="208">
        <v>1.768</v>
      </c>
      <c r="G3017" s="208">
        <v>1.768</v>
      </c>
      <c r="H3017" s="208">
        <v>0</v>
      </c>
      <c r="I3017" s="208">
        <v>0</v>
      </c>
      <c r="J3017" s="208">
        <v>0</v>
      </c>
      <c r="K3017" s="208">
        <v>0</v>
      </c>
      <c r="L3017" s="208"/>
      <c r="M3017" s="208">
        <v>0</v>
      </c>
      <c r="N3017" s="208">
        <v>0</v>
      </c>
      <c r="O3017" s="330">
        <v>1300</v>
      </c>
      <c r="P3017" s="208" t="s">
        <v>257</v>
      </c>
      <c r="Q3017" s="208" t="s">
        <v>258</v>
      </c>
      <c r="R3017" s="208" t="s">
        <v>259</v>
      </c>
      <c r="S3017" s="203">
        <v>44837.594768518517</v>
      </c>
    </row>
    <row r="3018" spans="1:19" x14ac:dyDescent="0.2">
      <c r="A3018" s="208" t="s">
        <v>256</v>
      </c>
      <c r="B3018" s="208" t="s">
        <v>132</v>
      </c>
      <c r="C3018" s="203">
        <v>44810.625</v>
      </c>
      <c r="D3018" s="208">
        <v>0</v>
      </c>
      <c r="E3018" s="208">
        <v>0</v>
      </c>
      <c r="F3018" s="208">
        <v>1.7629999999999999</v>
      </c>
      <c r="G3018" s="208">
        <v>1.7629999999999999</v>
      </c>
      <c r="H3018" s="208">
        <v>0</v>
      </c>
      <c r="I3018" s="208">
        <v>0</v>
      </c>
      <c r="J3018" s="208">
        <v>0</v>
      </c>
      <c r="K3018" s="208">
        <v>0</v>
      </c>
      <c r="L3018" s="208"/>
      <c r="M3018" s="208">
        <v>0</v>
      </c>
      <c r="N3018" s="208">
        <v>0</v>
      </c>
      <c r="O3018" s="330">
        <v>1300</v>
      </c>
      <c r="P3018" s="208" t="s">
        <v>257</v>
      </c>
      <c r="Q3018" s="208" t="s">
        <v>258</v>
      </c>
      <c r="R3018" s="208" t="s">
        <v>259</v>
      </c>
      <c r="S3018" s="203">
        <v>44837.594768518517</v>
      </c>
    </row>
    <row r="3019" spans="1:19" x14ac:dyDescent="0.2">
      <c r="A3019" s="208" t="s">
        <v>256</v>
      </c>
      <c r="B3019" s="208" t="s">
        <v>132</v>
      </c>
      <c r="C3019" s="203">
        <v>44810.666666666664</v>
      </c>
      <c r="D3019" s="208">
        <v>0</v>
      </c>
      <c r="E3019" s="208">
        <v>0</v>
      </c>
      <c r="F3019" s="208">
        <v>1.7569999999999999</v>
      </c>
      <c r="G3019" s="208">
        <v>1.7569999999999999</v>
      </c>
      <c r="H3019" s="208">
        <v>0</v>
      </c>
      <c r="I3019" s="208">
        <v>0</v>
      </c>
      <c r="J3019" s="208">
        <v>0</v>
      </c>
      <c r="K3019" s="208">
        <v>0</v>
      </c>
      <c r="L3019" s="208"/>
      <c r="M3019" s="208">
        <v>0</v>
      </c>
      <c r="N3019" s="208">
        <v>0</v>
      </c>
      <c r="O3019" s="330">
        <v>1300</v>
      </c>
      <c r="P3019" s="208" t="s">
        <v>257</v>
      </c>
      <c r="Q3019" s="208" t="s">
        <v>258</v>
      </c>
      <c r="R3019" s="208" t="s">
        <v>259</v>
      </c>
      <c r="S3019" s="203">
        <v>44837.594768518517</v>
      </c>
    </row>
    <row r="3020" spans="1:19" x14ac:dyDescent="0.2">
      <c r="A3020" s="208" t="s">
        <v>256</v>
      </c>
      <c r="B3020" s="208" t="s">
        <v>132</v>
      </c>
      <c r="C3020" s="203">
        <v>44810.708333333336</v>
      </c>
      <c r="D3020" s="208">
        <v>0</v>
      </c>
      <c r="E3020" s="208">
        <v>0</v>
      </c>
      <c r="F3020" s="208">
        <v>1.7470000000000001</v>
      </c>
      <c r="G3020" s="208">
        <v>1.7470000000000001</v>
      </c>
      <c r="H3020" s="208">
        <v>0</v>
      </c>
      <c r="I3020" s="208">
        <v>0</v>
      </c>
      <c r="J3020" s="208">
        <v>0</v>
      </c>
      <c r="K3020" s="208">
        <v>0</v>
      </c>
      <c r="L3020" s="208"/>
      <c r="M3020" s="208">
        <v>0</v>
      </c>
      <c r="N3020" s="208">
        <v>0</v>
      </c>
      <c r="O3020" s="330">
        <v>1300</v>
      </c>
      <c r="P3020" s="208" t="s">
        <v>257</v>
      </c>
      <c r="Q3020" s="208" t="s">
        <v>258</v>
      </c>
      <c r="R3020" s="208" t="s">
        <v>259</v>
      </c>
      <c r="S3020" s="203">
        <v>44837.594768518517</v>
      </c>
    </row>
    <row r="3021" spans="1:19" x14ac:dyDescent="0.2">
      <c r="A3021" s="208" t="s">
        <v>256</v>
      </c>
      <c r="B3021" s="208" t="s">
        <v>132</v>
      </c>
      <c r="C3021" s="203">
        <v>44810.75</v>
      </c>
      <c r="D3021" s="208">
        <v>0</v>
      </c>
      <c r="E3021" s="208">
        <v>0</v>
      </c>
      <c r="F3021" s="208">
        <v>1.75</v>
      </c>
      <c r="G3021" s="208">
        <v>1.75</v>
      </c>
      <c r="H3021" s="208">
        <v>0</v>
      </c>
      <c r="I3021" s="208">
        <v>0</v>
      </c>
      <c r="J3021" s="208">
        <v>0</v>
      </c>
      <c r="K3021" s="208">
        <v>0</v>
      </c>
      <c r="L3021" s="208"/>
      <c r="M3021" s="208">
        <v>0</v>
      </c>
      <c r="N3021" s="208">
        <v>0</v>
      </c>
      <c r="O3021" s="330">
        <v>1300</v>
      </c>
      <c r="P3021" s="208" t="s">
        <v>257</v>
      </c>
      <c r="Q3021" s="208" t="s">
        <v>258</v>
      </c>
      <c r="R3021" s="208" t="s">
        <v>259</v>
      </c>
      <c r="S3021" s="203">
        <v>44837.594768518517</v>
      </c>
    </row>
    <row r="3022" spans="1:19" x14ac:dyDescent="0.2">
      <c r="A3022" s="208" t="s">
        <v>256</v>
      </c>
      <c r="B3022" s="208" t="s">
        <v>132</v>
      </c>
      <c r="C3022" s="203">
        <v>44810.791666666664</v>
      </c>
      <c r="D3022" s="208">
        <v>0</v>
      </c>
      <c r="E3022" s="208">
        <v>0</v>
      </c>
      <c r="F3022" s="208">
        <v>1.7490000000000001</v>
      </c>
      <c r="G3022" s="208">
        <v>1.7490000000000001</v>
      </c>
      <c r="H3022" s="208">
        <v>0</v>
      </c>
      <c r="I3022" s="208">
        <v>0</v>
      </c>
      <c r="J3022" s="208">
        <v>0</v>
      </c>
      <c r="K3022" s="208">
        <v>0</v>
      </c>
      <c r="L3022" s="208"/>
      <c r="M3022" s="208">
        <v>0</v>
      </c>
      <c r="N3022" s="208">
        <v>0</v>
      </c>
      <c r="O3022" s="330">
        <v>1300</v>
      </c>
      <c r="P3022" s="208" t="s">
        <v>257</v>
      </c>
      <c r="Q3022" s="208" t="s">
        <v>258</v>
      </c>
      <c r="R3022" s="208" t="s">
        <v>259</v>
      </c>
      <c r="S3022" s="203">
        <v>44837.594768518517</v>
      </c>
    </row>
    <row r="3023" spans="1:19" x14ac:dyDescent="0.2">
      <c r="A3023" s="208" t="s">
        <v>256</v>
      </c>
      <c r="B3023" s="208" t="s">
        <v>132</v>
      </c>
      <c r="C3023" s="203">
        <v>44810.833333333336</v>
      </c>
      <c r="D3023" s="208">
        <v>0</v>
      </c>
      <c r="E3023" s="208">
        <v>0</v>
      </c>
      <c r="F3023" s="208">
        <v>1.7769999999999999</v>
      </c>
      <c r="G3023" s="208">
        <v>1.7769999999999999</v>
      </c>
      <c r="H3023" s="208">
        <v>0</v>
      </c>
      <c r="I3023" s="208">
        <v>0</v>
      </c>
      <c r="J3023" s="208">
        <v>0</v>
      </c>
      <c r="K3023" s="208">
        <v>0</v>
      </c>
      <c r="L3023" s="208"/>
      <c r="M3023" s="208">
        <v>0</v>
      </c>
      <c r="N3023" s="208">
        <v>0</v>
      </c>
      <c r="O3023" s="330">
        <v>1300</v>
      </c>
      <c r="P3023" s="208" t="s">
        <v>257</v>
      </c>
      <c r="Q3023" s="208" t="s">
        <v>258</v>
      </c>
      <c r="R3023" s="208" t="s">
        <v>259</v>
      </c>
      <c r="S3023" s="203">
        <v>44837.594768518517</v>
      </c>
    </row>
    <row r="3024" spans="1:19" x14ac:dyDescent="0.2">
      <c r="A3024" s="208" t="s">
        <v>256</v>
      </c>
      <c r="B3024" s="208" t="s">
        <v>132</v>
      </c>
      <c r="C3024" s="203">
        <v>44810.875</v>
      </c>
      <c r="D3024" s="208">
        <v>0</v>
      </c>
      <c r="E3024" s="208">
        <v>0</v>
      </c>
      <c r="F3024" s="208">
        <v>1.786</v>
      </c>
      <c r="G3024" s="208">
        <v>1.786</v>
      </c>
      <c r="H3024" s="208">
        <v>0</v>
      </c>
      <c r="I3024" s="208">
        <v>0</v>
      </c>
      <c r="J3024" s="208">
        <v>0</v>
      </c>
      <c r="K3024" s="208">
        <v>0</v>
      </c>
      <c r="L3024" s="208"/>
      <c r="M3024" s="208">
        <v>0</v>
      </c>
      <c r="N3024" s="208">
        <v>0</v>
      </c>
      <c r="O3024" s="330">
        <v>1300</v>
      </c>
      <c r="P3024" s="208" t="s">
        <v>257</v>
      </c>
      <c r="Q3024" s="208" t="s">
        <v>258</v>
      </c>
      <c r="R3024" s="208" t="s">
        <v>259</v>
      </c>
      <c r="S3024" s="203">
        <v>44837.594768518517</v>
      </c>
    </row>
    <row r="3025" spans="1:19" x14ac:dyDescent="0.2">
      <c r="A3025" s="208" t="s">
        <v>256</v>
      </c>
      <c r="B3025" s="208" t="s">
        <v>132</v>
      </c>
      <c r="C3025" s="203">
        <v>44810.916666666664</v>
      </c>
      <c r="D3025" s="208">
        <v>0</v>
      </c>
      <c r="E3025" s="208">
        <v>0</v>
      </c>
      <c r="F3025" s="208">
        <v>1.8</v>
      </c>
      <c r="G3025" s="208">
        <v>1.8</v>
      </c>
      <c r="H3025" s="208">
        <v>0</v>
      </c>
      <c r="I3025" s="208">
        <v>0</v>
      </c>
      <c r="J3025" s="208">
        <v>0</v>
      </c>
      <c r="K3025" s="208">
        <v>0</v>
      </c>
      <c r="L3025" s="208"/>
      <c r="M3025" s="208">
        <v>0</v>
      </c>
      <c r="N3025" s="208">
        <v>0</v>
      </c>
      <c r="O3025" s="330">
        <v>1300</v>
      </c>
      <c r="P3025" s="208" t="s">
        <v>257</v>
      </c>
      <c r="Q3025" s="208" t="s">
        <v>258</v>
      </c>
      <c r="R3025" s="208" t="s">
        <v>259</v>
      </c>
      <c r="S3025" s="203">
        <v>44837.594768518517</v>
      </c>
    </row>
    <row r="3026" spans="1:19" x14ac:dyDescent="0.2">
      <c r="A3026" s="208" t="s">
        <v>256</v>
      </c>
      <c r="B3026" s="208" t="s">
        <v>132</v>
      </c>
      <c r="C3026" s="203">
        <v>44810.958333333336</v>
      </c>
      <c r="D3026" s="208">
        <v>0</v>
      </c>
      <c r="E3026" s="208">
        <v>0</v>
      </c>
      <c r="F3026" s="208">
        <v>1.8859999999999999</v>
      </c>
      <c r="G3026" s="208">
        <v>1.8859999999999999</v>
      </c>
      <c r="H3026" s="208">
        <v>0</v>
      </c>
      <c r="I3026" s="208">
        <v>0</v>
      </c>
      <c r="J3026" s="208">
        <v>0</v>
      </c>
      <c r="K3026" s="208">
        <v>0</v>
      </c>
      <c r="L3026" s="208"/>
      <c r="M3026" s="208">
        <v>0</v>
      </c>
      <c r="N3026" s="208">
        <v>0</v>
      </c>
      <c r="O3026" s="330">
        <v>1300</v>
      </c>
      <c r="P3026" s="208" t="s">
        <v>257</v>
      </c>
      <c r="Q3026" s="208" t="s">
        <v>258</v>
      </c>
      <c r="R3026" s="208" t="s">
        <v>259</v>
      </c>
      <c r="S3026" s="203">
        <v>44837.594768518517</v>
      </c>
    </row>
    <row r="3027" spans="1:19" x14ac:dyDescent="0.2">
      <c r="A3027" s="208" t="s">
        <v>256</v>
      </c>
      <c r="B3027" s="208" t="s">
        <v>132</v>
      </c>
      <c r="C3027" s="203">
        <v>44811</v>
      </c>
      <c r="D3027" s="208">
        <v>0</v>
      </c>
      <c r="E3027" s="208">
        <v>0</v>
      </c>
      <c r="F3027" s="208">
        <v>1.9319999999999999</v>
      </c>
      <c r="G3027" s="208">
        <v>1.9319999999999999</v>
      </c>
      <c r="H3027" s="208">
        <v>0</v>
      </c>
      <c r="I3027" s="208">
        <v>0</v>
      </c>
      <c r="J3027" s="208">
        <v>0</v>
      </c>
      <c r="K3027" s="208">
        <v>0</v>
      </c>
      <c r="L3027" s="208"/>
      <c r="M3027" s="208">
        <v>0</v>
      </c>
      <c r="N3027" s="208">
        <v>0</v>
      </c>
      <c r="O3027" s="330">
        <v>1300</v>
      </c>
      <c r="P3027" s="208" t="s">
        <v>257</v>
      </c>
      <c r="Q3027" s="208" t="s">
        <v>258</v>
      </c>
      <c r="R3027" s="208" t="s">
        <v>259</v>
      </c>
      <c r="S3027" s="203">
        <v>44837.594768518517</v>
      </c>
    </row>
    <row r="3028" spans="1:19" x14ac:dyDescent="0.2">
      <c r="A3028" s="208" t="s">
        <v>256</v>
      </c>
      <c r="B3028" s="208" t="s">
        <v>132</v>
      </c>
      <c r="C3028" s="203">
        <v>44811.041666666664</v>
      </c>
      <c r="D3028" s="208">
        <v>0</v>
      </c>
      <c r="E3028" s="208">
        <v>0</v>
      </c>
      <c r="F3028" s="208">
        <v>1.909</v>
      </c>
      <c r="G3028" s="208">
        <v>1.909</v>
      </c>
      <c r="H3028" s="208">
        <v>0</v>
      </c>
      <c r="I3028" s="208">
        <v>0</v>
      </c>
      <c r="J3028" s="208">
        <v>0</v>
      </c>
      <c r="K3028" s="208">
        <v>0</v>
      </c>
      <c r="L3028" s="208"/>
      <c r="M3028" s="208">
        <v>0</v>
      </c>
      <c r="N3028" s="208">
        <v>0</v>
      </c>
      <c r="O3028" s="330">
        <v>1300</v>
      </c>
      <c r="P3028" s="208" t="s">
        <v>257</v>
      </c>
      <c r="Q3028" s="208" t="s">
        <v>258</v>
      </c>
      <c r="R3028" s="208" t="s">
        <v>259</v>
      </c>
      <c r="S3028" s="203">
        <v>44837.594768518517</v>
      </c>
    </row>
    <row r="3029" spans="1:19" x14ac:dyDescent="0.2">
      <c r="A3029" s="208" t="s">
        <v>256</v>
      </c>
      <c r="B3029" s="208" t="s">
        <v>132</v>
      </c>
      <c r="C3029" s="203">
        <v>44811.083333333336</v>
      </c>
      <c r="D3029" s="208">
        <v>0</v>
      </c>
      <c r="E3029" s="208">
        <v>0</v>
      </c>
      <c r="F3029" s="208">
        <v>1.873</v>
      </c>
      <c r="G3029" s="208">
        <v>1.873</v>
      </c>
      <c r="H3029" s="208">
        <v>0</v>
      </c>
      <c r="I3029" s="208">
        <v>0</v>
      </c>
      <c r="J3029" s="208">
        <v>0</v>
      </c>
      <c r="K3029" s="208">
        <v>0</v>
      </c>
      <c r="L3029" s="208"/>
      <c r="M3029" s="208">
        <v>0</v>
      </c>
      <c r="N3029" s="208">
        <v>0</v>
      </c>
      <c r="O3029" s="330">
        <v>1300</v>
      </c>
      <c r="P3029" s="208" t="s">
        <v>257</v>
      </c>
      <c r="Q3029" s="208" t="s">
        <v>258</v>
      </c>
      <c r="R3029" s="208" t="s">
        <v>259</v>
      </c>
      <c r="S3029" s="203">
        <v>44837.595127314817</v>
      </c>
    </row>
    <row r="3030" spans="1:19" x14ac:dyDescent="0.2">
      <c r="A3030" s="208" t="s">
        <v>256</v>
      </c>
      <c r="B3030" s="208" t="s">
        <v>132</v>
      </c>
      <c r="C3030" s="203">
        <v>44811.125</v>
      </c>
      <c r="D3030" s="208">
        <v>0</v>
      </c>
      <c r="E3030" s="208">
        <v>0</v>
      </c>
      <c r="F3030" s="208">
        <v>1.905</v>
      </c>
      <c r="G3030" s="208">
        <v>1.905</v>
      </c>
      <c r="H3030" s="208">
        <v>0</v>
      </c>
      <c r="I3030" s="208">
        <v>0</v>
      </c>
      <c r="J3030" s="208">
        <v>0</v>
      </c>
      <c r="K3030" s="208">
        <v>0</v>
      </c>
      <c r="L3030" s="208"/>
      <c r="M3030" s="208">
        <v>0</v>
      </c>
      <c r="N3030" s="208">
        <v>0</v>
      </c>
      <c r="O3030" s="330">
        <v>1300</v>
      </c>
      <c r="P3030" s="208" t="s">
        <v>257</v>
      </c>
      <c r="Q3030" s="208" t="s">
        <v>258</v>
      </c>
      <c r="R3030" s="208" t="s">
        <v>259</v>
      </c>
      <c r="S3030" s="203">
        <v>44837.595127314817</v>
      </c>
    </row>
    <row r="3031" spans="1:19" x14ac:dyDescent="0.2">
      <c r="A3031" s="208" t="s">
        <v>256</v>
      </c>
      <c r="B3031" s="208" t="s">
        <v>132</v>
      </c>
      <c r="C3031" s="203">
        <v>44811.166666666664</v>
      </c>
      <c r="D3031" s="208">
        <v>0</v>
      </c>
      <c r="E3031" s="208">
        <v>0</v>
      </c>
      <c r="F3031" s="208">
        <v>1.869</v>
      </c>
      <c r="G3031" s="208">
        <v>1.869</v>
      </c>
      <c r="H3031" s="208">
        <v>0</v>
      </c>
      <c r="I3031" s="208">
        <v>0</v>
      </c>
      <c r="J3031" s="208">
        <v>0</v>
      </c>
      <c r="K3031" s="208">
        <v>0</v>
      </c>
      <c r="L3031" s="208"/>
      <c r="M3031" s="208">
        <v>0</v>
      </c>
      <c r="N3031" s="208">
        <v>0</v>
      </c>
      <c r="O3031" s="330">
        <v>1300</v>
      </c>
      <c r="P3031" s="208" t="s">
        <v>257</v>
      </c>
      <c r="Q3031" s="208" t="s">
        <v>258</v>
      </c>
      <c r="R3031" s="208" t="s">
        <v>259</v>
      </c>
      <c r="S3031" s="203">
        <v>44837.595127314817</v>
      </c>
    </row>
    <row r="3032" spans="1:19" x14ac:dyDescent="0.2">
      <c r="A3032" s="208" t="s">
        <v>256</v>
      </c>
      <c r="B3032" s="208" t="s">
        <v>132</v>
      </c>
      <c r="C3032" s="203">
        <v>44811.208333333336</v>
      </c>
      <c r="D3032" s="208">
        <v>0</v>
      </c>
      <c r="E3032" s="208">
        <v>0</v>
      </c>
      <c r="F3032" s="208">
        <v>1.8740000000000001</v>
      </c>
      <c r="G3032" s="208">
        <v>1.8740000000000001</v>
      </c>
      <c r="H3032" s="208">
        <v>0</v>
      </c>
      <c r="I3032" s="208">
        <v>0</v>
      </c>
      <c r="J3032" s="208">
        <v>0</v>
      </c>
      <c r="K3032" s="208">
        <v>0</v>
      </c>
      <c r="L3032" s="208"/>
      <c r="M3032" s="208">
        <v>0</v>
      </c>
      <c r="N3032" s="208">
        <v>0</v>
      </c>
      <c r="O3032" s="330">
        <v>1300</v>
      </c>
      <c r="P3032" s="208" t="s">
        <v>257</v>
      </c>
      <c r="Q3032" s="208" t="s">
        <v>258</v>
      </c>
      <c r="R3032" s="208" t="s">
        <v>259</v>
      </c>
      <c r="S3032" s="203">
        <v>44837.595127314817</v>
      </c>
    </row>
    <row r="3033" spans="1:19" x14ac:dyDescent="0.2">
      <c r="A3033" s="208" t="s">
        <v>256</v>
      </c>
      <c r="B3033" s="208" t="s">
        <v>132</v>
      </c>
      <c r="C3033" s="203">
        <v>44811.25</v>
      </c>
      <c r="D3033" s="208">
        <v>0</v>
      </c>
      <c r="E3033" s="208">
        <v>0</v>
      </c>
      <c r="F3033" s="208">
        <v>1.9059999999999999</v>
      </c>
      <c r="G3033" s="208">
        <v>1.9059999999999999</v>
      </c>
      <c r="H3033" s="208">
        <v>0</v>
      </c>
      <c r="I3033" s="208">
        <v>0</v>
      </c>
      <c r="J3033" s="208">
        <v>0</v>
      </c>
      <c r="K3033" s="208">
        <v>0</v>
      </c>
      <c r="L3033" s="208"/>
      <c r="M3033" s="208">
        <v>0</v>
      </c>
      <c r="N3033" s="208">
        <v>0</v>
      </c>
      <c r="O3033" s="330">
        <v>1300</v>
      </c>
      <c r="P3033" s="208" t="s">
        <v>257</v>
      </c>
      <c r="Q3033" s="208" t="s">
        <v>258</v>
      </c>
      <c r="R3033" s="208" t="s">
        <v>259</v>
      </c>
      <c r="S3033" s="203">
        <v>44837.595127314817</v>
      </c>
    </row>
    <row r="3034" spans="1:19" x14ac:dyDescent="0.2">
      <c r="A3034" s="208" t="s">
        <v>256</v>
      </c>
      <c r="B3034" s="208" t="s">
        <v>132</v>
      </c>
      <c r="C3034" s="203">
        <v>44811.291666666664</v>
      </c>
      <c r="D3034" s="208">
        <v>0</v>
      </c>
      <c r="E3034" s="208">
        <v>0</v>
      </c>
      <c r="F3034" s="208">
        <v>1.9</v>
      </c>
      <c r="G3034" s="208">
        <v>1.9</v>
      </c>
      <c r="H3034" s="208">
        <v>0</v>
      </c>
      <c r="I3034" s="208">
        <v>0</v>
      </c>
      <c r="J3034" s="208">
        <v>0</v>
      </c>
      <c r="K3034" s="208">
        <v>0</v>
      </c>
      <c r="L3034" s="208"/>
      <c r="M3034" s="208">
        <v>0</v>
      </c>
      <c r="N3034" s="208">
        <v>0</v>
      </c>
      <c r="O3034" s="330">
        <v>1300</v>
      </c>
      <c r="P3034" s="208" t="s">
        <v>257</v>
      </c>
      <c r="Q3034" s="208" t="s">
        <v>258</v>
      </c>
      <c r="R3034" s="208" t="s">
        <v>259</v>
      </c>
      <c r="S3034" s="203">
        <v>44837.595127314817</v>
      </c>
    </row>
    <row r="3035" spans="1:19" x14ac:dyDescent="0.2">
      <c r="A3035" s="208" t="s">
        <v>256</v>
      </c>
      <c r="B3035" s="208" t="s">
        <v>132</v>
      </c>
      <c r="C3035" s="203">
        <v>44811.333333333336</v>
      </c>
      <c r="D3035" s="208">
        <v>0</v>
      </c>
      <c r="E3035" s="208">
        <v>0</v>
      </c>
      <c r="F3035" s="208">
        <v>1.859</v>
      </c>
      <c r="G3035" s="208">
        <v>1.859</v>
      </c>
      <c r="H3035" s="208">
        <v>0</v>
      </c>
      <c r="I3035" s="208">
        <v>0</v>
      </c>
      <c r="J3035" s="208">
        <v>0</v>
      </c>
      <c r="K3035" s="208">
        <v>0</v>
      </c>
      <c r="L3035" s="208"/>
      <c r="M3035" s="208">
        <v>0</v>
      </c>
      <c r="N3035" s="208">
        <v>0</v>
      </c>
      <c r="O3035" s="330">
        <v>1300</v>
      </c>
      <c r="P3035" s="208" t="s">
        <v>257</v>
      </c>
      <c r="Q3035" s="208" t="s">
        <v>258</v>
      </c>
      <c r="R3035" s="208" t="s">
        <v>259</v>
      </c>
      <c r="S3035" s="203">
        <v>44837.595127314817</v>
      </c>
    </row>
    <row r="3036" spans="1:19" x14ac:dyDescent="0.2">
      <c r="A3036" s="208" t="s">
        <v>256</v>
      </c>
      <c r="B3036" s="208" t="s">
        <v>132</v>
      </c>
      <c r="C3036" s="203">
        <v>44811.375</v>
      </c>
      <c r="D3036" s="208">
        <v>0</v>
      </c>
      <c r="E3036" s="208">
        <v>0</v>
      </c>
      <c r="F3036" s="208">
        <v>1.837</v>
      </c>
      <c r="G3036" s="208">
        <v>1.837</v>
      </c>
      <c r="H3036" s="208">
        <v>0</v>
      </c>
      <c r="I3036" s="208">
        <v>0</v>
      </c>
      <c r="J3036" s="208">
        <v>0</v>
      </c>
      <c r="K3036" s="208">
        <v>0</v>
      </c>
      <c r="L3036" s="208"/>
      <c r="M3036" s="208">
        <v>0</v>
      </c>
      <c r="N3036" s="208">
        <v>0</v>
      </c>
      <c r="O3036" s="330">
        <v>1300</v>
      </c>
      <c r="P3036" s="208" t="s">
        <v>257</v>
      </c>
      <c r="Q3036" s="208" t="s">
        <v>258</v>
      </c>
      <c r="R3036" s="208" t="s">
        <v>259</v>
      </c>
      <c r="S3036" s="203">
        <v>44837.595127314817</v>
      </c>
    </row>
    <row r="3037" spans="1:19" x14ac:dyDescent="0.2">
      <c r="A3037" s="208" t="s">
        <v>256</v>
      </c>
      <c r="B3037" s="208" t="s">
        <v>132</v>
      </c>
      <c r="C3037" s="203">
        <v>44811.416666666664</v>
      </c>
      <c r="D3037" s="208">
        <v>0</v>
      </c>
      <c r="E3037" s="208">
        <v>0</v>
      </c>
      <c r="F3037" s="208">
        <v>1.8420000000000001</v>
      </c>
      <c r="G3037" s="208">
        <v>1.8420000000000001</v>
      </c>
      <c r="H3037" s="208">
        <v>0</v>
      </c>
      <c r="I3037" s="208">
        <v>0</v>
      </c>
      <c r="J3037" s="208">
        <v>0</v>
      </c>
      <c r="K3037" s="208">
        <v>0</v>
      </c>
      <c r="L3037" s="208"/>
      <c r="M3037" s="208">
        <v>0</v>
      </c>
      <c r="N3037" s="208">
        <v>0</v>
      </c>
      <c r="O3037" s="330">
        <v>1300</v>
      </c>
      <c r="P3037" s="208" t="s">
        <v>257</v>
      </c>
      <c r="Q3037" s="208" t="s">
        <v>258</v>
      </c>
      <c r="R3037" s="208" t="s">
        <v>259</v>
      </c>
      <c r="S3037" s="203">
        <v>44837.595127314817</v>
      </c>
    </row>
    <row r="3038" spans="1:19" x14ac:dyDescent="0.2">
      <c r="A3038" s="208" t="s">
        <v>256</v>
      </c>
      <c r="B3038" s="208" t="s">
        <v>132</v>
      </c>
      <c r="C3038" s="203">
        <v>44811.458333333336</v>
      </c>
      <c r="D3038" s="208">
        <v>0</v>
      </c>
      <c r="E3038" s="208">
        <v>0</v>
      </c>
      <c r="F3038" s="208">
        <v>1.8440000000000001</v>
      </c>
      <c r="G3038" s="208">
        <v>1.8440000000000001</v>
      </c>
      <c r="H3038" s="208">
        <v>0</v>
      </c>
      <c r="I3038" s="208">
        <v>0</v>
      </c>
      <c r="J3038" s="208">
        <v>0</v>
      </c>
      <c r="K3038" s="208">
        <v>0</v>
      </c>
      <c r="L3038" s="208"/>
      <c r="M3038" s="208">
        <v>0</v>
      </c>
      <c r="N3038" s="208">
        <v>0</v>
      </c>
      <c r="O3038" s="330">
        <v>1300</v>
      </c>
      <c r="P3038" s="208" t="s">
        <v>257</v>
      </c>
      <c r="Q3038" s="208" t="s">
        <v>258</v>
      </c>
      <c r="R3038" s="208" t="s">
        <v>259</v>
      </c>
      <c r="S3038" s="203">
        <v>44837.595127314817</v>
      </c>
    </row>
    <row r="3039" spans="1:19" x14ac:dyDescent="0.2">
      <c r="A3039" s="208" t="s">
        <v>256</v>
      </c>
      <c r="B3039" s="208" t="s">
        <v>132</v>
      </c>
      <c r="C3039" s="203">
        <v>44811.5</v>
      </c>
      <c r="D3039" s="208">
        <v>0</v>
      </c>
      <c r="E3039" s="208">
        <v>0</v>
      </c>
      <c r="F3039" s="208">
        <v>1.8460000000000001</v>
      </c>
      <c r="G3039" s="208">
        <v>1.8460000000000001</v>
      </c>
      <c r="H3039" s="208">
        <v>0</v>
      </c>
      <c r="I3039" s="208">
        <v>0</v>
      </c>
      <c r="J3039" s="208">
        <v>0</v>
      </c>
      <c r="K3039" s="208">
        <v>0</v>
      </c>
      <c r="L3039" s="208"/>
      <c r="M3039" s="208">
        <v>0</v>
      </c>
      <c r="N3039" s="208">
        <v>0</v>
      </c>
      <c r="O3039" s="330">
        <v>1300</v>
      </c>
      <c r="P3039" s="208" t="s">
        <v>257</v>
      </c>
      <c r="Q3039" s="208" t="s">
        <v>258</v>
      </c>
      <c r="R3039" s="208" t="s">
        <v>259</v>
      </c>
      <c r="S3039" s="203">
        <v>44837.595127314817</v>
      </c>
    </row>
    <row r="3040" spans="1:19" x14ac:dyDescent="0.2">
      <c r="A3040" s="208" t="s">
        <v>256</v>
      </c>
      <c r="B3040" s="208" t="s">
        <v>132</v>
      </c>
      <c r="C3040" s="203">
        <v>44811.541666666664</v>
      </c>
      <c r="D3040" s="208">
        <v>0</v>
      </c>
      <c r="E3040" s="208">
        <v>0</v>
      </c>
      <c r="F3040" s="208">
        <v>1.8280000000000001</v>
      </c>
      <c r="G3040" s="208">
        <v>1.8280000000000001</v>
      </c>
      <c r="H3040" s="208">
        <v>0</v>
      </c>
      <c r="I3040" s="208">
        <v>0</v>
      </c>
      <c r="J3040" s="208">
        <v>0</v>
      </c>
      <c r="K3040" s="208">
        <v>0</v>
      </c>
      <c r="L3040" s="208"/>
      <c r="M3040" s="208">
        <v>0</v>
      </c>
      <c r="N3040" s="208">
        <v>0</v>
      </c>
      <c r="O3040" s="330">
        <v>1300</v>
      </c>
      <c r="P3040" s="208" t="s">
        <v>257</v>
      </c>
      <c r="Q3040" s="208" t="s">
        <v>258</v>
      </c>
      <c r="R3040" s="208" t="s">
        <v>259</v>
      </c>
      <c r="S3040" s="203">
        <v>44837.595127314817</v>
      </c>
    </row>
    <row r="3041" spans="1:19" x14ac:dyDescent="0.2">
      <c r="A3041" s="208" t="s">
        <v>256</v>
      </c>
      <c r="B3041" s="208" t="s">
        <v>132</v>
      </c>
      <c r="C3041" s="203">
        <v>44811.583333333336</v>
      </c>
      <c r="D3041" s="208">
        <v>0</v>
      </c>
      <c r="E3041" s="208">
        <v>0</v>
      </c>
      <c r="F3041" s="208">
        <v>1.8129999999999999</v>
      </c>
      <c r="G3041" s="208">
        <v>1.8129999999999999</v>
      </c>
      <c r="H3041" s="208">
        <v>0</v>
      </c>
      <c r="I3041" s="208">
        <v>0</v>
      </c>
      <c r="J3041" s="208">
        <v>0</v>
      </c>
      <c r="K3041" s="208">
        <v>0</v>
      </c>
      <c r="L3041" s="208"/>
      <c r="M3041" s="208">
        <v>0</v>
      </c>
      <c r="N3041" s="208">
        <v>0</v>
      </c>
      <c r="O3041" s="330">
        <v>1300</v>
      </c>
      <c r="P3041" s="208" t="s">
        <v>257</v>
      </c>
      <c r="Q3041" s="208" t="s">
        <v>258</v>
      </c>
      <c r="R3041" s="208" t="s">
        <v>259</v>
      </c>
      <c r="S3041" s="203">
        <v>44837.595127314817</v>
      </c>
    </row>
    <row r="3042" spans="1:19" x14ac:dyDescent="0.2">
      <c r="A3042" s="208" t="s">
        <v>256</v>
      </c>
      <c r="B3042" s="208" t="s">
        <v>132</v>
      </c>
      <c r="C3042" s="203">
        <v>44811.625</v>
      </c>
      <c r="D3042" s="208">
        <v>0</v>
      </c>
      <c r="E3042" s="208">
        <v>0</v>
      </c>
      <c r="F3042" s="208">
        <v>1.8129999999999999</v>
      </c>
      <c r="G3042" s="208">
        <v>1.8129999999999999</v>
      </c>
      <c r="H3042" s="208">
        <v>0</v>
      </c>
      <c r="I3042" s="208">
        <v>0</v>
      </c>
      <c r="J3042" s="208">
        <v>0</v>
      </c>
      <c r="K3042" s="208">
        <v>0</v>
      </c>
      <c r="L3042" s="208"/>
      <c r="M3042" s="208">
        <v>0</v>
      </c>
      <c r="N3042" s="208">
        <v>0</v>
      </c>
      <c r="O3042" s="330">
        <v>1300</v>
      </c>
      <c r="P3042" s="208" t="s">
        <v>257</v>
      </c>
      <c r="Q3042" s="208" t="s">
        <v>258</v>
      </c>
      <c r="R3042" s="208" t="s">
        <v>259</v>
      </c>
      <c r="S3042" s="203">
        <v>44837.595127314817</v>
      </c>
    </row>
    <row r="3043" spans="1:19" x14ac:dyDescent="0.2">
      <c r="A3043" s="208" t="s">
        <v>256</v>
      </c>
      <c r="B3043" s="208" t="s">
        <v>132</v>
      </c>
      <c r="C3043" s="203">
        <v>44811.666666666664</v>
      </c>
      <c r="D3043" s="208">
        <v>0</v>
      </c>
      <c r="E3043" s="208">
        <v>0</v>
      </c>
      <c r="F3043" s="208">
        <v>1.8140000000000001</v>
      </c>
      <c r="G3043" s="208">
        <v>1.8140000000000001</v>
      </c>
      <c r="H3043" s="208">
        <v>0</v>
      </c>
      <c r="I3043" s="208">
        <v>0</v>
      </c>
      <c r="J3043" s="208">
        <v>0</v>
      </c>
      <c r="K3043" s="208">
        <v>0</v>
      </c>
      <c r="L3043" s="208"/>
      <c r="M3043" s="208">
        <v>0</v>
      </c>
      <c r="N3043" s="208">
        <v>0</v>
      </c>
      <c r="O3043" s="330">
        <v>1300</v>
      </c>
      <c r="P3043" s="208" t="s">
        <v>257</v>
      </c>
      <c r="Q3043" s="208" t="s">
        <v>258</v>
      </c>
      <c r="R3043" s="208" t="s">
        <v>259</v>
      </c>
      <c r="S3043" s="203">
        <v>44837.595127314817</v>
      </c>
    </row>
    <row r="3044" spans="1:19" x14ac:dyDescent="0.2">
      <c r="A3044" s="208" t="s">
        <v>256</v>
      </c>
      <c r="B3044" s="208" t="s">
        <v>132</v>
      </c>
      <c r="C3044" s="203">
        <v>44811.708333333336</v>
      </c>
      <c r="D3044" s="208">
        <v>0</v>
      </c>
      <c r="E3044" s="208">
        <v>0</v>
      </c>
      <c r="F3044" s="208">
        <v>1.8120000000000001</v>
      </c>
      <c r="G3044" s="208">
        <v>1.8120000000000001</v>
      </c>
      <c r="H3044" s="208">
        <v>0</v>
      </c>
      <c r="I3044" s="208">
        <v>0</v>
      </c>
      <c r="J3044" s="208">
        <v>0</v>
      </c>
      <c r="K3044" s="208">
        <v>0</v>
      </c>
      <c r="L3044" s="208"/>
      <c r="M3044" s="208">
        <v>0</v>
      </c>
      <c r="N3044" s="208">
        <v>0</v>
      </c>
      <c r="O3044" s="330">
        <v>1300</v>
      </c>
      <c r="P3044" s="208" t="s">
        <v>257</v>
      </c>
      <c r="Q3044" s="208" t="s">
        <v>258</v>
      </c>
      <c r="R3044" s="208" t="s">
        <v>259</v>
      </c>
      <c r="S3044" s="203">
        <v>44837.595127314817</v>
      </c>
    </row>
    <row r="3045" spans="1:19" x14ac:dyDescent="0.2">
      <c r="A3045" s="208" t="s">
        <v>256</v>
      </c>
      <c r="B3045" s="208" t="s">
        <v>132</v>
      </c>
      <c r="C3045" s="203">
        <v>44811.75</v>
      </c>
      <c r="D3045" s="208">
        <v>0</v>
      </c>
      <c r="E3045" s="208">
        <v>0</v>
      </c>
      <c r="F3045" s="208">
        <v>1.8029999999999999</v>
      </c>
      <c r="G3045" s="208">
        <v>1.8029999999999999</v>
      </c>
      <c r="H3045" s="208">
        <v>0</v>
      </c>
      <c r="I3045" s="208">
        <v>0</v>
      </c>
      <c r="J3045" s="208">
        <v>0</v>
      </c>
      <c r="K3045" s="208">
        <v>0</v>
      </c>
      <c r="L3045" s="208"/>
      <c r="M3045" s="208">
        <v>0</v>
      </c>
      <c r="N3045" s="208">
        <v>0</v>
      </c>
      <c r="O3045" s="330">
        <v>1300</v>
      </c>
      <c r="P3045" s="208" t="s">
        <v>257</v>
      </c>
      <c r="Q3045" s="208" t="s">
        <v>258</v>
      </c>
      <c r="R3045" s="208" t="s">
        <v>259</v>
      </c>
      <c r="S3045" s="203">
        <v>44837.595127314817</v>
      </c>
    </row>
    <row r="3046" spans="1:19" x14ac:dyDescent="0.2">
      <c r="A3046" s="208" t="s">
        <v>256</v>
      </c>
      <c r="B3046" s="208" t="s">
        <v>132</v>
      </c>
      <c r="C3046" s="203">
        <v>44811.791666666664</v>
      </c>
      <c r="D3046" s="208">
        <v>0</v>
      </c>
      <c r="E3046" s="208">
        <v>0</v>
      </c>
      <c r="F3046" s="208">
        <v>1.8</v>
      </c>
      <c r="G3046" s="208">
        <v>1.8</v>
      </c>
      <c r="H3046" s="208">
        <v>0</v>
      </c>
      <c r="I3046" s="208">
        <v>0</v>
      </c>
      <c r="J3046" s="208">
        <v>0</v>
      </c>
      <c r="K3046" s="208">
        <v>0</v>
      </c>
      <c r="L3046" s="208"/>
      <c r="M3046" s="208">
        <v>0</v>
      </c>
      <c r="N3046" s="208">
        <v>0</v>
      </c>
      <c r="O3046" s="330">
        <v>1300</v>
      </c>
      <c r="P3046" s="208" t="s">
        <v>257</v>
      </c>
      <c r="Q3046" s="208" t="s">
        <v>258</v>
      </c>
      <c r="R3046" s="208" t="s">
        <v>259</v>
      </c>
      <c r="S3046" s="203">
        <v>44837.595127314817</v>
      </c>
    </row>
    <row r="3047" spans="1:19" x14ac:dyDescent="0.2">
      <c r="A3047" s="208" t="s">
        <v>256</v>
      </c>
      <c r="B3047" s="208" t="s">
        <v>132</v>
      </c>
      <c r="C3047" s="203">
        <v>44811.833333333336</v>
      </c>
      <c r="D3047" s="208">
        <v>0</v>
      </c>
      <c r="E3047" s="208">
        <v>0</v>
      </c>
      <c r="F3047" s="208">
        <v>1.7949999999999999</v>
      </c>
      <c r="G3047" s="208">
        <v>1.7949999999999999</v>
      </c>
      <c r="H3047" s="208">
        <v>0</v>
      </c>
      <c r="I3047" s="208">
        <v>0</v>
      </c>
      <c r="J3047" s="208">
        <v>0</v>
      </c>
      <c r="K3047" s="208">
        <v>0</v>
      </c>
      <c r="L3047" s="208"/>
      <c r="M3047" s="208">
        <v>0</v>
      </c>
      <c r="N3047" s="208">
        <v>0</v>
      </c>
      <c r="O3047" s="330">
        <v>1300</v>
      </c>
      <c r="P3047" s="208" t="s">
        <v>257</v>
      </c>
      <c r="Q3047" s="208" t="s">
        <v>258</v>
      </c>
      <c r="R3047" s="208" t="s">
        <v>259</v>
      </c>
      <c r="S3047" s="203">
        <v>44837.595127314817</v>
      </c>
    </row>
    <row r="3048" spans="1:19" x14ac:dyDescent="0.2">
      <c r="A3048" s="208" t="s">
        <v>256</v>
      </c>
      <c r="B3048" s="208" t="s">
        <v>132</v>
      </c>
      <c r="C3048" s="203">
        <v>44811.875</v>
      </c>
      <c r="D3048" s="208">
        <v>0</v>
      </c>
      <c r="E3048" s="208">
        <v>0</v>
      </c>
      <c r="F3048" s="208">
        <v>1.8089999999999999</v>
      </c>
      <c r="G3048" s="208">
        <v>1.8089999999999999</v>
      </c>
      <c r="H3048" s="208">
        <v>0</v>
      </c>
      <c r="I3048" s="208">
        <v>0</v>
      </c>
      <c r="J3048" s="208">
        <v>0</v>
      </c>
      <c r="K3048" s="208">
        <v>0</v>
      </c>
      <c r="L3048" s="208"/>
      <c r="M3048" s="208">
        <v>0</v>
      </c>
      <c r="N3048" s="208">
        <v>0</v>
      </c>
      <c r="O3048" s="330">
        <v>1300</v>
      </c>
      <c r="P3048" s="208" t="s">
        <v>257</v>
      </c>
      <c r="Q3048" s="208" t="s">
        <v>258</v>
      </c>
      <c r="R3048" s="208" t="s">
        <v>259</v>
      </c>
      <c r="S3048" s="203">
        <v>44837.595127314817</v>
      </c>
    </row>
    <row r="3049" spans="1:19" x14ac:dyDescent="0.2">
      <c r="A3049" s="208" t="s">
        <v>256</v>
      </c>
      <c r="B3049" s="208" t="s">
        <v>132</v>
      </c>
      <c r="C3049" s="203">
        <v>44811.916666666664</v>
      </c>
      <c r="D3049" s="208">
        <v>0</v>
      </c>
      <c r="E3049" s="208">
        <v>0</v>
      </c>
      <c r="F3049" s="208">
        <v>1.851</v>
      </c>
      <c r="G3049" s="208">
        <v>1.851</v>
      </c>
      <c r="H3049" s="208">
        <v>0</v>
      </c>
      <c r="I3049" s="208">
        <v>0</v>
      </c>
      <c r="J3049" s="208">
        <v>0</v>
      </c>
      <c r="K3049" s="208">
        <v>0</v>
      </c>
      <c r="L3049" s="208"/>
      <c r="M3049" s="208">
        <v>0</v>
      </c>
      <c r="N3049" s="208">
        <v>0</v>
      </c>
      <c r="O3049" s="330">
        <v>1300</v>
      </c>
      <c r="P3049" s="208" t="s">
        <v>257</v>
      </c>
      <c r="Q3049" s="208" t="s">
        <v>258</v>
      </c>
      <c r="R3049" s="208" t="s">
        <v>259</v>
      </c>
      <c r="S3049" s="203">
        <v>44837.595127314817</v>
      </c>
    </row>
    <row r="3050" spans="1:19" x14ac:dyDescent="0.2">
      <c r="A3050" s="208" t="s">
        <v>256</v>
      </c>
      <c r="B3050" s="208" t="s">
        <v>132</v>
      </c>
      <c r="C3050" s="203">
        <v>44811.958333333336</v>
      </c>
      <c r="D3050" s="208">
        <v>0</v>
      </c>
      <c r="E3050" s="208">
        <v>0</v>
      </c>
      <c r="F3050" s="208">
        <v>1.879</v>
      </c>
      <c r="G3050" s="208">
        <v>1.879</v>
      </c>
      <c r="H3050" s="208">
        <v>0</v>
      </c>
      <c r="I3050" s="208">
        <v>0</v>
      </c>
      <c r="J3050" s="208">
        <v>0</v>
      </c>
      <c r="K3050" s="208">
        <v>0</v>
      </c>
      <c r="L3050" s="208"/>
      <c r="M3050" s="208">
        <v>0</v>
      </c>
      <c r="N3050" s="208">
        <v>0</v>
      </c>
      <c r="O3050" s="330">
        <v>1300</v>
      </c>
      <c r="P3050" s="208" t="s">
        <v>257</v>
      </c>
      <c r="Q3050" s="208" t="s">
        <v>258</v>
      </c>
      <c r="R3050" s="208" t="s">
        <v>259</v>
      </c>
      <c r="S3050" s="203">
        <v>44837.595127314817</v>
      </c>
    </row>
    <row r="3051" spans="1:19" x14ac:dyDescent="0.2">
      <c r="A3051" s="208" t="s">
        <v>256</v>
      </c>
      <c r="B3051" s="208" t="s">
        <v>132</v>
      </c>
      <c r="C3051" s="203">
        <v>44812</v>
      </c>
      <c r="D3051" s="208">
        <v>0</v>
      </c>
      <c r="E3051" s="208">
        <v>0</v>
      </c>
      <c r="F3051" s="208">
        <v>1.89</v>
      </c>
      <c r="G3051" s="208">
        <v>1.89</v>
      </c>
      <c r="H3051" s="208">
        <v>0</v>
      </c>
      <c r="I3051" s="208">
        <v>0</v>
      </c>
      <c r="J3051" s="208">
        <v>0</v>
      </c>
      <c r="K3051" s="208">
        <v>0</v>
      </c>
      <c r="L3051" s="208"/>
      <c r="M3051" s="208">
        <v>0</v>
      </c>
      <c r="N3051" s="208">
        <v>0</v>
      </c>
      <c r="O3051" s="330">
        <v>1300</v>
      </c>
      <c r="P3051" s="208" t="s">
        <v>257</v>
      </c>
      <c r="Q3051" s="208" t="s">
        <v>258</v>
      </c>
      <c r="R3051" s="208" t="s">
        <v>259</v>
      </c>
      <c r="S3051" s="203">
        <v>44837.595127314817</v>
      </c>
    </row>
    <row r="3052" spans="1:19" x14ac:dyDescent="0.2">
      <c r="A3052" s="208" t="s">
        <v>256</v>
      </c>
      <c r="B3052" s="208" t="s">
        <v>132</v>
      </c>
      <c r="C3052" s="203">
        <v>44812.041666666664</v>
      </c>
      <c r="D3052" s="208">
        <v>0</v>
      </c>
      <c r="E3052" s="208">
        <v>0</v>
      </c>
      <c r="F3052" s="208">
        <v>1.881</v>
      </c>
      <c r="G3052" s="208">
        <v>1.881</v>
      </c>
      <c r="H3052" s="208">
        <v>0</v>
      </c>
      <c r="I3052" s="208">
        <v>0</v>
      </c>
      <c r="J3052" s="208">
        <v>0</v>
      </c>
      <c r="K3052" s="208">
        <v>0</v>
      </c>
      <c r="L3052" s="208"/>
      <c r="M3052" s="208">
        <v>0</v>
      </c>
      <c r="N3052" s="208">
        <v>0</v>
      </c>
      <c r="O3052" s="330">
        <v>1300</v>
      </c>
      <c r="P3052" s="208" t="s">
        <v>257</v>
      </c>
      <c r="Q3052" s="208" t="s">
        <v>258</v>
      </c>
      <c r="R3052" s="208" t="s">
        <v>259</v>
      </c>
      <c r="S3052" s="203">
        <v>44837.595127314817</v>
      </c>
    </row>
    <row r="3053" spans="1:19" x14ac:dyDescent="0.2">
      <c r="A3053" s="208" t="s">
        <v>256</v>
      </c>
      <c r="B3053" s="208" t="s">
        <v>132</v>
      </c>
      <c r="C3053" s="203">
        <v>44812.083333333336</v>
      </c>
      <c r="D3053" s="208">
        <v>0</v>
      </c>
      <c r="E3053" s="208">
        <v>0</v>
      </c>
      <c r="F3053" s="208">
        <v>1.851</v>
      </c>
      <c r="G3053" s="208">
        <v>1.851</v>
      </c>
      <c r="H3053" s="208">
        <v>0</v>
      </c>
      <c r="I3053" s="208">
        <v>0</v>
      </c>
      <c r="J3053" s="208">
        <v>0</v>
      </c>
      <c r="K3053" s="208">
        <v>0</v>
      </c>
      <c r="L3053" s="208"/>
      <c r="M3053" s="208">
        <v>0</v>
      </c>
      <c r="N3053" s="208">
        <v>0</v>
      </c>
      <c r="O3053" s="330">
        <v>1300</v>
      </c>
      <c r="P3053" s="208" t="s">
        <v>257</v>
      </c>
      <c r="Q3053" s="208" t="s">
        <v>258</v>
      </c>
      <c r="R3053" s="208" t="s">
        <v>259</v>
      </c>
      <c r="S3053" s="203">
        <v>44837.595127314817</v>
      </c>
    </row>
    <row r="3054" spans="1:19" x14ac:dyDescent="0.2">
      <c r="A3054" s="208" t="s">
        <v>256</v>
      </c>
      <c r="B3054" s="208" t="s">
        <v>132</v>
      </c>
      <c r="C3054" s="203">
        <v>44812.125</v>
      </c>
      <c r="D3054" s="208">
        <v>0</v>
      </c>
      <c r="E3054" s="208">
        <v>0</v>
      </c>
      <c r="F3054" s="208">
        <v>1.867</v>
      </c>
      <c r="G3054" s="208">
        <v>1.867</v>
      </c>
      <c r="H3054" s="208">
        <v>0</v>
      </c>
      <c r="I3054" s="208">
        <v>0</v>
      </c>
      <c r="J3054" s="208">
        <v>0</v>
      </c>
      <c r="K3054" s="208">
        <v>0</v>
      </c>
      <c r="L3054" s="208"/>
      <c r="M3054" s="208">
        <v>0</v>
      </c>
      <c r="N3054" s="208">
        <v>0</v>
      </c>
      <c r="O3054" s="330">
        <v>1300</v>
      </c>
      <c r="P3054" s="208" t="s">
        <v>257</v>
      </c>
      <c r="Q3054" s="208" t="s">
        <v>258</v>
      </c>
      <c r="R3054" s="208" t="s">
        <v>259</v>
      </c>
      <c r="S3054" s="203">
        <v>44837.595127314817</v>
      </c>
    </row>
    <row r="3055" spans="1:19" x14ac:dyDescent="0.2">
      <c r="A3055" s="208" t="s">
        <v>256</v>
      </c>
      <c r="B3055" s="208" t="s">
        <v>132</v>
      </c>
      <c r="C3055" s="203">
        <v>44812.166666666664</v>
      </c>
      <c r="D3055" s="208">
        <v>0</v>
      </c>
      <c r="E3055" s="208">
        <v>0</v>
      </c>
      <c r="F3055" s="208">
        <v>1.881</v>
      </c>
      <c r="G3055" s="208">
        <v>1.881</v>
      </c>
      <c r="H3055" s="208">
        <v>0</v>
      </c>
      <c r="I3055" s="208">
        <v>0</v>
      </c>
      <c r="J3055" s="208">
        <v>0</v>
      </c>
      <c r="K3055" s="208">
        <v>0</v>
      </c>
      <c r="L3055" s="208"/>
      <c r="M3055" s="208">
        <v>0</v>
      </c>
      <c r="N3055" s="208">
        <v>0</v>
      </c>
      <c r="O3055" s="330">
        <v>1300</v>
      </c>
      <c r="P3055" s="208" t="s">
        <v>257</v>
      </c>
      <c r="Q3055" s="208" t="s">
        <v>258</v>
      </c>
      <c r="R3055" s="208" t="s">
        <v>259</v>
      </c>
      <c r="S3055" s="203">
        <v>44837.595127314817</v>
      </c>
    </row>
    <row r="3056" spans="1:19" x14ac:dyDescent="0.2">
      <c r="A3056" s="208" t="s">
        <v>256</v>
      </c>
      <c r="B3056" s="208" t="s">
        <v>132</v>
      </c>
      <c r="C3056" s="203">
        <v>44812.208333333336</v>
      </c>
      <c r="D3056" s="208">
        <v>0</v>
      </c>
      <c r="E3056" s="208">
        <v>0</v>
      </c>
      <c r="F3056" s="208">
        <v>1.88</v>
      </c>
      <c r="G3056" s="208">
        <v>1.88</v>
      </c>
      <c r="H3056" s="208">
        <v>0</v>
      </c>
      <c r="I3056" s="208">
        <v>0</v>
      </c>
      <c r="J3056" s="208">
        <v>0</v>
      </c>
      <c r="K3056" s="208">
        <v>0</v>
      </c>
      <c r="L3056" s="208"/>
      <c r="M3056" s="208">
        <v>0</v>
      </c>
      <c r="N3056" s="208">
        <v>0</v>
      </c>
      <c r="O3056" s="330">
        <v>1300</v>
      </c>
      <c r="P3056" s="208" t="s">
        <v>257</v>
      </c>
      <c r="Q3056" s="208" t="s">
        <v>258</v>
      </c>
      <c r="R3056" s="208" t="s">
        <v>259</v>
      </c>
      <c r="S3056" s="203">
        <v>44837.595127314817</v>
      </c>
    </row>
    <row r="3057" spans="1:19" x14ac:dyDescent="0.2">
      <c r="A3057" s="208" t="s">
        <v>256</v>
      </c>
      <c r="B3057" s="208" t="s">
        <v>132</v>
      </c>
      <c r="C3057" s="203">
        <v>44812.25</v>
      </c>
      <c r="D3057" s="208">
        <v>0</v>
      </c>
      <c r="E3057" s="208">
        <v>0</v>
      </c>
      <c r="F3057" s="208">
        <v>1.855</v>
      </c>
      <c r="G3057" s="208">
        <v>1.855</v>
      </c>
      <c r="H3057" s="208">
        <v>0</v>
      </c>
      <c r="I3057" s="208">
        <v>0</v>
      </c>
      <c r="J3057" s="208">
        <v>0</v>
      </c>
      <c r="K3057" s="208">
        <v>0</v>
      </c>
      <c r="L3057" s="208"/>
      <c r="M3057" s="208">
        <v>0</v>
      </c>
      <c r="N3057" s="208">
        <v>0</v>
      </c>
      <c r="O3057" s="330">
        <v>1300</v>
      </c>
      <c r="P3057" s="208" t="s">
        <v>257</v>
      </c>
      <c r="Q3057" s="208" t="s">
        <v>258</v>
      </c>
      <c r="R3057" s="208" t="s">
        <v>259</v>
      </c>
      <c r="S3057" s="203">
        <v>44837.595127314817</v>
      </c>
    </row>
    <row r="3058" spans="1:19" x14ac:dyDescent="0.2">
      <c r="A3058" s="208" t="s">
        <v>256</v>
      </c>
      <c r="B3058" s="208" t="s">
        <v>132</v>
      </c>
      <c r="C3058" s="203">
        <v>44812.291666666664</v>
      </c>
      <c r="D3058" s="208">
        <v>0</v>
      </c>
      <c r="E3058" s="208">
        <v>0</v>
      </c>
      <c r="F3058" s="208">
        <v>1.8919999999999999</v>
      </c>
      <c r="G3058" s="208">
        <v>1.8919999999999999</v>
      </c>
      <c r="H3058" s="208">
        <v>0</v>
      </c>
      <c r="I3058" s="208">
        <v>0</v>
      </c>
      <c r="J3058" s="208">
        <v>0</v>
      </c>
      <c r="K3058" s="208">
        <v>0</v>
      </c>
      <c r="L3058" s="208"/>
      <c r="M3058" s="208">
        <v>0</v>
      </c>
      <c r="N3058" s="208">
        <v>0</v>
      </c>
      <c r="O3058" s="330">
        <v>1300</v>
      </c>
      <c r="P3058" s="208" t="s">
        <v>257</v>
      </c>
      <c r="Q3058" s="208" t="s">
        <v>258</v>
      </c>
      <c r="R3058" s="208" t="s">
        <v>259</v>
      </c>
      <c r="S3058" s="203">
        <v>44837.595127314817</v>
      </c>
    </row>
    <row r="3059" spans="1:19" x14ac:dyDescent="0.2">
      <c r="A3059" s="208" t="s">
        <v>256</v>
      </c>
      <c r="B3059" s="208" t="s">
        <v>132</v>
      </c>
      <c r="C3059" s="203">
        <v>44812.333333333336</v>
      </c>
      <c r="D3059" s="208">
        <v>0</v>
      </c>
      <c r="E3059" s="208">
        <v>0</v>
      </c>
      <c r="F3059" s="208">
        <v>1.82</v>
      </c>
      <c r="G3059" s="208">
        <v>1.82</v>
      </c>
      <c r="H3059" s="208">
        <v>0</v>
      </c>
      <c r="I3059" s="208">
        <v>0</v>
      </c>
      <c r="J3059" s="208">
        <v>0</v>
      </c>
      <c r="K3059" s="208">
        <v>0</v>
      </c>
      <c r="L3059" s="208"/>
      <c r="M3059" s="208">
        <v>0</v>
      </c>
      <c r="N3059" s="208">
        <v>0</v>
      </c>
      <c r="O3059" s="330">
        <v>1300</v>
      </c>
      <c r="P3059" s="208" t="s">
        <v>257</v>
      </c>
      <c r="Q3059" s="208" t="s">
        <v>258</v>
      </c>
      <c r="R3059" s="208" t="s">
        <v>259</v>
      </c>
      <c r="S3059" s="203">
        <v>44837.595127314817</v>
      </c>
    </row>
    <row r="3060" spans="1:19" x14ac:dyDescent="0.2">
      <c r="A3060" s="208" t="s">
        <v>256</v>
      </c>
      <c r="B3060" s="208" t="s">
        <v>132</v>
      </c>
      <c r="C3060" s="203">
        <v>44812.375</v>
      </c>
      <c r="D3060" s="208">
        <v>0</v>
      </c>
      <c r="E3060" s="208">
        <v>0</v>
      </c>
      <c r="F3060" s="208">
        <v>1.823</v>
      </c>
      <c r="G3060" s="208">
        <v>1.823</v>
      </c>
      <c r="H3060" s="208">
        <v>0</v>
      </c>
      <c r="I3060" s="208">
        <v>0</v>
      </c>
      <c r="J3060" s="208">
        <v>0</v>
      </c>
      <c r="K3060" s="208">
        <v>0</v>
      </c>
      <c r="L3060" s="208"/>
      <c r="M3060" s="208">
        <v>0</v>
      </c>
      <c r="N3060" s="208">
        <v>0</v>
      </c>
      <c r="O3060" s="330">
        <v>1300</v>
      </c>
      <c r="P3060" s="208" t="s">
        <v>257</v>
      </c>
      <c r="Q3060" s="208" t="s">
        <v>258</v>
      </c>
      <c r="R3060" s="208" t="s">
        <v>259</v>
      </c>
      <c r="S3060" s="203">
        <v>44837.595127314817</v>
      </c>
    </row>
    <row r="3061" spans="1:19" x14ac:dyDescent="0.2">
      <c r="A3061" s="208" t="s">
        <v>256</v>
      </c>
      <c r="B3061" s="208" t="s">
        <v>132</v>
      </c>
      <c r="C3061" s="203">
        <v>44812.416666666664</v>
      </c>
      <c r="D3061" s="208">
        <v>0</v>
      </c>
      <c r="E3061" s="208">
        <v>0</v>
      </c>
      <c r="F3061" s="208">
        <v>1.821</v>
      </c>
      <c r="G3061" s="208">
        <v>1.821</v>
      </c>
      <c r="H3061" s="208">
        <v>0</v>
      </c>
      <c r="I3061" s="208">
        <v>0</v>
      </c>
      <c r="J3061" s="208">
        <v>0</v>
      </c>
      <c r="K3061" s="208">
        <v>0</v>
      </c>
      <c r="L3061" s="208"/>
      <c r="M3061" s="208">
        <v>0</v>
      </c>
      <c r="N3061" s="208">
        <v>0</v>
      </c>
      <c r="O3061" s="330">
        <v>1300</v>
      </c>
      <c r="P3061" s="208" t="s">
        <v>257</v>
      </c>
      <c r="Q3061" s="208" t="s">
        <v>258</v>
      </c>
      <c r="R3061" s="208" t="s">
        <v>259</v>
      </c>
      <c r="S3061" s="203">
        <v>44837.595127314817</v>
      </c>
    </row>
    <row r="3062" spans="1:19" x14ac:dyDescent="0.2">
      <c r="A3062" s="208" t="s">
        <v>256</v>
      </c>
      <c r="B3062" s="208" t="s">
        <v>132</v>
      </c>
      <c r="C3062" s="203">
        <v>44812.458333333336</v>
      </c>
      <c r="D3062" s="208">
        <v>0</v>
      </c>
      <c r="E3062" s="208">
        <v>0</v>
      </c>
      <c r="F3062" s="208">
        <v>1.8240000000000001</v>
      </c>
      <c r="G3062" s="208">
        <v>1.8240000000000001</v>
      </c>
      <c r="H3062" s="208">
        <v>0</v>
      </c>
      <c r="I3062" s="208">
        <v>0</v>
      </c>
      <c r="J3062" s="208">
        <v>0</v>
      </c>
      <c r="K3062" s="208">
        <v>0</v>
      </c>
      <c r="L3062" s="208"/>
      <c r="M3062" s="208">
        <v>0</v>
      </c>
      <c r="N3062" s="208">
        <v>0</v>
      </c>
      <c r="O3062" s="330">
        <v>1300</v>
      </c>
      <c r="P3062" s="208" t="s">
        <v>257</v>
      </c>
      <c r="Q3062" s="208" t="s">
        <v>258</v>
      </c>
      <c r="R3062" s="208" t="s">
        <v>259</v>
      </c>
      <c r="S3062" s="203">
        <v>44837.595127314817</v>
      </c>
    </row>
    <row r="3063" spans="1:19" x14ac:dyDescent="0.2">
      <c r="A3063" s="208" t="s">
        <v>256</v>
      </c>
      <c r="B3063" s="208" t="s">
        <v>132</v>
      </c>
      <c r="C3063" s="203">
        <v>44812.5</v>
      </c>
      <c r="D3063" s="208">
        <v>0</v>
      </c>
      <c r="E3063" s="208">
        <v>0</v>
      </c>
      <c r="F3063" s="208">
        <v>1.8089999999999999</v>
      </c>
      <c r="G3063" s="208">
        <v>1.8089999999999999</v>
      </c>
      <c r="H3063" s="208">
        <v>0</v>
      </c>
      <c r="I3063" s="208">
        <v>0</v>
      </c>
      <c r="J3063" s="208">
        <v>0</v>
      </c>
      <c r="K3063" s="208">
        <v>0</v>
      </c>
      <c r="L3063" s="208"/>
      <c r="M3063" s="208">
        <v>0</v>
      </c>
      <c r="N3063" s="208">
        <v>0</v>
      </c>
      <c r="O3063" s="330">
        <v>1300</v>
      </c>
      <c r="P3063" s="208" t="s">
        <v>257</v>
      </c>
      <c r="Q3063" s="208" t="s">
        <v>258</v>
      </c>
      <c r="R3063" s="208" t="s">
        <v>259</v>
      </c>
      <c r="S3063" s="203">
        <v>44837.595127314817</v>
      </c>
    </row>
    <row r="3064" spans="1:19" x14ac:dyDescent="0.2">
      <c r="A3064" s="208" t="s">
        <v>256</v>
      </c>
      <c r="B3064" s="208" t="s">
        <v>132</v>
      </c>
      <c r="C3064" s="203">
        <v>44812.541666666664</v>
      </c>
      <c r="D3064" s="208">
        <v>0</v>
      </c>
      <c r="E3064" s="208">
        <v>0</v>
      </c>
      <c r="F3064" s="208">
        <v>1.8049999999999999</v>
      </c>
      <c r="G3064" s="208">
        <v>1.8049999999999999</v>
      </c>
      <c r="H3064" s="208">
        <v>0</v>
      </c>
      <c r="I3064" s="208">
        <v>0</v>
      </c>
      <c r="J3064" s="208">
        <v>0</v>
      </c>
      <c r="K3064" s="208">
        <v>0</v>
      </c>
      <c r="L3064" s="208"/>
      <c r="M3064" s="208">
        <v>0</v>
      </c>
      <c r="N3064" s="208">
        <v>0</v>
      </c>
      <c r="O3064" s="330">
        <v>1300</v>
      </c>
      <c r="P3064" s="208" t="s">
        <v>257</v>
      </c>
      <c r="Q3064" s="208" t="s">
        <v>258</v>
      </c>
      <c r="R3064" s="208" t="s">
        <v>259</v>
      </c>
      <c r="S3064" s="203">
        <v>44837.595127314817</v>
      </c>
    </row>
    <row r="3065" spans="1:19" x14ac:dyDescent="0.2">
      <c r="A3065" s="208" t="s">
        <v>256</v>
      </c>
      <c r="B3065" s="208" t="s">
        <v>132</v>
      </c>
      <c r="C3065" s="203">
        <v>44812.583333333336</v>
      </c>
      <c r="D3065" s="208">
        <v>0</v>
      </c>
      <c r="E3065" s="208">
        <v>0</v>
      </c>
      <c r="F3065" s="208">
        <v>1.7969999999999999</v>
      </c>
      <c r="G3065" s="208">
        <v>1.7969999999999999</v>
      </c>
      <c r="H3065" s="208">
        <v>0</v>
      </c>
      <c r="I3065" s="208">
        <v>0</v>
      </c>
      <c r="J3065" s="208">
        <v>0</v>
      </c>
      <c r="K3065" s="208">
        <v>0</v>
      </c>
      <c r="L3065" s="208"/>
      <c r="M3065" s="208">
        <v>0</v>
      </c>
      <c r="N3065" s="208">
        <v>0</v>
      </c>
      <c r="O3065" s="330">
        <v>1300</v>
      </c>
      <c r="P3065" s="208" t="s">
        <v>257</v>
      </c>
      <c r="Q3065" s="208" t="s">
        <v>258</v>
      </c>
      <c r="R3065" s="208" t="s">
        <v>259</v>
      </c>
      <c r="S3065" s="203">
        <v>44837.595127314817</v>
      </c>
    </row>
    <row r="3066" spans="1:19" x14ac:dyDescent="0.2">
      <c r="A3066" s="208" t="s">
        <v>256</v>
      </c>
      <c r="B3066" s="208" t="s">
        <v>132</v>
      </c>
      <c r="C3066" s="203">
        <v>44812.625</v>
      </c>
      <c r="D3066" s="208">
        <v>0</v>
      </c>
      <c r="E3066" s="208">
        <v>0</v>
      </c>
      <c r="F3066" s="208">
        <v>1.804</v>
      </c>
      <c r="G3066" s="208">
        <v>1.804</v>
      </c>
      <c r="H3066" s="208">
        <v>0</v>
      </c>
      <c r="I3066" s="208">
        <v>0</v>
      </c>
      <c r="J3066" s="208">
        <v>0</v>
      </c>
      <c r="K3066" s="208">
        <v>0</v>
      </c>
      <c r="L3066" s="208"/>
      <c r="M3066" s="208">
        <v>0</v>
      </c>
      <c r="N3066" s="208">
        <v>0</v>
      </c>
      <c r="O3066" s="330">
        <v>1300</v>
      </c>
      <c r="P3066" s="208" t="s">
        <v>257</v>
      </c>
      <c r="Q3066" s="208" t="s">
        <v>258</v>
      </c>
      <c r="R3066" s="208" t="s">
        <v>259</v>
      </c>
      <c r="S3066" s="203">
        <v>44837.595127314817</v>
      </c>
    </row>
    <row r="3067" spans="1:19" x14ac:dyDescent="0.2">
      <c r="A3067" s="208" t="s">
        <v>256</v>
      </c>
      <c r="B3067" s="208" t="s">
        <v>132</v>
      </c>
      <c r="C3067" s="203">
        <v>44812.666666666664</v>
      </c>
      <c r="D3067" s="208">
        <v>0</v>
      </c>
      <c r="E3067" s="208">
        <v>0</v>
      </c>
      <c r="F3067" s="208">
        <v>1.8069999999999999</v>
      </c>
      <c r="G3067" s="208">
        <v>1.8069999999999999</v>
      </c>
      <c r="H3067" s="208">
        <v>0</v>
      </c>
      <c r="I3067" s="208">
        <v>0</v>
      </c>
      <c r="J3067" s="208">
        <v>0</v>
      </c>
      <c r="K3067" s="208">
        <v>0</v>
      </c>
      <c r="L3067" s="208"/>
      <c r="M3067" s="208">
        <v>0</v>
      </c>
      <c r="N3067" s="208">
        <v>0</v>
      </c>
      <c r="O3067" s="330">
        <v>1300</v>
      </c>
      <c r="P3067" s="208" t="s">
        <v>257</v>
      </c>
      <c r="Q3067" s="208" t="s">
        <v>258</v>
      </c>
      <c r="R3067" s="208" t="s">
        <v>259</v>
      </c>
      <c r="S3067" s="203">
        <v>44837.595127314817</v>
      </c>
    </row>
    <row r="3068" spans="1:19" x14ac:dyDescent="0.2">
      <c r="A3068" s="208" t="s">
        <v>256</v>
      </c>
      <c r="B3068" s="208" t="s">
        <v>132</v>
      </c>
      <c r="C3068" s="203">
        <v>44812.708333333336</v>
      </c>
      <c r="D3068" s="208">
        <v>0</v>
      </c>
      <c r="E3068" s="208">
        <v>0</v>
      </c>
      <c r="F3068" s="208">
        <v>1.8069999999999999</v>
      </c>
      <c r="G3068" s="208">
        <v>1.8069999999999999</v>
      </c>
      <c r="H3068" s="208">
        <v>0</v>
      </c>
      <c r="I3068" s="208">
        <v>0</v>
      </c>
      <c r="J3068" s="208">
        <v>0</v>
      </c>
      <c r="K3068" s="208">
        <v>0</v>
      </c>
      <c r="L3068" s="208"/>
      <c r="M3068" s="208">
        <v>0</v>
      </c>
      <c r="N3068" s="208">
        <v>0</v>
      </c>
      <c r="O3068" s="330">
        <v>1300</v>
      </c>
      <c r="P3068" s="208" t="s">
        <v>257</v>
      </c>
      <c r="Q3068" s="208" t="s">
        <v>258</v>
      </c>
      <c r="R3068" s="208" t="s">
        <v>259</v>
      </c>
      <c r="S3068" s="203">
        <v>44837.595127314817</v>
      </c>
    </row>
    <row r="3069" spans="1:19" x14ac:dyDescent="0.2">
      <c r="A3069" s="208" t="s">
        <v>256</v>
      </c>
      <c r="B3069" s="208" t="s">
        <v>132</v>
      </c>
      <c r="C3069" s="203">
        <v>44812.75</v>
      </c>
      <c r="D3069" s="208">
        <v>0</v>
      </c>
      <c r="E3069" s="208">
        <v>0</v>
      </c>
      <c r="F3069" s="208">
        <v>1.778</v>
      </c>
      <c r="G3069" s="208">
        <v>1.778</v>
      </c>
      <c r="H3069" s="208">
        <v>0</v>
      </c>
      <c r="I3069" s="208">
        <v>0</v>
      </c>
      <c r="J3069" s="208">
        <v>0</v>
      </c>
      <c r="K3069" s="208">
        <v>0</v>
      </c>
      <c r="L3069" s="208"/>
      <c r="M3069" s="208">
        <v>0</v>
      </c>
      <c r="N3069" s="208">
        <v>0</v>
      </c>
      <c r="O3069" s="330">
        <v>1300</v>
      </c>
      <c r="P3069" s="208" t="s">
        <v>257</v>
      </c>
      <c r="Q3069" s="208" t="s">
        <v>258</v>
      </c>
      <c r="R3069" s="208" t="s">
        <v>259</v>
      </c>
      <c r="S3069" s="203">
        <v>44837.595127314817</v>
      </c>
    </row>
    <row r="3070" spans="1:19" x14ac:dyDescent="0.2">
      <c r="A3070" s="208" t="s">
        <v>256</v>
      </c>
      <c r="B3070" s="208" t="s">
        <v>132</v>
      </c>
      <c r="C3070" s="203">
        <v>44812.791666666664</v>
      </c>
      <c r="D3070" s="208">
        <v>0</v>
      </c>
      <c r="E3070" s="208">
        <v>0</v>
      </c>
      <c r="F3070" s="208">
        <v>1.7769999999999999</v>
      </c>
      <c r="G3070" s="208">
        <v>1.7769999999999999</v>
      </c>
      <c r="H3070" s="208">
        <v>0</v>
      </c>
      <c r="I3070" s="208">
        <v>0</v>
      </c>
      <c r="J3070" s="208">
        <v>0</v>
      </c>
      <c r="K3070" s="208">
        <v>0</v>
      </c>
      <c r="L3070" s="208"/>
      <c r="M3070" s="208">
        <v>0</v>
      </c>
      <c r="N3070" s="208">
        <v>0</v>
      </c>
      <c r="O3070" s="330">
        <v>1300</v>
      </c>
      <c r="P3070" s="208" t="s">
        <v>257</v>
      </c>
      <c r="Q3070" s="208" t="s">
        <v>258</v>
      </c>
      <c r="R3070" s="208" t="s">
        <v>259</v>
      </c>
      <c r="S3070" s="203">
        <v>44837.595127314817</v>
      </c>
    </row>
    <row r="3071" spans="1:19" x14ac:dyDescent="0.2">
      <c r="A3071" s="208" t="s">
        <v>256</v>
      </c>
      <c r="B3071" s="208" t="s">
        <v>132</v>
      </c>
      <c r="C3071" s="203">
        <v>44812.833333333336</v>
      </c>
      <c r="D3071" s="208">
        <v>0</v>
      </c>
      <c r="E3071" s="208">
        <v>0</v>
      </c>
      <c r="F3071" s="208">
        <v>1.7729999999999999</v>
      </c>
      <c r="G3071" s="208">
        <v>1.7729999999999999</v>
      </c>
      <c r="H3071" s="208">
        <v>0</v>
      </c>
      <c r="I3071" s="208">
        <v>0</v>
      </c>
      <c r="J3071" s="208">
        <v>0</v>
      </c>
      <c r="K3071" s="208">
        <v>0</v>
      </c>
      <c r="L3071" s="208"/>
      <c r="M3071" s="208">
        <v>0</v>
      </c>
      <c r="N3071" s="208">
        <v>0</v>
      </c>
      <c r="O3071" s="330">
        <v>1300</v>
      </c>
      <c r="P3071" s="208" t="s">
        <v>257</v>
      </c>
      <c r="Q3071" s="208" t="s">
        <v>258</v>
      </c>
      <c r="R3071" s="208" t="s">
        <v>259</v>
      </c>
      <c r="S3071" s="203">
        <v>44837.595127314817</v>
      </c>
    </row>
    <row r="3072" spans="1:19" x14ac:dyDescent="0.2">
      <c r="A3072" s="208" t="s">
        <v>256</v>
      </c>
      <c r="B3072" s="208" t="s">
        <v>132</v>
      </c>
      <c r="C3072" s="203">
        <v>44812.875</v>
      </c>
      <c r="D3072" s="208">
        <v>0</v>
      </c>
      <c r="E3072" s="208">
        <v>0</v>
      </c>
      <c r="F3072" s="208">
        <v>1.7829999999999999</v>
      </c>
      <c r="G3072" s="208">
        <v>1.7829999999999999</v>
      </c>
      <c r="H3072" s="208">
        <v>0</v>
      </c>
      <c r="I3072" s="208">
        <v>0</v>
      </c>
      <c r="J3072" s="208">
        <v>0</v>
      </c>
      <c r="K3072" s="208">
        <v>0</v>
      </c>
      <c r="L3072" s="208"/>
      <c r="M3072" s="208">
        <v>0</v>
      </c>
      <c r="N3072" s="208">
        <v>0</v>
      </c>
      <c r="O3072" s="330">
        <v>1300</v>
      </c>
      <c r="P3072" s="208" t="s">
        <v>257</v>
      </c>
      <c r="Q3072" s="208" t="s">
        <v>258</v>
      </c>
      <c r="R3072" s="208" t="s">
        <v>259</v>
      </c>
      <c r="S3072" s="203">
        <v>44837.595127314817</v>
      </c>
    </row>
    <row r="3073" spans="1:19" x14ac:dyDescent="0.2">
      <c r="A3073" s="208" t="s">
        <v>256</v>
      </c>
      <c r="B3073" s="208" t="s">
        <v>132</v>
      </c>
      <c r="C3073" s="203">
        <v>44812.916666666664</v>
      </c>
      <c r="D3073" s="208">
        <v>0</v>
      </c>
      <c r="E3073" s="208">
        <v>0</v>
      </c>
      <c r="F3073" s="208">
        <v>1.835</v>
      </c>
      <c r="G3073" s="208">
        <v>1.835</v>
      </c>
      <c r="H3073" s="208">
        <v>0</v>
      </c>
      <c r="I3073" s="208">
        <v>0</v>
      </c>
      <c r="J3073" s="208">
        <v>0</v>
      </c>
      <c r="K3073" s="208">
        <v>0</v>
      </c>
      <c r="L3073" s="208"/>
      <c r="M3073" s="208">
        <v>0</v>
      </c>
      <c r="N3073" s="208">
        <v>0</v>
      </c>
      <c r="O3073" s="330">
        <v>1300</v>
      </c>
      <c r="P3073" s="208" t="s">
        <v>257</v>
      </c>
      <c r="Q3073" s="208" t="s">
        <v>258</v>
      </c>
      <c r="R3073" s="208" t="s">
        <v>259</v>
      </c>
      <c r="S3073" s="203">
        <v>44837.595127314817</v>
      </c>
    </row>
    <row r="3074" spans="1:19" x14ac:dyDescent="0.2">
      <c r="A3074" s="208" t="s">
        <v>256</v>
      </c>
      <c r="B3074" s="208" t="s">
        <v>132</v>
      </c>
      <c r="C3074" s="203">
        <v>44812.958333333336</v>
      </c>
      <c r="D3074" s="208">
        <v>0</v>
      </c>
      <c r="E3074" s="208">
        <v>0</v>
      </c>
      <c r="F3074" s="208">
        <v>1.8340000000000001</v>
      </c>
      <c r="G3074" s="208">
        <v>1.8340000000000001</v>
      </c>
      <c r="H3074" s="208">
        <v>0</v>
      </c>
      <c r="I3074" s="208">
        <v>0</v>
      </c>
      <c r="J3074" s="208">
        <v>0</v>
      </c>
      <c r="K3074" s="208">
        <v>0</v>
      </c>
      <c r="L3074" s="208"/>
      <c r="M3074" s="208">
        <v>0</v>
      </c>
      <c r="N3074" s="208">
        <v>0</v>
      </c>
      <c r="O3074" s="330">
        <v>1300</v>
      </c>
      <c r="P3074" s="208" t="s">
        <v>257</v>
      </c>
      <c r="Q3074" s="208" t="s">
        <v>258</v>
      </c>
      <c r="R3074" s="208" t="s">
        <v>259</v>
      </c>
      <c r="S3074" s="203">
        <v>44837.595127314817</v>
      </c>
    </row>
    <row r="3075" spans="1:19" x14ac:dyDescent="0.2">
      <c r="A3075" s="208" t="s">
        <v>256</v>
      </c>
      <c r="B3075" s="208" t="s">
        <v>132</v>
      </c>
      <c r="C3075" s="203">
        <v>44813</v>
      </c>
      <c r="D3075" s="208">
        <v>0</v>
      </c>
      <c r="E3075" s="208">
        <v>0</v>
      </c>
      <c r="F3075" s="208">
        <v>1.821</v>
      </c>
      <c r="G3075" s="208">
        <v>1.821</v>
      </c>
      <c r="H3075" s="208">
        <v>0</v>
      </c>
      <c r="I3075" s="208">
        <v>0</v>
      </c>
      <c r="J3075" s="208">
        <v>0</v>
      </c>
      <c r="K3075" s="208">
        <v>0</v>
      </c>
      <c r="L3075" s="208"/>
      <c r="M3075" s="208">
        <v>0</v>
      </c>
      <c r="N3075" s="208">
        <v>0</v>
      </c>
      <c r="O3075" s="330">
        <v>1300</v>
      </c>
      <c r="P3075" s="208" t="s">
        <v>257</v>
      </c>
      <c r="Q3075" s="208" t="s">
        <v>258</v>
      </c>
      <c r="R3075" s="208" t="s">
        <v>259</v>
      </c>
      <c r="S3075" s="203">
        <v>44837.595127314817</v>
      </c>
    </row>
    <row r="3076" spans="1:19" x14ac:dyDescent="0.2">
      <c r="A3076" s="208" t="s">
        <v>256</v>
      </c>
      <c r="B3076" s="208" t="s">
        <v>132</v>
      </c>
      <c r="C3076" s="203">
        <v>44813.041666666664</v>
      </c>
      <c r="D3076" s="208">
        <v>0</v>
      </c>
      <c r="E3076" s="208">
        <v>0</v>
      </c>
      <c r="F3076" s="208">
        <v>1.833</v>
      </c>
      <c r="G3076" s="208">
        <v>1.833</v>
      </c>
      <c r="H3076" s="208">
        <v>0</v>
      </c>
      <c r="I3076" s="208">
        <v>0</v>
      </c>
      <c r="J3076" s="208">
        <v>0</v>
      </c>
      <c r="K3076" s="208">
        <v>0</v>
      </c>
      <c r="L3076" s="208"/>
      <c r="M3076" s="208">
        <v>0</v>
      </c>
      <c r="N3076" s="208">
        <v>0</v>
      </c>
      <c r="O3076" s="330">
        <v>1300</v>
      </c>
      <c r="P3076" s="208" t="s">
        <v>257</v>
      </c>
      <c r="Q3076" s="208" t="s">
        <v>258</v>
      </c>
      <c r="R3076" s="208" t="s">
        <v>259</v>
      </c>
      <c r="S3076" s="203">
        <v>44837.595127314817</v>
      </c>
    </row>
    <row r="3077" spans="1:19" x14ac:dyDescent="0.2">
      <c r="A3077" s="208" t="s">
        <v>256</v>
      </c>
      <c r="B3077" s="208" t="s">
        <v>132</v>
      </c>
      <c r="C3077" s="203">
        <v>44813.083333333336</v>
      </c>
      <c r="D3077" s="208">
        <v>0</v>
      </c>
      <c r="E3077" s="208">
        <v>0</v>
      </c>
      <c r="F3077" s="208">
        <v>1.841</v>
      </c>
      <c r="G3077" s="208">
        <v>1.841</v>
      </c>
      <c r="H3077" s="208">
        <v>0</v>
      </c>
      <c r="I3077" s="208">
        <v>0</v>
      </c>
      <c r="J3077" s="208">
        <v>0</v>
      </c>
      <c r="K3077" s="208">
        <v>0</v>
      </c>
      <c r="L3077" s="208"/>
      <c r="M3077" s="208">
        <v>0</v>
      </c>
      <c r="N3077" s="208">
        <v>0</v>
      </c>
      <c r="O3077" s="330">
        <v>1300</v>
      </c>
      <c r="P3077" s="208" t="s">
        <v>257</v>
      </c>
      <c r="Q3077" s="208" t="s">
        <v>258</v>
      </c>
      <c r="R3077" s="208" t="s">
        <v>259</v>
      </c>
      <c r="S3077" s="203">
        <v>44837.595127314817</v>
      </c>
    </row>
    <row r="3078" spans="1:19" x14ac:dyDescent="0.2">
      <c r="A3078" s="208" t="s">
        <v>256</v>
      </c>
      <c r="B3078" s="208" t="s">
        <v>132</v>
      </c>
      <c r="C3078" s="203">
        <v>44813.125</v>
      </c>
      <c r="D3078" s="208">
        <v>0</v>
      </c>
      <c r="E3078" s="208">
        <v>0</v>
      </c>
      <c r="F3078" s="208">
        <v>1.843</v>
      </c>
      <c r="G3078" s="208">
        <v>1.843</v>
      </c>
      <c r="H3078" s="208">
        <v>0</v>
      </c>
      <c r="I3078" s="208">
        <v>0</v>
      </c>
      <c r="J3078" s="208">
        <v>0</v>
      </c>
      <c r="K3078" s="208">
        <v>0</v>
      </c>
      <c r="L3078" s="208"/>
      <c r="M3078" s="208">
        <v>0</v>
      </c>
      <c r="N3078" s="208">
        <v>0</v>
      </c>
      <c r="O3078" s="330">
        <v>1300</v>
      </c>
      <c r="P3078" s="208" t="s">
        <v>257</v>
      </c>
      <c r="Q3078" s="208" t="s">
        <v>258</v>
      </c>
      <c r="R3078" s="208" t="s">
        <v>259</v>
      </c>
      <c r="S3078" s="203">
        <v>44837.595127314817</v>
      </c>
    </row>
    <row r="3079" spans="1:19" x14ac:dyDescent="0.2">
      <c r="A3079" s="208" t="s">
        <v>256</v>
      </c>
      <c r="B3079" s="208" t="s">
        <v>132</v>
      </c>
      <c r="C3079" s="203">
        <v>44813.166666666664</v>
      </c>
      <c r="D3079" s="208">
        <v>0</v>
      </c>
      <c r="E3079" s="208">
        <v>0</v>
      </c>
      <c r="F3079" s="208">
        <v>1.851</v>
      </c>
      <c r="G3079" s="208">
        <v>1.851</v>
      </c>
      <c r="H3079" s="208">
        <v>0</v>
      </c>
      <c r="I3079" s="208">
        <v>0</v>
      </c>
      <c r="J3079" s="208">
        <v>0</v>
      </c>
      <c r="K3079" s="208">
        <v>0</v>
      </c>
      <c r="L3079" s="208"/>
      <c r="M3079" s="208">
        <v>0</v>
      </c>
      <c r="N3079" s="208">
        <v>0</v>
      </c>
      <c r="O3079" s="330">
        <v>1300</v>
      </c>
      <c r="P3079" s="208" t="s">
        <v>257</v>
      </c>
      <c r="Q3079" s="208" t="s">
        <v>258</v>
      </c>
      <c r="R3079" s="208" t="s">
        <v>259</v>
      </c>
      <c r="S3079" s="203">
        <v>44837.595127314817</v>
      </c>
    </row>
    <row r="3080" spans="1:19" x14ac:dyDescent="0.2">
      <c r="A3080" s="208" t="s">
        <v>256</v>
      </c>
      <c r="B3080" s="208" t="s">
        <v>132</v>
      </c>
      <c r="C3080" s="203">
        <v>44813.208333333336</v>
      </c>
      <c r="D3080" s="208">
        <v>0</v>
      </c>
      <c r="E3080" s="208">
        <v>0</v>
      </c>
      <c r="F3080" s="208">
        <v>1.853</v>
      </c>
      <c r="G3080" s="208">
        <v>1.853</v>
      </c>
      <c r="H3080" s="208">
        <v>0</v>
      </c>
      <c r="I3080" s="208">
        <v>0</v>
      </c>
      <c r="J3080" s="208">
        <v>0</v>
      </c>
      <c r="K3080" s="208">
        <v>0</v>
      </c>
      <c r="L3080" s="208"/>
      <c r="M3080" s="208">
        <v>0</v>
      </c>
      <c r="N3080" s="208">
        <v>0</v>
      </c>
      <c r="O3080" s="330">
        <v>1300</v>
      </c>
      <c r="P3080" s="208" t="s">
        <v>257</v>
      </c>
      <c r="Q3080" s="208" t="s">
        <v>258</v>
      </c>
      <c r="R3080" s="208" t="s">
        <v>259</v>
      </c>
      <c r="S3080" s="203">
        <v>44837.595127314817</v>
      </c>
    </row>
    <row r="3081" spans="1:19" x14ac:dyDescent="0.2">
      <c r="A3081" s="208" t="s">
        <v>256</v>
      </c>
      <c r="B3081" s="208" t="s">
        <v>132</v>
      </c>
      <c r="C3081" s="203">
        <v>44813.25</v>
      </c>
      <c r="D3081" s="208">
        <v>0</v>
      </c>
      <c r="E3081" s="208">
        <v>0</v>
      </c>
      <c r="F3081" s="208">
        <v>1.83</v>
      </c>
      <c r="G3081" s="208">
        <v>1.83</v>
      </c>
      <c r="H3081" s="208">
        <v>0</v>
      </c>
      <c r="I3081" s="208">
        <v>0</v>
      </c>
      <c r="J3081" s="208">
        <v>0</v>
      </c>
      <c r="K3081" s="208">
        <v>0</v>
      </c>
      <c r="L3081" s="208"/>
      <c r="M3081" s="208">
        <v>0</v>
      </c>
      <c r="N3081" s="208">
        <v>0</v>
      </c>
      <c r="O3081" s="330">
        <v>1300</v>
      </c>
      <c r="P3081" s="208" t="s">
        <v>257</v>
      </c>
      <c r="Q3081" s="208" t="s">
        <v>258</v>
      </c>
      <c r="R3081" s="208" t="s">
        <v>259</v>
      </c>
      <c r="S3081" s="203">
        <v>44837.595127314817</v>
      </c>
    </row>
    <row r="3082" spans="1:19" x14ac:dyDescent="0.2">
      <c r="A3082" s="208" t="s">
        <v>256</v>
      </c>
      <c r="B3082" s="208" t="s">
        <v>132</v>
      </c>
      <c r="C3082" s="203">
        <v>44813.291666666664</v>
      </c>
      <c r="D3082" s="208">
        <v>0</v>
      </c>
      <c r="E3082" s="208">
        <v>0</v>
      </c>
      <c r="F3082" s="208">
        <v>1.8140000000000001</v>
      </c>
      <c r="G3082" s="208">
        <v>1.8140000000000001</v>
      </c>
      <c r="H3082" s="208">
        <v>0</v>
      </c>
      <c r="I3082" s="208">
        <v>0</v>
      </c>
      <c r="J3082" s="208">
        <v>0</v>
      </c>
      <c r="K3082" s="208">
        <v>0</v>
      </c>
      <c r="L3082" s="208"/>
      <c r="M3082" s="208">
        <v>0</v>
      </c>
      <c r="N3082" s="208">
        <v>0</v>
      </c>
      <c r="O3082" s="330">
        <v>1300</v>
      </c>
      <c r="P3082" s="208" t="s">
        <v>257</v>
      </c>
      <c r="Q3082" s="208" t="s">
        <v>258</v>
      </c>
      <c r="R3082" s="208" t="s">
        <v>259</v>
      </c>
      <c r="S3082" s="203">
        <v>44837.595127314817</v>
      </c>
    </row>
    <row r="3083" spans="1:19" x14ac:dyDescent="0.2">
      <c r="A3083" s="208" t="s">
        <v>256</v>
      </c>
      <c r="B3083" s="208" t="s">
        <v>132</v>
      </c>
      <c r="C3083" s="203">
        <v>44813.333333333336</v>
      </c>
      <c r="D3083" s="208">
        <v>0</v>
      </c>
      <c r="E3083" s="208">
        <v>0</v>
      </c>
      <c r="F3083" s="208">
        <v>1.7729999999999999</v>
      </c>
      <c r="G3083" s="208">
        <v>1.7729999999999999</v>
      </c>
      <c r="H3083" s="208">
        <v>0</v>
      </c>
      <c r="I3083" s="208">
        <v>0</v>
      </c>
      <c r="J3083" s="208">
        <v>0</v>
      </c>
      <c r="K3083" s="208">
        <v>0</v>
      </c>
      <c r="L3083" s="208"/>
      <c r="M3083" s="208">
        <v>0</v>
      </c>
      <c r="N3083" s="208">
        <v>0</v>
      </c>
      <c r="O3083" s="330">
        <v>1300</v>
      </c>
      <c r="P3083" s="208" t="s">
        <v>257</v>
      </c>
      <c r="Q3083" s="208" t="s">
        <v>258</v>
      </c>
      <c r="R3083" s="208" t="s">
        <v>259</v>
      </c>
      <c r="S3083" s="203">
        <v>44837.595127314817</v>
      </c>
    </row>
    <row r="3084" spans="1:19" x14ac:dyDescent="0.2">
      <c r="A3084" s="208" t="s">
        <v>256</v>
      </c>
      <c r="B3084" s="208" t="s">
        <v>132</v>
      </c>
      <c r="C3084" s="203">
        <v>44813.375</v>
      </c>
      <c r="D3084" s="208">
        <v>0</v>
      </c>
      <c r="E3084" s="208">
        <v>0</v>
      </c>
      <c r="F3084" s="208">
        <v>1.7789999999999999</v>
      </c>
      <c r="G3084" s="208">
        <v>1.7789999999999999</v>
      </c>
      <c r="H3084" s="208">
        <v>0</v>
      </c>
      <c r="I3084" s="208">
        <v>0</v>
      </c>
      <c r="J3084" s="208">
        <v>0</v>
      </c>
      <c r="K3084" s="208">
        <v>0</v>
      </c>
      <c r="L3084" s="208"/>
      <c r="M3084" s="208">
        <v>0</v>
      </c>
      <c r="N3084" s="208">
        <v>0</v>
      </c>
      <c r="O3084" s="330">
        <v>1300</v>
      </c>
      <c r="P3084" s="208" t="s">
        <v>257</v>
      </c>
      <c r="Q3084" s="208" t="s">
        <v>258</v>
      </c>
      <c r="R3084" s="208" t="s">
        <v>259</v>
      </c>
      <c r="S3084" s="203">
        <v>44837.595127314817</v>
      </c>
    </row>
    <row r="3085" spans="1:19" x14ac:dyDescent="0.2">
      <c r="A3085" s="208" t="s">
        <v>256</v>
      </c>
      <c r="B3085" s="208" t="s">
        <v>132</v>
      </c>
      <c r="C3085" s="203">
        <v>44813.416666666664</v>
      </c>
      <c r="D3085" s="208">
        <v>0</v>
      </c>
      <c r="E3085" s="208">
        <v>0</v>
      </c>
      <c r="F3085" s="208">
        <v>1.7809999999999999</v>
      </c>
      <c r="G3085" s="208">
        <v>1.7809999999999999</v>
      </c>
      <c r="H3085" s="208">
        <v>0</v>
      </c>
      <c r="I3085" s="208">
        <v>0</v>
      </c>
      <c r="J3085" s="208">
        <v>0</v>
      </c>
      <c r="K3085" s="208">
        <v>0</v>
      </c>
      <c r="L3085" s="208"/>
      <c r="M3085" s="208">
        <v>0</v>
      </c>
      <c r="N3085" s="208">
        <v>0</v>
      </c>
      <c r="O3085" s="330">
        <v>1300</v>
      </c>
      <c r="P3085" s="208" t="s">
        <v>257</v>
      </c>
      <c r="Q3085" s="208" t="s">
        <v>258</v>
      </c>
      <c r="R3085" s="208" t="s">
        <v>259</v>
      </c>
      <c r="S3085" s="203">
        <v>44837.595127314817</v>
      </c>
    </row>
    <row r="3086" spans="1:19" x14ac:dyDescent="0.2">
      <c r="A3086" s="208" t="s">
        <v>256</v>
      </c>
      <c r="B3086" s="208" t="s">
        <v>132</v>
      </c>
      <c r="C3086" s="203">
        <v>44813.458333333336</v>
      </c>
      <c r="D3086" s="208">
        <v>0</v>
      </c>
      <c r="E3086" s="208">
        <v>0</v>
      </c>
      <c r="F3086" s="208">
        <v>1.7769999999999999</v>
      </c>
      <c r="G3086" s="208">
        <v>1.7769999999999999</v>
      </c>
      <c r="H3086" s="208">
        <v>0</v>
      </c>
      <c r="I3086" s="208">
        <v>0</v>
      </c>
      <c r="J3086" s="208">
        <v>0</v>
      </c>
      <c r="K3086" s="208">
        <v>0</v>
      </c>
      <c r="L3086" s="208"/>
      <c r="M3086" s="208">
        <v>0</v>
      </c>
      <c r="N3086" s="208">
        <v>0</v>
      </c>
      <c r="O3086" s="330">
        <v>1300</v>
      </c>
      <c r="P3086" s="208" t="s">
        <v>257</v>
      </c>
      <c r="Q3086" s="208" t="s">
        <v>258</v>
      </c>
      <c r="R3086" s="208" t="s">
        <v>259</v>
      </c>
      <c r="S3086" s="203">
        <v>44837.595127314817</v>
      </c>
    </row>
    <row r="3087" spans="1:19" x14ac:dyDescent="0.2">
      <c r="A3087" s="208" t="s">
        <v>256</v>
      </c>
      <c r="B3087" s="208" t="s">
        <v>132</v>
      </c>
      <c r="C3087" s="203">
        <v>44813.5</v>
      </c>
      <c r="D3087" s="208">
        <v>0</v>
      </c>
      <c r="E3087" s="208">
        <v>0</v>
      </c>
      <c r="F3087" s="208">
        <v>1.772</v>
      </c>
      <c r="G3087" s="208">
        <v>1.772</v>
      </c>
      <c r="H3087" s="208">
        <v>0</v>
      </c>
      <c r="I3087" s="208">
        <v>0</v>
      </c>
      <c r="J3087" s="208">
        <v>0</v>
      </c>
      <c r="K3087" s="208">
        <v>0</v>
      </c>
      <c r="L3087" s="208"/>
      <c r="M3087" s="208">
        <v>0</v>
      </c>
      <c r="N3087" s="208">
        <v>0</v>
      </c>
      <c r="O3087" s="330">
        <v>1300</v>
      </c>
      <c r="P3087" s="208" t="s">
        <v>257</v>
      </c>
      <c r="Q3087" s="208" t="s">
        <v>258</v>
      </c>
      <c r="R3087" s="208" t="s">
        <v>259</v>
      </c>
      <c r="S3087" s="203">
        <v>44837.595127314817</v>
      </c>
    </row>
    <row r="3088" spans="1:19" x14ac:dyDescent="0.2">
      <c r="A3088" s="208" t="s">
        <v>256</v>
      </c>
      <c r="B3088" s="208" t="s">
        <v>132</v>
      </c>
      <c r="C3088" s="203">
        <v>44813.541666666664</v>
      </c>
      <c r="D3088" s="208">
        <v>0</v>
      </c>
      <c r="E3088" s="208">
        <v>0</v>
      </c>
      <c r="F3088" s="208">
        <v>1.7709999999999999</v>
      </c>
      <c r="G3088" s="208">
        <v>1.7709999999999999</v>
      </c>
      <c r="H3088" s="208">
        <v>0</v>
      </c>
      <c r="I3088" s="208">
        <v>0</v>
      </c>
      <c r="J3088" s="208">
        <v>0</v>
      </c>
      <c r="K3088" s="208">
        <v>0</v>
      </c>
      <c r="L3088" s="208"/>
      <c r="M3088" s="208">
        <v>0</v>
      </c>
      <c r="N3088" s="208">
        <v>0</v>
      </c>
      <c r="O3088" s="330">
        <v>1300</v>
      </c>
      <c r="P3088" s="208" t="s">
        <v>257</v>
      </c>
      <c r="Q3088" s="208" t="s">
        <v>258</v>
      </c>
      <c r="R3088" s="208" t="s">
        <v>259</v>
      </c>
      <c r="S3088" s="203">
        <v>44837.595127314817</v>
      </c>
    </row>
    <row r="3089" spans="1:19" x14ac:dyDescent="0.2">
      <c r="A3089" s="208" t="s">
        <v>256</v>
      </c>
      <c r="B3089" s="208" t="s">
        <v>132</v>
      </c>
      <c r="C3089" s="203">
        <v>44813.583333333336</v>
      </c>
      <c r="D3089" s="208">
        <v>0</v>
      </c>
      <c r="E3089" s="208">
        <v>0</v>
      </c>
      <c r="F3089" s="208">
        <v>1.7509999999999999</v>
      </c>
      <c r="G3089" s="208">
        <v>1.7509999999999999</v>
      </c>
      <c r="H3089" s="208">
        <v>0</v>
      </c>
      <c r="I3089" s="208">
        <v>0</v>
      </c>
      <c r="J3089" s="208">
        <v>0</v>
      </c>
      <c r="K3089" s="208">
        <v>0</v>
      </c>
      <c r="L3089" s="208"/>
      <c r="M3089" s="208">
        <v>0</v>
      </c>
      <c r="N3089" s="208">
        <v>0</v>
      </c>
      <c r="O3089" s="330">
        <v>1300</v>
      </c>
      <c r="P3089" s="208" t="s">
        <v>257</v>
      </c>
      <c r="Q3089" s="208" t="s">
        <v>258</v>
      </c>
      <c r="R3089" s="208" t="s">
        <v>259</v>
      </c>
      <c r="S3089" s="203">
        <v>44837.595127314817</v>
      </c>
    </row>
    <row r="3090" spans="1:19" x14ac:dyDescent="0.2">
      <c r="A3090" s="208" t="s">
        <v>256</v>
      </c>
      <c r="B3090" s="208" t="s">
        <v>132</v>
      </c>
      <c r="C3090" s="203">
        <v>44813.625</v>
      </c>
      <c r="D3090" s="208">
        <v>0</v>
      </c>
      <c r="E3090" s="208">
        <v>0</v>
      </c>
      <c r="F3090" s="208">
        <v>1.7629999999999999</v>
      </c>
      <c r="G3090" s="208">
        <v>1.7629999999999999</v>
      </c>
      <c r="H3090" s="208">
        <v>0</v>
      </c>
      <c r="I3090" s="208">
        <v>0</v>
      </c>
      <c r="J3090" s="208">
        <v>0</v>
      </c>
      <c r="K3090" s="208">
        <v>0</v>
      </c>
      <c r="L3090" s="208"/>
      <c r="M3090" s="208">
        <v>0</v>
      </c>
      <c r="N3090" s="208">
        <v>0</v>
      </c>
      <c r="O3090" s="330">
        <v>1300</v>
      </c>
      <c r="P3090" s="208" t="s">
        <v>257</v>
      </c>
      <c r="Q3090" s="208" t="s">
        <v>258</v>
      </c>
      <c r="R3090" s="208" t="s">
        <v>259</v>
      </c>
      <c r="S3090" s="203">
        <v>44837.595127314817</v>
      </c>
    </row>
    <row r="3091" spans="1:19" x14ac:dyDescent="0.2">
      <c r="A3091" s="208" t="s">
        <v>256</v>
      </c>
      <c r="B3091" s="208" t="s">
        <v>132</v>
      </c>
      <c r="C3091" s="203">
        <v>44813.666666666664</v>
      </c>
      <c r="D3091" s="208">
        <v>0</v>
      </c>
      <c r="E3091" s="208">
        <v>0</v>
      </c>
      <c r="F3091" s="208">
        <v>1.762</v>
      </c>
      <c r="G3091" s="208">
        <v>1.762</v>
      </c>
      <c r="H3091" s="208">
        <v>0</v>
      </c>
      <c r="I3091" s="208">
        <v>0</v>
      </c>
      <c r="J3091" s="208">
        <v>0</v>
      </c>
      <c r="K3091" s="208">
        <v>0</v>
      </c>
      <c r="L3091" s="208"/>
      <c r="M3091" s="208">
        <v>0</v>
      </c>
      <c r="N3091" s="208">
        <v>0</v>
      </c>
      <c r="O3091" s="330">
        <v>1300</v>
      </c>
      <c r="P3091" s="208" t="s">
        <v>257</v>
      </c>
      <c r="Q3091" s="208" t="s">
        <v>258</v>
      </c>
      <c r="R3091" s="208" t="s">
        <v>259</v>
      </c>
      <c r="S3091" s="203">
        <v>44837.595127314817</v>
      </c>
    </row>
    <row r="3092" spans="1:19" x14ac:dyDescent="0.2">
      <c r="A3092" s="208" t="s">
        <v>256</v>
      </c>
      <c r="B3092" s="208" t="s">
        <v>132</v>
      </c>
      <c r="C3092" s="203">
        <v>44813.708333333336</v>
      </c>
      <c r="D3092" s="208">
        <v>0</v>
      </c>
      <c r="E3092" s="208">
        <v>0</v>
      </c>
      <c r="F3092" s="208">
        <v>1.7549999999999999</v>
      </c>
      <c r="G3092" s="208">
        <v>1.7549999999999999</v>
      </c>
      <c r="H3092" s="208">
        <v>0</v>
      </c>
      <c r="I3092" s="208">
        <v>0</v>
      </c>
      <c r="J3092" s="208">
        <v>0</v>
      </c>
      <c r="K3092" s="208">
        <v>0</v>
      </c>
      <c r="L3092" s="208"/>
      <c r="M3092" s="208">
        <v>0</v>
      </c>
      <c r="N3092" s="208">
        <v>0</v>
      </c>
      <c r="O3092" s="330">
        <v>1300</v>
      </c>
      <c r="P3092" s="208" t="s">
        <v>257</v>
      </c>
      <c r="Q3092" s="208" t="s">
        <v>258</v>
      </c>
      <c r="R3092" s="208" t="s">
        <v>259</v>
      </c>
      <c r="S3092" s="203">
        <v>44837.595127314817</v>
      </c>
    </row>
    <row r="3093" spans="1:19" x14ac:dyDescent="0.2">
      <c r="A3093" s="208" t="s">
        <v>256</v>
      </c>
      <c r="B3093" s="208" t="s">
        <v>132</v>
      </c>
      <c r="C3093" s="203">
        <v>44813.75</v>
      </c>
      <c r="D3093" s="208">
        <v>0</v>
      </c>
      <c r="E3093" s="208">
        <v>0</v>
      </c>
      <c r="F3093" s="208">
        <v>1.742</v>
      </c>
      <c r="G3093" s="208">
        <v>1.742</v>
      </c>
      <c r="H3093" s="208">
        <v>0</v>
      </c>
      <c r="I3093" s="208">
        <v>0</v>
      </c>
      <c r="J3093" s="208">
        <v>0</v>
      </c>
      <c r="K3093" s="208">
        <v>0</v>
      </c>
      <c r="L3093" s="208"/>
      <c r="M3093" s="208">
        <v>0</v>
      </c>
      <c r="N3093" s="208">
        <v>0</v>
      </c>
      <c r="O3093" s="330">
        <v>1300</v>
      </c>
      <c r="P3093" s="208" t="s">
        <v>257</v>
      </c>
      <c r="Q3093" s="208" t="s">
        <v>258</v>
      </c>
      <c r="R3093" s="208" t="s">
        <v>259</v>
      </c>
      <c r="S3093" s="203">
        <v>44837.595127314817</v>
      </c>
    </row>
    <row r="3094" spans="1:19" x14ac:dyDescent="0.2">
      <c r="A3094" s="208" t="s">
        <v>256</v>
      </c>
      <c r="B3094" s="208" t="s">
        <v>132</v>
      </c>
      <c r="C3094" s="203">
        <v>44813.791666666664</v>
      </c>
      <c r="D3094" s="208">
        <v>0</v>
      </c>
      <c r="E3094" s="208">
        <v>0</v>
      </c>
      <c r="F3094" s="208">
        <v>1.75</v>
      </c>
      <c r="G3094" s="208">
        <v>1.75</v>
      </c>
      <c r="H3094" s="208">
        <v>0</v>
      </c>
      <c r="I3094" s="208">
        <v>0</v>
      </c>
      <c r="J3094" s="208">
        <v>0</v>
      </c>
      <c r="K3094" s="208">
        <v>0</v>
      </c>
      <c r="L3094" s="208"/>
      <c r="M3094" s="208">
        <v>0</v>
      </c>
      <c r="N3094" s="208">
        <v>0</v>
      </c>
      <c r="O3094" s="330">
        <v>1300</v>
      </c>
      <c r="P3094" s="208" t="s">
        <v>257</v>
      </c>
      <c r="Q3094" s="208" t="s">
        <v>258</v>
      </c>
      <c r="R3094" s="208" t="s">
        <v>259</v>
      </c>
      <c r="S3094" s="203">
        <v>44837.595127314817</v>
      </c>
    </row>
    <row r="3095" spans="1:19" x14ac:dyDescent="0.2">
      <c r="A3095" s="208" t="s">
        <v>256</v>
      </c>
      <c r="B3095" s="208" t="s">
        <v>132</v>
      </c>
      <c r="C3095" s="203">
        <v>44813.833333333336</v>
      </c>
      <c r="D3095" s="208">
        <v>0</v>
      </c>
      <c r="E3095" s="208">
        <v>0</v>
      </c>
      <c r="F3095" s="208">
        <v>1.752</v>
      </c>
      <c r="G3095" s="208">
        <v>1.752</v>
      </c>
      <c r="H3095" s="208">
        <v>0</v>
      </c>
      <c r="I3095" s="208">
        <v>0</v>
      </c>
      <c r="J3095" s="208">
        <v>0</v>
      </c>
      <c r="K3095" s="208">
        <v>0</v>
      </c>
      <c r="L3095" s="208"/>
      <c r="M3095" s="208">
        <v>0</v>
      </c>
      <c r="N3095" s="208">
        <v>0</v>
      </c>
      <c r="O3095" s="330">
        <v>1300</v>
      </c>
      <c r="P3095" s="208" t="s">
        <v>257</v>
      </c>
      <c r="Q3095" s="208" t="s">
        <v>258</v>
      </c>
      <c r="R3095" s="208" t="s">
        <v>259</v>
      </c>
      <c r="S3095" s="203">
        <v>44837.595127314817</v>
      </c>
    </row>
    <row r="3096" spans="1:19" x14ac:dyDescent="0.2">
      <c r="A3096" s="208" t="s">
        <v>256</v>
      </c>
      <c r="B3096" s="208" t="s">
        <v>132</v>
      </c>
      <c r="C3096" s="203">
        <v>44813.875</v>
      </c>
      <c r="D3096" s="208">
        <v>0</v>
      </c>
      <c r="E3096" s="208">
        <v>0</v>
      </c>
      <c r="F3096" s="208">
        <v>1.7549999999999999</v>
      </c>
      <c r="G3096" s="208">
        <v>1.7549999999999999</v>
      </c>
      <c r="H3096" s="208">
        <v>0</v>
      </c>
      <c r="I3096" s="208">
        <v>0</v>
      </c>
      <c r="J3096" s="208">
        <v>0</v>
      </c>
      <c r="K3096" s="208">
        <v>0</v>
      </c>
      <c r="L3096" s="208"/>
      <c r="M3096" s="208">
        <v>0</v>
      </c>
      <c r="N3096" s="208">
        <v>0</v>
      </c>
      <c r="O3096" s="330">
        <v>1300</v>
      </c>
      <c r="P3096" s="208" t="s">
        <v>257</v>
      </c>
      <c r="Q3096" s="208" t="s">
        <v>258</v>
      </c>
      <c r="R3096" s="208" t="s">
        <v>259</v>
      </c>
      <c r="S3096" s="203">
        <v>44837.595127314817</v>
      </c>
    </row>
    <row r="3097" spans="1:19" x14ac:dyDescent="0.2">
      <c r="A3097" s="208" t="s">
        <v>256</v>
      </c>
      <c r="B3097" s="208" t="s">
        <v>132</v>
      </c>
      <c r="C3097" s="203">
        <v>44813.916666666664</v>
      </c>
      <c r="D3097" s="208">
        <v>0</v>
      </c>
      <c r="E3097" s="208">
        <v>0</v>
      </c>
      <c r="F3097" s="208">
        <v>1.772</v>
      </c>
      <c r="G3097" s="208">
        <v>1.772</v>
      </c>
      <c r="H3097" s="208">
        <v>0</v>
      </c>
      <c r="I3097" s="208">
        <v>0</v>
      </c>
      <c r="J3097" s="208">
        <v>0</v>
      </c>
      <c r="K3097" s="208">
        <v>0</v>
      </c>
      <c r="L3097" s="208"/>
      <c r="M3097" s="208">
        <v>0</v>
      </c>
      <c r="N3097" s="208">
        <v>0</v>
      </c>
      <c r="O3097" s="330">
        <v>1300</v>
      </c>
      <c r="P3097" s="208" t="s">
        <v>257</v>
      </c>
      <c r="Q3097" s="208" t="s">
        <v>258</v>
      </c>
      <c r="R3097" s="208" t="s">
        <v>259</v>
      </c>
      <c r="S3097" s="203">
        <v>44837.595127314817</v>
      </c>
    </row>
    <row r="3098" spans="1:19" x14ac:dyDescent="0.2">
      <c r="A3098" s="208" t="s">
        <v>256</v>
      </c>
      <c r="B3098" s="208" t="s">
        <v>132</v>
      </c>
      <c r="C3098" s="203">
        <v>44813.958333333336</v>
      </c>
      <c r="D3098" s="208">
        <v>0</v>
      </c>
      <c r="E3098" s="208">
        <v>0</v>
      </c>
      <c r="F3098" s="208">
        <v>1.79</v>
      </c>
      <c r="G3098" s="208">
        <v>1.79</v>
      </c>
      <c r="H3098" s="208">
        <v>0</v>
      </c>
      <c r="I3098" s="208">
        <v>0</v>
      </c>
      <c r="J3098" s="208">
        <v>0</v>
      </c>
      <c r="K3098" s="208">
        <v>0</v>
      </c>
      <c r="L3098" s="208"/>
      <c r="M3098" s="208">
        <v>0</v>
      </c>
      <c r="N3098" s="208">
        <v>0</v>
      </c>
      <c r="O3098" s="330">
        <v>1300</v>
      </c>
      <c r="P3098" s="208" t="s">
        <v>257</v>
      </c>
      <c r="Q3098" s="208" t="s">
        <v>258</v>
      </c>
      <c r="R3098" s="208" t="s">
        <v>259</v>
      </c>
      <c r="S3098" s="203">
        <v>44837.595127314817</v>
      </c>
    </row>
    <row r="3099" spans="1:19" x14ac:dyDescent="0.2">
      <c r="A3099" s="208" t="s">
        <v>256</v>
      </c>
      <c r="B3099" s="208" t="s">
        <v>132</v>
      </c>
      <c r="C3099" s="203">
        <v>44814</v>
      </c>
      <c r="D3099" s="208">
        <v>0</v>
      </c>
      <c r="E3099" s="208">
        <v>0</v>
      </c>
      <c r="F3099" s="208">
        <v>1.75</v>
      </c>
      <c r="G3099" s="208">
        <v>1.75</v>
      </c>
      <c r="H3099" s="208">
        <v>0</v>
      </c>
      <c r="I3099" s="208">
        <v>0</v>
      </c>
      <c r="J3099" s="208">
        <v>0</v>
      </c>
      <c r="K3099" s="208">
        <v>0</v>
      </c>
      <c r="L3099" s="208"/>
      <c r="M3099" s="208">
        <v>0</v>
      </c>
      <c r="N3099" s="208">
        <v>0</v>
      </c>
      <c r="O3099" s="330">
        <v>1300</v>
      </c>
      <c r="P3099" s="208" t="s">
        <v>257</v>
      </c>
      <c r="Q3099" s="208" t="s">
        <v>258</v>
      </c>
      <c r="R3099" s="208" t="s">
        <v>259</v>
      </c>
      <c r="S3099" s="203">
        <v>44837.595127314817</v>
      </c>
    </row>
    <row r="3100" spans="1:19" x14ac:dyDescent="0.2">
      <c r="A3100" s="208" t="s">
        <v>256</v>
      </c>
      <c r="B3100" s="208" t="s">
        <v>132</v>
      </c>
      <c r="C3100" s="203">
        <v>44814.041666666664</v>
      </c>
      <c r="D3100" s="208">
        <v>0</v>
      </c>
      <c r="E3100" s="208">
        <v>0</v>
      </c>
      <c r="F3100" s="208">
        <v>1.6779999999999999</v>
      </c>
      <c r="G3100" s="208">
        <v>1.6779999999999999</v>
      </c>
      <c r="H3100" s="208">
        <v>0</v>
      </c>
      <c r="I3100" s="208">
        <v>0</v>
      </c>
      <c r="J3100" s="208">
        <v>0</v>
      </c>
      <c r="K3100" s="208">
        <v>0</v>
      </c>
      <c r="L3100" s="208"/>
      <c r="M3100" s="208">
        <v>0</v>
      </c>
      <c r="N3100" s="208">
        <v>0</v>
      </c>
      <c r="O3100" s="330">
        <v>1300</v>
      </c>
      <c r="P3100" s="208" t="s">
        <v>257</v>
      </c>
      <c r="Q3100" s="208" t="s">
        <v>258</v>
      </c>
      <c r="R3100" s="208" t="s">
        <v>259</v>
      </c>
      <c r="S3100" s="203">
        <v>44837.595127314817</v>
      </c>
    </row>
    <row r="3101" spans="1:19" x14ac:dyDescent="0.2">
      <c r="A3101" s="208" t="s">
        <v>256</v>
      </c>
      <c r="B3101" s="208" t="s">
        <v>132</v>
      </c>
      <c r="C3101" s="203">
        <v>44814.083333333336</v>
      </c>
      <c r="D3101" s="208">
        <v>0</v>
      </c>
      <c r="E3101" s="208">
        <v>0</v>
      </c>
      <c r="F3101" s="208">
        <v>1.52</v>
      </c>
      <c r="G3101" s="208">
        <v>1.52</v>
      </c>
      <c r="H3101" s="208">
        <v>0</v>
      </c>
      <c r="I3101" s="208">
        <v>0</v>
      </c>
      <c r="J3101" s="208">
        <v>0</v>
      </c>
      <c r="K3101" s="208">
        <v>0</v>
      </c>
      <c r="L3101" s="208"/>
      <c r="M3101" s="208">
        <v>0</v>
      </c>
      <c r="N3101" s="208">
        <v>0</v>
      </c>
      <c r="O3101" s="330">
        <v>1300</v>
      </c>
      <c r="P3101" s="208" t="s">
        <v>257</v>
      </c>
      <c r="Q3101" s="208" t="s">
        <v>258</v>
      </c>
      <c r="R3101" s="208" t="s">
        <v>259</v>
      </c>
      <c r="S3101" s="203">
        <v>44837.595127314817</v>
      </c>
    </row>
    <row r="3102" spans="1:19" x14ac:dyDescent="0.2">
      <c r="A3102" s="208" t="s">
        <v>256</v>
      </c>
      <c r="B3102" s="208" t="s">
        <v>132</v>
      </c>
      <c r="C3102" s="203">
        <v>44814.125</v>
      </c>
      <c r="D3102" s="208">
        <v>0</v>
      </c>
      <c r="E3102" s="208">
        <v>0</v>
      </c>
      <c r="F3102" s="208">
        <v>1.3340000000000001</v>
      </c>
      <c r="G3102" s="208">
        <v>1.3340000000000001</v>
      </c>
      <c r="H3102" s="208">
        <v>0</v>
      </c>
      <c r="I3102" s="208">
        <v>0</v>
      </c>
      <c r="J3102" s="208">
        <v>0</v>
      </c>
      <c r="K3102" s="208">
        <v>0</v>
      </c>
      <c r="L3102" s="208"/>
      <c r="M3102" s="208">
        <v>0</v>
      </c>
      <c r="N3102" s="208">
        <v>0</v>
      </c>
      <c r="O3102" s="330">
        <v>1300</v>
      </c>
      <c r="P3102" s="208" t="s">
        <v>257</v>
      </c>
      <c r="Q3102" s="208" t="s">
        <v>258</v>
      </c>
      <c r="R3102" s="208" t="s">
        <v>259</v>
      </c>
      <c r="S3102" s="203">
        <v>44837.595127314817</v>
      </c>
    </row>
    <row r="3103" spans="1:19" x14ac:dyDescent="0.2">
      <c r="A3103" s="208" t="s">
        <v>256</v>
      </c>
      <c r="B3103" s="208" t="s">
        <v>132</v>
      </c>
      <c r="C3103" s="203">
        <v>44814.166666666664</v>
      </c>
      <c r="D3103" s="208">
        <v>0</v>
      </c>
      <c r="E3103" s="208">
        <v>0</v>
      </c>
      <c r="F3103" s="208">
        <v>1.3340000000000001</v>
      </c>
      <c r="G3103" s="208">
        <v>1.3340000000000001</v>
      </c>
      <c r="H3103" s="208">
        <v>0</v>
      </c>
      <c r="I3103" s="208">
        <v>0</v>
      </c>
      <c r="J3103" s="208">
        <v>0</v>
      </c>
      <c r="K3103" s="208">
        <v>0</v>
      </c>
      <c r="L3103" s="208"/>
      <c r="M3103" s="208">
        <v>0</v>
      </c>
      <c r="N3103" s="208">
        <v>0</v>
      </c>
      <c r="O3103" s="330">
        <v>1300</v>
      </c>
      <c r="P3103" s="208" t="s">
        <v>257</v>
      </c>
      <c r="Q3103" s="208" t="s">
        <v>258</v>
      </c>
      <c r="R3103" s="208" t="s">
        <v>259</v>
      </c>
      <c r="S3103" s="203">
        <v>44837.595127314817</v>
      </c>
    </row>
    <row r="3104" spans="1:19" x14ac:dyDescent="0.2">
      <c r="A3104" s="208" t="s">
        <v>256</v>
      </c>
      <c r="B3104" s="208" t="s">
        <v>132</v>
      </c>
      <c r="C3104" s="203">
        <v>44814.208333333336</v>
      </c>
      <c r="D3104" s="208">
        <v>0</v>
      </c>
      <c r="E3104" s="208">
        <v>0</v>
      </c>
      <c r="F3104" s="208">
        <v>1.321</v>
      </c>
      <c r="G3104" s="208">
        <v>1.321</v>
      </c>
      <c r="H3104" s="208">
        <v>0</v>
      </c>
      <c r="I3104" s="208">
        <v>0</v>
      </c>
      <c r="J3104" s="208">
        <v>0</v>
      </c>
      <c r="K3104" s="208">
        <v>0</v>
      </c>
      <c r="L3104" s="208"/>
      <c r="M3104" s="208">
        <v>0</v>
      </c>
      <c r="N3104" s="208">
        <v>0</v>
      </c>
      <c r="O3104" s="330">
        <v>1300</v>
      </c>
      <c r="P3104" s="208" t="s">
        <v>257</v>
      </c>
      <c r="Q3104" s="208" t="s">
        <v>258</v>
      </c>
      <c r="R3104" s="208" t="s">
        <v>259</v>
      </c>
      <c r="S3104" s="203">
        <v>44837.595127314817</v>
      </c>
    </row>
    <row r="3105" spans="1:19" x14ac:dyDescent="0.2">
      <c r="A3105" s="208" t="s">
        <v>256</v>
      </c>
      <c r="B3105" s="208" t="s">
        <v>132</v>
      </c>
      <c r="C3105" s="203">
        <v>44814.25</v>
      </c>
      <c r="D3105" s="208">
        <v>0</v>
      </c>
      <c r="E3105" s="208">
        <v>0</v>
      </c>
      <c r="F3105" s="208">
        <v>1.335</v>
      </c>
      <c r="G3105" s="208">
        <v>1.335</v>
      </c>
      <c r="H3105" s="208">
        <v>0</v>
      </c>
      <c r="I3105" s="208">
        <v>0</v>
      </c>
      <c r="J3105" s="208">
        <v>0</v>
      </c>
      <c r="K3105" s="208">
        <v>0</v>
      </c>
      <c r="L3105" s="208"/>
      <c r="M3105" s="208">
        <v>0</v>
      </c>
      <c r="N3105" s="208">
        <v>0</v>
      </c>
      <c r="O3105" s="330">
        <v>1300</v>
      </c>
      <c r="P3105" s="208" t="s">
        <v>257</v>
      </c>
      <c r="Q3105" s="208" t="s">
        <v>258</v>
      </c>
      <c r="R3105" s="208" t="s">
        <v>259</v>
      </c>
      <c r="S3105" s="203">
        <v>44837.595127314817</v>
      </c>
    </row>
    <row r="3106" spans="1:19" x14ac:dyDescent="0.2">
      <c r="A3106" s="208" t="s">
        <v>256</v>
      </c>
      <c r="B3106" s="208" t="s">
        <v>132</v>
      </c>
      <c r="C3106" s="203">
        <v>44814.291666666664</v>
      </c>
      <c r="D3106" s="208">
        <v>0</v>
      </c>
      <c r="E3106" s="208">
        <v>0</v>
      </c>
      <c r="F3106" s="208">
        <v>1.341</v>
      </c>
      <c r="G3106" s="208">
        <v>1.341</v>
      </c>
      <c r="H3106" s="208">
        <v>0</v>
      </c>
      <c r="I3106" s="208">
        <v>0</v>
      </c>
      <c r="J3106" s="208">
        <v>0</v>
      </c>
      <c r="K3106" s="208">
        <v>0</v>
      </c>
      <c r="L3106" s="208"/>
      <c r="M3106" s="208">
        <v>0</v>
      </c>
      <c r="N3106" s="208">
        <v>0</v>
      </c>
      <c r="O3106" s="330">
        <v>1300</v>
      </c>
      <c r="P3106" s="208" t="s">
        <v>257</v>
      </c>
      <c r="Q3106" s="208" t="s">
        <v>258</v>
      </c>
      <c r="R3106" s="208" t="s">
        <v>259</v>
      </c>
      <c r="S3106" s="203">
        <v>44837.595127314817</v>
      </c>
    </row>
    <row r="3107" spans="1:19" x14ac:dyDescent="0.2">
      <c r="A3107" s="208" t="s">
        <v>256</v>
      </c>
      <c r="B3107" s="208" t="s">
        <v>132</v>
      </c>
      <c r="C3107" s="203">
        <v>44814.333333333336</v>
      </c>
      <c r="D3107" s="208">
        <v>0</v>
      </c>
      <c r="E3107" s="208">
        <v>0</v>
      </c>
      <c r="F3107" s="208">
        <v>1.2849999999999999</v>
      </c>
      <c r="G3107" s="208">
        <v>1.2849999999999999</v>
      </c>
      <c r="H3107" s="208">
        <v>0</v>
      </c>
      <c r="I3107" s="208">
        <v>0</v>
      </c>
      <c r="J3107" s="208">
        <v>0</v>
      </c>
      <c r="K3107" s="208">
        <v>0</v>
      </c>
      <c r="L3107" s="208"/>
      <c r="M3107" s="208">
        <v>0</v>
      </c>
      <c r="N3107" s="208">
        <v>0</v>
      </c>
      <c r="O3107" s="330">
        <v>1300</v>
      </c>
      <c r="P3107" s="208" t="s">
        <v>257</v>
      </c>
      <c r="Q3107" s="208" t="s">
        <v>258</v>
      </c>
      <c r="R3107" s="208" t="s">
        <v>259</v>
      </c>
      <c r="S3107" s="203">
        <v>44837.595127314817</v>
      </c>
    </row>
    <row r="3108" spans="1:19" x14ac:dyDescent="0.2">
      <c r="A3108" s="208" t="s">
        <v>256</v>
      </c>
      <c r="B3108" s="208" t="s">
        <v>132</v>
      </c>
      <c r="C3108" s="203">
        <v>44814.375</v>
      </c>
      <c r="D3108" s="208">
        <v>0</v>
      </c>
      <c r="E3108" s="208">
        <v>0</v>
      </c>
      <c r="F3108" s="208">
        <v>1.2569999999999999</v>
      </c>
      <c r="G3108" s="208">
        <v>1.2569999999999999</v>
      </c>
      <c r="H3108" s="208">
        <v>0</v>
      </c>
      <c r="I3108" s="208">
        <v>0</v>
      </c>
      <c r="J3108" s="208">
        <v>0</v>
      </c>
      <c r="K3108" s="208">
        <v>0</v>
      </c>
      <c r="L3108" s="208"/>
      <c r="M3108" s="208">
        <v>0</v>
      </c>
      <c r="N3108" s="208">
        <v>0</v>
      </c>
      <c r="O3108" s="330">
        <v>1300</v>
      </c>
      <c r="P3108" s="208" t="s">
        <v>257</v>
      </c>
      <c r="Q3108" s="208" t="s">
        <v>258</v>
      </c>
      <c r="R3108" s="208" t="s">
        <v>259</v>
      </c>
      <c r="S3108" s="203">
        <v>44837.595127314817</v>
      </c>
    </row>
    <row r="3109" spans="1:19" x14ac:dyDescent="0.2">
      <c r="A3109" s="208" t="s">
        <v>256</v>
      </c>
      <c r="B3109" s="208" t="s">
        <v>132</v>
      </c>
      <c r="C3109" s="203">
        <v>44814.416666666664</v>
      </c>
      <c r="D3109" s="208">
        <v>0</v>
      </c>
      <c r="E3109" s="208">
        <v>0</v>
      </c>
      <c r="F3109" s="208">
        <v>1.3</v>
      </c>
      <c r="G3109" s="208">
        <v>1.3</v>
      </c>
      <c r="H3109" s="208">
        <v>0</v>
      </c>
      <c r="I3109" s="208">
        <v>0</v>
      </c>
      <c r="J3109" s="208">
        <v>0</v>
      </c>
      <c r="K3109" s="208">
        <v>0</v>
      </c>
      <c r="L3109" s="208"/>
      <c r="M3109" s="208">
        <v>0</v>
      </c>
      <c r="N3109" s="208">
        <v>0</v>
      </c>
      <c r="O3109" s="330">
        <v>1300</v>
      </c>
      <c r="P3109" s="208" t="s">
        <v>257</v>
      </c>
      <c r="Q3109" s="208" t="s">
        <v>258</v>
      </c>
      <c r="R3109" s="208" t="s">
        <v>259</v>
      </c>
      <c r="S3109" s="203">
        <v>44837.595127314817</v>
      </c>
    </row>
    <row r="3110" spans="1:19" x14ac:dyDescent="0.2">
      <c r="A3110" s="208" t="s">
        <v>256</v>
      </c>
      <c r="B3110" s="208" t="s">
        <v>132</v>
      </c>
      <c r="C3110" s="203">
        <v>44814.458333333336</v>
      </c>
      <c r="D3110" s="208">
        <v>0</v>
      </c>
      <c r="E3110" s="208">
        <v>0</v>
      </c>
      <c r="F3110" s="208">
        <v>1.3009999999999999</v>
      </c>
      <c r="G3110" s="208">
        <v>1.3009999999999999</v>
      </c>
      <c r="H3110" s="208">
        <v>0</v>
      </c>
      <c r="I3110" s="208">
        <v>0</v>
      </c>
      <c r="J3110" s="208">
        <v>0</v>
      </c>
      <c r="K3110" s="208">
        <v>0</v>
      </c>
      <c r="L3110" s="208"/>
      <c r="M3110" s="208">
        <v>0</v>
      </c>
      <c r="N3110" s="208">
        <v>0</v>
      </c>
      <c r="O3110" s="330">
        <v>1300</v>
      </c>
      <c r="P3110" s="208" t="s">
        <v>257</v>
      </c>
      <c r="Q3110" s="208" t="s">
        <v>258</v>
      </c>
      <c r="R3110" s="208" t="s">
        <v>259</v>
      </c>
      <c r="S3110" s="203">
        <v>44837.595127314817</v>
      </c>
    </row>
    <row r="3111" spans="1:19" x14ac:dyDescent="0.2">
      <c r="A3111" s="208" t="s">
        <v>256</v>
      </c>
      <c r="B3111" s="208" t="s">
        <v>132</v>
      </c>
      <c r="C3111" s="203">
        <v>44814.5</v>
      </c>
      <c r="D3111" s="208">
        <v>0</v>
      </c>
      <c r="E3111" s="208">
        <v>0</v>
      </c>
      <c r="F3111" s="208">
        <v>1.2250000000000001</v>
      </c>
      <c r="G3111" s="208">
        <v>1.2250000000000001</v>
      </c>
      <c r="H3111" s="208">
        <v>0</v>
      </c>
      <c r="I3111" s="208">
        <v>0</v>
      </c>
      <c r="J3111" s="208">
        <v>0</v>
      </c>
      <c r="K3111" s="208">
        <v>0</v>
      </c>
      <c r="L3111" s="208"/>
      <c r="M3111" s="208">
        <v>0</v>
      </c>
      <c r="N3111" s="208">
        <v>0</v>
      </c>
      <c r="O3111" s="330">
        <v>1300</v>
      </c>
      <c r="P3111" s="208" t="s">
        <v>257</v>
      </c>
      <c r="Q3111" s="208" t="s">
        <v>258</v>
      </c>
      <c r="R3111" s="208" t="s">
        <v>259</v>
      </c>
      <c r="S3111" s="203">
        <v>44837.595127314817</v>
      </c>
    </row>
    <row r="3112" spans="1:19" x14ac:dyDescent="0.2">
      <c r="A3112" s="208" t="s">
        <v>256</v>
      </c>
      <c r="B3112" s="208" t="s">
        <v>132</v>
      </c>
      <c r="C3112" s="203">
        <v>44814.541666666664</v>
      </c>
      <c r="D3112" s="208">
        <v>0</v>
      </c>
      <c r="E3112" s="208">
        <v>0</v>
      </c>
      <c r="F3112" s="208">
        <v>1.2110000000000001</v>
      </c>
      <c r="G3112" s="208">
        <v>1.2110000000000001</v>
      </c>
      <c r="H3112" s="208">
        <v>0</v>
      </c>
      <c r="I3112" s="208">
        <v>0</v>
      </c>
      <c r="J3112" s="208">
        <v>0</v>
      </c>
      <c r="K3112" s="208">
        <v>0</v>
      </c>
      <c r="L3112" s="208"/>
      <c r="M3112" s="208">
        <v>0</v>
      </c>
      <c r="N3112" s="208">
        <v>0</v>
      </c>
      <c r="O3112" s="330">
        <v>1300</v>
      </c>
      <c r="P3112" s="208" t="s">
        <v>257</v>
      </c>
      <c r="Q3112" s="208" t="s">
        <v>258</v>
      </c>
      <c r="R3112" s="208" t="s">
        <v>259</v>
      </c>
      <c r="S3112" s="203">
        <v>44837.595127314817</v>
      </c>
    </row>
    <row r="3113" spans="1:19" x14ac:dyDescent="0.2">
      <c r="A3113" s="208" t="s">
        <v>256</v>
      </c>
      <c r="B3113" s="208" t="s">
        <v>132</v>
      </c>
      <c r="C3113" s="203">
        <v>44814.583333333336</v>
      </c>
      <c r="D3113" s="208">
        <v>0</v>
      </c>
      <c r="E3113" s="208">
        <v>0</v>
      </c>
      <c r="F3113" s="208">
        <v>1.264</v>
      </c>
      <c r="G3113" s="208">
        <v>1.264</v>
      </c>
      <c r="H3113" s="208">
        <v>0</v>
      </c>
      <c r="I3113" s="208">
        <v>0</v>
      </c>
      <c r="J3113" s="208">
        <v>0</v>
      </c>
      <c r="K3113" s="208">
        <v>0</v>
      </c>
      <c r="L3113" s="208"/>
      <c r="M3113" s="208">
        <v>0</v>
      </c>
      <c r="N3113" s="208">
        <v>0</v>
      </c>
      <c r="O3113" s="330">
        <v>1300</v>
      </c>
      <c r="P3113" s="208" t="s">
        <v>257</v>
      </c>
      <c r="Q3113" s="208" t="s">
        <v>258</v>
      </c>
      <c r="R3113" s="208" t="s">
        <v>259</v>
      </c>
      <c r="S3113" s="203">
        <v>44837.595127314817</v>
      </c>
    </row>
    <row r="3114" spans="1:19" x14ac:dyDescent="0.2">
      <c r="A3114" s="208" t="s">
        <v>256</v>
      </c>
      <c r="B3114" s="208" t="s">
        <v>132</v>
      </c>
      <c r="C3114" s="203">
        <v>44814.625</v>
      </c>
      <c r="D3114" s="208">
        <v>0</v>
      </c>
      <c r="E3114" s="208">
        <v>0</v>
      </c>
      <c r="F3114" s="208">
        <v>1.2709999999999999</v>
      </c>
      <c r="G3114" s="208">
        <v>1.2709999999999999</v>
      </c>
      <c r="H3114" s="208">
        <v>0</v>
      </c>
      <c r="I3114" s="208">
        <v>0</v>
      </c>
      <c r="J3114" s="208">
        <v>0</v>
      </c>
      <c r="K3114" s="208">
        <v>0</v>
      </c>
      <c r="L3114" s="208"/>
      <c r="M3114" s="208">
        <v>0</v>
      </c>
      <c r="N3114" s="208">
        <v>0</v>
      </c>
      <c r="O3114" s="330">
        <v>1300</v>
      </c>
      <c r="P3114" s="208" t="s">
        <v>257</v>
      </c>
      <c r="Q3114" s="208" t="s">
        <v>258</v>
      </c>
      <c r="R3114" s="208" t="s">
        <v>259</v>
      </c>
      <c r="S3114" s="203">
        <v>44837.595127314817</v>
      </c>
    </row>
    <row r="3115" spans="1:19" x14ac:dyDescent="0.2">
      <c r="A3115" s="208" t="s">
        <v>256</v>
      </c>
      <c r="B3115" s="208" t="s">
        <v>132</v>
      </c>
      <c r="C3115" s="203">
        <v>44814.666666666664</v>
      </c>
      <c r="D3115" s="208">
        <v>0</v>
      </c>
      <c r="E3115" s="208">
        <v>0</v>
      </c>
      <c r="F3115" s="208">
        <v>1.2749999999999999</v>
      </c>
      <c r="G3115" s="208">
        <v>1.2749999999999999</v>
      </c>
      <c r="H3115" s="208">
        <v>0</v>
      </c>
      <c r="I3115" s="208">
        <v>0</v>
      </c>
      <c r="J3115" s="208">
        <v>0</v>
      </c>
      <c r="K3115" s="208">
        <v>0</v>
      </c>
      <c r="L3115" s="208"/>
      <c r="M3115" s="208">
        <v>0</v>
      </c>
      <c r="N3115" s="208">
        <v>0</v>
      </c>
      <c r="O3115" s="330">
        <v>1300</v>
      </c>
      <c r="P3115" s="208" t="s">
        <v>257</v>
      </c>
      <c r="Q3115" s="208" t="s">
        <v>258</v>
      </c>
      <c r="R3115" s="208" t="s">
        <v>259</v>
      </c>
      <c r="S3115" s="203">
        <v>44837.595127314817</v>
      </c>
    </row>
    <row r="3116" spans="1:19" x14ac:dyDescent="0.2">
      <c r="A3116" s="208" t="s">
        <v>256</v>
      </c>
      <c r="B3116" s="208" t="s">
        <v>132</v>
      </c>
      <c r="C3116" s="203">
        <v>44814.708333333336</v>
      </c>
      <c r="D3116" s="208">
        <v>0</v>
      </c>
      <c r="E3116" s="208">
        <v>0</v>
      </c>
      <c r="F3116" s="208">
        <v>1.2749999999999999</v>
      </c>
      <c r="G3116" s="208">
        <v>1.2749999999999999</v>
      </c>
      <c r="H3116" s="208">
        <v>0</v>
      </c>
      <c r="I3116" s="208">
        <v>0</v>
      </c>
      <c r="J3116" s="208">
        <v>0</v>
      </c>
      <c r="K3116" s="208">
        <v>0</v>
      </c>
      <c r="L3116" s="208"/>
      <c r="M3116" s="208">
        <v>0</v>
      </c>
      <c r="N3116" s="208">
        <v>0</v>
      </c>
      <c r="O3116" s="330">
        <v>1300</v>
      </c>
      <c r="P3116" s="208" t="s">
        <v>257</v>
      </c>
      <c r="Q3116" s="208" t="s">
        <v>258</v>
      </c>
      <c r="R3116" s="208" t="s">
        <v>259</v>
      </c>
      <c r="S3116" s="203">
        <v>44837.595127314817</v>
      </c>
    </row>
    <row r="3117" spans="1:19" x14ac:dyDescent="0.2">
      <c r="A3117" s="208" t="s">
        <v>256</v>
      </c>
      <c r="B3117" s="208" t="s">
        <v>132</v>
      </c>
      <c r="C3117" s="203">
        <v>44814.75</v>
      </c>
      <c r="D3117" s="208">
        <v>0</v>
      </c>
      <c r="E3117" s="208">
        <v>0</v>
      </c>
      <c r="F3117" s="208">
        <v>1.2669999999999999</v>
      </c>
      <c r="G3117" s="208">
        <v>1.2669999999999999</v>
      </c>
      <c r="H3117" s="208">
        <v>0</v>
      </c>
      <c r="I3117" s="208">
        <v>0</v>
      </c>
      <c r="J3117" s="208">
        <v>0</v>
      </c>
      <c r="K3117" s="208">
        <v>0</v>
      </c>
      <c r="L3117" s="208"/>
      <c r="M3117" s="208">
        <v>0</v>
      </c>
      <c r="N3117" s="208">
        <v>0</v>
      </c>
      <c r="O3117" s="330">
        <v>1300</v>
      </c>
      <c r="P3117" s="208" t="s">
        <v>257</v>
      </c>
      <c r="Q3117" s="208" t="s">
        <v>258</v>
      </c>
      <c r="R3117" s="208" t="s">
        <v>259</v>
      </c>
      <c r="S3117" s="203">
        <v>44837.595127314817</v>
      </c>
    </row>
    <row r="3118" spans="1:19" x14ac:dyDescent="0.2">
      <c r="A3118" s="208" t="s">
        <v>256</v>
      </c>
      <c r="B3118" s="208" t="s">
        <v>132</v>
      </c>
      <c r="C3118" s="203">
        <v>44814.791666666664</v>
      </c>
      <c r="D3118" s="208">
        <v>0</v>
      </c>
      <c r="E3118" s="208">
        <v>0</v>
      </c>
      <c r="F3118" s="208">
        <v>1.268</v>
      </c>
      <c r="G3118" s="208">
        <v>1.268</v>
      </c>
      <c r="H3118" s="208">
        <v>0</v>
      </c>
      <c r="I3118" s="208">
        <v>0</v>
      </c>
      <c r="J3118" s="208">
        <v>0</v>
      </c>
      <c r="K3118" s="208">
        <v>0</v>
      </c>
      <c r="L3118" s="208"/>
      <c r="M3118" s="208">
        <v>0</v>
      </c>
      <c r="N3118" s="208">
        <v>0</v>
      </c>
      <c r="O3118" s="330">
        <v>1300</v>
      </c>
      <c r="P3118" s="208" t="s">
        <v>257</v>
      </c>
      <c r="Q3118" s="208" t="s">
        <v>258</v>
      </c>
      <c r="R3118" s="208" t="s">
        <v>259</v>
      </c>
      <c r="S3118" s="203">
        <v>44837.595127314817</v>
      </c>
    </row>
    <row r="3119" spans="1:19" x14ac:dyDescent="0.2">
      <c r="A3119" s="208" t="s">
        <v>256</v>
      </c>
      <c r="B3119" s="208" t="s">
        <v>132</v>
      </c>
      <c r="C3119" s="203">
        <v>44814.833333333336</v>
      </c>
      <c r="D3119" s="208">
        <v>0</v>
      </c>
      <c r="E3119" s="208">
        <v>0</v>
      </c>
      <c r="F3119" s="208">
        <v>1.2729999999999999</v>
      </c>
      <c r="G3119" s="208">
        <v>1.2729999999999999</v>
      </c>
      <c r="H3119" s="208">
        <v>0</v>
      </c>
      <c r="I3119" s="208">
        <v>0</v>
      </c>
      <c r="J3119" s="208">
        <v>0</v>
      </c>
      <c r="K3119" s="208">
        <v>0</v>
      </c>
      <c r="L3119" s="208"/>
      <c r="M3119" s="208">
        <v>0</v>
      </c>
      <c r="N3119" s="208">
        <v>0</v>
      </c>
      <c r="O3119" s="330">
        <v>1300</v>
      </c>
      <c r="P3119" s="208" t="s">
        <v>257</v>
      </c>
      <c r="Q3119" s="208" t="s">
        <v>258</v>
      </c>
      <c r="R3119" s="208" t="s">
        <v>259</v>
      </c>
      <c r="S3119" s="203">
        <v>44837.595127314817</v>
      </c>
    </row>
    <row r="3120" spans="1:19" x14ac:dyDescent="0.2">
      <c r="A3120" s="208" t="s">
        <v>256</v>
      </c>
      <c r="B3120" s="208" t="s">
        <v>132</v>
      </c>
      <c r="C3120" s="203">
        <v>44814.875</v>
      </c>
      <c r="D3120" s="208">
        <v>0</v>
      </c>
      <c r="E3120" s="208">
        <v>0</v>
      </c>
      <c r="F3120" s="208">
        <v>1.2729999999999999</v>
      </c>
      <c r="G3120" s="208">
        <v>1.2729999999999999</v>
      </c>
      <c r="H3120" s="208">
        <v>0</v>
      </c>
      <c r="I3120" s="208">
        <v>0</v>
      </c>
      <c r="J3120" s="208">
        <v>0</v>
      </c>
      <c r="K3120" s="208">
        <v>0</v>
      </c>
      <c r="L3120" s="208"/>
      <c r="M3120" s="208">
        <v>0</v>
      </c>
      <c r="N3120" s="208">
        <v>0</v>
      </c>
      <c r="O3120" s="330">
        <v>1300</v>
      </c>
      <c r="P3120" s="208" t="s">
        <v>257</v>
      </c>
      <c r="Q3120" s="208" t="s">
        <v>258</v>
      </c>
      <c r="R3120" s="208" t="s">
        <v>259</v>
      </c>
      <c r="S3120" s="203">
        <v>44837.595127314817</v>
      </c>
    </row>
    <row r="3121" spans="1:19" x14ac:dyDescent="0.2">
      <c r="A3121" s="208" t="s">
        <v>256</v>
      </c>
      <c r="B3121" s="208" t="s">
        <v>132</v>
      </c>
      <c r="C3121" s="203">
        <v>44814.916666666664</v>
      </c>
      <c r="D3121" s="208">
        <v>0</v>
      </c>
      <c r="E3121" s="208">
        <v>0</v>
      </c>
      <c r="F3121" s="208">
        <v>1.198</v>
      </c>
      <c r="G3121" s="208">
        <v>1.198</v>
      </c>
      <c r="H3121" s="208">
        <v>0</v>
      </c>
      <c r="I3121" s="208">
        <v>0</v>
      </c>
      <c r="J3121" s="208">
        <v>0</v>
      </c>
      <c r="K3121" s="208">
        <v>0</v>
      </c>
      <c r="L3121" s="208"/>
      <c r="M3121" s="208">
        <v>0</v>
      </c>
      <c r="N3121" s="208">
        <v>0</v>
      </c>
      <c r="O3121" s="330">
        <v>1300</v>
      </c>
      <c r="P3121" s="208" t="s">
        <v>257</v>
      </c>
      <c r="Q3121" s="208" t="s">
        <v>258</v>
      </c>
      <c r="R3121" s="208" t="s">
        <v>259</v>
      </c>
      <c r="S3121" s="203">
        <v>44837.595127314817</v>
      </c>
    </row>
    <row r="3122" spans="1:19" x14ac:dyDescent="0.2">
      <c r="A3122" s="208" t="s">
        <v>256</v>
      </c>
      <c r="B3122" s="208" t="s">
        <v>132</v>
      </c>
      <c r="C3122" s="203">
        <v>44814.958333333336</v>
      </c>
      <c r="D3122" s="208">
        <v>0</v>
      </c>
      <c r="E3122" s="208">
        <v>0</v>
      </c>
      <c r="F3122" s="208">
        <v>1.228</v>
      </c>
      <c r="G3122" s="208">
        <v>1.228</v>
      </c>
      <c r="H3122" s="208">
        <v>0</v>
      </c>
      <c r="I3122" s="208">
        <v>0</v>
      </c>
      <c r="J3122" s="208">
        <v>0</v>
      </c>
      <c r="K3122" s="208">
        <v>0</v>
      </c>
      <c r="L3122" s="208"/>
      <c r="M3122" s="208">
        <v>0</v>
      </c>
      <c r="N3122" s="208">
        <v>0</v>
      </c>
      <c r="O3122" s="330">
        <v>1300</v>
      </c>
      <c r="P3122" s="208" t="s">
        <v>257</v>
      </c>
      <c r="Q3122" s="208" t="s">
        <v>258</v>
      </c>
      <c r="R3122" s="208" t="s">
        <v>259</v>
      </c>
      <c r="S3122" s="203">
        <v>44837.595127314817</v>
      </c>
    </row>
    <row r="3123" spans="1:19" x14ac:dyDescent="0.2">
      <c r="A3123" s="208" t="s">
        <v>256</v>
      </c>
      <c r="B3123" s="208" t="s">
        <v>132</v>
      </c>
      <c r="C3123" s="203">
        <v>44815</v>
      </c>
      <c r="D3123" s="208">
        <v>0</v>
      </c>
      <c r="E3123" s="208">
        <v>0</v>
      </c>
      <c r="F3123" s="208">
        <v>1.24</v>
      </c>
      <c r="G3123" s="208">
        <v>1.24</v>
      </c>
      <c r="H3123" s="208">
        <v>0</v>
      </c>
      <c r="I3123" s="208">
        <v>0</v>
      </c>
      <c r="J3123" s="208">
        <v>0</v>
      </c>
      <c r="K3123" s="208">
        <v>0</v>
      </c>
      <c r="L3123" s="208"/>
      <c r="M3123" s="208">
        <v>0</v>
      </c>
      <c r="N3123" s="208">
        <v>0</v>
      </c>
      <c r="O3123" s="330">
        <v>1300</v>
      </c>
      <c r="P3123" s="208" t="s">
        <v>257</v>
      </c>
      <c r="Q3123" s="208" t="s">
        <v>258</v>
      </c>
      <c r="R3123" s="208" t="s">
        <v>259</v>
      </c>
      <c r="S3123" s="203">
        <v>44837.595127314817</v>
      </c>
    </row>
    <row r="3124" spans="1:19" x14ac:dyDescent="0.2">
      <c r="A3124" s="208" t="s">
        <v>256</v>
      </c>
      <c r="B3124" s="208" t="s">
        <v>132</v>
      </c>
      <c r="C3124" s="203">
        <v>44815.041666666664</v>
      </c>
      <c r="D3124" s="208">
        <v>0</v>
      </c>
      <c r="E3124" s="208">
        <v>0</v>
      </c>
      <c r="F3124" s="208">
        <v>1.23</v>
      </c>
      <c r="G3124" s="208">
        <v>1.23</v>
      </c>
      <c r="H3124" s="208">
        <v>0</v>
      </c>
      <c r="I3124" s="208">
        <v>0</v>
      </c>
      <c r="J3124" s="208">
        <v>0</v>
      </c>
      <c r="K3124" s="208">
        <v>0</v>
      </c>
      <c r="L3124" s="208"/>
      <c r="M3124" s="208">
        <v>0</v>
      </c>
      <c r="N3124" s="208">
        <v>0</v>
      </c>
      <c r="O3124" s="330">
        <v>1300</v>
      </c>
      <c r="P3124" s="208" t="s">
        <v>257</v>
      </c>
      <c r="Q3124" s="208" t="s">
        <v>258</v>
      </c>
      <c r="R3124" s="208" t="s">
        <v>259</v>
      </c>
      <c r="S3124" s="203">
        <v>44837.595127314817</v>
      </c>
    </row>
    <row r="3125" spans="1:19" x14ac:dyDescent="0.2">
      <c r="A3125" s="208" t="s">
        <v>256</v>
      </c>
      <c r="B3125" s="208" t="s">
        <v>132</v>
      </c>
      <c r="C3125" s="203">
        <v>44815.083333333336</v>
      </c>
      <c r="D3125" s="208">
        <v>0</v>
      </c>
      <c r="E3125" s="208">
        <v>0</v>
      </c>
      <c r="F3125" s="208">
        <v>1.214</v>
      </c>
      <c r="G3125" s="208">
        <v>1.214</v>
      </c>
      <c r="H3125" s="208">
        <v>0</v>
      </c>
      <c r="I3125" s="208">
        <v>0</v>
      </c>
      <c r="J3125" s="208">
        <v>0</v>
      </c>
      <c r="K3125" s="208">
        <v>0</v>
      </c>
      <c r="L3125" s="208"/>
      <c r="M3125" s="208">
        <v>0</v>
      </c>
      <c r="N3125" s="208">
        <v>0</v>
      </c>
      <c r="O3125" s="330">
        <v>1300</v>
      </c>
      <c r="P3125" s="208" t="s">
        <v>257</v>
      </c>
      <c r="Q3125" s="208" t="s">
        <v>258</v>
      </c>
      <c r="R3125" s="208" t="s">
        <v>259</v>
      </c>
      <c r="S3125" s="203">
        <v>44837.595127314817</v>
      </c>
    </row>
    <row r="3126" spans="1:19" x14ac:dyDescent="0.2">
      <c r="A3126" s="208" t="s">
        <v>256</v>
      </c>
      <c r="B3126" s="208" t="s">
        <v>132</v>
      </c>
      <c r="C3126" s="203">
        <v>44815.125</v>
      </c>
      <c r="D3126" s="208">
        <v>0</v>
      </c>
      <c r="E3126" s="208">
        <v>0</v>
      </c>
      <c r="F3126" s="208">
        <v>1.23</v>
      </c>
      <c r="G3126" s="208">
        <v>1.23</v>
      </c>
      <c r="H3126" s="208">
        <v>0</v>
      </c>
      <c r="I3126" s="208">
        <v>0</v>
      </c>
      <c r="J3126" s="208">
        <v>0</v>
      </c>
      <c r="K3126" s="208">
        <v>0</v>
      </c>
      <c r="L3126" s="208"/>
      <c r="M3126" s="208">
        <v>0</v>
      </c>
      <c r="N3126" s="208">
        <v>0</v>
      </c>
      <c r="O3126" s="330">
        <v>1300</v>
      </c>
      <c r="P3126" s="208" t="s">
        <v>257</v>
      </c>
      <c r="Q3126" s="208" t="s">
        <v>258</v>
      </c>
      <c r="R3126" s="208" t="s">
        <v>259</v>
      </c>
      <c r="S3126" s="203">
        <v>44837.595127314817</v>
      </c>
    </row>
    <row r="3127" spans="1:19" x14ac:dyDescent="0.2">
      <c r="A3127" s="208" t="s">
        <v>256</v>
      </c>
      <c r="B3127" s="208" t="s">
        <v>132</v>
      </c>
      <c r="C3127" s="203">
        <v>44815.166666666664</v>
      </c>
      <c r="D3127" s="208">
        <v>0</v>
      </c>
      <c r="E3127" s="208">
        <v>0</v>
      </c>
      <c r="F3127" s="208">
        <v>1.2470000000000001</v>
      </c>
      <c r="G3127" s="208">
        <v>1.2470000000000001</v>
      </c>
      <c r="H3127" s="208">
        <v>0</v>
      </c>
      <c r="I3127" s="208">
        <v>0</v>
      </c>
      <c r="J3127" s="208">
        <v>0</v>
      </c>
      <c r="K3127" s="208">
        <v>0</v>
      </c>
      <c r="L3127" s="208"/>
      <c r="M3127" s="208">
        <v>0</v>
      </c>
      <c r="N3127" s="208">
        <v>0</v>
      </c>
      <c r="O3127" s="330">
        <v>1300</v>
      </c>
      <c r="P3127" s="208" t="s">
        <v>257</v>
      </c>
      <c r="Q3127" s="208" t="s">
        <v>258</v>
      </c>
      <c r="R3127" s="208" t="s">
        <v>259</v>
      </c>
      <c r="S3127" s="203">
        <v>44837.595127314817</v>
      </c>
    </row>
    <row r="3128" spans="1:19" x14ac:dyDescent="0.2">
      <c r="A3128" s="208" t="s">
        <v>256</v>
      </c>
      <c r="B3128" s="208" t="s">
        <v>132</v>
      </c>
      <c r="C3128" s="203">
        <v>44815.208333333336</v>
      </c>
      <c r="D3128" s="208">
        <v>0</v>
      </c>
      <c r="E3128" s="208">
        <v>0</v>
      </c>
      <c r="F3128" s="208">
        <v>1.2270000000000001</v>
      </c>
      <c r="G3128" s="208">
        <v>1.2270000000000001</v>
      </c>
      <c r="H3128" s="208">
        <v>0</v>
      </c>
      <c r="I3128" s="208">
        <v>0</v>
      </c>
      <c r="J3128" s="208">
        <v>0</v>
      </c>
      <c r="K3128" s="208">
        <v>0</v>
      </c>
      <c r="L3128" s="208"/>
      <c r="M3128" s="208">
        <v>0</v>
      </c>
      <c r="N3128" s="208">
        <v>0</v>
      </c>
      <c r="O3128" s="330">
        <v>1300</v>
      </c>
      <c r="P3128" s="208" t="s">
        <v>257</v>
      </c>
      <c r="Q3128" s="208" t="s">
        <v>258</v>
      </c>
      <c r="R3128" s="208" t="s">
        <v>259</v>
      </c>
      <c r="S3128" s="203">
        <v>44837.595127314817</v>
      </c>
    </row>
    <row r="3129" spans="1:19" x14ac:dyDescent="0.2">
      <c r="A3129" s="208" t="s">
        <v>256</v>
      </c>
      <c r="B3129" s="208" t="s">
        <v>132</v>
      </c>
      <c r="C3129" s="203">
        <v>44815.25</v>
      </c>
      <c r="D3129" s="208">
        <v>0</v>
      </c>
      <c r="E3129" s="208">
        <v>0</v>
      </c>
      <c r="F3129" s="208">
        <v>1.2310000000000001</v>
      </c>
      <c r="G3129" s="208">
        <v>1.2310000000000001</v>
      </c>
      <c r="H3129" s="208">
        <v>0</v>
      </c>
      <c r="I3129" s="208">
        <v>0</v>
      </c>
      <c r="J3129" s="208">
        <v>0</v>
      </c>
      <c r="K3129" s="208">
        <v>0</v>
      </c>
      <c r="L3129" s="208"/>
      <c r="M3129" s="208">
        <v>0</v>
      </c>
      <c r="N3129" s="208">
        <v>0</v>
      </c>
      <c r="O3129" s="330">
        <v>1300</v>
      </c>
      <c r="P3129" s="208" t="s">
        <v>257</v>
      </c>
      <c r="Q3129" s="208" t="s">
        <v>258</v>
      </c>
      <c r="R3129" s="208" t="s">
        <v>259</v>
      </c>
      <c r="S3129" s="203">
        <v>44837.595127314817</v>
      </c>
    </row>
    <row r="3130" spans="1:19" x14ac:dyDescent="0.2">
      <c r="A3130" s="208" t="s">
        <v>256</v>
      </c>
      <c r="B3130" s="208" t="s">
        <v>132</v>
      </c>
      <c r="C3130" s="203">
        <v>44815.291666666664</v>
      </c>
      <c r="D3130" s="208">
        <v>0</v>
      </c>
      <c r="E3130" s="208">
        <v>0</v>
      </c>
      <c r="F3130" s="208">
        <v>1.2210000000000001</v>
      </c>
      <c r="G3130" s="208">
        <v>1.2210000000000001</v>
      </c>
      <c r="H3130" s="208">
        <v>0</v>
      </c>
      <c r="I3130" s="208">
        <v>0</v>
      </c>
      <c r="J3130" s="208">
        <v>0</v>
      </c>
      <c r="K3130" s="208">
        <v>0</v>
      </c>
      <c r="L3130" s="208"/>
      <c r="M3130" s="208">
        <v>0</v>
      </c>
      <c r="N3130" s="208">
        <v>0</v>
      </c>
      <c r="O3130" s="330">
        <v>1300</v>
      </c>
      <c r="P3130" s="208" t="s">
        <v>257</v>
      </c>
      <c r="Q3130" s="208" t="s">
        <v>258</v>
      </c>
      <c r="R3130" s="208" t="s">
        <v>259</v>
      </c>
      <c r="S3130" s="203">
        <v>44837.595127314817</v>
      </c>
    </row>
    <row r="3131" spans="1:19" x14ac:dyDescent="0.2">
      <c r="A3131" s="208" t="s">
        <v>256</v>
      </c>
      <c r="B3131" s="208" t="s">
        <v>132</v>
      </c>
      <c r="C3131" s="203">
        <v>44815.333333333336</v>
      </c>
      <c r="D3131" s="208">
        <v>0</v>
      </c>
      <c r="E3131" s="208">
        <v>0</v>
      </c>
      <c r="F3131" s="208">
        <v>1.175</v>
      </c>
      <c r="G3131" s="208">
        <v>1.175</v>
      </c>
      <c r="H3131" s="208">
        <v>0</v>
      </c>
      <c r="I3131" s="208">
        <v>0</v>
      </c>
      <c r="J3131" s="208">
        <v>0</v>
      </c>
      <c r="K3131" s="208">
        <v>0</v>
      </c>
      <c r="L3131" s="208"/>
      <c r="M3131" s="208">
        <v>0</v>
      </c>
      <c r="N3131" s="208">
        <v>0</v>
      </c>
      <c r="O3131" s="330">
        <v>1300</v>
      </c>
      <c r="P3131" s="208" t="s">
        <v>257</v>
      </c>
      <c r="Q3131" s="208" t="s">
        <v>258</v>
      </c>
      <c r="R3131" s="208" t="s">
        <v>259</v>
      </c>
      <c r="S3131" s="203">
        <v>44837.595127314817</v>
      </c>
    </row>
    <row r="3132" spans="1:19" x14ac:dyDescent="0.2">
      <c r="A3132" s="208" t="s">
        <v>256</v>
      </c>
      <c r="B3132" s="208" t="s">
        <v>132</v>
      </c>
      <c r="C3132" s="203">
        <v>44815.375</v>
      </c>
      <c r="D3132" s="208">
        <v>0</v>
      </c>
      <c r="E3132" s="208">
        <v>0</v>
      </c>
      <c r="F3132" s="208">
        <v>1.163</v>
      </c>
      <c r="G3132" s="208">
        <v>1.163</v>
      </c>
      <c r="H3132" s="208">
        <v>0</v>
      </c>
      <c r="I3132" s="208">
        <v>0</v>
      </c>
      <c r="J3132" s="208">
        <v>0</v>
      </c>
      <c r="K3132" s="208">
        <v>0</v>
      </c>
      <c r="L3132" s="208"/>
      <c r="M3132" s="208">
        <v>0</v>
      </c>
      <c r="N3132" s="208">
        <v>0</v>
      </c>
      <c r="O3132" s="330">
        <v>1300</v>
      </c>
      <c r="P3132" s="208" t="s">
        <v>257</v>
      </c>
      <c r="Q3132" s="208" t="s">
        <v>258</v>
      </c>
      <c r="R3132" s="208" t="s">
        <v>259</v>
      </c>
      <c r="S3132" s="203">
        <v>44837.595127314817</v>
      </c>
    </row>
    <row r="3133" spans="1:19" x14ac:dyDescent="0.2">
      <c r="A3133" s="208" t="s">
        <v>256</v>
      </c>
      <c r="B3133" s="208" t="s">
        <v>132</v>
      </c>
      <c r="C3133" s="203">
        <v>44815.416666666664</v>
      </c>
      <c r="D3133" s="208">
        <v>0</v>
      </c>
      <c r="E3133" s="208">
        <v>0</v>
      </c>
      <c r="F3133" s="208">
        <v>1.024</v>
      </c>
      <c r="G3133" s="208">
        <v>1.024</v>
      </c>
      <c r="H3133" s="208">
        <v>0</v>
      </c>
      <c r="I3133" s="208">
        <v>0</v>
      </c>
      <c r="J3133" s="208">
        <v>0</v>
      </c>
      <c r="K3133" s="208">
        <v>0</v>
      </c>
      <c r="L3133" s="208"/>
      <c r="M3133" s="208">
        <v>0</v>
      </c>
      <c r="N3133" s="208">
        <v>0</v>
      </c>
      <c r="O3133" s="330">
        <v>1300</v>
      </c>
      <c r="P3133" s="208" t="s">
        <v>257</v>
      </c>
      <c r="Q3133" s="208" t="s">
        <v>258</v>
      </c>
      <c r="R3133" s="208" t="s">
        <v>259</v>
      </c>
      <c r="S3133" s="203">
        <v>44837.595127314817</v>
      </c>
    </row>
    <row r="3134" spans="1:19" x14ac:dyDescent="0.2">
      <c r="A3134" s="208" t="s">
        <v>256</v>
      </c>
      <c r="B3134" s="208" t="s">
        <v>132</v>
      </c>
      <c r="C3134" s="203">
        <v>44815.458333333336</v>
      </c>
      <c r="D3134" s="208">
        <v>0</v>
      </c>
      <c r="E3134" s="208">
        <v>0</v>
      </c>
      <c r="F3134" s="208">
        <v>0.97799999999999998</v>
      </c>
      <c r="G3134" s="208">
        <v>0.97799999999999998</v>
      </c>
      <c r="H3134" s="208">
        <v>0</v>
      </c>
      <c r="I3134" s="208">
        <v>0</v>
      </c>
      <c r="J3134" s="208">
        <v>0</v>
      </c>
      <c r="K3134" s="208">
        <v>0</v>
      </c>
      <c r="L3134" s="208"/>
      <c r="M3134" s="208">
        <v>0</v>
      </c>
      <c r="N3134" s="208">
        <v>0</v>
      </c>
      <c r="O3134" s="330">
        <v>1300</v>
      </c>
      <c r="P3134" s="208" t="s">
        <v>257</v>
      </c>
      <c r="Q3134" s="208" t="s">
        <v>258</v>
      </c>
      <c r="R3134" s="208" t="s">
        <v>259</v>
      </c>
      <c r="S3134" s="203">
        <v>44837.595127314817</v>
      </c>
    </row>
    <row r="3135" spans="1:19" x14ac:dyDescent="0.2">
      <c r="A3135" s="208" t="s">
        <v>256</v>
      </c>
      <c r="B3135" s="208" t="s">
        <v>132</v>
      </c>
      <c r="C3135" s="203">
        <v>44815.5</v>
      </c>
      <c r="D3135" s="208">
        <v>0</v>
      </c>
      <c r="E3135" s="208">
        <v>0</v>
      </c>
      <c r="F3135" s="208">
        <v>1.06</v>
      </c>
      <c r="G3135" s="208">
        <v>1.06</v>
      </c>
      <c r="H3135" s="208">
        <v>0</v>
      </c>
      <c r="I3135" s="208">
        <v>0</v>
      </c>
      <c r="J3135" s="208">
        <v>0</v>
      </c>
      <c r="K3135" s="208">
        <v>0</v>
      </c>
      <c r="L3135" s="208"/>
      <c r="M3135" s="208">
        <v>0</v>
      </c>
      <c r="N3135" s="208">
        <v>0</v>
      </c>
      <c r="O3135" s="330">
        <v>1300</v>
      </c>
      <c r="P3135" s="208" t="s">
        <v>257</v>
      </c>
      <c r="Q3135" s="208" t="s">
        <v>258</v>
      </c>
      <c r="R3135" s="208" t="s">
        <v>259</v>
      </c>
      <c r="S3135" s="203">
        <v>44837.595127314817</v>
      </c>
    </row>
    <row r="3136" spans="1:19" x14ac:dyDescent="0.2">
      <c r="A3136" s="208" t="s">
        <v>256</v>
      </c>
      <c r="B3136" s="208" t="s">
        <v>132</v>
      </c>
      <c r="C3136" s="203">
        <v>44815.541666666664</v>
      </c>
      <c r="D3136" s="208">
        <v>0</v>
      </c>
      <c r="E3136" s="208">
        <v>0</v>
      </c>
      <c r="F3136" s="208">
        <v>1.1819999999999999</v>
      </c>
      <c r="G3136" s="208">
        <v>1.1819999999999999</v>
      </c>
      <c r="H3136" s="208">
        <v>0</v>
      </c>
      <c r="I3136" s="208">
        <v>0</v>
      </c>
      <c r="J3136" s="208">
        <v>0</v>
      </c>
      <c r="K3136" s="208">
        <v>0</v>
      </c>
      <c r="L3136" s="208"/>
      <c r="M3136" s="208">
        <v>0</v>
      </c>
      <c r="N3136" s="208">
        <v>0</v>
      </c>
      <c r="O3136" s="330">
        <v>1300</v>
      </c>
      <c r="P3136" s="208" t="s">
        <v>257</v>
      </c>
      <c r="Q3136" s="208" t="s">
        <v>258</v>
      </c>
      <c r="R3136" s="208" t="s">
        <v>259</v>
      </c>
      <c r="S3136" s="203">
        <v>44837.595127314817</v>
      </c>
    </row>
    <row r="3137" spans="1:19" x14ac:dyDescent="0.2">
      <c r="A3137" s="208" t="s">
        <v>256</v>
      </c>
      <c r="B3137" s="208" t="s">
        <v>132</v>
      </c>
      <c r="C3137" s="203">
        <v>44815.583333333336</v>
      </c>
      <c r="D3137" s="208">
        <v>0</v>
      </c>
      <c r="E3137" s="208">
        <v>0</v>
      </c>
      <c r="F3137" s="208">
        <v>1.1850000000000001</v>
      </c>
      <c r="G3137" s="208">
        <v>1.1850000000000001</v>
      </c>
      <c r="H3137" s="208">
        <v>0</v>
      </c>
      <c r="I3137" s="208">
        <v>0</v>
      </c>
      <c r="J3137" s="208">
        <v>0</v>
      </c>
      <c r="K3137" s="208">
        <v>0</v>
      </c>
      <c r="L3137" s="208"/>
      <c r="M3137" s="208">
        <v>0</v>
      </c>
      <c r="N3137" s="208">
        <v>0</v>
      </c>
      <c r="O3137" s="330">
        <v>1300</v>
      </c>
      <c r="P3137" s="208" t="s">
        <v>257</v>
      </c>
      <c r="Q3137" s="208" t="s">
        <v>258</v>
      </c>
      <c r="R3137" s="208" t="s">
        <v>259</v>
      </c>
      <c r="S3137" s="203">
        <v>44837.595127314817</v>
      </c>
    </row>
    <row r="3138" spans="1:19" x14ac:dyDescent="0.2">
      <c r="A3138" s="208" t="s">
        <v>256</v>
      </c>
      <c r="B3138" s="208" t="s">
        <v>132</v>
      </c>
      <c r="C3138" s="203">
        <v>44815.625</v>
      </c>
      <c r="D3138" s="208">
        <v>0</v>
      </c>
      <c r="E3138" s="208">
        <v>0</v>
      </c>
      <c r="F3138" s="208">
        <v>1.1910000000000001</v>
      </c>
      <c r="G3138" s="208">
        <v>1.1910000000000001</v>
      </c>
      <c r="H3138" s="208">
        <v>0</v>
      </c>
      <c r="I3138" s="208">
        <v>0</v>
      </c>
      <c r="J3138" s="208">
        <v>0</v>
      </c>
      <c r="K3138" s="208">
        <v>0</v>
      </c>
      <c r="L3138" s="208"/>
      <c r="M3138" s="208">
        <v>0</v>
      </c>
      <c r="N3138" s="208">
        <v>0</v>
      </c>
      <c r="O3138" s="330">
        <v>1300</v>
      </c>
      <c r="P3138" s="208" t="s">
        <v>257</v>
      </c>
      <c r="Q3138" s="208" t="s">
        <v>258</v>
      </c>
      <c r="R3138" s="208" t="s">
        <v>259</v>
      </c>
      <c r="S3138" s="203">
        <v>44837.595127314817</v>
      </c>
    </row>
    <row r="3139" spans="1:19" x14ac:dyDescent="0.2">
      <c r="A3139" s="208" t="s">
        <v>256</v>
      </c>
      <c r="B3139" s="208" t="s">
        <v>132</v>
      </c>
      <c r="C3139" s="203">
        <v>44815.666666666664</v>
      </c>
      <c r="D3139" s="208">
        <v>0</v>
      </c>
      <c r="E3139" s="208">
        <v>0</v>
      </c>
      <c r="F3139" s="208">
        <v>1.153</v>
      </c>
      <c r="G3139" s="208">
        <v>1.153</v>
      </c>
      <c r="H3139" s="208">
        <v>0</v>
      </c>
      <c r="I3139" s="208">
        <v>0</v>
      </c>
      <c r="J3139" s="208">
        <v>0</v>
      </c>
      <c r="K3139" s="208">
        <v>0</v>
      </c>
      <c r="L3139" s="208"/>
      <c r="M3139" s="208">
        <v>0</v>
      </c>
      <c r="N3139" s="208">
        <v>0</v>
      </c>
      <c r="O3139" s="330">
        <v>1300</v>
      </c>
      <c r="P3139" s="208" t="s">
        <v>257</v>
      </c>
      <c r="Q3139" s="208" t="s">
        <v>258</v>
      </c>
      <c r="R3139" s="208" t="s">
        <v>259</v>
      </c>
      <c r="S3139" s="203">
        <v>44837.595127314817</v>
      </c>
    </row>
    <row r="3140" spans="1:19" x14ac:dyDescent="0.2">
      <c r="A3140" s="208" t="s">
        <v>256</v>
      </c>
      <c r="B3140" s="208" t="s">
        <v>132</v>
      </c>
      <c r="C3140" s="203">
        <v>44815.708333333336</v>
      </c>
      <c r="D3140" s="208">
        <v>0</v>
      </c>
      <c r="E3140" s="208">
        <v>0</v>
      </c>
      <c r="F3140" s="208">
        <v>1.1459999999999999</v>
      </c>
      <c r="G3140" s="208">
        <v>1.1459999999999999</v>
      </c>
      <c r="H3140" s="208">
        <v>0</v>
      </c>
      <c r="I3140" s="208">
        <v>0</v>
      </c>
      <c r="J3140" s="208">
        <v>0</v>
      </c>
      <c r="K3140" s="208">
        <v>0</v>
      </c>
      <c r="L3140" s="208"/>
      <c r="M3140" s="208">
        <v>0</v>
      </c>
      <c r="N3140" s="208">
        <v>0</v>
      </c>
      <c r="O3140" s="330">
        <v>1300</v>
      </c>
      <c r="P3140" s="208" t="s">
        <v>257</v>
      </c>
      <c r="Q3140" s="208" t="s">
        <v>258</v>
      </c>
      <c r="R3140" s="208" t="s">
        <v>259</v>
      </c>
      <c r="S3140" s="203">
        <v>44837.595127314817</v>
      </c>
    </row>
    <row r="3141" spans="1:19" x14ac:dyDescent="0.2">
      <c r="A3141" s="208" t="s">
        <v>256</v>
      </c>
      <c r="B3141" s="208" t="s">
        <v>132</v>
      </c>
      <c r="C3141" s="203">
        <v>44815.75</v>
      </c>
      <c r="D3141" s="208">
        <v>0</v>
      </c>
      <c r="E3141" s="208">
        <v>0</v>
      </c>
      <c r="F3141" s="208">
        <v>1.135</v>
      </c>
      <c r="G3141" s="208">
        <v>1.135</v>
      </c>
      <c r="H3141" s="208">
        <v>0</v>
      </c>
      <c r="I3141" s="208">
        <v>0</v>
      </c>
      <c r="J3141" s="208">
        <v>0</v>
      </c>
      <c r="K3141" s="208">
        <v>0</v>
      </c>
      <c r="L3141" s="208"/>
      <c r="M3141" s="208">
        <v>0</v>
      </c>
      <c r="N3141" s="208">
        <v>0</v>
      </c>
      <c r="O3141" s="330">
        <v>1300</v>
      </c>
      <c r="P3141" s="208" t="s">
        <v>257</v>
      </c>
      <c r="Q3141" s="208" t="s">
        <v>258</v>
      </c>
      <c r="R3141" s="208" t="s">
        <v>259</v>
      </c>
      <c r="S3141" s="203">
        <v>44837.595127314817</v>
      </c>
    </row>
    <row r="3142" spans="1:19" x14ac:dyDescent="0.2">
      <c r="A3142" s="208" t="s">
        <v>256</v>
      </c>
      <c r="B3142" s="208" t="s">
        <v>132</v>
      </c>
      <c r="C3142" s="203">
        <v>44815.791666666664</v>
      </c>
      <c r="D3142" s="208">
        <v>0</v>
      </c>
      <c r="E3142" s="208">
        <v>0</v>
      </c>
      <c r="F3142" s="208">
        <v>1.127</v>
      </c>
      <c r="G3142" s="208">
        <v>1.127</v>
      </c>
      <c r="H3142" s="208">
        <v>0</v>
      </c>
      <c r="I3142" s="208">
        <v>0</v>
      </c>
      <c r="J3142" s="208">
        <v>0</v>
      </c>
      <c r="K3142" s="208">
        <v>0</v>
      </c>
      <c r="L3142" s="208"/>
      <c r="M3142" s="208">
        <v>0</v>
      </c>
      <c r="N3142" s="208">
        <v>0</v>
      </c>
      <c r="O3142" s="330">
        <v>1300</v>
      </c>
      <c r="P3142" s="208" t="s">
        <v>257</v>
      </c>
      <c r="Q3142" s="208" t="s">
        <v>258</v>
      </c>
      <c r="R3142" s="208" t="s">
        <v>259</v>
      </c>
      <c r="S3142" s="203">
        <v>44837.595127314817</v>
      </c>
    </row>
    <row r="3143" spans="1:19" x14ac:dyDescent="0.2">
      <c r="A3143" s="208" t="s">
        <v>256</v>
      </c>
      <c r="B3143" s="208" t="s">
        <v>132</v>
      </c>
      <c r="C3143" s="203">
        <v>44815.833333333336</v>
      </c>
      <c r="D3143" s="208">
        <v>0</v>
      </c>
      <c r="E3143" s="208">
        <v>0</v>
      </c>
      <c r="F3143" s="208">
        <v>1.133</v>
      </c>
      <c r="G3143" s="208">
        <v>1.133</v>
      </c>
      <c r="H3143" s="208">
        <v>0</v>
      </c>
      <c r="I3143" s="208">
        <v>0</v>
      </c>
      <c r="J3143" s="208">
        <v>0</v>
      </c>
      <c r="K3143" s="208">
        <v>0</v>
      </c>
      <c r="L3143" s="208"/>
      <c r="M3143" s="208">
        <v>0</v>
      </c>
      <c r="N3143" s="208">
        <v>0</v>
      </c>
      <c r="O3143" s="330">
        <v>1300</v>
      </c>
      <c r="P3143" s="208" t="s">
        <v>257</v>
      </c>
      <c r="Q3143" s="208" t="s">
        <v>258</v>
      </c>
      <c r="R3143" s="208" t="s">
        <v>259</v>
      </c>
      <c r="S3143" s="203">
        <v>44837.595127314817</v>
      </c>
    </row>
    <row r="3144" spans="1:19" x14ac:dyDescent="0.2">
      <c r="A3144" s="208" t="s">
        <v>256</v>
      </c>
      <c r="B3144" s="208" t="s">
        <v>132</v>
      </c>
      <c r="C3144" s="203">
        <v>44815.875</v>
      </c>
      <c r="D3144" s="208">
        <v>0</v>
      </c>
      <c r="E3144" s="208">
        <v>0</v>
      </c>
      <c r="F3144" s="208">
        <v>1.1399999999999999</v>
      </c>
      <c r="G3144" s="208">
        <v>1.1399999999999999</v>
      </c>
      <c r="H3144" s="208">
        <v>0</v>
      </c>
      <c r="I3144" s="208">
        <v>0</v>
      </c>
      <c r="J3144" s="208">
        <v>0</v>
      </c>
      <c r="K3144" s="208">
        <v>0</v>
      </c>
      <c r="L3144" s="208"/>
      <c r="M3144" s="208">
        <v>0</v>
      </c>
      <c r="N3144" s="208">
        <v>0</v>
      </c>
      <c r="O3144" s="330">
        <v>1300</v>
      </c>
      <c r="P3144" s="208" t="s">
        <v>257</v>
      </c>
      <c r="Q3144" s="208" t="s">
        <v>258</v>
      </c>
      <c r="R3144" s="208" t="s">
        <v>259</v>
      </c>
      <c r="S3144" s="203">
        <v>44837.595127314817</v>
      </c>
    </row>
    <row r="3145" spans="1:19" x14ac:dyDescent="0.2">
      <c r="A3145" s="208" t="s">
        <v>256</v>
      </c>
      <c r="B3145" s="208" t="s">
        <v>132</v>
      </c>
      <c r="C3145" s="203">
        <v>44815.916666666664</v>
      </c>
      <c r="D3145" s="208">
        <v>0</v>
      </c>
      <c r="E3145" s="208">
        <v>0</v>
      </c>
      <c r="F3145" s="208">
        <v>1.1779999999999999</v>
      </c>
      <c r="G3145" s="208">
        <v>1.1779999999999999</v>
      </c>
      <c r="H3145" s="208">
        <v>0</v>
      </c>
      <c r="I3145" s="208">
        <v>0</v>
      </c>
      <c r="J3145" s="208">
        <v>0</v>
      </c>
      <c r="K3145" s="208">
        <v>0</v>
      </c>
      <c r="L3145" s="208"/>
      <c r="M3145" s="208">
        <v>0</v>
      </c>
      <c r="N3145" s="208">
        <v>0</v>
      </c>
      <c r="O3145" s="330">
        <v>1300</v>
      </c>
      <c r="P3145" s="208" t="s">
        <v>257</v>
      </c>
      <c r="Q3145" s="208" t="s">
        <v>258</v>
      </c>
      <c r="R3145" s="208" t="s">
        <v>259</v>
      </c>
      <c r="S3145" s="203">
        <v>44837.595127314817</v>
      </c>
    </row>
    <row r="3146" spans="1:19" x14ac:dyDescent="0.2">
      <c r="A3146" s="208" t="s">
        <v>256</v>
      </c>
      <c r="B3146" s="208" t="s">
        <v>132</v>
      </c>
      <c r="C3146" s="203">
        <v>44815.958333333336</v>
      </c>
      <c r="D3146" s="208">
        <v>0</v>
      </c>
      <c r="E3146" s="208">
        <v>0</v>
      </c>
      <c r="F3146" s="208">
        <v>1.1930000000000001</v>
      </c>
      <c r="G3146" s="208">
        <v>1.1930000000000001</v>
      </c>
      <c r="H3146" s="208">
        <v>0</v>
      </c>
      <c r="I3146" s="208">
        <v>0</v>
      </c>
      <c r="J3146" s="208">
        <v>0</v>
      </c>
      <c r="K3146" s="208">
        <v>0</v>
      </c>
      <c r="L3146" s="208"/>
      <c r="M3146" s="208">
        <v>0</v>
      </c>
      <c r="N3146" s="208">
        <v>0</v>
      </c>
      <c r="O3146" s="330">
        <v>1300</v>
      </c>
      <c r="P3146" s="208" t="s">
        <v>257</v>
      </c>
      <c r="Q3146" s="208" t="s">
        <v>258</v>
      </c>
      <c r="R3146" s="208" t="s">
        <v>259</v>
      </c>
      <c r="S3146" s="203">
        <v>44837.595127314817</v>
      </c>
    </row>
    <row r="3147" spans="1:19" x14ac:dyDescent="0.2">
      <c r="A3147" s="208" t="s">
        <v>256</v>
      </c>
      <c r="B3147" s="208" t="s">
        <v>132</v>
      </c>
      <c r="C3147" s="203">
        <v>44816</v>
      </c>
      <c r="D3147" s="208">
        <v>0</v>
      </c>
      <c r="E3147" s="208">
        <v>0</v>
      </c>
      <c r="F3147" s="208">
        <v>1.21</v>
      </c>
      <c r="G3147" s="208">
        <v>1.21</v>
      </c>
      <c r="H3147" s="208">
        <v>0</v>
      </c>
      <c r="I3147" s="208">
        <v>0</v>
      </c>
      <c r="J3147" s="208">
        <v>0</v>
      </c>
      <c r="K3147" s="208">
        <v>0</v>
      </c>
      <c r="L3147" s="208"/>
      <c r="M3147" s="208">
        <v>0</v>
      </c>
      <c r="N3147" s="208">
        <v>0</v>
      </c>
      <c r="O3147" s="330">
        <v>1300</v>
      </c>
      <c r="P3147" s="208" t="s">
        <v>257</v>
      </c>
      <c r="Q3147" s="208" t="s">
        <v>258</v>
      </c>
      <c r="R3147" s="208" t="s">
        <v>259</v>
      </c>
      <c r="S3147" s="203">
        <v>44837.595127314817</v>
      </c>
    </row>
    <row r="3148" spans="1:19" x14ac:dyDescent="0.2">
      <c r="A3148" s="208" t="s">
        <v>256</v>
      </c>
      <c r="B3148" s="208" t="s">
        <v>132</v>
      </c>
      <c r="C3148" s="203">
        <v>44816.041666666664</v>
      </c>
      <c r="D3148" s="208">
        <v>0</v>
      </c>
      <c r="E3148" s="208">
        <v>0</v>
      </c>
      <c r="F3148" s="208">
        <v>1.181</v>
      </c>
      <c r="G3148" s="208">
        <v>1.181</v>
      </c>
      <c r="H3148" s="208">
        <v>0</v>
      </c>
      <c r="I3148" s="208">
        <v>0</v>
      </c>
      <c r="J3148" s="208">
        <v>0</v>
      </c>
      <c r="K3148" s="208">
        <v>0</v>
      </c>
      <c r="L3148" s="208"/>
      <c r="M3148" s="208">
        <v>0</v>
      </c>
      <c r="N3148" s="208">
        <v>0</v>
      </c>
      <c r="O3148" s="330">
        <v>1300</v>
      </c>
      <c r="P3148" s="208" t="s">
        <v>257</v>
      </c>
      <c r="Q3148" s="208" t="s">
        <v>258</v>
      </c>
      <c r="R3148" s="208" t="s">
        <v>259</v>
      </c>
      <c r="S3148" s="203">
        <v>44837.595127314817</v>
      </c>
    </row>
    <row r="3149" spans="1:19" x14ac:dyDescent="0.2">
      <c r="A3149" s="208" t="s">
        <v>256</v>
      </c>
      <c r="B3149" s="208" t="s">
        <v>132</v>
      </c>
      <c r="C3149" s="203">
        <v>44816.083333333336</v>
      </c>
      <c r="D3149" s="208">
        <v>0</v>
      </c>
      <c r="E3149" s="208">
        <v>0</v>
      </c>
      <c r="F3149" s="208">
        <v>1.1870000000000001</v>
      </c>
      <c r="G3149" s="208">
        <v>1.1870000000000001</v>
      </c>
      <c r="H3149" s="208">
        <v>0</v>
      </c>
      <c r="I3149" s="208">
        <v>0</v>
      </c>
      <c r="J3149" s="208">
        <v>0</v>
      </c>
      <c r="K3149" s="208">
        <v>0</v>
      </c>
      <c r="L3149" s="208"/>
      <c r="M3149" s="208">
        <v>0</v>
      </c>
      <c r="N3149" s="208">
        <v>0</v>
      </c>
      <c r="O3149" s="330">
        <v>1300</v>
      </c>
      <c r="P3149" s="208" t="s">
        <v>257</v>
      </c>
      <c r="Q3149" s="208" t="s">
        <v>258</v>
      </c>
      <c r="R3149" s="208" t="s">
        <v>259</v>
      </c>
      <c r="S3149" s="203">
        <v>44837.595127314817</v>
      </c>
    </row>
    <row r="3150" spans="1:19" x14ac:dyDescent="0.2">
      <c r="A3150" s="208" t="s">
        <v>256</v>
      </c>
      <c r="B3150" s="208" t="s">
        <v>132</v>
      </c>
      <c r="C3150" s="203">
        <v>44816.125</v>
      </c>
      <c r="D3150" s="208">
        <v>0</v>
      </c>
      <c r="E3150" s="208">
        <v>0</v>
      </c>
      <c r="F3150" s="208">
        <v>1.198</v>
      </c>
      <c r="G3150" s="208">
        <v>1.198</v>
      </c>
      <c r="H3150" s="208">
        <v>0</v>
      </c>
      <c r="I3150" s="208">
        <v>0</v>
      </c>
      <c r="J3150" s="208">
        <v>0</v>
      </c>
      <c r="K3150" s="208">
        <v>0</v>
      </c>
      <c r="L3150" s="208"/>
      <c r="M3150" s="208">
        <v>0</v>
      </c>
      <c r="N3150" s="208">
        <v>0</v>
      </c>
      <c r="O3150" s="330">
        <v>1300</v>
      </c>
      <c r="P3150" s="208" t="s">
        <v>257</v>
      </c>
      <c r="Q3150" s="208" t="s">
        <v>258</v>
      </c>
      <c r="R3150" s="208" t="s">
        <v>259</v>
      </c>
      <c r="S3150" s="203">
        <v>44837.595127314817</v>
      </c>
    </row>
    <row r="3151" spans="1:19" x14ac:dyDescent="0.2">
      <c r="A3151" s="208" t="s">
        <v>256</v>
      </c>
      <c r="B3151" s="208" t="s">
        <v>132</v>
      </c>
      <c r="C3151" s="203">
        <v>44816.166666666664</v>
      </c>
      <c r="D3151" s="208">
        <v>0</v>
      </c>
      <c r="E3151" s="208">
        <v>0</v>
      </c>
      <c r="F3151" s="208">
        <v>1.194</v>
      </c>
      <c r="G3151" s="208">
        <v>1.194</v>
      </c>
      <c r="H3151" s="208">
        <v>0</v>
      </c>
      <c r="I3151" s="208">
        <v>0</v>
      </c>
      <c r="J3151" s="208">
        <v>0</v>
      </c>
      <c r="K3151" s="208">
        <v>0</v>
      </c>
      <c r="L3151" s="208"/>
      <c r="M3151" s="208">
        <v>0</v>
      </c>
      <c r="N3151" s="208">
        <v>0</v>
      </c>
      <c r="O3151" s="330">
        <v>1300</v>
      </c>
      <c r="P3151" s="208" t="s">
        <v>257</v>
      </c>
      <c r="Q3151" s="208" t="s">
        <v>258</v>
      </c>
      <c r="R3151" s="208" t="s">
        <v>259</v>
      </c>
      <c r="S3151" s="203">
        <v>44837.595127314817</v>
      </c>
    </row>
    <row r="3152" spans="1:19" x14ac:dyDescent="0.2">
      <c r="A3152" s="208" t="s">
        <v>256</v>
      </c>
      <c r="B3152" s="208" t="s">
        <v>132</v>
      </c>
      <c r="C3152" s="203">
        <v>44816.208333333336</v>
      </c>
      <c r="D3152" s="208">
        <v>0</v>
      </c>
      <c r="E3152" s="208">
        <v>0</v>
      </c>
      <c r="F3152" s="208">
        <v>1.1830000000000001</v>
      </c>
      <c r="G3152" s="208">
        <v>1.1830000000000001</v>
      </c>
      <c r="H3152" s="208">
        <v>0</v>
      </c>
      <c r="I3152" s="208">
        <v>0</v>
      </c>
      <c r="J3152" s="208">
        <v>0</v>
      </c>
      <c r="K3152" s="208">
        <v>0</v>
      </c>
      <c r="L3152" s="208"/>
      <c r="M3152" s="208">
        <v>0</v>
      </c>
      <c r="N3152" s="208">
        <v>0</v>
      </c>
      <c r="O3152" s="330">
        <v>1300</v>
      </c>
      <c r="P3152" s="208" t="s">
        <v>257</v>
      </c>
      <c r="Q3152" s="208" t="s">
        <v>258</v>
      </c>
      <c r="R3152" s="208" t="s">
        <v>259</v>
      </c>
      <c r="S3152" s="203">
        <v>44837.595127314817</v>
      </c>
    </row>
    <row r="3153" spans="1:19" x14ac:dyDescent="0.2">
      <c r="A3153" s="208" t="s">
        <v>256</v>
      </c>
      <c r="B3153" s="208" t="s">
        <v>132</v>
      </c>
      <c r="C3153" s="203">
        <v>44816.25</v>
      </c>
      <c r="D3153" s="208">
        <v>0</v>
      </c>
      <c r="E3153" s="208">
        <v>0</v>
      </c>
      <c r="F3153" s="208">
        <v>1.252</v>
      </c>
      <c r="G3153" s="208">
        <v>1.252</v>
      </c>
      <c r="H3153" s="208">
        <v>0</v>
      </c>
      <c r="I3153" s="208">
        <v>0</v>
      </c>
      <c r="J3153" s="208">
        <v>0</v>
      </c>
      <c r="K3153" s="208">
        <v>0</v>
      </c>
      <c r="L3153" s="208"/>
      <c r="M3153" s="208">
        <v>0</v>
      </c>
      <c r="N3153" s="208">
        <v>0</v>
      </c>
      <c r="O3153" s="330">
        <v>1300</v>
      </c>
      <c r="P3153" s="208" t="s">
        <v>257</v>
      </c>
      <c r="Q3153" s="208" t="s">
        <v>258</v>
      </c>
      <c r="R3153" s="208" t="s">
        <v>259</v>
      </c>
      <c r="S3153" s="203">
        <v>44837.595127314817</v>
      </c>
    </row>
    <row r="3154" spans="1:19" x14ac:dyDescent="0.2">
      <c r="A3154" s="208" t="s">
        <v>256</v>
      </c>
      <c r="B3154" s="208" t="s">
        <v>132</v>
      </c>
      <c r="C3154" s="203">
        <v>44816.291666666664</v>
      </c>
      <c r="D3154" s="208">
        <v>0</v>
      </c>
      <c r="E3154" s="208">
        <v>0</v>
      </c>
      <c r="F3154" s="208">
        <v>1.3129999999999999</v>
      </c>
      <c r="G3154" s="208">
        <v>1.3129999999999999</v>
      </c>
      <c r="H3154" s="208">
        <v>0</v>
      </c>
      <c r="I3154" s="208">
        <v>0</v>
      </c>
      <c r="J3154" s="208">
        <v>0</v>
      </c>
      <c r="K3154" s="208">
        <v>0</v>
      </c>
      <c r="L3154" s="208"/>
      <c r="M3154" s="208">
        <v>0</v>
      </c>
      <c r="N3154" s="208">
        <v>0</v>
      </c>
      <c r="O3154" s="330">
        <v>1300</v>
      </c>
      <c r="P3154" s="208" t="s">
        <v>257</v>
      </c>
      <c r="Q3154" s="208" t="s">
        <v>258</v>
      </c>
      <c r="R3154" s="208" t="s">
        <v>259</v>
      </c>
      <c r="S3154" s="203">
        <v>44837.595127314817</v>
      </c>
    </row>
    <row r="3155" spans="1:19" x14ac:dyDescent="0.2">
      <c r="A3155" s="208" t="s">
        <v>256</v>
      </c>
      <c r="B3155" s="208" t="s">
        <v>132</v>
      </c>
      <c r="C3155" s="203">
        <v>44816.333333333336</v>
      </c>
      <c r="D3155" s="208">
        <v>0</v>
      </c>
      <c r="E3155" s="208">
        <v>0</v>
      </c>
      <c r="F3155" s="208">
        <v>1.242</v>
      </c>
      <c r="G3155" s="208">
        <v>1.242</v>
      </c>
      <c r="H3155" s="208">
        <v>0</v>
      </c>
      <c r="I3155" s="208">
        <v>0</v>
      </c>
      <c r="J3155" s="208">
        <v>0</v>
      </c>
      <c r="K3155" s="208">
        <v>0</v>
      </c>
      <c r="L3155" s="208"/>
      <c r="M3155" s="208">
        <v>0</v>
      </c>
      <c r="N3155" s="208">
        <v>0</v>
      </c>
      <c r="O3155" s="330">
        <v>1300</v>
      </c>
      <c r="P3155" s="208" t="s">
        <v>257</v>
      </c>
      <c r="Q3155" s="208" t="s">
        <v>258</v>
      </c>
      <c r="R3155" s="208" t="s">
        <v>259</v>
      </c>
      <c r="S3155" s="203">
        <v>44837.595127314817</v>
      </c>
    </row>
    <row r="3156" spans="1:19" x14ac:dyDescent="0.2">
      <c r="A3156" s="208" t="s">
        <v>256</v>
      </c>
      <c r="B3156" s="208" t="s">
        <v>132</v>
      </c>
      <c r="C3156" s="203">
        <v>44816.375</v>
      </c>
      <c r="D3156" s="208">
        <v>0</v>
      </c>
      <c r="E3156" s="208">
        <v>0</v>
      </c>
      <c r="F3156" s="208">
        <v>1.2250000000000001</v>
      </c>
      <c r="G3156" s="208">
        <v>1.2250000000000001</v>
      </c>
      <c r="H3156" s="208">
        <v>0</v>
      </c>
      <c r="I3156" s="208">
        <v>0</v>
      </c>
      <c r="J3156" s="208">
        <v>0</v>
      </c>
      <c r="K3156" s="208">
        <v>0</v>
      </c>
      <c r="L3156" s="208"/>
      <c r="M3156" s="208">
        <v>0</v>
      </c>
      <c r="N3156" s="208">
        <v>0</v>
      </c>
      <c r="O3156" s="330">
        <v>1300</v>
      </c>
      <c r="P3156" s="208" t="s">
        <v>257</v>
      </c>
      <c r="Q3156" s="208" t="s">
        <v>258</v>
      </c>
      <c r="R3156" s="208" t="s">
        <v>259</v>
      </c>
      <c r="S3156" s="203">
        <v>44837.595127314817</v>
      </c>
    </row>
    <row r="3157" spans="1:19" x14ac:dyDescent="0.2">
      <c r="A3157" s="208" t="s">
        <v>256</v>
      </c>
      <c r="B3157" s="208" t="s">
        <v>132</v>
      </c>
      <c r="C3157" s="203">
        <v>44816.416666666664</v>
      </c>
      <c r="D3157" s="208">
        <v>0</v>
      </c>
      <c r="E3157" s="208">
        <v>0</v>
      </c>
      <c r="F3157" s="208">
        <v>1.214</v>
      </c>
      <c r="G3157" s="208">
        <v>1.214</v>
      </c>
      <c r="H3157" s="208">
        <v>0</v>
      </c>
      <c r="I3157" s="208">
        <v>0</v>
      </c>
      <c r="J3157" s="208">
        <v>0</v>
      </c>
      <c r="K3157" s="208">
        <v>0</v>
      </c>
      <c r="L3157" s="208"/>
      <c r="M3157" s="208">
        <v>0</v>
      </c>
      <c r="N3157" s="208">
        <v>0</v>
      </c>
      <c r="O3157" s="330">
        <v>1300</v>
      </c>
      <c r="P3157" s="208" t="s">
        <v>257</v>
      </c>
      <c r="Q3157" s="208" t="s">
        <v>258</v>
      </c>
      <c r="R3157" s="208" t="s">
        <v>259</v>
      </c>
      <c r="S3157" s="203">
        <v>44837.595127314817</v>
      </c>
    </row>
    <row r="3158" spans="1:19" x14ac:dyDescent="0.2">
      <c r="A3158" s="208" t="s">
        <v>256</v>
      </c>
      <c r="B3158" s="208" t="s">
        <v>132</v>
      </c>
      <c r="C3158" s="203">
        <v>44816.458333333336</v>
      </c>
      <c r="D3158" s="208">
        <v>0</v>
      </c>
      <c r="E3158" s="208">
        <v>0</v>
      </c>
      <c r="F3158" s="208">
        <v>1.22</v>
      </c>
      <c r="G3158" s="208">
        <v>1.22</v>
      </c>
      <c r="H3158" s="208">
        <v>0</v>
      </c>
      <c r="I3158" s="208">
        <v>0</v>
      </c>
      <c r="J3158" s="208">
        <v>0</v>
      </c>
      <c r="K3158" s="208">
        <v>0</v>
      </c>
      <c r="L3158" s="208"/>
      <c r="M3158" s="208">
        <v>0</v>
      </c>
      <c r="N3158" s="208">
        <v>0</v>
      </c>
      <c r="O3158" s="330">
        <v>1300</v>
      </c>
      <c r="P3158" s="208" t="s">
        <v>257</v>
      </c>
      <c r="Q3158" s="208" t="s">
        <v>258</v>
      </c>
      <c r="R3158" s="208" t="s">
        <v>259</v>
      </c>
      <c r="S3158" s="203">
        <v>44837.595127314817</v>
      </c>
    </row>
    <row r="3159" spans="1:19" x14ac:dyDescent="0.2">
      <c r="A3159" s="208" t="s">
        <v>256</v>
      </c>
      <c r="B3159" s="208" t="s">
        <v>132</v>
      </c>
      <c r="C3159" s="203">
        <v>44816.5</v>
      </c>
      <c r="D3159" s="208">
        <v>0</v>
      </c>
      <c r="E3159" s="208">
        <v>0</v>
      </c>
      <c r="F3159" s="208">
        <v>1.2110000000000001</v>
      </c>
      <c r="G3159" s="208">
        <v>1.2110000000000001</v>
      </c>
      <c r="H3159" s="208">
        <v>0</v>
      </c>
      <c r="I3159" s="208">
        <v>0</v>
      </c>
      <c r="J3159" s="208">
        <v>0</v>
      </c>
      <c r="K3159" s="208">
        <v>0</v>
      </c>
      <c r="L3159" s="208"/>
      <c r="M3159" s="208">
        <v>0</v>
      </c>
      <c r="N3159" s="208">
        <v>0</v>
      </c>
      <c r="O3159" s="330">
        <v>1300</v>
      </c>
      <c r="P3159" s="208" t="s">
        <v>257</v>
      </c>
      <c r="Q3159" s="208" t="s">
        <v>258</v>
      </c>
      <c r="R3159" s="208" t="s">
        <v>259</v>
      </c>
      <c r="S3159" s="203">
        <v>44837.595127314817</v>
      </c>
    </row>
    <row r="3160" spans="1:19" x14ac:dyDescent="0.2">
      <c r="A3160" s="208" t="s">
        <v>256</v>
      </c>
      <c r="B3160" s="208" t="s">
        <v>132</v>
      </c>
      <c r="C3160" s="203">
        <v>44816.541666666664</v>
      </c>
      <c r="D3160" s="208">
        <v>0</v>
      </c>
      <c r="E3160" s="208">
        <v>0</v>
      </c>
      <c r="F3160" s="208">
        <v>1.196</v>
      </c>
      <c r="G3160" s="208">
        <v>1.196</v>
      </c>
      <c r="H3160" s="208">
        <v>0</v>
      </c>
      <c r="I3160" s="208">
        <v>0</v>
      </c>
      <c r="J3160" s="208">
        <v>0</v>
      </c>
      <c r="K3160" s="208">
        <v>0</v>
      </c>
      <c r="L3160" s="208"/>
      <c r="M3160" s="208">
        <v>0</v>
      </c>
      <c r="N3160" s="208">
        <v>0</v>
      </c>
      <c r="O3160" s="330">
        <v>1300</v>
      </c>
      <c r="P3160" s="208" t="s">
        <v>257</v>
      </c>
      <c r="Q3160" s="208" t="s">
        <v>258</v>
      </c>
      <c r="R3160" s="208" t="s">
        <v>259</v>
      </c>
      <c r="S3160" s="203">
        <v>44837.595127314817</v>
      </c>
    </row>
    <row r="3161" spans="1:19" x14ac:dyDescent="0.2">
      <c r="A3161" s="208" t="s">
        <v>256</v>
      </c>
      <c r="B3161" s="208" t="s">
        <v>132</v>
      </c>
      <c r="C3161" s="203">
        <v>44816.583333333336</v>
      </c>
      <c r="D3161" s="208">
        <v>0</v>
      </c>
      <c r="E3161" s="208">
        <v>0</v>
      </c>
      <c r="F3161" s="208">
        <v>1.181</v>
      </c>
      <c r="G3161" s="208">
        <v>1.181</v>
      </c>
      <c r="H3161" s="208">
        <v>0</v>
      </c>
      <c r="I3161" s="208">
        <v>0</v>
      </c>
      <c r="J3161" s="208">
        <v>0</v>
      </c>
      <c r="K3161" s="208">
        <v>0</v>
      </c>
      <c r="L3161" s="208"/>
      <c r="M3161" s="208">
        <v>0</v>
      </c>
      <c r="N3161" s="208">
        <v>0</v>
      </c>
      <c r="O3161" s="330">
        <v>1300</v>
      </c>
      <c r="P3161" s="208" t="s">
        <v>257</v>
      </c>
      <c r="Q3161" s="208" t="s">
        <v>258</v>
      </c>
      <c r="R3161" s="208" t="s">
        <v>259</v>
      </c>
      <c r="S3161" s="203">
        <v>44837.595127314817</v>
      </c>
    </row>
    <row r="3162" spans="1:19" x14ac:dyDescent="0.2">
      <c r="A3162" s="208" t="s">
        <v>256</v>
      </c>
      <c r="B3162" s="208" t="s">
        <v>132</v>
      </c>
      <c r="C3162" s="203">
        <v>44816.625</v>
      </c>
      <c r="D3162" s="208">
        <v>0</v>
      </c>
      <c r="E3162" s="208">
        <v>0</v>
      </c>
      <c r="F3162" s="208">
        <v>1.1859999999999999</v>
      </c>
      <c r="G3162" s="208">
        <v>1.1859999999999999</v>
      </c>
      <c r="H3162" s="208">
        <v>0</v>
      </c>
      <c r="I3162" s="208">
        <v>0</v>
      </c>
      <c r="J3162" s="208">
        <v>0</v>
      </c>
      <c r="K3162" s="208">
        <v>0</v>
      </c>
      <c r="L3162" s="208"/>
      <c r="M3162" s="208">
        <v>0</v>
      </c>
      <c r="N3162" s="208">
        <v>0</v>
      </c>
      <c r="O3162" s="330">
        <v>1300</v>
      </c>
      <c r="P3162" s="208" t="s">
        <v>257</v>
      </c>
      <c r="Q3162" s="208" t="s">
        <v>258</v>
      </c>
      <c r="R3162" s="208" t="s">
        <v>259</v>
      </c>
      <c r="S3162" s="203">
        <v>44837.595127314817</v>
      </c>
    </row>
    <row r="3163" spans="1:19" x14ac:dyDescent="0.2">
      <c r="A3163" s="208" t="s">
        <v>256</v>
      </c>
      <c r="B3163" s="208" t="s">
        <v>132</v>
      </c>
      <c r="C3163" s="203">
        <v>44816.666666666664</v>
      </c>
      <c r="D3163" s="208">
        <v>0</v>
      </c>
      <c r="E3163" s="208">
        <v>0</v>
      </c>
      <c r="F3163" s="208">
        <v>1.1950000000000001</v>
      </c>
      <c r="G3163" s="208">
        <v>1.1950000000000001</v>
      </c>
      <c r="H3163" s="208">
        <v>0</v>
      </c>
      <c r="I3163" s="208">
        <v>0</v>
      </c>
      <c r="J3163" s="208">
        <v>0</v>
      </c>
      <c r="K3163" s="208">
        <v>0</v>
      </c>
      <c r="L3163" s="208"/>
      <c r="M3163" s="208">
        <v>0</v>
      </c>
      <c r="N3163" s="208">
        <v>0</v>
      </c>
      <c r="O3163" s="330">
        <v>1300</v>
      </c>
      <c r="P3163" s="208" t="s">
        <v>257</v>
      </c>
      <c r="Q3163" s="208" t="s">
        <v>258</v>
      </c>
      <c r="R3163" s="208" t="s">
        <v>259</v>
      </c>
      <c r="S3163" s="203">
        <v>44837.595127314817</v>
      </c>
    </row>
    <row r="3164" spans="1:19" x14ac:dyDescent="0.2">
      <c r="A3164" s="208" t="s">
        <v>256</v>
      </c>
      <c r="B3164" s="208" t="s">
        <v>132</v>
      </c>
      <c r="C3164" s="203">
        <v>44816.708333333336</v>
      </c>
      <c r="D3164" s="208">
        <v>0</v>
      </c>
      <c r="E3164" s="208">
        <v>0</v>
      </c>
      <c r="F3164" s="208">
        <v>1.1759999999999999</v>
      </c>
      <c r="G3164" s="208">
        <v>1.1759999999999999</v>
      </c>
      <c r="H3164" s="208">
        <v>0</v>
      </c>
      <c r="I3164" s="208">
        <v>0</v>
      </c>
      <c r="J3164" s="208">
        <v>0</v>
      </c>
      <c r="K3164" s="208">
        <v>0</v>
      </c>
      <c r="L3164" s="208"/>
      <c r="M3164" s="208">
        <v>0</v>
      </c>
      <c r="N3164" s="208">
        <v>0</v>
      </c>
      <c r="O3164" s="330">
        <v>1300</v>
      </c>
      <c r="P3164" s="208" t="s">
        <v>257</v>
      </c>
      <c r="Q3164" s="208" t="s">
        <v>258</v>
      </c>
      <c r="R3164" s="208" t="s">
        <v>259</v>
      </c>
      <c r="S3164" s="203">
        <v>44837.595127314817</v>
      </c>
    </row>
    <row r="3165" spans="1:19" x14ac:dyDescent="0.2">
      <c r="A3165" s="208" t="s">
        <v>256</v>
      </c>
      <c r="B3165" s="208" t="s">
        <v>132</v>
      </c>
      <c r="C3165" s="203">
        <v>44816.75</v>
      </c>
      <c r="D3165" s="208">
        <v>0</v>
      </c>
      <c r="E3165" s="208">
        <v>0</v>
      </c>
      <c r="F3165" s="208">
        <v>1.167</v>
      </c>
      <c r="G3165" s="208">
        <v>1.167</v>
      </c>
      <c r="H3165" s="208">
        <v>0</v>
      </c>
      <c r="I3165" s="208">
        <v>0</v>
      </c>
      <c r="J3165" s="208">
        <v>0</v>
      </c>
      <c r="K3165" s="208">
        <v>0</v>
      </c>
      <c r="L3165" s="208"/>
      <c r="M3165" s="208">
        <v>0</v>
      </c>
      <c r="N3165" s="208">
        <v>0</v>
      </c>
      <c r="O3165" s="330">
        <v>1300</v>
      </c>
      <c r="P3165" s="208" t="s">
        <v>257</v>
      </c>
      <c r="Q3165" s="208" t="s">
        <v>258</v>
      </c>
      <c r="R3165" s="208" t="s">
        <v>259</v>
      </c>
      <c r="S3165" s="203">
        <v>44837.595127314817</v>
      </c>
    </row>
    <row r="3166" spans="1:19" x14ac:dyDescent="0.2">
      <c r="A3166" s="208" t="s">
        <v>256</v>
      </c>
      <c r="B3166" s="208" t="s">
        <v>132</v>
      </c>
      <c r="C3166" s="203">
        <v>44816.791666666664</v>
      </c>
      <c r="D3166" s="208">
        <v>0</v>
      </c>
      <c r="E3166" s="208">
        <v>0</v>
      </c>
      <c r="F3166" s="208">
        <v>1.1739999999999999</v>
      </c>
      <c r="G3166" s="208">
        <v>1.1739999999999999</v>
      </c>
      <c r="H3166" s="208">
        <v>0</v>
      </c>
      <c r="I3166" s="208">
        <v>0</v>
      </c>
      <c r="J3166" s="208">
        <v>0</v>
      </c>
      <c r="K3166" s="208">
        <v>0</v>
      </c>
      <c r="L3166" s="208"/>
      <c r="M3166" s="208">
        <v>0</v>
      </c>
      <c r="N3166" s="208">
        <v>0</v>
      </c>
      <c r="O3166" s="330">
        <v>1300</v>
      </c>
      <c r="P3166" s="208" t="s">
        <v>257</v>
      </c>
      <c r="Q3166" s="208" t="s">
        <v>258</v>
      </c>
      <c r="R3166" s="208" t="s">
        <v>259</v>
      </c>
      <c r="S3166" s="203">
        <v>44837.595127314817</v>
      </c>
    </row>
    <row r="3167" spans="1:19" x14ac:dyDescent="0.2">
      <c r="A3167" s="208" t="s">
        <v>256</v>
      </c>
      <c r="B3167" s="208" t="s">
        <v>132</v>
      </c>
      <c r="C3167" s="203">
        <v>44816.833333333336</v>
      </c>
      <c r="D3167" s="208">
        <v>0</v>
      </c>
      <c r="E3167" s="208">
        <v>0</v>
      </c>
      <c r="F3167" s="208">
        <v>1.1950000000000001</v>
      </c>
      <c r="G3167" s="208">
        <v>1.1950000000000001</v>
      </c>
      <c r="H3167" s="208">
        <v>0</v>
      </c>
      <c r="I3167" s="208">
        <v>0</v>
      </c>
      <c r="J3167" s="208">
        <v>0</v>
      </c>
      <c r="K3167" s="208">
        <v>0</v>
      </c>
      <c r="L3167" s="208"/>
      <c r="M3167" s="208">
        <v>0</v>
      </c>
      <c r="N3167" s="208">
        <v>0</v>
      </c>
      <c r="O3167" s="330">
        <v>1300</v>
      </c>
      <c r="P3167" s="208" t="s">
        <v>257</v>
      </c>
      <c r="Q3167" s="208" t="s">
        <v>258</v>
      </c>
      <c r="R3167" s="208" t="s">
        <v>259</v>
      </c>
      <c r="S3167" s="203">
        <v>44837.595127314817</v>
      </c>
    </row>
    <row r="3168" spans="1:19" x14ac:dyDescent="0.2">
      <c r="A3168" s="208" t="s">
        <v>256</v>
      </c>
      <c r="B3168" s="208" t="s">
        <v>132</v>
      </c>
      <c r="C3168" s="203">
        <v>44816.875</v>
      </c>
      <c r="D3168" s="208">
        <v>0</v>
      </c>
      <c r="E3168" s="208">
        <v>0</v>
      </c>
      <c r="F3168" s="208">
        <v>1.202</v>
      </c>
      <c r="G3168" s="208">
        <v>1.202</v>
      </c>
      <c r="H3168" s="208">
        <v>0</v>
      </c>
      <c r="I3168" s="208">
        <v>0</v>
      </c>
      <c r="J3168" s="208">
        <v>0</v>
      </c>
      <c r="K3168" s="208">
        <v>0</v>
      </c>
      <c r="L3168" s="208"/>
      <c r="M3168" s="208">
        <v>0</v>
      </c>
      <c r="N3168" s="208">
        <v>0</v>
      </c>
      <c r="O3168" s="330">
        <v>1300</v>
      </c>
      <c r="P3168" s="208" t="s">
        <v>257</v>
      </c>
      <c r="Q3168" s="208" t="s">
        <v>258</v>
      </c>
      <c r="R3168" s="208" t="s">
        <v>259</v>
      </c>
      <c r="S3168" s="203">
        <v>44837.595127314817</v>
      </c>
    </row>
    <row r="3169" spans="1:19" x14ac:dyDescent="0.2">
      <c r="A3169" s="208" t="s">
        <v>256</v>
      </c>
      <c r="B3169" s="208" t="s">
        <v>132</v>
      </c>
      <c r="C3169" s="203">
        <v>44816.916666666664</v>
      </c>
      <c r="D3169" s="208">
        <v>0</v>
      </c>
      <c r="E3169" s="208">
        <v>0</v>
      </c>
      <c r="F3169" s="208">
        <v>1.2090000000000001</v>
      </c>
      <c r="G3169" s="208">
        <v>1.2090000000000001</v>
      </c>
      <c r="H3169" s="208">
        <v>0</v>
      </c>
      <c r="I3169" s="208">
        <v>0</v>
      </c>
      <c r="J3169" s="208">
        <v>0</v>
      </c>
      <c r="K3169" s="208">
        <v>0</v>
      </c>
      <c r="L3169" s="208"/>
      <c r="M3169" s="208">
        <v>0</v>
      </c>
      <c r="N3169" s="208">
        <v>0</v>
      </c>
      <c r="O3169" s="330">
        <v>1300</v>
      </c>
      <c r="P3169" s="208" t="s">
        <v>257</v>
      </c>
      <c r="Q3169" s="208" t="s">
        <v>258</v>
      </c>
      <c r="R3169" s="208" t="s">
        <v>259</v>
      </c>
      <c r="S3169" s="203">
        <v>44837.595127314817</v>
      </c>
    </row>
    <row r="3170" spans="1:19" x14ac:dyDescent="0.2">
      <c r="A3170" s="208" t="s">
        <v>256</v>
      </c>
      <c r="B3170" s="208" t="s">
        <v>132</v>
      </c>
      <c r="C3170" s="203">
        <v>44816.958333333336</v>
      </c>
      <c r="D3170" s="208">
        <v>0</v>
      </c>
      <c r="E3170" s="208">
        <v>0</v>
      </c>
      <c r="F3170" s="208">
        <v>1.252</v>
      </c>
      <c r="G3170" s="208">
        <v>1.252</v>
      </c>
      <c r="H3170" s="208">
        <v>0</v>
      </c>
      <c r="I3170" s="208">
        <v>0</v>
      </c>
      <c r="J3170" s="208">
        <v>0</v>
      </c>
      <c r="K3170" s="208">
        <v>0</v>
      </c>
      <c r="L3170" s="208"/>
      <c r="M3170" s="208">
        <v>0</v>
      </c>
      <c r="N3170" s="208">
        <v>0</v>
      </c>
      <c r="O3170" s="330">
        <v>1300</v>
      </c>
      <c r="P3170" s="208" t="s">
        <v>257</v>
      </c>
      <c r="Q3170" s="208" t="s">
        <v>258</v>
      </c>
      <c r="R3170" s="208" t="s">
        <v>259</v>
      </c>
      <c r="S3170" s="203">
        <v>44837.595127314817</v>
      </c>
    </row>
    <row r="3171" spans="1:19" x14ac:dyDescent="0.2">
      <c r="A3171" s="208" t="s">
        <v>256</v>
      </c>
      <c r="B3171" s="208" t="s">
        <v>132</v>
      </c>
      <c r="C3171" s="203">
        <v>44817</v>
      </c>
      <c r="D3171" s="208">
        <v>0</v>
      </c>
      <c r="E3171" s="208">
        <v>0</v>
      </c>
      <c r="F3171" s="208">
        <v>1.2729999999999999</v>
      </c>
      <c r="G3171" s="208">
        <v>1.2729999999999999</v>
      </c>
      <c r="H3171" s="208">
        <v>0</v>
      </c>
      <c r="I3171" s="208">
        <v>0</v>
      </c>
      <c r="J3171" s="208">
        <v>0</v>
      </c>
      <c r="K3171" s="208">
        <v>0</v>
      </c>
      <c r="L3171" s="208"/>
      <c r="M3171" s="208">
        <v>0</v>
      </c>
      <c r="N3171" s="208">
        <v>0</v>
      </c>
      <c r="O3171" s="330">
        <v>1300</v>
      </c>
      <c r="P3171" s="208" t="s">
        <v>257</v>
      </c>
      <c r="Q3171" s="208" t="s">
        <v>258</v>
      </c>
      <c r="R3171" s="208" t="s">
        <v>259</v>
      </c>
      <c r="S3171" s="203">
        <v>44837.595127314817</v>
      </c>
    </row>
    <row r="3172" spans="1:19" x14ac:dyDescent="0.2">
      <c r="A3172" s="208" t="s">
        <v>256</v>
      </c>
      <c r="B3172" s="208" t="s">
        <v>132</v>
      </c>
      <c r="C3172" s="203">
        <v>44817.041666666664</v>
      </c>
      <c r="D3172" s="208">
        <v>0</v>
      </c>
      <c r="E3172" s="208">
        <v>0</v>
      </c>
      <c r="F3172" s="208">
        <v>1.282</v>
      </c>
      <c r="G3172" s="208">
        <v>1.282</v>
      </c>
      <c r="H3172" s="208">
        <v>0</v>
      </c>
      <c r="I3172" s="208">
        <v>0</v>
      </c>
      <c r="J3172" s="208">
        <v>0</v>
      </c>
      <c r="K3172" s="208">
        <v>0</v>
      </c>
      <c r="L3172" s="208"/>
      <c r="M3172" s="208">
        <v>0</v>
      </c>
      <c r="N3172" s="208">
        <v>0</v>
      </c>
      <c r="O3172" s="330">
        <v>1300</v>
      </c>
      <c r="P3172" s="208" t="s">
        <v>257</v>
      </c>
      <c r="Q3172" s="208" t="s">
        <v>258</v>
      </c>
      <c r="R3172" s="208" t="s">
        <v>259</v>
      </c>
      <c r="S3172" s="203">
        <v>44837.595127314817</v>
      </c>
    </row>
    <row r="3173" spans="1:19" x14ac:dyDescent="0.2">
      <c r="A3173" s="208" t="s">
        <v>256</v>
      </c>
      <c r="B3173" s="208" t="s">
        <v>132</v>
      </c>
      <c r="C3173" s="203">
        <v>44817.083333333336</v>
      </c>
      <c r="D3173" s="208">
        <v>0</v>
      </c>
      <c r="E3173" s="208">
        <v>0</v>
      </c>
      <c r="F3173" s="208">
        <v>1.33</v>
      </c>
      <c r="G3173" s="208">
        <v>1.33</v>
      </c>
      <c r="H3173" s="208">
        <v>0</v>
      </c>
      <c r="I3173" s="208">
        <v>0</v>
      </c>
      <c r="J3173" s="208">
        <v>0</v>
      </c>
      <c r="K3173" s="208">
        <v>0</v>
      </c>
      <c r="L3173" s="208"/>
      <c r="M3173" s="208">
        <v>0</v>
      </c>
      <c r="N3173" s="208">
        <v>0</v>
      </c>
      <c r="O3173" s="330">
        <v>1300</v>
      </c>
      <c r="P3173" s="208" t="s">
        <v>257</v>
      </c>
      <c r="Q3173" s="208" t="s">
        <v>258</v>
      </c>
      <c r="R3173" s="208" t="s">
        <v>259</v>
      </c>
      <c r="S3173" s="203">
        <v>44837.595416666663</v>
      </c>
    </row>
    <row r="3174" spans="1:19" x14ac:dyDescent="0.2">
      <c r="A3174" s="208" t="s">
        <v>256</v>
      </c>
      <c r="B3174" s="208" t="s">
        <v>132</v>
      </c>
      <c r="C3174" s="203">
        <v>44817.125</v>
      </c>
      <c r="D3174" s="208">
        <v>0</v>
      </c>
      <c r="E3174" s="208">
        <v>0</v>
      </c>
      <c r="F3174" s="208">
        <v>1.3380000000000001</v>
      </c>
      <c r="G3174" s="208">
        <v>1.3380000000000001</v>
      </c>
      <c r="H3174" s="208">
        <v>0</v>
      </c>
      <c r="I3174" s="208">
        <v>0</v>
      </c>
      <c r="J3174" s="208">
        <v>0</v>
      </c>
      <c r="K3174" s="208">
        <v>0</v>
      </c>
      <c r="L3174" s="208"/>
      <c r="M3174" s="208">
        <v>0</v>
      </c>
      <c r="N3174" s="208">
        <v>0</v>
      </c>
      <c r="O3174" s="330">
        <v>1300</v>
      </c>
      <c r="P3174" s="208" t="s">
        <v>257</v>
      </c>
      <c r="Q3174" s="208" t="s">
        <v>258</v>
      </c>
      <c r="R3174" s="208" t="s">
        <v>259</v>
      </c>
      <c r="S3174" s="203">
        <v>44837.595416666663</v>
      </c>
    </row>
    <row r="3175" spans="1:19" x14ac:dyDescent="0.2">
      <c r="A3175" s="208" t="s">
        <v>256</v>
      </c>
      <c r="B3175" s="208" t="s">
        <v>132</v>
      </c>
      <c r="C3175" s="203">
        <v>44817.166666666664</v>
      </c>
      <c r="D3175" s="208">
        <v>0</v>
      </c>
      <c r="E3175" s="208">
        <v>0</v>
      </c>
      <c r="F3175" s="208">
        <v>1.145</v>
      </c>
      <c r="G3175" s="208">
        <v>1.145</v>
      </c>
      <c r="H3175" s="208">
        <v>0</v>
      </c>
      <c r="I3175" s="208">
        <v>0</v>
      </c>
      <c r="J3175" s="208">
        <v>0</v>
      </c>
      <c r="K3175" s="208">
        <v>0</v>
      </c>
      <c r="L3175" s="208"/>
      <c r="M3175" s="208">
        <v>0</v>
      </c>
      <c r="N3175" s="208">
        <v>0</v>
      </c>
      <c r="O3175" s="330">
        <v>1300</v>
      </c>
      <c r="P3175" s="208" t="s">
        <v>257</v>
      </c>
      <c r="Q3175" s="208" t="s">
        <v>258</v>
      </c>
      <c r="R3175" s="208" t="s">
        <v>259</v>
      </c>
      <c r="S3175" s="203">
        <v>44837.595416666663</v>
      </c>
    </row>
    <row r="3176" spans="1:19" x14ac:dyDescent="0.2">
      <c r="A3176" s="208" t="s">
        <v>256</v>
      </c>
      <c r="B3176" s="208" t="s">
        <v>132</v>
      </c>
      <c r="C3176" s="203">
        <v>44817.208333333336</v>
      </c>
      <c r="D3176" s="208">
        <v>0</v>
      </c>
      <c r="E3176" s="208">
        <v>0</v>
      </c>
      <c r="F3176" s="208">
        <v>1.1339999999999999</v>
      </c>
      <c r="G3176" s="208">
        <v>1.1339999999999999</v>
      </c>
      <c r="H3176" s="208">
        <v>0</v>
      </c>
      <c r="I3176" s="208">
        <v>0</v>
      </c>
      <c r="J3176" s="208">
        <v>0</v>
      </c>
      <c r="K3176" s="208">
        <v>0</v>
      </c>
      <c r="L3176" s="208"/>
      <c r="M3176" s="208">
        <v>0</v>
      </c>
      <c r="N3176" s="208">
        <v>0</v>
      </c>
      <c r="O3176" s="330">
        <v>1300</v>
      </c>
      <c r="P3176" s="208" t="s">
        <v>257</v>
      </c>
      <c r="Q3176" s="208" t="s">
        <v>258</v>
      </c>
      <c r="R3176" s="208" t="s">
        <v>259</v>
      </c>
      <c r="S3176" s="203">
        <v>44837.595416666663</v>
      </c>
    </row>
    <row r="3177" spans="1:19" x14ac:dyDescent="0.2">
      <c r="A3177" s="208" t="s">
        <v>256</v>
      </c>
      <c r="B3177" s="208" t="s">
        <v>132</v>
      </c>
      <c r="C3177" s="203">
        <v>44817.25</v>
      </c>
      <c r="D3177" s="208">
        <v>0</v>
      </c>
      <c r="E3177" s="208">
        <v>0</v>
      </c>
      <c r="F3177" s="208">
        <v>1.1279999999999999</v>
      </c>
      <c r="G3177" s="208">
        <v>1.1279999999999999</v>
      </c>
      <c r="H3177" s="208">
        <v>0</v>
      </c>
      <c r="I3177" s="208">
        <v>0</v>
      </c>
      <c r="J3177" s="208">
        <v>0</v>
      </c>
      <c r="K3177" s="208">
        <v>0</v>
      </c>
      <c r="L3177" s="208"/>
      <c r="M3177" s="208">
        <v>0</v>
      </c>
      <c r="N3177" s="208">
        <v>0</v>
      </c>
      <c r="O3177" s="330">
        <v>1300</v>
      </c>
      <c r="P3177" s="208" t="s">
        <v>257</v>
      </c>
      <c r="Q3177" s="208" t="s">
        <v>258</v>
      </c>
      <c r="R3177" s="208" t="s">
        <v>259</v>
      </c>
      <c r="S3177" s="203">
        <v>44837.595416666663</v>
      </c>
    </row>
    <row r="3178" spans="1:19" x14ac:dyDescent="0.2">
      <c r="A3178" s="208" t="s">
        <v>256</v>
      </c>
      <c r="B3178" s="208" t="s">
        <v>132</v>
      </c>
      <c r="C3178" s="203">
        <v>44817.291666666664</v>
      </c>
      <c r="D3178" s="208">
        <v>0</v>
      </c>
      <c r="E3178" s="208">
        <v>0</v>
      </c>
      <c r="F3178" s="208">
        <v>1.0820000000000001</v>
      </c>
      <c r="G3178" s="208">
        <v>1.0820000000000001</v>
      </c>
      <c r="H3178" s="208">
        <v>0</v>
      </c>
      <c r="I3178" s="208">
        <v>0</v>
      </c>
      <c r="J3178" s="208">
        <v>0</v>
      </c>
      <c r="K3178" s="208">
        <v>0</v>
      </c>
      <c r="L3178" s="208"/>
      <c r="M3178" s="208">
        <v>0</v>
      </c>
      <c r="N3178" s="208">
        <v>0</v>
      </c>
      <c r="O3178" s="330">
        <v>1300</v>
      </c>
      <c r="P3178" s="208" t="s">
        <v>257</v>
      </c>
      <c r="Q3178" s="208" t="s">
        <v>258</v>
      </c>
      <c r="R3178" s="208" t="s">
        <v>259</v>
      </c>
      <c r="S3178" s="203">
        <v>44837.595416666663</v>
      </c>
    </row>
    <row r="3179" spans="1:19" x14ac:dyDescent="0.2">
      <c r="A3179" s="208" t="s">
        <v>256</v>
      </c>
      <c r="B3179" s="208" t="s">
        <v>132</v>
      </c>
      <c r="C3179" s="203">
        <v>44817.333333333336</v>
      </c>
      <c r="D3179" s="208">
        <v>0</v>
      </c>
      <c r="E3179" s="208">
        <v>0</v>
      </c>
      <c r="F3179" s="208">
        <v>1.079</v>
      </c>
      <c r="G3179" s="208">
        <v>1.079</v>
      </c>
      <c r="H3179" s="208">
        <v>0</v>
      </c>
      <c r="I3179" s="208">
        <v>0</v>
      </c>
      <c r="J3179" s="208">
        <v>0</v>
      </c>
      <c r="K3179" s="208">
        <v>0</v>
      </c>
      <c r="L3179" s="208"/>
      <c r="M3179" s="208">
        <v>0</v>
      </c>
      <c r="N3179" s="208">
        <v>0</v>
      </c>
      <c r="O3179" s="330">
        <v>1300</v>
      </c>
      <c r="P3179" s="208" t="s">
        <v>257</v>
      </c>
      <c r="Q3179" s="208" t="s">
        <v>258</v>
      </c>
      <c r="R3179" s="208" t="s">
        <v>259</v>
      </c>
      <c r="S3179" s="203">
        <v>44837.595416666663</v>
      </c>
    </row>
    <row r="3180" spans="1:19" x14ac:dyDescent="0.2">
      <c r="A3180" s="208" t="s">
        <v>256</v>
      </c>
      <c r="B3180" s="208" t="s">
        <v>132</v>
      </c>
      <c r="C3180" s="203">
        <v>44817.375</v>
      </c>
      <c r="D3180" s="208">
        <v>0</v>
      </c>
      <c r="E3180" s="208">
        <v>0</v>
      </c>
      <c r="F3180" s="208">
        <v>1.052</v>
      </c>
      <c r="G3180" s="208">
        <v>1.052</v>
      </c>
      <c r="H3180" s="208">
        <v>0</v>
      </c>
      <c r="I3180" s="208">
        <v>0</v>
      </c>
      <c r="J3180" s="208">
        <v>0</v>
      </c>
      <c r="K3180" s="208">
        <v>0</v>
      </c>
      <c r="L3180" s="208"/>
      <c r="M3180" s="208">
        <v>0</v>
      </c>
      <c r="N3180" s="208">
        <v>0</v>
      </c>
      <c r="O3180" s="330">
        <v>1300</v>
      </c>
      <c r="P3180" s="208" t="s">
        <v>257</v>
      </c>
      <c r="Q3180" s="208" t="s">
        <v>258</v>
      </c>
      <c r="R3180" s="208" t="s">
        <v>259</v>
      </c>
      <c r="S3180" s="203">
        <v>44837.595416666663</v>
      </c>
    </row>
    <row r="3181" spans="1:19" x14ac:dyDescent="0.2">
      <c r="A3181" s="208" t="s">
        <v>256</v>
      </c>
      <c r="B3181" s="208" t="s">
        <v>132</v>
      </c>
      <c r="C3181" s="203">
        <v>44817.416666666664</v>
      </c>
      <c r="D3181" s="208">
        <v>0</v>
      </c>
      <c r="E3181" s="208">
        <v>0</v>
      </c>
      <c r="F3181" s="208">
        <v>1.101</v>
      </c>
      <c r="G3181" s="208">
        <v>1.101</v>
      </c>
      <c r="H3181" s="208">
        <v>0</v>
      </c>
      <c r="I3181" s="208">
        <v>0</v>
      </c>
      <c r="J3181" s="208">
        <v>0</v>
      </c>
      <c r="K3181" s="208">
        <v>0</v>
      </c>
      <c r="L3181" s="208"/>
      <c r="M3181" s="208">
        <v>0</v>
      </c>
      <c r="N3181" s="208">
        <v>0</v>
      </c>
      <c r="O3181" s="330">
        <v>1300</v>
      </c>
      <c r="P3181" s="208" t="s">
        <v>257</v>
      </c>
      <c r="Q3181" s="208" t="s">
        <v>258</v>
      </c>
      <c r="R3181" s="208" t="s">
        <v>259</v>
      </c>
      <c r="S3181" s="203">
        <v>44837.595416666663</v>
      </c>
    </row>
    <row r="3182" spans="1:19" x14ac:dyDescent="0.2">
      <c r="A3182" s="208" t="s">
        <v>256</v>
      </c>
      <c r="B3182" s="208" t="s">
        <v>132</v>
      </c>
      <c r="C3182" s="203">
        <v>44817.458333333336</v>
      </c>
      <c r="D3182" s="208">
        <v>0</v>
      </c>
      <c r="E3182" s="208">
        <v>0</v>
      </c>
      <c r="F3182" s="208">
        <v>1.1319999999999999</v>
      </c>
      <c r="G3182" s="208">
        <v>1.1319999999999999</v>
      </c>
      <c r="H3182" s="208">
        <v>0</v>
      </c>
      <c r="I3182" s="208">
        <v>0</v>
      </c>
      <c r="J3182" s="208">
        <v>0</v>
      </c>
      <c r="K3182" s="208">
        <v>0</v>
      </c>
      <c r="L3182" s="208"/>
      <c r="M3182" s="208">
        <v>0</v>
      </c>
      <c r="N3182" s="208">
        <v>0</v>
      </c>
      <c r="O3182" s="330">
        <v>1300</v>
      </c>
      <c r="P3182" s="208" t="s">
        <v>257</v>
      </c>
      <c r="Q3182" s="208" t="s">
        <v>258</v>
      </c>
      <c r="R3182" s="208" t="s">
        <v>259</v>
      </c>
      <c r="S3182" s="203">
        <v>44837.595416666663</v>
      </c>
    </row>
    <row r="3183" spans="1:19" x14ac:dyDescent="0.2">
      <c r="A3183" s="208" t="s">
        <v>256</v>
      </c>
      <c r="B3183" s="208" t="s">
        <v>132</v>
      </c>
      <c r="C3183" s="203">
        <v>44817.5</v>
      </c>
      <c r="D3183" s="208">
        <v>0</v>
      </c>
      <c r="E3183" s="208">
        <v>0</v>
      </c>
      <c r="F3183" s="208">
        <v>1.149</v>
      </c>
      <c r="G3183" s="208">
        <v>1.149</v>
      </c>
      <c r="H3183" s="208">
        <v>0</v>
      </c>
      <c r="I3183" s="208">
        <v>0</v>
      </c>
      <c r="J3183" s="208">
        <v>0</v>
      </c>
      <c r="K3183" s="208">
        <v>0</v>
      </c>
      <c r="L3183" s="208"/>
      <c r="M3183" s="208">
        <v>0</v>
      </c>
      <c r="N3183" s="208">
        <v>0</v>
      </c>
      <c r="O3183" s="330">
        <v>1300</v>
      </c>
      <c r="P3183" s="208" t="s">
        <v>257</v>
      </c>
      <c r="Q3183" s="208" t="s">
        <v>258</v>
      </c>
      <c r="R3183" s="208" t="s">
        <v>259</v>
      </c>
      <c r="S3183" s="203">
        <v>44837.595416666663</v>
      </c>
    </row>
    <row r="3184" spans="1:19" x14ac:dyDescent="0.2">
      <c r="A3184" s="208" t="s">
        <v>256</v>
      </c>
      <c r="B3184" s="208" t="s">
        <v>132</v>
      </c>
      <c r="C3184" s="203">
        <v>44817.541666666664</v>
      </c>
      <c r="D3184" s="208">
        <v>0</v>
      </c>
      <c r="E3184" s="208">
        <v>0</v>
      </c>
      <c r="F3184" s="208">
        <v>1.171</v>
      </c>
      <c r="G3184" s="208">
        <v>1.171</v>
      </c>
      <c r="H3184" s="208">
        <v>0</v>
      </c>
      <c r="I3184" s="208">
        <v>0</v>
      </c>
      <c r="J3184" s="208">
        <v>0</v>
      </c>
      <c r="K3184" s="208">
        <v>0</v>
      </c>
      <c r="L3184" s="208"/>
      <c r="M3184" s="208">
        <v>0</v>
      </c>
      <c r="N3184" s="208">
        <v>0</v>
      </c>
      <c r="O3184" s="330">
        <v>1300</v>
      </c>
      <c r="P3184" s="208" t="s">
        <v>257</v>
      </c>
      <c r="Q3184" s="208" t="s">
        <v>258</v>
      </c>
      <c r="R3184" s="208" t="s">
        <v>259</v>
      </c>
      <c r="S3184" s="203">
        <v>44837.595416666663</v>
      </c>
    </row>
    <row r="3185" spans="1:19" x14ac:dyDescent="0.2">
      <c r="A3185" s="208" t="s">
        <v>256</v>
      </c>
      <c r="B3185" s="208" t="s">
        <v>132</v>
      </c>
      <c r="C3185" s="203">
        <v>44817.583333333336</v>
      </c>
      <c r="D3185" s="208">
        <v>0</v>
      </c>
      <c r="E3185" s="208">
        <v>0</v>
      </c>
      <c r="F3185" s="208">
        <v>1.1619999999999999</v>
      </c>
      <c r="G3185" s="208">
        <v>1.1619999999999999</v>
      </c>
      <c r="H3185" s="208">
        <v>0</v>
      </c>
      <c r="I3185" s="208">
        <v>0</v>
      </c>
      <c r="J3185" s="208">
        <v>0</v>
      </c>
      <c r="K3185" s="208">
        <v>0</v>
      </c>
      <c r="L3185" s="208"/>
      <c r="M3185" s="208">
        <v>0</v>
      </c>
      <c r="N3185" s="208">
        <v>0</v>
      </c>
      <c r="O3185" s="330">
        <v>1300</v>
      </c>
      <c r="P3185" s="208" t="s">
        <v>257</v>
      </c>
      <c r="Q3185" s="208" t="s">
        <v>258</v>
      </c>
      <c r="R3185" s="208" t="s">
        <v>259</v>
      </c>
      <c r="S3185" s="203">
        <v>44837.595416666663</v>
      </c>
    </row>
    <row r="3186" spans="1:19" x14ac:dyDescent="0.2">
      <c r="A3186" s="208" t="s">
        <v>256</v>
      </c>
      <c r="B3186" s="208" t="s">
        <v>132</v>
      </c>
      <c r="C3186" s="203">
        <v>44817.625</v>
      </c>
      <c r="D3186" s="208">
        <v>0</v>
      </c>
      <c r="E3186" s="208">
        <v>0</v>
      </c>
      <c r="F3186" s="208">
        <v>1.173</v>
      </c>
      <c r="G3186" s="208">
        <v>1.173</v>
      </c>
      <c r="H3186" s="208">
        <v>0</v>
      </c>
      <c r="I3186" s="208">
        <v>0</v>
      </c>
      <c r="J3186" s="208">
        <v>0</v>
      </c>
      <c r="K3186" s="208">
        <v>0</v>
      </c>
      <c r="L3186" s="208"/>
      <c r="M3186" s="208">
        <v>0</v>
      </c>
      <c r="N3186" s="208">
        <v>0</v>
      </c>
      <c r="O3186" s="330">
        <v>1300</v>
      </c>
      <c r="P3186" s="208" t="s">
        <v>257</v>
      </c>
      <c r="Q3186" s="208" t="s">
        <v>258</v>
      </c>
      <c r="R3186" s="208" t="s">
        <v>259</v>
      </c>
      <c r="S3186" s="203">
        <v>44837.595416666663</v>
      </c>
    </row>
    <row r="3187" spans="1:19" x14ac:dyDescent="0.2">
      <c r="A3187" s="208" t="s">
        <v>256</v>
      </c>
      <c r="B3187" s="208" t="s">
        <v>132</v>
      </c>
      <c r="C3187" s="203">
        <v>44817.666666666664</v>
      </c>
      <c r="D3187" s="208">
        <v>0</v>
      </c>
      <c r="E3187" s="208">
        <v>0</v>
      </c>
      <c r="F3187" s="208">
        <v>1.181</v>
      </c>
      <c r="G3187" s="208">
        <v>1.181</v>
      </c>
      <c r="H3187" s="208">
        <v>0</v>
      </c>
      <c r="I3187" s="208">
        <v>0</v>
      </c>
      <c r="J3187" s="208">
        <v>0</v>
      </c>
      <c r="K3187" s="208">
        <v>0</v>
      </c>
      <c r="L3187" s="208"/>
      <c r="M3187" s="208">
        <v>0</v>
      </c>
      <c r="N3187" s="208">
        <v>0</v>
      </c>
      <c r="O3187" s="330">
        <v>1300</v>
      </c>
      <c r="P3187" s="208" t="s">
        <v>257</v>
      </c>
      <c r="Q3187" s="208" t="s">
        <v>258</v>
      </c>
      <c r="R3187" s="208" t="s">
        <v>259</v>
      </c>
      <c r="S3187" s="203">
        <v>44837.595416666663</v>
      </c>
    </row>
    <row r="3188" spans="1:19" x14ac:dyDescent="0.2">
      <c r="A3188" s="208" t="s">
        <v>256</v>
      </c>
      <c r="B3188" s="208" t="s">
        <v>132</v>
      </c>
      <c r="C3188" s="203">
        <v>44817.708333333336</v>
      </c>
      <c r="D3188" s="208">
        <v>0</v>
      </c>
      <c r="E3188" s="208">
        <v>0</v>
      </c>
      <c r="F3188" s="208">
        <v>1.2090000000000001</v>
      </c>
      <c r="G3188" s="208">
        <v>1.2090000000000001</v>
      </c>
      <c r="H3188" s="208">
        <v>0</v>
      </c>
      <c r="I3188" s="208">
        <v>0</v>
      </c>
      <c r="J3188" s="208">
        <v>0</v>
      </c>
      <c r="K3188" s="208">
        <v>0</v>
      </c>
      <c r="L3188" s="208"/>
      <c r="M3188" s="208">
        <v>0</v>
      </c>
      <c r="N3188" s="208">
        <v>0</v>
      </c>
      <c r="O3188" s="330">
        <v>1300</v>
      </c>
      <c r="P3188" s="208" t="s">
        <v>257</v>
      </c>
      <c r="Q3188" s="208" t="s">
        <v>258</v>
      </c>
      <c r="R3188" s="208" t="s">
        <v>259</v>
      </c>
      <c r="S3188" s="203">
        <v>44837.595416666663</v>
      </c>
    </row>
    <row r="3189" spans="1:19" x14ac:dyDescent="0.2">
      <c r="A3189" s="208" t="s">
        <v>256</v>
      </c>
      <c r="B3189" s="208" t="s">
        <v>132</v>
      </c>
      <c r="C3189" s="203">
        <v>44817.75</v>
      </c>
      <c r="D3189" s="208">
        <v>0</v>
      </c>
      <c r="E3189" s="208">
        <v>0</v>
      </c>
      <c r="F3189" s="208">
        <v>1.2290000000000001</v>
      </c>
      <c r="G3189" s="208">
        <v>1.2290000000000001</v>
      </c>
      <c r="H3189" s="208">
        <v>0</v>
      </c>
      <c r="I3189" s="208">
        <v>0</v>
      </c>
      <c r="J3189" s="208">
        <v>0</v>
      </c>
      <c r="K3189" s="208">
        <v>0</v>
      </c>
      <c r="L3189" s="208"/>
      <c r="M3189" s="208">
        <v>0</v>
      </c>
      <c r="N3189" s="208">
        <v>0</v>
      </c>
      <c r="O3189" s="330">
        <v>1300</v>
      </c>
      <c r="P3189" s="208" t="s">
        <v>257</v>
      </c>
      <c r="Q3189" s="208" t="s">
        <v>258</v>
      </c>
      <c r="R3189" s="208" t="s">
        <v>259</v>
      </c>
      <c r="S3189" s="203">
        <v>44837.595416666663</v>
      </c>
    </row>
    <row r="3190" spans="1:19" x14ac:dyDescent="0.2">
      <c r="A3190" s="208" t="s">
        <v>256</v>
      </c>
      <c r="B3190" s="208" t="s">
        <v>132</v>
      </c>
      <c r="C3190" s="203">
        <v>44817.791666666664</v>
      </c>
      <c r="D3190" s="208">
        <v>0</v>
      </c>
      <c r="E3190" s="208">
        <v>0</v>
      </c>
      <c r="F3190" s="208">
        <v>1.119</v>
      </c>
      <c r="G3190" s="208">
        <v>1.119</v>
      </c>
      <c r="H3190" s="208">
        <v>0</v>
      </c>
      <c r="I3190" s="208">
        <v>0</v>
      </c>
      <c r="J3190" s="208">
        <v>0</v>
      </c>
      <c r="K3190" s="208">
        <v>0</v>
      </c>
      <c r="L3190" s="208"/>
      <c r="M3190" s="208">
        <v>0</v>
      </c>
      <c r="N3190" s="208">
        <v>0</v>
      </c>
      <c r="O3190" s="330">
        <v>1300</v>
      </c>
      <c r="P3190" s="208" t="s">
        <v>257</v>
      </c>
      <c r="Q3190" s="208" t="s">
        <v>258</v>
      </c>
      <c r="R3190" s="208" t="s">
        <v>259</v>
      </c>
      <c r="S3190" s="203">
        <v>44837.595416666663</v>
      </c>
    </row>
    <row r="3191" spans="1:19" x14ac:dyDescent="0.2">
      <c r="A3191" s="208" t="s">
        <v>256</v>
      </c>
      <c r="B3191" s="208" t="s">
        <v>132</v>
      </c>
      <c r="C3191" s="203">
        <v>44817.833333333336</v>
      </c>
      <c r="D3191" s="208">
        <v>0</v>
      </c>
      <c r="E3191" s="208">
        <v>0</v>
      </c>
      <c r="F3191" s="208">
        <v>1.0900000000000001</v>
      </c>
      <c r="G3191" s="208">
        <v>1.0900000000000001</v>
      </c>
      <c r="H3191" s="208">
        <v>0</v>
      </c>
      <c r="I3191" s="208">
        <v>0</v>
      </c>
      <c r="J3191" s="208">
        <v>0</v>
      </c>
      <c r="K3191" s="208">
        <v>0</v>
      </c>
      <c r="L3191" s="208"/>
      <c r="M3191" s="208">
        <v>0</v>
      </c>
      <c r="N3191" s="208">
        <v>0</v>
      </c>
      <c r="O3191" s="330">
        <v>1300</v>
      </c>
      <c r="P3191" s="208" t="s">
        <v>257</v>
      </c>
      <c r="Q3191" s="208" t="s">
        <v>258</v>
      </c>
      <c r="R3191" s="208" t="s">
        <v>259</v>
      </c>
      <c r="S3191" s="203">
        <v>44837.595416666663</v>
      </c>
    </row>
    <row r="3192" spans="1:19" x14ac:dyDescent="0.2">
      <c r="A3192" s="208" t="s">
        <v>256</v>
      </c>
      <c r="B3192" s="208" t="s">
        <v>132</v>
      </c>
      <c r="C3192" s="203">
        <v>44817.875</v>
      </c>
      <c r="D3192" s="208">
        <v>0</v>
      </c>
      <c r="E3192" s="208">
        <v>0</v>
      </c>
      <c r="F3192" s="208">
        <v>1.1000000000000001</v>
      </c>
      <c r="G3192" s="208">
        <v>1.1000000000000001</v>
      </c>
      <c r="H3192" s="208">
        <v>0</v>
      </c>
      <c r="I3192" s="208">
        <v>0</v>
      </c>
      <c r="J3192" s="208">
        <v>0</v>
      </c>
      <c r="K3192" s="208">
        <v>0</v>
      </c>
      <c r="L3192" s="208"/>
      <c r="M3192" s="208">
        <v>0</v>
      </c>
      <c r="N3192" s="208">
        <v>0</v>
      </c>
      <c r="O3192" s="330">
        <v>1300</v>
      </c>
      <c r="P3192" s="208" t="s">
        <v>257</v>
      </c>
      <c r="Q3192" s="208" t="s">
        <v>258</v>
      </c>
      <c r="R3192" s="208" t="s">
        <v>259</v>
      </c>
      <c r="S3192" s="203">
        <v>44837.595416666663</v>
      </c>
    </row>
    <row r="3193" spans="1:19" x14ac:dyDescent="0.2">
      <c r="A3193" s="208" t="s">
        <v>256</v>
      </c>
      <c r="B3193" s="208" t="s">
        <v>132</v>
      </c>
      <c r="C3193" s="203">
        <v>44817.916666666664</v>
      </c>
      <c r="D3193" s="208">
        <v>0</v>
      </c>
      <c r="E3193" s="208">
        <v>0</v>
      </c>
      <c r="F3193" s="208">
        <v>1.1379999999999999</v>
      </c>
      <c r="G3193" s="208">
        <v>1.1379999999999999</v>
      </c>
      <c r="H3193" s="208">
        <v>0</v>
      </c>
      <c r="I3193" s="208">
        <v>0</v>
      </c>
      <c r="J3193" s="208">
        <v>0</v>
      </c>
      <c r="K3193" s="208">
        <v>0</v>
      </c>
      <c r="L3193" s="208"/>
      <c r="M3193" s="208">
        <v>0</v>
      </c>
      <c r="N3193" s="208">
        <v>0</v>
      </c>
      <c r="O3193" s="330">
        <v>1300</v>
      </c>
      <c r="P3193" s="208" t="s">
        <v>257</v>
      </c>
      <c r="Q3193" s="208" t="s">
        <v>258</v>
      </c>
      <c r="R3193" s="208" t="s">
        <v>259</v>
      </c>
      <c r="S3193" s="203">
        <v>44837.595416666663</v>
      </c>
    </row>
    <row r="3194" spans="1:19" x14ac:dyDescent="0.2">
      <c r="A3194" s="208" t="s">
        <v>256</v>
      </c>
      <c r="B3194" s="208" t="s">
        <v>132</v>
      </c>
      <c r="C3194" s="203">
        <v>44817.958333333336</v>
      </c>
      <c r="D3194" s="208">
        <v>0</v>
      </c>
      <c r="E3194" s="208">
        <v>0</v>
      </c>
      <c r="F3194" s="208">
        <v>1.169</v>
      </c>
      <c r="G3194" s="208">
        <v>1.169</v>
      </c>
      <c r="H3194" s="208">
        <v>0</v>
      </c>
      <c r="I3194" s="208">
        <v>0</v>
      </c>
      <c r="J3194" s="208">
        <v>0</v>
      </c>
      <c r="K3194" s="208">
        <v>0</v>
      </c>
      <c r="L3194" s="208"/>
      <c r="M3194" s="208">
        <v>0</v>
      </c>
      <c r="N3194" s="208">
        <v>0</v>
      </c>
      <c r="O3194" s="330">
        <v>1300</v>
      </c>
      <c r="P3194" s="208" t="s">
        <v>257</v>
      </c>
      <c r="Q3194" s="208" t="s">
        <v>258</v>
      </c>
      <c r="R3194" s="208" t="s">
        <v>259</v>
      </c>
      <c r="S3194" s="203">
        <v>44837.595416666663</v>
      </c>
    </row>
    <row r="3195" spans="1:19" x14ac:dyDescent="0.2">
      <c r="A3195" s="208" t="s">
        <v>256</v>
      </c>
      <c r="B3195" s="208" t="s">
        <v>132</v>
      </c>
      <c r="C3195" s="203">
        <v>44818</v>
      </c>
      <c r="D3195" s="208">
        <v>0</v>
      </c>
      <c r="E3195" s="208">
        <v>0</v>
      </c>
      <c r="F3195" s="208">
        <v>1.161</v>
      </c>
      <c r="G3195" s="208">
        <v>1.161</v>
      </c>
      <c r="H3195" s="208">
        <v>0</v>
      </c>
      <c r="I3195" s="208">
        <v>0</v>
      </c>
      <c r="J3195" s="208">
        <v>0</v>
      </c>
      <c r="K3195" s="208">
        <v>0</v>
      </c>
      <c r="L3195" s="208"/>
      <c r="M3195" s="208">
        <v>0</v>
      </c>
      <c r="N3195" s="208">
        <v>0</v>
      </c>
      <c r="O3195" s="330">
        <v>1300</v>
      </c>
      <c r="P3195" s="208" t="s">
        <v>257</v>
      </c>
      <c r="Q3195" s="208" t="s">
        <v>258</v>
      </c>
      <c r="R3195" s="208" t="s">
        <v>259</v>
      </c>
      <c r="S3195" s="203">
        <v>44837.595416666663</v>
      </c>
    </row>
    <row r="3196" spans="1:19" x14ac:dyDescent="0.2">
      <c r="A3196" s="208" t="s">
        <v>256</v>
      </c>
      <c r="B3196" s="208" t="s">
        <v>132</v>
      </c>
      <c r="C3196" s="203">
        <v>44818.041666666664</v>
      </c>
      <c r="D3196" s="208">
        <v>0</v>
      </c>
      <c r="E3196" s="208">
        <v>0</v>
      </c>
      <c r="F3196" s="208">
        <v>1.1839999999999999</v>
      </c>
      <c r="G3196" s="208">
        <v>1.1839999999999999</v>
      </c>
      <c r="H3196" s="208">
        <v>0</v>
      </c>
      <c r="I3196" s="208">
        <v>0</v>
      </c>
      <c r="J3196" s="208">
        <v>0</v>
      </c>
      <c r="K3196" s="208">
        <v>0</v>
      </c>
      <c r="L3196" s="208"/>
      <c r="M3196" s="208">
        <v>0</v>
      </c>
      <c r="N3196" s="208">
        <v>0</v>
      </c>
      <c r="O3196" s="330">
        <v>1300</v>
      </c>
      <c r="P3196" s="208" t="s">
        <v>257</v>
      </c>
      <c r="Q3196" s="208" t="s">
        <v>258</v>
      </c>
      <c r="R3196" s="208" t="s">
        <v>259</v>
      </c>
      <c r="S3196" s="203">
        <v>44837.595416666663</v>
      </c>
    </row>
    <row r="3197" spans="1:19" x14ac:dyDescent="0.2">
      <c r="A3197" s="208" t="s">
        <v>256</v>
      </c>
      <c r="B3197" s="208" t="s">
        <v>132</v>
      </c>
      <c r="C3197" s="203">
        <v>44818.083333333336</v>
      </c>
      <c r="D3197" s="208">
        <v>0</v>
      </c>
      <c r="E3197" s="208">
        <v>0</v>
      </c>
      <c r="F3197" s="208">
        <v>1.1679999999999999</v>
      </c>
      <c r="G3197" s="208">
        <v>1.1679999999999999</v>
      </c>
      <c r="H3197" s="208">
        <v>0</v>
      </c>
      <c r="I3197" s="208">
        <v>0</v>
      </c>
      <c r="J3197" s="208">
        <v>0</v>
      </c>
      <c r="K3197" s="208">
        <v>0</v>
      </c>
      <c r="L3197" s="208"/>
      <c r="M3197" s="208">
        <v>0</v>
      </c>
      <c r="N3197" s="208">
        <v>0</v>
      </c>
      <c r="O3197" s="330">
        <v>1300</v>
      </c>
      <c r="P3197" s="208" t="s">
        <v>257</v>
      </c>
      <c r="Q3197" s="208" t="s">
        <v>258</v>
      </c>
      <c r="R3197" s="208" t="s">
        <v>259</v>
      </c>
      <c r="S3197" s="203">
        <v>44837.595416666663</v>
      </c>
    </row>
    <row r="3198" spans="1:19" x14ac:dyDescent="0.2">
      <c r="A3198" s="208" t="s">
        <v>256</v>
      </c>
      <c r="B3198" s="208" t="s">
        <v>132</v>
      </c>
      <c r="C3198" s="203">
        <v>44818.125</v>
      </c>
      <c r="D3198" s="208">
        <v>0</v>
      </c>
      <c r="E3198" s="208">
        <v>0</v>
      </c>
      <c r="F3198" s="208">
        <v>1.169</v>
      </c>
      <c r="G3198" s="208">
        <v>1.169</v>
      </c>
      <c r="H3198" s="208">
        <v>0</v>
      </c>
      <c r="I3198" s="208">
        <v>0</v>
      </c>
      <c r="J3198" s="208">
        <v>0</v>
      </c>
      <c r="K3198" s="208">
        <v>0</v>
      </c>
      <c r="L3198" s="208"/>
      <c r="M3198" s="208">
        <v>0</v>
      </c>
      <c r="N3198" s="208">
        <v>0</v>
      </c>
      <c r="O3198" s="330">
        <v>1300</v>
      </c>
      <c r="P3198" s="208" t="s">
        <v>257</v>
      </c>
      <c r="Q3198" s="208" t="s">
        <v>258</v>
      </c>
      <c r="R3198" s="208" t="s">
        <v>259</v>
      </c>
      <c r="S3198" s="203">
        <v>44837.595416666663</v>
      </c>
    </row>
    <row r="3199" spans="1:19" x14ac:dyDescent="0.2">
      <c r="A3199" s="208" t="s">
        <v>256</v>
      </c>
      <c r="B3199" s="208" t="s">
        <v>132</v>
      </c>
      <c r="C3199" s="203">
        <v>44818.166666666664</v>
      </c>
      <c r="D3199" s="208">
        <v>0</v>
      </c>
      <c r="E3199" s="208">
        <v>0</v>
      </c>
      <c r="F3199" s="208">
        <v>1.1539999999999999</v>
      </c>
      <c r="G3199" s="208">
        <v>1.1539999999999999</v>
      </c>
      <c r="H3199" s="208">
        <v>0</v>
      </c>
      <c r="I3199" s="208">
        <v>0</v>
      </c>
      <c r="J3199" s="208">
        <v>0</v>
      </c>
      <c r="K3199" s="208">
        <v>0</v>
      </c>
      <c r="L3199" s="208"/>
      <c r="M3199" s="208">
        <v>0</v>
      </c>
      <c r="N3199" s="208">
        <v>0</v>
      </c>
      <c r="O3199" s="330">
        <v>1300</v>
      </c>
      <c r="P3199" s="208" t="s">
        <v>257</v>
      </c>
      <c r="Q3199" s="208" t="s">
        <v>258</v>
      </c>
      <c r="R3199" s="208" t="s">
        <v>259</v>
      </c>
      <c r="S3199" s="203">
        <v>44837.595416666663</v>
      </c>
    </row>
    <row r="3200" spans="1:19" x14ac:dyDescent="0.2">
      <c r="A3200" s="208" t="s">
        <v>256</v>
      </c>
      <c r="B3200" s="208" t="s">
        <v>132</v>
      </c>
      <c r="C3200" s="203">
        <v>44818.208333333336</v>
      </c>
      <c r="D3200" s="208">
        <v>0</v>
      </c>
      <c r="E3200" s="208">
        <v>0</v>
      </c>
      <c r="F3200" s="208">
        <v>1.1579999999999999</v>
      </c>
      <c r="G3200" s="208">
        <v>1.1579999999999999</v>
      </c>
      <c r="H3200" s="208">
        <v>0</v>
      </c>
      <c r="I3200" s="208">
        <v>0</v>
      </c>
      <c r="J3200" s="208">
        <v>0</v>
      </c>
      <c r="K3200" s="208">
        <v>0</v>
      </c>
      <c r="L3200" s="208"/>
      <c r="M3200" s="208">
        <v>0</v>
      </c>
      <c r="N3200" s="208">
        <v>0</v>
      </c>
      <c r="O3200" s="330">
        <v>1300</v>
      </c>
      <c r="P3200" s="208" t="s">
        <v>257</v>
      </c>
      <c r="Q3200" s="208" t="s">
        <v>258</v>
      </c>
      <c r="R3200" s="208" t="s">
        <v>259</v>
      </c>
      <c r="S3200" s="203">
        <v>44837.595416666663</v>
      </c>
    </row>
    <row r="3201" spans="1:19" x14ac:dyDescent="0.2">
      <c r="A3201" s="208" t="s">
        <v>256</v>
      </c>
      <c r="B3201" s="208" t="s">
        <v>132</v>
      </c>
      <c r="C3201" s="203">
        <v>44818.25</v>
      </c>
      <c r="D3201" s="208">
        <v>0</v>
      </c>
      <c r="E3201" s="208">
        <v>0</v>
      </c>
      <c r="F3201" s="208">
        <v>1.1950000000000001</v>
      </c>
      <c r="G3201" s="208">
        <v>1.1950000000000001</v>
      </c>
      <c r="H3201" s="208">
        <v>0</v>
      </c>
      <c r="I3201" s="208">
        <v>0</v>
      </c>
      <c r="J3201" s="208">
        <v>0</v>
      </c>
      <c r="K3201" s="208">
        <v>0</v>
      </c>
      <c r="L3201" s="208"/>
      <c r="M3201" s="208">
        <v>0</v>
      </c>
      <c r="N3201" s="208">
        <v>0</v>
      </c>
      <c r="O3201" s="330">
        <v>1300</v>
      </c>
      <c r="P3201" s="208" t="s">
        <v>257</v>
      </c>
      <c r="Q3201" s="208" t="s">
        <v>258</v>
      </c>
      <c r="R3201" s="208" t="s">
        <v>259</v>
      </c>
      <c r="S3201" s="203">
        <v>44837.595416666663</v>
      </c>
    </row>
    <row r="3202" spans="1:19" x14ac:dyDescent="0.2">
      <c r="A3202" s="208" t="s">
        <v>256</v>
      </c>
      <c r="B3202" s="208" t="s">
        <v>132</v>
      </c>
      <c r="C3202" s="203">
        <v>44818.291666666664</v>
      </c>
      <c r="D3202" s="208">
        <v>0</v>
      </c>
      <c r="E3202" s="208">
        <v>0</v>
      </c>
      <c r="F3202" s="208">
        <v>1.1819999999999999</v>
      </c>
      <c r="G3202" s="208">
        <v>1.1819999999999999</v>
      </c>
      <c r="H3202" s="208">
        <v>0</v>
      </c>
      <c r="I3202" s="208">
        <v>0</v>
      </c>
      <c r="J3202" s="208">
        <v>0</v>
      </c>
      <c r="K3202" s="208">
        <v>0</v>
      </c>
      <c r="L3202" s="208"/>
      <c r="M3202" s="208">
        <v>0</v>
      </c>
      <c r="N3202" s="208">
        <v>0</v>
      </c>
      <c r="O3202" s="330">
        <v>1300</v>
      </c>
      <c r="P3202" s="208" t="s">
        <v>257</v>
      </c>
      <c r="Q3202" s="208" t="s">
        <v>258</v>
      </c>
      <c r="R3202" s="208" t="s">
        <v>259</v>
      </c>
      <c r="S3202" s="203">
        <v>44837.595416666663</v>
      </c>
    </row>
    <row r="3203" spans="1:19" x14ac:dyDescent="0.2">
      <c r="A3203" s="208" t="s">
        <v>256</v>
      </c>
      <c r="B3203" s="208" t="s">
        <v>132</v>
      </c>
      <c r="C3203" s="203">
        <v>44818.333333333336</v>
      </c>
      <c r="D3203" s="208">
        <v>0</v>
      </c>
      <c r="E3203" s="208">
        <v>0</v>
      </c>
      <c r="F3203" s="208">
        <v>1.121</v>
      </c>
      <c r="G3203" s="208">
        <v>1.121</v>
      </c>
      <c r="H3203" s="208">
        <v>0</v>
      </c>
      <c r="I3203" s="208">
        <v>0</v>
      </c>
      <c r="J3203" s="208">
        <v>0</v>
      </c>
      <c r="K3203" s="208">
        <v>0</v>
      </c>
      <c r="L3203" s="208"/>
      <c r="M3203" s="208">
        <v>0</v>
      </c>
      <c r="N3203" s="208">
        <v>0</v>
      </c>
      <c r="O3203" s="330">
        <v>1300</v>
      </c>
      <c r="P3203" s="208" t="s">
        <v>257</v>
      </c>
      <c r="Q3203" s="208" t="s">
        <v>258</v>
      </c>
      <c r="R3203" s="208" t="s">
        <v>259</v>
      </c>
      <c r="S3203" s="203">
        <v>44837.595416666663</v>
      </c>
    </row>
    <row r="3204" spans="1:19" x14ac:dyDescent="0.2">
      <c r="A3204" s="208" t="s">
        <v>256</v>
      </c>
      <c r="B3204" s="208" t="s">
        <v>132</v>
      </c>
      <c r="C3204" s="203">
        <v>44818.375</v>
      </c>
      <c r="D3204" s="208">
        <v>0</v>
      </c>
      <c r="E3204" s="208">
        <v>0</v>
      </c>
      <c r="F3204" s="208">
        <v>1.1000000000000001</v>
      </c>
      <c r="G3204" s="208">
        <v>1.1000000000000001</v>
      </c>
      <c r="H3204" s="208">
        <v>0</v>
      </c>
      <c r="I3204" s="208">
        <v>0</v>
      </c>
      <c r="J3204" s="208">
        <v>0</v>
      </c>
      <c r="K3204" s="208">
        <v>0</v>
      </c>
      <c r="L3204" s="208"/>
      <c r="M3204" s="208">
        <v>0</v>
      </c>
      <c r="N3204" s="208">
        <v>0</v>
      </c>
      <c r="O3204" s="330">
        <v>1300</v>
      </c>
      <c r="P3204" s="208" t="s">
        <v>257</v>
      </c>
      <c r="Q3204" s="208" t="s">
        <v>258</v>
      </c>
      <c r="R3204" s="208" t="s">
        <v>259</v>
      </c>
      <c r="S3204" s="203">
        <v>44837.595416666663</v>
      </c>
    </row>
    <row r="3205" spans="1:19" x14ac:dyDescent="0.2">
      <c r="A3205" s="208" t="s">
        <v>256</v>
      </c>
      <c r="B3205" s="208" t="s">
        <v>132</v>
      </c>
      <c r="C3205" s="203">
        <v>44818.416666666664</v>
      </c>
      <c r="D3205" s="208">
        <v>0</v>
      </c>
      <c r="E3205" s="208">
        <v>0</v>
      </c>
      <c r="F3205" s="208">
        <v>1.093</v>
      </c>
      <c r="G3205" s="208">
        <v>1.093</v>
      </c>
      <c r="H3205" s="208">
        <v>0</v>
      </c>
      <c r="I3205" s="208">
        <v>0</v>
      </c>
      <c r="J3205" s="208">
        <v>0</v>
      </c>
      <c r="K3205" s="208">
        <v>0</v>
      </c>
      <c r="L3205" s="208"/>
      <c r="M3205" s="208">
        <v>0</v>
      </c>
      <c r="N3205" s="208">
        <v>0</v>
      </c>
      <c r="O3205" s="330">
        <v>1300</v>
      </c>
      <c r="P3205" s="208" t="s">
        <v>257</v>
      </c>
      <c r="Q3205" s="208" t="s">
        <v>258</v>
      </c>
      <c r="R3205" s="208" t="s">
        <v>259</v>
      </c>
      <c r="S3205" s="203">
        <v>44837.595416666663</v>
      </c>
    </row>
    <row r="3206" spans="1:19" x14ac:dyDescent="0.2">
      <c r="A3206" s="208" t="s">
        <v>256</v>
      </c>
      <c r="B3206" s="208" t="s">
        <v>132</v>
      </c>
      <c r="C3206" s="203">
        <v>44818.458333333336</v>
      </c>
      <c r="D3206" s="208">
        <v>0</v>
      </c>
      <c r="E3206" s="208">
        <v>0</v>
      </c>
      <c r="F3206" s="208">
        <v>1.0820000000000001</v>
      </c>
      <c r="G3206" s="208">
        <v>1.0820000000000001</v>
      </c>
      <c r="H3206" s="208">
        <v>0</v>
      </c>
      <c r="I3206" s="208">
        <v>0</v>
      </c>
      <c r="J3206" s="208">
        <v>0</v>
      </c>
      <c r="K3206" s="208">
        <v>0</v>
      </c>
      <c r="L3206" s="208"/>
      <c r="M3206" s="208">
        <v>0</v>
      </c>
      <c r="N3206" s="208">
        <v>0</v>
      </c>
      <c r="O3206" s="330">
        <v>1300</v>
      </c>
      <c r="P3206" s="208" t="s">
        <v>257</v>
      </c>
      <c r="Q3206" s="208" t="s">
        <v>258</v>
      </c>
      <c r="R3206" s="208" t="s">
        <v>259</v>
      </c>
      <c r="S3206" s="203">
        <v>44837.595416666663</v>
      </c>
    </row>
    <row r="3207" spans="1:19" x14ac:dyDescent="0.2">
      <c r="A3207" s="208" t="s">
        <v>256</v>
      </c>
      <c r="B3207" s="208" t="s">
        <v>132</v>
      </c>
      <c r="C3207" s="203">
        <v>44818.5</v>
      </c>
      <c r="D3207" s="208">
        <v>0</v>
      </c>
      <c r="E3207" s="208">
        <v>0</v>
      </c>
      <c r="F3207" s="208">
        <v>1.08</v>
      </c>
      <c r="G3207" s="208">
        <v>1.08</v>
      </c>
      <c r="H3207" s="208">
        <v>0</v>
      </c>
      <c r="I3207" s="208">
        <v>0</v>
      </c>
      <c r="J3207" s="208">
        <v>0</v>
      </c>
      <c r="K3207" s="208">
        <v>0</v>
      </c>
      <c r="L3207" s="208"/>
      <c r="M3207" s="208">
        <v>0</v>
      </c>
      <c r="N3207" s="208">
        <v>0</v>
      </c>
      <c r="O3207" s="330">
        <v>1300</v>
      </c>
      <c r="P3207" s="208" t="s">
        <v>257</v>
      </c>
      <c r="Q3207" s="208" t="s">
        <v>258</v>
      </c>
      <c r="R3207" s="208" t="s">
        <v>259</v>
      </c>
      <c r="S3207" s="203">
        <v>44837.595416666663</v>
      </c>
    </row>
    <row r="3208" spans="1:19" x14ac:dyDescent="0.2">
      <c r="A3208" s="208" t="s">
        <v>256</v>
      </c>
      <c r="B3208" s="208" t="s">
        <v>132</v>
      </c>
      <c r="C3208" s="203">
        <v>44818.541666666664</v>
      </c>
      <c r="D3208" s="208">
        <v>0</v>
      </c>
      <c r="E3208" s="208">
        <v>0</v>
      </c>
      <c r="F3208" s="208">
        <v>1.0660000000000001</v>
      </c>
      <c r="G3208" s="208">
        <v>1.0660000000000001</v>
      </c>
      <c r="H3208" s="208">
        <v>0</v>
      </c>
      <c r="I3208" s="208">
        <v>0</v>
      </c>
      <c r="J3208" s="208">
        <v>0</v>
      </c>
      <c r="K3208" s="208">
        <v>0</v>
      </c>
      <c r="L3208" s="208"/>
      <c r="M3208" s="208">
        <v>0</v>
      </c>
      <c r="N3208" s="208">
        <v>0</v>
      </c>
      <c r="O3208" s="330">
        <v>1300</v>
      </c>
      <c r="P3208" s="208" t="s">
        <v>257</v>
      </c>
      <c r="Q3208" s="208" t="s">
        <v>258</v>
      </c>
      <c r="R3208" s="208" t="s">
        <v>259</v>
      </c>
      <c r="S3208" s="203">
        <v>44837.595416666663</v>
      </c>
    </row>
    <row r="3209" spans="1:19" x14ac:dyDescent="0.2">
      <c r="A3209" s="208" t="s">
        <v>256</v>
      </c>
      <c r="B3209" s="208" t="s">
        <v>132</v>
      </c>
      <c r="C3209" s="203">
        <v>44818.583333333336</v>
      </c>
      <c r="D3209" s="208">
        <v>0</v>
      </c>
      <c r="E3209" s="208">
        <v>0</v>
      </c>
      <c r="F3209" s="208">
        <v>1.075</v>
      </c>
      <c r="G3209" s="208">
        <v>1.075</v>
      </c>
      <c r="H3209" s="208">
        <v>0</v>
      </c>
      <c r="I3209" s="208">
        <v>0</v>
      </c>
      <c r="J3209" s="208">
        <v>0</v>
      </c>
      <c r="K3209" s="208">
        <v>0</v>
      </c>
      <c r="L3209" s="208"/>
      <c r="M3209" s="208">
        <v>0</v>
      </c>
      <c r="N3209" s="208">
        <v>0</v>
      </c>
      <c r="O3209" s="330">
        <v>1300</v>
      </c>
      <c r="P3209" s="208" t="s">
        <v>257</v>
      </c>
      <c r="Q3209" s="208" t="s">
        <v>258</v>
      </c>
      <c r="R3209" s="208" t="s">
        <v>259</v>
      </c>
      <c r="S3209" s="203">
        <v>44837.595416666663</v>
      </c>
    </row>
    <row r="3210" spans="1:19" x14ac:dyDescent="0.2">
      <c r="A3210" s="208" t="s">
        <v>256</v>
      </c>
      <c r="B3210" s="208" t="s">
        <v>132</v>
      </c>
      <c r="C3210" s="203">
        <v>44818.625</v>
      </c>
      <c r="D3210" s="208">
        <v>0</v>
      </c>
      <c r="E3210" s="208">
        <v>0</v>
      </c>
      <c r="F3210" s="208">
        <v>1.073</v>
      </c>
      <c r="G3210" s="208">
        <v>1.073</v>
      </c>
      <c r="H3210" s="208">
        <v>0</v>
      </c>
      <c r="I3210" s="208">
        <v>0</v>
      </c>
      <c r="J3210" s="208">
        <v>0</v>
      </c>
      <c r="K3210" s="208">
        <v>0</v>
      </c>
      <c r="L3210" s="208"/>
      <c r="M3210" s="208">
        <v>0</v>
      </c>
      <c r="N3210" s="208">
        <v>0</v>
      </c>
      <c r="O3210" s="330">
        <v>1300</v>
      </c>
      <c r="P3210" s="208" t="s">
        <v>257</v>
      </c>
      <c r="Q3210" s="208" t="s">
        <v>258</v>
      </c>
      <c r="R3210" s="208" t="s">
        <v>259</v>
      </c>
      <c r="S3210" s="203">
        <v>44837.595416666663</v>
      </c>
    </row>
    <row r="3211" spans="1:19" x14ac:dyDescent="0.2">
      <c r="A3211" s="208" t="s">
        <v>256</v>
      </c>
      <c r="B3211" s="208" t="s">
        <v>132</v>
      </c>
      <c r="C3211" s="203">
        <v>44818.666666666664</v>
      </c>
      <c r="D3211" s="208">
        <v>0</v>
      </c>
      <c r="E3211" s="208">
        <v>0</v>
      </c>
      <c r="F3211" s="208">
        <v>1.079</v>
      </c>
      <c r="G3211" s="208">
        <v>1.079</v>
      </c>
      <c r="H3211" s="208">
        <v>0</v>
      </c>
      <c r="I3211" s="208">
        <v>0</v>
      </c>
      <c r="J3211" s="208">
        <v>0</v>
      </c>
      <c r="K3211" s="208">
        <v>0</v>
      </c>
      <c r="L3211" s="208"/>
      <c r="M3211" s="208">
        <v>0</v>
      </c>
      <c r="N3211" s="208">
        <v>0</v>
      </c>
      <c r="O3211" s="330">
        <v>1300</v>
      </c>
      <c r="P3211" s="208" t="s">
        <v>257</v>
      </c>
      <c r="Q3211" s="208" t="s">
        <v>258</v>
      </c>
      <c r="R3211" s="208" t="s">
        <v>259</v>
      </c>
      <c r="S3211" s="203">
        <v>44837.595416666663</v>
      </c>
    </row>
    <row r="3212" spans="1:19" x14ac:dyDescent="0.2">
      <c r="A3212" s="208" t="s">
        <v>256</v>
      </c>
      <c r="B3212" s="208" t="s">
        <v>132</v>
      </c>
      <c r="C3212" s="203">
        <v>44818.708333333336</v>
      </c>
      <c r="D3212" s="208">
        <v>0</v>
      </c>
      <c r="E3212" s="208">
        <v>0</v>
      </c>
      <c r="F3212" s="208">
        <v>1.0660000000000001</v>
      </c>
      <c r="G3212" s="208">
        <v>1.0660000000000001</v>
      </c>
      <c r="H3212" s="208">
        <v>0</v>
      </c>
      <c r="I3212" s="208">
        <v>0</v>
      </c>
      <c r="J3212" s="208">
        <v>0</v>
      </c>
      <c r="K3212" s="208">
        <v>0</v>
      </c>
      <c r="L3212" s="208"/>
      <c r="M3212" s="208">
        <v>0</v>
      </c>
      <c r="N3212" s="208">
        <v>0</v>
      </c>
      <c r="O3212" s="330">
        <v>1300</v>
      </c>
      <c r="P3212" s="208" t="s">
        <v>257</v>
      </c>
      <c r="Q3212" s="208" t="s">
        <v>258</v>
      </c>
      <c r="R3212" s="208" t="s">
        <v>259</v>
      </c>
      <c r="S3212" s="203">
        <v>44837.595416666663</v>
      </c>
    </row>
    <row r="3213" spans="1:19" x14ac:dyDescent="0.2">
      <c r="A3213" s="208" t="s">
        <v>256</v>
      </c>
      <c r="B3213" s="208" t="s">
        <v>132</v>
      </c>
      <c r="C3213" s="203">
        <v>44818.75</v>
      </c>
      <c r="D3213" s="208">
        <v>0</v>
      </c>
      <c r="E3213" s="208">
        <v>0</v>
      </c>
      <c r="F3213" s="208">
        <v>1.0629999999999999</v>
      </c>
      <c r="G3213" s="208">
        <v>1.0629999999999999</v>
      </c>
      <c r="H3213" s="208">
        <v>0</v>
      </c>
      <c r="I3213" s="208">
        <v>0</v>
      </c>
      <c r="J3213" s="208">
        <v>0</v>
      </c>
      <c r="K3213" s="208">
        <v>0</v>
      </c>
      <c r="L3213" s="208"/>
      <c r="M3213" s="208">
        <v>0</v>
      </c>
      <c r="N3213" s="208">
        <v>0</v>
      </c>
      <c r="O3213" s="330">
        <v>1300</v>
      </c>
      <c r="P3213" s="208" t="s">
        <v>257</v>
      </c>
      <c r="Q3213" s="208" t="s">
        <v>258</v>
      </c>
      <c r="R3213" s="208" t="s">
        <v>259</v>
      </c>
      <c r="S3213" s="203">
        <v>44837.595416666663</v>
      </c>
    </row>
    <row r="3214" spans="1:19" x14ac:dyDescent="0.2">
      <c r="A3214" s="208" t="s">
        <v>256</v>
      </c>
      <c r="B3214" s="208" t="s">
        <v>132</v>
      </c>
      <c r="C3214" s="203">
        <v>44818.791666666664</v>
      </c>
      <c r="D3214" s="208">
        <v>0</v>
      </c>
      <c r="E3214" s="208">
        <v>0</v>
      </c>
      <c r="F3214" s="208">
        <v>1.04</v>
      </c>
      <c r="G3214" s="208">
        <v>1.04</v>
      </c>
      <c r="H3214" s="208">
        <v>0</v>
      </c>
      <c r="I3214" s="208">
        <v>0</v>
      </c>
      <c r="J3214" s="208">
        <v>0</v>
      </c>
      <c r="K3214" s="208">
        <v>0</v>
      </c>
      <c r="L3214" s="208"/>
      <c r="M3214" s="208">
        <v>0</v>
      </c>
      <c r="N3214" s="208">
        <v>0</v>
      </c>
      <c r="O3214" s="330">
        <v>1300</v>
      </c>
      <c r="P3214" s="208" t="s">
        <v>257</v>
      </c>
      <c r="Q3214" s="208" t="s">
        <v>258</v>
      </c>
      <c r="R3214" s="208" t="s">
        <v>259</v>
      </c>
      <c r="S3214" s="203">
        <v>44837.595416666663</v>
      </c>
    </row>
    <row r="3215" spans="1:19" x14ac:dyDescent="0.2">
      <c r="A3215" s="208" t="s">
        <v>256</v>
      </c>
      <c r="B3215" s="208" t="s">
        <v>132</v>
      </c>
      <c r="C3215" s="203">
        <v>44818.833333333336</v>
      </c>
      <c r="D3215" s="208">
        <v>0</v>
      </c>
      <c r="E3215" s="208">
        <v>0</v>
      </c>
      <c r="F3215" s="208">
        <v>1.034</v>
      </c>
      <c r="G3215" s="208">
        <v>1.034</v>
      </c>
      <c r="H3215" s="208">
        <v>0</v>
      </c>
      <c r="I3215" s="208">
        <v>0</v>
      </c>
      <c r="J3215" s="208">
        <v>0</v>
      </c>
      <c r="K3215" s="208">
        <v>0</v>
      </c>
      <c r="L3215" s="208"/>
      <c r="M3215" s="208">
        <v>0</v>
      </c>
      <c r="N3215" s="208">
        <v>0</v>
      </c>
      <c r="O3215" s="330">
        <v>1300</v>
      </c>
      <c r="P3215" s="208" t="s">
        <v>257</v>
      </c>
      <c r="Q3215" s="208" t="s">
        <v>258</v>
      </c>
      <c r="R3215" s="208" t="s">
        <v>259</v>
      </c>
      <c r="S3215" s="203">
        <v>44837.595416666663</v>
      </c>
    </row>
    <row r="3216" spans="1:19" x14ac:dyDescent="0.2">
      <c r="A3216" s="208" t="s">
        <v>256</v>
      </c>
      <c r="B3216" s="208" t="s">
        <v>132</v>
      </c>
      <c r="C3216" s="203">
        <v>44818.875</v>
      </c>
      <c r="D3216" s="208">
        <v>0</v>
      </c>
      <c r="E3216" s="208">
        <v>0</v>
      </c>
      <c r="F3216" s="208">
        <v>1.0309999999999999</v>
      </c>
      <c r="G3216" s="208">
        <v>1.0309999999999999</v>
      </c>
      <c r="H3216" s="208">
        <v>0</v>
      </c>
      <c r="I3216" s="208">
        <v>0</v>
      </c>
      <c r="J3216" s="208">
        <v>0</v>
      </c>
      <c r="K3216" s="208">
        <v>0</v>
      </c>
      <c r="L3216" s="208"/>
      <c r="M3216" s="208">
        <v>0</v>
      </c>
      <c r="N3216" s="208">
        <v>0</v>
      </c>
      <c r="O3216" s="330">
        <v>1300</v>
      </c>
      <c r="P3216" s="208" t="s">
        <v>257</v>
      </c>
      <c r="Q3216" s="208" t="s">
        <v>258</v>
      </c>
      <c r="R3216" s="208" t="s">
        <v>259</v>
      </c>
      <c r="S3216" s="203">
        <v>44837.595416666663</v>
      </c>
    </row>
    <row r="3217" spans="1:19" x14ac:dyDescent="0.2">
      <c r="A3217" s="208" t="s">
        <v>256</v>
      </c>
      <c r="B3217" s="208" t="s">
        <v>132</v>
      </c>
      <c r="C3217" s="203">
        <v>44818.916666666664</v>
      </c>
      <c r="D3217" s="208">
        <v>0</v>
      </c>
      <c r="E3217" s="208">
        <v>0</v>
      </c>
      <c r="F3217" s="208">
        <v>1.05</v>
      </c>
      <c r="G3217" s="208">
        <v>1.05</v>
      </c>
      <c r="H3217" s="208">
        <v>0</v>
      </c>
      <c r="I3217" s="208">
        <v>0</v>
      </c>
      <c r="J3217" s="208">
        <v>0</v>
      </c>
      <c r="K3217" s="208">
        <v>0</v>
      </c>
      <c r="L3217" s="208"/>
      <c r="M3217" s="208">
        <v>0</v>
      </c>
      <c r="N3217" s="208">
        <v>0</v>
      </c>
      <c r="O3217" s="330">
        <v>1300</v>
      </c>
      <c r="P3217" s="208" t="s">
        <v>257</v>
      </c>
      <c r="Q3217" s="208" t="s">
        <v>258</v>
      </c>
      <c r="R3217" s="208" t="s">
        <v>259</v>
      </c>
      <c r="S3217" s="203">
        <v>44837.595416666663</v>
      </c>
    </row>
    <row r="3218" spans="1:19" x14ac:dyDescent="0.2">
      <c r="A3218" s="208" t="s">
        <v>256</v>
      </c>
      <c r="B3218" s="208" t="s">
        <v>132</v>
      </c>
      <c r="C3218" s="203">
        <v>44818.958333333336</v>
      </c>
      <c r="D3218" s="208">
        <v>0</v>
      </c>
      <c r="E3218" s="208">
        <v>0</v>
      </c>
      <c r="F3218" s="208">
        <v>1.0509999999999999</v>
      </c>
      <c r="G3218" s="208">
        <v>1.0509999999999999</v>
      </c>
      <c r="H3218" s="208">
        <v>0</v>
      </c>
      <c r="I3218" s="208">
        <v>0</v>
      </c>
      <c r="J3218" s="208">
        <v>0</v>
      </c>
      <c r="K3218" s="208">
        <v>0</v>
      </c>
      <c r="L3218" s="208"/>
      <c r="M3218" s="208">
        <v>0</v>
      </c>
      <c r="N3218" s="208">
        <v>0</v>
      </c>
      <c r="O3218" s="330">
        <v>1300</v>
      </c>
      <c r="P3218" s="208" t="s">
        <v>257</v>
      </c>
      <c r="Q3218" s="208" t="s">
        <v>258</v>
      </c>
      <c r="R3218" s="208" t="s">
        <v>259</v>
      </c>
      <c r="S3218" s="203">
        <v>44837.595416666663</v>
      </c>
    </row>
    <row r="3219" spans="1:19" x14ac:dyDescent="0.2">
      <c r="A3219" s="208" t="s">
        <v>256</v>
      </c>
      <c r="B3219" s="208" t="s">
        <v>132</v>
      </c>
      <c r="C3219" s="203">
        <v>44819</v>
      </c>
      <c r="D3219" s="208">
        <v>0</v>
      </c>
      <c r="E3219" s="208">
        <v>0</v>
      </c>
      <c r="F3219" s="208">
        <v>1.0740000000000001</v>
      </c>
      <c r="G3219" s="208">
        <v>1.0740000000000001</v>
      </c>
      <c r="H3219" s="208">
        <v>0</v>
      </c>
      <c r="I3219" s="208">
        <v>0</v>
      </c>
      <c r="J3219" s="208">
        <v>0</v>
      </c>
      <c r="K3219" s="208">
        <v>0</v>
      </c>
      <c r="L3219" s="208"/>
      <c r="M3219" s="208">
        <v>0</v>
      </c>
      <c r="N3219" s="208">
        <v>0</v>
      </c>
      <c r="O3219" s="330">
        <v>1300</v>
      </c>
      <c r="P3219" s="208" t="s">
        <v>257</v>
      </c>
      <c r="Q3219" s="208" t="s">
        <v>258</v>
      </c>
      <c r="R3219" s="208" t="s">
        <v>259</v>
      </c>
      <c r="S3219" s="203">
        <v>44837.595416666663</v>
      </c>
    </row>
    <row r="3220" spans="1:19" x14ac:dyDescent="0.2">
      <c r="A3220" s="208" t="s">
        <v>256</v>
      </c>
      <c r="B3220" s="208" t="s">
        <v>132</v>
      </c>
      <c r="C3220" s="203">
        <v>44819.041666666664</v>
      </c>
      <c r="D3220" s="208">
        <v>0</v>
      </c>
      <c r="E3220" s="208">
        <v>0</v>
      </c>
      <c r="F3220" s="208">
        <v>1.07</v>
      </c>
      <c r="G3220" s="208">
        <v>1.07</v>
      </c>
      <c r="H3220" s="208">
        <v>0</v>
      </c>
      <c r="I3220" s="208">
        <v>0</v>
      </c>
      <c r="J3220" s="208">
        <v>0</v>
      </c>
      <c r="K3220" s="208">
        <v>0</v>
      </c>
      <c r="L3220" s="208"/>
      <c r="M3220" s="208">
        <v>0</v>
      </c>
      <c r="N3220" s="208">
        <v>0</v>
      </c>
      <c r="O3220" s="330">
        <v>1300</v>
      </c>
      <c r="P3220" s="208" t="s">
        <v>257</v>
      </c>
      <c r="Q3220" s="208" t="s">
        <v>258</v>
      </c>
      <c r="R3220" s="208" t="s">
        <v>259</v>
      </c>
      <c r="S3220" s="203">
        <v>44837.595416666663</v>
      </c>
    </row>
    <row r="3221" spans="1:19" x14ac:dyDescent="0.2">
      <c r="A3221" s="208" t="s">
        <v>256</v>
      </c>
      <c r="B3221" s="208" t="s">
        <v>132</v>
      </c>
      <c r="C3221" s="203">
        <v>44819.083333333336</v>
      </c>
      <c r="D3221" s="208">
        <v>0</v>
      </c>
      <c r="E3221" s="208">
        <v>0</v>
      </c>
      <c r="F3221" s="208">
        <v>1.016</v>
      </c>
      <c r="G3221" s="208">
        <v>1.016</v>
      </c>
      <c r="H3221" s="208">
        <v>0</v>
      </c>
      <c r="I3221" s="208">
        <v>0</v>
      </c>
      <c r="J3221" s="208">
        <v>0</v>
      </c>
      <c r="K3221" s="208">
        <v>0</v>
      </c>
      <c r="L3221" s="208"/>
      <c r="M3221" s="208">
        <v>0</v>
      </c>
      <c r="N3221" s="208">
        <v>0</v>
      </c>
      <c r="O3221" s="330">
        <v>1300</v>
      </c>
      <c r="P3221" s="208" t="s">
        <v>257</v>
      </c>
      <c r="Q3221" s="208" t="s">
        <v>258</v>
      </c>
      <c r="R3221" s="208" t="s">
        <v>259</v>
      </c>
      <c r="S3221" s="203">
        <v>44837.595416666663</v>
      </c>
    </row>
    <row r="3222" spans="1:19" x14ac:dyDescent="0.2">
      <c r="A3222" s="208" t="s">
        <v>256</v>
      </c>
      <c r="B3222" s="208" t="s">
        <v>132</v>
      </c>
      <c r="C3222" s="203">
        <v>44819.125</v>
      </c>
      <c r="D3222" s="208">
        <v>0</v>
      </c>
      <c r="E3222" s="208">
        <v>0</v>
      </c>
      <c r="F3222" s="208">
        <v>1</v>
      </c>
      <c r="G3222" s="208">
        <v>1</v>
      </c>
      <c r="H3222" s="208">
        <v>0</v>
      </c>
      <c r="I3222" s="208">
        <v>0</v>
      </c>
      <c r="J3222" s="208">
        <v>0</v>
      </c>
      <c r="K3222" s="208">
        <v>0</v>
      </c>
      <c r="L3222" s="208"/>
      <c r="M3222" s="208">
        <v>0</v>
      </c>
      <c r="N3222" s="208">
        <v>0</v>
      </c>
      <c r="O3222" s="330">
        <v>1300</v>
      </c>
      <c r="P3222" s="208" t="s">
        <v>257</v>
      </c>
      <c r="Q3222" s="208" t="s">
        <v>258</v>
      </c>
      <c r="R3222" s="208" t="s">
        <v>259</v>
      </c>
      <c r="S3222" s="203">
        <v>44837.595416666663</v>
      </c>
    </row>
    <row r="3223" spans="1:19" x14ac:dyDescent="0.2">
      <c r="A3223" s="208" t="s">
        <v>256</v>
      </c>
      <c r="B3223" s="208" t="s">
        <v>132</v>
      </c>
      <c r="C3223" s="203">
        <v>44819.166666666664</v>
      </c>
      <c r="D3223" s="208">
        <v>0</v>
      </c>
      <c r="E3223" s="208">
        <v>0</v>
      </c>
      <c r="F3223" s="208">
        <v>1.0009999999999999</v>
      </c>
      <c r="G3223" s="208">
        <v>1.0009999999999999</v>
      </c>
      <c r="H3223" s="208">
        <v>0</v>
      </c>
      <c r="I3223" s="208">
        <v>0</v>
      </c>
      <c r="J3223" s="208">
        <v>0</v>
      </c>
      <c r="K3223" s="208">
        <v>0</v>
      </c>
      <c r="L3223" s="208"/>
      <c r="M3223" s="208">
        <v>0</v>
      </c>
      <c r="N3223" s="208">
        <v>0</v>
      </c>
      <c r="O3223" s="330">
        <v>1300</v>
      </c>
      <c r="P3223" s="208" t="s">
        <v>257</v>
      </c>
      <c r="Q3223" s="208" t="s">
        <v>258</v>
      </c>
      <c r="R3223" s="208" t="s">
        <v>259</v>
      </c>
      <c r="S3223" s="203">
        <v>44837.595416666663</v>
      </c>
    </row>
    <row r="3224" spans="1:19" x14ac:dyDescent="0.2">
      <c r="A3224" s="208" t="s">
        <v>256</v>
      </c>
      <c r="B3224" s="208" t="s">
        <v>132</v>
      </c>
      <c r="C3224" s="203">
        <v>44819.208333333336</v>
      </c>
      <c r="D3224" s="208">
        <v>0</v>
      </c>
      <c r="E3224" s="208">
        <v>0</v>
      </c>
      <c r="F3224" s="208">
        <v>1.0009999999999999</v>
      </c>
      <c r="G3224" s="208">
        <v>1.0009999999999999</v>
      </c>
      <c r="H3224" s="208">
        <v>0</v>
      </c>
      <c r="I3224" s="208">
        <v>0</v>
      </c>
      <c r="J3224" s="208">
        <v>0</v>
      </c>
      <c r="K3224" s="208">
        <v>0</v>
      </c>
      <c r="L3224" s="208"/>
      <c r="M3224" s="208">
        <v>0</v>
      </c>
      <c r="N3224" s="208">
        <v>0</v>
      </c>
      <c r="O3224" s="330">
        <v>1300</v>
      </c>
      <c r="P3224" s="208" t="s">
        <v>257</v>
      </c>
      <c r="Q3224" s="208" t="s">
        <v>258</v>
      </c>
      <c r="R3224" s="208" t="s">
        <v>259</v>
      </c>
      <c r="S3224" s="203">
        <v>44837.595416666663</v>
      </c>
    </row>
    <row r="3225" spans="1:19" x14ac:dyDescent="0.2">
      <c r="A3225" s="208" t="s">
        <v>256</v>
      </c>
      <c r="B3225" s="208" t="s">
        <v>132</v>
      </c>
      <c r="C3225" s="203">
        <v>44819.25</v>
      </c>
      <c r="D3225" s="208">
        <v>0</v>
      </c>
      <c r="E3225" s="208">
        <v>0</v>
      </c>
      <c r="F3225" s="208">
        <v>0.95599999999999996</v>
      </c>
      <c r="G3225" s="208">
        <v>0.95599999999999996</v>
      </c>
      <c r="H3225" s="208">
        <v>0</v>
      </c>
      <c r="I3225" s="208">
        <v>0</v>
      </c>
      <c r="J3225" s="208">
        <v>0</v>
      </c>
      <c r="K3225" s="208">
        <v>0</v>
      </c>
      <c r="L3225" s="208"/>
      <c r="M3225" s="208">
        <v>0</v>
      </c>
      <c r="N3225" s="208">
        <v>0</v>
      </c>
      <c r="O3225" s="330">
        <v>1300</v>
      </c>
      <c r="P3225" s="208" t="s">
        <v>257</v>
      </c>
      <c r="Q3225" s="208" t="s">
        <v>258</v>
      </c>
      <c r="R3225" s="208" t="s">
        <v>259</v>
      </c>
      <c r="S3225" s="203">
        <v>44837.595416666663</v>
      </c>
    </row>
    <row r="3226" spans="1:19" x14ac:dyDescent="0.2">
      <c r="A3226" s="208" t="s">
        <v>256</v>
      </c>
      <c r="B3226" s="208" t="s">
        <v>132</v>
      </c>
      <c r="C3226" s="203">
        <v>44819.291666666664</v>
      </c>
      <c r="D3226" s="208">
        <v>0</v>
      </c>
      <c r="E3226" s="208">
        <v>0</v>
      </c>
      <c r="F3226" s="208">
        <v>0.94899999999999995</v>
      </c>
      <c r="G3226" s="208">
        <v>0.94899999999999995</v>
      </c>
      <c r="H3226" s="208">
        <v>0</v>
      </c>
      <c r="I3226" s="208">
        <v>0</v>
      </c>
      <c r="J3226" s="208">
        <v>0</v>
      </c>
      <c r="K3226" s="208">
        <v>0</v>
      </c>
      <c r="L3226" s="208"/>
      <c r="M3226" s="208">
        <v>0</v>
      </c>
      <c r="N3226" s="208">
        <v>0</v>
      </c>
      <c r="O3226" s="330">
        <v>1300</v>
      </c>
      <c r="P3226" s="208" t="s">
        <v>257</v>
      </c>
      <c r="Q3226" s="208" t="s">
        <v>258</v>
      </c>
      <c r="R3226" s="208" t="s">
        <v>259</v>
      </c>
      <c r="S3226" s="203">
        <v>44837.595416666663</v>
      </c>
    </row>
    <row r="3227" spans="1:19" x14ac:dyDescent="0.2">
      <c r="A3227" s="208" t="s">
        <v>256</v>
      </c>
      <c r="B3227" s="208" t="s">
        <v>132</v>
      </c>
      <c r="C3227" s="203">
        <v>44819.333333333336</v>
      </c>
      <c r="D3227" s="208">
        <v>0</v>
      </c>
      <c r="E3227" s="208">
        <v>0</v>
      </c>
      <c r="F3227" s="208">
        <v>0.94199999999999995</v>
      </c>
      <c r="G3227" s="208">
        <v>0.94199999999999995</v>
      </c>
      <c r="H3227" s="208">
        <v>0</v>
      </c>
      <c r="I3227" s="208">
        <v>0</v>
      </c>
      <c r="J3227" s="208">
        <v>0</v>
      </c>
      <c r="K3227" s="208">
        <v>0</v>
      </c>
      <c r="L3227" s="208"/>
      <c r="M3227" s="208">
        <v>0</v>
      </c>
      <c r="N3227" s="208">
        <v>0</v>
      </c>
      <c r="O3227" s="330">
        <v>1300</v>
      </c>
      <c r="P3227" s="208" t="s">
        <v>257</v>
      </c>
      <c r="Q3227" s="208" t="s">
        <v>258</v>
      </c>
      <c r="R3227" s="208" t="s">
        <v>259</v>
      </c>
      <c r="S3227" s="203">
        <v>44837.595416666663</v>
      </c>
    </row>
    <row r="3228" spans="1:19" x14ac:dyDescent="0.2">
      <c r="A3228" s="208" t="s">
        <v>256</v>
      </c>
      <c r="B3228" s="208" t="s">
        <v>132</v>
      </c>
      <c r="C3228" s="203">
        <v>44819.375</v>
      </c>
      <c r="D3228" s="208">
        <v>0</v>
      </c>
      <c r="E3228" s="208">
        <v>0</v>
      </c>
      <c r="F3228" s="208">
        <v>0.93</v>
      </c>
      <c r="G3228" s="208">
        <v>0.93</v>
      </c>
      <c r="H3228" s="208">
        <v>0</v>
      </c>
      <c r="I3228" s="208">
        <v>0</v>
      </c>
      <c r="J3228" s="208">
        <v>0</v>
      </c>
      <c r="K3228" s="208">
        <v>0</v>
      </c>
      <c r="L3228" s="208"/>
      <c r="M3228" s="208">
        <v>0</v>
      </c>
      <c r="N3228" s="208">
        <v>0</v>
      </c>
      <c r="O3228" s="330">
        <v>1300</v>
      </c>
      <c r="P3228" s="208" t="s">
        <v>257</v>
      </c>
      <c r="Q3228" s="208" t="s">
        <v>258</v>
      </c>
      <c r="R3228" s="208" t="s">
        <v>259</v>
      </c>
      <c r="S3228" s="203">
        <v>44837.595416666663</v>
      </c>
    </row>
    <row r="3229" spans="1:19" x14ac:dyDescent="0.2">
      <c r="A3229" s="208" t="s">
        <v>256</v>
      </c>
      <c r="B3229" s="208" t="s">
        <v>132</v>
      </c>
      <c r="C3229" s="203">
        <v>44819.416666666664</v>
      </c>
      <c r="D3229" s="208">
        <v>0</v>
      </c>
      <c r="E3229" s="208">
        <v>0</v>
      </c>
      <c r="F3229" s="208">
        <v>0.93300000000000005</v>
      </c>
      <c r="G3229" s="208">
        <v>0.93300000000000005</v>
      </c>
      <c r="H3229" s="208">
        <v>0</v>
      </c>
      <c r="I3229" s="208">
        <v>0</v>
      </c>
      <c r="J3229" s="208">
        <v>0</v>
      </c>
      <c r="K3229" s="208">
        <v>0</v>
      </c>
      <c r="L3229" s="208"/>
      <c r="M3229" s="208">
        <v>0</v>
      </c>
      <c r="N3229" s="208">
        <v>0</v>
      </c>
      <c r="O3229" s="330">
        <v>1300</v>
      </c>
      <c r="P3229" s="208" t="s">
        <v>257</v>
      </c>
      <c r="Q3229" s="208" t="s">
        <v>258</v>
      </c>
      <c r="R3229" s="208" t="s">
        <v>259</v>
      </c>
      <c r="S3229" s="203">
        <v>44837.595416666663</v>
      </c>
    </row>
    <row r="3230" spans="1:19" x14ac:dyDescent="0.2">
      <c r="A3230" s="208" t="s">
        <v>256</v>
      </c>
      <c r="B3230" s="208" t="s">
        <v>132</v>
      </c>
      <c r="C3230" s="203">
        <v>44819.458333333336</v>
      </c>
      <c r="D3230" s="208">
        <v>0</v>
      </c>
      <c r="E3230" s="208">
        <v>0</v>
      </c>
      <c r="F3230" s="208">
        <v>0.91300000000000003</v>
      </c>
      <c r="G3230" s="208">
        <v>0.91300000000000003</v>
      </c>
      <c r="H3230" s="208">
        <v>0</v>
      </c>
      <c r="I3230" s="208">
        <v>0</v>
      </c>
      <c r="J3230" s="208">
        <v>0</v>
      </c>
      <c r="K3230" s="208">
        <v>0</v>
      </c>
      <c r="L3230" s="208"/>
      <c r="M3230" s="208">
        <v>0</v>
      </c>
      <c r="N3230" s="208">
        <v>0</v>
      </c>
      <c r="O3230" s="330">
        <v>1300</v>
      </c>
      <c r="P3230" s="208" t="s">
        <v>257</v>
      </c>
      <c r="Q3230" s="208" t="s">
        <v>258</v>
      </c>
      <c r="R3230" s="208" t="s">
        <v>259</v>
      </c>
      <c r="S3230" s="203">
        <v>44837.595416666663</v>
      </c>
    </row>
    <row r="3231" spans="1:19" x14ac:dyDescent="0.2">
      <c r="A3231" s="208" t="s">
        <v>256</v>
      </c>
      <c r="B3231" s="208" t="s">
        <v>132</v>
      </c>
      <c r="C3231" s="203">
        <v>44819.5</v>
      </c>
      <c r="D3231" s="208">
        <v>0</v>
      </c>
      <c r="E3231" s="208">
        <v>0</v>
      </c>
      <c r="F3231" s="208">
        <v>0.91100000000000003</v>
      </c>
      <c r="G3231" s="208">
        <v>0.91100000000000003</v>
      </c>
      <c r="H3231" s="208">
        <v>0</v>
      </c>
      <c r="I3231" s="208">
        <v>0</v>
      </c>
      <c r="J3231" s="208">
        <v>0</v>
      </c>
      <c r="K3231" s="208">
        <v>0</v>
      </c>
      <c r="L3231" s="208"/>
      <c r="M3231" s="208">
        <v>0</v>
      </c>
      <c r="N3231" s="208">
        <v>0</v>
      </c>
      <c r="O3231" s="330">
        <v>1300</v>
      </c>
      <c r="P3231" s="208" t="s">
        <v>257</v>
      </c>
      <c r="Q3231" s="208" t="s">
        <v>258</v>
      </c>
      <c r="R3231" s="208" t="s">
        <v>259</v>
      </c>
      <c r="S3231" s="203">
        <v>44837.595416666663</v>
      </c>
    </row>
    <row r="3232" spans="1:19" x14ac:dyDescent="0.2">
      <c r="A3232" s="208" t="s">
        <v>256</v>
      </c>
      <c r="B3232" s="208" t="s">
        <v>132</v>
      </c>
      <c r="C3232" s="203">
        <v>44819.541666666664</v>
      </c>
      <c r="D3232" s="208">
        <v>0</v>
      </c>
      <c r="E3232" s="208">
        <v>0</v>
      </c>
      <c r="F3232" s="208">
        <v>0.90100000000000002</v>
      </c>
      <c r="G3232" s="208">
        <v>0.90100000000000002</v>
      </c>
      <c r="H3232" s="208">
        <v>0</v>
      </c>
      <c r="I3232" s="208">
        <v>0</v>
      </c>
      <c r="J3232" s="208">
        <v>0</v>
      </c>
      <c r="K3232" s="208">
        <v>0</v>
      </c>
      <c r="L3232" s="208"/>
      <c r="M3232" s="208">
        <v>0</v>
      </c>
      <c r="N3232" s="208">
        <v>0</v>
      </c>
      <c r="O3232" s="330">
        <v>1300</v>
      </c>
      <c r="P3232" s="208" t="s">
        <v>257</v>
      </c>
      <c r="Q3232" s="208" t="s">
        <v>258</v>
      </c>
      <c r="R3232" s="208" t="s">
        <v>259</v>
      </c>
      <c r="S3232" s="203">
        <v>44837.595416666663</v>
      </c>
    </row>
    <row r="3233" spans="1:19" x14ac:dyDescent="0.2">
      <c r="A3233" s="208" t="s">
        <v>256</v>
      </c>
      <c r="B3233" s="208" t="s">
        <v>132</v>
      </c>
      <c r="C3233" s="203">
        <v>44819.583333333336</v>
      </c>
      <c r="D3233" s="208">
        <v>0</v>
      </c>
      <c r="E3233" s="208">
        <v>0</v>
      </c>
      <c r="F3233" s="208">
        <v>0.90100000000000002</v>
      </c>
      <c r="G3233" s="208">
        <v>0.90100000000000002</v>
      </c>
      <c r="H3233" s="208">
        <v>0</v>
      </c>
      <c r="I3233" s="208">
        <v>0</v>
      </c>
      <c r="J3233" s="208">
        <v>0</v>
      </c>
      <c r="K3233" s="208">
        <v>0</v>
      </c>
      <c r="L3233" s="208"/>
      <c r="M3233" s="208">
        <v>0</v>
      </c>
      <c r="N3233" s="208">
        <v>0</v>
      </c>
      <c r="O3233" s="330">
        <v>1300</v>
      </c>
      <c r="P3233" s="208" t="s">
        <v>257</v>
      </c>
      <c r="Q3233" s="208" t="s">
        <v>258</v>
      </c>
      <c r="R3233" s="208" t="s">
        <v>259</v>
      </c>
      <c r="S3233" s="203">
        <v>44837.595416666663</v>
      </c>
    </row>
    <row r="3234" spans="1:19" x14ac:dyDescent="0.2">
      <c r="A3234" s="208" t="s">
        <v>256</v>
      </c>
      <c r="B3234" s="208" t="s">
        <v>132</v>
      </c>
      <c r="C3234" s="203">
        <v>44819.625</v>
      </c>
      <c r="D3234" s="208">
        <v>0</v>
      </c>
      <c r="E3234" s="208">
        <v>0</v>
      </c>
      <c r="F3234" s="208">
        <v>0.91300000000000003</v>
      </c>
      <c r="G3234" s="208">
        <v>0.91300000000000003</v>
      </c>
      <c r="H3234" s="208">
        <v>0</v>
      </c>
      <c r="I3234" s="208">
        <v>0</v>
      </c>
      <c r="J3234" s="208">
        <v>0</v>
      </c>
      <c r="K3234" s="208">
        <v>0</v>
      </c>
      <c r="L3234" s="208"/>
      <c r="M3234" s="208">
        <v>0</v>
      </c>
      <c r="N3234" s="208">
        <v>0</v>
      </c>
      <c r="O3234" s="330">
        <v>1300</v>
      </c>
      <c r="P3234" s="208" t="s">
        <v>257</v>
      </c>
      <c r="Q3234" s="208" t="s">
        <v>258</v>
      </c>
      <c r="R3234" s="208" t="s">
        <v>259</v>
      </c>
      <c r="S3234" s="203">
        <v>44837.595416666663</v>
      </c>
    </row>
    <row r="3235" spans="1:19" x14ac:dyDescent="0.2">
      <c r="A3235" s="208" t="s">
        <v>256</v>
      </c>
      <c r="B3235" s="208" t="s">
        <v>132</v>
      </c>
      <c r="C3235" s="203">
        <v>44819.666666666664</v>
      </c>
      <c r="D3235" s="208">
        <v>0</v>
      </c>
      <c r="E3235" s="208">
        <v>0</v>
      </c>
      <c r="F3235" s="208">
        <v>0.90700000000000003</v>
      </c>
      <c r="G3235" s="208">
        <v>0.90700000000000003</v>
      </c>
      <c r="H3235" s="208">
        <v>0</v>
      </c>
      <c r="I3235" s="208">
        <v>0</v>
      </c>
      <c r="J3235" s="208">
        <v>0</v>
      </c>
      <c r="K3235" s="208">
        <v>0</v>
      </c>
      <c r="L3235" s="208"/>
      <c r="M3235" s="208">
        <v>0</v>
      </c>
      <c r="N3235" s="208">
        <v>0</v>
      </c>
      <c r="O3235" s="330">
        <v>1300</v>
      </c>
      <c r="P3235" s="208" t="s">
        <v>257</v>
      </c>
      <c r="Q3235" s="208" t="s">
        <v>258</v>
      </c>
      <c r="R3235" s="208" t="s">
        <v>259</v>
      </c>
      <c r="S3235" s="203">
        <v>44837.595416666663</v>
      </c>
    </row>
    <row r="3236" spans="1:19" x14ac:dyDescent="0.2">
      <c r="A3236" s="208" t="s">
        <v>256</v>
      </c>
      <c r="B3236" s="208" t="s">
        <v>132</v>
      </c>
      <c r="C3236" s="203">
        <v>44819.708333333336</v>
      </c>
      <c r="D3236" s="208">
        <v>0</v>
      </c>
      <c r="E3236" s="208">
        <v>0</v>
      </c>
      <c r="F3236" s="208">
        <v>0.90200000000000002</v>
      </c>
      <c r="G3236" s="208">
        <v>0.90200000000000002</v>
      </c>
      <c r="H3236" s="208">
        <v>0</v>
      </c>
      <c r="I3236" s="208">
        <v>0</v>
      </c>
      <c r="J3236" s="208">
        <v>0</v>
      </c>
      <c r="K3236" s="208">
        <v>0</v>
      </c>
      <c r="L3236" s="208"/>
      <c r="M3236" s="208">
        <v>0</v>
      </c>
      <c r="N3236" s="208">
        <v>0</v>
      </c>
      <c r="O3236" s="330">
        <v>1300</v>
      </c>
      <c r="P3236" s="208" t="s">
        <v>257</v>
      </c>
      <c r="Q3236" s="208" t="s">
        <v>258</v>
      </c>
      <c r="R3236" s="208" t="s">
        <v>259</v>
      </c>
      <c r="S3236" s="203">
        <v>44837.595416666663</v>
      </c>
    </row>
    <row r="3237" spans="1:19" x14ac:dyDescent="0.2">
      <c r="A3237" s="208" t="s">
        <v>256</v>
      </c>
      <c r="B3237" s="208" t="s">
        <v>132</v>
      </c>
      <c r="C3237" s="203">
        <v>44819.75</v>
      </c>
      <c r="D3237" s="208">
        <v>0</v>
      </c>
      <c r="E3237" s="208">
        <v>0</v>
      </c>
      <c r="F3237" s="208">
        <v>0.9</v>
      </c>
      <c r="G3237" s="208">
        <v>0.9</v>
      </c>
      <c r="H3237" s="208">
        <v>0</v>
      </c>
      <c r="I3237" s="208">
        <v>0</v>
      </c>
      <c r="J3237" s="208">
        <v>0</v>
      </c>
      <c r="K3237" s="208">
        <v>0</v>
      </c>
      <c r="L3237" s="208"/>
      <c r="M3237" s="208">
        <v>0</v>
      </c>
      <c r="N3237" s="208">
        <v>0</v>
      </c>
      <c r="O3237" s="330">
        <v>1300</v>
      </c>
      <c r="P3237" s="208" t="s">
        <v>257</v>
      </c>
      <c r="Q3237" s="208" t="s">
        <v>258</v>
      </c>
      <c r="R3237" s="208" t="s">
        <v>259</v>
      </c>
      <c r="S3237" s="203">
        <v>44837.595416666663</v>
      </c>
    </row>
    <row r="3238" spans="1:19" x14ac:dyDescent="0.2">
      <c r="A3238" s="208" t="s">
        <v>256</v>
      </c>
      <c r="B3238" s="208" t="s">
        <v>132</v>
      </c>
      <c r="C3238" s="203">
        <v>44819.791666666664</v>
      </c>
      <c r="D3238" s="208">
        <v>0</v>
      </c>
      <c r="E3238" s="208">
        <v>0</v>
      </c>
      <c r="F3238" s="208">
        <v>0.9</v>
      </c>
      <c r="G3238" s="208">
        <v>0.9</v>
      </c>
      <c r="H3238" s="208">
        <v>0</v>
      </c>
      <c r="I3238" s="208">
        <v>0</v>
      </c>
      <c r="J3238" s="208">
        <v>0</v>
      </c>
      <c r="K3238" s="208">
        <v>0</v>
      </c>
      <c r="L3238" s="208"/>
      <c r="M3238" s="208">
        <v>0</v>
      </c>
      <c r="N3238" s="208">
        <v>0</v>
      </c>
      <c r="O3238" s="330">
        <v>1300</v>
      </c>
      <c r="P3238" s="208" t="s">
        <v>257</v>
      </c>
      <c r="Q3238" s="208" t="s">
        <v>258</v>
      </c>
      <c r="R3238" s="208" t="s">
        <v>259</v>
      </c>
      <c r="S3238" s="203">
        <v>44837.595416666663</v>
      </c>
    </row>
    <row r="3239" spans="1:19" x14ac:dyDescent="0.2">
      <c r="A3239" s="208" t="s">
        <v>256</v>
      </c>
      <c r="B3239" s="208" t="s">
        <v>132</v>
      </c>
      <c r="C3239" s="203">
        <v>44819.833333333336</v>
      </c>
      <c r="D3239" s="208">
        <v>0</v>
      </c>
      <c r="E3239" s="208">
        <v>0</v>
      </c>
      <c r="F3239" s="208">
        <v>0.89800000000000002</v>
      </c>
      <c r="G3239" s="208">
        <v>0.89800000000000002</v>
      </c>
      <c r="H3239" s="208">
        <v>0</v>
      </c>
      <c r="I3239" s="208">
        <v>0</v>
      </c>
      <c r="J3239" s="208">
        <v>0</v>
      </c>
      <c r="K3239" s="208">
        <v>0</v>
      </c>
      <c r="L3239" s="208"/>
      <c r="M3239" s="208">
        <v>0</v>
      </c>
      <c r="N3239" s="208">
        <v>0</v>
      </c>
      <c r="O3239" s="330">
        <v>1300</v>
      </c>
      <c r="P3239" s="208" t="s">
        <v>257</v>
      </c>
      <c r="Q3239" s="208" t="s">
        <v>258</v>
      </c>
      <c r="R3239" s="208" t="s">
        <v>259</v>
      </c>
      <c r="S3239" s="203">
        <v>44837.595416666663</v>
      </c>
    </row>
    <row r="3240" spans="1:19" x14ac:dyDescent="0.2">
      <c r="A3240" s="208" t="s">
        <v>256</v>
      </c>
      <c r="B3240" s="208" t="s">
        <v>132</v>
      </c>
      <c r="C3240" s="203">
        <v>44819.875</v>
      </c>
      <c r="D3240" s="208">
        <v>0</v>
      </c>
      <c r="E3240" s="208">
        <v>0</v>
      </c>
      <c r="F3240" s="208">
        <v>0.90700000000000003</v>
      </c>
      <c r="G3240" s="208">
        <v>0.90700000000000003</v>
      </c>
      <c r="H3240" s="208">
        <v>0</v>
      </c>
      <c r="I3240" s="208">
        <v>0</v>
      </c>
      <c r="J3240" s="208">
        <v>0</v>
      </c>
      <c r="K3240" s="208">
        <v>0</v>
      </c>
      <c r="L3240" s="208"/>
      <c r="M3240" s="208">
        <v>0</v>
      </c>
      <c r="N3240" s="208">
        <v>0</v>
      </c>
      <c r="O3240" s="330">
        <v>1300</v>
      </c>
      <c r="P3240" s="208" t="s">
        <v>257</v>
      </c>
      <c r="Q3240" s="208" t="s">
        <v>258</v>
      </c>
      <c r="R3240" s="208" t="s">
        <v>259</v>
      </c>
      <c r="S3240" s="203">
        <v>44837.595416666663</v>
      </c>
    </row>
    <row r="3241" spans="1:19" x14ac:dyDescent="0.2">
      <c r="A3241" s="208" t="s">
        <v>256</v>
      </c>
      <c r="B3241" s="208" t="s">
        <v>132</v>
      </c>
      <c r="C3241" s="203">
        <v>44819.916666666664</v>
      </c>
      <c r="D3241" s="208">
        <v>0</v>
      </c>
      <c r="E3241" s="208">
        <v>0</v>
      </c>
      <c r="F3241" s="208">
        <v>0.94599999999999995</v>
      </c>
      <c r="G3241" s="208">
        <v>0.94599999999999995</v>
      </c>
      <c r="H3241" s="208">
        <v>0</v>
      </c>
      <c r="I3241" s="208">
        <v>0</v>
      </c>
      <c r="J3241" s="208">
        <v>0</v>
      </c>
      <c r="K3241" s="208">
        <v>0</v>
      </c>
      <c r="L3241" s="208"/>
      <c r="M3241" s="208">
        <v>0</v>
      </c>
      <c r="N3241" s="208">
        <v>0</v>
      </c>
      <c r="O3241" s="330">
        <v>1300</v>
      </c>
      <c r="P3241" s="208" t="s">
        <v>257</v>
      </c>
      <c r="Q3241" s="208" t="s">
        <v>258</v>
      </c>
      <c r="R3241" s="208" t="s">
        <v>259</v>
      </c>
      <c r="S3241" s="203">
        <v>44837.595416666663</v>
      </c>
    </row>
    <row r="3242" spans="1:19" x14ac:dyDescent="0.2">
      <c r="A3242" s="208" t="s">
        <v>256</v>
      </c>
      <c r="B3242" s="208" t="s">
        <v>132</v>
      </c>
      <c r="C3242" s="203">
        <v>44819.958333333336</v>
      </c>
      <c r="D3242" s="208">
        <v>0</v>
      </c>
      <c r="E3242" s="208">
        <v>0</v>
      </c>
      <c r="F3242" s="208">
        <v>0.96099999999999997</v>
      </c>
      <c r="G3242" s="208">
        <v>0.96099999999999997</v>
      </c>
      <c r="H3242" s="208">
        <v>0</v>
      </c>
      <c r="I3242" s="208">
        <v>0</v>
      </c>
      <c r="J3242" s="208">
        <v>0</v>
      </c>
      <c r="K3242" s="208">
        <v>0</v>
      </c>
      <c r="L3242" s="208"/>
      <c r="M3242" s="208">
        <v>0</v>
      </c>
      <c r="N3242" s="208">
        <v>0</v>
      </c>
      <c r="O3242" s="330">
        <v>1300</v>
      </c>
      <c r="P3242" s="208" t="s">
        <v>257</v>
      </c>
      <c r="Q3242" s="208" t="s">
        <v>258</v>
      </c>
      <c r="R3242" s="208" t="s">
        <v>259</v>
      </c>
      <c r="S3242" s="203">
        <v>44837.595416666663</v>
      </c>
    </row>
    <row r="3243" spans="1:19" x14ac:dyDescent="0.2">
      <c r="A3243" s="208" t="s">
        <v>256</v>
      </c>
      <c r="B3243" s="208" t="s">
        <v>132</v>
      </c>
      <c r="C3243" s="203">
        <v>44820</v>
      </c>
      <c r="D3243" s="208">
        <v>0</v>
      </c>
      <c r="E3243" s="208">
        <v>0</v>
      </c>
      <c r="F3243" s="208">
        <v>0.97499999999999998</v>
      </c>
      <c r="G3243" s="208">
        <v>0.97499999999999998</v>
      </c>
      <c r="H3243" s="208">
        <v>0</v>
      </c>
      <c r="I3243" s="208">
        <v>0</v>
      </c>
      <c r="J3243" s="208">
        <v>0</v>
      </c>
      <c r="K3243" s="208">
        <v>0</v>
      </c>
      <c r="L3243" s="208"/>
      <c r="M3243" s="208">
        <v>0</v>
      </c>
      <c r="N3243" s="208">
        <v>0</v>
      </c>
      <c r="O3243" s="330">
        <v>1300</v>
      </c>
      <c r="P3243" s="208" t="s">
        <v>257</v>
      </c>
      <c r="Q3243" s="208" t="s">
        <v>258</v>
      </c>
      <c r="R3243" s="208" t="s">
        <v>259</v>
      </c>
      <c r="S3243" s="203">
        <v>44837.595416666663</v>
      </c>
    </row>
    <row r="3244" spans="1:19" x14ac:dyDescent="0.2">
      <c r="A3244" s="208" t="s">
        <v>256</v>
      </c>
      <c r="B3244" s="208" t="s">
        <v>132</v>
      </c>
      <c r="C3244" s="203">
        <v>44820.041666666664</v>
      </c>
      <c r="D3244" s="208">
        <v>0</v>
      </c>
      <c r="E3244" s="208">
        <v>0</v>
      </c>
      <c r="F3244" s="208">
        <v>0.96399999999999997</v>
      </c>
      <c r="G3244" s="208">
        <v>0.96399999999999997</v>
      </c>
      <c r="H3244" s="208">
        <v>0</v>
      </c>
      <c r="I3244" s="208">
        <v>0</v>
      </c>
      <c r="J3244" s="208">
        <v>0</v>
      </c>
      <c r="K3244" s="208">
        <v>0</v>
      </c>
      <c r="L3244" s="208"/>
      <c r="M3244" s="208">
        <v>0</v>
      </c>
      <c r="N3244" s="208">
        <v>0</v>
      </c>
      <c r="O3244" s="330">
        <v>1300</v>
      </c>
      <c r="P3244" s="208" t="s">
        <v>257</v>
      </c>
      <c r="Q3244" s="208" t="s">
        <v>258</v>
      </c>
      <c r="R3244" s="208" t="s">
        <v>259</v>
      </c>
      <c r="S3244" s="203">
        <v>44837.595416666663</v>
      </c>
    </row>
    <row r="3245" spans="1:19" x14ac:dyDescent="0.2">
      <c r="A3245" s="208" t="s">
        <v>256</v>
      </c>
      <c r="B3245" s="208" t="s">
        <v>132</v>
      </c>
      <c r="C3245" s="203">
        <v>44820.083333333336</v>
      </c>
      <c r="D3245" s="208">
        <v>0</v>
      </c>
      <c r="E3245" s="208">
        <v>0</v>
      </c>
      <c r="F3245" s="208">
        <v>0.94499999999999995</v>
      </c>
      <c r="G3245" s="208">
        <v>0.94499999999999995</v>
      </c>
      <c r="H3245" s="208">
        <v>0</v>
      </c>
      <c r="I3245" s="208">
        <v>0</v>
      </c>
      <c r="J3245" s="208">
        <v>0</v>
      </c>
      <c r="K3245" s="208">
        <v>0</v>
      </c>
      <c r="L3245" s="208"/>
      <c r="M3245" s="208">
        <v>0</v>
      </c>
      <c r="N3245" s="208">
        <v>0</v>
      </c>
      <c r="O3245" s="330">
        <v>1300</v>
      </c>
      <c r="P3245" s="208" t="s">
        <v>257</v>
      </c>
      <c r="Q3245" s="208" t="s">
        <v>258</v>
      </c>
      <c r="R3245" s="208" t="s">
        <v>259</v>
      </c>
      <c r="S3245" s="203">
        <v>44837.595416666663</v>
      </c>
    </row>
    <row r="3246" spans="1:19" x14ac:dyDescent="0.2">
      <c r="A3246" s="208" t="s">
        <v>256</v>
      </c>
      <c r="B3246" s="208" t="s">
        <v>132</v>
      </c>
      <c r="C3246" s="203">
        <v>44820.125</v>
      </c>
      <c r="D3246" s="208">
        <v>0</v>
      </c>
      <c r="E3246" s="208">
        <v>0</v>
      </c>
      <c r="F3246" s="208">
        <v>0.96599999999999997</v>
      </c>
      <c r="G3246" s="208">
        <v>0.96599999999999997</v>
      </c>
      <c r="H3246" s="208">
        <v>0</v>
      </c>
      <c r="I3246" s="208">
        <v>0</v>
      </c>
      <c r="J3246" s="208">
        <v>0</v>
      </c>
      <c r="K3246" s="208">
        <v>0</v>
      </c>
      <c r="L3246" s="208"/>
      <c r="M3246" s="208">
        <v>0</v>
      </c>
      <c r="N3246" s="208">
        <v>0</v>
      </c>
      <c r="O3246" s="330">
        <v>1300</v>
      </c>
      <c r="P3246" s="208" t="s">
        <v>257</v>
      </c>
      <c r="Q3246" s="208" t="s">
        <v>258</v>
      </c>
      <c r="R3246" s="208" t="s">
        <v>259</v>
      </c>
      <c r="S3246" s="203">
        <v>44837.595416666663</v>
      </c>
    </row>
    <row r="3247" spans="1:19" x14ac:dyDescent="0.2">
      <c r="A3247" s="208" t="s">
        <v>256</v>
      </c>
      <c r="B3247" s="208" t="s">
        <v>132</v>
      </c>
      <c r="C3247" s="203">
        <v>44820.166666666664</v>
      </c>
      <c r="D3247" s="208">
        <v>0</v>
      </c>
      <c r="E3247" s="208">
        <v>0</v>
      </c>
      <c r="F3247" s="208">
        <v>0.98499999999999999</v>
      </c>
      <c r="G3247" s="208">
        <v>0.98499999999999999</v>
      </c>
      <c r="H3247" s="208">
        <v>0</v>
      </c>
      <c r="I3247" s="208">
        <v>0</v>
      </c>
      <c r="J3247" s="208">
        <v>0</v>
      </c>
      <c r="K3247" s="208">
        <v>0</v>
      </c>
      <c r="L3247" s="208"/>
      <c r="M3247" s="208">
        <v>0</v>
      </c>
      <c r="N3247" s="208">
        <v>0</v>
      </c>
      <c r="O3247" s="330">
        <v>1300</v>
      </c>
      <c r="P3247" s="208" t="s">
        <v>257</v>
      </c>
      <c r="Q3247" s="208" t="s">
        <v>258</v>
      </c>
      <c r="R3247" s="208" t="s">
        <v>259</v>
      </c>
      <c r="S3247" s="203">
        <v>44837.595416666663</v>
      </c>
    </row>
    <row r="3248" spans="1:19" x14ac:dyDescent="0.2">
      <c r="A3248" s="208" t="s">
        <v>256</v>
      </c>
      <c r="B3248" s="208" t="s">
        <v>132</v>
      </c>
      <c r="C3248" s="203">
        <v>44820.208333333336</v>
      </c>
      <c r="D3248" s="208">
        <v>0</v>
      </c>
      <c r="E3248" s="208">
        <v>0</v>
      </c>
      <c r="F3248" s="208">
        <v>0.96699999999999997</v>
      </c>
      <c r="G3248" s="208">
        <v>0.96699999999999997</v>
      </c>
      <c r="H3248" s="208">
        <v>0</v>
      </c>
      <c r="I3248" s="208">
        <v>0</v>
      </c>
      <c r="J3248" s="208">
        <v>0</v>
      </c>
      <c r="K3248" s="208">
        <v>0</v>
      </c>
      <c r="L3248" s="208"/>
      <c r="M3248" s="208">
        <v>0</v>
      </c>
      <c r="N3248" s="208">
        <v>0</v>
      </c>
      <c r="O3248" s="330">
        <v>1300</v>
      </c>
      <c r="P3248" s="208" t="s">
        <v>257</v>
      </c>
      <c r="Q3248" s="208" t="s">
        <v>258</v>
      </c>
      <c r="R3248" s="208" t="s">
        <v>259</v>
      </c>
      <c r="S3248" s="203">
        <v>44837.595416666663</v>
      </c>
    </row>
    <row r="3249" spans="1:19" x14ac:dyDescent="0.2">
      <c r="A3249" s="208" t="s">
        <v>256</v>
      </c>
      <c r="B3249" s="208" t="s">
        <v>132</v>
      </c>
      <c r="C3249" s="203">
        <v>44820.25</v>
      </c>
      <c r="D3249" s="208">
        <v>0</v>
      </c>
      <c r="E3249" s="208">
        <v>0</v>
      </c>
      <c r="F3249" s="208">
        <v>0.97499999999999998</v>
      </c>
      <c r="G3249" s="208">
        <v>0.97499999999999998</v>
      </c>
      <c r="H3249" s="208">
        <v>0</v>
      </c>
      <c r="I3249" s="208">
        <v>0</v>
      </c>
      <c r="J3249" s="208">
        <v>0</v>
      </c>
      <c r="K3249" s="208">
        <v>0</v>
      </c>
      <c r="L3249" s="208"/>
      <c r="M3249" s="208">
        <v>0</v>
      </c>
      <c r="N3249" s="208">
        <v>0</v>
      </c>
      <c r="O3249" s="330">
        <v>1300</v>
      </c>
      <c r="P3249" s="208" t="s">
        <v>257</v>
      </c>
      <c r="Q3249" s="208" t="s">
        <v>258</v>
      </c>
      <c r="R3249" s="208" t="s">
        <v>259</v>
      </c>
      <c r="S3249" s="203">
        <v>44837.595416666663</v>
      </c>
    </row>
    <row r="3250" spans="1:19" x14ac:dyDescent="0.2">
      <c r="A3250" s="208" t="s">
        <v>256</v>
      </c>
      <c r="B3250" s="208" t="s">
        <v>132</v>
      </c>
      <c r="C3250" s="203">
        <v>44820.291666666664</v>
      </c>
      <c r="D3250" s="208">
        <v>0</v>
      </c>
      <c r="E3250" s="208">
        <v>0</v>
      </c>
      <c r="F3250" s="208">
        <v>0.95599999999999996</v>
      </c>
      <c r="G3250" s="208">
        <v>0.95599999999999996</v>
      </c>
      <c r="H3250" s="208">
        <v>0</v>
      </c>
      <c r="I3250" s="208">
        <v>0</v>
      </c>
      <c r="J3250" s="208">
        <v>0</v>
      </c>
      <c r="K3250" s="208">
        <v>0</v>
      </c>
      <c r="L3250" s="208"/>
      <c r="M3250" s="208">
        <v>0</v>
      </c>
      <c r="N3250" s="208">
        <v>0</v>
      </c>
      <c r="O3250" s="330">
        <v>1300</v>
      </c>
      <c r="P3250" s="208" t="s">
        <v>257</v>
      </c>
      <c r="Q3250" s="208" t="s">
        <v>258</v>
      </c>
      <c r="R3250" s="208" t="s">
        <v>259</v>
      </c>
      <c r="S3250" s="203">
        <v>44837.595416666663</v>
      </c>
    </row>
    <row r="3251" spans="1:19" x14ac:dyDescent="0.2">
      <c r="A3251" s="208" t="s">
        <v>256</v>
      </c>
      <c r="B3251" s="208" t="s">
        <v>132</v>
      </c>
      <c r="C3251" s="203">
        <v>44820.333333333336</v>
      </c>
      <c r="D3251" s="208">
        <v>0</v>
      </c>
      <c r="E3251" s="208">
        <v>0</v>
      </c>
      <c r="F3251" s="208">
        <v>0.91500000000000004</v>
      </c>
      <c r="G3251" s="208">
        <v>0.91500000000000004</v>
      </c>
      <c r="H3251" s="208">
        <v>0</v>
      </c>
      <c r="I3251" s="208">
        <v>0</v>
      </c>
      <c r="J3251" s="208">
        <v>0</v>
      </c>
      <c r="K3251" s="208">
        <v>0</v>
      </c>
      <c r="L3251" s="208"/>
      <c r="M3251" s="208">
        <v>0</v>
      </c>
      <c r="N3251" s="208">
        <v>0</v>
      </c>
      <c r="O3251" s="330">
        <v>1300</v>
      </c>
      <c r="P3251" s="208" t="s">
        <v>257</v>
      </c>
      <c r="Q3251" s="208" t="s">
        <v>258</v>
      </c>
      <c r="R3251" s="208" t="s">
        <v>259</v>
      </c>
      <c r="S3251" s="203">
        <v>44837.595416666663</v>
      </c>
    </row>
    <row r="3252" spans="1:19" x14ac:dyDescent="0.2">
      <c r="A3252" s="208" t="s">
        <v>256</v>
      </c>
      <c r="B3252" s="208" t="s">
        <v>132</v>
      </c>
      <c r="C3252" s="203">
        <v>44820.375</v>
      </c>
      <c r="D3252" s="208">
        <v>0</v>
      </c>
      <c r="E3252" s="208">
        <v>0</v>
      </c>
      <c r="F3252" s="208">
        <v>0.89900000000000002</v>
      </c>
      <c r="G3252" s="208">
        <v>0.89900000000000002</v>
      </c>
      <c r="H3252" s="208">
        <v>0</v>
      </c>
      <c r="I3252" s="208">
        <v>0</v>
      </c>
      <c r="J3252" s="208">
        <v>0</v>
      </c>
      <c r="K3252" s="208">
        <v>0</v>
      </c>
      <c r="L3252" s="208"/>
      <c r="M3252" s="208">
        <v>0</v>
      </c>
      <c r="N3252" s="208">
        <v>0</v>
      </c>
      <c r="O3252" s="330">
        <v>1300</v>
      </c>
      <c r="P3252" s="208" t="s">
        <v>257</v>
      </c>
      <c r="Q3252" s="208" t="s">
        <v>258</v>
      </c>
      <c r="R3252" s="208" t="s">
        <v>259</v>
      </c>
      <c r="S3252" s="203">
        <v>44837.595416666663</v>
      </c>
    </row>
    <row r="3253" spans="1:19" x14ac:dyDescent="0.2">
      <c r="A3253" s="208" t="s">
        <v>256</v>
      </c>
      <c r="B3253" s="208" t="s">
        <v>132</v>
      </c>
      <c r="C3253" s="203">
        <v>44820.416666666664</v>
      </c>
      <c r="D3253" s="208">
        <v>0</v>
      </c>
      <c r="E3253" s="208">
        <v>0</v>
      </c>
      <c r="F3253" s="208">
        <v>0.95799999999999996</v>
      </c>
      <c r="G3253" s="208">
        <v>0.95799999999999996</v>
      </c>
      <c r="H3253" s="208">
        <v>0</v>
      </c>
      <c r="I3253" s="208">
        <v>0</v>
      </c>
      <c r="J3253" s="208">
        <v>0</v>
      </c>
      <c r="K3253" s="208">
        <v>0</v>
      </c>
      <c r="L3253" s="208"/>
      <c r="M3253" s="208">
        <v>0</v>
      </c>
      <c r="N3253" s="208">
        <v>0</v>
      </c>
      <c r="O3253" s="330">
        <v>1300</v>
      </c>
      <c r="P3253" s="208" t="s">
        <v>257</v>
      </c>
      <c r="Q3253" s="208" t="s">
        <v>258</v>
      </c>
      <c r="R3253" s="208" t="s">
        <v>259</v>
      </c>
      <c r="S3253" s="203">
        <v>44837.595416666663</v>
      </c>
    </row>
    <row r="3254" spans="1:19" x14ac:dyDescent="0.2">
      <c r="A3254" s="208" t="s">
        <v>256</v>
      </c>
      <c r="B3254" s="208" t="s">
        <v>132</v>
      </c>
      <c r="C3254" s="203">
        <v>44820.458333333336</v>
      </c>
      <c r="D3254" s="208">
        <v>0</v>
      </c>
      <c r="E3254" s="208">
        <v>0</v>
      </c>
      <c r="F3254" s="208">
        <v>0.96899999999999997</v>
      </c>
      <c r="G3254" s="208">
        <v>0.96899999999999997</v>
      </c>
      <c r="H3254" s="208">
        <v>0</v>
      </c>
      <c r="I3254" s="208">
        <v>0</v>
      </c>
      <c r="J3254" s="208">
        <v>0</v>
      </c>
      <c r="K3254" s="208">
        <v>0</v>
      </c>
      <c r="L3254" s="208"/>
      <c r="M3254" s="208">
        <v>0</v>
      </c>
      <c r="N3254" s="208">
        <v>0</v>
      </c>
      <c r="O3254" s="330">
        <v>1300</v>
      </c>
      <c r="P3254" s="208" t="s">
        <v>257</v>
      </c>
      <c r="Q3254" s="208" t="s">
        <v>258</v>
      </c>
      <c r="R3254" s="208" t="s">
        <v>259</v>
      </c>
      <c r="S3254" s="203">
        <v>44837.595416666663</v>
      </c>
    </row>
    <row r="3255" spans="1:19" x14ac:dyDescent="0.2">
      <c r="A3255" s="208" t="s">
        <v>256</v>
      </c>
      <c r="B3255" s="208" t="s">
        <v>132</v>
      </c>
      <c r="C3255" s="203">
        <v>44820.5</v>
      </c>
      <c r="D3255" s="208">
        <v>0</v>
      </c>
      <c r="E3255" s="208">
        <v>0</v>
      </c>
      <c r="F3255" s="208">
        <v>0.98099999999999998</v>
      </c>
      <c r="G3255" s="208">
        <v>0.98099999999999998</v>
      </c>
      <c r="H3255" s="208">
        <v>0</v>
      </c>
      <c r="I3255" s="208">
        <v>0</v>
      </c>
      <c r="J3255" s="208">
        <v>0</v>
      </c>
      <c r="K3255" s="208">
        <v>0</v>
      </c>
      <c r="L3255" s="208"/>
      <c r="M3255" s="208">
        <v>0</v>
      </c>
      <c r="N3255" s="208">
        <v>0</v>
      </c>
      <c r="O3255" s="330">
        <v>1300</v>
      </c>
      <c r="P3255" s="208" t="s">
        <v>257</v>
      </c>
      <c r="Q3255" s="208" t="s">
        <v>258</v>
      </c>
      <c r="R3255" s="208" t="s">
        <v>259</v>
      </c>
      <c r="S3255" s="203">
        <v>44837.595416666663</v>
      </c>
    </row>
    <row r="3256" spans="1:19" x14ac:dyDescent="0.2">
      <c r="A3256" s="208" t="s">
        <v>256</v>
      </c>
      <c r="B3256" s="208" t="s">
        <v>132</v>
      </c>
      <c r="C3256" s="203">
        <v>44820.541666666664</v>
      </c>
      <c r="D3256" s="208">
        <v>0</v>
      </c>
      <c r="E3256" s="208">
        <v>0</v>
      </c>
      <c r="F3256" s="208">
        <v>0.95899999999999996</v>
      </c>
      <c r="G3256" s="208">
        <v>0.95899999999999996</v>
      </c>
      <c r="H3256" s="208">
        <v>0</v>
      </c>
      <c r="I3256" s="208">
        <v>0</v>
      </c>
      <c r="J3256" s="208">
        <v>0</v>
      </c>
      <c r="K3256" s="208">
        <v>0</v>
      </c>
      <c r="L3256" s="208"/>
      <c r="M3256" s="208">
        <v>0</v>
      </c>
      <c r="N3256" s="208">
        <v>0</v>
      </c>
      <c r="O3256" s="330">
        <v>1300</v>
      </c>
      <c r="P3256" s="208" t="s">
        <v>257</v>
      </c>
      <c r="Q3256" s="208" t="s">
        <v>258</v>
      </c>
      <c r="R3256" s="208" t="s">
        <v>259</v>
      </c>
      <c r="S3256" s="203">
        <v>44837.595416666663</v>
      </c>
    </row>
    <row r="3257" spans="1:19" x14ac:dyDescent="0.2">
      <c r="A3257" s="208" t="s">
        <v>256</v>
      </c>
      <c r="B3257" s="208" t="s">
        <v>132</v>
      </c>
      <c r="C3257" s="203">
        <v>44820.583333333336</v>
      </c>
      <c r="D3257" s="208">
        <v>0</v>
      </c>
      <c r="E3257" s="208">
        <v>0</v>
      </c>
      <c r="F3257" s="208">
        <v>0.97</v>
      </c>
      <c r="G3257" s="208">
        <v>0.97</v>
      </c>
      <c r="H3257" s="208">
        <v>0</v>
      </c>
      <c r="I3257" s="208">
        <v>0</v>
      </c>
      <c r="J3257" s="208">
        <v>0</v>
      </c>
      <c r="K3257" s="208">
        <v>0</v>
      </c>
      <c r="L3257" s="208"/>
      <c r="M3257" s="208">
        <v>0</v>
      </c>
      <c r="N3257" s="208">
        <v>0</v>
      </c>
      <c r="O3257" s="330">
        <v>1300</v>
      </c>
      <c r="P3257" s="208" t="s">
        <v>257</v>
      </c>
      <c r="Q3257" s="208" t="s">
        <v>258</v>
      </c>
      <c r="R3257" s="208" t="s">
        <v>259</v>
      </c>
      <c r="S3257" s="203">
        <v>44837.595416666663</v>
      </c>
    </row>
    <row r="3258" spans="1:19" x14ac:dyDescent="0.2">
      <c r="A3258" s="208" t="s">
        <v>256</v>
      </c>
      <c r="B3258" s="208" t="s">
        <v>132</v>
      </c>
      <c r="C3258" s="203">
        <v>44820.625</v>
      </c>
      <c r="D3258" s="208">
        <v>0</v>
      </c>
      <c r="E3258" s="208">
        <v>0</v>
      </c>
      <c r="F3258" s="208">
        <v>0.93899999999999995</v>
      </c>
      <c r="G3258" s="208">
        <v>0.93899999999999995</v>
      </c>
      <c r="H3258" s="208">
        <v>0</v>
      </c>
      <c r="I3258" s="208">
        <v>0</v>
      </c>
      <c r="J3258" s="208">
        <v>0</v>
      </c>
      <c r="K3258" s="208">
        <v>0</v>
      </c>
      <c r="L3258" s="208"/>
      <c r="M3258" s="208">
        <v>0</v>
      </c>
      <c r="N3258" s="208">
        <v>0</v>
      </c>
      <c r="O3258" s="330">
        <v>1300</v>
      </c>
      <c r="P3258" s="208" t="s">
        <v>257</v>
      </c>
      <c r="Q3258" s="208" t="s">
        <v>258</v>
      </c>
      <c r="R3258" s="208" t="s">
        <v>259</v>
      </c>
      <c r="S3258" s="203">
        <v>44837.595416666663</v>
      </c>
    </row>
    <row r="3259" spans="1:19" x14ac:dyDescent="0.2">
      <c r="A3259" s="208" t="s">
        <v>256</v>
      </c>
      <c r="B3259" s="208" t="s">
        <v>132</v>
      </c>
      <c r="C3259" s="203">
        <v>44820.666666666664</v>
      </c>
      <c r="D3259" s="208">
        <v>0</v>
      </c>
      <c r="E3259" s="208">
        <v>0</v>
      </c>
      <c r="F3259" s="208">
        <v>0.91700000000000004</v>
      </c>
      <c r="G3259" s="208">
        <v>0.91700000000000004</v>
      </c>
      <c r="H3259" s="208">
        <v>0</v>
      </c>
      <c r="I3259" s="208">
        <v>0</v>
      </c>
      <c r="J3259" s="208">
        <v>0</v>
      </c>
      <c r="K3259" s="208">
        <v>0</v>
      </c>
      <c r="L3259" s="208"/>
      <c r="M3259" s="208">
        <v>0</v>
      </c>
      <c r="N3259" s="208">
        <v>0</v>
      </c>
      <c r="O3259" s="330">
        <v>1300</v>
      </c>
      <c r="P3259" s="208" t="s">
        <v>257</v>
      </c>
      <c r="Q3259" s="208" t="s">
        <v>258</v>
      </c>
      <c r="R3259" s="208" t="s">
        <v>259</v>
      </c>
      <c r="S3259" s="203">
        <v>44837.595416666663</v>
      </c>
    </row>
    <row r="3260" spans="1:19" x14ac:dyDescent="0.2">
      <c r="A3260" s="208" t="s">
        <v>256</v>
      </c>
      <c r="B3260" s="208" t="s">
        <v>132</v>
      </c>
      <c r="C3260" s="203">
        <v>44820.708333333336</v>
      </c>
      <c r="D3260" s="208">
        <v>0</v>
      </c>
      <c r="E3260" s="208">
        <v>0</v>
      </c>
      <c r="F3260" s="208">
        <v>0.92100000000000004</v>
      </c>
      <c r="G3260" s="208">
        <v>0.92100000000000004</v>
      </c>
      <c r="H3260" s="208">
        <v>0</v>
      </c>
      <c r="I3260" s="208">
        <v>0</v>
      </c>
      <c r="J3260" s="208">
        <v>0</v>
      </c>
      <c r="K3260" s="208">
        <v>0</v>
      </c>
      <c r="L3260" s="208"/>
      <c r="M3260" s="208">
        <v>0</v>
      </c>
      <c r="N3260" s="208">
        <v>0</v>
      </c>
      <c r="O3260" s="330">
        <v>1300</v>
      </c>
      <c r="P3260" s="208" t="s">
        <v>257</v>
      </c>
      <c r="Q3260" s="208" t="s">
        <v>258</v>
      </c>
      <c r="R3260" s="208" t="s">
        <v>259</v>
      </c>
      <c r="S3260" s="203">
        <v>44837.595416666663</v>
      </c>
    </row>
    <row r="3261" spans="1:19" x14ac:dyDescent="0.2">
      <c r="A3261" s="208" t="s">
        <v>256</v>
      </c>
      <c r="B3261" s="208" t="s">
        <v>132</v>
      </c>
      <c r="C3261" s="203">
        <v>44820.75</v>
      </c>
      <c r="D3261" s="208">
        <v>0</v>
      </c>
      <c r="E3261" s="208">
        <v>0</v>
      </c>
      <c r="F3261" s="208">
        <v>0.90900000000000003</v>
      </c>
      <c r="G3261" s="208">
        <v>0.90900000000000003</v>
      </c>
      <c r="H3261" s="208">
        <v>0</v>
      </c>
      <c r="I3261" s="208">
        <v>0</v>
      </c>
      <c r="J3261" s="208">
        <v>0</v>
      </c>
      <c r="K3261" s="208">
        <v>0</v>
      </c>
      <c r="L3261" s="208"/>
      <c r="M3261" s="208">
        <v>0</v>
      </c>
      <c r="N3261" s="208">
        <v>0</v>
      </c>
      <c r="O3261" s="330">
        <v>1300</v>
      </c>
      <c r="P3261" s="208" t="s">
        <v>257</v>
      </c>
      <c r="Q3261" s="208" t="s">
        <v>258</v>
      </c>
      <c r="R3261" s="208" t="s">
        <v>259</v>
      </c>
      <c r="S3261" s="203">
        <v>44837.595416666663</v>
      </c>
    </row>
    <row r="3262" spans="1:19" x14ac:dyDescent="0.2">
      <c r="A3262" s="208" t="s">
        <v>256</v>
      </c>
      <c r="B3262" s="208" t="s">
        <v>132</v>
      </c>
      <c r="C3262" s="203">
        <v>44820.791666666664</v>
      </c>
      <c r="D3262" s="208">
        <v>0</v>
      </c>
      <c r="E3262" s="208">
        <v>0</v>
      </c>
      <c r="F3262" s="208">
        <v>0.90400000000000003</v>
      </c>
      <c r="G3262" s="208">
        <v>0.90400000000000003</v>
      </c>
      <c r="H3262" s="208">
        <v>0</v>
      </c>
      <c r="I3262" s="208">
        <v>0</v>
      </c>
      <c r="J3262" s="208">
        <v>0</v>
      </c>
      <c r="K3262" s="208">
        <v>0</v>
      </c>
      <c r="L3262" s="208"/>
      <c r="M3262" s="208">
        <v>0</v>
      </c>
      <c r="N3262" s="208">
        <v>0</v>
      </c>
      <c r="O3262" s="330">
        <v>1300</v>
      </c>
      <c r="P3262" s="208" t="s">
        <v>257</v>
      </c>
      <c r="Q3262" s="208" t="s">
        <v>258</v>
      </c>
      <c r="R3262" s="208" t="s">
        <v>259</v>
      </c>
      <c r="S3262" s="203">
        <v>44837.595416666663</v>
      </c>
    </row>
    <row r="3263" spans="1:19" x14ac:dyDescent="0.2">
      <c r="A3263" s="208" t="s">
        <v>256</v>
      </c>
      <c r="B3263" s="208" t="s">
        <v>132</v>
      </c>
      <c r="C3263" s="203">
        <v>44820.833333333336</v>
      </c>
      <c r="D3263" s="208">
        <v>0</v>
      </c>
      <c r="E3263" s="208">
        <v>0</v>
      </c>
      <c r="F3263" s="208">
        <v>0.90500000000000003</v>
      </c>
      <c r="G3263" s="208">
        <v>0.90500000000000003</v>
      </c>
      <c r="H3263" s="208">
        <v>0</v>
      </c>
      <c r="I3263" s="208">
        <v>0</v>
      </c>
      <c r="J3263" s="208">
        <v>0</v>
      </c>
      <c r="K3263" s="208">
        <v>0</v>
      </c>
      <c r="L3263" s="208"/>
      <c r="M3263" s="208">
        <v>0</v>
      </c>
      <c r="N3263" s="208">
        <v>0</v>
      </c>
      <c r="O3263" s="330">
        <v>1300</v>
      </c>
      <c r="P3263" s="208" t="s">
        <v>257</v>
      </c>
      <c r="Q3263" s="208" t="s">
        <v>258</v>
      </c>
      <c r="R3263" s="208" t="s">
        <v>259</v>
      </c>
      <c r="S3263" s="203">
        <v>44837.595416666663</v>
      </c>
    </row>
    <row r="3264" spans="1:19" x14ac:dyDescent="0.2">
      <c r="A3264" s="208" t="s">
        <v>256</v>
      </c>
      <c r="B3264" s="208" t="s">
        <v>132</v>
      </c>
      <c r="C3264" s="203">
        <v>44820.875</v>
      </c>
      <c r="D3264" s="208">
        <v>0</v>
      </c>
      <c r="E3264" s="208">
        <v>0</v>
      </c>
      <c r="F3264" s="208">
        <v>0.89500000000000002</v>
      </c>
      <c r="G3264" s="208">
        <v>0.89500000000000002</v>
      </c>
      <c r="H3264" s="208">
        <v>0</v>
      </c>
      <c r="I3264" s="208">
        <v>0</v>
      </c>
      <c r="J3264" s="208">
        <v>0</v>
      </c>
      <c r="K3264" s="208">
        <v>0</v>
      </c>
      <c r="L3264" s="208"/>
      <c r="M3264" s="208">
        <v>0</v>
      </c>
      <c r="N3264" s="208">
        <v>0</v>
      </c>
      <c r="O3264" s="330">
        <v>1300</v>
      </c>
      <c r="P3264" s="208" t="s">
        <v>257</v>
      </c>
      <c r="Q3264" s="208" t="s">
        <v>258</v>
      </c>
      <c r="R3264" s="208" t="s">
        <v>259</v>
      </c>
      <c r="S3264" s="203">
        <v>44837.595416666663</v>
      </c>
    </row>
    <row r="3265" spans="1:19" x14ac:dyDescent="0.2">
      <c r="A3265" s="208" t="s">
        <v>256</v>
      </c>
      <c r="B3265" s="208" t="s">
        <v>132</v>
      </c>
      <c r="C3265" s="203">
        <v>44820.916666666664</v>
      </c>
      <c r="D3265" s="208">
        <v>0</v>
      </c>
      <c r="E3265" s="208">
        <v>0</v>
      </c>
      <c r="F3265" s="208">
        <v>0.90800000000000003</v>
      </c>
      <c r="G3265" s="208">
        <v>0.90800000000000003</v>
      </c>
      <c r="H3265" s="208">
        <v>0</v>
      </c>
      <c r="I3265" s="208">
        <v>0</v>
      </c>
      <c r="J3265" s="208">
        <v>0</v>
      </c>
      <c r="K3265" s="208">
        <v>0</v>
      </c>
      <c r="L3265" s="208"/>
      <c r="M3265" s="208">
        <v>0</v>
      </c>
      <c r="N3265" s="208">
        <v>0</v>
      </c>
      <c r="O3265" s="330">
        <v>1300</v>
      </c>
      <c r="P3265" s="208" t="s">
        <v>257</v>
      </c>
      <c r="Q3265" s="208" t="s">
        <v>258</v>
      </c>
      <c r="R3265" s="208" t="s">
        <v>259</v>
      </c>
      <c r="S3265" s="203">
        <v>44837.595416666663</v>
      </c>
    </row>
    <row r="3266" spans="1:19" x14ac:dyDescent="0.2">
      <c r="A3266" s="208" t="s">
        <v>256</v>
      </c>
      <c r="B3266" s="208" t="s">
        <v>132</v>
      </c>
      <c r="C3266" s="203">
        <v>44820.958333333336</v>
      </c>
      <c r="D3266" s="208">
        <v>0</v>
      </c>
      <c r="E3266" s="208">
        <v>0</v>
      </c>
      <c r="F3266" s="208">
        <v>0.95599999999999996</v>
      </c>
      <c r="G3266" s="208">
        <v>0.95599999999999996</v>
      </c>
      <c r="H3266" s="208">
        <v>0</v>
      </c>
      <c r="I3266" s="208">
        <v>0</v>
      </c>
      <c r="J3266" s="208">
        <v>0</v>
      </c>
      <c r="K3266" s="208">
        <v>0</v>
      </c>
      <c r="L3266" s="208"/>
      <c r="M3266" s="208">
        <v>0</v>
      </c>
      <c r="N3266" s="208">
        <v>0</v>
      </c>
      <c r="O3266" s="330">
        <v>1300</v>
      </c>
      <c r="P3266" s="208" t="s">
        <v>257</v>
      </c>
      <c r="Q3266" s="208" t="s">
        <v>258</v>
      </c>
      <c r="R3266" s="208" t="s">
        <v>259</v>
      </c>
      <c r="S3266" s="203">
        <v>44837.595416666663</v>
      </c>
    </row>
    <row r="3267" spans="1:19" x14ac:dyDescent="0.2">
      <c r="A3267" s="208" t="s">
        <v>256</v>
      </c>
      <c r="B3267" s="208" t="s">
        <v>132</v>
      </c>
      <c r="C3267" s="203">
        <v>44821</v>
      </c>
      <c r="D3267" s="208">
        <v>0</v>
      </c>
      <c r="E3267" s="208">
        <v>0</v>
      </c>
      <c r="F3267" s="208">
        <v>0.96299999999999997</v>
      </c>
      <c r="G3267" s="208">
        <v>0.96299999999999997</v>
      </c>
      <c r="H3267" s="208">
        <v>0</v>
      </c>
      <c r="I3267" s="208">
        <v>0</v>
      </c>
      <c r="J3267" s="208">
        <v>0</v>
      </c>
      <c r="K3267" s="208">
        <v>0</v>
      </c>
      <c r="L3267" s="208"/>
      <c r="M3267" s="208">
        <v>0</v>
      </c>
      <c r="N3267" s="208">
        <v>0</v>
      </c>
      <c r="O3267" s="330">
        <v>1300</v>
      </c>
      <c r="P3267" s="208" t="s">
        <v>257</v>
      </c>
      <c r="Q3267" s="208" t="s">
        <v>258</v>
      </c>
      <c r="R3267" s="208" t="s">
        <v>259</v>
      </c>
      <c r="S3267" s="203">
        <v>44837.595416666663</v>
      </c>
    </row>
    <row r="3268" spans="1:19" x14ac:dyDescent="0.2">
      <c r="A3268" s="208" t="s">
        <v>256</v>
      </c>
      <c r="B3268" s="208" t="s">
        <v>132</v>
      </c>
      <c r="C3268" s="203">
        <v>44821.041666666664</v>
      </c>
      <c r="D3268" s="208">
        <v>0</v>
      </c>
      <c r="E3268" s="208">
        <v>0</v>
      </c>
      <c r="F3268" s="208">
        <v>0.95099999999999996</v>
      </c>
      <c r="G3268" s="208">
        <v>0.95099999999999996</v>
      </c>
      <c r="H3268" s="208">
        <v>0</v>
      </c>
      <c r="I3268" s="208">
        <v>0</v>
      </c>
      <c r="J3268" s="208">
        <v>0</v>
      </c>
      <c r="K3268" s="208">
        <v>0</v>
      </c>
      <c r="L3268" s="208"/>
      <c r="M3268" s="208">
        <v>0</v>
      </c>
      <c r="N3268" s="208">
        <v>0</v>
      </c>
      <c r="O3268" s="330">
        <v>1300</v>
      </c>
      <c r="P3268" s="208" t="s">
        <v>257</v>
      </c>
      <c r="Q3268" s="208" t="s">
        <v>258</v>
      </c>
      <c r="R3268" s="208" t="s">
        <v>259</v>
      </c>
      <c r="S3268" s="203">
        <v>44837.595416666663</v>
      </c>
    </row>
    <row r="3269" spans="1:19" x14ac:dyDescent="0.2">
      <c r="A3269" s="208" t="s">
        <v>256</v>
      </c>
      <c r="B3269" s="208" t="s">
        <v>132</v>
      </c>
      <c r="C3269" s="203">
        <v>44821.083333333336</v>
      </c>
      <c r="D3269" s="208">
        <v>0</v>
      </c>
      <c r="E3269" s="208">
        <v>0</v>
      </c>
      <c r="F3269" s="208">
        <v>0.95699999999999996</v>
      </c>
      <c r="G3269" s="208">
        <v>0.95699999999999996</v>
      </c>
      <c r="H3269" s="208">
        <v>0</v>
      </c>
      <c r="I3269" s="208">
        <v>0</v>
      </c>
      <c r="J3269" s="208">
        <v>0</v>
      </c>
      <c r="K3269" s="208">
        <v>0</v>
      </c>
      <c r="L3269" s="208"/>
      <c r="M3269" s="208">
        <v>0</v>
      </c>
      <c r="N3269" s="208">
        <v>0</v>
      </c>
      <c r="O3269" s="330">
        <v>1300</v>
      </c>
      <c r="P3269" s="208" t="s">
        <v>257</v>
      </c>
      <c r="Q3269" s="208" t="s">
        <v>258</v>
      </c>
      <c r="R3269" s="208" t="s">
        <v>259</v>
      </c>
      <c r="S3269" s="203">
        <v>44837.595416666663</v>
      </c>
    </row>
    <row r="3270" spans="1:19" x14ac:dyDescent="0.2">
      <c r="A3270" s="208" t="s">
        <v>256</v>
      </c>
      <c r="B3270" s="208" t="s">
        <v>132</v>
      </c>
      <c r="C3270" s="203">
        <v>44821.125</v>
      </c>
      <c r="D3270" s="208">
        <v>0</v>
      </c>
      <c r="E3270" s="208">
        <v>0</v>
      </c>
      <c r="F3270" s="208">
        <v>0.95899999999999996</v>
      </c>
      <c r="G3270" s="208">
        <v>0.95899999999999996</v>
      </c>
      <c r="H3270" s="208">
        <v>0</v>
      </c>
      <c r="I3270" s="208">
        <v>0</v>
      </c>
      <c r="J3270" s="208">
        <v>0</v>
      </c>
      <c r="K3270" s="208">
        <v>0</v>
      </c>
      <c r="L3270" s="208"/>
      <c r="M3270" s="208">
        <v>0</v>
      </c>
      <c r="N3270" s="208">
        <v>0</v>
      </c>
      <c r="O3270" s="330">
        <v>1300</v>
      </c>
      <c r="P3270" s="208" t="s">
        <v>257</v>
      </c>
      <c r="Q3270" s="208" t="s">
        <v>258</v>
      </c>
      <c r="R3270" s="208" t="s">
        <v>259</v>
      </c>
      <c r="S3270" s="203">
        <v>44837.595416666663</v>
      </c>
    </row>
    <row r="3271" spans="1:19" x14ac:dyDescent="0.2">
      <c r="A3271" s="208" t="s">
        <v>256</v>
      </c>
      <c r="B3271" s="208" t="s">
        <v>132</v>
      </c>
      <c r="C3271" s="203">
        <v>44821.166666666664</v>
      </c>
      <c r="D3271" s="208">
        <v>0</v>
      </c>
      <c r="E3271" s="208">
        <v>0</v>
      </c>
      <c r="F3271" s="208">
        <v>0.96699999999999997</v>
      </c>
      <c r="G3271" s="208">
        <v>0.96699999999999997</v>
      </c>
      <c r="H3271" s="208">
        <v>0</v>
      </c>
      <c r="I3271" s="208">
        <v>0</v>
      </c>
      <c r="J3271" s="208">
        <v>0</v>
      </c>
      <c r="K3271" s="208">
        <v>0</v>
      </c>
      <c r="L3271" s="208"/>
      <c r="M3271" s="208">
        <v>0</v>
      </c>
      <c r="N3271" s="208">
        <v>0</v>
      </c>
      <c r="O3271" s="330">
        <v>1300</v>
      </c>
      <c r="P3271" s="208" t="s">
        <v>257</v>
      </c>
      <c r="Q3271" s="208" t="s">
        <v>258</v>
      </c>
      <c r="R3271" s="208" t="s">
        <v>259</v>
      </c>
      <c r="S3271" s="203">
        <v>44837.595416666663</v>
      </c>
    </row>
    <row r="3272" spans="1:19" x14ac:dyDescent="0.2">
      <c r="A3272" s="208" t="s">
        <v>256</v>
      </c>
      <c r="B3272" s="208" t="s">
        <v>132</v>
      </c>
      <c r="C3272" s="203">
        <v>44821.208333333336</v>
      </c>
      <c r="D3272" s="208">
        <v>0</v>
      </c>
      <c r="E3272" s="208">
        <v>0</v>
      </c>
      <c r="F3272" s="208">
        <v>0.95099999999999996</v>
      </c>
      <c r="G3272" s="208">
        <v>0.95099999999999996</v>
      </c>
      <c r="H3272" s="208">
        <v>0</v>
      </c>
      <c r="I3272" s="208">
        <v>0</v>
      </c>
      <c r="J3272" s="208">
        <v>0</v>
      </c>
      <c r="K3272" s="208">
        <v>0</v>
      </c>
      <c r="L3272" s="208"/>
      <c r="M3272" s="208">
        <v>0</v>
      </c>
      <c r="N3272" s="208">
        <v>0</v>
      </c>
      <c r="O3272" s="330">
        <v>1300</v>
      </c>
      <c r="P3272" s="208" t="s">
        <v>257</v>
      </c>
      <c r="Q3272" s="208" t="s">
        <v>258</v>
      </c>
      <c r="R3272" s="208" t="s">
        <v>259</v>
      </c>
      <c r="S3272" s="203">
        <v>44837.595416666663</v>
      </c>
    </row>
    <row r="3273" spans="1:19" x14ac:dyDescent="0.2">
      <c r="A3273" s="208" t="s">
        <v>256</v>
      </c>
      <c r="B3273" s="208" t="s">
        <v>132</v>
      </c>
      <c r="C3273" s="203">
        <v>44821.25</v>
      </c>
      <c r="D3273" s="208">
        <v>0</v>
      </c>
      <c r="E3273" s="208">
        <v>0</v>
      </c>
      <c r="F3273" s="208">
        <v>0.94099999999999995</v>
      </c>
      <c r="G3273" s="208">
        <v>0.94099999999999995</v>
      </c>
      <c r="H3273" s="208">
        <v>0</v>
      </c>
      <c r="I3273" s="208">
        <v>0</v>
      </c>
      <c r="J3273" s="208">
        <v>0</v>
      </c>
      <c r="K3273" s="208">
        <v>0</v>
      </c>
      <c r="L3273" s="208"/>
      <c r="M3273" s="208">
        <v>0</v>
      </c>
      <c r="N3273" s="208">
        <v>0</v>
      </c>
      <c r="O3273" s="330">
        <v>1300</v>
      </c>
      <c r="P3273" s="208" t="s">
        <v>257</v>
      </c>
      <c r="Q3273" s="208" t="s">
        <v>258</v>
      </c>
      <c r="R3273" s="208" t="s">
        <v>259</v>
      </c>
      <c r="S3273" s="203">
        <v>44837.595416666663</v>
      </c>
    </row>
    <row r="3274" spans="1:19" x14ac:dyDescent="0.2">
      <c r="A3274" s="208" t="s">
        <v>256</v>
      </c>
      <c r="B3274" s="208" t="s">
        <v>132</v>
      </c>
      <c r="C3274" s="203">
        <v>44821.291666666664</v>
      </c>
      <c r="D3274" s="208">
        <v>0</v>
      </c>
      <c r="E3274" s="208">
        <v>0</v>
      </c>
      <c r="F3274" s="208">
        <v>0.94299999999999995</v>
      </c>
      <c r="G3274" s="208">
        <v>0.94299999999999995</v>
      </c>
      <c r="H3274" s="208">
        <v>0</v>
      </c>
      <c r="I3274" s="208">
        <v>0</v>
      </c>
      <c r="J3274" s="208">
        <v>0</v>
      </c>
      <c r="K3274" s="208">
        <v>0</v>
      </c>
      <c r="L3274" s="208"/>
      <c r="M3274" s="208">
        <v>0</v>
      </c>
      <c r="N3274" s="208">
        <v>0</v>
      </c>
      <c r="O3274" s="330">
        <v>1300</v>
      </c>
      <c r="P3274" s="208" t="s">
        <v>257</v>
      </c>
      <c r="Q3274" s="208" t="s">
        <v>258</v>
      </c>
      <c r="R3274" s="208" t="s">
        <v>259</v>
      </c>
      <c r="S3274" s="203">
        <v>44837.595416666663</v>
      </c>
    </row>
    <row r="3275" spans="1:19" x14ac:dyDescent="0.2">
      <c r="A3275" s="208" t="s">
        <v>256</v>
      </c>
      <c r="B3275" s="208" t="s">
        <v>132</v>
      </c>
      <c r="C3275" s="203">
        <v>44821.333333333336</v>
      </c>
      <c r="D3275" s="208">
        <v>0</v>
      </c>
      <c r="E3275" s="208">
        <v>0</v>
      </c>
      <c r="F3275" s="208">
        <v>0.9</v>
      </c>
      <c r="G3275" s="208">
        <v>0.9</v>
      </c>
      <c r="H3275" s="208">
        <v>0</v>
      </c>
      <c r="I3275" s="208">
        <v>0</v>
      </c>
      <c r="J3275" s="208">
        <v>0</v>
      </c>
      <c r="K3275" s="208">
        <v>0</v>
      </c>
      <c r="L3275" s="208"/>
      <c r="M3275" s="208">
        <v>0</v>
      </c>
      <c r="N3275" s="208">
        <v>0</v>
      </c>
      <c r="O3275" s="330">
        <v>1300</v>
      </c>
      <c r="P3275" s="208" t="s">
        <v>257</v>
      </c>
      <c r="Q3275" s="208" t="s">
        <v>258</v>
      </c>
      <c r="R3275" s="208" t="s">
        <v>259</v>
      </c>
      <c r="S3275" s="203">
        <v>44837.595416666663</v>
      </c>
    </row>
    <row r="3276" spans="1:19" x14ac:dyDescent="0.2">
      <c r="A3276" s="208" t="s">
        <v>256</v>
      </c>
      <c r="B3276" s="208" t="s">
        <v>132</v>
      </c>
      <c r="C3276" s="203">
        <v>44821.375</v>
      </c>
      <c r="D3276" s="208">
        <v>0</v>
      </c>
      <c r="E3276" s="208">
        <v>0</v>
      </c>
      <c r="F3276" s="208">
        <v>0.88200000000000001</v>
      </c>
      <c r="G3276" s="208">
        <v>0.88200000000000001</v>
      </c>
      <c r="H3276" s="208">
        <v>0</v>
      </c>
      <c r="I3276" s="208">
        <v>0</v>
      </c>
      <c r="J3276" s="208">
        <v>0</v>
      </c>
      <c r="K3276" s="208">
        <v>0</v>
      </c>
      <c r="L3276" s="208"/>
      <c r="M3276" s="208">
        <v>0</v>
      </c>
      <c r="N3276" s="208">
        <v>0</v>
      </c>
      <c r="O3276" s="330">
        <v>1300</v>
      </c>
      <c r="P3276" s="208" t="s">
        <v>257</v>
      </c>
      <c r="Q3276" s="208" t="s">
        <v>258</v>
      </c>
      <c r="R3276" s="208" t="s">
        <v>259</v>
      </c>
      <c r="S3276" s="203">
        <v>44837.595416666663</v>
      </c>
    </row>
    <row r="3277" spans="1:19" x14ac:dyDescent="0.2">
      <c r="A3277" s="208" t="s">
        <v>256</v>
      </c>
      <c r="B3277" s="208" t="s">
        <v>132</v>
      </c>
      <c r="C3277" s="203">
        <v>44821.416666666664</v>
      </c>
      <c r="D3277" s="208">
        <v>0</v>
      </c>
      <c r="E3277" s="208">
        <v>0</v>
      </c>
      <c r="F3277" s="208">
        <v>0.89600000000000002</v>
      </c>
      <c r="G3277" s="208">
        <v>0.89600000000000002</v>
      </c>
      <c r="H3277" s="208">
        <v>0</v>
      </c>
      <c r="I3277" s="208">
        <v>0</v>
      </c>
      <c r="J3277" s="208">
        <v>0</v>
      </c>
      <c r="K3277" s="208">
        <v>0</v>
      </c>
      <c r="L3277" s="208"/>
      <c r="M3277" s="208">
        <v>0</v>
      </c>
      <c r="N3277" s="208">
        <v>0</v>
      </c>
      <c r="O3277" s="330">
        <v>1300</v>
      </c>
      <c r="P3277" s="208" t="s">
        <v>257</v>
      </c>
      <c r="Q3277" s="208" t="s">
        <v>258</v>
      </c>
      <c r="R3277" s="208" t="s">
        <v>259</v>
      </c>
      <c r="S3277" s="203">
        <v>44837.595416666663</v>
      </c>
    </row>
    <row r="3278" spans="1:19" x14ac:dyDescent="0.2">
      <c r="A3278" s="208" t="s">
        <v>256</v>
      </c>
      <c r="B3278" s="208" t="s">
        <v>132</v>
      </c>
      <c r="C3278" s="203">
        <v>44821.458333333336</v>
      </c>
      <c r="D3278" s="208">
        <v>0</v>
      </c>
      <c r="E3278" s="208">
        <v>0</v>
      </c>
      <c r="F3278" s="208">
        <v>0.89800000000000002</v>
      </c>
      <c r="G3278" s="208">
        <v>0.89800000000000002</v>
      </c>
      <c r="H3278" s="208">
        <v>0</v>
      </c>
      <c r="I3278" s="208">
        <v>0</v>
      </c>
      <c r="J3278" s="208">
        <v>0</v>
      </c>
      <c r="K3278" s="208">
        <v>0</v>
      </c>
      <c r="L3278" s="208"/>
      <c r="M3278" s="208">
        <v>0</v>
      </c>
      <c r="N3278" s="208">
        <v>0</v>
      </c>
      <c r="O3278" s="330">
        <v>1300</v>
      </c>
      <c r="P3278" s="208" t="s">
        <v>257</v>
      </c>
      <c r="Q3278" s="208" t="s">
        <v>258</v>
      </c>
      <c r="R3278" s="208" t="s">
        <v>259</v>
      </c>
      <c r="S3278" s="203">
        <v>44837.595416666663</v>
      </c>
    </row>
    <row r="3279" spans="1:19" x14ac:dyDescent="0.2">
      <c r="A3279" s="208" t="s">
        <v>256</v>
      </c>
      <c r="B3279" s="208" t="s">
        <v>132</v>
      </c>
      <c r="C3279" s="203">
        <v>44821.5</v>
      </c>
      <c r="D3279" s="208">
        <v>0</v>
      </c>
      <c r="E3279" s="208">
        <v>0</v>
      </c>
      <c r="F3279" s="208">
        <v>0.89300000000000002</v>
      </c>
      <c r="G3279" s="208">
        <v>0.89300000000000002</v>
      </c>
      <c r="H3279" s="208">
        <v>0</v>
      </c>
      <c r="I3279" s="208">
        <v>0</v>
      </c>
      <c r="J3279" s="208">
        <v>0</v>
      </c>
      <c r="K3279" s="208">
        <v>0</v>
      </c>
      <c r="L3279" s="208"/>
      <c r="M3279" s="208">
        <v>0</v>
      </c>
      <c r="N3279" s="208">
        <v>0</v>
      </c>
      <c r="O3279" s="330">
        <v>1300</v>
      </c>
      <c r="P3279" s="208" t="s">
        <v>257</v>
      </c>
      <c r="Q3279" s="208" t="s">
        <v>258</v>
      </c>
      <c r="R3279" s="208" t="s">
        <v>259</v>
      </c>
      <c r="S3279" s="203">
        <v>44837.595416666663</v>
      </c>
    </row>
    <row r="3280" spans="1:19" x14ac:dyDescent="0.2">
      <c r="A3280" s="208" t="s">
        <v>256</v>
      </c>
      <c r="B3280" s="208" t="s">
        <v>132</v>
      </c>
      <c r="C3280" s="203">
        <v>44821.541666666664</v>
      </c>
      <c r="D3280" s="208">
        <v>0</v>
      </c>
      <c r="E3280" s="208">
        <v>0</v>
      </c>
      <c r="F3280" s="208">
        <v>0.88400000000000001</v>
      </c>
      <c r="G3280" s="208">
        <v>0.88400000000000001</v>
      </c>
      <c r="H3280" s="208">
        <v>0</v>
      </c>
      <c r="I3280" s="208">
        <v>0</v>
      </c>
      <c r="J3280" s="208">
        <v>0</v>
      </c>
      <c r="K3280" s="208">
        <v>0</v>
      </c>
      <c r="L3280" s="208"/>
      <c r="M3280" s="208">
        <v>0</v>
      </c>
      <c r="N3280" s="208">
        <v>0</v>
      </c>
      <c r="O3280" s="330">
        <v>1300</v>
      </c>
      <c r="P3280" s="208" t="s">
        <v>257</v>
      </c>
      <c r="Q3280" s="208" t="s">
        <v>258</v>
      </c>
      <c r="R3280" s="208" t="s">
        <v>259</v>
      </c>
      <c r="S3280" s="203">
        <v>44837.595416666663</v>
      </c>
    </row>
    <row r="3281" spans="1:19" x14ac:dyDescent="0.2">
      <c r="A3281" s="208" t="s">
        <v>256</v>
      </c>
      <c r="B3281" s="208" t="s">
        <v>132</v>
      </c>
      <c r="C3281" s="203">
        <v>44821.583333333336</v>
      </c>
      <c r="D3281" s="208">
        <v>0</v>
      </c>
      <c r="E3281" s="208">
        <v>0</v>
      </c>
      <c r="F3281" s="208">
        <v>0.88200000000000001</v>
      </c>
      <c r="G3281" s="208">
        <v>0.88200000000000001</v>
      </c>
      <c r="H3281" s="208">
        <v>0</v>
      </c>
      <c r="I3281" s="208">
        <v>0</v>
      </c>
      <c r="J3281" s="208">
        <v>0</v>
      </c>
      <c r="K3281" s="208">
        <v>0</v>
      </c>
      <c r="L3281" s="208"/>
      <c r="M3281" s="208">
        <v>0</v>
      </c>
      <c r="N3281" s="208">
        <v>0</v>
      </c>
      <c r="O3281" s="330">
        <v>1300</v>
      </c>
      <c r="P3281" s="208" t="s">
        <v>257</v>
      </c>
      <c r="Q3281" s="208" t="s">
        <v>258</v>
      </c>
      <c r="R3281" s="208" t="s">
        <v>259</v>
      </c>
      <c r="S3281" s="203">
        <v>44837.595416666663</v>
      </c>
    </row>
    <row r="3282" spans="1:19" x14ac:dyDescent="0.2">
      <c r="A3282" s="208" t="s">
        <v>256</v>
      </c>
      <c r="B3282" s="208" t="s">
        <v>132</v>
      </c>
      <c r="C3282" s="203">
        <v>44821.625</v>
      </c>
      <c r="D3282" s="208">
        <v>0</v>
      </c>
      <c r="E3282" s="208">
        <v>0</v>
      </c>
      <c r="F3282" s="208">
        <v>0.9</v>
      </c>
      <c r="G3282" s="208">
        <v>0.9</v>
      </c>
      <c r="H3282" s="208">
        <v>0</v>
      </c>
      <c r="I3282" s="208">
        <v>0</v>
      </c>
      <c r="J3282" s="208">
        <v>0</v>
      </c>
      <c r="K3282" s="208">
        <v>0</v>
      </c>
      <c r="L3282" s="208"/>
      <c r="M3282" s="208">
        <v>0</v>
      </c>
      <c r="N3282" s="208">
        <v>0</v>
      </c>
      <c r="O3282" s="330">
        <v>1300</v>
      </c>
      <c r="P3282" s="208" t="s">
        <v>257</v>
      </c>
      <c r="Q3282" s="208" t="s">
        <v>258</v>
      </c>
      <c r="R3282" s="208" t="s">
        <v>259</v>
      </c>
      <c r="S3282" s="203">
        <v>44837.595416666663</v>
      </c>
    </row>
    <row r="3283" spans="1:19" x14ac:dyDescent="0.2">
      <c r="A3283" s="208" t="s">
        <v>256</v>
      </c>
      <c r="B3283" s="208" t="s">
        <v>132</v>
      </c>
      <c r="C3283" s="203">
        <v>44821.666666666664</v>
      </c>
      <c r="D3283" s="208">
        <v>0</v>
      </c>
      <c r="E3283" s="208">
        <v>0</v>
      </c>
      <c r="F3283" s="208">
        <v>0.88900000000000001</v>
      </c>
      <c r="G3283" s="208">
        <v>0.88900000000000001</v>
      </c>
      <c r="H3283" s="208">
        <v>0</v>
      </c>
      <c r="I3283" s="208">
        <v>0</v>
      </c>
      <c r="J3283" s="208">
        <v>0</v>
      </c>
      <c r="K3283" s="208">
        <v>0</v>
      </c>
      <c r="L3283" s="208"/>
      <c r="M3283" s="208">
        <v>0</v>
      </c>
      <c r="N3283" s="208">
        <v>0</v>
      </c>
      <c r="O3283" s="330">
        <v>1300</v>
      </c>
      <c r="P3283" s="208" t="s">
        <v>257</v>
      </c>
      <c r="Q3283" s="208" t="s">
        <v>258</v>
      </c>
      <c r="R3283" s="208" t="s">
        <v>259</v>
      </c>
      <c r="S3283" s="203">
        <v>44837.595416666663</v>
      </c>
    </row>
    <row r="3284" spans="1:19" x14ac:dyDescent="0.2">
      <c r="A3284" s="208" t="s">
        <v>256</v>
      </c>
      <c r="B3284" s="208" t="s">
        <v>132</v>
      </c>
      <c r="C3284" s="203">
        <v>44821.708333333336</v>
      </c>
      <c r="D3284" s="208">
        <v>0</v>
      </c>
      <c r="E3284" s="208">
        <v>0</v>
      </c>
      <c r="F3284" s="208">
        <v>0.74199999999999999</v>
      </c>
      <c r="G3284" s="208">
        <v>0.74199999999999999</v>
      </c>
      <c r="H3284" s="208">
        <v>0</v>
      </c>
      <c r="I3284" s="208">
        <v>0</v>
      </c>
      <c r="J3284" s="208">
        <v>0</v>
      </c>
      <c r="K3284" s="208">
        <v>0</v>
      </c>
      <c r="L3284" s="208"/>
      <c r="M3284" s="208">
        <v>0</v>
      </c>
      <c r="N3284" s="208">
        <v>0</v>
      </c>
      <c r="O3284" s="330">
        <v>1300</v>
      </c>
      <c r="P3284" s="208" t="s">
        <v>257</v>
      </c>
      <c r="Q3284" s="208" t="s">
        <v>258</v>
      </c>
      <c r="R3284" s="208" t="s">
        <v>259</v>
      </c>
      <c r="S3284" s="203">
        <v>44837.595416666663</v>
      </c>
    </row>
    <row r="3285" spans="1:19" x14ac:dyDescent="0.2">
      <c r="A3285" s="208" t="s">
        <v>256</v>
      </c>
      <c r="B3285" s="208" t="s">
        <v>132</v>
      </c>
      <c r="C3285" s="203">
        <v>44821.75</v>
      </c>
      <c r="D3285" s="208">
        <v>0</v>
      </c>
      <c r="E3285" s="208">
        <v>0</v>
      </c>
      <c r="F3285" s="208">
        <v>0.64200000000000002</v>
      </c>
      <c r="G3285" s="208">
        <v>0.64200000000000002</v>
      </c>
      <c r="H3285" s="208">
        <v>0</v>
      </c>
      <c r="I3285" s="208">
        <v>0</v>
      </c>
      <c r="J3285" s="208">
        <v>0</v>
      </c>
      <c r="K3285" s="208">
        <v>0</v>
      </c>
      <c r="L3285" s="208"/>
      <c r="M3285" s="208">
        <v>0</v>
      </c>
      <c r="N3285" s="208">
        <v>0</v>
      </c>
      <c r="O3285" s="330">
        <v>1300</v>
      </c>
      <c r="P3285" s="208" t="s">
        <v>257</v>
      </c>
      <c r="Q3285" s="208" t="s">
        <v>258</v>
      </c>
      <c r="R3285" s="208" t="s">
        <v>259</v>
      </c>
      <c r="S3285" s="203">
        <v>44837.595416666663</v>
      </c>
    </row>
    <row r="3286" spans="1:19" x14ac:dyDescent="0.2">
      <c r="A3286" s="208" t="s">
        <v>256</v>
      </c>
      <c r="B3286" s="208" t="s">
        <v>132</v>
      </c>
      <c r="C3286" s="203">
        <v>44821.791666666664</v>
      </c>
      <c r="D3286" s="208">
        <v>0</v>
      </c>
      <c r="E3286" s="208">
        <v>0</v>
      </c>
      <c r="F3286" s="208">
        <v>0.64100000000000001</v>
      </c>
      <c r="G3286" s="208">
        <v>0.64100000000000001</v>
      </c>
      <c r="H3286" s="208">
        <v>0</v>
      </c>
      <c r="I3286" s="208">
        <v>0</v>
      </c>
      <c r="J3286" s="208">
        <v>0</v>
      </c>
      <c r="K3286" s="208">
        <v>0</v>
      </c>
      <c r="L3286" s="208"/>
      <c r="M3286" s="208">
        <v>0</v>
      </c>
      <c r="N3286" s="208">
        <v>0</v>
      </c>
      <c r="O3286" s="330">
        <v>1300</v>
      </c>
      <c r="P3286" s="208" t="s">
        <v>257</v>
      </c>
      <c r="Q3286" s="208" t="s">
        <v>258</v>
      </c>
      <c r="R3286" s="208" t="s">
        <v>259</v>
      </c>
      <c r="S3286" s="203">
        <v>44837.595416666663</v>
      </c>
    </row>
    <row r="3287" spans="1:19" x14ac:dyDescent="0.2">
      <c r="A3287" s="208" t="s">
        <v>256</v>
      </c>
      <c r="B3287" s="208" t="s">
        <v>132</v>
      </c>
      <c r="C3287" s="203">
        <v>44821.833333333336</v>
      </c>
      <c r="D3287" s="208">
        <v>0</v>
      </c>
      <c r="E3287" s="208">
        <v>0</v>
      </c>
      <c r="F3287" s="208">
        <v>0.64</v>
      </c>
      <c r="G3287" s="208">
        <v>0.64</v>
      </c>
      <c r="H3287" s="208">
        <v>0</v>
      </c>
      <c r="I3287" s="208">
        <v>0</v>
      </c>
      <c r="J3287" s="208">
        <v>0</v>
      </c>
      <c r="K3287" s="208">
        <v>0</v>
      </c>
      <c r="L3287" s="208"/>
      <c r="M3287" s="208">
        <v>0</v>
      </c>
      <c r="N3287" s="208">
        <v>0</v>
      </c>
      <c r="O3287" s="330">
        <v>1300</v>
      </c>
      <c r="P3287" s="208" t="s">
        <v>257</v>
      </c>
      <c r="Q3287" s="208" t="s">
        <v>258</v>
      </c>
      <c r="R3287" s="208" t="s">
        <v>259</v>
      </c>
      <c r="S3287" s="203">
        <v>44837.595416666663</v>
      </c>
    </row>
    <row r="3288" spans="1:19" x14ac:dyDescent="0.2">
      <c r="A3288" s="208" t="s">
        <v>256</v>
      </c>
      <c r="B3288" s="208" t="s">
        <v>132</v>
      </c>
      <c r="C3288" s="203">
        <v>44821.875</v>
      </c>
      <c r="D3288" s="208">
        <v>0</v>
      </c>
      <c r="E3288" s="208">
        <v>0</v>
      </c>
      <c r="F3288" s="208">
        <v>0.64100000000000001</v>
      </c>
      <c r="G3288" s="208">
        <v>0.64100000000000001</v>
      </c>
      <c r="H3288" s="208">
        <v>0</v>
      </c>
      <c r="I3288" s="208">
        <v>0</v>
      </c>
      <c r="J3288" s="208">
        <v>0</v>
      </c>
      <c r="K3288" s="208">
        <v>0</v>
      </c>
      <c r="L3288" s="208"/>
      <c r="M3288" s="208">
        <v>0</v>
      </c>
      <c r="N3288" s="208">
        <v>0</v>
      </c>
      <c r="O3288" s="330">
        <v>1300</v>
      </c>
      <c r="P3288" s="208" t="s">
        <v>257</v>
      </c>
      <c r="Q3288" s="208" t="s">
        <v>258</v>
      </c>
      <c r="R3288" s="208" t="s">
        <v>259</v>
      </c>
      <c r="S3288" s="203">
        <v>44837.595416666663</v>
      </c>
    </row>
    <row r="3289" spans="1:19" x14ac:dyDescent="0.2">
      <c r="A3289" s="208" t="s">
        <v>256</v>
      </c>
      <c r="B3289" s="208" t="s">
        <v>132</v>
      </c>
      <c r="C3289" s="203">
        <v>44821.916666666664</v>
      </c>
      <c r="D3289" s="208">
        <v>0</v>
      </c>
      <c r="E3289" s="208">
        <v>0</v>
      </c>
      <c r="F3289" s="208">
        <v>0.70099999999999996</v>
      </c>
      <c r="G3289" s="208">
        <v>0.70099999999999996</v>
      </c>
      <c r="H3289" s="208">
        <v>0</v>
      </c>
      <c r="I3289" s="208">
        <v>0</v>
      </c>
      <c r="J3289" s="208">
        <v>0</v>
      </c>
      <c r="K3289" s="208">
        <v>0</v>
      </c>
      <c r="L3289" s="208"/>
      <c r="M3289" s="208">
        <v>0</v>
      </c>
      <c r="N3289" s="208">
        <v>0</v>
      </c>
      <c r="O3289" s="330">
        <v>1300</v>
      </c>
      <c r="P3289" s="208" t="s">
        <v>257</v>
      </c>
      <c r="Q3289" s="208" t="s">
        <v>258</v>
      </c>
      <c r="R3289" s="208" t="s">
        <v>259</v>
      </c>
      <c r="S3289" s="203">
        <v>44837.595416666663</v>
      </c>
    </row>
    <row r="3290" spans="1:19" x14ac:dyDescent="0.2">
      <c r="A3290" s="208" t="s">
        <v>256</v>
      </c>
      <c r="B3290" s="208" t="s">
        <v>132</v>
      </c>
      <c r="C3290" s="203">
        <v>44821.958333333336</v>
      </c>
      <c r="D3290" s="208">
        <v>0</v>
      </c>
      <c r="E3290" s="208">
        <v>0</v>
      </c>
      <c r="F3290" s="208">
        <v>0.70099999999999996</v>
      </c>
      <c r="G3290" s="208">
        <v>0.70099999999999996</v>
      </c>
      <c r="H3290" s="208">
        <v>0</v>
      </c>
      <c r="I3290" s="208">
        <v>0</v>
      </c>
      <c r="J3290" s="208">
        <v>0</v>
      </c>
      <c r="K3290" s="208">
        <v>0</v>
      </c>
      <c r="L3290" s="208"/>
      <c r="M3290" s="208">
        <v>0</v>
      </c>
      <c r="N3290" s="208">
        <v>0</v>
      </c>
      <c r="O3290" s="330">
        <v>1300</v>
      </c>
      <c r="P3290" s="208" t="s">
        <v>257</v>
      </c>
      <c r="Q3290" s="208" t="s">
        <v>258</v>
      </c>
      <c r="R3290" s="208" t="s">
        <v>259</v>
      </c>
      <c r="S3290" s="203">
        <v>44837.595416666663</v>
      </c>
    </row>
    <row r="3291" spans="1:19" x14ac:dyDescent="0.2">
      <c r="A3291" s="208" t="s">
        <v>256</v>
      </c>
      <c r="B3291" s="208" t="s">
        <v>132</v>
      </c>
      <c r="C3291" s="203">
        <v>44822</v>
      </c>
      <c r="D3291" s="208">
        <v>0</v>
      </c>
      <c r="E3291" s="208">
        <v>0</v>
      </c>
      <c r="F3291" s="208">
        <v>0.66800000000000004</v>
      </c>
      <c r="G3291" s="208">
        <v>0.66800000000000004</v>
      </c>
      <c r="H3291" s="208">
        <v>0</v>
      </c>
      <c r="I3291" s="208">
        <v>0</v>
      </c>
      <c r="J3291" s="208">
        <v>0</v>
      </c>
      <c r="K3291" s="208">
        <v>0</v>
      </c>
      <c r="L3291" s="208"/>
      <c r="M3291" s="208">
        <v>0</v>
      </c>
      <c r="N3291" s="208">
        <v>0</v>
      </c>
      <c r="O3291" s="330">
        <v>1300</v>
      </c>
      <c r="P3291" s="208" t="s">
        <v>257</v>
      </c>
      <c r="Q3291" s="208" t="s">
        <v>258</v>
      </c>
      <c r="R3291" s="208" t="s">
        <v>259</v>
      </c>
      <c r="S3291" s="203">
        <v>44837.595416666663</v>
      </c>
    </row>
    <row r="3292" spans="1:19" x14ac:dyDescent="0.2">
      <c r="A3292" s="208" t="s">
        <v>256</v>
      </c>
      <c r="B3292" s="208" t="s">
        <v>132</v>
      </c>
      <c r="C3292" s="203">
        <v>44822.041666666664</v>
      </c>
      <c r="D3292" s="208">
        <v>0</v>
      </c>
      <c r="E3292" s="208">
        <v>0</v>
      </c>
      <c r="F3292" s="208">
        <v>0.64700000000000002</v>
      </c>
      <c r="G3292" s="208">
        <v>0.64700000000000002</v>
      </c>
      <c r="H3292" s="208">
        <v>0</v>
      </c>
      <c r="I3292" s="208">
        <v>0</v>
      </c>
      <c r="J3292" s="208">
        <v>0</v>
      </c>
      <c r="K3292" s="208">
        <v>0</v>
      </c>
      <c r="L3292" s="208"/>
      <c r="M3292" s="208">
        <v>0</v>
      </c>
      <c r="N3292" s="208">
        <v>0</v>
      </c>
      <c r="O3292" s="330">
        <v>1300</v>
      </c>
      <c r="P3292" s="208" t="s">
        <v>257</v>
      </c>
      <c r="Q3292" s="208" t="s">
        <v>258</v>
      </c>
      <c r="R3292" s="208" t="s">
        <v>259</v>
      </c>
      <c r="S3292" s="203">
        <v>44837.595416666663</v>
      </c>
    </row>
    <row r="3293" spans="1:19" x14ac:dyDescent="0.2">
      <c r="A3293" s="208" t="s">
        <v>256</v>
      </c>
      <c r="B3293" s="208" t="s">
        <v>132</v>
      </c>
      <c r="C3293" s="203">
        <v>44822.083333333336</v>
      </c>
      <c r="D3293" s="208">
        <v>0</v>
      </c>
      <c r="E3293" s="208">
        <v>0</v>
      </c>
      <c r="F3293" s="208">
        <v>0.66300000000000003</v>
      </c>
      <c r="G3293" s="208">
        <v>0.66300000000000003</v>
      </c>
      <c r="H3293" s="208">
        <v>0</v>
      </c>
      <c r="I3293" s="208">
        <v>0</v>
      </c>
      <c r="J3293" s="208">
        <v>0</v>
      </c>
      <c r="K3293" s="208">
        <v>0</v>
      </c>
      <c r="L3293" s="208"/>
      <c r="M3293" s="208">
        <v>0</v>
      </c>
      <c r="N3293" s="208">
        <v>0</v>
      </c>
      <c r="O3293" s="330">
        <v>1300</v>
      </c>
      <c r="P3293" s="208" t="s">
        <v>257</v>
      </c>
      <c r="Q3293" s="208" t="s">
        <v>258</v>
      </c>
      <c r="R3293" s="208" t="s">
        <v>259</v>
      </c>
      <c r="S3293" s="203">
        <v>44837.595416666663</v>
      </c>
    </row>
    <row r="3294" spans="1:19" x14ac:dyDescent="0.2">
      <c r="A3294" s="208" t="s">
        <v>256</v>
      </c>
      <c r="B3294" s="208" t="s">
        <v>132</v>
      </c>
      <c r="C3294" s="203">
        <v>44822.125</v>
      </c>
      <c r="D3294" s="208">
        <v>0</v>
      </c>
      <c r="E3294" s="208">
        <v>0</v>
      </c>
      <c r="F3294" s="208">
        <v>0.64300000000000002</v>
      </c>
      <c r="G3294" s="208">
        <v>0.64300000000000002</v>
      </c>
      <c r="H3294" s="208">
        <v>0</v>
      </c>
      <c r="I3294" s="208">
        <v>0</v>
      </c>
      <c r="J3294" s="208">
        <v>0</v>
      </c>
      <c r="K3294" s="208">
        <v>0</v>
      </c>
      <c r="L3294" s="208"/>
      <c r="M3294" s="208">
        <v>0</v>
      </c>
      <c r="N3294" s="208">
        <v>0</v>
      </c>
      <c r="O3294" s="330">
        <v>1300</v>
      </c>
      <c r="P3294" s="208" t="s">
        <v>257</v>
      </c>
      <c r="Q3294" s="208" t="s">
        <v>258</v>
      </c>
      <c r="R3294" s="208" t="s">
        <v>259</v>
      </c>
      <c r="S3294" s="203">
        <v>44837.595416666663</v>
      </c>
    </row>
    <row r="3295" spans="1:19" x14ac:dyDescent="0.2">
      <c r="A3295" s="208" t="s">
        <v>256</v>
      </c>
      <c r="B3295" s="208" t="s">
        <v>132</v>
      </c>
      <c r="C3295" s="203">
        <v>44822.166666666664</v>
      </c>
      <c r="D3295" s="208">
        <v>0</v>
      </c>
      <c r="E3295" s="208">
        <v>0</v>
      </c>
      <c r="F3295" s="208">
        <v>0.66200000000000003</v>
      </c>
      <c r="G3295" s="208">
        <v>0.66200000000000003</v>
      </c>
      <c r="H3295" s="208">
        <v>0</v>
      </c>
      <c r="I3295" s="208">
        <v>0</v>
      </c>
      <c r="J3295" s="208">
        <v>0</v>
      </c>
      <c r="K3295" s="208">
        <v>0</v>
      </c>
      <c r="L3295" s="208"/>
      <c r="M3295" s="208">
        <v>0</v>
      </c>
      <c r="N3295" s="208">
        <v>0</v>
      </c>
      <c r="O3295" s="330">
        <v>1300</v>
      </c>
      <c r="P3295" s="208" t="s">
        <v>257</v>
      </c>
      <c r="Q3295" s="208" t="s">
        <v>258</v>
      </c>
      <c r="R3295" s="208" t="s">
        <v>259</v>
      </c>
      <c r="S3295" s="203">
        <v>44837.595416666663</v>
      </c>
    </row>
    <row r="3296" spans="1:19" x14ac:dyDescent="0.2">
      <c r="A3296" s="208" t="s">
        <v>256</v>
      </c>
      <c r="B3296" s="208" t="s">
        <v>132</v>
      </c>
      <c r="C3296" s="203">
        <v>44822.208333333336</v>
      </c>
      <c r="D3296" s="208">
        <v>0</v>
      </c>
      <c r="E3296" s="208">
        <v>0</v>
      </c>
      <c r="F3296" s="208">
        <v>0.65100000000000002</v>
      </c>
      <c r="G3296" s="208">
        <v>0.65100000000000002</v>
      </c>
      <c r="H3296" s="208">
        <v>0</v>
      </c>
      <c r="I3296" s="208">
        <v>0</v>
      </c>
      <c r="J3296" s="208">
        <v>0</v>
      </c>
      <c r="K3296" s="208">
        <v>0</v>
      </c>
      <c r="L3296" s="208"/>
      <c r="M3296" s="208">
        <v>0</v>
      </c>
      <c r="N3296" s="208">
        <v>0</v>
      </c>
      <c r="O3296" s="330">
        <v>1300</v>
      </c>
      <c r="P3296" s="208" t="s">
        <v>257</v>
      </c>
      <c r="Q3296" s="208" t="s">
        <v>258</v>
      </c>
      <c r="R3296" s="208" t="s">
        <v>259</v>
      </c>
      <c r="S3296" s="203">
        <v>44837.595416666663</v>
      </c>
    </row>
    <row r="3297" spans="1:19" x14ac:dyDescent="0.2">
      <c r="A3297" s="208" t="s">
        <v>256</v>
      </c>
      <c r="B3297" s="208" t="s">
        <v>132</v>
      </c>
      <c r="C3297" s="203">
        <v>44822.25</v>
      </c>
      <c r="D3297" s="208">
        <v>0</v>
      </c>
      <c r="E3297" s="208">
        <v>0</v>
      </c>
      <c r="F3297" s="208">
        <v>0.65500000000000003</v>
      </c>
      <c r="G3297" s="208">
        <v>0.65500000000000003</v>
      </c>
      <c r="H3297" s="208">
        <v>0</v>
      </c>
      <c r="I3297" s="208">
        <v>0</v>
      </c>
      <c r="J3297" s="208">
        <v>0</v>
      </c>
      <c r="K3297" s="208">
        <v>0</v>
      </c>
      <c r="L3297" s="208"/>
      <c r="M3297" s="208">
        <v>0</v>
      </c>
      <c r="N3297" s="208">
        <v>0</v>
      </c>
      <c r="O3297" s="330">
        <v>1300</v>
      </c>
      <c r="P3297" s="208" t="s">
        <v>257</v>
      </c>
      <c r="Q3297" s="208" t="s">
        <v>258</v>
      </c>
      <c r="R3297" s="208" t="s">
        <v>259</v>
      </c>
      <c r="S3297" s="203">
        <v>44837.595416666663</v>
      </c>
    </row>
    <row r="3298" spans="1:19" x14ac:dyDescent="0.2">
      <c r="A3298" s="208" t="s">
        <v>256</v>
      </c>
      <c r="B3298" s="208" t="s">
        <v>132</v>
      </c>
      <c r="C3298" s="203">
        <v>44822.291666666664</v>
      </c>
      <c r="D3298" s="208">
        <v>0</v>
      </c>
      <c r="E3298" s="208">
        <v>0</v>
      </c>
      <c r="F3298" s="208">
        <v>0.628</v>
      </c>
      <c r="G3298" s="208">
        <v>0.628</v>
      </c>
      <c r="H3298" s="208">
        <v>0</v>
      </c>
      <c r="I3298" s="208">
        <v>0</v>
      </c>
      <c r="J3298" s="208">
        <v>0</v>
      </c>
      <c r="K3298" s="208">
        <v>0</v>
      </c>
      <c r="L3298" s="208"/>
      <c r="M3298" s="208">
        <v>0</v>
      </c>
      <c r="N3298" s="208">
        <v>0</v>
      </c>
      <c r="O3298" s="330">
        <v>1300</v>
      </c>
      <c r="P3298" s="208" t="s">
        <v>257</v>
      </c>
      <c r="Q3298" s="208" t="s">
        <v>258</v>
      </c>
      <c r="R3298" s="208" t="s">
        <v>259</v>
      </c>
      <c r="S3298" s="203">
        <v>44837.595416666663</v>
      </c>
    </row>
    <row r="3299" spans="1:19" x14ac:dyDescent="0.2">
      <c r="A3299" s="208" t="s">
        <v>256</v>
      </c>
      <c r="B3299" s="208" t="s">
        <v>132</v>
      </c>
      <c r="C3299" s="203">
        <v>44822.333333333336</v>
      </c>
      <c r="D3299" s="208">
        <v>0</v>
      </c>
      <c r="E3299" s="208">
        <v>0</v>
      </c>
      <c r="F3299" s="208">
        <v>0.59199999999999997</v>
      </c>
      <c r="G3299" s="208">
        <v>0.59199999999999997</v>
      </c>
      <c r="H3299" s="208">
        <v>0</v>
      </c>
      <c r="I3299" s="208">
        <v>0</v>
      </c>
      <c r="J3299" s="208">
        <v>0</v>
      </c>
      <c r="K3299" s="208">
        <v>0</v>
      </c>
      <c r="L3299" s="208"/>
      <c r="M3299" s="208">
        <v>0</v>
      </c>
      <c r="N3299" s="208">
        <v>0</v>
      </c>
      <c r="O3299" s="330">
        <v>1300</v>
      </c>
      <c r="P3299" s="208" t="s">
        <v>257</v>
      </c>
      <c r="Q3299" s="208" t="s">
        <v>258</v>
      </c>
      <c r="R3299" s="208" t="s">
        <v>259</v>
      </c>
      <c r="S3299" s="203">
        <v>44837.595416666663</v>
      </c>
    </row>
    <row r="3300" spans="1:19" x14ac:dyDescent="0.2">
      <c r="A3300" s="208" t="s">
        <v>256</v>
      </c>
      <c r="B3300" s="208" t="s">
        <v>132</v>
      </c>
      <c r="C3300" s="203">
        <v>44822.375</v>
      </c>
      <c r="D3300" s="208">
        <v>0</v>
      </c>
      <c r="E3300" s="208">
        <v>0</v>
      </c>
      <c r="F3300" s="208">
        <v>0.58099999999999996</v>
      </c>
      <c r="G3300" s="208">
        <v>0.58099999999999996</v>
      </c>
      <c r="H3300" s="208">
        <v>0</v>
      </c>
      <c r="I3300" s="208">
        <v>0</v>
      </c>
      <c r="J3300" s="208">
        <v>0</v>
      </c>
      <c r="K3300" s="208">
        <v>0</v>
      </c>
      <c r="L3300" s="208"/>
      <c r="M3300" s="208">
        <v>0</v>
      </c>
      <c r="N3300" s="208">
        <v>0</v>
      </c>
      <c r="O3300" s="330">
        <v>1300</v>
      </c>
      <c r="P3300" s="208" t="s">
        <v>257</v>
      </c>
      <c r="Q3300" s="208" t="s">
        <v>258</v>
      </c>
      <c r="R3300" s="208" t="s">
        <v>259</v>
      </c>
      <c r="S3300" s="203">
        <v>44837.595416666663</v>
      </c>
    </row>
    <row r="3301" spans="1:19" x14ac:dyDescent="0.2">
      <c r="A3301" s="208" t="s">
        <v>256</v>
      </c>
      <c r="B3301" s="208" t="s">
        <v>132</v>
      </c>
      <c r="C3301" s="203">
        <v>44822.416666666664</v>
      </c>
      <c r="D3301" s="208">
        <v>0</v>
      </c>
      <c r="E3301" s="208">
        <v>0</v>
      </c>
      <c r="F3301" s="208">
        <v>0.58799999999999997</v>
      </c>
      <c r="G3301" s="208">
        <v>0.58799999999999997</v>
      </c>
      <c r="H3301" s="208">
        <v>0</v>
      </c>
      <c r="I3301" s="208">
        <v>0</v>
      </c>
      <c r="J3301" s="208">
        <v>0</v>
      </c>
      <c r="K3301" s="208">
        <v>0</v>
      </c>
      <c r="L3301" s="208"/>
      <c r="M3301" s="208">
        <v>0</v>
      </c>
      <c r="N3301" s="208">
        <v>0</v>
      </c>
      <c r="O3301" s="330">
        <v>1300</v>
      </c>
      <c r="P3301" s="208" t="s">
        <v>257</v>
      </c>
      <c r="Q3301" s="208" t="s">
        <v>258</v>
      </c>
      <c r="R3301" s="208" t="s">
        <v>259</v>
      </c>
      <c r="S3301" s="203">
        <v>44837.595416666663</v>
      </c>
    </row>
    <row r="3302" spans="1:19" x14ac:dyDescent="0.2">
      <c r="A3302" s="208" t="s">
        <v>256</v>
      </c>
      <c r="B3302" s="208" t="s">
        <v>132</v>
      </c>
      <c r="C3302" s="203">
        <v>44822.458333333336</v>
      </c>
      <c r="D3302" s="208">
        <v>0</v>
      </c>
      <c r="E3302" s="208">
        <v>0</v>
      </c>
      <c r="F3302" s="208">
        <v>0.58799999999999997</v>
      </c>
      <c r="G3302" s="208">
        <v>0.58799999999999997</v>
      </c>
      <c r="H3302" s="208">
        <v>0</v>
      </c>
      <c r="I3302" s="208">
        <v>0</v>
      </c>
      <c r="J3302" s="208">
        <v>0</v>
      </c>
      <c r="K3302" s="208">
        <v>0</v>
      </c>
      <c r="L3302" s="208"/>
      <c r="M3302" s="208">
        <v>0</v>
      </c>
      <c r="N3302" s="208">
        <v>0</v>
      </c>
      <c r="O3302" s="330">
        <v>1300</v>
      </c>
      <c r="P3302" s="208" t="s">
        <v>257</v>
      </c>
      <c r="Q3302" s="208" t="s">
        <v>258</v>
      </c>
      <c r="R3302" s="208" t="s">
        <v>259</v>
      </c>
      <c r="S3302" s="203">
        <v>44837.595416666663</v>
      </c>
    </row>
    <row r="3303" spans="1:19" x14ac:dyDescent="0.2">
      <c r="A3303" s="208" t="s">
        <v>256</v>
      </c>
      <c r="B3303" s="208" t="s">
        <v>132</v>
      </c>
      <c r="C3303" s="203">
        <v>44822.5</v>
      </c>
      <c r="D3303" s="208">
        <v>0</v>
      </c>
      <c r="E3303" s="208">
        <v>0</v>
      </c>
      <c r="F3303" s="208">
        <v>0.58699999999999997</v>
      </c>
      <c r="G3303" s="208">
        <v>0.58699999999999997</v>
      </c>
      <c r="H3303" s="208">
        <v>0</v>
      </c>
      <c r="I3303" s="208">
        <v>0</v>
      </c>
      <c r="J3303" s="208">
        <v>0</v>
      </c>
      <c r="K3303" s="208">
        <v>0</v>
      </c>
      <c r="L3303" s="208"/>
      <c r="M3303" s="208">
        <v>0</v>
      </c>
      <c r="N3303" s="208">
        <v>0</v>
      </c>
      <c r="O3303" s="330">
        <v>1300</v>
      </c>
      <c r="P3303" s="208" t="s">
        <v>257</v>
      </c>
      <c r="Q3303" s="208" t="s">
        <v>258</v>
      </c>
      <c r="R3303" s="208" t="s">
        <v>259</v>
      </c>
      <c r="S3303" s="203">
        <v>44837.595416666663</v>
      </c>
    </row>
    <row r="3304" spans="1:19" x14ac:dyDescent="0.2">
      <c r="A3304" s="208" t="s">
        <v>256</v>
      </c>
      <c r="B3304" s="208" t="s">
        <v>132</v>
      </c>
      <c r="C3304" s="203">
        <v>44822.541666666664</v>
      </c>
      <c r="D3304" s="208">
        <v>0</v>
      </c>
      <c r="E3304" s="208">
        <v>0</v>
      </c>
      <c r="F3304" s="208">
        <v>0.58199999999999996</v>
      </c>
      <c r="G3304" s="208">
        <v>0.58199999999999996</v>
      </c>
      <c r="H3304" s="208">
        <v>0</v>
      </c>
      <c r="I3304" s="208">
        <v>0</v>
      </c>
      <c r="J3304" s="208">
        <v>0</v>
      </c>
      <c r="K3304" s="208">
        <v>0</v>
      </c>
      <c r="L3304" s="208"/>
      <c r="M3304" s="208">
        <v>0</v>
      </c>
      <c r="N3304" s="208">
        <v>0</v>
      </c>
      <c r="O3304" s="330">
        <v>1300</v>
      </c>
      <c r="P3304" s="208" t="s">
        <v>257</v>
      </c>
      <c r="Q3304" s="208" t="s">
        <v>258</v>
      </c>
      <c r="R3304" s="208" t="s">
        <v>259</v>
      </c>
      <c r="S3304" s="203">
        <v>44837.595416666663</v>
      </c>
    </row>
    <row r="3305" spans="1:19" x14ac:dyDescent="0.2">
      <c r="A3305" s="208" t="s">
        <v>256</v>
      </c>
      <c r="B3305" s="208" t="s">
        <v>132</v>
      </c>
      <c r="C3305" s="203">
        <v>44822.583333333336</v>
      </c>
      <c r="D3305" s="208">
        <v>0</v>
      </c>
      <c r="E3305" s="208">
        <v>0</v>
      </c>
      <c r="F3305" s="208">
        <v>0.59199999999999997</v>
      </c>
      <c r="G3305" s="208">
        <v>0.59199999999999997</v>
      </c>
      <c r="H3305" s="208">
        <v>0</v>
      </c>
      <c r="I3305" s="208">
        <v>0</v>
      </c>
      <c r="J3305" s="208">
        <v>0</v>
      </c>
      <c r="K3305" s="208">
        <v>0</v>
      </c>
      <c r="L3305" s="208"/>
      <c r="M3305" s="208">
        <v>0</v>
      </c>
      <c r="N3305" s="208">
        <v>0</v>
      </c>
      <c r="O3305" s="330">
        <v>1300</v>
      </c>
      <c r="P3305" s="208" t="s">
        <v>257</v>
      </c>
      <c r="Q3305" s="208" t="s">
        <v>258</v>
      </c>
      <c r="R3305" s="208" t="s">
        <v>259</v>
      </c>
      <c r="S3305" s="203">
        <v>44837.595416666663</v>
      </c>
    </row>
    <row r="3306" spans="1:19" x14ac:dyDescent="0.2">
      <c r="A3306" s="208" t="s">
        <v>256</v>
      </c>
      <c r="B3306" s="208" t="s">
        <v>132</v>
      </c>
      <c r="C3306" s="203">
        <v>44822.625</v>
      </c>
      <c r="D3306" s="208">
        <v>0</v>
      </c>
      <c r="E3306" s="208">
        <v>0</v>
      </c>
      <c r="F3306" s="208">
        <v>0.59299999999999997</v>
      </c>
      <c r="G3306" s="208">
        <v>0.59299999999999997</v>
      </c>
      <c r="H3306" s="208">
        <v>0</v>
      </c>
      <c r="I3306" s="208">
        <v>0</v>
      </c>
      <c r="J3306" s="208">
        <v>0</v>
      </c>
      <c r="K3306" s="208">
        <v>0</v>
      </c>
      <c r="L3306" s="208"/>
      <c r="M3306" s="208">
        <v>0</v>
      </c>
      <c r="N3306" s="208">
        <v>0</v>
      </c>
      <c r="O3306" s="330">
        <v>1300</v>
      </c>
      <c r="P3306" s="208" t="s">
        <v>257</v>
      </c>
      <c r="Q3306" s="208" t="s">
        <v>258</v>
      </c>
      <c r="R3306" s="208" t="s">
        <v>259</v>
      </c>
      <c r="S3306" s="203">
        <v>44837.595416666663</v>
      </c>
    </row>
    <row r="3307" spans="1:19" x14ac:dyDescent="0.2">
      <c r="A3307" s="208" t="s">
        <v>256</v>
      </c>
      <c r="B3307" s="208" t="s">
        <v>132</v>
      </c>
      <c r="C3307" s="203">
        <v>44822.666666666664</v>
      </c>
      <c r="D3307" s="208">
        <v>0</v>
      </c>
      <c r="E3307" s="208">
        <v>0</v>
      </c>
      <c r="F3307" s="208">
        <v>0.59799999999999998</v>
      </c>
      <c r="G3307" s="208">
        <v>0.59799999999999998</v>
      </c>
      <c r="H3307" s="208">
        <v>0</v>
      </c>
      <c r="I3307" s="208">
        <v>0</v>
      </c>
      <c r="J3307" s="208">
        <v>0</v>
      </c>
      <c r="K3307" s="208">
        <v>0</v>
      </c>
      <c r="L3307" s="208"/>
      <c r="M3307" s="208">
        <v>0</v>
      </c>
      <c r="N3307" s="208">
        <v>0</v>
      </c>
      <c r="O3307" s="330">
        <v>1300</v>
      </c>
      <c r="P3307" s="208" t="s">
        <v>257</v>
      </c>
      <c r="Q3307" s="208" t="s">
        <v>258</v>
      </c>
      <c r="R3307" s="208" t="s">
        <v>259</v>
      </c>
      <c r="S3307" s="203">
        <v>44837.595416666663</v>
      </c>
    </row>
    <row r="3308" spans="1:19" x14ac:dyDescent="0.2">
      <c r="A3308" s="208" t="s">
        <v>256</v>
      </c>
      <c r="B3308" s="208" t="s">
        <v>132</v>
      </c>
      <c r="C3308" s="203">
        <v>44822.708333333336</v>
      </c>
      <c r="D3308" s="208">
        <v>0</v>
      </c>
      <c r="E3308" s="208">
        <v>0</v>
      </c>
      <c r="F3308" s="208">
        <v>0.60899999999999999</v>
      </c>
      <c r="G3308" s="208">
        <v>0.60899999999999999</v>
      </c>
      <c r="H3308" s="208">
        <v>0</v>
      </c>
      <c r="I3308" s="208">
        <v>0</v>
      </c>
      <c r="J3308" s="208">
        <v>0</v>
      </c>
      <c r="K3308" s="208">
        <v>0</v>
      </c>
      <c r="L3308" s="208"/>
      <c r="M3308" s="208">
        <v>0</v>
      </c>
      <c r="N3308" s="208">
        <v>0</v>
      </c>
      <c r="O3308" s="330">
        <v>1300</v>
      </c>
      <c r="P3308" s="208" t="s">
        <v>257</v>
      </c>
      <c r="Q3308" s="208" t="s">
        <v>258</v>
      </c>
      <c r="R3308" s="208" t="s">
        <v>259</v>
      </c>
      <c r="S3308" s="203">
        <v>44837.595416666663</v>
      </c>
    </row>
    <row r="3309" spans="1:19" x14ac:dyDescent="0.2">
      <c r="A3309" s="208" t="s">
        <v>256</v>
      </c>
      <c r="B3309" s="208" t="s">
        <v>132</v>
      </c>
      <c r="C3309" s="203">
        <v>44822.75</v>
      </c>
      <c r="D3309" s="208">
        <v>0</v>
      </c>
      <c r="E3309" s="208">
        <v>0</v>
      </c>
      <c r="F3309" s="208">
        <v>0.59099999999999997</v>
      </c>
      <c r="G3309" s="208">
        <v>0.59099999999999997</v>
      </c>
      <c r="H3309" s="208">
        <v>0</v>
      </c>
      <c r="I3309" s="208">
        <v>0</v>
      </c>
      <c r="J3309" s="208">
        <v>0</v>
      </c>
      <c r="K3309" s="208">
        <v>0</v>
      </c>
      <c r="L3309" s="208"/>
      <c r="M3309" s="208">
        <v>0</v>
      </c>
      <c r="N3309" s="208">
        <v>0</v>
      </c>
      <c r="O3309" s="330">
        <v>1300</v>
      </c>
      <c r="P3309" s="208" t="s">
        <v>257</v>
      </c>
      <c r="Q3309" s="208" t="s">
        <v>258</v>
      </c>
      <c r="R3309" s="208" t="s">
        <v>259</v>
      </c>
      <c r="S3309" s="203">
        <v>44837.595416666663</v>
      </c>
    </row>
    <row r="3310" spans="1:19" x14ac:dyDescent="0.2">
      <c r="A3310" s="208" t="s">
        <v>256</v>
      </c>
      <c r="B3310" s="208" t="s">
        <v>132</v>
      </c>
      <c r="C3310" s="203">
        <v>44822.791666666664</v>
      </c>
      <c r="D3310" s="208">
        <v>0</v>
      </c>
      <c r="E3310" s="208">
        <v>0</v>
      </c>
      <c r="F3310" s="208">
        <v>0.58899999999999997</v>
      </c>
      <c r="G3310" s="208">
        <v>0.58899999999999997</v>
      </c>
      <c r="H3310" s="208">
        <v>0</v>
      </c>
      <c r="I3310" s="208">
        <v>0</v>
      </c>
      <c r="J3310" s="208">
        <v>0</v>
      </c>
      <c r="K3310" s="208">
        <v>0</v>
      </c>
      <c r="L3310" s="208"/>
      <c r="M3310" s="208">
        <v>0</v>
      </c>
      <c r="N3310" s="208">
        <v>0</v>
      </c>
      <c r="O3310" s="330">
        <v>1300</v>
      </c>
      <c r="P3310" s="208" t="s">
        <v>257</v>
      </c>
      <c r="Q3310" s="208" t="s">
        <v>258</v>
      </c>
      <c r="R3310" s="208" t="s">
        <v>259</v>
      </c>
      <c r="S3310" s="203">
        <v>44837.595416666663</v>
      </c>
    </row>
    <row r="3311" spans="1:19" x14ac:dyDescent="0.2">
      <c r="A3311" s="208" t="s">
        <v>256</v>
      </c>
      <c r="B3311" s="208" t="s">
        <v>132</v>
      </c>
      <c r="C3311" s="203">
        <v>44822.833333333336</v>
      </c>
      <c r="D3311" s="208">
        <v>0</v>
      </c>
      <c r="E3311" s="208">
        <v>0</v>
      </c>
      <c r="F3311" s="208">
        <v>0.58399999999999996</v>
      </c>
      <c r="G3311" s="208">
        <v>0.58399999999999996</v>
      </c>
      <c r="H3311" s="208">
        <v>0</v>
      </c>
      <c r="I3311" s="208">
        <v>0</v>
      </c>
      <c r="J3311" s="208">
        <v>0</v>
      </c>
      <c r="K3311" s="208">
        <v>0</v>
      </c>
      <c r="L3311" s="208"/>
      <c r="M3311" s="208">
        <v>0</v>
      </c>
      <c r="N3311" s="208">
        <v>0</v>
      </c>
      <c r="O3311" s="330">
        <v>1300</v>
      </c>
      <c r="P3311" s="208" t="s">
        <v>257</v>
      </c>
      <c r="Q3311" s="208" t="s">
        <v>258</v>
      </c>
      <c r="R3311" s="208" t="s">
        <v>259</v>
      </c>
      <c r="S3311" s="203">
        <v>44837.595416666663</v>
      </c>
    </row>
    <row r="3312" spans="1:19" x14ac:dyDescent="0.2">
      <c r="A3312" s="208" t="s">
        <v>256</v>
      </c>
      <c r="B3312" s="208" t="s">
        <v>132</v>
      </c>
      <c r="C3312" s="203">
        <v>44822.875</v>
      </c>
      <c r="D3312" s="208">
        <v>0</v>
      </c>
      <c r="E3312" s="208">
        <v>0</v>
      </c>
      <c r="F3312" s="208">
        <v>0.59299999999999997</v>
      </c>
      <c r="G3312" s="208">
        <v>0.59299999999999997</v>
      </c>
      <c r="H3312" s="208">
        <v>0</v>
      </c>
      <c r="I3312" s="208">
        <v>0</v>
      </c>
      <c r="J3312" s="208">
        <v>0</v>
      </c>
      <c r="K3312" s="208">
        <v>0</v>
      </c>
      <c r="L3312" s="208"/>
      <c r="M3312" s="208">
        <v>0</v>
      </c>
      <c r="N3312" s="208">
        <v>0</v>
      </c>
      <c r="O3312" s="330">
        <v>1300</v>
      </c>
      <c r="P3312" s="208" t="s">
        <v>257</v>
      </c>
      <c r="Q3312" s="208" t="s">
        <v>258</v>
      </c>
      <c r="R3312" s="208" t="s">
        <v>259</v>
      </c>
      <c r="S3312" s="203">
        <v>44837.595416666663</v>
      </c>
    </row>
    <row r="3313" spans="1:19" x14ac:dyDescent="0.2">
      <c r="A3313" s="208" t="s">
        <v>256</v>
      </c>
      <c r="B3313" s="208" t="s">
        <v>132</v>
      </c>
      <c r="C3313" s="203">
        <v>44822.916666666664</v>
      </c>
      <c r="D3313" s="208">
        <v>0</v>
      </c>
      <c r="E3313" s="208">
        <v>0</v>
      </c>
      <c r="F3313" s="208">
        <v>0.65300000000000002</v>
      </c>
      <c r="G3313" s="208">
        <v>0.65300000000000002</v>
      </c>
      <c r="H3313" s="208">
        <v>0</v>
      </c>
      <c r="I3313" s="208">
        <v>0</v>
      </c>
      <c r="J3313" s="208">
        <v>0</v>
      </c>
      <c r="K3313" s="208">
        <v>0</v>
      </c>
      <c r="L3313" s="208"/>
      <c r="M3313" s="208">
        <v>0</v>
      </c>
      <c r="N3313" s="208">
        <v>0</v>
      </c>
      <c r="O3313" s="330">
        <v>1300</v>
      </c>
      <c r="P3313" s="208" t="s">
        <v>257</v>
      </c>
      <c r="Q3313" s="208" t="s">
        <v>258</v>
      </c>
      <c r="R3313" s="208" t="s">
        <v>259</v>
      </c>
      <c r="S3313" s="203">
        <v>44837.595416666663</v>
      </c>
    </row>
    <row r="3314" spans="1:19" x14ac:dyDescent="0.2">
      <c r="A3314" s="208" t="s">
        <v>256</v>
      </c>
      <c r="B3314" s="208" t="s">
        <v>132</v>
      </c>
      <c r="C3314" s="203">
        <v>44822.958333333336</v>
      </c>
      <c r="D3314" s="208">
        <v>0</v>
      </c>
      <c r="E3314" s="208">
        <v>0</v>
      </c>
      <c r="F3314" s="208">
        <v>0.66</v>
      </c>
      <c r="G3314" s="208">
        <v>0.66</v>
      </c>
      <c r="H3314" s="208">
        <v>0</v>
      </c>
      <c r="I3314" s="208">
        <v>0</v>
      </c>
      <c r="J3314" s="208">
        <v>0</v>
      </c>
      <c r="K3314" s="208">
        <v>0</v>
      </c>
      <c r="L3314" s="208"/>
      <c r="M3314" s="208">
        <v>0</v>
      </c>
      <c r="N3314" s="208">
        <v>0</v>
      </c>
      <c r="O3314" s="330">
        <v>1300</v>
      </c>
      <c r="P3314" s="208" t="s">
        <v>257</v>
      </c>
      <c r="Q3314" s="208" t="s">
        <v>258</v>
      </c>
      <c r="R3314" s="208" t="s">
        <v>259</v>
      </c>
      <c r="S3314" s="203">
        <v>44837.595416666663</v>
      </c>
    </row>
    <row r="3315" spans="1:19" x14ac:dyDescent="0.2">
      <c r="A3315" s="208" t="s">
        <v>256</v>
      </c>
      <c r="B3315" s="208" t="s">
        <v>132</v>
      </c>
      <c r="C3315" s="203">
        <v>44823</v>
      </c>
      <c r="D3315" s="208">
        <v>0</v>
      </c>
      <c r="E3315" s="208">
        <v>0</v>
      </c>
      <c r="F3315" s="208">
        <v>0.65</v>
      </c>
      <c r="G3315" s="208">
        <v>0.65</v>
      </c>
      <c r="H3315" s="208">
        <v>0</v>
      </c>
      <c r="I3315" s="208">
        <v>0</v>
      </c>
      <c r="J3315" s="208">
        <v>0</v>
      </c>
      <c r="K3315" s="208">
        <v>0</v>
      </c>
      <c r="L3315" s="208"/>
      <c r="M3315" s="208">
        <v>0</v>
      </c>
      <c r="N3315" s="208">
        <v>0</v>
      </c>
      <c r="O3315" s="330">
        <v>1300</v>
      </c>
      <c r="P3315" s="208" t="s">
        <v>257</v>
      </c>
      <c r="Q3315" s="208" t="s">
        <v>258</v>
      </c>
      <c r="R3315" s="208" t="s">
        <v>259</v>
      </c>
      <c r="S3315" s="203">
        <v>44837.595416666663</v>
      </c>
    </row>
    <row r="3316" spans="1:19" x14ac:dyDescent="0.2">
      <c r="A3316" s="208" t="s">
        <v>256</v>
      </c>
      <c r="B3316" s="208" t="s">
        <v>132</v>
      </c>
      <c r="C3316" s="203">
        <v>44823.041666666664</v>
      </c>
      <c r="D3316" s="208">
        <v>0</v>
      </c>
      <c r="E3316" s="208">
        <v>0</v>
      </c>
      <c r="F3316" s="208">
        <v>0.65100000000000002</v>
      </c>
      <c r="G3316" s="208">
        <v>0.65100000000000002</v>
      </c>
      <c r="H3316" s="208">
        <v>0</v>
      </c>
      <c r="I3316" s="208">
        <v>0</v>
      </c>
      <c r="J3316" s="208">
        <v>0</v>
      </c>
      <c r="K3316" s="208">
        <v>0</v>
      </c>
      <c r="L3316" s="208"/>
      <c r="M3316" s="208">
        <v>0</v>
      </c>
      <c r="N3316" s="208">
        <v>0</v>
      </c>
      <c r="O3316" s="330">
        <v>1300</v>
      </c>
      <c r="P3316" s="208" t="s">
        <v>257</v>
      </c>
      <c r="Q3316" s="208" t="s">
        <v>258</v>
      </c>
      <c r="R3316" s="208" t="s">
        <v>259</v>
      </c>
      <c r="S3316" s="203">
        <v>44837.595416666663</v>
      </c>
    </row>
    <row r="3317" spans="1:19" x14ac:dyDescent="0.2">
      <c r="A3317" s="208" t="s">
        <v>256</v>
      </c>
      <c r="B3317" s="208" t="s">
        <v>132</v>
      </c>
      <c r="C3317" s="203">
        <v>44823.083333333336</v>
      </c>
      <c r="D3317" s="208">
        <v>0</v>
      </c>
      <c r="E3317" s="208">
        <v>0</v>
      </c>
      <c r="F3317" s="208">
        <v>0.66900000000000004</v>
      </c>
      <c r="G3317" s="208">
        <v>0.66900000000000004</v>
      </c>
      <c r="H3317" s="208">
        <v>0</v>
      </c>
      <c r="I3317" s="208">
        <v>0</v>
      </c>
      <c r="J3317" s="208">
        <v>0</v>
      </c>
      <c r="K3317" s="208">
        <v>0</v>
      </c>
      <c r="L3317" s="208"/>
      <c r="M3317" s="208">
        <v>0</v>
      </c>
      <c r="N3317" s="208">
        <v>0</v>
      </c>
      <c r="O3317" s="330">
        <v>1300</v>
      </c>
      <c r="P3317" s="208" t="s">
        <v>257</v>
      </c>
      <c r="Q3317" s="208" t="s">
        <v>258</v>
      </c>
      <c r="R3317" s="208" t="s">
        <v>259</v>
      </c>
      <c r="S3317" s="203">
        <v>44837.595717592594</v>
      </c>
    </row>
    <row r="3318" spans="1:19" x14ac:dyDescent="0.2">
      <c r="A3318" s="208" t="s">
        <v>256</v>
      </c>
      <c r="B3318" s="208" t="s">
        <v>132</v>
      </c>
      <c r="C3318" s="203">
        <v>44823.125</v>
      </c>
      <c r="D3318" s="208">
        <v>0</v>
      </c>
      <c r="E3318" s="208">
        <v>0</v>
      </c>
      <c r="F3318" s="208">
        <v>0.69399999999999995</v>
      </c>
      <c r="G3318" s="208">
        <v>0.69399999999999995</v>
      </c>
      <c r="H3318" s="208">
        <v>0</v>
      </c>
      <c r="I3318" s="208">
        <v>0</v>
      </c>
      <c r="J3318" s="208">
        <v>0</v>
      </c>
      <c r="K3318" s="208">
        <v>0</v>
      </c>
      <c r="L3318" s="208"/>
      <c r="M3318" s="208">
        <v>0</v>
      </c>
      <c r="N3318" s="208">
        <v>0</v>
      </c>
      <c r="O3318" s="330">
        <v>1300</v>
      </c>
      <c r="P3318" s="208" t="s">
        <v>257</v>
      </c>
      <c r="Q3318" s="208" t="s">
        <v>258</v>
      </c>
      <c r="R3318" s="208" t="s">
        <v>259</v>
      </c>
      <c r="S3318" s="203">
        <v>44837.595717592594</v>
      </c>
    </row>
    <row r="3319" spans="1:19" x14ac:dyDescent="0.2">
      <c r="A3319" s="208" t="s">
        <v>256</v>
      </c>
      <c r="B3319" s="208" t="s">
        <v>132</v>
      </c>
      <c r="C3319" s="203">
        <v>44823.166666666664</v>
      </c>
      <c r="D3319" s="208">
        <v>0</v>
      </c>
      <c r="E3319" s="208">
        <v>0</v>
      </c>
      <c r="F3319" s="208">
        <v>0.69699999999999995</v>
      </c>
      <c r="G3319" s="208">
        <v>0.69699999999999995</v>
      </c>
      <c r="H3319" s="208">
        <v>0</v>
      </c>
      <c r="I3319" s="208">
        <v>0</v>
      </c>
      <c r="J3319" s="208">
        <v>0</v>
      </c>
      <c r="K3319" s="208">
        <v>0</v>
      </c>
      <c r="L3319" s="208"/>
      <c r="M3319" s="208">
        <v>0</v>
      </c>
      <c r="N3319" s="208">
        <v>0</v>
      </c>
      <c r="O3319" s="330">
        <v>1300</v>
      </c>
      <c r="P3319" s="208" t="s">
        <v>257</v>
      </c>
      <c r="Q3319" s="208" t="s">
        <v>258</v>
      </c>
      <c r="R3319" s="208" t="s">
        <v>259</v>
      </c>
      <c r="S3319" s="203">
        <v>44837.595717592594</v>
      </c>
    </row>
    <row r="3320" spans="1:19" x14ac:dyDescent="0.2">
      <c r="A3320" s="208" t="s">
        <v>256</v>
      </c>
      <c r="B3320" s="208" t="s">
        <v>132</v>
      </c>
      <c r="C3320" s="203">
        <v>44823.208333333336</v>
      </c>
      <c r="D3320" s="208">
        <v>0</v>
      </c>
      <c r="E3320" s="208">
        <v>0</v>
      </c>
      <c r="F3320" s="208">
        <v>0.68400000000000005</v>
      </c>
      <c r="G3320" s="208">
        <v>0.68400000000000005</v>
      </c>
      <c r="H3320" s="208">
        <v>0</v>
      </c>
      <c r="I3320" s="208">
        <v>0</v>
      </c>
      <c r="J3320" s="208">
        <v>0</v>
      </c>
      <c r="K3320" s="208">
        <v>0</v>
      </c>
      <c r="L3320" s="208"/>
      <c r="M3320" s="208">
        <v>0</v>
      </c>
      <c r="N3320" s="208">
        <v>0</v>
      </c>
      <c r="O3320" s="330">
        <v>1300</v>
      </c>
      <c r="P3320" s="208" t="s">
        <v>257</v>
      </c>
      <c r="Q3320" s="208" t="s">
        <v>258</v>
      </c>
      <c r="R3320" s="208" t="s">
        <v>259</v>
      </c>
      <c r="S3320" s="203">
        <v>44837.595717592594</v>
      </c>
    </row>
    <row r="3321" spans="1:19" x14ac:dyDescent="0.2">
      <c r="A3321" s="208" t="s">
        <v>256</v>
      </c>
      <c r="B3321" s="208" t="s">
        <v>132</v>
      </c>
      <c r="C3321" s="203">
        <v>44823.25</v>
      </c>
      <c r="D3321" s="208">
        <v>0</v>
      </c>
      <c r="E3321" s="208">
        <v>0</v>
      </c>
      <c r="F3321" s="208">
        <v>0.69299999999999995</v>
      </c>
      <c r="G3321" s="208">
        <v>0.69299999999999995</v>
      </c>
      <c r="H3321" s="208">
        <v>0</v>
      </c>
      <c r="I3321" s="208">
        <v>0</v>
      </c>
      <c r="J3321" s="208">
        <v>0</v>
      </c>
      <c r="K3321" s="208">
        <v>0</v>
      </c>
      <c r="L3321" s="208"/>
      <c r="M3321" s="208">
        <v>0</v>
      </c>
      <c r="N3321" s="208">
        <v>0</v>
      </c>
      <c r="O3321" s="330">
        <v>1300</v>
      </c>
      <c r="P3321" s="208" t="s">
        <v>257</v>
      </c>
      <c r="Q3321" s="208" t="s">
        <v>258</v>
      </c>
      <c r="R3321" s="208" t="s">
        <v>259</v>
      </c>
      <c r="S3321" s="203">
        <v>44837.595717592594</v>
      </c>
    </row>
    <row r="3322" spans="1:19" x14ac:dyDescent="0.2">
      <c r="A3322" s="208" t="s">
        <v>256</v>
      </c>
      <c r="B3322" s="208" t="s">
        <v>132</v>
      </c>
      <c r="C3322" s="203">
        <v>44823.291666666664</v>
      </c>
      <c r="D3322" s="208">
        <v>0</v>
      </c>
      <c r="E3322" s="208">
        <v>0</v>
      </c>
      <c r="F3322" s="208">
        <v>0.68700000000000006</v>
      </c>
      <c r="G3322" s="208">
        <v>0.68700000000000006</v>
      </c>
      <c r="H3322" s="208">
        <v>0</v>
      </c>
      <c r="I3322" s="208">
        <v>0</v>
      </c>
      <c r="J3322" s="208">
        <v>0</v>
      </c>
      <c r="K3322" s="208">
        <v>0</v>
      </c>
      <c r="L3322" s="208"/>
      <c r="M3322" s="208">
        <v>0</v>
      </c>
      <c r="N3322" s="208">
        <v>0</v>
      </c>
      <c r="O3322" s="330">
        <v>1300</v>
      </c>
      <c r="P3322" s="208" t="s">
        <v>257</v>
      </c>
      <c r="Q3322" s="208" t="s">
        <v>258</v>
      </c>
      <c r="R3322" s="208" t="s">
        <v>259</v>
      </c>
      <c r="S3322" s="203">
        <v>44837.595717592594</v>
      </c>
    </row>
    <row r="3323" spans="1:19" x14ac:dyDescent="0.2">
      <c r="A3323" s="208" t="s">
        <v>256</v>
      </c>
      <c r="B3323" s="208" t="s">
        <v>132</v>
      </c>
      <c r="C3323" s="203">
        <v>44823.333333333336</v>
      </c>
      <c r="D3323" s="208">
        <v>0</v>
      </c>
      <c r="E3323" s="208">
        <v>0</v>
      </c>
      <c r="F3323" s="208">
        <v>0.64500000000000002</v>
      </c>
      <c r="G3323" s="208">
        <v>0.64500000000000002</v>
      </c>
      <c r="H3323" s="208">
        <v>0</v>
      </c>
      <c r="I3323" s="208">
        <v>0</v>
      </c>
      <c r="J3323" s="208">
        <v>0</v>
      </c>
      <c r="K3323" s="208">
        <v>0</v>
      </c>
      <c r="L3323" s="208"/>
      <c r="M3323" s="208">
        <v>0</v>
      </c>
      <c r="N3323" s="208">
        <v>0</v>
      </c>
      <c r="O3323" s="330">
        <v>1300</v>
      </c>
      <c r="P3323" s="208" t="s">
        <v>257</v>
      </c>
      <c r="Q3323" s="208" t="s">
        <v>258</v>
      </c>
      <c r="R3323" s="208" t="s">
        <v>259</v>
      </c>
      <c r="S3323" s="203">
        <v>44837.595717592594</v>
      </c>
    </row>
    <row r="3324" spans="1:19" x14ac:dyDescent="0.2">
      <c r="A3324" s="208" t="s">
        <v>256</v>
      </c>
      <c r="B3324" s="208" t="s">
        <v>132</v>
      </c>
      <c r="C3324" s="203">
        <v>44823.375</v>
      </c>
      <c r="D3324" s="208">
        <v>0</v>
      </c>
      <c r="E3324" s="208">
        <v>0</v>
      </c>
      <c r="F3324" s="208">
        <v>0.63700000000000001</v>
      </c>
      <c r="G3324" s="208">
        <v>0.63700000000000001</v>
      </c>
      <c r="H3324" s="208">
        <v>0</v>
      </c>
      <c r="I3324" s="208">
        <v>0</v>
      </c>
      <c r="J3324" s="208">
        <v>0</v>
      </c>
      <c r="K3324" s="208">
        <v>0</v>
      </c>
      <c r="L3324" s="208"/>
      <c r="M3324" s="208">
        <v>0</v>
      </c>
      <c r="N3324" s="208">
        <v>0</v>
      </c>
      <c r="O3324" s="330">
        <v>1300</v>
      </c>
      <c r="P3324" s="208" t="s">
        <v>257</v>
      </c>
      <c r="Q3324" s="208" t="s">
        <v>258</v>
      </c>
      <c r="R3324" s="208" t="s">
        <v>259</v>
      </c>
      <c r="S3324" s="203">
        <v>44837.595717592594</v>
      </c>
    </row>
    <row r="3325" spans="1:19" x14ac:dyDescent="0.2">
      <c r="A3325" s="208" t="s">
        <v>256</v>
      </c>
      <c r="B3325" s="208" t="s">
        <v>132</v>
      </c>
      <c r="C3325" s="203">
        <v>44823.416666666664</v>
      </c>
      <c r="D3325" s="208">
        <v>0</v>
      </c>
      <c r="E3325" s="208">
        <v>0</v>
      </c>
      <c r="F3325" s="208">
        <v>0.68700000000000006</v>
      </c>
      <c r="G3325" s="208">
        <v>0.68700000000000006</v>
      </c>
      <c r="H3325" s="208">
        <v>0</v>
      </c>
      <c r="I3325" s="208">
        <v>0</v>
      </c>
      <c r="J3325" s="208">
        <v>0</v>
      </c>
      <c r="K3325" s="208">
        <v>0</v>
      </c>
      <c r="L3325" s="208"/>
      <c r="M3325" s="208">
        <v>0</v>
      </c>
      <c r="N3325" s="208">
        <v>0</v>
      </c>
      <c r="O3325" s="330">
        <v>1300</v>
      </c>
      <c r="P3325" s="208" t="s">
        <v>257</v>
      </c>
      <c r="Q3325" s="208" t="s">
        <v>258</v>
      </c>
      <c r="R3325" s="208" t="s">
        <v>259</v>
      </c>
      <c r="S3325" s="203">
        <v>44837.595717592594</v>
      </c>
    </row>
    <row r="3326" spans="1:19" x14ac:dyDescent="0.2">
      <c r="A3326" s="208" t="s">
        <v>256</v>
      </c>
      <c r="B3326" s="208" t="s">
        <v>132</v>
      </c>
      <c r="C3326" s="203">
        <v>44823.458333333336</v>
      </c>
      <c r="D3326" s="208">
        <v>0</v>
      </c>
      <c r="E3326" s="208">
        <v>0</v>
      </c>
      <c r="F3326" s="208">
        <v>0.65600000000000003</v>
      </c>
      <c r="G3326" s="208">
        <v>0.65600000000000003</v>
      </c>
      <c r="H3326" s="208">
        <v>0</v>
      </c>
      <c r="I3326" s="208">
        <v>0</v>
      </c>
      <c r="J3326" s="208">
        <v>0</v>
      </c>
      <c r="K3326" s="208">
        <v>0</v>
      </c>
      <c r="L3326" s="208"/>
      <c r="M3326" s="208">
        <v>0</v>
      </c>
      <c r="N3326" s="208">
        <v>0</v>
      </c>
      <c r="O3326" s="330">
        <v>1300</v>
      </c>
      <c r="P3326" s="208" t="s">
        <v>257</v>
      </c>
      <c r="Q3326" s="208" t="s">
        <v>258</v>
      </c>
      <c r="R3326" s="208" t="s">
        <v>259</v>
      </c>
      <c r="S3326" s="203">
        <v>44837.595717592594</v>
      </c>
    </row>
    <row r="3327" spans="1:19" x14ac:dyDescent="0.2">
      <c r="A3327" s="208" t="s">
        <v>256</v>
      </c>
      <c r="B3327" s="208" t="s">
        <v>132</v>
      </c>
      <c r="C3327" s="203">
        <v>44823.5</v>
      </c>
      <c r="D3327" s="208">
        <v>0</v>
      </c>
      <c r="E3327" s="208">
        <v>0</v>
      </c>
      <c r="F3327" s="208">
        <v>0.70599999999999996</v>
      </c>
      <c r="G3327" s="208">
        <v>0.70599999999999996</v>
      </c>
      <c r="H3327" s="208">
        <v>0</v>
      </c>
      <c r="I3327" s="208">
        <v>0</v>
      </c>
      <c r="J3327" s="208">
        <v>0</v>
      </c>
      <c r="K3327" s="208">
        <v>0</v>
      </c>
      <c r="L3327" s="208"/>
      <c r="M3327" s="208">
        <v>0</v>
      </c>
      <c r="N3327" s="208">
        <v>0</v>
      </c>
      <c r="O3327" s="330">
        <v>1300</v>
      </c>
      <c r="P3327" s="208" t="s">
        <v>257</v>
      </c>
      <c r="Q3327" s="208" t="s">
        <v>258</v>
      </c>
      <c r="R3327" s="208" t="s">
        <v>259</v>
      </c>
      <c r="S3327" s="203">
        <v>44837.595717592594</v>
      </c>
    </row>
    <row r="3328" spans="1:19" x14ac:dyDescent="0.2">
      <c r="A3328" s="208" t="s">
        <v>256</v>
      </c>
      <c r="B3328" s="208" t="s">
        <v>132</v>
      </c>
      <c r="C3328" s="203">
        <v>44823.541666666664</v>
      </c>
      <c r="D3328" s="208">
        <v>0</v>
      </c>
      <c r="E3328" s="208">
        <v>0</v>
      </c>
      <c r="F3328" s="208">
        <v>0.69899999999999995</v>
      </c>
      <c r="G3328" s="208">
        <v>0.69899999999999995</v>
      </c>
      <c r="H3328" s="208">
        <v>0</v>
      </c>
      <c r="I3328" s="208">
        <v>0</v>
      </c>
      <c r="J3328" s="208">
        <v>0</v>
      </c>
      <c r="K3328" s="208">
        <v>0</v>
      </c>
      <c r="L3328" s="208"/>
      <c r="M3328" s="208">
        <v>0</v>
      </c>
      <c r="N3328" s="208">
        <v>0</v>
      </c>
      <c r="O3328" s="330">
        <v>1300</v>
      </c>
      <c r="P3328" s="208" t="s">
        <v>257</v>
      </c>
      <c r="Q3328" s="208" t="s">
        <v>258</v>
      </c>
      <c r="R3328" s="208" t="s">
        <v>259</v>
      </c>
      <c r="S3328" s="203">
        <v>44837.595717592594</v>
      </c>
    </row>
    <row r="3329" spans="1:19" x14ac:dyDescent="0.2">
      <c r="A3329" s="208" t="s">
        <v>256</v>
      </c>
      <c r="B3329" s="208" t="s">
        <v>132</v>
      </c>
      <c r="C3329" s="203">
        <v>44823.583333333336</v>
      </c>
      <c r="D3329" s="208">
        <v>0</v>
      </c>
      <c r="E3329" s="208">
        <v>0</v>
      </c>
      <c r="F3329" s="208">
        <v>0.69399999999999995</v>
      </c>
      <c r="G3329" s="208">
        <v>0.69399999999999995</v>
      </c>
      <c r="H3329" s="208">
        <v>0</v>
      </c>
      <c r="I3329" s="208">
        <v>0</v>
      </c>
      <c r="J3329" s="208">
        <v>0</v>
      </c>
      <c r="K3329" s="208">
        <v>0</v>
      </c>
      <c r="L3329" s="208"/>
      <c r="M3329" s="208">
        <v>0</v>
      </c>
      <c r="N3329" s="208">
        <v>0</v>
      </c>
      <c r="O3329" s="330">
        <v>1300</v>
      </c>
      <c r="P3329" s="208" t="s">
        <v>257</v>
      </c>
      <c r="Q3329" s="208" t="s">
        <v>258</v>
      </c>
      <c r="R3329" s="208" t="s">
        <v>259</v>
      </c>
      <c r="S3329" s="203">
        <v>44837.595717592594</v>
      </c>
    </row>
    <row r="3330" spans="1:19" x14ac:dyDescent="0.2">
      <c r="A3330" s="208" t="s">
        <v>256</v>
      </c>
      <c r="B3330" s="208" t="s">
        <v>132</v>
      </c>
      <c r="C3330" s="203">
        <v>44823.625</v>
      </c>
      <c r="D3330" s="208">
        <v>0</v>
      </c>
      <c r="E3330" s="208">
        <v>0</v>
      </c>
      <c r="F3330" s="208">
        <v>0.70699999999999996</v>
      </c>
      <c r="G3330" s="208">
        <v>0.70699999999999996</v>
      </c>
      <c r="H3330" s="208">
        <v>0</v>
      </c>
      <c r="I3330" s="208">
        <v>0</v>
      </c>
      <c r="J3330" s="208">
        <v>0</v>
      </c>
      <c r="K3330" s="208">
        <v>0</v>
      </c>
      <c r="L3330" s="208"/>
      <c r="M3330" s="208">
        <v>0</v>
      </c>
      <c r="N3330" s="208">
        <v>0</v>
      </c>
      <c r="O3330" s="330">
        <v>1300</v>
      </c>
      <c r="P3330" s="208" t="s">
        <v>257</v>
      </c>
      <c r="Q3330" s="208" t="s">
        <v>258</v>
      </c>
      <c r="R3330" s="208" t="s">
        <v>259</v>
      </c>
      <c r="S3330" s="203">
        <v>44837.595717592594</v>
      </c>
    </row>
    <row r="3331" spans="1:19" x14ac:dyDescent="0.2">
      <c r="A3331" s="208" t="s">
        <v>256</v>
      </c>
      <c r="B3331" s="208" t="s">
        <v>132</v>
      </c>
      <c r="C3331" s="203">
        <v>44823.666666666664</v>
      </c>
      <c r="D3331" s="208">
        <v>0</v>
      </c>
      <c r="E3331" s="208">
        <v>0</v>
      </c>
      <c r="F3331" s="208">
        <v>0.66800000000000004</v>
      </c>
      <c r="G3331" s="208">
        <v>0.66800000000000004</v>
      </c>
      <c r="H3331" s="208">
        <v>0</v>
      </c>
      <c r="I3331" s="208">
        <v>0</v>
      </c>
      <c r="J3331" s="208">
        <v>0</v>
      </c>
      <c r="K3331" s="208">
        <v>0</v>
      </c>
      <c r="L3331" s="208"/>
      <c r="M3331" s="208">
        <v>0</v>
      </c>
      <c r="N3331" s="208">
        <v>0</v>
      </c>
      <c r="O3331" s="330">
        <v>1300</v>
      </c>
      <c r="P3331" s="208" t="s">
        <v>257</v>
      </c>
      <c r="Q3331" s="208" t="s">
        <v>258</v>
      </c>
      <c r="R3331" s="208" t="s">
        <v>259</v>
      </c>
      <c r="S3331" s="203">
        <v>44837.595717592594</v>
      </c>
    </row>
    <row r="3332" spans="1:19" x14ac:dyDescent="0.2">
      <c r="A3332" s="208" t="s">
        <v>256</v>
      </c>
      <c r="B3332" s="208" t="s">
        <v>132</v>
      </c>
      <c r="C3332" s="203">
        <v>44823.708333333336</v>
      </c>
      <c r="D3332" s="208">
        <v>0</v>
      </c>
      <c r="E3332" s="208">
        <v>0</v>
      </c>
      <c r="F3332" s="208">
        <v>0.68100000000000005</v>
      </c>
      <c r="G3332" s="208">
        <v>0.68100000000000005</v>
      </c>
      <c r="H3332" s="208">
        <v>0</v>
      </c>
      <c r="I3332" s="208">
        <v>0</v>
      </c>
      <c r="J3332" s="208">
        <v>0</v>
      </c>
      <c r="K3332" s="208">
        <v>0</v>
      </c>
      <c r="L3332" s="208"/>
      <c r="M3332" s="208">
        <v>0</v>
      </c>
      <c r="N3332" s="208">
        <v>0</v>
      </c>
      <c r="O3332" s="330">
        <v>1300</v>
      </c>
      <c r="P3332" s="208" t="s">
        <v>257</v>
      </c>
      <c r="Q3332" s="208" t="s">
        <v>258</v>
      </c>
      <c r="R3332" s="208" t="s">
        <v>259</v>
      </c>
      <c r="S3332" s="203">
        <v>44837.595717592594</v>
      </c>
    </row>
    <row r="3333" spans="1:19" x14ac:dyDescent="0.2">
      <c r="A3333" s="208" t="s">
        <v>256</v>
      </c>
      <c r="B3333" s="208" t="s">
        <v>132</v>
      </c>
      <c r="C3333" s="203">
        <v>44823.75</v>
      </c>
      <c r="D3333" s="208">
        <v>0</v>
      </c>
      <c r="E3333" s="208">
        <v>0</v>
      </c>
      <c r="F3333" s="208">
        <v>0.66600000000000004</v>
      </c>
      <c r="G3333" s="208">
        <v>0.66600000000000004</v>
      </c>
      <c r="H3333" s="208">
        <v>0</v>
      </c>
      <c r="I3333" s="208">
        <v>0</v>
      </c>
      <c r="J3333" s="208">
        <v>0</v>
      </c>
      <c r="K3333" s="208">
        <v>0</v>
      </c>
      <c r="L3333" s="208"/>
      <c r="M3333" s="208">
        <v>0</v>
      </c>
      <c r="N3333" s="208">
        <v>0</v>
      </c>
      <c r="O3333" s="330">
        <v>1300</v>
      </c>
      <c r="P3333" s="208" t="s">
        <v>257</v>
      </c>
      <c r="Q3333" s="208" t="s">
        <v>258</v>
      </c>
      <c r="R3333" s="208" t="s">
        <v>259</v>
      </c>
      <c r="S3333" s="203">
        <v>44837.595717592594</v>
      </c>
    </row>
    <row r="3334" spans="1:19" x14ac:dyDescent="0.2">
      <c r="A3334" s="208" t="s">
        <v>256</v>
      </c>
      <c r="B3334" s="208" t="s">
        <v>132</v>
      </c>
      <c r="C3334" s="203">
        <v>44823.791666666664</v>
      </c>
      <c r="D3334" s="208">
        <v>0</v>
      </c>
      <c r="E3334" s="208">
        <v>0</v>
      </c>
      <c r="F3334" s="208">
        <v>0.67500000000000004</v>
      </c>
      <c r="G3334" s="208">
        <v>0.67500000000000004</v>
      </c>
      <c r="H3334" s="208">
        <v>0</v>
      </c>
      <c r="I3334" s="208">
        <v>0</v>
      </c>
      <c r="J3334" s="208">
        <v>0</v>
      </c>
      <c r="K3334" s="208">
        <v>0</v>
      </c>
      <c r="L3334" s="208"/>
      <c r="M3334" s="208">
        <v>0</v>
      </c>
      <c r="N3334" s="208">
        <v>0</v>
      </c>
      <c r="O3334" s="330">
        <v>1300</v>
      </c>
      <c r="P3334" s="208" t="s">
        <v>257</v>
      </c>
      <c r="Q3334" s="208" t="s">
        <v>258</v>
      </c>
      <c r="R3334" s="208" t="s">
        <v>259</v>
      </c>
      <c r="S3334" s="203">
        <v>44837.595717592594</v>
      </c>
    </row>
    <row r="3335" spans="1:19" x14ac:dyDescent="0.2">
      <c r="A3335" s="208" t="s">
        <v>256</v>
      </c>
      <c r="B3335" s="208" t="s">
        <v>132</v>
      </c>
      <c r="C3335" s="203">
        <v>44823.833333333336</v>
      </c>
      <c r="D3335" s="208">
        <v>0</v>
      </c>
      <c r="E3335" s="208">
        <v>0</v>
      </c>
      <c r="F3335" s="208">
        <v>0.64300000000000002</v>
      </c>
      <c r="G3335" s="208">
        <v>0.64300000000000002</v>
      </c>
      <c r="H3335" s="208">
        <v>0</v>
      </c>
      <c r="I3335" s="208">
        <v>0</v>
      </c>
      <c r="J3335" s="208">
        <v>0</v>
      </c>
      <c r="K3335" s="208">
        <v>0</v>
      </c>
      <c r="L3335" s="208"/>
      <c r="M3335" s="208">
        <v>0</v>
      </c>
      <c r="N3335" s="208">
        <v>0</v>
      </c>
      <c r="O3335" s="330">
        <v>1300</v>
      </c>
      <c r="P3335" s="208" t="s">
        <v>257</v>
      </c>
      <c r="Q3335" s="208" t="s">
        <v>258</v>
      </c>
      <c r="R3335" s="208" t="s">
        <v>259</v>
      </c>
      <c r="S3335" s="203">
        <v>44837.595717592594</v>
      </c>
    </row>
    <row r="3336" spans="1:19" x14ac:dyDescent="0.2">
      <c r="A3336" s="208" t="s">
        <v>256</v>
      </c>
      <c r="B3336" s="208" t="s">
        <v>132</v>
      </c>
      <c r="C3336" s="203">
        <v>44823.875</v>
      </c>
      <c r="D3336" s="208">
        <v>0</v>
      </c>
      <c r="E3336" s="208">
        <v>0</v>
      </c>
      <c r="F3336" s="208">
        <v>0.64500000000000002</v>
      </c>
      <c r="G3336" s="208">
        <v>0.64500000000000002</v>
      </c>
      <c r="H3336" s="208">
        <v>0</v>
      </c>
      <c r="I3336" s="208">
        <v>0</v>
      </c>
      <c r="J3336" s="208">
        <v>0</v>
      </c>
      <c r="K3336" s="208">
        <v>0</v>
      </c>
      <c r="L3336" s="208"/>
      <c r="M3336" s="208">
        <v>0</v>
      </c>
      <c r="N3336" s="208">
        <v>0</v>
      </c>
      <c r="O3336" s="330">
        <v>1300</v>
      </c>
      <c r="P3336" s="208" t="s">
        <v>257</v>
      </c>
      <c r="Q3336" s="208" t="s">
        <v>258</v>
      </c>
      <c r="R3336" s="208" t="s">
        <v>259</v>
      </c>
      <c r="S3336" s="203">
        <v>44837.595717592594</v>
      </c>
    </row>
    <row r="3337" spans="1:19" x14ac:dyDescent="0.2">
      <c r="A3337" s="208" t="s">
        <v>256</v>
      </c>
      <c r="B3337" s="208" t="s">
        <v>132</v>
      </c>
      <c r="C3337" s="203">
        <v>44823.916666666664</v>
      </c>
      <c r="D3337" s="208">
        <v>0</v>
      </c>
      <c r="E3337" s="208">
        <v>0</v>
      </c>
      <c r="F3337" s="208">
        <v>0.68899999999999995</v>
      </c>
      <c r="G3337" s="208">
        <v>0.68899999999999995</v>
      </c>
      <c r="H3337" s="208">
        <v>0</v>
      </c>
      <c r="I3337" s="208">
        <v>0</v>
      </c>
      <c r="J3337" s="208">
        <v>0</v>
      </c>
      <c r="K3337" s="208">
        <v>0</v>
      </c>
      <c r="L3337" s="208"/>
      <c r="M3337" s="208">
        <v>0</v>
      </c>
      <c r="N3337" s="208">
        <v>0</v>
      </c>
      <c r="O3337" s="330">
        <v>1300</v>
      </c>
      <c r="P3337" s="208" t="s">
        <v>257</v>
      </c>
      <c r="Q3337" s="208" t="s">
        <v>258</v>
      </c>
      <c r="R3337" s="208" t="s">
        <v>259</v>
      </c>
      <c r="S3337" s="203">
        <v>44837.595717592594</v>
      </c>
    </row>
    <row r="3338" spans="1:19" x14ac:dyDescent="0.2">
      <c r="A3338" s="208" t="s">
        <v>256</v>
      </c>
      <c r="B3338" s="208" t="s">
        <v>132</v>
      </c>
      <c r="C3338" s="203">
        <v>44823.958333333336</v>
      </c>
      <c r="D3338" s="208">
        <v>0</v>
      </c>
      <c r="E3338" s="208">
        <v>0</v>
      </c>
      <c r="F3338" s="208">
        <v>0.70599999999999996</v>
      </c>
      <c r="G3338" s="208">
        <v>0.70599999999999996</v>
      </c>
      <c r="H3338" s="208">
        <v>0</v>
      </c>
      <c r="I3338" s="208">
        <v>0</v>
      </c>
      <c r="J3338" s="208">
        <v>0</v>
      </c>
      <c r="K3338" s="208">
        <v>0</v>
      </c>
      <c r="L3338" s="208"/>
      <c r="M3338" s="208">
        <v>0</v>
      </c>
      <c r="N3338" s="208">
        <v>0</v>
      </c>
      <c r="O3338" s="330">
        <v>1300</v>
      </c>
      <c r="P3338" s="208" t="s">
        <v>257</v>
      </c>
      <c r="Q3338" s="208" t="s">
        <v>258</v>
      </c>
      <c r="R3338" s="208" t="s">
        <v>259</v>
      </c>
      <c r="S3338" s="203">
        <v>44837.595717592594</v>
      </c>
    </row>
    <row r="3339" spans="1:19" x14ac:dyDescent="0.2">
      <c r="A3339" s="208" t="s">
        <v>256</v>
      </c>
      <c r="B3339" s="208" t="s">
        <v>132</v>
      </c>
      <c r="C3339" s="203">
        <v>44824</v>
      </c>
      <c r="D3339" s="208">
        <v>0</v>
      </c>
      <c r="E3339" s="208">
        <v>0</v>
      </c>
      <c r="F3339" s="208">
        <v>0.68700000000000006</v>
      </c>
      <c r="G3339" s="208">
        <v>0.68700000000000006</v>
      </c>
      <c r="H3339" s="208">
        <v>0</v>
      </c>
      <c r="I3339" s="208">
        <v>0</v>
      </c>
      <c r="J3339" s="208">
        <v>0</v>
      </c>
      <c r="K3339" s="208">
        <v>0</v>
      </c>
      <c r="L3339" s="208"/>
      <c r="M3339" s="208">
        <v>0</v>
      </c>
      <c r="N3339" s="208">
        <v>0</v>
      </c>
      <c r="O3339" s="330">
        <v>1300</v>
      </c>
      <c r="P3339" s="208" t="s">
        <v>257</v>
      </c>
      <c r="Q3339" s="208" t="s">
        <v>258</v>
      </c>
      <c r="R3339" s="208" t="s">
        <v>259</v>
      </c>
      <c r="S3339" s="203">
        <v>44837.595717592594</v>
      </c>
    </row>
    <row r="3340" spans="1:19" x14ac:dyDescent="0.2">
      <c r="A3340" s="208" t="s">
        <v>256</v>
      </c>
      <c r="B3340" s="208" t="s">
        <v>132</v>
      </c>
      <c r="C3340" s="203">
        <v>44824.041666666664</v>
      </c>
      <c r="D3340" s="208">
        <v>0</v>
      </c>
      <c r="E3340" s="208">
        <v>0</v>
      </c>
      <c r="F3340" s="208">
        <v>0.63900000000000001</v>
      </c>
      <c r="G3340" s="208">
        <v>0.63900000000000001</v>
      </c>
      <c r="H3340" s="208">
        <v>0</v>
      </c>
      <c r="I3340" s="208">
        <v>0</v>
      </c>
      <c r="J3340" s="208">
        <v>0</v>
      </c>
      <c r="K3340" s="208">
        <v>0</v>
      </c>
      <c r="L3340" s="208"/>
      <c r="M3340" s="208">
        <v>0</v>
      </c>
      <c r="N3340" s="208">
        <v>0</v>
      </c>
      <c r="O3340" s="330">
        <v>1300</v>
      </c>
      <c r="P3340" s="208" t="s">
        <v>257</v>
      </c>
      <c r="Q3340" s="208" t="s">
        <v>258</v>
      </c>
      <c r="R3340" s="208" t="s">
        <v>259</v>
      </c>
      <c r="S3340" s="203">
        <v>44837.595717592594</v>
      </c>
    </row>
    <row r="3341" spans="1:19" x14ac:dyDescent="0.2">
      <c r="A3341" s="208" t="s">
        <v>256</v>
      </c>
      <c r="B3341" s="208" t="s">
        <v>132</v>
      </c>
      <c r="C3341" s="203">
        <v>44824.083333333336</v>
      </c>
      <c r="D3341" s="208">
        <v>0</v>
      </c>
      <c r="E3341" s="208">
        <v>0</v>
      </c>
      <c r="F3341" s="208">
        <v>0.66</v>
      </c>
      <c r="G3341" s="208">
        <v>0.66</v>
      </c>
      <c r="H3341" s="208">
        <v>0</v>
      </c>
      <c r="I3341" s="208">
        <v>0</v>
      </c>
      <c r="J3341" s="208">
        <v>0</v>
      </c>
      <c r="K3341" s="208">
        <v>0</v>
      </c>
      <c r="L3341" s="208"/>
      <c r="M3341" s="208">
        <v>0</v>
      </c>
      <c r="N3341" s="208">
        <v>0</v>
      </c>
      <c r="O3341" s="330">
        <v>1300</v>
      </c>
      <c r="P3341" s="208" t="s">
        <v>257</v>
      </c>
      <c r="Q3341" s="208" t="s">
        <v>258</v>
      </c>
      <c r="R3341" s="208" t="s">
        <v>259</v>
      </c>
      <c r="S3341" s="203">
        <v>44837.595717592594</v>
      </c>
    </row>
    <row r="3342" spans="1:19" x14ac:dyDescent="0.2">
      <c r="A3342" s="208" t="s">
        <v>256</v>
      </c>
      <c r="B3342" s="208" t="s">
        <v>132</v>
      </c>
      <c r="C3342" s="203">
        <v>44824.125</v>
      </c>
      <c r="D3342" s="208">
        <v>0</v>
      </c>
      <c r="E3342" s="208">
        <v>0</v>
      </c>
      <c r="F3342" s="208">
        <v>0.64600000000000002</v>
      </c>
      <c r="G3342" s="208">
        <v>0.64600000000000002</v>
      </c>
      <c r="H3342" s="208">
        <v>0</v>
      </c>
      <c r="I3342" s="208">
        <v>0</v>
      </c>
      <c r="J3342" s="208">
        <v>0</v>
      </c>
      <c r="K3342" s="208">
        <v>0</v>
      </c>
      <c r="L3342" s="208"/>
      <c r="M3342" s="208">
        <v>0</v>
      </c>
      <c r="N3342" s="208">
        <v>0</v>
      </c>
      <c r="O3342" s="330">
        <v>1300</v>
      </c>
      <c r="P3342" s="208" t="s">
        <v>257</v>
      </c>
      <c r="Q3342" s="208" t="s">
        <v>258</v>
      </c>
      <c r="R3342" s="208" t="s">
        <v>259</v>
      </c>
      <c r="S3342" s="203">
        <v>44837.595717592594</v>
      </c>
    </row>
    <row r="3343" spans="1:19" x14ac:dyDescent="0.2">
      <c r="A3343" s="208" t="s">
        <v>256</v>
      </c>
      <c r="B3343" s="208" t="s">
        <v>132</v>
      </c>
      <c r="C3343" s="203">
        <v>44824.166666666664</v>
      </c>
      <c r="D3343" s="208">
        <v>0</v>
      </c>
      <c r="E3343" s="208">
        <v>0</v>
      </c>
      <c r="F3343" s="208">
        <v>0.628</v>
      </c>
      <c r="G3343" s="208">
        <v>0.628</v>
      </c>
      <c r="H3343" s="208">
        <v>0</v>
      </c>
      <c r="I3343" s="208">
        <v>0</v>
      </c>
      <c r="J3343" s="208">
        <v>0</v>
      </c>
      <c r="K3343" s="208">
        <v>0</v>
      </c>
      <c r="L3343" s="208"/>
      <c r="M3343" s="208">
        <v>0</v>
      </c>
      <c r="N3343" s="208">
        <v>0</v>
      </c>
      <c r="O3343" s="330">
        <v>1300</v>
      </c>
      <c r="P3343" s="208" t="s">
        <v>257</v>
      </c>
      <c r="Q3343" s="208" t="s">
        <v>258</v>
      </c>
      <c r="R3343" s="208" t="s">
        <v>259</v>
      </c>
      <c r="S3343" s="203">
        <v>44837.595717592594</v>
      </c>
    </row>
    <row r="3344" spans="1:19" x14ac:dyDescent="0.2">
      <c r="A3344" s="208" t="s">
        <v>256</v>
      </c>
      <c r="B3344" s="208" t="s">
        <v>132</v>
      </c>
      <c r="C3344" s="203">
        <v>44824.208333333336</v>
      </c>
      <c r="D3344" s="208">
        <v>0</v>
      </c>
      <c r="E3344" s="208">
        <v>0</v>
      </c>
      <c r="F3344" s="208">
        <v>0.63100000000000001</v>
      </c>
      <c r="G3344" s="208">
        <v>0.63100000000000001</v>
      </c>
      <c r="H3344" s="208">
        <v>0</v>
      </c>
      <c r="I3344" s="208">
        <v>0</v>
      </c>
      <c r="J3344" s="208">
        <v>0</v>
      </c>
      <c r="K3344" s="208">
        <v>0</v>
      </c>
      <c r="L3344" s="208"/>
      <c r="M3344" s="208">
        <v>0</v>
      </c>
      <c r="N3344" s="208">
        <v>0</v>
      </c>
      <c r="O3344" s="330">
        <v>1300</v>
      </c>
      <c r="P3344" s="208" t="s">
        <v>257</v>
      </c>
      <c r="Q3344" s="208" t="s">
        <v>258</v>
      </c>
      <c r="R3344" s="208" t="s">
        <v>259</v>
      </c>
      <c r="S3344" s="203">
        <v>44837.595717592594</v>
      </c>
    </row>
    <row r="3345" spans="1:19" x14ac:dyDescent="0.2">
      <c r="A3345" s="208" t="s">
        <v>256</v>
      </c>
      <c r="B3345" s="208" t="s">
        <v>132</v>
      </c>
      <c r="C3345" s="203">
        <v>44824.25</v>
      </c>
      <c r="D3345" s="208">
        <v>0</v>
      </c>
      <c r="E3345" s="208">
        <v>0</v>
      </c>
      <c r="F3345" s="208">
        <v>0.64600000000000002</v>
      </c>
      <c r="G3345" s="208">
        <v>0.64600000000000002</v>
      </c>
      <c r="H3345" s="208">
        <v>0</v>
      </c>
      <c r="I3345" s="208">
        <v>0</v>
      </c>
      <c r="J3345" s="208">
        <v>0</v>
      </c>
      <c r="K3345" s="208">
        <v>0</v>
      </c>
      <c r="L3345" s="208"/>
      <c r="M3345" s="208">
        <v>0</v>
      </c>
      <c r="N3345" s="208">
        <v>0</v>
      </c>
      <c r="O3345" s="330">
        <v>1300</v>
      </c>
      <c r="P3345" s="208" t="s">
        <v>257</v>
      </c>
      <c r="Q3345" s="208" t="s">
        <v>258</v>
      </c>
      <c r="R3345" s="208" t="s">
        <v>259</v>
      </c>
      <c r="S3345" s="203">
        <v>44837.595717592594</v>
      </c>
    </row>
    <row r="3346" spans="1:19" x14ac:dyDescent="0.2">
      <c r="A3346" s="208" t="s">
        <v>256</v>
      </c>
      <c r="B3346" s="208" t="s">
        <v>132</v>
      </c>
      <c r="C3346" s="203">
        <v>44824.291666666664</v>
      </c>
      <c r="D3346" s="208">
        <v>0</v>
      </c>
      <c r="E3346" s="208">
        <v>0</v>
      </c>
      <c r="F3346" s="208">
        <v>0.64500000000000002</v>
      </c>
      <c r="G3346" s="208">
        <v>0.64500000000000002</v>
      </c>
      <c r="H3346" s="208">
        <v>0</v>
      </c>
      <c r="I3346" s="208">
        <v>0</v>
      </c>
      <c r="J3346" s="208">
        <v>0</v>
      </c>
      <c r="K3346" s="208">
        <v>0</v>
      </c>
      <c r="L3346" s="208"/>
      <c r="M3346" s="208">
        <v>0</v>
      </c>
      <c r="N3346" s="208">
        <v>0</v>
      </c>
      <c r="O3346" s="330">
        <v>1300</v>
      </c>
      <c r="P3346" s="208" t="s">
        <v>257</v>
      </c>
      <c r="Q3346" s="208" t="s">
        <v>258</v>
      </c>
      <c r="R3346" s="208" t="s">
        <v>259</v>
      </c>
      <c r="S3346" s="203">
        <v>44837.595717592594</v>
      </c>
    </row>
    <row r="3347" spans="1:19" x14ac:dyDescent="0.2">
      <c r="A3347" s="208" t="s">
        <v>256</v>
      </c>
      <c r="B3347" s="208" t="s">
        <v>132</v>
      </c>
      <c r="C3347" s="203">
        <v>44824.333333333336</v>
      </c>
      <c r="D3347" s="208">
        <v>0</v>
      </c>
      <c r="E3347" s="208">
        <v>0</v>
      </c>
      <c r="F3347" s="208">
        <v>0.59199999999999997</v>
      </c>
      <c r="G3347" s="208">
        <v>0.59199999999999997</v>
      </c>
      <c r="H3347" s="208">
        <v>0</v>
      </c>
      <c r="I3347" s="208">
        <v>0</v>
      </c>
      <c r="J3347" s="208">
        <v>0</v>
      </c>
      <c r="K3347" s="208">
        <v>0</v>
      </c>
      <c r="L3347" s="208"/>
      <c r="M3347" s="208">
        <v>0</v>
      </c>
      <c r="N3347" s="208">
        <v>0</v>
      </c>
      <c r="O3347" s="330">
        <v>1300</v>
      </c>
      <c r="P3347" s="208" t="s">
        <v>257</v>
      </c>
      <c r="Q3347" s="208" t="s">
        <v>258</v>
      </c>
      <c r="R3347" s="208" t="s">
        <v>259</v>
      </c>
      <c r="S3347" s="203">
        <v>44837.595717592594</v>
      </c>
    </row>
    <row r="3348" spans="1:19" x14ac:dyDescent="0.2">
      <c r="A3348" s="208" t="s">
        <v>256</v>
      </c>
      <c r="B3348" s="208" t="s">
        <v>132</v>
      </c>
      <c r="C3348" s="203">
        <v>44824.375</v>
      </c>
      <c r="D3348" s="208">
        <v>0</v>
      </c>
      <c r="E3348" s="208">
        <v>0</v>
      </c>
      <c r="F3348" s="208">
        <v>0.56799999999999995</v>
      </c>
      <c r="G3348" s="208">
        <v>0.56799999999999995</v>
      </c>
      <c r="H3348" s="208">
        <v>0</v>
      </c>
      <c r="I3348" s="208">
        <v>0</v>
      </c>
      <c r="J3348" s="208">
        <v>0</v>
      </c>
      <c r="K3348" s="208">
        <v>0</v>
      </c>
      <c r="L3348" s="208"/>
      <c r="M3348" s="208">
        <v>0</v>
      </c>
      <c r="N3348" s="208">
        <v>0</v>
      </c>
      <c r="O3348" s="330">
        <v>1300</v>
      </c>
      <c r="P3348" s="208" t="s">
        <v>257</v>
      </c>
      <c r="Q3348" s="208" t="s">
        <v>258</v>
      </c>
      <c r="R3348" s="208" t="s">
        <v>259</v>
      </c>
      <c r="S3348" s="203">
        <v>44837.595717592594</v>
      </c>
    </row>
    <row r="3349" spans="1:19" x14ac:dyDescent="0.2">
      <c r="A3349" s="208" t="s">
        <v>256</v>
      </c>
      <c r="B3349" s="208" t="s">
        <v>132</v>
      </c>
      <c r="C3349" s="203">
        <v>44824.416666666664</v>
      </c>
      <c r="D3349" s="208">
        <v>0</v>
      </c>
      <c r="E3349" s="208">
        <v>0</v>
      </c>
      <c r="F3349" s="208">
        <v>0.57099999999999995</v>
      </c>
      <c r="G3349" s="208">
        <v>0.57099999999999995</v>
      </c>
      <c r="H3349" s="208">
        <v>0</v>
      </c>
      <c r="I3349" s="208">
        <v>0</v>
      </c>
      <c r="J3349" s="208">
        <v>0</v>
      </c>
      <c r="K3349" s="208">
        <v>0</v>
      </c>
      <c r="L3349" s="208"/>
      <c r="M3349" s="208">
        <v>0</v>
      </c>
      <c r="N3349" s="208">
        <v>0</v>
      </c>
      <c r="O3349" s="330">
        <v>1300</v>
      </c>
      <c r="P3349" s="208" t="s">
        <v>257</v>
      </c>
      <c r="Q3349" s="208" t="s">
        <v>258</v>
      </c>
      <c r="R3349" s="208" t="s">
        <v>259</v>
      </c>
      <c r="S3349" s="203">
        <v>44837.595717592594</v>
      </c>
    </row>
    <row r="3350" spans="1:19" x14ac:dyDescent="0.2">
      <c r="A3350" s="208" t="s">
        <v>256</v>
      </c>
      <c r="B3350" s="208" t="s">
        <v>132</v>
      </c>
      <c r="C3350" s="203">
        <v>44824.458333333336</v>
      </c>
      <c r="D3350" s="208">
        <v>0</v>
      </c>
      <c r="E3350" s="208">
        <v>0</v>
      </c>
      <c r="F3350" s="208">
        <v>0.57099999999999995</v>
      </c>
      <c r="G3350" s="208">
        <v>0.57099999999999995</v>
      </c>
      <c r="H3350" s="208">
        <v>0</v>
      </c>
      <c r="I3350" s="208">
        <v>0</v>
      </c>
      <c r="J3350" s="208">
        <v>0</v>
      </c>
      <c r="K3350" s="208">
        <v>0</v>
      </c>
      <c r="L3350" s="208"/>
      <c r="M3350" s="208">
        <v>0</v>
      </c>
      <c r="N3350" s="208">
        <v>0</v>
      </c>
      <c r="O3350" s="330">
        <v>1300</v>
      </c>
      <c r="P3350" s="208" t="s">
        <v>257</v>
      </c>
      <c r="Q3350" s="208" t="s">
        <v>258</v>
      </c>
      <c r="R3350" s="208" t="s">
        <v>259</v>
      </c>
      <c r="S3350" s="203">
        <v>44837.595717592594</v>
      </c>
    </row>
    <row r="3351" spans="1:19" x14ac:dyDescent="0.2">
      <c r="A3351" s="208" t="s">
        <v>256</v>
      </c>
      <c r="B3351" s="208" t="s">
        <v>132</v>
      </c>
      <c r="C3351" s="203">
        <v>44824.5</v>
      </c>
      <c r="D3351" s="208">
        <v>0</v>
      </c>
      <c r="E3351" s="208">
        <v>0</v>
      </c>
      <c r="F3351" s="208">
        <v>0.57099999999999995</v>
      </c>
      <c r="G3351" s="208">
        <v>0.57099999999999995</v>
      </c>
      <c r="H3351" s="208">
        <v>0</v>
      </c>
      <c r="I3351" s="208">
        <v>0</v>
      </c>
      <c r="J3351" s="208">
        <v>0</v>
      </c>
      <c r="K3351" s="208">
        <v>0</v>
      </c>
      <c r="L3351" s="208"/>
      <c r="M3351" s="208">
        <v>0</v>
      </c>
      <c r="N3351" s="208">
        <v>0</v>
      </c>
      <c r="O3351" s="330">
        <v>1300</v>
      </c>
      <c r="P3351" s="208" t="s">
        <v>257</v>
      </c>
      <c r="Q3351" s="208" t="s">
        <v>258</v>
      </c>
      <c r="R3351" s="208" t="s">
        <v>259</v>
      </c>
      <c r="S3351" s="203">
        <v>44837.595717592594</v>
      </c>
    </row>
    <row r="3352" spans="1:19" x14ac:dyDescent="0.2">
      <c r="A3352" s="208" t="s">
        <v>256</v>
      </c>
      <c r="B3352" s="208" t="s">
        <v>132</v>
      </c>
      <c r="C3352" s="203">
        <v>44824.541666666664</v>
      </c>
      <c r="D3352" s="208">
        <v>0</v>
      </c>
      <c r="E3352" s="208">
        <v>0</v>
      </c>
      <c r="F3352" s="208">
        <v>0.56999999999999995</v>
      </c>
      <c r="G3352" s="208">
        <v>0.56999999999999995</v>
      </c>
      <c r="H3352" s="208">
        <v>0</v>
      </c>
      <c r="I3352" s="208">
        <v>0</v>
      </c>
      <c r="J3352" s="208">
        <v>0</v>
      </c>
      <c r="K3352" s="208">
        <v>0</v>
      </c>
      <c r="L3352" s="208"/>
      <c r="M3352" s="208">
        <v>0</v>
      </c>
      <c r="N3352" s="208">
        <v>0</v>
      </c>
      <c r="O3352" s="330">
        <v>1300</v>
      </c>
      <c r="P3352" s="208" t="s">
        <v>257</v>
      </c>
      <c r="Q3352" s="208" t="s">
        <v>258</v>
      </c>
      <c r="R3352" s="208" t="s">
        <v>259</v>
      </c>
      <c r="S3352" s="203">
        <v>44837.595717592594</v>
      </c>
    </row>
    <row r="3353" spans="1:19" x14ac:dyDescent="0.2">
      <c r="A3353" s="208" t="s">
        <v>256</v>
      </c>
      <c r="B3353" s="208" t="s">
        <v>132</v>
      </c>
      <c r="C3353" s="203">
        <v>44824.583333333336</v>
      </c>
      <c r="D3353" s="208">
        <v>0</v>
      </c>
      <c r="E3353" s="208">
        <v>0</v>
      </c>
      <c r="F3353" s="208">
        <v>0.57299999999999995</v>
      </c>
      <c r="G3353" s="208">
        <v>0.57299999999999995</v>
      </c>
      <c r="H3353" s="208">
        <v>0</v>
      </c>
      <c r="I3353" s="208">
        <v>0</v>
      </c>
      <c r="J3353" s="208">
        <v>0</v>
      </c>
      <c r="K3353" s="208">
        <v>0</v>
      </c>
      <c r="L3353" s="208"/>
      <c r="M3353" s="208">
        <v>0</v>
      </c>
      <c r="N3353" s="208">
        <v>0</v>
      </c>
      <c r="O3353" s="330">
        <v>1300</v>
      </c>
      <c r="P3353" s="208" t="s">
        <v>257</v>
      </c>
      <c r="Q3353" s="208" t="s">
        <v>258</v>
      </c>
      <c r="R3353" s="208" t="s">
        <v>259</v>
      </c>
      <c r="S3353" s="203">
        <v>44837.595717592594</v>
      </c>
    </row>
    <row r="3354" spans="1:19" x14ac:dyDescent="0.2">
      <c r="A3354" s="208" t="s">
        <v>256</v>
      </c>
      <c r="B3354" s="208" t="s">
        <v>132</v>
      </c>
      <c r="C3354" s="203">
        <v>44824.625</v>
      </c>
      <c r="D3354" s="208">
        <v>0</v>
      </c>
      <c r="E3354" s="208">
        <v>0</v>
      </c>
      <c r="F3354" s="208">
        <v>0.57699999999999996</v>
      </c>
      <c r="G3354" s="208">
        <v>0.57699999999999996</v>
      </c>
      <c r="H3354" s="208">
        <v>0</v>
      </c>
      <c r="I3354" s="208">
        <v>0</v>
      </c>
      <c r="J3354" s="208">
        <v>0</v>
      </c>
      <c r="K3354" s="208">
        <v>0</v>
      </c>
      <c r="L3354" s="208"/>
      <c r="M3354" s="208">
        <v>0</v>
      </c>
      <c r="N3354" s="208">
        <v>0</v>
      </c>
      <c r="O3354" s="330">
        <v>1300</v>
      </c>
      <c r="P3354" s="208" t="s">
        <v>257</v>
      </c>
      <c r="Q3354" s="208" t="s">
        <v>258</v>
      </c>
      <c r="R3354" s="208" t="s">
        <v>259</v>
      </c>
      <c r="S3354" s="203">
        <v>44837.595717592594</v>
      </c>
    </row>
    <row r="3355" spans="1:19" x14ac:dyDescent="0.2">
      <c r="A3355" s="208" t="s">
        <v>256</v>
      </c>
      <c r="B3355" s="208" t="s">
        <v>132</v>
      </c>
      <c r="C3355" s="203">
        <v>44824.666666666664</v>
      </c>
      <c r="D3355" s="208">
        <v>0</v>
      </c>
      <c r="E3355" s="208">
        <v>0</v>
      </c>
      <c r="F3355" s="208">
        <v>0.58499999999999996</v>
      </c>
      <c r="G3355" s="208">
        <v>0.58499999999999996</v>
      </c>
      <c r="H3355" s="208">
        <v>0</v>
      </c>
      <c r="I3355" s="208">
        <v>0</v>
      </c>
      <c r="J3355" s="208">
        <v>0</v>
      </c>
      <c r="K3355" s="208">
        <v>0</v>
      </c>
      <c r="L3355" s="208"/>
      <c r="M3355" s="208">
        <v>0</v>
      </c>
      <c r="N3355" s="208">
        <v>0</v>
      </c>
      <c r="O3355" s="330">
        <v>1300</v>
      </c>
      <c r="P3355" s="208" t="s">
        <v>257</v>
      </c>
      <c r="Q3355" s="208" t="s">
        <v>258</v>
      </c>
      <c r="R3355" s="208" t="s">
        <v>259</v>
      </c>
      <c r="S3355" s="203">
        <v>44837.595717592594</v>
      </c>
    </row>
    <row r="3356" spans="1:19" x14ac:dyDescent="0.2">
      <c r="A3356" s="208" t="s">
        <v>256</v>
      </c>
      <c r="B3356" s="208" t="s">
        <v>132</v>
      </c>
      <c r="C3356" s="203">
        <v>44824.708333333336</v>
      </c>
      <c r="D3356" s="208">
        <v>0</v>
      </c>
      <c r="E3356" s="208">
        <v>0</v>
      </c>
      <c r="F3356" s="208">
        <v>0.628</v>
      </c>
      <c r="G3356" s="208">
        <v>0.628</v>
      </c>
      <c r="H3356" s="208">
        <v>0</v>
      </c>
      <c r="I3356" s="208">
        <v>0</v>
      </c>
      <c r="J3356" s="208">
        <v>0</v>
      </c>
      <c r="K3356" s="208">
        <v>0</v>
      </c>
      <c r="L3356" s="208"/>
      <c r="M3356" s="208">
        <v>0</v>
      </c>
      <c r="N3356" s="208">
        <v>0</v>
      </c>
      <c r="O3356" s="330">
        <v>1300</v>
      </c>
      <c r="P3356" s="208" t="s">
        <v>257</v>
      </c>
      <c r="Q3356" s="208" t="s">
        <v>258</v>
      </c>
      <c r="R3356" s="208" t="s">
        <v>259</v>
      </c>
      <c r="S3356" s="203">
        <v>44837.595717592594</v>
      </c>
    </row>
    <row r="3357" spans="1:19" x14ac:dyDescent="0.2">
      <c r="A3357" s="208" t="s">
        <v>256</v>
      </c>
      <c r="B3357" s="208" t="s">
        <v>132</v>
      </c>
      <c r="C3357" s="203">
        <v>44824.75</v>
      </c>
      <c r="D3357" s="208">
        <v>0</v>
      </c>
      <c r="E3357" s="208">
        <v>0</v>
      </c>
      <c r="F3357" s="208">
        <v>0.64400000000000002</v>
      </c>
      <c r="G3357" s="208">
        <v>0.64400000000000002</v>
      </c>
      <c r="H3357" s="208">
        <v>0</v>
      </c>
      <c r="I3357" s="208">
        <v>0</v>
      </c>
      <c r="J3357" s="208">
        <v>0</v>
      </c>
      <c r="K3357" s="208">
        <v>0</v>
      </c>
      <c r="L3357" s="208"/>
      <c r="M3357" s="208">
        <v>0</v>
      </c>
      <c r="N3357" s="208">
        <v>0</v>
      </c>
      <c r="O3357" s="330">
        <v>1300</v>
      </c>
      <c r="P3357" s="208" t="s">
        <v>257</v>
      </c>
      <c r="Q3357" s="208" t="s">
        <v>258</v>
      </c>
      <c r="R3357" s="208" t="s">
        <v>259</v>
      </c>
      <c r="S3357" s="203">
        <v>44837.595717592594</v>
      </c>
    </row>
    <row r="3358" spans="1:19" x14ac:dyDescent="0.2">
      <c r="A3358" s="208" t="s">
        <v>256</v>
      </c>
      <c r="B3358" s="208" t="s">
        <v>132</v>
      </c>
      <c r="C3358" s="203">
        <v>44824.791666666664</v>
      </c>
      <c r="D3358" s="208">
        <v>0</v>
      </c>
      <c r="E3358" s="208">
        <v>0</v>
      </c>
      <c r="F3358" s="208">
        <v>0.64300000000000002</v>
      </c>
      <c r="G3358" s="208">
        <v>0.64300000000000002</v>
      </c>
      <c r="H3358" s="208">
        <v>0</v>
      </c>
      <c r="I3358" s="208">
        <v>0</v>
      </c>
      <c r="J3358" s="208">
        <v>0</v>
      </c>
      <c r="K3358" s="208">
        <v>0</v>
      </c>
      <c r="L3358" s="208"/>
      <c r="M3358" s="208">
        <v>0</v>
      </c>
      <c r="N3358" s="208">
        <v>0</v>
      </c>
      <c r="O3358" s="330">
        <v>1300</v>
      </c>
      <c r="P3358" s="208" t="s">
        <v>257</v>
      </c>
      <c r="Q3358" s="208" t="s">
        <v>258</v>
      </c>
      <c r="R3358" s="208" t="s">
        <v>259</v>
      </c>
      <c r="S3358" s="203">
        <v>44837.595717592594</v>
      </c>
    </row>
    <row r="3359" spans="1:19" x14ac:dyDescent="0.2">
      <c r="A3359" s="208" t="s">
        <v>256</v>
      </c>
      <c r="B3359" s="208" t="s">
        <v>132</v>
      </c>
      <c r="C3359" s="203">
        <v>44824.833333333336</v>
      </c>
      <c r="D3359" s="208">
        <v>0</v>
      </c>
      <c r="E3359" s="208">
        <v>0</v>
      </c>
      <c r="F3359" s="208">
        <v>0.63700000000000001</v>
      </c>
      <c r="G3359" s="208">
        <v>0.63700000000000001</v>
      </c>
      <c r="H3359" s="208">
        <v>0</v>
      </c>
      <c r="I3359" s="208">
        <v>0</v>
      </c>
      <c r="J3359" s="208">
        <v>0</v>
      </c>
      <c r="K3359" s="208">
        <v>0</v>
      </c>
      <c r="L3359" s="208"/>
      <c r="M3359" s="208">
        <v>0</v>
      </c>
      <c r="N3359" s="208">
        <v>0</v>
      </c>
      <c r="O3359" s="330">
        <v>1300</v>
      </c>
      <c r="P3359" s="208" t="s">
        <v>257</v>
      </c>
      <c r="Q3359" s="208" t="s">
        <v>258</v>
      </c>
      <c r="R3359" s="208" t="s">
        <v>259</v>
      </c>
      <c r="S3359" s="203">
        <v>44837.595717592594</v>
      </c>
    </row>
    <row r="3360" spans="1:19" x14ac:dyDescent="0.2">
      <c r="A3360" s="208" t="s">
        <v>256</v>
      </c>
      <c r="B3360" s="208" t="s">
        <v>132</v>
      </c>
      <c r="C3360" s="203">
        <v>44824.875</v>
      </c>
      <c r="D3360" s="208">
        <v>0</v>
      </c>
      <c r="E3360" s="208">
        <v>0</v>
      </c>
      <c r="F3360" s="208">
        <v>0.64100000000000001</v>
      </c>
      <c r="G3360" s="208">
        <v>0.64100000000000001</v>
      </c>
      <c r="H3360" s="208">
        <v>0</v>
      </c>
      <c r="I3360" s="208">
        <v>0</v>
      </c>
      <c r="J3360" s="208">
        <v>0</v>
      </c>
      <c r="K3360" s="208">
        <v>0</v>
      </c>
      <c r="L3360" s="208"/>
      <c r="M3360" s="208">
        <v>0</v>
      </c>
      <c r="N3360" s="208">
        <v>0</v>
      </c>
      <c r="O3360" s="330">
        <v>1300</v>
      </c>
      <c r="P3360" s="208" t="s">
        <v>257</v>
      </c>
      <c r="Q3360" s="208" t="s">
        <v>258</v>
      </c>
      <c r="R3360" s="208" t="s">
        <v>259</v>
      </c>
      <c r="S3360" s="203">
        <v>44837.595717592594</v>
      </c>
    </row>
    <row r="3361" spans="1:19" x14ac:dyDescent="0.2">
      <c r="A3361" s="208" t="s">
        <v>256</v>
      </c>
      <c r="B3361" s="208" t="s">
        <v>132</v>
      </c>
      <c r="C3361" s="203">
        <v>44824.916666666664</v>
      </c>
      <c r="D3361" s="208">
        <v>0</v>
      </c>
      <c r="E3361" s="208">
        <v>0</v>
      </c>
      <c r="F3361" s="208">
        <v>0.65800000000000003</v>
      </c>
      <c r="G3361" s="208">
        <v>0.65800000000000003</v>
      </c>
      <c r="H3361" s="208">
        <v>0</v>
      </c>
      <c r="I3361" s="208">
        <v>0</v>
      </c>
      <c r="J3361" s="208">
        <v>0</v>
      </c>
      <c r="K3361" s="208">
        <v>0</v>
      </c>
      <c r="L3361" s="208"/>
      <c r="M3361" s="208">
        <v>0</v>
      </c>
      <c r="N3361" s="208">
        <v>0</v>
      </c>
      <c r="O3361" s="330">
        <v>1300</v>
      </c>
      <c r="P3361" s="208" t="s">
        <v>257</v>
      </c>
      <c r="Q3361" s="208" t="s">
        <v>258</v>
      </c>
      <c r="R3361" s="208" t="s">
        <v>259</v>
      </c>
      <c r="S3361" s="203">
        <v>44837.595717592594</v>
      </c>
    </row>
    <row r="3362" spans="1:19" x14ac:dyDescent="0.2">
      <c r="A3362" s="208" t="s">
        <v>256</v>
      </c>
      <c r="B3362" s="208" t="s">
        <v>132</v>
      </c>
      <c r="C3362" s="203">
        <v>44824.958333333336</v>
      </c>
      <c r="D3362" s="208">
        <v>0</v>
      </c>
      <c r="E3362" s="208">
        <v>0</v>
      </c>
      <c r="F3362" s="208">
        <v>0.747</v>
      </c>
      <c r="G3362" s="208">
        <v>0.747</v>
      </c>
      <c r="H3362" s="208">
        <v>0</v>
      </c>
      <c r="I3362" s="208">
        <v>0</v>
      </c>
      <c r="J3362" s="208">
        <v>0</v>
      </c>
      <c r="K3362" s="208">
        <v>0</v>
      </c>
      <c r="L3362" s="208"/>
      <c r="M3362" s="208">
        <v>0</v>
      </c>
      <c r="N3362" s="208">
        <v>0</v>
      </c>
      <c r="O3362" s="330">
        <v>1300</v>
      </c>
      <c r="P3362" s="208" t="s">
        <v>257</v>
      </c>
      <c r="Q3362" s="208" t="s">
        <v>258</v>
      </c>
      <c r="R3362" s="208" t="s">
        <v>259</v>
      </c>
      <c r="S3362" s="203">
        <v>44837.595717592594</v>
      </c>
    </row>
    <row r="3363" spans="1:19" x14ac:dyDescent="0.2">
      <c r="A3363" s="208" t="s">
        <v>256</v>
      </c>
      <c r="B3363" s="208" t="s">
        <v>132</v>
      </c>
      <c r="C3363" s="203">
        <v>44825</v>
      </c>
      <c r="D3363" s="208">
        <v>0</v>
      </c>
      <c r="E3363" s="208">
        <v>0</v>
      </c>
      <c r="F3363" s="208">
        <v>0.75700000000000001</v>
      </c>
      <c r="G3363" s="208">
        <v>0.75700000000000001</v>
      </c>
      <c r="H3363" s="208">
        <v>0</v>
      </c>
      <c r="I3363" s="208">
        <v>0</v>
      </c>
      <c r="J3363" s="208">
        <v>0</v>
      </c>
      <c r="K3363" s="208">
        <v>0</v>
      </c>
      <c r="L3363" s="208"/>
      <c r="M3363" s="208">
        <v>0</v>
      </c>
      <c r="N3363" s="208">
        <v>0</v>
      </c>
      <c r="O3363" s="330">
        <v>1300</v>
      </c>
      <c r="P3363" s="208" t="s">
        <v>257</v>
      </c>
      <c r="Q3363" s="208" t="s">
        <v>258</v>
      </c>
      <c r="R3363" s="208" t="s">
        <v>259</v>
      </c>
      <c r="S3363" s="203">
        <v>44837.595717592594</v>
      </c>
    </row>
    <row r="3364" spans="1:19" x14ac:dyDescent="0.2">
      <c r="A3364" s="208" t="s">
        <v>256</v>
      </c>
      <c r="B3364" s="208" t="s">
        <v>132</v>
      </c>
      <c r="C3364" s="203">
        <v>44825.041666666664</v>
      </c>
      <c r="D3364" s="208">
        <v>0</v>
      </c>
      <c r="E3364" s="208">
        <v>0</v>
      </c>
      <c r="F3364" s="208">
        <v>0.71899999999999997</v>
      </c>
      <c r="G3364" s="208">
        <v>0.71899999999999997</v>
      </c>
      <c r="H3364" s="208">
        <v>0</v>
      </c>
      <c r="I3364" s="208">
        <v>0</v>
      </c>
      <c r="J3364" s="208">
        <v>0</v>
      </c>
      <c r="K3364" s="208">
        <v>0</v>
      </c>
      <c r="L3364" s="208"/>
      <c r="M3364" s="208">
        <v>0</v>
      </c>
      <c r="N3364" s="208">
        <v>0</v>
      </c>
      <c r="O3364" s="330">
        <v>1300</v>
      </c>
      <c r="P3364" s="208" t="s">
        <v>257</v>
      </c>
      <c r="Q3364" s="208" t="s">
        <v>258</v>
      </c>
      <c r="R3364" s="208" t="s">
        <v>259</v>
      </c>
      <c r="S3364" s="203">
        <v>44837.595717592594</v>
      </c>
    </row>
    <row r="3365" spans="1:19" x14ac:dyDescent="0.2">
      <c r="A3365" s="208" t="s">
        <v>256</v>
      </c>
      <c r="B3365" s="208" t="s">
        <v>132</v>
      </c>
      <c r="C3365" s="203">
        <v>44825.083333333336</v>
      </c>
      <c r="D3365" s="208">
        <v>0</v>
      </c>
      <c r="E3365" s="208">
        <v>0</v>
      </c>
      <c r="F3365" s="208">
        <v>0.72099999999999997</v>
      </c>
      <c r="G3365" s="208">
        <v>0.72099999999999997</v>
      </c>
      <c r="H3365" s="208">
        <v>0</v>
      </c>
      <c r="I3365" s="208">
        <v>0</v>
      </c>
      <c r="J3365" s="208">
        <v>0</v>
      </c>
      <c r="K3365" s="208">
        <v>0</v>
      </c>
      <c r="L3365" s="208"/>
      <c r="M3365" s="208">
        <v>0</v>
      </c>
      <c r="N3365" s="208">
        <v>0</v>
      </c>
      <c r="O3365" s="330">
        <v>1300</v>
      </c>
      <c r="P3365" s="208" t="s">
        <v>257</v>
      </c>
      <c r="Q3365" s="208" t="s">
        <v>258</v>
      </c>
      <c r="R3365" s="208" t="s">
        <v>259</v>
      </c>
      <c r="S3365" s="203">
        <v>44837.595717592594</v>
      </c>
    </row>
    <row r="3366" spans="1:19" x14ac:dyDescent="0.2">
      <c r="A3366" s="208" t="s">
        <v>256</v>
      </c>
      <c r="B3366" s="208" t="s">
        <v>132</v>
      </c>
      <c r="C3366" s="203">
        <v>44825.125</v>
      </c>
      <c r="D3366" s="208">
        <v>0</v>
      </c>
      <c r="E3366" s="208">
        <v>0</v>
      </c>
      <c r="F3366" s="208">
        <v>0.73099999999999998</v>
      </c>
      <c r="G3366" s="208">
        <v>0.73099999999999998</v>
      </c>
      <c r="H3366" s="208">
        <v>0</v>
      </c>
      <c r="I3366" s="208">
        <v>0</v>
      </c>
      <c r="J3366" s="208">
        <v>0</v>
      </c>
      <c r="K3366" s="208">
        <v>0</v>
      </c>
      <c r="L3366" s="208"/>
      <c r="M3366" s="208">
        <v>0</v>
      </c>
      <c r="N3366" s="208">
        <v>0</v>
      </c>
      <c r="O3366" s="330">
        <v>1300</v>
      </c>
      <c r="P3366" s="208" t="s">
        <v>257</v>
      </c>
      <c r="Q3366" s="208" t="s">
        <v>258</v>
      </c>
      <c r="R3366" s="208" t="s">
        <v>259</v>
      </c>
      <c r="S3366" s="203">
        <v>44837.595717592594</v>
      </c>
    </row>
    <row r="3367" spans="1:19" x14ac:dyDescent="0.2">
      <c r="A3367" s="208" t="s">
        <v>256</v>
      </c>
      <c r="B3367" s="208" t="s">
        <v>132</v>
      </c>
      <c r="C3367" s="203">
        <v>44825.166666666664</v>
      </c>
      <c r="D3367" s="208">
        <v>0</v>
      </c>
      <c r="E3367" s="208">
        <v>0</v>
      </c>
      <c r="F3367" s="208">
        <v>0.71299999999999997</v>
      </c>
      <c r="G3367" s="208">
        <v>0.71299999999999997</v>
      </c>
      <c r="H3367" s="208">
        <v>0</v>
      </c>
      <c r="I3367" s="208">
        <v>0</v>
      </c>
      <c r="J3367" s="208">
        <v>0</v>
      </c>
      <c r="K3367" s="208">
        <v>0</v>
      </c>
      <c r="L3367" s="208"/>
      <c r="M3367" s="208">
        <v>0</v>
      </c>
      <c r="N3367" s="208">
        <v>0</v>
      </c>
      <c r="O3367" s="330">
        <v>1300</v>
      </c>
      <c r="P3367" s="208" t="s">
        <v>257</v>
      </c>
      <c r="Q3367" s="208" t="s">
        <v>258</v>
      </c>
      <c r="R3367" s="208" t="s">
        <v>259</v>
      </c>
      <c r="S3367" s="203">
        <v>44837.595717592594</v>
      </c>
    </row>
    <row r="3368" spans="1:19" x14ac:dyDescent="0.2">
      <c r="A3368" s="208" t="s">
        <v>256</v>
      </c>
      <c r="B3368" s="208" t="s">
        <v>132</v>
      </c>
      <c r="C3368" s="203">
        <v>44825.208333333336</v>
      </c>
      <c r="D3368" s="208">
        <v>0</v>
      </c>
      <c r="E3368" s="208">
        <v>0</v>
      </c>
      <c r="F3368" s="208">
        <v>0.72499999999999998</v>
      </c>
      <c r="G3368" s="208">
        <v>0.72499999999999998</v>
      </c>
      <c r="H3368" s="208">
        <v>0</v>
      </c>
      <c r="I3368" s="208">
        <v>0</v>
      </c>
      <c r="J3368" s="208">
        <v>0</v>
      </c>
      <c r="K3368" s="208">
        <v>0</v>
      </c>
      <c r="L3368" s="208"/>
      <c r="M3368" s="208">
        <v>0</v>
      </c>
      <c r="N3368" s="208">
        <v>0</v>
      </c>
      <c r="O3368" s="330">
        <v>1300</v>
      </c>
      <c r="P3368" s="208" t="s">
        <v>257</v>
      </c>
      <c r="Q3368" s="208" t="s">
        <v>258</v>
      </c>
      <c r="R3368" s="208" t="s">
        <v>259</v>
      </c>
      <c r="S3368" s="203">
        <v>44837.595717592594</v>
      </c>
    </row>
    <row r="3369" spans="1:19" x14ac:dyDescent="0.2">
      <c r="A3369" s="208" t="s">
        <v>256</v>
      </c>
      <c r="B3369" s="208" t="s">
        <v>132</v>
      </c>
      <c r="C3369" s="203">
        <v>44825.25</v>
      </c>
      <c r="D3369" s="208">
        <v>0</v>
      </c>
      <c r="E3369" s="208">
        <v>0</v>
      </c>
      <c r="F3369" s="208">
        <v>0.71599999999999997</v>
      </c>
      <c r="G3369" s="208">
        <v>0.71599999999999997</v>
      </c>
      <c r="H3369" s="208">
        <v>0</v>
      </c>
      <c r="I3369" s="208">
        <v>0</v>
      </c>
      <c r="J3369" s="208">
        <v>0</v>
      </c>
      <c r="K3369" s="208">
        <v>0</v>
      </c>
      <c r="L3369" s="208"/>
      <c r="M3369" s="208">
        <v>0</v>
      </c>
      <c r="N3369" s="208">
        <v>0</v>
      </c>
      <c r="O3369" s="330">
        <v>1300</v>
      </c>
      <c r="P3369" s="208" t="s">
        <v>257</v>
      </c>
      <c r="Q3369" s="208" t="s">
        <v>258</v>
      </c>
      <c r="R3369" s="208" t="s">
        <v>259</v>
      </c>
      <c r="S3369" s="203">
        <v>44837.595717592594</v>
      </c>
    </row>
    <row r="3370" spans="1:19" x14ac:dyDescent="0.2">
      <c r="A3370" s="208" t="s">
        <v>256</v>
      </c>
      <c r="B3370" s="208" t="s">
        <v>132</v>
      </c>
      <c r="C3370" s="203">
        <v>44825.291666666664</v>
      </c>
      <c r="D3370" s="208">
        <v>0</v>
      </c>
      <c r="E3370" s="208">
        <v>0</v>
      </c>
      <c r="F3370" s="208">
        <v>0.71299999999999997</v>
      </c>
      <c r="G3370" s="208">
        <v>0.71299999999999997</v>
      </c>
      <c r="H3370" s="208">
        <v>0</v>
      </c>
      <c r="I3370" s="208">
        <v>0</v>
      </c>
      <c r="J3370" s="208">
        <v>0</v>
      </c>
      <c r="K3370" s="208">
        <v>0</v>
      </c>
      <c r="L3370" s="208"/>
      <c r="M3370" s="208">
        <v>0</v>
      </c>
      <c r="N3370" s="208">
        <v>0</v>
      </c>
      <c r="O3370" s="330">
        <v>1300</v>
      </c>
      <c r="P3370" s="208" t="s">
        <v>257</v>
      </c>
      <c r="Q3370" s="208" t="s">
        <v>258</v>
      </c>
      <c r="R3370" s="208" t="s">
        <v>259</v>
      </c>
      <c r="S3370" s="203">
        <v>44837.595717592594</v>
      </c>
    </row>
    <row r="3371" spans="1:19" x14ac:dyDescent="0.2">
      <c r="A3371" s="208" t="s">
        <v>256</v>
      </c>
      <c r="B3371" s="208" t="s">
        <v>132</v>
      </c>
      <c r="C3371" s="203">
        <v>44825.333333333336</v>
      </c>
      <c r="D3371" s="208">
        <v>0</v>
      </c>
      <c r="E3371" s="208">
        <v>0</v>
      </c>
      <c r="F3371" s="208">
        <v>0.65</v>
      </c>
      <c r="G3371" s="208">
        <v>0.65</v>
      </c>
      <c r="H3371" s="208">
        <v>0</v>
      </c>
      <c r="I3371" s="208">
        <v>0</v>
      </c>
      <c r="J3371" s="208">
        <v>0</v>
      </c>
      <c r="K3371" s="208">
        <v>0</v>
      </c>
      <c r="L3371" s="208"/>
      <c r="M3371" s="208">
        <v>0</v>
      </c>
      <c r="N3371" s="208">
        <v>0</v>
      </c>
      <c r="O3371" s="330">
        <v>1300</v>
      </c>
      <c r="P3371" s="208" t="s">
        <v>257</v>
      </c>
      <c r="Q3371" s="208" t="s">
        <v>258</v>
      </c>
      <c r="R3371" s="208" t="s">
        <v>259</v>
      </c>
      <c r="S3371" s="203">
        <v>44837.595717592594</v>
      </c>
    </row>
    <row r="3372" spans="1:19" x14ac:dyDescent="0.2">
      <c r="A3372" s="208" t="s">
        <v>256</v>
      </c>
      <c r="B3372" s="208" t="s">
        <v>132</v>
      </c>
      <c r="C3372" s="203">
        <v>44825.375</v>
      </c>
      <c r="D3372" s="208">
        <v>0</v>
      </c>
      <c r="E3372" s="208">
        <v>0</v>
      </c>
      <c r="F3372" s="208">
        <v>0.625</v>
      </c>
      <c r="G3372" s="208">
        <v>0.625</v>
      </c>
      <c r="H3372" s="208">
        <v>0</v>
      </c>
      <c r="I3372" s="208">
        <v>0</v>
      </c>
      <c r="J3372" s="208">
        <v>0</v>
      </c>
      <c r="K3372" s="208">
        <v>0</v>
      </c>
      <c r="L3372" s="208"/>
      <c r="M3372" s="208">
        <v>0</v>
      </c>
      <c r="N3372" s="208">
        <v>0</v>
      </c>
      <c r="O3372" s="330">
        <v>1300</v>
      </c>
      <c r="P3372" s="208" t="s">
        <v>257</v>
      </c>
      <c r="Q3372" s="208" t="s">
        <v>258</v>
      </c>
      <c r="R3372" s="208" t="s">
        <v>259</v>
      </c>
      <c r="S3372" s="203">
        <v>44837.595717592594</v>
      </c>
    </row>
    <row r="3373" spans="1:19" x14ac:dyDescent="0.2">
      <c r="A3373" s="208" t="s">
        <v>256</v>
      </c>
      <c r="B3373" s="208" t="s">
        <v>132</v>
      </c>
      <c r="C3373" s="203">
        <v>44825.416666666664</v>
      </c>
      <c r="D3373" s="208">
        <v>0</v>
      </c>
      <c r="E3373" s="208">
        <v>0</v>
      </c>
      <c r="F3373" s="208">
        <v>0.63200000000000001</v>
      </c>
      <c r="G3373" s="208">
        <v>0.63200000000000001</v>
      </c>
      <c r="H3373" s="208">
        <v>0</v>
      </c>
      <c r="I3373" s="208">
        <v>0</v>
      </c>
      <c r="J3373" s="208">
        <v>0</v>
      </c>
      <c r="K3373" s="208">
        <v>0</v>
      </c>
      <c r="L3373" s="208"/>
      <c r="M3373" s="208">
        <v>0</v>
      </c>
      <c r="N3373" s="208">
        <v>0</v>
      </c>
      <c r="O3373" s="330">
        <v>1300</v>
      </c>
      <c r="P3373" s="208" t="s">
        <v>257</v>
      </c>
      <c r="Q3373" s="208" t="s">
        <v>258</v>
      </c>
      <c r="R3373" s="208" t="s">
        <v>259</v>
      </c>
      <c r="S3373" s="203">
        <v>44837.595717592594</v>
      </c>
    </row>
    <row r="3374" spans="1:19" x14ac:dyDescent="0.2">
      <c r="A3374" s="208" t="s">
        <v>256</v>
      </c>
      <c r="B3374" s="208" t="s">
        <v>132</v>
      </c>
      <c r="C3374" s="203">
        <v>44825.458333333336</v>
      </c>
      <c r="D3374" s="208">
        <v>0</v>
      </c>
      <c r="E3374" s="208">
        <v>0</v>
      </c>
      <c r="F3374" s="208">
        <v>0.63500000000000001</v>
      </c>
      <c r="G3374" s="208">
        <v>0.63500000000000001</v>
      </c>
      <c r="H3374" s="208">
        <v>0</v>
      </c>
      <c r="I3374" s="208">
        <v>0</v>
      </c>
      <c r="J3374" s="208">
        <v>0</v>
      </c>
      <c r="K3374" s="208">
        <v>0</v>
      </c>
      <c r="L3374" s="208"/>
      <c r="M3374" s="208">
        <v>0</v>
      </c>
      <c r="N3374" s="208">
        <v>0</v>
      </c>
      <c r="O3374" s="330">
        <v>1300</v>
      </c>
      <c r="P3374" s="208" t="s">
        <v>257</v>
      </c>
      <c r="Q3374" s="208" t="s">
        <v>258</v>
      </c>
      <c r="R3374" s="208" t="s">
        <v>259</v>
      </c>
      <c r="S3374" s="203">
        <v>44837.595717592594</v>
      </c>
    </row>
    <row r="3375" spans="1:19" x14ac:dyDescent="0.2">
      <c r="A3375" s="208" t="s">
        <v>256</v>
      </c>
      <c r="B3375" s="208" t="s">
        <v>132</v>
      </c>
      <c r="C3375" s="203">
        <v>44825.5</v>
      </c>
      <c r="D3375" s="208">
        <v>0</v>
      </c>
      <c r="E3375" s="208">
        <v>0</v>
      </c>
      <c r="F3375" s="208">
        <v>0.63300000000000001</v>
      </c>
      <c r="G3375" s="208">
        <v>0.63300000000000001</v>
      </c>
      <c r="H3375" s="208">
        <v>0</v>
      </c>
      <c r="I3375" s="208">
        <v>0</v>
      </c>
      <c r="J3375" s="208">
        <v>0</v>
      </c>
      <c r="K3375" s="208">
        <v>0</v>
      </c>
      <c r="L3375" s="208"/>
      <c r="M3375" s="208">
        <v>0</v>
      </c>
      <c r="N3375" s="208">
        <v>0</v>
      </c>
      <c r="O3375" s="330">
        <v>1300</v>
      </c>
      <c r="P3375" s="208" t="s">
        <v>257</v>
      </c>
      <c r="Q3375" s="208" t="s">
        <v>258</v>
      </c>
      <c r="R3375" s="208" t="s">
        <v>259</v>
      </c>
      <c r="S3375" s="203">
        <v>44837.595717592594</v>
      </c>
    </row>
    <row r="3376" spans="1:19" x14ac:dyDescent="0.2">
      <c r="A3376" s="208" t="s">
        <v>256</v>
      </c>
      <c r="B3376" s="208" t="s">
        <v>132</v>
      </c>
      <c r="C3376" s="203">
        <v>44825.541666666664</v>
      </c>
      <c r="D3376" s="208">
        <v>0</v>
      </c>
      <c r="E3376" s="208">
        <v>0</v>
      </c>
      <c r="F3376" s="208">
        <v>0.63900000000000001</v>
      </c>
      <c r="G3376" s="208">
        <v>0.63900000000000001</v>
      </c>
      <c r="H3376" s="208">
        <v>0</v>
      </c>
      <c r="I3376" s="208">
        <v>0</v>
      </c>
      <c r="J3376" s="208">
        <v>0</v>
      </c>
      <c r="K3376" s="208">
        <v>0</v>
      </c>
      <c r="L3376" s="208"/>
      <c r="M3376" s="208">
        <v>0</v>
      </c>
      <c r="N3376" s="208">
        <v>0</v>
      </c>
      <c r="O3376" s="330">
        <v>1300</v>
      </c>
      <c r="P3376" s="208" t="s">
        <v>257</v>
      </c>
      <c r="Q3376" s="208" t="s">
        <v>258</v>
      </c>
      <c r="R3376" s="208" t="s">
        <v>259</v>
      </c>
      <c r="S3376" s="203">
        <v>44837.595717592594</v>
      </c>
    </row>
    <row r="3377" spans="1:19" x14ac:dyDescent="0.2">
      <c r="A3377" s="208" t="s">
        <v>256</v>
      </c>
      <c r="B3377" s="208" t="s">
        <v>132</v>
      </c>
      <c r="C3377" s="203">
        <v>44825.583333333336</v>
      </c>
      <c r="D3377" s="208">
        <v>0</v>
      </c>
      <c r="E3377" s="208">
        <v>0</v>
      </c>
      <c r="F3377" s="208">
        <v>0.64100000000000001</v>
      </c>
      <c r="G3377" s="208">
        <v>0.64100000000000001</v>
      </c>
      <c r="H3377" s="208">
        <v>0</v>
      </c>
      <c r="I3377" s="208">
        <v>0</v>
      </c>
      <c r="J3377" s="208">
        <v>0</v>
      </c>
      <c r="K3377" s="208">
        <v>0</v>
      </c>
      <c r="L3377" s="208"/>
      <c r="M3377" s="208">
        <v>0</v>
      </c>
      <c r="N3377" s="208">
        <v>0</v>
      </c>
      <c r="O3377" s="330">
        <v>1300</v>
      </c>
      <c r="P3377" s="208" t="s">
        <v>257</v>
      </c>
      <c r="Q3377" s="208" t="s">
        <v>258</v>
      </c>
      <c r="R3377" s="208" t="s">
        <v>259</v>
      </c>
      <c r="S3377" s="203">
        <v>44837.595717592594</v>
      </c>
    </row>
    <row r="3378" spans="1:19" x14ac:dyDescent="0.2">
      <c r="A3378" s="208" t="s">
        <v>256</v>
      </c>
      <c r="B3378" s="208" t="s">
        <v>132</v>
      </c>
      <c r="C3378" s="203">
        <v>44825.625</v>
      </c>
      <c r="D3378" s="208">
        <v>0</v>
      </c>
      <c r="E3378" s="208">
        <v>0</v>
      </c>
      <c r="F3378" s="208">
        <v>0.64</v>
      </c>
      <c r="G3378" s="208">
        <v>0.64</v>
      </c>
      <c r="H3378" s="208">
        <v>0</v>
      </c>
      <c r="I3378" s="208">
        <v>0</v>
      </c>
      <c r="J3378" s="208">
        <v>0</v>
      </c>
      <c r="K3378" s="208">
        <v>0</v>
      </c>
      <c r="L3378" s="208"/>
      <c r="M3378" s="208">
        <v>0</v>
      </c>
      <c r="N3378" s="208">
        <v>0</v>
      </c>
      <c r="O3378" s="330">
        <v>1300</v>
      </c>
      <c r="P3378" s="208" t="s">
        <v>257</v>
      </c>
      <c r="Q3378" s="208" t="s">
        <v>258</v>
      </c>
      <c r="R3378" s="208" t="s">
        <v>259</v>
      </c>
      <c r="S3378" s="203">
        <v>44837.595717592594</v>
      </c>
    </row>
    <row r="3379" spans="1:19" x14ac:dyDescent="0.2">
      <c r="A3379" s="208" t="s">
        <v>256</v>
      </c>
      <c r="B3379" s="208" t="s">
        <v>132</v>
      </c>
      <c r="C3379" s="203">
        <v>44825.666666666664</v>
      </c>
      <c r="D3379" s="208">
        <v>0</v>
      </c>
      <c r="E3379" s="208">
        <v>0</v>
      </c>
      <c r="F3379" s="208">
        <v>0.64200000000000002</v>
      </c>
      <c r="G3379" s="208">
        <v>0.64200000000000002</v>
      </c>
      <c r="H3379" s="208">
        <v>0</v>
      </c>
      <c r="I3379" s="208">
        <v>0</v>
      </c>
      <c r="J3379" s="208">
        <v>0</v>
      </c>
      <c r="K3379" s="208">
        <v>0</v>
      </c>
      <c r="L3379" s="208"/>
      <c r="M3379" s="208">
        <v>0</v>
      </c>
      <c r="N3379" s="208">
        <v>0</v>
      </c>
      <c r="O3379" s="330">
        <v>1300</v>
      </c>
      <c r="P3379" s="208" t="s">
        <v>257</v>
      </c>
      <c r="Q3379" s="208" t="s">
        <v>258</v>
      </c>
      <c r="R3379" s="208" t="s">
        <v>259</v>
      </c>
      <c r="S3379" s="203">
        <v>44837.595717592594</v>
      </c>
    </row>
    <row r="3380" spans="1:19" x14ac:dyDescent="0.2">
      <c r="A3380" s="208" t="s">
        <v>256</v>
      </c>
      <c r="B3380" s="208" t="s">
        <v>132</v>
      </c>
      <c r="C3380" s="203">
        <v>44825.708333333336</v>
      </c>
      <c r="D3380" s="208">
        <v>0</v>
      </c>
      <c r="E3380" s="208">
        <v>0</v>
      </c>
      <c r="F3380" s="208">
        <v>0.63400000000000001</v>
      </c>
      <c r="G3380" s="208">
        <v>0.63400000000000001</v>
      </c>
      <c r="H3380" s="208">
        <v>0</v>
      </c>
      <c r="I3380" s="208">
        <v>0</v>
      </c>
      <c r="J3380" s="208">
        <v>0</v>
      </c>
      <c r="K3380" s="208">
        <v>0</v>
      </c>
      <c r="L3380" s="208"/>
      <c r="M3380" s="208">
        <v>0</v>
      </c>
      <c r="N3380" s="208">
        <v>0</v>
      </c>
      <c r="O3380" s="330">
        <v>1300</v>
      </c>
      <c r="P3380" s="208" t="s">
        <v>257</v>
      </c>
      <c r="Q3380" s="208" t="s">
        <v>258</v>
      </c>
      <c r="R3380" s="208" t="s">
        <v>259</v>
      </c>
      <c r="S3380" s="203">
        <v>44837.595717592594</v>
      </c>
    </row>
    <row r="3381" spans="1:19" x14ac:dyDescent="0.2">
      <c r="A3381" s="208" t="s">
        <v>256</v>
      </c>
      <c r="B3381" s="208" t="s">
        <v>132</v>
      </c>
      <c r="C3381" s="203">
        <v>44825.75</v>
      </c>
      <c r="D3381" s="208">
        <v>0</v>
      </c>
      <c r="E3381" s="208">
        <v>0</v>
      </c>
      <c r="F3381" s="208">
        <v>0.63700000000000001</v>
      </c>
      <c r="G3381" s="208">
        <v>0.63700000000000001</v>
      </c>
      <c r="H3381" s="208">
        <v>0</v>
      </c>
      <c r="I3381" s="208">
        <v>0</v>
      </c>
      <c r="J3381" s="208">
        <v>0</v>
      </c>
      <c r="K3381" s="208">
        <v>0</v>
      </c>
      <c r="L3381" s="208"/>
      <c r="M3381" s="208">
        <v>0</v>
      </c>
      <c r="N3381" s="208">
        <v>0</v>
      </c>
      <c r="O3381" s="330">
        <v>1300</v>
      </c>
      <c r="P3381" s="208" t="s">
        <v>257</v>
      </c>
      <c r="Q3381" s="208" t="s">
        <v>258</v>
      </c>
      <c r="R3381" s="208" t="s">
        <v>259</v>
      </c>
      <c r="S3381" s="203">
        <v>44837.595717592594</v>
      </c>
    </row>
    <row r="3382" spans="1:19" x14ac:dyDescent="0.2">
      <c r="A3382" s="208" t="s">
        <v>256</v>
      </c>
      <c r="B3382" s="208" t="s">
        <v>132</v>
      </c>
      <c r="C3382" s="203">
        <v>44825.791666666664</v>
      </c>
      <c r="D3382" s="208">
        <v>0</v>
      </c>
      <c r="E3382" s="208">
        <v>0</v>
      </c>
      <c r="F3382" s="208">
        <v>0.63300000000000001</v>
      </c>
      <c r="G3382" s="208">
        <v>0.63300000000000001</v>
      </c>
      <c r="H3382" s="208">
        <v>0</v>
      </c>
      <c r="I3382" s="208">
        <v>0</v>
      </c>
      <c r="J3382" s="208">
        <v>0</v>
      </c>
      <c r="K3382" s="208">
        <v>0</v>
      </c>
      <c r="L3382" s="208"/>
      <c r="M3382" s="208">
        <v>0</v>
      </c>
      <c r="N3382" s="208">
        <v>0</v>
      </c>
      <c r="O3382" s="330">
        <v>1300</v>
      </c>
      <c r="P3382" s="208" t="s">
        <v>257</v>
      </c>
      <c r="Q3382" s="208" t="s">
        <v>258</v>
      </c>
      <c r="R3382" s="208" t="s">
        <v>259</v>
      </c>
      <c r="S3382" s="203">
        <v>44837.595717592594</v>
      </c>
    </row>
    <row r="3383" spans="1:19" x14ac:dyDescent="0.2">
      <c r="A3383" s="208" t="s">
        <v>256</v>
      </c>
      <c r="B3383" s="208" t="s">
        <v>132</v>
      </c>
      <c r="C3383" s="203">
        <v>44825.833333333336</v>
      </c>
      <c r="D3383" s="208">
        <v>0</v>
      </c>
      <c r="E3383" s="208">
        <v>0</v>
      </c>
      <c r="F3383" s="208">
        <v>0.629</v>
      </c>
      <c r="G3383" s="208">
        <v>0.629</v>
      </c>
      <c r="H3383" s="208">
        <v>0</v>
      </c>
      <c r="I3383" s="208">
        <v>0</v>
      </c>
      <c r="J3383" s="208">
        <v>0</v>
      </c>
      <c r="K3383" s="208">
        <v>0</v>
      </c>
      <c r="L3383" s="208"/>
      <c r="M3383" s="208">
        <v>0</v>
      </c>
      <c r="N3383" s="208">
        <v>0</v>
      </c>
      <c r="O3383" s="330">
        <v>1300</v>
      </c>
      <c r="P3383" s="208" t="s">
        <v>257</v>
      </c>
      <c r="Q3383" s="208" t="s">
        <v>258</v>
      </c>
      <c r="R3383" s="208" t="s">
        <v>259</v>
      </c>
      <c r="S3383" s="203">
        <v>44837.595717592594</v>
      </c>
    </row>
    <row r="3384" spans="1:19" x14ac:dyDescent="0.2">
      <c r="A3384" s="208" t="s">
        <v>256</v>
      </c>
      <c r="B3384" s="208" t="s">
        <v>132</v>
      </c>
      <c r="C3384" s="203">
        <v>44825.875</v>
      </c>
      <c r="D3384" s="208">
        <v>0</v>
      </c>
      <c r="E3384" s="208">
        <v>0</v>
      </c>
      <c r="F3384" s="208">
        <v>0.63400000000000001</v>
      </c>
      <c r="G3384" s="208">
        <v>0.63400000000000001</v>
      </c>
      <c r="H3384" s="208">
        <v>0</v>
      </c>
      <c r="I3384" s="208">
        <v>0</v>
      </c>
      <c r="J3384" s="208">
        <v>0</v>
      </c>
      <c r="K3384" s="208">
        <v>0</v>
      </c>
      <c r="L3384" s="208"/>
      <c r="M3384" s="208">
        <v>0</v>
      </c>
      <c r="N3384" s="208">
        <v>0</v>
      </c>
      <c r="O3384" s="330">
        <v>1300</v>
      </c>
      <c r="P3384" s="208" t="s">
        <v>257</v>
      </c>
      <c r="Q3384" s="208" t="s">
        <v>258</v>
      </c>
      <c r="R3384" s="208" t="s">
        <v>259</v>
      </c>
      <c r="S3384" s="203">
        <v>44837.595717592594</v>
      </c>
    </row>
    <row r="3385" spans="1:19" x14ac:dyDescent="0.2">
      <c r="A3385" s="208" t="s">
        <v>256</v>
      </c>
      <c r="B3385" s="208" t="s">
        <v>132</v>
      </c>
      <c r="C3385" s="203">
        <v>44825.916666666664</v>
      </c>
      <c r="D3385" s="208">
        <v>0</v>
      </c>
      <c r="E3385" s="208">
        <v>0</v>
      </c>
      <c r="F3385" s="208">
        <v>0.70199999999999996</v>
      </c>
      <c r="G3385" s="208">
        <v>0.70199999999999996</v>
      </c>
      <c r="H3385" s="208">
        <v>0</v>
      </c>
      <c r="I3385" s="208">
        <v>0</v>
      </c>
      <c r="J3385" s="208">
        <v>0</v>
      </c>
      <c r="K3385" s="208">
        <v>0</v>
      </c>
      <c r="L3385" s="208"/>
      <c r="M3385" s="208">
        <v>0</v>
      </c>
      <c r="N3385" s="208">
        <v>0</v>
      </c>
      <c r="O3385" s="330">
        <v>1300</v>
      </c>
      <c r="P3385" s="208" t="s">
        <v>257</v>
      </c>
      <c r="Q3385" s="208" t="s">
        <v>258</v>
      </c>
      <c r="R3385" s="208" t="s">
        <v>259</v>
      </c>
      <c r="S3385" s="203">
        <v>44837.595717592594</v>
      </c>
    </row>
    <row r="3386" spans="1:19" x14ac:dyDescent="0.2">
      <c r="A3386" s="208" t="s">
        <v>256</v>
      </c>
      <c r="B3386" s="208" t="s">
        <v>132</v>
      </c>
      <c r="C3386" s="203">
        <v>44825.958333333336</v>
      </c>
      <c r="D3386" s="208">
        <v>0</v>
      </c>
      <c r="E3386" s="208">
        <v>0</v>
      </c>
      <c r="F3386" s="208">
        <v>0.71299999999999997</v>
      </c>
      <c r="G3386" s="208">
        <v>0.71299999999999997</v>
      </c>
      <c r="H3386" s="208">
        <v>0</v>
      </c>
      <c r="I3386" s="208">
        <v>0</v>
      </c>
      <c r="J3386" s="208">
        <v>0</v>
      </c>
      <c r="K3386" s="208">
        <v>0</v>
      </c>
      <c r="L3386" s="208"/>
      <c r="M3386" s="208">
        <v>0</v>
      </c>
      <c r="N3386" s="208">
        <v>0</v>
      </c>
      <c r="O3386" s="330">
        <v>1300</v>
      </c>
      <c r="P3386" s="208" t="s">
        <v>257</v>
      </c>
      <c r="Q3386" s="208" t="s">
        <v>258</v>
      </c>
      <c r="R3386" s="208" t="s">
        <v>259</v>
      </c>
      <c r="S3386" s="203">
        <v>44837.595717592594</v>
      </c>
    </row>
    <row r="3387" spans="1:19" x14ac:dyDescent="0.2">
      <c r="A3387" s="208" t="s">
        <v>256</v>
      </c>
      <c r="B3387" s="208" t="s">
        <v>132</v>
      </c>
      <c r="C3387" s="203">
        <v>44826</v>
      </c>
      <c r="D3387" s="208">
        <v>0</v>
      </c>
      <c r="E3387" s="208">
        <v>0</v>
      </c>
      <c r="F3387" s="208">
        <v>0.70899999999999996</v>
      </c>
      <c r="G3387" s="208">
        <v>0.70899999999999996</v>
      </c>
      <c r="H3387" s="208">
        <v>0</v>
      </c>
      <c r="I3387" s="208">
        <v>0</v>
      </c>
      <c r="J3387" s="208">
        <v>0</v>
      </c>
      <c r="K3387" s="208">
        <v>0</v>
      </c>
      <c r="L3387" s="208"/>
      <c r="M3387" s="208">
        <v>0</v>
      </c>
      <c r="N3387" s="208">
        <v>0</v>
      </c>
      <c r="O3387" s="330">
        <v>1300</v>
      </c>
      <c r="P3387" s="208" t="s">
        <v>257</v>
      </c>
      <c r="Q3387" s="208" t="s">
        <v>258</v>
      </c>
      <c r="R3387" s="208" t="s">
        <v>259</v>
      </c>
      <c r="S3387" s="203">
        <v>44837.595717592594</v>
      </c>
    </row>
    <row r="3388" spans="1:19" x14ac:dyDescent="0.2">
      <c r="A3388" s="208" t="s">
        <v>256</v>
      </c>
      <c r="B3388" s="208" t="s">
        <v>132</v>
      </c>
      <c r="C3388" s="203">
        <v>44826.041666666664</v>
      </c>
      <c r="D3388" s="208">
        <v>0</v>
      </c>
      <c r="E3388" s="208">
        <v>0</v>
      </c>
      <c r="F3388" s="208">
        <v>0.72</v>
      </c>
      <c r="G3388" s="208">
        <v>0.72</v>
      </c>
      <c r="H3388" s="208">
        <v>0</v>
      </c>
      <c r="I3388" s="208">
        <v>0</v>
      </c>
      <c r="J3388" s="208">
        <v>0</v>
      </c>
      <c r="K3388" s="208">
        <v>0</v>
      </c>
      <c r="L3388" s="208"/>
      <c r="M3388" s="208">
        <v>0</v>
      </c>
      <c r="N3388" s="208">
        <v>0</v>
      </c>
      <c r="O3388" s="330">
        <v>1300</v>
      </c>
      <c r="P3388" s="208" t="s">
        <v>257</v>
      </c>
      <c r="Q3388" s="208" t="s">
        <v>258</v>
      </c>
      <c r="R3388" s="208" t="s">
        <v>259</v>
      </c>
      <c r="S3388" s="203">
        <v>44837.595717592594</v>
      </c>
    </row>
    <row r="3389" spans="1:19" x14ac:dyDescent="0.2">
      <c r="A3389" s="208" t="s">
        <v>256</v>
      </c>
      <c r="B3389" s="208" t="s">
        <v>132</v>
      </c>
      <c r="C3389" s="203">
        <v>44826.083333333336</v>
      </c>
      <c r="D3389" s="208">
        <v>0</v>
      </c>
      <c r="E3389" s="208">
        <v>0</v>
      </c>
      <c r="F3389" s="208">
        <v>0.7</v>
      </c>
      <c r="G3389" s="208">
        <v>0.7</v>
      </c>
      <c r="H3389" s="208">
        <v>0</v>
      </c>
      <c r="I3389" s="208">
        <v>0</v>
      </c>
      <c r="J3389" s="208">
        <v>0</v>
      </c>
      <c r="K3389" s="208">
        <v>0</v>
      </c>
      <c r="L3389" s="208"/>
      <c r="M3389" s="208">
        <v>0</v>
      </c>
      <c r="N3389" s="208">
        <v>0</v>
      </c>
      <c r="O3389" s="330">
        <v>1300</v>
      </c>
      <c r="P3389" s="208" t="s">
        <v>257</v>
      </c>
      <c r="Q3389" s="208" t="s">
        <v>258</v>
      </c>
      <c r="R3389" s="208" t="s">
        <v>259</v>
      </c>
      <c r="S3389" s="203">
        <v>44837.595717592594</v>
      </c>
    </row>
    <row r="3390" spans="1:19" x14ac:dyDescent="0.2">
      <c r="A3390" s="208" t="s">
        <v>256</v>
      </c>
      <c r="B3390" s="208" t="s">
        <v>132</v>
      </c>
      <c r="C3390" s="203">
        <v>44826.125</v>
      </c>
      <c r="D3390" s="208">
        <v>0</v>
      </c>
      <c r="E3390" s="208">
        <v>0</v>
      </c>
      <c r="F3390" s="208">
        <v>0.71399999999999997</v>
      </c>
      <c r="G3390" s="208">
        <v>0.71399999999999997</v>
      </c>
      <c r="H3390" s="208">
        <v>0</v>
      </c>
      <c r="I3390" s="208">
        <v>0</v>
      </c>
      <c r="J3390" s="208">
        <v>0</v>
      </c>
      <c r="K3390" s="208">
        <v>0</v>
      </c>
      <c r="L3390" s="208"/>
      <c r="M3390" s="208">
        <v>0</v>
      </c>
      <c r="N3390" s="208">
        <v>0</v>
      </c>
      <c r="O3390" s="330">
        <v>1300</v>
      </c>
      <c r="P3390" s="208" t="s">
        <v>257</v>
      </c>
      <c r="Q3390" s="208" t="s">
        <v>258</v>
      </c>
      <c r="R3390" s="208" t="s">
        <v>259</v>
      </c>
      <c r="S3390" s="203">
        <v>44837.595717592594</v>
      </c>
    </row>
    <row r="3391" spans="1:19" x14ac:dyDescent="0.2">
      <c r="A3391" s="208" t="s">
        <v>256</v>
      </c>
      <c r="B3391" s="208" t="s">
        <v>132</v>
      </c>
      <c r="C3391" s="203">
        <v>44826.166666666664</v>
      </c>
      <c r="D3391" s="208">
        <v>0</v>
      </c>
      <c r="E3391" s="208">
        <v>0</v>
      </c>
      <c r="F3391" s="208">
        <v>0.70099999999999996</v>
      </c>
      <c r="G3391" s="208">
        <v>0.70099999999999996</v>
      </c>
      <c r="H3391" s="208">
        <v>0</v>
      </c>
      <c r="I3391" s="208">
        <v>0</v>
      </c>
      <c r="J3391" s="208">
        <v>0</v>
      </c>
      <c r="K3391" s="208">
        <v>0</v>
      </c>
      <c r="L3391" s="208"/>
      <c r="M3391" s="208">
        <v>0</v>
      </c>
      <c r="N3391" s="208">
        <v>0</v>
      </c>
      <c r="O3391" s="330">
        <v>1300</v>
      </c>
      <c r="P3391" s="208" t="s">
        <v>257</v>
      </c>
      <c r="Q3391" s="208" t="s">
        <v>258</v>
      </c>
      <c r="R3391" s="208" t="s">
        <v>259</v>
      </c>
      <c r="S3391" s="203">
        <v>44837.595717592594</v>
      </c>
    </row>
    <row r="3392" spans="1:19" x14ac:dyDescent="0.2">
      <c r="A3392" s="208" t="s">
        <v>256</v>
      </c>
      <c r="B3392" s="208" t="s">
        <v>132</v>
      </c>
      <c r="C3392" s="203">
        <v>44826.208333333336</v>
      </c>
      <c r="D3392" s="208">
        <v>0</v>
      </c>
      <c r="E3392" s="208">
        <v>0</v>
      </c>
      <c r="F3392" s="208">
        <v>0.70099999999999996</v>
      </c>
      <c r="G3392" s="208">
        <v>0.70099999999999996</v>
      </c>
      <c r="H3392" s="208">
        <v>0</v>
      </c>
      <c r="I3392" s="208">
        <v>0</v>
      </c>
      <c r="J3392" s="208">
        <v>0</v>
      </c>
      <c r="K3392" s="208">
        <v>0</v>
      </c>
      <c r="L3392" s="208"/>
      <c r="M3392" s="208">
        <v>0</v>
      </c>
      <c r="N3392" s="208">
        <v>0</v>
      </c>
      <c r="O3392" s="330">
        <v>1300</v>
      </c>
      <c r="P3392" s="208" t="s">
        <v>257</v>
      </c>
      <c r="Q3392" s="208" t="s">
        <v>258</v>
      </c>
      <c r="R3392" s="208" t="s">
        <v>259</v>
      </c>
      <c r="S3392" s="203">
        <v>44837.595717592594</v>
      </c>
    </row>
    <row r="3393" spans="1:19" x14ac:dyDescent="0.2">
      <c r="A3393" s="208" t="s">
        <v>256</v>
      </c>
      <c r="B3393" s="208" t="s">
        <v>132</v>
      </c>
      <c r="C3393" s="203">
        <v>44826.25</v>
      </c>
      <c r="D3393" s="208">
        <v>0</v>
      </c>
      <c r="E3393" s="208">
        <v>0</v>
      </c>
      <c r="F3393" s="208">
        <v>0.68600000000000005</v>
      </c>
      <c r="G3393" s="208">
        <v>0.68600000000000005</v>
      </c>
      <c r="H3393" s="208">
        <v>0</v>
      </c>
      <c r="I3393" s="208">
        <v>0</v>
      </c>
      <c r="J3393" s="208">
        <v>0</v>
      </c>
      <c r="K3393" s="208">
        <v>0</v>
      </c>
      <c r="L3393" s="208"/>
      <c r="M3393" s="208">
        <v>0</v>
      </c>
      <c r="N3393" s="208">
        <v>0</v>
      </c>
      <c r="O3393" s="330">
        <v>1300</v>
      </c>
      <c r="P3393" s="208" t="s">
        <v>257</v>
      </c>
      <c r="Q3393" s="208" t="s">
        <v>258</v>
      </c>
      <c r="R3393" s="208" t="s">
        <v>259</v>
      </c>
      <c r="S3393" s="203">
        <v>44837.595717592594</v>
      </c>
    </row>
    <row r="3394" spans="1:19" x14ac:dyDescent="0.2">
      <c r="A3394" s="208" t="s">
        <v>256</v>
      </c>
      <c r="B3394" s="208" t="s">
        <v>132</v>
      </c>
      <c r="C3394" s="203">
        <v>44826.291666666664</v>
      </c>
      <c r="D3394" s="208">
        <v>0</v>
      </c>
      <c r="E3394" s="208">
        <v>0</v>
      </c>
      <c r="F3394" s="208">
        <v>0.69199999999999995</v>
      </c>
      <c r="G3394" s="208">
        <v>0.69199999999999995</v>
      </c>
      <c r="H3394" s="208">
        <v>0</v>
      </c>
      <c r="I3394" s="208">
        <v>0</v>
      </c>
      <c r="J3394" s="208">
        <v>0</v>
      </c>
      <c r="K3394" s="208">
        <v>0</v>
      </c>
      <c r="L3394" s="208"/>
      <c r="M3394" s="208">
        <v>0</v>
      </c>
      <c r="N3394" s="208">
        <v>0</v>
      </c>
      <c r="O3394" s="330">
        <v>1300</v>
      </c>
      <c r="P3394" s="208" t="s">
        <v>257</v>
      </c>
      <c r="Q3394" s="208" t="s">
        <v>258</v>
      </c>
      <c r="R3394" s="208" t="s">
        <v>259</v>
      </c>
      <c r="S3394" s="203">
        <v>44837.595717592594</v>
      </c>
    </row>
    <row r="3395" spans="1:19" x14ac:dyDescent="0.2">
      <c r="A3395" s="208" t="s">
        <v>256</v>
      </c>
      <c r="B3395" s="208" t="s">
        <v>132</v>
      </c>
      <c r="C3395" s="203">
        <v>44826.333333333336</v>
      </c>
      <c r="D3395" s="208">
        <v>0</v>
      </c>
      <c r="E3395" s="208">
        <v>0</v>
      </c>
      <c r="F3395" s="208">
        <v>0.63300000000000001</v>
      </c>
      <c r="G3395" s="208">
        <v>0.63300000000000001</v>
      </c>
      <c r="H3395" s="208">
        <v>0</v>
      </c>
      <c r="I3395" s="208">
        <v>0</v>
      </c>
      <c r="J3395" s="208">
        <v>0</v>
      </c>
      <c r="K3395" s="208">
        <v>0</v>
      </c>
      <c r="L3395" s="208"/>
      <c r="M3395" s="208">
        <v>0</v>
      </c>
      <c r="N3395" s="208">
        <v>0</v>
      </c>
      <c r="O3395" s="330">
        <v>1300</v>
      </c>
      <c r="P3395" s="208" t="s">
        <v>257</v>
      </c>
      <c r="Q3395" s="208" t="s">
        <v>258</v>
      </c>
      <c r="R3395" s="208" t="s">
        <v>259</v>
      </c>
      <c r="S3395" s="203">
        <v>44837.595717592594</v>
      </c>
    </row>
    <row r="3396" spans="1:19" x14ac:dyDescent="0.2">
      <c r="A3396" s="208" t="s">
        <v>256</v>
      </c>
      <c r="B3396" s="208" t="s">
        <v>132</v>
      </c>
      <c r="C3396" s="203">
        <v>44826.375</v>
      </c>
      <c r="D3396" s="208">
        <v>0</v>
      </c>
      <c r="E3396" s="208">
        <v>0</v>
      </c>
      <c r="F3396" s="208">
        <v>0.61899999999999999</v>
      </c>
      <c r="G3396" s="208">
        <v>0.61899999999999999</v>
      </c>
      <c r="H3396" s="208">
        <v>0</v>
      </c>
      <c r="I3396" s="208">
        <v>0</v>
      </c>
      <c r="J3396" s="208">
        <v>0</v>
      </c>
      <c r="K3396" s="208">
        <v>0</v>
      </c>
      <c r="L3396" s="208"/>
      <c r="M3396" s="208">
        <v>0</v>
      </c>
      <c r="N3396" s="208">
        <v>0</v>
      </c>
      <c r="O3396" s="330">
        <v>1300</v>
      </c>
      <c r="P3396" s="208" t="s">
        <v>257</v>
      </c>
      <c r="Q3396" s="208" t="s">
        <v>258</v>
      </c>
      <c r="R3396" s="208" t="s">
        <v>259</v>
      </c>
      <c r="S3396" s="203">
        <v>44837.595717592594</v>
      </c>
    </row>
    <row r="3397" spans="1:19" x14ac:dyDescent="0.2">
      <c r="A3397" s="208" t="s">
        <v>256</v>
      </c>
      <c r="B3397" s="208" t="s">
        <v>132</v>
      </c>
      <c r="C3397" s="203">
        <v>44826.416666666664</v>
      </c>
      <c r="D3397" s="208">
        <v>0</v>
      </c>
      <c r="E3397" s="208">
        <v>0</v>
      </c>
      <c r="F3397" s="208">
        <v>0.63</v>
      </c>
      <c r="G3397" s="208">
        <v>0.63</v>
      </c>
      <c r="H3397" s="208">
        <v>0</v>
      </c>
      <c r="I3397" s="208">
        <v>0</v>
      </c>
      <c r="J3397" s="208">
        <v>0</v>
      </c>
      <c r="K3397" s="208">
        <v>0</v>
      </c>
      <c r="L3397" s="208"/>
      <c r="M3397" s="208">
        <v>0</v>
      </c>
      <c r="N3397" s="208">
        <v>0</v>
      </c>
      <c r="O3397" s="330">
        <v>1300</v>
      </c>
      <c r="P3397" s="208" t="s">
        <v>257</v>
      </c>
      <c r="Q3397" s="208" t="s">
        <v>258</v>
      </c>
      <c r="R3397" s="208" t="s">
        <v>259</v>
      </c>
      <c r="S3397" s="203">
        <v>44837.595717592594</v>
      </c>
    </row>
    <row r="3398" spans="1:19" x14ac:dyDescent="0.2">
      <c r="A3398" s="208" t="s">
        <v>256</v>
      </c>
      <c r="B3398" s="208" t="s">
        <v>132</v>
      </c>
      <c r="C3398" s="203">
        <v>44826.458333333336</v>
      </c>
      <c r="D3398" s="208">
        <v>0</v>
      </c>
      <c r="E3398" s="208">
        <v>0</v>
      </c>
      <c r="F3398" s="208">
        <v>0.83399999999999996</v>
      </c>
      <c r="G3398" s="208">
        <v>0.83399999999999996</v>
      </c>
      <c r="H3398" s="208">
        <v>0</v>
      </c>
      <c r="I3398" s="208">
        <v>0</v>
      </c>
      <c r="J3398" s="208">
        <v>0</v>
      </c>
      <c r="K3398" s="208">
        <v>0</v>
      </c>
      <c r="L3398" s="208"/>
      <c r="M3398" s="208">
        <v>0</v>
      </c>
      <c r="N3398" s="208">
        <v>0</v>
      </c>
      <c r="O3398" s="330">
        <v>1300</v>
      </c>
      <c r="P3398" s="208" t="s">
        <v>257</v>
      </c>
      <c r="Q3398" s="208" t="s">
        <v>258</v>
      </c>
      <c r="R3398" s="208" t="s">
        <v>259</v>
      </c>
      <c r="S3398" s="203">
        <v>44837.595717592594</v>
      </c>
    </row>
    <row r="3399" spans="1:19" x14ac:dyDescent="0.2">
      <c r="A3399" s="208" t="s">
        <v>256</v>
      </c>
      <c r="B3399" s="208" t="s">
        <v>132</v>
      </c>
      <c r="C3399" s="203">
        <v>44826.5</v>
      </c>
      <c r="D3399" s="208">
        <v>0</v>
      </c>
      <c r="E3399" s="208">
        <v>0</v>
      </c>
      <c r="F3399" s="208">
        <v>0.624</v>
      </c>
      <c r="G3399" s="208">
        <v>0.624</v>
      </c>
      <c r="H3399" s="208">
        <v>0</v>
      </c>
      <c r="I3399" s="208">
        <v>0</v>
      </c>
      <c r="J3399" s="208">
        <v>0</v>
      </c>
      <c r="K3399" s="208">
        <v>0</v>
      </c>
      <c r="L3399" s="208"/>
      <c r="M3399" s="208">
        <v>0</v>
      </c>
      <c r="N3399" s="208">
        <v>0</v>
      </c>
      <c r="O3399" s="330">
        <v>1300</v>
      </c>
      <c r="P3399" s="208" t="s">
        <v>257</v>
      </c>
      <c r="Q3399" s="208" t="s">
        <v>258</v>
      </c>
      <c r="R3399" s="208" t="s">
        <v>259</v>
      </c>
      <c r="S3399" s="203">
        <v>44837.595717592594</v>
      </c>
    </row>
    <row r="3400" spans="1:19" x14ac:dyDescent="0.2">
      <c r="A3400" s="208" t="s">
        <v>256</v>
      </c>
      <c r="B3400" s="208" t="s">
        <v>132</v>
      </c>
      <c r="C3400" s="203">
        <v>44826.541666666664</v>
      </c>
      <c r="D3400" s="208">
        <v>0</v>
      </c>
      <c r="E3400" s="208">
        <v>0</v>
      </c>
      <c r="F3400" s="208">
        <v>0.627</v>
      </c>
      <c r="G3400" s="208">
        <v>0.627</v>
      </c>
      <c r="H3400" s="208">
        <v>0</v>
      </c>
      <c r="I3400" s="208">
        <v>0</v>
      </c>
      <c r="J3400" s="208">
        <v>0</v>
      </c>
      <c r="K3400" s="208">
        <v>0</v>
      </c>
      <c r="L3400" s="208"/>
      <c r="M3400" s="208">
        <v>0</v>
      </c>
      <c r="N3400" s="208">
        <v>0</v>
      </c>
      <c r="O3400" s="330">
        <v>1300</v>
      </c>
      <c r="P3400" s="208" t="s">
        <v>257</v>
      </c>
      <c r="Q3400" s="208" t="s">
        <v>258</v>
      </c>
      <c r="R3400" s="208" t="s">
        <v>259</v>
      </c>
      <c r="S3400" s="203">
        <v>44837.595717592594</v>
      </c>
    </row>
    <row r="3401" spans="1:19" x14ac:dyDescent="0.2">
      <c r="A3401" s="208" t="s">
        <v>256</v>
      </c>
      <c r="B3401" s="208" t="s">
        <v>132</v>
      </c>
      <c r="C3401" s="203">
        <v>44826.583333333336</v>
      </c>
      <c r="D3401" s="208">
        <v>0</v>
      </c>
      <c r="E3401" s="208">
        <v>0</v>
      </c>
      <c r="F3401" s="208">
        <v>0.628</v>
      </c>
      <c r="G3401" s="208">
        <v>0.628</v>
      </c>
      <c r="H3401" s="208">
        <v>0</v>
      </c>
      <c r="I3401" s="208">
        <v>0</v>
      </c>
      <c r="J3401" s="208">
        <v>0</v>
      </c>
      <c r="K3401" s="208">
        <v>0</v>
      </c>
      <c r="L3401" s="208"/>
      <c r="M3401" s="208">
        <v>0</v>
      </c>
      <c r="N3401" s="208">
        <v>0</v>
      </c>
      <c r="O3401" s="330">
        <v>1300</v>
      </c>
      <c r="P3401" s="208" t="s">
        <v>257</v>
      </c>
      <c r="Q3401" s="208" t="s">
        <v>258</v>
      </c>
      <c r="R3401" s="208" t="s">
        <v>259</v>
      </c>
      <c r="S3401" s="203">
        <v>44837.595717592594</v>
      </c>
    </row>
    <row r="3402" spans="1:19" x14ac:dyDescent="0.2">
      <c r="A3402" s="208" t="s">
        <v>256</v>
      </c>
      <c r="B3402" s="208" t="s">
        <v>132</v>
      </c>
      <c r="C3402" s="203">
        <v>44826.625</v>
      </c>
      <c r="D3402" s="208">
        <v>0</v>
      </c>
      <c r="E3402" s="208">
        <v>0</v>
      </c>
      <c r="F3402" s="208">
        <v>0.628</v>
      </c>
      <c r="G3402" s="208">
        <v>0.628</v>
      </c>
      <c r="H3402" s="208">
        <v>0</v>
      </c>
      <c r="I3402" s="208">
        <v>0</v>
      </c>
      <c r="J3402" s="208">
        <v>0</v>
      </c>
      <c r="K3402" s="208">
        <v>0</v>
      </c>
      <c r="L3402" s="208"/>
      <c r="M3402" s="208">
        <v>0</v>
      </c>
      <c r="N3402" s="208">
        <v>0</v>
      </c>
      <c r="O3402" s="330">
        <v>1300</v>
      </c>
      <c r="P3402" s="208" t="s">
        <v>257</v>
      </c>
      <c r="Q3402" s="208" t="s">
        <v>258</v>
      </c>
      <c r="R3402" s="208" t="s">
        <v>259</v>
      </c>
      <c r="S3402" s="203">
        <v>44837.595717592594</v>
      </c>
    </row>
    <row r="3403" spans="1:19" x14ac:dyDescent="0.2">
      <c r="A3403" s="208" t="s">
        <v>256</v>
      </c>
      <c r="B3403" s="208" t="s">
        <v>132</v>
      </c>
      <c r="C3403" s="203">
        <v>44826.666666666664</v>
      </c>
      <c r="D3403" s="208">
        <v>0</v>
      </c>
      <c r="E3403" s="208">
        <v>0</v>
      </c>
      <c r="F3403" s="208">
        <v>0.57899999999999996</v>
      </c>
      <c r="G3403" s="208">
        <v>0.57899999999999996</v>
      </c>
      <c r="H3403" s="208">
        <v>0</v>
      </c>
      <c r="I3403" s="208">
        <v>0</v>
      </c>
      <c r="J3403" s="208">
        <v>0</v>
      </c>
      <c r="K3403" s="208">
        <v>0</v>
      </c>
      <c r="L3403" s="208"/>
      <c r="M3403" s="208">
        <v>0</v>
      </c>
      <c r="N3403" s="208">
        <v>0</v>
      </c>
      <c r="O3403" s="330">
        <v>1300</v>
      </c>
      <c r="P3403" s="208" t="s">
        <v>257</v>
      </c>
      <c r="Q3403" s="208" t="s">
        <v>258</v>
      </c>
      <c r="R3403" s="208" t="s">
        <v>259</v>
      </c>
      <c r="S3403" s="203">
        <v>44837.595717592594</v>
      </c>
    </row>
    <row r="3404" spans="1:19" x14ac:dyDescent="0.2">
      <c r="A3404" s="208" t="s">
        <v>256</v>
      </c>
      <c r="B3404" s="208" t="s">
        <v>132</v>
      </c>
      <c r="C3404" s="203">
        <v>44826.708333333336</v>
      </c>
      <c r="D3404" s="208">
        <v>0</v>
      </c>
      <c r="E3404" s="208">
        <v>0</v>
      </c>
      <c r="F3404" s="208">
        <v>0.57399999999999995</v>
      </c>
      <c r="G3404" s="208">
        <v>0.57399999999999995</v>
      </c>
      <c r="H3404" s="208">
        <v>0</v>
      </c>
      <c r="I3404" s="208">
        <v>0</v>
      </c>
      <c r="J3404" s="208">
        <v>0</v>
      </c>
      <c r="K3404" s="208">
        <v>0</v>
      </c>
      <c r="L3404" s="208"/>
      <c r="M3404" s="208">
        <v>0</v>
      </c>
      <c r="N3404" s="208">
        <v>0</v>
      </c>
      <c r="O3404" s="330">
        <v>1300</v>
      </c>
      <c r="P3404" s="208" t="s">
        <v>257</v>
      </c>
      <c r="Q3404" s="208" t="s">
        <v>258</v>
      </c>
      <c r="R3404" s="208" t="s">
        <v>259</v>
      </c>
      <c r="S3404" s="203">
        <v>44837.595717592594</v>
      </c>
    </row>
    <row r="3405" spans="1:19" x14ac:dyDescent="0.2">
      <c r="A3405" s="208" t="s">
        <v>256</v>
      </c>
      <c r="B3405" s="208" t="s">
        <v>132</v>
      </c>
      <c r="C3405" s="203">
        <v>44826.75</v>
      </c>
      <c r="D3405" s="208">
        <v>0</v>
      </c>
      <c r="E3405" s="208">
        <v>0</v>
      </c>
      <c r="F3405" s="208">
        <v>0.57299999999999995</v>
      </c>
      <c r="G3405" s="208">
        <v>0.57299999999999995</v>
      </c>
      <c r="H3405" s="208">
        <v>0</v>
      </c>
      <c r="I3405" s="208">
        <v>0</v>
      </c>
      <c r="J3405" s="208">
        <v>0</v>
      </c>
      <c r="K3405" s="208">
        <v>0</v>
      </c>
      <c r="L3405" s="208"/>
      <c r="M3405" s="208">
        <v>0</v>
      </c>
      <c r="N3405" s="208">
        <v>0</v>
      </c>
      <c r="O3405" s="330">
        <v>1300</v>
      </c>
      <c r="P3405" s="208" t="s">
        <v>257</v>
      </c>
      <c r="Q3405" s="208" t="s">
        <v>258</v>
      </c>
      <c r="R3405" s="208" t="s">
        <v>259</v>
      </c>
      <c r="S3405" s="203">
        <v>44837.595717592594</v>
      </c>
    </row>
    <row r="3406" spans="1:19" x14ac:dyDescent="0.2">
      <c r="A3406" s="208" t="s">
        <v>256</v>
      </c>
      <c r="B3406" s="208" t="s">
        <v>132</v>
      </c>
      <c r="C3406" s="203">
        <v>44826.791666666664</v>
      </c>
      <c r="D3406" s="208">
        <v>0</v>
      </c>
      <c r="E3406" s="208">
        <v>0</v>
      </c>
      <c r="F3406" s="208">
        <v>0.57199999999999995</v>
      </c>
      <c r="G3406" s="208">
        <v>0.57199999999999995</v>
      </c>
      <c r="H3406" s="208">
        <v>0</v>
      </c>
      <c r="I3406" s="208">
        <v>0</v>
      </c>
      <c r="J3406" s="208">
        <v>0</v>
      </c>
      <c r="K3406" s="208">
        <v>0</v>
      </c>
      <c r="L3406" s="208"/>
      <c r="M3406" s="208">
        <v>0</v>
      </c>
      <c r="N3406" s="208">
        <v>0</v>
      </c>
      <c r="O3406" s="330">
        <v>1300</v>
      </c>
      <c r="P3406" s="208" t="s">
        <v>257</v>
      </c>
      <c r="Q3406" s="208" t="s">
        <v>258</v>
      </c>
      <c r="R3406" s="208" t="s">
        <v>259</v>
      </c>
      <c r="S3406" s="203">
        <v>44837.595717592594</v>
      </c>
    </row>
    <row r="3407" spans="1:19" x14ac:dyDescent="0.2">
      <c r="A3407" s="208" t="s">
        <v>256</v>
      </c>
      <c r="B3407" s="208" t="s">
        <v>132</v>
      </c>
      <c r="C3407" s="203">
        <v>44826.833333333336</v>
      </c>
      <c r="D3407" s="208">
        <v>0</v>
      </c>
      <c r="E3407" s="208">
        <v>0</v>
      </c>
      <c r="F3407" s="208">
        <v>0.57199999999999995</v>
      </c>
      <c r="G3407" s="208">
        <v>0.57199999999999995</v>
      </c>
      <c r="H3407" s="208">
        <v>0</v>
      </c>
      <c r="I3407" s="208">
        <v>0</v>
      </c>
      <c r="J3407" s="208">
        <v>0</v>
      </c>
      <c r="K3407" s="208">
        <v>0</v>
      </c>
      <c r="L3407" s="208"/>
      <c r="M3407" s="208">
        <v>0</v>
      </c>
      <c r="N3407" s="208">
        <v>0</v>
      </c>
      <c r="O3407" s="330">
        <v>1300</v>
      </c>
      <c r="P3407" s="208" t="s">
        <v>257</v>
      </c>
      <c r="Q3407" s="208" t="s">
        <v>258</v>
      </c>
      <c r="R3407" s="208" t="s">
        <v>259</v>
      </c>
      <c r="S3407" s="203">
        <v>44837.595717592594</v>
      </c>
    </row>
    <row r="3408" spans="1:19" x14ac:dyDescent="0.2">
      <c r="A3408" s="208" t="s">
        <v>256</v>
      </c>
      <c r="B3408" s="208" t="s">
        <v>132</v>
      </c>
      <c r="C3408" s="203">
        <v>44826.875</v>
      </c>
      <c r="D3408" s="208">
        <v>0</v>
      </c>
      <c r="E3408" s="208">
        <v>0</v>
      </c>
      <c r="F3408" s="208">
        <v>0.58099999999999996</v>
      </c>
      <c r="G3408" s="208">
        <v>0.58099999999999996</v>
      </c>
      <c r="H3408" s="208">
        <v>0</v>
      </c>
      <c r="I3408" s="208">
        <v>0</v>
      </c>
      <c r="J3408" s="208">
        <v>0</v>
      </c>
      <c r="K3408" s="208">
        <v>0</v>
      </c>
      <c r="L3408" s="208"/>
      <c r="M3408" s="208">
        <v>0</v>
      </c>
      <c r="N3408" s="208">
        <v>0</v>
      </c>
      <c r="O3408" s="330">
        <v>1300</v>
      </c>
      <c r="P3408" s="208" t="s">
        <v>257</v>
      </c>
      <c r="Q3408" s="208" t="s">
        <v>258</v>
      </c>
      <c r="R3408" s="208" t="s">
        <v>259</v>
      </c>
      <c r="S3408" s="203">
        <v>44837.595717592594</v>
      </c>
    </row>
    <row r="3409" spans="1:19" x14ac:dyDescent="0.2">
      <c r="A3409" s="208" t="s">
        <v>256</v>
      </c>
      <c r="B3409" s="208" t="s">
        <v>132</v>
      </c>
      <c r="C3409" s="203">
        <v>44826.916666666664</v>
      </c>
      <c r="D3409" s="208">
        <v>0</v>
      </c>
      <c r="E3409" s="208">
        <v>0</v>
      </c>
      <c r="F3409" s="208">
        <v>0.60899999999999999</v>
      </c>
      <c r="G3409" s="208">
        <v>0.60899999999999999</v>
      </c>
      <c r="H3409" s="208">
        <v>0</v>
      </c>
      <c r="I3409" s="208">
        <v>0</v>
      </c>
      <c r="J3409" s="208">
        <v>0</v>
      </c>
      <c r="K3409" s="208">
        <v>0</v>
      </c>
      <c r="L3409" s="208"/>
      <c r="M3409" s="208">
        <v>0</v>
      </c>
      <c r="N3409" s="208">
        <v>0</v>
      </c>
      <c r="O3409" s="330">
        <v>1300</v>
      </c>
      <c r="P3409" s="208" t="s">
        <v>257</v>
      </c>
      <c r="Q3409" s="208" t="s">
        <v>258</v>
      </c>
      <c r="R3409" s="208" t="s">
        <v>259</v>
      </c>
      <c r="S3409" s="203">
        <v>44837.595717592594</v>
      </c>
    </row>
    <row r="3410" spans="1:19" x14ac:dyDescent="0.2">
      <c r="A3410" s="208" t="s">
        <v>256</v>
      </c>
      <c r="B3410" s="208" t="s">
        <v>132</v>
      </c>
      <c r="C3410" s="203">
        <v>44826.958333333336</v>
      </c>
      <c r="D3410" s="208">
        <v>0</v>
      </c>
      <c r="E3410" s="208">
        <v>0</v>
      </c>
      <c r="F3410" s="208">
        <v>0.64600000000000002</v>
      </c>
      <c r="G3410" s="208">
        <v>0.64600000000000002</v>
      </c>
      <c r="H3410" s="208">
        <v>0</v>
      </c>
      <c r="I3410" s="208">
        <v>0</v>
      </c>
      <c r="J3410" s="208">
        <v>0</v>
      </c>
      <c r="K3410" s="208">
        <v>0</v>
      </c>
      <c r="L3410" s="208"/>
      <c r="M3410" s="208">
        <v>0</v>
      </c>
      <c r="N3410" s="208">
        <v>0</v>
      </c>
      <c r="O3410" s="330">
        <v>1300</v>
      </c>
      <c r="P3410" s="208" t="s">
        <v>257</v>
      </c>
      <c r="Q3410" s="208" t="s">
        <v>258</v>
      </c>
      <c r="R3410" s="208" t="s">
        <v>259</v>
      </c>
      <c r="S3410" s="203">
        <v>44837.595717592594</v>
      </c>
    </row>
    <row r="3411" spans="1:19" x14ac:dyDescent="0.2">
      <c r="A3411" s="208" t="s">
        <v>256</v>
      </c>
      <c r="B3411" s="208" t="s">
        <v>132</v>
      </c>
      <c r="C3411" s="203">
        <v>44827</v>
      </c>
      <c r="D3411" s="208">
        <v>0</v>
      </c>
      <c r="E3411" s="208">
        <v>0</v>
      </c>
      <c r="F3411" s="208">
        <v>0.65300000000000002</v>
      </c>
      <c r="G3411" s="208">
        <v>0.65300000000000002</v>
      </c>
      <c r="H3411" s="208">
        <v>0</v>
      </c>
      <c r="I3411" s="208">
        <v>0</v>
      </c>
      <c r="J3411" s="208">
        <v>0</v>
      </c>
      <c r="K3411" s="208">
        <v>0</v>
      </c>
      <c r="L3411" s="208"/>
      <c r="M3411" s="208">
        <v>0</v>
      </c>
      <c r="N3411" s="208">
        <v>0</v>
      </c>
      <c r="O3411" s="330">
        <v>1300</v>
      </c>
      <c r="P3411" s="208" t="s">
        <v>257</v>
      </c>
      <c r="Q3411" s="208" t="s">
        <v>258</v>
      </c>
      <c r="R3411" s="208" t="s">
        <v>259</v>
      </c>
      <c r="S3411" s="203">
        <v>44837.595717592594</v>
      </c>
    </row>
    <row r="3412" spans="1:19" x14ac:dyDescent="0.2">
      <c r="A3412" s="208" t="s">
        <v>256</v>
      </c>
      <c r="B3412" s="208" t="s">
        <v>132</v>
      </c>
      <c r="C3412" s="203">
        <v>44827.041666666664</v>
      </c>
      <c r="D3412" s="208">
        <v>0</v>
      </c>
      <c r="E3412" s="208">
        <v>0</v>
      </c>
      <c r="F3412" s="208">
        <v>0.64200000000000002</v>
      </c>
      <c r="G3412" s="208">
        <v>0.64200000000000002</v>
      </c>
      <c r="H3412" s="208">
        <v>0</v>
      </c>
      <c r="I3412" s="208">
        <v>0</v>
      </c>
      <c r="J3412" s="208">
        <v>0</v>
      </c>
      <c r="K3412" s="208">
        <v>0</v>
      </c>
      <c r="L3412" s="208"/>
      <c r="M3412" s="208">
        <v>0</v>
      </c>
      <c r="N3412" s="208">
        <v>0</v>
      </c>
      <c r="O3412" s="330">
        <v>1300</v>
      </c>
      <c r="P3412" s="208" t="s">
        <v>257</v>
      </c>
      <c r="Q3412" s="208" t="s">
        <v>258</v>
      </c>
      <c r="R3412" s="208" t="s">
        <v>259</v>
      </c>
      <c r="S3412" s="203">
        <v>44837.595717592594</v>
      </c>
    </row>
    <row r="3413" spans="1:19" x14ac:dyDescent="0.2">
      <c r="A3413" s="208" t="s">
        <v>256</v>
      </c>
      <c r="B3413" s="208" t="s">
        <v>132</v>
      </c>
      <c r="C3413" s="203">
        <v>44827.083333333336</v>
      </c>
      <c r="D3413" s="208">
        <v>0</v>
      </c>
      <c r="E3413" s="208">
        <v>0</v>
      </c>
      <c r="F3413" s="208">
        <v>0.66100000000000003</v>
      </c>
      <c r="G3413" s="208">
        <v>0.66100000000000003</v>
      </c>
      <c r="H3413" s="208">
        <v>0</v>
      </c>
      <c r="I3413" s="208">
        <v>0</v>
      </c>
      <c r="J3413" s="208">
        <v>0</v>
      </c>
      <c r="K3413" s="208">
        <v>0</v>
      </c>
      <c r="L3413" s="208"/>
      <c r="M3413" s="208">
        <v>0</v>
      </c>
      <c r="N3413" s="208">
        <v>0</v>
      </c>
      <c r="O3413" s="330">
        <v>1300</v>
      </c>
      <c r="P3413" s="208" t="s">
        <v>257</v>
      </c>
      <c r="Q3413" s="208" t="s">
        <v>258</v>
      </c>
      <c r="R3413" s="208" t="s">
        <v>259</v>
      </c>
      <c r="S3413" s="203">
        <v>44837.595717592594</v>
      </c>
    </row>
    <row r="3414" spans="1:19" x14ac:dyDescent="0.2">
      <c r="A3414" s="208" t="s">
        <v>256</v>
      </c>
      <c r="B3414" s="208" t="s">
        <v>132</v>
      </c>
      <c r="C3414" s="203">
        <v>44827.125</v>
      </c>
      <c r="D3414" s="208">
        <v>0</v>
      </c>
      <c r="E3414" s="208">
        <v>0</v>
      </c>
      <c r="F3414" s="208">
        <v>0.66100000000000003</v>
      </c>
      <c r="G3414" s="208">
        <v>0.66100000000000003</v>
      </c>
      <c r="H3414" s="208">
        <v>0</v>
      </c>
      <c r="I3414" s="208">
        <v>0</v>
      </c>
      <c r="J3414" s="208">
        <v>0</v>
      </c>
      <c r="K3414" s="208">
        <v>0</v>
      </c>
      <c r="L3414" s="208"/>
      <c r="M3414" s="208">
        <v>0</v>
      </c>
      <c r="N3414" s="208">
        <v>0</v>
      </c>
      <c r="O3414" s="330">
        <v>1300</v>
      </c>
      <c r="P3414" s="208" t="s">
        <v>257</v>
      </c>
      <c r="Q3414" s="208" t="s">
        <v>258</v>
      </c>
      <c r="R3414" s="208" t="s">
        <v>259</v>
      </c>
      <c r="S3414" s="203">
        <v>44837.595717592594</v>
      </c>
    </row>
    <row r="3415" spans="1:19" x14ac:dyDescent="0.2">
      <c r="A3415" s="208" t="s">
        <v>256</v>
      </c>
      <c r="B3415" s="208" t="s">
        <v>132</v>
      </c>
      <c r="C3415" s="203">
        <v>44827.166666666664</v>
      </c>
      <c r="D3415" s="208">
        <v>0</v>
      </c>
      <c r="E3415" s="208">
        <v>0</v>
      </c>
      <c r="F3415" s="208">
        <v>0.66500000000000004</v>
      </c>
      <c r="G3415" s="208">
        <v>0.66500000000000004</v>
      </c>
      <c r="H3415" s="208">
        <v>0</v>
      </c>
      <c r="I3415" s="208">
        <v>0</v>
      </c>
      <c r="J3415" s="208">
        <v>0</v>
      </c>
      <c r="K3415" s="208">
        <v>0</v>
      </c>
      <c r="L3415" s="208"/>
      <c r="M3415" s="208">
        <v>0</v>
      </c>
      <c r="N3415" s="208">
        <v>0</v>
      </c>
      <c r="O3415" s="330">
        <v>1300</v>
      </c>
      <c r="P3415" s="208" t="s">
        <v>257</v>
      </c>
      <c r="Q3415" s="208" t="s">
        <v>258</v>
      </c>
      <c r="R3415" s="208" t="s">
        <v>259</v>
      </c>
      <c r="S3415" s="203">
        <v>44837.595717592594</v>
      </c>
    </row>
    <row r="3416" spans="1:19" x14ac:dyDescent="0.2">
      <c r="A3416" s="208" t="s">
        <v>256</v>
      </c>
      <c r="B3416" s="208" t="s">
        <v>132</v>
      </c>
      <c r="C3416" s="203">
        <v>44827.208333333336</v>
      </c>
      <c r="D3416" s="208">
        <v>0</v>
      </c>
      <c r="E3416" s="208">
        <v>0</v>
      </c>
      <c r="F3416" s="208">
        <v>0.622</v>
      </c>
      <c r="G3416" s="208">
        <v>0.622</v>
      </c>
      <c r="H3416" s="208">
        <v>0</v>
      </c>
      <c r="I3416" s="208">
        <v>0</v>
      </c>
      <c r="J3416" s="208">
        <v>0</v>
      </c>
      <c r="K3416" s="208">
        <v>0</v>
      </c>
      <c r="L3416" s="208"/>
      <c r="M3416" s="208">
        <v>0</v>
      </c>
      <c r="N3416" s="208">
        <v>0</v>
      </c>
      <c r="O3416" s="330">
        <v>1300</v>
      </c>
      <c r="P3416" s="208" t="s">
        <v>257</v>
      </c>
      <c r="Q3416" s="208" t="s">
        <v>258</v>
      </c>
      <c r="R3416" s="208" t="s">
        <v>259</v>
      </c>
      <c r="S3416" s="203">
        <v>44837.595717592594</v>
      </c>
    </row>
    <row r="3417" spans="1:19" x14ac:dyDescent="0.2">
      <c r="A3417" s="208" t="s">
        <v>256</v>
      </c>
      <c r="B3417" s="208" t="s">
        <v>132</v>
      </c>
      <c r="C3417" s="203">
        <v>44827.25</v>
      </c>
      <c r="D3417" s="208">
        <v>0</v>
      </c>
      <c r="E3417" s="208">
        <v>0</v>
      </c>
      <c r="F3417" s="208">
        <v>0.66500000000000004</v>
      </c>
      <c r="G3417" s="208">
        <v>0.66500000000000004</v>
      </c>
      <c r="H3417" s="208">
        <v>0</v>
      </c>
      <c r="I3417" s="208">
        <v>0</v>
      </c>
      <c r="J3417" s="208">
        <v>0</v>
      </c>
      <c r="K3417" s="208">
        <v>0</v>
      </c>
      <c r="L3417" s="208"/>
      <c r="M3417" s="208">
        <v>0</v>
      </c>
      <c r="N3417" s="208">
        <v>0</v>
      </c>
      <c r="O3417" s="330">
        <v>1300</v>
      </c>
      <c r="P3417" s="208" t="s">
        <v>257</v>
      </c>
      <c r="Q3417" s="208" t="s">
        <v>258</v>
      </c>
      <c r="R3417" s="208" t="s">
        <v>259</v>
      </c>
      <c r="S3417" s="203">
        <v>44837.595717592594</v>
      </c>
    </row>
    <row r="3418" spans="1:19" x14ac:dyDescent="0.2">
      <c r="A3418" s="208" t="s">
        <v>256</v>
      </c>
      <c r="B3418" s="208" t="s">
        <v>132</v>
      </c>
      <c r="C3418" s="203">
        <v>44827.291666666664</v>
      </c>
      <c r="D3418" s="208">
        <v>0</v>
      </c>
      <c r="E3418" s="208">
        <v>0</v>
      </c>
      <c r="F3418" s="208">
        <v>0.59799999999999998</v>
      </c>
      <c r="G3418" s="208">
        <v>0.59799999999999998</v>
      </c>
      <c r="H3418" s="208">
        <v>0</v>
      </c>
      <c r="I3418" s="208">
        <v>0</v>
      </c>
      <c r="J3418" s="208">
        <v>0</v>
      </c>
      <c r="K3418" s="208">
        <v>0</v>
      </c>
      <c r="L3418" s="208"/>
      <c r="M3418" s="208">
        <v>0</v>
      </c>
      <c r="N3418" s="208">
        <v>0</v>
      </c>
      <c r="O3418" s="330">
        <v>1300</v>
      </c>
      <c r="P3418" s="208" t="s">
        <v>257</v>
      </c>
      <c r="Q3418" s="208" t="s">
        <v>258</v>
      </c>
      <c r="R3418" s="208" t="s">
        <v>259</v>
      </c>
      <c r="S3418" s="203">
        <v>44837.595717592594</v>
      </c>
    </row>
    <row r="3419" spans="1:19" x14ac:dyDescent="0.2">
      <c r="A3419" s="208" t="s">
        <v>256</v>
      </c>
      <c r="B3419" s="208" t="s">
        <v>132</v>
      </c>
      <c r="C3419" s="203">
        <v>44827.333333333336</v>
      </c>
      <c r="D3419" s="208">
        <v>0</v>
      </c>
      <c r="E3419" s="208">
        <v>0</v>
      </c>
      <c r="F3419" s="208">
        <v>0.59699999999999998</v>
      </c>
      <c r="G3419" s="208">
        <v>0.59699999999999998</v>
      </c>
      <c r="H3419" s="208">
        <v>0</v>
      </c>
      <c r="I3419" s="208">
        <v>0</v>
      </c>
      <c r="J3419" s="208">
        <v>0</v>
      </c>
      <c r="K3419" s="208">
        <v>0</v>
      </c>
      <c r="L3419" s="208"/>
      <c r="M3419" s="208">
        <v>0</v>
      </c>
      <c r="N3419" s="208">
        <v>0</v>
      </c>
      <c r="O3419" s="330">
        <v>1300</v>
      </c>
      <c r="P3419" s="208" t="s">
        <v>257</v>
      </c>
      <c r="Q3419" s="208" t="s">
        <v>258</v>
      </c>
      <c r="R3419" s="208" t="s">
        <v>259</v>
      </c>
      <c r="S3419" s="203">
        <v>44837.595717592594</v>
      </c>
    </row>
    <row r="3420" spans="1:19" x14ac:dyDescent="0.2">
      <c r="A3420" s="208" t="s">
        <v>256</v>
      </c>
      <c r="B3420" s="208" t="s">
        <v>132</v>
      </c>
      <c r="C3420" s="203">
        <v>44827.375</v>
      </c>
      <c r="D3420" s="208">
        <v>0</v>
      </c>
      <c r="E3420" s="208">
        <v>0</v>
      </c>
      <c r="F3420" s="208">
        <v>0.60099999999999998</v>
      </c>
      <c r="G3420" s="208">
        <v>0.60099999999999998</v>
      </c>
      <c r="H3420" s="208">
        <v>0</v>
      </c>
      <c r="I3420" s="208">
        <v>0</v>
      </c>
      <c r="J3420" s="208">
        <v>0</v>
      </c>
      <c r="K3420" s="208">
        <v>0</v>
      </c>
      <c r="L3420" s="208"/>
      <c r="M3420" s="208">
        <v>0</v>
      </c>
      <c r="N3420" s="208">
        <v>0</v>
      </c>
      <c r="O3420" s="330">
        <v>1300</v>
      </c>
      <c r="P3420" s="208" t="s">
        <v>257</v>
      </c>
      <c r="Q3420" s="208" t="s">
        <v>258</v>
      </c>
      <c r="R3420" s="208" t="s">
        <v>259</v>
      </c>
      <c r="S3420" s="203">
        <v>44837.595717592594</v>
      </c>
    </row>
    <row r="3421" spans="1:19" x14ac:dyDescent="0.2">
      <c r="A3421" s="208" t="s">
        <v>256</v>
      </c>
      <c r="B3421" s="208" t="s">
        <v>132</v>
      </c>
      <c r="C3421" s="203">
        <v>44827.416666666664</v>
      </c>
      <c r="D3421" s="208">
        <v>0</v>
      </c>
      <c r="E3421" s="208">
        <v>0</v>
      </c>
      <c r="F3421" s="208">
        <v>0.624</v>
      </c>
      <c r="G3421" s="208">
        <v>0.624</v>
      </c>
      <c r="H3421" s="208">
        <v>0</v>
      </c>
      <c r="I3421" s="208">
        <v>0</v>
      </c>
      <c r="J3421" s="208">
        <v>0</v>
      </c>
      <c r="K3421" s="208">
        <v>0</v>
      </c>
      <c r="L3421" s="208"/>
      <c r="M3421" s="208">
        <v>0</v>
      </c>
      <c r="N3421" s="208">
        <v>0</v>
      </c>
      <c r="O3421" s="330">
        <v>1300</v>
      </c>
      <c r="P3421" s="208" t="s">
        <v>257</v>
      </c>
      <c r="Q3421" s="208" t="s">
        <v>258</v>
      </c>
      <c r="R3421" s="208" t="s">
        <v>259</v>
      </c>
      <c r="S3421" s="203">
        <v>44837.595717592594</v>
      </c>
    </row>
    <row r="3422" spans="1:19" x14ac:dyDescent="0.2">
      <c r="A3422" s="208" t="s">
        <v>256</v>
      </c>
      <c r="B3422" s="208" t="s">
        <v>132</v>
      </c>
      <c r="C3422" s="203">
        <v>44827.458333333336</v>
      </c>
      <c r="D3422" s="208">
        <v>0</v>
      </c>
      <c r="E3422" s="208">
        <v>0</v>
      </c>
      <c r="F3422" s="208">
        <v>0.61399999999999999</v>
      </c>
      <c r="G3422" s="208">
        <v>0.61399999999999999</v>
      </c>
      <c r="H3422" s="208">
        <v>0</v>
      </c>
      <c r="I3422" s="208">
        <v>0</v>
      </c>
      <c r="J3422" s="208">
        <v>0</v>
      </c>
      <c r="K3422" s="208">
        <v>0</v>
      </c>
      <c r="L3422" s="208"/>
      <c r="M3422" s="208">
        <v>0</v>
      </c>
      <c r="N3422" s="208">
        <v>0</v>
      </c>
      <c r="O3422" s="330">
        <v>1300</v>
      </c>
      <c r="P3422" s="208" t="s">
        <v>257</v>
      </c>
      <c r="Q3422" s="208" t="s">
        <v>258</v>
      </c>
      <c r="R3422" s="208" t="s">
        <v>259</v>
      </c>
      <c r="S3422" s="203">
        <v>44837.595717592594</v>
      </c>
    </row>
    <row r="3423" spans="1:19" x14ac:dyDescent="0.2">
      <c r="A3423" s="208" t="s">
        <v>256</v>
      </c>
      <c r="B3423" s="208" t="s">
        <v>132</v>
      </c>
      <c r="C3423" s="203">
        <v>44827.5</v>
      </c>
      <c r="D3423" s="208">
        <v>0</v>
      </c>
      <c r="E3423" s="208">
        <v>0</v>
      </c>
      <c r="F3423" s="208">
        <v>0.60199999999999998</v>
      </c>
      <c r="G3423" s="208">
        <v>0.60199999999999998</v>
      </c>
      <c r="H3423" s="208">
        <v>0</v>
      </c>
      <c r="I3423" s="208">
        <v>0</v>
      </c>
      <c r="J3423" s="208">
        <v>0</v>
      </c>
      <c r="K3423" s="208">
        <v>0</v>
      </c>
      <c r="L3423" s="208"/>
      <c r="M3423" s="208">
        <v>0</v>
      </c>
      <c r="N3423" s="208">
        <v>0</v>
      </c>
      <c r="O3423" s="330">
        <v>1300</v>
      </c>
      <c r="P3423" s="208" t="s">
        <v>257</v>
      </c>
      <c r="Q3423" s="208" t="s">
        <v>258</v>
      </c>
      <c r="R3423" s="208" t="s">
        <v>259</v>
      </c>
      <c r="S3423" s="203">
        <v>44837.595717592594</v>
      </c>
    </row>
    <row r="3424" spans="1:19" x14ac:dyDescent="0.2">
      <c r="A3424" s="208" t="s">
        <v>256</v>
      </c>
      <c r="B3424" s="208" t="s">
        <v>132</v>
      </c>
      <c r="C3424" s="203">
        <v>44827.541666666664</v>
      </c>
      <c r="D3424" s="208">
        <v>0</v>
      </c>
      <c r="E3424" s="208">
        <v>0</v>
      </c>
      <c r="F3424" s="208">
        <v>0.59699999999999998</v>
      </c>
      <c r="G3424" s="208">
        <v>0.59699999999999998</v>
      </c>
      <c r="H3424" s="208">
        <v>0</v>
      </c>
      <c r="I3424" s="208">
        <v>0</v>
      </c>
      <c r="J3424" s="208">
        <v>0</v>
      </c>
      <c r="K3424" s="208">
        <v>0</v>
      </c>
      <c r="L3424" s="208"/>
      <c r="M3424" s="208">
        <v>0</v>
      </c>
      <c r="N3424" s="208">
        <v>0</v>
      </c>
      <c r="O3424" s="330">
        <v>1300</v>
      </c>
      <c r="P3424" s="208" t="s">
        <v>257</v>
      </c>
      <c r="Q3424" s="208" t="s">
        <v>258</v>
      </c>
      <c r="R3424" s="208" t="s">
        <v>259</v>
      </c>
      <c r="S3424" s="203">
        <v>44837.595717592594</v>
      </c>
    </row>
    <row r="3425" spans="1:19" x14ac:dyDescent="0.2">
      <c r="A3425" s="208" t="s">
        <v>256</v>
      </c>
      <c r="B3425" s="208" t="s">
        <v>132</v>
      </c>
      <c r="C3425" s="203">
        <v>44827.583333333336</v>
      </c>
      <c r="D3425" s="208">
        <v>0</v>
      </c>
      <c r="E3425" s="208">
        <v>0</v>
      </c>
      <c r="F3425" s="208">
        <v>0.58899999999999997</v>
      </c>
      <c r="G3425" s="208">
        <v>0.58899999999999997</v>
      </c>
      <c r="H3425" s="208">
        <v>0</v>
      </c>
      <c r="I3425" s="208">
        <v>0</v>
      </c>
      <c r="J3425" s="208">
        <v>0</v>
      </c>
      <c r="K3425" s="208">
        <v>0</v>
      </c>
      <c r="L3425" s="208"/>
      <c r="M3425" s="208">
        <v>0</v>
      </c>
      <c r="N3425" s="208">
        <v>0</v>
      </c>
      <c r="O3425" s="330">
        <v>1300</v>
      </c>
      <c r="P3425" s="208" t="s">
        <v>257</v>
      </c>
      <c r="Q3425" s="208" t="s">
        <v>258</v>
      </c>
      <c r="R3425" s="208" t="s">
        <v>259</v>
      </c>
      <c r="S3425" s="203">
        <v>44837.595717592594</v>
      </c>
    </row>
    <row r="3426" spans="1:19" x14ac:dyDescent="0.2">
      <c r="A3426" s="208" t="s">
        <v>256</v>
      </c>
      <c r="B3426" s="208" t="s">
        <v>132</v>
      </c>
      <c r="C3426" s="203">
        <v>44827.625</v>
      </c>
      <c r="D3426" s="208">
        <v>0</v>
      </c>
      <c r="E3426" s="208">
        <v>0</v>
      </c>
      <c r="F3426" s="208">
        <v>0.60499999999999998</v>
      </c>
      <c r="G3426" s="208">
        <v>0.60499999999999998</v>
      </c>
      <c r="H3426" s="208">
        <v>0</v>
      </c>
      <c r="I3426" s="208">
        <v>0</v>
      </c>
      <c r="J3426" s="208">
        <v>0</v>
      </c>
      <c r="K3426" s="208">
        <v>0</v>
      </c>
      <c r="L3426" s="208"/>
      <c r="M3426" s="208">
        <v>0</v>
      </c>
      <c r="N3426" s="208">
        <v>0</v>
      </c>
      <c r="O3426" s="330">
        <v>1300</v>
      </c>
      <c r="P3426" s="208" t="s">
        <v>257</v>
      </c>
      <c r="Q3426" s="208" t="s">
        <v>258</v>
      </c>
      <c r="R3426" s="208" t="s">
        <v>259</v>
      </c>
      <c r="S3426" s="203">
        <v>44837.595717592594</v>
      </c>
    </row>
    <row r="3427" spans="1:19" x14ac:dyDescent="0.2">
      <c r="A3427" s="208" t="s">
        <v>256</v>
      </c>
      <c r="B3427" s="208" t="s">
        <v>132</v>
      </c>
      <c r="C3427" s="203">
        <v>44827.666666666664</v>
      </c>
      <c r="D3427" s="208">
        <v>0</v>
      </c>
      <c r="E3427" s="208">
        <v>0</v>
      </c>
      <c r="F3427" s="208">
        <v>0.59899999999999998</v>
      </c>
      <c r="G3427" s="208">
        <v>0.59899999999999998</v>
      </c>
      <c r="H3427" s="208">
        <v>0</v>
      </c>
      <c r="I3427" s="208">
        <v>0</v>
      </c>
      <c r="J3427" s="208">
        <v>0</v>
      </c>
      <c r="K3427" s="208">
        <v>0</v>
      </c>
      <c r="L3427" s="208"/>
      <c r="M3427" s="208">
        <v>0</v>
      </c>
      <c r="N3427" s="208">
        <v>0</v>
      </c>
      <c r="O3427" s="330">
        <v>1300</v>
      </c>
      <c r="P3427" s="208" t="s">
        <v>257</v>
      </c>
      <c r="Q3427" s="208" t="s">
        <v>258</v>
      </c>
      <c r="R3427" s="208" t="s">
        <v>259</v>
      </c>
      <c r="S3427" s="203">
        <v>44837.595717592594</v>
      </c>
    </row>
    <row r="3428" spans="1:19" x14ac:dyDescent="0.2">
      <c r="A3428" s="208" t="s">
        <v>256</v>
      </c>
      <c r="B3428" s="208" t="s">
        <v>132</v>
      </c>
      <c r="C3428" s="203">
        <v>44827.708333333336</v>
      </c>
      <c r="D3428" s="208">
        <v>0</v>
      </c>
      <c r="E3428" s="208">
        <v>0</v>
      </c>
      <c r="F3428" s="208">
        <v>0.58299999999999996</v>
      </c>
      <c r="G3428" s="208">
        <v>0.58299999999999996</v>
      </c>
      <c r="H3428" s="208">
        <v>0</v>
      </c>
      <c r="I3428" s="208">
        <v>0</v>
      </c>
      <c r="J3428" s="208">
        <v>0</v>
      </c>
      <c r="K3428" s="208">
        <v>0</v>
      </c>
      <c r="L3428" s="208"/>
      <c r="M3428" s="208">
        <v>0</v>
      </c>
      <c r="N3428" s="208">
        <v>0</v>
      </c>
      <c r="O3428" s="330">
        <v>1300</v>
      </c>
      <c r="P3428" s="208" t="s">
        <v>257</v>
      </c>
      <c r="Q3428" s="208" t="s">
        <v>258</v>
      </c>
      <c r="R3428" s="208" t="s">
        <v>259</v>
      </c>
      <c r="S3428" s="203">
        <v>44837.595717592594</v>
      </c>
    </row>
    <row r="3429" spans="1:19" x14ac:dyDescent="0.2">
      <c r="A3429" s="208" t="s">
        <v>256</v>
      </c>
      <c r="B3429" s="208" t="s">
        <v>132</v>
      </c>
      <c r="C3429" s="203">
        <v>44827.75</v>
      </c>
      <c r="D3429" s="208">
        <v>0</v>
      </c>
      <c r="E3429" s="208">
        <v>0</v>
      </c>
      <c r="F3429" s="208">
        <v>0.57899999999999996</v>
      </c>
      <c r="G3429" s="208">
        <v>0.57899999999999996</v>
      </c>
      <c r="H3429" s="208">
        <v>0</v>
      </c>
      <c r="I3429" s="208">
        <v>0</v>
      </c>
      <c r="J3429" s="208">
        <v>0</v>
      </c>
      <c r="K3429" s="208">
        <v>0</v>
      </c>
      <c r="L3429" s="208"/>
      <c r="M3429" s="208">
        <v>0</v>
      </c>
      <c r="N3429" s="208">
        <v>0</v>
      </c>
      <c r="O3429" s="330">
        <v>1300</v>
      </c>
      <c r="P3429" s="208" t="s">
        <v>257</v>
      </c>
      <c r="Q3429" s="208" t="s">
        <v>258</v>
      </c>
      <c r="R3429" s="208" t="s">
        <v>259</v>
      </c>
      <c r="S3429" s="203">
        <v>44837.595717592594</v>
      </c>
    </row>
    <row r="3430" spans="1:19" x14ac:dyDescent="0.2">
      <c r="A3430" s="208" t="s">
        <v>256</v>
      </c>
      <c r="B3430" s="208" t="s">
        <v>132</v>
      </c>
      <c r="C3430" s="203">
        <v>44827.791666666664</v>
      </c>
      <c r="D3430" s="208">
        <v>0</v>
      </c>
      <c r="E3430" s="208">
        <v>0</v>
      </c>
      <c r="F3430" s="208">
        <v>0.57299999999999995</v>
      </c>
      <c r="G3430" s="208">
        <v>0.57299999999999995</v>
      </c>
      <c r="H3430" s="208">
        <v>0</v>
      </c>
      <c r="I3430" s="208">
        <v>0</v>
      </c>
      <c r="J3430" s="208">
        <v>0</v>
      </c>
      <c r="K3430" s="208">
        <v>0</v>
      </c>
      <c r="L3430" s="208"/>
      <c r="M3430" s="208">
        <v>0</v>
      </c>
      <c r="N3430" s="208">
        <v>0</v>
      </c>
      <c r="O3430" s="330">
        <v>1300</v>
      </c>
      <c r="P3430" s="208" t="s">
        <v>257</v>
      </c>
      <c r="Q3430" s="208" t="s">
        <v>258</v>
      </c>
      <c r="R3430" s="208" t="s">
        <v>259</v>
      </c>
      <c r="S3430" s="203">
        <v>44837.595717592594</v>
      </c>
    </row>
    <row r="3431" spans="1:19" x14ac:dyDescent="0.2">
      <c r="A3431" s="208" t="s">
        <v>256</v>
      </c>
      <c r="B3431" s="208" t="s">
        <v>132</v>
      </c>
      <c r="C3431" s="203">
        <v>44827.833333333336</v>
      </c>
      <c r="D3431" s="208">
        <v>0</v>
      </c>
      <c r="E3431" s="208">
        <v>0</v>
      </c>
      <c r="F3431" s="208">
        <v>0.57699999999999996</v>
      </c>
      <c r="G3431" s="208">
        <v>0.57699999999999996</v>
      </c>
      <c r="H3431" s="208">
        <v>0</v>
      </c>
      <c r="I3431" s="208">
        <v>0</v>
      </c>
      <c r="J3431" s="208">
        <v>0</v>
      </c>
      <c r="K3431" s="208">
        <v>0</v>
      </c>
      <c r="L3431" s="208"/>
      <c r="M3431" s="208">
        <v>0</v>
      </c>
      <c r="N3431" s="208">
        <v>0</v>
      </c>
      <c r="O3431" s="330">
        <v>1300</v>
      </c>
      <c r="P3431" s="208" t="s">
        <v>257</v>
      </c>
      <c r="Q3431" s="208" t="s">
        <v>258</v>
      </c>
      <c r="R3431" s="208" t="s">
        <v>259</v>
      </c>
      <c r="S3431" s="203">
        <v>44837.595717592594</v>
      </c>
    </row>
    <row r="3432" spans="1:19" x14ac:dyDescent="0.2">
      <c r="A3432" s="208" t="s">
        <v>256</v>
      </c>
      <c r="B3432" s="208" t="s">
        <v>132</v>
      </c>
      <c r="C3432" s="203">
        <v>44827.875</v>
      </c>
      <c r="D3432" s="208">
        <v>0</v>
      </c>
      <c r="E3432" s="208">
        <v>0</v>
      </c>
      <c r="F3432" s="208">
        <v>0.58199999999999996</v>
      </c>
      <c r="G3432" s="208">
        <v>0.58199999999999996</v>
      </c>
      <c r="H3432" s="208">
        <v>0</v>
      </c>
      <c r="I3432" s="208">
        <v>0</v>
      </c>
      <c r="J3432" s="208">
        <v>0</v>
      </c>
      <c r="K3432" s="208">
        <v>0</v>
      </c>
      <c r="L3432" s="208"/>
      <c r="M3432" s="208">
        <v>0</v>
      </c>
      <c r="N3432" s="208">
        <v>0</v>
      </c>
      <c r="O3432" s="330">
        <v>1300</v>
      </c>
      <c r="P3432" s="208" t="s">
        <v>257</v>
      </c>
      <c r="Q3432" s="208" t="s">
        <v>258</v>
      </c>
      <c r="R3432" s="208" t="s">
        <v>259</v>
      </c>
      <c r="S3432" s="203">
        <v>44837.595717592594</v>
      </c>
    </row>
    <row r="3433" spans="1:19" x14ac:dyDescent="0.2">
      <c r="A3433" s="208" t="s">
        <v>256</v>
      </c>
      <c r="B3433" s="208" t="s">
        <v>132</v>
      </c>
      <c r="C3433" s="203">
        <v>44827.916666666664</v>
      </c>
      <c r="D3433" s="208">
        <v>0</v>
      </c>
      <c r="E3433" s="208">
        <v>0</v>
      </c>
      <c r="F3433" s="208">
        <v>0.58699999999999997</v>
      </c>
      <c r="G3433" s="208">
        <v>0.58699999999999997</v>
      </c>
      <c r="H3433" s="208">
        <v>0</v>
      </c>
      <c r="I3433" s="208">
        <v>0</v>
      </c>
      <c r="J3433" s="208">
        <v>0</v>
      </c>
      <c r="K3433" s="208">
        <v>0</v>
      </c>
      <c r="L3433" s="208"/>
      <c r="M3433" s="208">
        <v>0</v>
      </c>
      <c r="N3433" s="208">
        <v>0</v>
      </c>
      <c r="O3433" s="330">
        <v>1300</v>
      </c>
      <c r="P3433" s="208" t="s">
        <v>257</v>
      </c>
      <c r="Q3433" s="208" t="s">
        <v>258</v>
      </c>
      <c r="R3433" s="208" t="s">
        <v>259</v>
      </c>
      <c r="S3433" s="203">
        <v>44837.595717592594</v>
      </c>
    </row>
    <row r="3434" spans="1:19" x14ac:dyDescent="0.2">
      <c r="A3434" s="208" t="s">
        <v>256</v>
      </c>
      <c r="B3434" s="208" t="s">
        <v>132</v>
      </c>
      <c r="C3434" s="203">
        <v>44827.958333333336</v>
      </c>
      <c r="D3434" s="208">
        <v>0</v>
      </c>
      <c r="E3434" s="208">
        <v>0</v>
      </c>
      <c r="F3434" s="208">
        <v>0.65900000000000003</v>
      </c>
      <c r="G3434" s="208">
        <v>0.65900000000000003</v>
      </c>
      <c r="H3434" s="208">
        <v>0</v>
      </c>
      <c r="I3434" s="208">
        <v>0</v>
      </c>
      <c r="J3434" s="208">
        <v>0</v>
      </c>
      <c r="K3434" s="208">
        <v>0</v>
      </c>
      <c r="L3434" s="208"/>
      <c r="M3434" s="208">
        <v>0</v>
      </c>
      <c r="N3434" s="208">
        <v>0</v>
      </c>
      <c r="O3434" s="330">
        <v>1300</v>
      </c>
      <c r="P3434" s="208" t="s">
        <v>257</v>
      </c>
      <c r="Q3434" s="208" t="s">
        <v>258</v>
      </c>
      <c r="R3434" s="208" t="s">
        <v>259</v>
      </c>
      <c r="S3434" s="203">
        <v>44837.595717592594</v>
      </c>
    </row>
    <row r="3435" spans="1:19" x14ac:dyDescent="0.2">
      <c r="A3435" s="208" t="s">
        <v>256</v>
      </c>
      <c r="B3435" s="208" t="s">
        <v>132</v>
      </c>
      <c r="C3435" s="203">
        <v>44828</v>
      </c>
      <c r="D3435" s="208">
        <v>0</v>
      </c>
      <c r="E3435" s="208">
        <v>0</v>
      </c>
      <c r="F3435" s="208">
        <v>0.67200000000000004</v>
      </c>
      <c r="G3435" s="208">
        <v>0.67200000000000004</v>
      </c>
      <c r="H3435" s="208">
        <v>0</v>
      </c>
      <c r="I3435" s="208">
        <v>0</v>
      </c>
      <c r="J3435" s="208">
        <v>0</v>
      </c>
      <c r="K3435" s="208">
        <v>0</v>
      </c>
      <c r="L3435" s="208"/>
      <c r="M3435" s="208">
        <v>0</v>
      </c>
      <c r="N3435" s="208">
        <v>0</v>
      </c>
      <c r="O3435" s="330">
        <v>1300</v>
      </c>
      <c r="P3435" s="208" t="s">
        <v>257</v>
      </c>
      <c r="Q3435" s="208" t="s">
        <v>258</v>
      </c>
      <c r="R3435" s="208" t="s">
        <v>259</v>
      </c>
      <c r="S3435" s="203">
        <v>44837.595717592594</v>
      </c>
    </row>
    <row r="3436" spans="1:19" x14ac:dyDescent="0.2">
      <c r="A3436" s="208" t="s">
        <v>256</v>
      </c>
      <c r="B3436" s="208" t="s">
        <v>132</v>
      </c>
      <c r="C3436" s="203">
        <v>44828.041666666664</v>
      </c>
      <c r="D3436" s="208">
        <v>0</v>
      </c>
      <c r="E3436" s="208">
        <v>0</v>
      </c>
      <c r="F3436" s="208">
        <v>0.66400000000000003</v>
      </c>
      <c r="G3436" s="208">
        <v>0.66400000000000003</v>
      </c>
      <c r="H3436" s="208">
        <v>0</v>
      </c>
      <c r="I3436" s="208">
        <v>0</v>
      </c>
      <c r="J3436" s="208">
        <v>0</v>
      </c>
      <c r="K3436" s="208">
        <v>0</v>
      </c>
      <c r="L3436" s="208"/>
      <c r="M3436" s="208">
        <v>0</v>
      </c>
      <c r="N3436" s="208">
        <v>0</v>
      </c>
      <c r="O3436" s="330">
        <v>1300</v>
      </c>
      <c r="P3436" s="208" t="s">
        <v>257</v>
      </c>
      <c r="Q3436" s="208" t="s">
        <v>258</v>
      </c>
      <c r="R3436" s="208" t="s">
        <v>259</v>
      </c>
      <c r="S3436" s="203">
        <v>44837.595717592594</v>
      </c>
    </row>
    <row r="3437" spans="1:19" x14ac:dyDescent="0.2">
      <c r="A3437" s="208" t="s">
        <v>256</v>
      </c>
      <c r="B3437" s="208" t="s">
        <v>132</v>
      </c>
      <c r="C3437" s="203">
        <v>44828.083333333336</v>
      </c>
      <c r="D3437" s="208">
        <v>0</v>
      </c>
      <c r="E3437" s="208">
        <v>0</v>
      </c>
      <c r="F3437" s="208">
        <v>0.63700000000000001</v>
      </c>
      <c r="G3437" s="208">
        <v>0.63700000000000001</v>
      </c>
      <c r="H3437" s="208">
        <v>0</v>
      </c>
      <c r="I3437" s="208">
        <v>0</v>
      </c>
      <c r="J3437" s="208">
        <v>0</v>
      </c>
      <c r="K3437" s="208">
        <v>0</v>
      </c>
      <c r="L3437" s="208"/>
      <c r="M3437" s="208">
        <v>0</v>
      </c>
      <c r="N3437" s="208">
        <v>0</v>
      </c>
      <c r="O3437" s="330">
        <v>1300</v>
      </c>
      <c r="P3437" s="208" t="s">
        <v>257</v>
      </c>
      <c r="Q3437" s="208" t="s">
        <v>258</v>
      </c>
      <c r="R3437" s="208" t="s">
        <v>259</v>
      </c>
      <c r="S3437" s="203">
        <v>44837.595717592594</v>
      </c>
    </row>
    <row r="3438" spans="1:19" x14ac:dyDescent="0.2">
      <c r="A3438" s="208" t="s">
        <v>256</v>
      </c>
      <c r="B3438" s="208" t="s">
        <v>132</v>
      </c>
      <c r="C3438" s="203">
        <v>44828.125</v>
      </c>
      <c r="D3438" s="208">
        <v>0</v>
      </c>
      <c r="E3438" s="208">
        <v>0</v>
      </c>
      <c r="F3438" s="208">
        <v>0.66100000000000003</v>
      </c>
      <c r="G3438" s="208">
        <v>0.66100000000000003</v>
      </c>
      <c r="H3438" s="208">
        <v>0</v>
      </c>
      <c r="I3438" s="208">
        <v>0</v>
      </c>
      <c r="J3438" s="208">
        <v>0</v>
      </c>
      <c r="K3438" s="208">
        <v>0</v>
      </c>
      <c r="L3438" s="208"/>
      <c r="M3438" s="208">
        <v>0</v>
      </c>
      <c r="N3438" s="208">
        <v>0</v>
      </c>
      <c r="O3438" s="330">
        <v>1300</v>
      </c>
      <c r="P3438" s="208" t="s">
        <v>257</v>
      </c>
      <c r="Q3438" s="208" t="s">
        <v>258</v>
      </c>
      <c r="R3438" s="208" t="s">
        <v>259</v>
      </c>
      <c r="S3438" s="203">
        <v>44837.595717592594</v>
      </c>
    </row>
    <row r="3439" spans="1:19" x14ac:dyDescent="0.2">
      <c r="A3439" s="208" t="s">
        <v>256</v>
      </c>
      <c r="B3439" s="208" t="s">
        <v>132</v>
      </c>
      <c r="C3439" s="203">
        <v>44828.166666666664</v>
      </c>
      <c r="D3439" s="208">
        <v>0</v>
      </c>
      <c r="E3439" s="208">
        <v>0</v>
      </c>
      <c r="F3439" s="208">
        <v>0.66600000000000004</v>
      </c>
      <c r="G3439" s="208">
        <v>0.66600000000000004</v>
      </c>
      <c r="H3439" s="208">
        <v>0</v>
      </c>
      <c r="I3439" s="208">
        <v>0</v>
      </c>
      <c r="J3439" s="208">
        <v>0</v>
      </c>
      <c r="K3439" s="208">
        <v>0</v>
      </c>
      <c r="L3439" s="208"/>
      <c r="M3439" s="208">
        <v>0</v>
      </c>
      <c r="N3439" s="208">
        <v>0</v>
      </c>
      <c r="O3439" s="330">
        <v>1300</v>
      </c>
      <c r="P3439" s="208" t="s">
        <v>257</v>
      </c>
      <c r="Q3439" s="208" t="s">
        <v>258</v>
      </c>
      <c r="R3439" s="208" t="s">
        <v>259</v>
      </c>
      <c r="S3439" s="203">
        <v>44837.595717592594</v>
      </c>
    </row>
    <row r="3440" spans="1:19" x14ac:dyDescent="0.2">
      <c r="A3440" s="208" t="s">
        <v>256</v>
      </c>
      <c r="B3440" s="208" t="s">
        <v>132</v>
      </c>
      <c r="C3440" s="203">
        <v>44828.208333333336</v>
      </c>
      <c r="D3440" s="208">
        <v>0</v>
      </c>
      <c r="E3440" s="208">
        <v>0</v>
      </c>
      <c r="F3440" s="208">
        <v>0.60899999999999999</v>
      </c>
      <c r="G3440" s="208">
        <v>0.60899999999999999</v>
      </c>
      <c r="H3440" s="208">
        <v>0</v>
      </c>
      <c r="I3440" s="208">
        <v>0</v>
      </c>
      <c r="J3440" s="208">
        <v>0</v>
      </c>
      <c r="K3440" s="208">
        <v>0</v>
      </c>
      <c r="L3440" s="208"/>
      <c r="M3440" s="208">
        <v>0</v>
      </c>
      <c r="N3440" s="208">
        <v>0</v>
      </c>
      <c r="O3440" s="330">
        <v>1300</v>
      </c>
      <c r="P3440" s="208" t="s">
        <v>257</v>
      </c>
      <c r="Q3440" s="208" t="s">
        <v>258</v>
      </c>
      <c r="R3440" s="208" t="s">
        <v>259</v>
      </c>
      <c r="S3440" s="203">
        <v>44837.595717592594</v>
      </c>
    </row>
    <row r="3441" spans="1:19" x14ac:dyDescent="0.2">
      <c r="A3441" s="208" t="s">
        <v>256</v>
      </c>
      <c r="B3441" s="208" t="s">
        <v>132</v>
      </c>
      <c r="C3441" s="203">
        <v>44828.25</v>
      </c>
      <c r="D3441" s="208">
        <v>0</v>
      </c>
      <c r="E3441" s="208">
        <v>0</v>
      </c>
      <c r="F3441" s="208">
        <v>0.59799999999999998</v>
      </c>
      <c r="G3441" s="208">
        <v>0.59799999999999998</v>
      </c>
      <c r="H3441" s="208">
        <v>0</v>
      </c>
      <c r="I3441" s="208">
        <v>0</v>
      </c>
      <c r="J3441" s="208">
        <v>0</v>
      </c>
      <c r="K3441" s="208">
        <v>0</v>
      </c>
      <c r="L3441" s="208"/>
      <c r="M3441" s="208">
        <v>0</v>
      </c>
      <c r="N3441" s="208">
        <v>0</v>
      </c>
      <c r="O3441" s="330">
        <v>1300</v>
      </c>
      <c r="P3441" s="208" t="s">
        <v>257</v>
      </c>
      <c r="Q3441" s="208" t="s">
        <v>258</v>
      </c>
      <c r="R3441" s="208" t="s">
        <v>259</v>
      </c>
      <c r="S3441" s="203">
        <v>44837.595717592594</v>
      </c>
    </row>
    <row r="3442" spans="1:19" x14ac:dyDescent="0.2">
      <c r="A3442" s="208" t="s">
        <v>256</v>
      </c>
      <c r="B3442" s="208" t="s">
        <v>132</v>
      </c>
      <c r="C3442" s="203">
        <v>44828.291666666664</v>
      </c>
      <c r="D3442" s="208">
        <v>0</v>
      </c>
      <c r="E3442" s="208">
        <v>0</v>
      </c>
      <c r="F3442" s="208">
        <v>0.66600000000000004</v>
      </c>
      <c r="G3442" s="208">
        <v>0.66600000000000004</v>
      </c>
      <c r="H3442" s="208">
        <v>0</v>
      </c>
      <c r="I3442" s="208">
        <v>0</v>
      </c>
      <c r="J3442" s="208">
        <v>0</v>
      </c>
      <c r="K3442" s="208">
        <v>0</v>
      </c>
      <c r="L3442" s="208"/>
      <c r="M3442" s="208">
        <v>0</v>
      </c>
      <c r="N3442" s="208">
        <v>0</v>
      </c>
      <c r="O3442" s="330">
        <v>1300</v>
      </c>
      <c r="P3442" s="208" t="s">
        <v>257</v>
      </c>
      <c r="Q3442" s="208" t="s">
        <v>258</v>
      </c>
      <c r="R3442" s="208" t="s">
        <v>259</v>
      </c>
      <c r="S3442" s="203">
        <v>44837.595717592594</v>
      </c>
    </row>
    <row r="3443" spans="1:19" x14ac:dyDescent="0.2">
      <c r="A3443" s="208" t="s">
        <v>256</v>
      </c>
      <c r="B3443" s="208" t="s">
        <v>132</v>
      </c>
      <c r="C3443" s="203">
        <v>44828.333333333336</v>
      </c>
      <c r="D3443" s="208">
        <v>0</v>
      </c>
      <c r="E3443" s="208">
        <v>0</v>
      </c>
      <c r="F3443" s="208">
        <v>0.59899999999999998</v>
      </c>
      <c r="G3443" s="208">
        <v>0.59899999999999998</v>
      </c>
      <c r="H3443" s="208">
        <v>0</v>
      </c>
      <c r="I3443" s="208">
        <v>0</v>
      </c>
      <c r="J3443" s="208">
        <v>0</v>
      </c>
      <c r="K3443" s="208">
        <v>0</v>
      </c>
      <c r="L3443" s="208"/>
      <c r="M3443" s="208">
        <v>0</v>
      </c>
      <c r="N3443" s="208">
        <v>0</v>
      </c>
      <c r="O3443" s="330">
        <v>1300</v>
      </c>
      <c r="P3443" s="208" t="s">
        <v>257</v>
      </c>
      <c r="Q3443" s="208" t="s">
        <v>258</v>
      </c>
      <c r="R3443" s="208" t="s">
        <v>259</v>
      </c>
      <c r="S3443" s="203">
        <v>44837.595717592594</v>
      </c>
    </row>
    <row r="3444" spans="1:19" x14ac:dyDescent="0.2">
      <c r="A3444" s="208" t="s">
        <v>256</v>
      </c>
      <c r="B3444" s="208" t="s">
        <v>132</v>
      </c>
      <c r="C3444" s="203">
        <v>44828.375</v>
      </c>
      <c r="D3444" s="208">
        <v>0</v>
      </c>
      <c r="E3444" s="208">
        <v>0</v>
      </c>
      <c r="F3444" s="208">
        <v>0.59</v>
      </c>
      <c r="G3444" s="208">
        <v>0.59</v>
      </c>
      <c r="H3444" s="208">
        <v>0</v>
      </c>
      <c r="I3444" s="208">
        <v>0</v>
      </c>
      <c r="J3444" s="208">
        <v>0</v>
      </c>
      <c r="K3444" s="208">
        <v>0</v>
      </c>
      <c r="L3444" s="208"/>
      <c r="M3444" s="208">
        <v>0</v>
      </c>
      <c r="N3444" s="208">
        <v>0</v>
      </c>
      <c r="O3444" s="330">
        <v>1300</v>
      </c>
      <c r="P3444" s="208" t="s">
        <v>257</v>
      </c>
      <c r="Q3444" s="208" t="s">
        <v>258</v>
      </c>
      <c r="R3444" s="208" t="s">
        <v>259</v>
      </c>
      <c r="S3444" s="203">
        <v>44837.595717592594</v>
      </c>
    </row>
    <row r="3445" spans="1:19" x14ac:dyDescent="0.2">
      <c r="A3445" s="208" t="s">
        <v>256</v>
      </c>
      <c r="B3445" s="208" t="s">
        <v>132</v>
      </c>
      <c r="C3445" s="203">
        <v>44828.416666666664</v>
      </c>
      <c r="D3445" s="208">
        <v>0</v>
      </c>
      <c r="E3445" s="208">
        <v>0</v>
      </c>
      <c r="F3445" s="208">
        <v>0.58799999999999997</v>
      </c>
      <c r="G3445" s="208">
        <v>0.58799999999999997</v>
      </c>
      <c r="H3445" s="208">
        <v>0</v>
      </c>
      <c r="I3445" s="208">
        <v>0</v>
      </c>
      <c r="J3445" s="208">
        <v>0</v>
      </c>
      <c r="K3445" s="208">
        <v>0</v>
      </c>
      <c r="L3445" s="208"/>
      <c r="M3445" s="208">
        <v>0</v>
      </c>
      <c r="N3445" s="208">
        <v>0</v>
      </c>
      <c r="O3445" s="330">
        <v>1300</v>
      </c>
      <c r="P3445" s="208" t="s">
        <v>257</v>
      </c>
      <c r="Q3445" s="208" t="s">
        <v>258</v>
      </c>
      <c r="R3445" s="208" t="s">
        <v>259</v>
      </c>
      <c r="S3445" s="203">
        <v>44837.595717592594</v>
      </c>
    </row>
    <row r="3446" spans="1:19" x14ac:dyDescent="0.2">
      <c r="A3446" s="208" t="s">
        <v>256</v>
      </c>
      <c r="B3446" s="208" t="s">
        <v>132</v>
      </c>
      <c r="C3446" s="203">
        <v>44828.458333333336</v>
      </c>
      <c r="D3446" s="208">
        <v>0</v>
      </c>
      <c r="E3446" s="208">
        <v>0</v>
      </c>
      <c r="F3446" s="208">
        <v>0.58899999999999997</v>
      </c>
      <c r="G3446" s="208">
        <v>0.58899999999999997</v>
      </c>
      <c r="H3446" s="208">
        <v>0</v>
      </c>
      <c r="I3446" s="208">
        <v>0</v>
      </c>
      <c r="J3446" s="208">
        <v>0</v>
      </c>
      <c r="K3446" s="208">
        <v>0</v>
      </c>
      <c r="L3446" s="208"/>
      <c r="M3446" s="208">
        <v>0</v>
      </c>
      <c r="N3446" s="208">
        <v>0</v>
      </c>
      <c r="O3446" s="330">
        <v>1300</v>
      </c>
      <c r="P3446" s="208" t="s">
        <v>257</v>
      </c>
      <c r="Q3446" s="208" t="s">
        <v>258</v>
      </c>
      <c r="R3446" s="208" t="s">
        <v>259</v>
      </c>
      <c r="S3446" s="203">
        <v>44837.595717592594</v>
      </c>
    </row>
    <row r="3447" spans="1:19" x14ac:dyDescent="0.2">
      <c r="A3447" s="208" t="s">
        <v>256</v>
      </c>
      <c r="B3447" s="208" t="s">
        <v>132</v>
      </c>
      <c r="C3447" s="203">
        <v>44828.5</v>
      </c>
      <c r="D3447" s="208">
        <v>0</v>
      </c>
      <c r="E3447" s="208">
        <v>0</v>
      </c>
      <c r="F3447" s="208">
        <v>0.58399999999999996</v>
      </c>
      <c r="G3447" s="208">
        <v>0.58399999999999996</v>
      </c>
      <c r="H3447" s="208">
        <v>0</v>
      </c>
      <c r="I3447" s="208">
        <v>0</v>
      </c>
      <c r="J3447" s="208">
        <v>0</v>
      </c>
      <c r="K3447" s="208">
        <v>0</v>
      </c>
      <c r="L3447" s="208"/>
      <c r="M3447" s="208">
        <v>0</v>
      </c>
      <c r="N3447" s="208">
        <v>0</v>
      </c>
      <c r="O3447" s="330">
        <v>1300</v>
      </c>
      <c r="P3447" s="208" t="s">
        <v>257</v>
      </c>
      <c r="Q3447" s="208" t="s">
        <v>258</v>
      </c>
      <c r="R3447" s="208" t="s">
        <v>259</v>
      </c>
      <c r="S3447" s="203">
        <v>44837.595717592594</v>
      </c>
    </row>
    <row r="3448" spans="1:19" x14ac:dyDescent="0.2">
      <c r="A3448" s="208" t="s">
        <v>256</v>
      </c>
      <c r="B3448" s="208" t="s">
        <v>132</v>
      </c>
      <c r="C3448" s="203">
        <v>44828.541666666664</v>
      </c>
      <c r="D3448" s="208">
        <v>0</v>
      </c>
      <c r="E3448" s="208">
        <v>0</v>
      </c>
      <c r="F3448" s="208">
        <v>0.57899999999999996</v>
      </c>
      <c r="G3448" s="208">
        <v>0.57899999999999996</v>
      </c>
      <c r="H3448" s="208">
        <v>0</v>
      </c>
      <c r="I3448" s="208">
        <v>0</v>
      </c>
      <c r="J3448" s="208">
        <v>0</v>
      </c>
      <c r="K3448" s="208">
        <v>0</v>
      </c>
      <c r="L3448" s="208"/>
      <c r="M3448" s="208">
        <v>0</v>
      </c>
      <c r="N3448" s="208">
        <v>0</v>
      </c>
      <c r="O3448" s="330">
        <v>1300</v>
      </c>
      <c r="P3448" s="208" t="s">
        <v>257</v>
      </c>
      <c r="Q3448" s="208" t="s">
        <v>258</v>
      </c>
      <c r="R3448" s="208" t="s">
        <v>259</v>
      </c>
      <c r="S3448" s="203">
        <v>44837.595717592594</v>
      </c>
    </row>
    <row r="3449" spans="1:19" x14ac:dyDescent="0.2">
      <c r="A3449" s="208" t="s">
        <v>256</v>
      </c>
      <c r="B3449" s="208" t="s">
        <v>132</v>
      </c>
      <c r="C3449" s="203">
        <v>44828.583333333336</v>
      </c>
      <c r="D3449" s="208">
        <v>0</v>
      </c>
      <c r="E3449" s="208">
        <v>0</v>
      </c>
      <c r="F3449" s="208">
        <v>0.57699999999999996</v>
      </c>
      <c r="G3449" s="208">
        <v>0.57699999999999996</v>
      </c>
      <c r="H3449" s="208">
        <v>0</v>
      </c>
      <c r="I3449" s="208">
        <v>0</v>
      </c>
      <c r="J3449" s="208">
        <v>0</v>
      </c>
      <c r="K3449" s="208">
        <v>0</v>
      </c>
      <c r="L3449" s="208"/>
      <c r="M3449" s="208">
        <v>0</v>
      </c>
      <c r="N3449" s="208">
        <v>0</v>
      </c>
      <c r="O3449" s="330">
        <v>1300</v>
      </c>
      <c r="P3449" s="208" t="s">
        <v>257</v>
      </c>
      <c r="Q3449" s="208" t="s">
        <v>258</v>
      </c>
      <c r="R3449" s="208" t="s">
        <v>259</v>
      </c>
      <c r="S3449" s="203">
        <v>44837.595717592594</v>
      </c>
    </row>
    <row r="3450" spans="1:19" x14ac:dyDescent="0.2">
      <c r="A3450" s="208" t="s">
        <v>256</v>
      </c>
      <c r="B3450" s="208" t="s">
        <v>132</v>
      </c>
      <c r="C3450" s="203">
        <v>44828.625</v>
      </c>
      <c r="D3450" s="208">
        <v>0</v>
      </c>
      <c r="E3450" s="208">
        <v>0</v>
      </c>
      <c r="F3450" s="208">
        <v>0.58399999999999996</v>
      </c>
      <c r="G3450" s="208">
        <v>0.58399999999999996</v>
      </c>
      <c r="H3450" s="208">
        <v>0</v>
      </c>
      <c r="I3450" s="208">
        <v>0</v>
      </c>
      <c r="J3450" s="208">
        <v>0</v>
      </c>
      <c r="K3450" s="208">
        <v>0</v>
      </c>
      <c r="L3450" s="208"/>
      <c r="M3450" s="208">
        <v>0</v>
      </c>
      <c r="N3450" s="208">
        <v>0</v>
      </c>
      <c r="O3450" s="330">
        <v>1300</v>
      </c>
      <c r="P3450" s="208" t="s">
        <v>257</v>
      </c>
      <c r="Q3450" s="208" t="s">
        <v>258</v>
      </c>
      <c r="R3450" s="208" t="s">
        <v>259</v>
      </c>
      <c r="S3450" s="203">
        <v>44837.595717592594</v>
      </c>
    </row>
    <row r="3451" spans="1:19" x14ac:dyDescent="0.2">
      <c r="A3451" s="208" t="s">
        <v>256</v>
      </c>
      <c r="B3451" s="208" t="s">
        <v>132</v>
      </c>
      <c r="C3451" s="203">
        <v>44828.666666666664</v>
      </c>
      <c r="D3451" s="208">
        <v>0</v>
      </c>
      <c r="E3451" s="208">
        <v>0</v>
      </c>
      <c r="F3451" s="208">
        <v>0.57999999999999996</v>
      </c>
      <c r="G3451" s="208">
        <v>0.57999999999999996</v>
      </c>
      <c r="H3451" s="208">
        <v>0</v>
      </c>
      <c r="I3451" s="208">
        <v>0</v>
      </c>
      <c r="J3451" s="208">
        <v>0</v>
      </c>
      <c r="K3451" s="208">
        <v>0</v>
      </c>
      <c r="L3451" s="208"/>
      <c r="M3451" s="208">
        <v>0</v>
      </c>
      <c r="N3451" s="208">
        <v>0</v>
      </c>
      <c r="O3451" s="330">
        <v>1300</v>
      </c>
      <c r="P3451" s="208" t="s">
        <v>257</v>
      </c>
      <c r="Q3451" s="208" t="s">
        <v>258</v>
      </c>
      <c r="R3451" s="208" t="s">
        <v>259</v>
      </c>
      <c r="S3451" s="203">
        <v>44837.595717592594</v>
      </c>
    </row>
    <row r="3452" spans="1:19" x14ac:dyDescent="0.2">
      <c r="A3452" s="208" t="s">
        <v>256</v>
      </c>
      <c r="B3452" s="208" t="s">
        <v>132</v>
      </c>
      <c r="C3452" s="203">
        <v>44828.708333333336</v>
      </c>
      <c r="D3452" s="208">
        <v>0</v>
      </c>
      <c r="E3452" s="208">
        <v>0</v>
      </c>
      <c r="F3452" s="208">
        <v>0.58499999999999996</v>
      </c>
      <c r="G3452" s="208">
        <v>0.58499999999999996</v>
      </c>
      <c r="H3452" s="208">
        <v>0</v>
      </c>
      <c r="I3452" s="208">
        <v>0</v>
      </c>
      <c r="J3452" s="208">
        <v>0</v>
      </c>
      <c r="K3452" s="208">
        <v>0</v>
      </c>
      <c r="L3452" s="208"/>
      <c r="M3452" s="208">
        <v>0</v>
      </c>
      <c r="N3452" s="208">
        <v>0</v>
      </c>
      <c r="O3452" s="330">
        <v>1300</v>
      </c>
      <c r="P3452" s="208" t="s">
        <v>257</v>
      </c>
      <c r="Q3452" s="208" t="s">
        <v>258</v>
      </c>
      <c r="R3452" s="208" t="s">
        <v>259</v>
      </c>
      <c r="S3452" s="203">
        <v>44837.595717592594</v>
      </c>
    </row>
    <row r="3453" spans="1:19" x14ac:dyDescent="0.2">
      <c r="A3453" s="208" t="s">
        <v>256</v>
      </c>
      <c r="B3453" s="208" t="s">
        <v>132</v>
      </c>
      <c r="C3453" s="203">
        <v>44828.75</v>
      </c>
      <c r="D3453" s="208">
        <v>0</v>
      </c>
      <c r="E3453" s="208">
        <v>0</v>
      </c>
      <c r="F3453" s="208">
        <v>0.58799999999999997</v>
      </c>
      <c r="G3453" s="208">
        <v>0.58799999999999997</v>
      </c>
      <c r="H3453" s="208">
        <v>0</v>
      </c>
      <c r="I3453" s="208">
        <v>0</v>
      </c>
      <c r="J3453" s="208">
        <v>0</v>
      </c>
      <c r="K3453" s="208">
        <v>0</v>
      </c>
      <c r="L3453" s="208"/>
      <c r="M3453" s="208">
        <v>0</v>
      </c>
      <c r="N3453" s="208">
        <v>0</v>
      </c>
      <c r="O3453" s="330">
        <v>1300</v>
      </c>
      <c r="P3453" s="208" t="s">
        <v>257</v>
      </c>
      <c r="Q3453" s="208" t="s">
        <v>258</v>
      </c>
      <c r="R3453" s="208" t="s">
        <v>259</v>
      </c>
      <c r="S3453" s="203">
        <v>44837.595717592594</v>
      </c>
    </row>
    <row r="3454" spans="1:19" x14ac:dyDescent="0.2">
      <c r="A3454" s="208" t="s">
        <v>256</v>
      </c>
      <c r="B3454" s="208" t="s">
        <v>132</v>
      </c>
      <c r="C3454" s="203">
        <v>44828.791666666664</v>
      </c>
      <c r="D3454" s="208">
        <v>0</v>
      </c>
      <c r="E3454" s="208">
        <v>0</v>
      </c>
      <c r="F3454" s="208">
        <v>0.59</v>
      </c>
      <c r="G3454" s="208">
        <v>0.59</v>
      </c>
      <c r="H3454" s="208">
        <v>0</v>
      </c>
      <c r="I3454" s="208">
        <v>0</v>
      </c>
      <c r="J3454" s="208">
        <v>0</v>
      </c>
      <c r="K3454" s="208">
        <v>0</v>
      </c>
      <c r="L3454" s="208"/>
      <c r="M3454" s="208">
        <v>0</v>
      </c>
      <c r="N3454" s="208">
        <v>0</v>
      </c>
      <c r="O3454" s="330">
        <v>1300</v>
      </c>
      <c r="P3454" s="208" t="s">
        <v>257</v>
      </c>
      <c r="Q3454" s="208" t="s">
        <v>258</v>
      </c>
      <c r="R3454" s="208" t="s">
        <v>259</v>
      </c>
      <c r="S3454" s="203">
        <v>44837.595717592594</v>
      </c>
    </row>
    <row r="3455" spans="1:19" x14ac:dyDescent="0.2">
      <c r="A3455" s="208" t="s">
        <v>256</v>
      </c>
      <c r="B3455" s="208" t="s">
        <v>132</v>
      </c>
      <c r="C3455" s="203">
        <v>44828.833333333336</v>
      </c>
      <c r="D3455" s="208">
        <v>0</v>
      </c>
      <c r="E3455" s="208">
        <v>0</v>
      </c>
      <c r="F3455" s="208">
        <v>0.58599999999999997</v>
      </c>
      <c r="G3455" s="208">
        <v>0.58599999999999997</v>
      </c>
      <c r="H3455" s="208">
        <v>0</v>
      </c>
      <c r="I3455" s="208">
        <v>0</v>
      </c>
      <c r="J3455" s="208">
        <v>0</v>
      </c>
      <c r="K3455" s="208">
        <v>0</v>
      </c>
      <c r="L3455" s="208"/>
      <c r="M3455" s="208">
        <v>0</v>
      </c>
      <c r="N3455" s="208">
        <v>0</v>
      </c>
      <c r="O3455" s="330">
        <v>1300</v>
      </c>
      <c r="P3455" s="208" t="s">
        <v>257</v>
      </c>
      <c r="Q3455" s="208" t="s">
        <v>258</v>
      </c>
      <c r="R3455" s="208" t="s">
        <v>259</v>
      </c>
      <c r="S3455" s="203">
        <v>44837.595717592594</v>
      </c>
    </row>
    <row r="3456" spans="1:19" x14ac:dyDescent="0.2">
      <c r="A3456" s="208" t="s">
        <v>256</v>
      </c>
      <c r="B3456" s="208" t="s">
        <v>132</v>
      </c>
      <c r="C3456" s="203">
        <v>44828.875</v>
      </c>
      <c r="D3456" s="208">
        <v>0</v>
      </c>
      <c r="E3456" s="208">
        <v>0</v>
      </c>
      <c r="F3456" s="208">
        <v>0.59499999999999997</v>
      </c>
      <c r="G3456" s="208">
        <v>0.59499999999999997</v>
      </c>
      <c r="H3456" s="208">
        <v>0</v>
      </c>
      <c r="I3456" s="208">
        <v>0</v>
      </c>
      <c r="J3456" s="208">
        <v>0</v>
      </c>
      <c r="K3456" s="208">
        <v>0</v>
      </c>
      <c r="L3456" s="208"/>
      <c r="M3456" s="208">
        <v>0</v>
      </c>
      <c r="N3456" s="208">
        <v>0</v>
      </c>
      <c r="O3456" s="330">
        <v>1300</v>
      </c>
      <c r="P3456" s="208" t="s">
        <v>257</v>
      </c>
      <c r="Q3456" s="208" t="s">
        <v>258</v>
      </c>
      <c r="R3456" s="208" t="s">
        <v>259</v>
      </c>
      <c r="S3456" s="203">
        <v>44837.595717592594</v>
      </c>
    </row>
    <row r="3457" spans="1:19" x14ac:dyDescent="0.2">
      <c r="A3457" s="208" t="s">
        <v>256</v>
      </c>
      <c r="B3457" s="208" t="s">
        <v>132</v>
      </c>
      <c r="C3457" s="203">
        <v>44828.916666666664</v>
      </c>
      <c r="D3457" s="208">
        <v>0</v>
      </c>
      <c r="E3457" s="208">
        <v>0</v>
      </c>
      <c r="F3457" s="208">
        <v>0.64800000000000002</v>
      </c>
      <c r="G3457" s="208">
        <v>0.64800000000000002</v>
      </c>
      <c r="H3457" s="208">
        <v>0</v>
      </c>
      <c r="I3457" s="208">
        <v>0</v>
      </c>
      <c r="J3457" s="208">
        <v>0</v>
      </c>
      <c r="K3457" s="208">
        <v>0</v>
      </c>
      <c r="L3457" s="208"/>
      <c r="M3457" s="208">
        <v>0</v>
      </c>
      <c r="N3457" s="208">
        <v>0</v>
      </c>
      <c r="O3457" s="330">
        <v>1300</v>
      </c>
      <c r="P3457" s="208" t="s">
        <v>257</v>
      </c>
      <c r="Q3457" s="208" t="s">
        <v>258</v>
      </c>
      <c r="R3457" s="208" t="s">
        <v>259</v>
      </c>
      <c r="S3457" s="203">
        <v>44837.595717592594</v>
      </c>
    </row>
    <row r="3458" spans="1:19" x14ac:dyDescent="0.2">
      <c r="A3458" s="208" t="s">
        <v>256</v>
      </c>
      <c r="B3458" s="208" t="s">
        <v>132</v>
      </c>
      <c r="C3458" s="203">
        <v>44828.958333333336</v>
      </c>
      <c r="D3458" s="208">
        <v>0</v>
      </c>
      <c r="E3458" s="208">
        <v>0</v>
      </c>
      <c r="F3458" s="208">
        <v>0.66700000000000004</v>
      </c>
      <c r="G3458" s="208">
        <v>0.66700000000000004</v>
      </c>
      <c r="H3458" s="208">
        <v>0</v>
      </c>
      <c r="I3458" s="208">
        <v>0</v>
      </c>
      <c r="J3458" s="208">
        <v>0</v>
      </c>
      <c r="K3458" s="208">
        <v>0</v>
      </c>
      <c r="L3458" s="208"/>
      <c r="M3458" s="208">
        <v>0</v>
      </c>
      <c r="N3458" s="208">
        <v>0</v>
      </c>
      <c r="O3458" s="330">
        <v>1300</v>
      </c>
      <c r="P3458" s="208" t="s">
        <v>257</v>
      </c>
      <c r="Q3458" s="208" t="s">
        <v>258</v>
      </c>
      <c r="R3458" s="208" t="s">
        <v>259</v>
      </c>
      <c r="S3458" s="203">
        <v>44837.595717592594</v>
      </c>
    </row>
    <row r="3459" spans="1:19" x14ac:dyDescent="0.2">
      <c r="A3459" s="208" t="s">
        <v>256</v>
      </c>
      <c r="B3459" s="208" t="s">
        <v>132</v>
      </c>
      <c r="C3459" s="203">
        <v>44829</v>
      </c>
      <c r="D3459" s="208">
        <v>0</v>
      </c>
      <c r="E3459" s="208">
        <v>0</v>
      </c>
      <c r="F3459" s="208">
        <v>0.67100000000000004</v>
      </c>
      <c r="G3459" s="208">
        <v>0.67100000000000004</v>
      </c>
      <c r="H3459" s="208">
        <v>0</v>
      </c>
      <c r="I3459" s="208">
        <v>0</v>
      </c>
      <c r="J3459" s="208">
        <v>0</v>
      </c>
      <c r="K3459" s="208">
        <v>0</v>
      </c>
      <c r="L3459" s="208"/>
      <c r="M3459" s="208">
        <v>0</v>
      </c>
      <c r="N3459" s="208">
        <v>0</v>
      </c>
      <c r="O3459" s="330">
        <v>1300</v>
      </c>
      <c r="P3459" s="208" t="s">
        <v>257</v>
      </c>
      <c r="Q3459" s="208" t="s">
        <v>258</v>
      </c>
      <c r="R3459" s="208" t="s">
        <v>259</v>
      </c>
      <c r="S3459" s="203">
        <v>44837.595717592594</v>
      </c>
    </row>
    <row r="3460" spans="1:19" x14ac:dyDescent="0.2">
      <c r="A3460" s="208" t="s">
        <v>256</v>
      </c>
      <c r="B3460" s="208" t="s">
        <v>132</v>
      </c>
      <c r="C3460" s="203">
        <v>44829.041666666664</v>
      </c>
      <c r="D3460" s="208">
        <v>0</v>
      </c>
      <c r="E3460" s="208">
        <v>0</v>
      </c>
      <c r="F3460" s="208">
        <v>0.68100000000000005</v>
      </c>
      <c r="G3460" s="208">
        <v>0.68100000000000005</v>
      </c>
      <c r="H3460" s="208">
        <v>0</v>
      </c>
      <c r="I3460" s="208">
        <v>0</v>
      </c>
      <c r="J3460" s="208">
        <v>0</v>
      </c>
      <c r="K3460" s="208">
        <v>0</v>
      </c>
      <c r="L3460" s="208"/>
      <c r="M3460" s="208">
        <v>0</v>
      </c>
      <c r="N3460" s="208">
        <v>0</v>
      </c>
      <c r="O3460" s="330">
        <v>1300</v>
      </c>
      <c r="P3460" s="208" t="s">
        <v>257</v>
      </c>
      <c r="Q3460" s="208" t="s">
        <v>258</v>
      </c>
      <c r="R3460" s="208" t="s">
        <v>259</v>
      </c>
      <c r="S3460" s="203">
        <v>44837.595717592594</v>
      </c>
    </row>
    <row r="3461" spans="1:19" x14ac:dyDescent="0.2">
      <c r="A3461" s="208" t="s">
        <v>256</v>
      </c>
      <c r="B3461" s="208" t="s">
        <v>132</v>
      </c>
      <c r="C3461" s="203">
        <v>44829.083333333336</v>
      </c>
      <c r="D3461" s="208">
        <v>0</v>
      </c>
      <c r="E3461" s="208">
        <v>0</v>
      </c>
      <c r="F3461" s="208">
        <v>0.66900000000000004</v>
      </c>
      <c r="G3461" s="208">
        <v>0.66900000000000004</v>
      </c>
      <c r="H3461" s="208">
        <v>0</v>
      </c>
      <c r="I3461" s="208">
        <v>0</v>
      </c>
      <c r="J3461" s="208">
        <v>0</v>
      </c>
      <c r="K3461" s="208">
        <v>0</v>
      </c>
      <c r="L3461" s="208"/>
      <c r="M3461" s="208">
        <v>0</v>
      </c>
      <c r="N3461" s="208">
        <v>0</v>
      </c>
      <c r="O3461" s="330">
        <v>1300</v>
      </c>
      <c r="P3461" s="208" t="s">
        <v>257</v>
      </c>
      <c r="Q3461" s="208" t="s">
        <v>258</v>
      </c>
      <c r="R3461" s="208" t="s">
        <v>259</v>
      </c>
      <c r="S3461" s="203">
        <v>44837.596064814818</v>
      </c>
    </row>
    <row r="3462" spans="1:19" x14ac:dyDescent="0.2">
      <c r="A3462" s="208" t="s">
        <v>256</v>
      </c>
      <c r="B3462" s="208" t="s">
        <v>132</v>
      </c>
      <c r="C3462" s="203">
        <v>44829.125</v>
      </c>
      <c r="D3462" s="208">
        <v>0</v>
      </c>
      <c r="E3462" s="208">
        <v>0</v>
      </c>
      <c r="F3462" s="208">
        <v>0.67500000000000004</v>
      </c>
      <c r="G3462" s="208">
        <v>0.67500000000000004</v>
      </c>
      <c r="H3462" s="208">
        <v>0</v>
      </c>
      <c r="I3462" s="208">
        <v>0</v>
      </c>
      <c r="J3462" s="208">
        <v>0</v>
      </c>
      <c r="K3462" s="208">
        <v>0</v>
      </c>
      <c r="L3462" s="208"/>
      <c r="M3462" s="208">
        <v>0</v>
      </c>
      <c r="N3462" s="208">
        <v>0</v>
      </c>
      <c r="O3462" s="330">
        <v>1300</v>
      </c>
      <c r="P3462" s="208" t="s">
        <v>257</v>
      </c>
      <c r="Q3462" s="208" t="s">
        <v>258</v>
      </c>
      <c r="R3462" s="208" t="s">
        <v>259</v>
      </c>
      <c r="S3462" s="203">
        <v>44837.596064814818</v>
      </c>
    </row>
    <row r="3463" spans="1:19" x14ac:dyDescent="0.2">
      <c r="A3463" s="208" t="s">
        <v>256</v>
      </c>
      <c r="B3463" s="208" t="s">
        <v>132</v>
      </c>
      <c r="C3463" s="203">
        <v>44829.166666666664</v>
      </c>
      <c r="D3463" s="208">
        <v>0</v>
      </c>
      <c r="E3463" s="208">
        <v>0</v>
      </c>
      <c r="F3463" s="208">
        <v>0.66</v>
      </c>
      <c r="G3463" s="208">
        <v>0.66</v>
      </c>
      <c r="H3463" s="208">
        <v>0</v>
      </c>
      <c r="I3463" s="208">
        <v>0</v>
      </c>
      <c r="J3463" s="208">
        <v>0</v>
      </c>
      <c r="K3463" s="208">
        <v>0</v>
      </c>
      <c r="L3463" s="208"/>
      <c r="M3463" s="208">
        <v>0</v>
      </c>
      <c r="N3463" s="208">
        <v>0</v>
      </c>
      <c r="O3463" s="330">
        <v>1300</v>
      </c>
      <c r="P3463" s="208" t="s">
        <v>257</v>
      </c>
      <c r="Q3463" s="208" t="s">
        <v>258</v>
      </c>
      <c r="R3463" s="208" t="s">
        <v>259</v>
      </c>
      <c r="S3463" s="203">
        <v>44837.596064814818</v>
      </c>
    </row>
    <row r="3464" spans="1:19" x14ac:dyDescent="0.2">
      <c r="A3464" s="208" t="s">
        <v>256</v>
      </c>
      <c r="B3464" s="208" t="s">
        <v>132</v>
      </c>
      <c r="C3464" s="203">
        <v>44829.208333333336</v>
      </c>
      <c r="D3464" s="208">
        <v>0</v>
      </c>
      <c r="E3464" s="208">
        <v>0</v>
      </c>
      <c r="F3464" s="208">
        <v>0.65800000000000003</v>
      </c>
      <c r="G3464" s="208">
        <v>0.65800000000000003</v>
      </c>
      <c r="H3464" s="208">
        <v>0</v>
      </c>
      <c r="I3464" s="208">
        <v>0</v>
      </c>
      <c r="J3464" s="208">
        <v>0</v>
      </c>
      <c r="K3464" s="208">
        <v>0</v>
      </c>
      <c r="L3464" s="208"/>
      <c r="M3464" s="208">
        <v>0</v>
      </c>
      <c r="N3464" s="208">
        <v>0</v>
      </c>
      <c r="O3464" s="330">
        <v>1300</v>
      </c>
      <c r="P3464" s="208" t="s">
        <v>257</v>
      </c>
      <c r="Q3464" s="208" t="s">
        <v>258</v>
      </c>
      <c r="R3464" s="208" t="s">
        <v>259</v>
      </c>
      <c r="S3464" s="203">
        <v>44837.596064814818</v>
      </c>
    </row>
    <row r="3465" spans="1:19" x14ac:dyDescent="0.2">
      <c r="A3465" s="208" t="s">
        <v>256</v>
      </c>
      <c r="B3465" s="208" t="s">
        <v>132</v>
      </c>
      <c r="C3465" s="203">
        <v>44829.25</v>
      </c>
      <c r="D3465" s="208">
        <v>0</v>
      </c>
      <c r="E3465" s="208">
        <v>0</v>
      </c>
      <c r="F3465" s="208">
        <v>0.66300000000000003</v>
      </c>
      <c r="G3465" s="208">
        <v>0.66300000000000003</v>
      </c>
      <c r="H3465" s="208">
        <v>0</v>
      </c>
      <c r="I3465" s="208">
        <v>0</v>
      </c>
      <c r="J3465" s="208">
        <v>0</v>
      </c>
      <c r="K3465" s="208">
        <v>0</v>
      </c>
      <c r="L3465" s="208"/>
      <c r="M3465" s="208">
        <v>0</v>
      </c>
      <c r="N3465" s="208">
        <v>0</v>
      </c>
      <c r="O3465" s="330">
        <v>1300</v>
      </c>
      <c r="P3465" s="208" t="s">
        <v>257</v>
      </c>
      <c r="Q3465" s="208" t="s">
        <v>258</v>
      </c>
      <c r="R3465" s="208" t="s">
        <v>259</v>
      </c>
      <c r="S3465" s="203">
        <v>44837.596064814818</v>
      </c>
    </row>
    <row r="3466" spans="1:19" x14ac:dyDescent="0.2">
      <c r="A3466" s="208" t="s">
        <v>256</v>
      </c>
      <c r="B3466" s="208" t="s">
        <v>132</v>
      </c>
      <c r="C3466" s="203">
        <v>44829.291666666664</v>
      </c>
      <c r="D3466" s="208">
        <v>0</v>
      </c>
      <c r="E3466" s="208">
        <v>0</v>
      </c>
      <c r="F3466" s="208">
        <v>0.65400000000000003</v>
      </c>
      <c r="G3466" s="208">
        <v>0.65400000000000003</v>
      </c>
      <c r="H3466" s="208">
        <v>0</v>
      </c>
      <c r="I3466" s="208">
        <v>0</v>
      </c>
      <c r="J3466" s="208">
        <v>0</v>
      </c>
      <c r="K3466" s="208">
        <v>0</v>
      </c>
      <c r="L3466" s="208"/>
      <c r="M3466" s="208">
        <v>0</v>
      </c>
      <c r="N3466" s="208">
        <v>0</v>
      </c>
      <c r="O3466" s="330">
        <v>1300</v>
      </c>
      <c r="P3466" s="208" t="s">
        <v>257</v>
      </c>
      <c r="Q3466" s="208" t="s">
        <v>258</v>
      </c>
      <c r="R3466" s="208" t="s">
        <v>259</v>
      </c>
      <c r="S3466" s="203">
        <v>44837.596064814818</v>
      </c>
    </row>
    <row r="3467" spans="1:19" x14ac:dyDescent="0.2">
      <c r="A3467" s="208" t="s">
        <v>256</v>
      </c>
      <c r="B3467" s="208" t="s">
        <v>132</v>
      </c>
      <c r="C3467" s="203">
        <v>44829.333333333336</v>
      </c>
      <c r="D3467" s="208">
        <v>0</v>
      </c>
      <c r="E3467" s="208">
        <v>0</v>
      </c>
      <c r="F3467" s="208">
        <v>0.59899999999999998</v>
      </c>
      <c r="G3467" s="208">
        <v>0.59899999999999998</v>
      </c>
      <c r="H3467" s="208">
        <v>0</v>
      </c>
      <c r="I3467" s="208">
        <v>0</v>
      </c>
      <c r="J3467" s="208">
        <v>0</v>
      </c>
      <c r="K3467" s="208">
        <v>0</v>
      </c>
      <c r="L3467" s="208"/>
      <c r="M3467" s="208">
        <v>0</v>
      </c>
      <c r="N3467" s="208">
        <v>0</v>
      </c>
      <c r="O3467" s="330">
        <v>1300</v>
      </c>
      <c r="P3467" s="208" t="s">
        <v>257</v>
      </c>
      <c r="Q3467" s="208" t="s">
        <v>258</v>
      </c>
      <c r="R3467" s="208" t="s">
        <v>259</v>
      </c>
      <c r="S3467" s="203">
        <v>44837.596064814818</v>
      </c>
    </row>
    <row r="3468" spans="1:19" x14ac:dyDescent="0.2">
      <c r="A3468" s="208" t="s">
        <v>256</v>
      </c>
      <c r="B3468" s="208" t="s">
        <v>132</v>
      </c>
      <c r="C3468" s="203">
        <v>44829.375</v>
      </c>
      <c r="D3468" s="208">
        <v>0</v>
      </c>
      <c r="E3468" s="208">
        <v>0</v>
      </c>
      <c r="F3468" s="208">
        <v>0.58599999999999997</v>
      </c>
      <c r="G3468" s="208">
        <v>0.58599999999999997</v>
      </c>
      <c r="H3468" s="208">
        <v>0</v>
      </c>
      <c r="I3468" s="208">
        <v>0</v>
      </c>
      <c r="J3468" s="208">
        <v>0</v>
      </c>
      <c r="K3468" s="208">
        <v>0</v>
      </c>
      <c r="L3468" s="208"/>
      <c r="M3468" s="208">
        <v>0</v>
      </c>
      <c r="N3468" s="208">
        <v>0</v>
      </c>
      <c r="O3468" s="330">
        <v>1300</v>
      </c>
      <c r="P3468" s="208" t="s">
        <v>257</v>
      </c>
      <c r="Q3468" s="208" t="s">
        <v>258</v>
      </c>
      <c r="R3468" s="208" t="s">
        <v>259</v>
      </c>
      <c r="S3468" s="203">
        <v>44837.596064814818</v>
      </c>
    </row>
    <row r="3469" spans="1:19" x14ac:dyDescent="0.2">
      <c r="A3469" s="208" t="s">
        <v>256</v>
      </c>
      <c r="B3469" s="208" t="s">
        <v>132</v>
      </c>
      <c r="C3469" s="203">
        <v>44829.416666666664</v>
      </c>
      <c r="D3469" s="208">
        <v>0</v>
      </c>
      <c r="E3469" s="208">
        <v>0</v>
      </c>
      <c r="F3469" s="208">
        <v>0.58499999999999996</v>
      </c>
      <c r="G3469" s="208">
        <v>0.58499999999999996</v>
      </c>
      <c r="H3469" s="208">
        <v>0</v>
      </c>
      <c r="I3469" s="208">
        <v>0</v>
      </c>
      <c r="J3469" s="208">
        <v>0</v>
      </c>
      <c r="K3469" s="208">
        <v>0</v>
      </c>
      <c r="L3469" s="208"/>
      <c r="M3469" s="208">
        <v>0</v>
      </c>
      <c r="N3469" s="208">
        <v>0</v>
      </c>
      <c r="O3469" s="330">
        <v>1300</v>
      </c>
      <c r="P3469" s="208" t="s">
        <v>257</v>
      </c>
      <c r="Q3469" s="208" t="s">
        <v>258</v>
      </c>
      <c r="R3469" s="208" t="s">
        <v>259</v>
      </c>
      <c r="S3469" s="203">
        <v>44837.596064814818</v>
      </c>
    </row>
    <row r="3470" spans="1:19" x14ac:dyDescent="0.2">
      <c r="A3470" s="208" t="s">
        <v>256</v>
      </c>
      <c r="B3470" s="208" t="s">
        <v>132</v>
      </c>
      <c r="C3470" s="203">
        <v>44829.458333333336</v>
      </c>
      <c r="D3470" s="208">
        <v>0</v>
      </c>
      <c r="E3470" s="208">
        <v>0</v>
      </c>
      <c r="F3470" s="208">
        <v>0.58299999999999996</v>
      </c>
      <c r="G3470" s="208">
        <v>0.58299999999999996</v>
      </c>
      <c r="H3470" s="208">
        <v>0</v>
      </c>
      <c r="I3470" s="208">
        <v>0</v>
      </c>
      <c r="J3470" s="208">
        <v>0</v>
      </c>
      <c r="K3470" s="208">
        <v>0</v>
      </c>
      <c r="L3470" s="208"/>
      <c r="M3470" s="208">
        <v>0</v>
      </c>
      <c r="N3470" s="208">
        <v>0</v>
      </c>
      <c r="O3470" s="330">
        <v>1300</v>
      </c>
      <c r="P3470" s="208" t="s">
        <v>257</v>
      </c>
      <c r="Q3470" s="208" t="s">
        <v>258</v>
      </c>
      <c r="R3470" s="208" t="s">
        <v>259</v>
      </c>
      <c r="S3470" s="203">
        <v>44837.596064814818</v>
      </c>
    </row>
    <row r="3471" spans="1:19" x14ac:dyDescent="0.2">
      <c r="A3471" s="208" t="s">
        <v>256</v>
      </c>
      <c r="B3471" s="208" t="s">
        <v>132</v>
      </c>
      <c r="C3471" s="203">
        <v>44829.5</v>
      </c>
      <c r="D3471" s="208">
        <v>0</v>
      </c>
      <c r="E3471" s="208">
        <v>0</v>
      </c>
      <c r="F3471" s="208">
        <v>0.58299999999999996</v>
      </c>
      <c r="G3471" s="208">
        <v>0.58299999999999996</v>
      </c>
      <c r="H3471" s="208">
        <v>0</v>
      </c>
      <c r="I3471" s="208">
        <v>0</v>
      </c>
      <c r="J3471" s="208">
        <v>0</v>
      </c>
      <c r="K3471" s="208">
        <v>0</v>
      </c>
      <c r="L3471" s="208"/>
      <c r="M3471" s="208">
        <v>0</v>
      </c>
      <c r="N3471" s="208">
        <v>0</v>
      </c>
      <c r="O3471" s="330">
        <v>1300</v>
      </c>
      <c r="P3471" s="208" t="s">
        <v>257</v>
      </c>
      <c r="Q3471" s="208" t="s">
        <v>258</v>
      </c>
      <c r="R3471" s="208" t="s">
        <v>259</v>
      </c>
      <c r="S3471" s="203">
        <v>44837.596076388887</v>
      </c>
    </row>
    <row r="3472" spans="1:19" x14ac:dyDescent="0.2">
      <c r="A3472" s="208" t="s">
        <v>256</v>
      </c>
      <c r="B3472" s="208" t="s">
        <v>132</v>
      </c>
      <c r="C3472" s="203">
        <v>44829.541666666664</v>
      </c>
      <c r="D3472" s="208">
        <v>0</v>
      </c>
      <c r="E3472" s="208">
        <v>0</v>
      </c>
      <c r="F3472" s="208">
        <v>0.59</v>
      </c>
      <c r="G3472" s="208">
        <v>0.59</v>
      </c>
      <c r="H3472" s="208">
        <v>0</v>
      </c>
      <c r="I3472" s="208">
        <v>0</v>
      </c>
      <c r="J3472" s="208">
        <v>0</v>
      </c>
      <c r="K3472" s="208">
        <v>0</v>
      </c>
      <c r="L3472" s="208"/>
      <c r="M3472" s="208">
        <v>0</v>
      </c>
      <c r="N3472" s="208">
        <v>0</v>
      </c>
      <c r="O3472" s="330">
        <v>1300</v>
      </c>
      <c r="P3472" s="208" t="s">
        <v>257</v>
      </c>
      <c r="Q3472" s="208" t="s">
        <v>258</v>
      </c>
      <c r="R3472" s="208" t="s">
        <v>259</v>
      </c>
      <c r="S3472" s="203">
        <v>44837.596064814818</v>
      </c>
    </row>
    <row r="3473" spans="1:19" x14ac:dyDescent="0.2">
      <c r="A3473" s="208" t="s">
        <v>256</v>
      </c>
      <c r="B3473" s="208" t="s">
        <v>132</v>
      </c>
      <c r="C3473" s="203">
        <v>44829.583333333336</v>
      </c>
      <c r="D3473" s="208">
        <v>0</v>
      </c>
      <c r="E3473" s="208">
        <v>0</v>
      </c>
      <c r="F3473" s="208">
        <v>0.58799999999999997</v>
      </c>
      <c r="G3473" s="208">
        <v>0.58799999999999997</v>
      </c>
      <c r="H3473" s="208">
        <v>0</v>
      </c>
      <c r="I3473" s="208">
        <v>0</v>
      </c>
      <c r="J3473" s="208">
        <v>0</v>
      </c>
      <c r="K3473" s="208">
        <v>0</v>
      </c>
      <c r="L3473" s="208"/>
      <c r="M3473" s="208">
        <v>0</v>
      </c>
      <c r="N3473" s="208">
        <v>0</v>
      </c>
      <c r="O3473" s="330">
        <v>1300</v>
      </c>
      <c r="P3473" s="208" t="s">
        <v>257</v>
      </c>
      <c r="Q3473" s="208" t="s">
        <v>258</v>
      </c>
      <c r="R3473" s="208" t="s">
        <v>259</v>
      </c>
      <c r="S3473" s="203">
        <v>44837.596064814818</v>
      </c>
    </row>
    <row r="3474" spans="1:19" x14ac:dyDescent="0.2">
      <c r="A3474" s="208" t="s">
        <v>256</v>
      </c>
      <c r="B3474" s="208" t="s">
        <v>132</v>
      </c>
      <c r="C3474" s="203">
        <v>44829.625</v>
      </c>
      <c r="D3474" s="208">
        <v>0</v>
      </c>
      <c r="E3474" s="208">
        <v>0</v>
      </c>
      <c r="F3474" s="208">
        <v>0.58199999999999996</v>
      </c>
      <c r="G3474" s="208">
        <v>0.58199999999999996</v>
      </c>
      <c r="H3474" s="208">
        <v>0</v>
      </c>
      <c r="I3474" s="208">
        <v>0</v>
      </c>
      <c r="J3474" s="208">
        <v>0</v>
      </c>
      <c r="K3474" s="208">
        <v>0</v>
      </c>
      <c r="L3474" s="208"/>
      <c r="M3474" s="208">
        <v>0</v>
      </c>
      <c r="N3474" s="208">
        <v>0</v>
      </c>
      <c r="O3474" s="330">
        <v>1300</v>
      </c>
      <c r="P3474" s="208" t="s">
        <v>257</v>
      </c>
      <c r="Q3474" s="208" t="s">
        <v>258</v>
      </c>
      <c r="R3474" s="208" t="s">
        <v>259</v>
      </c>
      <c r="S3474" s="203">
        <v>44837.596064814818</v>
      </c>
    </row>
    <row r="3475" spans="1:19" x14ac:dyDescent="0.2">
      <c r="A3475" s="208" t="s">
        <v>256</v>
      </c>
      <c r="B3475" s="208" t="s">
        <v>132</v>
      </c>
      <c r="C3475" s="203">
        <v>44829.666666666664</v>
      </c>
      <c r="D3475" s="208">
        <v>0</v>
      </c>
      <c r="E3475" s="208">
        <v>0</v>
      </c>
      <c r="F3475" s="208">
        <v>0.57799999999999996</v>
      </c>
      <c r="G3475" s="208">
        <v>0.57799999999999996</v>
      </c>
      <c r="H3475" s="208">
        <v>0</v>
      </c>
      <c r="I3475" s="208">
        <v>0</v>
      </c>
      <c r="J3475" s="208">
        <v>0</v>
      </c>
      <c r="K3475" s="208">
        <v>0</v>
      </c>
      <c r="L3475" s="208"/>
      <c r="M3475" s="208">
        <v>0</v>
      </c>
      <c r="N3475" s="208">
        <v>0</v>
      </c>
      <c r="O3475" s="330">
        <v>1300</v>
      </c>
      <c r="P3475" s="208" t="s">
        <v>257</v>
      </c>
      <c r="Q3475" s="208" t="s">
        <v>258</v>
      </c>
      <c r="R3475" s="208" t="s">
        <v>259</v>
      </c>
      <c r="S3475" s="203">
        <v>44837.596076388887</v>
      </c>
    </row>
    <row r="3476" spans="1:19" x14ac:dyDescent="0.2">
      <c r="A3476" s="208" t="s">
        <v>256</v>
      </c>
      <c r="B3476" s="208" t="s">
        <v>132</v>
      </c>
      <c r="C3476" s="203">
        <v>44829.708333333336</v>
      </c>
      <c r="D3476" s="208">
        <v>0</v>
      </c>
      <c r="E3476" s="208">
        <v>0</v>
      </c>
      <c r="F3476" s="208">
        <v>0.57799999999999996</v>
      </c>
      <c r="G3476" s="208">
        <v>0.57799999999999996</v>
      </c>
      <c r="H3476" s="208">
        <v>0</v>
      </c>
      <c r="I3476" s="208">
        <v>0</v>
      </c>
      <c r="J3476" s="208">
        <v>0</v>
      </c>
      <c r="K3476" s="208">
        <v>0</v>
      </c>
      <c r="L3476" s="208"/>
      <c r="M3476" s="208">
        <v>0</v>
      </c>
      <c r="N3476" s="208">
        <v>0</v>
      </c>
      <c r="O3476" s="330">
        <v>1300</v>
      </c>
      <c r="P3476" s="208" t="s">
        <v>257</v>
      </c>
      <c r="Q3476" s="208" t="s">
        <v>258</v>
      </c>
      <c r="R3476" s="208" t="s">
        <v>259</v>
      </c>
      <c r="S3476" s="203">
        <v>44837.596076388887</v>
      </c>
    </row>
    <row r="3477" spans="1:19" x14ac:dyDescent="0.2">
      <c r="A3477" s="208" t="s">
        <v>256</v>
      </c>
      <c r="B3477" s="208" t="s">
        <v>132</v>
      </c>
      <c r="C3477" s="203">
        <v>44829.75</v>
      </c>
      <c r="D3477" s="208">
        <v>0</v>
      </c>
      <c r="E3477" s="208">
        <v>0</v>
      </c>
      <c r="F3477" s="208">
        <v>0.58099999999999996</v>
      </c>
      <c r="G3477" s="208">
        <v>0.58099999999999996</v>
      </c>
      <c r="H3477" s="208">
        <v>0</v>
      </c>
      <c r="I3477" s="208">
        <v>0</v>
      </c>
      <c r="J3477" s="208">
        <v>0</v>
      </c>
      <c r="K3477" s="208">
        <v>0</v>
      </c>
      <c r="L3477" s="208"/>
      <c r="M3477" s="208">
        <v>0</v>
      </c>
      <c r="N3477" s="208">
        <v>0</v>
      </c>
      <c r="O3477" s="330">
        <v>1300</v>
      </c>
      <c r="P3477" s="208" t="s">
        <v>257</v>
      </c>
      <c r="Q3477" s="208" t="s">
        <v>258</v>
      </c>
      <c r="R3477" s="208" t="s">
        <v>259</v>
      </c>
      <c r="S3477" s="203">
        <v>44837.596064814818</v>
      </c>
    </row>
    <row r="3478" spans="1:19" x14ac:dyDescent="0.2">
      <c r="A3478" s="208" t="s">
        <v>256</v>
      </c>
      <c r="B3478" s="208" t="s">
        <v>132</v>
      </c>
      <c r="C3478" s="203">
        <v>44829.791666666664</v>
      </c>
      <c r="D3478" s="208">
        <v>0</v>
      </c>
      <c r="E3478" s="208">
        <v>0</v>
      </c>
      <c r="F3478" s="208">
        <v>0.57799999999999996</v>
      </c>
      <c r="G3478" s="208">
        <v>0.57799999999999996</v>
      </c>
      <c r="H3478" s="208">
        <v>0</v>
      </c>
      <c r="I3478" s="208">
        <v>0</v>
      </c>
      <c r="J3478" s="208">
        <v>0</v>
      </c>
      <c r="K3478" s="208">
        <v>0</v>
      </c>
      <c r="L3478" s="208"/>
      <c r="M3478" s="208">
        <v>0</v>
      </c>
      <c r="N3478" s="208">
        <v>0</v>
      </c>
      <c r="O3478" s="330">
        <v>1300</v>
      </c>
      <c r="P3478" s="208" t="s">
        <v>257</v>
      </c>
      <c r="Q3478" s="208" t="s">
        <v>258</v>
      </c>
      <c r="R3478" s="208" t="s">
        <v>259</v>
      </c>
      <c r="S3478" s="203">
        <v>44837.596064814818</v>
      </c>
    </row>
    <row r="3479" spans="1:19" x14ac:dyDescent="0.2">
      <c r="A3479" s="208" t="s">
        <v>256</v>
      </c>
      <c r="B3479" s="208" t="s">
        <v>132</v>
      </c>
      <c r="C3479" s="203">
        <v>44829.833333333336</v>
      </c>
      <c r="D3479" s="208">
        <v>0</v>
      </c>
      <c r="E3479" s="208">
        <v>0</v>
      </c>
      <c r="F3479" s="208">
        <v>0.58299999999999996</v>
      </c>
      <c r="G3479" s="208">
        <v>0.58299999999999996</v>
      </c>
      <c r="H3479" s="208">
        <v>0</v>
      </c>
      <c r="I3479" s="208">
        <v>0</v>
      </c>
      <c r="J3479" s="208">
        <v>0</v>
      </c>
      <c r="K3479" s="208">
        <v>0</v>
      </c>
      <c r="L3479" s="208"/>
      <c r="M3479" s="208">
        <v>0</v>
      </c>
      <c r="N3479" s="208">
        <v>0</v>
      </c>
      <c r="O3479" s="330">
        <v>1300</v>
      </c>
      <c r="P3479" s="208" t="s">
        <v>257</v>
      </c>
      <c r="Q3479" s="208" t="s">
        <v>258</v>
      </c>
      <c r="R3479" s="208" t="s">
        <v>259</v>
      </c>
      <c r="S3479" s="203">
        <v>44837.596064814818</v>
      </c>
    </row>
    <row r="3480" spans="1:19" x14ac:dyDescent="0.2">
      <c r="A3480" s="208" t="s">
        <v>256</v>
      </c>
      <c r="B3480" s="208" t="s">
        <v>132</v>
      </c>
      <c r="C3480" s="203">
        <v>44829.875</v>
      </c>
      <c r="D3480" s="208">
        <v>0</v>
      </c>
      <c r="E3480" s="208">
        <v>0</v>
      </c>
      <c r="F3480" s="208">
        <v>0.59199999999999997</v>
      </c>
      <c r="G3480" s="208">
        <v>0.59199999999999997</v>
      </c>
      <c r="H3480" s="208">
        <v>0</v>
      </c>
      <c r="I3480" s="208">
        <v>0</v>
      </c>
      <c r="J3480" s="208">
        <v>0</v>
      </c>
      <c r="K3480" s="208">
        <v>0</v>
      </c>
      <c r="L3480" s="208"/>
      <c r="M3480" s="208">
        <v>0</v>
      </c>
      <c r="N3480" s="208">
        <v>0</v>
      </c>
      <c r="O3480" s="330">
        <v>1300</v>
      </c>
      <c r="P3480" s="208" t="s">
        <v>257</v>
      </c>
      <c r="Q3480" s="208" t="s">
        <v>258</v>
      </c>
      <c r="R3480" s="208" t="s">
        <v>259</v>
      </c>
      <c r="S3480" s="203">
        <v>44837.596064814818</v>
      </c>
    </row>
    <row r="3481" spans="1:19" x14ac:dyDescent="0.2">
      <c r="A3481" s="208" t="s">
        <v>256</v>
      </c>
      <c r="B3481" s="208" t="s">
        <v>132</v>
      </c>
      <c r="C3481" s="203">
        <v>44829.916666666664</v>
      </c>
      <c r="D3481" s="208">
        <v>0</v>
      </c>
      <c r="E3481" s="208">
        <v>0</v>
      </c>
      <c r="F3481" s="208">
        <v>0.62</v>
      </c>
      <c r="G3481" s="208">
        <v>0.62</v>
      </c>
      <c r="H3481" s="208">
        <v>0</v>
      </c>
      <c r="I3481" s="208">
        <v>0</v>
      </c>
      <c r="J3481" s="208">
        <v>0</v>
      </c>
      <c r="K3481" s="208">
        <v>0</v>
      </c>
      <c r="L3481" s="208"/>
      <c r="M3481" s="208">
        <v>0</v>
      </c>
      <c r="N3481" s="208">
        <v>0</v>
      </c>
      <c r="O3481" s="330">
        <v>1300</v>
      </c>
      <c r="P3481" s="208" t="s">
        <v>257</v>
      </c>
      <c r="Q3481" s="208" t="s">
        <v>258</v>
      </c>
      <c r="R3481" s="208" t="s">
        <v>259</v>
      </c>
      <c r="S3481" s="203">
        <v>44837.596064814818</v>
      </c>
    </row>
    <row r="3482" spans="1:19" x14ac:dyDescent="0.2">
      <c r="A3482" s="208" t="s">
        <v>256</v>
      </c>
      <c r="B3482" s="208" t="s">
        <v>132</v>
      </c>
      <c r="C3482" s="203">
        <v>44829.958333333336</v>
      </c>
      <c r="D3482" s="208">
        <v>0</v>
      </c>
      <c r="E3482" s="208">
        <v>0</v>
      </c>
      <c r="F3482" s="208">
        <v>0.66800000000000004</v>
      </c>
      <c r="G3482" s="208">
        <v>0.66800000000000004</v>
      </c>
      <c r="H3482" s="208">
        <v>0</v>
      </c>
      <c r="I3482" s="208">
        <v>0</v>
      </c>
      <c r="J3482" s="208">
        <v>0</v>
      </c>
      <c r="K3482" s="208">
        <v>0</v>
      </c>
      <c r="L3482" s="208"/>
      <c r="M3482" s="208">
        <v>0</v>
      </c>
      <c r="N3482" s="208">
        <v>0</v>
      </c>
      <c r="O3482" s="330">
        <v>1300</v>
      </c>
      <c r="P3482" s="208" t="s">
        <v>257</v>
      </c>
      <c r="Q3482" s="208" t="s">
        <v>258</v>
      </c>
      <c r="R3482" s="208" t="s">
        <v>259</v>
      </c>
      <c r="S3482" s="203">
        <v>44837.596064814818</v>
      </c>
    </row>
    <row r="3483" spans="1:19" x14ac:dyDescent="0.2">
      <c r="A3483" s="208" t="s">
        <v>256</v>
      </c>
      <c r="B3483" s="208" t="s">
        <v>132</v>
      </c>
      <c r="C3483" s="203">
        <v>44830</v>
      </c>
      <c r="D3483" s="208">
        <v>0</v>
      </c>
      <c r="E3483" s="208">
        <v>0</v>
      </c>
      <c r="F3483" s="208">
        <v>0.65200000000000002</v>
      </c>
      <c r="G3483" s="208">
        <v>0.65200000000000002</v>
      </c>
      <c r="H3483" s="208">
        <v>0</v>
      </c>
      <c r="I3483" s="208">
        <v>0</v>
      </c>
      <c r="J3483" s="208">
        <v>0</v>
      </c>
      <c r="K3483" s="208">
        <v>0</v>
      </c>
      <c r="L3483" s="208"/>
      <c r="M3483" s="208">
        <v>0</v>
      </c>
      <c r="N3483" s="208">
        <v>0</v>
      </c>
      <c r="O3483" s="330">
        <v>1300</v>
      </c>
      <c r="P3483" s="208" t="s">
        <v>257</v>
      </c>
      <c r="Q3483" s="208" t="s">
        <v>258</v>
      </c>
      <c r="R3483" s="208" t="s">
        <v>259</v>
      </c>
      <c r="S3483" s="203">
        <v>44837.596064814818</v>
      </c>
    </row>
    <row r="3484" spans="1:19" x14ac:dyDescent="0.2">
      <c r="A3484" s="208" t="s">
        <v>256</v>
      </c>
      <c r="B3484" s="208" t="s">
        <v>132</v>
      </c>
      <c r="C3484" s="203">
        <v>44830.041666666664</v>
      </c>
      <c r="D3484" s="208">
        <v>0</v>
      </c>
      <c r="E3484" s="208">
        <v>0</v>
      </c>
      <c r="F3484" s="208">
        <v>0.66100000000000003</v>
      </c>
      <c r="G3484" s="208">
        <v>0.66100000000000003</v>
      </c>
      <c r="H3484" s="208">
        <v>0</v>
      </c>
      <c r="I3484" s="208">
        <v>0</v>
      </c>
      <c r="J3484" s="208">
        <v>0</v>
      </c>
      <c r="K3484" s="208">
        <v>0</v>
      </c>
      <c r="L3484" s="208"/>
      <c r="M3484" s="208">
        <v>0</v>
      </c>
      <c r="N3484" s="208">
        <v>0</v>
      </c>
      <c r="O3484" s="330">
        <v>1300</v>
      </c>
      <c r="P3484" s="208" t="s">
        <v>257</v>
      </c>
      <c r="Q3484" s="208" t="s">
        <v>258</v>
      </c>
      <c r="R3484" s="208" t="s">
        <v>259</v>
      </c>
      <c r="S3484" s="203">
        <v>44837.596064814818</v>
      </c>
    </row>
    <row r="3485" spans="1:19" x14ac:dyDescent="0.2">
      <c r="A3485" s="208" t="s">
        <v>256</v>
      </c>
      <c r="B3485" s="208" t="s">
        <v>132</v>
      </c>
      <c r="C3485" s="203">
        <v>44830.083333333336</v>
      </c>
      <c r="D3485" s="208">
        <v>0</v>
      </c>
      <c r="E3485" s="208">
        <v>0</v>
      </c>
      <c r="F3485" s="208">
        <v>0.65400000000000003</v>
      </c>
      <c r="G3485" s="208">
        <v>0.65400000000000003</v>
      </c>
      <c r="H3485" s="208">
        <v>0</v>
      </c>
      <c r="I3485" s="208">
        <v>0</v>
      </c>
      <c r="J3485" s="208">
        <v>0</v>
      </c>
      <c r="K3485" s="208">
        <v>0</v>
      </c>
      <c r="L3485" s="208"/>
      <c r="M3485" s="208">
        <v>0</v>
      </c>
      <c r="N3485" s="208">
        <v>0</v>
      </c>
      <c r="O3485" s="330">
        <v>1300</v>
      </c>
      <c r="P3485" s="208" t="s">
        <v>257</v>
      </c>
      <c r="Q3485" s="208" t="s">
        <v>258</v>
      </c>
      <c r="R3485" s="208" t="s">
        <v>259</v>
      </c>
      <c r="S3485" s="203">
        <v>44837.596064814818</v>
      </c>
    </row>
    <row r="3486" spans="1:19" x14ac:dyDescent="0.2">
      <c r="A3486" s="208" t="s">
        <v>256</v>
      </c>
      <c r="B3486" s="208" t="s">
        <v>132</v>
      </c>
      <c r="C3486" s="203">
        <v>44830.125</v>
      </c>
      <c r="D3486" s="208">
        <v>0</v>
      </c>
      <c r="E3486" s="208">
        <v>0</v>
      </c>
      <c r="F3486" s="208">
        <v>0.66</v>
      </c>
      <c r="G3486" s="208">
        <v>0.66</v>
      </c>
      <c r="H3486" s="208">
        <v>0</v>
      </c>
      <c r="I3486" s="208">
        <v>0</v>
      </c>
      <c r="J3486" s="208">
        <v>0</v>
      </c>
      <c r="K3486" s="208">
        <v>0</v>
      </c>
      <c r="L3486" s="208"/>
      <c r="M3486" s="208">
        <v>0</v>
      </c>
      <c r="N3486" s="208">
        <v>0</v>
      </c>
      <c r="O3486" s="330">
        <v>1300</v>
      </c>
      <c r="P3486" s="208" t="s">
        <v>257</v>
      </c>
      <c r="Q3486" s="208" t="s">
        <v>258</v>
      </c>
      <c r="R3486" s="208" t="s">
        <v>259</v>
      </c>
      <c r="S3486" s="203">
        <v>44837.596076388887</v>
      </c>
    </row>
    <row r="3487" spans="1:19" x14ac:dyDescent="0.2">
      <c r="A3487" s="208" t="s">
        <v>256</v>
      </c>
      <c r="B3487" s="208" t="s">
        <v>132</v>
      </c>
      <c r="C3487" s="203">
        <v>44830.166666666664</v>
      </c>
      <c r="D3487" s="208">
        <v>0</v>
      </c>
      <c r="E3487" s="208">
        <v>0</v>
      </c>
      <c r="F3487" s="208">
        <v>0.66300000000000003</v>
      </c>
      <c r="G3487" s="208">
        <v>0.66300000000000003</v>
      </c>
      <c r="H3487" s="208">
        <v>0</v>
      </c>
      <c r="I3487" s="208">
        <v>0</v>
      </c>
      <c r="J3487" s="208">
        <v>0</v>
      </c>
      <c r="K3487" s="208">
        <v>0</v>
      </c>
      <c r="L3487" s="208"/>
      <c r="M3487" s="208">
        <v>0</v>
      </c>
      <c r="N3487" s="208">
        <v>0</v>
      </c>
      <c r="O3487" s="330">
        <v>1300</v>
      </c>
      <c r="P3487" s="208" t="s">
        <v>257</v>
      </c>
      <c r="Q3487" s="208" t="s">
        <v>258</v>
      </c>
      <c r="R3487" s="208" t="s">
        <v>259</v>
      </c>
      <c r="S3487" s="203">
        <v>44837.596076388887</v>
      </c>
    </row>
    <row r="3488" spans="1:19" x14ac:dyDescent="0.2">
      <c r="A3488" s="208" t="s">
        <v>256</v>
      </c>
      <c r="B3488" s="208" t="s">
        <v>132</v>
      </c>
      <c r="C3488" s="203">
        <v>44830.208333333336</v>
      </c>
      <c r="D3488" s="208">
        <v>0</v>
      </c>
      <c r="E3488" s="208">
        <v>0</v>
      </c>
      <c r="F3488" s="208">
        <v>0.65800000000000003</v>
      </c>
      <c r="G3488" s="208">
        <v>0.65800000000000003</v>
      </c>
      <c r="H3488" s="208">
        <v>0</v>
      </c>
      <c r="I3488" s="208">
        <v>0</v>
      </c>
      <c r="J3488" s="208">
        <v>0</v>
      </c>
      <c r="K3488" s="208">
        <v>0</v>
      </c>
      <c r="L3488" s="208"/>
      <c r="M3488" s="208">
        <v>0</v>
      </c>
      <c r="N3488" s="208">
        <v>0</v>
      </c>
      <c r="O3488" s="330">
        <v>1300</v>
      </c>
      <c r="P3488" s="208" t="s">
        <v>257</v>
      </c>
      <c r="Q3488" s="208" t="s">
        <v>258</v>
      </c>
      <c r="R3488" s="208" t="s">
        <v>259</v>
      </c>
      <c r="S3488" s="203">
        <v>44837.596064814818</v>
      </c>
    </row>
    <row r="3489" spans="1:19" x14ac:dyDescent="0.2">
      <c r="A3489" s="208" t="s">
        <v>256</v>
      </c>
      <c r="B3489" s="208" t="s">
        <v>132</v>
      </c>
      <c r="C3489" s="203">
        <v>44830.25</v>
      </c>
      <c r="D3489" s="208">
        <v>0</v>
      </c>
      <c r="E3489" s="208">
        <v>0</v>
      </c>
      <c r="F3489" s="208">
        <v>0.63900000000000001</v>
      </c>
      <c r="G3489" s="208">
        <v>0.63900000000000001</v>
      </c>
      <c r="H3489" s="208">
        <v>0</v>
      </c>
      <c r="I3489" s="208">
        <v>0</v>
      </c>
      <c r="J3489" s="208">
        <v>0</v>
      </c>
      <c r="K3489" s="208">
        <v>0</v>
      </c>
      <c r="L3489" s="208"/>
      <c r="M3489" s="208">
        <v>0</v>
      </c>
      <c r="N3489" s="208">
        <v>0</v>
      </c>
      <c r="O3489" s="330">
        <v>1300</v>
      </c>
      <c r="P3489" s="208" t="s">
        <v>257</v>
      </c>
      <c r="Q3489" s="208" t="s">
        <v>258</v>
      </c>
      <c r="R3489" s="208" t="s">
        <v>259</v>
      </c>
      <c r="S3489" s="203">
        <v>44837.596064814818</v>
      </c>
    </row>
    <row r="3490" spans="1:19" x14ac:dyDescent="0.2">
      <c r="A3490" s="208" t="s">
        <v>256</v>
      </c>
      <c r="B3490" s="208" t="s">
        <v>132</v>
      </c>
      <c r="C3490" s="203">
        <v>44830.291666666664</v>
      </c>
      <c r="D3490" s="208">
        <v>0</v>
      </c>
      <c r="E3490" s="208">
        <v>0</v>
      </c>
      <c r="F3490" s="208">
        <v>0.61</v>
      </c>
      <c r="G3490" s="208">
        <v>0.61</v>
      </c>
      <c r="H3490" s="208">
        <v>0</v>
      </c>
      <c r="I3490" s="208">
        <v>0</v>
      </c>
      <c r="J3490" s="208">
        <v>0</v>
      </c>
      <c r="K3490" s="208">
        <v>0</v>
      </c>
      <c r="L3490" s="208"/>
      <c r="M3490" s="208">
        <v>0</v>
      </c>
      <c r="N3490" s="208">
        <v>0</v>
      </c>
      <c r="O3490" s="330">
        <v>1300</v>
      </c>
      <c r="P3490" s="208" t="s">
        <v>257</v>
      </c>
      <c r="Q3490" s="208" t="s">
        <v>258</v>
      </c>
      <c r="R3490" s="208" t="s">
        <v>259</v>
      </c>
      <c r="S3490" s="203">
        <v>44837.596064814818</v>
      </c>
    </row>
    <row r="3491" spans="1:19" x14ac:dyDescent="0.2">
      <c r="A3491" s="208" t="s">
        <v>256</v>
      </c>
      <c r="B3491" s="208" t="s">
        <v>132</v>
      </c>
      <c r="C3491" s="203">
        <v>44830.333333333336</v>
      </c>
      <c r="D3491" s="208">
        <v>0</v>
      </c>
      <c r="E3491" s="208">
        <v>0</v>
      </c>
      <c r="F3491" s="208">
        <v>0.61099999999999999</v>
      </c>
      <c r="G3491" s="208">
        <v>0.61099999999999999</v>
      </c>
      <c r="H3491" s="208">
        <v>0</v>
      </c>
      <c r="I3491" s="208">
        <v>0</v>
      </c>
      <c r="J3491" s="208">
        <v>0</v>
      </c>
      <c r="K3491" s="208">
        <v>0</v>
      </c>
      <c r="L3491" s="208"/>
      <c r="M3491" s="208">
        <v>0</v>
      </c>
      <c r="N3491" s="208">
        <v>0</v>
      </c>
      <c r="O3491" s="330">
        <v>1300</v>
      </c>
      <c r="P3491" s="208" t="s">
        <v>257</v>
      </c>
      <c r="Q3491" s="208" t="s">
        <v>258</v>
      </c>
      <c r="R3491" s="208" t="s">
        <v>259</v>
      </c>
      <c r="S3491" s="203">
        <v>44837.596064814818</v>
      </c>
    </row>
    <row r="3492" spans="1:19" x14ac:dyDescent="0.2">
      <c r="A3492" s="208" t="s">
        <v>256</v>
      </c>
      <c r="B3492" s="208" t="s">
        <v>132</v>
      </c>
      <c r="C3492" s="203">
        <v>44830.375</v>
      </c>
      <c r="D3492" s="208">
        <v>0</v>
      </c>
      <c r="E3492" s="208">
        <v>0</v>
      </c>
      <c r="F3492" s="208">
        <v>0.60099999999999998</v>
      </c>
      <c r="G3492" s="208">
        <v>0.60099999999999998</v>
      </c>
      <c r="H3492" s="208">
        <v>0</v>
      </c>
      <c r="I3492" s="208">
        <v>0</v>
      </c>
      <c r="J3492" s="208">
        <v>0</v>
      </c>
      <c r="K3492" s="208">
        <v>0</v>
      </c>
      <c r="L3492" s="208"/>
      <c r="M3492" s="208">
        <v>0</v>
      </c>
      <c r="N3492" s="208">
        <v>0</v>
      </c>
      <c r="O3492" s="330">
        <v>1300</v>
      </c>
      <c r="P3492" s="208" t="s">
        <v>257</v>
      </c>
      <c r="Q3492" s="208" t="s">
        <v>258</v>
      </c>
      <c r="R3492" s="208" t="s">
        <v>259</v>
      </c>
      <c r="S3492" s="203">
        <v>44837.596064814818</v>
      </c>
    </row>
    <row r="3493" spans="1:19" x14ac:dyDescent="0.2">
      <c r="A3493" s="208" t="s">
        <v>256</v>
      </c>
      <c r="B3493" s="208" t="s">
        <v>132</v>
      </c>
      <c r="C3493" s="203">
        <v>44830.416666666664</v>
      </c>
      <c r="D3493" s="208">
        <v>0</v>
      </c>
      <c r="E3493" s="208">
        <v>0</v>
      </c>
      <c r="F3493" s="208">
        <v>0.59799999999999998</v>
      </c>
      <c r="G3493" s="208">
        <v>0.59799999999999998</v>
      </c>
      <c r="H3493" s="208">
        <v>0</v>
      </c>
      <c r="I3493" s="208">
        <v>0</v>
      </c>
      <c r="J3493" s="208">
        <v>0</v>
      </c>
      <c r="K3493" s="208">
        <v>0</v>
      </c>
      <c r="L3493" s="208"/>
      <c r="M3493" s="208">
        <v>0</v>
      </c>
      <c r="N3493" s="208">
        <v>0</v>
      </c>
      <c r="O3493" s="330">
        <v>1300</v>
      </c>
      <c r="P3493" s="208" t="s">
        <v>257</v>
      </c>
      <c r="Q3493" s="208" t="s">
        <v>258</v>
      </c>
      <c r="R3493" s="208" t="s">
        <v>259</v>
      </c>
      <c r="S3493" s="203">
        <v>44837.596064814818</v>
      </c>
    </row>
    <row r="3494" spans="1:19" x14ac:dyDescent="0.2">
      <c r="A3494" s="208" t="s">
        <v>256</v>
      </c>
      <c r="B3494" s="208" t="s">
        <v>132</v>
      </c>
      <c r="C3494" s="203">
        <v>44830.458333333336</v>
      </c>
      <c r="D3494" s="208">
        <v>0</v>
      </c>
      <c r="E3494" s="208">
        <v>0</v>
      </c>
      <c r="F3494" s="208">
        <v>0.59199999999999997</v>
      </c>
      <c r="G3494" s="208">
        <v>0.59199999999999997</v>
      </c>
      <c r="H3494" s="208">
        <v>0</v>
      </c>
      <c r="I3494" s="208">
        <v>0</v>
      </c>
      <c r="J3494" s="208">
        <v>0</v>
      </c>
      <c r="K3494" s="208">
        <v>0</v>
      </c>
      <c r="L3494" s="208"/>
      <c r="M3494" s="208">
        <v>0</v>
      </c>
      <c r="N3494" s="208">
        <v>0</v>
      </c>
      <c r="O3494" s="330">
        <v>1300</v>
      </c>
      <c r="P3494" s="208" t="s">
        <v>257</v>
      </c>
      <c r="Q3494" s="208" t="s">
        <v>258</v>
      </c>
      <c r="R3494" s="208" t="s">
        <v>259</v>
      </c>
      <c r="S3494" s="203">
        <v>44837.596064814818</v>
      </c>
    </row>
    <row r="3495" spans="1:19" x14ac:dyDescent="0.2">
      <c r="A3495" s="208" t="s">
        <v>256</v>
      </c>
      <c r="B3495" s="208" t="s">
        <v>132</v>
      </c>
      <c r="C3495" s="203">
        <v>44830.5</v>
      </c>
      <c r="D3495" s="208">
        <v>0</v>
      </c>
      <c r="E3495" s="208">
        <v>0</v>
      </c>
      <c r="F3495" s="208">
        <v>0.59199999999999997</v>
      </c>
      <c r="G3495" s="208">
        <v>0.59199999999999997</v>
      </c>
      <c r="H3495" s="208">
        <v>0</v>
      </c>
      <c r="I3495" s="208">
        <v>0</v>
      </c>
      <c r="J3495" s="208">
        <v>0</v>
      </c>
      <c r="K3495" s="208">
        <v>0</v>
      </c>
      <c r="L3495" s="208"/>
      <c r="M3495" s="208">
        <v>0</v>
      </c>
      <c r="N3495" s="208">
        <v>0</v>
      </c>
      <c r="O3495" s="330">
        <v>1300</v>
      </c>
      <c r="P3495" s="208" t="s">
        <v>257</v>
      </c>
      <c r="Q3495" s="208" t="s">
        <v>258</v>
      </c>
      <c r="R3495" s="208" t="s">
        <v>259</v>
      </c>
      <c r="S3495" s="203">
        <v>44837.596064814818</v>
      </c>
    </row>
    <row r="3496" spans="1:19" x14ac:dyDescent="0.2">
      <c r="A3496" s="208" t="s">
        <v>256</v>
      </c>
      <c r="B3496" s="208" t="s">
        <v>132</v>
      </c>
      <c r="C3496" s="203">
        <v>44830.541666666664</v>
      </c>
      <c r="D3496" s="208">
        <v>0</v>
      </c>
      <c r="E3496" s="208">
        <v>0</v>
      </c>
      <c r="F3496" s="208">
        <v>0.59499999999999997</v>
      </c>
      <c r="G3496" s="208">
        <v>0.59499999999999997</v>
      </c>
      <c r="H3496" s="208">
        <v>0</v>
      </c>
      <c r="I3496" s="208">
        <v>0</v>
      </c>
      <c r="J3496" s="208">
        <v>0</v>
      </c>
      <c r="K3496" s="208">
        <v>0</v>
      </c>
      <c r="L3496" s="208"/>
      <c r="M3496" s="208">
        <v>0</v>
      </c>
      <c r="N3496" s="208">
        <v>0</v>
      </c>
      <c r="O3496" s="330">
        <v>1300</v>
      </c>
      <c r="P3496" s="208" t="s">
        <v>257</v>
      </c>
      <c r="Q3496" s="208" t="s">
        <v>258</v>
      </c>
      <c r="R3496" s="208" t="s">
        <v>259</v>
      </c>
      <c r="S3496" s="203">
        <v>44837.596064814818</v>
      </c>
    </row>
    <row r="3497" spans="1:19" x14ac:dyDescent="0.2">
      <c r="A3497" s="208" t="s">
        <v>256</v>
      </c>
      <c r="B3497" s="208" t="s">
        <v>132</v>
      </c>
      <c r="C3497" s="203">
        <v>44830.583333333336</v>
      </c>
      <c r="D3497" s="208">
        <v>0</v>
      </c>
      <c r="E3497" s="208">
        <v>0</v>
      </c>
      <c r="F3497" s="208">
        <v>0.59699999999999998</v>
      </c>
      <c r="G3497" s="208">
        <v>0.59699999999999998</v>
      </c>
      <c r="H3497" s="208">
        <v>0</v>
      </c>
      <c r="I3497" s="208">
        <v>0</v>
      </c>
      <c r="J3497" s="208">
        <v>0</v>
      </c>
      <c r="K3497" s="208">
        <v>0</v>
      </c>
      <c r="L3497" s="208"/>
      <c r="M3497" s="208">
        <v>0</v>
      </c>
      <c r="N3497" s="208">
        <v>0</v>
      </c>
      <c r="O3497" s="330">
        <v>1300</v>
      </c>
      <c r="P3497" s="208" t="s">
        <v>257</v>
      </c>
      <c r="Q3497" s="208" t="s">
        <v>258</v>
      </c>
      <c r="R3497" s="208" t="s">
        <v>259</v>
      </c>
      <c r="S3497" s="203">
        <v>44837.596064814818</v>
      </c>
    </row>
    <row r="3498" spans="1:19" x14ac:dyDescent="0.2">
      <c r="A3498" s="208" t="s">
        <v>256</v>
      </c>
      <c r="B3498" s="208" t="s">
        <v>132</v>
      </c>
      <c r="C3498" s="203">
        <v>44830.625</v>
      </c>
      <c r="D3498" s="208">
        <v>0</v>
      </c>
      <c r="E3498" s="208">
        <v>0</v>
      </c>
      <c r="F3498" s="208">
        <v>0.61499999999999999</v>
      </c>
      <c r="G3498" s="208">
        <v>0.61499999999999999</v>
      </c>
      <c r="H3498" s="208">
        <v>0</v>
      </c>
      <c r="I3498" s="208">
        <v>0</v>
      </c>
      <c r="J3498" s="208">
        <v>0</v>
      </c>
      <c r="K3498" s="208">
        <v>0</v>
      </c>
      <c r="L3498" s="208"/>
      <c r="M3498" s="208">
        <v>0</v>
      </c>
      <c r="N3498" s="208">
        <v>0</v>
      </c>
      <c r="O3498" s="330">
        <v>1300</v>
      </c>
      <c r="P3498" s="208" t="s">
        <v>257</v>
      </c>
      <c r="Q3498" s="208" t="s">
        <v>258</v>
      </c>
      <c r="R3498" s="208" t="s">
        <v>259</v>
      </c>
      <c r="S3498" s="203">
        <v>44837.596064814818</v>
      </c>
    </row>
    <row r="3499" spans="1:19" x14ac:dyDescent="0.2">
      <c r="A3499" s="208" t="s">
        <v>256</v>
      </c>
      <c r="B3499" s="208" t="s">
        <v>132</v>
      </c>
      <c r="C3499" s="203">
        <v>44830.666666666664</v>
      </c>
      <c r="D3499" s="208">
        <v>0</v>
      </c>
      <c r="E3499" s="208">
        <v>0</v>
      </c>
      <c r="F3499" s="208">
        <v>0.62</v>
      </c>
      <c r="G3499" s="208">
        <v>0.62</v>
      </c>
      <c r="H3499" s="208">
        <v>0</v>
      </c>
      <c r="I3499" s="208">
        <v>0</v>
      </c>
      <c r="J3499" s="208">
        <v>0</v>
      </c>
      <c r="K3499" s="208">
        <v>0</v>
      </c>
      <c r="L3499" s="208"/>
      <c r="M3499" s="208">
        <v>0</v>
      </c>
      <c r="N3499" s="208">
        <v>0</v>
      </c>
      <c r="O3499" s="330">
        <v>1300</v>
      </c>
      <c r="P3499" s="208" t="s">
        <v>257</v>
      </c>
      <c r="Q3499" s="208" t="s">
        <v>258</v>
      </c>
      <c r="R3499" s="208" t="s">
        <v>259</v>
      </c>
      <c r="S3499" s="203">
        <v>44837.596064814818</v>
      </c>
    </row>
    <row r="3500" spans="1:19" x14ac:dyDescent="0.2">
      <c r="A3500" s="208" t="s">
        <v>256</v>
      </c>
      <c r="B3500" s="208" t="s">
        <v>132</v>
      </c>
      <c r="C3500" s="203">
        <v>44830.708333333336</v>
      </c>
      <c r="D3500" s="208">
        <v>0</v>
      </c>
      <c r="E3500" s="208">
        <v>0</v>
      </c>
      <c r="F3500" s="208">
        <v>0.60099999999999998</v>
      </c>
      <c r="G3500" s="208">
        <v>0.60099999999999998</v>
      </c>
      <c r="H3500" s="208">
        <v>0</v>
      </c>
      <c r="I3500" s="208">
        <v>0</v>
      </c>
      <c r="J3500" s="208">
        <v>0</v>
      </c>
      <c r="K3500" s="208">
        <v>0</v>
      </c>
      <c r="L3500" s="208"/>
      <c r="M3500" s="208">
        <v>0</v>
      </c>
      <c r="N3500" s="208">
        <v>0</v>
      </c>
      <c r="O3500" s="330">
        <v>1300</v>
      </c>
      <c r="P3500" s="208" t="s">
        <v>257</v>
      </c>
      <c r="Q3500" s="208" t="s">
        <v>258</v>
      </c>
      <c r="R3500" s="208" t="s">
        <v>259</v>
      </c>
      <c r="S3500" s="203">
        <v>44837.596064814818</v>
      </c>
    </row>
    <row r="3501" spans="1:19" x14ac:dyDescent="0.2">
      <c r="A3501" s="208" t="s">
        <v>256</v>
      </c>
      <c r="B3501" s="208" t="s">
        <v>132</v>
      </c>
      <c r="C3501" s="203">
        <v>44830.75</v>
      </c>
      <c r="D3501" s="208">
        <v>0</v>
      </c>
      <c r="E3501" s="208">
        <v>0</v>
      </c>
      <c r="F3501" s="208">
        <v>0.59099999999999997</v>
      </c>
      <c r="G3501" s="208">
        <v>0.59099999999999997</v>
      </c>
      <c r="H3501" s="208">
        <v>0</v>
      </c>
      <c r="I3501" s="208">
        <v>0</v>
      </c>
      <c r="J3501" s="208">
        <v>0</v>
      </c>
      <c r="K3501" s="208">
        <v>0</v>
      </c>
      <c r="L3501" s="208"/>
      <c r="M3501" s="208">
        <v>0</v>
      </c>
      <c r="N3501" s="208">
        <v>0</v>
      </c>
      <c r="O3501" s="330">
        <v>1300</v>
      </c>
      <c r="P3501" s="208" t="s">
        <v>257</v>
      </c>
      <c r="Q3501" s="208" t="s">
        <v>258</v>
      </c>
      <c r="R3501" s="208" t="s">
        <v>259</v>
      </c>
      <c r="S3501" s="203">
        <v>44837.596064814818</v>
      </c>
    </row>
    <row r="3502" spans="1:19" x14ac:dyDescent="0.2">
      <c r="A3502" s="208" t="s">
        <v>256</v>
      </c>
      <c r="B3502" s="208" t="s">
        <v>132</v>
      </c>
      <c r="C3502" s="203">
        <v>44830.791666666664</v>
      </c>
      <c r="D3502" s="208">
        <v>0</v>
      </c>
      <c r="E3502" s="208">
        <v>0</v>
      </c>
      <c r="F3502" s="208">
        <v>0.58799999999999997</v>
      </c>
      <c r="G3502" s="208">
        <v>0.58799999999999997</v>
      </c>
      <c r="H3502" s="208">
        <v>0</v>
      </c>
      <c r="I3502" s="208">
        <v>0</v>
      </c>
      <c r="J3502" s="208">
        <v>0</v>
      </c>
      <c r="K3502" s="208">
        <v>0</v>
      </c>
      <c r="L3502" s="208"/>
      <c r="M3502" s="208">
        <v>0</v>
      </c>
      <c r="N3502" s="208">
        <v>0</v>
      </c>
      <c r="O3502" s="330">
        <v>1300</v>
      </c>
      <c r="P3502" s="208" t="s">
        <v>257</v>
      </c>
      <c r="Q3502" s="208" t="s">
        <v>258</v>
      </c>
      <c r="R3502" s="208" t="s">
        <v>259</v>
      </c>
      <c r="S3502" s="203">
        <v>44837.596064814818</v>
      </c>
    </row>
    <row r="3503" spans="1:19" x14ac:dyDescent="0.2">
      <c r="A3503" s="208" t="s">
        <v>256</v>
      </c>
      <c r="B3503" s="208" t="s">
        <v>132</v>
      </c>
      <c r="C3503" s="203">
        <v>44830.833333333336</v>
      </c>
      <c r="D3503" s="208">
        <v>0</v>
      </c>
      <c r="E3503" s="208">
        <v>0</v>
      </c>
      <c r="F3503" s="208">
        <v>0.58399999999999996</v>
      </c>
      <c r="G3503" s="208">
        <v>0.58399999999999996</v>
      </c>
      <c r="H3503" s="208">
        <v>0</v>
      </c>
      <c r="I3503" s="208">
        <v>0</v>
      </c>
      <c r="J3503" s="208">
        <v>0</v>
      </c>
      <c r="K3503" s="208">
        <v>0</v>
      </c>
      <c r="L3503" s="208"/>
      <c r="M3503" s="208">
        <v>0</v>
      </c>
      <c r="N3503" s="208">
        <v>0</v>
      </c>
      <c r="O3503" s="330">
        <v>1300</v>
      </c>
      <c r="P3503" s="208" t="s">
        <v>257</v>
      </c>
      <c r="Q3503" s="208" t="s">
        <v>258</v>
      </c>
      <c r="R3503" s="208" t="s">
        <v>259</v>
      </c>
      <c r="S3503" s="203">
        <v>44837.596064814818</v>
      </c>
    </row>
    <row r="3504" spans="1:19" x14ac:dyDescent="0.2">
      <c r="A3504" s="208" t="s">
        <v>256</v>
      </c>
      <c r="B3504" s="208" t="s">
        <v>132</v>
      </c>
      <c r="C3504" s="203">
        <v>44830.875</v>
      </c>
      <c r="D3504" s="208">
        <v>0</v>
      </c>
      <c r="E3504" s="208">
        <v>0</v>
      </c>
      <c r="F3504" s="208">
        <v>0.59599999999999997</v>
      </c>
      <c r="G3504" s="208">
        <v>0.59599999999999997</v>
      </c>
      <c r="H3504" s="208">
        <v>0</v>
      </c>
      <c r="I3504" s="208">
        <v>0</v>
      </c>
      <c r="J3504" s="208">
        <v>0</v>
      </c>
      <c r="K3504" s="208">
        <v>0</v>
      </c>
      <c r="L3504" s="208"/>
      <c r="M3504" s="208">
        <v>0</v>
      </c>
      <c r="N3504" s="208">
        <v>0</v>
      </c>
      <c r="O3504" s="330">
        <v>1300</v>
      </c>
      <c r="P3504" s="208" t="s">
        <v>257</v>
      </c>
      <c r="Q3504" s="208" t="s">
        <v>258</v>
      </c>
      <c r="R3504" s="208" t="s">
        <v>259</v>
      </c>
      <c r="S3504" s="203">
        <v>44837.596064814818</v>
      </c>
    </row>
    <row r="3505" spans="1:19" x14ac:dyDescent="0.2">
      <c r="A3505" s="208" t="s">
        <v>256</v>
      </c>
      <c r="B3505" s="208" t="s">
        <v>132</v>
      </c>
      <c r="C3505" s="203">
        <v>44830.916666666664</v>
      </c>
      <c r="D3505" s="208">
        <v>0</v>
      </c>
      <c r="E3505" s="208">
        <v>0</v>
      </c>
      <c r="F3505" s="208">
        <v>0.59899999999999998</v>
      </c>
      <c r="G3505" s="208">
        <v>0.59899999999999998</v>
      </c>
      <c r="H3505" s="208">
        <v>0</v>
      </c>
      <c r="I3505" s="208">
        <v>0</v>
      </c>
      <c r="J3505" s="208">
        <v>0</v>
      </c>
      <c r="K3505" s="208">
        <v>0</v>
      </c>
      <c r="L3505" s="208"/>
      <c r="M3505" s="208">
        <v>0</v>
      </c>
      <c r="N3505" s="208">
        <v>0</v>
      </c>
      <c r="O3505" s="330">
        <v>1300</v>
      </c>
      <c r="P3505" s="208" t="s">
        <v>257</v>
      </c>
      <c r="Q3505" s="208" t="s">
        <v>258</v>
      </c>
      <c r="R3505" s="208" t="s">
        <v>259</v>
      </c>
      <c r="S3505" s="203">
        <v>44837.596064814818</v>
      </c>
    </row>
    <row r="3506" spans="1:19" x14ac:dyDescent="0.2">
      <c r="A3506" s="208" t="s">
        <v>256</v>
      </c>
      <c r="B3506" s="208" t="s">
        <v>132</v>
      </c>
      <c r="C3506" s="203">
        <v>44830.958333333336</v>
      </c>
      <c r="D3506" s="208">
        <v>0</v>
      </c>
      <c r="E3506" s="208">
        <v>0</v>
      </c>
      <c r="F3506" s="208">
        <v>0.64900000000000002</v>
      </c>
      <c r="G3506" s="208">
        <v>0.64900000000000002</v>
      </c>
      <c r="H3506" s="208">
        <v>0</v>
      </c>
      <c r="I3506" s="208">
        <v>0</v>
      </c>
      <c r="J3506" s="208">
        <v>0</v>
      </c>
      <c r="K3506" s="208">
        <v>0</v>
      </c>
      <c r="L3506" s="208"/>
      <c r="M3506" s="208">
        <v>0</v>
      </c>
      <c r="N3506" s="208">
        <v>0</v>
      </c>
      <c r="O3506" s="330">
        <v>1300</v>
      </c>
      <c r="P3506" s="208" t="s">
        <v>257</v>
      </c>
      <c r="Q3506" s="208" t="s">
        <v>258</v>
      </c>
      <c r="R3506" s="208" t="s">
        <v>259</v>
      </c>
      <c r="S3506" s="203">
        <v>44837.596064814818</v>
      </c>
    </row>
    <row r="3507" spans="1:19" x14ac:dyDescent="0.2">
      <c r="A3507" s="208" t="s">
        <v>256</v>
      </c>
      <c r="B3507" s="208" t="s">
        <v>132</v>
      </c>
      <c r="C3507" s="203">
        <v>44831</v>
      </c>
      <c r="D3507" s="208">
        <v>0</v>
      </c>
      <c r="E3507" s="208">
        <v>0</v>
      </c>
      <c r="F3507" s="208">
        <v>0.65600000000000003</v>
      </c>
      <c r="G3507" s="208">
        <v>0.65600000000000003</v>
      </c>
      <c r="H3507" s="208">
        <v>0</v>
      </c>
      <c r="I3507" s="208">
        <v>0</v>
      </c>
      <c r="J3507" s="208">
        <v>0</v>
      </c>
      <c r="K3507" s="208">
        <v>0</v>
      </c>
      <c r="L3507" s="208"/>
      <c r="M3507" s="208">
        <v>0</v>
      </c>
      <c r="N3507" s="208">
        <v>0</v>
      </c>
      <c r="O3507" s="330">
        <v>1300</v>
      </c>
      <c r="P3507" s="208" t="s">
        <v>257</v>
      </c>
      <c r="Q3507" s="208" t="s">
        <v>258</v>
      </c>
      <c r="R3507" s="208" t="s">
        <v>259</v>
      </c>
      <c r="S3507" s="203">
        <v>44837.596064814818</v>
      </c>
    </row>
    <row r="3508" spans="1:19" x14ac:dyDescent="0.2">
      <c r="A3508" s="208" t="s">
        <v>256</v>
      </c>
      <c r="B3508" s="208" t="s">
        <v>132</v>
      </c>
      <c r="C3508" s="203">
        <v>44831.041666666664</v>
      </c>
      <c r="D3508" s="208">
        <v>0</v>
      </c>
      <c r="E3508" s="208">
        <v>0</v>
      </c>
      <c r="F3508" s="208">
        <v>0.66400000000000003</v>
      </c>
      <c r="G3508" s="208">
        <v>0.66400000000000003</v>
      </c>
      <c r="H3508" s="208">
        <v>0</v>
      </c>
      <c r="I3508" s="208">
        <v>0</v>
      </c>
      <c r="J3508" s="208">
        <v>0</v>
      </c>
      <c r="K3508" s="208">
        <v>0</v>
      </c>
      <c r="L3508" s="208"/>
      <c r="M3508" s="208">
        <v>0</v>
      </c>
      <c r="N3508" s="208">
        <v>0</v>
      </c>
      <c r="O3508" s="330">
        <v>1300</v>
      </c>
      <c r="P3508" s="208" t="s">
        <v>257</v>
      </c>
      <c r="Q3508" s="208" t="s">
        <v>258</v>
      </c>
      <c r="R3508" s="208" t="s">
        <v>259</v>
      </c>
      <c r="S3508" s="203">
        <v>44837.596076388887</v>
      </c>
    </row>
    <row r="3509" spans="1:19" x14ac:dyDescent="0.2">
      <c r="A3509" s="208" t="s">
        <v>256</v>
      </c>
      <c r="B3509" s="208" t="s">
        <v>132</v>
      </c>
      <c r="C3509" s="203">
        <v>44831.083333333336</v>
      </c>
      <c r="D3509" s="208">
        <v>0</v>
      </c>
      <c r="E3509" s="208">
        <v>0</v>
      </c>
      <c r="F3509" s="208">
        <v>0.66100000000000003</v>
      </c>
      <c r="G3509" s="208">
        <v>0.66100000000000003</v>
      </c>
      <c r="H3509" s="208">
        <v>0</v>
      </c>
      <c r="I3509" s="208">
        <v>0</v>
      </c>
      <c r="J3509" s="208">
        <v>0</v>
      </c>
      <c r="K3509" s="208">
        <v>0</v>
      </c>
      <c r="L3509" s="208"/>
      <c r="M3509" s="208">
        <v>0</v>
      </c>
      <c r="N3509" s="208">
        <v>0</v>
      </c>
      <c r="O3509" s="330">
        <v>1300</v>
      </c>
      <c r="P3509" s="208" t="s">
        <v>257</v>
      </c>
      <c r="Q3509" s="208" t="s">
        <v>258</v>
      </c>
      <c r="R3509" s="208" t="s">
        <v>259</v>
      </c>
      <c r="S3509" s="203">
        <v>44837.596064814818</v>
      </c>
    </row>
    <row r="3510" spans="1:19" x14ac:dyDescent="0.2">
      <c r="A3510" s="208" t="s">
        <v>256</v>
      </c>
      <c r="B3510" s="208" t="s">
        <v>132</v>
      </c>
      <c r="C3510" s="203">
        <v>44831.125</v>
      </c>
      <c r="D3510" s="208">
        <v>0</v>
      </c>
      <c r="E3510" s="208">
        <v>0</v>
      </c>
      <c r="F3510" s="208">
        <v>0.63600000000000001</v>
      </c>
      <c r="G3510" s="208">
        <v>0.63600000000000001</v>
      </c>
      <c r="H3510" s="208">
        <v>0</v>
      </c>
      <c r="I3510" s="208">
        <v>0</v>
      </c>
      <c r="J3510" s="208">
        <v>0</v>
      </c>
      <c r="K3510" s="208">
        <v>0</v>
      </c>
      <c r="L3510" s="208"/>
      <c r="M3510" s="208">
        <v>0</v>
      </c>
      <c r="N3510" s="208">
        <v>0</v>
      </c>
      <c r="O3510" s="330">
        <v>1300</v>
      </c>
      <c r="P3510" s="208" t="s">
        <v>257</v>
      </c>
      <c r="Q3510" s="208" t="s">
        <v>258</v>
      </c>
      <c r="R3510" s="208" t="s">
        <v>259</v>
      </c>
      <c r="S3510" s="203">
        <v>44837.596064814818</v>
      </c>
    </row>
    <row r="3511" spans="1:19" x14ac:dyDescent="0.2">
      <c r="A3511" s="208" t="s">
        <v>256</v>
      </c>
      <c r="B3511" s="208" t="s">
        <v>132</v>
      </c>
      <c r="C3511" s="203">
        <v>44831.166666666664</v>
      </c>
      <c r="D3511" s="208">
        <v>0</v>
      </c>
      <c r="E3511" s="208">
        <v>0</v>
      </c>
      <c r="F3511" s="208">
        <v>0.63700000000000001</v>
      </c>
      <c r="G3511" s="208">
        <v>0.63700000000000001</v>
      </c>
      <c r="H3511" s="208">
        <v>0</v>
      </c>
      <c r="I3511" s="208">
        <v>0</v>
      </c>
      <c r="J3511" s="208">
        <v>0</v>
      </c>
      <c r="K3511" s="208">
        <v>0</v>
      </c>
      <c r="L3511" s="208"/>
      <c r="M3511" s="208">
        <v>0</v>
      </c>
      <c r="N3511" s="208">
        <v>0</v>
      </c>
      <c r="O3511" s="330">
        <v>1300</v>
      </c>
      <c r="P3511" s="208" t="s">
        <v>257</v>
      </c>
      <c r="Q3511" s="208" t="s">
        <v>258</v>
      </c>
      <c r="R3511" s="208" t="s">
        <v>259</v>
      </c>
      <c r="S3511" s="203">
        <v>44837.596064814818</v>
      </c>
    </row>
    <row r="3512" spans="1:19" x14ac:dyDescent="0.2">
      <c r="A3512" s="208" t="s">
        <v>256</v>
      </c>
      <c r="B3512" s="208" t="s">
        <v>132</v>
      </c>
      <c r="C3512" s="203">
        <v>44831.208333333336</v>
      </c>
      <c r="D3512" s="208">
        <v>0</v>
      </c>
      <c r="E3512" s="208">
        <v>0</v>
      </c>
      <c r="F3512" s="208">
        <v>0.66</v>
      </c>
      <c r="G3512" s="208">
        <v>0.66</v>
      </c>
      <c r="H3512" s="208">
        <v>0</v>
      </c>
      <c r="I3512" s="208">
        <v>0</v>
      </c>
      <c r="J3512" s="208">
        <v>0</v>
      </c>
      <c r="K3512" s="208">
        <v>0</v>
      </c>
      <c r="L3512" s="208"/>
      <c r="M3512" s="208">
        <v>0</v>
      </c>
      <c r="N3512" s="208">
        <v>0</v>
      </c>
      <c r="O3512" s="330">
        <v>1300</v>
      </c>
      <c r="P3512" s="208" t="s">
        <v>257</v>
      </c>
      <c r="Q3512" s="208" t="s">
        <v>258</v>
      </c>
      <c r="R3512" s="208" t="s">
        <v>259</v>
      </c>
      <c r="S3512" s="203">
        <v>44837.596064814818</v>
      </c>
    </row>
    <row r="3513" spans="1:19" x14ac:dyDescent="0.2">
      <c r="A3513" s="208" t="s">
        <v>256</v>
      </c>
      <c r="B3513" s="208" t="s">
        <v>132</v>
      </c>
      <c r="C3513" s="203">
        <v>44831.25</v>
      </c>
      <c r="D3513" s="208">
        <v>0</v>
      </c>
      <c r="E3513" s="208">
        <v>0</v>
      </c>
      <c r="F3513" s="208">
        <v>0.63</v>
      </c>
      <c r="G3513" s="208">
        <v>0.63</v>
      </c>
      <c r="H3513" s="208">
        <v>0</v>
      </c>
      <c r="I3513" s="208">
        <v>0</v>
      </c>
      <c r="J3513" s="208">
        <v>0</v>
      </c>
      <c r="K3513" s="208">
        <v>0</v>
      </c>
      <c r="L3513" s="208"/>
      <c r="M3513" s="208">
        <v>0</v>
      </c>
      <c r="N3513" s="208">
        <v>0</v>
      </c>
      <c r="O3513" s="330">
        <v>1300</v>
      </c>
      <c r="P3513" s="208" t="s">
        <v>257</v>
      </c>
      <c r="Q3513" s="208" t="s">
        <v>258</v>
      </c>
      <c r="R3513" s="208" t="s">
        <v>259</v>
      </c>
      <c r="S3513" s="203">
        <v>44837.596064814818</v>
      </c>
    </row>
    <row r="3514" spans="1:19" x14ac:dyDescent="0.2">
      <c r="A3514" s="208" t="s">
        <v>256</v>
      </c>
      <c r="B3514" s="208" t="s">
        <v>132</v>
      </c>
      <c r="C3514" s="203">
        <v>44831.291666666664</v>
      </c>
      <c r="D3514" s="208">
        <v>0</v>
      </c>
      <c r="E3514" s="208">
        <v>0</v>
      </c>
      <c r="F3514" s="208">
        <v>0.64</v>
      </c>
      <c r="G3514" s="208">
        <v>0.64</v>
      </c>
      <c r="H3514" s="208">
        <v>0</v>
      </c>
      <c r="I3514" s="208">
        <v>0</v>
      </c>
      <c r="J3514" s="208">
        <v>0</v>
      </c>
      <c r="K3514" s="208">
        <v>0</v>
      </c>
      <c r="L3514" s="208"/>
      <c r="M3514" s="208">
        <v>0</v>
      </c>
      <c r="N3514" s="208">
        <v>0</v>
      </c>
      <c r="O3514" s="330">
        <v>1300</v>
      </c>
      <c r="P3514" s="208" t="s">
        <v>257</v>
      </c>
      <c r="Q3514" s="208" t="s">
        <v>258</v>
      </c>
      <c r="R3514" s="208" t="s">
        <v>259</v>
      </c>
      <c r="S3514" s="203">
        <v>44837.596064814818</v>
      </c>
    </row>
    <row r="3515" spans="1:19" x14ac:dyDescent="0.2">
      <c r="A3515" s="208" t="s">
        <v>256</v>
      </c>
      <c r="B3515" s="208" t="s">
        <v>132</v>
      </c>
      <c r="C3515" s="203">
        <v>44831.333333333336</v>
      </c>
      <c r="D3515" s="208">
        <v>0</v>
      </c>
      <c r="E3515" s="208">
        <v>0</v>
      </c>
      <c r="F3515" s="208">
        <v>0.60799999999999998</v>
      </c>
      <c r="G3515" s="208">
        <v>0.60799999999999998</v>
      </c>
      <c r="H3515" s="208">
        <v>0</v>
      </c>
      <c r="I3515" s="208">
        <v>0</v>
      </c>
      <c r="J3515" s="208">
        <v>0</v>
      </c>
      <c r="K3515" s="208">
        <v>0</v>
      </c>
      <c r="L3515" s="208"/>
      <c r="M3515" s="208">
        <v>0</v>
      </c>
      <c r="N3515" s="208">
        <v>0</v>
      </c>
      <c r="O3515" s="330">
        <v>1300</v>
      </c>
      <c r="P3515" s="208" t="s">
        <v>257</v>
      </c>
      <c r="Q3515" s="208" t="s">
        <v>258</v>
      </c>
      <c r="R3515" s="208" t="s">
        <v>259</v>
      </c>
      <c r="S3515" s="203">
        <v>44837.596064814818</v>
      </c>
    </row>
    <row r="3516" spans="1:19" x14ac:dyDescent="0.2">
      <c r="A3516" s="208" t="s">
        <v>256</v>
      </c>
      <c r="B3516" s="208" t="s">
        <v>132</v>
      </c>
      <c r="C3516" s="203">
        <v>44831.375</v>
      </c>
      <c r="D3516" s="208">
        <v>0</v>
      </c>
      <c r="E3516" s="208">
        <v>0</v>
      </c>
      <c r="F3516" s="208">
        <v>0.60499999999999998</v>
      </c>
      <c r="G3516" s="208">
        <v>0.60499999999999998</v>
      </c>
      <c r="H3516" s="208">
        <v>0</v>
      </c>
      <c r="I3516" s="208">
        <v>0</v>
      </c>
      <c r="J3516" s="208">
        <v>0</v>
      </c>
      <c r="K3516" s="208">
        <v>0</v>
      </c>
      <c r="L3516" s="208"/>
      <c r="M3516" s="208">
        <v>0</v>
      </c>
      <c r="N3516" s="208">
        <v>0</v>
      </c>
      <c r="O3516" s="330">
        <v>1300</v>
      </c>
      <c r="P3516" s="208" t="s">
        <v>257</v>
      </c>
      <c r="Q3516" s="208" t="s">
        <v>258</v>
      </c>
      <c r="R3516" s="208" t="s">
        <v>259</v>
      </c>
      <c r="S3516" s="203">
        <v>44837.596064814818</v>
      </c>
    </row>
    <row r="3517" spans="1:19" x14ac:dyDescent="0.2">
      <c r="A3517" s="208" t="s">
        <v>256</v>
      </c>
      <c r="B3517" s="208" t="s">
        <v>132</v>
      </c>
      <c r="C3517" s="203">
        <v>44831.416666666664</v>
      </c>
      <c r="D3517" s="208">
        <v>0</v>
      </c>
      <c r="E3517" s="208">
        <v>0</v>
      </c>
      <c r="F3517" s="208">
        <v>0.61199999999999999</v>
      </c>
      <c r="G3517" s="208">
        <v>0.61199999999999999</v>
      </c>
      <c r="H3517" s="208">
        <v>0</v>
      </c>
      <c r="I3517" s="208">
        <v>0</v>
      </c>
      <c r="J3517" s="208">
        <v>0</v>
      </c>
      <c r="K3517" s="208">
        <v>0</v>
      </c>
      <c r="L3517" s="208"/>
      <c r="M3517" s="208">
        <v>0</v>
      </c>
      <c r="N3517" s="208">
        <v>0</v>
      </c>
      <c r="O3517" s="330">
        <v>1300</v>
      </c>
      <c r="P3517" s="208" t="s">
        <v>257</v>
      </c>
      <c r="Q3517" s="208" t="s">
        <v>258</v>
      </c>
      <c r="R3517" s="208" t="s">
        <v>259</v>
      </c>
      <c r="S3517" s="203">
        <v>44837.596064814818</v>
      </c>
    </row>
    <row r="3518" spans="1:19" x14ac:dyDescent="0.2">
      <c r="A3518" s="208" t="s">
        <v>256</v>
      </c>
      <c r="B3518" s="208" t="s">
        <v>132</v>
      </c>
      <c r="C3518" s="203">
        <v>44831.458333333336</v>
      </c>
      <c r="D3518" s="208">
        <v>0</v>
      </c>
      <c r="E3518" s="208">
        <v>0</v>
      </c>
      <c r="F3518" s="208">
        <v>0.61</v>
      </c>
      <c r="G3518" s="208">
        <v>0.61</v>
      </c>
      <c r="H3518" s="208">
        <v>0</v>
      </c>
      <c r="I3518" s="208">
        <v>0</v>
      </c>
      <c r="J3518" s="208">
        <v>0</v>
      </c>
      <c r="K3518" s="208">
        <v>0</v>
      </c>
      <c r="L3518" s="208"/>
      <c r="M3518" s="208">
        <v>0</v>
      </c>
      <c r="N3518" s="208">
        <v>0</v>
      </c>
      <c r="O3518" s="330">
        <v>1300</v>
      </c>
      <c r="P3518" s="208" t="s">
        <v>257</v>
      </c>
      <c r="Q3518" s="208" t="s">
        <v>258</v>
      </c>
      <c r="R3518" s="208" t="s">
        <v>259</v>
      </c>
      <c r="S3518" s="203">
        <v>44837.596064814818</v>
      </c>
    </row>
    <row r="3519" spans="1:19" x14ac:dyDescent="0.2">
      <c r="A3519" s="208" t="s">
        <v>256</v>
      </c>
      <c r="B3519" s="208" t="s">
        <v>132</v>
      </c>
      <c r="C3519" s="203">
        <v>44831.5</v>
      </c>
      <c r="D3519" s="208">
        <v>0</v>
      </c>
      <c r="E3519" s="208">
        <v>0</v>
      </c>
      <c r="F3519" s="208">
        <v>0.60099999999999998</v>
      </c>
      <c r="G3519" s="208">
        <v>0.60099999999999998</v>
      </c>
      <c r="H3519" s="208">
        <v>0</v>
      </c>
      <c r="I3519" s="208">
        <v>0</v>
      </c>
      <c r="J3519" s="208">
        <v>0</v>
      </c>
      <c r="K3519" s="208">
        <v>0</v>
      </c>
      <c r="L3519" s="208"/>
      <c r="M3519" s="208">
        <v>0</v>
      </c>
      <c r="N3519" s="208">
        <v>0</v>
      </c>
      <c r="O3519" s="330">
        <v>1300</v>
      </c>
      <c r="P3519" s="208" t="s">
        <v>257</v>
      </c>
      <c r="Q3519" s="208" t="s">
        <v>258</v>
      </c>
      <c r="R3519" s="208" t="s">
        <v>259</v>
      </c>
      <c r="S3519" s="203">
        <v>44837.596076388887</v>
      </c>
    </row>
    <row r="3520" spans="1:19" x14ac:dyDescent="0.2">
      <c r="A3520" s="208" t="s">
        <v>256</v>
      </c>
      <c r="B3520" s="208" t="s">
        <v>132</v>
      </c>
      <c r="C3520" s="203">
        <v>44831.541666666664</v>
      </c>
      <c r="D3520" s="208">
        <v>0</v>
      </c>
      <c r="E3520" s="208">
        <v>0</v>
      </c>
      <c r="F3520" s="208">
        <v>0.58899999999999997</v>
      </c>
      <c r="G3520" s="208">
        <v>0.58899999999999997</v>
      </c>
      <c r="H3520" s="208">
        <v>0</v>
      </c>
      <c r="I3520" s="208">
        <v>0</v>
      </c>
      <c r="J3520" s="208">
        <v>0</v>
      </c>
      <c r="K3520" s="208">
        <v>0</v>
      </c>
      <c r="L3520" s="208"/>
      <c r="M3520" s="208">
        <v>0</v>
      </c>
      <c r="N3520" s="208">
        <v>0</v>
      </c>
      <c r="O3520" s="330">
        <v>1300</v>
      </c>
      <c r="P3520" s="208" t="s">
        <v>257</v>
      </c>
      <c r="Q3520" s="208" t="s">
        <v>258</v>
      </c>
      <c r="R3520" s="208" t="s">
        <v>259</v>
      </c>
      <c r="S3520" s="203">
        <v>44837.596064814818</v>
      </c>
    </row>
    <row r="3521" spans="1:19" x14ac:dyDescent="0.2">
      <c r="A3521" s="208" t="s">
        <v>256</v>
      </c>
      <c r="B3521" s="208" t="s">
        <v>132</v>
      </c>
      <c r="C3521" s="203">
        <v>44831.583333333336</v>
      </c>
      <c r="D3521" s="208">
        <v>0</v>
      </c>
      <c r="E3521" s="208">
        <v>0</v>
      </c>
      <c r="F3521" s="208">
        <v>0.58399999999999996</v>
      </c>
      <c r="G3521" s="208">
        <v>0.58399999999999996</v>
      </c>
      <c r="H3521" s="208">
        <v>0</v>
      </c>
      <c r="I3521" s="208">
        <v>0</v>
      </c>
      <c r="J3521" s="208">
        <v>0</v>
      </c>
      <c r="K3521" s="208">
        <v>0</v>
      </c>
      <c r="L3521" s="208"/>
      <c r="M3521" s="208">
        <v>0</v>
      </c>
      <c r="N3521" s="208">
        <v>0</v>
      </c>
      <c r="O3521" s="330">
        <v>1300</v>
      </c>
      <c r="P3521" s="208" t="s">
        <v>257</v>
      </c>
      <c r="Q3521" s="208" t="s">
        <v>258</v>
      </c>
      <c r="R3521" s="208" t="s">
        <v>259</v>
      </c>
      <c r="S3521" s="203">
        <v>44837.596064814818</v>
      </c>
    </row>
    <row r="3522" spans="1:19" x14ac:dyDescent="0.2">
      <c r="A3522" s="208" t="s">
        <v>256</v>
      </c>
      <c r="B3522" s="208" t="s">
        <v>132</v>
      </c>
      <c r="C3522" s="203">
        <v>44831.625</v>
      </c>
      <c r="D3522" s="208">
        <v>0</v>
      </c>
      <c r="E3522" s="208">
        <v>0</v>
      </c>
      <c r="F3522" s="208">
        <v>0.57499999999999996</v>
      </c>
      <c r="G3522" s="208">
        <v>0.57499999999999996</v>
      </c>
      <c r="H3522" s="208">
        <v>0</v>
      </c>
      <c r="I3522" s="208">
        <v>0</v>
      </c>
      <c r="J3522" s="208">
        <v>0</v>
      </c>
      <c r="K3522" s="208">
        <v>0</v>
      </c>
      <c r="L3522" s="208"/>
      <c r="M3522" s="208">
        <v>0</v>
      </c>
      <c r="N3522" s="208">
        <v>0</v>
      </c>
      <c r="O3522" s="330">
        <v>1300</v>
      </c>
      <c r="P3522" s="208" t="s">
        <v>257</v>
      </c>
      <c r="Q3522" s="208" t="s">
        <v>258</v>
      </c>
      <c r="R3522" s="208" t="s">
        <v>259</v>
      </c>
      <c r="S3522" s="203">
        <v>44837.596064814818</v>
      </c>
    </row>
    <row r="3523" spans="1:19" x14ac:dyDescent="0.2">
      <c r="A3523" s="208" t="s">
        <v>256</v>
      </c>
      <c r="B3523" s="208" t="s">
        <v>132</v>
      </c>
      <c r="C3523" s="203">
        <v>44831.666666666664</v>
      </c>
      <c r="D3523" s="208">
        <v>0</v>
      </c>
      <c r="E3523" s="208">
        <v>0</v>
      </c>
      <c r="F3523" s="208">
        <v>0.57399999999999995</v>
      </c>
      <c r="G3523" s="208">
        <v>0.57399999999999995</v>
      </c>
      <c r="H3523" s="208">
        <v>0</v>
      </c>
      <c r="I3523" s="208">
        <v>0</v>
      </c>
      <c r="J3523" s="208">
        <v>0</v>
      </c>
      <c r="K3523" s="208">
        <v>0</v>
      </c>
      <c r="L3523" s="208"/>
      <c r="M3523" s="208">
        <v>0</v>
      </c>
      <c r="N3523" s="208">
        <v>0</v>
      </c>
      <c r="O3523" s="330">
        <v>1300</v>
      </c>
      <c r="P3523" s="208" t="s">
        <v>257</v>
      </c>
      <c r="Q3523" s="208" t="s">
        <v>258</v>
      </c>
      <c r="R3523" s="208" t="s">
        <v>259</v>
      </c>
      <c r="S3523" s="203">
        <v>44837.596064814818</v>
      </c>
    </row>
    <row r="3524" spans="1:19" x14ac:dyDescent="0.2">
      <c r="A3524" s="208" t="s">
        <v>256</v>
      </c>
      <c r="B3524" s="208" t="s">
        <v>132</v>
      </c>
      <c r="C3524" s="203">
        <v>44831.708333333336</v>
      </c>
      <c r="D3524" s="208">
        <v>0</v>
      </c>
      <c r="E3524" s="208">
        <v>0</v>
      </c>
      <c r="F3524" s="208">
        <v>0.57199999999999995</v>
      </c>
      <c r="G3524" s="208">
        <v>0.57199999999999995</v>
      </c>
      <c r="H3524" s="208">
        <v>0</v>
      </c>
      <c r="I3524" s="208">
        <v>0</v>
      </c>
      <c r="J3524" s="208">
        <v>0</v>
      </c>
      <c r="K3524" s="208">
        <v>0</v>
      </c>
      <c r="L3524" s="208"/>
      <c r="M3524" s="208">
        <v>0</v>
      </c>
      <c r="N3524" s="208">
        <v>0</v>
      </c>
      <c r="O3524" s="330">
        <v>1300</v>
      </c>
      <c r="P3524" s="208" t="s">
        <v>257</v>
      </c>
      <c r="Q3524" s="208" t="s">
        <v>258</v>
      </c>
      <c r="R3524" s="208" t="s">
        <v>259</v>
      </c>
      <c r="S3524" s="203">
        <v>44837.596064814818</v>
      </c>
    </row>
    <row r="3525" spans="1:19" x14ac:dyDescent="0.2">
      <c r="A3525" s="208" t="s">
        <v>256</v>
      </c>
      <c r="B3525" s="208" t="s">
        <v>132</v>
      </c>
      <c r="C3525" s="203">
        <v>44831.75</v>
      </c>
      <c r="D3525" s="208">
        <v>0</v>
      </c>
      <c r="E3525" s="208">
        <v>0</v>
      </c>
      <c r="F3525" s="208">
        <v>0.56999999999999995</v>
      </c>
      <c r="G3525" s="208">
        <v>0.56999999999999995</v>
      </c>
      <c r="H3525" s="208">
        <v>0</v>
      </c>
      <c r="I3525" s="208">
        <v>0</v>
      </c>
      <c r="J3525" s="208">
        <v>0</v>
      </c>
      <c r="K3525" s="208">
        <v>0</v>
      </c>
      <c r="L3525" s="208"/>
      <c r="M3525" s="208">
        <v>0</v>
      </c>
      <c r="N3525" s="208">
        <v>0</v>
      </c>
      <c r="O3525" s="330">
        <v>1300</v>
      </c>
      <c r="P3525" s="208" t="s">
        <v>257</v>
      </c>
      <c r="Q3525" s="208" t="s">
        <v>258</v>
      </c>
      <c r="R3525" s="208" t="s">
        <v>259</v>
      </c>
      <c r="S3525" s="203">
        <v>44837.596064814818</v>
      </c>
    </row>
    <row r="3526" spans="1:19" x14ac:dyDescent="0.2">
      <c r="A3526" s="208" t="s">
        <v>256</v>
      </c>
      <c r="B3526" s="208" t="s">
        <v>132</v>
      </c>
      <c r="C3526" s="203">
        <v>44831.791666666664</v>
      </c>
      <c r="D3526" s="208">
        <v>0</v>
      </c>
      <c r="E3526" s="208">
        <v>0</v>
      </c>
      <c r="F3526" s="208">
        <v>0.56699999999999995</v>
      </c>
      <c r="G3526" s="208">
        <v>0.56699999999999995</v>
      </c>
      <c r="H3526" s="208">
        <v>0</v>
      </c>
      <c r="I3526" s="208">
        <v>0</v>
      </c>
      <c r="J3526" s="208">
        <v>0</v>
      </c>
      <c r="K3526" s="208">
        <v>0</v>
      </c>
      <c r="L3526" s="208"/>
      <c r="M3526" s="208">
        <v>0</v>
      </c>
      <c r="N3526" s="208">
        <v>0</v>
      </c>
      <c r="O3526" s="330">
        <v>1300</v>
      </c>
      <c r="P3526" s="208" t="s">
        <v>257</v>
      </c>
      <c r="Q3526" s="208" t="s">
        <v>258</v>
      </c>
      <c r="R3526" s="208" t="s">
        <v>259</v>
      </c>
      <c r="S3526" s="203">
        <v>44837.596064814818</v>
      </c>
    </row>
    <row r="3527" spans="1:19" x14ac:dyDescent="0.2">
      <c r="A3527" s="208" t="s">
        <v>256</v>
      </c>
      <c r="B3527" s="208" t="s">
        <v>132</v>
      </c>
      <c r="C3527" s="203">
        <v>44831.833333333336</v>
      </c>
      <c r="D3527" s="208">
        <v>0</v>
      </c>
      <c r="E3527" s="208">
        <v>0</v>
      </c>
      <c r="F3527" s="208">
        <v>0.57599999999999996</v>
      </c>
      <c r="G3527" s="208">
        <v>0.57599999999999996</v>
      </c>
      <c r="H3527" s="208">
        <v>0</v>
      </c>
      <c r="I3527" s="208">
        <v>0</v>
      </c>
      <c r="J3527" s="208">
        <v>0</v>
      </c>
      <c r="K3527" s="208">
        <v>0</v>
      </c>
      <c r="L3527" s="208"/>
      <c r="M3527" s="208">
        <v>0</v>
      </c>
      <c r="N3527" s="208">
        <v>0</v>
      </c>
      <c r="O3527" s="330">
        <v>1300</v>
      </c>
      <c r="P3527" s="208" t="s">
        <v>257</v>
      </c>
      <c r="Q3527" s="208" t="s">
        <v>258</v>
      </c>
      <c r="R3527" s="208" t="s">
        <v>259</v>
      </c>
      <c r="S3527" s="203">
        <v>44837.596064814818</v>
      </c>
    </row>
    <row r="3528" spans="1:19" x14ac:dyDescent="0.2">
      <c r="A3528" s="208" t="s">
        <v>256</v>
      </c>
      <c r="B3528" s="208" t="s">
        <v>132</v>
      </c>
      <c r="C3528" s="203">
        <v>44831.875</v>
      </c>
      <c r="D3528" s="208">
        <v>0</v>
      </c>
      <c r="E3528" s="208">
        <v>0</v>
      </c>
      <c r="F3528" s="208">
        <v>0.58599999999999997</v>
      </c>
      <c r="G3528" s="208">
        <v>0.58599999999999997</v>
      </c>
      <c r="H3528" s="208">
        <v>0</v>
      </c>
      <c r="I3528" s="208">
        <v>0</v>
      </c>
      <c r="J3528" s="208">
        <v>0</v>
      </c>
      <c r="K3528" s="208">
        <v>0</v>
      </c>
      <c r="L3528" s="208"/>
      <c r="M3528" s="208">
        <v>0</v>
      </c>
      <c r="N3528" s="208">
        <v>0</v>
      </c>
      <c r="O3528" s="330">
        <v>1300</v>
      </c>
      <c r="P3528" s="208" t="s">
        <v>257</v>
      </c>
      <c r="Q3528" s="208" t="s">
        <v>258</v>
      </c>
      <c r="R3528" s="208" t="s">
        <v>259</v>
      </c>
      <c r="S3528" s="203">
        <v>44837.596064814818</v>
      </c>
    </row>
    <row r="3529" spans="1:19" x14ac:dyDescent="0.2">
      <c r="A3529" s="208" t="s">
        <v>256</v>
      </c>
      <c r="B3529" s="208" t="s">
        <v>132</v>
      </c>
      <c r="C3529" s="203">
        <v>44831.916666666664</v>
      </c>
      <c r="D3529" s="208">
        <v>0</v>
      </c>
      <c r="E3529" s="208">
        <v>0</v>
      </c>
      <c r="F3529" s="208">
        <v>0.60799999999999998</v>
      </c>
      <c r="G3529" s="208">
        <v>0.60799999999999998</v>
      </c>
      <c r="H3529" s="208">
        <v>0</v>
      </c>
      <c r="I3529" s="208">
        <v>0</v>
      </c>
      <c r="J3529" s="208">
        <v>0</v>
      </c>
      <c r="K3529" s="208">
        <v>0</v>
      </c>
      <c r="L3529" s="208"/>
      <c r="M3529" s="208">
        <v>0</v>
      </c>
      <c r="N3529" s="208">
        <v>0</v>
      </c>
      <c r="O3529" s="330">
        <v>1300</v>
      </c>
      <c r="P3529" s="208" t="s">
        <v>257</v>
      </c>
      <c r="Q3529" s="208" t="s">
        <v>258</v>
      </c>
      <c r="R3529" s="208" t="s">
        <v>259</v>
      </c>
      <c r="S3529" s="203">
        <v>44837.596064814818</v>
      </c>
    </row>
    <row r="3530" spans="1:19" x14ac:dyDescent="0.2">
      <c r="A3530" s="208" t="s">
        <v>256</v>
      </c>
      <c r="B3530" s="208" t="s">
        <v>132</v>
      </c>
      <c r="C3530" s="203">
        <v>44831.958333333336</v>
      </c>
      <c r="D3530" s="208">
        <v>0</v>
      </c>
      <c r="E3530" s="208">
        <v>0</v>
      </c>
      <c r="F3530" s="208">
        <v>0.64100000000000001</v>
      </c>
      <c r="G3530" s="208">
        <v>0.64100000000000001</v>
      </c>
      <c r="H3530" s="208">
        <v>0</v>
      </c>
      <c r="I3530" s="208">
        <v>0</v>
      </c>
      <c r="J3530" s="208">
        <v>0</v>
      </c>
      <c r="K3530" s="208">
        <v>0</v>
      </c>
      <c r="L3530" s="208"/>
      <c r="M3530" s="208">
        <v>0</v>
      </c>
      <c r="N3530" s="208">
        <v>0</v>
      </c>
      <c r="O3530" s="330">
        <v>1300</v>
      </c>
      <c r="P3530" s="208" t="s">
        <v>257</v>
      </c>
      <c r="Q3530" s="208" t="s">
        <v>258</v>
      </c>
      <c r="R3530" s="208" t="s">
        <v>259</v>
      </c>
      <c r="S3530" s="203">
        <v>44837.596064814818</v>
      </c>
    </row>
    <row r="3531" spans="1:19" x14ac:dyDescent="0.2">
      <c r="A3531" s="208" t="s">
        <v>256</v>
      </c>
      <c r="B3531" s="208" t="s">
        <v>132</v>
      </c>
      <c r="C3531" s="203">
        <v>44832</v>
      </c>
      <c r="D3531" s="208">
        <v>0</v>
      </c>
      <c r="E3531" s="208">
        <v>0</v>
      </c>
      <c r="F3531" s="208">
        <v>0.60499999999999998</v>
      </c>
      <c r="G3531" s="208">
        <v>0.60499999999999998</v>
      </c>
      <c r="H3531" s="208">
        <v>0</v>
      </c>
      <c r="I3531" s="208">
        <v>0</v>
      </c>
      <c r="J3531" s="208">
        <v>0</v>
      </c>
      <c r="K3531" s="208">
        <v>0</v>
      </c>
      <c r="L3531" s="208"/>
      <c r="M3531" s="208">
        <v>0</v>
      </c>
      <c r="N3531" s="208">
        <v>0</v>
      </c>
      <c r="O3531" s="330">
        <v>1300</v>
      </c>
      <c r="P3531" s="208" t="s">
        <v>257</v>
      </c>
      <c r="Q3531" s="208" t="s">
        <v>258</v>
      </c>
      <c r="R3531" s="208" t="s">
        <v>259</v>
      </c>
      <c r="S3531" s="203">
        <v>44837.596064814818</v>
      </c>
    </row>
    <row r="3532" spans="1:19" x14ac:dyDescent="0.2">
      <c r="A3532" s="208" t="s">
        <v>256</v>
      </c>
      <c r="B3532" s="208" t="s">
        <v>132</v>
      </c>
      <c r="C3532" s="203">
        <v>44832.041666666664</v>
      </c>
      <c r="D3532" s="208">
        <v>0</v>
      </c>
      <c r="E3532" s="208">
        <v>0</v>
      </c>
      <c r="F3532" s="208">
        <v>0.65500000000000003</v>
      </c>
      <c r="G3532" s="208">
        <v>0.65500000000000003</v>
      </c>
      <c r="H3532" s="208">
        <v>0</v>
      </c>
      <c r="I3532" s="208">
        <v>0</v>
      </c>
      <c r="J3532" s="208">
        <v>0</v>
      </c>
      <c r="K3532" s="208">
        <v>0</v>
      </c>
      <c r="L3532" s="208"/>
      <c r="M3532" s="208">
        <v>0</v>
      </c>
      <c r="N3532" s="208">
        <v>0</v>
      </c>
      <c r="O3532" s="330">
        <v>1300</v>
      </c>
      <c r="P3532" s="208" t="s">
        <v>257</v>
      </c>
      <c r="Q3532" s="208" t="s">
        <v>258</v>
      </c>
      <c r="R3532" s="208" t="s">
        <v>259</v>
      </c>
      <c r="S3532" s="203">
        <v>44837.596064814818</v>
      </c>
    </row>
    <row r="3533" spans="1:19" x14ac:dyDescent="0.2">
      <c r="A3533" s="208" t="s">
        <v>256</v>
      </c>
      <c r="B3533" s="208" t="s">
        <v>132</v>
      </c>
      <c r="C3533" s="203">
        <v>44832.083333333336</v>
      </c>
      <c r="D3533" s="208">
        <v>0</v>
      </c>
      <c r="E3533" s="208">
        <v>0</v>
      </c>
      <c r="F3533" s="208">
        <v>0.65300000000000002</v>
      </c>
      <c r="G3533" s="208">
        <v>0.65300000000000002</v>
      </c>
      <c r="H3533" s="208">
        <v>0</v>
      </c>
      <c r="I3533" s="208">
        <v>0</v>
      </c>
      <c r="J3533" s="208">
        <v>0</v>
      </c>
      <c r="K3533" s="208">
        <v>0</v>
      </c>
      <c r="L3533" s="208"/>
      <c r="M3533" s="208">
        <v>0</v>
      </c>
      <c r="N3533" s="208">
        <v>0</v>
      </c>
      <c r="O3533" s="330">
        <v>1300</v>
      </c>
      <c r="P3533" s="208" t="s">
        <v>257</v>
      </c>
      <c r="Q3533" s="208" t="s">
        <v>258</v>
      </c>
      <c r="R3533" s="208" t="s">
        <v>259</v>
      </c>
      <c r="S3533" s="203">
        <v>44837.596064814818</v>
      </c>
    </row>
    <row r="3534" spans="1:19" x14ac:dyDescent="0.2">
      <c r="A3534" s="208" t="s">
        <v>256</v>
      </c>
      <c r="B3534" s="208" t="s">
        <v>132</v>
      </c>
      <c r="C3534" s="203">
        <v>44832.125</v>
      </c>
      <c r="D3534" s="208">
        <v>0</v>
      </c>
      <c r="E3534" s="208">
        <v>0</v>
      </c>
      <c r="F3534" s="208">
        <v>0.64600000000000002</v>
      </c>
      <c r="G3534" s="208">
        <v>0.64600000000000002</v>
      </c>
      <c r="H3534" s="208">
        <v>0</v>
      </c>
      <c r="I3534" s="208">
        <v>0</v>
      </c>
      <c r="J3534" s="208">
        <v>0</v>
      </c>
      <c r="K3534" s="208">
        <v>0</v>
      </c>
      <c r="L3534" s="208"/>
      <c r="M3534" s="208">
        <v>0</v>
      </c>
      <c r="N3534" s="208">
        <v>0</v>
      </c>
      <c r="O3534" s="330">
        <v>1300</v>
      </c>
      <c r="P3534" s="208" t="s">
        <v>257</v>
      </c>
      <c r="Q3534" s="208" t="s">
        <v>258</v>
      </c>
      <c r="R3534" s="208" t="s">
        <v>259</v>
      </c>
      <c r="S3534" s="203">
        <v>44837.596064814818</v>
      </c>
    </row>
    <row r="3535" spans="1:19" x14ac:dyDescent="0.2">
      <c r="A3535" s="208" t="s">
        <v>256</v>
      </c>
      <c r="B3535" s="208" t="s">
        <v>132</v>
      </c>
      <c r="C3535" s="203">
        <v>44832.166666666664</v>
      </c>
      <c r="D3535" s="208">
        <v>0</v>
      </c>
      <c r="E3535" s="208">
        <v>0</v>
      </c>
      <c r="F3535" s="208">
        <v>0.66400000000000003</v>
      </c>
      <c r="G3535" s="208">
        <v>0.66400000000000003</v>
      </c>
      <c r="H3535" s="208">
        <v>0</v>
      </c>
      <c r="I3535" s="208">
        <v>0</v>
      </c>
      <c r="J3535" s="208">
        <v>0</v>
      </c>
      <c r="K3535" s="208">
        <v>0</v>
      </c>
      <c r="L3535" s="208"/>
      <c r="M3535" s="208">
        <v>0</v>
      </c>
      <c r="N3535" s="208">
        <v>0</v>
      </c>
      <c r="O3535" s="330">
        <v>1300</v>
      </c>
      <c r="P3535" s="208" t="s">
        <v>257</v>
      </c>
      <c r="Q3535" s="208" t="s">
        <v>258</v>
      </c>
      <c r="R3535" s="208" t="s">
        <v>259</v>
      </c>
      <c r="S3535" s="203">
        <v>44837.596064814818</v>
      </c>
    </row>
    <row r="3536" spans="1:19" x14ac:dyDescent="0.2">
      <c r="A3536" s="208" t="s">
        <v>256</v>
      </c>
      <c r="B3536" s="208" t="s">
        <v>132</v>
      </c>
      <c r="C3536" s="203">
        <v>44832.208333333336</v>
      </c>
      <c r="D3536" s="208">
        <v>0</v>
      </c>
      <c r="E3536" s="208">
        <v>0</v>
      </c>
      <c r="F3536" s="208">
        <v>0.65800000000000003</v>
      </c>
      <c r="G3536" s="208">
        <v>0.65800000000000003</v>
      </c>
      <c r="H3536" s="208">
        <v>0</v>
      </c>
      <c r="I3536" s="208">
        <v>0</v>
      </c>
      <c r="J3536" s="208">
        <v>0</v>
      </c>
      <c r="K3536" s="208">
        <v>0</v>
      </c>
      <c r="L3536" s="208"/>
      <c r="M3536" s="208">
        <v>0</v>
      </c>
      <c r="N3536" s="208">
        <v>0</v>
      </c>
      <c r="O3536" s="330">
        <v>1300</v>
      </c>
      <c r="P3536" s="208" t="s">
        <v>257</v>
      </c>
      <c r="Q3536" s="208" t="s">
        <v>258</v>
      </c>
      <c r="R3536" s="208" t="s">
        <v>259</v>
      </c>
      <c r="S3536" s="203">
        <v>44837.596064814818</v>
      </c>
    </row>
    <row r="3537" spans="1:19" x14ac:dyDescent="0.2">
      <c r="A3537" s="208" t="s">
        <v>256</v>
      </c>
      <c r="B3537" s="208" t="s">
        <v>132</v>
      </c>
      <c r="C3537" s="203">
        <v>44832.25</v>
      </c>
      <c r="D3537" s="208">
        <v>0</v>
      </c>
      <c r="E3537" s="208">
        <v>0</v>
      </c>
      <c r="F3537" s="208">
        <v>0.63500000000000001</v>
      </c>
      <c r="G3537" s="208">
        <v>0.63500000000000001</v>
      </c>
      <c r="H3537" s="208">
        <v>0</v>
      </c>
      <c r="I3537" s="208">
        <v>0</v>
      </c>
      <c r="J3537" s="208">
        <v>0</v>
      </c>
      <c r="K3537" s="208">
        <v>0</v>
      </c>
      <c r="L3537" s="208"/>
      <c r="M3537" s="208">
        <v>0</v>
      </c>
      <c r="N3537" s="208">
        <v>0</v>
      </c>
      <c r="O3537" s="330">
        <v>1300</v>
      </c>
      <c r="P3537" s="208" t="s">
        <v>257</v>
      </c>
      <c r="Q3537" s="208" t="s">
        <v>258</v>
      </c>
      <c r="R3537" s="208" t="s">
        <v>259</v>
      </c>
      <c r="S3537" s="203">
        <v>44837.596064814818</v>
      </c>
    </row>
    <row r="3538" spans="1:19" x14ac:dyDescent="0.2">
      <c r="A3538" s="208" t="s">
        <v>256</v>
      </c>
      <c r="B3538" s="208" t="s">
        <v>132</v>
      </c>
      <c r="C3538" s="203">
        <v>44832.291666666664</v>
      </c>
      <c r="D3538" s="208">
        <v>0</v>
      </c>
      <c r="E3538" s="208">
        <v>0</v>
      </c>
      <c r="F3538" s="208">
        <v>0.60499999999999998</v>
      </c>
      <c r="G3538" s="208">
        <v>0.60499999999999998</v>
      </c>
      <c r="H3538" s="208">
        <v>0</v>
      </c>
      <c r="I3538" s="208">
        <v>0</v>
      </c>
      <c r="J3538" s="208">
        <v>0</v>
      </c>
      <c r="K3538" s="208">
        <v>0</v>
      </c>
      <c r="L3538" s="208"/>
      <c r="M3538" s="208">
        <v>0</v>
      </c>
      <c r="N3538" s="208">
        <v>0</v>
      </c>
      <c r="O3538" s="330">
        <v>1300</v>
      </c>
      <c r="P3538" s="208" t="s">
        <v>257</v>
      </c>
      <c r="Q3538" s="208" t="s">
        <v>258</v>
      </c>
      <c r="R3538" s="208" t="s">
        <v>259</v>
      </c>
      <c r="S3538" s="203">
        <v>44837.596064814818</v>
      </c>
    </row>
    <row r="3539" spans="1:19" x14ac:dyDescent="0.2">
      <c r="A3539" s="208" t="s">
        <v>256</v>
      </c>
      <c r="B3539" s="208" t="s">
        <v>132</v>
      </c>
      <c r="C3539" s="203">
        <v>44832.333333333336</v>
      </c>
      <c r="D3539" s="208">
        <v>0</v>
      </c>
      <c r="E3539" s="208">
        <v>0</v>
      </c>
      <c r="F3539" s="208">
        <v>0.60299999999999998</v>
      </c>
      <c r="G3539" s="208">
        <v>0.60299999999999998</v>
      </c>
      <c r="H3539" s="208">
        <v>0</v>
      </c>
      <c r="I3539" s="208">
        <v>0</v>
      </c>
      <c r="J3539" s="208">
        <v>0</v>
      </c>
      <c r="K3539" s="208">
        <v>0</v>
      </c>
      <c r="L3539" s="208"/>
      <c r="M3539" s="208">
        <v>0</v>
      </c>
      <c r="N3539" s="208">
        <v>0</v>
      </c>
      <c r="O3539" s="330">
        <v>1300</v>
      </c>
      <c r="P3539" s="208" t="s">
        <v>257</v>
      </c>
      <c r="Q3539" s="208" t="s">
        <v>258</v>
      </c>
      <c r="R3539" s="208" t="s">
        <v>259</v>
      </c>
      <c r="S3539" s="203">
        <v>44837.596064814818</v>
      </c>
    </row>
    <row r="3540" spans="1:19" x14ac:dyDescent="0.2">
      <c r="A3540" s="208" t="s">
        <v>256</v>
      </c>
      <c r="B3540" s="208" t="s">
        <v>132</v>
      </c>
      <c r="C3540" s="203">
        <v>44832.375</v>
      </c>
      <c r="D3540" s="208">
        <v>0</v>
      </c>
      <c r="E3540" s="208">
        <v>0</v>
      </c>
      <c r="F3540" s="208">
        <v>0.59899999999999998</v>
      </c>
      <c r="G3540" s="208">
        <v>0.59899999999999998</v>
      </c>
      <c r="H3540" s="208">
        <v>0</v>
      </c>
      <c r="I3540" s="208">
        <v>0</v>
      </c>
      <c r="J3540" s="208">
        <v>0</v>
      </c>
      <c r="K3540" s="208">
        <v>0</v>
      </c>
      <c r="L3540" s="208"/>
      <c r="M3540" s="208">
        <v>0</v>
      </c>
      <c r="N3540" s="208">
        <v>0</v>
      </c>
      <c r="O3540" s="330">
        <v>1300</v>
      </c>
      <c r="P3540" s="208" t="s">
        <v>257</v>
      </c>
      <c r="Q3540" s="208" t="s">
        <v>258</v>
      </c>
      <c r="R3540" s="208" t="s">
        <v>259</v>
      </c>
      <c r="S3540" s="203">
        <v>44837.596064814818</v>
      </c>
    </row>
    <row r="3541" spans="1:19" x14ac:dyDescent="0.2">
      <c r="A3541" s="208" t="s">
        <v>256</v>
      </c>
      <c r="B3541" s="208" t="s">
        <v>132</v>
      </c>
      <c r="C3541" s="203">
        <v>44832.416666666664</v>
      </c>
      <c r="D3541" s="208">
        <v>0</v>
      </c>
      <c r="E3541" s="208">
        <v>0</v>
      </c>
      <c r="F3541" s="208">
        <v>0.60199999999999998</v>
      </c>
      <c r="G3541" s="208">
        <v>0.60199999999999998</v>
      </c>
      <c r="H3541" s="208">
        <v>0</v>
      </c>
      <c r="I3541" s="208">
        <v>0</v>
      </c>
      <c r="J3541" s="208">
        <v>0</v>
      </c>
      <c r="K3541" s="208">
        <v>0</v>
      </c>
      <c r="L3541" s="208"/>
      <c r="M3541" s="208">
        <v>0</v>
      </c>
      <c r="N3541" s="208">
        <v>0</v>
      </c>
      <c r="O3541" s="330">
        <v>1300</v>
      </c>
      <c r="P3541" s="208" t="s">
        <v>257</v>
      </c>
      <c r="Q3541" s="208" t="s">
        <v>258</v>
      </c>
      <c r="R3541" s="208" t="s">
        <v>259</v>
      </c>
      <c r="S3541" s="203">
        <v>44837.596064814818</v>
      </c>
    </row>
    <row r="3542" spans="1:19" x14ac:dyDescent="0.2">
      <c r="A3542" s="208" t="s">
        <v>256</v>
      </c>
      <c r="B3542" s="208" t="s">
        <v>132</v>
      </c>
      <c r="C3542" s="203">
        <v>44832.458333333336</v>
      </c>
      <c r="D3542" s="208">
        <v>0</v>
      </c>
      <c r="E3542" s="208">
        <v>0</v>
      </c>
      <c r="F3542" s="208">
        <v>0.6</v>
      </c>
      <c r="G3542" s="208">
        <v>0.6</v>
      </c>
      <c r="H3542" s="208">
        <v>0</v>
      </c>
      <c r="I3542" s="208">
        <v>0</v>
      </c>
      <c r="J3542" s="208">
        <v>0</v>
      </c>
      <c r="K3542" s="208">
        <v>0</v>
      </c>
      <c r="L3542" s="208"/>
      <c r="M3542" s="208">
        <v>0</v>
      </c>
      <c r="N3542" s="208">
        <v>0</v>
      </c>
      <c r="O3542" s="330">
        <v>1300</v>
      </c>
      <c r="P3542" s="208" t="s">
        <v>257</v>
      </c>
      <c r="Q3542" s="208" t="s">
        <v>258</v>
      </c>
      <c r="R3542" s="208" t="s">
        <v>259</v>
      </c>
      <c r="S3542" s="203">
        <v>44837.596064814818</v>
      </c>
    </row>
    <row r="3543" spans="1:19" x14ac:dyDescent="0.2">
      <c r="A3543" s="208" t="s">
        <v>256</v>
      </c>
      <c r="B3543" s="208" t="s">
        <v>132</v>
      </c>
      <c r="C3543" s="203">
        <v>44832.5</v>
      </c>
      <c r="D3543" s="208">
        <v>0</v>
      </c>
      <c r="E3543" s="208">
        <v>0</v>
      </c>
      <c r="F3543" s="208">
        <v>0.59199999999999997</v>
      </c>
      <c r="G3543" s="208">
        <v>0.59199999999999997</v>
      </c>
      <c r="H3543" s="208">
        <v>0</v>
      </c>
      <c r="I3543" s="208">
        <v>0</v>
      </c>
      <c r="J3543" s="208">
        <v>0</v>
      </c>
      <c r="K3543" s="208">
        <v>0</v>
      </c>
      <c r="L3543" s="208"/>
      <c r="M3543" s="208">
        <v>0</v>
      </c>
      <c r="N3543" s="208">
        <v>0</v>
      </c>
      <c r="O3543" s="330">
        <v>1300</v>
      </c>
      <c r="P3543" s="208" t="s">
        <v>257</v>
      </c>
      <c r="Q3543" s="208" t="s">
        <v>258</v>
      </c>
      <c r="R3543" s="208" t="s">
        <v>259</v>
      </c>
      <c r="S3543" s="203">
        <v>44837.596064814818</v>
      </c>
    </row>
    <row r="3544" spans="1:19" x14ac:dyDescent="0.2">
      <c r="A3544" s="208" t="s">
        <v>256</v>
      </c>
      <c r="B3544" s="208" t="s">
        <v>132</v>
      </c>
      <c r="C3544" s="203">
        <v>44832.541666666664</v>
      </c>
      <c r="D3544" s="208">
        <v>0</v>
      </c>
      <c r="E3544" s="208">
        <v>0</v>
      </c>
      <c r="F3544" s="208">
        <v>0.58599999999999997</v>
      </c>
      <c r="G3544" s="208">
        <v>0.58599999999999997</v>
      </c>
      <c r="H3544" s="208">
        <v>0</v>
      </c>
      <c r="I3544" s="208">
        <v>0</v>
      </c>
      <c r="J3544" s="208">
        <v>0</v>
      </c>
      <c r="K3544" s="208">
        <v>0</v>
      </c>
      <c r="L3544" s="208"/>
      <c r="M3544" s="208">
        <v>0</v>
      </c>
      <c r="N3544" s="208">
        <v>0</v>
      </c>
      <c r="O3544" s="330">
        <v>1300</v>
      </c>
      <c r="P3544" s="208" t="s">
        <v>257</v>
      </c>
      <c r="Q3544" s="208" t="s">
        <v>258</v>
      </c>
      <c r="R3544" s="208" t="s">
        <v>259</v>
      </c>
      <c r="S3544" s="203">
        <v>44837.596064814818</v>
      </c>
    </row>
    <row r="3545" spans="1:19" x14ac:dyDescent="0.2">
      <c r="A3545" s="208" t="s">
        <v>256</v>
      </c>
      <c r="B3545" s="208" t="s">
        <v>132</v>
      </c>
      <c r="C3545" s="203">
        <v>44832.583333333336</v>
      </c>
      <c r="D3545" s="208">
        <v>0</v>
      </c>
      <c r="E3545" s="208">
        <v>0</v>
      </c>
      <c r="F3545" s="208">
        <v>0.58699999999999997</v>
      </c>
      <c r="G3545" s="208">
        <v>0.58699999999999997</v>
      </c>
      <c r="H3545" s="208">
        <v>0</v>
      </c>
      <c r="I3545" s="208">
        <v>0</v>
      </c>
      <c r="J3545" s="208">
        <v>0</v>
      </c>
      <c r="K3545" s="208">
        <v>0</v>
      </c>
      <c r="L3545" s="208"/>
      <c r="M3545" s="208">
        <v>0</v>
      </c>
      <c r="N3545" s="208">
        <v>0</v>
      </c>
      <c r="O3545" s="330">
        <v>1300</v>
      </c>
      <c r="P3545" s="208" t="s">
        <v>257</v>
      </c>
      <c r="Q3545" s="208" t="s">
        <v>258</v>
      </c>
      <c r="R3545" s="208" t="s">
        <v>259</v>
      </c>
      <c r="S3545" s="203">
        <v>44837.596064814818</v>
      </c>
    </row>
    <row r="3546" spans="1:19" x14ac:dyDescent="0.2">
      <c r="A3546" s="208" t="s">
        <v>256</v>
      </c>
      <c r="B3546" s="208" t="s">
        <v>132</v>
      </c>
      <c r="C3546" s="203">
        <v>44832.625</v>
      </c>
      <c r="D3546" s="208">
        <v>0</v>
      </c>
      <c r="E3546" s="208">
        <v>0</v>
      </c>
      <c r="F3546" s="208">
        <v>0.58799999999999997</v>
      </c>
      <c r="G3546" s="208">
        <v>0.58799999999999997</v>
      </c>
      <c r="H3546" s="208">
        <v>0</v>
      </c>
      <c r="I3546" s="208">
        <v>0</v>
      </c>
      <c r="J3546" s="208">
        <v>0</v>
      </c>
      <c r="K3546" s="208">
        <v>0</v>
      </c>
      <c r="L3546" s="208"/>
      <c r="M3546" s="208">
        <v>0</v>
      </c>
      <c r="N3546" s="208">
        <v>0</v>
      </c>
      <c r="O3546" s="330">
        <v>1300</v>
      </c>
      <c r="P3546" s="208" t="s">
        <v>257</v>
      </c>
      <c r="Q3546" s="208" t="s">
        <v>258</v>
      </c>
      <c r="R3546" s="208" t="s">
        <v>259</v>
      </c>
      <c r="S3546" s="203">
        <v>44837.596064814818</v>
      </c>
    </row>
    <row r="3547" spans="1:19" x14ac:dyDescent="0.2">
      <c r="A3547" s="208" t="s">
        <v>256</v>
      </c>
      <c r="B3547" s="208" t="s">
        <v>132</v>
      </c>
      <c r="C3547" s="203">
        <v>44832.666666666664</v>
      </c>
      <c r="D3547" s="208">
        <v>0</v>
      </c>
      <c r="E3547" s="208">
        <v>0</v>
      </c>
      <c r="F3547" s="208">
        <v>0.58699999999999997</v>
      </c>
      <c r="G3547" s="208">
        <v>0.58699999999999997</v>
      </c>
      <c r="H3547" s="208">
        <v>0</v>
      </c>
      <c r="I3547" s="208">
        <v>0</v>
      </c>
      <c r="J3547" s="208">
        <v>0</v>
      </c>
      <c r="K3547" s="208">
        <v>0</v>
      </c>
      <c r="L3547" s="208"/>
      <c r="M3547" s="208">
        <v>0</v>
      </c>
      <c r="N3547" s="208">
        <v>0</v>
      </c>
      <c r="O3547" s="330">
        <v>1300</v>
      </c>
      <c r="P3547" s="208" t="s">
        <v>257</v>
      </c>
      <c r="Q3547" s="208" t="s">
        <v>258</v>
      </c>
      <c r="R3547" s="208" t="s">
        <v>259</v>
      </c>
      <c r="S3547" s="203">
        <v>44837.596076388887</v>
      </c>
    </row>
    <row r="3548" spans="1:19" x14ac:dyDescent="0.2">
      <c r="A3548" s="208" t="s">
        <v>256</v>
      </c>
      <c r="B3548" s="208" t="s">
        <v>132</v>
      </c>
      <c r="C3548" s="203">
        <v>44832.708333333336</v>
      </c>
      <c r="D3548" s="208">
        <v>0</v>
      </c>
      <c r="E3548" s="208">
        <v>0</v>
      </c>
      <c r="F3548" s="208">
        <v>0.57899999999999996</v>
      </c>
      <c r="G3548" s="208">
        <v>0.57899999999999996</v>
      </c>
      <c r="H3548" s="208">
        <v>0</v>
      </c>
      <c r="I3548" s="208">
        <v>0</v>
      </c>
      <c r="J3548" s="208">
        <v>0</v>
      </c>
      <c r="K3548" s="208">
        <v>0</v>
      </c>
      <c r="L3548" s="208"/>
      <c r="M3548" s="208">
        <v>0</v>
      </c>
      <c r="N3548" s="208">
        <v>0</v>
      </c>
      <c r="O3548" s="330">
        <v>1300</v>
      </c>
      <c r="P3548" s="208" t="s">
        <v>257</v>
      </c>
      <c r="Q3548" s="208" t="s">
        <v>258</v>
      </c>
      <c r="R3548" s="208" t="s">
        <v>259</v>
      </c>
      <c r="S3548" s="203">
        <v>44837.596076388887</v>
      </c>
    </row>
    <row r="3549" spans="1:19" x14ac:dyDescent="0.2">
      <c r="A3549" s="208" t="s">
        <v>256</v>
      </c>
      <c r="B3549" s="208" t="s">
        <v>132</v>
      </c>
      <c r="C3549" s="203">
        <v>44832.75</v>
      </c>
      <c r="D3549" s="208">
        <v>0</v>
      </c>
      <c r="E3549" s="208">
        <v>0</v>
      </c>
      <c r="F3549" s="208">
        <v>0.57699999999999996</v>
      </c>
      <c r="G3549" s="208">
        <v>0.57699999999999996</v>
      </c>
      <c r="H3549" s="208">
        <v>0</v>
      </c>
      <c r="I3549" s="208">
        <v>0</v>
      </c>
      <c r="J3549" s="208">
        <v>0</v>
      </c>
      <c r="K3549" s="208">
        <v>0</v>
      </c>
      <c r="L3549" s="208"/>
      <c r="M3549" s="208">
        <v>0</v>
      </c>
      <c r="N3549" s="208">
        <v>0</v>
      </c>
      <c r="O3549" s="330">
        <v>1300</v>
      </c>
      <c r="P3549" s="208" t="s">
        <v>257</v>
      </c>
      <c r="Q3549" s="208" t="s">
        <v>258</v>
      </c>
      <c r="R3549" s="208" t="s">
        <v>259</v>
      </c>
      <c r="S3549" s="203">
        <v>44837.596064814818</v>
      </c>
    </row>
    <row r="3550" spans="1:19" x14ac:dyDescent="0.2">
      <c r="A3550" s="208" t="s">
        <v>256</v>
      </c>
      <c r="B3550" s="208" t="s">
        <v>132</v>
      </c>
      <c r="C3550" s="203">
        <v>44832.791666666664</v>
      </c>
      <c r="D3550" s="208">
        <v>0</v>
      </c>
      <c r="E3550" s="208">
        <v>0</v>
      </c>
      <c r="F3550" s="208">
        <v>0.57899999999999996</v>
      </c>
      <c r="G3550" s="208">
        <v>0.57899999999999996</v>
      </c>
      <c r="H3550" s="208">
        <v>0</v>
      </c>
      <c r="I3550" s="208">
        <v>0</v>
      </c>
      <c r="J3550" s="208">
        <v>0</v>
      </c>
      <c r="K3550" s="208">
        <v>0</v>
      </c>
      <c r="L3550" s="208"/>
      <c r="M3550" s="208">
        <v>0</v>
      </c>
      <c r="N3550" s="208">
        <v>0</v>
      </c>
      <c r="O3550" s="330">
        <v>1300</v>
      </c>
      <c r="P3550" s="208" t="s">
        <v>257</v>
      </c>
      <c r="Q3550" s="208" t="s">
        <v>258</v>
      </c>
      <c r="R3550" s="208" t="s">
        <v>259</v>
      </c>
      <c r="S3550" s="203">
        <v>44837.596064814818</v>
      </c>
    </row>
    <row r="3551" spans="1:19" x14ac:dyDescent="0.2">
      <c r="A3551" s="208" t="s">
        <v>256</v>
      </c>
      <c r="B3551" s="208" t="s">
        <v>132</v>
      </c>
      <c r="C3551" s="203">
        <v>44832.833333333336</v>
      </c>
      <c r="D3551" s="208">
        <v>0</v>
      </c>
      <c r="E3551" s="208">
        <v>0</v>
      </c>
      <c r="F3551" s="208">
        <v>0.58199999999999996</v>
      </c>
      <c r="G3551" s="208">
        <v>0.58199999999999996</v>
      </c>
      <c r="H3551" s="208">
        <v>0</v>
      </c>
      <c r="I3551" s="208">
        <v>0</v>
      </c>
      <c r="J3551" s="208">
        <v>0</v>
      </c>
      <c r="K3551" s="208">
        <v>0</v>
      </c>
      <c r="L3551" s="208"/>
      <c r="M3551" s="208">
        <v>0</v>
      </c>
      <c r="N3551" s="208">
        <v>0</v>
      </c>
      <c r="O3551" s="330">
        <v>1300</v>
      </c>
      <c r="P3551" s="208" t="s">
        <v>257</v>
      </c>
      <c r="Q3551" s="208" t="s">
        <v>258</v>
      </c>
      <c r="R3551" s="208" t="s">
        <v>259</v>
      </c>
      <c r="S3551" s="203">
        <v>44837.596064814818</v>
      </c>
    </row>
    <row r="3552" spans="1:19" x14ac:dyDescent="0.2">
      <c r="A3552" s="208" t="s">
        <v>256</v>
      </c>
      <c r="B3552" s="208" t="s">
        <v>132</v>
      </c>
      <c r="C3552" s="203">
        <v>44832.875</v>
      </c>
      <c r="D3552" s="208">
        <v>0</v>
      </c>
      <c r="E3552" s="208">
        <v>0</v>
      </c>
      <c r="F3552" s="208">
        <v>0.59</v>
      </c>
      <c r="G3552" s="208">
        <v>0.59</v>
      </c>
      <c r="H3552" s="208">
        <v>0</v>
      </c>
      <c r="I3552" s="208">
        <v>0</v>
      </c>
      <c r="J3552" s="208">
        <v>0</v>
      </c>
      <c r="K3552" s="208">
        <v>0</v>
      </c>
      <c r="L3552" s="208"/>
      <c r="M3552" s="208">
        <v>0</v>
      </c>
      <c r="N3552" s="208">
        <v>0</v>
      </c>
      <c r="O3552" s="330">
        <v>1300</v>
      </c>
      <c r="P3552" s="208" t="s">
        <v>257</v>
      </c>
      <c r="Q3552" s="208" t="s">
        <v>258</v>
      </c>
      <c r="R3552" s="208" t="s">
        <v>259</v>
      </c>
      <c r="S3552" s="203">
        <v>44837.596064814818</v>
      </c>
    </row>
    <row r="3553" spans="1:19" x14ac:dyDescent="0.2">
      <c r="A3553" s="208" t="s">
        <v>256</v>
      </c>
      <c r="B3553" s="208" t="s">
        <v>132</v>
      </c>
      <c r="C3553" s="203">
        <v>44832.916666666664</v>
      </c>
      <c r="D3553" s="208">
        <v>0</v>
      </c>
      <c r="E3553" s="208">
        <v>0</v>
      </c>
      <c r="F3553" s="208">
        <v>0.59499999999999997</v>
      </c>
      <c r="G3553" s="208">
        <v>0.59499999999999997</v>
      </c>
      <c r="H3553" s="208">
        <v>0</v>
      </c>
      <c r="I3553" s="208">
        <v>0</v>
      </c>
      <c r="J3553" s="208">
        <v>0</v>
      </c>
      <c r="K3553" s="208">
        <v>0</v>
      </c>
      <c r="L3553" s="208"/>
      <c r="M3553" s="208">
        <v>0</v>
      </c>
      <c r="N3553" s="208">
        <v>0</v>
      </c>
      <c r="O3553" s="330">
        <v>1300</v>
      </c>
      <c r="P3553" s="208" t="s">
        <v>257</v>
      </c>
      <c r="Q3553" s="208" t="s">
        <v>258</v>
      </c>
      <c r="R3553" s="208" t="s">
        <v>259</v>
      </c>
      <c r="S3553" s="203">
        <v>44837.596064814818</v>
      </c>
    </row>
    <row r="3554" spans="1:19" x14ac:dyDescent="0.2">
      <c r="A3554" s="208" t="s">
        <v>256</v>
      </c>
      <c r="B3554" s="208" t="s">
        <v>132</v>
      </c>
      <c r="C3554" s="203">
        <v>44832.958333333336</v>
      </c>
      <c r="D3554" s="208">
        <v>0</v>
      </c>
      <c r="E3554" s="208">
        <v>0</v>
      </c>
      <c r="F3554" s="208">
        <v>0.59899999999999998</v>
      </c>
      <c r="G3554" s="208">
        <v>0.59899999999999998</v>
      </c>
      <c r="H3554" s="208">
        <v>0</v>
      </c>
      <c r="I3554" s="208">
        <v>0</v>
      </c>
      <c r="J3554" s="208">
        <v>0</v>
      </c>
      <c r="K3554" s="208">
        <v>0</v>
      </c>
      <c r="L3554" s="208"/>
      <c r="M3554" s="208">
        <v>0</v>
      </c>
      <c r="N3554" s="208">
        <v>0</v>
      </c>
      <c r="O3554" s="330">
        <v>1300</v>
      </c>
      <c r="P3554" s="208" t="s">
        <v>257</v>
      </c>
      <c r="Q3554" s="208" t="s">
        <v>258</v>
      </c>
      <c r="R3554" s="208" t="s">
        <v>259</v>
      </c>
      <c r="S3554" s="203">
        <v>44837.596064814818</v>
      </c>
    </row>
    <row r="3555" spans="1:19" x14ac:dyDescent="0.2">
      <c r="A3555" s="208" t="s">
        <v>256</v>
      </c>
      <c r="B3555" s="208" t="s">
        <v>132</v>
      </c>
      <c r="C3555" s="203">
        <v>44833</v>
      </c>
      <c r="D3555" s="208">
        <v>0</v>
      </c>
      <c r="E3555" s="208">
        <v>0</v>
      </c>
      <c r="F3555" s="208">
        <v>0.59699999999999998</v>
      </c>
      <c r="G3555" s="208">
        <v>0.59699999999999998</v>
      </c>
      <c r="H3555" s="208">
        <v>0</v>
      </c>
      <c r="I3555" s="208">
        <v>0</v>
      </c>
      <c r="J3555" s="208">
        <v>0</v>
      </c>
      <c r="K3555" s="208">
        <v>0</v>
      </c>
      <c r="L3555" s="208"/>
      <c r="M3555" s="208">
        <v>0</v>
      </c>
      <c r="N3555" s="208">
        <v>0</v>
      </c>
      <c r="O3555" s="330">
        <v>1300</v>
      </c>
      <c r="P3555" s="208" t="s">
        <v>257</v>
      </c>
      <c r="Q3555" s="208" t="s">
        <v>258</v>
      </c>
      <c r="R3555" s="208" t="s">
        <v>259</v>
      </c>
      <c r="S3555" s="203">
        <v>44837.596064814818</v>
      </c>
    </row>
    <row r="3556" spans="1:19" x14ac:dyDescent="0.2">
      <c r="A3556" s="208" t="s">
        <v>256</v>
      </c>
      <c r="B3556" s="208" t="s">
        <v>132</v>
      </c>
      <c r="C3556" s="203">
        <v>44833.041666666664</v>
      </c>
      <c r="D3556" s="208">
        <v>0</v>
      </c>
      <c r="E3556" s="208">
        <v>0</v>
      </c>
      <c r="F3556" s="208">
        <v>0.60399999999999998</v>
      </c>
      <c r="G3556" s="208">
        <v>0.60399999999999998</v>
      </c>
      <c r="H3556" s="208">
        <v>0</v>
      </c>
      <c r="I3556" s="208">
        <v>0</v>
      </c>
      <c r="J3556" s="208">
        <v>0</v>
      </c>
      <c r="K3556" s="208">
        <v>0</v>
      </c>
      <c r="L3556" s="208"/>
      <c r="M3556" s="208">
        <v>0</v>
      </c>
      <c r="N3556" s="208">
        <v>0</v>
      </c>
      <c r="O3556" s="330">
        <v>1300</v>
      </c>
      <c r="P3556" s="208" t="s">
        <v>257</v>
      </c>
      <c r="Q3556" s="208" t="s">
        <v>258</v>
      </c>
      <c r="R3556" s="208" t="s">
        <v>259</v>
      </c>
      <c r="S3556" s="203">
        <v>44837.596064814818</v>
      </c>
    </row>
    <row r="3557" spans="1:19" x14ac:dyDescent="0.2">
      <c r="A3557" s="208" t="s">
        <v>256</v>
      </c>
      <c r="B3557" s="208" t="s">
        <v>132</v>
      </c>
      <c r="C3557" s="203">
        <v>44833.083333333336</v>
      </c>
      <c r="D3557" s="208">
        <v>0</v>
      </c>
      <c r="E3557" s="208">
        <v>0</v>
      </c>
      <c r="F3557" s="208">
        <v>0.59799999999999998</v>
      </c>
      <c r="G3557" s="208">
        <v>0.59799999999999998</v>
      </c>
      <c r="H3557" s="208">
        <v>0</v>
      </c>
      <c r="I3557" s="208">
        <v>0</v>
      </c>
      <c r="J3557" s="208">
        <v>0</v>
      </c>
      <c r="K3557" s="208">
        <v>0</v>
      </c>
      <c r="L3557" s="208"/>
      <c r="M3557" s="208">
        <v>0</v>
      </c>
      <c r="N3557" s="208">
        <v>0</v>
      </c>
      <c r="O3557" s="330">
        <v>1300</v>
      </c>
      <c r="P3557" s="208" t="s">
        <v>257</v>
      </c>
      <c r="Q3557" s="208" t="s">
        <v>258</v>
      </c>
      <c r="R3557" s="208" t="s">
        <v>259</v>
      </c>
      <c r="S3557" s="203">
        <v>44837.596064814818</v>
      </c>
    </row>
    <row r="3558" spans="1:19" x14ac:dyDescent="0.2">
      <c r="A3558" s="208" t="s">
        <v>256</v>
      </c>
      <c r="B3558" s="208" t="s">
        <v>132</v>
      </c>
      <c r="C3558" s="203">
        <v>44833.125</v>
      </c>
      <c r="D3558" s="208">
        <v>0</v>
      </c>
      <c r="E3558" s="208">
        <v>0</v>
      </c>
      <c r="F3558" s="208">
        <v>0.59799999999999998</v>
      </c>
      <c r="G3558" s="208">
        <v>0.59799999999999998</v>
      </c>
      <c r="H3558" s="208">
        <v>0</v>
      </c>
      <c r="I3558" s="208">
        <v>0</v>
      </c>
      <c r="J3558" s="208">
        <v>0</v>
      </c>
      <c r="K3558" s="208">
        <v>0</v>
      </c>
      <c r="L3558" s="208"/>
      <c r="M3558" s="208">
        <v>0</v>
      </c>
      <c r="N3558" s="208">
        <v>0</v>
      </c>
      <c r="O3558" s="330">
        <v>1300</v>
      </c>
      <c r="P3558" s="208" t="s">
        <v>257</v>
      </c>
      <c r="Q3558" s="208" t="s">
        <v>258</v>
      </c>
      <c r="R3558" s="208" t="s">
        <v>259</v>
      </c>
      <c r="S3558" s="203">
        <v>44837.596064814818</v>
      </c>
    </row>
    <row r="3559" spans="1:19" x14ac:dyDescent="0.2">
      <c r="A3559" s="208" t="s">
        <v>256</v>
      </c>
      <c r="B3559" s="208" t="s">
        <v>132</v>
      </c>
      <c r="C3559" s="203">
        <v>44833.166666666664</v>
      </c>
      <c r="D3559" s="208">
        <v>0</v>
      </c>
      <c r="E3559" s="208">
        <v>0</v>
      </c>
      <c r="F3559" s="208">
        <v>0.59399999999999997</v>
      </c>
      <c r="G3559" s="208">
        <v>0.59399999999999997</v>
      </c>
      <c r="H3559" s="208">
        <v>0</v>
      </c>
      <c r="I3559" s="208">
        <v>0</v>
      </c>
      <c r="J3559" s="208">
        <v>0</v>
      </c>
      <c r="K3559" s="208">
        <v>0</v>
      </c>
      <c r="L3559" s="208"/>
      <c r="M3559" s="208">
        <v>0</v>
      </c>
      <c r="N3559" s="208">
        <v>0</v>
      </c>
      <c r="O3559" s="330">
        <v>1300</v>
      </c>
      <c r="P3559" s="208" t="s">
        <v>257</v>
      </c>
      <c r="Q3559" s="208" t="s">
        <v>258</v>
      </c>
      <c r="R3559" s="208" t="s">
        <v>259</v>
      </c>
      <c r="S3559" s="203">
        <v>44837.596064814818</v>
      </c>
    </row>
    <row r="3560" spans="1:19" x14ac:dyDescent="0.2">
      <c r="A3560" s="208" t="s">
        <v>256</v>
      </c>
      <c r="B3560" s="208" t="s">
        <v>132</v>
      </c>
      <c r="C3560" s="203">
        <v>44833.208333333336</v>
      </c>
      <c r="D3560" s="208">
        <v>0</v>
      </c>
      <c r="E3560" s="208">
        <v>0</v>
      </c>
      <c r="F3560" s="208">
        <v>0.59599999999999997</v>
      </c>
      <c r="G3560" s="208">
        <v>0.59599999999999997</v>
      </c>
      <c r="H3560" s="208">
        <v>0</v>
      </c>
      <c r="I3560" s="208">
        <v>0</v>
      </c>
      <c r="J3560" s="208">
        <v>0</v>
      </c>
      <c r="K3560" s="208">
        <v>0</v>
      </c>
      <c r="L3560" s="208"/>
      <c r="M3560" s="208">
        <v>0</v>
      </c>
      <c r="N3560" s="208">
        <v>0</v>
      </c>
      <c r="O3560" s="330">
        <v>1300</v>
      </c>
      <c r="P3560" s="208" t="s">
        <v>257</v>
      </c>
      <c r="Q3560" s="208" t="s">
        <v>258</v>
      </c>
      <c r="R3560" s="208" t="s">
        <v>259</v>
      </c>
      <c r="S3560" s="203">
        <v>44837.596064814818</v>
      </c>
    </row>
    <row r="3561" spans="1:19" x14ac:dyDescent="0.2">
      <c r="A3561" s="208" t="s">
        <v>256</v>
      </c>
      <c r="B3561" s="208" t="s">
        <v>132</v>
      </c>
      <c r="C3561" s="203">
        <v>44833.25</v>
      </c>
      <c r="D3561" s="208">
        <v>0</v>
      </c>
      <c r="E3561" s="208">
        <v>0</v>
      </c>
      <c r="F3561" s="208">
        <v>0.59399999999999997</v>
      </c>
      <c r="G3561" s="208">
        <v>0.59399999999999997</v>
      </c>
      <c r="H3561" s="208">
        <v>0</v>
      </c>
      <c r="I3561" s="208">
        <v>0</v>
      </c>
      <c r="J3561" s="208">
        <v>0</v>
      </c>
      <c r="K3561" s="208">
        <v>0</v>
      </c>
      <c r="L3561" s="208"/>
      <c r="M3561" s="208">
        <v>0</v>
      </c>
      <c r="N3561" s="208">
        <v>0</v>
      </c>
      <c r="O3561" s="330">
        <v>1300</v>
      </c>
      <c r="P3561" s="208" t="s">
        <v>257</v>
      </c>
      <c r="Q3561" s="208" t="s">
        <v>258</v>
      </c>
      <c r="R3561" s="208" t="s">
        <v>259</v>
      </c>
      <c r="S3561" s="203">
        <v>44837.596064814818</v>
      </c>
    </row>
    <row r="3562" spans="1:19" x14ac:dyDescent="0.2">
      <c r="A3562" s="208" t="s">
        <v>256</v>
      </c>
      <c r="B3562" s="208" t="s">
        <v>132</v>
      </c>
      <c r="C3562" s="203">
        <v>44833.291666666664</v>
      </c>
      <c r="D3562" s="208">
        <v>0</v>
      </c>
      <c r="E3562" s="208">
        <v>0</v>
      </c>
      <c r="F3562" s="208">
        <v>0.60399999999999998</v>
      </c>
      <c r="G3562" s="208">
        <v>0.60399999999999998</v>
      </c>
      <c r="H3562" s="208">
        <v>0</v>
      </c>
      <c r="I3562" s="208">
        <v>0</v>
      </c>
      <c r="J3562" s="208">
        <v>0</v>
      </c>
      <c r="K3562" s="208">
        <v>0</v>
      </c>
      <c r="L3562" s="208"/>
      <c r="M3562" s="208">
        <v>0</v>
      </c>
      <c r="N3562" s="208">
        <v>0</v>
      </c>
      <c r="O3562" s="330">
        <v>1300</v>
      </c>
      <c r="P3562" s="208" t="s">
        <v>257</v>
      </c>
      <c r="Q3562" s="208" t="s">
        <v>258</v>
      </c>
      <c r="R3562" s="208" t="s">
        <v>259</v>
      </c>
      <c r="S3562" s="203">
        <v>44837.596064814818</v>
      </c>
    </row>
    <row r="3563" spans="1:19" x14ac:dyDescent="0.2">
      <c r="A3563" s="208" t="s">
        <v>256</v>
      </c>
      <c r="B3563" s="208" t="s">
        <v>132</v>
      </c>
      <c r="C3563" s="203">
        <v>44833.333333333336</v>
      </c>
      <c r="D3563" s="208">
        <v>0</v>
      </c>
      <c r="E3563" s="208">
        <v>0</v>
      </c>
      <c r="F3563" s="208">
        <v>0.60599999999999998</v>
      </c>
      <c r="G3563" s="208">
        <v>0.60599999999999998</v>
      </c>
      <c r="H3563" s="208">
        <v>0</v>
      </c>
      <c r="I3563" s="208">
        <v>0</v>
      </c>
      <c r="J3563" s="208">
        <v>0</v>
      </c>
      <c r="K3563" s="208">
        <v>0</v>
      </c>
      <c r="L3563" s="208"/>
      <c r="M3563" s="208">
        <v>0</v>
      </c>
      <c r="N3563" s="208">
        <v>0</v>
      </c>
      <c r="O3563" s="330">
        <v>1300</v>
      </c>
      <c r="P3563" s="208" t="s">
        <v>257</v>
      </c>
      <c r="Q3563" s="208" t="s">
        <v>258</v>
      </c>
      <c r="R3563" s="208" t="s">
        <v>259</v>
      </c>
      <c r="S3563" s="203">
        <v>44837.596064814818</v>
      </c>
    </row>
    <row r="3564" spans="1:19" x14ac:dyDescent="0.2">
      <c r="A3564" s="208" t="s">
        <v>256</v>
      </c>
      <c r="B3564" s="208" t="s">
        <v>132</v>
      </c>
      <c r="C3564" s="203">
        <v>44833.375</v>
      </c>
      <c r="D3564" s="208">
        <v>0</v>
      </c>
      <c r="E3564" s="208">
        <v>0</v>
      </c>
      <c r="F3564" s="208">
        <v>0.59799999999999998</v>
      </c>
      <c r="G3564" s="208">
        <v>0.59799999999999998</v>
      </c>
      <c r="H3564" s="208">
        <v>0</v>
      </c>
      <c r="I3564" s="208">
        <v>0</v>
      </c>
      <c r="J3564" s="208">
        <v>0</v>
      </c>
      <c r="K3564" s="208">
        <v>0</v>
      </c>
      <c r="L3564" s="208"/>
      <c r="M3564" s="208">
        <v>0</v>
      </c>
      <c r="N3564" s="208">
        <v>0</v>
      </c>
      <c r="O3564" s="330">
        <v>1300</v>
      </c>
      <c r="P3564" s="208" t="s">
        <v>257</v>
      </c>
      <c r="Q3564" s="208" t="s">
        <v>258</v>
      </c>
      <c r="R3564" s="208" t="s">
        <v>259</v>
      </c>
      <c r="S3564" s="203">
        <v>44837.596064814818</v>
      </c>
    </row>
    <row r="3565" spans="1:19" x14ac:dyDescent="0.2">
      <c r="A3565" s="208" t="s">
        <v>256</v>
      </c>
      <c r="B3565" s="208" t="s">
        <v>132</v>
      </c>
      <c r="C3565" s="203">
        <v>44833.416666666664</v>
      </c>
      <c r="D3565" s="208">
        <v>0</v>
      </c>
      <c r="E3565" s="208">
        <v>0</v>
      </c>
      <c r="F3565" s="208">
        <v>0.59399999999999997</v>
      </c>
      <c r="G3565" s="208">
        <v>0.59399999999999997</v>
      </c>
      <c r="H3565" s="208">
        <v>0</v>
      </c>
      <c r="I3565" s="208">
        <v>0</v>
      </c>
      <c r="J3565" s="208">
        <v>0</v>
      </c>
      <c r="K3565" s="208">
        <v>0</v>
      </c>
      <c r="L3565" s="208"/>
      <c r="M3565" s="208">
        <v>0</v>
      </c>
      <c r="N3565" s="208">
        <v>0</v>
      </c>
      <c r="O3565" s="330">
        <v>1300</v>
      </c>
      <c r="P3565" s="208" t="s">
        <v>257</v>
      </c>
      <c r="Q3565" s="208" t="s">
        <v>258</v>
      </c>
      <c r="R3565" s="208" t="s">
        <v>259</v>
      </c>
      <c r="S3565" s="203">
        <v>44837.596064814818</v>
      </c>
    </row>
    <row r="3566" spans="1:19" x14ac:dyDescent="0.2">
      <c r="A3566" s="208" t="s">
        <v>256</v>
      </c>
      <c r="B3566" s="208" t="s">
        <v>132</v>
      </c>
      <c r="C3566" s="203">
        <v>44833.458333333336</v>
      </c>
      <c r="D3566" s="208">
        <v>0</v>
      </c>
      <c r="E3566" s="208">
        <v>0</v>
      </c>
      <c r="F3566" s="208">
        <v>0.59499999999999997</v>
      </c>
      <c r="G3566" s="208">
        <v>0.59499999999999997</v>
      </c>
      <c r="H3566" s="208">
        <v>0</v>
      </c>
      <c r="I3566" s="208">
        <v>0</v>
      </c>
      <c r="J3566" s="208">
        <v>0</v>
      </c>
      <c r="K3566" s="208">
        <v>0</v>
      </c>
      <c r="L3566" s="208"/>
      <c r="M3566" s="208">
        <v>0</v>
      </c>
      <c r="N3566" s="208">
        <v>0</v>
      </c>
      <c r="O3566" s="330">
        <v>1300</v>
      </c>
      <c r="P3566" s="208" t="s">
        <v>257</v>
      </c>
      <c r="Q3566" s="208" t="s">
        <v>258</v>
      </c>
      <c r="R3566" s="208" t="s">
        <v>259</v>
      </c>
      <c r="S3566" s="203">
        <v>44837.596064814818</v>
      </c>
    </row>
    <row r="3567" spans="1:19" x14ac:dyDescent="0.2">
      <c r="A3567" s="208" t="s">
        <v>256</v>
      </c>
      <c r="B3567" s="208" t="s">
        <v>132</v>
      </c>
      <c r="C3567" s="203">
        <v>44833.5</v>
      </c>
      <c r="D3567" s="208">
        <v>0</v>
      </c>
      <c r="E3567" s="208">
        <v>0</v>
      </c>
      <c r="F3567" s="208">
        <v>0.58699999999999997</v>
      </c>
      <c r="G3567" s="208">
        <v>0.58699999999999997</v>
      </c>
      <c r="H3567" s="208">
        <v>0</v>
      </c>
      <c r="I3567" s="208">
        <v>0</v>
      </c>
      <c r="J3567" s="208">
        <v>0</v>
      </c>
      <c r="K3567" s="208">
        <v>0</v>
      </c>
      <c r="L3567" s="208"/>
      <c r="M3567" s="208">
        <v>0</v>
      </c>
      <c r="N3567" s="208">
        <v>0</v>
      </c>
      <c r="O3567" s="330">
        <v>1300</v>
      </c>
      <c r="P3567" s="208" t="s">
        <v>257</v>
      </c>
      <c r="Q3567" s="208" t="s">
        <v>258</v>
      </c>
      <c r="R3567" s="208" t="s">
        <v>259</v>
      </c>
      <c r="S3567" s="203">
        <v>44837.596064814818</v>
      </c>
    </row>
    <row r="3568" spans="1:19" x14ac:dyDescent="0.2">
      <c r="A3568" s="208" t="s">
        <v>256</v>
      </c>
      <c r="B3568" s="208" t="s">
        <v>132</v>
      </c>
      <c r="C3568" s="203">
        <v>44833.541666666664</v>
      </c>
      <c r="D3568" s="208">
        <v>0</v>
      </c>
      <c r="E3568" s="208">
        <v>0</v>
      </c>
      <c r="F3568" s="208">
        <v>0.58099999999999996</v>
      </c>
      <c r="G3568" s="208">
        <v>0.58099999999999996</v>
      </c>
      <c r="H3568" s="208">
        <v>0</v>
      </c>
      <c r="I3568" s="208">
        <v>0</v>
      </c>
      <c r="J3568" s="208">
        <v>0</v>
      </c>
      <c r="K3568" s="208">
        <v>0</v>
      </c>
      <c r="L3568" s="208"/>
      <c r="M3568" s="208">
        <v>0</v>
      </c>
      <c r="N3568" s="208">
        <v>0</v>
      </c>
      <c r="O3568" s="330">
        <v>1300</v>
      </c>
      <c r="P3568" s="208" t="s">
        <v>257</v>
      </c>
      <c r="Q3568" s="208" t="s">
        <v>258</v>
      </c>
      <c r="R3568" s="208" t="s">
        <v>259</v>
      </c>
      <c r="S3568" s="203">
        <v>44837.596064814818</v>
      </c>
    </row>
    <row r="3569" spans="1:19" x14ac:dyDescent="0.2">
      <c r="A3569" s="208" t="s">
        <v>256</v>
      </c>
      <c r="B3569" s="208" t="s">
        <v>132</v>
      </c>
      <c r="C3569" s="203">
        <v>44833.583333333336</v>
      </c>
      <c r="D3569" s="208">
        <v>0</v>
      </c>
      <c r="E3569" s="208">
        <v>0</v>
      </c>
      <c r="F3569" s="208">
        <v>0.57599999999999996</v>
      </c>
      <c r="G3569" s="208">
        <v>0.57599999999999996</v>
      </c>
      <c r="H3569" s="208">
        <v>0</v>
      </c>
      <c r="I3569" s="208">
        <v>0</v>
      </c>
      <c r="J3569" s="208">
        <v>0</v>
      </c>
      <c r="K3569" s="208">
        <v>0</v>
      </c>
      <c r="L3569" s="208"/>
      <c r="M3569" s="208">
        <v>0</v>
      </c>
      <c r="N3569" s="208">
        <v>0</v>
      </c>
      <c r="O3569" s="330">
        <v>1300</v>
      </c>
      <c r="P3569" s="208" t="s">
        <v>257</v>
      </c>
      <c r="Q3569" s="208" t="s">
        <v>258</v>
      </c>
      <c r="R3569" s="208" t="s">
        <v>259</v>
      </c>
      <c r="S3569" s="203">
        <v>44837.596064814818</v>
      </c>
    </row>
    <row r="3570" spans="1:19" x14ac:dyDescent="0.2">
      <c r="A3570" s="208" t="s">
        <v>256</v>
      </c>
      <c r="B3570" s="208" t="s">
        <v>132</v>
      </c>
      <c r="C3570" s="203">
        <v>44833.625</v>
      </c>
      <c r="D3570" s="208">
        <v>0</v>
      </c>
      <c r="E3570" s="208">
        <v>0</v>
      </c>
      <c r="F3570" s="208">
        <v>0.57099999999999995</v>
      </c>
      <c r="G3570" s="208">
        <v>0.57099999999999995</v>
      </c>
      <c r="H3570" s="208">
        <v>0</v>
      </c>
      <c r="I3570" s="208">
        <v>0</v>
      </c>
      <c r="J3570" s="208">
        <v>0</v>
      </c>
      <c r="K3570" s="208">
        <v>0</v>
      </c>
      <c r="L3570" s="208"/>
      <c r="M3570" s="208">
        <v>0</v>
      </c>
      <c r="N3570" s="208">
        <v>0</v>
      </c>
      <c r="O3570" s="330">
        <v>1300</v>
      </c>
      <c r="P3570" s="208" t="s">
        <v>257</v>
      </c>
      <c r="Q3570" s="208" t="s">
        <v>258</v>
      </c>
      <c r="R3570" s="208" t="s">
        <v>259</v>
      </c>
      <c r="S3570" s="203">
        <v>44837.596064814818</v>
      </c>
    </row>
    <row r="3571" spans="1:19" x14ac:dyDescent="0.2">
      <c r="A3571" s="208" t="s">
        <v>256</v>
      </c>
      <c r="B3571" s="208" t="s">
        <v>132</v>
      </c>
      <c r="C3571" s="203">
        <v>44833.666666666664</v>
      </c>
      <c r="D3571" s="208">
        <v>0</v>
      </c>
      <c r="E3571" s="208">
        <v>0</v>
      </c>
      <c r="F3571" s="208">
        <v>0.56999999999999995</v>
      </c>
      <c r="G3571" s="208">
        <v>0.56999999999999995</v>
      </c>
      <c r="H3571" s="208">
        <v>0</v>
      </c>
      <c r="I3571" s="208">
        <v>0</v>
      </c>
      <c r="J3571" s="208">
        <v>0</v>
      </c>
      <c r="K3571" s="208">
        <v>0</v>
      </c>
      <c r="L3571" s="208"/>
      <c r="M3571" s="208">
        <v>0</v>
      </c>
      <c r="N3571" s="208">
        <v>0</v>
      </c>
      <c r="O3571" s="330">
        <v>1300</v>
      </c>
      <c r="P3571" s="208" t="s">
        <v>257</v>
      </c>
      <c r="Q3571" s="208" t="s">
        <v>258</v>
      </c>
      <c r="R3571" s="208" t="s">
        <v>259</v>
      </c>
      <c r="S3571" s="203">
        <v>44837.596064814818</v>
      </c>
    </row>
    <row r="3572" spans="1:19" x14ac:dyDescent="0.2">
      <c r="A3572" s="208" t="s">
        <v>256</v>
      </c>
      <c r="B3572" s="208" t="s">
        <v>132</v>
      </c>
      <c r="C3572" s="203">
        <v>44833.708333333336</v>
      </c>
      <c r="D3572" s="208">
        <v>0</v>
      </c>
      <c r="E3572" s="208">
        <v>0</v>
      </c>
      <c r="F3572" s="208">
        <v>0.56899999999999995</v>
      </c>
      <c r="G3572" s="208">
        <v>0.56899999999999995</v>
      </c>
      <c r="H3572" s="208">
        <v>0</v>
      </c>
      <c r="I3572" s="208">
        <v>0</v>
      </c>
      <c r="J3572" s="208">
        <v>0</v>
      </c>
      <c r="K3572" s="208">
        <v>0</v>
      </c>
      <c r="L3572" s="208"/>
      <c r="M3572" s="208">
        <v>0</v>
      </c>
      <c r="N3572" s="208">
        <v>0</v>
      </c>
      <c r="O3572" s="330">
        <v>1300</v>
      </c>
      <c r="P3572" s="208" t="s">
        <v>257</v>
      </c>
      <c r="Q3572" s="208" t="s">
        <v>258</v>
      </c>
      <c r="R3572" s="208" t="s">
        <v>259</v>
      </c>
      <c r="S3572" s="203">
        <v>44837.596064814818</v>
      </c>
    </row>
    <row r="3573" spans="1:19" x14ac:dyDescent="0.2">
      <c r="A3573" s="208" t="s">
        <v>256</v>
      </c>
      <c r="B3573" s="208" t="s">
        <v>132</v>
      </c>
      <c r="C3573" s="203">
        <v>44833.75</v>
      </c>
      <c r="D3573" s="208">
        <v>0</v>
      </c>
      <c r="E3573" s="208">
        <v>0</v>
      </c>
      <c r="F3573" s="208">
        <v>0.56899999999999995</v>
      </c>
      <c r="G3573" s="208">
        <v>0.56899999999999995</v>
      </c>
      <c r="H3573" s="208">
        <v>0</v>
      </c>
      <c r="I3573" s="208">
        <v>0</v>
      </c>
      <c r="J3573" s="208">
        <v>0</v>
      </c>
      <c r="K3573" s="208">
        <v>0</v>
      </c>
      <c r="L3573" s="208"/>
      <c r="M3573" s="208">
        <v>0</v>
      </c>
      <c r="N3573" s="208">
        <v>0</v>
      </c>
      <c r="O3573" s="330">
        <v>1300</v>
      </c>
      <c r="P3573" s="208" t="s">
        <v>257</v>
      </c>
      <c r="Q3573" s="208" t="s">
        <v>258</v>
      </c>
      <c r="R3573" s="208" t="s">
        <v>259</v>
      </c>
      <c r="S3573" s="203">
        <v>44837.596076388887</v>
      </c>
    </row>
    <row r="3574" spans="1:19" x14ac:dyDescent="0.2">
      <c r="A3574" s="208" t="s">
        <v>256</v>
      </c>
      <c r="B3574" s="208" t="s">
        <v>132</v>
      </c>
      <c r="C3574" s="203">
        <v>44833.791666666664</v>
      </c>
      <c r="D3574" s="208">
        <v>0</v>
      </c>
      <c r="E3574" s="208">
        <v>0</v>
      </c>
      <c r="F3574" s="208">
        <v>0.56899999999999995</v>
      </c>
      <c r="G3574" s="208">
        <v>0.56899999999999995</v>
      </c>
      <c r="H3574" s="208">
        <v>0</v>
      </c>
      <c r="I3574" s="208">
        <v>0</v>
      </c>
      <c r="J3574" s="208">
        <v>0</v>
      </c>
      <c r="K3574" s="208">
        <v>0</v>
      </c>
      <c r="L3574" s="208"/>
      <c r="M3574" s="208">
        <v>0</v>
      </c>
      <c r="N3574" s="208">
        <v>0</v>
      </c>
      <c r="O3574" s="330">
        <v>1300</v>
      </c>
      <c r="P3574" s="208" t="s">
        <v>257</v>
      </c>
      <c r="Q3574" s="208" t="s">
        <v>258</v>
      </c>
      <c r="R3574" s="208" t="s">
        <v>259</v>
      </c>
      <c r="S3574" s="203">
        <v>44837.596064814818</v>
      </c>
    </row>
    <row r="3575" spans="1:19" x14ac:dyDescent="0.2">
      <c r="A3575" s="208" t="s">
        <v>256</v>
      </c>
      <c r="B3575" s="208" t="s">
        <v>132</v>
      </c>
      <c r="C3575" s="203">
        <v>44833.833333333336</v>
      </c>
      <c r="D3575" s="208">
        <v>0</v>
      </c>
      <c r="E3575" s="208">
        <v>0</v>
      </c>
      <c r="F3575" s="208">
        <v>0.57199999999999995</v>
      </c>
      <c r="G3575" s="208">
        <v>0.57199999999999995</v>
      </c>
      <c r="H3575" s="208">
        <v>0</v>
      </c>
      <c r="I3575" s="208">
        <v>0</v>
      </c>
      <c r="J3575" s="208">
        <v>0</v>
      </c>
      <c r="K3575" s="208">
        <v>0</v>
      </c>
      <c r="L3575" s="208"/>
      <c r="M3575" s="208">
        <v>0</v>
      </c>
      <c r="N3575" s="208">
        <v>0</v>
      </c>
      <c r="O3575" s="330">
        <v>1300</v>
      </c>
      <c r="P3575" s="208" t="s">
        <v>257</v>
      </c>
      <c r="Q3575" s="208" t="s">
        <v>258</v>
      </c>
      <c r="R3575" s="208" t="s">
        <v>259</v>
      </c>
      <c r="S3575" s="203">
        <v>44837.596064814818</v>
      </c>
    </row>
    <row r="3576" spans="1:19" x14ac:dyDescent="0.2">
      <c r="A3576" s="208" t="s">
        <v>256</v>
      </c>
      <c r="B3576" s="208" t="s">
        <v>132</v>
      </c>
      <c r="C3576" s="203">
        <v>44833.875</v>
      </c>
      <c r="D3576" s="208">
        <v>0</v>
      </c>
      <c r="E3576" s="208">
        <v>0</v>
      </c>
      <c r="F3576" s="208">
        <v>0.58199999999999996</v>
      </c>
      <c r="G3576" s="208">
        <v>0.58199999999999996</v>
      </c>
      <c r="H3576" s="208">
        <v>0</v>
      </c>
      <c r="I3576" s="208">
        <v>0</v>
      </c>
      <c r="J3576" s="208">
        <v>0</v>
      </c>
      <c r="K3576" s="208">
        <v>0</v>
      </c>
      <c r="L3576" s="208"/>
      <c r="M3576" s="208">
        <v>0</v>
      </c>
      <c r="N3576" s="208">
        <v>0</v>
      </c>
      <c r="O3576" s="330">
        <v>1300</v>
      </c>
      <c r="P3576" s="208" t="s">
        <v>257</v>
      </c>
      <c r="Q3576" s="208" t="s">
        <v>258</v>
      </c>
      <c r="R3576" s="208" t="s">
        <v>259</v>
      </c>
      <c r="S3576" s="203">
        <v>44837.596064814818</v>
      </c>
    </row>
    <row r="3577" spans="1:19" x14ac:dyDescent="0.2">
      <c r="A3577" s="208" t="s">
        <v>256</v>
      </c>
      <c r="B3577" s="208" t="s">
        <v>132</v>
      </c>
      <c r="C3577" s="203">
        <v>44833.916666666664</v>
      </c>
      <c r="D3577" s="208">
        <v>0</v>
      </c>
      <c r="E3577" s="208">
        <v>0</v>
      </c>
      <c r="F3577" s="208">
        <v>0.627</v>
      </c>
      <c r="G3577" s="208">
        <v>0.627</v>
      </c>
      <c r="H3577" s="208">
        <v>0</v>
      </c>
      <c r="I3577" s="208">
        <v>0</v>
      </c>
      <c r="J3577" s="208">
        <v>0</v>
      </c>
      <c r="K3577" s="208">
        <v>0</v>
      </c>
      <c r="L3577" s="208"/>
      <c r="M3577" s="208">
        <v>0</v>
      </c>
      <c r="N3577" s="208">
        <v>0</v>
      </c>
      <c r="O3577" s="330">
        <v>1300</v>
      </c>
      <c r="P3577" s="208" t="s">
        <v>257</v>
      </c>
      <c r="Q3577" s="208" t="s">
        <v>258</v>
      </c>
      <c r="R3577" s="208" t="s">
        <v>259</v>
      </c>
      <c r="S3577" s="203">
        <v>44837.596064814818</v>
      </c>
    </row>
    <row r="3578" spans="1:19" x14ac:dyDescent="0.2">
      <c r="A3578" s="208" t="s">
        <v>256</v>
      </c>
      <c r="B3578" s="208" t="s">
        <v>132</v>
      </c>
      <c r="C3578" s="203">
        <v>44833.958333333336</v>
      </c>
      <c r="D3578" s="208">
        <v>0</v>
      </c>
      <c r="E3578" s="208">
        <v>0</v>
      </c>
      <c r="F3578" s="208">
        <v>0.63600000000000001</v>
      </c>
      <c r="G3578" s="208">
        <v>0.63600000000000001</v>
      </c>
      <c r="H3578" s="208">
        <v>0</v>
      </c>
      <c r="I3578" s="208">
        <v>0</v>
      </c>
      <c r="J3578" s="208">
        <v>0</v>
      </c>
      <c r="K3578" s="208">
        <v>0</v>
      </c>
      <c r="L3578" s="208"/>
      <c r="M3578" s="208">
        <v>0</v>
      </c>
      <c r="N3578" s="208">
        <v>0</v>
      </c>
      <c r="O3578" s="330">
        <v>1300</v>
      </c>
      <c r="P3578" s="208" t="s">
        <v>257</v>
      </c>
      <c r="Q3578" s="208" t="s">
        <v>258</v>
      </c>
      <c r="R3578" s="208" t="s">
        <v>259</v>
      </c>
      <c r="S3578" s="203">
        <v>44837.596064814818</v>
      </c>
    </row>
    <row r="3579" spans="1:19" x14ac:dyDescent="0.2">
      <c r="A3579" s="208" t="s">
        <v>256</v>
      </c>
      <c r="B3579" s="208" t="s">
        <v>132</v>
      </c>
      <c r="C3579" s="203">
        <v>44834</v>
      </c>
      <c r="D3579" s="208">
        <v>0</v>
      </c>
      <c r="E3579" s="208">
        <v>0</v>
      </c>
      <c r="F3579" s="208">
        <v>0.64700000000000002</v>
      </c>
      <c r="G3579" s="208">
        <v>0.64700000000000002</v>
      </c>
      <c r="H3579" s="208">
        <v>0</v>
      </c>
      <c r="I3579" s="208">
        <v>0</v>
      </c>
      <c r="J3579" s="208">
        <v>0</v>
      </c>
      <c r="K3579" s="208">
        <v>0</v>
      </c>
      <c r="L3579" s="208"/>
      <c r="M3579" s="208">
        <v>0</v>
      </c>
      <c r="N3579" s="208">
        <v>0</v>
      </c>
      <c r="O3579" s="330">
        <v>1300</v>
      </c>
      <c r="P3579" s="208" t="s">
        <v>257</v>
      </c>
      <c r="Q3579" s="208" t="s">
        <v>258</v>
      </c>
      <c r="R3579" s="208" t="s">
        <v>259</v>
      </c>
      <c r="S3579" s="203">
        <v>44837.596064814818</v>
      </c>
    </row>
    <row r="3580" spans="1:19" x14ac:dyDescent="0.2">
      <c r="A3580" s="208" t="s">
        <v>256</v>
      </c>
      <c r="B3580" s="208" t="s">
        <v>132</v>
      </c>
      <c r="C3580" s="203">
        <v>44834.041666666664</v>
      </c>
      <c r="D3580" s="208">
        <v>0</v>
      </c>
      <c r="E3580" s="208">
        <v>0</v>
      </c>
      <c r="F3580" s="208">
        <v>0.64500000000000002</v>
      </c>
      <c r="G3580" s="208">
        <v>0.64500000000000002</v>
      </c>
      <c r="H3580" s="208">
        <v>0</v>
      </c>
      <c r="I3580" s="208">
        <v>0</v>
      </c>
      <c r="J3580" s="208">
        <v>0</v>
      </c>
      <c r="K3580" s="208">
        <v>0</v>
      </c>
      <c r="L3580" s="208"/>
      <c r="M3580" s="208">
        <v>0</v>
      </c>
      <c r="N3580" s="208">
        <v>0</v>
      </c>
      <c r="O3580" s="330">
        <v>1300</v>
      </c>
      <c r="P3580" s="208" t="s">
        <v>257</v>
      </c>
      <c r="Q3580" s="208" t="s">
        <v>258</v>
      </c>
      <c r="R3580" s="208" t="s">
        <v>259</v>
      </c>
      <c r="S3580" s="203">
        <v>44837.596064814818</v>
      </c>
    </row>
    <row r="3581" spans="1:19" x14ac:dyDescent="0.2">
      <c r="A3581" s="208" t="s">
        <v>256</v>
      </c>
      <c r="B3581" s="208" t="s">
        <v>132</v>
      </c>
      <c r="C3581" s="203">
        <v>44834.083333333336</v>
      </c>
      <c r="D3581" s="208">
        <v>0</v>
      </c>
      <c r="E3581" s="208">
        <v>0</v>
      </c>
      <c r="F3581" s="208">
        <v>0.64900000000000002</v>
      </c>
      <c r="G3581" s="208">
        <v>0.64900000000000002</v>
      </c>
      <c r="H3581" s="208">
        <v>0</v>
      </c>
      <c r="I3581" s="208">
        <v>0</v>
      </c>
      <c r="J3581" s="208">
        <v>0</v>
      </c>
      <c r="K3581" s="208">
        <v>0</v>
      </c>
      <c r="L3581" s="208"/>
      <c r="M3581" s="208">
        <v>0</v>
      </c>
      <c r="N3581" s="208">
        <v>0</v>
      </c>
      <c r="O3581" s="330">
        <v>1300</v>
      </c>
      <c r="P3581" s="208" t="s">
        <v>257</v>
      </c>
      <c r="Q3581" s="208" t="s">
        <v>258</v>
      </c>
      <c r="R3581" s="208" t="s">
        <v>259</v>
      </c>
      <c r="S3581" s="203">
        <v>44837.596064814818</v>
      </c>
    </row>
    <row r="3582" spans="1:19" x14ac:dyDescent="0.2">
      <c r="A3582" s="208" t="s">
        <v>256</v>
      </c>
      <c r="B3582" s="208" t="s">
        <v>132</v>
      </c>
      <c r="C3582" s="203">
        <v>44834.125</v>
      </c>
      <c r="D3582" s="208">
        <v>0</v>
      </c>
      <c r="E3582" s="208">
        <v>0</v>
      </c>
      <c r="F3582" s="208">
        <v>0.64400000000000002</v>
      </c>
      <c r="G3582" s="208">
        <v>0.64400000000000002</v>
      </c>
      <c r="H3582" s="208">
        <v>0</v>
      </c>
      <c r="I3582" s="208">
        <v>0</v>
      </c>
      <c r="J3582" s="208">
        <v>0</v>
      </c>
      <c r="K3582" s="208">
        <v>0</v>
      </c>
      <c r="L3582" s="208"/>
      <c r="M3582" s="208">
        <v>0</v>
      </c>
      <c r="N3582" s="208">
        <v>0</v>
      </c>
      <c r="O3582" s="330">
        <v>1300</v>
      </c>
      <c r="P3582" s="208" t="s">
        <v>257</v>
      </c>
      <c r="Q3582" s="208" t="s">
        <v>258</v>
      </c>
      <c r="R3582" s="208" t="s">
        <v>259</v>
      </c>
      <c r="S3582" s="203">
        <v>44837.596064814818</v>
      </c>
    </row>
    <row r="3583" spans="1:19" x14ac:dyDescent="0.2">
      <c r="A3583" s="208" t="s">
        <v>256</v>
      </c>
      <c r="B3583" s="208" t="s">
        <v>132</v>
      </c>
      <c r="C3583" s="203">
        <v>44834.166666666664</v>
      </c>
      <c r="D3583" s="208">
        <v>0</v>
      </c>
      <c r="E3583" s="208">
        <v>0</v>
      </c>
      <c r="F3583" s="208">
        <v>0.65300000000000002</v>
      </c>
      <c r="G3583" s="208">
        <v>0.65300000000000002</v>
      </c>
      <c r="H3583" s="208">
        <v>0</v>
      </c>
      <c r="I3583" s="208">
        <v>0</v>
      </c>
      <c r="J3583" s="208">
        <v>0</v>
      </c>
      <c r="K3583" s="208">
        <v>0</v>
      </c>
      <c r="L3583" s="208"/>
      <c r="M3583" s="208">
        <v>0</v>
      </c>
      <c r="N3583" s="208">
        <v>0</v>
      </c>
      <c r="O3583" s="330">
        <v>1300</v>
      </c>
      <c r="P3583" s="208" t="s">
        <v>257</v>
      </c>
      <c r="Q3583" s="208" t="s">
        <v>258</v>
      </c>
      <c r="R3583" s="208" t="s">
        <v>259</v>
      </c>
      <c r="S3583" s="203">
        <v>44837.596064814818</v>
      </c>
    </row>
    <row r="3584" spans="1:19" x14ac:dyDescent="0.2">
      <c r="A3584" s="208" t="s">
        <v>256</v>
      </c>
      <c r="B3584" s="208" t="s">
        <v>132</v>
      </c>
      <c r="C3584" s="203">
        <v>44834.208333333336</v>
      </c>
      <c r="D3584" s="208">
        <v>0</v>
      </c>
      <c r="E3584" s="208">
        <v>0</v>
      </c>
      <c r="F3584" s="208">
        <v>0.65100000000000002</v>
      </c>
      <c r="G3584" s="208">
        <v>0.65100000000000002</v>
      </c>
      <c r="H3584" s="208">
        <v>0</v>
      </c>
      <c r="I3584" s="208">
        <v>0</v>
      </c>
      <c r="J3584" s="208">
        <v>0</v>
      </c>
      <c r="K3584" s="208">
        <v>0</v>
      </c>
      <c r="L3584" s="208"/>
      <c r="M3584" s="208">
        <v>0</v>
      </c>
      <c r="N3584" s="208">
        <v>0</v>
      </c>
      <c r="O3584" s="330">
        <v>1300</v>
      </c>
      <c r="P3584" s="208" t="s">
        <v>257</v>
      </c>
      <c r="Q3584" s="208" t="s">
        <v>258</v>
      </c>
      <c r="R3584" s="208" t="s">
        <v>259</v>
      </c>
      <c r="S3584" s="203">
        <v>44837.596064814818</v>
      </c>
    </row>
    <row r="3585" spans="1:19" x14ac:dyDescent="0.2">
      <c r="A3585" s="208" t="s">
        <v>256</v>
      </c>
      <c r="B3585" s="208" t="s">
        <v>132</v>
      </c>
      <c r="C3585" s="203">
        <v>44834.25</v>
      </c>
      <c r="D3585" s="208">
        <v>0</v>
      </c>
      <c r="E3585" s="208">
        <v>0</v>
      </c>
      <c r="F3585" s="208">
        <v>0.64500000000000002</v>
      </c>
      <c r="G3585" s="208">
        <v>0.64500000000000002</v>
      </c>
      <c r="H3585" s="208">
        <v>0</v>
      </c>
      <c r="I3585" s="208">
        <v>0</v>
      </c>
      <c r="J3585" s="208">
        <v>0</v>
      </c>
      <c r="K3585" s="208">
        <v>0</v>
      </c>
      <c r="L3585" s="208"/>
      <c r="M3585" s="208">
        <v>0</v>
      </c>
      <c r="N3585" s="208">
        <v>0</v>
      </c>
      <c r="O3585" s="330">
        <v>1300</v>
      </c>
      <c r="P3585" s="208" t="s">
        <v>257</v>
      </c>
      <c r="Q3585" s="208" t="s">
        <v>258</v>
      </c>
      <c r="R3585" s="208" t="s">
        <v>259</v>
      </c>
      <c r="S3585" s="203">
        <v>44837.596064814818</v>
      </c>
    </row>
    <row r="3586" spans="1:19" x14ac:dyDescent="0.2">
      <c r="A3586" s="208" t="s">
        <v>256</v>
      </c>
      <c r="B3586" s="208" t="s">
        <v>132</v>
      </c>
      <c r="C3586" s="203">
        <v>44834.291666666664</v>
      </c>
      <c r="D3586" s="208">
        <v>0</v>
      </c>
      <c r="E3586" s="208">
        <v>0</v>
      </c>
      <c r="F3586" s="208">
        <v>0.65900000000000003</v>
      </c>
      <c r="G3586" s="208">
        <v>0.65900000000000003</v>
      </c>
      <c r="H3586" s="208">
        <v>0</v>
      </c>
      <c r="I3586" s="208">
        <v>0</v>
      </c>
      <c r="J3586" s="208">
        <v>0</v>
      </c>
      <c r="K3586" s="208">
        <v>0</v>
      </c>
      <c r="L3586" s="208"/>
      <c r="M3586" s="208">
        <v>0</v>
      </c>
      <c r="N3586" s="208">
        <v>0</v>
      </c>
      <c r="O3586" s="330">
        <v>1300</v>
      </c>
      <c r="P3586" s="208" t="s">
        <v>257</v>
      </c>
      <c r="Q3586" s="208" t="s">
        <v>258</v>
      </c>
      <c r="R3586" s="208" t="s">
        <v>259</v>
      </c>
      <c r="S3586" s="203">
        <v>44837.596064814818</v>
      </c>
    </row>
    <row r="3587" spans="1:19" x14ac:dyDescent="0.2">
      <c r="A3587" s="208" t="s">
        <v>256</v>
      </c>
      <c r="B3587" s="208" t="s">
        <v>132</v>
      </c>
      <c r="C3587" s="203">
        <v>44834.333333333336</v>
      </c>
      <c r="D3587" s="208">
        <v>0</v>
      </c>
      <c r="E3587" s="208">
        <v>0</v>
      </c>
      <c r="F3587" s="208">
        <v>0.61199999999999999</v>
      </c>
      <c r="G3587" s="208">
        <v>0.61199999999999999</v>
      </c>
      <c r="H3587" s="208">
        <v>0</v>
      </c>
      <c r="I3587" s="208">
        <v>0</v>
      </c>
      <c r="J3587" s="208">
        <v>0</v>
      </c>
      <c r="K3587" s="208">
        <v>0</v>
      </c>
      <c r="L3587" s="208"/>
      <c r="M3587" s="208">
        <v>0</v>
      </c>
      <c r="N3587" s="208">
        <v>0</v>
      </c>
      <c r="O3587" s="330">
        <v>1300</v>
      </c>
      <c r="P3587" s="208" t="s">
        <v>257</v>
      </c>
      <c r="Q3587" s="208" t="s">
        <v>258</v>
      </c>
      <c r="R3587" s="208" t="s">
        <v>259</v>
      </c>
      <c r="S3587" s="203">
        <v>44837.596064814818</v>
      </c>
    </row>
    <row r="3588" spans="1:19" x14ac:dyDescent="0.2">
      <c r="A3588" s="208" t="s">
        <v>256</v>
      </c>
      <c r="B3588" s="208" t="s">
        <v>132</v>
      </c>
      <c r="C3588" s="203">
        <v>44834.375</v>
      </c>
      <c r="D3588" s="208">
        <v>0</v>
      </c>
      <c r="E3588" s="208">
        <v>0</v>
      </c>
      <c r="F3588" s="208">
        <v>0.59399999999999997</v>
      </c>
      <c r="G3588" s="208">
        <v>0.59399999999999997</v>
      </c>
      <c r="H3588" s="208">
        <v>0</v>
      </c>
      <c r="I3588" s="208">
        <v>0</v>
      </c>
      <c r="J3588" s="208">
        <v>0</v>
      </c>
      <c r="K3588" s="208">
        <v>0</v>
      </c>
      <c r="L3588" s="208"/>
      <c r="M3588" s="208">
        <v>0</v>
      </c>
      <c r="N3588" s="208">
        <v>0</v>
      </c>
      <c r="O3588" s="330">
        <v>1300</v>
      </c>
      <c r="P3588" s="208" t="s">
        <v>257</v>
      </c>
      <c r="Q3588" s="208" t="s">
        <v>258</v>
      </c>
      <c r="R3588" s="208" t="s">
        <v>259</v>
      </c>
      <c r="S3588" s="203">
        <v>44837.596064814818</v>
      </c>
    </row>
    <row r="3589" spans="1:19" x14ac:dyDescent="0.2">
      <c r="A3589" s="208" t="s">
        <v>256</v>
      </c>
      <c r="B3589" s="208" t="s">
        <v>132</v>
      </c>
      <c r="C3589" s="203">
        <v>44834.416666666664</v>
      </c>
      <c r="D3589" s="208">
        <v>0</v>
      </c>
      <c r="E3589" s="208">
        <v>0</v>
      </c>
      <c r="F3589" s="208">
        <v>0.58699999999999997</v>
      </c>
      <c r="G3589" s="208">
        <v>0.58699999999999997</v>
      </c>
      <c r="H3589" s="208">
        <v>0</v>
      </c>
      <c r="I3589" s="208">
        <v>0</v>
      </c>
      <c r="J3589" s="208">
        <v>0</v>
      </c>
      <c r="K3589" s="208">
        <v>0</v>
      </c>
      <c r="L3589" s="208"/>
      <c r="M3589" s="208">
        <v>0</v>
      </c>
      <c r="N3589" s="208">
        <v>0</v>
      </c>
      <c r="O3589" s="330">
        <v>1300</v>
      </c>
      <c r="P3589" s="208" t="s">
        <v>257</v>
      </c>
      <c r="Q3589" s="208" t="s">
        <v>258</v>
      </c>
      <c r="R3589" s="208" t="s">
        <v>259</v>
      </c>
      <c r="S3589" s="203">
        <v>44837.596064814818</v>
      </c>
    </row>
    <row r="3590" spans="1:19" x14ac:dyDescent="0.2">
      <c r="A3590" s="208" t="s">
        <v>256</v>
      </c>
      <c r="B3590" s="208" t="s">
        <v>132</v>
      </c>
      <c r="C3590" s="203">
        <v>44834.458333333336</v>
      </c>
      <c r="D3590" s="208">
        <v>0</v>
      </c>
      <c r="E3590" s="208">
        <v>0</v>
      </c>
      <c r="F3590" s="208">
        <v>0.58399999999999996</v>
      </c>
      <c r="G3590" s="208">
        <v>0.58399999999999996</v>
      </c>
      <c r="H3590" s="208">
        <v>0</v>
      </c>
      <c r="I3590" s="208">
        <v>0</v>
      </c>
      <c r="J3590" s="208">
        <v>0</v>
      </c>
      <c r="K3590" s="208">
        <v>0</v>
      </c>
      <c r="L3590" s="208"/>
      <c r="M3590" s="208">
        <v>0</v>
      </c>
      <c r="N3590" s="208">
        <v>0</v>
      </c>
      <c r="O3590" s="330">
        <v>1300</v>
      </c>
      <c r="P3590" s="208" t="s">
        <v>257</v>
      </c>
      <c r="Q3590" s="208" t="s">
        <v>258</v>
      </c>
      <c r="R3590" s="208" t="s">
        <v>259</v>
      </c>
      <c r="S3590" s="203">
        <v>44837.596064814818</v>
      </c>
    </row>
    <row r="3591" spans="1:19" x14ac:dyDescent="0.2">
      <c r="A3591" s="208" t="s">
        <v>256</v>
      </c>
      <c r="B3591" s="208" t="s">
        <v>132</v>
      </c>
      <c r="C3591" s="203">
        <v>44834.5</v>
      </c>
      <c r="D3591" s="208">
        <v>0</v>
      </c>
      <c r="E3591" s="208">
        <v>0</v>
      </c>
      <c r="F3591" s="208">
        <v>0.57899999999999996</v>
      </c>
      <c r="G3591" s="208">
        <v>0.57899999999999996</v>
      </c>
      <c r="H3591" s="208">
        <v>0</v>
      </c>
      <c r="I3591" s="208">
        <v>0</v>
      </c>
      <c r="J3591" s="208">
        <v>0</v>
      </c>
      <c r="K3591" s="208">
        <v>0</v>
      </c>
      <c r="L3591" s="208"/>
      <c r="M3591" s="208">
        <v>0</v>
      </c>
      <c r="N3591" s="208">
        <v>0</v>
      </c>
      <c r="O3591" s="330">
        <v>1300</v>
      </c>
      <c r="P3591" s="208" t="s">
        <v>257</v>
      </c>
      <c r="Q3591" s="208" t="s">
        <v>258</v>
      </c>
      <c r="R3591" s="208" t="s">
        <v>259</v>
      </c>
      <c r="S3591" s="203">
        <v>44837.596064814818</v>
      </c>
    </row>
    <row r="3592" spans="1:19" x14ac:dyDescent="0.2">
      <c r="A3592" s="208" t="s">
        <v>256</v>
      </c>
      <c r="B3592" s="208" t="s">
        <v>132</v>
      </c>
      <c r="C3592" s="203">
        <v>44834.541666666664</v>
      </c>
      <c r="D3592" s="208">
        <v>0</v>
      </c>
      <c r="E3592" s="208">
        <v>0</v>
      </c>
      <c r="F3592" s="208">
        <v>0.57599999999999996</v>
      </c>
      <c r="G3592" s="208">
        <v>0.57599999999999996</v>
      </c>
      <c r="H3592" s="208">
        <v>0</v>
      </c>
      <c r="I3592" s="208">
        <v>0</v>
      </c>
      <c r="J3592" s="208">
        <v>0</v>
      </c>
      <c r="K3592" s="208">
        <v>0</v>
      </c>
      <c r="L3592" s="208"/>
      <c r="M3592" s="208">
        <v>0</v>
      </c>
      <c r="N3592" s="208">
        <v>0</v>
      </c>
      <c r="O3592" s="330">
        <v>1300</v>
      </c>
      <c r="P3592" s="208" t="s">
        <v>257</v>
      </c>
      <c r="Q3592" s="208" t="s">
        <v>258</v>
      </c>
      <c r="R3592" s="208" t="s">
        <v>259</v>
      </c>
      <c r="S3592" s="203">
        <v>44837.596064814818</v>
      </c>
    </row>
    <row r="3593" spans="1:19" x14ac:dyDescent="0.2">
      <c r="A3593" s="208" t="s">
        <v>256</v>
      </c>
      <c r="B3593" s="208" t="s">
        <v>132</v>
      </c>
      <c r="C3593" s="203">
        <v>44834.583333333336</v>
      </c>
      <c r="D3593" s="208">
        <v>0</v>
      </c>
      <c r="E3593" s="208">
        <v>0</v>
      </c>
      <c r="F3593" s="208">
        <v>0.57499999999999996</v>
      </c>
      <c r="G3593" s="208">
        <v>0.57499999999999996</v>
      </c>
      <c r="H3593" s="208">
        <v>0</v>
      </c>
      <c r="I3593" s="208">
        <v>0</v>
      </c>
      <c r="J3593" s="208">
        <v>0</v>
      </c>
      <c r="K3593" s="208">
        <v>0</v>
      </c>
      <c r="L3593" s="208"/>
      <c r="M3593" s="208">
        <v>0</v>
      </c>
      <c r="N3593" s="208">
        <v>0</v>
      </c>
      <c r="O3593" s="330">
        <v>1300</v>
      </c>
      <c r="P3593" s="208" t="s">
        <v>257</v>
      </c>
      <c r="Q3593" s="208" t="s">
        <v>258</v>
      </c>
      <c r="R3593" s="208" t="s">
        <v>259</v>
      </c>
      <c r="S3593" s="203">
        <v>44837.596064814818</v>
      </c>
    </row>
    <row r="3594" spans="1:19" x14ac:dyDescent="0.2">
      <c r="A3594" s="208" t="s">
        <v>256</v>
      </c>
      <c r="B3594" s="208" t="s">
        <v>132</v>
      </c>
      <c r="C3594" s="203">
        <v>44834.625</v>
      </c>
      <c r="D3594" s="208">
        <v>0</v>
      </c>
      <c r="E3594" s="208">
        <v>0</v>
      </c>
      <c r="F3594" s="208">
        <v>0.56799999999999995</v>
      </c>
      <c r="G3594" s="208">
        <v>0.56799999999999995</v>
      </c>
      <c r="H3594" s="208">
        <v>0</v>
      </c>
      <c r="I3594" s="208">
        <v>0</v>
      </c>
      <c r="J3594" s="208">
        <v>0</v>
      </c>
      <c r="K3594" s="208">
        <v>0</v>
      </c>
      <c r="L3594" s="208"/>
      <c r="M3594" s="208">
        <v>0</v>
      </c>
      <c r="N3594" s="208">
        <v>0</v>
      </c>
      <c r="O3594" s="330">
        <v>1300</v>
      </c>
      <c r="P3594" s="208" t="s">
        <v>257</v>
      </c>
      <c r="Q3594" s="208" t="s">
        <v>258</v>
      </c>
      <c r="R3594" s="208" t="s">
        <v>259</v>
      </c>
      <c r="S3594" s="203">
        <v>44837.596064814818</v>
      </c>
    </row>
    <row r="3595" spans="1:19" x14ac:dyDescent="0.2">
      <c r="A3595" s="208" t="s">
        <v>256</v>
      </c>
      <c r="B3595" s="208" t="s">
        <v>132</v>
      </c>
      <c r="C3595" s="203">
        <v>44834.666666666664</v>
      </c>
      <c r="D3595" s="208">
        <v>0</v>
      </c>
      <c r="E3595" s="208">
        <v>0</v>
      </c>
      <c r="F3595" s="208">
        <v>0.56399999999999995</v>
      </c>
      <c r="G3595" s="208">
        <v>0.56399999999999995</v>
      </c>
      <c r="H3595" s="208">
        <v>0</v>
      </c>
      <c r="I3595" s="208">
        <v>0</v>
      </c>
      <c r="J3595" s="208">
        <v>0</v>
      </c>
      <c r="K3595" s="208">
        <v>0</v>
      </c>
      <c r="L3595" s="208"/>
      <c r="M3595" s="208">
        <v>0</v>
      </c>
      <c r="N3595" s="208">
        <v>0</v>
      </c>
      <c r="O3595" s="330">
        <v>1300</v>
      </c>
      <c r="P3595" s="208" t="s">
        <v>257</v>
      </c>
      <c r="Q3595" s="208" t="s">
        <v>258</v>
      </c>
      <c r="R3595" s="208" t="s">
        <v>259</v>
      </c>
      <c r="S3595" s="203">
        <v>44837.596064814818</v>
      </c>
    </row>
    <row r="3596" spans="1:19" x14ac:dyDescent="0.2">
      <c r="A3596" s="208" t="s">
        <v>256</v>
      </c>
      <c r="B3596" s="208" t="s">
        <v>132</v>
      </c>
      <c r="C3596" s="203">
        <v>44834.708333333336</v>
      </c>
      <c r="D3596" s="208">
        <v>0</v>
      </c>
      <c r="E3596" s="208">
        <v>0</v>
      </c>
      <c r="F3596" s="208">
        <v>0.56599999999999995</v>
      </c>
      <c r="G3596" s="208">
        <v>0.56599999999999995</v>
      </c>
      <c r="H3596" s="208">
        <v>0</v>
      </c>
      <c r="I3596" s="208">
        <v>0</v>
      </c>
      <c r="J3596" s="208">
        <v>0</v>
      </c>
      <c r="K3596" s="208">
        <v>0</v>
      </c>
      <c r="L3596" s="208"/>
      <c r="M3596" s="208">
        <v>0</v>
      </c>
      <c r="N3596" s="208">
        <v>0</v>
      </c>
      <c r="O3596" s="330">
        <v>1300</v>
      </c>
      <c r="P3596" s="208" t="s">
        <v>257</v>
      </c>
      <c r="Q3596" s="208" t="s">
        <v>258</v>
      </c>
      <c r="R3596" s="208" t="s">
        <v>259</v>
      </c>
      <c r="S3596" s="203">
        <v>44837.596064814818</v>
      </c>
    </row>
    <row r="3597" spans="1:19" x14ac:dyDescent="0.2">
      <c r="A3597" s="208" t="s">
        <v>256</v>
      </c>
      <c r="B3597" s="208" t="s">
        <v>132</v>
      </c>
      <c r="C3597" s="203">
        <v>44834.75</v>
      </c>
      <c r="D3597" s="208">
        <v>0</v>
      </c>
      <c r="E3597" s="208">
        <v>0</v>
      </c>
      <c r="F3597" s="208">
        <v>0.56000000000000005</v>
      </c>
      <c r="G3597" s="208">
        <v>0.56000000000000005</v>
      </c>
      <c r="H3597" s="208">
        <v>0</v>
      </c>
      <c r="I3597" s="208">
        <v>0</v>
      </c>
      <c r="J3597" s="208">
        <v>0</v>
      </c>
      <c r="K3597" s="208">
        <v>0</v>
      </c>
      <c r="L3597" s="208"/>
      <c r="M3597" s="208">
        <v>0</v>
      </c>
      <c r="N3597" s="208">
        <v>0</v>
      </c>
      <c r="O3597" s="330">
        <v>1300</v>
      </c>
      <c r="P3597" s="208" t="s">
        <v>257</v>
      </c>
      <c r="Q3597" s="208" t="s">
        <v>258</v>
      </c>
      <c r="R3597" s="208" t="s">
        <v>259</v>
      </c>
      <c r="S3597" s="203">
        <v>44837.596064814818</v>
      </c>
    </row>
    <row r="3598" spans="1:19" x14ac:dyDescent="0.2">
      <c r="A3598" s="208" t="s">
        <v>256</v>
      </c>
      <c r="B3598" s="208" t="s">
        <v>132</v>
      </c>
      <c r="C3598" s="203">
        <v>44834.791666666664</v>
      </c>
      <c r="D3598" s="208">
        <v>0</v>
      </c>
      <c r="E3598" s="208">
        <v>0</v>
      </c>
      <c r="F3598" s="208">
        <v>0.56299999999999994</v>
      </c>
      <c r="G3598" s="208">
        <v>0.56299999999999994</v>
      </c>
      <c r="H3598" s="208">
        <v>0</v>
      </c>
      <c r="I3598" s="208">
        <v>0</v>
      </c>
      <c r="J3598" s="208">
        <v>0</v>
      </c>
      <c r="K3598" s="208">
        <v>0</v>
      </c>
      <c r="L3598" s="208"/>
      <c r="M3598" s="208">
        <v>0</v>
      </c>
      <c r="N3598" s="208">
        <v>0</v>
      </c>
      <c r="O3598" s="330">
        <v>1300</v>
      </c>
      <c r="P3598" s="208" t="s">
        <v>257</v>
      </c>
      <c r="Q3598" s="208" t="s">
        <v>258</v>
      </c>
      <c r="R3598" s="208" t="s">
        <v>259</v>
      </c>
      <c r="S3598" s="203">
        <v>44837.596064814818</v>
      </c>
    </row>
    <row r="3599" spans="1:19" x14ac:dyDescent="0.2">
      <c r="A3599" s="208" t="s">
        <v>256</v>
      </c>
      <c r="B3599" s="208" t="s">
        <v>132</v>
      </c>
      <c r="C3599" s="203">
        <v>44834.833333333336</v>
      </c>
      <c r="D3599" s="208">
        <v>0</v>
      </c>
      <c r="E3599" s="208">
        <v>0</v>
      </c>
      <c r="F3599" s="208">
        <v>0.56799999999999995</v>
      </c>
      <c r="G3599" s="208">
        <v>0.56799999999999995</v>
      </c>
      <c r="H3599" s="208">
        <v>0</v>
      </c>
      <c r="I3599" s="208">
        <v>0</v>
      </c>
      <c r="J3599" s="208">
        <v>0</v>
      </c>
      <c r="K3599" s="208">
        <v>0</v>
      </c>
      <c r="L3599" s="208"/>
      <c r="M3599" s="208">
        <v>0</v>
      </c>
      <c r="N3599" s="208">
        <v>0</v>
      </c>
      <c r="O3599" s="330">
        <v>1300</v>
      </c>
      <c r="P3599" s="208" t="s">
        <v>257</v>
      </c>
      <c r="Q3599" s="208" t="s">
        <v>258</v>
      </c>
      <c r="R3599" s="208" t="s">
        <v>259</v>
      </c>
      <c r="S3599" s="203">
        <v>44837.596064814818</v>
      </c>
    </row>
    <row r="3600" spans="1:19" x14ac:dyDescent="0.2">
      <c r="A3600" s="208" t="s">
        <v>256</v>
      </c>
      <c r="B3600" s="208" t="s">
        <v>132</v>
      </c>
      <c r="C3600" s="203">
        <v>44834.875</v>
      </c>
      <c r="D3600" s="208">
        <v>0</v>
      </c>
      <c r="E3600" s="208">
        <v>0</v>
      </c>
      <c r="F3600" s="208">
        <v>0.57499999999999996</v>
      </c>
      <c r="G3600" s="208">
        <v>0.57499999999999996</v>
      </c>
      <c r="H3600" s="208">
        <v>0</v>
      </c>
      <c r="I3600" s="208">
        <v>0</v>
      </c>
      <c r="J3600" s="208">
        <v>0</v>
      </c>
      <c r="K3600" s="208">
        <v>0</v>
      </c>
      <c r="L3600" s="208"/>
      <c r="M3600" s="208">
        <v>0</v>
      </c>
      <c r="N3600" s="208">
        <v>0</v>
      </c>
      <c r="O3600" s="330">
        <v>1300</v>
      </c>
      <c r="P3600" s="208" t="s">
        <v>257</v>
      </c>
      <c r="Q3600" s="208" t="s">
        <v>258</v>
      </c>
      <c r="R3600" s="208" t="s">
        <v>259</v>
      </c>
      <c r="S3600" s="203">
        <v>44837.596064814818</v>
      </c>
    </row>
    <row r="3601" spans="1:19" x14ac:dyDescent="0.2">
      <c r="A3601" s="208" t="s">
        <v>256</v>
      </c>
      <c r="B3601" s="208" t="s">
        <v>132</v>
      </c>
      <c r="C3601" s="203">
        <v>44834.916666666664</v>
      </c>
      <c r="D3601" s="208">
        <v>0</v>
      </c>
      <c r="E3601" s="208">
        <v>0</v>
      </c>
      <c r="F3601" s="208">
        <v>0.59699999999999998</v>
      </c>
      <c r="G3601" s="208">
        <v>0.59699999999999998</v>
      </c>
      <c r="H3601" s="208">
        <v>0</v>
      </c>
      <c r="I3601" s="208">
        <v>0</v>
      </c>
      <c r="J3601" s="208">
        <v>0</v>
      </c>
      <c r="K3601" s="208">
        <v>0</v>
      </c>
      <c r="L3601" s="208"/>
      <c r="M3601" s="208">
        <v>0</v>
      </c>
      <c r="N3601" s="208">
        <v>0</v>
      </c>
      <c r="O3601" s="330">
        <v>1300</v>
      </c>
      <c r="P3601" s="208" t="s">
        <v>257</v>
      </c>
      <c r="Q3601" s="208" t="s">
        <v>258</v>
      </c>
      <c r="R3601" s="208" t="s">
        <v>259</v>
      </c>
      <c r="S3601" s="203">
        <v>44837.596064814818</v>
      </c>
    </row>
    <row r="3602" spans="1:19" x14ac:dyDescent="0.2">
      <c r="A3602" s="208" t="s">
        <v>256</v>
      </c>
      <c r="B3602" s="208" t="s">
        <v>132</v>
      </c>
      <c r="C3602" s="203">
        <v>44834.958333333336</v>
      </c>
      <c r="D3602" s="208">
        <v>0</v>
      </c>
      <c r="E3602" s="208">
        <v>0</v>
      </c>
      <c r="F3602" s="208">
        <v>0.64100000000000001</v>
      </c>
      <c r="G3602" s="208">
        <v>0.64100000000000001</v>
      </c>
      <c r="H3602" s="208">
        <v>0</v>
      </c>
      <c r="I3602" s="208">
        <v>0</v>
      </c>
      <c r="J3602" s="208">
        <v>0</v>
      </c>
      <c r="K3602" s="208">
        <v>0</v>
      </c>
      <c r="L3602" s="208"/>
      <c r="M3602" s="208">
        <v>0</v>
      </c>
      <c r="N3602" s="208">
        <v>0</v>
      </c>
      <c r="O3602" s="330">
        <v>1300</v>
      </c>
      <c r="P3602" s="208" t="s">
        <v>257</v>
      </c>
      <c r="Q3602" s="208" t="s">
        <v>258</v>
      </c>
      <c r="R3602" s="208" t="s">
        <v>259</v>
      </c>
      <c r="S3602" s="203">
        <v>44837.596064814818</v>
      </c>
    </row>
    <row r="3603" spans="1:19" x14ac:dyDescent="0.2">
      <c r="A3603" s="208" t="s">
        <v>256</v>
      </c>
      <c r="B3603" s="208" t="s">
        <v>132</v>
      </c>
      <c r="C3603" s="203">
        <v>44835</v>
      </c>
      <c r="D3603" s="208">
        <v>0</v>
      </c>
      <c r="E3603" s="208">
        <v>0</v>
      </c>
      <c r="F3603" s="208">
        <v>0.63600000000000001</v>
      </c>
      <c r="G3603" s="208">
        <v>0.63600000000000001</v>
      </c>
      <c r="H3603" s="208">
        <v>0</v>
      </c>
      <c r="I3603" s="208">
        <v>0</v>
      </c>
      <c r="J3603" s="208">
        <v>0</v>
      </c>
      <c r="K3603" s="208">
        <v>0</v>
      </c>
      <c r="L3603" s="208"/>
      <c r="M3603" s="208">
        <v>0</v>
      </c>
      <c r="N3603" s="208">
        <v>0</v>
      </c>
      <c r="O3603" s="330">
        <v>1300</v>
      </c>
      <c r="P3603" s="208" t="s">
        <v>257</v>
      </c>
      <c r="Q3603" s="208" t="s">
        <v>258</v>
      </c>
      <c r="R3603" s="208" t="s">
        <v>259</v>
      </c>
      <c r="S3603" s="203">
        <v>44837.596064814818</v>
      </c>
    </row>
    <row r="3604" spans="1:19" x14ac:dyDescent="0.2">
      <c r="A3604" s="208"/>
      <c r="B3604" s="208"/>
      <c r="C3604" s="203"/>
      <c r="D3604" s="208"/>
      <c r="E3604" s="208"/>
      <c r="F3604" s="208"/>
      <c r="G3604" s="208"/>
      <c r="H3604" s="208"/>
      <c r="I3604" s="330"/>
      <c r="J3604" s="208"/>
      <c r="K3604" s="330"/>
      <c r="L3604" s="208"/>
      <c r="M3604" s="208"/>
      <c r="N3604" s="330"/>
      <c r="O3604" s="330"/>
      <c r="P3604" s="208"/>
      <c r="Q3604" s="208"/>
      <c r="R3604" s="208"/>
      <c r="S3604" s="203"/>
    </row>
    <row r="3605" spans="1:19" x14ac:dyDescent="0.2">
      <c r="A3605" s="208"/>
      <c r="B3605" s="208"/>
      <c r="C3605" s="203"/>
      <c r="D3605" s="208"/>
      <c r="E3605" s="208"/>
      <c r="F3605" s="208"/>
      <c r="G3605" s="208"/>
      <c r="H3605" s="208"/>
      <c r="I3605" s="330"/>
      <c r="J3605" s="208"/>
      <c r="K3605" s="330"/>
      <c r="L3605" s="208"/>
      <c r="M3605" s="208"/>
      <c r="N3605" s="330"/>
      <c r="O3605" s="330"/>
      <c r="P3605" s="208"/>
      <c r="Q3605" s="208"/>
      <c r="R3605" s="208"/>
      <c r="S3605" s="203"/>
    </row>
    <row r="3606" spans="1:19" x14ac:dyDescent="0.2">
      <c r="A3606" s="208"/>
      <c r="B3606" s="208"/>
      <c r="C3606" s="203"/>
      <c r="D3606" s="208"/>
      <c r="E3606" s="208"/>
      <c r="F3606" s="208"/>
      <c r="G3606" s="208"/>
      <c r="H3606" s="208"/>
      <c r="I3606" s="330"/>
      <c r="J3606" s="208"/>
      <c r="K3606" s="330"/>
      <c r="L3606" s="208"/>
      <c r="M3606" s="208"/>
      <c r="N3606" s="330"/>
      <c r="O3606" s="330"/>
      <c r="P3606" s="208"/>
      <c r="Q3606" s="208"/>
      <c r="R3606" s="208"/>
      <c r="S3606" s="203"/>
    </row>
    <row r="3607" spans="1:19" x14ac:dyDescent="0.2">
      <c r="A3607" s="208"/>
      <c r="B3607" s="208"/>
      <c r="C3607" s="203"/>
      <c r="D3607" s="208"/>
      <c r="E3607" s="208"/>
      <c r="F3607" s="208"/>
      <c r="G3607" s="208"/>
      <c r="H3607" s="208"/>
      <c r="I3607" s="330"/>
      <c r="J3607" s="208"/>
      <c r="K3607" s="330"/>
      <c r="L3607" s="208"/>
      <c r="M3607" s="208"/>
      <c r="N3607" s="330"/>
      <c r="O3607" s="330"/>
      <c r="P3607" s="208"/>
      <c r="Q3607" s="208"/>
      <c r="R3607" s="208"/>
      <c r="S3607" s="203"/>
    </row>
    <row r="3608" spans="1:19" x14ac:dyDescent="0.2">
      <c r="A3608" s="208"/>
      <c r="B3608" s="208"/>
      <c r="C3608" s="203"/>
      <c r="D3608" s="208"/>
      <c r="E3608" s="208"/>
      <c r="F3608" s="208"/>
      <c r="G3608" s="208"/>
      <c r="H3608" s="208"/>
      <c r="I3608" s="330"/>
      <c r="J3608" s="208"/>
      <c r="K3608" s="330"/>
      <c r="L3608" s="208"/>
      <c r="M3608" s="208"/>
      <c r="N3608" s="330"/>
      <c r="O3608" s="330"/>
      <c r="P3608" s="208"/>
      <c r="Q3608" s="208"/>
      <c r="R3608" s="208"/>
      <c r="S3608" s="203"/>
    </row>
    <row r="3609" spans="1:19" x14ac:dyDescent="0.2">
      <c r="A3609" s="208"/>
      <c r="B3609" s="208"/>
      <c r="C3609" s="203"/>
      <c r="D3609" s="208"/>
      <c r="E3609" s="208"/>
      <c r="F3609" s="208"/>
      <c r="G3609" s="208"/>
      <c r="H3609" s="208"/>
      <c r="I3609" s="330"/>
      <c r="J3609" s="208"/>
      <c r="K3609" s="330"/>
      <c r="L3609" s="208"/>
      <c r="M3609" s="208"/>
      <c r="N3609" s="330"/>
      <c r="O3609" s="330"/>
      <c r="P3609" s="208"/>
      <c r="Q3609" s="208"/>
      <c r="R3609" s="208"/>
      <c r="S3609" s="203"/>
    </row>
    <row r="3610" spans="1:19" x14ac:dyDescent="0.2">
      <c r="A3610" s="208"/>
      <c r="B3610" s="208"/>
      <c r="C3610" s="203"/>
      <c r="D3610" s="208"/>
      <c r="E3610" s="208"/>
      <c r="F3610" s="208"/>
      <c r="G3610" s="208"/>
      <c r="H3610" s="208"/>
      <c r="I3610" s="330"/>
      <c r="J3610" s="208"/>
      <c r="K3610" s="330"/>
      <c r="L3610" s="208"/>
      <c r="M3610" s="208"/>
      <c r="N3610" s="330"/>
      <c r="O3610" s="330"/>
      <c r="P3610" s="208"/>
      <c r="Q3610" s="208"/>
      <c r="R3610" s="208"/>
      <c r="S3610" s="203"/>
    </row>
    <row r="3611" spans="1:19" x14ac:dyDescent="0.2">
      <c r="A3611" s="208"/>
      <c r="B3611" s="208"/>
      <c r="C3611" s="203"/>
      <c r="D3611" s="208"/>
      <c r="E3611" s="208"/>
      <c r="F3611" s="208"/>
      <c r="G3611" s="208"/>
      <c r="H3611" s="208"/>
      <c r="I3611" s="330"/>
      <c r="J3611" s="208"/>
      <c r="K3611" s="330"/>
      <c r="L3611" s="208"/>
      <c r="M3611" s="208"/>
      <c r="N3611" s="330"/>
      <c r="O3611" s="330"/>
      <c r="P3611" s="208"/>
      <c r="Q3611" s="208"/>
      <c r="R3611" s="208"/>
      <c r="S3611" s="203"/>
    </row>
    <row r="3612" spans="1:19" x14ac:dyDescent="0.2">
      <c r="A3612" s="208"/>
      <c r="B3612" s="208"/>
      <c r="C3612" s="203"/>
      <c r="D3612" s="208"/>
      <c r="E3612" s="208"/>
      <c r="F3612" s="208"/>
      <c r="G3612" s="208"/>
      <c r="H3612" s="208"/>
      <c r="I3612" s="330"/>
      <c r="J3612" s="208"/>
      <c r="K3612" s="330"/>
      <c r="L3612" s="208"/>
      <c r="M3612" s="208"/>
      <c r="N3612" s="330"/>
      <c r="O3612" s="330"/>
      <c r="P3612" s="208"/>
      <c r="Q3612" s="208"/>
      <c r="R3612" s="208"/>
      <c r="S3612" s="203"/>
    </row>
    <row r="3613" spans="1:19" x14ac:dyDescent="0.2">
      <c r="A3613" s="208"/>
      <c r="B3613" s="208"/>
      <c r="C3613" s="203"/>
      <c r="D3613" s="208"/>
      <c r="E3613" s="208"/>
      <c r="F3613" s="208"/>
      <c r="G3613" s="208"/>
      <c r="H3613" s="208"/>
      <c r="I3613" s="330"/>
      <c r="J3613" s="208"/>
      <c r="K3613" s="330"/>
      <c r="L3613" s="208"/>
      <c r="M3613" s="208"/>
      <c r="N3613" s="330"/>
      <c r="O3613" s="330"/>
      <c r="P3613" s="208"/>
      <c r="Q3613" s="208"/>
      <c r="R3613" s="208"/>
      <c r="S3613" s="203"/>
    </row>
    <row r="3614" spans="1:19" x14ac:dyDescent="0.2">
      <c r="A3614" s="208"/>
      <c r="B3614" s="208"/>
      <c r="C3614" s="203"/>
      <c r="D3614" s="208"/>
      <c r="E3614" s="208"/>
      <c r="F3614" s="208"/>
      <c r="G3614" s="208"/>
      <c r="H3614" s="208"/>
      <c r="I3614" s="330"/>
      <c r="J3614" s="208"/>
      <c r="K3614" s="330"/>
      <c r="L3614" s="208"/>
      <c r="M3614" s="208"/>
      <c r="N3614" s="330"/>
      <c r="O3614" s="330"/>
      <c r="P3614" s="208"/>
      <c r="Q3614" s="208"/>
      <c r="R3614" s="208"/>
      <c r="S3614" s="203"/>
    </row>
    <row r="3615" spans="1:19" x14ac:dyDescent="0.2">
      <c r="A3615" s="208"/>
      <c r="B3615" s="208"/>
      <c r="C3615" s="203"/>
      <c r="D3615" s="208"/>
      <c r="E3615" s="208"/>
      <c r="F3615" s="208"/>
      <c r="G3615" s="208"/>
      <c r="H3615" s="208"/>
      <c r="I3615" s="330"/>
      <c r="J3615" s="208"/>
      <c r="K3615" s="330"/>
      <c r="L3615" s="208"/>
      <c r="M3615" s="208"/>
      <c r="N3615" s="330"/>
      <c r="O3615" s="330"/>
      <c r="P3615" s="208"/>
      <c r="Q3615" s="208"/>
      <c r="R3615" s="208"/>
      <c r="S3615" s="203"/>
    </row>
    <row r="3616" spans="1:19" x14ac:dyDescent="0.2">
      <c r="A3616" s="208"/>
      <c r="B3616" s="208"/>
      <c r="C3616" s="203"/>
      <c r="D3616" s="208"/>
      <c r="E3616" s="208"/>
      <c r="F3616" s="208"/>
      <c r="G3616" s="208"/>
      <c r="H3616" s="208"/>
      <c r="I3616" s="330"/>
      <c r="J3616" s="208"/>
      <c r="K3616" s="330"/>
      <c r="L3616" s="208"/>
      <c r="M3616" s="208"/>
      <c r="N3616" s="330"/>
      <c r="O3616" s="330"/>
      <c r="P3616" s="208"/>
      <c r="Q3616" s="208"/>
      <c r="R3616" s="208"/>
      <c r="S3616" s="203"/>
    </row>
    <row r="3617" spans="1:19" x14ac:dyDescent="0.2">
      <c r="A3617" s="208"/>
      <c r="B3617" s="208"/>
      <c r="C3617" s="203"/>
      <c r="D3617" s="208"/>
      <c r="E3617" s="208"/>
      <c r="F3617" s="208"/>
      <c r="G3617" s="208"/>
      <c r="H3617" s="208"/>
      <c r="I3617" s="330"/>
      <c r="J3617" s="208"/>
      <c r="K3617" s="330"/>
      <c r="L3617" s="208"/>
      <c r="M3617" s="208"/>
      <c r="N3617" s="330"/>
      <c r="O3617" s="330"/>
      <c r="P3617" s="208"/>
      <c r="Q3617" s="208"/>
      <c r="R3617" s="208"/>
      <c r="S3617" s="203"/>
    </row>
    <row r="3618" spans="1:19" x14ac:dyDescent="0.2">
      <c r="A3618" s="208"/>
      <c r="B3618" s="208"/>
      <c r="C3618" s="203"/>
      <c r="D3618" s="208"/>
      <c r="E3618" s="208"/>
      <c r="F3618" s="208"/>
      <c r="G3618" s="208"/>
      <c r="H3618" s="208"/>
      <c r="I3618" s="330"/>
      <c r="J3618" s="208"/>
      <c r="K3618" s="330"/>
      <c r="L3618" s="208"/>
      <c r="M3618" s="208"/>
      <c r="N3618" s="330"/>
      <c r="O3618" s="330"/>
      <c r="P3618" s="208"/>
      <c r="Q3618" s="208"/>
      <c r="R3618" s="208"/>
      <c r="S3618" s="203"/>
    </row>
    <row r="3619" spans="1:19" x14ac:dyDescent="0.2">
      <c r="A3619" s="208"/>
      <c r="B3619" s="208"/>
      <c r="C3619" s="203"/>
      <c r="D3619" s="208"/>
      <c r="E3619" s="208"/>
      <c r="F3619" s="208"/>
      <c r="G3619" s="208"/>
      <c r="H3619" s="208"/>
      <c r="I3619" s="330"/>
      <c r="J3619" s="208"/>
      <c r="K3619" s="330"/>
      <c r="L3619" s="208"/>
      <c r="M3619" s="208"/>
      <c r="N3619" s="330"/>
      <c r="O3619" s="330"/>
      <c r="P3619" s="208"/>
      <c r="Q3619" s="208"/>
      <c r="R3619" s="208"/>
      <c r="S3619" s="203"/>
    </row>
    <row r="3620" spans="1:19" x14ac:dyDescent="0.2">
      <c r="A3620" s="208"/>
      <c r="B3620" s="208"/>
      <c r="C3620" s="203"/>
      <c r="D3620" s="208"/>
      <c r="E3620" s="208"/>
      <c r="F3620" s="208"/>
      <c r="G3620" s="208"/>
      <c r="H3620" s="208"/>
      <c r="I3620" s="330"/>
      <c r="J3620" s="208"/>
      <c r="K3620" s="330"/>
      <c r="L3620" s="208"/>
      <c r="M3620" s="208"/>
      <c r="N3620" s="330"/>
      <c r="O3620" s="330"/>
      <c r="P3620" s="208"/>
      <c r="Q3620" s="208"/>
      <c r="R3620" s="208"/>
      <c r="S3620" s="203"/>
    </row>
    <row r="3621" spans="1:19" x14ac:dyDescent="0.2">
      <c r="A3621" s="208"/>
      <c r="B3621" s="208"/>
      <c r="C3621" s="203"/>
      <c r="D3621" s="208"/>
      <c r="E3621" s="208"/>
      <c r="F3621" s="208"/>
      <c r="G3621" s="208"/>
      <c r="H3621" s="208"/>
      <c r="I3621" s="330"/>
      <c r="J3621" s="208"/>
      <c r="K3621" s="330"/>
      <c r="L3621" s="208"/>
      <c r="M3621" s="208"/>
      <c r="N3621" s="330"/>
      <c r="O3621" s="330"/>
      <c r="P3621" s="208"/>
      <c r="Q3621" s="208"/>
      <c r="R3621" s="208"/>
      <c r="S3621" s="203"/>
    </row>
    <row r="3622" spans="1:19" x14ac:dyDescent="0.2">
      <c r="A3622" s="208"/>
      <c r="B3622" s="208"/>
      <c r="C3622" s="203"/>
      <c r="D3622" s="208"/>
      <c r="E3622" s="208"/>
      <c r="F3622" s="208"/>
      <c r="G3622" s="208"/>
      <c r="H3622" s="208"/>
      <c r="I3622" s="330"/>
      <c r="J3622" s="208"/>
      <c r="K3622" s="330"/>
      <c r="L3622" s="208"/>
      <c r="M3622" s="208"/>
      <c r="N3622" s="330"/>
      <c r="O3622" s="330"/>
      <c r="P3622" s="208"/>
      <c r="Q3622" s="208"/>
      <c r="R3622" s="208"/>
      <c r="S3622" s="203"/>
    </row>
    <row r="3623" spans="1:19" x14ac:dyDescent="0.2">
      <c r="A3623" s="208"/>
      <c r="B3623" s="208"/>
      <c r="C3623" s="203"/>
      <c r="D3623" s="208"/>
      <c r="E3623" s="208"/>
      <c r="F3623" s="208"/>
      <c r="G3623" s="208"/>
      <c r="H3623" s="208"/>
      <c r="I3623" s="330"/>
      <c r="J3623" s="208"/>
      <c r="K3623" s="330"/>
      <c r="L3623" s="208"/>
      <c r="M3623" s="208"/>
      <c r="N3623" s="330"/>
      <c r="O3623" s="330"/>
      <c r="P3623" s="208"/>
      <c r="Q3623" s="208"/>
      <c r="R3623" s="208"/>
      <c r="S3623" s="203"/>
    </row>
    <row r="3624" spans="1:19" x14ac:dyDescent="0.2">
      <c r="A3624" s="208"/>
      <c r="B3624" s="208"/>
      <c r="C3624" s="203"/>
      <c r="D3624" s="208"/>
      <c r="E3624" s="208"/>
      <c r="F3624" s="208"/>
      <c r="G3624" s="208"/>
      <c r="H3624" s="208"/>
      <c r="I3624" s="330"/>
      <c r="J3624" s="208"/>
      <c r="K3624" s="330"/>
      <c r="L3624" s="208"/>
      <c r="M3624" s="208"/>
      <c r="N3624" s="330"/>
      <c r="O3624" s="330"/>
      <c r="P3624" s="208"/>
      <c r="Q3624" s="208"/>
      <c r="R3624" s="208"/>
      <c r="S3624" s="203"/>
    </row>
    <row r="3625" spans="1:19" x14ac:dyDescent="0.2">
      <c r="A3625" s="208"/>
      <c r="B3625" s="208"/>
      <c r="C3625" s="203"/>
      <c r="D3625" s="208"/>
      <c r="E3625" s="208"/>
      <c r="F3625" s="208"/>
      <c r="G3625" s="208"/>
      <c r="H3625" s="208"/>
      <c r="I3625" s="330"/>
      <c r="J3625" s="208"/>
      <c r="K3625" s="330"/>
      <c r="L3625" s="208"/>
      <c r="M3625" s="208"/>
      <c r="N3625" s="330"/>
      <c r="O3625" s="330"/>
      <c r="P3625" s="208"/>
      <c r="Q3625" s="208"/>
      <c r="R3625" s="208"/>
      <c r="S3625" s="203"/>
    </row>
    <row r="3626" spans="1:19" x14ac:dyDescent="0.2">
      <c r="A3626" s="208"/>
      <c r="B3626" s="208"/>
      <c r="C3626" s="203"/>
      <c r="D3626" s="208"/>
      <c r="E3626" s="208"/>
      <c r="F3626" s="208"/>
      <c r="G3626" s="208"/>
      <c r="H3626" s="208"/>
      <c r="I3626" s="330"/>
      <c r="J3626" s="208"/>
      <c r="K3626" s="330"/>
      <c r="L3626" s="208"/>
      <c r="M3626" s="208"/>
      <c r="N3626" s="330"/>
      <c r="O3626" s="330"/>
      <c r="P3626" s="208"/>
      <c r="Q3626" s="208"/>
      <c r="R3626" s="208"/>
      <c r="S3626" s="203"/>
    </row>
    <row r="3627" spans="1:19" x14ac:dyDescent="0.2">
      <c r="A3627" s="208"/>
      <c r="B3627" s="208"/>
      <c r="C3627" s="203"/>
      <c r="D3627" s="208"/>
      <c r="E3627" s="208"/>
      <c r="F3627" s="208"/>
      <c r="G3627" s="208"/>
      <c r="H3627" s="208"/>
      <c r="I3627" s="330"/>
      <c r="J3627" s="208"/>
      <c r="K3627" s="330"/>
      <c r="L3627" s="208"/>
      <c r="M3627" s="208"/>
      <c r="N3627" s="330"/>
      <c r="O3627" s="330"/>
      <c r="P3627" s="208"/>
      <c r="Q3627" s="208"/>
      <c r="R3627" s="208"/>
      <c r="S3627" s="203"/>
    </row>
    <row r="3628" spans="1:19" x14ac:dyDescent="0.2">
      <c r="A3628" s="208"/>
      <c r="B3628" s="208"/>
      <c r="C3628" s="203"/>
      <c r="D3628" s="208"/>
      <c r="E3628" s="208"/>
      <c r="F3628" s="208"/>
      <c r="G3628" s="208"/>
      <c r="H3628" s="208"/>
      <c r="I3628" s="330"/>
      <c r="J3628" s="208"/>
      <c r="K3628" s="330"/>
      <c r="L3628" s="208"/>
      <c r="M3628" s="208"/>
      <c r="N3628" s="330"/>
      <c r="O3628" s="330"/>
      <c r="P3628" s="208"/>
      <c r="Q3628" s="208"/>
      <c r="R3628" s="208"/>
      <c r="S3628" s="203"/>
    </row>
    <row r="3629" spans="1:19" x14ac:dyDescent="0.2">
      <c r="A3629" s="208"/>
      <c r="B3629" s="208"/>
      <c r="C3629" s="203"/>
      <c r="D3629" s="208"/>
      <c r="E3629" s="208"/>
      <c r="F3629" s="208"/>
      <c r="G3629" s="208"/>
      <c r="H3629" s="208"/>
      <c r="I3629" s="330"/>
      <c r="J3629" s="208"/>
      <c r="K3629" s="330"/>
      <c r="L3629" s="208"/>
      <c r="M3629" s="208"/>
      <c r="N3629" s="330"/>
      <c r="O3629" s="330"/>
      <c r="P3629" s="208"/>
      <c r="Q3629" s="208"/>
      <c r="R3629" s="208"/>
      <c r="S3629" s="203"/>
    </row>
    <row r="3630" spans="1:19" x14ac:dyDescent="0.2">
      <c r="A3630" s="208"/>
      <c r="B3630" s="208"/>
      <c r="C3630" s="203"/>
      <c r="D3630" s="208"/>
      <c r="E3630" s="208"/>
      <c r="F3630" s="208"/>
      <c r="G3630" s="208"/>
      <c r="H3630" s="208"/>
      <c r="I3630" s="330"/>
      <c r="J3630" s="208"/>
      <c r="K3630" s="330"/>
      <c r="L3630" s="208"/>
      <c r="M3630" s="208"/>
      <c r="N3630" s="330"/>
      <c r="O3630" s="330"/>
      <c r="P3630" s="208"/>
      <c r="Q3630" s="208"/>
      <c r="R3630" s="208"/>
      <c r="S3630" s="203"/>
    </row>
    <row r="3631" spans="1:19" x14ac:dyDescent="0.2">
      <c r="A3631" s="208"/>
      <c r="B3631" s="208"/>
      <c r="C3631" s="203"/>
      <c r="D3631" s="208"/>
      <c r="E3631" s="208"/>
      <c r="F3631" s="208"/>
      <c r="G3631" s="208"/>
      <c r="H3631" s="208"/>
      <c r="I3631" s="330"/>
      <c r="J3631" s="208"/>
      <c r="K3631" s="330"/>
      <c r="L3631" s="208"/>
      <c r="M3631" s="208"/>
      <c r="N3631" s="330"/>
      <c r="O3631" s="330"/>
      <c r="P3631" s="208"/>
      <c r="Q3631" s="208"/>
      <c r="R3631" s="208"/>
      <c r="S3631" s="203"/>
    </row>
    <row r="3632" spans="1:19" x14ac:dyDescent="0.2">
      <c r="A3632" s="208"/>
      <c r="B3632" s="208"/>
      <c r="C3632" s="203"/>
      <c r="D3632" s="208"/>
      <c r="E3632" s="208"/>
      <c r="F3632" s="208"/>
      <c r="G3632" s="208"/>
      <c r="H3632" s="208"/>
      <c r="I3632" s="330"/>
      <c r="J3632" s="208"/>
      <c r="K3632" s="330"/>
      <c r="L3632" s="208"/>
      <c r="M3632" s="208"/>
      <c r="N3632" s="330"/>
      <c r="O3632" s="330"/>
      <c r="P3632" s="208"/>
      <c r="Q3632" s="208"/>
      <c r="R3632" s="208"/>
      <c r="S3632" s="203"/>
    </row>
    <row r="3633" spans="1:19" x14ac:dyDescent="0.2">
      <c r="A3633" s="208"/>
      <c r="B3633" s="208"/>
      <c r="C3633" s="203"/>
      <c r="D3633" s="208"/>
      <c r="E3633" s="208"/>
      <c r="F3633" s="208"/>
      <c r="G3633" s="208"/>
      <c r="H3633" s="208"/>
      <c r="I3633" s="330"/>
      <c r="J3633" s="208"/>
      <c r="K3633" s="330"/>
      <c r="L3633" s="208"/>
      <c r="M3633" s="208"/>
      <c r="N3633" s="330"/>
      <c r="O3633" s="330"/>
      <c r="P3633" s="208"/>
      <c r="Q3633" s="208"/>
      <c r="R3633" s="208"/>
      <c r="S3633" s="203"/>
    </row>
    <row r="3634" spans="1:19" x14ac:dyDescent="0.2">
      <c r="A3634" s="208"/>
      <c r="B3634" s="208"/>
      <c r="C3634" s="203"/>
      <c r="D3634" s="208"/>
      <c r="E3634" s="208"/>
      <c r="F3634" s="208"/>
      <c r="G3634" s="208"/>
      <c r="H3634" s="208"/>
      <c r="I3634" s="330"/>
      <c r="J3634" s="208"/>
      <c r="K3634" s="330"/>
      <c r="L3634" s="208"/>
      <c r="M3634" s="208"/>
      <c r="N3634" s="330"/>
      <c r="O3634" s="330"/>
      <c r="P3634" s="208"/>
      <c r="Q3634" s="208"/>
      <c r="R3634" s="208"/>
      <c r="S3634" s="203"/>
    </row>
    <row r="3635" spans="1:19" x14ac:dyDescent="0.2">
      <c r="A3635" s="208"/>
      <c r="B3635" s="208"/>
      <c r="C3635" s="203"/>
      <c r="D3635" s="208"/>
      <c r="E3635" s="208"/>
      <c r="F3635" s="208"/>
      <c r="G3635" s="208"/>
      <c r="H3635" s="208"/>
      <c r="I3635" s="330"/>
      <c r="J3635" s="208"/>
      <c r="K3635" s="330"/>
      <c r="L3635" s="208"/>
      <c r="M3635" s="208"/>
      <c r="N3635" s="330"/>
      <c r="O3635" s="330"/>
      <c r="P3635" s="208"/>
      <c r="Q3635" s="208"/>
      <c r="R3635" s="208"/>
      <c r="S3635" s="203"/>
    </row>
    <row r="3636" spans="1:19" x14ac:dyDescent="0.2">
      <c r="A3636" s="208"/>
      <c r="B3636" s="208"/>
      <c r="C3636" s="203"/>
      <c r="D3636" s="208"/>
      <c r="E3636" s="208"/>
      <c r="F3636" s="208"/>
      <c r="G3636" s="208"/>
      <c r="H3636" s="208"/>
      <c r="I3636" s="330"/>
      <c r="J3636" s="208"/>
      <c r="K3636" s="330"/>
      <c r="L3636" s="208"/>
      <c r="M3636" s="208"/>
      <c r="N3636" s="330"/>
      <c r="O3636" s="330"/>
      <c r="P3636" s="208"/>
      <c r="Q3636" s="208"/>
      <c r="R3636" s="208"/>
      <c r="S3636" s="203"/>
    </row>
    <row r="3637" spans="1:19" x14ac:dyDescent="0.2">
      <c r="A3637" s="208"/>
      <c r="B3637" s="208"/>
      <c r="C3637" s="203"/>
      <c r="D3637" s="208"/>
      <c r="E3637" s="208"/>
      <c r="F3637" s="208"/>
      <c r="G3637" s="208"/>
      <c r="H3637" s="208"/>
      <c r="I3637" s="330"/>
      <c r="J3637" s="208"/>
      <c r="K3637" s="330"/>
      <c r="L3637" s="208"/>
      <c r="M3637" s="208"/>
      <c r="N3637" s="330"/>
      <c r="O3637" s="330"/>
      <c r="P3637" s="208"/>
      <c r="Q3637" s="208"/>
      <c r="R3637" s="208"/>
      <c r="S3637" s="203"/>
    </row>
    <row r="3638" spans="1:19" x14ac:dyDescent="0.2">
      <c r="A3638" s="208"/>
      <c r="B3638" s="208"/>
      <c r="C3638" s="203"/>
      <c r="D3638" s="208"/>
      <c r="E3638" s="208"/>
      <c r="F3638" s="208"/>
      <c r="G3638" s="208"/>
      <c r="H3638" s="208"/>
      <c r="I3638" s="330"/>
      <c r="J3638" s="208"/>
      <c r="K3638" s="330"/>
      <c r="L3638" s="208"/>
      <c r="M3638" s="208"/>
      <c r="N3638" s="330"/>
      <c r="O3638" s="330"/>
      <c r="P3638" s="208"/>
      <c r="Q3638" s="208"/>
      <c r="R3638" s="208"/>
      <c r="S3638" s="203"/>
    </row>
    <row r="3639" spans="1:19" x14ac:dyDescent="0.2">
      <c r="A3639" s="208"/>
      <c r="B3639" s="208"/>
      <c r="C3639" s="203"/>
      <c r="D3639" s="208"/>
      <c r="E3639" s="208"/>
      <c r="F3639" s="208"/>
      <c r="G3639" s="208"/>
      <c r="H3639" s="208"/>
      <c r="I3639" s="330"/>
      <c r="J3639" s="208"/>
      <c r="K3639" s="330"/>
      <c r="L3639" s="208"/>
      <c r="M3639" s="208"/>
      <c r="N3639" s="330"/>
      <c r="O3639" s="330"/>
      <c r="P3639" s="208"/>
      <c r="Q3639" s="208"/>
      <c r="R3639" s="208"/>
      <c r="S3639" s="203"/>
    </row>
    <row r="3640" spans="1:19" x14ac:dyDescent="0.2">
      <c r="A3640" s="208"/>
      <c r="B3640" s="208"/>
      <c r="C3640" s="203"/>
      <c r="D3640" s="208"/>
      <c r="E3640" s="208"/>
      <c r="F3640" s="208"/>
      <c r="G3640" s="208"/>
      <c r="H3640" s="208"/>
      <c r="I3640" s="330"/>
      <c r="J3640" s="208"/>
      <c r="K3640" s="330"/>
      <c r="L3640" s="208"/>
      <c r="M3640" s="208"/>
      <c r="N3640" s="330"/>
      <c r="O3640" s="330"/>
      <c r="P3640" s="208"/>
      <c r="Q3640" s="208"/>
      <c r="R3640" s="208"/>
      <c r="S3640" s="203"/>
    </row>
    <row r="3641" spans="1:19" x14ac:dyDescent="0.2">
      <c r="A3641" s="208"/>
      <c r="B3641" s="208"/>
      <c r="C3641" s="203"/>
      <c r="D3641" s="208"/>
      <c r="E3641" s="208"/>
      <c r="F3641" s="208"/>
      <c r="G3641" s="208"/>
      <c r="H3641" s="208"/>
      <c r="I3641" s="330"/>
      <c r="J3641" s="208"/>
      <c r="K3641" s="330"/>
      <c r="L3641" s="208"/>
      <c r="M3641" s="208"/>
      <c r="N3641" s="330"/>
      <c r="O3641" s="330"/>
      <c r="P3641" s="208"/>
      <c r="Q3641" s="208"/>
      <c r="R3641" s="208"/>
      <c r="S3641" s="203"/>
    </row>
    <row r="3642" spans="1:19" x14ac:dyDescent="0.2">
      <c r="A3642" s="208"/>
      <c r="B3642" s="208"/>
      <c r="C3642" s="203"/>
      <c r="D3642" s="208"/>
      <c r="E3642" s="208"/>
      <c r="F3642" s="208"/>
      <c r="G3642" s="208"/>
      <c r="H3642" s="208"/>
      <c r="I3642" s="330"/>
      <c r="J3642" s="208"/>
      <c r="K3642" s="330"/>
      <c r="L3642" s="208"/>
      <c r="M3642" s="208"/>
      <c r="N3642" s="330"/>
      <c r="O3642" s="330"/>
      <c r="P3642" s="208"/>
      <c r="Q3642" s="208"/>
      <c r="R3642" s="208"/>
      <c r="S3642" s="203"/>
    </row>
    <row r="3643" spans="1:19" x14ac:dyDescent="0.2">
      <c r="A3643" s="208"/>
      <c r="B3643" s="208"/>
      <c r="C3643" s="203"/>
      <c r="D3643" s="208"/>
      <c r="E3643" s="208"/>
      <c r="F3643" s="208"/>
      <c r="G3643" s="208"/>
      <c r="H3643" s="208"/>
      <c r="I3643" s="330"/>
      <c r="J3643" s="208"/>
      <c r="K3643" s="330"/>
      <c r="L3643" s="208"/>
      <c r="M3643" s="208"/>
      <c r="N3643" s="330"/>
      <c r="O3643" s="330"/>
      <c r="P3643" s="208"/>
      <c r="Q3643" s="208"/>
      <c r="R3643" s="208"/>
      <c r="S3643" s="203"/>
    </row>
    <row r="3644" spans="1:19" x14ac:dyDescent="0.2">
      <c r="A3644" s="208"/>
      <c r="B3644" s="208"/>
      <c r="C3644" s="203"/>
      <c r="D3644" s="208"/>
      <c r="E3644" s="208"/>
      <c r="F3644" s="208"/>
      <c r="G3644" s="208"/>
      <c r="H3644" s="208"/>
      <c r="I3644" s="330"/>
      <c r="J3644" s="208"/>
      <c r="K3644" s="330"/>
      <c r="L3644" s="208"/>
      <c r="M3644" s="208"/>
      <c r="N3644" s="330"/>
      <c r="O3644" s="330"/>
      <c r="P3644" s="208"/>
      <c r="Q3644" s="208"/>
      <c r="R3644" s="208"/>
      <c r="S3644" s="203"/>
    </row>
    <row r="3645" spans="1:19" x14ac:dyDescent="0.2">
      <c r="A3645" s="208"/>
      <c r="B3645" s="208"/>
      <c r="C3645" s="203"/>
      <c r="D3645" s="208"/>
      <c r="E3645" s="208"/>
      <c r="F3645" s="208"/>
      <c r="G3645" s="208"/>
      <c r="H3645" s="208"/>
      <c r="I3645" s="330"/>
      <c r="J3645" s="208"/>
      <c r="K3645" s="330"/>
      <c r="L3645" s="208"/>
      <c r="M3645" s="208"/>
      <c r="N3645" s="330"/>
      <c r="O3645" s="330"/>
      <c r="P3645" s="208"/>
      <c r="Q3645" s="208"/>
      <c r="R3645" s="208"/>
      <c r="S3645" s="203"/>
    </row>
    <row r="3646" spans="1:19" x14ac:dyDescent="0.2">
      <c r="A3646" s="208"/>
      <c r="B3646" s="208"/>
      <c r="C3646" s="203"/>
      <c r="D3646" s="208"/>
      <c r="E3646" s="208"/>
      <c r="F3646" s="208"/>
      <c r="G3646" s="208"/>
      <c r="H3646" s="208"/>
      <c r="I3646" s="330"/>
      <c r="J3646" s="208"/>
      <c r="K3646" s="330"/>
      <c r="L3646" s="208"/>
      <c r="M3646" s="208"/>
      <c r="N3646" s="330"/>
      <c r="O3646" s="330"/>
      <c r="P3646" s="208"/>
      <c r="Q3646" s="208"/>
      <c r="R3646" s="208"/>
      <c r="S3646" s="203"/>
    </row>
    <row r="3647" spans="1:19" x14ac:dyDescent="0.2">
      <c r="A3647" s="208"/>
      <c r="B3647" s="208"/>
      <c r="C3647" s="203"/>
      <c r="D3647" s="208"/>
      <c r="E3647" s="208"/>
      <c r="F3647" s="208"/>
      <c r="G3647" s="208"/>
      <c r="H3647" s="208"/>
      <c r="I3647" s="330"/>
      <c r="J3647" s="208"/>
      <c r="K3647" s="330"/>
      <c r="L3647" s="208"/>
      <c r="M3647" s="208"/>
      <c r="N3647" s="330"/>
      <c r="O3647" s="330"/>
      <c r="P3647" s="208"/>
      <c r="Q3647" s="208"/>
      <c r="R3647" s="208"/>
      <c r="S3647" s="203"/>
    </row>
    <row r="3648" spans="1:19" x14ac:dyDescent="0.2">
      <c r="A3648" s="208"/>
      <c r="B3648" s="208"/>
      <c r="C3648" s="203"/>
      <c r="D3648" s="208"/>
      <c r="E3648" s="208"/>
      <c r="F3648" s="208"/>
      <c r="G3648" s="208"/>
      <c r="H3648" s="208"/>
      <c r="I3648" s="330"/>
      <c r="J3648" s="208"/>
      <c r="K3648" s="330"/>
      <c r="L3648" s="208"/>
      <c r="M3648" s="208"/>
      <c r="N3648" s="330"/>
      <c r="O3648" s="330"/>
      <c r="P3648" s="208"/>
      <c r="Q3648" s="208"/>
      <c r="R3648" s="208"/>
      <c r="S3648" s="203"/>
    </row>
    <row r="3649" spans="1:19" x14ac:dyDescent="0.2">
      <c r="A3649" s="208"/>
      <c r="B3649" s="208"/>
      <c r="C3649" s="203"/>
      <c r="D3649" s="208"/>
      <c r="E3649" s="208"/>
      <c r="F3649" s="208"/>
      <c r="G3649" s="208"/>
      <c r="H3649" s="208"/>
      <c r="I3649" s="330"/>
      <c r="J3649" s="208"/>
      <c r="K3649" s="330"/>
      <c r="L3649" s="208"/>
      <c r="M3649" s="208"/>
      <c r="N3649" s="330"/>
      <c r="O3649" s="330"/>
      <c r="P3649" s="208"/>
      <c r="Q3649" s="208"/>
      <c r="R3649" s="208"/>
      <c r="S3649" s="203"/>
    </row>
    <row r="3650" spans="1:19" x14ac:dyDescent="0.2">
      <c r="A3650" s="208"/>
      <c r="B3650" s="208"/>
      <c r="C3650" s="203"/>
      <c r="D3650" s="208"/>
      <c r="E3650" s="208"/>
      <c r="F3650" s="208"/>
      <c r="G3650" s="208"/>
      <c r="H3650" s="208"/>
      <c r="I3650" s="330"/>
      <c r="J3650" s="208"/>
      <c r="K3650" s="330"/>
      <c r="L3650" s="208"/>
      <c r="M3650" s="208"/>
      <c r="N3650" s="330"/>
      <c r="O3650" s="330"/>
      <c r="P3650" s="208"/>
      <c r="Q3650" s="208"/>
      <c r="R3650" s="208"/>
      <c r="S3650" s="203"/>
    </row>
    <row r="3651" spans="1:19" x14ac:dyDescent="0.2">
      <c r="A3651" s="208"/>
      <c r="B3651" s="208"/>
      <c r="C3651" s="203"/>
      <c r="D3651" s="208"/>
      <c r="E3651" s="208"/>
      <c r="F3651" s="208"/>
      <c r="G3651" s="208"/>
      <c r="H3651" s="208"/>
      <c r="I3651" s="330"/>
      <c r="J3651" s="208"/>
      <c r="K3651" s="330"/>
      <c r="L3651" s="208"/>
      <c r="M3651" s="208"/>
      <c r="N3651" s="330"/>
      <c r="O3651" s="330"/>
      <c r="P3651" s="208"/>
      <c r="Q3651" s="208"/>
      <c r="R3651" s="208"/>
      <c r="S3651" s="203"/>
    </row>
    <row r="3652" spans="1:19" x14ac:dyDescent="0.2">
      <c r="A3652" s="208"/>
      <c r="B3652" s="208"/>
      <c r="C3652" s="203"/>
      <c r="D3652" s="208"/>
      <c r="E3652" s="208"/>
      <c r="F3652" s="208"/>
      <c r="G3652" s="208"/>
      <c r="H3652" s="208"/>
      <c r="I3652" s="330"/>
      <c r="J3652" s="208"/>
      <c r="K3652" s="330"/>
      <c r="L3652" s="208"/>
      <c r="M3652" s="208"/>
      <c r="N3652" s="330"/>
      <c r="O3652" s="330"/>
      <c r="P3652" s="208"/>
      <c r="Q3652" s="208"/>
      <c r="R3652" s="208"/>
      <c r="S3652" s="203"/>
    </row>
    <row r="3653" spans="1:19" x14ac:dyDescent="0.2">
      <c r="A3653" s="208"/>
      <c r="B3653" s="208"/>
      <c r="C3653" s="203"/>
      <c r="D3653" s="208"/>
      <c r="E3653" s="208"/>
      <c r="F3653" s="208"/>
      <c r="G3653" s="208"/>
      <c r="H3653" s="208"/>
      <c r="I3653" s="330"/>
      <c r="J3653" s="208"/>
      <c r="K3653" s="330"/>
      <c r="L3653" s="208"/>
      <c r="M3653" s="208"/>
      <c r="N3653" s="330"/>
      <c r="O3653" s="330"/>
      <c r="P3653" s="208"/>
      <c r="Q3653" s="208"/>
      <c r="R3653" s="208"/>
      <c r="S3653" s="203"/>
    </row>
    <row r="3654" spans="1:19" x14ac:dyDescent="0.2">
      <c r="A3654" s="208"/>
      <c r="B3654" s="208"/>
      <c r="C3654" s="203"/>
      <c r="D3654" s="208"/>
      <c r="E3654" s="208"/>
      <c r="F3654" s="208"/>
      <c r="G3654" s="208"/>
      <c r="H3654" s="208"/>
      <c r="I3654" s="208"/>
      <c r="J3654" s="208"/>
      <c r="K3654" s="330"/>
      <c r="L3654" s="208"/>
      <c r="M3654" s="208"/>
      <c r="N3654" s="330"/>
      <c r="O3654" s="330"/>
      <c r="P3654" s="208"/>
      <c r="Q3654" s="208"/>
      <c r="R3654" s="208"/>
      <c r="S3654" s="203"/>
    </row>
    <row r="3655" spans="1:19" x14ac:dyDescent="0.2">
      <c r="A3655" s="208"/>
      <c r="B3655" s="208"/>
      <c r="C3655" s="203"/>
      <c r="D3655" s="208"/>
      <c r="E3655" s="208"/>
      <c r="F3655" s="208"/>
      <c r="G3655" s="208"/>
      <c r="H3655" s="208"/>
      <c r="I3655" s="330"/>
      <c r="J3655" s="208"/>
      <c r="K3655" s="330"/>
      <c r="L3655" s="208"/>
      <c r="M3655" s="208"/>
      <c r="N3655" s="330"/>
      <c r="O3655" s="330"/>
      <c r="P3655" s="208"/>
      <c r="Q3655" s="208"/>
      <c r="R3655" s="208"/>
      <c r="S3655" s="203"/>
    </row>
    <row r="3656" spans="1:19" x14ac:dyDescent="0.2">
      <c r="A3656" s="208"/>
      <c r="B3656" s="208"/>
      <c r="C3656" s="203"/>
      <c r="D3656" s="208"/>
      <c r="E3656" s="208"/>
      <c r="F3656" s="208"/>
      <c r="G3656" s="208"/>
      <c r="H3656" s="208"/>
      <c r="I3656" s="330"/>
      <c r="J3656" s="208"/>
      <c r="K3656" s="330"/>
      <c r="L3656" s="208"/>
      <c r="M3656" s="208"/>
      <c r="N3656" s="330"/>
      <c r="O3656" s="330"/>
      <c r="P3656" s="208"/>
      <c r="Q3656" s="208"/>
      <c r="R3656" s="208"/>
      <c r="S3656" s="203"/>
    </row>
    <row r="3657" spans="1:19" x14ac:dyDescent="0.2">
      <c r="A3657" s="208"/>
      <c r="B3657" s="208"/>
      <c r="C3657" s="203"/>
      <c r="D3657" s="208"/>
      <c r="E3657" s="208"/>
      <c r="F3657" s="208"/>
      <c r="G3657" s="208"/>
      <c r="H3657" s="208"/>
      <c r="I3657" s="330"/>
      <c r="J3657" s="208"/>
      <c r="K3657" s="330"/>
      <c r="L3657" s="208"/>
      <c r="M3657" s="208"/>
      <c r="N3657" s="330"/>
      <c r="O3657" s="330"/>
      <c r="P3657" s="208"/>
      <c r="Q3657" s="208"/>
      <c r="R3657" s="208"/>
      <c r="S3657" s="203"/>
    </row>
    <row r="3658" spans="1:19" x14ac:dyDescent="0.2">
      <c r="A3658" s="208"/>
      <c r="B3658" s="208"/>
      <c r="C3658" s="203"/>
      <c r="D3658" s="208"/>
      <c r="E3658" s="208"/>
      <c r="F3658" s="208"/>
      <c r="G3658" s="208"/>
      <c r="H3658" s="208"/>
      <c r="I3658" s="330"/>
      <c r="J3658" s="208"/>
      <c r="K3658" s="330"/>
      <c r="L3658" s="208"/>
      <c r="M3658" s="208"/>
      <c r="N3658" s="330"/>
      <c r="O3658" s="330"/>
      <c r="P3658" s="208"/>
      <c r="Q3658" s="208"/>
      <c r="R3658" s="208"/>
      <c r="S3658" s="203"/>
    </row>
    <row r="3659" spans="1:19" x14ac:dyDescent="0.2">
      <c r="A3659" s="208"/>
      <c r="B3659" s="208"/>
      <c r="C3659" s="203"/>
      <c r="D3659" s="208"/>
      <c r="E3659" s="208"/>
      <c r="F3659" s="208"/>
      <c r="G3659" s="208"/>
      <c r="H3659" s="208"/>
      <c r="I3659" s="330"/>
      <c r="J3659" s="208"/>
      <c r="K3659" s="330"/>
      <c r="L3659" s="208"/>
      <c r="M3659" s="208"/>
      <c r="N3659" s="330"/>
      <c r="O3659" s="330"/>
      <c r="P3659" s="208"/>
      <c r="Q3659" s="208"/>
      <c r="R3659" s="208"/>
      <c r="S3659" s="203"/>
    </row>
    <row r="3660" spans="1:19" x14ac:dyDescent="0.2">
      <c r="A3660" s="208"/>
      <c r="B3660" s="208"/>
      <c r="C3660" s="203"/>
      <c r="D3660" s="208"/>
      <c r="E3660" s="208"/>
      <c r="F3660" s="208"/>
      <c r="G3660" s="208"/>
      <c r="H3660" s="208"/>
      <c r="I3660" s="330"/>
      <c r="J3660" s="208"/>
      <c r="K3660" s="330"/>
      <c r="L3660" s="208"/>
      <c r="M3660" s="208"/>
      <c r="N3660" s="330"/>
      <c r="O3660" s="330"/>
      <c r="P3660" s="208"/>
      <c r="Q3660" s="208"/>
      <c r="R3660" s="208"/>
      <c r="S3660" s="203"/>
    </row>
    <row r="3661" spans="1:19" x14ac:dyDescent="0.2">
      <c r="A3661" s="208"/>
      <c r="B3661" s="208"/>
      <c r="C3661" s="203"/>
      <c r="D3661" s="208"/>
      <c r="E3661" s="208"/>
      <c r="F3661" s="208"/>
      <c r="G3661" s="208"/>
      <c r="H3661" s="208"/>
      <c r="I3661" s="330"/>
      <c r="J3661" s="208"/>
      <c r="K3661" s="330"/>
      <c r="L3661" s="208"/>
      <c r="M3661" s="208"/>
      <c r="N3661" s="330"/>
      <c r="O3661" s="330"/>
      <c r="P3661" s="208"/>
      <c r="Q3661" s="208"/>
      <c r="R3661" s="208"/>
      <c r="S3661" s="203"/>
    </row>
    <row r="3662" spans="1:19" x14ac:dyDescent="0.2">
      <c r="A3662" s="208"/>
      <c r="B3662" s="208"/>
      <c r="C3662" s="203"/>
      <c r="D3662" s="208"/>
      <c r="E3662" s="208"/>
      <c r="F3662" s="208"/>
      <c r="G3662" s="208"/>
      <c r="H3662" s="208"/>
      <c r="I3662" s="330"/>
      <c r="J3662" s="208"/>
      <c r="K3662" s="330"/>
      <c r="L3662" s="208"/>
      <c r="M3662" s="208"/>
      <c r="N3662" s="330"/>
      <c r="O3662" s="330"/>
      <c r="P3662" s="208"/>
      <c r="Q3662" s="208"/>
      <c r="R3662" s="208"/>
      <c r="S3662" s="203"/>
    </row>
    <row r="3663" spans="1:19" x14ac:dyDescent="0.2">
      <c r="A3663" s="208"/>
      <c r="B3663" s="208"/>
      <c r="C3663" s="203"/>
      <c r="D3663" s="208"/>
      <c r="E3663" s="208"/>
      <c r="F3663" s="208"/>
      <c r="G3663" s="208"/>
      <c r="H3663" s="208"/>
      <c r="I3663" s="330"/>
      <c r="J3663" s="208"/>
      <c r="K3663" s="330"/>
      <c r="L3663" s="208"/>
      <c r="M3663" s="208"/>
      <c r="N3663" s="330"/>
      <c r="O3663" s="330"/>
      <c r="P3663" s="208"/>
      <c r="Q3663" s="208"/>
      <c r="R3663" s="208"/>
      <c r="S3663" s="203"/>
    </row>
    <row r="3664" spans="1:19" x14ac:dyDescent="0.2">
      <c r="A3664" s="208"/>
      <c r="B3664" s="208"/>
      <c r="C3664" s="203"/>
      <c r="D3664" s="208"/>
      <c r="E3664" s="208"/>
      <c r="F3664" s="208"/>
      <c r="G3664" s="208"/>
      <c r="H3664" s="208"/>
      <c r="I3664" s="330"/>
      <c r="J3664" s="208"/>
      <c r="K3664" s="330"/>
      <c r="L3664" s="208"/>
      <c r="M3664" s="208"/>
      <c r="N3664" s="330"/>
      <c r="O3664" s="330"/>
      <c r="P3664" s="208"/>
      <c r="Q3664" s="208"/>
      <c r="R3664" s="208"/>
      <c r="S3664" s="203"/>
    </row>
    <row r="3665" spans="1:19" x14ac:dyDescent="0.2">
      <c r="A3665" s="208"/>
      <c r="B3665" s="208"/>
      <c r="C3665" s="203"/>
      <c r="D3665" s="208"/>
      <c r="E3665" s="208"/>
      <c r="F3665" s="208"/>
      <c r="G3665" s="208"/>
      <c r="H3665" s="208"/>
      <c r="I3665" s="330"/>
      <c r="J3665" s="208"/>
      <c r="K3665" s="330"/>
      <c r="L3665" s="208"/>
      <c r="M3665" s="208"/>
      <c r="N3665" s="330"/>
      <c r="O3665" s="330"/>
      <c r="P3665" s="208"/>
      <c r="Q3665" s="208"/>
      <c r="R3665" s="208"/>
      <c r="S3665" s="203"/>
    </row>
    <row r="3666" spans="1:19" x14ac:dyDescent="0.2">
      <c r="A3666" s="208"/>
      <c r="B3666" s="208"/>
      <c r="C3666" s="203"/>
      <c r="D3666" s="208"/>
      <c r="E3666" s="208"/>
      <c r="F3666" s="208"/>
      <c r="G3666" s="208"/>
      <c r="H3666" s="208"/>
      <c r="I3666" s="330"/>
      <c r="J3666" s="208"/>
      <c r="K3666" s="330"/>
      <c r="L3666" s="208"/>
      <c r="M3666" s="208"/>
      <c r="N3666" s="330"/>
      <c r="O3666" s="330"/>
      <c r="P3666" s="208"/>
      <c r="Q3666" s="208"/>
      <c r="R3666" s="208"/>
      <c r="S3666" s="203"/>
    </row>
    <row r="3667" spans="1:19" x14ac:dyDescent="0.2">
      <c r="A3667" s="208"/>
      <c r="B3667" s="208"/>
      <c r="C3667" s="203"/>
      <c r="D3667" s="208"/>
      <c r="E3667" s="208"/>
      <c r="F3667" s="208"/>
      <c r="G3667" s="208"/>
      <c r="H3667" s="208"/>
      <c r="I3667" s="330"/>
      <c r="J3667" s="208"/>
      <c r="K3667" s="330"/>
      <c r="L3667" s="208"/>
      <c r="M3667" s="208"/>
      <c r="N3667" s="330"/>
      <c r="O3667" s="330"/>
      <c r="P3667" s="208"/>
      <c r="Q3667" s="208"/>
      <c r="R3667" s="208"/>
      <c r="S3667" s="203"/>
    </row>
    <row r="3668" spans="1:19" x14ac:dyDescent="0.2">
      <c r="A3668" s="208"/>
      <c r="B3668" s="208"/>
      <c r="C3668" s="203"/>
      <c r="D3668" s="208"/>
      <c r="E3668" s="208"/>
      <c r="F3668" s="208"/>
      <c r="G3668" s="208"/>
      <c r="H3668" s="208"/>
      <c r="I3668" s="330"/>
      <c r="J3668" s="208"/>
      <c r="K3668" s="330"/>
      <c r="L3668" s="208"/>
      <c r="M3668" s="208"/>
      <c r="N3668" s="330"/>
      <c r="O3668" s="330"/>
      <c r="P3668" s="208"/>
      <c r="Q3668" s="208"/>
      <c r="R3668" s="208"/>
      <c r="S3668" s="203"/>
    </row>
    <row r="3669" spans="1:19" x14ac:dyDescent="0.2">
      <c r="A3669" s="208"/>
      <c r="B3669" s="208"/>
      <c r="C3669" s="203"/>
      <c r="D3669" s="208"/>
      <c r="E3669" s="208"/>
      <c r="F3669" s="208"/>
      <c r="G3669" s="208"/>
      <c r="H3669" s="208"/>
      <c r="I3669" s="330"/>
      <c r="J3669" s="208"/>
      <c r="K3669" s="330"/>
      <c r="L3669" s="208"/>
      <c r="M3669" s="208"/>
      <c r="N3669" s="330"/>
      <c r="O3669" s="330"/>
      <c r="P3669" s="208"/>
      <c r="Q3669" s="208"/>
      <c r="R3669" s="208"/>
      <c r="S3669" s="203"/>
    </row>
    <row r="3670" spans="1:19" x14ac:dyDescent="0.2">
      <c r="A3670" s="208"/>
      <c r="B3670" s="208"/>
      <c r="C3670" s="203"/>
      <c r="D3670" s="208"/>
      <c r="E3670" s="208"/>
      <c r="F3670" s="208"/>
      <c r="G3670" s="208"/>
      <c r="H3670" s="208"/>
      <c r="I3670" s="330"/>
      <c r="J3670" s="208"/>
      <c r="K3670" s="330"/>
      <c r="L3670" s="208"/>
      <c r="M3670" s="208"/>
      <c r="N3670" s="330"/>
      <c r="O3670" s="330"/>
      <c r="P3670" s="208"/>
      <c r="Q3670" s="208"/>
      <c r="R3670" s="208"/>
      <c r="S3670" s="203"/>
    </row>
    <row r="3671" spans="1:19" x14ac:dyDescent="0.2">
      <c r="A3671" s="208"/>
      <c r="B3671" s="208"/>
      <c r="C3671" s="203"/>
      <c r="D3671" s="208"/>
      <c r="E3671" s="208"/>
      <c r="F3671" s="208"/>
      <c r="G3671" s="208"/>
      <c r="H3671" s="208"/>
      <c r="I3671" s="330"/>
      <c r="J3671" s="208"/>
      <c r="K3671" s="330"/>
      <c r="L3671" s="208"/>
      <c r="M3671" s="208"/>
      <c r="N3671" s="330"/>
      <c r="O3671" s="330"/>
      <c r="P3671" s="208"/>
      <c r="Q3671" s="208"/>
      <c r="R3671" s="208"/>
      <c r="S3671" s="203"/>
    </row>
    <row r="3672" spans="1:19" x14ac:dyDescent="0.2">
      <c r="A3672" s="208"/>
      <c r="B3672" s="208"/>
      <c r="C3672" s="203"/>
      <c r="D3672" s="208"/>
      <c r="E3672" s="208"/>
      <c r="F3672" s="208"/>
      <c r="G3672" s="208"/>
      <c r="H3672" s="208"/>
      <c r="I3672" s="330"/>
      <c r="J3672" s="208"/>
      <c r="K3672" s="330"/>
      <c r="L3672" s="208"/>
      <c r="M3672" s="208"/>
      <c r="N3672" s="330"/>
      <c r="O3672" s="330"/>
      <c r="P3672" s="208"/>
      <c r="Q3672" s="208"/>
      <c r="R3672" s="208"/>
      <c r="S3672" s="203"/>
    </row>
    <row r="3673" spans="1:19" x14ac:dyDescent="0.2">
      <c r="A3673" s="208"/>
      <c r="B3673" s="208"/>
      <c r="C3673" s="203"/>
      <c r="D3673" s="208"/>
      <c r="E3673" s="208"/>
      <c r="F3673" s="208"/>
      <c r="G3673" s="208"/>
      <c r="H3673" s="208"/>
      <c r="I3673" s="330"/>
      <c r="J3673" s="208"/>
      <c r="K3673" s="330"/>
      <c r="L3673" s="208"/>
      <c r="M3673" s="208"/>
      <c r="N3673" s="330"/>
      <c r="O3673" s="330"/>
      <c r="P3673" s="208"/>
      <c r="Q3673" s="208"/>
      <c r="R3673" s="208"/>
      <c r="S3673" s="203"/>
    </row>
    <row r="3674" spans="1:19" x14ac:dyDescent="0.2">
      <c r="A3674" s="208"/>
      <c r="B3674" s="208"/>
      <c r="C3674" s="203"/>
      <c r="D3674" s="208"/>
      <c r="E3674" s="208"/>
      <c r="F3674" s="208"/>
      <c r="G3674" s="208"/>
      <c r="H3674" s="208"/>
      <c r="I3674" s="330"/>
      <c r="J3674" s="208"/>
      <c r="K3674" s="330"/>
      <c r="L3674" s="208"/>
      <c r="M3674" s="208"/>
      <c r="N3674" s="330"/>
      <c r="O3674" s="330"/>
      <c r="P3674" s="208"/>
      <c r="Q3674" s="208"/>
      <c r="R3674" s="208"/>
      <c r="S3674" s="203"/>
    </row>
    <row r="3675" spans="1:19" x14ac:dyDescent="0.2">
      <c r="A3675" s="208"/>
      <c r="B3675" s="208"/>
      <c r="C3675" s="203"/>
      <c r="D3675" s="208"/>
      <c r="E3675" s="208"/>
      <c r="F3675" s="208"/>
      <c r="G3675" s="208"/>
      <c r="H3675" s="208"/>
      <c r="I3675" s="330"/>
      <c r="J3675" s="208"/>
      <c r="K3675" s="330"/>
      <c r="L3675" s="208"/>
      <c r="M3675" s="208"/>
      <c r="N3675" s="330"/>
      <c r="O3675" s="330"/>
      <c r="P3675" s="208"/>
      <c r="Q3675" s="208"/>
      <c r="R3675" s="208"/>
      <c r="S3675" s="203"/>
    </row>
    <row r="3676" spans="1:19" x14ac:dyDescent="0.2">
      <c r="A3676" s="208"/>
      <c r="B3676" s="208"/>
      <c r="C3676" s="203"/>
      <c r="D3676" s="208"/>
      <c r="E3676" s="208"/>
      <c r="F3676" s="208"/>
      <c r="G3676" s="208"/>
      <c r="H3676" s="208"/>
      <c r="I3676" s="330"/>
      <c r="J3676" s="208"/>
      <c r="K3676" s="330"/>
      <c r="L3676" s="208"/>
      <c r="M3676" s="208"/>
      <c r="N3676" s="330"/>
      <c r="O3676" s="330"/>
      <c r="P3676" s="208"/>
      <c r="Q3676" s="208"/>
      <c r="R3676" s="208"/>
      <c r="S3676" s="203"/>
    </row>
    <row r="3677" spans="1:19" x14ac:dyDescent="0.2">
      <c r="A3677" s="208"/>
      <c r="B3677" s="208"/>
      <c r="C3677" s="203"/>
      <c r="D3677" s="208"/>
      <c r="E3677" s="208"/>
      <c r="F3677" s="208"/>
      <c r="G3677" s="208"/>
      <c r="H3677" s="208"/>
      <c r="I3677" s="330"/>
      <c r="J3677" s="208"/>
      <c r="K3677" s="330"/>
      <c r="L3677" s="208"/>
      <c r="M3677" s="208"/>
      <c r="N3677" s="330"/>
      <c r="O3677" s="330"/>
      <c r="P3677" s="208"/>
      <c r="Q3677" s="208"/>
      <c r="R3677" s="208"/>
      <c r="S3677" s="203"/>
    </row>
    <row r="3678" spans="1:19" x14ac:dyDescent="0.2">
      <c r="A3678" s="208"/>
      <c r="B3678" s="208"/>
      <c r="C3678" s="203"/>
      <c r="D3678" s="208"/>
      <c r="E3678" s="208"/>
      <c r="F3678" s="208"/>
      <c r="G3678" s="208"/>
      <c r="H3678" s="208"/>
      <c r="I3678" s="330"/>
      <c r="J3678" s="208"/>
      <c r="K3678" s="330"/>
      <c r="L3678" s="208"/>
      <c r="M3678" s="208"/>
      <c r="N3678" s="330"/>
      <c r="O3678" s="330"/>
      <c r="P3678" s="208"/>
      <c r="Q3678" s="208"/>
      <c r="R3678" s="208"/>
      <c r="S3678" s="203"/>
    </row>
    <row r="3679" spans="1:19" x14ac:dyDescent="0.2">
      <c r="A3679" s="208"/>
      <c r="B3679" s="208"/>
      <c r="C3679" s="203"/>
      <c r="D3679" s="208"/>
      <c r="E3679" s="208"/>
      <c r="F3679" s="208"/>
      <c r="G3679" s="208"/>
      <c r="H3679" s="208"/>
      <c r="I3679" s="330"/>
      <c r="J3679" s="208"/>
      <c r="K3679" s="330"/>
      <c r="L3679" s="208"/>
      <c r="M3679" s="208"/>
      <c r="N3679" s="330"/>
      <c r="O3679" s="330"/>
      <c r="P3679" s="208"/>
      <c r="Q3679" s="208"/>
      <c r="R3679" s="208"/>
      <c r="S3679" s="203"/>
    </row>
    <row r="3680" spans="1:19" x14ac:dyDescent="0.2">
      <c r="A3680" s="208"/>
      <c r="B3680" s="208"/>
      <c r="C3680" s="203"/>
      <c r="D3680" s="208"/>
      <c r="E3680" s="208"/>
      <c r="F3680" s="208"/>
      <c r="G3680" s="208"/>
      <c r="H3680" s="208"/>
      <c r="I3680" s="330"/>
      <c r="J3680" s="208"/>
      <c r="K3680" s="330"/>
      <c r="L3680" s="208"/>
      <c r="M3680" s="208"/>
      <c r="N3680" s="330"/>
      <c r="O3680" s="330"/>
      <c r="P3680" s="208"/>
      <c r="Q3680" s="208"/>
      <c r="R3680" s="208"/>
      <c r="S3680" s="203"/>
    </row>
    <row r="3681" spans="1:19" x14ac:dyDescent="0.2">
      <c r="A3681" s="208"/>
      <c r="B3681" s="208"/>
      <c r="C3681" s="203"/>
      <c r="D3681" s="208"/>
      <c r="E3681" s="208"/>
      <c r="F3681" s="208"/>
      <c r="G3681" s="208"/>
      <c r="H3681" s="208"/>
      <c r="I3681" s="330"/>
      <c r="J3681" s="208"/>
      <c r="K3681" s="330"/>
      <c r="L3681" s="208"/>
      <c r="M3681" s="208"/>
      <c r="N3681" s="330"/>
      <c r="O3681" s="330"/>
      <c r="P3681" s="208"/>
      <c r="Q3681" s="208"/>
      <c r="R3681" s="208"/>
      <c r="S3681" s="203"/>
    </row>
    <row r="3682" spans="1:19" x14ac:dyDescent="0.2">
      <c r="A3682" s="208"/>
      <c r="B3682" s="208"/>
      <c r="C3682" s="203"/>
      <c r="D3682" s="208"/>
      <c r="E3682" s="208"/>
      <c r="F3682" s="208"/>
      <c r="G3682" s="208"/>
      <c r="H3682" s="208"/>
      <c r="I3682" s="330"/>
      <c r="J3682" s="208"/>
      <c r="K3682" s="330"/>
      <c r="L3682" s="208"/>
      <c r="M3682" s="208"/>
      <c r="N3682" s="330"/>
      <c r="O3682" s="330"/>
      <c r="P3682" s="208"/>
      <c r="Q3682" s="208"/>
      <c r="R3682" s="208"/>
      <c r="S3682" s="203"/>
    </row>
    <row r="3683" spans="1:19" x14ac:dyDescent="0.2">
      <c r="A3683" s="208"/>
      <c r="B3683" s="208"/>
      <c r="C3683" s="203"/>
      <c r="D3683" s="208"/>
      <c r="E3683" s="208"/>
      <c r="F3683" s="208"/>
      <c r="G3683" s="208"/>
      <c r="H3683" s="208"/>
      <c r="I3683" s="330"/>
      <c r="J3683" s="208"/>
      <c r="K3683" s="330"/>
      <c r="L3683" s="208"/>
      <c r="M3683" s="208"/>
      <c r="N3683" s="330"/>
      <c r="O3683" s="330"/>
      <c r="P3683" s="208"/>
      <c r="Q3683" s="208"/>
      <c r="R3683" s="208"/>
      <c r="S3683" s="203"/>
    </row>
    <row r="3684" spans="1:19" x14ac:dyDescent="0.2">
      <c r="A3684" s="208"/>
      <c r="B3684" s="208"/>
      <c r="C3684" s="203"/>
      <c r="D3684" s="208"/>
      <c r="E3684" s="208"/>
      <c r="F3684" s="208"/>
      <c r="G3684" s="208"/>
      <c r="H3684" s="208"/>
      <c r="I3684" s="330"/>
      <c r="J3684" s="208"/>
      <c r="K3684" s="330"/>
      <c r="L3684" s="208"/>
      <c r="M3684" s="208"/>
      <c r="N3684" s="330"/>
      <c r="O3684" s="330"/>
      <c r="P3684" s="208"/>
      <c r="Q3684" s="208"/>
      <c r="R3684" s="208"/>
      <c r="S3684" s="203"/>
    </row>
    <row r="3685" spans="1:19" x14ac:dyDescent="0.2">
      <c r="A3685" s="208"/>
      <c r="B3685" s="208"/>
      <c r="C3685" s="203"/>
      <c r="D3685" s="208"/>
      <c r="E3685" s="208"/>
      <c r="F3685" s="208"/>
      <c r="G3685" s="208"/>
      <c r="H3685" s="208"/>
      <c r="I3685" s="330"/>
      <c r="J3685" s="208"/>
      <c r="K3685" s="330"/>
      <c r="L3685" s="208"/>
      <c r="M3685" s="208"/>
      <c r="N3685" s="330"/>
      <c r="O3685" s="330"/>
      <c r="P3685" s="208"/>
      <c r="Q3685" s="208"/>
      <c r="R3685" s="208"/>
      <c r="S3685" s="203"/>
    </row>
    <row r="3686" spans="1:19" x14ac:dyDescent="0.2">
      <c r="A3686" s="208"/>
      <c r="B3686" s="208"/>
      <c r="C3686" s="203"/>
      <c r="D3686" s="208"/>
      <c r="E3686" s="208"/>
      <c r="F3686" s="208"/>
      <c r="G3686" s="208"/>
      <c r="H3686" s="208"/>
      <c r="I3686" s="330"/>
      <c r="J3686" s="208"/>
      <c r="K3686" s="330"/>
      <c r="L3686" s="208"/>
      <c r="M3686" s="208"/>
      <c r="N3686" s="330"/>
      <c r="O3686" s="330"/>
      <c r="P3686" s="208"/>
      <c r="Q3686" s="208"/>
      <c r="R3686" s="208"/>
      <c r="S3686" s="203"/>
    </row>
    <row r="3687" spans="1:19" x14ac:dyDescent="0.2">
      <c r="A3687" s="208"/>
      <c r="B3687" s="208"/>
      <c r="C3687" s="203"/>
      <c r="D3687" s="208"/>
      <c r="E3687" s="208"/>
      <c r="F3687" s="208"/>
      <c r="G3687" s="208"/>
      <c r="H3687" s="208"/>
      <c r="I3687" s="330"/>
      <c r="J3687" s="208"/>
      <c r="K3687" s="330"/>
      <c r="L3687" s="208"/>
      <c r="M3687" s="208"/>
      <c r="N3687" s="330"/>
      <c r="O3687" s="330"/>
      <c r="P3687" s="208"/>
      <c r="Q3687" s="208"/>
      <c r="R3687" s="208"/>
      <c r="S3687" s="203"/>
    </row>
    <row r="3688" spans="1:19" x14ac:dyDescent="0.2">
      <c r="A3688" s="208"/>
      <c r="B3688" s="208"/>
      <c r="C3688" s="203"/>
      <c r="D3688" s="208"/>
      <c r="E3688" s="208"/>
      <c r="F3688" s="208"/>
      <c r="G3688" s="208"/>
      <c r="H3688" s="208"/>
      <c r="I3688" s="330"/>
      <c r="J3688" s="208"/>
      <c r="K3688" s="330"/>
      <c r="L3688" s="208"/>
      <c r="M3688" s="208"/>
      <c r="N3688" s="330"/>
      <c r="O3688" s="330"/>
      <c r="P3688" s="208"/>
      <c r="Q3688" s="208"/>
      <c r="R3688" s="208"/>
      <c r="S3688" s="203"/>
    </row>
    <row r="3689" spans="1:19" x14ac:dyDescent="0.2">
      <c r="A3689" s="208"/>
      <c r="B3689" s="208"/>
      <c r="C3689" s="203"/>
      <c r="D3689" s="208"/>
      <c r="E3689" s="208"/>
      <c r="F3689" s="208"/>
      <c r="G3689" s="208"/>
      <c r="H3689" s="208"/>
      <c r="I3689" s="330"/>
      <c r="J3689" s="208"/>
      <c r="K3689" s="330"/>
      <c r="L3689" s="208"/>
      <c r="M3689" s="208"/>
      <c r="N3689" s="330"/>
      <c r="O3689" s="330"/>
      <c r="P3689" s="208"/>
      <c r="Q3689" s="208"/>
      <c r="R3689" s="208"/>
      <c r="S3689" s="203"/>
    </row>
    <row r="3690" spans="1:19" x14ac:dyDescent="0.2">
      <c r="A3690" s="208"/>
      <c r="B3690" s="208"/>
      <c r="C3690" s="203"/>
      <c r="D3690" s="208"/>
      <c r="E3690" s="208"/>
      <c r="F3690" s="208"/>
      <c r="G3690" s="208"/>
      <c r="H3690" s="208"/>
      <c r="I3690" s="330"/>
      <c r="J3690" s="208"/>
      <c r="K3690" s="330"/>
      <c r="L3690" s="208"/>
      <c r="M3690" s="208"/>
      <c r="N3690" s="330"/>
      <c r="O3690" s="330"/>
      <c r="P3690" s="208"/>
      <c r="Q3690" s="208"/>
      <c r="R3690" s="208"/>
      <c r="S3690" s="203"/>
    </row>
    <row r="3691" spans="1:19" x14ac:dyDescent="0.2">
      <c r="A3691" s="208"/>
      <c r="B3691" s="208"/>
      <c r="C3691" s="203"/>
      <c r="D3691" s="208"/>
      <c r="E3691" s="208"/>
      <c r="F3691" s="208"/>
      <c r="G3691" s="208"/>
      <c r="H3691" s="208"/>
      <c r="I3691" s="330"/>
      <c r="J3691" s="208"/>
      <c r="K3691" s="330"/>
      <c r="L3691" s="208"/>
      <c r="M3691" s="208"/>
      <c r="N3691" s="330"/>
      <c r="O3691" s="330"/>
      <c r="P3691" s="208"/>
      <c r="Q3691" s="208"/>
      <c r="R3691" s="208"/>
      <c r="S3691" s="203"/>
    </row>
    <row r="3692" spans="1:19" x14ac:dyDescent="0.2">
      <c r="A3692" s="208"/>
      <c r="B3692" s="208"/>
      <c r="C3692" s="203"/>
      <c r="D3692" s="208"/>
      <c r="E3692" s="208"/>
      <c r="F3692" s="208"/>
      <c r="G3692" s="208"/>
      <c r="H3692" s="208"/>
      <c r="I3692" s="330"/>
      <c r="J3692" s="208"/>
      <c r="K3692" s="330"/>
      <c r="L3692" s="208"/>
      <c r="M3692" s="208"/>
      <c r="N3692" s="330"/>
      <c r="O3692" s="330"/>
      <c r="P3692" s="208"/>
      <c r="Q3692" s="208"/>
      <c r="R3692" s="208"/>
      <c r="S3692" s="203"/>
    </row>
    <row r="3693" spans="1:19" x14ac:dyDescent="0.2">
      <c r="A3693" s="208"/>
      <c r="B3693" s="208"/>
      <c r="C3693" s="203"/>
      <c r="D3693" s="208"/>
      <c r="E3693" s="208"/>
      <c r="F3693" s="208"/>
      <c r="G3693" s="208"/>
      <c r="H3693" s="208"/>
      <c r="I3693" s="330"/>
      <c r="J3693" s="208"/>
      <c r="K3693" s="330"/>
      <c r="L3693" s="208"/>
      <c r="M3693" s="208"/>
      <c r="N3693" s="330"/>
      <c r="O3693" s="330"/>
      <c r="P3693" s="208"/>
      <c r="Q3693" s="208"/>
      <c r="R3693" s="208"/>
      <c r="S3693" s="203"/>
    </row>
    <row r="3694" spans="1:19" x14ac:dyDescent="0.2">
      <c r="A3694" s="208"/>
      <c r="B3694" s="208"/>
      <c r="C3694" s="203"/>
      <c r="D3694" s="208"/>
      <c r="E3694" s="208"/>
      <c r="F3694" s="208"/>
      <c r="G3694" s="208"/>
      <c r="H3694" s="208"/>
      <c r="I3694" s="330"/>
      <c r="J3694" s="208"/>
      <c r="K3694" s="330"/>
      <c r="L3694" s="208"/>
      <c r="M3694" s="208"/>
      <c r="N3694" s="330"/>
      <c r="O3694" s="330"/>
      <c r="P3694" s="208"/>
      <c r="Q3694" s="208"/>
      <c r="R3694" s="208"/>
      <c r="S3694" s="203"/>
    </row>
    <row r="3695" spans="1:19" x14ac:dyDescent="0.2">
      <c r="A3695" s="208"/>
      <c r="B3695" s="208"/>
      <c r="C3695" s="203"/>
      <c r="D3695" s="208"/>
      <c r="E3695" s="208"/>
      <c r="F3695" s="208"/>
      <c r="G3695" s="208"/>
      <c r="H3695" s="208"/>
      <c r="I3695" s="330"/>
      <c r="J3695" s="208"/>
      <c r="K3695" s="330"/>
      <c r="L3695" s="208"/>
      <c r="M3695" s="208"/>
      <c r="N3695" s="330"/>
      <c r="O3695" s="330"/>
      <c r="P3695" s="208"/>
      <c r="Q3695" s="208"/>
      <c r="R3695" s="208"/>
      <c r="S3695" s="203"/>
    </row>
    <row r="3696" spans="1:19" x14ac:dyDescent="0.2">
      <c r="A3696" s="208"/>
      <c r="B3696" s="208"/>
      <c r="C3696" s="203"/>
      <c r="D3696" s="208"/>
      <c r="E3696" s="208"/>
      <c r="F3696" s="208"/>
      <c r="G3696" s="208"/>
      <c r="H3696" s="208"/>
      <c r="I3696" s="330"/>
      <c r="J3696" s="208"/>
      <c r="K3696" s="330"/>
      <c r="L3696" s="208"/>
      <c r="M3696" s="208"/>
      <c r="N3696" s="330"/>
      <c r="O3696" s="330"/>
      <c r="P3696" s="208"/>
      <c r="Q3696" s="208"/>
      <c r="R3696" s="208"/>
      <c r="S3696" s="203"/>
    </row>
    <row r="3697" spans="1:19" x14ac:dyDescent="0.2">
      <c r="A3697" s="208"/>
      <c r="B3697" s="208"/>
      <c r="C3697" s="203"/>
      <c r="D3697" s="208"/>
      <c r="E3697" s="208"/>
      <c r="F3697" s="208"/>
      <c r="G3697" s="208"/>
      <c r="H3697" s="208"/>
      <c r="I3697" s="330"/>
      <c r="J3697" s="208"/>
      <c r="K3697" s="330"/>
      <c r="L3697" s="208"/>
      <c r="M3697" s="208"/>
      <c r="N3697" s="330"/>
      <c r="O3697" s="330"/>
      <c r="P3697" s="208"/>
      <c r="Q3697" s="208"/>
      <c r="R3697" s="208"/>
      <c r="S3697" s="203"/>
    </row>
    <row r="3698" spans="1:19" x14ac:dyDescent="0.2">
      <c r="A3698" s="208"/>
      <c r="B3698" s="208"/>
      <c r="C3698" s="203"/>
      <c r="D3698" s="208"/>
      <c r="E3698" s="208"/>
      <c r="F3698" s="208"/>
      <c r="G3698" s="208"/>
      <c r="H3698" s="208"/>
      <c r="I3698" s="330"/>
      <c r="J3698" s="208"/>
      <c r="K3698" s="330"/>
      <c r="L3698" s="208"/>
      <c r="M3698" s="208"/>
      <c r="N3698" s="330"/>
      <c r="O3698" s="330"/>
      <c r="P3698" s="208"/>
      <c r="Q3698" s="208"/>
      <c r="R3698" s="208"/>
      <c r="S3698" s="203"/>
    </row>
    <row r="3699" spans="1:19" x14ac:dyDescent="0.2">
      <c r="A3699" s="208"/>
      <c r="B3699" s="208"/>
      <c r="C3699" s="203"/>
      <c r="D3699" s="208"/>
      <c r="E3699" s="208"/>
      <c r="F3699" s="208"/>
      <c r="G3699" s="208"/>
      <c r="H3699" s="208"/>
      <c r="I3699" s="330"/>
      <c r="J3699" s="208"/>
      <c r="K3699" s="330"/>
      <c r="L3699" s="208"/>
      <c r="M3699" s="208"/>
      <c r="N3699" s="330"/>
      <c r="O3699" s="330"/>
      <c r="P3699" s="208"/>
      <c r="Q3699" s="208"/>
      <c r="R3699" s="208"/>
      <c r="S3699" s="203"/>
    </row>
    <row r="3700" spans="1:19" x14ac:dyDescent="0.2">
      <c r="A3700" s="208"/>
      <c r="B3700" s="208"/>
      <c r="C3700" s="203"/>
      <c r="D3700" s="208"/>
      <c r="E3700" s="208"/>
      <c r="F3700" s="208"/>
      <c r="G3700" s="208"/>
      <c r="H3700" s="208"/>
      <c r="I3700" s="330"/>
      <c r="J3700" s="208"/>
      <c r="K3700" s="330"/>
      <c r="L3700" s="208"/>
      <c r="M3700" s="208"/>
      <c r="N3700" s="330"/>
      <c r="O3700" s="330"/>
      <c r="P3700" s="208"/>
      <c r="Q3700" s="208"/>
      <c r="R3700" s="208"/>
      <c r="S3700" s="203"/>
    </row>
    <row r="3701" spans="1:19" x14ac:dyDescent="0.2">
      <c r="A3701" s="208"/>
      <c r="B3701" s="208"/>
      <c r="C3701" s="203"/>
      <c r="D3701" s="208"/>
      <c r="E3701" s="208"/>
      <c r="F3701" s="208"/>
      <c r="G3701" s="208"/>
      <c r="H3701" s="208"/>
      <c r="I3701" s="330"/>
      <c r="J3701" s="208"/>
      <c r="K3701" s="330"/>
      <c r="L3701" s="208"/>
      <c r="M3701" s="208"/>
      <c r="N3701" s="330"/>
      <c r="O3701" s="330"/>
      <c r="P3701" s="208"/>
      <c r="Q3701" s="208"/>
      <c r="R3701" s="208"/>
      <c r="S3701" s="203"/>
    </row>
    <row r="3702" spans="1:19" x14ac:dyDescent="0.2">
      <c r="A3702" s="208"/>
      <c r="B3702" s="208"/>
      <c r="C3702" s="203"/>
      <c r="D3702" s="208"/>
      <c r="E3702" s="208"/>
      <c r="F3702" s="208"/>
      <c r="G3702" s="208"/>
      <c r="H3702" s="208"/>
      <c r="I3702" s="330"/>
      <c r="J3702" s="208"/>
      <c r="K3702" s="330"/>
      <c r="L3702" s="208"/>
      <c r="M3702" s="208"/>
      <c r="N3702" s="330"/>
      <c r="O3702" s="330"/>
      <c r="P3702" s="208"/>
      <c r="Q3702" s="208"/>
      <c r="R3702" s="208"/>
      <c r="S3702" s="203"/>
    </row>
    <row r="3703" spans="1:19" x14ac:dyDescent="0.2">
      <c r="A3703" s="208"/>
      <c r="B3703" s="208"/>
      <c r="C3703" s="203"/>
      <c r="D3703" s="208"/>
      <c r="E3703" s="208"/>
      <c r="F3703" s="208"/>
      <c r="G3703" s="208"/>
      <c r="H3703" s="208"/>
      <c r="I3703" s="330"/>
      <c r="J3703" s="208"/>
      <c r="K3703" s="330"/>
      <c r="L3703" s="208"/>
      <c r="M3703" s="208"/>
      <c r="N3703" s="330"/>
      <c r="O3703" s="330"/>
      <c r="P3703" s="208"/>
      <c r="Q3703" s="208"/>
      <c r="R3703" s="208"/>
      <c r="S3703" s="203"/>
    </row>
    <row r="3704" spans="1:19" x14ac:dyDescent="0.2">
      <c r="A3704" s="208"/>
      <c r="B3704" s="208"/>
      <c r="C3704" s="203"/>
      <c r="D3704" s="208"/>
      <c r="E3704" s="208"/>
      <c r="F3704" s="208"/>
      <c r="G3704" s="208"/>
      <c r="H3704" s="208"/>
      <c r="I3704" s="330"/>
      <c r="J3704" s="208"/>
      <c r="K3704" s="330"/>
      <c r="L3704" s="208"/>
      <c r="M3704" s="208"/>
      <c r="N3704" s="330"/>
      <c r="O3704" s="330"/>
      <c r="P3704" s="208"/>
      <c r="Q3704" s="208"/>
      <c r="R3704" s="208"/>
      <c r="S3704" s="203"/>
    </row>
    <row r="3705" spans="1:19" x14ac:dyDescent="0.2">
      <c r="A3705" s="208"/>
      <c r="B3705" s="208"/>
      <c r="C3705" s="203"/>
      <c r="D3705" s="208"/>
      <c r="E3705" s="208"/>
      <c r="F3705" s="208"/>
      <c r="G3705" s="208"/>
      <c r="H3705" s="208"/>
      <c r="I3705" s="330"/>
      <c r="J3705" s="208"/>
      <c r="K3705" s="330"/>
      <c r="L3705" s="208"/>
      <c r="M3705" s="208"/>
      <c r="N3705" s="330"/>
      <c r="O3705" s="330"/>
      <c r="P3705" s="208"/>
      <c r="Q3705" s="208"/>
      <c r="R3705" s="208"/>
      <c r="S3705" s="203"/>
    </row>
    <row r="3706" spans="1:19" x14ac:dyDescent="0.2">
      <c r="A3706" s="208"/>
      <c r="B3706" s="208"/>
      <c r="C3706" s="203"/>
      <c r="D3706" s="208"/>
      <c r="E3706" s="208"/>
      <c r="F3706" s="208"/>
      <c r="G3706" s="208"/>
      <c r="H3706" s="208"/>
      <c r="I3706" s="330"/>
      <c r="J3706" s="208"/>
      <c r="K3706" s="330"/>
      <c r="L3706" s="208"/>
      <c r="M3706" s="208"/>
      <c r="N3706" s="330"/>
      <c r="O3706" s="330"/>
      <c r="P3706" s="208"/>
      <c r="Q3706" s="208"/>
      <c r="R3706" s="208"/>
      <c r="S3706" s="203"/>
    </row>
    <row r="3707" spans="1:19" x14ac:dyDescent="0.2">
      <c r="A3707" s="208"/>
      <c r="B3707" s="208"/>
      <c r="C3707" s="203"/>
      <c r="D3707" s="208"/>
      <c r="E3707" s="208"/>
      <c r="F3707" s="208"/>
      <c r="G3707" s="208"/>
      <c r="H3707" s="208"/>
      <c r="I3707" s="330"/>
      <c r="J3707" s="208"/>
      <c r="K3707" s="330"/>
      <c r="L3707" s="208"/>
      <c r="M3707" s="208"/>
      <c r="N3707" s="330"/>
      <c r="O3707" s="330"/>
      <c r="P3707" s="208"/>
      <c r="Q3707" s="208"/>
      <c r="R3707" s="208"/>
      <c r="S3707" s="203"/>
    </row>
    <row r="3708" spans="1:19" x14ac:dyDescent="0.2">
      <c r="A3708" s="208"/>
      <c r="B3708" s="208"/>
      <c r="C3708" s="203"/>
      <c r="D3708" s="208"/>
      <c r="E3708" s="208"/>
      <c r="F3708" s="208"/>
      <c r="G3708" s="208"/>
      <c r="H3708" s="208"/>
      <c r="I3708" s="330"/>
      <c r="J3708" s="208"/>
      <c r="K3708" s="330"/>
      <c r="L3708" s="208"/>
      <c r="M3708" s="208"/>
      <c r="N3708" s="330"/>
      <c r="O3708" s="330"/>
      <c r="P3708" s="208"/>
      <c r="Q3708" s="208"/>
      <c r="R3708" s="208"/>
      <c r="S3708" s="203"/>
    </row>
    <row r="3709" spans="1:19" x14ac:dyDescent="0.2">
      <c r="A3709" s="208"/>
      <c r="B3709" s="208"/>
      <c r="C3709" s="203"/>
      <c r="D3709" s="208"/>
      <c r="E3709" s="208"/>
      <c r="F3709" s="208"/>
      <c r="G3709" s="208"/>
      <c r="H3709" s="208"/>
      <c r="I3709" s="330"/>
      <c r="J3709" s="208"/>
      <c r="K3709" s="330"/>
      <c r="L3709" s="208"/>
      <c r="M3709" s="208"/>
      <c r="N3709" s="330"/>
      <c r="O3709" s="330"/>
      <c r="P3709" s="208"/>
      <c r="Q3709" s="208"/>
      <c r="R3709" s="208"/>
      <c r="S3709" s="203"/>
    </row>
    <row r="3710" spans="1:19" x14ac:dyDescent="0.2">
      <c r="A3710" s="208"/>
      <c r="B3710" s="208"/>
      <c r="C3710" s="203"/>
      <c r="D3710" s="208"/>
      <c r="E3710" s="208"/>
      <c r="F3710" s="208"/>
      <c r="G3710" s="208"/>
      <c r="H3710" s="208"/>
      <c r="I3710" s="330"/>
      <c r="J3710" s="208"/>
      <c r="K3710" s="330"/>
      <c r="L3710" s="208"/>
      <c r="M3710" s="208"/>
      <c r="N3710" s="330"/>
      <c r="O3710" s="330"/>
      <c r="P3710" s="208"/>
      <c r="Q3710" s="208"/>
      <c r="R3710" s="208"/>
      <c r="S3710" s="203"/>
    </row>
    <row r="3711" spans="1:19" x14ac:dyDescent="0.2">
      <c r="A3711" s="208"/>
      <c r="B3711" s="208"/>
      <c r="C3711" s="203"/>
      <c r="D3711" s="208"/>
      <c r="E3711" s="208"/>
      <c r="F3711" s="208"/>
      <c r="G3711" s="208"/>
      <c r="H3711" s="208"/>
      <c r="I3711" s="330"/>
      <c r="J3711" s="208"/>
      <c r="K3711" s="330"/>
      <c r="L3711" s="208"/>
      <c r="M3711" s="208"/>
      <c r="N3711" s="330"/>
      <c r="O3711" s="330"/>
      <c r="P3711" s="208"/>
      <c r="Q3711" s="208"/>
      <c r="R3711" s="208"/>
      <c r="S3711" s="203"/>
    </row>
    <row r="3712" spans="1:19" x14ac:dyDescent="0.2">
      <c r="A3712" s="208"/>
      <c r="B3712" s="208"/>
      <c r="C3712" s="203"/>
      <c r="D3712" s="208"/>
      <c r="E3712" s="208"/>
      <c r="F3712" s="208"/>
      <c r="G3712" s="208"/>
      <c r="H3712" s="208"/>
      <c r="I3712" s="330"/>
      <c r="J3712" s="208"/>
      <c r="K3712" s="330"/>
      <c r="L3712" s="208"/>
      <c r="M3712" s="208"/>
      <c r="N3712" s="330"/>
      <c r="O3712" s="330"/>
      <c r="P3712" s="208"/>
      <c r="Q3712" s="208"/>
      <c r="R3712" s="208"/>
      <c r="S3712" s="203"/>
    </row>
    <row r="3713" spans="1:19" x14ac:dyDescent="0.2">
      <c r="A3713" s="208"/>
      <c r="B3713" s="208"/>
      <c r="C3713" s="203"/>
      <c r="D3713" s="208"/>
      <c r="E3713" s="208"/>
      <c r="F3713" s="208"/>
      <c r="G3713" s="208"/>
      <c r="H3713" s="208"/>
      <c r="I3713" s="330"/>
      <c r="J3713" s="208"/>
      <c r="K3713" s="330"/>
      <c r="L3713" s="208"/>
      <c r="M3713" s="208"/>
      <c r="N3713" s="330"/>
      <c r="O3713" s="330"/>
      <c r="P3713" s="208"/>
      <c r="Q3713" s="208"/>
      <c r="R3713" s="208"/>
      <c r="S3713" s="203"/>
    </row>
    <row r="3714" spans="1:19" x14ac:dyDescent="0.2">
      <c r="A3714" s="208"/>
      <c r="B3714" s="208"/>
      <c r="C3714" s="203"/>
      <c r="D3714" s="208"/>
      <c r="E3714" s="208"/>
      <c r="F3714" s="208"/>
      <c r="G3714" s="208"/>
      <c r="H3714" s="208"/>
      <c r="I3714" s="330"/>
      <c r="J3714" s="208"/>
      <c r="K3714" s="330"/>
      <c r="L3714" s="208"/>
      <c r="M3714" s="208"/>
      <c r="N3714" s="330"/>
      <c r="O3714" s="330"/>
      <c r="P3714" s="208"/>
      <c r="Q3714" s="208"/>
      <c r="R3714" s="208"/>
      <c r="S3714" s="203"/>
    </row>
    <row r="3715" spans="1:19" x14ac:dyDescent="0.2">
      <c r="A3715" s="208"/>
      <c r="B3715" s="208"/>
      <c r="C3715" s="203"/>
      <c r="D3715" s="208"/>
      <c r="E3715" s="208"/>
      <c r="F3715" s="208"/>
      <c r="G3715" s="208"/>
      <c r="H3715" s="208"/>
      <c r="I3715" s="330"/>
      <c r="J3715" s="208"/>
      <c r="K3715" s="330"/>
      <c r="L3715" s="208"/>
      <c r="M3715" s="208"/>
      <c r="N3715" s="330"/>
      <c r="O3715" s="330"/>
      <c r="P3715" s="208"/>
      <c r="Q3715" s="208"/>
      <c r="R3715" s="208"/>
      <c r="S3715" s="203"/>
    </row>
    <row r="3716" spans="1:19" x14ac:dyDescent="0.2">
      <c r="A3716" s="208"/>
      <c r="B3716" s="208"/>
      <c r="C3716" s="203"/>
      <c r="D3716" s="208"/>
      <c r="E3716" s="208"/>
      <c r="F3716" s="208"/>
      <c r="G3716" s="208"/>
      <c r="H3716" s="208"/>
      <c r="I3716" s="330"/>
      <c r="J3716" s="208"/>
      <c r="K3716" s="330"/>
      <c r="L3716" s="208"/>
      <c r="M3716" s="208"/>
      <c r="N3716" s="330"/>
      <c r="O3716" s="330"/>
      <c r="P3716" s="208"/>
      <c r="Q3716" s="208"/>
      <c r="R3716" s="208"/>
      <c r="S3716" s="203"/>
    </row>
    <row r="3717" spans="1:19" x14ac:dyDescent="0.2">
      <c r="A3717" s="208"/>
      <c r="B3717" s="208"/>
      <c r="C3717" s="203"/>
      <c r="D3717" s="208"/>
      <c r="E3717" s="208"/>
      <c r="F3717" s="208"/>
      <c r="G3717" s="208"/>
      <c r="H3717" s="208"/>
      <c r="I3717" s="330"/>
      <c r="J3717" s="208"/>
      <c r="K3717" s="330"/>
      <c r="L3717" s="208"/>
      <c r="M3717" s="208"/>
      <c r="N3717" s="330"/>
      <c r="O3717" s="330"/>
      <c r="P3717" s="208"/>
      <c r="Q3717" s="208"/>
      <c r="R3717" s="208"/>
      <c r="S3717" s="203"/>
    </row>
    <row r="3718" spans="1:19" x14ac:dyDescent="0.2">
      <c r="A3718" s="208"/>
      <c r="B3718" s="208"/>
      <c r="C3718" s="203"/>
      <c r="D3718" s="208"/>
      <c r="E3718" s="208"/>
      <c r="F3718" s="208"/>
      <c r="G3718" s="208"/>
      <c r="H3718" s="208"/>
      <c r="I3718" s="330"/>
      <c r="J3718" s="208"/>
      <c r="K3718" s="330"/>
      <c r="L3718" s="208"/>
      <c r="M3718" s="208"/>
      <c r="N3718" s="330"/>
      <c r="O3718" s="330"/>
      <c r="P3718" s="208"/>
      <c r="Q3718" s="208"/>
      <c r="R3718" s="208"/>
      <c r="S3718" s="203"/>
    </row>
    <row r="3719" spans="1:19" x14ac:dyDescent="0.2">
      <c r="A3719" s="208"/>
      <c r="B3719" s="208"/>
      <c r="C3719" s="203"/>
      <c r="D3719" s="208"/>
      <c r="E3719" s="208"/>
      <c r="F3719" s="208"/>
      <c r="G3719" s="208"/>
      <c r="H3719" s="208"/>
      <c r="I3719" s="330"/>
      <c r="J3719" s="208"/>
      <c r="K3719" s="330"/>
      <c r="L3719" s="208"/>
      <c r="M3719" s="208"/>
      <c r="N3719" s="330"/>
      <c r="O3719" s="330"/>
      <c r="P3719" s="208"/>
      <c r="Q3719" s="208"/>
      <c r="R3719" s="208"/>
      <c r="S3719" s="203"/>
    </row>
    <row r="3720" spans="1:19" x14ac:dyDescent="0.2">
      <c r="A3720" s="208"/>
      <c r="B3720" s="208"/>
      <c r="C3720" s="203"/>
      <c r="D3720" s="208"/>
      <c r="E3720" s="208"/>
      <c r="F3720" s="208"/>
      <c r="G3720" s="208"/>
      <c r="H3720" s="208"/>
      <c r="I3720" s="330"/>
      <c r="J3720" s="208"/>
      <c r="K3720" s="330"/>
      <c r="L3720" s="208"/>
      <c r="M3720" s="208"/>
      <c r="N3720" s="330"/>
      <c r="O3720" s="330"/>
      <c r="P3720" s="208"/>
      <c r="Q3720" s="208"/>
      <c r="R3720" s="208"/>
      <c r="S3720" s="203"/>
    </row>
    <row r="3721" spans="1:19" x14ac:dyDescent="0.2">
      <c r="A3721" s="208"/>
      <c r="B3721" s="208"/>
      <c r="C3721" s="203"/>
      <c r="D3721" s="208"/>
      <c r="E3721" s="208"/>
      <c r="F3721" s="208"/>
      <c r="G3721" s="208"/>
      <c r="H3721" s="208"/>
      <c r="I3721" s="330"/>
      <c r="J3721" s="208"/>
      <c r="K3721" s="330"/>
      <c r="L3721" s="208"/>
      <c r="M3721" s="208"/>
      <c r="N3721" s="330"/>
      <c r="O3721" s="330"/>
      <c r="P3721" s="208"/>
      <c r="Q3721" s="208"/>
      <c r="R3721" s="208"/>
      <c r="S3721" s="203"/>
    </row>
    <row r="3722" spans="1:19" x14ac:dyDescent="0.2">
      <c r="A3722" s="208"/>
      <c r="B3722" s="208"/>
      <c r="C3722" s="203"/>
      <c r="D3722" s="208"/>
      <c r="E3722" s="208"/>
      <c r="F3722" s="208"/>
      <c r="G3722" s="208"/>
      <c r="H3722" s="208"/>
      <c r="I3722" s="330"/>
      <c r="J3722" s="208"/>
      <c r="K3722" s="330"/>
      <c r="L3722" s="208"/>
      <c r="M3722" s="208"/>
      <c r="N3722" s="330"/>
      <c r="O3722" s="330"/>
      <c r="P3722" s="208"/>
      <c r="Q3722" s="208"/>
      <c r="R3722" s="208"/>
      <c r="S3722" s="203"/>
    </row>
    <row r="3723" spans="1:19" x14ac:dyDescent="0.2">
      <c r="A3723" s="208"/>
      <c r="B3723" s="208"/>
      <c r="C3723" s="203"/>
      <c r="D3723" s="208"/>
      <c r="E3723" s="208"/>
      <c r="F3723" s="208"/>
      <c r="G3723" s="208"/>
      <c r="H3723" s="208"/>
      <c r="I3723" s="330"/>
      <c r="J3723" s="208"/>
      <c r="K3723" s="330"/>
      <c r="L3723" s="208"/>
      <c r="M3723" s="208"/>
      <c r="N3723" s="330"/>
      <c r="O3723" s="330"/>
      <c r="P3723" s="208"/>
      <c r="Q3723" s="208"/>
      <c r="R3723" s="208"/>
      <c r="S3723" s="203"/>
    </row>
    <row r="3724" spans="1:19" x14ac:dyDescent="0.2">
      <c r="C3724" s="266"/>
    </row>
    <row r="3725" spans="1:19" x14ac:dyDescent="0.2">
      <c r="C3725" s="266"/>
    </row>
    <row r="3726" spans="1:19" x14ac:dyDescent="0.2">
      <c r="C3726" s="266"/>
    </row>
    <row r="3727" spans="1:19" x14ac:dyDescent="0.2">
      <c r="C3727" s="266"/>
    </row>
    <row r="3728" spans="1:19" x14ac:dyDescent="0.2">
      <c r="C3728" s="266"/>
    </row>
    <row r="3729" spans="3:3" x14ac:dyDescent="0.2">
      <c r="C3729" s="266"/>
    </row>
    <row r="3730" spans="3:3" x14ac:dyDescent="0.2">
      <c r="C3730" s="266"/>
    </row>
    <row r="3731" spans="3:3" x14ac:dyDescent="0.2">
      <c r="C3731" s="266"/>
    </row>
    <row r="3732" spans="3:3" x14ac:dyDescent="0.2">
      <c r="C3732" s="266"/>
    </row>
    <row r="3733" spans="3:3" x14ac:dyDescent="0.2">
      <c r="C3733" s="266"/>
    </row>
    <row r="3734" spans="3:3" x14ac:dyDescent="0.2">
      <c r="C3734" s="266"/>
    </row>
    <row r="3735" spans="3:3" x14ac:dyDescent="0.2">
      <c r="C3735" s="266"/>
    </row>
    <row r="3736" spans="3:3" x14ac:dyDescent="0.2">
      <c r="C3736" s="266"/>
    </row>
    <row r="3737" spans="3:3" x14ac:dyDescent="0.2">
      <c r="C3737" s="266"/>
    </row>
    <row r="3738" spans="3:3" x14ac:dyDescent="0.2">
      <c r="C3738" s="266"/>
    </row>
    <row r="3739" spans="3:3" x14ac:dyDescent="0.2">
      <c r="C3739" s="266"/>
    </row>
    <row r="3740" spans="3:3" x14ac:dyDescent="0.2">
      <c r="C3740" s="266"/>
    </row>
  </sheetData>
  <autoFilter ref="A3:S3723"/>
  <mergeCells count="1">
    <mergeCell ref="A1:E2"/>
  </mergeCells>
  <pageMargins left="0.25" right="0.25" top="0.75" bottom="0.75" header="0.3" footer="0.3"/>
  <pageSetup scale="50" orientation="landscape" r:id="rId1"/>
  <headerFooter>
    <oddHeader>&amp;RKPSC Case No. 2023-00008
KIUC's First Set of Data Requests
Dated October 26, 2023
Item No. 3
Attachment 5
Page &amp;P of  &amp;N</oddHeader>
    <oddFooter>&amp;LPUE Calculation - September 2022&amp;R
TAB 1 of 7: &amp;A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pageSetUpPr autoPageBreaks="0"/>
  </sheetPr>
  <dimension ref="A1:Y759"/>
  <sheetViews>
    <sheetView tabSelected="1" topLeftCell="H1" zoomScale="80" zoomScaleNormal="80" zoomScalePageLayoutView="70" workbookViewId="0">
      <selection activeCell="Y5" sqref="Y5"/>
    </sheetView>
  </sheetViews>
  <sheetFormatPr defaultColWidth="9.140625" defaultRowHeight="15" x14ac:dyDescent="0.25"/>
  <cols>
    <col min="1" max="1" width="15.140625" style="209" customWidth="1"/>
    <col min="2" max="2" width="12.85546875" style="208" customWidth="1"/>
    <col min="3" max="3" width="14.5703125" style="208" customWidth="1"/>
    <col min="4" max="4" width="14" style="235" customWidth="1"/>
    <col min="5" max="5" width="15.5703125" style="235" customWidth="1"/>
    <col min="6" max="6" width="15.42578125" style="208" customWidth="1"/>
    <col min="7" max="7" width="17.5703125" style="208" customWidth="1"/>
    <col min="8" max="8" width="16.85546875" style="209" customWidth="1"/>
    <col min="9" max="9" width="19" style="273" customWidth="1"/>
    <col min="10" max="10" width="20.7109375" style="270" customWidth="1"/>
    <col min="11" max="11" width="11.28515625" style="272" customWidth="1"/>
    <col min="12" max="12" width="18.5703125" style="270" customWidth="1"/>
    <col min="13" max="13" width="21.140625" style="208" customWidth="1"/>
    <col min="14" max="17" width="20.7109375" style="208" customWidth="1"/>
    <col min="18" max="18" width="17.28515625" style="208" customWidth="1"/>
    <col min="19" max="19" width="16" style="208" customWidth="1"/>
    <col min="20" max="25" width="15.85546875" style="208" customWidth="1"/>
    <col min="26" max="16384" width="9.140625" style="208"/>
  </cols>
  <sheetData>
    <row r="1" spans="1:25" x14ac:dyDescent="0.25">
      <c r="A1" s="210" t="s">
        <v>155</v>
      </c>
      <c r="E1" s="236"/>
      <c r="G1" s="339" t="s">
        <v>219</v>
      </c>
      <c r="H1" s="339"/>
      <c r="J1" s="304"/>
      <c r="L1" s="273"/>
      <c r="M1" s="461" t="s">
        <v>170</v>
      </c>
      <c r="N1" s="461"/>
      <c r="O1" s="461"/>
      <c r="P1" s="461"/>
      <c r="Q1" s="461"/>
    </row>
    <row r="2" spans="1:25" x14ac:dyDescent="0.25">
      <c r="A2" s="244">
        <f>A6</f>
        <v>44805.041666666664</v>
      </c>
      <c r="E2" s="258"/>
      <c r="F2" s="16" t="s">
        <v>250</v>
      </c>
      <c r="G2" s="208">
        <f>24*30</f>
        <v>720</v>
      </c>
      <c r="L2" s="305"/>
      <c r="M2" s="211" t="s">
        <v>167</v>
      </c>
      <c r="N2" s="211" t="s">
        <v>167</v>
      </c>
      <c r="O2" s="211" t="s">
        <v>167</v>
      </c>
      <c r="P2" s="211" t="s">
        <v>167</v>
      </c>
      <c r="Q2" s="211" t="s">
        <v>167</v>
      </c>
    </row>
    <row r="3" spans="1:25" x14ac:dyDescent="0.25">
      <c r="A3" s="209" t="s">
        <v>45</v>
      </c>
      <c r="B3" s="209"/>
      <c r="C3" s="209"/>
      <c r="D3" s="237"/>
      <c r="E3" s="259"/>
      <c r="F3" s="16" t="s">
        <v>251</v>
      </c>
      <c r="G3" s="209">
        <f>5+G2</f>
        <v>725</v>
      </c>
      <c r="K3" s="294"/>
      <c r="L3" s="273"/>
      <c r="M3" s="366">
        <v>0</v>
      </c>
      <c r="N3" s="366">
        <v>127767.43099999998</v>
      </c>
      <c r="O3" s="366">
        <v>0</v>
      </c>
      <c r="P3" s="366">
        <v>0</v>
      </c>
      <c r="Q3" s="366">
        <v>5479.0210000000015</v>
      </c>
      <c r="S3" s="212"/>
    </row>
    <row r="4" spans="1:25" ht="138" customHeight="1" x14ac:dyDescent="0.25">
      <c r="B4" s="462" t="s">
        <v>156</v>
      </c>
      <c r="C4" s="463"/>
      <c r="D4" s="464" t="s">
        <v>157</v>
      </c>
      <c r="E4" s="465"/>
      <c r="F4" s="464" t="s">
        <v>158</v>
      </c>
      <c r="G4" s="465"/>
      <c r="H4" s="277" t="s">
        <v>238</v>
      </c>
      <c r="I4" s="261" t="s">
        <v>192</v>
      </c>
      <c r="J4" s="262" t="s">
        <v>168</v>
      </c>
      <c r="K4" s="365" t="s">
        <v>159</v>
      </c>
      <c r="L4" s="262" t="s">
        <v>171</v>
      </c>
      <c r="M4" s="262" t="s">
        <v>169</v>
      </c>
      <c r="N4" s="262" t="s">
        <v>183</v>
      </c>
      <c r="O4" s="262" t="s">
        <v>184</v>
      </c>
      <c r="P4" s="262" t="s">
        <v>185</v>
      </c>
      <c r="Q4" s="262" t="s">
        <v>186</v>
      </c>
      <c r="R4" s="263" t="s">
        <v>165</v>
      </c>
      <c r="S4" s="263" t="s">
        <v>160</v>
      </c>
      <c r="T4" s="263" t="s">
        <v>266</v>
      </c>
      <c r="U4" s="377" t="s">
        <v>267</v>
      </c>
      <c r="V4" s="263" t="s">
        <v>264</v>
      </c>
      <c r="W4" s="263" t="s">
        <v>265</v>
      </c>
      <c r="X4" s="383" t="s">
        <v>268</v>
      </c>
      <c r="Y4" s="474" t="s">
        <v>269</v>
      </c>
    </row>
    <row r="5" spans="1:25" ht="12.75" x14ac:dyDescent="0.2">
      <c r="A5" s="209" t="s">
        <v>242</v>
      </c>
      <c r="B5" s="213" t="s">
        <v>161</v>
      </c>
      <c r="C5" s="213" t="s">
        <v>162</v>
      </c>
      <c r="D5" s="211" t="s">
        <v>161</v>
      </c>
      <c r="E5" s="260" t="s">
        <v>162</v>
      </c>
      <c r="F5" s="213" t="s">
        <v>161</v>
      </c>
      <c r="G5" s="213" t="s">
        <v>162</v>
      </c>
      <c r="H5" s="211"/>
      <c r="I5" s="211"/>
      <c r="J5" s="211"/>
      <c r="K5" s="306"/>
      <c r="L5" s="367" t="s">
        <v>197</v>
      </c>
      <c r="M5" s="368">
        <v>214750.48999999958</v>
      </c>
      <c r="N5" s="368">
        <v>2878892.57</v>
      </c>
      <c r="O5" s="368">
        <v>0</v>
      </c>
      <c r="P5" s="368">
        <v>0</v>
      </c>
      <c r="Q5" s="368">
        <v>231437.94160470634</v>
      </c>
      <c r="R5" s="214"/>
      <c r="S5" s="214"/>
      <c r="T5" s="214"/>
      <c r="U5" s="215"/>
      <c r="V5" s="214"/>
      <c r="W5" s="221"/>
      <c r="Y5" s="215"/>
    </row>
    <row r="6" spans="1:25" x14ac:dyDescent="0.25">
      <c r="A6" s="202">
        <f>'09-2022'!A12</f>
        <v>44805.041666666664</v>
      </c>
      <c r="B6" s="360">
        <v>221.52800000000002</v>
      </c>
      <c r="C6" s="361">
        <v>14454.659334</v>
      </c>
      <c r="D6" s="364">
        <v>0</v>
      </c>
      <c r="E6" s="364">
        <v>0</v>
      </c>
      <c r="F6" s="239">
        <f>B6-D6</f>
        <v>221.52800000000002</v>
      </c>
      <c r="G6" s="239">
        <f>C6-E6</f>
        <v>14454.659334</v>
      </c>
      <c r="H6" s="216">
        <f>'09-2022'!P12</f>
        <v>0</v>
      </c>
      <c r="I6" s="307">
        <f>F6-H6</f>
        <v>221.52800000000002</v>
      </c>
      <c r="J6" s="303">
        <f t="shared" ref="J6" si="0">IF(F6&gt;0,G6/F6,0)</f>
        <v>65.249807401321718</v>
      </c>
      <c r="K6" s="338">
        <v>8.67</v>
      </c>
      <c r="L6" s="308">
        <f>IF(AND(MONTH($A$2)&gt;5,MONTH($A$2)&lt;9),(K6*10800)/1000,(K6*10400)/1000)+8.1</f>
        <v>98.268000000000001</v>
      </c>
      <c r="M6" s="303">
        <f>IF(M3=0,0,M$5/M$3)</f>
        <v>0</v>
      </c>
      <c r="N6" s="303">
        <f>IF(N3=0,0,N$5/N$3)</f>
        <v>22.532288138438037</v>
      </c>
      <c r="O6" s="303">
        <f>IF(O3=0,0,O$5/O$3)</f>
        <v>0</v>
      </c>
      <c r="P6" s="303">
        <f>IF(P3=0,0,P$5/P$3)</f>
        <v>0</v>
      </c>
      <c r="Q6" s="303">
        <f>IF(Q3=0,0,Q$5/Q$3)</f>
        <v>42.240747316848442</v>
      </c>
      <c r="R6" s="303">
        <f>MAX(L6:Q6)</f>
        <v>98.268000000000001</v>
      </c>
      <c r="S6" s="213">
        <f t="shared" ref="S6" si="1">IF(J6&gt;R6,J6-R6,0)</f>
        <v>0</v>
      </c>
      <c r="T6" s="378">
        <f>IF(I6&gt;=200, 200, I6)</f>
        <v>200</v>
      </c>
      <c r="U6" s="303">
        <f>IF(S6&lt;&gt;" ",S6*T6,0)</f>
        <v>0</v>
      </c>
      <c r="V6" s="303">
        <f>MAX(N6:Q6)</f>
        <v>42.240747316848442</v>
      </c>
      <c r="W6" s="303">
        <f>IF((J6-V6)&gt;0,J6-V6,0)</f>
        <v>23.009060084473276</v>
      </c>
      <c r="X6" s="378">
        <f>IF(U6&lt;&gt;" ",I6-T6,0)</f>
        <v>21.52800000000002</v>
      </c>
      <c r="Y6" s="379">
        <f>IF(W6&lt;&gt;" ",W6*X6,0)</f>
        <v>495.33904549854117</v>
      </c>
    </row>
    <row r="7" spans="1:25" x14ac:dyDescent="0.25">
      <c r="A7" s="202">
        <f>'09-2022'!A13</f>
        <v>44805.083333333328</v>
      </c>
      <c r="B7" s="362">
        <v>193</v>
      </c>
      <c r="C7" s="363">
        <v>11800.033100000001</v>
      </c>
      <c r="D7" s="364">
        <v>0</v>
      </c>
      <c r="E7" s="364">
        <v>0</v>
      </c>
      <c r="F7" s="239">
        <f t="shared" ref="F7:F70" si="2">B7-D7</f>
        <v>193</v>
      </c>
      <c r="G7" s="239">
        <f t="shared" ref="G7:G70" si="3">C7-E7</f>
        <v>11800.033100000001</v>
      </c>
      <c r="H7" s="216">
        <f>'09-2022'!P13</f>
        <v>0</v>
      </c>
      <c r="I7" s="307">
        <f t="shared" ref="I7:I70" si="4">F7-H7</f>
        <v>193</v>
      </c>
      <c r="J7" s="303">
        <f t="shared" ref="J7:J70" si="5">IF(F7&gt;0,G7/F7,0)</f>
        <v>61.140067875647674</v>
      </c>
      <c r="K7" s="338">
        <v>8.67</v>
      </c>
      <c r="L7" s="308">
        <f t="shared" ref="L7:L70" si="6">IF(AND(MONTH($A$2)&gt;5,MONTH($A$2)&lt;9),(K7*10800)/1000,(K7*10400)/1000)+8.1</f>
        <v>98.268000000000001</v>
      </c>
      <c r="M7" s="303">
        <f>M6</f>
        <v>0</v>
      </c>
      <c r="N7" s="303">
        <f>N6</f>
        <v>22.532288138438037</v>
      </c>
      <c r="O7" s="303">
        <f>O6</f>
        <v>0</v>
      </c>
      <c r="P7" s="303">
        <f>P6</f>
        <v>0</v>
      </c>
      <c r="Q7" s="303">
        <f>Q6</f>
        <v>42.240747316848442</v>
      </c>
      <c r="R7" s="303">
        <f t="shared" ref="R7:R70" si="7">MAX(L7:Q7)</f>
        <v>98.268000000000001</v>
      </c>
      <c r="S7" s="213">
        <f t="shared" ref="S7:S70" si="8">IF(J7&gt;R7,J7-R7,0)</f>
        <v>0</v>
      </c>
      <c r="T7" s="378">
        <f t="shared" ref="T7:T70" si="9">IF(I7&gt;=200, 200, I7)</f>
        <v>193</v>
      </c>
      <c r="U7" s="303">
        <f t="shared" ref="U7:U10" si="10">IF(S7&lt;&gt;" ",S7*T7,0)</f>
        <v>0</v>
      </c>
      <c r="V7" s="303">
        <f t="shared" ref="V7:V10" si="11">MAX(N7:Q7)</f>
        <v>42.240747316848442</v>
      </c>
      <c r="W7" s="303">
        <f t="shared" ref="W7:W10" si="12">IF((J7-V7)&gt;0,J7-V7,0)</f>
        <v>18.899320558799232</v>
      </c>
      <c r="X7" s="378">
        <f t="shared" ref="X7:X10" si="13">IF(U7&lt;&gt;" ",I7-T7,0)</f>
        <v>0</v>
      </c>
      <c r="Y7" s="379">
        <f t="shared" ref="Y7:Y10" si="14">IF(W7&lt;&gt;" ",W7*X7,0)</f>
        <v>0</v>
      </c>
    </row>
    <row r="8" spans="1:25" x14ac:dyDescent="0.25">
      <c r="A8" s="202">
        <f>'09-2022'!A14</f>
        <v>44805.124999999993</v>
      </c>
      <c r="B8" s="362">
        <v>182.334</v>
      </c>
      <c r="C8" s="363">
        <v>10418.299703999999</v>
      </c>
      <c r="D8" s="364">
        <v>0</v>
      </c>
      <c r="E8" s="364">
        <v>0</v>
      </c>
      <c r="F8" s="239">
        <f t="shared" si="2"/>
        <v>182.334</v>
      </c>
      <c r="G8" s="239">
        <f t="shared" si="3"/>
        <v>10418.299703999999</v>
      </c>
      <c r="H8" s="216">
        <f>'09-2022'!P14</f>
        <v>0</v>
      </c>
      <c r="I8" s="307">
        <f t="shared" si="4"/>
        <v>182.334</v>
      </c>
      <c r="J8" s="303">
        <f t="shared" si="5"/>
        <v>57.138546316101213</v>
      </c>
      <c r="K8" s="338">
        <v>8.67</v>
      </c>
      <c r="L8" s="308">
        <f t="shared" si="6"/>
        <v>98.268000000000001</v>
      </c>
      <c r="M8" s="303">
        <f t="shared" ref="M8:M71" si="15">M7</f>
        <v>0</v>
      </c>
      <c r="N8" s="303">
        <f t="shared" ref="N8:N71" si="16">N7</f>
        <v>22.532288138438037</v>
      </c>
      <c r="O8" s="303">
        <f t="shared" ref="O8:O71" si="17">O7</f>
        <v>0</v>
      </c>
      <c r="P8" s="303">
        <f t="shared" ref="P8:P71" si="18">P7</f>
        <v>0</v>
      </c>
      <c r="Q8" s="303">
        <f t="shared" ref="Q8:Q71" si="19">Q7</f>
        <v>42.240747316848442</v>
      </c>
      <c r="R8" s="303">
        <f t="shared" si="7"/>
        <v>98.268000000000001</v>
      </c>
      <c r="S8" s="213">
        <f t="shared" si="8"/>
        <v>0</v>
      </c>
      <c r="T8" s="378">
        <f t="shared" si="9"/>
        <v>182.334</v>
      </c>
      <c r="U8" s="303">
        <f t="shared" si="10"/>
        <v>0</v>
      </c>
      <c r="V8" s="303">
        <f t="shared" si="11"/>
        <v>42.240747316848442</v>
      </c>
      <c r="W8" s="303">
        <f t="shared" si="12"/>
        <v>14.897798999252771</v>
      </c>
      <c r="X8" s="378">
        <f t="shared" si="13"/>
        <v>0</v>
      </c>
      <c r="Y8" s="379">
        <f t="shared" si="14"/>
        <v>0</v>
      </c>
    </row>
    <row r="9" spans="1:25" x14ac:dyDescent="0.25">
      <c r="A9" s="202">
        <f>'09-2022'!A15</f>
        <v>44805.166666666657</v>
      </c>
      <c r="B9" s="362">
        <v>175.46799999999999</v>
      </c>
      <c r="C9" s="363">
        <v>9674.4434380000002</v>
      </c>
      <c r="D9" s="364">
        <v>0</v>
      </c>
      <c r="E9" s="364">
        <v>0</v>
      </c>
      <c r="F9" s="239">
        <f t="shared" si="2"/>
        <v>175.46799999999999</v>
      </c>
      <c r="G9" s="239">
        <f t="shared" si="3"/>
        <v>9674.4434380000002</v>
      </c>
      <c r="H9" s="216">
        <f>'09-2022'!P15</f>
        <v>0</v>
      </c>
      <c r="I9" s="307">
        <f t="shared" si="4"/>
        <v>175.46799999999999</v>
      </c>
      <c r="J9" s="303">
        <f t="shared" si="5"/>
        <v>55.135086956026171</v>
      </c>
      <c r="K9" s="338">
        <v>8.67</v>
      </c>
      <c r="L9" s="308">
        <f t="shared" si="6"/>
        <v>98.268000000000001</v>
      </c>
      <c r="M9" s="303">
        <f t="shared" si="15"/>
        <v>0</v>
      </c>
      <c r="N9" s="303">
        <f t="shared" si="16"/>
        <v>22.532288138438037</v>
      </c>
      <c r="O9" s="303">
        <f t="shared" si="17"/>
        <v>0</v>
      </c>
      <c r="P9" s="303">
        <f t="shared" si="18"/>
        <v>0</v>
      </c>
      <c r="Q9" s="303">
        <f t="shared" si="19"/>
        <v>42.240747316848442</v>
      </c>
      <c r="R9" s="303">
        <f t="shared" si="7"/>
        <v>98.268000000000001</v>
      </c>
      <c r="S9" s="213">
        <f t="shared" si="8"/>
        <v>0</v>
      </c>
      <c r="T9" s="378">
        <f t="shared" si="9"/>
        <v>175.46799999999999</v>
      </c>
      <c r="U9" s="303">
        <f t="shared" si="10"/>
        <v>0</v>
      </c>
      <c r="V9" s="303">
        <f t="shared" si="11"/>
        <v>42.240747316848442</v>
      </c>
      <c r="W9" s="303">
        <f t="shared" si="12"/>
        <v>12.89433963917773</v>
      </c>
      <c r="X9" s="378">
        <f t="shared" si="13"/>
        <v>0</v>
      </c>
      <c r="Y9" s="379">
        <f t="shared" si="14"/>
        <v>0</v>
      </c>
    </row>
    <row r="10" spans="1:25" x14ac:dyDescent="0.25">
      <c r="A10" s="202">
        <f>'09-2022'!A16</f>
        <v>44805.208333333321</v>
      </c>
      <c r="B10" s="362">
        <v>176.83999999999997</v>
      </c>
      <c r="C10" s="363">
        <v>9848.0395700000008</v>
      </c>
      <c r="D10" s="364">
        <v>0</v>
      </c>
      <c r="E10" s="364">
        <v>0</v>
      </c>
      <c r="F10" s="239">
        <f t="shared" si="2"/>
        <v>176.83999999999997</v>
      </c>
      <c r="G10" s="239">
        <f t="shared" si="3"/>
        <v>9848.0395700000008</v>
      </c>
      <c r="H10" s="216">
        <f>'09-2022'!P16</f>
        <v>0</v>
      </c>
      <c r="I10" s="307">
        <f t="shared" si="4"/>
        <v>176.83999999999997</v>
      </c>
      <c r="J10" s="303">
        <f t="shared" si="5"/>
        <v>55.68898196109479</v>
      </c>
      <c r="K10" s="338">
        <v>8.67</v>
      </c>
      <c r="L10" s="308">
        <f t="shared" si="6"/>
        <v>98.268000000000001</v>
      </c>
      <c r="M10" s="303">
        <f t="shared" si="15"/>
        <v>0</v>
      </c>
      <c r="N10" s="303">
        <f t="shared" si="16"/>
        <v>22.532288138438037</v>
      </c>
      <c r="O10" s="303">
        <f t="shared" si="17"/>
        <v>0</v>
      </c>
      <c r="P10" s="303">
        <f t="shared" si="18"/>
        <v>0</v>
      </c>
      <c r="Q10" s="303">
        <f t="shared" si="19"/>
        <v>42.240747316848442</v>
      </c>
      <c r="R10" s="303">
        <f t="shared" si="7"/>
        <v>98.268000000000001</v>
      </c>
      <c r="S10" s="213">
        <f t="shared" si="8"/>
        <v>0</v>
      </c>
      <c r="T10" s="378">
        <f t="shared" si="9"/>
        <v>176.83999999999997</v>
      </c>
      <c r="U10" s="303">
        <f t="shared" si="10"/>
        <v>0</v>
      </c>
      <c r="V10" s="303">
        <f t="shared" si="11"/>
        <v>42.240747316848442</v>
      </c>
      <c r="W10" s="303">
        <f t="shared" si="12"/>
        <v>13.448234644246348</v>
      </c>
      <c r="X10" s="378">
        <f t="shared" si="13"/>
        <v>0</v>
      </c>
      <c r="Y10" s="379">
        <f t="shared" si="14"/>
        <v>0</v>
      </c>
    </row>
    <row r="11" spans="1:25" x14ac:dyDescent="0.25">
      <c r="A11" s="202">
        <f>'09-2022'!A17</f>
        <v>44805.249999999985</v>
      </c>
      <c r="B11" s="362">
        <v>188.44799999999998</v>
      </c>
      <c r="C11" s="363">
        <v>11352.904672000001</v>
      </c>
      <c r="D11" s="364">
        <v>0</v>
      </c>
      <c r="E11" s="364">
        <v>0</v>
      </c>
      <c r="F11" s="239">
        <f t="shared" si="2"/>
        <v>188.44799999999998</v>
      </c>
      <c r="G11" s="239">
        <f t="shared" si="3"/>
        <v>11352.904672000001</v>
      </c>
      <c r="H11" s="216">
        <f>'09-2022'!P17</f>
        <v>0</v>
      </c>
      <c r="I11" s="307">
        <f t="shared" si="4"/>
        <v>188.44799999999998</v>
      </c>
      <c r="J11" s="303">
        <f t="shared" si="5"/>
        <v>60.244230089998311</v>
      </c>
      <c r="K11" s="338">
        <v>8.67</v>
      </c>
      <c r="L11" s="308">
        <f t="shared" si="6"/>
        <v>98.268000000000001</v>
      </c>
      <c r="M11" s="303">
        <f t="shared" si="15"/>
        <v>0</v>
      </c>
      <c r="N11" s="303">
        <f t="shared" si="16"/>
        <v>22.532288138438037</v>
      </c>
      <c r="O11" s="303">
        <f t="shared" si="17"/>
        <v>0</v>
      </c>
      <c r="P11" s="303">
        <f t="shared" si="18"/>
        <v>0</v>
      </c>
      <c r="Q11" s="303">
        <f t="shared" si="19"/>
        <v>42.240747316848442</v>
      </c>
      <c r="R11" s="303">
        <f t="shared" si="7"/>
        <v>98.268000000000001</v>
      </c>
      <c r="S11" s="213">
        <f t="shared" si="8"/>
        <v>0</v>
      </c>
      <c r="T11" s="378">
        <f t="shared" si="9"/>
        <v>188.44799999999998</v>
      </c>
      <c r="U11" s="303">
        <f t="shared" ref="U11:U74" si="20">IF(S11&lt;&gt;" ",S11*T11,0)</f>
        <v>0</v>
      </c>
      <c r="V11" s="303">
        <f t="shared" ref="V11:V74" si="21">MAX(N11:Q11)</f>
        <v>42.240747316848442</v>
      </c>
      <c r="W11" s="303">
        <f t="shared" ref="W11:W74" si="22">IF((J11-V11)&gt;0,J11-V11,0)</f>
        <v>18.003482773149869</v>
      </c>
      <c r="X11" s="378">
        <f t="shared" ref="X11:X74" si="23">IF(U11&lt;&gt;" ",I11-T11,0)</f>
        <v>0</v>
      </c>
      <c r="Y11" s="379">
        <f t="shared" ref="Y11:Y74" si="24">IF(W11&lt;&gt;" ",W11*X11,0)</f>
        <v>0</v>
      </c>
    </row>
    <row r="12" spans="1:25" x14ac:dyDescent="0.25">
      <c r="A12" s="202">
        <f>'09-2022'!A18</f>
        <v>44805.29166666665</v>
      </c>
      <c r="B12" s="362">
        <v>221.029</v>
      </c>
      <c r="C12" s="363">
        <v>15989.667402999999</v>
      </c>
      <c r="D12" s="364">
        <v>0</v>
      </c>
      <c r="E12" s="364">
        <v>0</v>
      </c>
      <c r="F12" s="239">
        <f t="shared" si="2"/>
        <v>221.029</v>
      </c>
      <c r="G12" s="239">
        <f t="shared" si="3"/>
        <v>15989.667402999999</v>
      </c>
      <c r="H12" s="216">
        <f>'09-2022'!P18</f>
        <v>0</v>
      </c>
      <c r="I12" s="307">
        <f t="shared" si="4"/>
        <v>221.029</v>
      </c>
      <c r="J12" s="303">
        <f t="shared" si="5"/>
        <v>72.341943378470702</v>
      </c>
      <c r="K12" s="338">
        <v>8.67</v>
      </c>
      <c r="L12" s="308">
        <f t="shared" si="6"/>
        <v>98.268000000000001</v>
      </c>
      <c r="M12" s="303">
        <f t="shared" si="15"/>
        <v>0</v>
      </c>
      <c r="N12" s="303">
        <f t="shared" si="16"/>
        <v>22.532288138438037</v>
      </c>
      <c r="O12" s="303">
        <f t="shared" si="17"/>
        <v>0</v>
      </c>
      <c r="P12" s="303">
        <f t="shared" si="18"/>
        <v>0</v>
      </c>
      <c r="Q12" s="303">
        <f t="shared" si="19"/>
        <v>42.240747316848442</v>
      </c>
      <c r="R12" s="303">
        <f t="shared" si="7"/>
        <v>98.268000000000001</v>
      </c>
      <c r="S12" s="213">
        <f t="shared" si="8"/>
        <v>0</v>
      </c>
      <c r="T12" s="378">
        <f t="shared" si="9"/>
        <v>200</v>
      </c>
      <c r="U12" s="303">
        <f t="shared" si="20"/>
        <v>0</v>
      </c>
      <c r="V12" s="303">
        <f t="shared" si="21"/>
        <v>42.240747316848442</v>
      </c>
      <c r="W12" s="303">
        <f t="shared" si="22"/>
        <v>30.101196061622261</v>
      </c>
      <c r="X12" s="378">
        <f t="shared" si="23"/>
        <v>21.028999999999996</v>
      </c>
      <c r="Y12" s="379">
        <f t="shared" si="24"/>
        <v>632.99805197985438</v>
      </c>
    </row>
    <row r="13" spans="1:25" x14ac:dyDescent="0.25">
      <c r="A13" s="202">
        <f>'09-2022'!A19</f>
        <v>44805.333333333314</v>
      </c>
      <c r="B13" s="362">
        <v>235.01</v>
      </c>
      <c r="C13" s="363">
        <v>16986.17452</v>
      </c>
      <c r="D13" s="364">
        <v>0</v>
      </c>
      <c r="E13" s="364">
        <v>0</v>
      </c>
      <c r="F13" s="239">
        <f t="shared" si="2"/>
        <v>235.01</v>
      </c>
      <c r="G13" s="239">
        <f t="shared" si="3"/>
        <v>16986.17452</v>
      </c>
      <c r="H13" s="216">
        <f>'09-2022'!P19</f>
        <v>0</v>
      </c>
      <c r="I13" s="307">
        <f t="shared" si="4"/>
        <v>235.01</v>
      </c>
      <c r="J13" s="303">
        <f t="shared" si="5"/>
        <v>72.278518020509765</v>
      </c>
      <c r="K13" s="338">
        <v>8.67</v>
      </c>
      <c r="L13" s="308">
        <f t="shared" si="6"/>
        <v>98.268000000000001</v>
      </c>
      <c r="M13" s="303">
        <f t="shared" si="15"/>
        <v>0</v>
      </c>
      <c r="N13" s="303">
        <f t="shared" si="16"/>
        <v>22.532288138438037</v>
      </c>
      <c r="O13" s="303">
        <f t="shared" si="17"/>
        <v>0</v>
      </c>
      <c r="P13" s="303">
        <f t="shared" si="18"/>
        <v>0</v>
      </c>
      <c r="Q13" s="303">
        <f t="shared" si="19"/>
        <v>42.240747316848442</v>
      </c>
      <c r="R13" s="303">
        <f t="shared" si="7"/>
        <v>98.268000000000001</v>
      </c>
      <c r="S13" s="213">
        <f t="shared" si="8"/>
        <v>0</v>
      </c>
      <c r="T13" s="378">
        <f t="shared" si="9"/>
        <v>200</v>
      </c>
      <c r="U13" s="303">
        <f t="shared" si="20"/>
        <v>0</v>
      </c>
      <c r="V13" s="303">
        <f t="shared" si="21"/>
        <v>42.240747316848442</v>
      </c>
      <c r="W13" s="303">
        <f t="shared" si="22"/>
        <v>30.037770703661323</v>
      </c>
      <c r="X13" s="378">
        <f t="shared" si="23"/>
        <v>35.009999999999991</v>
      </c>
      <c r="Y13" s="379">
        <f t="shared" si="24"/>
        <v>1051.6223523351825</v>
      </c>
    </row>
    <row r="14" spans="1:25" x14ac:dyDescent="0.25">
      <c r="A14" s="202">
        <f>'09-2022'!A20</f>
        <v>44805.374999999978</v>
      </c>
      <c r="B14" s="362">
        <v>248.74099999999999</v>
      </c>
      <c r="C14" s="363">
        <v>18468.373775</v>
      </c>
      <c r="D14" s="364">
        <v>0</v>
      </c>
      <c r="E14" s="364">
        <v>0</v>
      </c>
      <c r="F14" s="239">
        <f t="shared" si="2"/>
        <v>248.74099999999999</v>
      </c>
      <c r="G14" s="239">
        <f t="shared" si="3"/>
        <v>18468.373775</v>
      </c>
      <c r="H14" s="216">
        <f>'09-2022'!P20</f>
        <v>0</v>
      </c>
      <c r="I14" s="307">
        <f t="shared" si="4"/>
        <v>248.74099999999999</v>
      </c>
      <c r="J14" s="303">
        <f t="shared" si="5"/>
        <v>74.247405031739845</v>
      </c>
      <c r="K14" s="338">
        <v>8.67</v>
      </c>
      <c r="L14" s="308">
        <f t="shared" si="6"/>
        <v>98.268000000000001</v>
      </c>
      <c r="M14" s="303">
        <f t="shared" si="15"/>
        <v>0</v>
      </c>
      <c r="N14" s="303">
        <f t="shared" si="16"/>
        <v>22.532288138438037</v>
      </c>
      <c r="O14" s="303">
        <f t="shared" si="17"/>
        <v>0</v>
      </c>
      <c r="P14" s="303">
        <f t="shared" si="18"/>
        <v>0</v>
      </c>
      <c r="Q14" s="303">
        <f t="shared" si="19"/>
        <v>42.240747316848442</v>
      </c>
      <c r="R14" s="303">
        <f t="shared" si="7"/>
        <v>98.268000000000001</v>
      </c>
      <c r="S14" s="213">
        <f t="shared" si="8"/>
        <v>0</v>
      </c>
      <c r="T14" s="378">
        <f t="shared" si="9"/>
        <v>200</v>
      </c>
      <c r="U14" s="303">
        <f t="shared" si="20"/>
        <v>0</v>
      </c>
      <c r="V14" s="303">
        <f t="shared" si="21"/>
        <v>42.240747316848442</v>
      </c>
      <c r="W14" s="303">
        <f t="shared" si="22"/>
        <v>32.006657714891404</v>
      </c>
      <c r="X14" s="378">
        <f t="shared" si="23"/>
        <v>48.740999999999985</v>
      </c>
      <c r="Y14" s="379">
        <f t="shared" si="24"/>
        <v>1560.0365036815215</v>
      </c>
    </row>
    <row r="15" spans="1:25" x14ac:dyDescent="0.25">
      <c r="A15" s="202">
        <f>'09-2022'!A21</f>
        <v>44805.416666666642</v>
      </c>
      <c r="B15" s="362">
        <v>270.565</v>
      </c>
      <c r="C15" s="363">
        <v>21083.483800000002</v>
      </c>
      <c r="D15" s="364">
        <v>0</v>
      </c>
      <c r="E15" s="364">
        <v>0</v>
      </c>
      <c r="F15" s="239">
        <f t="shared" si="2"/>
        <v>270.565</v>
      </c>
      <c r="G15" s="239">
        <f t="shared" si="3"/>
        <v>21083.483800000002</v>
      </c>
      <c r="H15" s="216">
        <f>'09-2022'!P21</f>
        <v>0</v>
      </c>
      <c r="I15" s="307">
        <f t="shared" si="4"/>
        <v>270.565</v>
      </c>
      <c r="J15" s="303">
        <f t="shared" si="5"/>
        <v>77.923914031748382</v>
      </c>
      <c r="K15" s="338">
        <v>8.67</v>
      </c>
      <c r="L15" s="308">
        <f t="shared" si="6"/>
        <v>98.268000000000001</v>
      </c>
      <c r="M15" s="303">
        <f t="shared" si="15"/>
        <v>0</v>
      </c>
      <c r="N15" s="303">
        <f t="shared" si="16"/>
        <v>22.532288138438037</v>
      </c>
      <c r="O15" s="303">
        <f t="shared" si="17"/>
        <v>0</v>
      </c>
      <c r="P15" s="303">
        <f t="shared" si="18"/>
        <v>0</v>
      </c>
      <c r="Q15" s="303">
        <f t="shared" si="19"/>
        <v>42.240747316848442</v>
      </c>
      <c r="R15" s="303">
        <f t="shared" si="7"/>
        <v>98.268000000000001</v>
      </c>
      <c r="S15" s="213">
        <f t="shared" si="8"/>
        <v>0</v>
      </c>
      <c r="T15" s="378">
        <f t="shared" si="9"/>
        <v>200</v>
      </c>
      <c r="U15" s="303">
        <f t="shared" si="20"/>
        <v>0</v>
      </c>
      <c r="V15" s="303">
        <f t="shared" si="21"/>
        <v>42.240747316848442</v>
      </c>
      <c r="W15" s="303">
        <f t="shared" si="22"/>
        <v>35.68316671489994</v>
      </c>
      <c r="X15" s="378">
        <f t="shared" si="23"/>
        <v>70.564999999999998</v>
      </c>
      <c r="Y15" s="379">
        <f t="shared" si="24"/>
        <v>2517.9826592369141</v>
      </c>
    </row>
    <row r="16" spans="1:25" x14ac:dyDescent="0.25">
      <c r="A16" s="202">
        <f>'09-2022'!A22</f>
        <v>44805.458333333307</v>
      </c>
      <c r="B16" s="362">
        <v>308.91000000000003</v>
      </c>
      <c r="C16" s="363">
        <v>26544.636299999998</v>
      </c>
      <c r="D16" s="364">
        <v>7.2030000000000003</v>
      </c>
      <c r="E16" s="364">
        <v>618.95299999999997</v>
      </c>
      <c r="F16" s="239">
        <f t="shared" si="2"/>
        <v>301.70700000000005</v>
      </c>
      <c r="G16" s="239">
        <f t="shared" si="3"/>
        <v>25925.683299999997</v>
      </c>
      <c r="H16" s="216">
        <f>'09-2022'!P22</f>
        <v>0</v>
      </c>
      <c r="I16" s="307">
        <f t="shared" si="4"/>
        <v>301.70700000000005</v>
      </c>
      <c r="J16" s="303">
        <f t="shared" si="5"/>
        <v>85.930002618434415</v>
      </c>
      <c r="K16" s="338">
        <v>8.67</v>
      </c>
      <c r="L16" s="308">
        <f t="shared" si="6"/>
        <v>98.268000000000001</v>
      </c>
      <c r="M16" s="303">
        <f t="shared" si="15"/>
        <v>0</v>
      </c>
      <c r="N16" s="303">
        <f t="shared" si="16"/>
        <v>22.532288138438037</v>
      </c>
      <c r="O16" s="303">
        <f t="shared" si="17"/>
        <v>0</v>
      </c>
      <c r="P16" s="303">
        <f t="shared" si="18"/>
        <v>0</v>
      </c>
      <c r="Q16" s="303">
        <f t="shared" si="19"/>
        <v>42.240747316848442</v>
      </c>
      <c r="R16" s="303">
        <f t="shared" si="7"/>
        <v>98.268000000000001</v>
      </c>
      <c r="S16" s="213">
        <f t="shared" si="8"/>
        <v>0</v>
      </c>
      <c r="T16" s="378">
        <f t="shared" si="9"/>
        <v>200</v>
      </c>
      <c r="U16" s="303">
        <f t="shared" si="20"/>
        <v>0</v>
      </c>
      <c r="V16" s="303">
        <f t="shared" si="21"/>
        <v>42.240747316848442</v>
      </c>
      <c r="W16" s="303">
        <f t="shared" si="22"/>
        <v>43.689255301585973</v>
      </c>
      <c r="X16" s="378">
        <f t="shared" si="23"/>
        <v>101.70700000000005</v>
      </c>
      <c r="Y16" s="379">
        <f t="shared" si="24"/>
        <v>4443.5030889584068</v>
      </c>
    </row>
    <row r="17" spans="1:25" x14ac:dyDescent="0.25">
      <c r="A17" s="202">
        <f>'09-2022'!A23</f>
        <v>44805.499999999971</v>
      </c>
      <c r="B17" s="362">
        <v>336.96699999999998</v>
      </c>
      <c r="C17" s="363">
        <v>33299.668880000005</v>
      </c>
      <c r="D17" s="364">
        <v>0</v>
      </c>
      <c r="E17" s="364">
        <v>0</v>
      </c>
      <c r="F17" s="239">
        <f t="shared" si="2"/>
        <v>336.96699999999998</v>
      </c>
      <c r="G17" s="239">
        <f t="shared" si="3"/>
        <v>33299.668880000005</v>
      </c>
      <c r="H17" s="216">
        <f>'09-2022'!P23</f>
        <v>0</v>
      </c>
      <c r="I17" s="307">
        <f t="shared" si="4"/>
        <v>336.96699999999998</v>
      </c>
      <c r="J17" s="303">
        <f t="shared" si="5"/>
        <v>98.821750735235213</v>
      </c>
      <c r="K17" s="338">
        <v>8.67</v>
      </c>
      <c r="L17" s="308">
        <f t="shared" si="6"/>
        <v>98.268000000000001</v>
      </c>
      <c r="M17" s="303">
        <f t="shared" si="15"/>
        <v>0</v>
      </c>
      <c r="N17" s="303">
        <f t="shared" si="16"/>
        <v>22.532288138438037</v>
      </c>
      <c r="O17" s="303">
        <f t="shared" si="17"/>
        <v>0</v>
      </c>
      <c r="P17" s="303">
        <f t="shared" si="18"/>
        <v>0</v>
      </c>
      <c r="Q17" s="303">
        <f t="shared" si="19"/>
        <v>42.240747316848442</v>
      </c>
      <c r="R17" s="303">
        <f t="shared" si="7"/>
        <v>98.268000000000001</v>
      </c>
      <c r="S17" s="213">
        <f t="shared" si="8"/>
        <v>0.55375073523521223</v>
      </c>
      <c r="T17" s="378">
        <f t="shared" si="9"/>
        <v>200</v>
      </c>
      <c r="U17" s="303">
        <f t="shared" si="20"/>
        <v>110.75014704704245</v>
      </c>
      <c r="V17" s="303">
        <f t="shared" si="21"/>
        <v>42.240747316848442</v>
      </c>
      <c r="W17" s="303">
        <f t="shared" si="22"/>
        <v>56.581003418386771</v>
      </c>
      <c r="X17" s="378">
        <f t="shared" si="23"/>
        <v>136.96699999999998</v>
      </c>
      <c r="Y17" s="379">
        <f t="shared" si="24"/>
        <v>7749.73029520618</v>
      </c>
    </row>
    <row r="18" spans="1:25" x14ac:dyDescent="0.25">
      <c r="A18" s="202">
        <f>'09-2022'!A24</f>
        <v>44805.541666666635</v>
      </c>
      <c r="B18" s="362">
        <v>394.96499999999997</v>
      </c>
      <c r="C18" s="363">
        <v>42213.859199999999</v>
      </c>
      <c r="D18" s="364">
        <v>14.391</v>
      </c>
      <c r="E18" s="364">
        <v>1538.11</v>
      </c>
      <c r="F18" s="239">
        <f t="shared" si="2"/>
        <v>380.57399999999996</v>
      </c>
      <c r="G18" s="239">
        <f t="shared" si="3"/>
        <v>40675.749199999998</v>
      </c>
      <c r="H18" s="216">
        <f>'09-2022'!P24</f>
        <v>0</v>
      </c>
      <c r="I18" s="307">
        <f t="shared" si="4"/>
        <v>380.57399999999996</v>
      </c>
      <c r="J18" s="303">
        <f t="shared" si="5"/>
        <v>106.88000021020879</v>
      </c>
      <c r="K18" s="338">
        <v>8.67</v>
      </c>
      <c r="L18" s="308">
        <f t="shared" si="6"/>
        <v>98.268000000000001</v>
      </c>
      <c r="M18" s="303">
        <f t="shared" si="15"/>
        <v>0</v>
      </c>
      <c r="N18" s="303">
        <f t="shared" si="16"/>
        <v>22.532288138438037</v>
      </c>
      <c r="O18" s="303">
        <f t="shared" si="17"/>
        <v>0</v>
      </c>
      <c r="P18" s="303">
        <f t="shared" si="18"/>
        <v>0</v>
      </c>
      <c r="Q18" s="303">
        <f t="shared" si="19"/>
        <v>42.240747316848442</v>
      </c>
      <c r="R18" s="303">
        <f t="shared" si="7"/>
        <v>98.268000000000001</v>
      </c>
      <c r="S18" s="213">
        <f t="shared" si="8"/>
        <v>8.6120002102087909</v>
      </c>
      <c r="T18" s="378">
        <f t="shared" si="9"/>
        <v>200</v>
      </c>
      <c r="U18" s="303">
        <f t="shared" si="20"/>
        <v>1722.4000420417583</v>
      </c>
      <c r="V18" s="303">
        <f t="shared" si="21"/>
        <v>42.240747316848442</v>
      </c>
      <c r="W18" s="303">
        <f t="shared" si="22"/>
        <v>64.63925289336035</v>
      </c>
      <c r="X18" s="378">
        <f t="shared" si="23"/>
        <v>180.57399999999996</v>
      </c>
      <c r="Y18" s="379">
        <f t="shared" si="24"/>
        <v>11672.168451965648</v>
      </c>
    </row>
    <row r="19" spans="1:25" x14ac:dyDescent="0.25">
      <c r="A19" s="202">
        <f>'09-2022'!A25</f>
        <v>44805.583333333299</v>
      </c>
      <c r="B19" s="362">
        <v>444.26499999999999</v>
      </c>
      <c r="C19" s="363">
        <v>49717.696150000003</v>
      </c>
      <c r="D19" s="364">
        <v>33.536999999999999</v>
      </c>
      <c r="E19" s="364">
        <v>3753.1260000000002</v>
      </c>
      <c r="F19" s="239">
        <f t="shared" si="2"/>
        <v>410.72800000000001</v>
      </c>
      <c r="G19" s="239">
        <f t="shared" si="3"/>
        <v>45964.57015</v>
      </c>
      <c r="H19" s="216">
        <f>'09-2022'!P25</f>
        <v>0</v>
      </c>
      <c r="I19" s="307">
        <f t="shared" si="4"/>
        <v>410.72800000000001</v>
      </c>
      <c r="J19" s="303">
        <f t="shared" si="5"/>
        <v>111.90999919654857</v>
      </c>
      <c r="K19" s="338">
        <v>8.67</v>
      </c>
      <c r="L19" s="308">
        <f t="shared" si="6"/>
        <v>98.268000000000001</v>
      </c>
      <c r="M19" s="303">
        <f t="shared" si="15"/>
        <v>0</v>
      </c>
      <c r="N19" s="303">
        <f t="shared" si="16"/>
        <v>22.532288138438037</v>
      </c>
      <c r="O19" s="303">
        <f t="shared" si="17"/>
        <v>0</v>
      </c>
      <c r="P19" s="303">
        <f t="shared" si="18"/>
        <v>0</v>
      </c>
      <c r="Q19" s="303">
        <f t="shared" si="19"/>
        <v>42.240747316848442</v>
      </c>
      <c r="R19" s="303">
        <f t="shared" si="7"/>
        <v>98.268000000000001</v>
      </c>
      <c r="S19" s="213">
        <f t="shared" si="8"/>
        <v>13.641999196548568</v>
      </c>
      <c r="T19" s="378">
        <f t="shared" si="9"/>
        <v>200</v>
      </c>
      <c r="U19" s="303">
        <f t="shared" si="20"/>
        <v>2728.3998393097136</v>
      </c>
      <c r="V19" s="303">
        <f t="shared" si="21"/>
        <v>42.240747316848442</v>
      </c>
      <c r="W19" s="303">
        <f t="shared" si="22"/>
        <v>69.669251879700127</v>
      </c>
      <c r="X19" s="378">
        <f t="shared" si="23"/>
        <v>210.72800000000001</v>
      </c>
      <c r="Y19" s="379">
        <f t="shared" si="24"/>
        <v>14681.262110105448</v>
      </c>
    </row>
    <row r="20" spans="1:25" x14ac:dyDescent="0.25">
      <c r="A20" s="202">
        <f>'09-2022'!A26</f>
        <v>44805.624999999964</v>
      </c>
      <c r="B20" s="362">
        <v>452.00300000000004</v>
      </c>
      <c r="C20" s="363">
        <v>54323.364397999998</v>
      </c>
      <c r="D20" s="364">
        <v>0</v>
      </c>
      <c r="E20" s="364">
        <v>0</v>
      </c>
      <c r="F20" s="239">
        <f t="shared" si="2"/>
        <v>452.00300000000004</v>
      </c>
      <c r="G20" s="239">
        <f t="shared" si="3"/>
        <v>54323.364397999998</v>
      </c>
      <c r="H20" s="216">
        <f>'09-2022'!P26</f>
        <v>0</v>
      </c>
      <c r="I20" s="307">
        <f t="shared" si="4"/>
        <v>452.00300000000004</v>
      </c>
      <c r="J20" s="303">
        <f t="shared" si="5"/>
        <v>120.18363682984403</v>
      </c>
      <c r="K20" s="338">
        <v>8.67</v>
      </c>
      <c r="L20" s="308">
        <f t="shared" si="6"/>
        <v>98.268000000000001</v>
      </c>
      <c r="M20" s="303">
        <f t="shared" si="15"/>
        <v>0</v>
      </c>
      <c r="N20" s="303">
        <f t="shared" si="16"/>
        <v>22.532288138438037</v>
      </c>
      <c r="O20" s="303">
        <f t="shared" si="17"/>
        <v>0</v>
      </c>
      <c r="P20" s="303">
        <f t="shared" si="18"/>
        <v>0</v>
      </c>
      <c r="Q20" s="303">
        <f t="shared" si="19"/>
        <v>42.240747316848442</v>
      </c>
      <c r="R20" s="303">
        <f t="shared" si="7"/>
        <v>98.268000000000001</v>
      </c>
      <c r="S20" s="213">
        <f t="shared" si="8"/>
        <v>21.915636829844033</v>
      </c>
      <c r="T20" s="378">
        <f t="shared" si="9"/>
        <v>200</v>
      </c>
      <c r="U20" s="303">
        <f t="shared" si="20"/>
        <v>4383.1273659688068</v>
      </c>
      <c r="V20" s="303">
        <f t="shared" si="21"/>
        <v>42.240747316848442</v>
      </c>
      <c r="W20" s="303">
        <f t="shared" si="22"/>
        <v>77.942889512995592</v>
      </c>
      <c r="X20" s="378">
        <f t="shared" si="23"/>
        <v>252.00300000000004</v>
      </c>
      <c r="Y20" s="379">
        <f t="shared" si="24"/>
        <v>19641.841985943433</v>
      </c>
    </row>
    <row r="21" spans="1:25" x14ac:dyDescent="0.25">
      <c r="A21" s="202">
        <f>'09-2022'!A27</f>
        <v>44805.666666666628</v>
      </c>
      <c r="B21" s="362">
        <v>465.73699999999997</v>
      </c>
      <c r="C21" s="363">
        <v>65195.409692000001</v>
      </c>
      <c r="D21" s="364">
        <v>0</v>
      </c>
      <c r="E21" s="364">
        <v>0</v>
      </c>
      <c r="F21" s="239">
        <f t="shared" si="2"/>
        <v>465.73699999999997</v>
      </c>
      <c r="G21" s="239">
        <f t="shared" si="3"/>
        <v>65195.409692000001</v>
      </c>
      <c r="H21" s="216">
        <f>'09-2022'!P27</f>
        <v>0</v>
      </c>
      <c r="I21" s="307">
        <f t="shared" si="4"/>
        <v>465.73699999999997</v>
      </c>
      <c r="J21" s="303">
        <f t="shared" si="5"/>
        <v>139.98331610329436</v>
      </c>
      <c r="K21" s="338">
        <v>8.67</v>
      </c>
      <c r="L21" s="308">
        <f t="shared" si="6"/>
        <v>98.268000000000001</v>
      </c>
      <c r="M21" s="303">
        <f t="shared" si="15"/>
        <v>0</v>
      </c>
      <c r="N21" s="303">
        <f t="shared" si="16"/>
        <v>22.532288138438037</v>
      </c>
      <c r="O21" s="303">
        <f t="shared" si="17"/>
        <v>0</v>
      </c>
      <c r="P21" s="303">
        <f t="shared" si="18"/>
        <v>0</v>
      </c>
      <c r="Q21" s="303">
        <f t="shared" si="19"/>
        <v>42.240747316848442</v>
      </c>
      <c r="R21" s="303">
        <f t="shared" si="7"/>
        <v>98.268000000000001</v>
      </c>
      <c r="S21" s="213">
        <f t="shared" si="8"/>
        <v>41.715316103294356</v>
      </c>
      <c r="T21" s="378">
        <f t="shared" si="9"/>
        <v>200</v>
      </c>
      <c r="U21" s="303">
        <f t="shared" si="20"/>
        <v>8343.0632206588707</v>
      </c>
      <c r="V21" s="303">
        <f t="shared" si="21"/>
        <v>42.240747316848442</v>
      </c>
      <c r="W21" s="303">
        <f t="shared" si="22"/>
        <v>97.742568786445915</v>
      </c>
      <c r="X21" s="378">
        <f t="shared" si="23"/>
        <v>265.73699999999997</v>
      </c>
      <c r="Y21" s="379">
        <f t="shared" si="24"/>
        <v>25973.817001603777</v>
      </c>
    </row>
    <row r="22" spans="1:25" x14ac:dyDescent="0.25">
      <c r="A22" s="202">
        <f>'09-2022'!A28</f>
        <v>44805.708333333292</v>
      </c>
      <c r="B22" s="362">
        <v>470.72899999999998</v>
      </c>
      <c r="C22" s="363">
        <v>73384.741542000003</v>
      </c>
      <c r="D22" s="364">
        <v>0</v>
      </c>
      <c r="E22" s="364">
        <v>0</v>
      </c>
      <c r="F22" s="239">
        <f t="shared" si="2"/>
        <v>470.72899999999998</v>
      </c>
      <c r="G22" s="239">
        <f t="shared" si="3"/>
        <v>73384.741542000003</v>
      </c>
      <c r="H22" s="216">
        <f>'09-2022'!P28</f>
        <v>0</v>
      </c>
      <c r="I22" s="307">
        <f t="shared" si="4"/>
        <v>470.72899999999998</v>
      </c>
      <c r="J22" s="303">
        <f t="shared" si="5"/>
        <v>155.89594340267968</v>
      </c>
      <c r="K22" s="338">
        <v>8.67</v>
      </c>
      <c r="L22" s="308">
        <f t="shared" si="6"/>
        <v>98.268000000000001</v>
      </c>
      <c r="M22" s="303">
        <f t="shared" si="15"/>
        <v>0</v>
      </c>
      <c r="N22" s="303">
        <f t="shared" si="16"/>
        <v>22.532288138438037</v>
      </c>
      <c r="O22" s="303">
        <f t="shared" si="17"/>
        <v>0</v>
      </c>
      <c r="P22" s="303">
        <f t="shared" si="18"/>
        <v>0</v>
      </c>
      <c r="Q22" s="303">
        <f t="shared" si="19"/>
        <v>42.240747316848442</v>
      </c>
      <c r="R22" s="303">
        <f t="shared" si="7"/>
        <v>98.268000000000001</v>
      </c>
      <c r="S22" s="213">
        <f t="shared" si="8"/>
        <v>57.627943402679676</v>
      </c>
      <c r="T22" s="378">
        <f t="shared" si="9"/>
        <v>200</v>
      </c>
      <c r="U22" s="303">
        <f t="shared" si="20"/>
        <v>11525.588680535935</v>
      </c>
      <c r="V22" s="303">
        <f t="shared" si="21"/>
        <v>42.240747316848442</v>
      </c>
      <c r="W22" s="303">
        <f t="shared" si="22"/>
        <v>113.65519608583124</v>
      </c>
      <c r="X22" s="378">
        <f t="shared" si="23"/>
        <v>270.72899999999998</v>
      </c>
      <c r="Y22" s="379">
        <f t="shared" si="24"/>
        <v>30769.757581121004</v>
      </c>
    </row>
    <row r="23" spans="1:25" x14ac:dyDescent="0.25">
      <c r="A23" s="202">
        <f>'09-2022'!A29</f>
        <v>44805.749999999956</v>
      </c>
      <c r="B23" s="362">
        <v>428.26499999999999</v>
      </c>
      <c r="C23" s="363">
        <v>66384.036404999992</v>
      </c>
      <c r="D23" s="364">
        <v>0</v>
      </c>
      <c r="E23" s="364">
        <v>0</v>
      </c>
      <c r="F23" s="239">
        <f t="shared" si="2"/>
        <v>428.26499999999999</v>
      </c>
      <c r="G23" s="239">
        <f t="shared" si="3"/>
        <v>66384.036404999992</v>
      </c>
      <c r="H23" s="216">
        <f>'09-2022'!P29</f>
        <v>0</v>
      </c>
      <c r="I23" s="307">
        <f t="shared" si="4"/>
        <v>428.26499999999999</v>
      </c>
      <c r="J23" s="303">
        <f t="shared" si="5"/>
        <v>155.00691488914572</v>
      </c>
      <c r="K23" s="338">
        <v>8.67</v>
      </c>
      <c r="L23" s="308">
        <f t="shared" si="6"/>
        <v>98.268000000000001</v>
      </c>
      <c r="M23" s="303">
        <f t="shared" si="15"/>
        <v>0</v>
      </c>
      <c r="N23" s="303">
        <f t="shared" si="16"/>
        <v>22.532288138438037</v>
      </c>
      <c r="O23" s="303">
        <f t="shared" si="17"/>
        <v>0</v>
      </c>
      <c r="P23" s="303">
        <f t="shared" si="18"/>
        <v>0</v>
      </c>
      <c r="Q23" s="303">
        <f t="shared" si="19"/>
        <v>42.240747316848442</v>
      </c>
      <c r="R23" s="303">
        <f t="shared" si="7"/>
        <v>98.268000000000001</v>
      </c>
      <c r="S23" s="213">
        <f t="shared" si="8"/>
        <v>56.738914889145718</v>
      </c>
      <c r="T23" s="378">
        <f t="shared" si="9"/>
        <v>200</v>
      </c>
      <c r="U23" s="303">
        <f t="shared" si="20"/>
        <v>11347.782977829143</v>
      </c>
      <c r="V23" s="303">
        <f t="shared" si="21"/>
        <v>42.240747316848442</v>
      </c>
      <c r="W23" s="303">
        <f t="shared" si="22"/>
        <v>112.76616757229728</v>
      </c>
      <c r="X23" s="378">
        <f t="shared" si="23"/>
        <v>228.26499999999999</v>
      </c>
      <c r="Y23" s="379">
        <f t="shared" si="24"/>
        <v>25740.569240890436</v>
      </c>
    </row>
    <row r="24" spans="1:25" x14ac:dyDescent="0.25">
      <c r="A24" s="202">
        <f>'09-2022'!A30</f>
        <v>44805.791666666621</v>
      </c>
      <c r="B24" s="362">
        <v>406.74700000000001</v>
      </c>
      <c r="C24" s="363">
        <v>52940.409400999997</v>
      </c>
      <c r="D24" s="364">
        <v>0</v>
      </c>
      <c r="E24" s="364">
        <v>0</v>
      </c>
      <c r="F24" s="239">
        <f t="shared" si="2"/>
        <v>406.74700000000001</v>
      </c>
      <c r="G24" s="239">
        <f t="shared" si="3"/>
        <v>52940.409400999997</v>
      </c>
      <c r="H24" s="216">
        <f>'09-2022'!P30</f>
        <v>0</v>
      </c>
      <c r="I24" s="307">
        <f t="shared" si="4"/>
        <v>406.74700000000001</v>
      </c>
      <c r="J24" s="303">
        <f t="shared" si="5"/>
        <v>130.15562352273034</v>
      </c>
      <c r="K24" s="338">
        <v>8.67</v>
      </c>
      <c r="L24" s="308">
        <f t="shared" si="6"/>
        <v>98.268000000000001</v>
      </c>
      <c r="M24" s="303">
        <f t="shared" si="15"/>
        <v>0</v>
      </c>
      <c r="N24" s="303">
        <f t="shared" si="16"/>
        <v>22.532288138438037</v>
      </c>
      <c r="O24" s="303">
        <f t="shared" si="17"/>
        <v>0</v>
      </c>
      <c r="P24" s="303">
        <f t="shared" si="18"/>
        <v>0</v>
      </c>
      <c r="Q24" s="303">
        <f t="shared" si="19"/>
        <v>42.240747316848442</v>
      </c>
      <c r="R24" s="303">
        <f t="shared" si="7"/>
        <v>98.268000000000001</v>
      </c>
      <c r="S24" s="213">
        <f t="shared" si="8"/>
        <v>31.887623522730337</v>
      </c>
      <c r="T24" s="378">
        <f t="shared" si="9"/>
        <v>200</v>
      </c>
      <c r="U24" s="303">
        <f t="shared" si="20"/>
        <v>6377.5247045460674</v>
      </c>
      <c r="V24" s="303">
        <f t="shared" si="21"/>
        <v>42.240747316848442</v>
      </c>
      <c r="W24" s="303">
        <f t="shared" si="22"/>
        <v>87.914876205881896</v>
      </c>
      <c r="X24" s="378">
        <f t="shared" si="23"/>
        <v>206.74700000000001</v>
      </c>
      <c r="Y24" s="379">
        <f t="shared" si="24"/>
        <v>18176.136910937465</v>
      </c>
    </row>
    <row r="25" spans="1:25" x14ac:dyDescent="0.25">
      <c r="A25" s="202">
        <f>'09-2022'!A31</f>
        <v>44805.833333333285</v>
      </c>
      <c r="B25" s="362">
        <v>379.79899999999998</v>
      </c>
      <c r="C25" s="363">
        <v>43597.249786</v>
      </c>
      <c r="D25" s="364">
        <v>0</v>
      </c>
      <c r="E25" s="364">
        <v>0</v>
      </c>
      <c r="F25" s="239">
        <f t="shared" si="2"/>
        <v>379.79899999999998</v>
      </c>
      <c r="G25" s="239">
        <f t="shared" si="3"/>
        <v>43597.249786</v>
      </c>
      <c r="H25" s="216">
        <f>'09-2022'!P31</f>
        <v>0</v>
      </c>
      <c r="I25" s="307">
        <f t="shared" si="4"/>
        <v>379.79899999999998</v>
      </c>
      <c r="J25" s="303">
        <f t="shared" si="5"/>
        <v>114.79032273913307</v>
      </c>
      <c r="K25" s="338">
        <v>8.67</v>
      </c>
      <c r="L25" s="308">
        <f t="shared" si="6"/>
        <v>98.268000000000001</v>
      </c>
      <c r="M25" s="303">
        <f t="shared" si="15"/>
        <v>0</v>
      </c>
      <c r="N25" s="303">
        <f t="shared" si="16"/>
        <v>22.532288138438037</v>
      </c>
      <c r="O25" s="303">
        <f t="shared" si="17"/>
        <v>0</v>
      </c>
      <c r="P25" s="303">
        <f t="shared" si="18"/>
        <v>0</v>
      </c>
      <c r="Q25" s="303">
        <f t="shared" si="19"/>
        <v>42.240747316848442</v>
      </c>
      <c r="R25" s="303">
        <f t="shared" si="7"/>
        <v>98.268000000000001</v>
      </c>
      <c r="S25" s="213">
        <f t="shared" si="8"/>
        <v>16.522322739133074</v>
      </c>
      <c r="T25" s="378">
        <f t="shared" si="9"/>
        <v>200</v>
      </c>
      <c r="U25" s="303">
        <f t="shared" si="20"/>
        <v>3304.4645478266148</v>
      </c>
      <c r="V25" s="303">
        <f t="shared" si="21"/>
        <v>42.240747316848442</v>
      </c>
      <c r="W25" s="303">
        <f t="shared" si="22"/>
        <v>72.549575422284633</v>
      </c>
      <c r="X25" s="378">
        <f t="shared" si="23"/>
        <v>179.79899999999998</v>
      </c>
      <c r="Y25" s="379">
        <f t="shared" si="24"/>
        <v>13044.341111351354</v>
      </c>
    </row>
    <row r="26" spans="1:25" x14ac:dyDescent="0.25">
      <c r="A26" s="202">
        <f>'09-2022'!A32</f>
        <v>44805.874999999949</v>
      </c>
      <c r="B26" s="362">
        <v>405.35</v>
      </c>
      <c r="C26" s="363">
        <v>44981.6895</v>
      </c>
      <c r="D26" s="364">
        <v>22.943000000000001</v>
      </c>
      <c r="E26" s="364">
        <v>2545.9850000000001</v>
      </c>
      <c r="F26" s="239">
        <f t="shared" si="2"/>
        <v>382.40700000000004</v>
      </c>
      <c r="G26" s="239">
        <f t="shared" si="3"/>
        <v>42435.7045</v>
      </c>
      <c r="H26" s="216">
        <f>'09-2022'!P32</f>
        <v>0</v>
      </c>
      <c r="I26" s="307">
        <f t="shared" si="4"/>
        <v>382.40700000000004</v>
      </c>
      <c r="J26" s="303">
        <f t="shared" si="5"/>
        <v>110.96999924164567</v>
      </c>
      <c r="K26" s="338">
        <v>8.67</v>
      </c>
      <c r="L26" s="308">
        <f t="shared" si="6"/>
        <v>98.268000000000001</v>
      </c>
      <c r="M26" s="303">
        <f t="shared" si="15"/>
        <v>0</v>
      </c>
      <c r="N26" s="303">
        <f t="shared" si="16"/>
        <v>22.532288138438037</v>
      </c>
      <c r="O26" s="303">
        <f t="shared" si="17"/>
        <v>0</v>
      </c>
      <c r="P26" s="303">
        <f t="shared" si="18"/>
        <v>0</v>
      </c>
      <c r="Q26" s="303">
        <f t="shared" si="19"/>
        <v>42.240747316848442</v>
      </c>
      <c r="R26" s="303">
        <f t="shared" si="7"/>
        <v>98.268000000000001</v>
      </c>
      <c r="S26" s="213">
        <f t="shared" si="8"/>
        <v>12.701999241645666</v>
      </c>
      <c r="T26" s="378">
        <f t="shared" si="9"/>
        <v>200</v>
      </c>
      <c r="U26" s="303">
        <f t="shared" si="20"/>
        <v>2540.3998483291334</v>
      </c>
      <c r="V26" s="303">
        <f t="shared" si="21"/>
        <v>42.240747316848442</v>
      </c>
      <c r="W26" s="303">
        <f t="shared" si="22"/>
        <v>68.729251924797225</v>
      </c>
      <c r="X26" s="378">
        <f t="shared" si="23"/>
        <v>182.40700000000004</v>
      </c>
      <c r="Y26" s="379">
        <f t="shared" si="24"/>
        <v>12536.69665584649</v>
      </c>
    </row>
    <row r="27" spans="1:25" x14ac:dyDescent="0.25">
      <c r="A27" s="202">
        <f>'09-2022'!A33</f>
        <v>44805.916666666613</v>
      </c>
      <c r="B27" s="362">
        <v>361.24900000000002</v>
      </c>
      <c r="C27" s="363">
        <v>37393.766234000002</v>
      </c>
      <c r="D27" s="364">
        <v>0</v>
      </c>
      <c r="E27" s="364">
        <v>0</v>
      </c>
      <c r="F27" s="239">
        <f t="shared" si="2"/>
        <v>361.24900000000002</v>
      </c>
      <c r="G27" s="239">
        <f t="shared" si="3"/>
        <v>37393.766234000002</v>
      </c>
      <c r="H27" s="216">
        <f>'09-2022'!P33</f>
        <v>0</v>
      </c>
      <c r="I27" s="307">
        <f t="shared" si="4"/>
        <v>361.24900000000002</v>
      </c>
      <c r="J27" s="303">
        <f t="shared" si="5"/>
        <v>103.51244220468431</v>
      </c>
      <c r="K27" s="338">
        <v>8.67</v>
      </c>
      <c r="L27" s="308">
        <f t="shared" si="6"/>
        <v>98.268000000000001</v>
      </c>
      <c r="M27" s="303">
        <f t="shared" si="15"/>
        <v>0</v>
      </c>
      <c r="N27" s="303">
        <f t="shared" si="16"/>
        <v>22.532288138438037</v>
      </c>
      <c r="O27" s="303">
        <f t="shared" si="17"/>
        <v>0</v>
      </c>
      <c r="P27" s="303">
        <f t="shared" si="18"/>
        <v>0</v>
      </c>
      <c r="Q27" s="303">
        <f t="shared" si="19"/>
        <v>42.240747316848442</v>
      </c>
      <c r="R27" s="303">
        <f t="shared" si="7"/>
        <v>98.268000000000001</v>
      </c>
      <c r="S27" s="213">
        <f t="shared" si="8"/>
        <v>5.2444422046843044</v>
      </c>
      <c r="T27" s="378">
        <f t="shared" si="9"/>
        <v>200</v>
      </c>
      <c r="U27" s="303">
        <f t="shared" si="20"/>
        <v>1048.8884409368609</v>
      </c>
      <c r="V27" s="303">
        <f t="shared" si="21"/>
        <v>42.240747316848442</v>
      </c>
      <c r="W27" s="303">
        <f t="shared" si="22"/>
        <v>61.271694887835864</v>
      </c>
      <c r="X27" s="378">
        <f t="shared" si="23"/>
        <v>161.24900000000002</v>
      </c>
      <c r="Y27" s="379">
        <f t="shared" si="24"/>
        <v>9879.9995289686467</v>
      </c>
    </row>
    <row r="28" spans="1:25" x14ac:dyDescent="0.25">
      <c r="A28" s="202">
        <f>'09-2022'!A34</f>
        <v>44805.958333333278</v>
      </c>
      <c r="B28" s="362">
        <v>299.86</v>
      </c>
      <c r="C28" s="363">
        <v>26069.708300000002</v>
      </c>
      <c r="D28" s="364">
        <v>0</v>
      </c>
      <c r="E28" s="364">
        <v>0</v>
      </c>
      <c r="F28" s="239">
        <f t="shared" si="2"/>
        <v>299.86</v>
      </c>
      <c r="G28" s="239">
        <f t="shared" si="3"/>
        <v>26069.708300000002</v>
      </c>
      <c r="H28" s="216">
        <f>'09-2022'!P34</f>
        <v>0</v>
      </c>
      <c r="I28" s="307">
        <f t="shared" si="4"/>
        <v>299.86</v>
      </c>
      <c r="J28" s="303">
        <f t="shared" si="5"/>
        <v>86.93959947975722</v>
      </c>
      <c r="K28" s="338">
        <v>8.67</v>
      </c>
      <c r="L28" s="308">
        <f t="shared" si="6"/>
        <v>98.268000000000001</v>
      </c>
      <c r="M28" s="303">
        <f t="shared" si="15"/>
        <v>0</v>
      </c>
      <c r="N28" s="303">
        <f t="shared" si="16"/>
        <v>22.532288138438037</v>
      </c>
      <c r="O28" s="303">
        <f t="shared" si="17"/>
        <v>0</v>
      </c>
      <c r="P28" s="303">
        <f t="shared" si="18"/>
        <v>0</v>
      </c>
      <c r="Q28" s="303">
        <f t="shared" si="19"/>
        <v>42.240747316848442</v>
      </c>
      <c r="R28" s="303">
        <f t="shared" si="7"/>
        <v>98.268000000000001</v>
      </c>
      <c r="S28" s="213">
        <f t="shared" si="8"/>
        <v>0</v>
      </c>
      <c r="T28" s="378">
        <f t="shared" si="9"/>
        <v>200</v>
      </c>
      <c r="U28" s="303">
        <f t="shared" si="20"/>
        <v>0</v>
      </c>
      <c r="V28" s="303">
        <f t="shared" si="21"/>
        <v>42.240747316848442</v>
      </c>
      <c r="W28" s="303">
        <f t="shared" si="22"/>
        <v>44.698852162908778</v>
      </c>
      <c r="X28" s="378">
        <f t="shared" si="23"/>
        <v>99.860000000000014</v>
      </c>
      <c r="Y28" s="379">
        <f t="shared" si="24"/>
        <v>4463.6273769880709</v>
      </c>
    </row>
    <row r="29" spans="1:25" x14ac:dyDescent="0.25">
      <c r="A29" s="202">
        <f>'09-2022'!A35</f>
        <v>44805.999999999942</v>
      </c>
      <c r="B29" s="362">
        <v>252.63</v>
      </c>
      <c r="C29" s="363">
        <v>19865.775825000001</v>
      </c>
      <c r="D29" s="364">
        <v>0</v>
      </c>
      <c r="E29" s="364">
        <v>0</v>
      </c>
      <c r="F29" s="239">
        <f t="shared" si="2"/>
        <v>252.63</v>
      </c>
      <c r="G29" s="239">
        <f t="shared" si="3"/>
        <v>19865.775825000001</v>
      </c>
      <c r="H29" s="216">
        <f>'09-2022'!P35</f>
        <v>0</v>
      </c>
      <c r="I29" s="307">
        <f t="shared" si="4"/>
        <v>252.63</v>
      </c>
      <c r="J29" s="303">
        <f t="shared" si="5"/>
        <v>78.635854114713226</v>
      </c>
      <c r="K29" s="338">
        <v>8.67</v>
      </c>
      <c r="L29" s="308">
        <f t="shared" si="6"/>
        <v>98.268000000000001</v>
      </c>
      <c r="M29" s="303">
        <f t="shared" si="15"/>
        <v>0</v>
      </c>
      <c r="N29" s="303">
        <f t="shared" si="16"/>
        <v>22.532288138438037</v>
      </c>
      <c r="O29" s="303">
        <f t="shared" si="17"/>
        <v>0</v>
      </c>
      <c r="P29" s="303">
        <f t="shared" si="18"/>
        <v>0</v>
      </c>
      <c r="Q29" s="303">
        <f t="shared" si="19"/>
        <v>42.240747316848442</v>
      </c>
      <c r="R29" s="303">
        <f t="shared" si="7"/>
        <v>98.268000000000001</v>
      </c>
      <c r="S29" s="213">
        <f t="shared" si="8"/>
        <v>0</v>
      </c>
      <c r="T29" s="378">
        <f t="shared" si="9"/>
        <v>200</v>
      </c>
      <c r="U29" s="303">
        <f t="shared" si="20"/>
        <v>0</v>
      </c>
      <c r="V29" s="303">
        <f t="shared" si="21"/>
        <v>42.240747316848442</v>
      </c>
      <c r="W29" s="303">
        <f t="shared" si="22"/>
        <v>36.395106797864784</v>
      </c>
      <c r="X29" s="378">
        <f t="shared" si="23"/>
        <v>52.629999999999995</v>
      </c>
      <c r="Y29" s="379">
        <f t="shared" si="24"/>
        <v>1915.4744707716234</v>
      </c>
    </row>
    <row r="30" spans="1:25" x14ac:dyDescent="0.25">
      <c r="A30" s="202">
        <f>'09-2022'!A36</f>
        <v>44806.041666666606</v>
      </c>
      <c r="B30" s="360">
        <v>213.26400000000001</v>
      </c>
      <c r="C30" s="361">
        <v>15514.13812</v>
      </c>
      <c r="D30" s="364">
        <v>0</v>
      </c>
      <c r="E30" s="364">
        <v>0</v>
      </c>
      <c r="F30" s="239">
        <f t="shared" si="2"/>
        <v>213.26400000000001</v>
      </c>
      <c r="G30" s="239">
        <f t="shared" si="3"/>
        <v>15514.13812</v>
      </c>
      <c r="H30" s="216">
        <f>'09-2022'!P36</f>
        <v>0</v>
      </c>
      <c r="I30" s="307">
        <f t="shared" si="4"/>
        <v>213.26400000000001</v>
      </c>
      <c r="J30" s="303">
        <f t="shared" si="5"/>
        <v>72.74616494110586</v>
      </c>
      <c r="K30" s="338">
        <v>8.64</v>
      </c>
      <c r="L30" s="308">
        <f t="shared" si="6"/>
        <v>97.955999999999989</v>
      </c>
      <c r="M30" s="303">
        <f t="shared" si="15"/>
        <v>0</v>
      </c>
      <c r="N30" s="303">
        <f t="shared" si="16"/>
        <v>22.532288138438037</v>
      </c>
      <c r="O30" s="303">
        <f t="shared" si="17"/>
        <v>0</v>
      </c>
      <c r="P30" s="303">
        <f t="shared" si="18"/>
        <v>0</v>
      </c>
      <c r="Q30" s="303">
        <f t="shared" si="19"/>
        <v>42.240747316848442</v>
      </c>
      <c r="R30" s="303">
        <f t="shared" si="7"/>
        <v>97.955999999999989</v>
      </c>
      <c r="S30" s="213">
        <f t="shared" si="8"/>
        <v>0</v>
      </c>
      <c r="T30" s="378">
        <f t="shared" si="9"/>
        <v>200</v>
      </c>
      <c r="U30" s="303">
        <f t="shared" si="20"/>
        <v>0</v>
      </c>
      <c r="V30" s="303">
        <f t="shared" si="21"/>
        <v>42.240747316848442</v>
      </c>
      <c r="W30" s="303">
        <f t="shared" si="22"/>
        <v>30.505417624257419</v>
      </c>
      <c r="X30" s="378">
        <f t="shared" si="23"/>
        <v>13.26400000000001</v>
      </c>
      <c r="Y30" s="379">
        <f t="shared" si="24"/>
        <v>404.6238593681507</v>
      </c>
    </row>
    <row r="31" spans="1:25" x14ac:dyDescent="0.25">
      <c r="A31" s="202">
        <f>'09-2022'!A37</f>
        <v>44806.08333333327</v>
      </c>
      <c r="B31" s="362">
        <v>162.733</v>
      </c>
      <c r="C31" s="363">
        <v>10799.966843</v>
      </c>
      <c r="D31" s="364">
        <v>0</v>
      </c>
      <c r="E31" s="364">
        <v>0</v>
      </c>
      <c r="F31" s="239">
        <f t="shared" si="2"/>
        <v>162.733</v>
      </c>
      <c r="G31" s="239">
        <f t="shared" si="3"/>
        <v>10799.966843</v>
      </c>
      <c r="H31" s="216">
        <f>'09-2022'!P37</f>
        <v>0</v>
      </c>
      <c r="I31" s="307">
        <f t="shared" si="4"/>
        <v>162.733</v>
      </c>
      <c r="J31" s="303">
        <f t="shared" si="5"/>
        <v>66.366175532928168</v>
      </c>
      <c r="K31" s="338">
        <v>8.64</v>
      </c>
      <c r="L31" s="308">
        <f t="shared" si="6"/>
        <v>97.955999999999989</v>
      </c>
      <c r="M31" s="303">
        <f t="shared" si="15"/>
        <v>0</v>
      </c>
      <c r="N31" s="303">
        <f t="shared" si="16"/>
        <v>22.532288138438037</v>
      </c>
      <c r="O31" s="303">
        <f t="shared" si="17"/>
        <v>0</v>
      </c>
      <c r="P31" s="303">
        <f t="shared" si="18"/>
        <v>0</v>
      </c>
      <c r="Q31" s="303">
        <f t="shared" si="19"/>
        <v>42.240747316848442</v>
      </c>
      <c r="R31" s="303">
        <f t="shared" si="7"/>
        <v>97.955999999999989</v>
      </c>
      <c r="S31" s="213">
        <f t="shared" si="8"/>
        <v>0</v>
      </c>
      <c r="T31" s="378">
        <f t="shared" si="9"/>
        <v>162.733</v>
      </c>
      <c r="U31" s="303">
        <f t="shared" si="20"/>
        <v>0</v>
      </c>
      <c r="V31" s="303">
        <f t="shared" si="21"/>
        <v>42.240747316848442</v>
      </c>
      <c r="W31" s="303">
        <f t="shared" si="22"/>
        <v>24.125428216079726</v>
      </c>
      <c r="X31" s="378">
        <f t="shared" si="23"/>
        <v>0</v>
      </c>
      <c r="Y31" s="379">
        <f t="shared" si="24"/>
        <v>0</v>
      </c>
    </row>
    <row r="32" spans="1:25" x14ac:dyDescent="0.25">
      <c r="A32" s="202">
        <f>'09-2022'!A38</f>
        <v>44806.124999999935</v>
      </c>
      <c r="B32" s="362">
        <v>125.235</v>
      </c>
      <c r="C32" s="363">
        <v>7404.0149700000002</v>
      </c>
      <c r="D32" s="364">
        <v>0</v>
      </c>
      <c r="E32" s="364">
        <v>0</v>
      </c>
      <c r="F32" s="239">
        <f t="shared" si="2"/>
        <v>125.235</v>
      </c>
      <c r="G32" s="239">
        <f t="shared" si="3"/>
        <v>7404.0149700000002</v>
      </c>
      <c r="H32" s="216">
        <f>'09-2022'!P38</f>
        <v>0</v>
      </c>
      <c r="I32" s="307">
        <f t="shared" si="4"/>
        <v>125.235</v>
      </c>
      <c r="J32" s="303">
        <f t="shared" si="5"/>
        <v>59.12097233201581</v>
      </c>
      <c r="K32" s="338">
        <v>8.64</v>
      </c>
      <c r="L32" s="308">
        <f t="shared" si="6"/>
        <v>97.955999999999989</v>
      </c>
      <c r="M32" s="303">
        <f t="shared" si="15"/>
        <v>0</v>
      </c>
      <c r="N32" s="303">
        <f t="shared" si="16"/>
        <v>22.532288138438037</v>
      </c>
      <c r="O32" s="303">
        <f t="shared" si="17"/>
        <v>0</v>
      </c>
      <c r="P32" s="303">
        <f t="shared" si="18"/>
        <v>0</v>
      </c>
      <c r="Q32" s="303">
        <f t="shared" si="19"/>
        <v>42.240747316848442</v>
      </c>
      <c r="R32" s="303">
        <f t="shared" si="7"/>
        <v>97.955999999999989</v>
      </c>
      <c r="S32" s="213">
        <f t="shared" si="8"/>
        <v>0</v>
      </c>
      <c r="T32" s="378">
        <f t="shared" si="9"/>
        <v>125.235</v>
      </c>
      <c r="U32" s="303">
        <f t="shared" si="20"/>
        <v>0</v>
      </c>
      <c r="V32" s="303">
        <f t="shared" si="21"/>
        <v>42.240747316848442</v>
      </c>
      <c r="W32" s="303">
        <f t="shared" si="22"/>
        <v>16.880225015167369</v>
      </c>
      <c r="X32" s="378">
        <f t="shared" si="23"/>
        <v>0</v>
      </c>
      <c r="Y32" s="379">
        <f t="shared" si="24"/>
        <v>0</v>
      </c>
    </row>
    <row r="33" spans="1:25" x14ac:dyDescent="0.25">
      <c r="A33" s="202">
        <f>'09-2022'!A39</f>
        <v>44806.166666666599</v>
      </c>
      <c r="B33" s="362">
        <v>109.77500000000001</v>
      </c>
      <c r="C33" s="363">
        <v>6245.9012000000002</v>
      </c>
      <c r="D33" s="364">
        <v>0</v>
      </c>
      <c r="E33" s="364">
        <v>0</v>
      </c>
      <c r="F33" s="239">
        <f t="shared" si="2"/>
        <v>109.77500000000001</v>
      </c>
      <c r="G33" s="239">
        <f t="shared" si="3"/>
        <v>6245.9012000000002</v>
      </c>
      <c r="H33" s="216">
        <f>'09-2022'!P39</f>
        <v>0</v>
      </c>
      <c r="I33" s="307">
        <f t="shared" si="4"/>
        <v>109.77500000000001</v>
      </c>
      <c r="J33" s="303">
        <f t="shared" si="5"/>
        <v>56.89730084263266</v>
      </c>
      <c r="K33" s="338">
        <v>8.64</v>
      </c>
      <c r="L33" s="308">
        <f t="shared" si="6"/>
        <v>97.955999999999989</v>
      </c>
      <c r="M33" s="303">
        <f t="shared" si="15"/>
        <v>0</v>
      </c>
      <c r="N33" s="303">
        <f t="shared" si="16"/>
        <v>22.532288138438037</v>
      </c>
      <c r="O33" s="303">
        <f t="shared" si="17"/>
        <v>0</v>
      </c>
      <c r="P33" s="303">
        <f t="shared" si="18"/>
        <v>0</v>
      </c>
      <c r="Q33" s="303">
        <f t="shared" si="19"/>
        <v>42.240747316848442</v>
      </c>
      <c r="R33" s="303">
        <f t="shared" si="7"/>
        <v>97.955999999999989</v>
      </c>
      <c r="S33" s="213">
        <f t="shared" si="8"/>
        <v>0</v>
      </c>
      <c r="T33" s="378">
        <f t="shared" si="9"/>
        <v>109.77500000000001</v>
      </c>
      <c r="U33" s="303">
        <f t="shared" si="20"/>
        <v>0</v>
      </c>
      <c r="V33" s="303">
        <f t="shared" si="21"/>
        <v>42.240747316848442</v>
      </c>
      <c r="W33" s="303">
        <f t="shared" si="22"/>
        <v>14.656553525784219</v>
      </c>
      <c r="X33" s="378">
        <f t="shared" si="23"/>
        <v>0</v>
      </c>
      <c r="Y33" s="379">
        <f t="shared" si="24"/>
        <v>0</v>
      </c>
    </row>
    <row r="34" spans="1:25" x14ac:dyDescent="0.25">
      <c r="A34" s="202">
        <f>'09-2022'!A40</f>
        <v>44806.208333333263</v>
      </c>
      <c r="B34" s="362">
        <v>110.521</v>
      </c>
      <c r="C34" s="363">
        <v>6290.8146910000005</v>
      </c>
      <c r="D34" s="364">
        <v>0</v>
      </c>
      <c r="E34" s="364">
        <v>0</v>
      </c>
      <c r="F34" s="239">
        <f t="shared" si="2"/>
        <v>110.521</v>
      </c>
      <c r="G34" s="239">
        <f t="shared" si="3"/>
        <v>6290.8146910000005</v>
      </c>
      <c r="H34" s="216">
        <f>'09-2022'!P40</f>
        <v>0</v>
      </c>
      <c r="I34" s="307">
        <f t="shared" si="4"/>
        <v>110.521</v>
      </c>
      <c r="J34" s="303">
        <f t="shared" si="5"/>
        <v>56.919632386605265</v>
      </c>
      <c r="K34" s="338">
        <v>8.64</v>
      </c>
      <c r="L34" s="308">
        <f t="shared" si="6"/>
        <v>97.955999999999989</v>
      </c>
      <c r="M34" s="303">
        <f t="shared" si="15"/>
        <v>0</v>
      </c>
      <c r="N34" s="303">
        <f t="shared" si="16"/>
        <v>22.532288138438037</v>
      </c>
      <c r="O34" s="303">
        <f t="shared" si="17"/>
        <v>0</v>
      </c>
      <c r="P34" s="303">
        <f t="shared" si="18"/>
        <v>0</v>
      </c>
      <c r="Q34" s="303">
        <f t="shared" si="19"/>
        <v>42.240747316848442</v>
      </c>
      <c r="R34" s="303">
        <f t="shared" si="7"/>
        <v>97.955999999999989</v>
      </c>
      <c r="S34" s="213">
        <f t="shared" si="8"/>
        <v>0</v>
      </c>
      <c r="T34" s="378">
        <f t="shared" si="9"/>
        <v>110.521</v>
      </c>
      <c r="U34" s="303">
        <f t="shared" si="20"/>
        <v>0</v>
      </c>
      <c r="V34" s="303">
        <f t="shared" si="21"/>
        <v>42.240747316848442</v>
      </c>
      <c r="W34" s="303">
        <f t="shared" si="22"/>
        <v>14.678885069756824</v>
      </c>
      <c r="X34" s="378">
        <f t="shared" si="23"/>
        <v>0</v>
      </c>
      <c r="Y34" s="379">
        <f t="shared" si="24"/>
        <v>0</v>
      </c>
    </row>
    <row r="35" spans="1:25" x14ac:dyDescent="0.25">
      <c r="A35" s="202">
        <f>'09-2022'!A41</f>
        <v>44806.249999999927</v>
      </c>
      <c r="B35" s="362">
        <v>123.416</v>
      </c>
      <c r="C35" s="363">
        <v>7663.8009359999996</v>
      </c>
      <c r="D35" s="364">
        <v>0</v>
      </c>
      <c r="E35" s="364">
        <v>0</v>
      </c>
      <c r="F35" s="239">
        <f t="shared" si="2"/>
        <v>123.416</v>
      </c>
      <c r="G35" s="239">
        <f t="shared" si="3"/>
        <v>7663.8009359999996</v>
      </c>
      <c r="H35" s="216">
        <f>'09-2022'!P41</f>
        <v>0</v>
      </c>
      <c r="I35" s="307">
        <f t="shared" si="4"/>
        <v>123.416</v>
      </c>
      <c r="J35" s="303">
        <f t="shared" si="5"/>
        <v>62.097304531017045</v>
      </c>
      <c r="K35" s="338">
        <v>8.64</v>
      </c>
      <c r="L35" s="308">
        <f t="shared" si="6"/>
        <v>97.955999999999989</v>
      </c>
      <c r="M35" s="303">
        <f t="shared" si="15"/>
        <v>0</v>
      </c>
      <c r="N35" s="303">
        <f t="shared" si="16"/>
        <v>22.532288138438037</v>
      </c>
      <c r="O35" s="303">
        <f t="shared" si="17"/>
        <v>0</v>
      </c>
      <c r="P35" s="303">
        <f t="shared" si="18"/>
        <v>0</v>
      </c>
      <c r="Q35" s="303">
        <f t="shared" si="19"/>
        <v>42.240747316848442</v>
      </c>
      <c r="R35" s="303">
        <f t="shared" si="7"/>
        <v>97.955999999999989</v>
      </c>
      <c r="S35" s="213">
        <f t="shared" si="8"/>
        <v>0</v>
      </c>
      <c r="T35" s="378">
        <f t="shared" si="9"/>
        <v>123.416</v>
      </c>
      <c r="U35" s="303">
        <f t="shared" si="20"/>
        <v>0</v>
      </c>
      <c r="V35" s="303">
        <f t="shared" si="21"/>
        <v>42.240747316848442</v>
      </c>
      <c r="W35" s="303">
        <f t="shared" si="22"/>
        <v>19.856557214168603</v>
      </c>
      <c r="X35" s="378">
        <f t="shared" si="23"/>
        <v>0</v>
      </c>
      <c r="Y35" s="379">
        <f t="shared" si="24"/>
        <v>0</v>
      </c>
    </row>
    <row r="36" spans="1:25" x14ac:dyDescent="0.25">
      <c r="A36" s="202">
        <f>'09-2022'!A42</f>
        <v>44806.291666666591</v>
      </c>
      <c r="B36" s="362">
        <v>147.21299999999999</v>
      </c>
      <c r="C36" s="363">
        <v>10627.274049000001</v>
      </c>
      <c r="D36" s="364">
        <v>0</v>
      </c>
      <c r="E36" s="364">
        <v>0</v>
      </c>
      <c r="F36" s="239">
        <f t="shared" si="2"/>
        <v>147.21299999999999</v>
      </c>
      <c r="G36" s="239">
        <f t="shared" si="3"/>
        <v>10627.274049000001</v>
      </c>
      <c r="H36" s="216">
        <f>'09-2022'!P42</f>
        <v>0</v>
      </c>
      <c r="I36" s="307">
        <f t="shared" si="4"/>
        <v>147.21299999999999</v>
      </c>
      <c r="J36" s="303">
        <f t="shared" si="5"/>
        <v>72.189779768091142</v>
      </c>
      <c r="K36" s="338">
        <v>8.64</v>
      </c>
      <c r="L36" s="308">
        <f t="shared" si="6"/>
        <v>97.955999999999989</v>
      </c>
      <c r="M36" s="303">
        <f t="shared" si="15"/>
        <v>0</v>
      </c>
      <c r="N36" s="303">
        <f t="shared" si="16"/>
        <v>22.532288138438037</v>
      </c>
      <c r="O36" s="303">
        <f t="shared" si="17"/>
        <v>0</v>
      </c>
      <c r="P36" s="303">
        <f t="shared" si="18"/>
        <v>0</v>
      </c>
      <c r="Q36" s="303">
        <f t="shared" si="19"/>
        <v>42.240747316848442</v>
      </c>
      <c r="R36" s="303">
        <f t="shared" si="7"/>
        <v>97.955999999999989</v>
      </c>
      <c r="S36" s="213">
        <f t="shared" si="8"/>
        <v>0</v>
      </c>
      <c r="T36" s="378">
        <f t="shared" si="9"/>
        <v>147.21299999999999</v>
      </c>
      <c r="U36" s="303">
        <f t="shared" si="20"/>
        <v>0</v>
      </c>
      <c r="V36" s="303">
        <f t="shared" si="21"/>
        <v>42.240747316848442</v>
      </c>
      <c r="W36" s="303">
        <f t="shared" si="22"/>
        <v>29.949032451242701</v>
      </c>
      <c r="X36" s="378">
        <f t="shared" si="23"/>
        <v>0</v>
      </c>
      <c r="Y36" s="379">
        <f t="shared" si="24"/>
        <v>0</v>
      </c>
    </row>
    <row r="37" spans="1:25" x14ac:dyDescent="0.25">
      <c r="A37" s="202">
        <f>'09-2022'!A43</f>
        <v>44806.333333333256</v>
      </c>
      <c r="B37" s="362">
        <v>153.83600000000001</v>
      </c>
      <c r="C37" s="363">
        <v>10956.902564</v>
      </c>
      <c r="D37" s="364">
        <v>0</v>
      </c>
      <c r="E37" s="364">
        <v>0</v>
      </c>
      <c r="F37" s="239">
        <f t="shared" si="2"/>
        <v>153.83600000000001</v>
      </c>
      <c r="G37" s="239">
        <f t="shared" si="3"/>
        <v>10956.902564</v>
      </c>
      <c r="H37" s="216">
        <f>'09-2022'!P43</f>
        <v>0</v>
      </c>
      <c r="I37" s="307">
        <f t="shared" si="4"/>
        <v>153.83600000000001</v>
      </c>
      <c r="J37" s="303">
        <f t="shared" si="5"/>
        <v>71.224567487454166</v>
      </c>
      <c r="K37" s="338">
        <v>8.64</v>
      </c>
      <c r="L37" s="308">
        <f t="shared" si="6"/>
        <v>97.955999999999989</v>
      </c>
      <c r="M37" s="303">
        <f t="shared" si="15"/>
        <v>0</v>
      </c>
      <c r="N37" s="303">
        <f t="shared" si="16"/>
        <v>22.532288138438037</v>
      </c>
      <c r="O37" s="303">
        <f t="shared" si="17"/>
        <v>0</v>
      </c>
      <c r="P37" s="303">
        <f t="shared" si="18"/>
        <v>0</v>
      </c>
      <c r="Q37" s="303">
        <f t="shared" si="19"/>
        <v>42.240747316848442</v>
      </c>
      <c r="R37" s="303">
        <f t="shared" si="7"/>
        <v>97.955999999999989</v>
      </c>
      <c r="S37" s="213">
        <f t="shared" si="8"/>
        <v>0</v>
      </c>
      <c r="T37" s="378">
        <f t="shared" si="9"/>
        <v>153.83600000000001</v>
      </c>
      <c r="U37" s="303">
        <f t="shared" si="20"/>
        <v>0</v>
      </c>
      <c r="V37" s="303">
        <f t="shared" si="21"/>
        <v>42.240747316848442</v>
      </c>
      <c r="W37" s="303">
        <f t="shared" si="22"/>
        <v>28.983820170605725</v>
      </c>
      <c r="X37" s="378">
        <f t="shared" si="23"/>
        <v>0</v>
      </c>
      <c r="Y37" s="379">
        <f t="shared" si="24"/>
        <v>0</v>
      </c>
    </row>
    <row r="38" spans="1:25" x14ac:dyDescent="0.25">
      <c r="A38" s="202">
        <f>'09-2022'!A44</f>
        <v>44806.37499999992</v>
      </c>
      <c r="B38" s="362">
        <v>174.93299999999999</v>
      </c>
      <c r="C38" s="363">
        <v>12724.148109</v>
      </c>
      <c r="D38" s="364">
        <v>0</v>
      </c>
      <c r="E38" s="364">
        <v>0</v>
      </c>
      <c r="F38" s="239">
        <f t="shared" si="2"/>
        <v>174.93299999999999</v>
      </c>
      <c r="G38" s="239">
        <f t="shared" si="3"/>
        <v>12724.148109</v>
      </c>
      <c r="H38" s="216">
        <f>'09-2022'!P44</f>
        <v>0</v>
      </c>
      <c r="I38" s="307">
        <f t="shared" si="4"/>
        <v>174.93299999999999</v>
      </c>
      <c r="J38" s="303">
        <f t="shared" si="5"/>
        <v>72.737265747457599</v>
      </c>
      <c r="K38" s="338">
        <v>8.64</v>
      </c>
      <c r="L38" s="308">
        <f t="shared" si="6"/>
        <v>97.955999999999989</v>
      </c>
      <c r="M38" s="303">
        <f t="shared" si="15"/>
        <v>0</v>
      </c>
      <c r="N38" s="303">
        <f t="shared" si="16"/>
        <v>22.532288138438037</v>
      </c>
      <c r="O38" s="303">
        <f t="shared" si="17"/>
        <v>0</v>
      </c>
      <c r="P38" s="303">
        <f t="shared" si="18"/>
        <v>0</v>
      </c>
      <c r="Q38" s="303">
        <f t="shared" si="19"/>
        <v>42.240747316848442</v>
      </c>
      <c r="R38" s="303">
        <f t="shared" si="7"/>
        <v>97.955999999999989</v>
      </c>
      <c r="S38" s="213">
        <f t="shared" si="8"/>
        <v>0</v>
      </c>
      <c r="T38" s="378">
        <f t="shared" si="9"/>
        <v>174.93299999999999</v>
      </c>
      <c r="U38" s="303">
        <f t="shared" si="20"/>
        <v>0</v>
      </c>
      <c r="V38" s="303">
        <f t="shared" si="21"/>
        <v>42.240747316848442</v>
      </c>
      <c r="W38" s="303">
        <f t="shared" si="22"/>
        <v>30.496518430609157</v>
      </c>
      <c r="X38" s="378">
        <f t="shared" si="23"/>
        <v>0</v>
      </c>
      <c r="Y38" s="379">
        <f t="shared" si="24"/>
        <v>0</v>
      </c>
    </row>
    <row r="39" spans="1:25" x14ac:dyDescent="0.25">
      <c r="A39" s="202">
        <f>'09-2022'!A45</f>
        <v>44806.416666666584</v>
      </c>
      <c r="B39" s="362">
        <v>202.75</v>
      </c>
      <c r="C39" s="363">
        <v>16084.157499999999</v>
      </c>
      <c r="D39" s="364">
        <v>0</v>
      </c>
      <c r="E39" s="364">
        <v>0</v>
      </c>
      <c r="F39" s="239">
        <f t="shared" si="2"/>
        <v>202.75</v>
      </c>
      <c r="G39" s="239">
        <f t="shared" si="3"/>
        <v>16084.157499999999</v>
      </c>
      <c r="H39" s="216">
        <f>'09-2022'!P45</f>
        <v>0</v>
      </c>
      <c r="I39" s="307">
        <f t="shared" si="4"/>
        <v>202.75</v>
      </c>
      <c r="J39" s="303">
        <f t="shared" si="5"/>
        <v>79.33</v>
      </c>
      <c r="K39" s="338">
        <v>8.64</v>
      </c>
      <c r="L39" s="308">
        <f t="shared" si="6"/>
        <v>97.955999999999989</v>
      </c>
      <c r="M39" s="303">
        <f t="shared" si="15"/>
        <v>0</v>
      </c>
      <c r="N39" s="303">
        <f t="shared" si="16"/>
        <v>22.532288138438037</v>
      </c>
      <c r="O39" s="303">
        <f t="shared" si="17"/>
        <v>0</v>
      </c>
      <c r="P39" s="303">
        <f t="shared" si="18"/>
        <v>0</v>
      </c>
      <c r="Q39" s="303">
        <f t="shared" si="19"/>
        <v>42.240747316848442</v>
      </c>
      <c r="R39" s="303">
        <f t="shared" si="7"/>
        <v>97.955999999999989</v>
      </c>
      <c r="S39" s="213">
        <f t="shared" si="8"/>
        <v>0</v>
      </c>
      <c r="T39" s="378">
        <f t="shared" si="9"/>
        <v>200</v>
      </c>
      <c r="U39" s="303">
        <f t="shared" si="20"/>
        <v>0</v>
      </c>
      <c r="V39" s="303">
        <f t="shared" si="21"/>
        <v>42.240747316848442</v>
      </c>
      <c r="W39" s="303">
        <f t="shared" si="22"/>
        <v>37.089252683151557</v>
      </c>
      <c r="X39" s="378">
        <f t="shared" si="23"/>
        <v>2.75</v>
      </c>
      <c r="Y39" s="379">
        <f t="shared" si="24"/>
        <v>101.99544487866677</v>
      </c>
    </row>
    <row r="40" spans="1:25" x14ac:dyDescent="0.25">
      <c r="A40" s="202">
        <f>'09-2022'!A46</f>
        <v>44806.458333333248</v>
      </c>
      <c r="B40" s="362">
        <v>248.2</v>
      </c>
      <c r="C40" s="363">
        <v>22347.928</v>
      </c>
      <c r="D40" s="364">
        <v>0</v>
      </c>
      <c r="E40" s="364">
        <v>0</v>
      </c>
      <c r="F40" s="239">
        <f t="shared" si="2"/>
        <v>248.2</v>
      </c>
      <c r="G40" s="239">
        <f t="shared" si="3"/>
        <v>22347.928</v>
      </c>
      <c r="H40" s="216">
        <f>'09-2022'!P46</f>
        <v>0</v>
      </c>
      <c r="I40" s="307">
        <f t="shared" si="4"/>
        <v>248.2</v>
      </c>
      <c r="J40" s="303">
        <f t="shared" si="5"/>
        <v>90.04</v>
      </c>
      <c r="K40" s="338">
        <v>8.64</v>
      </c>
      <c r="L40" s="308">
        <f t="shared" si="6"/>
        <v>97.955999999999989</v>
      </c>
      <c r="M40" s="303">
        <f t="shared" si="15"/>
        <v>0</v>
      </c>
      <c r="N40" s="303">
        <f t="shared" si="16"/>
        <v>22.532288138438037</v>
      </c>
      <c r="O40" s="303">
        <f t="shared" si="17"/>
        <v>0</v>
      </c>
      <c r="P40" s="303">
        <f t="shared" si="18"/>
        <v>0</v>
      </c>
      <c r="Q40" s="303">
        <f t="shared" si="19"/>
        <v>42.240747316848442</v>
      </c>
      <c r="R40" s="303">
        <f t="shared" si="7"/>
        <v>97.955999999999989</v>
      </c>
      <c r="S40" s="213">
        <f t="shared" si="8"/>
        <v>0</v>
      </c>
      <c r="T40" s="378">
        <f t="shared" si="9"/>
        <v>200</v>
      </c>
      <c r="U40" s="303">
        <f t="shared" si="20"/>
        <v>0</v>
      </c>
      <c r="V40" s="303">
        <f t="shared" si="21"/>
        <v>42.240747316848442</v>
      </c>
      <c r="W40" s="303">
        <f t="shared" si="22"/>
        <v>47.799252683151565</v>
      </c>
      <c r="X40" s="378">
        <f t="shared" si="23"/>
        <v>48.199999999999989</v>
      </c>
      <c r="Y40" s="379">
        <f t="shared" si="24"/>
        <v>2303.9239793279048</v>
      </c>
    </row>
    <row r="41" spans="1:25" x14ac:dyDescent="0.25">
      <c r="A41" s="202">
        <f>'09-2022'!A47</f>
        <v>44806.499999999913</v>
      </c>
      <c r="B41" s="362">
        <v>286.92400000000004</v>
      </c>
      <c r="C41" s="363">
        <v>27838.073025999998</v>
      </c>
      <c r="D41" s="364">
        <v>0</v>
      </c>
      <c r="E41" s="364">
        <v>0</v>
      </c>
      <c r="F41" s="239">
        <f t="shared" si="2"/>
        <v>286.92400000000004</v>
      </c>
      <c r="G41" s="239">
        <f t="shared" si="3"/>
        <v>27838.073025999998</v>
      </c>
      <c r="H41" s="216">
        <f>'09-2022'!P47</f>
        <v>0</v>
      </c>
      <c r="I41" s="307">
        <f t="shared" si="4"/>
        <v>286.92400000000004</v>
      </c>
      <c r="J41" s="303">
        <f t="shared" si="5"/>
        <v>97.022462484839167</v>
      </c>
      <c r="K41" s="338">
        <v>8.64</v>
      </c>
      <c r="L41" s="308">
        <f t="shared" si="6"/>
        <v>97.955999999999989</v>
      </c>
      <c r="M41" s="303">
        <f t="shared" si="15"/>
        <v>0</v>
      </c>
      <c r="N41" s="303">
        <f t="shared" si="16"/>
        <v>22.532288138438037</v>
      </c>
      <c r="O41" s="303">
        <f t="shared" si="17"/>
        <v>0</v>
      </c>
      <c r="P41" s="303">
        <f t="shared" si="18"/>
        <v>0</v>
      </c>
      <c r="Q41" s="303">
        <f t="shared" si="19"/>
        <v>42.240747316848442</v>
      </c>
      <c r="R41" s="303">
        <f t="shared" si="7"/>
        <v>97.955999999999989</v>
      </c>
      <c r="S41" s="213">
        <f t="shared" si="8"/>
        <v>0</v>
      </c>
      <c r="T41" s="378">
        <f t="shared" si="9"/>
        <v>200</v>
      </c>
      <c r="U41" s="303">
        <f t="shared" si="20"/>
        <v>0</v>
      </c>
      <c r="V41" s="303">
        <f t="shared" si="21"/>
        <v>42.240747316848442</v>
      </c>
      <c r="W41" s="303">
        <f t="shared" si="22"/>
        <v>54.781715167990725</v>
      </c>
      <c r="X41" s="378">
        <f t="shared" si="23"/>
        <v>86.924000000000035</v>
      </c>
      <c r="Y41" s="379">
        <f t="shared" si="24"/>
        <v>4761.8458092624278</v>
      </c>
    </row>
    <row r="42" spans="1:25" x14ac:dyDescent="0.25">
      <c r="A42" s="202">
        <f>'09-2022'!A48</f>
        <v>44806.541666666577</v>
      </c>
      <c r="B42" s="362">
        <v>337.233</v>
      </c>
      <c r="C42" s="363">
        <v>36899.719555999996</v>
      </c>
      <c r="D42" s="364">
        <v>0</v>
      </c>
      <c r="E42" s="364">
        <v>0</v>
      </c>
      <c r="F42" s="239">
        <f t="shared" si="2"/>
        <v>337.233</v>
      </c>
      <c r="G42" s="239">
        <f t="shared" si="3"/>
        <v>36899.719555999996</v>
      </c>
      <c r="H42" s="216">
        <f>'09-2022'!P48</f>
        <v>0</v>
      </c>
      <c r="I42" s="307">
        <f t="shared" si="4"/>
        <v>337.233</v>
      </c>
      <c r="J42" s="303">
        <f t="shared" si="5"/>
        <v>109.4190650262578</v>
      </c>
      <c r="K42" s="338">
        <v>8.64</v>
      </c>
      <c r="L42" s="308">
        <f t="shared" si="6"/>
        <v>97.955999999999989</v>
      </c>
      <c r="M42" s="303">
        <f t="shared" si="15"/>
        <v>0</v>
      </c>
      <c r="N42" s="303">
        <f t="shared" si="16"/>
        <v>22.532288138438037</v>
      </c>
      <c r="O42" s="303">
        <f t="shared" si="17"/>
        <v>0</v>
      </c>
      <c r="P42" s="303">
        <f t="shared" si="18"/>
        <v>0</v>
      </c>
      <c r="Q42" s="303">
        <f t="shared" si="19"/>
        <v>42.240747316848442</v>
      </c>
      <c r="R42" s="303">
        <f t="shared" si="7"/>
        <v>97.955999999999989</v>
      </c>
      <c r="S42" s="213">
        <f t="shared" si="8"/>
        <v>11.463065026257809</v>
      </c>
      <c r="T42" s="378">
        <f t="shared" si="9"/>
        <v>200</v>
      </c>
      <c r="U42" s="303">
        <f t="shared" si="20"/>
        <v>2292.6130052515618</v>
      </c>
      <c r="V42" s="303">
        <f t="shared" si="21"/>
        <v>42.240747316848442</v>
      </c>
      <c r="W42" s="303">
        <f t="shared" si="22"/>
        <v>67.178317709409356</v>
      </c>
      <c r="X42" s="378">
        <f t="shared" si="23"/>
        <v>137.233</v>
      </c>
      <c r="Y42" s="379">
        <f t="shared" si="24"/>
        <v>9219.0820742153737</v>
      </c>
    </row>
    <row r="43" spans="1:25" x14ac:dyDescent="0.25">
      <c r="A43" s="202">
        <f>'09-2022'!A49</f>
        <v>44806.583333333241</v>
      </c>
      <c r="B43" s="362">
        <v>387.13499999999999</v>
      </c>
      <c r="C43" s="363">
        <v>44819.055510000006</v>
      </c>
      <c r="D43" s="364">
        <v>0</v>
      </c>
      <c r="E43" s="364">
        <v>0</v>
      </c>
      <c r="F43" s="239">
        <f t="shared" si="2"/>
        <v>387.13499999999999</v>
      </c>
      <c r="G43" s="239">
        <f t="shared" si="3"/>
        <v>44819.055510000006</v>
      </c>
      <c r="H43" s="216">
        <f>'09-2022'!P49</f>
        <v>0</v>
      </c>
      <c r="I43" s="307">
        <f t="shared" si="4"/>
        <v>387.13499999999999</v>
      </c>
      <c r="J43" s="303">
        <f t="shared" si="5"/>
        <v>115.77112766864273</v>
      </c>
      <c r="K43" s="338">
        <v>8.64</v>
      </c>
      <c r="L43" s="308">
        <f t="shared" si="6"/>
        <v>97.955999999999989</v>
      </c>
      <c r="M43" s="303">
        <f t="shared" si="15"/>
        <v>0</v>
      </c>
      <c r="N43" s="303">
        <f t="shared" si="16"/>
        <v>22.532288138438037</v>
      </c>
      <c r="O43" s="303">
        <f t="shared" si="17"/>
        <v>0</v>
      </c>
      <c r="P43" s="303">
        <f t="shared" si="18"/>
        <v>0</v>
      </c>
      <c r="Q43" s="303">
        <f t="shared" si="19"/>
        <v>42.240747316848442</v>
      </c>
      <c r="R43" s="303">
        <f t="shared" si="7"/>
        <v>97.955999999999989</v>
      </c>
      <c r="S43" s="213">
        <f t="shared" si="8"/>
        <v>17.815127668642745</v>
      </c>
      <c r="T43" s="378">
        <f t="shared" si="9"/>
        <v>200</v>
      </c>
      <c r="U43" s="303">
        <f t="shared" si="20"/>
        <v>3563.0255337285489</v>
      </c>
      <c r="V43" s="303">
        <f t="shared" si="21"/>
        <v>42.240747316848442</v>
      </c>
      <c r="W43" s="303">
        <f t="shared" si="22"/>
        <v>73.530380351794292</v>
      </c>
      <c r="X43" s="378">
        <f t="shared" si="23"/>
        <v>187.13499999999999</v>
      </c>
      <c r="Y43" s="379">
        <f t="shared" si="24"/>
        <v>13760.107727133025</v>
      </c>
    </row>
    <row r="44" spans="1:25" x14ac:dyDescent="0.25">
      <c r="A44" s="202">
        <f>'09-2022'!A50</f>
        <v>44806.624999999905</v>
      </c>
      <c r="B44" s="362">
        <v>416.04499999999996</v>
      </c>
      <c r="C44" s="363">
        <v>51700.386924999999</v>
      </c>
      <c r="D44" s="364">
        <v>0</v>
      </c>
      <c r="E44" s="364">
        <v>0</v>
      </c>
      <c r="F44" s="239">
        <f t="shared" si="2"/>
        <v>416.04499999999996</v>
      </c>
      <c r="G44" s="239">
        <f t="shared" si="3"/>
        <v>51700.386924999999</v>
      </c>
      <c r="H44" s="216">
        <f>'09-2022'!P50</f>
        <v>0</v>
      </c>
      <c r="I44" s="307">
        <f t="shared" si="4"/>
        <v>416.04499999999996</v>
      </c>
      <c r="J44" s="303">
        <f t="shared" si="5"/>
        <v>124.26633399031356</v>
      </c>
      <c r="K44" s="338">
        <v>8.64</v>
      </c>
      <c r="L44" s="308">
        <f t="shared" si="6"/>
        <v>97.955999999999989</v>
      </c>
      <c r="M44" s="303">
        <f t="shared" si="15"/>
        <v>0</v>
      </c>
      <c r="N44" s="303">
        <f t="shared" si="16"/>
        <v>22.532288138438037</v>
      </c>
      <c r="O44" s="303">
        <f t="shared" si="17"/>
        <v>0</v>
      </c>
      <c r="P44" s="303">
        <f t="shared" si="18"/>
        <v>0</v>
      </c>
      <c r="Q44" s="303">
        <f t="shared" si="19"/>
        <v>42.240747316848442</v>
      </c>
      <c r="R44" s="303">
        <f t="shared" si="7"/>
        <v>97.955999999999989</v>
      </c>
      <c r="S44" s="213">
        <f t="shared" si="8"/>
        <v>26.310333990313566</v>
      </c>
      <c r="T44" s="378">
        <f t="shared" si="9"/>
        <v>200</v>
      </c>
      <c r="U44" s="303">
        <f t="shared" si="20"/>
        <v>5262.0667980627131</v>
      </c>
      <c r="V44" s="303">
        <f t="shared" si="21"/>
        <v>42.240747316848442</v>
      </c>
      <c r="W44" s="303">
        <f t="shared" si="22"/>
        <v>82.025586673465114</v>
      </c>
      <c r="X44" s="378">
        <f t="shared" si="23"/>
        <v>216.04499999999996</v>
      </c>
      <c r="Y44" s="379">
        <f t="shared" si="24"/>
        <v>17721.217872868769</v>
      </c>
    </row>
    <row r="45" spans="1:25" x14ac:dyDescent="0.25">
      <c r="A45" s="202">
        <f>'09-2022'!A51</f>
        <v>44806.66666666657</v>
      </c>
      <c r="B45" s="362">
        <v>426.13300000000004</v>
      </c>
      <c r="C45" s="363">
        <v>60307.220359999999</v>
      </c>
      <c r="D45" s="364">
        <v>0</v>
      </c>
      <c r="E45" s="364">
        <v>0</v>
      </c>
      <c r="F45" s="239">
        <f t="shared" si="2"/>
        <v>426.13300000000004</v>
      </c>
      <c r="G45" s="239">
        <f t="shared" si="3"/>
        <v>60307.220359999999</v>
      </c>
      <c r="H45" s="216">
        <f>'09-2022'!P51</f>
        <v>0</v>
      </c>
      <c r="I45" s="307">
        <f t="shared" si="4"/>
        <v>426.13300000000004</v>
      </c>
      <c r="J45" s="303">
        <f t="shared" si="5"/>
        <v>141.52206085893368</v>
      </c>
      <c r="K45" s="338">
        <v>8.64</v>
      </c>
      <c r="L45" s="308">
        <f t="shared" si="6"/>
        <v>97.955999999999989</v>
      </c>
      <c r="M45" s="303">
        <f t="shared" si="15"/>
        <v>0</v>
      </c>
      <c r="N45" s="303">
        <f t="shared" si="16"/>
        <v>22.532288138438037</v>
      </c>
      <c r="O45" s="303">
        <f t="shared" si="17"/>
        <v>0</v>
      </c>
      <c r="P45" s="303">
        <f t="shared" si="18"/>
        <v>0</v>
      </c>
      <c r="Q45" s="303">
        <f t="shared" si="19"/>
        <v>42.240747316848442</v>
      </c>
      <c r="R45" s="303">
        <f t="shared" si="7"/>
        <v>97.955999999999989</v>
      </c>
      <c r="S45" s="213">
        <f t="shared" si="8"/>
        <v>43.566060858933696</v>
      </c>
      <c r="T45" s="378">
        <f t="shared" si="9"/>
        <v>200</v>
      </c>
      <c r="U45" s="303">
        <f t="shared" si="20"/>
        <v>8713.2121717867394</v>
      </c>
      <c r="V45" s="303">
        <f t="shared" si="21"/>
        <v>42.240747316848442</v>
      </c>
      <c r="W45" s="303">
        <f t="shared" si="22"/>
        <v>99.281313542085243</v>
      </c>
      <c r="X45" s="378">
        <f t="shared" si="23"/>
        <v>226.13300000000004</v>
      </c>
      <c r="Y45" s="379">
        <f t="shared" si="24"/>
        <v>22450.781275212365</v>
      </c>
    </row>
    <row r="46" spans="1:25" x14ac:dyDescent="0.25">
      <c r="A46" s="202">
        <f>'09-2022'!A52</f>
        <v>44806.708333333234</v>
      </c>
      <c r="B46" s="362">
        <v>428.93200000000002</v>
      </c>
      <c r="C46" s="363">
        <v>63965.609887999999</v>
      </c>
      <c r="D46" s="364">
        <v>0</v>
      </c>
      <c r="E46" s="364">
        <v>0</v>
      </c>
      <c r="F46" s="239">
        <f t="shared" si="2"/>
        <v>428.93200000000002</v>
      </c>
      <c r="G46" s="239">
        <f t="shared" si="3"/>
        <v>63965.609887999999</v>
      </c>
      <c r="H46" s="216">
        <f>'09-2022'!P52</f>
        <v>0</v>
      </c>
      <c r="I46" s="307">
        <f t="shared" si="4"/>
        <v>428.93200000000002</v>
      </c>
      <c r="J46" s="303">
        <f t="shared" si="5"/>
        <v>149.12762369792881</v>
      </c>
      <c r="K46" s="338">
        <v>8.64</v>
      </c>
      <c r="L46" s="308">
        <f t="shared" si="6"/>
        <v>97.955999999999989</v>
      </c>
      <c r="M46" s="303">
        <f t="shared" si="15"/>
        <v>0</v>
      </c>
      <c r="N46" s="303">
        <f t="shared" si="16"/>
        <v>22.532288138438037</v>
      </c>
      <c r="O46" s="303">
        <f t="shared" si="17"/>
        <v>0</v>
      </c>
      <c r="P46" s="303">
        <f t="shared" si="18"/>
        <v>0</v>
      </c>
      <c r="Q46" s="303">
        <f t="shared" si="19"/>
        <v>42.240747316848442</v>
      </c>
      <c r="R46" s="303">
        <f t="shared" si="7"/>
        <v>97.955999999999989</v>
      </c>
      <c r="S46" s="213">
        <f t="shared" si="8"/>
        <v>51.171623697928823</v>
      </c>
      <c r="T46" s="378">
        <f t="shared" si="9"/>
        <v>200</v>
      </c>
      <c r="U46" s="303">
        <f t="shared" si="20"/>
        <v>10234.324739585765</v>
      </c>
      <c r="V46" s="303">
        <f t="shared" si="21"/>
        <v>42.240747316848442</v>
      </c>
      <c r="W46" s="303">
        <f t="shared" si="22"/>
        <v>106.88687638108037</v>
      </c>
      <c r="X46" s="378">
        <f t="shared" si="23"/>
        <v>228.93200000000002</v>
      </c>
      <c r="Y46" s="379">
        <f t="shared" si="24"/>
        <v>24469.826383673491</v>
      </c>
    </row>
    <row r="47" spans="1:25" x14ac:dyDescent="0.25">
      <c r="A47" s="202">
        <f>'09-2022'!A53</f>
        <v>44806.749999999898</v>
      </c>
      <c r="B47" s="362">
        <v>418.8</v>
      </c>
      <c r="C47" s="363">
        <v>62405.387999999999</v>
      </c>
      <c r="D47" s="364">
        <v>8.9770000000000003</v>
      </c>
      <c r="E47" s="364">
        <v>1337.663</v>
      </c>
      <c r="F47" s="239">
        <f t="shared" si="2"/>
        <v>409.82300000000004</v>
      </c>
      <c r="G47" s="239">
        <f t="shared" si="3"/>
        <v>61067.724999999999</v>
      </c>
      <c r="H47" s="216">
        <f>'09-2022'!P53</f>
        <v>0</v>
      </c>
      <c r="I47" s="307">
        <f t="shared" si="4"/>
        <v>409.82300000000004</v>
      </c>
      <c r="J47" s="303">
        <f t="shared" si="5"/>
        <v>149.0099994387821</v>
      </c>
      <c r="K47" s="338">
        <v>8.64</v>
      </c>
      <c r="L47" s="308">
        <f t="shared" si="6"/>
        <v>97.955999999999989</v>
      </c>
      <c r="M47" s="303">
        <f t="shared" si="15"/>
        <v>0</v>
      </c>
      <c r="N47" s="303">
        <f t="shared" si="16"/>
        <v>22.532288138438037</v>
      </c>
      <c r="O47" s="303">
        <f t="shared" si="17"/>
        <v>0</v>
      </c>
      <c r="P47" s="303">
        <f t="shared" si="18"/>
        <v>0</v>
      </c>
      <c r="Q47" s="303">
        <f t="shared" si="19"/>
        <v>42.240747316848442</v>
      </c>
      <c r="R47" s="303">
        <f t="shared" si="7"/>
        <v>97.955999999999989</v>
      </c>
      <c r="S47" s="213">
        <f t="shared" si="8"/>
        <v>51.053999438782114</v>
      </c>
      <c r="T47" s="378">
        <f t="shared" si="9"/>
        <v>200</v>
      </c>
      <c r="U47" s="303">
        <f t="shared" si="20"/>
        <v>10210.799887756422</v>
      </c>
      <c r="V47" s="303">
        <f t="shared" si="21"/>
        <v>42.240747316848442</v>
      </c>
      <c r="W47" s="303">
        <f t="shared" si="22"/>
        <v>106.76925212193366</v>
      </c>
      <c r="X47" s="378">
        <f t="shared" si="23"/>
        <v>209.82300000000004</v>
      </c>
      <c r="Y47" s="379">
        <f t="shared" si="24"/>
        <v>22402.644787980491</v>
      </c>
    </row>
    <row r="48" spans="1:25" x14ac:dyDescent="0.25">
      <c r="A48" s="202">
        <f>'09-2022'!A54</f>
        <v>44806.791666666562</v>
      </c>
      <c r="B48" s="362">
        <v>385.18599999999998</v>
      </c>
      <c r="C48" s="363">
        <v>49196.408294000001</v>
      </c>
      <c r="D48" s="364">
        <v>0</v>
      </c>
      <c r="E48" s="364">
        <v>0</v>
      </c>
      <c r="F48" s="239">
        <f t="shared" si="2"/>
        <v>385.18599999999998</v>
      </c>
      <c r="G48" s="239">
        <f t="shared" si="3"/>
        <v>49196.408294000001</v>
      </c>
      <c r="H48" s="216">
        <f>'09-2022'!P54</f>
        <v>0</v>
      </c>
      <c r="I48" s="307">
        <f t="shared" si="4"/>
        <v>385.18599999999998</v>
      </c>
      <c r="J48" s="303">
        <f t="shared" si="5"/>
        <v>127.72117443001564</v>
      </c>
      <c r="K48" s="338">
        <v>8.64</v>
      </c>
      <c r="L48" s="308">
        <f t="shared" si="6"/>
        <v>97.955999999999989</v>
      </c>
      <c r="M48" s="303">
        <f t="shared" si="15"/>
        <v>0</v>
      </c>
      <c r="N48" s="303">
        <f t="shared" si="16"/>
        <v>22.532288138438037</v>
      </c>
      <c r="O48" s="303">
        <f t="shared" si="17"/>
        <v>0</v>
      </c>
      <c r="P48" s="303">
        <f t="shared" si="18"/>
        <v>0</v>
      </c>
      <c r="Q48" s="303">
        <f t="shared" si="19"/>
        <v>42.240747316848442</v>
      </c>
      <c r="R48" s="303">
        <f t="shared" si="7"/>
        <v>97.955999999999989</v>
      </c>
      <c r="S48" s="213">
        <f t="shared" si="8"/>
        <v>29.765174430015648</v>
      </c>
      <c r="T48" s="378">
        <f t="shared" si="9"/>
        <v>200</v>
      </c>
      <c r="U48" s="303">
        <f t="shared" si="20"/>
        <v>5953.0348860031299</v>
      </c>
      <c r="V48" s="303">
        <f t="shared" si="21"/>
        <v>42.240747316848442</v>
      </c>
      <c r="W48" s="303">
        <f t="shared" si="22"/>
        <v>85.480427113167195</v>
      </c>
      <c r="X48" s="378">
        <f t="shared" si="23"/>
        <v>185.18599999999998</v>
      </c>
      <c r="Y48" s="379">
        <f t="shared" si="24"/>
        <v>15829.778375378979</v>
      </c>
    </row>
    <row r="49" spans="1:25" x14ac:dyDescent="0.25">
      <c r="A49" s="202">
        <f>'09-2022'!A55</f>
        <v>44806.833333333227</v>
      </c>
      <c r="B49" s="362">
        <v>385.85</v>
      </c>
      <c r="C49" s="363">
        <v>44087.220999999998</v>
      </c>
      <c r="D49" s="364">
        <v>5.2270000000000003</v>
      </c>
      <c r="E49" s="364">
        <v>597.23699999999997</v>
      </c>
      <c r="F49" s="239">
        <f t="shared" si="2"/>
        <v>380.62300000000005</v>
      </c>
      <c r="G49" s="239">
        <f t="shared" si="3"/>
        <v>43489.983999999997</v>
      </c>
      <c r="H49" s="216">
        <f>'09-2022'!P55</f>
        <v>0</v>
      </c>
      <c r="I49" s="307">
        <f t="shared" si="4"/>
        <v>380.62300000000005</v>
      </c>
      <c r="J49" s="303">
        <f t="shared" si="5"/>
        <v>114.26000005254541</v>
      </c>
      <c r="K49" s="338">
        <v>8.64</v>
      </c>
      <c r="L49" s="308">
        <f t="shared" si="6"/>
        <v>97.955999999999989</v>
      </c>
      <c r="M49" s="303">
        <f t="shared" si="15"/>
        <v>0</v>
      </c>
      <c r="N49" s="303">
        <f t="shared" si="16"/>
        <v>22.532288138438037</v>
      </c>
      <c r="O49" s="303">
        <f t="shared" si="17"/>
        <v>0</v>
      </c>
      <c r="P49" s="303">
        <f t="shared" si="18"/>
        <v>0</v>
      </c>
      <c r="Q49" s="303">
        <f t="shared" si="19"/>
        <v>42.240747316848442</v>
      </c>
      <c r="R49" s="303">
        <f t="shared" si="7"/>
        <v>97.955999999999989</v>
      </c>
      <c r="S49" s="213">
        <f t="shared" si="8"/>
        <v>16.304000052545419</v>
      </c>
      <c r="T49" s="378">
        <f t="shared" si="9"/>
        <v>200</v>
      </c>
      <c r="U49" s="303">
        <f t="shared" si="20"/>
        <v>3260.8000105090837</v>
      </c>
      <c r="V49" s="303">
        <f t="shared" si="21"/>
        <v>42.240747316848442</v>
      </c>
      <c r="W49" s="303">
        <f t="shared" si="22"/>
        <v>72.019252735696966</v>
      </c>
      <c r="X49" s="378">
        <f t="shared" si="23"/>
        <v>180.62300000000005</v>
      </c>
      <c r="Y49" s="379">
        <f t="shared" si="24"/>
        <v>13008.333486879797</v>
      </c>
    </row>
    <row r="50" spans="1:25" x14ac:dyDescent="0.25">
      <c r="A50" s="202">
        <f>'09-2022'!A56</f>
        <v>44806.874999999891</v>
      </c>
      <c r="B50" s="362">
        <v>381.90100000000001</v>
      </c>
      <c r="C50" s="363">
        <v>42467.742494999999</v>
      </c>
      <c r="D50" s="364">
        <v>0</v>
      </c>
      <c r="E50" s="364">
        <v>0</v>
      </c>
      <c r="F50" s="239">
        <f t="shared" si="2"/>
        <v>381.90100000000001</v>
      </c>
      <c r="G50" s="239">
        <f t="shared" si="3"/>
        <v>42467.742494999999</v>
      </c>
      <c r="H50" s="216">
        <f>'09-2022'!P56</f>
        <v>0</v>
      </c>
      <c r="I50" s="307">
        <f t="shared" si="4"/>
        <v>381.90100000000001</v>
      </c>
      <c r="J50" s="303">
        <f t="shared" si="5"/>
        <v>111.20091985881157</v>
      </c>
      <c r="K50" s="338">
        <v>8.64</v>
      </c>
      <c r="L50" s="308">
        <f t="shared" si="6"/>
        <v>97.955999999999989</v>
      </c>
      <c r="M50" s="303">
        <f t="shared" si="15"/>
        <v>0</v>
      </c>
      <c r="N50" s="303">
        <f t="shared" si="16"/>
        <v>22.532288138438037</v>
      </c>
      <c r="O50" s="303">
        <f t="shared" si="17"/>
        <v>0</v>
      </c>
      <c r="P50" s="303">
        <f t="shared" si="18"/>
        <v>0</v>
      </c>
      <c r="Q50" s="303">
        <f t="shared" si="19"/>
        <v>42.240747316848442</v>
      </c>
      <c r="R50" s="303">
        <f t="shared" si="7"/>
        <v>97.955999999999989</v>
      </c>
      <c r="S50" s="213">
        <f t="shared" si="8"/>
        <v>13.244919858811585</v>
      </c>
      <c r="T50" s="378">
        <f t="shared" si="9"/>
        <v>200</v>
      </c>
      <c r="U50" s="303">
        <f t="shared" si="20"/>
        <v>2648.9839717623172</v>
      </c>
      <c r="V50" s="303">
        <f t="shared" si="21"/>
        <v>42.240747316848442</v>
      </c>
      <c r="W50" s="303">
        <f t="shared" si="22"/>
        <v>68.960172541963132</v>
      </c>
      <c r="X50" s="378">
        <f t="shared" si="23"/>
        <v>181.90100000000001</v>
      </c>
      <c r="Y50" s="379">
        <f t="shared" si="24"/>
        <v>12543.924345555637</v>
      </c>
    </row>
    <row r="51" spans="1:25" x14ac:dyDescent="0.25">
      <c r="A51" s="202">
        <f>'09-2022'!A57</f>
        <v>44806.916666666555</v>
      </c>
      <c r="B51" s="362">
        <v>341.60199999999998</v>
      </c>
      <c r="C51" s="363">
        <v>34913.830684</v>
      </c>
      <c r="D51" s="364">
        <v>0</v>
      </c>
      <c r="E51" s="364">
        <v>0</v>
      </c>
      <c r="F51" s="239">
        <f t="shared" si="2"/>
        <v>341.60199999999998</v>
      </c>
      <c r="G51" s="239">
        <f t="shared" si="3"/>
        <v>34913.830684</v>
      </c>
      <c r="H51" s="216">
        <f>'09-2022'!P57</f>
        <v>0</v>
      </c>
      <c r="I51" s="307">
        <f t="shared" si="4"/>
        <v>341.60199999999998</v>
      </c>
      <c r="J51" s="303">
        <f t="shared" si="5"/>
        <v>102.20616590066804</v>
      </c>
      <c r="K51" s="338">
        <v>8.64</v>
      </c>
      <c r="L51" s="308">
        <f t="shared" si="6"/>
        <v>97.955999999999989</v>
      </c>
      <c r="M51" s="303">
        <f t="shared" si="15"/>
        <v>0</v>
      </c>
      <c r="N51" s="303">
        <f t="shared" si="16"/>
        <v>22.532288138438037</v>
      </c>
      <c r="O51" s="303">
        <f t="shared" si="17"/>
        <v>0</v>
      </c>
      <c r="P51" s="303">
        <f t="shared" si="18"/>
        <v>0</v>
      </c>
      <c r="Q51" s="303">
        <f t="shared" si="19"/>
        <v>42.240747316848442</v>
      </c>
      <c r="R51" s="303">
        <f t="shared" si="7"/>
        <v>97.955999999999989</v>
      </c>
      <c r="S51" s="213">
        <f t="shared" si="8"/>
        <v>4.2501659006680512</v>
      </c>
      <c r="T51" s="378">
        <f t="shared" si="9"/>
        <v>200</v>
      </c>
      <c r="U51" s="303">
        <f t="shared" si="20"/>
        <v>850.03318013361024</v>
      </c>
      <c r="V51" s="303">
        <f t="shared" si="21"/>
        <v>42.240747316848442</v>
      </c>
      <c r="W51" s="303">
        <f t="shared" si="22"/>
        <v>59.965418583819599</v>
      </c>
      <c r="X51" s="378">
        <f t="shared" si="23"/>
        <v>141.60199999999998</v>
      </c>
      <c r="Y51" s="379">
        <f t="shared" si="24"/>
        <v>8491.2232023060205</v>
      </c>
    </row>
    <row r="52" spans="1:25" x14ac:dyDescent="0.25">
      <c r="A52" s="202">
        <f>'09-2022'!A58</f>
        <v>44806.958333333219</v>
      </c>
      <c r="B52" s="362">
        <v>305.81599999999997</v>
      </c>
      <c r="C52" s="363">
        <v>28298.624713999998</v>
      </c>
      <c r="D52" s="364">
        <v>0</v>
      </c>
      <c r="E52" s="364">
        <v>0</v>
      </c>
      <c r="F52" s="239">
        <f t="shared" si="2"/>
        <v>305.81599999999997</v>
      </c>
      <c r="G52" s="239">
        <f t="shared" si="3"/>
        <v>28298.624713999998</v>
      </c>
      <c r="H52" s="216">
        <f>'09-2022'!P58</f>
        <v>0</v>
      </c>
      <c r="I52" s="307">
        <f t="shared" si="4"/>
        <v>305.81599999999997</v>
      </c>
      <c r="J52" s="303">
        <f t="shared" si="5"/>
        <v>92.534807577105184</v>
      </c>
      <c r="K52" s="338">
        <v>8.64</v>
      </c>
      <c r="L52" s="308">
        <f t="shared" si="6"/>
        <v>97.955999999999989</v>
      </c>
      <c r="M52" s="303">
        <f t="shared" si="15"/>
        <v>0</v>
      </c>
      <c r="N52" s="303">
        <f t="shared" si="16"/>
        <v>22.532288138438037</v>
      </c>
      <c r="O52" s="303">
        <f t="shared" si="17"/>
        <v>0</v>
      </c>
      <c r="P52" s="303">
        <f t="shared" si="18"/>
        <v>0</v>
      </c>
      <c r="Q52" s="303">
        <f t="shared" si="19"/>
        <v>42.240747316848442</v>
      </c>
      <c r="R52" s="303">
        <f t="shared" si="7"/>
        <v>97.955999999999989</v>
      </c>
      <c r="S52" s="213">
        <f t="shared" si="8"/>
        <v>0</v>
      </c>
      <c r="T52" s="378">
        <f t="shared" si="9"/>
        <v>200</v>
      </c>
      <c r="U52" s="303">
        <f t="shared" si="20"/>
        <v>0</v>
      </c>
      <c r="V52" s="303">
        <f t="shared" si="21"/>
        <v>42.240747316848442</v>
      </c>
      <c r="W52" s="303">
        <f t="shared" si="22"/>
        <v>50.294060260256742</v>
      </c>
      <c r="X52" s="378">
        <f t="shared" si="23"/>
        <v>105.81599999999997</v>
      </c>
      <c r="Y52" s="379">
        <f t="shared" si="24"/>
        <v>5321.9162804993257</v>
      </c>
    </row>
    <row r="53" spans="1:25" x14ac:dyDescent="0.25">
      <c r="A53" s="202">
        <f>'09-2022'!A59</f>
        <v>44806.999999999884</v>
      </c>
      <c r="B53" s="362">
        <v>251.029</v>
      </c>
      <c r="C53" s="363">
        <v>20031.117936000002</v>
      </c>
      <c r="D53" s="364">
        <v>0</v>
      </c>
      <c r="E53" s="364">
        <v>0</v>
      </c>
      <c r="F53" s="239">
        <f t="shared" si="2"/>
        <v>251.029</v>
      </c>
      <c r="G53" s="239">
        <f t="shared" si="3"/>
        <v>20031.117936000002</v>
      </c>
      <c r="H53" s="216">
        <f>'09-2022'!P59</f>
        <v>0</v>
      </c>
      <c r="I53" s="307">
        <f t="shared" si="4"/>
        <v>251.029</v>
      </c>
      <c r="J53" s="303">
        <f t="shared" si="5"/>
        <v>79.796031279254592</v>
      </c>
      <c r="K53" s="338">
        <v>8.64</v>
      </c>
      <c r="L53" s="308">
        <f t="shared" si="6"/>
        <v>97.955999999999989</v>
      </c>
      <c r="M53" s="303">
        <f t="shared" si="15"/>
        <v>0</v>
      </c>
      <c r="N53" s="303">
        <f t="shared" si="16"/>
        <v>22.532288138438037</v>
      </c>
      <c r="O53" s="303">
        <f t="shared" si="17"/>
        <v>0</v>
      </c>
      <c r="P53" s="303">
        <f t="shared" si="18"/>
        <v>0</v>
      </c>
      <c r="Q53" s="303">
        <f t="shared" si="19"/>
        <v>42.240747316848442</v>
      </c>
      <c r="R53" s="303">
        <f t="shared" si="7"/>
        <v>97.955999999999989</v>
      </c>
      <c r="S53" s="213">
        <f t="shared" si="8"/>
        <v>0</v>
      </c>
      <c r="T53" s="378">
        <f t="shared" si="9"/>
        <v>200</v>
      </c>
      <c r="U53" s="303">
        <f t="shared" si="20"/>
        <v>0</v>
      </c>
      <c r="V53" s="303">
        <f t="shared" si="21"/>
        <v>42.240747316848442</v>
      </c>
      <c r="W53" s="303">
        <f t="shared" si="22"/>
        <v>37.555283962406151</v>
      </c>
      <c r="X53" s="378">
        <f t="shared" si="23"/>
        <v>51.028999999999996</v>
      </c>
      <c r="Y53" s="379">
        <f t="shared" si="24"/>
        <v>1916.4085853176234</v>
      </c>
    </row>
    <row r="54" spans="1:25" x14ac:dyDescent="0.25">
      <c r="A54" s="202">
        <f>'09-2022'!A60</f>
        <v>44807.041666666548</v>
      </c>
      <c r="B54" s="360">
        <v>327.85</v>
      </c>
      <c r="C54" s="361">
        <v>25280.513500000001</v>
      </c>
      <c r="D54" s="364">
        <v>71.606999999999999</v>
      </c>
      <c r="E54" s="364">
        <v>5521.616</v>
      </c>
      <c r="F54" s="239">
        <f t="shared" si="2"/>
        <v>256.24300000000005</v>
      </c>
      <c r="G54" s="239">
        <f t="shared" si="3"/>
        <v>19758.897499999999</v>
      </c>
      <c r="H54" s="216">
        <f>'09-2022'!P60</f>
        <v>0</v>
      </c>
      <c r="I54" s="307">
        <f t="shared" si="4"/>
        <v>256.24300000000005</v>
      </c>
      <c r="J54" s="303">
        <f t="shared" si="5"/>
        <v>77.109999102414491</v>
      </c>
      <c r="K54" s="338">
        <v>8.33</v>
      </c>
      <c r="L54" s="308">
        <f t="shared" si="6"/>
        <v>94.731999999999999</v>
      </c>
      <c r="M54" s="303">
        <f t="shared" si="15"/>
        <v>0</v>
      </c>
      <c r="N54" s="303">
        <f t="shared" si="16"/>
        <v>22.532288138438037</v>
      </c>
      <c r="O54" s="303">
        <f t="shared" si="17"/>
        <v>0</v>
      </c>
      <c r="P54" s="303">
        <f t="shared" si="18"/>
        <v>0</v>
      </c>
      <c r="Q54" s="303">
        <f t="shared" si="19"/>
        <v>42.240747316848442</v>
      </c>
      <c r="R54" s="303">
        <f t="shared" si="7"/>
        <v>94.731999999999999</v>
      </c>
      <c r="S54" s="213">
        <f t="shared" si="8"/>
        <v>0</v>
      </c>
      <c r="T54" s="378">
        <f t="shared" si="9"/>
        <v>200</v>
      </c>
      <c r="U54" s="303">
        <f t="shared" si="20"/>
        <v>0</v>
      </c>
      <c r="V54" s="303">
        <f t="shared" si="21"/>
        <v>42.240747316848442</v>
      </c>
      <c r="W54" s="303">
        <f t="shared" si="22"/>
        <v>34.86925178556605</v>
      </c>
      <c r="X54" s="378">
        <f t="shared" si="23"/>
        <v>56.243000000000052</v>
      </c>
      <c r="Y54" s="379">
        <f t="shared" si="24"/>
        <v>1961.1513281755931</v>
      </c>
    </row>
    <row r="55" spans="1:25" x14ac:dyDescent="0.25">
      <c r="A55" s="202">
        <f>'09-2022'!A61</f>
        <v>44807.083333333212</v>
      </c>
      <c r="B55" s="362">
        <v>306.45</v>
      </c>
      <c r="C55" s="363">
        <v>22864.234499999999</v>
      </c>
      <c r="D55" s="364">
        <v>79.200999999999993</v>
      </c>
      <c r="E55" s="364">
        <v>5909.2169999999996</v>
      </c>
      <c r="F55" s="239">
        <f t="shared" si="2"/>
        <v>227.249</v>
      </c>
      <c r="G55" s="239">
        <f t="shared" si="3"/>
        <v>16955.017499999998</v>
      </c>
      <c r="H55" s="216">
        <f>'09-2022'!P61</f>
        <v>0</v>
      </c>
      <c r="I55" s="307">
        <f t="shared" si="4"/>
        <v>227.249</v>
      </c>
      <c r="J55" s="303">
        <f t="shared" si="5"/>
        <v>74.60986627003858</v>
      </c>
      <c r="K55" s="338">
        <v>8.33</v>
      </c>
      <c r="L55" s="308">
        <f t="shared" si="6"/>
        <v>94.731999999999999</v>
      </c>
      <c r="M55" s="303">
        <f t="shared" si="15"/>
        <v>0</v>
      </c>
      <c r="N55" s="303">
        <f t="shared" si="16"/>
        <v>22.532288138438037</v>
      </c>
      <c r="O55" s="303">
        <f t="shared" si="17"/>
        <v>0</v>
      </c>
      <c r="P55" s="303">
        <f t="shared" si="18"/>
        <v>0</v>
      </c>
      <c r="Q55" s="303">
        <f t="shared" si="19"/>
        <v>42.240747316848442</v>
      </c>
      <c r="R55" s="303">
        <f t="shared" si="7"/>
        <v>94.731999999999999</v>
      </c>
      <c r="S55" s="213">
        <f t="shared" si="8"/>
        <v>0</v>
      </c>
      <c r="T55" s="378">
        <f t="shared" si="9"/>
        <v>200</v>
      </c>
      <c r="U55" s="303">
        <f t="shared" si="20"/>
        <v>0</v>
      </c>
      <c r="V55" s="303">
        <f t="shared" si="21"/>
        <v>42.240747316848442</v>
      </c>
      <c r="W55" s="303">
        <f t="shared" si="22"/>
        <v>32.369118953190139</v>
      </c>
      <c r="X55" s="378">
        <f t="shared" si="23"/>
        <v>27.248999999999995</v>
      </c>
      <c r="Y55" s="379">
        <f t="shared" si="24"/>
        <v>882.02612235547792</v>
      </c>
    </row>
    <row r="56" spans="1:25" x14ac:dyDescent="0.25">
      <c r="A56" s="202">
        <f>'09-2022'!A62</f>
        <v>44807.124999999876</v>
      </c>
      <c r="B56" s="362">
        <v>292.7</v>
      </c>
      <c r="C56" s="363">
        <v>20500.707999999999</v>
      </c>
      <c r="D56" s="364">
        <v>72.694000000000003</v>
      </c>
      <c r="E56" s="364">
        <v>5091.5159999999996</v>
      </c>
      <c r="F56" s="239">
        <f t="shared" si="2"/>
        <v>220.00599999999997</v>
      </c>
      <c r="G56" s="239">
        <f t="shared" si="3"/>
        <v>15409.191999999999</v>
      </c>
      <c r="H56" s="216">
        <f>'09-2022'!P62</f>
        <v>0</v>
      </c>
      <c r="I56" s="307">
        <f t="shared" si="4"/>
        <v>220.00599999999997</v>
      </c>
      <c r="J56" s="303">
        <f t="shared" si="5"/>
        <v>70.039871639864373</v>
      </c>
      <c r="K56" s="338">
        <v>8.33</v>
      </c>
      <c r="L56" s="308">
        <f t="shared" si="6"/>
        <v>94.731999999999999</v>
      </c>
      <c r="M56" s="303">
        <f t="shared" si="15"/>
        <v>0</v>
      </c>
      <c r="N56" s="303">
        <f t="shared" si="16"/>
        <v>22.532288138438037</v>
      </c>
      <c r="O56" s="303">
        <f t="shared" si="17"/>
        <v>0</v>
      </c>
      <c r="P56" s="303">
        <f t="shared" si="18"/>
        <v>0</v>
      </c>
      <c r="Q56" s="303">
        <f t="shared" si="19"/>
        <v>42.240747316848442</v>
      </c>
      <c r="R56" s="303">
        <f t="shared" si="7"/>
        <v>94.731999999999999</v>
      </c>
      <c r="S56" s="213">
        <f t="shared" si="8"/>
        <v>0</v>
      </c>
      <c r="T56" s="378">
        <f t="shared" si="9"/>
        <v>200</v>
      </c>
      <c r="U56" s="303">
        <f t="shared" si="20"/>
        <v>0</v>
      </c>
      <c r="V56" s="303">
        <f t="shared" si="21"/>
        <v>42.240747316848442</v>
      </c>
      <c r="W56" s="303">
        <f t="shared" si="22"/>
        <v>27.799124323015931</v>
      </c>
      <c r="X56" s="378">
        <f t="shared" si="23"/>
        <v>20.005999999999972</v>
      </c>
      <c r="Y56" s="379">
        <f t="shared" si="24"/>
        <v>556.14928120625598</v>
      </c>
    </row>
    <row r="57" spans="1:25" x14ac:dyDescent="0.25">
      <c r="A57" s="202">
        <f>'09-2022'!A63</f>
        <v>44807.166666666541</v>
      </c>
      <c r="B57" s="362">
        <v>268.60000000000002</v>
      </c>
      <c r="C57" s="363">
        <v>17123.25</v>
      </c>
      <c r="D57" s="364">
        <v>49.081000000000003</v>
      </c>
      <c r="E57" s="364">
        <v>3128.9140000000002</v>
      </c>
      <c r="F57" s="239">
        <f t="shared" si="2"/>
        <v>219.51900000000001</v>
      </c>
      <c r="G57" s="239">
        <f t="shared" si="3"/>
        <v>13994.335999999999</v>
      </c>
      <c r="H57" s="216">
        <f>'09-2022'!P63</f>
        <v>0</v>
      </c>
      <c r="I57" s="307">
        <f t="shared" si="4"/>
        <v>219.51900000000001</v>
      </c>
      <c r="J57" s="303">
        <f t="shared" si="5"/>
        <v>63.749998861146409</v>
      </c>
      <c r="K57" s="338">
        <v>8.33</v>
      </c>
      <c r="L57" s="308">
        <f t="shared" si="6"/>
        <v>94.731999999999999</v>
      </c>
      <c r="M57" s="303">
        <f t="shared" si="15"/>
        <v>0</v>
      </c>
      <c r="N57" s="303">
        <f t="shared" si="16"/>
        <v>22.532288138438037</v>
      </c>
      <c r="O57" s="303">
        <f t="shared" si="17"/>
        <v>0</v>
      </c>
      <c r="P57" s="303">
        <f t="shared" si="18"/>
        <v>0</v>
      </c>
      <c r="Q57" s="303">
        <f t="shared" si="19"/>
        <v>42.240747316848442</v>
      </c>
      <c r="R57" s="303">
        <f t="shared" si="7"/>
        <v>94.731999999999999</v>
      </c>
      <c r="S57" s="213">
        <f t="shared" si="8"/>
        <v>0</v>
      </c>
      <c r="T57" s="378">
        <f t="shared" si="9"/>
        <v>200</v>
      </c>
      <c r="U57" s="303">
        <f t="shared" si="20"/>
        <v>0</v>
      </c>
      <c r="V57" s="303">
        <f t="shared" si="21"/>
        <v>42.240747316848442</v>
      </c>
      <c r="W57" s="303">
        <f t="shared" si="22"/>
        <v>21.509251544297967</v>
      </c>
      <c r="X57" s="378">
        <f t="shared" si="23"/>
        <v>19.519000000000005</v>
      </c>
      <c r="Y57" s="379">
        <f t="shared" si="24"/>
        <v>419.83908089315213</v>
      </c>
    </row>
    <row r="58" spans="1:25" x14ac:dyDescent="0.25">
      <c r="A58" s="202">
        <f>'09-2022'!A64</f>
        <v>44807.208333333205</v>
      </c>
      <c r="B58" s="362">
        <v>275</v>
      </c>
      <c r="C58" s="363">
        <v>16973</v>
      </c>
      <c r="D58" s="364">
        <v>8.1769999999999996</v>
      </c>
      <c r="E58" s="364">
        <v>504.67200000000003</v>
      </c>
      <c r="F58" s="239">
        <f t="shared" si="2"/>
        <v>266.82299999999998</v>
      </c>
      <c r="G58" s="239">
        <f t="shared" si="3"/>
        <v>16468.328000000001</v>
      </c>
      <c r="H58" s="216">
        <f>'09-2022'!P64</f>
        <v>0</v>
      </c>
      <c r="I58" s="307">
        <f t="shared" si="4"/>
        <v>266.82299999999998</v>
      </c>
      <c r="J58" s="303">
        <f t="shared" si="5"/>
        <v>61.720046622667468</v>
      </c>
      <c r="K58" s="338">
        <v>8.33</v>
      </c>
      <c r="L58" s="308">
        <f t="shared" si="6"/>
        <v>94.731999999999999</v>
      </c>
      <c r="M58" s="303">
        <f t="shared" si="15"/>
        <v>0</v>
      </c>
      <c r="N58" s="303">
        <f t="shared" si="16"/>
        <v>22.532288138438037</v>
      </c>
      <c r="O58" s="303">
        <f t="shared" si="17"/>
        <v>0</v>
      </c>
      <c r="P58" s="303">
        <f t="shared" si="18"/>
        <v>0</v>
      </c>
      <c r="Q58" s="303">
        <f t="shared" si="19"/>
        <v>42.240747316848442</v>
      </c>
      <c r="R58" s="303">
        <f t="shared" si="7"/>
        <v>94.731999999999999</v>
      </c>
      <c r="S58" s="213">
        <f t="shared" si="8"/>
        <v>0</v>
      </c>
      <c r="T58" s="378">
        <f t="shared" si="9"/>
        <v>200</v>
      </c>
      <c r="U58" s="303">
        <f t="shared" si="20"/>
        <v>0</v>
      </c>
      <c r="V58" s="303">
        <f t="shared" si="21"/>
        <v>42.240747316848442</v>
      </c>
      <c r="W58" s="303">
        <f t="shared" si="22"/>
        <v>19.479299305819026</v>
      </c>
      <c r="X58" s="378">
        <f t="shared" si="23"/>
        <v>66.822999999999979</v>
      </c>
      <c r="Y58" s="379">
        <f t="shared" si="24"/>
        <v>1301.6652175127444</v>
      </c>
    </row>
    <row r="59" spans="1:25" x14ac:dyDescent="0.25">
      <c r="A59" s="202">
        <f>'09-2022'!A65</f>
        <v>44807.249999999869</v>
      </c>
      <c r="B59" s="362">
        <v>283.89999999999998</v>
      </c>
      <c r="C59" s="363">
        <v>18314.388999999999</v>
      </c>
      <c r="D59" s="364">
        <v>8.3140000000000001</v>
      </c>
      <c r="E59" s="364">
        <v>536.33600000000001</v>
      </c>
      <c r="F59" s="239">
        <f t="shared" si="2"/>
        <v>275.58599999999996</v>
      </c>
      <c r="G59" s="239">
        <f t="shared" si="3"/>
        <v>17778.053</v>
      </c>
      <c r="H59" s="216">
        <f>'09-2022'!P65</f>
        <v>0</v>
      </c>
      <c r="I59" s="307">
        <f t="shared" si="4"/>
        <v>275.58599999999996</v>
      </c>
      <c r="J59" s="303">
        <f t="shared" si="5"/>
        <v>64.510000508008403</v>
      </c>
      <c r="K59" s="338">
        <v>8.33</v>
      </c>
      <c r="L59" s="308">
        <f t="shared" si="6"/>
        <v>94.731999999999999</v>
      </c>
      <c r="M59" s="303">
        <f t="shared" si="15"/>
        <v>0</v>
      </c>
      <c r="N59" s="303">
        <f t="shared" si="16"/>
        <v>22.532288138438037</v>
      </c>
      <c r="O59" s="303">
        <f t="shared" si="17"/>
        <v>0</v>
      </c>
      <c r="P59" s="303">
        <f t="shared" si="18"/>
        <v>0</v>
      </c>
      <c r="Q59" s="303">
        <f t="shared" si="19"/>
        <v>42.240747316848442</v>
      </c>
      <c r="R59" s="303">
        <f t="shared" si="7"/>
        <v>94.731999999999999</v>
      </c>
      <c r="S59" s="213">
        <f t="shared" si="8"/>
        <v>0</v>
      </c>
      <c r="T59" s="378">
        <f t="shared" si="9"/>
        <v>200</v>
      </c>
      <c r="U59" s="303">
        <f t="shared" si="20"/>
        <v>0</v>
      </c>
      <c r="V59" s="303">
        <f t="shared" si="21"/>
        <v>42.240747316848442</v>
      </c>
      <c r="W59" s="303">
        <f t="shared" si="22"/>
        <v>22.269253191159962</v>
      </c>
      <c r="X59" s="378">
        <f t="shared" si="23"/>
        <v>75.585999999999956</v>
      </c>
      <c r="Y59" s="379">
        <f t="shared" si="24"/>
        <v>1683.2437717070159</v>
      </c>
    </row>
    <row r="60" spans="1:25" x14ac:dyDescent="0.25">
      <c r="A60" s="202">
        <f>'09-2022'!A66</f>
        <v>44807.291666666533</v>
      </c>
      <c r="B60" s="362">
        <v>305.60000000000002</v>
      </c>
      <c r="C60" s="363">
        <v>20829.696</v>
      </c>
      <c r="D60" s="364">
        <v>22.646999999999998</v>
      </c>
      <c r="E60" s="364">
        <v>1543.62</v>
      </c>
      <c r="F60" s="239">
        <f t="shared" si="2"/>
        <v>282.95300000000003</v>
      </c>
      <c r="G60" s="239">
        <f t="shared" si="3"/>
        <v>19286.076000000001</v>
      </c>
      <c r="H60" s="216">
        <f>'09-2022'!P66</f>
        <v>0</v>
      </c>
      <c r="I60" s="307">
        <f t="shared" si="4"/>
        <v>282.95300000000003</v>
      </c>
      <c r="J60" s="303">
        <f t="shared" si="5"/>
        <v>68.159998303605192</v>
      </c>
      <c r="K60" s="338">
        <v>8.33</v>
      </c>
      <c r="L60" s="308">
        <f t="shared" si="6"/>
        <v>94.731999999999999</v>
      </c>
      <c r="M60" s="303">
        <f t="shared" si="15"/>
        <v>0</v>
      </c>
      <c r="N60" s="303">
        <f t="shared" si="16"/>
        <v>22.532288138438037</v>
      </c>
      <c r="O60" s="303">
        <f t="shared" si="17"/>
        <v>0</v>
      </c>
      <c r="P60" s="303">
        <f t="shared" si="18"/>
        <v>0</v>
      </c>
      <c r="Q60" s="303">
        <f t="shared" si="19"/>
        <v>42.240747316848442</v>
      </c>
      <c r="R60" s="303">
        <f t="shared" si="7"/>
        <v>94.731999999999999</v>
      </c>
      <c r="S60" s="213">
        <f t="shared" si="8"/>
        <v>0</v>
      </c>
      <c r="T60" s="378">
        <f t="shared" si="9"/>
        <v>200</v>
      </c>
      <c r="U60" s="303">
        <f t="shared" si="20"/>
        <v>0</v>
      </c>
      <c r="V60" s="303">
        <f t="shared" si="21"/>
        <v>42.240747316848442</v>
      </c>
      <c r="W60" s="303">
        <f t="shared" si="22"/>
        <v>25.919250986756751</v>
      </c>
      <c r="X60" s="378">
        <f t="shared" si="23"/>
        <v>82.953000000000031</v>
      </c>
      <c r="Y60" s="379">
        <f t="shared" si="24"/>
        <v>2150.0796271044337</v>
      </c>
    </row>
    <row r="61" spans="1:25" x14ac:dyDescent="0.25">
      <c r="A61" s="202">
        <f>'09-2022'!A67</f>
        <v>44807.333333333198</v>
      </c>
      <c r="B61" s="362">
        <v>295.10000000000002</v>
      </c>
      <c r="C61" s="363">
        <v>20674.705999999998</v>
      </c>
      <c r="D61" s="364">
        <v>16.446000000000002</v>
      </c>
      <c r="E61" s="364">
        <v>1152.2070000000001</v>
      </c>
      <c r="F61" s="239">
        <f t="shared" si="2"/>
        <v>278.654</v>
      </c>
      <c r="G61" s="239">
        <f t="shared" si="3"/>
        <v>19522.499</v>
      </c>
      <c r="H61" s="216">
        <f>'09-2022'!P67</f>
        <v>0</v>
      </c>
      <c r="I61" s="307">
        <f t="shared" si="4"/>
        <v>278.654</v>
      </c>
      <c r="J61" s="303">
        <f t="shared" si="5"/>
        <v>70.059999138716833</v>
      </c>
      <c r="K61" s="338">
        <v>8.33</v>
      </c>
      <c r="L61" s="308">
        <f t="shared" si="6"/>
        <v>94.731999999999999</v>
      </c>
      <c r="M61" s="303">
        <f t="shared" si="15"/>
        <v>0</v>
      </c>
      <c r="N61" s="303">
        <f t="shared" si="16"/>
        <v>22.532288138438037</v>
      </c>
      <c r="O61" s="303">
        <f t="shared" si="17"/>
        <v>0</v>
      </c>
      <c r="P61" s="303">
        <f t="shared" si="18"/>
        <v>0</v>
      </c>
      <c r="Q61" s="303">
        <f t="shared" si="19"/>
        <v>42.240747316848442</v>
      </c>
      <c r="R61" s="303">
        <f t="shared" si="7"/>
        <v>94.731999999999999</v>
      </c>
      <c r="S61" s="213">
        <f t="shared" si="8"/>
        <v>0</v>
      </c>
      <c r="T61" s="378">
        <f t="shared" si="9"/>
        <v>200</v>
      </c>
      <c r="U61" s="303">
        <f t="shared" si="20"/>
        <v>0</v>
      </c>
      <c r="V61" s="303">
        <f t="shared" si="21"/>
        <v>42.240747316848442</v>
      </c>
      <c r="W61" s="303">
        <f t="shared" si="22"/>
        <v>27.819251821868392</v>
      </c>
      <c r="X61" s="378">
        <f t="shared" si="23"/>
        <v>78.653999999999996</v>
      </c>
      <c r="Y61" s="379">
        <f t="shared" si="24"/>
        <v>2188.0954327972363</v>
      </c>
    </row>
    <row r="62" spans="1:25" x14ac:dyDescent="0.25">
      <c r="A62" s="202">
        <f>'09-2022'!A68</f>
        <v>44807.374999999862</v>
      </c>
      <c r="B62" s="362">
        <v>353.65</v>
      </c>
      <c r="C62" s="363">
        <v>26166.5635</v>
      </c>
      <c r="D62" s="364">
        <v>49.835000000000001</v>
      </c>
      <c r="E62" s="364">
        <v>3687.2919999999999</v>
      </c>
      <c r="F62" s="239">
        <f t="shared" si="2"/>
        <v>303.815</v>
      </c>
      <c r="G62" s="239">
        <f t="shared" si="3"/>
        <v>22479.271499999999</v>
      </c>
      <c r="H62" s="216">
        <f>'09-2022'!P68</f>
        <v>0</v>
      </c>
      <c r="I62" s="307">
        <f t="shared" si="4"/>
        <v>303.815</v>
      </c>
      <c r="J62" s="303">
        <f t="shared" si="5"/>
        <v>73.989998847983145</v>
      </c>
      <c r="K62" s="338">
        <v>8.33</v>
      </c>
      <c r="L62" s="308">
        <f t="shared" si="6"/>
        <v>94.731999999999999</v>
      </c>
      <c r="M62" s="303">
        <f t="shared" si="15"/>
        <v>0</v>
      </c>
      <c r="N62" s="303">
        <f t="shared" si="16"/>
        <v>22.532288138438037</v>
      </c>
      <c r="O62" s="303">
        <f t="shared" si="17"/>
        <v>0</v>
      </c>
      <c r="P62" s="303">
        <f t="shared" si="18"/>
        <v>0</v>
      </c>
      <c r="Q62" s="303">
        <f t="shared" si="19"/>
        <v>42.240747316848442</v>
      </c>
      <c r="R62" s="303">
        <f t="shared" si="7"/>
        <v>94.731999999999999</v>
      </c>
      <c r="S62" s="213">
        <f t="shared" si="8"/>
        <v>0</v>
      </c>
      <c r="T62" s="378">
        <f t="shared" si="9"/>
        <v>200</v>
      </c>
      <c r="U62" s="303">
        <f t="shared" si="20"/>
        <v>0</v>
      </c>
      <c r="V62" s="303">
        <f t="shared" si="21"/>
        <v>42.240747316848442</v>
      </c>
      <c r="W62" s="303">
        <f t="shared" si="22"/>
        <v>31.749251531134703</v>
      </c>
      <c r="X62" s="378">
        <f t="shared" si="23"/>
        <v>103.815</v>
      </c>
      <c r="Y62" s="379">
        <f t="shared" si="24"/>
        <v>3296.0485477047491</v>
      </c>
    </row>
    <row r="63" spans="1:25" x14ac:dyDescent="0.25">
      <c r="A63" s="202">
        <f>'09-2022'!A69</f>
        <v>44807.416666666526</v>
      </c>
      <c r="B63" s="362">
        <v>353.75</v>
      </c>
      <c r="C63" s="363">
        <v>28239.862499999999</v>
      </c>
      <c r="D63" s="364">
        <v>19.225000000000001</v>
      </c>
      <c r="E63" s="364">
        <v>1534.732</v>
      </c>
      <c r="F63" s="239">
        <f t="shared" si="2"/>
        <v>334.52499999999998</v>
      </c>
      <c r="G63" s="239">
        <f t="shared" si="3"/>
        <v>26705.130499999999</v>
      </c>
      <c r="H63" s="216">
        <f>'09-2022'!P69</f>
        <v>0</v>
      </c>
      <c r="I63" s="307">
        <f t="shared" si="4"/>
        <v>334.52499999999998</v>
      </c>
      <c r="J63" s="303">
        <f t="shared" si="5"/>
        <v>79.829999252671698</v>
      </c>
      <c r="K63" s="338">
        <v>8.33</v>
      </c>
      <c r="L63" s="308">
        <f t="shared" si="6"/>
        <v>94.731999999999999</v>
      </c>
      <c r="M63" s="303">
        <f t="shared" si="15"/>
        <v>0</v>
      </c>
      <c r="N63" s="303">
        <f t="shared" si="16"/>
        <v>22.532288138438037</v>
      </c>
      <c r="O63" s="303">
        <f t="shared" si="17"/>
        <v>0</v>
      </c>
      <c r="P63" s="303">
        <f t="shared" si="18"/>
        <v>0</v>
      </c>
      <c r="Q63" s="303">
        <f t="shared" si="19"/>
        <v>42.240747316848442</v>
      </c>
      <c r="R63" s="303">
        <f t="shared" si="7"/>
        <v>94.731999999999999</v>
      </c>
      <c r="S63" s="213">
        <f t="shared" si="8"/>
        <v>0</v>
      </c>
      <c r="T63" s="378">
        <f t="shared" si="9"/>
        <v>200</v>
      </c>
      <c r="U63" s="303">
        <f t="shared" si="20"/>
        <v>0</v>
      </c>
      <c r="V63" s="303">
        <f t="shared" si="21"/>
        <v>42.240747316848442</v>
      </c>
      <c r="W63" s="303">
        <f t="shared" si="22"/>
        <v>37.589251935823256</v>
      </c>
      <c r="X63" s="378">
        <f t="shared" si="23"/>
        <v>134.52499999999998</v>
      </c>
      <c r="Y63" s="379">
        <f t="shared" si="24"/>
        <v>5056.6941166666229</v>
      </c>
    </row>
    <row r="64" spans="1:25" x14ac:dyDescent="0.25">
      <c r="A64" s="202">
        <f>'09-2022'!A70</f>
        <v>44807.45833333319</v>
      </c>
      <c r="B64" s="362">
        <v>415.25</v>
      </c>
      <c r="C64" s="363">
        <v>39311.717499999999</v>
      </c>
      <c r="D64" s="364">
        <v>38.712000000000003</v>
      </c>
      <c r="E64" s="364">
        <v>3664.866</v>
      </c>
      <c r="F64" s="239">
        <f t="shared" si="2"/>
        <v>376.53800000000001</v>
      </c>
      <c r="G64" s="239">
        <f t="shared" si="3"/>
        <v>35646.851499999997</v>
      </c>
      <c r="H64" s="216">
        <f>'09-2022'!P70</f>
        <v>0</v>
      </c>
      <c r="I64" s="307">
        <f t="shared" si="4"/>
        <v>376.53800000000001</v>
      </c>
      <c r="J64" s="303">
        <f t="shared" si="5"/>
        <v>94.66999745045652</v>
      </c>
      <c r="K64" s="338">
        <v>8.33</v>
      </c>
      <c r="L64" s="308">
        <f t="shared" si="6"/>
        <v>94.731999999999999</v>
      </c>
      <c r="M64" s="303">
        <f t="shared" si="15"/>
        <v>0</v>
      </c>
      <c r="N64" s="303">
        <f t="shared" si="16"/>
        <v>22.532288138438037</v>
      </c>
      <c r="O64" s="303">
        <f t="shared" si="17"/>
        <v>0</v>
      </c>
      <c r="P64" s="303">
        <f t="shared" si="18"/>
        <v>0</v>
      </c>
      <c r="Q64" s="303">
        <f t="shared" si="19"/>
        <v>42.240747316848442</v>
      </c>
      <c r="R64" s="303">
        <f t="shared" si="7"/>
        <v>94.731999999999999</v>
      </c>
      <c r="S64" s="213">
        <f t="shared" si="8"/>
        <v>0</v>
      </c>
      <c r="T64" s="378">
        <f t="shared" si="9"/>
        <v>200</v>
      </c>
      <c r="U64" s="303">
        <f t="shared" si="20"/>
        <v>0</v>
      </c>
      <c r="V64" s="303">
        <f t="shared" si="21"/>
        <v>42.240747316848442</v>
      </c>
      <c r="W64" s="303">
        <f t="shared" si="22"/>
        <v>52.429250133608079</v>
      </c>
      <c r="X64" s="378">
        <f t="shared" si="23"/>
        <v>176.53800000000001</v>
      </c>
      <c r="Y64" s="379">
        <f t="shared" si="24"/>
        <v>9255.7549600869042</v>
      </c>
    </row>
    <row r="65" spans="1:25" x14ac:dyDescent="0.25">
      <c r="A65" s="202">
        <f>'09-2022'!A71</f>
        <v>44807.499999999854</v>
      </c>
      <c r="B65" s="362">
        <v>425.9</v>
      </c>
      <c r="C65" s="363">
        <v>45882.207000000002</v>
      </c>
      <c r="D65" s="364">
        <v>17.477</v>
      </c>
      <c r="E65" s="364">
        <v>1882.797</v>
      </c>
      <c r="F65" s="239">
        <f t="shared" si="2"/>
        <v>408.423</v>
      </c>
      <c r="G65" s="239">
        <f t="shared" si="3"/>
        <v>43999.41</v>
      </c>
      <c r="H65" s="216">
        <f>'09-2022'!P71</f>
        <v>0</v>
      </c>
      <c r="I65" s="307">
        <f t="shared" si="4"/>
        <v>408.423</v>
      </c>
      <c r="J65" s="303">
        <f t="shared" si="5"/>
        <v>107.73000051417281</v>
      </c>
      <c r="K65" s="338">
        <v>8.33</v>
      </c>
      <c r="L65" s="308">
        <f t="shared" si="6"/>
        <v>94.731999999999999</v>
      </c>
      <c r="M65" s="303">
        <f t="shared" si="15"/>
        <v>0</v>
      </c>
      <c r="N65" s="303">
        <f t="shared" si="16"/>
        <v>22.532288138438037</v>
      </c>
      <c r="O65" s="303">
        <f t="shared" si="17"/>
        <v>0</v>
      </c>
      <c r="P65" s="303">
        <f t="shared" si="18"/>
        <v>0</v>
      </c>
      <c r="Q65" s="303">
        <f t="shared" si="19"/>
        <v>42.240747316848442</v>
      </c>
      <c r="R65" s="303">
        <f t="shared" si="7"/>
        <v>94.731999999999999</v>
      </c>
      <c r="S65" s="213">
        <f t="shared" si="8"/>
        <v>12.998000514172816</v>
      </c>
      <c r="T65" s="378">
        <f t="shared" si="9"/>
        <v>200</v>
      </c>
      <c r="U65" s="303">
        <f t="shared" si="20"/>
        <v>2599.6001028345631</v>
      </c>
      <c r="V65" s="303">
        <f t="shared" si="21"/>
        <v>42.240747316848442</v>
      </c>
      <c r="W65" s="303">
        <f t="shared" si="22"/>
        <v>65.489253197324373</v>
      </c>
      <c r="X65" s="378">
        <f t="shared" si="23"/>
        <v>208.423</v>
      </c>
      <c r="Y65" s="379">
        <f t="shared" si="24"/>
        <v>13649.466619145938</v>
      </c>
    </row>
    <row r="66" spans="1:25" x14ac:dyDescent="0.25">
      <c r="A66" s="202">
        <f>'09-2022'!A72</f>
        <v>44807.541666666519</v>
      </c>
      <c r="B66" s="362">
        <v>455.8</v>
      </c>
      <c r="C66" s="363">
        <v>49217.284</v>
      </c>
      <c r="D66" s="364">
        <v>16.155999999999999</v>
      </c>
      <c r="E66" s="364">
        <v>1744.5250000000001</v>
      </c>
      <c r="F66" s="239">
        <f t="shared" si="2"/>
        <v>439.64400000000001</v>
      </c>
      <c r="G66" s="239">
        <f t="shared" si="3"/>
        <v>47472.758999999998</v>
      </c>
      <c r="H66" s="216">
        <f>'09-2022'!P72</f>
        <v>0</v>
      </c>
      <c r="I66" s="307">
        <f t="shared" si="4"/>
        <v>439.64400000000001</v>
      </c>
      <c r="J66" s="303">
        <f t="shared" si="5"/>
        <v>107.97999972705188</v>
      </c>
      <c r="K66" s="338">
        <v>8.33</v>
      </c>
      <c r="L66" s="308">
        <f t="shared" si="6"/>
        <v>94.731999999999999</v>
      </c>
      <c r="M66" s="303">
        <f t="shared" si="15"/>
        <v>0</v>
      </c>
      <c r="N66" s="303">
        <f t="shared" si="16"/>
        <v>22.532288138438037</v>
      </c>
      <c r="O66" s="303">
        <f t="shared" si="17"/>
        <v>0</v>
      </c>
      <c r="P66" s="303">
        <f t="shared" si="18"/>
        <v>0</v>
      </c>
      <c r="Q66" s="303">
        <f t="shared" si="19"/>
        <v>42.240747316848442</v>
      </c>
      <c r="R66" s="303">
        <f t="shared" si="7"/>
        <v>94.731999999999999</v>
      </c>
      <c r="S66" s="213">
        <f t="shared" si="8"/>
        <v>13.247999727051877</v>
      </c>
      <c r="T66" s="378">
        <f t="shared" si="9"/>
        <v>200</v>
      </c>
      <c r="U66" s="303">
        <f t="shared" si="20"/>
        <v>2649.5999454103753</v>
      </c>
      <c r="V66" s="303">
        <f t="shared" si="21"/>
        <v>42.240747316848442</v>
      </c>
      <c r="W66" s="303">
        <f t="shared" si="22"/>
        <v>65.739252410203434</v>
      </c>
      <c r="X66" s="378">
        <f t="shared" si="23"/>
        <v>239.64400000000001</v>
      </c>
      <c r="Y66" s="379">
        <f t="shared" si="24"/>
        <v>15754.017404590792</v>
      </c>
    </row>
    <row r="67" spans="1:25" x14ac:dyDescent="0.25">
      <c r="A67" s="202">
        <f>'09-2022'!A73</f>
        <v>44807.583333333183</v>
      </c>
      <c r="B67" s="362">
        <v>493.05</v>
      </c>
      <c r="C67" s="363">
        <v>59397.733500000002</v>
      </c>
      <c r="D67" s="364">
        <v>24.053999999999998</v>
      </c>
      <c r="E67" s="364">
        <v>2897.7860000000001</v>
      </c>
      <c r="F67" s="239">
        <f t="shared" si="2"/>
        <v>468.99600000000004</v>
      </c>
      <c r="G67" s="239">
        <f t="shared" si="3"/>
        <v>56499.947500000002</v>
      </c>
      <c r="H67" s="216">
        <f>'09-2022'!P73</f>
        <v>0</v>
      </c>
      <c r="I67" s="307">
        <f t="shared" si="4"/>
        <v>468.99600000000004</v>
      </c>
      <c r="J67" s="303">
        <f t="shared" si="5"/>
        <v>120.4699986780271</v>
      </c>
      <c r="K67" s="338">
        <v>8.33</v>
      </c>
      <c r="L67" s="308">
        <f t="shared" si="6"/>
        <v>94.731999999999999</v>
      </c>
      <c r="M67" s="303">
        <f t="shared" si="15"/>
        <v>0</v>
      </c>
      <c r="N67" s="303">
        <f t="shared" si="16"/>
        <v>22.532288138438037</v>
      </c>
      <c r="O67" s="303">
        <f t="shared" si="17"/>
        <v>0</v>
      </c>
      <c r="P67" s="303">
        <f t="shared" si="18"/>
        <v>0</v>
      </c>
      <c r="Q67" s="303">
        <f t="shared" si="19"/>
        <v>42.240747316848442</v>
      </c>
      <c r="R67" s="303">
        <f t="shared" si="7"/>
        <v>94.731999999999999</v>
      </c>
      <c r="S67" s="213">
        <f t="shared" si="8"/>
        <v>25.737998678027097</v>
      </c>
      <c r="T67" s="378">
        <f t="shared" si="9"/>
        <v>200</v>
      </c>
      <c r="U67" s="303">
        <f t="shared" si="20"/>
        <v>5147.5997356054195</v>
      </c>
      <c r="V67" s="303">
        <f t="shared" si="21"/>
        <v>42.240747316848442</v>
      </c>
      <c r="W67" s="303">
        <f t="shared" si="22"/>
        <v>78.229251361178655</v>
      </c>
      <c r="X67" s="378">
        <f t="shared" si="23"/>
        <v>268.99600000000004</v>
      </c>
      <c r="Y67" s="379">
        <f t="shared" si="24"/>
        <v>21043.355699151616</v>
      </c>
    </row>
    <row r="68" spans="1:25" x14ac:dyDescent="0.25">
      <c r="A68" s="202">
        <f>'09-2022'!A74</f>
        <v>44807.624999999847</v>
      </c>
      <c r="B68" s="362">
        <v>487.2</v>
      </c>
      <c r="C68" s="363">
        <v>61031.544000000002</v>
      </c>
      <c r="D68" s="364">
        <v>3.0369999999999999</v>
      </c>
      <c r="E68" s="364">
        <v>380.44499999999999</v>
      </c>
      <c r="F68" s="239">
        <f t="shared" si="2"/>
        <v>484.16300000000001</v>
      </c>
      <c r="G68" s="239">
        <f t="shared" si="3"/>
        <v>60651.099000000002</v>
      </c>
      <c r="H68" s="216">
        <f>'09-2022'!P74</f>
        <v>0</v>
      </c>
      <c r="I68" s="307">
        <f t="shared" si="4"/>
        <v>484.16300000000001</v>
      </c>
      <c r="J68" s="303">
        <f t="shared" si="5"/>
        <v>125.2699999793458</v>
      </c>
      <c r="K68" s="338">
        <v>8.33</v>
      </c>
      <c r="L68" s="308">
        <f t="shared" si="6"/>
        <v>94.731999999999999</v>
      </c>
      <c r="M68" s="303">
        <f t="shared" si="15"/>
        <v>0</v>
      </c>
      <c r="N68" s="303">
        <f t="shared" si="16"/>
        <v>22.532288138438037</v>
      </c>
      <c r="O68" s="303">
        <f t="shared" si="17"/>
        <v>0</v>
      </c>
      <c r="P68" s="303">
        <f t="shared" si="18"/>
        <v>0</v>
      </c>
      <c r="Q68" s="303">
        <f t="shared" si="19"/>
        <v>42.240747316848442</v>
      </c>
      <c r="R68" s="303">
        <f t="shared" si="7"/>
        <v>94.731999999999999</v>
      </c>
      <c r="S68" s="213">
        <f t="shared" si="8"/>
        <v>30.537999979345798</v>
      </c>
      <c r="T68" s="378">
        <f t="shared" si="9"/>
        <v>200</v>
      </c>
      <c r="U68" s="303">
        <f t="shared" si="20"/>
        <v>6107.59999586916</v>
      </c>
      <c r="V68" s="303">
        <f t="shared" si="21"/>
        <v>42.240747316848442</v>
      </c>
      <c r="W68" s="303">
        <f t="shared" si="22"/>
        <v>83.029252662497356</v>
      </c>
      <c r="X68" s="378">
        <f t="shared" si="23"/>
        <v>284.16300000000001</v>
      </c>
      <c r="Y68" s="379">
        <f t="shared" si="24"/>
        <v>23593.841524333238</v>
      </c>
    </row>
    <row r="69" spans="1:25" x14ac:dyDescent="0.25">
      <c r="A69" s="202">
        <f>'09-2022'!A75</f>
        <v>44807.666666666511</v>
      </c>
      <c r="B69" s="362">
        <v>504.95</v>
      </c>
      <c r="C69" s="363">
        <v>68627.754499999995</v>
      </c>
      <c r="D69" s="364">
        <v>6.4340000000000002</v>
      </c>
      <c r="E69" s="364">
        <v>874.44500000000005</v>
      </c>
      <c r="F69" s="239">
        <f t="shared" si="2"/>
        <v>498.51599999999996</v>
      </c>
      <c r="G69" s="239">
        <f t="shared" si="3"/>
        <v>67753.309499999988</v>
      </c>
      <c r="H69" s="216">
        <f>'09-2022'!P75</f>
        <v>0</v>
      </c>
      <c r="I69" s="307">
        <f t="shared" si="4"/>
        <v>498.51599999999996</v>
      </c>
      <c r="J69" s="303">
        <f t="shared" si="5"/>
        <v>135.90999987964275</v>
      </c>
      <c r="K69" s="338">
        <v>8.33</v>
      </c>
      <c r="L69" s="308">
        <f t="shared" si="6"/>
        <v>94.731999999999999</v>
      </c>
      <c r="M69" s="303">
        <f t="shared" si="15"/>
        <v>0</v>
      </c>
      <c r="N69" s="303">
        <f t="shared" si="16"/>
        <v>22.532288138438037</v>
      </c>
      <c r="O69" s="303">
        <f t="shared" si="17"/>
        <v>0</v>
      </c>
      <c r="P69" s="303">
        <f t="shared" si="18"/>
        <v>0</v>
      </c>
      <c r="Q69" s="303">
        <f t="shared" si="19"/>
        <v>42.240747316848442</v>
      </c>
      <c r="R69" s="303">
        <f t="shared" si="7"/>
        <v>94.731999999999999</v>
      </c>
      <c r="S69" s="213">
        <f t="shared" si="8"/>
        <v>41.177999879642755</v>
      </c>
      <c r="T69" s="378">
        <f t="shared" si="9"/>
        <v>200</v>
      </c>
      <c r="U69" s="303">
        <f t="shared" si="20"/>
        <v>8235.5999759285514</v>
      </c>
      <c r="V69" s="303">
        <f t="shared" si="21"/>
        <v>42.240747316848442</v>
      </c>
      <c r="W69" s="303">
        <f t="shared" si="22"/>
        <v>93.669252562794313</v>
      </c>
      <c r="X69" s="378">
        <f t="shared" si="23"/>
        <v>298.51599999999996</v>
      </c>
      <c r="Y69" s="379">
        <f t="shared" si="24"/>
        <v>27961.770598035102</v>
      </c>
    </row>
    <row r="70" spans="1:25" x14ac:dyDescent="0.25">
      <c r="A70" s="202">
        <f>'09-2022'!A76</f>
        <v>44807.708333333176</v>
      </c>
      <c r="B70" s="362">
        <v>497.65300000000002</v>
      </c>
      <c r="C70" s="363">
        <v>74419.292497999995</v>
      </c>
      <c r="D70" s="364">
        <v>0</v>
      </c>
      <c r="E70" s="364">
        <v>0</v>
      </c>
      <c r="F70" s="239">
        <f t="shared" si="2"/>
        <v>497.65300000000002</v>
      </c>
      <c r="G70" s="239">
        <f t="shared" si="3"/>
        <v>74419.292497999995</v>
      </c>
      <c r="H70" s="216">
        <f>'09-2022'!P76</f>
        <v>0</v>
      </c>
      <c r="I70" s="307">
        <f t="shared" si="4"/>
        <v>497.65300000000002</v>
      </c>
      <c r="J70" s="303">
        <f t="shared" si="5"/>
        <v>149.54052823553761</v>
      </c>
      <c r="K70" s="338">
        <v>8.33</v>
      </c>
      <c r="L70" s="308">
        <f t="shared" si="6"/>
        <v>94.731999999999999</v>
      </c>
      <c r="M70" s="303">
        <f t="shared" si="15"/>
        <v>0</v>
      </c>
      <c r="N70" s="303">
        <f t="shared" si="16"/>
        <v>22.532288138438037</v>
      </c>
      <c r="O70" s="303">
        <f t="shared" si="17"/>
        <v>0</v>
      </c>
      <c r="P70" s="303">
        <f t="shared" si="18"/>
        <v>0</v>
      </c>
      <c r="Q70" s="303">
        <f t="shared" si="19"/>
        <v>42.240747316848442</v>
      </c>
      <c r="R70" s="303">
        <f t="shared" si="7"/>
        <v>94.731999999999999</v>
      </c>
      <c r="S70" s="213">
        <f t="shared" si="8"/>
        <v>54.808528235537608</v>
      </c>
      <c r="T70" s="378">
        <f t="shared" si="9"/>
        <v>200</v>
      </c>
      <c r="U70" s="303">
        <f t="shared" si="20"/>
        <v>10961.705647107521</v>
      </c>
      <c r="V70" s="303">
        <f t="shared" si="21"/>
        <v>42.240747316848442</v>
      </c>
      <c r="W70" s="303">
        <f t="shared" si="22"/>
        <v>107.29978091868917</v>
      </c>
      <c r="X70" s="378">
        <f t="shared" si="23"/>
        <v>297.65300000000002</v>
      </c>
      <c r="Y70" s="379">
        <f t="shared" si="24"/>
        <v>31938.10168979059</v>
      </c>
    </row>
    <row r="71" spans="1:25" x14ac:dyDescent="0.25">
      <c r="A71" s="202">
        <f>'09-2022'!A77</f>
        <v>44807.74999999984</v>
      </c>
      <c r="B71" s="362">
        <v>513.4</v>
      </c>
      <c r="C71" s="363">
        <v>75711.097999999998</v>
      </c>
      <c r="D71" s="364">
        <v>21.507999999999999</v>
      </c>
      <c r="E71" s="364">
        <v>3171.7849999999999</v>
      </c>
      <c r="F71" s="239">
        <f t="shared" ref="F71:F134" si="25">B71-D71</f>
        <v>491.892</v>
      </c>
      <c r="G71" s="239">
        <f t="shared" ref="G71:G134" si="26">C71-E71</f>
        <v>72539.312999999995</v>
      </c>
      <c r="H71" s="216">
        <f>'09-2022'!P77</f>
        <v>0</v>
      </c>
      <c r="I71" s="307">
        <f t="shared" ref="I71:I134" si="27">F71-H71</f>
        <v>491.892</v>
      </c>
      <c r="J71" s="303">
        <f t="shared" ref="J71:J134" si="28">IF(F71&gt;0,G71/F71,0)</f>
        <v>147.46999951208801</v>
      </c>
      <c r="K71" s="338">
        <v>8.33</v>
      </c>
      <c r="L71" s="308">
        <f t="shared" ref="L71:L134" si="29">IF(AND(MONTH($A$2)&gt;5,MONTH($A$2)&lt;9),(K71*10800)/1000,(K71*10400)/1000)+8.1</f>
        <v>94.731999999999999</v>
      </c>
      <c r="M71" s="303">
        <f t="shared" si="15"/>
        <v>0</v>
      </c>
      <c r="N71" s="303">
        <f t="shared" si="16"/>
        <v>22.532288138438037</v>
      </c>
      <c r="O71" s="303">
        <f t="shared" si="17"/>
        <v>0</v>
      </c>
      <c r="P71" s="303">
        <f t="shared" si="18"/>
        <v>0</v>
      </c>
      <c r="Q71" s="303">
        <f t="shared" si="19"/>
        <v>42.240747316848442</v>
      </c>
      <c r="R71" s="303">
        <f t="shared" ref="R71:R134" si="30">MAX(L71:Q71)</f>
        <v>94.731999999999999</v>
      </c>
      <c r="S71" s="213">
        <f t="shared" ref="S71:S134" si="31">IF(J71&gt;R71,J71-R71,0)</f>
        <v>52.73799951208801</v>
      </c>
      <c r="T71" s="378">
        <f t="shared" ref="T71:T134" si="32">IF(I71&gt;=200, 200, I71)</f>
        <v>200</v>
      </c>
      <c r="U71" s="303">
        <f t="shared" si="20"/>
        <v>10547.599902417602</v>
      </c>
      <c r="V71" s="303">
        <f t="shared" si="21"/>
        <v>42.240747316848442</v>
      </c>
      <c r="W71" s="303">
        <f t="shared" si="22"/>
        <v>105.22925219523957</v>
      </c>
      <c r="X71" s="378">
        <f t="shared" si="23"/>
        <v>291.892</v>
      </c>
      <c r="Y71" s="379">
        <f t="shared" si="24"/>
        <v>30715.576881772868</v>
      </c>
    </row>
    <row r="72" spans="1:25" x14ac:dyDescent="0.25">
      <c r="A72" s="202">
        <f>'09-2022'!A78</f>
        <v>44807.791666666504</v>
      </c>
      <c r="B72" s="362">
        <v>479.14599999999996</v>
      </c>
      <c r="C72" s="363">
        <v>58768.273628000003</v>
      </c>
      <c r="D72" s="364">
        <v>0</v>
      </c>
      <c r="E72" s="364">
        <v>0</v>
      </c>
      <c r="F72" s="239">
        <f t="shared" si="25"/>
        <v>479.14599999999996</v>
      </c>
      <c r="G72" s="239">
        <f t="shared" si="26"/>
        <v>58768.273628000003</v>
      </c>
      <c r="H72" s="216">
        <f>'09-2022'!P78</f>
        <v>0</v>
      </c>
      <c r="I72" s="307">
        <f t="shared" si="27"/>
        <v>479.14599999999996</v>
      </c>
      <c r="J72" s="303">
        <f t="shared" si="28"/>
        <v>122.65212195865145</v>
      </c>
      <c r="K72" s="338">
        <v>8.33</v>
      </c>
      <c r="L72" s="308">
        <f t="shared" si="29"/>
        <v>94.731999999999999</v>
      </c>
      <c r="M72" s="303">
        <f t="shared" ref="M72:M135" si="33">M71</f>
        <v>0</v>
      </c>
      <c r="N72" s="303">
        <f t="shared" ref="N72:N135" si="34">N71</f>
        <v>22.532288138438037</v>
      </c>
      <c r="O72" s="303">
        <f t="shared" ref="O72:O135" si="35">O71</f>
        <v>0</v>
      </c>
      <c r="P72" s="303">
        <f t="shared" ref="P72:P135" si="36">P71</f>
        <v>0</v>
      </c>
      <c r="Q72" s="303">
        <f t="shared" ref="Q72:Q135" si="37">Q71</f>
        <v>42.240747316848442</v>
      </c>
      <c r="R72" s="303">
        <f t="shared" si="30"/>
        <v>94.731999999999999</v>
      </c>
      <c r="S72" s="213">
        <f t="shared" si="31"/>
        <v>27.92012195865145</v>
      </c>
      <c r="T72" s="378">
        <f t="shared" si="32"/>
        <v>200</v>
      </c>
      <c r="U72" s="303">
        <f t="shared" si="20"/>
        <v>5584.0243917302896</v>
      </c>
      <c r="V72" s="303">
        <f t="shared" si="21"/>
        <v>42.240747316848442</v>
      </c>
      <c r="W72" s="303">
        <f t="shared" si="22"/>
        <v>80.411374641803008</v>
      </c>
      <c r="X72" s="378">
        <f t="shared" si="23"/>
        <v>279.14599999999996</v>
      </c>
      <c r="Y72" s="379">
        <f t="shared" si="24"/>
        <v>22446.513585760738</v>
      </c>
    </row>
    <row r="73" spans="1:25" x14ac:dyDescent="0.25">
      <c r="A73" s="202">
        <f>'09-2022'!A79</f>
        <v>44807.833333333168</v>
      </c>
      <c r="B73" s="362">
        <v>458.29899999999998</v>
      </c>
      <c r="C73" s="363">
        <v>52904.823009</v>
      </c>
      <c r="D73" s="364">
        <v>0</v>
      </c>
      <c r="E73" s="364">
        <v>0</v>
      </c>
      <c r="F73" s="239">
        <f t="shared" si="25"/>
        <v>458.29899999999998</v>
      </c>
      <c r="G73" s="239">
        <f t="shared" si="26"/>
        <v>52904.823009</v>
      </c>
      <c r="H73" s="216">
        <f>'09-2022'!P79</f>
        <v>0</v>
      </c>
      <c r="I73" s="307">
        <f t="shared" si="27"/>
        <v>458.29899999999998</v>
      </c>
      <c r="J73" s="303">
        <f t="shared" si="28"/>
        <v>115.43735205400841</v>
      </c>
      <c r="K73" s="338">
        <v>8.33</v>
      </c>
      <c r="L73" s="308">
        <f t="shared" si="29"/>
        <v>94.731999999999999</v>
      </c>
      <c r="M73" s="303">
        <f t="shared" si="33"/>
        <v>0</v>
      </c>
      <c r="N73" s="303">
        <f t="shared" si="34"/>
        <v>22.532288138438037</v>
      </c>
      <c r="O73" s="303">
        <f t="shared" si="35"/>
        <v>0</v>
      </c>
      <c r="P73" s="303">
        <f t="shared" si="36"/>
        <v>0</v>
      </c>
      <c r="Q73" s="303">
        <f t="shared" si="37"/>
        <v>42.240747316848442</v>
      </c>
      <c r="R73" s="303">
        <f t="shared" si="30"/>
        <v>94.731999999999999</v>
      </c>
      <c r="S73" s="213">
        <f t="shared" si="31"/>
        <v>20.705352054008415</v>
      </c>
      <c r="T73" s="378">
        <f t="shared" si="32"/>
        <v>200</v>
      </c>
      <c r="U73" s="303">
        <f t="shared" si="20"/>
        <v>4141.0704108016835</v>
      </c>
      <c r="V73" s="303">
        <f t="shared" si="21"/>
        <v>42.240747316848442</v>
      </c>
      <c r="W73" s="303">
        <f t="shared" si="22"/>
        <v>73.196604737159973</v>
      </c>
      <c r="X73" s="378">
        <f t="shared" si="23"/>
        <v>258.29899999999998</v>
      </c>
      <c r="Y73" s="379">
        <f t="shared" si="24"/>
        <v>18906.609807003682</v>
      </c>
    </row>
    <row r="74" spans="1:25" x14ac:dyDescent="0.25">
      <c r="A74" s="202">
        <f>'09-2022'!A80</f>
        <v>44807.874999999833</v>
      </c>
      <c r="B74" s="362">
        <v>452.2</v>
      </c>
      <c r="C74" s="363">
        <v>50189.678</v>
      </c>
      <c r="D74" s="364">
        <v>18.062999999999999</v>
      </c>
      <c r="E74" s="364">
        <v>2004.8119999999999</v>
      </c>
      <c r="F74" s="239">
        <f t="shared" si="25"/>
        <v>434.137</v>
      </c>
      <c r="G74" s="239">
        <f t="shared" si="26"/>
        <v>48184.866000000002</v>
      </c>
      <c r="H74" s="216">
        <f>'09-2022'!P80</f>
        <v>0</v>
      </c>
      <c r="I74" s="307">
        <f t="shared" si="27"/>
        <v>434.137</v>
      </c>
      <c r="J74" s="303">
        <f t="shared" si="28"/>
        <v>110.99000085226554</v>
      </c>
      <c r="K74" s="338">
        <v>8.33</v>
      </c>
      <c r="L74" s="308">
        <f t="shared" si="29"/>
        <v>94.731999999999999</v>
      </c>
      <c r="M74" s="303">
        <f t="shared" si="33"/>
        <v>0</v>
      </c>
      <c r="N74" s="303">
        <f t="shared" si="34"/>
        <v>22.532288138438037</v>
      </c>
      <c r="O74" s="303">
        <f t="shared" si="35"/>
        <v>0</v>
      </c>
      <c r="P74" s="303">
        <f t="shared" si="36"/>
        <v>0</v>
      </c>
      <c r="Q74" s="303">
        <f t="shared" si="37"/>
        <v>42.240747316848442</v>
      </c>
      <c r="R74" s="303">
        <f t="shared" si="30"/>
        <v>94.731999999999999</v>
      </c>
      <c r="S74" s="213">
        <f t="shared" si="31"/>
        <v>16.258000852265539</v>
      </c>
      <c r="T74" s="378">
        <f t="shared" si="32"/>
        <v>200</v>
      </c>
      <c r="U74" s="303">
        <f t="shared" si="20"/>
        <v>3251.6001704531077</v>
      </c>
      <c r="V74" s="303">
        <f t="shared" si="21"/>
        <v>42.240747316848442</v>
      </c>
      <c r="W74" s="303">
        <f t="shared" si="22"/>
        <v>68.749253535417097</v>
      </c>
      <c r="X74" s="378">
        <f t="shared" si="23"/>
        <v>234.137</v>
      </c>
      <c r="Y74" s="379">
        <f t="shared" si="24"/>
        <v>16096.743975021953</v>
      </c>
    </row>
    <row r="75" spans="1:25" x14ac:dyDescent="0.25">
      <c r="A75" s="202">
        <f>'09-2022'!A81</f>
        <v>44807.916666666497</v>
      </c>
      <c r="B75" s="362">
        <v>427.09</v>
      </c>
      <c r="C75" s="363">
        <v>43970.747039999995</v>
      </c>
      <c r="D75" s="364">
        <v>0</v>
      </c>
      <c r="E75" s="364">
        <v>0</v>
      </c>
      <c r="F75" s="239">
        <f t="shared" si="25"/>
        <v>427.09</v>
      </c>
      <c r="G75" s="239">
        <f t="shared" si="26"/>
        <v>43970.747039999995</v>
      </c>
      <c r="H75" s="216">
        <f>'09-2022'!P81</f>
        <v>0</v>
      </c>
      <c r="I75" s="307">
        <f t="shared" si="27"/>
        <v>427.09</v>
      </c>
      <c r="J75" s="303">
        <f t="shared" si="28"/>
        <v>102.95428841696129</v>
      </c>
      <c r="K75" s="338">
        <v>8.33</v>
      </c>
      <c r="L75" s="308">
        <f t="shared" si="29"/>
        <v>94.731999999999999</v>
      </c>
      <c r="M75" s="303">
        <f t="shared" si="33"/>
        <v>0</v>
      </c>
      <c r="N75" s="303">
        <f t="shared" si="34"/>
        <v>22.532288138438037</v>
      </c>
      <c r="O75" s="303">
        <f t="shared" si="35"/>
        <v>0</v>
      </c>
      <c r="P75" s="303">
        <f t="shared" si="36"/>
        <v>0</v>
      </c>
      <c r="Q75" s="303">
        <f t="shared" si="37"/>
        <v>42.240747316848442</v>
      </c>
      <c r="R75" s="303">
        <f t="shared" si="30"/>
        <v>94.731999999999999</v>
      </c>
      <c r="S75" s="213">
        <f t="shared" si="31"/>
        <v>8.2222884169612911</v>
      </c>
      <c r="T75" s="378">
        <f t="shared" si="32"/>
        <v>200</v>
      </c>
      <c r="U75" s="303">
        <f t="shared" ref="U75:U138" si="38">IF(S75&lt;&gt;" ",S75*T75,0)</f>
        <v>1644.4576833922583</v>
      </c>
      <c r="V75" s="303">
        <f t="shared" ref="V75:V138" si="39">MAX(N75:Q75)</f>
        <v>42.240747316848442</v>
      </c>
      <c r="W75" s="303">
        <f t="shared" ref="W75:W138" si="40">IF((J75-V75)&gt;0,J75-V75,0)</f>
        <v>60.713541100112849</v>
      </c>
      <c r="X75" s="378">
        <f t="shared" ref="X75:X138" si="41">IF(U75&lt;&gt;" ",I75-T75,0)</f>
        <v>227.08999999999997</v>
      </c>
      <c r="Y75" s="379">
        <f t="shared" ref="Y75:Y138" si="42">IF(W75&lt;&gt;" ",W75*X75,0)</f>
        <v>13787.438048424625</v>
      </c>
    </row>
    <row r="76" spans="1:25" x14ac:dyDescent="0.25">
      <c r="A76" s="202">
        <f>'09-2022'!A82</f>
        <v>44807.958333333161</v>
      </c>
      <c r="B76" s="362">
        <v>393.05099999999999</v>
      </c>
      <c r="C76" s="363">
        <v>36347.680795</v>
      </c>
      <c r="D76" s="364">
        <v>0</v>
      </c>
      <c r="E76" s="364">
        <v>0</v>
      </c>
      <c r="F76" s="239">
        <f t="shared" si="25"/>
        <v>393.05099999999999</v>
      </c>
      <c r="G76" s="239">
        <f t="shared" si="26"/>
        <v>36347.680795</v>
      </c>
      <c r="H76" s="216">
        <f>'09-2022'!P82</f>
        <v>0</v>
      </c>
      <c r="I76" s="307">
        <f t="shared" si="27"/>
        <v>393.05099999999999</v>
      </c>
      <c r="J76" s="303">
        <f t="shared" si="28"/>
        <v>92.47573672373305</v>
      </c>
      <c r="K76" s="338">
        <v>8.33</v>
      </c>
      <c r="L76" s="308">
        <f t="shared" si="29"/>
        <v>94.731999999999999</v>
      </c>
      <c r="M76" s="303">
        <f t="shared" si="33"/>
        <v>0</v>
      </c>
      <c r="N76" s="303">
        <f t="shared" si="34"/>
        <v>22.532288138438037</v>
      </c>
      <c r="O76" s="303">
        <f t="shared" si="35"/>
        <v>0</v>
      </c>
      <c r="P76" s="303">
        <f t="shared" si="36"/>
        <v>0</v>
      </c>
      <c r="Q76" s="303">
        <f t="shared" si="37"/>
        <v>42.240747316848442</v>
      </c>
      <c r="R76" s="303">
        <f t="shared" si="30"/>
        <v>94.731999999999999</v>
      </c>
      <c r="S76" s="213">
        <f t="shared" si="31"/>
        <v>0</v>
      </c>
      <c r="T76" s="378">
        <f t="shared" si="32"/>
        <v>200</v>
      </c>
      <c r="U76" s="303">
        <f t="shared" si="38"/>
        <v>0</v>
      </c>
      <c r="V76" s="303">
        <f t="shared" si="39"/>
        <v>42.240747316848442</v>
      </c>
      <c r="W76" s="303">
        <f t="shared" si="40"/>
        <v>50.234989406884608</v>
      </c>
      <c r="X76" s="378">
        <f t="shared" si="41"/>
        <v>193.05099999999999</v>
      </c>
      <c r="Y76" s="379">
        <f t="shared" si="42"/>
        <v>9697.9149399884791</v>
      </c>
    </row>
    <row r="77" spans="1:25" x14ac:dyDescent="0.25">
      <c r="A77" s="202">
        <f>'09-2022'!A83</f>
        <v>44807.999999999825</v>
      </c>
      <c r="B77" s="362">
        <v>359.95699999999999</v>
      </c>
      <c r="C77" s="363">
        <v>28462.442537999999</v>
      </c>
      <c r="D77" s="364">
        <v>0</v>
      </c>
      <c r="E77" s="364">
        <v>0</v>
      </c>
      <c r="F77" s="239">
        <f t="shared" si="25"/>
        <v>359.95699999999999</v>
      </c>
      <c r="G77" s="239">
        <f t="shared" si="26"/>
        <v>28462.442537999999</v>
      </c>
      <c r="H77" s="216">
        <f>'09-2022'!P83</f>
        <v>0</v>
      </c>
      <c r="I77" s="307">
        <f t="shared" si="27"/>
        <v>359.95699999999999</v>
      </c>
      <c r="J77" s="303">
        <f t="shared" si="28"/>
        <v>79.071785068772101</v>
      </c>
      <c r="K77" s="338">
        <v>8.33</v>
      </c>
      <c r="L77" s="308">
        <f t="shared" si="29"/>
        <v>94.731999999999999</v>
      </c>
      <c r="M77" s="303">
        <f t="shared" si="33"/>
        <v>0</v>
      </c>
      <c r="N77" s="303">
        <f t="shared" si="34"/>
        <v>22.532288138438037</v>
      </c>
      <c r="O77" s="303">
        <f t="shared" si="35"/>
        <v>0</v>
      </c>
      <c r="P77" s="303">
        <f t="shared" si="36"/>
        <v>0</v>
      </c>
      <c r="Q77" s="303">
        <f t="shared" si="37"/>
        <v>42.240747316848442</v>
      </c>
      <c r="R77" s="303">
        <f t="shared" si="30"/>
        <v>94.731999999999999</v>
      </c>
      <c r="S77" s="213">
        <f t="shared" si="31"/>
        <v>0</v>
      </c>
      <c r="T77" s="378">
        <f t="shared" si="32"/>
        <v>200</v>
      </c>
      <c r="U77" s="303">
        <f t="shared" si="38"/>
        <v>0</v>
      </c>
      <c r="V77" s="303">
        <f t="shared" si="39"/>
        <v>42.240747316848442</v>
      </c>
      <c r="W77" s="303">
        <f t="shared" si="40"/>
        <v>36.83103775192366</v>
      </c>
      <c r="X77" s="378">
        <f t="shared" si="41"/>
        <v>159.95699999999999</v>
      </c>
      <c r="Y77" s="379">
        <f t="shared" si="42"/>
        <v>5891.3823056844521</v>
      </c>
    </row>
    <row r="78" spans="1:25" x14ac:dyDescent="0.25">
      <c r="A78" s="202">
        <f>'09-2022'!A84</f>
        <v>44808.04166666649</v>
      </c>
      <c r="B78" s="360">
        <v>331.71699999999998</v>
      </c>
      <c r="C78" s="361">
        <v>24634.537067000001</v>
      </c>
      <c r="D78" s="364">
        <v>0</v>
      </c>
      <c r="E78" s="364">
        <v>0</v>
      </c>
      <c r="F78" s="239">
        <f t="shared" si="25"/>
        <v>331.71699999999998</v>
      </c>
      <c r="G78" s="239">
        <f t="shared" si="26"/>
        <v>24634.537067000001</v>
      </c>
      <c r="H78" s="216">
        <f>'09-2022'!P84</f>
        <v>0</v>
      </c>
      <c r="I78" s="307">
        <f t="shared" si="27"/>
        <v>331.71699999999998</v>
      </c>
      <c r="J78" s="303">
        <f t="shared" si="28"/>
        <v>74.26371595968854</v>
      </c>
      <c r="K78" s="338">
        <v>8.33</v>
      </c>
      <c r="L78" s="308">
        <f t="shared" si="29"/>
        <v>94.731999999999999</v>
      </c>
      <c r="M78" s="303">
        <f t="shared" si="33"/>
        <v>0</v>
      </c>
      <c r="N78" s="303">
        <f t="shared" si="34"/>
        <v>22.532288138438037</v>
      </c>
      <c r="O78" s="303">
        <f t="shared" si="35"/>
        <v>0</v>
      </c>
      <c r="P78" s="303">
        <f t="shared" si="36"/>
        <v>0</v>
      </c>
      <c r="Q78" s="303">
        <f t="shared" si="37"/>
        <v>42.240747316848442</v>
      </c>
      <c r="R78" s="303">
        <f t="shared" si="30"/>
        <v>94.731999999999999</v>
      </c>
      <c r="S78" s="213">
        <f t="shared" si="31"/>
        <v>0</v>
      </c>
      <c r="T78" s="378">
        <f t="shared" si="32"/>
        <v>200</v>
      </c>
      <c r="U78" s="303">
        <f t="shared" si="38"/>
        <v>0</v>
      </c>
      <c r="V78" s="303">
        <f t="shared" si="39"/>
        <v>42.240747316848442</v>
      </c>
      <c r="W78" s="303">
        <f t="shared" si="40"/>
        <v>32.022968642840098</v>
      </c>
      <c r="X78" s="378">
        <f t="shared" si="41"/>
        <v>131.71699999999998</v>
      </c>
      <c r="Y78" s="379">
        <f t="shared" si="42"/>
        <v>4217.9693607289691</v>
      </c>
    </row>
    <row r="79" spans="1:25" x14ac:dyDescent="0.25">
      <c r="A79" s="202">
        <f>'09-2022'!A85</f>
        <v>44808.083333333154</v>
      </c>
      <c r="B79" s="362">
        <v>307.70400000000001</v>
      </c>
      <c r="C79" s="363">
        <v>20982.780791999998</v>
      </c>
      <c r="D79" s="364">
        <v>0</v>
      </c>
      <c r="E79" s="364">
        <v>0</v>
      </c>
      <c r="F79" s="239">
        <f t="shared" si="25"/>
        <v>307.70400000000001</v>
      </c>
      <c r="G79" s="239">
        <f t="shared" si="26"/>
        <v>20982.780791999998</v>
      </c>
      <c r="H79" s="216">
        <f>'09-2022'!P85</f>
        <v>0</v>
      </c>
      <c r="I79" s="307">
        <f t="shared" si="27"/>
        <v>307.70400000000001</v>
      </c>
      <c r="J79" s="303">
        <f t="shared" si="28"/>
        <v>68.191446299040621</v>
      </c>
      <c r="K79" s="338">
        <v>8.33</v>
      </c>
      <c r="L79" s="308">
        <f t="shared" si="29"/>
        <v>94.731999999999999</v>
      </c>
      <c r="M79" s="303">
        <f t="shared" si="33"/>
        <v>0</v>
      </c>
      <c r="N79" s="303">
        <f t="shared" si="34"/>
        <v>22.532288138438037</v>
      </c>
      <c r="O79" s="303">
        <f t="shared" si="35"/>
        <v>0</v>
      </c>
      <c r="P79" s="303">
        <f t="shared" si="36"/>
        <v>0</v>
      </c>
      <c r="Q79" s="303">
        <f t="shared" si="37"/>
        <v>42.240747316848442</v>
      </c>
      <c r="R79" s="303">
        <f t="shared" si="30"/>
        <v>94.731999999999999</v>
      </c>
      <c r="S79" s="213">
        <f t="shared" si="31"/>
        <v>0</v>
      </c>
      <c r="T79" s="378">
        <f t="shared" si="32"/>
        <v>200</v>
      </c>
      <c r="U79" s="303">
        <f t="shared" si="38"/>
        <v>0</v>
      </c>
      <c r="V79" s="303">
        <f t="shared" si="39"/>
        <v>42.240747316848442</v>
      </c>
      <c r="W79" s="303">
        <f t="shared" si="40"/>
        <v>25.950698982192179</v>
      </c>
      <c r="X79" s="378">
        <f t="shared" si="41"/>
        <v>107.70400000000001</v>
      </c>
      <c r="Y79" s="379">
        <f t="shared" si="42"/>
        <v>2794.9940831780268</v>
      </c>
    </row>
    <row r="80" spans="1:25" x14ac:dyDescent="0.25">
      <c r="A80" s="202">
        <f>'09-2022'!A86</f>
        <v>44808.124999999818</v>
      </c>
      <c r="B80" s="362">
        <v>299.62399999999997</v>
      </c>
      <c r="C80" s="363">
        <v>18909.859232000003</v>
      </c>
      <c r="D80" s="364">
        <v>0</v>
      </c>
      <c r="E80" s="364">
        <v>0</v>
      </c>
      <c r="F80" s="239">
        <f t="shared" si="25"/>
        <v>299.62399999999997</v>
      </c>
      <c r="G80" s="239">
        <f t="shared" si="26"/>
        <v>18909.859232000003</v>
      </c>
      <c r="H80" s="216">
        <f>'09-2022'!P86</f>
        <v>0</v>
      </c>
      <c r="I80" s="307">
        <f t="shared" si="27"/>
        <v>299.62399999999997</v>
      </c>
      <c r="J80" s="303">
        <f t="shared" si="28"/>
        <v>63.111964435425747</v>
      </c>
      <c r="K80" s="338">
        <v>8.33</v>
      </c>
      <c r="L80" s="308">
        <f t="shared" si="29"/>
        <v>94.731999999999999</v>
      </c>
      <c r="M80" s="303">
        <f t="shared" si="33"/>
        <v>0</v>
      </c>
      <c r="N80" s="303">
        <f t="shared" si="34"/>
        <v>22.532288138438037</v>
      </c>
      <c r="O80" s="303">
        <f t="shared" si="35"/>
        <v>0</v>
      </c>
      <c r="P80" s="303">
        <f t="shared" si="36"/>
        <v>0</v>
      </c>
      <c r="Q80" s="303">
        <f t="shared" si="37"/>
        <v>42.240747316848442</v>
      </c>
      <c r="R80" s="303">
        <f t="shared" si="30"/>
        <v>94.731999999999999</v>
      </c>
      <c r="S80" s="213">
        <f t="shared" si="31"/>
        <v>0</v>
      </c>
      <c r="T80" s="378">
        <f t="shared" si="32"/>
        <v>200</v>
      </c>
      <c r="U80" s="303">
        <f t="shared" si="38"/>
        <v>0</v>
      </c>
      <c r="V80" s="303">
        <f t="shared" si="39"/>
        <v>42.240747316848442</v>
      </c>
      <c r="W80" s="303">
        <f t="shared" si="40"/>
        <v>20.871217118577306</v>
      </c>
      <c r="X80" s="378">
        <f t="shared" si="41"/>
        <v>99.623999999999967</v>
      </c>
      <c r="Y80" s="379">
        <f t="shared" si="42"/>
        <v>2079.2741342211448</v>
      </c>
    </row>
    <row r="81" spans="1:25" x14ac:dyDescent="0.25">
      <c r="A81" s="202">
        <f>'09-2022'!A87</f>
        <v>44808.166666666482</v>
      </c>
      <c r="B81" s="362">
        <v>278.721</v>
      </c>
      <c r="C81" s="363">
        <v>16075.487709999999</v>
      </c>
      <c r="D81" s="364">
        <v>0</v>
      </c>
      <c r="E81" s="364">
        <v>0</v>
      </c>
      <c r="F81" s="239">
        <f t="shared" si="25"/>
        <v>278.721</v>
      </c>
      <c r="G81" s="239">
        <f t="shared" si="26"/>
        <v>16075.487709999999</v>
      </c>
      <c r="H81" s="216">
        <f>'09-2022'!P87</f>
        <v>0</v>
      </c>
      <c r="I81" s="307">
        <f t="shared" si="27"/>
        <v>278.721</v>
      </c>
      <c r="J81" s="303">
        <f t="shared" si="28"/>
        <v>57.675911431144407</v>
      </c>
      <c r="K81" s="338">
        <v>8.33</v>
      </c>
      <c r="L81" s="308">
        <f t="shared" si="29"/>
        <v>94.731999999999999</v>
      </c>
      <c r="M81" s="303">
        <f t="shared" si="33"/>
        <v>0</v>
      </c>
      <c r="N81" s="303">
        <f t="shared" si="34"/>
        <v>22.532288138438037</v>
      </c>
      <c r="O81" s="303">
        <f t="shared" si="35"/>
        <v>0</v>
      </c>
      <c r="P81" s="303">
        <f t="shared" si="36"/>
        <v>0</v>
      </c>
      <c r="Q81" s="303">
        <f t="shared" si="37"/>
        <v>42.240747316848442</v>
      </c>
      <c r="R81" s="303">
        <f t="shared" si="30"/>
        <v>94.731999999999999</v>
      </c>
      <c r="S81" s="213">
        <f t="shared" si="31"/>
        <v>0</v>
      </c>
      <c r="T81" s="378">
        <f t="shared" si="32"/>
        <v>200</v>
      </c>
      <c r="U81" s="303">
        <f t="shared" si="38"/>
        <v>0</v>
      </c>
      <c r="V81" s="303">
        <f t="shared" si="39"/>
        <v>42.240747316848442</v>
      </c>
      <c r="W81" s="303">
        <f t="shared" si="40"/>
        <v>15.435164114295965</v>
      </c>
      <c r="X81" s="378">
        <f t="shared" si="41"/>
        <v>78.721000000000004</v>
      </c>
      <c r="Y81" s="379">
        <f t="shared" si="42"/>
        <v>1215.0715542414928</v>
      </c>
    </row>
    <row r="82" spans="1:25" x14ac:dyDescent="0.25">
      <c r="A82" s="202">
        <f>'09-2022'!A88</f>
        <v>44808.208333333147</v>
      </c>
      <c r="B82" s="362">
        <v>317.35000000000002</v>
      </c>
      <c r="C82" s="363">
        <v>17806.5085</v>
      </c>
      <c r="D82" s="364">
        <v>40.563000000000002</v>
      </c>
      <c r="E82" s="364">
        <v>2275.9899999999998</v>
      </c>
      <c r="F82" s="239">
        <f t="shared" si="25"/>
        <v>276.78700000000003</v>
      </c>
      <c r="G82" s="239">
        <f t="shared" si="26"/>
        <v>15530.5185</v>
      </c>
      <c r="H82" s="216">
        <f>'09-2022'!P88</f>
        <v>0</v>
      </c>
      <c r="I82" s="307">
        <f t="shared" si="27"/>
        <v>276.78700000000003</v>
      </c>
      <c r="J82" s="303">
        <f t="shared" si="28"/>
        <v>56.109999747097945</v>
      </c>
      <c r="K82" s="338">
        <v>8.33</v>
      </c>
      <c r="L82" s="308">
        <f t="shared" si="29"/>
        <v>94.731999999999999</v>
      </c>
      <c r="M82" s="303">
        <f t="shared" si="33"/>
        <v>0</v>
      </c>
      <c r="N82" s="303">
        <f t="shared" si="34"/>
        <v>22.532288138438037</v>
      </c>
      <c r="O82" s="303">
        <f t="shared" si="35"/>
        <v>0</v>
      </c>
      <c r="P82" s="303">
        <f t="shared" si="36"/>
        <v>0</v>
      </c>
      <c r="Q82" s="303">
        <f t="shared" si="37"/>
        <v>42.240747316848442</v>
      </c>
      <c r="R82" s="303">
        <f t="shared" si="30"/>
        <v>94.731999999999999</v>
      </c>
      <c r="S82" s="213">
        <f t="shared" si="31"/>
        <v>0</v>
      </c>
      <c r="T82" s="378">
        <f t="shared" si="32"/>
        <v>200</v>
      </c>
      <c r="U82" s="303">
        <f t="shared" si="38"/>
        <v>0</v>
      </c>
      <c r="V82" s="303">
        <f t="shared" si="39"/>
        <v>42.240747316848442</v>
      </c>
      <c r="W82" s="303">
        <f t="shared" si="40"/>
        <v>13.869252430249503</v>
      </c>
      <c r="X82" s="378">
        <f t="shared" si="41"/>
        <v>76.787000000000035</v>
      </c>
      <c r="Y82" s="379">
        <f t="shared" si="42"/>
        <v>1064.978286361569</v>
      </c>
    </row>
    <row r="83" spans="1:25" x14ac:dyDescent="0.25">
      <c r="A83" s="202">
        <f>'09-2022'!A89</f>
        <v>44808.249999999811</v>
      </c>
      <c r="B83" s="362">
        <v>309.55</v>
      </c>
      <c r="C83" s="363">
        <v>17873.417000000001</v>
      </c>
      <c r="D83" s="364">
        <v>33.325000000000003</v>
      </c>
      <c r="E83" s="364">
        <v>1924.1849999999999</v>
      </c>
      <c r="F83" s="239">
        <f t="shared" si="25"/>
        <v>276.22500000000002</v>
      </c>
      <c r="G83" s="239">
        <f t="shared" si="26"/>
        <v>15949.232000000002</v>
      </c>
      <c r="H83" s="216">
        <f>'09-2022'!P89</f>
        <v>0</v>
      </c>
      <c r="I83" s="307">
        <f t="shared" si="27"/>
        <v>276.22500000000002</v>
      </c>
      <c r="J83" s="303">
        <f t="shared" si="28"/>
        <v>57.740001810118564</v>
      </c>
      <c r="K83" s="338">
        <v>8.33</v>
      </c>
      <c r="L83" s="308">
        <f t="shared" si="29"/>
        <v>94.731999999999999</v>
      </c>
      <c r="M83" s="303">
        <f t="shared" si="33"/>
        <v>0</v>
      </c>
      <c r="N83" s="303">
        <f t="shared" si="34"/>
        <v>22.532288138438037</v>
      </c>
      <c r="O83" s="303">
        <f t="shared" si="35"/>
        <v>0</v>
      </c>
      <c r="P83" s="303">
        <f t="shared" si="36"/>
        <v>0</v>
      </c>
      <c r="Q83" s="303">
        <f t="shared" si="37"/>
        <v>42.240747316848442</v>
      </c>
      <c r="R83" s="303">
        <f t="shared" si="30"/>
        <v>94.731999999999999</v>
      </c>
      <c r="S83" s="213">
        <f t="shared" si="31"/>
        <v>0</v>
      </c>
      <c r="T83" s="378">
        <f t="shared" si="32"/>
        <v>200</v>
      </c>
      <c r="U83" s="303">
        <f t="shared" si="38"/>
        <v>0</v>
      </c>
      <c r="V83" s="303">
        <f t="shared" si="39"/>
        <v>42.240747316848442</v>
      </c>
      <c r="W83" s="303">
        <f t="shared" si="40"/>
        <v>15.499254493270122</v>
      </c>
      <c r="X83" s="378">
        <f t="shared" si="41"/>
        <v>76.225000000000023</v>
      </c>
      <c r="Y83" s="379">
        <f t="shared" si="42"/>
        <v>1181.4306737495153</v>
      </c>
    </row>
    <row r="84" spans="1:25" x14ac:dyDescent="0.25">
      <c r="A84" s="202">
        <f>'09-2022'!A90</f>
        <v>44808.291666666475</v>
      </c>
      <c r="B84" s="362">
        <v>329.95</v>
      </c>
      <c r="C84" s="363">
        <v>19222.886999999999</v>
      </c>
      <c r="D84" s="364">
        <v>57.15</v>
      </c>
      <c r="E84" s="364">
        <v>3329.5590000000002</v>
      </c>
      <c r="F84" s="239">
        <f t="shared" si="25"/>
        <v>272.8</v>
      </c>
      <c r="G84" s="239">
        <f t="shared" si="26"/>
        <v>15893.327999999998</v>
      </c>
      <c r="H84" s="216">
        <f>'09-2022'!P90</f>
        <v>0</v>
      </c>
      <c r="I84" s="307">
        <f t="shared" si="27"/>
        <v>272.8</v>
      </c>
      <c r="J84" s="303">
        <f t="shared" si="28"/>
        <v>58.259999999999991</v>
      </c>
      <c r="K84" s="338">
        <v>8.33</v>
      </c>
      <c r="L84" s="308">
        <f t="shared" si="29"/>
        <v>94.731999999999999</v>
      </c>
      <c r="M84" s="303">
        <f t="shared" si="33"/>
        <v>0</v>
      </c>
      <c r="N84" s="303">
        <f t="shared" si="34"/>
        <v>22.532288138438037</v>
      </c>
      <c r="O84" s="303">
        <f t="shared" si="35"/>
        <v>0</v>
      </c>
      <c r="P84" s="303">
        <f t="shared" si="36"/>
        <v>0</v>
      </c>
      <c r="Q84" s="303">
        <f t="shared" si="37"/>
        <v>42.240747316848442</v>
      </c>
      <c r="R84" s="303">
        <f t="shared" si="30"/>
        <v>94.731999999999999</v>
      </c>
      <c r="S84" s="213">
        <f t="shared" si="31"/>
        <v>0</v>
      </c>
      <c r="T84" s="378">
        <f t="shared" si="32"/>
        <v>200</v>
      </c>
      <c r="U84" s="303">
        <f t="shared" si="38"/>
        <v>0</v>
      </c>
      <c r="V84" s="303">
        <f t="shared" si="39"/>
        <v>42.240747316848442</v>
      </c>
      <c r="W84" s="303">
        <f t="shared" si="40"/>
        <v>16.019252683151549</v>
      </c>
      <c r="X84" s="378">
        <f t="shared" si="41"/>
        <v>72.800000000000011</v>
      </c>
      <c r="Y84" s="379">
        <f t="shared" si="42"/>
        <v>1166.201595333433</v>
      </c>
    </row>
    <row r="85" spans="1:25" x14ac:dyDescent="0.25">
      <c r="A85" s="202">
        <f>'09-2022'!A91</f>
        <v>44808.333333333139</v>
      </c>
      <c r="B85" s="362">
        <v>302.45</v>
      </c>
      <c r="C85" s="363">
        <v>17466.487499999999</v>
      </c>
      <c r="D85" s="364">
        <v>17.472000000000001</v>
      </c>
      <c r="E85" s="364">
        <v>1009.008</v>
      </c>
      <c r="F85" s="239">
        <f t="shared" si="25"/>
        <v>284.97800000000001</v>
      </c>
      <c r="G85" s="239">
        <f t="shared" si="26"/>
        <v>16457.479499999998</v>
      </c>
      <c r="H85" s="216">
        <f>'09-2022'!P91</f>
        <v>0</v>
      </c>
      <c r="I85" s="307">
        <f t="shared" si="27"/>
        <v>284.97800000000001</v>
      </c>
      <c r="J85" s="303">
        <f t="shared" si="28"/>
        <v>57.749999999999993</v>
      </c>
      <c r="K85" s="338">
        <v>8.33</v>
      </c>
      <c r="L85" s="308">
        <f t="shared" si="29"/>
        <v>94.731999999999999</v>
      </c>
      <c r="M85" s="303">
        <f t="shared" si="33"/>
        <v>0</v>
      </c>
      <c r="N85" s="303">
        <f t="shared" si="34"/>
        <v>22.532288138438037</v>
      </c>
      <c r="O85" s="303">
        <f t="shared" si="35"/>
        <v>0</v>
      </c>
      <c r="P85" s="303">
        <f t="shared" si="36"/>
        <v>0</v>
      </c>
      <c r="Q85" s="303">
        <f t="shared" si="37"/>
        <v>42.240747316848442</v>
      </c>
      <c r="R85" s="303">
        <f t="shared" si="30"/>
        <v>94.731999999999999</v>
      </c>
      <c r="S85" s="213">
        <f t="shared" si="31"/>
        <v>0</v>
      </c>
      <c r="T85" s="378">
        <f t="shared" si="32"/>
        <v>200</v>
      </c>
      <c r="U85" s="303">
        <f t="shared" si="38"/>
        <v>0</v>
      </c>
      <c r="V85" s="303">
        <f t="shared" si="39"/>
        <v>42.240747316848442</v>
      </c>
      <c r="W85" s="303">
        <f t="shared" si="40"/>
        <v>15.509252683151551</v>
      </c>
      <c r="X85" s="378">
        <f t="shared" si="41"/>
        <v>84.978000000000009</v>
      </c>
      <c r="Y85" s="379">
        <f t="shared" si="42"/>
        <v>1317.9452745088527</v>
      </c>
    </row>
    <row r="86" spans="1:25" x14ac:dyDescent="0.25">
      <c r="A86" s="202">
        <f>'09-2022'!A92</f>
        <v>44808.374999999804</v>
      </c>
      <c r="B86" s="362">
        <v>381.2</v>
      </c>
      <c r="C86" s="363">
        <v>24446.356</v>
      </c>
      <c r="D86" s="364">
        <v>75.094999999999999</v>
      </c>
      <c r="E86" s="364">
        <v>4815.8419999999996</v>
      </c>
      <c r="F86" s="239">
        <f t="shared" si="25"/>
        <v>306.10500000000002</v>
      </c>
      <c r="G86" s="239">
        <f t="shared" si="26"/>
        <v>19630.513999999999</v>
      </c>
      <c r="H86" s="216">
        <f>'09-2022'!P92</f>
        <v>0</v>
      </c>
      <c r="I86" s="307">
        <f t="shared" si="27"/>
        <v>306.10500000000002</v>
      </c>
      <c r="J86" s="303">
        <f t="shared" si="28"/>
        <v>64.130001143398502</v>
      </c>
      <c r="K86" s="338">
        <v>8.33</v>
      </c>
      <c r="L86" s="308">
        <f t="shared" si="29"/>
        <v>94.731999999999999</v>
      </c>
      <c r="M86" s="303">
        <f t="shared" si="33"/>
        <v>0</v>
      </c>
      <c r="N86" s="303">
        <f t="shared" si="34"/>
        <v>22.532288138438037</v>
      </c>
      <c r="O86" s="303">
        <f t="shared" si="35"/>
        <v>0</v>
      </c>
      <c r="P86" s="303">
        <f t="shared" si="36"/>
        <v>0</v>
      </c>
      <c r="Q86" s="303">
        <f t="shared" si="37"/>
        <v>42.240747316848442</v>
      </c>
      <c r="R86" s="303">
        <f t="shared" si="30"/>
        <v>94.731999999999999</v>
      </c>
      <c r="S86" s="213">
        <f t="shared" si="31"/>
        <v>0</v>
      </c>
      <c r="T86" s="378">
        <f t="shared" si="32"/>
        <v>200</v>
      </c>
      <c r="U86" s="303">
        <f t="shared" si="38"/>
        <v>0</v>
      </c>
      <c r="V86" s="303">
        <f t="shared" si="39"/>
        <v>42.240747316848442</v>
      </c>
      <c r="W86" s="303">
        <f t="shared" si="40"/>
        <v>21.88925382655006</v>
      </c>
      <c r="X86" s="378">
        <f t="shared" si="41"/>
        <v>106.10500000000002</v>
      </c>
      <c r="Y86" s="379">
        <f t="shared" si="42"/>
        <v>2322.5592772660943</v>
      </c>
    </row>
    <row r="87" spans="1:25" x14ac:dyDescent="0.25">
      <c r="A87" s="202">
        <f>'09-2022'!A93</f>
        <v>44808.416666666468</v>
      </c>
      <c r="B87" s="362">
        <v>332.29899999999998</v>
      </c>
      <c r="C87" s="363">
        <v>22686.924995999998</v>
      </c>
      <c r="D87" s="364">
        <v>0</v>
      </c>
      <c r="E87" s="364">
        <v>0</v>
      </c>
      <c r="F87" s="239">
        <f t="shared" si="25"/>
        <v>332.29899999999998</v>
      </c>
      <c r="G87" s="239">
        <f t="shared" si="26"/>
        <v>22686.924995999998</v>
      </c>
      <c r="H87" s="216">
        <f>'09-2022'!P93</f>
        <v>0</v>
      </c>
      <c r="I87" s="307">
        <f t="shared" si="27"/>
        <v>332.29899999999998</v>
      </c>
      <c r="J87" s="303">
        <f t="shared" si="28"/>
        <v>68.27262494319875</v>
      </c>
      <c r="K87" s="338">
        <v>8.33</v>
      </c>
      <c r="L87" s="308">
        <f t="shared" si="29"/>
        <v>94.731999999999999</v>
      </c>
      <c r="M87" s="303">
        <f t="shared" si="33"/>
        <v>0</v>
      </c>
      <c r="N87" s="303">
        <f t="shared" si="34"/>
        <v>22.532288138438037</v>
      </c>
      <c r="O87" s="303">
        <f t="shared" si="35"/>
        <v>0</v>
      </c>
      <c r="P87" s="303">
        <f t="shared" si="36"/>
        <v>0</v>
      </c>
      <c r="Q87" s="303">
        <f t="shared" si="37"/>
        <v>42.240747316848442</v>
      </c>
      <c r="R87" s="303">
        <f t="shared" si="30"/>
        <v>94.731999999999999</v>
      </c>
      <c r="S87" s="213">
        <f t="shared" si="31"/>
        <v>0</v>
      </c>
      <c r="T87" s="378">
        <f t="shared" si="32"/>
        <v>200</v>
      </c>
      <c r="U87" s="303">
        <f t="shared" si="38"/>
        <v>0</v>
      </c>
      <c r="V87" s="303">
        <f t="shared" si="39"/>
        <v>42.240747316848442</v>
      </c>
      <c r="W87" s="303">
        <f t="shared" si="40"/>
        <v>26.031877626350308</v>
      </c>
      <c r="X87" s="378">
        <f t="shared" si="41"/>
        <v>132.29899999999998</v>
      </c>
      <c r="Y87" s="379">
        <f t="shared" si="42"/>
        <v>3443.991378088519</v>
      </c>
    </row>
    <row r="88" spans="1:25" x14ac:dyDescent="0.25">
      <c r="A88" s="202">
        <f>'09-2022'!A94</f>
        <v>44808.458333333132</v>
      </c>
      <c r="B88" s="362">
        <v>406.85</v>
      </c>
      <c r="C88" s="363">
        <v>30025.53</v>
      </c>
      <c r="D88" s="364">
        <v>51.68</v>
      </c>
      <c r="E88" s="364">
        <v>3813.9839999999999</v>
      </c>
      <c r="F88" s="239">
        <f t="shared" si="25"/>
        <v>355.17</v>
      </c>
      <c r="G88" s="239">
        <f t="shared" si="26"/>
        <v>26211.545999999998</v>
      </c>
      <c r="H88" s="216">
        <f>'09-2022'!P94</f>
        <v>0</v>
      </c>
      <c r="I88" s="307">
        <f t="shared" si="27"/>
        <v>355.17</v>
      </c>
      <c r="J88" s="303">
        <f t="shared" si="28"/>
        <v>73.8</v>
      </c>
      <c r="K88" s="338">
        <v>8.33</v>
      </c>
      <c r="L88" s="308">
        <f t="shared" si="29"/>
        <v>94.731999999999999</v>
      </c>
      <c r="M88" s="303">
        <f t="shared" si="33"/>
        <v>0</v>
      </c>
      <c r="N88" s="303">
        <f t="shared" si="34"/>
        <v>22.532288138438037</v>
      </c>
      <c r="O88" s="303">
        <f t="shared" si="35"/>
        <v>0</v>
      </c>
      <c r="P88" s="303">
        <f t="shared" si="36"/>
        <v>0</v>
      </c>
      <c r="Q88" s="303">
        <f t="shared" si="37"/>
        <v>42.240747316848442</v>
      </c>
      <c r="R88" s="303">
        <f t="shared" si="30"/>
        <v>94.731999999999999</v>
      </c>
      <c r="S88" s="213">
        <f t="shared" si="31"/>
        <v>0</v>
      </c>
      <c r="T88" s="378">
        <f t="shared" si="32"/>
        <v>200</v>
      </c>
      <c r="U88" s="303">
        <f t="shared" si="38"/>
        <v>0</v>
      </c>
      <c r="V88" s="303">
        <f t="shared" si="39"/>
        <v>42.240747316848442</v>
      </c>
      <c r="W88" s="303">
        <f t="shared" si="40"/>
        <v>31.559252683151556</v>
      </c>
      <c r="X88" s="378">
        <f t="shared" si="41"/>
        <v>155.17000000000002</v>
      </c>
      <c r="Y88" s="379">
        <f t="shared" si="42"/>
        <v>4897.0492388446273</v>
      </c>
    </row>
    <row r="89" spans="1:25" x14ac:dyDescent="0.25">
      <c r="A89" s="202">
        <f>'09-2022'!A95</f>
        <v>44808.499999999796</v>
      </c>
      <c r="B89" s="362">
        <v>384.577</v>
      </c>
      <c r="C89" s="363">
        <v>32784.424590999995</v>
      </c>
      <c r="D89" s="364">
        <v>0</v>
      </c>
      <c r="E89" s="364">
        <v>0</v>
      </c>
      <c r="F89" s="239">
        <f t="shared" si="25"/>
        <v>384.577</v>
      </c>
      <c r="G89" s="239">
        <f t="shared" si="26"/>
        <v>32784.424590999995</v>
      </c>
      <c r="H89" s="216">
        <f>'09-2022'!P95</f>
        <v>0</v>
      </c>
      <c r="I89" s="307">
        <f t="shared" si="27"/>
        <v>384.577</v>
      </c>
      <c r="J89" s="303">
        <f t="shared" si="28"/>
        <v>85.248011688166471</v>
      </c>
      <c r="K89" s="338">
        <v>8.33</v>
      </c>
      <c r="L89" s="308">
        <f t="shared" si="29"/>
        <v>94.731999999999999</v>
      </c>
      <c r="M89" s="303">
        <f t="shared" si="33"/>
        <v>0</v>
      </c>
      <c r="N89" s="303">
        <f t="shared" si="34"/>
        <v>22.532288138438037</v>
      </c>
      <c r="O89" s="303">
        <f t="shared" si="35"/>
        <v>0</v>
      </c>
      <c r="P89" s="303">
        <f t="shared" si="36"/>
        <v>0</v>
      </c>
      <c r="Q89" s="303">
        <f t="shared" si="37"/>
        <v>42.240747316848442</v>
      </c>
      <c r="R89" s="303">
        <f t="shared" si="30"/>
        <v>94.731999999999999</v>
      </c>
      <c r="S89" s="213">
        <f t="shared" si="31"/>
        <v>0</v>
      </c>
      <c r="T89" s="378">
        <f t="shared" si="32"/>
        <v>200</v>
      </c>
      <c r="U89" s="303">
        <f t="shared" si="38"/>
        <v>0</v>
      </c>
      <c r="V89" s="303">
        <f t="shared" si="39"/>
        <v>42.240747316848442</v>
      </c>
      <c r="W89" s="303">
        <f t="shared" si="40"/>
        <v>43.00726437131803</v>
      </c>
      <c r="X89" s="378">
        <f t="shared" si="41"/>
        <v>184.577</v>
      </c>
      <c r="Y89" s="379">
        <f t="shared" si="42"/>
        <v>7938.1518358647681</v>
      </c>
    </row>
    <row r="90" spans="1:25" x14ac:dyDescent="0.25">
      <c r="A90" s="202">
        <f>'09-2022'!A96</f>
        <v>44808.541666666461</v>
      </c>
      <c r="B90" s="362">
        <v>408.03399999999999</v>
      </c>
      <c r="C90" s="363">
        <v>38706.81712</v>
      </c>
      <c r="D90" s="364">
        <v>0</v>
      </c>
      <c r="E90" s="364">
        <v>0</v>
      </c>
      <c r="F90" s="239">
        <f t="shared" si="25"/>
        <v>408.03399999999999</v>
      </c>
      <c r="G90" s="239">
        <f t="shared" si="26"/>
        <v>38706.81712</v>
      </c>
      <c r="H90" s="216">
        <f>'09-2022'!P96</f>
        <v>0</v>
      </c>
      <c r="I90" s="307">
        <f t="shared" si="27"/>
        <v>408.03399999999999</v>
      </c>
      <c r="J90" s="303">
        <f t="shared" si="28"/>
        <v>94.861744658533354</v>
      </c>
      <c r="K90" s="338">
        <v>8.33</v>
      </c>
      <c r="L90" s="308">
        <f t="shared" si="29"/>
        <v>94.731999999999999</v>
      </c>
      <c r="M90" s="303">
        <f t="shared" si="33"/>
        <v>0</v>
      </c>
      <c r="N90" s="303">
        <f t="shared" si="34"/>
        <v>22.532288138438037</v>
      </c>
      <c r="O90" s="303">
        <f t="shared" si="35"/>
        <v>0</v>
      </c>
      <c r="P90" s="303">
        <f t="shared" si="36"/>
        <v>0</v>
      </c>
      <c r="Q90" s="303">
        <f t="shared" si="37"/>
        <v>42.240747316848442</v>
      </c>
      <c r="R90" s="303">
        <f t="shared" si="30"/>
        <v>94.731999999999999</v>
      </c>
      <c r="S90" s="213">
        <f t="shared" si="31"/>
        <v>0.1297446585333546</v>
      </c>
      <c r="T90" s="378">
        <f t="shared" si="32"/>
        <v>200</v>
      </c>
      <c r="U90" s="303">
        <f t="shared" si="38"/>
        <v>25.948931706670919</v>
      </c>
      <c r="V90" s="303">
        <f t="shared" si="39"/>
        <v>42.240747316848442</v>
      </c>
      <c r="W90" s="303">
        <f t="shared" si="40"/>
        <v>52.620997341684912</v>
      </c>
      <c r="X90" s="378">
        <f t="shared" si="41"/>
        <v>208.03399999999999</v>
      </c>
      <c r="Y90" s="379">
        <f t="shared" si="42"/>
        <v>10946.956560980079</v>
      </c>
    </row>
    <row r="91" spans="1:25" x14ac:dyDescent="0.25">
      <c r="A91" s="202">
        <f>'09-2022'!A97</f>
        <v>44808.583333333125</v>
      </c>
      <c r="B91" s="362">
        <v>479.45</v>
      </c>
      <c r="C91" s="363">
        <v>48501.161999999997</v>
      </c>
      <c r="D91" s="364">
        <v>43.12</v>
      </c>
      <c r="E91" s="364">
        <v>4362.0190000000002</v>
      </c>
      <c r="F91" s="239">
        <f t="shared" si="25"/>
        <v>436.33</v>
      </c>
      <c r="G91" s="239">
        <f t="shared" si="26"/>
        <v>44139.142999999996</v>
      </c>
      <c r="H91" s="216">
        <f>'09-2022'!P97</f>
        <v>0</v>
      </c>
      <c r="I91" s="307">
        <f t="shared" si="27"/>
        <v>436.33</v>
      </c>
      <c r="J91" s="303">
        <f t="shared" si="28"/>
        <v>101.16000045836866</v>
      </c>
      <c r="K91" s="338">
        <v>8.33</v>
      </c>
      <c r="L91" s="308">
        <f t="shared" si="29"/>
        <v>94.731999999999999</v>
      </c>
      <c r="M91" s="303">
        <f t="shared" si="33"/>
        <v>0</v>
      </c>
      <c r="N91" s="303">
        <f t="shared" si="34"/>
        <v>22.532288138438037</v>
      </c>
      <c r="O91" s="303">
        <f t="shared" si="35"/>
        <v>0</v>
      </c>
      <c r="P91" s="303">
        <f t="shared" si="36"/>
        <v>0</v>
      </c>
      <c r="Q91" s="303">
        <f t="shared" si="37"/>
        <v>42.240747316848442</v>
      </c>
      <c r="R91" s="303">
        <f t="shared" si="30"/>
        <v>94.731999999999999</v>
      </c>
      <c r="S91" s="213">
        <f t="shared" si="31"/>
        <v>6.4280004583686576</v>
      </c>
      <c r="T91" s="378">
        <f t="shared" si="32"/>
        <v>200</v>
      </c>
      <c r="U91" s="303">
        <f t="shared" si="38"/>
        <v>1285.6000916737316</v>
      </c>
      <c r="V91" s="303">
        <f t="shared" si="39"/>
        <v>42.240747316848442</v>
      </c>
      <c r="W91" s="303">
        <f t="shared" si="40"/>
        <v>58.919253141520215</v>
      </c>
      <c r="X91" s="378">
        <f t="shared" si="41"/>
        <v>236.32999999999998</v>
      </c>
      <c r="Y91" s="379">
        <f t="shared" si="42"/>
        <v>13924.387094935471</v>
      </c>
    </row>
    <row r="92" spans="1:25" x14ac:dyDescent="0.25">
      <c r="A92" s="202">
        <f>'09-2022'!A98</f>
        <v>44808.624999999789</v>
      </c>
      <c r="B92" s="362">
        <v>462.75</v>
      </c>
      <c r="C92" s="363">
        <v>49162.559999999998</v>
      </c>
      <c r="D92" s="364">
        <v>0.39100000000000001</v>
      </c>
      <c r="E92" s="364">
        <v>41.54</v>
      </c>
      <c r="F92" s="239">
        <f t="shared" si="25"/>
        <v>462.35899999999998</v>
      </c>
      <c r="G92" s="239">
        <f t="shared" si="26"/>
        <v>49121.02</v>
      </c>
      <c r="H92" s="216">
        <f>'09-2022'!P98</f>
        <v>0</v>
      </c>
      <c r="I92" s="307">
        <f t="shared" si="27"/>
        <v>462.35899999999998</v>
      </c>
      <c r="J92" s="303">
        <f t="shared" si="28"/>
        <v>106.23999965394856</v>
      </c>
      <c r="K92" s="338">
        <v>8.33</v>
      </c>
      <c r="L92" s="308">
        <f t="shared" si="29"/>
        <v>94.731999999999999</v>
      </c>
      <c r="M92" s="303">
        <f t="shared" si="33"/>
        <v>0</v>
      </c>
      <c r="N92" s="303">
        <f t="shared" si="34"/>
        <v>22.532288138438037</v>
      </c>
      <c r="O92" s="303">
        <f t="shared" si="35"/>
        <v>0</v>
      </c>
      <c r="P92" s="303">
        <f t="shared" si="36"/>
        <v>0</v>
      </c>
      <c r="Q92" s="303">
        <f t="shared" si="37"/>
        <v>42.240747316848442</v>
      </c>
      <c r="R92" s="303">
        <f t="shared" si="30"/>
        <v>94.731999999999999</v>
      </c>
      <c r="S92" s="213">
        <f t="shared" si="31"/>
        <v>11.507999653948559</v>
      </c>
      <c r="T92" s="378">
        <f t="shared" si="32"/>
        <v>200</v>
      </c>
      <c r="U92" s="303">
        <f t="shared" si="38"/>
        <v>2301.5999307897118</v>
      </c>
      <c r="V92" s="303">
        <f t="shared" si="39"/>
        <v>42.240747316848442</v>
      </c>
      <c r="W92" s="303">
        <f t="shared" si="40"/>
        <v>63.999252337100117</v>
      </c>
      <c r="X92" s="378">
        <f t="shared" si="41"/>
        <v>262.35899999999998</v>
      </c>
      <c r="Y92" s="379">
        <f t="shared" si="42"/>
        <v>16790.779843909248</v>
      </c>
    </row>
    <row r="93" spans="1:25" x14ac:dyDescent="0.25">
      <c r="A93" s="202">
        <f>'09-2022'!A99</f>
        <v>44808.666666666453</v>
      </c>
      <c r="B93" s="362">
        <v>473.41999999999996</v>
      </c>
      <c r="C93" s="363">
        <v>54435.732179999999</v>
      </c>
      <c r="D93" s="364">
        <v>0</v>
      </c>
      <c r="E93" s="364">
        <v>0</v>
      </c>
      <c r="F93" s="239">
        <f t="shared" si="25"/>
        <v>473.41999999999996</v>
      </c>
      <c r="G93" s="239">
        <f t="shared" si="26"/>
        <v>54435.732179999999</v>
      </c>
      <c r="H93" s="216">
        <f>'09-2022'!P99</f>
        <v>0</v>
      </c>
      <c r="I93" s="307">
        <f t="shared" si="27"/>
        <v>473.41999999999996</v>
      </c>
      <c r="J93" s="303">
        <f t="shared" si="28"/>
        <v>114.98401457479618</v>
      </c>
      <c r="K93" s="338">
        <v>8.33</v>
      </c>
      <c r="L93" s="308">
        <f t="shared" si="29"/>
        <v>94.731999999999999</v>
      </c>
      <c r="M93" s="303">
        <f t="shared" si="33"/>
        <v>0</v>
      </c>
      <c r="N93" s="303">
        <f t="shared" si="34"/>
        <v>22.532288138438037</v>
      </c>
      <c r="O93" s="303">
        <f t="shared" si="35"/>
        <v>0</v>
      </c>
      <c r="P93" s="303">
        <f t="shared" si="36"/>
        <v>0</v>
      </c>
      <c r="Q93" s="303">
        <f t="shared" si="37"/>
        <v>42.240747316848442</v>
      </c>
      <c r="R93" s="303">
        <f t="shared" si="30"/>
        <v>94.731999999999999</v>
      </c>
      <c r="S93" s="213">
        <f t="shared" si="31"/>
        <v>20.252014574796178</v>
      </c>
      <c r="T93" s="378">
        <f t="shared" si="32"/>
        <v>200</v>
      </c>
      <c r="U93" s="303">
        <f t="shared" si="38"/>
        <v>4050.4029149592357</v>
      </c>
      <c r="V93" s="303">
        <f t="shared" si="39"/>
        <v>42.240747316848442</v>
      </c>
      <c r="W93" s="303">
        <f t="shared" si="40"/>
        <v>72.743267257947736</v>
      </c>
      <c r="X93" s="378">
        <f t="shared" si="41"/>
        <v>273.41999999999996</v>
      </c>
      <c r="Y93" s="379">
        <f t="shared" si="42"/>
        <v>19889.464133668065</v>
      </c>
    </row>
    <row r="94" spans="1:25" x14ac:dyDescent="0.25">
      <c r="A94" s="202">
        <f>'09-2022'!A100</f>
        <v>44808.708333333117</v>
      </c>
      <c r="B94" s="362">
        <v>486.05</v>
      </c>
      <c r="C94" s="363">
        <v>60586.1325</v>
      </c>
      <c r="D94" s="364">
        <v>25.231000000000002</v>
      </c>
      <c r="E94" s="364">
        <v>3145.0450000000001</v>
      </c>
      <c r="F94" s="239">
        <f t="shared" si="25"/>
        <v>460.81900000000002</v>
      </c>
      <c r="G94" s="239">
        <f t="shared" si="26"/>
        <v>57441.087500000001</v>
      </c>
      <c r="H94" s="216">
        <f>'09-2022'!P100</f>
        <v>0</v>
      </c>
      <c r="I94" s="307">
        <f t="shared" si="27"/>
        <v>460.81900000000002</v>
      </c>
      <c r="J94" s="303">
        <f t="shared" si="28"/>
        <v>124.64999815545799</v>
      </c>
      <c r="K94" s="338">
        <v>8.33</v>
      </c>
      <c r="L94" s="308">
        <f t="shared" si="29"/>
        <v>94.731999999999999</v>
      </c>
      <c r="M94" s="303">
        <f t="shared" si="33"/>
        <v>0</v>
      </c>
      <c r="N94" s="303">
        <f t="shared" si="34"/>
        <v>22.532288138438037</v>
      </c>
      <c r="O94" s="303">
        <f t="shared" si="35"/>
        <v>0</v>
      </c>
      <c r="P94" s="303">
        <f t="shared" si="36"/>
        <v>0</v>
      </c>
      <c r="Q94" s="303">
        <f t="shared" si="37"/>
        <v>42.240747316848442</v>
      </c>
      <c r="R94" s="303">
        <f t="shared" si="30"/>
        <v>94.731999999999999</v>
      </c>
      <c r="S94" s="213">
        <f t="shared" si="31"/>
        <v>29.917998155457994</v>
      </c>
      <c r="T94" s="378">
        <f t="shared" si="32"/>
        <v>200</v>
      </c>
      <c r="U94" s="303">
        <f t="shared" si="38"/>
        <v>5983.5996310915989</v>
      </c>
      <c r="V94" s="303">
        <f t="shared" si="39"/>
        <v>42.240747316848442</v>
      </c>
      <c r="W94" s="303">
        <f t="shared" si="40"/>
        <v>82.409250838609552</v>
      </c>
      <c r="X94" s="378">
        <f t="shared" si="41"/>
        <v>260.81900000000002</v>
      </c>
      <c r="Y94" s="379">
        <f t="shared" si="42"/>
        <v>21493.898394475305</v>
      </c>
    </row>
    <row r="95" spans="1:25" x14ac:dyDescent="0.25">
      <c r="A95" s="202">
        <f>'09-2022'!A101</f>
        <v>44808.749999999782</v>
      </c>
      <c r="B95" s="362">
        <v>512.54999999999995</v>
      </c>
      <c r="C95" s="363">
        <v>65688.407999999996</v>
      </c>
      <c r="D95" s="364">
        <v>59.2</v>
      </c>
      <c r="E95" s="364">
        <v>7587.0720000000001</v>
      </c>
      <c r="F95" s="239">
        <f t="shared" si="25"/>
        <v>453.34999999999997</v>
      </c>
      <c r="G95" s="239">
        <f t="shared" si="26"/>
        <v>58101.335999999996</v>
      </c>
      <c r="H95" s="216">
        <f>'09-2022'!P101</f>
        <v>0</v>
      </c>
      <c r="I95" s="307">
        <f t="shared" si="27"/>
        <v>453.34999999999997</v>
      </c>
      <c r="J95" s="303">
        <f t="shared" si="28"/>
        <v>128.16</v>
      </c>
      <c r="K95" s="338">
        <v>8.33</v>
      </c>
      <c r="L95" s="308">
        <f t="shared" si="29"/>
        <v>94.731999999999999</v>
      </c>
      <c r="M95" s="303">
        <f t="shared" si="33"/>
        <v>0</v>
      </c>
      <c r="N95" s="303">
        <f t="shared" si="34"/>
        <v>22.532288138438037</v>
      </c>
      <c r="O95" s="303">
        <f t="shared" si="35"/>
        <v>0</v>
      </c>
      <c r="P95" s="303">
        <f t="shared" si="36"/>
        <v>0</v>
      </c>
      <c r="Q95" s="303">
        <f t="shared" si="37"/>
        <v>42.240747316848442</v>
      </c>
      <c r="R95" s="303">
        <f t="shared" si="30"/>
        <v>94.731999999999999</v>
      </c>
      <c r="S95" s="213">
        <f t="shared" si="31"/>
        <v>33.427999999999997</v>
      </c>
      <c r="T95" s="378">
        <f t="shared" si="32"/>
        <v>200</v>
      </c>
      <c r="U95" s="303">
        <f t="shared" si="38"/>
        <v>6685.5999999999995</v>
      </c>
      <c r="V95" s="303">
        <f t="shared" si="39"/>
        <v>42.240747316848442</v>
      </c>
      <c r="W95" s="303">
        <f t="shared" si="40"/>
        <v>85.919252683151555</v>
      </c>
      <c r="X95" s="378">
        <f t="shared" si="41"/>
        <v>253.34999999999997</v>
      </c>
      <c r="Y95" s="379">
        <f t="shared" si="42"/>
        <v>21767.642667276443</v>
      </c>
    </row>
    <row r="96" spans="1:25" x14ac:dyDescent="0.25">
      <c r="A96" s="202">
        <f>'09-2022'!A102</f>
        <v>44808.791666666446</v>
      </c>
      <c r="B96" s="362">
        <v>480</v>
      </c>
      <c r="C96" s="363">
        <v>54460.800000000003</v>
      </c>
      <c r="D96" s="364">
        <v>34.933</v>
      </c>
      <c r="E96" s="364">
        <v>3963.498</v>
      </c>
      <c r="F96" s="239">
        <f t="shared" si="25"/>
        <v>445.06700000000001</v>
      </c>
      <c r="G96" s="239">
        <f t="shared" si="26"/>
        <v>50497.302000000003</v>
      </c>
      <c r="H96" s="216">
        <f>'09-2022'!P102</f>
        <v>0</v>
      </c>
      <c r="I96" s="307">
        <f t="shared" si="27"/>
        <v>445.06700000000001</v>
      </c>
      <c r="J96" s="303">
        <f t="shared" si="28"/>
        <v>113.4600004044335</v>
      </c>
      <c r="K96" s="338">
        <v>8.33</v>
      </c>
      <c r="L96" s="308">
        <f t="shared" si="29"/>
        <v>94.731999999999999</v>
      </c>
      <c r="M96" s="303">
        <f t="shared" si="33"/>
        <v>0</v>
      </c>
      <c r="N96" s="303">
        <f t="shared" si="34"/>
        <v>22.532288138438037</v>
      </c>
      <c r="O96" s="303">
        <f t="shared" si="35"/>
        <v>0</v>
      </c>
      <c r="P96" s="303">
        <f t="shared" si="36"/>
        <v>0</v>
      </c>
      <c r="Q96" s="303">
        <f t="shared" si="37"/>
        <v>42.240747316848442</v>
      </c>
      <c r="R96" s="303">
        <f t="shared" si="30"/>
        <v>94.731999999999999</v>
      </c>
      <c r="S96" s="213">
        <f t="shared" si="31"/>
        <v>18.728000404433502</v>
      </c>
      <c r="T96" s="378">
        <f t="shared" si="32"/>
        <v>200</v>
      </c>
      <c r="U96" s="303">
        <f t="shared" si="38"/>
        <v>3745.6000808867002</v>
      </c>
      <c r="V96" s="303">
        <f t="shared" si="39"/>
        <v>42.240747316848442</v>
      </c>
      <c r="W96" s="303">
        <f t="shared" si="40"/>
        <v>71.219253087585059</v>
      </c>
      <c r="X96" s="378">
        <f t="shared" si="41"/>
        <v>245.06700000000001</v>
      </c>
      <c r="Y96" s="379">
        <f t="shared" si="42"/>
        <v>17453.488696415207</v>
      </c>
    </row>
    <row r="97" spans="1:25" x14ac:dyDescent="0.25">
      <c r="A97" s="202">
        <f>'09-2022'!A103</f>
        <v>44808.83333333311</v>
      </c>
      <c r="B97" s="362">
        <v>435.75</v>
      </c>
      <c r="C97" s="363">
        <v>45975.982499999998</v>
      </c>
      <c r="D97" s="364">
        <v>5.76</v>
      </c>
      <c r="E97" s="364">
        <v>607.73800000000006</v>
      </c>
      <c r="F97" s="239">
        <f t="shared" si="25"/>
        <v>429.99</v>
      </c>
      <c r="G97" s="239">
        <f t="shared" si="26"/>
        <v>45368.244500000001</v>
      </c>
      <c r="H97" s="216">
        <f>'09-2022'!P103</f>
        <v>0</v>
      </c>
      <c r="I97" s="307">
        <f t="shared" si="27"/>
        <v>429.99</v>
      </c>
      <c r="J97" s="303">
        <f t="shared" si="28"/>
        <v>105.5099990697458</v>
      </c>
      <c r="K97" s="338">
        <v>8.33</v>
      </c>
      <c r="L97" s="308">
        <f t="shared" si="29"/>
        <v>94.731999999999999</v>
      </c>
      <c r="M97" s="303">
        <f t="shared" si="33"/>
        <v>0</v>
      </c>
      <c r="N97" s="303">
        <f t="shared" si="34"/>
        <v>22.532288138438037</v>
      </c>
      <c r="O97" s="303">
        <f t="shared" si="35"/>
        <v>0</v>
      </c>
      <c r="P97" s="303">
        <f t="shared" si="36"/>
        <v>0</v>
      </c>
      <c r="Q97" s="303">
        <f t="shared" si="37"/>
        <v>42.240747316848442</v>
      </c>
      <c r="R97" s="303">
        <f t="shared" si="30"/>
        <v>94.731999999999999</v>
      </c>
      <c r="S97" s="213">
        <f t="shared" si="31"/>
        <v>10.777999069745803</v>
      </c>
      <c r="T97" s="378">
        <f t="shared" si="32"/>
        <v>200</v>
      </c>
      <c r="U97" s="303">
        <f t="shared" si="38"/>
        <v>2155.5998139491608</v>
      </c>
      <c r="V97" s="303">
        <f t="shared" si="39"/>
        <v>42.240747316848442</v>
      </c>
      <c r="W97" s="303">
        <f t="shared" si="40"/>
        <v>63.269251752897361</v>
      </c>
      <c r="X97" s="378">
        <f t="shared" si="41"/>
        <v>229.99</v>
      </c>
      <c r="Y97" s="379">
        <f t="shared" si="42"/>
        <v>14551.295210648865</v>
      </c>
    </row>
    <row r="98" spans="1:25" x14ac:dyDescent="0.25">
      <c r="A98" s="202">
        <f>'09-2022'!A104</f>
        <v>44808.874999999774</v>
      </c>
      <c r="B98" s="362">
        <v>439.35</v>
      </c>
      <c r="C98" s="363">
        <v>42230.322</v>
      </c>
      <c r="D98" s="364">
        <v>15.131</v>
      </c>
      <c r="E98" s="364">
        <v>1454.3920000000001</v>
      </c>
      <c r="F98" s="239">
        <f t="shared" si="25"/>
        <v>424.21900000000005</v>
      </c>
      <c r="G98" s="239">
        <f t="shared" si="26"/>
        <v>40775.93</v>
      </c>
      <c r="H98" s="216">
        <f>'09-2022'!P104</f>
        <v>0</v>
      </c>
      <c r="I98" s="307">
        <f t="shared" si="27"/>
        <v>424.21900000000005</v>
      </c>
      <c r="J98" s="303">
        <f t="shared" si="28"/>
        <v>96.119999339963542</v>
      </c>
      <c r="K98" s="338">
        <v>8.33</v>
      </c>
      <c r="L98" s="308">
        <f t="shared" si="29"/>
        <v>94.731999999999999</v>
      </c>
      <c r="M98" s="303">
        <f t="shared" si="33"/>
        <v>0</v>
      </c>
      <c r="N98" s="303">
        <f t="shared" si="34"/>
        <v>22.532288138438037</v>
      </c>
      <c r="O98" s="303">
        <f t="shared" si="35"/>
        <v>0</v>
      </c>
      <c r="P98" s="303">
        <f t="shared" si="36"/>
        <v>0</v>
      </c>
      <c r="Q98" s="303">
        <f t="shared" si="37"/>
        <v>42.240747316848442</v>
      </c>
      <c r="R98" s="303">
        <f t="shared" si="30"/>
        <v>94.731999999999999</v>
      </c>
      <c r="S98" s="213">
        <f t="shared" si="31"/>
        <v>1.3879993399635424</v>
      </c>
      <c r="T98" s="378">
        <f t="shared" si="32"/>
        <v>200</v>
      </c>
      <c r="U98" s="303">
        <f t="shared" si="38"/>
        <v>277.59986799270848</v>
      </c>
      <c r="V98" s="303">
        <f t="shared" si="39"/>
        <v>42.240747316848442</v>
      </c>
      <c r="W98" s="303">
        <f t="shared" si="40"/>
        <v>53.8792520231151</v>
      </c>
      <c r="X98" s="378">
        <f t="shared" si="41"/>
        <v>224.21900000000005</v>
      </c>
      <c r="Y98" s="379">
        <f t="shared" si="42"/>
        <v>12080.752009370848</v>
      </c>
    </row>
    <row r="99" spans="1:25" x14ac:dyDescent="0.25">
      <c r="A99" s="202">
        <f>'09-2022'!A105</f>
        <v>44808.916666666439</v>
      </c>
      <c r="B99" s="362">
        <v>447.3</v>
      </c>
      <c r="C99" s="363">
        <v>40847.436000000002</v>
      </c>
      <c r="D99" s="364">
        <v>46.52</v>
      </c>
      <c r="E99" s="364">
        <v>4248.2060000000001</v>
      </c>
      <c r="F99" s="239">
        <f t="shared" si="25"/>
        <v>400.78000000000003</v>
      </c>
      <c r="G99" s="239">
        <f t="shared" si="26"/>
        <v>36599.230000000003</v>
      </c>
      <c r="H99" s="216">
        <f>'09-2022'!P105</f>
        <v>0</v>
      </c>
      <c r="I99" s="307">
        <f t="shared" si="27"/>
        <v>400.78000000000003</v>
      </c>
      <c r="J99" s="303">
        <f t="shared" si="28"/>
        <v>91.3200009980538</v>
      </c>
      <c r="K99" s="338">
        <v>8.33</v>
      </c>
      <c r="L99" s="308">
        <f t="shared" si="29"/>
        <v>94.731999999999999</v>
      </c>
      <c r="M99" s="303">
        <f t="shared" si="33"/>
        <v>0</v>
      </c>
      <c r="N99" s="303">
        <f t="shared" si="34"/>
        <v>22.532288138438037</v>
      </c>
      <c r="O99" s="303">
        <f t="shared" si="35"/>
        <v>0</v>
      </c>
      <c r="P99" s="303">
        <f t="shared" si="36"/>
        <v>0</v>
      </c>
      <c r="Q99" s="303">
        <f t="shared" si="37"/>
        <v>42.240747316848442</v>
      </c>
      <c r="R99" s="303">
        <f t="shared" si="30"/>
        <v>94.731999999999999</v>
      </c>
      <c r="S99" s="213">
        <f t="shared" si="31"/>
        <v>0</v>
      </c>
      <c r="T99" s="378">
        <f t="shared" si="32"/>
        <v>200</v>
      </c>
      <c r="U99" s="303">
        <f t="shared" si="38"/>
        <v>0</v>
      </c>
      <c r="V99" s="303">
        <f t="shared" si="39"/>
        <v>42.240747316848442</v>
      </c>
      <c r="W99" s="303">
        <f t="shared" si="40"/>
        <v>49.079253681205358</v>
      </c>
      <c r="X99" s="378">
        <f t="shared" si="41"/>
        <v>200.78000000000003</v>
      </c>
      <c r="Y99" s="379">
        <f t="shared" si="42"/>
        <v>9854.1325541124133</v>
      </c>
    </row>
    <row r="100" spans="1:25" x14ac:dyDescent="0.25">
      <c r="A100" s="202">
        <f>'09-2022'!A106</f>
        <v>44808.958333333103</v>
      </c>
      <c r="B100" s="362">
        <v>384.05</v>
      </c>
      <c r="C100" s="363">
        <v>29633.297999999999</v>
      </c>
      <c r="D100" s="364">
        <v>6.6219999999999999</v>
      </c>
      <c r="E100" s="364">
        <v>510.95400000000001</v>
      </c>
      <c r="F100" s="239">
        <f t="shared" si="25"/>
        <v>377.428</v>
      </c>
      <c r="G100" s="239">
        <f t="shared" si="26"/>
        <v>29122.343999999997</v>
      </c>
      <c r="H100" s="216">
        <f>'09-2022'!P106</f>
        <v>0</v>
      </c>
      <c r="I100" s="307">
        <f t="shared" si="27"/>
        <v>377.428</v>
      </c>
      <c r="J100" s="303">
        <f t="shared" si="28"/>
        <v>77.159998728234257</v>
      </c>
      <c r="K100" s="338">
        <v>8.33</v>
      </c>
      <c r="L100" s="308">
        <f t="shared" si="29"/>
        <v>94.731999999999999</v>
      </c>
      <c r="M100" s="303">
        <f t="shared" si="33"/>
        <v>0</v>
      </c>
      <c r="N100" s="303">
        <f t="shared" si="34"/>
        <v>22.532288138438037</v>
      </c>
      <c r="O100" s="303">
        <f t="shared" si="35"/>
        <v>0</v>
      </c>
      <c r="P100" s="303">
        <f t="shared" si="36"/>
        <v>0</v>
      </c>
      <c r="Q100" s="303">
        <f t="shared" si="37"/>
        <v>42.240747316848442</v>
      </c>
      <c r="R100" s="303">
        <f t="shared" si="30"/>
        <v>94.731999999999999</v>
      </c>
      <c r="S100" s="213">
        <f t="shared" si="31"/>
        <v>0</v>
      </c>
      <c r="T100" s="378">
        <f t="shared" si="32"/>
        <v>200</v>
      </c>
      <c r="U100" s="303">
        <f t="shared" si="38"/>
        <v>0</v>
      </c>
      <c r="V100" s="303">
        <f t="shared" si="39"/>
        <v>42.240747316848442</v>
      </c>
      <c r="W100" s="303">
        <f t="shared" si="40"/>
        <v>34.919251411385815</v>
      </c>
      <c r="X100" s="378">
        <f t="shared" si="41"/>
        <v>177.428</v>
      </c>
      <c r="Y100" s="379">
        <f t="shared" si="42"/>
        <v>6195.6529394193622</v>
      </c>
    </row>
    <row r="101" spans="1:25" x14ac:dyDescent="0.25">
      <c r="A101" s="202">
        <f>'09-2022'!A107</f>
        <v>44808.999999999767</v>
      </c>
      <c r="B101" s="362">
        <v>401.8</v>
      </c>
      <c r="C101" s="363">
        <v>28813.078000000001</v>
      </c>
      <c r="D101" s="364">
        <v>50.412999999999997</v>
      </c>
      <c r="E101" s="364">
        <v>3615.116</v>
      </c>
      <c r="F101" s="239">
        <f t="shared" si="25"/>
        <v>351.387</v>
      </c>
      <c r="G101" s="239">
        <f t="shared" si="26"/>
        <v>25197.962</v>
      </c>
      <c r="H101" s="216">
        <f>'09-2022'!P107</f>
        <v>0</v>
      </c>
      <c r="I101" s="307">
        <f t="shared" si="27"/>
        <v>351.387</v>
      </c>
      <c r="J101" s="303">
        <f t="shared" si="28"/>
        <v>71.710000654548978</v>
      </c>
      <c r="K101" s="338">
        <v>8.33</v>
      </c>
      <c r="L101" s="308">
        <f t="shared" si="29"/>
        <v>94.731999999999999</v>
      </c>
      <c r="M101" s="303">
        <f t="shared" si="33"/>
        <v>0</v>
      </c>
      <c r="N101" s="303">
        <f t="shared" si="34"/>
        <v>22.532288138438037</v>
      </c>
      <c r="O101" s="303">
        <f t="shared" si="35"/>
        <v>0</v>
      </c>
      <c r="P101" s="303">
        <f t="shared" si="36"/>
        <v>0</v>
      </c>
      <c r="Q101" s="303">
        <f t="shared" si="37"/>
        <v>42.240747316848442</v>
      </c>
      <c r="R101" s="303">
        <f t="shared" si="30"/>
        <v>94.731999999999999</v>
      </c>
      <c r="S101" s="213">
        <f t="shared" si="31"/>
        <v>0</v>
      </c>
      <c r="T101" s="378">
        <f t="shared" si="32"/>
        <v>200</v>
      </c>
      <c r="U101" s="303">
        <f t="shared" si="38"/>
        <v>0</v>
      </c>
      <c r="V101" s="303">
        <f t="shared" si="39"/>
        <v>42.240747316848442</v>
      </c>
      <c r="W101" s="303">
        <f t="shared" si="40"/>
        <v>29.469253337700536</v>
      </c>
      <c r="X101" s="378">
        <f t="shared" si="41"/>
        <v>151.387</v>
      </c>
      <c r="Y101" s="379">
        <f t="shared" si="42"/>
        <v>4461.2618550344714</v>
      </c>
    </row>
    <row r="102" spans="1:25" x14ac:dyDescent="0.25">
      <c r="A102" s="202">
        <f>'09-2022'!A108</f>
        <v>44809.041666666431</v>
      </c>
      <c r="B102" s="360">
        <v>313.20799999999997</v>
      </c>
      <c r="C102" s="361">
        <v>22568.128369999999</v>
      </c>
      <c r="D102" s="364">
        <v>0</v>
      </c>
      <c r="E102" s="364">
        <v>0</v>
      </c>
      <c r="F102" s="239">
        <f t="shared" si="25"/>
        <v>313.20799999999997</v>
      </c>
      <c r="G102" s="239">
        <f t="shared" si="26"/>
        <v>22568.128369999999</v>
      </c>
      <c r="H102" s="216">
        <f>'09-2022'!P108</f>
        <v>0</v>
      </c>
      <c r="I102" s="307">
        <f t="shared" si="27"/>
        <v>313.20799999999997</v>
      </c>
      <c r="J102" s="303">
        <f t="shared" si="28"/>
        <v>72.054763511787698</v>
      </c>
      <c r="K102" s="338">
        <v>8.33</v>
      </c>
      <c r="L102" s="308">
        <f t="shared" si="29"/>
        <v>94.731999999999999</v>
      </c>
      <c r="M102" s="303">
        <f t="shared" si="33"/>
        <v>0</v>
      </c>
      <c r="N102" s="303">
        <f t="shared" si="34"/>
        <v>22.532288138438037</v>
      </c>
      <c r="O102" s="303">
        <f t="shared" si="35"/>
        <v>0</v>
      </c>
      <c r="P102" s="303">
        <f t="shared" si="36"/>
        <v>0</v>
      </c>
      <c r="Q102" s="303">
        <f t="shared" si="37"/>
        <v>42.240747316848442</v>
      </c>
      <c r="R102" s="303">
        <f t="shared" si="30"/>
        <v>94.731999999999999</v>
      </c>
      <c r="S102" s="213">
        <f t="shared" si="31"/>
        <v>0</v>
      </c>
      <c r="T102" s="378">
        <f t="shared" si="32"/>
        <v>200</v>
      </c>
      <c r="U102" s="303">
        <f t="shared" si="38"/>
        <v>0</v>
      </c>
      <c r="V102" s="303">
        <f t="shared" si="39"/>
        <v>42.240747316848442</v>
      </c>
      <c r="W102" s="303">
        <f t="shared" si="40"/>
        <v>29.814016194939256</v>
      </c>
      <c r="X102" s="378">
        <f t="shared" si="41"/>
        <v>113.20799999999997</v>
      </c>
      <c r="Y102" s="379">
        <f t="shared" si="42"/>
        <v>3375.1851453966824</v>
      </c>
    </row>
    <row r="103" spans="1:25" x14ac:dyDescent="0.25">
      <c r="A103" s="202">
        <f>'09-2022'!A109</f>
        <v>44809.083333333096</v>
      </c>
      <c r="B103" s="362">
        <v>312.10000000000002</v>
      </c>
      <c r="C103" s="363">
        <v>21843.879000000001</v>
      </c>
      <c r="D103" s="364">
        <v>19.323</v>
      </c>
      <c r="E103" s="364">
        <v>1352.4169999999999</v>
      </c>
      <c r="F103" s="239">
        <f t="shared" si="25"/>
        <v>292.77700000000004</v>
      </c>
      <c r="G103" s="239">
        <f t="shared" si="26"/>
        <v>20491.462</v>
      </c>
      <c r="H103" s="216">
        <f>'09-2022'!P109</f>
        <v>0</v>
      </c>
      <c r="I103" s="307">
        <f t="shared" si="27"/>
        <v>292.77700000000004</v>
      </c>
      <c r="J103" s="303">
        <f t="shared" si="28"/>
        <v>69.989999214419157</v>
      </c>
      <c r="K103" s="338">
        <v>8.33</v>
      </c>
      <c r="L103" s="308">
        <f t="shared" si="29"/>
        <v>94.731999999999999</v>
      </c>
      <c r="M103" s="303">
        <f t="shared" si="33"/>
        <v>0</v>
      </c>
      <c r="N103" s="303">
        <f t="shared" si="34"/>
        <v>22.532288138438037</v>
      </c>
      <c r="O103" s="303">
        <f t="shared" si="35"/>
        <v>0</v>
      </c>
      <c r="P103" s="303">
        <f t="shared" si="36"/>
        <v>0</v>
      </c>
      <c r="Q103" s="303">
        <f t="shared" si="37"/>
        <v>42.240747316848442</v>
      </c>
      <c r="R103" s="303">
        <f t="shared" si="30"/>
        <v>94.731999999999999</v>
      </c>
      <c r="S103" s="213">
        <f t="shared" si="31"/>
        <v>0</v>
      </c>
      <c r="T103" s="378">
        <f t="shared" si="32"/>
        <v>200</v>
      </c>
      <c r="U103" s="303">
        <f t="shared" si="38"/>
        <v>0</v>
      </c>
      <c r="V103" s="303">
        <f t="shared" si="39"/>
        <v>42.240747316848442</v>
      </c>
      <c r="W103" s="303">
        <f t="shared" si="40"/>
        <v>27.749251897570716</v>
      </c>
      <c r="X103" s="378">
        <f t="shared" si="41"/>
        <v>92.777000000000044</v>
      </c>
      <c r="Y103" s="379">
        <f t="shared" si="42"/>
        <v>2574.4923433009194</v>
      </c>
    </row>
    <row r="104" spans="1:25" x14ac:dyDescent="0.25">
      <c r="A104" s="202">
        <f>'09-2022'!A110</f>
        <v>44809.12499999976</v>
      </c>
      <c r="B104" s="362">
        <v>283.5</v>
      </c>
      <c r="C104" s="363">
        <v>17871.84</v>
      </c>
      <c r="D104" s="364">
        <v>10.423</v>
      </c>
      <c r="E104" s="364">
        <v>657.06600000000003</v>
      </c>
      <c r="F104" s="239">
        <f t="shared" si="25"/>
        <v>273.077</v>
      </c>
      <c r="G104" s="239">
        <f t="shared" si="26"/>
        <v>17214.774000000001</v>
      </c>
      <c r="H104" s="216">
        <f>'09-2022'!P110</f>
        <v>0</v>
      </c>
      <c r="I104" s="307">
        <f t="shared" si="27"/>
        <v>273.077</v>
      </c>
      <c r="J104" s="303">
        <f t="shared" si="28"/>
        <v>63.039999707042341</v>
      </c>
      <c r="K104" s="338">
        <v>8.33</v>
      </c>
      <c r="L104" s="308">
        <f t="shared" si="29"/>
        <v>94.731999999999999</v>
      </c>
      <c r="M104" s="303">
        <f t="shared" si="33"/>
        <v>0</v>
      </c>
      <c r="N104" s="303">
        <f t="shared" si="34"/>
        <v>22.532288138438037</v>
      </c>
      <c r="O104" s="303">
        <f t="shared" si="35"/>
        <v>0</v>
      </c>
      <c r="P104" s="303">
        <f t="shared" si="36"/>
        <v>0</v>
      </c>
      <c r="Q104" s="303">
        <f t="shared" si="37"/>
        <v>42.240747316848442</v>
      </c>
      <c r="R104" s="303">
        <f t="shared" si="30"/>
        <v>94.731999999999999</v>
      </c>
      <c r="S104" s="213">
        <f t="shared" si="31"/>
        <v>0</v>
      </c>
      <c r="T104" s="378">
        <f t="shared" si="32"/>
        <v>200</v>
      </c>
      <c r="U104" s="303">
        <f t="shared" si="38"/>
        <v>0</v>
      </c>
      <c r="V104" s="303">
        <f t="shared" si="39"/>
        <v>42.240747316848442</v>
      </c>
      <c r="W104" s="303">
        <f t="shared" si="40"/>
        <v>20.799252390193899</v>
      </c>
      <c r="X104" s="378">
        <f t="shared" si="41"/>
        <v>73.076999999999998</v>
      </c>
      <c r="Y104" s="379">
        <f t="shared" si="42"/>
        <v>1519.9469669181995</v>
      </c>
    </row>
    <row r="105" spans="1:25" x14ac:dyDescent="0.25">
      <c r="A105" s="202">
        <f>'09-2022'!A111</f>
        <v>44809.166666666424</v>
      </c>
      <c r="B105" s="362">
        <v>355.45</v>
      </c>
      <c r="C105" s="363">
        <v>20872.024000000001</v>
      </c>
      <c r="D105" s="364">
        <v>90.120999999999995</v>
      </c>
      <c r="E105" s="364">
        <v>5291.9049999999997</v>
      </c>
      <c r="F105" s="239">
        <f t="shared" si="25"/>
        <v>265.32900000000001</v>
      </c>
      <c r="G105" s="239">
        <f t="shared" si="26"/>
        <v>15580.119000000002</v>
      </c>
      <c r="H105" s="216">
        <f>'09-2022'!P111</f>
        <v>0</v>
      </c>
      <c r="I105" s="307">
        <f t="shared" si="27"/>
        <v>265.32900000000001</v>
      </c>
      <c r="J105" s="303">
        <f t="shared" si="28"/>
        <v>58.7200004522687</v>
      </c>
      <c r="K105" s="338">
        <v>8.33</v>
      </c>
      <c r="L105" s="308">
        <f t="shared" si="29"/>
        <v>94.731999999999999</v>
      </c>
      <c r="M105" s="303">
        <f t="shared" si="33"/>
        <v>0</v>
      </c>
      <c r="N105" s="303">
        <f t="shared" si="34"/>
        <v>22.532288138438037</v>
      </c>
      <c r="O105" s="303">
        <f t="shared" si="35"/>
        <v>0</v>
      </c>
      <c r="P105" s="303">
        <f t="shared" si="36"/>
        <v>0</v>
      </c>
      <c r="Q105" s="303">
        <f t="shared" si="37"/>
        <v>42.240747316848442</v>
      </c>
      <c r="R105" s="303">
        <f t="shared" si="30"/>
        <v>94.731999999999999</v>
      </c>
      <c r="S105" s="213">
        <f t="shared" si="31"/>
        <v>0</v>
      </c>
      <c r="T105" s="378">
        <f t="shared" si="32"/>
        <v>200</v>
      </c>
      <c r="U105" s="303">
        <f t="shared" si="38"/>
        <v>0</v>
      </c>
      <c r="V105" s="303">
        <f t="shared" si="39"/>
        <v>42.240747316848442</v>
      </c>
      <c r="W105" s="303">
        <f t="shared" si="40"/>
        <v>16.479253135420258</v>
      </c>
      <c r="X105" s="378">
        <f t="shared" si="41"/>
        <v>65.329000000000008</v>
      </c>
      <c r="Y105" s="379">
        <f t="shared" si="42"/>
        <v>1076.5731280838702</v>
      </c>
    </row>
    <row r="106" spans="1:25" x14ac:dyDescent="0.25">
      <c r="A106" s="202">
        <f>'09-2022'!A112</f>
        <v>44809.208333333088</v>
      </c>
      <c r="B106" s="362">
        <v>463.45</v>
      </c>
      <c r="C106" s="363">
        <v>26741.064999999999</v>
      </c>
      <c r="D106" s="364">
        <v>199.63300000000001</v>
      </c>
      <c r="E106" s="364">
        <v>11518.824000000001</v>
      </c>
      <c r="F106" s="239">
        <f t="shared" si="25"/>
        <v>263.81700000000001</v>
      </c>
      <c r="G106" s="239">
        <f t="shared" si="26"/>
        <v>15222.240999999998</v>
      </c>
      <c r="H106" s="216">
        <f>'09-2022'!P112</f>
        <v>0</v>
      </c>
      <c r="I106" s="307">
        <f t="shared" si="27"/>
        <v>263.81700000000001</v>
      </c>
      <c r="J106" s="303">
        <f t="shared" si="28"/>
        <v>57.700000379050621</v>
      </c>
      <c r="K106" s="338">
        <v>8.33</v>
      </c>
      <c r="L106" s="308">
        <f t="shared" si="29"/>
        <v>94.731999999999999</v>
      </c>
      <c r="M106" s="303">
        <f t="shared" si="33"/>
        <v>0</v>
      </c>
      <c r="N106" s="303">
        <f t="shared" si="34"/>
        <v>22.532288138438037</v>
      </c>
      <c r="O106" s="303">
        <f t="shared" si="35"/>
        <v>0</v>
      </c>
      <c r="P106" s="303">
        <f t="shared" si="36"/>
        <v>0</v>
      </c>
      <c r="Q106" s="303">
        <f t="shared" si="37"/>
        <v>42.240747316848442</v>
      </c>
      <c r="R106" s="303">
        <f t="shared" si="30"/>
        <v>94.731999999999999</v>
      </c>
      <c r="S106" s="213">
        <f t="shared" si="31"/>
        <v>0</v>
      </c>
      <c r="T106" s="378">
        <f t="shared" si="32"/>
        <v>200</v>
      </c>
      <c r="U106" s="303">
        <f t="shared" si="38"/>
        <v>0</v>
      </c>
      <c r="V106" s="303">
        <f t="shared" si="39"/>
        <v>42.240747316848442</v>
      </c>
      <c r="W106" s="303">
        <f t="shared" si="40"/>
        <v>15.45925306220218</v>
      </c>
      <c r="X106" s="378">
        <f t="shared" si="41"/>
        <v>63.817000000000007</v>
      </c>
      <c r="Y106" s="379">
        <f t="shared" si="42"/>
        <v>986.56315267055663</v>
      </c>
    </row>
    <row r="107" spans="1:25" x14ac:dyDescent="0.25">
      <c r="A107" s="202">
        <f>'09-2022'!A113</f>
        <v>44809.249999999753</v>
      </c>
      <c r="B107" s="362">
        <v>414.45</v>
      </c>
      <c r="C107" s="363">
        <v>24154.146000000001</v>
      </c>
      <c r="D107" s="364">
        <v>141.43100000000001</v>
      </c>
      <c r="E107" s="364">
        <v>8242.5990000000002</v>
      </c>
      <c r="F107" s="239">
        <f t="shared" si="25"/>
        <v>273.01900000000001</v>
      </c>
      <c r="G107" s="239">
        <f t="shared" si="26"/>
        <v>15911.547</v>
      </c>
      <c r="H107" s="216">
        <f>'09-2022'!P113</f>
        <v>0</v>
      </c>
      <c r="I107" s="307">
        <f t="shared" si="27"/>
        <v>273.01900000000001</v>
      </c>
      <c r="J107" s="303">
        <f t="shared" si="28"/>
        <v>58.279998827920402</v>
      </c>
      <c r="K107" s="338">
        <v>8.33</v>
      </c>
      <c r="L107" s="308">
        <f t="shared" si="29"/>
        <v>94.731999999999999</v>
      </c>
      <c r="M107" s="303">
        <f t="shared" si="33"/>
        <v>0</v>
      </c>
      <c r="N107" s="303">
        <f t="shared" si="34"/>
        <v>22.532288138438037</v>
      </c>
      <c r="O107" s="303">
        <f t="shared" si="35"/>
        <v>0</v>
      </c>
      <c r="P107" s="303">
        <f t="shared" si="36"/>
        <v>0</v>
      </c>
      <c r="Q107" s="303">
        <f t="shared" si="37"/>
        <v>42.240747316848442</v>
      </c>
      <c r="R107" s="303">
        <f t="shared" si="30"/>
        <v>94.731999999999999</v>
      </c>
      <c r="S107" s="213">
        <f t="shared" si="31"/>
        <v>0</v>
      </c>
      <c r="T107" s="378">
        <f t="shared" si="32"/>
        <v>200</v>
      </c>
      <c r="U107" s="303">
        <f t="shared" si="38"/>
        <v>0</v>
      </c>
      <c r="V107" s="303">
        <f t="shared" si="39"/>
        <v>42.240747316848442</v>
      </c>
      <c r="W107" s="303">
        <f t="shared" si="40"/>
        <v>16.03925151107196</v>
      </c>
      <c r="X107" s="378">
        <f t="shared" si="41"/>
        <v>73.019000000000005</v>
      </c>
      <c r="Y107" s="379">
        <f t="shared" si="42"/>
        <v>1171.1701060869636</v>
      </c>
    </row>
    <row r="108" spans="1:25" x14ac:dyDescent="0.25">
      <c r="A108" s="202">
        <f>'09-2022'!A114</f>
        <v>44809.291666666417</v>
      </c>
      <c r="B108" s="362">
        <v>479.9</v>
      </c>
      <c r="C108" s="363">
        <v>29940.960999999999</v>
      </c>
      <c r="D108" s="364">
        <v>193.17</v>
      </c>
      <c r="E108" s="364">
        <v>12051.876</v>
      </c>
      <c r="F108" s="239">
        <f t="shared" si="25"/>
        <v>286.73</v>
      </c>
      <c r="G108" s="239">
        <f t="shared" si="26"/>
        <v>17889.084999999999</v>
      </c>
      <c r="H108" s="216">
        <f>'09-2022'!P114</f>
        <v>0</v>
      </c>
      <c r="I108" s="307">
        <f t="shared" si="27"/>
        <v>286.73</v>
      </c>
      <c r="J108" s="303">
        <f t="shared" si="28"/>
        <v>62.390001046280467</v>
      </c>
      <c r="K108" s="338">
        <v>8.33</v>
      </c>
      <c r="L108" s="308">
        <f t="shared" si="29"/>
        <v>94.731999999999999</v>
      </c>
      <c r="M108" s="303">
        <f t="shared" si="33"/>
        <v>0</v>
      </c>
      <c r="N108" s="303">
        <f t="shared" si="34"/>
        <v>22.532288138438037</v>
      </c>
      <c r="O108" s="303">
        <f t="shared" si="35"/>
        <v>0</v>
      </c>
      <c r="P108" s="303">
        <f t="shared" si="36"/>
        <v>0</v>
      </c>
      <c r="Q108" s="303">
        <f t="shared" si="37"/>
        <v>42.240747316848442</v>
      </c>
      <c r="R108" s="303">
        <f t="shared" si="30"/>
        <v>94.731999999999999</v>
      </c>
      <c r="S108" s="213">
        <f t="shared" si="31"/>
        <v>0</v>
      </c>
      <c r="T108" s="378">
        <f t="shared" si="32"/>
        <v>200</v>
      </c>
      <c r="U108" s="303">
        <f t="shared" si="38"/>
        <v>0</v>
      </c>
      <c r="V108" s="303">
        <f t="shared" si="39"/>
        <v>42.240747316848442</v>
      </c>
      <c r="W108" s="303">
        <f t="shared" si="40"/>
        <v>20.149253729432026</v>
      </c>
      <c r="X108" s="378">
        <f t="shared" si="41"/>
        <v>86.730000000000018</v>
      </c>
      <c r="Y108" s="379">
        <f t="shared" si="42"/>
        <v>1747.5447759536401</v>
      </c>
    </row>
    <row r="109" spans="1:25" x14ac:dyDescent="0.25">
      <c r="A109" s="202">
        <f>'09-2022'!A115</f>
        <v>44809.333333333081</v>
      </c>
      <c r="B109" s="362">
        <v>441.1</v>
      </c>
      <c r="C109" s="363">
        <v>27312.912</v>
      </c>
      <c r="D109" s="364">
        <v>146.09100000000001</v>
      </c>
      <c r="E109" s="364">
        <v>9045.9549999999999</v>
      </c>
      <c r="F109" s="239">
        <f t="shared" si="25"/>
        <v>295.00900000000001</v>
      </c>
      <c r="G109" s="239">
        <f t="shared" si="26"/>
        <v>18266.957000000002</v>
      </c>
      <c r="H109" s="216">
        <f>'09-2022'!P115</f>
        <v>0</v>
      </c>
      <c r="I109" s="307">
        <f t="shared" si="27"/>
        <v>295.00900000000001</v>
      </c>
      <c r="J109" s="303">
        <f t="shared" si="28"/>
        <v>61.91999905087642</v>
      </c>
      <c r="K109" s="338">
        <v>8.33</v>
      </c>
      <c r="L109" s="308">
        <f t="shared" si="29"/>
        <v>94.731999999999999</v>
      </c>
      <c r="M109" s="303">
        <f t="shared" si="33"/>
        <v>0</v>
      </c>
      <c r="N109" s="303">
        <f t="shared" si="34"/>
        <v>22.532288138438037</v>
      </c>
      <c r="O109" s="303">
        <f t="shared" si="35"/>
        <v>0</v>
      </c>
      <c r="P109" s="303">
        <f t="shared" si="36"/>
        <v>0</v>
      </c>
      <c r="Q109" s="303">
        <f t="shared" si="37"/>
        <v>42.240747316848442</v>
      </c>
      <c r="R109" s="303">
        <f t="shared" si="30"/>
        <v>94.731999999999999</v>
      </c>
      <c r="S109" s="213">
        <f t="shared" si="31"/>
        <v>0</v>
      </c>
      <c r="T109" s="378">
        <f t="shared" si="32"/>
        <v>200</v>
      </c>
      <c r="U109" s="303">
        <f t="shared" si="38"/>
        <v>0</v>
      </c>
      <c r="V109" s="303">
        <f t="shared" si="39"/>
        <v>42.240747316848442</v>
      </c>
      <c r="W109" s="303">
        <f t="shared" si="40"/>
        <v>19.679251734027979</v>
      </c>
      <c r="X109" s="378">
        <f t="shared" si="41"/>
        <v>95.009000000000015</v>
      </c>
      <c r="Y109" s="379">
        <f t="shared" si="42"/>
        <v>1869.7060279982645</v>
      </c>
    </row>
    <row r="110" spans="1:25" x14ac:dyDescent="0.25">
      <c r="A110" s="202">
        <f>'09-2022'!A116</f>
        <v>44809.374999999745</v>
      </c>
      <c r="B110" s="362">
        <v>471.7</v>
      </c>
      <c r="C110" s="363">
        <v>31599.183000000001</v>
      </c>
      <c r="D110" s="364">
        <v>166.672</v>
      </c>
      <c r="E110" s="364">
        <v>11165.357</v>
      </c>
      <c r="F110" s="239">
        <f t="shared" si="25"/>
        <v>305.02800000000002</v>
      </c>
      <c r="G110" s="239">
        <f t="shared" si="26"/>
        <v>20433.826000000001</v>
      </c>
      <c r="H110" s="216">
        <f>'09-2022'!P116</f>
        <v>0</v>
      </c>
      <c r="I110" s="307">
        <f t="shared" si="27"/>
        <v>305.02800000000002</v>
      </c>
      <c r="J110" s="303">
        <f t="shared" si="28"/>
        <v>66.990000917948521</v>
      </c>
      <c r="K110" s="338">
        <v>8.33</v>
      </c>
      <c r="L110" s="308">
        <f t="shared" si="29"/>
        <v>94.731999999999999</v>
      </c>
      <c r="M110" s="303">
        <f t="shared" si="33"/>
        <v>0</v>
      </c>
      <c r="N110" s="303">
        <f t="shared" si="34"/>
        <v>22.532288138438037</v>
      </c>
      <c r="O110" s="303">
        <f t="shared" si="35"/>
        <v>0</v>
      </c>
      <c r="P110" s="303">
        <f t="shared" si="36"/>
        <v>0</v>
      </c>
      <c r="Q110" s="303">
        <f t="shared" si="37"/>
        <v>42.240747316848442</v>
      </c>
      <c r="R110" s="303">
        <f t="shared" si="30"/>
        <v>94.731999999999999</v>
      </c>
      <c r="S110" s="213">
        <f t="shared" si="31"/>
        <v>0</v>
      </c>
      <c r="T110" s="378">
        <f t="shared" si="32"/>
        <v>200</v>
      </c>
      <c r="U110" s="303">
        <f t="shared" si="38"/>
        <v>0</v>
      </c>
      <c r="V110" s="303">
        <f t="shared" si="39"/>
        <v>42.240747316848442</v>
      </c>
      <c r="W110" s="303">
        <f t="shared" si="40"/>
        <v>24.749253601100079</v>
      </c>
      <c r="X110" s="378">
        <f t="shared" si="41"/>
        <v>105.02800000000002</v>
      </c>
      <c r="Y110" s="379">
        <f t="shared" si="42"/>
        <v>2599.3646072163397</v>
      </c>
    </row>
    <row r="111" spans="1:25" x14ac:dyDescent="0.25">
      <c r="A111" s="202">
        <f>'09-2022'!A117</f>
        <v>44809.41666666641</v>
      </c>
      <c r="B111" s="362">
        <v>373.7</v>
      </c>
      <c r="C111" s="363">
        <v>26435.538</v>
      </c>
      <c r="D111" s="364">
        <v>53.709000000000003</v>
      </c>
      <c r="E111" s="364">
        <v>3799.375</v>
      </c>
      <c r="F111" s="239">
        <f t="shared" si="25"/>
        <v>319.99099999999999</v>
      </c>
      <c r="G111" s="239">
        <f t="shared" si="26"/>
        <v>22636.163</v>
      </c>
      <c r="H111" s="216">
        <f>'09-2022'!P117</f>
        <v>0</v>
      </c>
      <c r="I111" s="307">
        <f t="shared" si="27"/>
        <v>319.99099999999999</v>
      </c>
      <c r="J111" s="303">
        <f t="shared" si="28"/>
        <v>70.739998937470119</v>
      </c>
      <c r="K111" s="338">
        <v>8.33</v>
      </c>
      <c r="L111" s="308">
        <f t="shared" si="29"/>
        <v>94.731999999999999</v>
      </c>
      <c r="M111" s="303">
        <f t="shared" si="33"/>
        <v>0</v>
      </c>
      <c r="N111" s="303">
        <f t="shared" si="34"/>
        <v>22.532288138438037</v>
      </c>
      <c r="O111" s="303">
        <f t="shared" si="35"/>
        <v>0</v>
      </c>
      <c r="P111" s="303">
        <f t="shared" si="36"/>
        <v>0</v>
      </c>
      <c r="Q111" s="303">
        <f t="shared" si="37"/>
        <v>42.240747316848442</v>
      </c>
      <c r="R111" s="303">
        <f t="shared" si="30"/>
        <v>94.731999999999999</v>
      </c>
      <c r="S111" s="213">
        <f t="shared" si="31"/>
        <v>0</v>
      </c>
      <c r="T111" s="378">
        <f t="shared" si="32"/>
        <v>200</v>
      </c>
      <c r="U111" s="303">
        <f t="shared" si="38"/>
        <v>0</v>
      </c>
      <c r="V111" s="303">
        <f t="shared" si="39"/>
        <v>42.240747316848442</v>
      </c>
      <c r="W111" s="303">
        <f t="shared" si="40"/>
        <v>28.499251620621678</v>
      </c>
      <c r="X111" s="378">
        <f t="shared" si="41"/>
        <v>119.99099999999999</v>
      </c>
      <c r="Y111" s="379">
        <f t="shared" si="42"/>
        <v>3419.6537012100152</v>
      </c>
    </row>
    <row r="112" spans="1:25" x14ac:dyDescent="0.25">
      <c r="A112" s="202">
        <f>'09-2022'!A118</f>
        <v>44809.458333333074</v>
      </c>
      <c r="B112" s="362">
        <v>533.65</v>
      </c>
      <c r="C112" s="363">
        <v>38929.767500000002</v>
      </c>
      <c r="D112" s="364">
        <v>187.49799999999999</v>
      </c>
      <c r="E112" s="364">
        <v>13677.98</v>
      </c>
      <c r="F112" s="239">
        <f t="shared" si="25"/>
        <v>346.15199999999999</v>
      </c>
      <c r="G112" s="239">
        <f t="shared" si="26"/>
        <v>25251.787500000002</v>
      </c>
      <c r="H112" s="216">
        <f>'09-2022'!P118</f>
        <v>0</v>
      </c>
      <c r="I112" s="307">
        <f t="shared" si="27"/>
        <v>346.15199999999999</v>
      </c>
      <c r="J112" s="303">
        <f t="shared" si="28"/>
        <v>72.949997399986145</v>
      </c>
      <c r="K112" s="338">
        <v>8.33</v>
      </c>
      <c r="L112" s="308">
        <f t="shared" si="29"/>
        <v>94.731999999999999</v>
      </c>
      <c r="M112" s="303">
        <f t="shared" si="33"/>
        <v>0</v>
      </c>
      <c r="N112" s="303">
        <f t="shared" si="34"/>
        <v>22.532288138438037</v>
      </c>
      <c r="O112" s="303">
        <f t="shared" si="35"/>
        <v>0</v>
      </c>
      <c r="P112" s="303">
        <f t="shared" si="36"/>
        <v>0</v>
      </c>
      <c r="Q112" s="303">
        <f t="shared" si="37"/>
        <v>42.240747316848442</v>
      </c>
      <c r="R112" s="303">
        <f t="shared" si="30"/>
        <v>94.731999999999999</v>
      </c>
      <c r="S112" s="213">
        <f t="shared" si="31"/>
        <v>0</v>
      </c>
      <c r="T112" s="378">
        <f t="shared" si="32"/>
        <v>200</v>
      </c>
      <c r="U112" s="303">
        <f t="shared" si="38"/>
        <v>0</v>
      </c>
      <c r="V112" s="303">
        <f t="shared" si="39"/>
        <v>42.240747316848442</v>
      </c>
      <c r="W112" s="303">
        <f t="shared" si="40"/>
        <v>30.709250083137704</v>
      </c>
      <c r="X112" s="378">
        <f t="shared" si="41"/>
        <v>146.15199999999999</v>
      </c>
      <c r="Y112" s="379">
        <f t="shared" si="42"/>
        <v>4488.2183181507417</v>
      </c>
    </row>
    <row r="113" spans="1:25" x14ac:dyDescent="0.25">
      <c r="A113" s="202">
        <f>'09-2022'!A119</f>
        <v>44809.499999999738</v>
      </c>
      <c r="B113" s="362">
        <v>426.15</v>
      </c>
      <c r="C113" s="363">
        <v>33273.792000000001</v>
      </c>
      <c r="D113" s="364">
        <v>55.137999999999998</v>
      </c>
      <c r="E113" s="364">
        <v>4305.1750000000002</v>
      </c>
      <c r="F113" s="239">
        <f t="shared" si="25"/>
        <v>371.012</v>
      </c>
      <c r="G113" s="239">
        <f t="shared" si="26"/>
        <v>28968.617000000002</v>
      </c>
      <c r="H113" s="216">
        <f>'09-2022'!P119</f>
        <v>0</v>
      </c>
      <c r="I113" s="307">
        <f t="shared" si="27"/>
        <v>371.012</v>
      </c>
      <c r="J113" s="303">
        <f t="shared" si="28"/>
        <v>78.080000107813234</v>
      </c>
      <c r="K113" s="338">
        <v>8.33</v>
      </c>
      <c r="L113" s="308">
        <f t="shared" si="29"/>
        <v>94.731999999999999</v>
      </c>
      <c r="M113" s="303">
        <f t="shared" si="33"/>
        <v>0</v>
      </c>
      <c r="N113" s="303">
        <f t="shared" si="34"/>
        <v>22.532288138438037</v>
      </c>
      <c r="O113" s="303">
        <f t="shared" si="35"/>
        <v>0</v>
      </c>
      <c r="P113" s="303">
        <f t="shared" si="36"/>
        <v>0</v>
      </c>
      <c r="Q113" s="303">
        <f t="shared" si="37"/>
        <v>42.240747316848442</v>
      </c>
      <c r="R113" s="303">
        <f t="shared" si="30"/>
        <v>94.731999999999999</v>
      </c>
      <c r="S113" s="213">
        <f t="shared" si="31"/>
        <v>0</v>
      </c>
      <c r="T113" s="378">
        <f t="shared" si="32"/>
        <v>200</v>
      </c>
      <c r="U113" s="303">
        <f t="shared" si="38"/>
        <v>0</v>
      </c>
      <c r="V113" s="303">
        <f t="shared" si="39"/>
        <v>42.240747316848442</v>
      </c>
      <c r="W113" s="303">
        <f t="shared" si="40"/>
        <v>35.839252790964792</v>
      </c>
      <c r="X113" s="378">
        <f t="shared" si="41"/>
        <v>171.012</v>
      </c>
      <c r="Y113" s="379">
        <f t="shared" si="42"/>
        <v>6128.9422982884707</v>
      </c>
    </row>
    <row r="114" spans="1:25" x14ac:dyDescent="0.25">
      <c r="A114" s="202">
        <f>'09-2022'!A120</f>
        <v>44809.541666666402</v>
      </c>
      <c r="B114" s="362">
        <v>392</v>
      </c>
      <c r="C114" s="363">
        <v>34476.400000000001</v>
      </c>
      <c r="D114" s="364">
        <v>2.5139999999999998</v>
      </c>
      <c r="E114" s="364">
        <v>221.10599999999999</v>
      </c>
      <c r="F114" s="239">
        <f t="shared" si="25"/>
        <v>389.48599999999999</v>
      </c>
      <c r="G114" s="239">
        <f t="shared" si="26"/>
        <v>34255.294000000002</v>
      </c>
      <c r="H114" s="216">
        <f>'09-2022'!P120</f>
        <v>0</v>
      </c>
      <c r="I114" s="307">
        <f t="shared" si="27"/>
        <v>389.48599999999999</v>
      </c>
      <c r="J114" s="303">
        <f t="shared" si="28"/>
        <v>87.950000770245921</v>
      </c>
      <c r="K114" s="338">
        <v>8.33</v>
      </c>
      <c r="L114" s="308">
        <f t="shared" si="29"/>
        <v>94.731999999999999</v>
      </c>
      <c r="M114" s="303">
        <f t="shared" si="33"/>
        <v>0</v>
      </c>
      <c r="N114" s="303">
        <f t="shared" si="34"/>
        <v>22.532288138438037</v>
      </c>
      <c r="O114" s="303">
        <f t="shared" si="35"/>
        <v>0</v>
      </c>
      <c r="P114" s="303">
        <f t="shared" si="36"/>
        <v>0</v>
      </c>
      <c r="Q114" s="303">
        <f t="shared" si="37"/>
        <v>42.240747316848442</v>
      </c>
      <c r="R114" s="303">
        <f t="shared" si="30"/>
        <v>94.731999999999999</v>
      </c>
      <c r="S114" s="213">
        <f t="shared" si="31"/>
        <v>0</v>
      </c>
      <c r="T114" s="378">
        <f t="shared" si="32"/>
        <v>200</v>
      </c>
      <c r="U114" s="303">
        <f t="shared" si="38"/>
        <v>0</v>
      </c>
      <c r="V114" s="303">
        <f t="shared" si="39"/>
        <v>42.240747316848442</v>
      </c>
      <c r="W114" s="303">
        <f t="shared" si="40"/>
        <v>45.70925345339748</v>
      </c>
      <c r="X114" s="378">
        <f t="shared" si="41"/>
        <v>189.48599999999999</v>
      </c>
      <c r="Y114" s="379">
        <f t="shared" si="42"/>
        <v>8661.2635998704736</v>
      </c>
    </row>
    <row r="115" spans="1:25" x14ac:dyDescent="0.25">
      <c r="A115" s="202">
        <f>'09-2022'!A121</f>
        <v>44809.583333333067</v>
      </c>
      <c r="B115" s="362">
        <v>601</v>
      </c>
      <c r="C115" s="363">
        <v>54985.49</v>
      </c>
      <c r="D115" s="364">
        <v>200.77799999999999</v>
      </c>
      <c r="E115" s="364">
        <v>18369.179</v>
      </c>
      <c r="F115" s="239">
        <f t="shared" si="25"/>
        <v>400.22199999999998</v>
      </c>
      <c r="G115" s="239">
        <f t="shared" si="26"/>
        <v>36616.311000000002</v>
      </c>
      <c r="H115" s="216">
        <f>'09-2022'!P121</f>
        <v>0</v>
      </c>
      <c r="I115" s="307">
        <f t="shared" si="27"/>
        <v>400.22199999999998</v>
      </c>
      <c r="J115" s="303">
        <f t="shared" si="28"/>
        <v>91.490000549694926</v>
      </c>
      <c r="K115" s="338">
        <v>8.33</v>
      </c>
      <c r="L115" s="308">
        <f t="shared" si="29"/>
        <v>94.731999999999999</v>
      </c>
      <c r="M115" s="303">
        <f t="shared" si="33"/>
        <v>0</v>
      </c>
      <c r="N115" s="303">
        <f t="shared" si="34"/>
        <v>22.532288138438037</v>
      </c>
      <c r="O115" s="303">
        <f t="shared" si="35"/>
        <v>0</v>
      </c>
      <c r="P115" s="303">
        <f t="shared" si="36"/>
        <v>0</v>
      </c>
      <c r="Q115" s="303">
        <f t="shared" si="37"/>
        <v>42.240747316848442</v>
      </c>
      <c r="R115" s="303">
        <f t="shared" si="30"/>
        <v>94.731999999999999</v>
      </c>
      <c r="S115" s="213">
        <f t="shared" si="31"/>
        <v>0</v>
      </c>
      <c r="T115" s="378">
        <f t="shared" si="32"/>
        <v>200</v>
      </c>
      <c r="U115" s="303">
        <f t="shared" si="38"/>
        <v>0</v>
      </c>
      <c r="V115" s="303">
        <f t="shared" si="39"/>
        <v>42.240747316848442</v>
      </c>
      <c r="W115" s="303">
        <f t="shared" si="40"/>
        <v>49.249253232846485</v>
      </c>
      <c r="X115" s="378">
        <f t="shared" si="41"/>
        <v>200.22199999999998</v>
      </c>
      <c r="Y115" s="379">
        <f t="shared" si="42"/>
        <v>9860.7839807869877</v>
      </c>
    </row>
    <row r="116" spans="1:25" x14ac:dyDescent="0.25">
      <c r="A116" s="202">
        <f>'09-2022'!A122</f>
        <v>44809.624999999731</v>
      </c>
      <c r="B116" s="362">
        <v>529.5</v>
      </c>
      <c r="C116" s="363">
        <v>49524.135000000002</v>
      </c>
      <c r="D116" s="364">
        <v>123.819</v>
      </c>
      <c r="E116" s="364">
        <v>11580.790999999999</v>
      </c>
      <c r="F116" s="239">
        <f t="shared" si="25"/>
        <v>405.68099999999998</v>
      </c>
      <c r="G116" s="239">
        <f t="shared" si="26"/>
        <v>37943.344000000005</v>
      </c>
      <c r="H116" s="216">
        <f>'09-2022'!P122</f>
        <v>0</v>
      </c>
      <c r="I116" s="307">
        <f t="shared" si="27"/>
        <v>405.68099999999998</v>
      </c>
      <c r="J116" s="303">
        <f t="shared" si="28"/>
        <v>93.530000172549379</v>
      </c>
      <c r="K116" s="338">
        <v>8.33</v>
      </c>
      <c r="L116" s="308">
        <f t="shared" si="29"/>
        <v>94.731999999999999</v>
      </c>
      <c r="M116" s="303">
        <f t="shared" si="33"/>
        <v>0</v>
      </c>
      <c r="N116" s="303">
        <f t="shared" si="34"/>
        <v>22.532288138438037</v>
      </c>
      <c r="O116" s="303">
        <f t="shared" si="35"/>
        <v>0</v>
      </c>
      <c r="P116" s="303">
        <f t="shared" si="36"/>
        <v>0</v>
      </c>
      <c r="Q116" s="303">
        <f t="shared" si="37"/>
        <v>42.240747316848442</v>
      </c>
      <c r="R116" s="303">
        <f t="shared" si="30"/>
        <v>94.731999999999999</v>
      </c>
      <c r="S116" s="213">
        <f t="shared" si="31"/>
        <v>0</v>
      </c>
      <c r="T116" s="378">
        <f t="shared" si="32"/>
        <v>200</v>
      </c>
      <c r="U116" s="303">
        <f t="shared" si="38"/>
        <v>0</v>
      </c>
      <c r="V116" s="303">
        <f t="shared" si="39"/>
        <v>42.240747316848442</v>
      </c>
      <c r="W116" s="303">
        <f t="shared" si="40"/>
        <v>51.289252855700937</v>
      </c>
      <c r="X116" s="378">
        <f t="shared" si="41"/>
        <v>205.68099999999998</v>
      </c>
      <c r="Y116" s="379">
        <f t="shared" si="42"/>
        <v>10549.224816613423</v>
      </c>
    </row>
    <row r="117" spans="1:25" x14ac:dyDescent="0.25">
      <c r="A117" s="202">
        <f>'09-2022'!A123</f>
        <v>44809.666666666395</v>
      </c>
      <c r="B117" s="362">
        <v>525.35</v>
      </c>
      <c r="C117" s="363">
        <v>52944.773000000001</v>
      </c>
      <c r="D117" s="364">
        <v>112.797</v>
      </c>
      <c r="E117" s="364">
        <v>11367.682000000001</v>
      </c>
      <c r="F117" s="239">
        <f t="shared" si="25"/>
        <v>412.553</v>
      </c>
      <c r="G117" s="239">
        <f t="shared" si="26"/>
        <v>41577.091</v>
      </c>
      <c r="H117" s="216">
        <f>'09-2022'!P123</f>
        <v>0</v>
      </c>
      <c r="I117" s="307">
        <f t="shared" si="27"/>
        <v>412.553</v>
      </c>
      <c r="J117" s="303">
        <f t="shared" si="28"/>
        <v>100.77999917586347</v>
      </c>
      <c r="K117" s="338">
        <v>8.33</v>
      </c>
      <c r="L117" s="308">
        <f t="shared" si="29"/>
        <v>94.731999999999999</v>
      </c>
      <c r="M117" s="303">
        <f t="shared" si="33"/>
        <v>0</v>
      </c>
      <c r="N117" s="303">
        <f t="shared" si="34"/>
        <v>22.532288138438037</v>
      </c>
      <c r="O117" s="303">
        <f t="shared" si="35"/>
        <v>0</v>
      </c>
      <c r="P117" s="303">
        <f t="shared" si="36"/>
        <v>0</v>
      </c>
      <c r="Q117" s="303">
        <f t="shared" si="37"/>
        <v>42.240747316848442</v>
      </c>
      <c r="R117" s="303">
        <f t="shared" si="30"/>
        <v>94.731999999999999</v>
      </c>
      <c r="S117" s="213">
        <f t="shared" si="31"/>
        <v>6.0479991758634668</v>
      </c>
      <c r="T117" s="378">
        <f t="shared" si="32"/>
        <v>200</v>
      </c>
      <c r="U117" s="303">
        <f t="shared" si="38"/>
        <v>1209.5998351726935</v>
      </c>
      <c r="V117" s="303">
        <f t="shared" si="39"/>
        <v>42.240747316848442</v>
      </c>
      <c r="W117" s="303">
        <f t="shared" si="40"/>
        <v>58.539251859015025</v>
      </c>
      <c r="X117" s="378">
        <f t="shared" si="41"/>
        <v>212.553</v>
      </c>
      <c r="Y117" s="379">
        <f t="shared" si="42"/>
        <v>12442.693600389221</v>
      </c>
    </row>
    <row r="118" spans="1:25" x14ac:dyDescent="0.25">
      <c r="A118" s="202">
        <f>'09-2022'!A124</f>
        <v>44809.708333333059</v>
      </c>
      <c r="B118" s="362">
        <v>586</v>
      </c>
      <c r="C118" s="363">
        <v>64225.599999999999</v>
      </c>
      <c r="D118" s="364">
        <v>158.87899999999999</v>
      </c>
      <c r="E118" s="364">
        <v>17413.137999999999</v>
      </c>
      <c r="F118" s="239">
        <f t="shared" si="25"/>
        <v>427.12099999999998</v>
      </c>
      <c r="G118" s="239">
        <f t="shared" si="26"/>
        <v>46812.462</v>
      </c>
      <c r="H118" s="216">
        <f>'09-2022'!P124</f>
        <v>0</v>
      </c>
      <c r="I118" s="307">
        <f t="shared" si="27"/>
        <v>427.12099999999998</v>
      </c>
      <c r="J118" s="303">
        <f t="shared" si="28"/>
        <v>109.60000093650278</v>
      </c>
      <c r="K118" s="338">
        <v>8.33</v>
      </c>
      <c r="L118" s="308">
        <f t="shared" si="29"/>
        <v>94.731999999999999</v>
      </c>
      <c r="M118" s="303">
        <f t="shared" si="33"/>
        <v>0</v>
      </c>
      <c r="N118" s="303">
        <f t="shared" si="34"/>
        <v>22.532288138438037</v>
      </c>
      <c r="O118" s="303">
        <f t="shared" si="35"/>
        <v>0</v>
      </c>
      <c r="P118" s="303">
        <f t="shared" si="36"/>
        <v>0</v>
      </c>
      <c r="Q118" s="303">
        <f t="shared" si="37"/>
        <v>42.240747316848442</v>
      </c>
      <c r="R118" s="303">
        <f t="shared" si="30"/>
        <v>94.731999999999999</v>
      </c>
      <c r="S118" s="213">
        <f t="shared" si="31"/>
        <v>14.868000936502781</v>
      </c>
      <c r="T118" s="378">
        <f t="shared" si="32"/>
        <v>200</v>
      </c>
      <c r="U118" s="303">
        <f t="shared" si="38"/>
        <v>2973.6001873005562</v>
      </c>
      <c r="V118" s="303">
        <f t="shared" si="39"/>
        <v>42.240747316848442</v>
      </c>
      <c r="W118" s="303">
        <f t="shared" si="40"/>
        <v>67.359253619654339</v>
      </c>
      <c r="X118" s="378">
        <f t="shared" si="41"/>
        <v>227.12099999999998</v>
      </c>
      <c r="Y118" s="379">
        <f t="shared" si="42"/>
        <v>15298.701041349512</v>
      </c>
    </row>
    <row r="119" spans="1:25" x14ac:dyDescent="0.25">
      <c r="A119" s="202">
        <f>'09-2022'!A125</f>
        <v>44809.749999999724</v>
      </c>
      <c r="B119" s="362">
        <v>529.1</v>
      </c>
      <c r="C119" s="363">
        <v>60560.786</v>
      </c>
      <c r="D119" s="364">
        <v>99.049000000000007</v>
      </c>
      <c r="E119" s="364">
        <v>11337.148999999999</v>
      </c>
      <c r="F119" s="239">
        <f t="shared" si="25"/>
        <v>430.05100000000004</v>
      </c>
      <c r="G119" s="239">
        <f t="shared" si="26"/>
        <v>49223.637000000002</v>
      </c>
      <c r="H119" s="216">
        <f>'09-2022'!P125</f>
        <v>0</v>
      </c>
      <c r="I119" s="307">
        <f t="shared" si="27"/>
        <v>430.05100000000004</v>
      </c>
      <c r="J119" s="303">
        <f t="shared" si="28"/>
        <v>114.45999893035942</v>
      </c>
      <c r="K119" s="338">
        <v>8.33</v>
      </c>
      <c r="L119" s="308">
        <f t="shared" si="29"/>
        <v>94.731999999999999</v>
      </c>
      <c r="M119" s="303">
        <f t="shared" si="33"/>
        <v>0</v>
      </c>
      <c r="N119" s="303">
        <f t="shared" si="34"/>
        <v>22.532288138438037</v>
      </c>
      <c r="O119" s="303">
        <f t="shared" si="35"/>
        <v>0</v>
      </c>
      <c r="P119" s="303">
        <f t="shared" si="36"/>
        <v>0</v>
      </c>
      <c r="Q119" s="303">
        <f t="shared" si="37"/>
        <v>42.240747316848442</v>
      </c>
      <c r="R119" s="303">
        <f t="shared" si="30"/>
        <v>94.731999999999999</v>
      </c>
      <c r="S119" s="213">
        <f t="shared" si="31"/>
        <v>19.727998930359419</v>
      </c>
      <c r="T119" s="378">
        <f t="shared" si="32"/>
        <v>200</v>
      </c>
      <c r="U119" s="303">
        <f t="shared" si="38"/>
        <v>3945.599786071884</v>
      </c>
      <c r="V119" s="303">
        <f t="shared" si="39"/>
        <v>42.240747316848442</v>
      </c>
      <c r="W119" s="303">
        <f t="shared" si="40"/>
        <v>72.219251613510977</v>
      </c>
      <c r="X119" s="378">
        <f t="shared" si="41"/>
        <v>230.05100000000004</v>
      </c>
      <c r="Y119" s="379">
        <f t="shared" si="42"/>
        <v>16614.111052939817</v>
      </c>
    </row>
    <row r="120" spans="1:25" x14ac:dyDescent="0.25">
      <c r="A120" s="202">
        <f>'09-2022'!A126</f>
        <v>44809.791666666388</v>
      </c>
      <c r="B120" s="362">
        <v>610.70000000000005</v>
      </c>
      <c r="C120" s="363">
        <v>62926.527999999998</v>
      </c>
      <c r="D120" s="364">
        <v>182.226</v>
      </c>
      <c r="E120" s="364">
        <v>18776.566999999999</v>
      </c>
      <c r="F120" s="239">
        <f t="shared" si="25"/>
        <v>428.47400000000005</v>
      </c>
      <c r="G120" s="239">
        <f t="shared" si="26"/>
        <v>44149.960999999996</v>
      </c>
      <c r="H120" s="216">
        <f>'09-2022'!P126</f>
        <v>0</v>
      </c>
      <c r="I120" s="307">
        <f t="shared" si="27"/>
        <v>428.47400000000005</v>
      </c>
      <c r="J120" s="303">
        <f t="shared" si="28"/>
        <v>103.04000009335454</v>
      </c>
      <c r="K120" s="338">
        <v>8.33</v>
      </c>
      <c r="L120" s="308">
        <f t="shared" si="29"/>
        <v>94.731999999999999</v>
      </c>
      <c r="M120" s="303">
        <f t="shared" si="33"/>
        <v>0</v>
      </c>
      <c r="N120" s="303">
        <f t="shared" si="34"/>
        <v>22.532288138438037</v>
      </c>
      <c r="O120" s="303">
        <f t="shared" si="35"/>
        <v>0</v>
      </c>
      <c r="P120" s="303">
        <f t="shared" si="36"/>
        <v>0</v>
      </c>
      <c r="Q120" s="303">
        <f t="shared" si="37"/>
        <v>42.240747316848442</v>
      </c>
      <c r="R120" s="303">
        <f t="shared" si="30"/>
        <v>94.731999999999999</v>
      </c>
      <c r="S120" s="213">
        <f t="shared" si="31"/>
        <v>8.3080000933545364</v>
      </c>
      <c r="T120" s="378">
        <f t="shared" si="32"/>
        <v>200</v>
      </c>
      <c r="U120" s="303">
        <f t="shared" si="38"/>
        <v>1661.6000186709073</v>
      </c>
      <c r="V120" s="303">
        <f t="shared" si="39"/>
        <v>42.240747316848442</v>
      </c>
      <c r="W120" s="303">
        <f t="shared" si="40"/>
        <v>60.799252776506094</v>
      </c>
      <c r="X120" s="378">
        <f t="shared" si="41"/>
        <v>228.47400000000005</v>
      </c>
      <c r="Y120" s="379">
        <f t="shared" si="42"/>
        <v>13891.048478859457</v>
      </c>
    </row>
    <row r="121" spans="1:25" x14ac:dyDescent="0.25">
      <c r="A121" s="202">
        <f>'09-2022'!A127</f>
        <v>44809.833333333052</v>
      </c>
      <c r="B121" s="362">
        <v>474.65</v>
      </c>
      <c r="C121" s="363">
        <v>47033.068500000001</v>
      </c>
      <c r="D121" s="364">
        <v>56.783999999999999</v>
      </c>
      <c r="E121" s="364">
        <v>5626.7269999999999</v>
      </c>
      <c r="F121" s="239">
        <f t="shared" si="25"/>
        <v>417.86599999999999</v>
      </c>
      <c r="G121" s="239">
        <f t="shared" si="26"/>
        <v>41406.341500000002</v>
      </c>
      <c r="H121" s="216">
        <f>'09-2022'!P127</f>
        <v>0</v>
      </c>
      <c r="I121" s="307">
        <f t="shared" si="27"/>
        <v>417.86599999999999</v>
      </c>
      <c r="J121" s="303">
        <f t="shared" si="28"/>
        <v>99.089998947030878</v>
      </c>
      <c r="K121" s="338">
        <v>8.33</v>
      </c>
      <c r="L121" s="308">
        <f t="shared" si="29"/>
        <v>94.731999999999999</v>
      </c>
      <c r="M121" s="303">
        <f t="shared" si="33"/>
        <v>0</v>
      </c>
      <c r="N121" s="303">
        <f t="shared" si="34"/>
        <v>22.532288138438037</v>
      </c>
      <c r="O121" s="303">
        <f t="shared" si="35"/>
        <v>0</v>
      </c>
      <c r="P121" s="303">
        <f t="shared" si="36"/>
        <v>0</v>
      </c>
      <c r="Q121" s="303">
        <f t="shared" si="37"/>
        <v>42.240747316848442</v>
      </c>
      <c r="R121" s="303">
        <f t="shared" si="30"/>
        <v>94.731999999999999</v>
      </c>
      <c r="S121" s="213">
        <f t="shared" si="31"/>
        <v>4.3579989470308789</v>
      </c>
      <c r="T121" s="378">
        <f t="shared" si="32"/>
        <v>200</v>
      </c>
      <c r="U121" s="303">
        <f t="shared" si="38"/>
        <v>871.59978940617577</v>
      </c>
      <c r="V121" s="303">
        <f t="shared" si="39"/>
        <v>42.240747316848442</v>
      </c>
      <c r="W121" s="303">
        <f t="shared" si="40"/>
        <v>56.849251630182437</v>
      </c>
      <c r="X121" s="378">
        <f t="shared" si="41"/>
        <v>217.86599999999999</v>
      </c>
      <c r="Y121" s="379">
        <f t="shared" si="42"/>
        <v>12385.519055661325</v>
      </c>
    </row>
    <row r="122" spans="1:25" x14ac:dyDescent="0.25">
      <c r="A122" s="202">
        <f>'09-2022'!A128</f>
        <v>44809.874999999716</v>
      </c>
      <c r="B122" s="362">
        <v>469.15</v>
      </c>
      <c r="C122" s="363">
        <v>47036.978999999999</v>
      </c>
      <c r="D122" s="364">
        <v>47.642000000000003</v>
      </c>
      <c r="E122" s="364">
        <v>4776.5870000000004</v>
      </c>
      <c r="F122" s="239">
        <f t="shared" si="25"/>
        <v>421.50799999999998</v>
      </c>
      <c r="G122" s="239">
        <f t="shared" si="26"/>
        <v>42260.392</v>
      </c>
      <c r="H122" s="216">
        <f>'09-2022'!P128</f>
        <v>0</v>
      </c>
      <c r="I122" s="307">
        <f t="shared" si="27"/>
        <v>421.50799999999998</v>
      </c>
      <c r="J122" s="303">
        <f t="shared" si="28"/>
        <v>100.25999981020527</v>
      </c>
      <c r="K122" s="338">
        <v>8.33</v>
      </c>
      <c r="L122" s="308">
        <f t="shared" si="29"/>
        <v>94.731999999999999</v>
      </c>
      <c r="M122" s="303">
        <f t="shared" si="33"/>
        <v>0</v>
      </c>
      <c r="N122" s="303">
        <f t="shared" si="34"/>
        <v>22.532288138438037</v>
      </c>
      <c r="O122" s="303">
        <f t="shared" si="35"/>
        <v>0</v>
      </c>
      <c r="P122" s="303">
        <f t="shared" si="36"/>
        <v>0</v>
      </c>
      <c r="Q122" s="303">
        <f t="shared" si="37"/>
        <v>42.240747316848442</v>
      </c>
      <c r="R122" s="303">
        <f t="shared" si="30"/>
        <v>94.731999999999999</v>
      </c>
      <c r="S122" s="213">
        <f t="shared" si="31"/>
        <v>5.527999810205273</v>
      </c>
      <c r="T122" s="378">
        <f t="shared" si="32"/>
        <v>200</v>
      </c>
      <c r="U122" s="303">
        <f t="shared" si="38"/>
        <v>1105.5999620410546</v>
      </c>
      <c r="V122" s="303">
        <f t="shared" si="39"/>
        <v>42.240747316848442</v>
      </c>
      <c r="W122" s="303">
        <f t="shared" si="40"/>
        <v>58.019252493356831</v>
      </c>
      <c r="X122" s="378">
        <f t="shared" si="41"/>
        <v>221.50799999999998</v>
      </c>
      <c r="Y122" s="379">
        <f t="shared" si="42"/>
        <v>12851.728581298485</v>
      </c>
    </row>
    <row r="123" spans="1:25" x14ac:dyDescent="0.25">
      <c r="A123" s="202">
        <f>'09-2022'!A129</f>
        <v>44809.91666666638</v>
      </c>
      <c r="B123" s="362">
        <v>583.54999999999995</v>
      </c>
      <c r="C123" s="363">
        <v>54048.400999999998</v>
      </c>
      <c r="D123" s="364">
        <v>189.97499999999999</v>
      </c>
      <c r="E123" s="364">
        <v>17595.484</v>
      </c>
      <c r="F123" s="239">
        <f t="shared" si="25"/>
        <v>393.57499999999993</v>
      </c>
      <c r="G123" s="239">
        <f t="shared" si="26"/>
        <v>36452.917000000001</v>
      </c>
      <c r="H123" s="216">
        <f>'09-2022'!P129</f>
        <v>0</v>
      </c>
      <c r="I123" s="307">
        <f t="shared" si="27"/>
        <v>393.57499999999993</v>
      </c>
      <c r="J123" s="303">
        <f t="shared" si="28"/>
        <v>92.620001270405908</v>
      </c>
      <c r="K123" s="338">
        <v>8.33</v>
      </c>
      <c r="L123" s="308">
        <f t="shared" si="29"/>
        <v>94.731999999999999</v>
      </c>
      <c r="M123" s="303">
        <f t="shared" si="33"/>
        <v>0</v>
      </c>
      <c r="N123" s="303">
        <f t="shared" si="34"/>
        <v>22.532288138438037</v>
      </c>
      <c r="O123" s="303">
        <f t="shared" si="35"/>
        <v>0</v>
      </c>
      <c r="P123" s="303">
        <f t="shared" si="36"/>
        <v>0</v>
      </c>
      <c r="Q123" s="303">
        <f t="shared" si="37"/>
        <v>42.240747316848442</v>
      </c>
      <c r="R123" s="303">
        <f t="shared" si="30"/>
        <v>94.731999999999999</v>
      </c>
      <c r="S123" s="213">
        <f t="shared" si="31"/>
        <v>0</v>
      </c>
      <c r="T123" s="378">
        <f t="shared" si="32"/>
        <v>200</v>
      </c>
      <c r="U123" s="303">
        <f t="shared" si="38"/>
        <v>0</v>
      </c>
      <c r="V123" s="303">
        <f t="shared" si="39"/>
        <v>42.240747316848442</v>
      </c>
      <c r="W123" s="303">
        <f t="shared" si="40"/>
        <v>50.379253953557466</v>
      </c>
      <c r="X123" s="378">
        <f t="shared" si="41"/>
        <v>193.57499999999993</v>
      </c>
      <c r="Y123" s="379">
        <f t="shared" si="42"/>
        <v>9752.164084059883</v>
      </c>
    </row>
    <row r="124" spans="1:25" x14ac:dyDescent="0.25">
      <c r="A124" s="202">
        <f>'09-2022'!A130</f>
        <v>44809.958333333045</v>
      </c>
      <c r="B124" s="362">
        <v>506.65</v>
      </c>
      <c r="C124" s="363">
        <v>38586.464</v>
      </c>
      <c r="D124" s="364">
        <v>148.048</v>
      </c>
      <c r="E124" s="364">
        <v>11275.335999999999</v>
      </c>
      <c r="F124" s="239">
        <f t="shared" si="25"/>
        <v>358.60199999999998</v>
      </c>
      <c r="G124" s="239">
        <f t="shared" si="26"/>
        <v>27311.128000000001</v>
      </c>
      <c r="H124" s="216">
        <f>'09-2022'!P130</f>
        <v>0</v>
      </c>
      <c r="I124" s="307">
        <f t="shared" si="27"/>
        <v>358.60199999999998</v>
      </c>
      <c r="J124" s="303">
        <f t="shared" si="28"/>
        <v>76.159999107645802</v>
      </c>
      <c r="K124" s="338">
        <v>8.33</v>
      </c>
      <c r="L124" s="308">
        <f t="shared" si="29"/>
        <v>94.731999999999999</v>
      </c>
      <c r="M124" s="303">
        <f t="shared" si="33"/>
        <v>0</v>
      </c>
      <c r="N124" s="303">
        <f t="shared" si="34"/>
        <v>22.532288138438037</v>
      </c>
      <c r="O124" s="303">
        <f t="shared" si="35"/>
        <v>0</v>
      </c>
      <c r="P124" s="303">
        <f t="shared" si="36"/>
        <v>0</v>
      </c>
      <c r="Q124" s="303">
        <f t="shared" si="37"/>
        <v>42.240747316848442</v>
      </c>
      <c r="R124" s="303">
        <f t="shared" si="30"/>
        <v>94.731999999999999</v>
      </c>
      <c r="S124" s="213">
        <f t="shared" si="31"/>
        <v>0</v>
      </c>
      <c r="T124" s="378">
        <f t="shared" si="32"/>
        <v>200</v>
      </c>
      <c r="U124" s="303">
        <f t="shared" si="38"/>
        <v>0</v>
      </c>
      <c r="V124" s="303">
        <f t="shared" si="39"/>
        <v>42.240747316848442</v>
      </c>
      <c r="W124" s="303">
        <f t="shared" si="40"/>
        <v>33.919251790797361</v>
      </c>
      <c r="X124" s="378">
        <f t="shared" si="41"/>
        <v>158.60199999999998</v>
      </c>
      <c r="Y124" s="379">
        <f t="shared" si="42"/>
        <v>5379.6611725240418</v>
      </c>
    </row>
    <row r="125" spans="1:25" x14ac:dyDescent="0.25">
      <c r="A125" s="202">
        <f>'09-2022'!A131</f>
        <v>44809.999999999709</v>
      </c>
      <c r="B125" s="362">
        <v>598.25</v>
      </c>
      <c r="C125" s="363">
        <v>43863.69</v>
      </c>
      <c r="D125" s="364">
        <v>279.38799999999998</v>
      </c>
      <c r="E125" s="364">
        <v>20484.727999999999</v>
      </c>
      <c r="F125" s="239">
        <f t="shared" si="25"/>
        <v>318.86200000000002</v>
      </c>
      <c r="G125" s="239">
        <f t="shared" si="26"/>
        <v>23378.962000000003</v>
      </c>
      <c r="H125" s="216">
        <f>'09-2022'!P131</f>
        <v>0</v>
      </c>
      <c r="I125" s="307">
        <f t="shared" si="27"/>
        <v>318.86200000000002</v>
      </c>
      <c r="J125" s="303">
        <f t="shared" si="28"/>
        <v>73.320000501784477</v>
      </c>
      <c r="K125" s="338">
        <v>8.33</v>
      </c>
      <c r="L125" s="308">
        <f t="shared" si="29"/>
        <v>94.731999999999999</v>
      </c>
      <c r="M125" s="303">
        <f t="shared" si="33"/>
        <v>0</v>
      </c>
      <c r="N125" s="303">
        <f t="shared" si="34"/>
        <v>22.532288138438037</v>
      </c>
      <c r="O125" s="303">
        <f t="shared" si="35"/>
        <v>0</v>
      </c>
      <c r="P125" s="303">
        <f t="shared" si="36"/>
        <v>0</v>
      </c>
      <c r="Q125" s="303">
        <f t="shared" si="37"/>
        <v>42.240747316848442</v>
      </c>
      <c r="R125" s="303">
        <f t="shared" si="30"/>
        <v>94.731999999999999</v>
      </c>
      <c r="S125" s="213">
        <f t="shared" si="31"/>
        <v>0</v>
      </c>
      <c r="T125" s="378">
        <f t="shared" si="32"/>
        <v>200</v>
      </c>
      <c r="U125" s="303">
        <f t="shared" si="38"/>
        <v>0</v>
      </c>
      <c r="V125" s="303">
        <f t="shared" si="39"/>
        <v>42.240747316848442</v>
      </c>
      <c r="W125" s="303">
        <f t="shared" si="40"/>
        <v>31.079253184936036</v>
      </c>
      <c r="X125" s="378">
        <f t="shared" si="41"/>
        <v>118.86200000000002</v>
      </c>
      <c r="Y125" s="379">
        <f t="shared" si="42"/>
        <v>3694.1421920678677</v>
      </c>
    </row>
    <row r="126" spans="1:25" x14ac:dyDescent="0.25">
      <c r="A126" s="202">
        <f>'09-2022'!A132</f>
        <v>44810.041666666373</v>
      </c>
      <c r="B126" s="360">
        <v>294.49599999999998</v>
      </c>
      <c r="C126" s="361">
        <v>21355.295824000001</v>
      </c>
      <c r="D126" s="364">
        <v>0</v>
      </c>
      <c r="E126" s="364">
        <v>0</v>
      </c>
      <c r="F126" s="239">
        <f t="shared" si="25"/>
        <v>294.49599999999998</v>
      </c>
      <c r="G126" s="239">
        <f t="shared" si="26"/>
        <v>21355.295824000001</v>
      </c>
      <c r="H126" s="216">
        <f>'09-2022'!P132</f>
        <v>0</v>
      </c>
      <c r="I126" s="307">
        <f t="shared" si="27"/>
        <v>294.49599999999998</v>
      </c>
      <c r="J126" s="303">
        <f t="shared" si="28"/>
        <v>72.51472286211019</v>
      </c>
      <c r="K126" s="338">
        <v>8.33</v>
      </c>
      <c r="L126" s="308">
        <f t="shared" si="29"/>
        <v>94.731999999999999</v>
      </c>
      <c r="M126" s="303">
        <f t="shared" si="33"/>
        <v>0</v>
      </c>
      <c r="N126" s="303">
        <f t="shared" si="34"/>
        <v>22.532288138438037</v>
      </c>
      <c r="O126" s="303">
        <f t="shared" si="35"/>
        <v>0</v>
      </c>
      <c r="P126" s="303">
        <f t="shared" si="36"/>
        <v>0</v>
      </c>
      <c r="Q126" s="303">
        <f t="shared" si="37"/>
        <v>42.240747316848442</v>
      </c>
      <c r="R126" s="303">
        <f t="shared" si="30"/>
        <v>94.731999999999999</v>
      </c>
      <c r="S126" s="213">
        <f t="shared" si="31"/>
        <v>0</v>
      </c>
      <c r="T126" s="378">
        <f t="shared" si="32"/>
        <v>200</v>
      </c>
      <c r="U126" s="303">
        <f t="shared" si="38"/>
        <v>0</v>
      </c>
      <c r="V126" s="303">
        <f t="shared" si="39"/>
        <v>42.240747316848442</v>
      </c>
      <c r="W126" s="303">
        <f t="shared" si="40"/>
        <v>30.273975545261749</v>
      </c>
      <c r="X126" s="378">
        <f t="shared" si="41"/>
        <v>94.495999999999981</v>
      </c>
      <c r="Y126" s="379">
        <f t="shared" si="42"/>
        <v>2860.7695931250537</v>
      </c>
    </row>
    <row r="127" spans="1:25" x14ac:dyDescent="0.25">
      <c r="A127" s="202">
        <f>'09-2022'!A133</f>
        <v>44810.083333333037</v>
      </c>
      <c r="B127" s="362">
        <v>281.87400000000002</v>
      </c>
      <c r="C127" s="363">
        <v>19278.460584</v>
      </c>
      <c r="D127" s="364">
        <v>0</v>
      </c>
      <c r="E127" s="364">
        <v>0</v>
      </c>
      <c r="F127" s="239">
        <f t="shared" si="25"/>
        <v>281.87400000000002</v>
      </c>
      <c r="G127" s="239">
        <f t="shared" si="26"/>
        <v>19278.460584</v>
      </c>
      <c r="H127" s="216">
        <f>'09-2022'!P133</f>
        <v>0</v>
      </c>
      <c r="I127" s="307">
        <f t="shared" si="27"/>
        <v>281.87400000000002</v>
      </c>
      <c r="J127" s="303">
        <f t="shared" si="28"/>
        <v>68.393894378339255</v>
      </c>
      <c r="K127" s="338">
        <v>8.33</v>
      </c>
      <c r="L127" s="308">
        <f t="shared" si="29"/>
        <v>94.731999999999999</v>
      </c>
      <c r="M127" s="303">
        <f t="shared" si="33"/>
        <v>0</v>
      </c>
      <c r="N127" s="303">
        <f t="shared" si="34"/>
        <v>22.532288138438037</v>
      </c>
      <c r="O127" s="303">
        <f t="shared" si="35"/>
        <v>0</v>
      </c>
      <c r="P127" s="303">
        <f t="shared" si="36"/>
        <v>0</v>
      </c>
      <c r="Q127" s="303">
        <f t="shared" si="37"/>
        <v>42.240747316848442</v>
      </c>
      <c r="R127" s="303">
        <f t="shared" si="30"/>
        <v>94.731999999999999</v>
      </c>
      <c r="S127" s="213">
        <f t="shared" si="31"/>
        <v>0</v>
      </c>
      <c r="T127" s="378">
        <f t="shared" si="32"/>
        <v>200</v>
      </c>
      <c r="U127" s="303">
        <f t="shared" si="38"/>
        <v>0</v>
      </c>
      <c r="V127" s="303">
        <f t="shared" si="39"/>
        <v>42.240747316848442</v>
      </c>
      <c r="W127" s="303">
        <f t="shared" si="40"/>
        <v>26.153147061490813</v>
      </c>
      <c r="X127" s="378">
        <f t="shared" si="41"/>
        <v>81.874000000000024</v>
      </c>
      <c r="Y127" s="379">
        <f t="shared" si="42"/>
        <v>2141.2627625124996</v>
      </c>
    </row>
    <row r="128" spans="1:25" x14ac:dyDescent="0.25">
      <c r="A128" s="202">
        <f>'09-2022'!A134</f>
        <v>44810.124999999702</v>
      </c>
      <c r="B128" s="362">
        <v>269.56799999999998</v>
      </c>
      <c r="C128" s="363">
        <v>16594.084439999999</v>
      </c>
      <c r="D128" s="364">
        <v>0</v>
      </c>
      <c r="E128" s="364">
        <v>0</v>
      </c>
      <c r="F128" s="239">
        <f t="shared" si="25"/>
        <v>269.56799999999998</v>
      </c>
      <c r="G128" s="239">
        <f t="shared" si="26"/>
        <v>16594.084439999999</v>
      </c>
      <c r="H128" s="216">
        <f>'09-2022'!P134</f>
        <v>0</v>
      </c>
      <c r="I128" s="307">
        <f t="shared" si="27"/>
        <v>269.56799999999998</v>
      </c>
      <c r="J128" s="303">
        <f t="shared" si="28"/>
        <v>61.558064903846152</v>
      </c>
      <c r="K128" s="338">
        <v>8.33</v>
      </c>
      <c r="L128" s="308">
        <f t="shared" si="29"/>
        <v>94.731999999999999</v>
      </c>
      <c r="M128" s="303">
        <f t="shared" si="33"/>
        <v>0</v>
      </c>
      <c r="N128" s="303">
        <f t="shared" si="34"/>
        <v>22.532288138438037</v>
      </c>
      <c r="O128" s="303">
        <f t="shared" si="35"/>
        <v>0</v>
      </c>
      <c r="P128" s="303">
        <f t="shared" si="36"/>
        <v>0</v>
      </c>
      <c r="Q128" s="303">
        <f t="shared" si="37"/>
        <v>42.240747316848442</v>
      </c>
      <c r="R128" s="303">
        <f t="shared" si="30"/>
        <v>94.731999999999999</v>
      </c>
      <c r="S128" s="213">
        <f t="shared" si="31"/>
        <v>0</v>
      </c>
      <c r="T128" s="378">
        <f t="shared" si="32"/>
        <v>200</v>
      </c>
      <c r="U128" s="303">
        <f t="shared" si="38"/>
        <v>0</v>
      </c>
      <c r="V128" s="303">
        <f t="shared" si="39"/>
        <v>42.240747316848442</v>
      </c>
      <c r="W128" s="303">
        <f t="shared" si="40"/>
        <v>19.31731758699771</v>
      </c>
      <c r="X128" s="378">
        <f t="shared" si="41"/>
        <v>69.567999999999984</v>
      </c>
      <c r="Y128" s="379">
        <f t="shared" si="42"/>
        <v>1343.8671498922563</v>
      </c>
    </row>
    <row r="129" spans="1:25" x14ac:dyDescent="0.25">
      <c r="A129" s="202">
        <f>'09-2022'!A135</f>
        <v>44810.166666666366</v>
      </c>
      <c r="B129" s="362">
        <v>270.46499999999997</v>
      </c>
      <c r="C129" s="363">
        <v>16169.105735000001</v>
      </c>
      <c r="D129" s="364">
        <v>0</v>
      </c>
      <c r="E129" s="364">
        <v>0</v>
      </c>
      <c r="F129" s="239">
        <f t="shared" si="25"/>
        <v>270.46499999999997</v>
      </c>
      <c r="G129" s="239">
        <f t="shared" si="26"/>
        <v>16169.105735000001</v>
      </c>
      <c r="H129" s="216">
        <f>'09-2022'!P135</f>
        <v>0</v>
      </c>
      <c r="I129" s="307">
        <f t="shared" si="27"/>
        <v>270.46499999999997</v>
      </c>
      <c r="J129" s="303">
        <f t="shared" si="28"/>
        <v>59.782617843343878</v>
      </c>
      <c r="K129" s="338">
        <v>8.33</v>
      </c>
      <c r="L129" s="308">
        <f t="shared" si="29"/>
        <v>94.731999999999999</v>
      </c>
      <c r="M129" s="303">
        <f t="shared" si="33"/>
        <v>0</v>
      </c>
      <c r="N129" s="303">
        <f t="shared" si="34"/>
        <v>22.532288138438037</v>
      </c>
      <c r="O129" s="303">
        <f t="shared" si="35"/>
        <v>0</v>
      </c>
      <c r="P129" s="303">
        <f t="shared" si="36"/>
        <v>0</v>
      </c>
      <c r="Q129" s="303">
        <f t="shared" si="37"/>
        <v>42.240747316848442</v>
      </c>
      <c r="R129" s="303">
        <f t="shared" si="30"/>
        <v>94.731999999999999</v>
      </c>
      <c r="S129" s="213">
        <f t="shared" si="31"/>
        <v>0</v>
      </c>
      <c r="T129" s="378">
        <f t="shared" si="32"/>
        <v>200</v>
      </c>
      <c r="U129" s="303">
        <f t="shared" si="38"/>
        <v>0</v>
      </c>
      <c r="V129" s="303">
        <f t="shared" si="39"/>
        <v>42.240747316848442</v>
      </c>
      <c r="W129" s="303">
        <f t="shared" si="40"/>
        <v>17.541870526495437</v>
      </c>
      <c r="X129" s="378">
        <f t="shared" si="41"/>
        <v>70.464999999999975</v>
      </c>
      <c r="Y129" s="379">
        <f t="shared" si="42"/>
        <v>1236.0879066495006</v>
      </c>
    </row>
    <row r="130" spans="1:25" x14ac:dyDescent="0.25">
      <c r="A130" s="202">
        <f>'09-2022'!A136</f>
        <v>44810.20833333303</v>
      </c>
      <c r="B130" s="362">
        <v>271.976</v>
      </c>
      <c r="C130" s="363">
        <v>16790.025239999999</v>
      </c>
      <c r="D130" s="364">
        <v>0</v>
      </c>
      <c r="E130" s="364">
        <v>0</v>
      </c>
      <c r="F130" s="239">
        <f t="shared" si="25"/>
        <v>271.976</v>
      </c>
      <c r="G130" s="239">
        <f t="shared" si="26"/>
        <v>16790.025239999999</v>
      </c>
      <c r="H130" s="216">
        <f>'09-2022'!P136</f>
        <v>0</v>
      </c>
      <c r="I130" s="307">
        <f t="shared" si="27"/>
        <v>271.976</v>
      </c>
      <c r="J130" s="303">
        <f t="shared" si="28"/>
        <v>61.733481042444922</v>
      </c>
      <c r="K130" s="338">
        <v>8.33</v>
      </c>
      <c r="L130" s="308">
        <f t="shared" si="29"/>
        <v>94.731999999999999</v>
      </c>
      <c r="M130" s="303">
        <f t="shared" si="33"/>
        <v>0</v>
      </c>
      <c r="N130" s="303">
        <f t="shared" si="34"/>
        <v>22.532288138438037</v>
      </c>
      <c r="O130" s="303">
        <f t="shared" si="35"/>
        <v>0</v>
      </c>
      <c r="P130" s="303">
        <f t="shared" si="36"/>
        <v>0</v>
      </c>
      <c r="Q130" s="303">
        <f t="shared" si="37"/>
        <v>42.240747316848442</v>
      </c>
      <c r="R130" s="303">
        <f t="shared" si="30"/>
        <v>94.731999999999999</v>
      </c>
      <c r="S130" s="213">
        <f t="shared" si="31"/>
        <v>0</v>
      </c>
      <c r="T130" s="378">
        <f t="shared" si="32"/>
        <v>200</v>
      </c>
      <c r="U130" s="303">
        <f t="shared" si="38"/>
        <v>0</v>
      </c>
      <c r="V130" s="303">
        <f t="shared" si="39"/>
        <v>42.240747316848442</v>
      </c>
      <c r="W130" s="303">
        <f t="shared" si="40"/>
        <v>19.49273372559648</v>
      </c>
      <c r="X130" s="378">
        <f t="shared" si="41"/>
        <v>71.975999999999999</v>
      </c>
      <c r="Y130" s="379">
        <f t="shared" si="42"/>
        <v>1403.0090026335322</v>
      </c>
    </row>
    <row r="131" spans="1:25" x14ac:dyDescent="0.25">
      <c r="A131" s="202">
        <f>'09-2022'!A137</f>
        <v>44810.249999999694</v>
      </c>
      <c r="B131" s="362">
        <v>284.73400000000004</v>
      </c>
      <c r="C131" s="363">
        <v>20766.848911999998</v>
      </c>
      <c r="D131" s="364">
        <v>0</v>
      </c>
      <c r="E131" s="364">
        <v>0</v>
      </c>
      <c r="F131" s="239">
        <f t="shared" si="25"/>
        <v>284.73400000000004</v>
      </c>
      <c r="G131" s="239">
        <f t="shared" si="26"/>
        <v>20766.848911999998</v>
      </c>
      <c r="H131" s="216">
        <f>'09-2022'!P137</f>
        <v>0</v>
      </c>
      <c r="I131" s="307">
        <f t="shared" si="27"/>
        <v>284.73400000000004</v>
      </c>
      <c r="J131" s="303">
        <f t="shared" si="28"/>
        <v>72.934208461230469</v>
      </c>
      <c r="K131" s="338">
        <v>8.33</v>
      </c>
      <c r="L131" s="308">
        <f t="shared" si="29"/>
        <v>94.731999999999999</v>
      </c>
      <c r="M131" s="303">
        <f t="shared" si="33"/>
        <v>0</v>
      </c>
      <c r="N131" s="303">
        <f t="shared" si="34"/>
        <v>22.532288138438037</v>
      </c>
      <c r="O131" s="303">
        <f t="shared" si="35"/>
        <v>0</v>
      </c>
      <c r="P131" s="303">
        <f t="shared" si="36"/>
        <v>0</v>
      </c>
      <c r="Q131" s="303">
        <f t="shared" si="37"/>
        <v>42.240747316848442</v>
      </c>
      <c r="R131" s="303">
        <f t="shared" si="30"/>
        <v>94.731999999999999</v>
      </c>
      <c r="S131" s="213">
        <f t="shared" si="31"/>
        <v>0</v>
      </c>
      <c r="T131" s="378">
        <f t="shared" si="32"/>
        <v>200</v>
      </c>
      <c r="U131" s="303">
        <f t="shared" si="38"/>
        <v>0</v>
      </c>
      <c r="V131" s="303">
        <f t="shared" si="39"/>
        <v>42.240747316848442</v>
      </c>
      <c r="W131" s="303">
        <f t="shared" si="40"/>
        <v>30.693461144382027</v>
      </c>
      <c r="X131" s="378">
        <f t="shared" si="41"/>
        <v>84.734000000000037</v>
      </c>
      <c r="Y131" s="379">
        <f t="shared" si="42"/>
        <v>2600.7797366080677</v>
      </c>
    </row>
    <row r="132" spans="1:25" x14ac:dyDescent="0.25">
      <c r="A132" s="202">
        <f>'09-2022'!A138</f>
        <v>44810.291666666359</v>
      </c>
      <c r="B132" s="362">
        <v>326.738</v>
      </c>
      <c r="C132" s="363">
        <v>28766.135235999998</v>
      </c>
      <c r="D132" s="364">
        <v>0</v>
      </c>
      <c r="E132" s="364">
        <v>0</v>
      </c>
      <c r="F132" s="239">
        <f t="shared" si="25"/>
        <v>326.738</v>
      </c>
      <c r="G132" s="239">
        <f t="shared" si="26"/>
        <v>28766.135235999998</v>
      </c>
      <c r="H132" s="216">
        <f>'09-2022'!P138</f>
        <v>0</v>
      </c>
      <c r="I132" s="307">
        <f t="shared" si="27"/>
        <v>326.738</v>
      </c>
      <c r="J132" s="303">
        <f t="shared" si="28"/>
        <v>88.040372518654081</v>
      </c>
      <c r="K132" s="338">
        <v>8.33</v>
      </c>
      <c r="L132" s="308">
        <f t="shared" si="29"/>
        <v>94.731999999999999</v>
      </c>
      <c r="M132" s="303">
        <f t="shared" si="33"/>
        <v>0</v>
      </c>
      <c r="N132" s="303">
        <f t="shared" si="34"/>
        <v>22.532288138438037</v>
      </c>
      <c r="O132" s="303">
        <f t="shared" si="35"/>
        <v>0</v>
      </c>
      <c r="P132" s="303">
        <f t="shared" si="36"/>
        <v>0</v>
      </c>
      <c r="Q132" s="303">
        <f t="shared" si="37"/>
        <v>42.240747316848442</v>
      </c>
      <c r="R132" s="303">
        <f t="shared" si="30"/>
        <v>94.731999999999999</v>
      </c>
      <c r="S132" s="213">
        <f t="shared" si="31"/>
        <v>0</v>
      </c>
      <c r="T132" s="378">
        <f t="shared" si="32"/>
        <v>200</v>
      </c>
      <c r="U132" s="303">
        <f t="shared" si="38"/>
        <v>0</v>
      </c>
      <c r="V132" s="303">
        <f t="shared" si="39"/>
        <v>42.240747316848442</v>
      </c>
      <c r="W132" s="303">
        <f t="shared" si="40"/>
        <v>45.79962520180564</v>
      </c>
      <c r="X132" s="378">
        <f t="shared" si="41"/>
        <v>126.738</v>
      </c>
      <c r="Y132" s="379">
        <f t="shared" si="42"/>
        <v>5804.5528988264432</v>
      </c>
    </row>
    <row r="133" spans="1:25" x14ac:dyDescent="0.25">
      <c r="A133" s="202">
        <f>'09-2022'!A139</f>
        <v>44810.333333333023</v>
      </c>
      <c r="B133" s="362">
        <v>344.49199999999996</v>
      </c>
      <c r="C133" s="363">
        <v>30968.664919999999</v>
      </c>
      <c r="D133" s="364">
        <v>0</v>
      </c>
      <c r="E133" s="364">
        <v>0</v>
      </c>
      <c r="F133" s="239">
        <f t="shared" si="25"/>
        <v>344.49199999999996</v>
      </c>
      <c r="G133" s="239">
        <f t="shared" si="26"/>
        <v>30968.664919999999</v>
      </c>
      <c r="H133" s="216">
        <f>'09-2022'!P139</f>
        <v>0</v>
      </c>
      <c r="I133" s="307">
        <f t="shared" si="27"/>
        <v>344.49199999999996</v>
      </c>
      <c r="J133" s="303">
        <f t="shared" si="28"/>
        <v>89.896615654354832</v>
      </c>
      <c r="K133" s="338">
        <v>8.33</v>
      </c>
      <c r="L133" s="308">
        <f t="shared" si="29"/>
        <v>94.731999999999999</v>
      </c>
      <c r="M133" s="303">
        <f t="shared" si="33"/>
        <v>0</v>
      </c>
      <c r="N133" s="303">
        <f t="shared" si="34"/>
        <v>22.532288138438037</v>
      </c>
      <c r="O133" s="303">
        <f t="shared" si="35"/>
        <v>0</v>
      </c>
      <c r="P133" s="303">
        <f t="shared" si="36"/>
        <v>0</v>
      </c>
      <c r="Q133" s="303">
        <f t="shared" si="37"/>
        <v>42.240747316848442</v>
      </c>
      <c r="R133" s="303">
        <f t="shared" si="30"/>
        <v>94.731999999999999</v>
      </c>
      <c r="S133" s="213">
        <f t="shared" si="31"/>
        <v>0</v>
      </c>
      <c r="T133" s="378">
        <f t="shared" si="32"/>
        <v>200</v>
      </c>
      <c r="U133" s="303">
        <f t="shared" si="38"/>
        <v>0</v>
      </c>
      <c r="V133" s="303">
        <f t="shared" si="39"/>
        <v>42.240747316848442</v>
      </c>
      <c r="W133" s="303">
        <f t="shared" si="40"/>
        <v>47.655868337506391</v>
      </c>
      <c r="X133" s="378">
        <f t="shared" si="41"/>
        <v>144.49199999999996</v>
      </c>
      <c r="Y133" s="379">
        <f t="shared" si="42"/>
        <v>6885.8917278229719</v>
      </c>
    </row>
    <row r="134" spans="1:25" x14ac:dyDescent="0.25">
      <c r="A134" s="202">
        <f>'09-2022'!A140</f>
        <v>44810.374999999687</v>
      </c>
      <c r="B134" s="362">
        <v>358.7</v>
      </c>
      <c r="C134" s="363">
        <v>31221.248</v>
      </c>
      <c r="D134" s="364">
        <v>4.3890000000000002</v>
      </c>
      <c r="E134" s="364">
        <v>382.01900000000001</v>
      </c>
      <c r="F134" s="239">
        <f t="shared" si="25"/>
        <v>354.31099999999998</v>
      </c>
      <c r="G134" s="239">
        <f t="shared" si="26"/>
        <v>30839.228999999999</v>
      </c>
      <c r="H134" s="216">
        <f>'09-2022'!P140</f>
        <v>0</v>
      </c>
      <c r="I134" s="307">
        <f t="shared" si="27"/>
        <v>354.31099999999998</v>
      </c>
      <c r="J134" s="303">
        <f t="shared" si="28"/>
        <v>87.039998758153146</v>
      </c>
      <c r="K134" s="338">
        <v>8.33</v>
      </c>
      <c r="L134" s="308">
        <f t="shared" si="29"/>
        <v>94.731999999999999</v>
      </c>
      <c r="M134" s="303">
        <f t="shared" si="33"/>
        <v>0</v>
      </c>
      <c r="N134" s="303">
        <f t="shared" si="34"/>
        <v>22.532288138438037</v>
      </c>
      <c r="O134" s="303">
        <f t="shared" si="35"/>
        <v>0</v>
      </c>
      <c r="P134" s="303">
        <f t="shared" si="36"/>
        <v>0</v>
      </c>
      <c r="Q134" s="303">
        <f t="shared" si="37"/>
        <v>42.240747316848442</v>
      </c>
      <c r="R134" s="303">
        <f t="shared" si="30"/>
        <v>94.731999999999999</v>
      </c>
      <c r="S134" s="213">
        <f t="shared" si="31"/>
        <v>0</v>
      </c>
      <c r="T134" s="378">
        <f t="shared" si="32"/>
        <v>200</v>
      </c>
      <c r="U134" s="303">
        <f t="shared" si="38"/>
        <v>0</v>
      </c>
      <c r="V134" s="303">
        <f t="shared" si="39"/>
        <v>42.240747316848442</v>
      </c>
      <c r="W134" s="303">
        <f t="shared" si="40"/>
        <v>44.799251441304705</v>
      </c>
      <c r="X134" s="378">
        <f t="shared" si="41"/>
        <v>154.31099999999998</v>
      </c>
      <c r="Y134" s="379">
        <f t="shared" si="42"/>
        <v>6913.0172891591692</v>
      </c>
    </row>
    <row r="135" spans="1:25" x14ac:dyDescent="0.25">
      <c r="A135" s="202">
        <f>'09-2022'!A141</f>
        <v>44810.416666666351</v>
      </c>
      <c r="B135" s="362">
        <v>368.83199999999999</v>
      </c>
      <c r="C135" s="363">
        <v>34605.751929999999</v>
      </c>
      <c r="D135" s="364">
        <v>0</v>
      </c>
      <c r="E135" s="364">
        <v>0</v>
      </c>
      <c r="F135" s="239">
        <f t="shared" ref="F135:F198" si="43">B135-D135</f>
        <v>368.83199999999999</v>
      </c>
      <c r="G135" s="239">
        <f t="shared" ref="G135:G198" si="44">C135-E135</f>
        <v>34605.751929999999</v>
      </c>
      <c r="H135" s="216">
        <f>'09-2022'!P141</f>
        <v>0</v>
      </c>
      <c r="I135" s="307">
        <f t="shared" ref="I135:I198" si="45">F135-H135</f>
        <v>368.83199999999999</v>
      </c>
      <c r="J135" s="303">
        <f t="shared" ref="J135:J198" si="46">IF(F135&gt;0,G135/F135,0)</f>
        <v>93.825242739241716</v>
      </c>
      <c r="K135" s="338">
        <v>8.33</v>
      </c>
      <c r="L135" s="308">
        <f t="shared" ref="L135:L198" si="47">IF(AND(MONTH($A$2)&gt;5,MONTH($A$2)&lt;9),(K135*10800)/1000,(K135*10400)/1000)+8.1</f>
        <v>94.731999999999999</v>
      </c>
      <c r="M135" s="303">
        <f t="shared" si="33"/>
        <v>0</v>
      </c>
      <c r="N135" s="303">
        <f t="shared" si="34"/>
        <v>22.532288138438037</v>
      </c>
      <c r="O135" s="303">
        <f t="shared" si="35"/>
        <v>0</v>
      </c>
      <c r="P135" s="303">
        <f t="shared" si="36"/>
        <v>0</v>
      </c>
      <c r="Q135" s="303">
        <f t="shared" si="37"/>
        <v>42.240747316848442</v>
      </c>
      <c r="R135" s="303">
        <f t="shared" ref="R135:R198" si="48">MAX(L135:Q135)</f>
        <v>94.731999999999999</v>
      </c>
      <c r="S135" s="213">
        <f t="shared" ref="S135:S198" si="49">IF(J135&gt;R135,J135-R135,0)</f>
        <v>0</v>
      </c>
      <c r="T135" s="378">
        <f t="shared" ref="T135:T198" si="50">IF(I135&gt;=200, 200, I135)</f>
        <v>200</v>
      </c>
      <c r="U135" s="303">
        <f t="shared" si="38"/>
        <v>0</v>
      </c>
      <c r="V135" s="303">
        <f t="shared" si="39"/>
        <v>42.240747316848442</v>
      </c>
      <c r="W135" s="303">
        <f t="shared" si="40"/>
        <v>51.584495422393275</v>
      </c>
      <c r="X135" s="378">
        <f t="shared" si="41"/>
        <v>168.83199999999999</v>
      </c>
      <c r="Y135" s="379">
        <f t="shared" si="42"/>
        <v>8709.1135311535018</v>
      </c>
    </row>
    <row r="136" spans="1:25" x14ac:dyDescent="0.25">
      <c r="A136" s="202">
        <f>'09-2022'!A142</f>
        <v>44810.458333333016</v>
      </c>
      <c r="B136" s="362">
        <v>413.95</v>
      </c>
      <c r="C136" s="363">
        <v>40244.218999999997</v>
      </c>
      <c r="D136" s="364">
        <v>10.771000000000001</v>
      </c>
      <c r="E136" s="364">
        <v>1047.1569999999999</v>
      </c>
      <c r="F136" s="239">
        <f t="shared" si="43"/>
        <v>403.17899999999997</v>
      </c>
      <c r="G136" s="239">
        <f t="shared" si="44"/>
        <v>39197.061999999998</v>
      </c>
      <c r="H136" s="216">
        <f>'09-2022'!P142</f>
        <v>0</v>
      </c>
      <c r="I136" s="307">
        <f t="shared" si="45"/>
        <v>403.17899999999997</v>
      </c>
      <c r="J136" s="303">
        <f t="shared" si="46"/>
        <v>97.219999057490597</v>
      </c>
      <c r="K136" s="338">
        <v>8.33</v>
      </c>
      <c r="L136" s="308">
        <f t="shared" si="47"/>
        <v>94.731999999999999</v>
      </c>
      <c r="M136" s="303">
        <f t="shared" ref="M136:M199" si="51">M135</f>
        <v>0</v>
      </c>
      <c r="N136" s="303">
        <f t="shared" ref="N136:N199" si="52">N135</f>
        <v>22.532288138438037</v>
      </c>
      <c r="O136" s="303">
        <f t="shared" ref="O136:O199" si="53">O135</f>
        <v>0</v>
      </c>
      <c r="P136" s="303">
        <f t="shared" ref="P136:P199" si="54">P135</f>
        <v>0</v>
      </c>
      <c r="Q136" s="303">
        <f t="shared" ref="Q136:Q199" si="55">Q135</f>
        <v>42.240747316848442</v>
      </c>
      <c r="R136" s="303">
        <f t="shared" si="48"/>
        <v>94.731999999999999</v>
      </c>
      <c r="S136" s="213">
        <f t="shared" si="49"/>
        <v>2.4879990574905975</v>
      </c>
      <c r="T136" s="378">
        <f t="shared" si="50"/>
        <v>200</v>
      </c>
      <c r="U136" s="303">
        <f t="shared" si="38"/>
        <v>497.59981149811949</v>
      </c>
      <c r="V136" s="303">
        <f t="shared" si="39"/>
        <v>42.240747316848442</v>
      </c>
      <c r="W136" s="303">
        <f t="shared" si="40"/>
        <v>54.979251740642155</v>
      </c>
      <c r="X136" s="378">
        <f t="shared" si="41"/>
        <v>203.17899999999997</v>
      </c>
      <c r="Y136" s="379">
        <f t="shared" si="42"/>
        <v>11170.629389411932</v>
      </c>
    </row>
    <row r="137" spans="1:25" x14ac:dyDescent="0.25">
      <c r="A137" s="202">
        <f>'09-2022'!A143</f>
        <v>44810.49999999968</v>
      </c>
      <c r="B137" s="362">
        <v>435.87200000000001</v>
      </c>
      <c r="C137" s="363">
        <v>45363.482711999997</v>
      </c>
      <c r="D137" s="364">
        <v>0</v>
      </c>
      <c r="E137" s="364">
        <v>0</v>
      </c>
      <c r="F137" s="239">
        <f t="shared" si="43"/>
        <v>435.87200000000001</v>
      </c>
      <c r="G137" s="239">
        <f t="shared" si="44"/>
        <v>45363.482711999997</v>
      </c>
      <c r="H137" s="216">
        <f>'09-2022'!P143</f>
        <v>0</v>
      </c>
      <c r="I137" s="307">
        <f t="shared" si="45"/>
        <v>435.87200000000001</v>
      </c>
      <c r="J137" s="303">
        <f t="shared" si="46"/>
        <v>104.0752393179649</v>
      </c>
      <c r="K137" s="338">
        <v>8.33</v>
      </c>
      <c r="L137" s="308">
        <f t="shared" si="47"/>
        <v>94.731999999999999</v>
      </c>
      <c r="M137" s="303">
        <f t="shared" si="51"/>
        <v>0</v>
      </c>
      <c r="N137" s="303">
        <f t="shared" si="52"/>
        <v>22.532288138438037</v>
      </c>
      <c r="O137" s="303">
        <f t="shared" si="53"/>
        <v>0</v>
      </c>
      <c r="P137" s="303">
        <f t="shared" si="54"/>
        <v>0</v>
      </c>
      <c r="Q137" s="303">
        <f t="shared" si="55"/>
        <v>42.240747316848442</v>
      </c>
      <c r="R137" s="303">
        <f t="shared" si="48"/>
        <v>94.731999999999999</v>
      </c>
      <c r="S137" s="213">
        <f t="shared" si="49"/>
        <v>9.3432393179649011</v>
      </c>
      <c r="T137" s="378">
        <f t="shared" si="50"/>
        <v>200</v>
      </c>
      <c r="U137" s="303">
        <f t="shared" si="38"/>
        <v>1868.6478635929802</v>
      </c>
      <c r="V137" s="303">
        <f t="shared" si="39"/>
        <v>42.240747316848442</v>
      </c>
      <c r="W137" s="303">
        <f t="shared" si="40"/>
        <v>61.834492001116459</v>
      </c>
      <c r="X137" s="378">
        <f t="shared" si="41"/>
        <v>235.87200000000001</v>
      </c>
      <c r="Y137" s="379">
        <f t="shared" si="42"/>
        <v>14585.025297287342</v>
      </c>
    </row>
    <row r="138" spans="1:25" x14ac:dyDescent="0.25">
      <c r="A138" s="202">
        <f>'09-2022'!A144</f>
        <v>44810.541666666344</v>
      </c>
      <c r="B138" s="362">
        <v>459.03100000000001</v>
      </c>
      <c r="C138" s="363">
        <v>49239.510134000004</v>
      </c>
      <c r="D138" s="364">
        <v>0</v>
      </c>
      <c r="E138" s="364">
        <v>0</v>
      </c>
      <c r="F138" s="239">
        <f t="shared" si="43"/>
        <v>459.03100000000001</v>
      </c>
      <c r="G138" s="239">
        <f t="shared" si="44"/>
        <v>49239.510134000004</v>
      </c>
      <c r="H138" s="216">
        <f>'09-2022'!P144</f>
        <v>0</v>
      </c>
      <c r="I138" s="307">
        <f t="shared" si="45"/>
        <v>459.03100000000001</v>
      </c>
      <c r="J138" s="303">
        <f t="shared" si="46"/>
        <v>107.26837650180489</v>
      </c>
      <c r="K138" s="338">
        <v>8.33</v>
      </c>
      <c r="L138" s="308">
        <f t="shared" si="47"/>
        <v>94.731999999999999</v>
      </c>
      <c r="M138" s="303">
        <f t="shared" si="51"/>
        <v>0</v>
      </c>
      <c r="N138" s="303">
        <f t="shared" si="52"/>
        <v>22.532288138438037</v>
      </c>
      <c r="O138" s="303">
        <f t="shared" si="53"/>
        <v>0</v>
      </c>
      <c r="P138" s="303">
        <f t="shared" si="54"/>
        <v>0</v>
      </c>
      <c r="Q138" s="303">
        <f t="shared" si="55"/>
        <v>42.240747316848442</v>
      </c>
      <c r="R138" s="303">
        <f t="shared" si="48"/>
        <v>94.731999999999999</v>
      </c>
      <c r="S138" s="213">
        <f t="shared" si="49"/>
        <v>12.536376501804895</v>
      </c>
      <c r="T138" s="378">
        <f t="shared" si="50"/>
        <v>200</v>
      </c>
      <c r="U138" s="303">
        <f t="shared" si="38"/>
        <v>2507.2753003609791</v>
      </c>
      <c r="V138" s="303">
        <f t="shared" si="39"/>
        <v>42.240747316848442</v>
      </c>
      <c r="W138" s="303">
        <f t="shared" si="40"/>
        <v>65.027629184956453</v>
      </c>
      <c r="X138" s="378">
        <f t="shared" si="41"/>
        <v>259.03100000000001</v>
      </c>
      <c r="Y138" s="379">
        <f t="shared" si="42"/>
        <v>16844.171815408456</v>
      </c>
    </row>
    <row r="139" spans="1:25" x14ac:dyDescent="0.25">
      <c r="A139" s="202">
        <f>'09-2022'!A145</f>
        <v>44810.583333333008</v>
      </c>
      <c r="B139" s="362">
        <v>493.904</v>
      </c>
      <c r="C139" s="363">
        <v>54414.779552</v>
      </c>
      <c r="D139" s="364">
        <v>0</v>
      </c>
      <c r="E139" s="364">
        <v>0</v>
      </c>
      <c r="F139" s="239">
        <f t="shared" si="43"/>
        <v>493.904</v>
      </c>
      <c r="G139" s="239">
        <f t="shared" si="44"/>
        <v>54414.779552</v>
      </c>
      <c r="H139" s="216">
        <f>'09-2022'!P145</f>
        <v>0</v>
      </c>
      <c r="I139" s="307">
        <f t="shared" si="45"/>
        <v>493.904</v>
      </c>
      <c r="J139" s="303">
        <f t="shared" si="46"/>
        <v>110.17278570734393</v>
      </c>
      <c r="K139" s="338">
        <v>8.33</v>
      </c>
      <c r="L139" s="308">
        <f t="shared" si="47"/>
        <v>94.731999999999999</v>
      </c>
      <c r="M139" s="303">
        <f t="shared" si="51"/>
        <v>0</v>
      </c>
      <c r="N139" s="303">
        <f t="shared" si="52"/>
        <v>22.532288138438037</v>
      </c>
      <c r="O139" s="303">
        <f t="shared" si="53"/>
        <v>0</v>
      </c>
      <c r="P139" s="303">
        <f t="shared" si="54"/>
        <v>0</v>
      </c>
      <c r="Q139" s="303">
        <f t="shared" si="55"/>
        <v>42.240747316848442</v>
      </c>
      <c r="R139" s="303">
        <f t="shared" si="48"/>
        <v>94.731999999999999</v>
      </c>
      <c r="S139" s="213">
        <f t="shared" si="49"/>
        <v>15.440785707343935</v>
      </c>
      <c r="T139" s="378">
        <f t="shared" si="50"/>
        <v>200</v>
      </c>
      <c r="U139" s="303">
        <f t="shared" ref="U139:U202" si="56">IF(S139&lt;&gt;" ",S139*T139,0)</f>
        <v>3088.1571414687869</v>
      </c>
      <c r="V139" s="303">
        <f t="shared" ref="V139:V202" si="57">MAX(N139:Q139)</f>
        <v>42.240747316848442</v>
      </c>
      <c r="W139" s="303">
        <f t="shared" ref="W139:W202" si="58">IF((J139-V139)&gt;0,J139-V139,0)</f>
        <v>67.932038390495492</v>
      </c>
      <c r="X139" s="378">
        <f t="shared" ref="X139:X202" si="59">IF(U139&lt;&gt;" ",I139-T139,0)</f>
        <v>293.904</v>
      </c>
      <c r="Y139" s="379">
        <f t="shared" ref="Y139:Y202" si="60">IF(W139&lt;&gt;" ",W139*X139,0)</f>
        <v>19965.497811120185</v>
      </c>
    </row>
    <row r="140" spans="1:25" x14ac:dyDescent="0.25">
      <c r="A140" s="202">
        <f>'09-2022'!A146</f>
        <v>44810.624999999673</v>
      </c>
      <c r="B140" s="362">
        <v>497.12799999999999</v>
      </c>
      <c r="C140" s="363">
        <v>59607.694799999997</v>
      </c>
      <c r="D140" s="364">
        <v>0</v>
      </c>
      <c r="E140" s="364">
        <v>0</v>
      </c>
      <c r="F140" s="239">
        <f t="shared" si="43"/>
        <v>497.12799999999999</v>
      </c>
      <c r="G140" s="239">
        <f t="shared" si="44"/>
        <v>59607.694799999997</v>
      </c>
      <c r="H140" s="216">
        <f>'09-2022'!P146</f>
        <v>0</v>
      </c>
      <c r="I140" s="307">
        <f t="shared" si="45"/>
        <v>497.12799999999999</v>
      </c>
      <c r="J140" s="303">
        <f t="shared" si="46"/>
        <v>119.90411885872452</v>
      </c>
      <c r="K140" s="338">
        <v>8.33</v>
      </c>
      <c r="L140" s="308">
        <f t="shared" si="47"/>
        <v>94.731999999999999</v>
      </c>
      <c r="M140" s="303">
        <f t="shared" si="51"/>
        <v>0</v>
      </c>
      <c r="N140" s="303">
        <f t="shared" si="52"/>
        <v>22.532288138438037</v>
      </c>
      <c r="O140" s="303">
        <f t="shared" si="53"/>
        <v>0</v>
      </c>
      <c r="P140" s="303">
        <f t="shared" si="54"/>
        <v>0</v>
      </c>
      <c r="Q140" s="303">
        <f t="shared" si="55"/>
        <v>42.240747316848442</v>
      </c>
      <c r="R140" s="303">
        <f t="shared" si="48"/>
        <v>94.731999999999999</v>
      </c>
      <c r="S140" s="213">
        <f t="shared" si="49"/>
        <v>25.172118858724517</v>
      </c>
      <c r="T140" s="378">
        <f t="shared" si="50"/>
        <v>200</v>
      </c>
      <c r="U140" s="303">
        <f t="shared" si="56"/>
        <v>5034.4237717449032</v>
      </c>
      <c r="V140" s="303">
        <f t="shared" si="57"/>
        <v>42.240747316848442</v>
      </c>
      <c r="W140" s="303">
        <f t="shared" si="58"/>
        <v>77.663371541876074</v>
      </c>
      <c r="X140" s="378">
        <f t="shared" si="59"/>
        <v>297.12799999999999</v>
      </c>
      <c r="Y140" s="379">
        <f t="shared" si="60"/>
        <v>23075.962259494554</v>
      </c>
    </row>
    <row r="141" spans="1:25" x14ac:dyDescent="0.25">
      <c r="A141" s="202">
        <f>'09-2022'!A147</f>
        <v>44810.666666666337</v>
      </c>
      <c r="B141" s="362">
        <v>513.25</v>
      </c>
      <c r="C141" s="363">
        <v>61066.485000000001</v>
      </c>
      <c r="D141" s="364">
        <v>7.8419999999999996</v>
      </c>
      <c r="E141" s="364">
        <v>933.04100000000005</v>
      </c>
      <c r="F141" s="239">
        <f t="shared" si="43"/>
        <v>505.40800000000002</v>
      </c>
      <c r="G141" s="239">
        <f t="shared" si="44"/>
        <v>60133.444000000003</v>
      </c>
      <c r="H141" s="216">
        <f>'09-2022'!P147</f>
        <v>0</v>
      </c>
      <c r="I141" s="307">
        <f t="shared" si="45"/>
        <v>505.40800000000002</v>
      </c>
      <c r="J141" s="303">
        <f t="shared" si="46"/>
        <v>118.98000031657591</v>
      </c>
      <c r="K141" s="338">
        <v>8.33</v>
      </c>
      <c r="L141" s="308">
        <f t="shared" si="47"/>
        <v>94.731999999999999</v>
      </c>
      <c r="M141" s="303">
        <f t="shared" si="51"/>
        <v>0</v>
      </c>
      <c r="N141" s="303">
        <f t="shared" si="52"/>
        <v>22.532288138438037</v>
      </c>
      <c r="O141" s="303">
        <f t="shared" si="53"/>
        <v>0</v>
      </c>
      <c r="P141" s="303">
        <f t="shared" si="54"/>
        <v>0</v>
      </c>
      <c r="Q141" s="303">
        <f t="shared" si="55"/>
        <v>42.240747316848442</v>
      </c>
      <c r="R141" s="303">
        <f t="shared" si="48"/>
        <v>94.731999999999999</v>
      </c>
      <c r="S141" s="213">
        <f t="shared" si="49"/>
        <v>24.248000316575911</v>
      </c>
      <c r="T141" s="378">
        <f t="shared" si="50"/>
        <v>200</v>
      </c>
      <c r="U141" s="303">
        <f t="shared" si="56"/>
        <v>4849.6000633151825</v>
      </c>
      <c r="V141" s="303">
        <f t="shared" si="57"/>
        <v>42.240747316848442</v>
      </c>
      <c r="W141" s="303">
        <f t="shared" si="58"/>
        <v>76.739252999727469</v>
      </c>
      <c r="X141" s="378">
        <f t="shared" si="59"/>
        <v>305.40800000000002</v>
      </c>
      <c r="Y141" s="379">
        <f t="shared" si="60"/>
        <v>23436.781780140769</v>
      </c>
    </row>
    <row r="142" spans="1:25" x14ac:dyDescent="0.25">
      <c r="A142" s="202">
        <f>'09-2022'!A148</f>
        <v>44810.708333333001</v>
      </c>
      <c r="B142" s="362">
        <v>514.41899999999998</v>
      </c>
      <c r="C142" s="363">
        <v>69905.912604000012</v>
      </c>
      <c r="D142" s="364">
        <v>0</v>
      </c>
      <c r="E142" s="364">
        <v>0</v>
      </c>
      <c r="F142" s="239">
        <f t="shared" si="43"/>
        <v>514.41899999999998</v>
      </c>
      <c r="G142" s="239">
        <f t="shared" si="44"/>
        <v>69905.912604000012</v>
      </c>
      <c r="H142" s="216">
        <f>'09-2022'!P148</f>
        <v>0</v>
      </c>
      <c r="I142" s="307">
        <f t="shared" si="45"/>
        <v>514.41899999999998</v>
      </c>
      <c r="J142" s="303">
        <f t="shared" si="46"/>
        <v>135.89294447522354</v>
      </c>
      <c r="K142" s="338">
        <v>8.33</v>
      </c>
      <c r="L142" s="308">
        <f t="shared" si="47"/>
        <v>94.731999999999999</v>
      </c>
      <c r="M142" s="303">
        <f t="shared" si="51"/>
        <v>0</v>
      </c>
      <c r="N142" s="303">
        <f t="shared" si="52"/>
        <v>22.532288138438037</v>
      </c>
      <c r="O142" s="303">
        <f t="shared" si="53"/>
        <v>0</v>
      </c>
      <c r="P142" s="303">
        <f t="shared" si="54"/>
        <v>0</v>
      </c>
      <c r="Q142" s="303">
        <f t="shared" si="55"/>
        <v>42.240747316848442</v>
      </c>
      <c r="R142" s="303">
        <f t="shared" si="48"/>
        <v>94.731999999999999</v>
      </c>
      <c r="S142" s="213">
        <f t="shared" si="49"/>
        <v>41.160944475223545</v>
      </c>
      <c r="T142" s="378">
        <f t="shared" si="50"/>
        <v>200</v>
      </c>
      <c r="U142" s="303">
        <f t="shared" si="56"/>
        <v>8232.1888950447083</v>
      </c>
      <c r="V142" s="303">
        <f t="shared" si="57"/>
        <v>42.240747316848442</v>
      </c>
      <c r="W142" s="303">
        <f t="shared" si="58"/>
        <v>93.652197158375103</v>
      </c>
      <c r="X142" s="378">
        <f t="shared" si="59"/>
        <v>314.41899999999998</v>
      </c>
      <c r="Y142" s="379">
        <f t="shared" si="60"/>
        <v>29446.030178339141</v>
      </c>
    </row>
    <row r="143" spans="1:25" x14ac:dyDescent="0.25">
      <c r="A143" s="202">
        <f>'09-2022'!A149</f>
        <v>44810.749999999665</v>
      </c>
      <c r="B143" s="362">
        <v>519.45000000000005</v>
      </c>
      <c r="C143" s="363">
        <v>70733.506500000003</v>
      </c>
      <c r="D143" s="364">
        <v>15.929</v>
      </c>
      <c r="E143" s="364">
        <v>2169.0520000000001</v>
      </c>
      <c r="F143" s="239">
        <f t="shared" si="43"/>
        <v>503.52100000000007</v>
      </c>
      <c r="G143" s="239">
        <f t="shared" si="44"/>
        <v>68564.454500000007</v>
      </c>
      <c r="H143" s="216">
        <f>'09-2022'!P149</f>
        <v>0</v>
      </c>
      <c r="I143" s="307">
        <f t="shared" si="45"/>
        <v>503.52100000000007</v>
      </c>
      <c r="J143" s="303">
        <f t="shared" si="46"/>
        <v>136.16999986097898</v>
      </c>
      <c r="K143" s="338">
        <v>8.33</v>
      </c>
      <c r="L143" s="308">
        <f t="shared" si="47"/>
        <v>94.731999999999999</v>
      </c>
      <c r="M143" s="303">
        <f t="shared" si="51"/>
        <v>0</v>
      </c>
      <c r="N143" s="303">
        <f t="shared" si="52"/>
        <v>22.532288138438037</v>
      </c>
      <c r="O143" s="303">
        <f t="shared" si="53"/>
        <v>0</v>
      </c>
      <c r="P143" s="303">
        <f t="shared" si="54"/>
        <v>0</v>
      </c>
      <c r="Q143" s="303">
        <f t="shared" si="55"/>
        <v>42.240747316848442</v>
      </c>
      <c r="R143" s="303">
        <f t="shared" si="48"/>
        <v>94.731999999999999</v>
      </c>
      <c r="S143" s="213">
        <f t="shared" si="49"/>
        <v>41.437999860978977</v>
      </c>
      <c r="T143" s="378">
        <f t="shared" si="50"/>
        <v>200</v>
      </c>
      <c r="U143" s="303">
        <f t="shared" si="56"/>
        <v>8287.599972195796</v>
      </c>
      <c r="V143" s="303">
        <f t="shared" si="57"/>
        <v>42.240747316848442</v>
      </c>
      <c r="W143" s="303">
        <f t="shared" si="58"/>
        <v>93.929252544130534</v>
      </c>
      <c r="X143" s="378">
        <f t="shared" si="59"/>
        <v>303.52100000000007</v>
      </c>
      <c r="Y143" s="379">
        <f t="shared" si="60"/>
        <v>28509.500661447051</v>
      </c>
    </row>
    <row r="144" spans="1:25" x14ac:dyDescent="0.25">
      <c r="A144" s="202">
        <f>'09-2022'!A150</f>
        <v>44810.79166666633</v>
      </c>
      <c r="B144" s="362">
        <v>486.99899999999997</v>
      </c>
      <c r="C144" s="363">
        <v>56506.860704999999</v>
      </c>
      <c r="D144" s="364">
        <v>0</v>
      </c>
      <c r="E144" s="364">
        <v>0</v>
      </c>
      <c r="F144" s="239">
        <f t="shared" si="43"/>
        <v>486.99899999999997</v>
      </c>
      <c r="G144" s="239">
        <f t="shared" si="44"/>
        <v>56506.860704999999</v>
      </c>
      <c r="H144" s="216">
        <f>'09-2022'!P150</f>
        <v>0</v>
      </c>
      <c r="I144" s="307">
        <f t="shared" si="45"/>
        <v>486.99899999999997</v>
      </c>
      <c r="J144" s="303">
        <f t="shared" si="46"/>
        <v>116.03075305082763</v>
      </c>
      <c r="K144" s="338">
        <v>8.33</v>
      </c>
      <c r="L144" s="308">
        <f t="shared" si="47"/>
        <v>94.731999999999999</v>
      </c>
      <c r="M144" s="303">
        <f t="shared" si="51"/>
        <v>0</v>
      </c>
      <c r="N144" s="303">
        <f t="shared" si="52"/>
        <v>22.532288138438037</v>
      </c>
      <c r="O144" s="303">
        <f t="shared" si="53"/>
        <v>0</v>
      </c>
      <c r="P144" s="303">
        <f t="shared" si="54"/>
        <v>0</v>
      </c>
      <c r="Q144" s="303">
        <f t="shared" si="55"/>
        <v>42.240747316848442</v>
      </c>
      <c r="R144" s="303">
        <f t="shared" si="48"/>
        <v>94.731999999999999</v>
      </c>
      <c r="S144" s="213">
        <f t="shared" si="49"/>
        <v>21.298753050827628</v>
      </c>
      <c r="T144" s="378">
        <f t="shared" si="50"/>
        <v>200</v>
      </c>
      <c r="U144" s="303">
        <f t="shared" si="56"/>
        <v>4259.7506101655254</v>
      </c>
      <c r="V144" s="303">
        <f t="shared" si="57"/>
        <v>42.240747316848442</v>
      </c>
      <c r="W144" s="303">
        <f t="shared" si="58"/>
        <v>73.790005733979186</v>
      </c>
      <c r="X144" s="378">
        <f t="shared" si="59"/>
        <v>286.99899999999997</v>
      </c>
      <c r="Y144" s="379">
        <f t="shared" si="60"/>
        <v>21177.657855646288</v>
      </c>
    </row>
    <row r="145" spans="1:25" x14ac:dyDescent="0.25">
      <c r="A145" s="202">
        <f>'09-2022'!A151</f>
        <v>44810.833333332994</v>
      </c>
      <c r="B145" s="362">
        <v>475.13</v>
      </c>
      <c r="C145" s="363">
        <v>54569.379300000001</v>
      </c>
      <c r="D145" s="364">
        <v>0</v>
      </c>
      <c r="E145" s="364">
        <v>0</v>
      </c>
      <c r="F145" s="239">
        <f t="shared" si="43"/>
        <v>475.13</v>
      </c>
      <c r="G145" s="239">
        <f t="shared" si="44"/>
        <v>54569.379300000001</v>
      </c>
      <c r="H145" s="216">
        <f>'09-2022'!P151</f>
        <v>0</v>
      </c>
      <c r="I145" s="307">
        <f t="shared" si="45"/>
        <v>475.13</v>
      </c>
      <c r="J145" s="303">
        <f t="shared" si="46"/>
        <v>114.85147075537222</v>
      </c>
      <c r="K145" s="338">
        <v>8.33</v>
      </c>
      <c r="L145" s="308">
        <f t="shared" si="47"/>
        <v>94.731999999999999</v>
      </c>
      <c r="M145" s="303">
        <f t="shared" si="51"/>
        <v>0</v>
      </c>
      <c r="N145" s="303">
        <f t="shared" si="52"/>
        <v>22.532288138438037</v>
      </c>
      <c r="O145" s="303">
        <f t="shared" si="53"/>
        <v>0</v>
      </c>
      <c r="P145" s="303">
        <f t="shared" si="54"/>
        <v>0</v>
      </c>
      <c r="Q145" s="303">
        <f t="shared" si="55"/>
        <v>42.240747316848442</v>
      </c>
      <c r="R145" s="303">
        <f t="shared" si="48"/>
        <v>94.731999999999999</v>
      </c>
      <c r="S145" s="213">
        <f t="shared" si="49"/>
        <v>20.11947075537222</v>
      </c>
      <c r="T145" s="378">
        <f t="shared" si="50"/>
        <v>200</v>
      </c>
      <c r="U145" s="303">
        <f t="shared" si="56"/>
        <v>4023.8941510744439</v>
      </c>
      <c r="V145" s="303">
        <f t="shared" si="57"/>
        <v>42.240747316848442</v>
      </c>
      <c r="W145" s="303">
        <f t="shared" si="58"/>
        <v>72.610723438523777</v>
      </c>
      <c r="X145" s="378">
        <f t="shared" si="59"/>
        <v>275.13</v>
      </c>
      <c r="Y145" s="379">
        <f t="shared" si="60"/>
        <v>19977.388339641046</v>
      </c>
    </row>
    <row r="146" spans="1:25" x14ac:dyDescent="0.25">
      <c r="A146" s="202">
        <f>'09-2022'!A152</f>
        <v>44810.874999999658</v>
      </c>
      <c r="B146" s="362">
        <v>473.30200000000002</v>
      </c>
      <c r="C146" s="363">
        <v>52609.446070000005</v>
      </c>
      <c r="D146" s="364">
        <v>0</v>
      </c>
      <c r="E146" s="364">
        <v>0</v>
      </c>
      <c r="F146" s="239">
        <f t="shared" si="43"/>
        <v>473.30200000000002</v>
      </c>
      <c r="G146" s="239">
        <f t="shared" si="44"/>
        <v>52609.446070000005</v>
      </c>
      <c r="H146" s="216">
        <f>'09-2022'!P152</f>
        <v>0</v>
      </c>
      <c r="I146" s="307">
        <f t="shared" si="45"/>
        <v>473.30200000000002</v>
      </c>
      <c r="J146" s="303">
        <f t="shared" si="46"/>
        <v>111.15407513595972</v>
      </c>
      <c r="K146" s="338">
        <v>8.33</v>
      </c>
      <c r="L146" s="308">
        <f t="shared" si="47"/>
        <v>94.731999999999999</v>
      </c>
      <c r="M146" s="303">
        <f t="shared" si="51"/>
        <v>0</v>
      </c>
      <c r="N146" s="303">
        <f t="shared" si="52"/>
        <v>22.532288138438037</v>
      </c>
      <c r="O146" s="303">
        <f t="shared" si="53"/>
        <v>0</v>
      </c>
      <c r="P146" s="303">
        <f t="shared" si="54"/>
        <v>0</v>
      </c>
      <c r="Q146" s="303">
        <f t="shared" si="55"/>
        <v>42.240747316848442</v>
      </c>
      <c r="R146" s="303">
        <f t="shared" si="48"/>
        <v>94.731999999999999</v>
      </c>
      <c r="S146" s="213">
        <f t="shared" si="49"/>
        <v>16.422075135959716</v>
      </c>
      <c r="T146" s="378">
        <f t="shared" si="50"/>
        <v>200</v>
      </c>
      <c r="U146" s="303">
        <f t="shared" si="56"/>
        <v>3284.4150271919434</v>
      </c>
      <c r="V146" s="303">
        <f t="shared" si="57"/>
        <v>42.240747316848442</v>
      </c>
      <c r="W146" s="303">
        <f t="shared" si="58"/>
        <v>68.913327819111274</v>
      </c>
      <c r="X146" s="378">
        <f t="shared" si="59"/>
        <v>273.30200000000002</v>
      </c>
      <c r="Y146" s="379">
        <f t="shared" si="60"/>
        <v>18834.150319618751</v>
      </c>
    </row>
    <row r="147" spans="1:25" x14ac:dyDescent="0.25">
      <c r="A147" s="202">
        <f>'09-2022'!A153</f>
        <v>44810.916666666322</v>
      </c>
      <c r="B147" s="362">
        <v>435.399</v>
      </c>
      <c r="C147" s="363">
        <v>43357.909001</v>
      </c>
      <c r="D147" s="364">
        <v>0</v>
      </c>
      <c r="E147" s="364">
        <v>0</v>
      </c>
      <c r="F147" s="239">
        <f t="shared" si="43"/>
        <v>435.399</v>
      </c>
      <c r="G147" s="239">
        <f t="shared" si="44"/>
        <v>43357.909001</v>
      </c>
      <c r="H147" s="216">
        <f>'09-2022'!P153</f>
        <v>0</v>
      </c>
      <c r="I147" s="307">
        <f t="shared" si="45"/>
        <v>435.399</v>
      </c>
      <c r="J147" s="303">
        <f t="shared" si="46"/>
        <v>99.582013282070008</v>
      </c>
      <c r="K147" s="338">
        <v>8.33</v>
      </c>
      <c r="L147" s="308">
        <f t="shared" si="47"/>
        <v>94.731999999999999</v>
      </c>
      <c r="M147" s="303">
        <f t="shared" si="51"/>
        <v>0</v>
      </c>
      <c r="N147" s="303">
        <f t="shared" si="52"/>
        <v>22.532288138438037</v>
      </c>
      <c r="O147" s="303">
        <f t="shared" si="53"/>
        <v>0</v>
      </c>
      <c r="P147" s="303">
        <f t="shared" si="54"/>
        <v>0</v>
      </c>
      <c r="Q147" s="303">
        <f t="shared" si="55"/>
        <v>42.240747316848442</v>
      </c>
      <c r="R147" s="303">
        <f t="shared" si="48"/>
        <v>94.731999999999999</v>
      </c>
      <c r="S147" s="213">
        <f t="shared" si="49"/>
        <v>4.8500132820700088</v>
      </c>
      <c r="T147" s="378">
        <f t="shared" si="50"/>
        <v>200</v>
      </c>
      <c r="U147" s="303">
        <f t="shared" si="56"/>
        <v>970.00265641400176</v>
      </c>
      <c r="V147" s="303">
        <f t="shared" si="57"/>
        <v>42.240747316848442</v>
      </c>
      <c r="W147" s="303">
        <f t="shared" si="58"/>
        <v>57.341265965221567</v>
      </c>
      <c r="X147" s="378">
        <f t="shared" si="59"/>
        <v>235.399</v>
      </c>
      <c r="Y147" s="379">
        <f t="shared" si="60"/>
        <v>13498.076666947192</v>
      </c>
    </row>
    <row r="148" spans="1:25" x14ac:dyDescent="0.25">
      <c r="A148" s="202">
        <f>'09-2022'!A154</f>
        <v>44810.958333332987</v>
      </c>
      <c r="B148" s="362">
        <v>389.279</v>
      </c>
      <c r="C148" s="363">
        <v>33349.320092000002</v>
      </c>
      <c r="D148" s="364">
        <v>0</v>
      </c>
      <c r="E148" s="364">
        <v>0</v>
      </c>
      <c r="F148" s="239">
        <f t="shared" si="43"/>
        <v>389.279</v>
      </c>
      <c r="G148" s="239">
        <f t="shared" si="44"/>
        <v>33349.320092000002</v>
      </c>
      <c r="H148" s="216">
        <f>'09-2022'!P154</f>
        <v>0</v>
      </c>
      <c r="I148" s="307">
        <f t="shared" si="45"/>
        <v>389.279</v>
      </c>
      <c r="J148" s="303">
        <f t="shared" si="46"/>
        <v>85.669455819604963</v>
      </c>
      <c r="K148" s="338">
        <v>8.33</v>
      </c>
      <c r="L148" s="308">
        <f t="shared" si="47"/>
        <v>94.731999999999999</v>
      </c>
      <c r="M148" s="303">
        <f t="shared" si="51"/>
        <v>0</v>
      </c>
      <c r="N148" s="303">
        <f t="shared" si="52"/>
        <v>22.532288138438037</v>
      </c>
      <c r="O148" s="303">
        <f t="shared" si="53"/>
        <v>0</v>
      </c>
      <c r="P148" s="303">
        <f t="shared" si="54"/>
        <v>0</v>
      </c>
      <c r="Q148" s="303">
        <f t="shared" si="55"/>
        <v>42.240747316848442</v>
      </c>
      <c r="R148" s="303">
        <f t="shared" si="48"/>
        <v>94.731999999999999</v>
      </c>
      <c r="S148" s="213">
        <f t="shared" si="49"/>
        <v>0</v>
      </c>
      <c r="T148" s="378">
        <f t="shared" si="50"/>
        <v>200</v>
      </c>
      <c r="U148" s="303">
        <f t="shared" si="56"/>
        <v>0</v>
      </c>
      <c r="V148" s="303">
        <f t="shared" si="57"/>
        <v>42.240747316848442</v>
      </c>
      <c r="W148" s="303">
        <f t="shared" si="58"/>
        <v>43.428708502756521</v>
      </c>
      <c r="X148" s="378">
        <f t="shared" si="59"/>
        <v>189.279</v>
      </c>
      <c r="Y148" s="379">
        <f t="shared" si="60"/>
        <v>8220.1425166932513</v>
      </c>
    </row>
    <row r="149" spans="1:25" x14ac:dyDescent="0.25">
      <c r="A149" s="202">
        <f>'09-2022'!A155</f>
        <v>44810.999999999651</v>
      </c>
      <c r="B149" s="362">
        <v>356.24399999999997</v>
      </c>
      <c r="C149" s="363">
        <v>25527.674879999999</v>
      </c>
      <c r="D149" s="364">
        <v>0</v>
      </c>
      <c r="E149" s="364">
        <v>0</v>
      </c>
      <c r="F149" s="239">
        <f t="shared" si="43"/>
        <v>356.24399999999997</v>
      </c>
      <c r="G149" s="239">
        <f t="shared" si="44"/>
        <v>25527.674879999999</v>
      </c>
      <c r="H149" s="216">
        <f>'09-2022'!P155</f>
        <v>0</v>
      </c>
      <c r="I149" s="307">
        <f t="shared" si="45"/>
        <v>356.24399999999997</v>
      </c>
      <c r="J149" s="303">
        <f t="shared" si="46"/>
        <v>71.657838110957655</v>
      </c>
      <c r="K149" s="338">
        <v>8.33</v>
      </c>
      <c r="L149" s="308">
        <f t="shared" si="47"/>
        <v>94.731999999999999</v>
      </c>
      <c r="M149" s="303">
        <f t="shared" si="51"/>
        <v>0</v>
      </c>
      <c r="N149" s="303">
        <f t="shared" si="52"/>
        <v>22.532288138438037</v>
      </c>
      <c r="O149" s="303">
        <f t="shared" si="53"/>
        <v>0</v>
      </c>
      <c r="P149" s="303">
        <f t="shared" si="54"/>
        <v>0</v>
      </c>
      <c r="Q149" s="303">
        <f t="shared" si="55"/>
        <v>42.240747316848442</v>
      </c>
      <c r="R149" s="303">
        <f t="shared" si="48"/>
        <v>94.731999999999999</v>
      </c>
      <c r="S149" s="213">
        <f t="shared" si="49"/>
        <v>0</v>
      </c>
      <c r="T149" s="378">
        <f t="shared" si="50"/>
        <v>200</v>
      </c>
      <c r="U149" s="303">
        <f t="shared" si="56"/>
        <v>0</v>
      </c>
      <c r="V149" s="303">
        <f t="shared" si="57"/>
        <v>42.240747316848442</v>
      </c>
      <c r="W149" s="303">
        <f t="shared" si="58"/>
        <v>29.417090794109214</v>
      </c>
      <c r="X149" s="378">
        <f t="shared" si="59"/>
        <v>156.24399999999997</v>
      </c>
      <c r="Y149" s="379">
        <f t="shared" si="60"/>
        <v>4596.2439340347992</v>
      </c>
    </row>
    <row r="150" spans="1:25" x14ac:dyDescent="0.25">
      <c r="A150" s="202">
        <f>'09-2022'!A156</f>
        <v>44811.041666666315</v>
      </c>
      <c r="B150" s="360">
        <v>315.61199999999997</v>
      </c>
      <c r="C150" s="361">
        <v>22360.494576000001</v>
      </c>
      <c r="D150" s="364">
        <v>0</v>
      </c>
      <c r="E150" s="364">
        <v>0</v>
      </c>
      <c r="F150" s="239">
        <f t="shared" si="43"/>
        <v>315.61199999999997</v>
      </c>
      <c r="G150" s="239">
        <f t="shared" si="44"/>
        <v>22360.494576000001</v>
      </c>
      <c r="H150" s="216">
        <f>'09-2022'!P156</f>
        <v>0</v>
      </c>
      <c r="I150" s="307">
        <f t="shared" si="45"/>
        <v>315.61199999999997</v>
      </c>
      <c r="J150" s="303">
        <f t="shared" si="46"/>
        <v>70.84804942777842</v>
      </c>
      <c r="K150" s="338">
        <v>8.0299999999999994</v>
      </c>
      <c r="L150" s="308">
        <f t="shared" si="47"/>
        <v>91.611999999999995</v>
      </c>
      <c r="M150" s="303">
        <f t="shared" si="51"/>
        <v>0</v>
      </c>
      <c r="N150" s="303">
        <f t="shared" si="52"/>
        <v>22.532288138438037</v>
      </c>
      <c r="O150" s="303">
        <f t="shared" si="53"/>
        <v>0</v>
      </c>
      <c r="P150" s="303">
        <f t="shared" si="54"/>
        <v>0</v>
      </c>
      <c r="Q150" s="303">
        <f t="shared" si="55"/>
        <v>42.240747316848442</v>
      </c>
      <c r="R150" s="303">
        <f t="shared" si="48"/>
        <v>91.611999999999995</v>
      </c>
      <c r="S150" s="213">
        <f t="shared" si="49"/>
        <v>0</v>
      </c>
      <c r="T150" s="378">
        <f t="shared" si="50"/>
        <v>200</v>
      </c>
      <c r="U150" s="303">
        <f t="shared" si="56"/>
        <v>0</v>
      </c>
      <c r="V150" s="303">
        <f t="shared" si="57"/>
        <v>42.240747316848442</v>
      </c>
      <c r="W150" s="303">
        <f t="shared" si="58"/>
        <v>28.607302110929979</v>
      </c>
      <c r="X150" s="378">
        <f t="shared" si="59"/>
        <v>115.61199999999997</v>
      </c>
      <c r="Y150" s="379">
        <f t="shared" si="60"/>
        <v>3307.3474116488355</v>
      </c>
    </row>
    <row r="151" spans="1:25" x14ac:dyDescent="0.25">
      <c r="A151" s="202">
        <f>'09-2022'!A157</f>
        <v>44811.083333332979</v>
      </c>
      <c r="B151" s="362">
        <v>293.82799999999997</v>
      </c>
      <c r="C151" s="363">
        <v>19217.053264000002</v>
      </c>
      <c r="D151" s="364">
        <v>0</v>
      </c>
      <c r="E151" s="364">
        <v>0</v>
      </c>
      <c r="F151" s="239">
        <f t="shared" si="43"/>
        <v>293.82799999999997</v>
      </c>
      <c r="G151" s="239">
        <f t="shared" si="44"/>
        <v>19217.053264000002</v>
      </c>
      <c r="H151" s="216">
        <f>'09-2022'!P157</f>
        <v>0</v>
      </c>
      <c r="I151" s="307">
        <f t="shared" si="45"/>
        <v>293.82799999999997</v>
      </c>
      <c r="J151" s="303">
        <f t="shared" si="46"/>
        <v>65.40238937065223</v>
      </c>
      <c r="K151" s="338">
        <v>8.0299999999999994</v>
      </c>
      <c r="L151" s="308">
        <f t="shared" si="47"/>
        <v>91.611999999999995</v>
      </c>
      <c r="M151" s="303">
        <f t="shared" si="51"/>
        <v>0</v>
      </c>
      <c r="N151" s="303">
        <f t="shared" si="52"/>
        <v>22.532288138438037</v>
      </c>
      <c r="O151" s="303">
        <f t="shared" si="53"/>
        <v>0</v>
      </c>
      <c r="P151" s="303">
        <f t="shared" si="54"/>
        <v>0</v>
      </c>
      <c r="Q151" s="303">
        <f t="shared" si="55"/>
        <v>42.240747316848442</v>
      </c>
      <c r="R151" s="303">
        <f t="shared" si="48"/>
        <v>91.611999999999995</v>
      </c>
      <c r="S151" s="213">
        <f t="shared" si="49"/>
        <v>0</v>
      </c>
      <c r="T151" s="378">
        <f t="shared" si="50"/>
        <v>200</v>
      </c>
      <c r="U151" s="303">
        <f t="shared" si="56"/>
        <v>0</v>
      </c>
      <c r="V151" s="303">
        <f t="shared" si="57"/>
        <v>42.240747316848442</v>
      </c>
      <c r="W151" s="303">
        <f t="shared" si="58"/>
        <v>23.161642053803789</v>
      </c>
      <c r="X151" s="378">
        <f t="shared" si="59"/>
        <v>93.827999999999975</v>
      </c>
      <c r="Y151" s="379">
        <f t="shared" si="60"/>
        <v>2173.2105506243015</v>
      </c>
    </row>
    <row r="152" spans="1:25" x14ac:dyDescent="0.25">
      <c r="A152" s="202">
        <f>'09-2022'!A158</f>
        <v>44811.124999999643</v>
      </c>
      <c r="B152" s="362">
        <v>269.71100000000001</v>
      </c>
      <c r="C152" s="363">
        <v>15533.211596000001</v>
      </c>
      <c r="D152" s="364">
        <v>0</v>
      </c>
      <c r="E152" s="364">
        <v>0</v>
      </c>
      <c r="F152" s="239">
        <f t="shared" si="43"/>
        <v>269.71100000000001</v>
      </c>
      <c r="G152" s="239">
        <f t="shared" si="44"/>
        <v>15533.211596000001</v>
      </c>
      <c r="H152" s="216">
        <f>'09-2022'!P158</f>
        <v>0</v>
      </c>
      <c r="I152" s="307">
        <f t="shared" si="45"/>
        <v>269.71100000000001</v>
      </c>
      <c r="J152" s="303">
        <f t="shared" si="46"/>
        <v>57.592058151132136</v>
      </c>
      <c r="K152" s="338">
        <v>8.0299999999999994</v>
      </c>
      <c r="L152" s="308">
        <f t="shared" si="47"/>
        <v>91.611999999999995</v>
      </c>
      <c r="M152" s="303">
        <f t="shared" si="51"/>
        <v>0</v>
      </c>
      <c r="N152" s="303">
        <f t="shared" si="52"/>
        <v>22.532288138438037</v>
      </c>
      <c r="O152" s="303">
        <f t="shared" si="53"/>
        <v>0</v>
      </c>
      <c r="P152" s="303">
        <f t="shared" si="54"/>
        <v>0</v>
      </c>
      <c r="Q152" s="303">
        <f t="shared" si="55"/>
        <v>42.240747316848442</v>
      </c>
      <c r="R152" s="303">
        <f t="shared" si="48"/>
        <v>91.611999999999995</v>
      </c>
      <c r="S152" s="213">
        <f t="shared" si="49"/>
        <v>0</v>
      </c>
      <c r="T152" s="378">
        <f t="shared" si="50"/>
        <v>200</v>
      </c>
      <c r="U152" s="303">
        <f t="shared" si="56"/>
        <v>0</v>
      </c>
      <c r="V152" s="303">
        <f t="shared" si="57"/>
        <v>42.240747316848442</v>
      </c>
      <c r="W152" s="303">
        <f t="shared" si="58"/>
        <v>15.351310834283694</v>
      </c>
      <c r="X152" s="378">
        <f t="shared" si="59"/>
        <v>69.711000000000013</v>
      </c>
      <c r="Y152" s="379">
        <f t="shared" si="60"/>
        <v>1070.1552295687509</v>
      </c>
    </row>
    <row r="153" spans="1:25" x14ac:dyDescent="0.25">
      <c r="A153" s="202">
        <f>'09-2022'!A159</f>
        <v>44811.166666666308</v>
      </c>
      <c r="B153" s="362">
        <v>273.51599999999996</v>
      </c>
      <c r="C153" s="363">
        <v>15347.092788</v>
      </c>
      <c r="D153" s="364">
        <v>0</v>
      </c>
      <c r="E153" s="364">
        <v>0</v>
      </c>
      <c r="F153" s="239">
        <f t="shared" si="43"/>
        <v>273.51599999999996</v>
      </c>
      <c r="G153" s="239">
        <f t="shared" si="44"/>
        <v>15347.092788</v>
      </c>
      <c r="H153" s="216">
        <f>'09-2022'!P159</f>
        <v>0</v>
      </c>
      <c r="I153" s="307">
        <f t="shared" si="45"/>
        <v>273.51599999999996</v>
      </c>
      <c r="J153" s="303">
        <f t="shared" si="46"/>
        <v>56.110402272627567</v>
      </c>
      <c r="K153" s="338">
        <v>8.0299999999999994</v>
      </c>
      <c r="L153" s="308">
        <f t="shared" si="47"/>
        <v>91.611999999999995</v>
      </c>
      <c r="M153" s="303">
        <f t="shared" si="51"/>
        <v>0</v>
      </c>
      <c r="N153" s="303">
        <f t="shared" si="52"/>
        <v>22.532288138438037</v>
      </c>
      <c r="O153" s="303">
        <f t="shared" si="53"/>
        <v>0</v>
      </c>
      <c r="P153" s="303">
        <f t="shared" si="54"/>
        <v>0</v>
      </c>
      <c r="Q153" s="303">
        <f t="shared" si="55"/>
        <v>42.240747316848442</v>
      </c>
      <c r="R153" s="303">
        <f t="shared" si="48"/>
        <v>91.611999999999995</v>
      </c>
      <c r="S153" s="213">
        <f t="shared" si="49"/>
        <v>0</v>
      </c>
      <c r="T153" s="378">
        <f t="shared" si="50"/>
        <v>200</v>
      </c>
      <c r="U153" s="303">
        <f t="shared" si="56"/>
        <v>0</v>
      </c>
      <c r="V153" s="303">
        <f t="shared" si="57"/>
        <v>42.240747316848442</v>
      </c>
      <c r="W153" s="303">
        <f t="shared" si="58"/>
        <v>13.869654955779126</v>
      </c>
      <c r="X153" s="378">
        <f t="shared" si="59"/>
        <v>73.515999999999963</v>
      </c>
      <c r="Y153" s="379">
        <f t="shared" si="60"/>
        <v>1019.6415537290577</v>
      </c>
    </row>
    <row r="154" spans="1:25" x14ac:dyDescent="0.25">
      <c r="A154" s="202">
        <f>'09-2022'!A160</f>
        <v>44811.208333332972</v>
      </c>
      <c r="B154" s="362">
        <v>270.45699999999999</v>
      </c>
      <c r="C154" s="363">
        <v>15449.804502000001</v>
      </c>
      <c r="D154" s="364">
        <v>0</v>
      </c>
      <c r="E154" s="364">
        <v>0</v>
      </c>
      <c r="F154" s="239">
        <f t="shared" si="43"/>
        <v>270.45699999999999</v>
      </c>
      <c r="G154" s="239">
        <f t="shared" si="44"/>
        <v>15449.804502000001</v>
      </c>
      <c r="H154" s="216">
        <f>'09-2022'!P160</f>
        <v>0</v>
      </c>
      <c r="I154" s="307">
        <f t="shared" si="45"/>
        <v>270.45699999999999</v>
      </c>
      <c r="J154" s="303">
        <f t="shared" si="46"/>
        <v>57.124809126774316</v>
      </c>
      <c r="K154" s="338">
        <v>8.0299999999999994</v>
      </c>
      <c r="L154" s="308">
        <f t="shared" si="47"/>
        <v>91.611999999999995</v>
      </c>
      <c r="M154" s="303">
        <f t="shared" si="51"/>
        <v>0</v>
      </c>
      <c r="N154" s="303">
        <f t="shared" si="52"/>
        <v>22.532288138438037</v>
      </c>
      <c r="O154" s="303">
        <f t="shared" si="53"/>
        <v>0</v>
      </c>
      <c r="P154" s="303">
        <f t="shared" si="54"/>
        <v>0</v>
      </c>
      <c r="Q154" s="303">
        <f t="shared" si="55"/>
        <v>42.240747316848442</v>
      </c>
      <c r="R154" s="303">
        <f t="shared" si="48"/>
        <v>91.611999999999995</v>
      </c>
      <c r="S154" s="213">
        <f t="shared" si="49"/>
        <v>0</v>
      </c>
      <c r="T154" s="378">
        <f t="shared" si="50"/>
        <v>200</v>
      </c>
      <c r="U154" s="303">
        <f t="shared" si="56"/>
        <v>0</v>
      </c>
      <c r="V154" s="303">
        <f t="shared" si="57"/>
        <v>42.240747316848442</v>
      </c>
      <c r="W154" s="303">
        <f t="shared" si="58"/>
        <v>14.884061809925875</v>
      </c>
      <c r="X154" s="378">
        <f t="shared" si="59"/>
        <v>70.456999999999994</v>
      </c>
      <c r="Y154" s="379">
        <f t="shared" si="60"/>
        <v>1048.6863429419473</v>
      </c>
    </row>
    <row r="155" spans="1:25" x14ac:dyDescent="0.25">
      <c r="A155" s="202">
        <f>'09-2022'!A161</f>
        <v>44811.249999999636</v>
      </c>
      <c r="B155" s="362">
        <v>285.904</v>
      </c>
      <c r="C155" s="363">
        <v>19363.131008</v>
      </c>
      <c r="D155" s="364">
        <v>0</v>
      </c>
      <c r="E155" s="364">
        <v>0</v>
      </c>
      <c r="F155" s="239">
        <f t="shared" si="43"/>
        <v>285.904</v>
      </c>
      <c r="G155" s="239">
        <f t="shared" si="44"/>
        <v>19363.131008</v>
      </c>
      <c r="H155" s="216">
        <f>'09-2022'!P161</f>
        <v>0</v>
      </c>
      <c r="I155" s="307">
        <f t="shared" si="45"/>
        <v>285.904</v>
      </c>
      <c r="J155" s="303">
        <f t="shared" si="46"/>
        <v>67.72598847165483</v>
      </c>
      <c r="K155" s="338">
        <v>8.0299999999999994</v>
      </c>
      <c r="L155" s="308">
        <f t="shared" si="47"/>
        <v>91.611999999999995</v>
      </c>
      <c r="M155" s="303">
        <f t="shared" si="51"/>
        <v>0</v>
      </c>
      <c r="N155" s="303">
        <f t="shared" si="52"/>
        <v>22.532288138438037</v>
      </c>
      <c r="O155" s="303">
        <f t="shared" si="53"/>
        <v>0</v>
      </c>
      <c r="P155" s="303">
        <f t="shared" si="54"/>
        <v>0</v>
      </c>
      <c r="Q155" s="303">
        <f t="shared" si="55"/>
        <v>42.240747316848442</v>
      </c>
      <c r="R155" s="303">
        <f t="shared" si="48"/>
        <v>91.611999999999995</v>
      </c>
      <c r="S155" s="213">
        <f t="shared" si="49"/>
        <v>0</v>
      </c>
      <c r="T155" s="378">
        <f t="shared" si="50"/>
        <v>200</v>
      </c>
      <c r="U155" s="303">
        <f t="shared" si="56"/>
        <v>0</v>
      </c>
      <c r="V155" s="303">
        <f t="shared" si="57"/>
        <v>42.240747316848442</v>
      </c>
      <c r="W155" s="303">
        <f t="shared" si="58"/>
        <v>25.485241154806388</v>
      </c>
      <c r="X155" s="378">
        <f t="shared" si="59"/>
        <v>85.903999999999996</v>
      </c>
      <c r="Y155" s="379">
        <f t="shared" si="60"/>
        <v>2189.2841561624878</v>
      </c>
    </row>
    <row r="156" spans="1:25" x14ac:dyDescent="0.25">
      <c r="A156" s="202">
        <f>'09-2022'!A162</f>
        <v>44811.2916666663</v>
      </c>
      <c r="B156" s="362">
        <v>322.78300000000002</v>
      </c>
      <c r="C156" s="363">
        <v>25018.878163000001</v>
      </c>
      <c r="D156" s="364">
        <v>0</v>
      </c>
      <c r="E156" s="364">
        <v>0</v>
      </c>
      <c r="F156" s="239">
        <f t="shared" si="43"/>
        <v>322.78300000000002</v>
      </c>
      <c r="G156" s="239">
        <f t="shared" si="44"/>
        <v>25018.878163000001</v>
      </c>
      <c r="H156" s="216">
        <f>'09-2022'!P162</f>
        <v>0</v>
      </c>
      <c r="I156" s="307">
        <f t="shared" si="45"/>
        <v>322.78300000000002</v>
      </c>
      <c r="J156" s="303">
        <f t="shared" si="46"/>
        <v>77.509900344813701</v>
      </c>
      <c r="K156" s="338">
        <v>8.0299999999999994</v>
      </c>
      <c r="L156" s="308">
        <f t="shared" si="47"/>
        <v>91.611999999999995</v>
      </c>
      <c r="M156" s="303">
        <f t="shared" si="51"/>
        <v>0</v>
      </c>
      <c r="N156" s="303">
        <f t="shared" si="52"/>
        <v>22.532288138438037</v>
      </c>
      <c r="O156" s="303">
        <f t="shared" si="53"/>
        <v>0</v>
      </c>
      <c r="P156" s="303">
        <f t="shared" si="54"/>
        <v>0</v>
      </c>
      <c r="Q156" s="303">
        <f t="shared" si="55"/>
        <v>42.240747316848442</v>
      </c>
      <c r="R156" s="303">
        <f t="shared" si="48"/>
        <v>91.611999999999995</v>
      </c>
      <c r="S156" s="213">
        <f t="shared" si="49"/>
        <v>0</v>
      </c>
      <c r="T156" s="378">
        <f t="shared" si="50"/>
        <v>200</v>
      </c>
      <c r="U156" s="303">
        <f t="shared" si="56"/>
        <v>0</v>
      </c>
      <c r="V156" s="303">
        <f t="shared" si="57"/>
        <v>42.240747316848442</v>
      </c>
      <c r="W156" s="303">
        <f t="shared" si="58"/>
        <v>35.26915302796526</v>
      </c>
      <c r="X156" s="378">
        <f t="shared" si="59"/>
        <v>122.78300000000002</v>
      </c>
      <c r="Y156" s="379">
        <f t="shared" si="60"/>
        <v>4330.4524162326588</v>
      </c>
    </row>
    <row r="157" spans="1:25" x14ac:dyDescent="0.25">
      <c r="A157" s="202">
        <f>'09-2022'!A163</f>
        <v>44811.333333332965</v>
      </c>
      <c r="B157" s="362">
        <v>345.95099999999996</v>
      </c>
      <c r="C157" s="363">
        <v>26828.381655000001</v>
      </c>
      <c r="D157" s="364">
        <v>0</v>
      </c>
      <c r="E157" s="364">
        <v>0</v>
      </c>
      <c r="F157" s="239">
        <f t="shared" si="43"/>
        <v>345.95099999999996</v>
      </c>
      <c r="G157" s="239">
        <f t="shared" si="44"/>
        <v>26828.381655000001</v>
      </c>
      <c r="H157" s="216">
        <f>'09-2022'!P163</f>
        <v>0</v>
      </c>
      <c r="I157" s="307">
        <f t="shared" si="45"/>
        <v>345.95099999999996</v>
      </c>
      <c r="J157" s="303">
        <f t="shared" si="46"/>
        <v>77.549657769452907</v>
      </c>
      <c r="K157" s="338">
        <v>8.0299999999999994</v>
      </c>
      <c r="L157" s="308">
        <f t="shared" si="47"/>
        <v>91.611999999999995</v>
      </c>
      <c r="M157" s="303">
        <f t="shared" si="51"/>
        <v>0</v>
      </c>
      <c r="N157" s="303">
        <f t="shared" si="52"/>
        <v>22.532288138438037</v>
      </c>
      <c r="O157" s="303">
        <f t="shared" si="53"/>
        <v>0</v>
      </c>
      <c r="P157" s="303">
        <f t="shared" si="54"/>
        <v>0</v>
      </c>
      <c r="Q157" s="303">
        <f t="shared" si="55"/>
        <v>42.240747316848442</v>
      </c>
      <c r="R157" s="303">
        <f t="shared" si="48"/>
        <v>91.611999999999995</v>
      </c>
      <c r="S157" s="213">
        <f t="shared" si="49"/>
        <v>0</v>
      </c>
      <c r="T157" s="378">
        <f t="shared" si="50"/>
        <v>200</v>
      </c>
      <c r="U157" s="303">
        <f t="shared" si="56"/>
        <v>0</v>
      </c>
      <c r="V157" s="303">
        <f t="shared" si="57"/>
        <v>42.240747316848442</v>
      </c>
      <c r="W157" s="303">
        <f t="shared" si="58"/>
        <v>35.308910452604465</v>
      </c>
      <c r="X157" s="378">
        <f t="shared" si="59"/>
        <v>145.95099999999996</v>
      </c>
      <c r="Y157" s="379">
        <f t="shared" si="60"/>
        <v>5153.3707894680729</v>
      </c>
    </row>
    <row r="158" spans="1:25" x14ac:dyDescent="0.25">
      <c r="A158" s="202">
        <f>'09-2022'!A164</f>
        <v>44811.374999999629</v>
      </c>
      <c r="B158" s="362">
        <v>360.79</v>
      </c>
      <c r="C158" s="363">
        <v>27668.720279999998</v>
      </c>
      <c r="D158" s="364">
        <v>0</v>
      </c>
      <c r="E158" s="364">
        <v>0</v>
      </c>
      <c r="F158" s="239">
        <f t="shared" si="43"/>
        <v>360.79</v>
      </c>
      <c r="G158" s="239">
        <f t="shared" si="44"/>
        <v>27668.720279999998</v>
      </c>
      <c r="H158" s="216">
        <f>'09-2022'!P164</f>
        <v>0</v>
      </c>
      <c r="I158" s="307">
        <f t="shared" si="45"/>
        <v>360.79</v>
      </c>
      <c r="J158" s="303">
        <f t="shared" si="46"/>
        <v>76.689265999611948</v>
      </c>
      <c r="K158" s="338">
        <v>8.0299999999999994</v>
      </c>
      <c r="L158" s="308">
        <f t="shared" si="47"/>
        <v>91.611999999999995</v>
      </c>
      <c r="M158" s="303">
        <f t="shared" si="51"/>
        <v>0</v>
      </c>
      <c r="N158" s="303">
        <f t="shared" si="52"/>
        <v>22.532288138438037</v>
      </c>
      <c r="O158" s="303">
        <f t="shared" si="53"/>
        <v>0</v>
      </c>
      <c r="P158" s="303">
        <f t="shared" si="54"/>
        <v>0</v>
      </c>
      <c r="Q158" s="303">
        <f t="shared" si="55"/>
        <v>42.240747316848442</v>
      </c>
      <c r="R158" s="303">
        <f t="shared" si="48"/>
        <v>91.611999999999995</v>
      </c>
      <c r="S158" s="213">
        <f t="shared" si="49"/>
        <v>0</v>
      </c>
      <c r="T158" s="378">
        <f t="shared" si="50"/>
        <v>200</v>
      </c>
      <c r="U158" s="303">
        <f t="shared" si="56"/>
        <v>0</v>
      </c>
      <c r="V158" s="303">
        <f t="shared" si="57"/>
        <v>42.240747316848442</v>
      </c>
      <c r="W158" s="303">
        <f t="shared" si="58"/>
        <v>34.448518682763506</v>
      </c>
      <c r="X158" s="378">
        <f t="shared" si="59"/>
        <v>160.79000000000002</v>
      </c>
      <c r="Y158" s="379">
        <f t="shared" si="60"/>
        <v>5538.9773190015449</v>
      </c>
    </row>
    <row r="159" spans="1:25" x14ac:dyDescent="0.25">
      <c r="A159" s="202">
        <f>'09-2022'!A165</f>
        <v>44811.416666666293</v>
      </c>
      <c r="B159" s="362">
        <v>379.06600000000003</v>
      </c>
      <c r="C159" s="363">
        <v>29390.868419999999</v>
      </c>
      <c r="D159" s="364">
        <v>0</v>
      </c>
      <c r="E159" s="364">
        <v>0</v>
      </c>
      <c r="F159" s="239">
        <f t="shared" si="43"/>
        <v>379.06600000000003</v>
      </c>
      <c r="G159" s="239">
        <f t="shared" si="44"/>
        <v>29390.868419999999</v>
      </c>
      <c r="H159" s="216">
        <f>'09-2022'!P165</f>
        <v>0</v>
      </c>
      <c r="I159" s="307">
        <f t="shared" si="45"/>
        <v>379.06600000000003</v>
      </c>
      <c r="J159" s="303">
        <f t="shared" si="46"/>
        <v>77.53496335730452</v>
      </c>
      <c r="K159" s="338">
        <v>8.0299999999999994</v>
      </c>
      <c r="L159" s="308">
        <f t="shared" si="47"/>
        <v>91.611999999999995</v>
      </c>
      <c r="M159" s="303">
        <f t="shared" si="51"/>
        <v>0</v>
      </c>
      <c r="N159" s="303">
        <f t="shared" si="52"/>
        <v>22.532288138438037</v>
      </c>
      <c r="O159" s="303">
        <f t="shared" si="53"/>
        <v>0</v>
      </c>
      <c r="P159" s="303">
        <f t="shared" si="54"/>
        <v>0</v>
      </c>
      <c r="Q159" s="303">
        <f t="shared" si="55"/>
        <v>42.240747316848442</v>
      </c>
      <c r="R159" s="303">
        <f t="shared" si="48"/>
        <v>91.611999999999995</v>
      </c>
      <c r="S159" s="213">
        <f t="shared" si="49"/>
        <v>0</v>
      </c>
      <c r="T159" s="378">
        <f t="shared" si="50"/>
        <v>200</v>
      </c>
      <c r="U159" s="303">
        <f t="shared" si="56"/>
        <v>0</v>
      </c>
      <c r="V159" s="303">
        <f t="shared" si="57"/>
        <v>42.240747316848442</v>
      </c>
      <c r="W159" s="303">
        <f t="shared" si="58"/>
        <v>35.294216040456078</v>
      </c>
      <c r="X159" s="378">
        <f t="shared" si="59"/>
        <v>179.06600000000003</v>
      </c>
      <c r="Y159" s="379">
        <f t="shared" si="60"/>
        <v>6319.9940895003092</v>
      </c>
    </row>
    <row r="160" spans="1:25" x14ac:dyDescent="0.25">
      <c r="A160" s="202">
        <f>'09-2022'!A166</f>
        <v>44811.458333332957</v>
      </c>
      <c r="B160" s="362">
        <v>402.96600000000001</v>
      </c>
      <c r="C160" s="363">
        <v>33037.605102000001</v>
      </c>
      <c r="D160" s="364">
        <v>0</v>
      </c>
      <c r="E160" s="364">
        <v>0</v>
      </c>
      <c r="F160" s="239">
        <f t="shared" si="43"/>
        <v>402.96600000000001</v>
      </c>
      <c r="G160" s="239">
        <f t="shared" si="44"/>
        <v>33037.605102000001</v>
      </c>
      <c r="H160" s="216">
        <f>'09-2022'!P166</f>
        <v>0</v>
      </c>
      <c r="I160" s="307">
        <f t="shared" si="45"/>
        <v>402.96600000000001</v>
      </c>
      <c r="J160" s="303">
        <f t="shared" si="46"/>
        <v>81.986085927845025</v>
      </c>
      <c r="K160" s="338">
        <v>8.0299999999999994</v>
      </c>
      <c r="L160" s="308">
        <f t="shared" si="47"/>
        <v>91.611999999999995</v>
      </c>
      <c r="M160" s="303">
        <f t="shared" si="51"/>
        <v>0</v>
      </c>
      <c r="N160" s="303">
        <f t="shared" si="52"/>
        <v>22.532288138438037</v>
      </c>
      <c r="O160" s="303">
        <f t="shared" si="53"/>
        <v>0</v>
      </c>
      <c r="P160" s="303">
        <f t="shared" si="54"/>
        <v>0</v>
      </c>
      <c r="Q160" s="303">
        <f t="shared" si="55"/>
        <v>42.240747316848442</v>
      </c>
      <c r="R160" s="303">
        <f t="shared" si="48"/>
        <v>91.611999999999995</v>
      </c>
      <c r="S160" s="213">
        <f t="shared" si="49"/>
        <v>0</v>
      </c>
      <c r="T160" s="378">
        <f t="shared" si="50"/>
        <v>200</v>
      </c>
      <c r="U160" s="303">
        <f t="shared" si="56"/>
        <v>0</v>
      </c>
      <c r="V160" s="303">
        <f t="shared" si="57"/>
        <v>42.240747316848442</v>
      </c>
      <c r="W160" s="303">
        <f t="shared" si="58"/>
        <v>39.745338610996583</v>
      </c>
      <c r="X160" s="378">
        <f t="shared" si="59"/>
        <v>202.96600000000001</v>
      </c>
      <c r="Y160" s="379">
        <f t="shared" si="60"/>
        <v>8066.9523965195331</v>
      </c>
    </row>
    <row r="161" spans="1:25" x14ac:dyDescent="0.25">
      <c r="A161" s="202">
        <f>'09-2022'!A167</f>
        <v>44811.499999999622</v>
      </c>
      <c r="B161" s="362">
        <v>420.65500000000003</v>
      </c>
      <c r="C161" s="363">
        <v>37155.196805</v>
      </c>
      <c r="D161" s="364">
        <v>0</v>
      </c>
      <c r="E161" s="364">
        <v>0</v>
      </c>
      <c r="F161" s="239">
        <f t="shared" si="43"/>
        <v>420.65500000000003</v>
      </c>
      <c r="G161" s="239">
        <f t="shared" si="44"/>
        <v>37155.196805</v>
      </c>
      <c r="H161" s="216">
        <f>'09-2022'!P167</f>
        <v>0</v>
      </c>
      <c r="I161" s="307">
        <f t="shared" si="45"/>
        <v>420.65500000000003</v>
      </c>
      <c r="J161" s="303">
        <f t="shared" si="46"/>
        <v>88.327006228381919</v>
      </c>
      <c r="K161" s="338">
        <v>8.0299999999999994</v>
      </c>
      <c r="L161" s="308">
        <f t="shared" si="47"/>
        <v>91.611999999999995</v>
      </c>
      <c r="M161" s="303">
        <f t="shared" si="51"/>
        <v>0</v>
      </c>
      <c r="N161" s="303">
        <f t="shared" si="52"/>
        <v>22.532288138438037</v>
      </c>
      <c r="O161" s="303">
        <f t="shared" si="53"/>
        <v>0</v>
      </c>
      <c r="P161" s="303">
        <f t="shared" si="54"/>
        <v>0</v>
      </c>
      <c r="Q161" s="303">
        <f t="shared" si="55"/>
        <v>42.240747316848442</v>
      </c>
      <c r="R161" s="303">
        <f t="shared" si="48"/>
        <v>91.611999999999995</v>
      </c>
      <c r="S161" s="213">
        <f t="shared" si="49"/>
        <v>0</v>
      </c>
      <c r="T161" s="378">
        <f t="shared" si="50"/>
        <v>200</v>
      </c>
      <c r="U161" s="303">
        <f t="shared" si="56"/>
        <v>0</v>
      </c>
      <c r="V161" s="303">
        <f t="shared" si="57"/>
        <v>42.240747316848442</v>
      </c>
      <c r="W161" s="303">
        <f t="shared" si="58"/>
        <v>46.086258911533477</v>
      </c>
      <c r="X161" s="378">
        <f t="shared" si="59"/>
        <v>220.65500000000003</v>
      </c>
      <c r="Y161" s="379">
        <f t="shared" si="60"/>
        <v>10169.16346012442</v>
      </c>
    </row>
    <row r="162" spans="1:25" x14ac:dyDescent="0.25">
      <c r="A162" s="202">
        <f>'09-2022'!A168</f>
        <v>44811.541666666286</v>
      </c>
      <c r="B162" s="362">
        <v>431.31799999999998</v>
      </c>
      <c r="C162" s="363">
        <v>39699.873727999999</v>
      </c>
      <c r="D162" s="364">
        <v>0</v>
      </c>
      <c r="E162" s="364">
        <v>0</v>
      </c>
      <c r="F162" s="239">
        <f t="shared" si="43"/>
        <v>431.31799999999998</v>
      </c>
      <c r="G162" s="239">
        <f t="shared" si="44"/>
        <v>39699.873727999999</v>
      </c>
      <c r="H162" s="216">
        <f>'09-2022'!P168</f>
        <v>0</v>
      </c>
      <c r="I162" s="307">
        <f t="shared" si="45"/>
        <v>431.31799999999998</v>
      </c>
      <c r="J162" s="303">
        <f t="shared" si="46"/>
        <v>92.043164736922648</v>
      </c>
      <c r="K162" s="338">
        <v>8.0299999999999994</v>
      </c>
      <c r="L162" s="308">
        <f t="shared" si="47"/>
        <v>91.611999999999995</v>
      </c>
      <c r="M162" s="303">
        <f t="shared" si="51"/>
        <v>0</v>
      </c>
      <c r="N162" s="303">
        <f t="shared" si="52"/>
        <v>22.532288138438037</v>
      </c>
      <c r="O162" s="303">
        <f t="shared" si="53"/>
        <v>0</v>
      </c>
      <c r="P162" s="303">
        <f t="shared" si="54"/>
        <v>0</v>
      </c>
      <c r="Q162" s="303">
        <f t="shared" si="55"/>
        <v>42.240747316848442</v>
      </c>
      <c r="R162" s="303">
        <f t="shared" si="48"/>
        <v>91.611999999999995</v>
      </c>
      <c r="S162" s="213">
        <f t="shared" si="49"/>
        <v>0.43116473692265345</v>
      </c>
      <c r="T162" s="378">
        <f t="shared" si="50"/>
        <v>200</v>
      </c>
      <c r="U162" s="303">
        <f t="shared" si="56"/>
        <v>86.232947384530689</v>
      </c>
      <c r="V162" s="303">
        <f t="shared" si="57"/>
        <v>42.240747316848442</v>
      </c>
      <c r="W162" s="303">
        <f t="shared" si="58"/>
        <v>49.802417420074207</v>
      </c>
      <c r="X162" s="378">
        <f t="shared" si="59"/>
        <v>231.31799999999998</v>
      </c>
      <c r="Y162" s="379">
        <f t="shared" si="60"/>
        <v>11520.195592776725</v>
      </c>
    </row>
    <row r="163" spans="1:25" x14ac:dyDescent="0.25">
      <c r="A163" s="202">
        <f>'09-2022'!A169</f>
        <v>44811.58333333295</v>
      </c>
      <c r="B163" s="362">
        <v>459.95</v>
      </c>
      <c r="C163" s="363">
        <v>43534.267500000002</v>
      </c>
      <c r="D163" s="364">
        <v>10.217000000000001</v>
      </c>
      <c r="E163" s="364">
        <v>967.04</v>
      </c>
      <c r="F163" s="239">
        <f t="shared" si="43"/>
        <v>449.733</v>
      </c>
      <c r="G163" s="239">
        <f t="shared" si="44"/>
        <v>42567.227500000001</v>
      </c>
      <c r="H163" s="216">
        <f>'09-2022'!P169</f>
        <v>0</v>
      </c>
      <c r="I163" s="307">
        <f t="shared" si="45"/>
        <v>449.733</v>
      </c>
      <c r="J163" s="303">
        <f t="shared" si="46"/>
        <v>94.64999788763555</v>
      </c>
      <c r="K163" s="338">
        <v>8.0299999999999994</v>
      </c>
      <c r="L163" s="308">
        <f t="shared" si="47"/>
        <v>91.611999999999995</v>
      </c>
      <c r="M163" s="303">
        <f t="shared" si="51"/>
        <v>0</v>
      </c>
      <c r="N163" s="303">
        <f t="shared" si="52"/>
        <v>22.532288138438037</v>
      </c>
      <c r="O163" s="303">
        <f t="shared" si="53"/>
        <v>0</v>
      </c>
      <c r="P163" s="303">
        <f t="shared" si="54"/>
        <v>0</v>
      </c>
      <c r="Q163" s="303">
        <f t="shared" si="55"/>
        <v>42.240747316848442</v>
      </c>
      <c r="R163" s="303">
        <f t="shared" si="48"/>
        <v>91.611999999999995</v>
      </c>
      <c r="S163" s="213">
        <f t="shared" si="49"/>
        <v>3.0379978876355551</v>
      </c>
      <c r="T163" s="378">
        <f t="shared" si="50"/>
        <v>200</v>
      </c>
      <c r="U163" s="303">
        <f t="shared" si="56"/>
        <v>607.59957752711102</v>
      </c>
      <c r="V163" s="303">
        <f t="shared" si="57"/>
        <v>42.240747316848442</v>
      </c>
      <c r="W163" s="303">
        <f t="shared" si="58"/>
        <v>52.409250570787108</v>
      </c>
      <c r="X163" s="378">
        <f t="shared" si="59"/>
        <v>249.733</v>
      </c>
      <c r="Y163" s="379">
        <f t="shared" si="60"/>
        <v>13088.319372794376</v>
      </c>
    </row>
    <row r="164" spans="1:25" x14ac:dyDescent="0.25">
      <c r="A164" s="202">
        <f>'09-2022'!A170</f>
        <v>44811.624999999614</v>
      </c>
      <c r="B164" s="362">
        <v>462.46799999999996</v>
      </c>
      <c r="C164" s="363">
        <v>45053.131492</v>
      </c>
      <c r="D164" s="364">
        <v>0</v>
      </c>
      <c r="E164" s="364">
        <v>0</v>
      </c>
      <c r="F164" s="239">
        <f t="shared" si="43"/>
        <v>462.46799999999996</v>
      </c>
      <c r="G164" s="239">
        <f t="shared" si="44"/>
        <v>45053.131492</v>
      </c>
      <c r="H164" s="216">
        <f>'09-2022'!P170</f>
        <v>0</v>
      </c>
      <c r="I164" s="307">
        <f t="shared" si="45"/>
        <v>462.46799999999996</v>
      </c>
      <c r="J164" s="303">
        <f t="shared" si="46"/>
        <v>97.418916534765657</v>
      </c>
      <c r="K164" s="338">
        <v>8.0299999999999994</v>
      </c>
      <c r="L164" s="308">
        <f t="shared" si="47"/>
        <v>91.611999999999995</v>
      </c>
      <c r="M164" s="303">
        <f t="shared" si="51"/>
        <v>0</v>
      </c>
      <c r="N164" s="303">
        <f t="shared" si="52"/>
        <v>22.532288138438037</v>
      </c>
      <c r="O164" s="303">
        <f t="shared" si="53"/>
        <v>0</v>
      </c>
      <c r="P164" s="303">
        <f t="shared" si="54"/>
        <v>0</v>
      </c>
      <c r="Q164" s="303">
        <f t="shared" si="55"/>
        <v>42.240747316848442</v>
      </c>
      <c r="R164" s="303">
        <f t="shared" si="48"/>
        <v>91.611999999999995</v>
      </c>
      <c r="S164" s="213">
        <f t="shared" si="49"/>
        <v>5.8069165347656622</v>
      </c>
      <c r="T164" s="378">
        <f t="shared" si="50"/>
        <v>200</v>
      </c>
      <c r="U164" s="303">
        <f t="shared" si="56"/>
        <v>1161.3833069531324</v>
      </c>
      <c r="V164" s="303">
        <f t="shared" si="57"/>
        <v>42.240747316848442</v>
      </c>
      <c r="W164" s="303">
        <f t="shared" si="58"/>
        <v>55.178169217917215</v>
      </c>
      <c r="X164" s="378">
        <f t="shared" si="59"/>
        <v>262.46799999999996</v>
      </c>
      <c r="Y164" s="379">
        <f t="shared" si="60"/>
        <v>14482.503718288293</v>
      </c>
    </row>
    <row r="165" spans="1:25" x14ac:dyDescent="0.25">
      <c r="A165" s="202">
        <f>'09-2022'!A171</f>
        <v>44811.666666666279</v>
      </c>
      <c r="B165" s="362">
        <v>478.9</v>
      </c>
      <c r="C165" s="363">
        <v>48723.286</v>
      </c>
      <c r="D165" s="364">
        <v>12.492000000000001</v>
      </c>
      <c r="E165" s="364">
        <v>1270.9359999999999</v>
      </c>
      <c r="F165" s="239">
        <f t="shared" si="43"/>
        <v>466.40799999999996</v>
      </c>
      <c r="G165" s="239">
        <f t="shared" si="44"/>
        <v>47452.35</v>
      </c>
      <c r="H165" s="216">
        <f>'09-2022'!P171</f>
        <v>0</v>
      </c>
      <c r="I165" s="307">
        <f t="shared" si="45"/>
        <v>466.40799999999996</v>
      </c>
      <c r="J165" s="303">
        <f t="shared" si="46"/>
        <v>101.74000017152365</v>
      </c>
      <c r="K165" s="338">
        <v>8.0299999999999994</v>
      </c>
      <c r="L165" s="308">
        <f t="shared" si="47"/>
        <v>91.611999999999995</v>
      </c>
      <c r="M165" s="303">
        <f t="shared" si="51"/>
        <v>0</v>
      </c>
      <c r="N165" s="303">
        <f t="shared" si="52"/>
        <v>22.532288138438037</v>
      </c>
      <c r="O165" s="303">
        <f t="shared" si="53"/>
        <v>0</v>
      </c>
      <c r="P165" s="303">
        <f t="shared" si="54"/>
        <v>0</v>
      </c>
      <c r="Q165" s="303">
        <f t="shared" si="55"/>
        <v>42.240747316848442</v>
      </c>
      <c r="R165" s="303">
        <f t="shared" si="48"/>
        <v>91.611999999999995</v>
      </c>
      <c r="S165" s="213">
        <f t="shared" si="49"/>
        <v>10.128000171523652</v>
      </c>
      <c r="T165" s="378">
        <f t="shared" si="50"/>
        <v>200</v>
      </c>
      <c r="U165" s="303">
        <f t="shared" si="56"/>
        <v>2025.6000343047303</v>
      </c>
      <c r="V165" s="303">
        <f t="shared" si="57"/>
        <v>42.240747316848442</v>
      </c>
      <c r="W165" s="303">
        <f t="shared" si="58"/>
        <v>59.499252854675206</v>
      </c>
      <c r="X165" s="378">
        <f t="shared" si="59"/>
        <v>266.40799999999996</v>
      </c>
      <c r="Y165" s="379">
        <f t="shared" si="60"/>
        <v>15851.076954508309</v>
      </c>
    </row>
    <row r="166" spans="1:25" x14ac:dyDescent="0.25">
      <c r="A166" s="202">
        <f>'09-2022'!A172</f>
        <v>44811.708333332943</v>
      </c>
      <c r="B166" s="362">
        <v>479.6</v>
      </c>
      <c r="C166" s="363">
        <v>52146.908000000003</v>
      </c>
      <c r="D166" s="364">
        <v>15.401</v>
      </c>
      <c r="E166" s="364">
        <v>1674.5509999999999</v>
      </c>
      <c r="F166" s="239">
        <f t="shared" si="43"/>
        <v>464.19900000000001</v>
      </c>
      <c r="G166" s="239">
        <f t="shared" si="44"/>
        <v>50472.357000000004</v>
      </c>
      <c r="H166" s="216">
        <f>'09-2022'!P172</f>
        <v>0</v>
      </c>
      <c r="I166" s="307">
        <f t="shared" si="45"/>
        <v>464.19900000000001</v>
      </c>
      <c r="J166" s="303">
        <f t="shared" si="46"/>
        <v>108.7299994183529</v>
      </c>
      <c r="K166" s="338">
        <v>8.0299999999999994</v>
      </c>
      <c r="L166" s="308">
        <f t="shared" si="47"/>
        <v>91.611999999999995</v>
      </c>
      <c r="M166" s="303">
        <f t="shared" si="51"/>
        <v>0</v>
      </c>
      <c r="N166" s="303">
        <f t="shared" si="52"/>
        <v>22.532288138438037</v>
      </c>
      <c r="O166" s="303">
        <f t="shared" si="53"/>
        <v>0</v>
      </c>
      <c r="P166" s="303">
        <f t="shared" si="54"/>
        <v>0</v>
      </c>
      <c r="Q166" s="303">
        <f t="shared" si="55"/>
        <v>42.240747316848442</v>
      </c>
      <c r="R166" s="303">
        <f t="shared" si="48"/>
        <v>91.611999999999995</v>
      </c>
      <c r="S166" s="213">
        <f t="shared" si="49"/>
        <v>17.117999418352909</v>
      </c>
      <c r="T166" s="378">
        <f t="shared" si="50"/>
        <v>200</v>
      </c>
      <c r="U166" s="303">
        <f t="shared" si="56"/>
        <v>3423.5998836705817</v>
      </c>
      <c r="V166" s="303">
        <f t="shared" si="57"/>
        <v>42.240747316848442</v>
      </c>
      <c r="W166" s="303">
        <f t="shared" si="58"/>
        <v>66.489252101504462</v>
      </c>
      <c r="X166" s="378">
        <f t="shared" si="59"/>
        <v>264.19900000000001</v>
      </c>
      <c r="Y166" s="379">
        <f t="shared" si="60"/>
        <v>17566.393915965378</v>
      </c>
    </row>
    <row r="167" spans="1:25" x14ac:dyDescent="0.25">
      <c r="A167" s="202">
        <f>'09-2022'!A173</f>
        <v>44811.749999999607</v>
      </c>
      <c r="B167" s="362">
        <v>482</v>
      </c>
      <c r="C167" s="363">
        <v>53323.66</v>
      </c>
      <c r="D167" s="364">
        <v>15.846</v>
      </c>
      <c r="E167" s="364">
        <v>1753.0429999999999</v>
      </c>
      <c r="F167" s="239">
        <f t="shared" si="43"/>
        <v>466.154</v>
      </c>
      <c r="G167" s="239">
        <f t="shared" si="44"/>
        <v>51570.617000000006</v>
      </c>
      <c r="H167" s="216">
        <f>'09-2022'!P173</f>
        <v>0</v>
      </c>
      <c r="I167" s="307">
        <f t="shared" si="45"/>
        <v>466.154</v>
      </c>
      <c r="J167" s="303">
        <f t="shared" si="46"/>
        <v>110.62999995709573</v>
      </c>
      <c r="K167" s="338">
        <v>8.0299999999999994</v>
      </c>
      <c r="L167" s="308">
        <f t="shared" si="47"/>
        <v>91.611999999999995</v>
      </c>
      <c r="M167" s="303">
        <f t="shared" si="51"/>
        <v>0</v>
      </c>
      <c r="N167" s="303">
        <f t="shared" si="52"/>
        <v>22.532288138438037</v>
      </c>
      <c r="O167" s="303">
        <f t="shared" si="53"/>
        <v>0</v>
      </c>
      <c r="P167" s="303">
        <f t="shared" si="54"/>
        <v>0</v>
      </c>
      <c r="Q167" s="303">
        <f t="shared" si="55"/>
        <v>42.240747316848442</v>
      </c>
      <c r="R167" s="303">
        <f t="shared" si="48"/>
        <v>91.611999999999995</v>
      </c>
      <c r="S167" s="213">
        <f t="shared" si="49"/>
        <v>19.017999957095739</v>
      </c>
      <c r="T167" s="378">
        <f t="shared" si="50"/>
        <v>200</v>
      </c>
      <c r="U167" s="303">
        <f t="shared" si="56"/>
        <v>3803.599991419148</v>
      </c>
      <c r="V167" s="303">
        <f t="shared" si="57"/>
        <v>42.240747316848442</v>
      </c>
      <c r="W167" s="303">
        <f t="shared" si="58"/>
        <v>68.389252640247292</v>
      </c>
      <c r="X167" s="378">
        <f t="shared" si="59"/>
        <v>266.154</v>
      </c>
      <c r="Y167" s="379">
        <f t="shared" si="60"/>
        <v>18202.073147212377</v>
      </c>
    </row>
    <row r="168" spans="1:25" x14ac:dyDescent="0.25">
      <c r="A168" s="202">
        <f>'09-2022'!A174</f>
        <v>44811.791666666271</v>
      </c>
      <c r="B168" s="362">
        <v>444.54300000000001</v>
      </c>
      <c r="C168" s="363">
        <v>44643.768473999997</v>
      </c>
      <c r="D168" s="364">
        <v>0</v>
      </c>
      <c r="E168" s="364">
        <v>0</v>
      </c>
      <c r="F168" s="239">
        <f t="shared" si="43"/>
        <v>444.54300000000001</v>
      </c>
      <c r="G168" s="239">
        <f t="shared" si="44"/>
        <v>44643.768473999997</v>
      </c>
      <c r="H168" s="216">
        <f>'09-2022'!P174</f>
        <v>0</v>
      </c>
      <c r="I168" s="307">
        <f t="shared" si="45"/>
        <v>444.54300000000001</v>
      </c>
      <c r="J168" s="303">
        <f t="shared" si="46"/>
        <v>100.42620955453127</v>
      </c>
      <c r="K168" s="338">
        <v>8.0299999999999994</v>
      </c>
      <c r="L168" s="308">
        <f t="shared" si="47"/>
        <v>91.611999999999995</v>
      </c>
      <c r="M168" s="303">
        <f t="shared" si="51"/>
        <v>0</v>
      </c>
      <c r="N168" s="303">
        <f t="shared" si="52"/>
        <v>22.532288138438037</v>
      </c>
      <c r="O168" s="303">
        <f t="shared" si="53"/>
        <v>0</v>
      </c>
      <c r="P168" s="303">
        <f t="shared" si="54"/>
        <v>0</v>
      </c>
      <c r="Q168" s="303">
        <f t="shared" si="55"/>
        <v>42.240747316848442</v>
      </c>
      <c r="R168" s="303">
        <f t="shared" si="48"/>
        <v>91.611999999999995</v>
      </c>
      <c r="S168" s="213">
        <f t="shared" si="49"/>
        <v>8.8142095545312742</v>
      </c>
      <c r="T168" s="378">
        <f t="shared" si="50"/>
        <v>200</v>
      </c>
      <c r="U168" s="303">
        <f t="shared" si="56"/>
        <v>1762.8419109062547</v>
      </c>
      <c r="V168" s="303">
        <f t="shared" si="57"/>
        <v>42.240747316848442</v>
      </c>
      <c r="W168" s="303">
        <f t="shared" si="58"/>
        <v>58.185462237682827</v>
      </c>
      <c r="X168" s="378">
        <f t="shared" si="59"/>
        <v>244.54300000000001</v>
      </c>
      <c r="Y168" s="379">
        <f t="shared" si="60"/>
        <v>14228.847491989673</v>
      </c>
    </row>
    <row r="169" spans="1:25" x14ac:dyDescent="0.25">
      <c r="A169" s="202">
        <f>'09-2022'!A175</f>
        <v>44811.833333332936</v>
      </c>
      <c r="B169" s="362">
        <v>423.98099999999999</v>
      </c>
      <c r="C169" s="363">
        <v>40518.314206999996</v>
      </c>
      <c r="D169" s="364">
        <v>0</v>
      </c>
      <c r="E169" s="364">
        <v>0</v>
      </c>
      <c r="F169" s="239">
        <f t="shared" si="43"/>
        <v>423.98099999999999</v>
      </c>
      <c r="G169" s="239">
        <f t="shared" si="44"/>
        <v>40518.314206999996</v>
      </c>
      <c r="H169" s="216">
        <f>'09-2022'!P175</f>
        <v>0</v>
      </c>
      <c r="I169" s="307">
        <f t="shared" si="45"/>
        <v>423.98099999999999</v>
      </c>
      <c r="J169" s="303">
        <f t="shared" si="46"/>
        <v>95.566344263068387</v>
      </c>
      <c r="K169" s="338">
        <v>8.0299999999999994</v>
      </c>
      <c r="L169" s="308">
        <f t="shared" si="47"/>
        <v>91.611999999999995</v>
      </c>
      <c r="M169" s="303">
        <f t="shared" si="51"/>
        <v>0</v>
      </c>
      <c r="N169" s="303">
        <f t="shared" si="52"/>
        <v>22.532288138438037</v>
      </c>
      <c r="O169" s="303">
        <f t="shared" si="53"/>
        <v>0</v>
      </c>
      <c r="P169" s="303">
        <f t="shared" si="54"/>
        <v>0</v>
      </c>
      <c r="Q169" s="303">
        <f t="shared" si="55"/>
        <v>42.240747316848442</v>
      </c>
      <c r="R169" s="303">
        <f t="shared" si="48"/>
        <v>91.611999999999995</v>
      </c>
      <c r="S169" s="213">
        <f t="shared" si="49"/>
        <v>3.9543442630683927</v>
      </c>
      <c r="T169" s="378">
        <f t="shared" si="50"/>
        <v>200</v>
      </c>
      <c r="U169" s="303">
        <f t="shared" si="56"/>
        <v>790.86885261367854</v>
      </c>
      <c r="V169" s="303">
        <f t="shared" si="57"/>
        <v>42.240747316848442</v>
      </c>
      <c r="W169" s="303">
        <f t="shared" si="58"/>
        <v>53.325596946219946</v>
      </c>
      <c r="X169" s="378">
        <f t="shared" si="59"/>
        <v>223.98099999999999</v>
      </c>
      <c r="Y169" s="379">
        <f t="shared" si="60"/>
        <v>11943.920529611289</v>
      </c>
    </row>
    <row r="170" spans="1:25" x14ac:dyDescent="0.25">
      <c r="A170" s="202">
        <f>'09-2022'!A176</f>
        <v>44811.8749999996</v>
      </c>
      <c r="B170" s="362">
        <v>431.6</v>
      </c>
      <c r="C170" s="363">
        <v>40065.428</v>
      </c>
      <c r="D170" s="364">
        <v>16.073</v>
      </c>
      <c r="E170" s="364">
        <v>1492.057</v>
      </c>
      <c r="F170" s="239">
        <f t="shared" si="43"/>
        <v>415.52700000000004</v>
      </c>
      <c r="G170" s="239">
        <f t="shared" si="44"/>
        <v>38573.370999999999</v>
      </c>
      <c r="H170" s="216">
        <f>'09-2022'!P176</f>
        <v>0</v>
      </c>
      <c r="I170" s="307">
        <f t="shared" si="45"/>
        <v>415.52700000000004</v>
      </c>
      <c r="J170" s="303">
        <f t="shared" si="46"/>
        <v>92.829999013301176</v>
      </c>
      <c r="K170" s="338">
        <v>8.0299999999999994</v>
      </c>
      <c r="L170" s="308">
        <f t="shared" si="47"/>
        <v>91.611999999999995</v>
      </c>
      <c r="M170" s="303">
        <f t="shared" si="51"/>
        <v>0</v>
      </c>
      <c r="N170" s="303">
        <f t="shared" si="52"/>
        <v>22.532288138438037</v>
      </c>
      <c r="O170" s="303">
        <f t="shared" si="53"/>
        <v>0</v>
      </c>
      <c r="P170" s="303">
        <f t="shared" si="54"/>
        <v>0</v>
      </c>
      <c r="Q170" s="303">
        <f t="shared" si="55"/>
        <v>42.240747316848442</v>
      </c>
      <c r="R170" s="303">
        <f t="shared" si="48"/>
        <v>91.611999999999995</v>
      </c>
      <c r="S170" s="213">
        <f t="shared" si="49"/>
        <v>1.2179990133011813</v>
      </c>
      <c r="T170" s="378">
        <f t="shared" si="50"/>
        <v>200</v>
      </c>
      <c r="U170" s="303">
        <f t="shared" si="56"/>
        <v>243.59980266023626</v>
      </c>
      <c r="V170" s="303">
        <f t="shared" si="57"/>
        <v>42.240747316848442</v>
      </c>
      <c r="W170" s="303">
        <f t="shared" si="58"/>
        <v>50.589251696452735</v>
      </c>
      <c r="X170" s="378">
        <f t="shared" si="59"/>
        <v>215.52700000000004</v>
      </c>
      <c r="Y170" s="379">
        <f t="shared" si="60"/>
        <v>10903.349650381371</v>
      </c>
    </row>
    <row r="171" spans="1:25" x14ac:dyDescent="0.25">
      <c r="A171" s="202">
        <f>'09-2022'!A177</f>
        <v>44811.916666666264</v>
      </c>
      <c r="B171" s="362">
        <v>395.2</v>
      </c>
      <c r="C171" s="363">
        <v>32837.167999999998</v>
      </c>
      <c r="D171" s="364">
        <v>11.865</v>
      </c>
      <c r="E171" s="364">
        <v>985.86300000000006</v>
      </c>
      <c r="F171" s="239">
        <f t="shared" si="43"/>
        <v>383.33499999999998</v>
      </c>
      <c r="G171" s="239">
        <f t="shared" si="44"/>
        <v>31851.304999999997</v>
      </c>
      <c r="H171" s="216">
        <f>'09-2022'!P177</f>
        <v>0</v>
      </c>
      <c r="I171" s="307">
        <f t="shared" si="45"/>
        <v>383.33499999999998</v>
      </c>
      <c r="J171" s="303">
        <f t="shared" si="46"/>
        <v>83.089999608697354</v>
      </c>
      <c r="K171" s="338">
        <v>8.0299999999999994</v>
      </c>
      <c r="L171" s="308">
        <f t="shared" si="47"/>
        <v>91.611999999999995</v>
      </c>
      <c r="M171" s="303">
        <f t="shared" si="51"/>
        <v>0</v>
      </c>
      <c r="N171" s="303">
        <f t="shared" si="52"/>
        <v>22.532288138438037</v>
      </c>
      <c r="O171" s="303">
        <f t="shared" si="53"/>
        <v>0</v>
      </c>
      <c r="P171" s="303">
        <f t="shared" si="54"/>
        <v>0</v>
      </c>
      <c r="Q171" s="303">
        <f t="shared" si="55"/>
        <v>42.240747316848442</v>
      </c>
      <c r="R171" s="303">
        <f t="shared" si="48"/>
        <v>91.611999999999995</v>
      </c>
      <c r="S171" s="213">
        <f t="shared" si="49"/>
        <v>0</v>
      </c>
      <c r="T171" s="378">
        <f t="shared" si="50"/>
        <v>200</v>
      </c>
      <c r="U171" s="303">
        <f t="shared" si="56"/>
        <v>0</v>
      </c>
      <c r="V171" s="303">
        <f t="shared" si="57"/>
        <v>42.240747316848442</v>
      </c>
      <c r="W171" s="303">
        <f t="shared" si="58"/>
        <v>40.849252291848913</v>
      </c>
      <c r="X171" s="378">
        <f t="shared" si="59"/>
        <v>183.33499999999998</v>
      </c>
      <c r="Y171" s="379">
        <f t="shared" si="60"/>
        <v>7489.0976689261197</v>
      </c>
    </row>
    <row r="172" spans="1:25" x14ac:dyDescent="0.25">
      <c r="A172" s="202">
        <f>'09-2022'!A178</f>
        <v>44811.958333332928</v>
      </c>
      <c r="B172" s="362">
        <v>348.04899999999998</v>
      </c>
      <c r="C172" s="363">
        <v>24902.780978000003</v>
      </c>
      <c r="D172" s="364">
        <v>0</v>
      </c>
      <c r="E172" s="364">
        <v>0</v>
      </c>
      <c r="F172" s="239">
        <f t="shared" si="43"/>
        <v>348.04899999999998</v>
      </c>
      <c r="G172" s="239">
        <f t="shared" si="44"/>
        <v>24902.780978000003</v>
      </c>
      <c r="H172" s="216">
        <f>'09-2022'!P178</f>
        <v>0</v>
      </c>
      <c r="I172" s="307">
        <f t="shared" si="45"/>
        <v>348.04899999999998</v>
      </c>
      <c r="J172" s="303">
        <f t="shared" si="46"/>
        <v>71.5496409356154</v>
      </c>
      <c r="K172" s="338">
        <v>8.0299999999999994</v>
      </c>
      <c r="L172" s="308">
        <f t="shared" si="47"/>
        <v>91.611999999999995</v>
      </c>
      <c r="M172" s="303">
        <f t="shared" si="51"/>
        <v>0</v>
      </c>
      <c r="N172" s="303">
        <f t="shared" si="52"/>
        <v>22.532288138438037</v>
      </c>
      <c r="O172" s="303">
        <f t="shared" si="53"/>
        <v>0</v>
      </c>
      <c r="P172" s="303">
        <f t="shared" si="54"/>
        <v>0</v>
      </c>
      <c r="Q172" s="303">
        <f t="shared" si="55"/>
        <v>42.240747316848442</v>
      </c>
      <c r="R172" s="303">
        <f t="shared" si="48"/>
        <v>91.611999999999995</v>
      </c>
      <c r="S172" s="213">
        <f t="shared" si="49"/>
        <v>0</v>
      </c>
      <c r="T172" s="378">
        <f t="shared" si="50"/>
        <v>200</v>
      </c>
      <c r="U172" s="303">
        <f t="shared" si="56"/>
        <v>0</v>
      </c>
      <c r="V172" s="303">
        <f t="shared" si="57"/>
        <v>42.240747316848442</v>
      </c>
      <c r="W172" s="303">
        <f t="shared" si="58"/>
        <v>29.308893618766959</v>
      </c>
      <c r="X172" s="378">
        <f t="shared" si="59"/>
        <v>148.04899999999998</v>
      </c>
      <c r="Y172" s="379">
        <f t="shared" si="60"/>
        <v>4339.1523913648289</v>
      </c>
    </row>
    <row r="173" spans="1:25" x14ac:dyDescent="0.25">
      <c r="A173" s="202">
        <f>'09-2022'!A179</f>
        <v>44811.999999999593</v>
      </c>
      <c r="B173" s="362">
        <v>310.173</v>
      </c>
      <c r="C173" s="363">
        <v>18920.006945999998</v>
      </c>
      <c r="D173" s="364">
        <v>0</v>
      </c>
      <c r="E173" s="364">
        <v>0</v>
      </c>
      <c r="F173" s="239">
        <f t="shared" si="43"/>
        <v>310.173</v>
      </c>
      <c r="G173" s="239">
        <f t="shared" si="44"/>
        <v>18920.006945999998</v>
      </c>
      <c r="H173" s="216">
        <f>'09-2022'!P179</f>
        <v>0</v>
      </c>
      <c r="I173" s="307">
        <f t="shared" si="45"/>
        <v>310.173</v>
      </c>
      <c r="J173" s="303">
        <f t="shared" si="46"/>
        <v>60.998239517946431</v>
      </c>
      <c r="K173" s="338">
        <v>8.0299999999999994</v>
      </c>
      <c r="L173" s="308">
        <f t="shared" si="47"/>
        <v>91.611999999999995</v>
      </c>
      <c r="M173" s="303">
        <f t="shared" si="51"/>
        <v>0</v>
      </c>
      <c r="N173" s="303">
        <f t="shared" si="52"/>
        <v>22.532288138438037</v>
      </c>
      <c r="O173" s="303">
        <f t="shared" si="53"/>
        <v>0</v>
      </c>
      <c r="P173" s="303">
        <f t="shared" si="54"/>
        <v>0</v>
      </c>
      <c r="Q173" s="303">
        <f t="shared" si="55"/>
        <v>42.240747316848442</v>
      </c>
      <c r="R173" s="303">
        <f t="shared" si="48"/>
        <v>91.611999999999995</v>
      </c>
      <c r="S173" s="213">
        <f t="shared" si="49"/>
        <v>0</v>
      </c>
      <c r="T173" s="378">
        <f t="shared" si="50"/>
        <v>200</v>
      </c>
      <c r="U173" s="303">
        <f t="shared" si="56"/>
        <v>0</v>
      </c>
      <c r="V173" s="303">
        <f t="shared" si="57"/>
        <v>42.240747316848442</v>
      </c>
      <c r="W173" s="303">
        <f t="shared" si="58"/>
        <v>18.757492201097989</v>
      </c>
      <c r="X173" s="378">
        <f t="shared" si="59"/>
        <v>110.173</v>
      </c>
      <c r="Y173" s="379">
        <f t="shared" si="60"/>
        <v>2066.5691882715687</v>
      </c>
    </row>
    <row r="174" spans="1:25" x14ac:dyDescent="0.25">
      <c r="A174" s="202">
        <f>'09-2022'!A180</f>
        <v>44812.041666666257</v>
      </c>
      <c r="B174" s="360">
        <v>269.21299999999997</v>
      </c>
      <c r="C174" s="361">
        <v>16934.367976000001</v>
      </c>
      <c r="D174" s="364">
        <v>0</v>
      </c>
      <c r="E174" s="364">
        <v>0</v>
      </c>
      <c r="F174" s="239">
        <f t="shared" si="43"/>
        <v>269.21299999999997</v>
      </c>
      <c r="G174" s="239">
        <f t="shared" si="44"/>
        <v>16934.367976000001</v>
      </c>
      <c r="H174" s="216">
        <f>'09-2022'!P180</f>
        <v>0</v>
      </c>
      <c r="I174" s="307">
        <f t="shared" si="45"/>
        <v>269.21299999999997</v>
      </c>
      <c r="J174" s="303">
        <f t="shared" si="46"/>
        <v>62.903232667070327</v>
      </c>
      <c r="K174" s="338">
        <v>7.71</v>
      </c>
      <c r="L174" s="308">
        <f t="shared" si="47"/>
        <v>88.283999999999992</v>
      </c>
      <c r="M174" s="303">
        <f t="shared" si="51"/>
        <v>0</v>
      </c>
      <c r="N174" s="303">
        <f t="shared" si="52"/>
        <v>22.532288138438037</v>
      </c>
      <c r="O174" s="303">
        <f t="shared" si="53"/>
        <v>0</v>
      </c>
      <c r="P174" s="303">
        <f t="shared" si="54"/>
        <v>0</v>
      </c>
      <c r="Q174" s="303">
        <f t="shared" si="55"/>
        <v>42.240747316848442</v>
      </c>
      <c r="R174" s="303">
        <f t="shared" si="48"/>
        <v>88.283999999999992</v>
      </c>
      <c r="S174" s="213">
        <f t="shared" si="49"/>
        <v>0</v>
      </c>
      <c r="T174" s="378">
        <f t="shared" si="50"/>
        <v>200</v>
      </c>
      <c r="U174" s="303">
        <f t="shared" si="56"/>
        <v>0</v>
      </c>
      <c r="V174" s="303">
        <f t="shared" si="57"/>
        <v>42.240747316848442</v>
      </c>
      <c r="W174" s="303">
        <f t="shared" si="58"/>
        <v>20.662485350221885</v>
      </c>
      <c r="X174" s="378">
        <f t="shared" si="59"/>
        <v>69.212999999999965</v>
      </c>
      <c r="Y174" s="379">
        <f t="shared" si="60"/>
        <v>1430.1125985449066</v>
      </c>
    </row>
    <row r="175" spans="1:25" x14ac:dyDescent="0.25">
      <c r="A175" s="202">
        <f>'09-2022'!A181</f>
        <v>44812.083333332921</v>
      </c>
      <c r="B175" s="362">
        <v>252.35500000000002</v>
      </c>
      <c r="C175" s="363">
        <v>14910.61226</v>
      </c>
      <c r="D175" s="364">
        <v>0</v>
      </c>
      <c r="E175" s="364">
        <v>0</v>
      </c>
      <c r="F175" s="239">
        <f t="shared" si="43"/>
        <v>252.35500000000002</v>
      </c>
      <c r="G175" s="239">
        <f t="shared" si="44"/>
        <v>14910.61226</v>
      </c>
      <c r="H175" s="216">
        <f>'09-2022'!P181</f>
        <v>0</v>
      </c>
      <c r="I175" s="307">
        <f t="shared" si="45"/>
        <v>252.35500000000002</v>
      </c>
      <c r="J175" s="303">
        <f t="shared" si="46"/>
        <v>59.085860236571492</v>
      </c>
      <c r="K175" s="338">
        <v>7.71</v>
      </c>
      <c r="L175" s="308">
        <f t="shared" si="47"/>
        <v>88.283999999999992</v>
      </c>
      <c r="M175" s="303">
        <f t="shared" si="51"/>
        <v>0</v>
      </c>
      <c r="N175" s="303">
        <f t="shared" si="52"/>
        <v>22.532288138438037</v>
      </c>
      <c r="O175" s="303">
        <f t="shared" si="53"/>
        <v>0</v>
      </c>
      <c r="P175" s="303">
        <f t="shared" si="54"/>
        <v>0</v>
      </c>
      <c r="Q175" s="303">
        <f t="shared" si="55"/>
        <v>42.240747316848442</v>
      </c>
      <c r="R175" s="303">
        <f t="shared" si="48"/>
        <v>88.283999999999992</v>
      </c>
      <c r="S175" s="213">
        <f t="shared" si="49"/>
        <v>0</v>
      </c>
      <c r="T175" s="378">
        <f t="shared" si="50"/>
        <v>200</v>
      </c>
      <c r="U175" s="303">
        <f t="shared" si="56"/>
        <v>0</v>
      </c>
      <c r="V175" s="303">
        <f t="shared" si="57"/>
        <v>42.240747316848442</v>
      </c>
      <c r="W175" s="303">
        <f t="shared" si="58"/>
        <v>16.84511291972305</v>
      </c>
      <c r="X175" s="378">
        <f t="shared" si="59"/>
        <v>52.355000000000018</v>
      </c>
      <c r="Y175" s="379">
        <f t="shared" si="60"/>
        <v>881.92588691210062</v>
      </c>
    </row>
    <row r="176" spans="1:25" x14ac:dyDescent="0.25">
      <c r="A176" s="202">
        <f>'09-2022'!A182</f>
        <v>44812.124999999585</v>
      </c>
      <c r="B176" s="362">
        <v>241.65800000000002</v>
      </c>
      <c r="C176" s="363">
        <v>13313.703744</v>
      </c>
      <c r="D176" s="364">
        <v>0</v>
      </c>
      <c r="E176" s="364">
        <v>0</v>
      </c>
      <c r="F176" s="239">
        <f t="shared" si="43"/>
        <v>241.65800000000002</v>
      </c>
      <c r="G176" s="239">
        <f t="shared" si="44"/>
        <v>13313.703744</v>
      </c>
      <c r="H176" s="216">
        <f>'09-2022'!P182</f>
        <v>0</v>
      </c>
      <c r="I176" s="307">
        <f t="shared" si="45"/>
        <v>241.65800000000002</v>
      </c>
      <c r="J176" s="303">
        <f t="shared" si="46"/>
        <v>55.093163661041636</v>
      </c>
      <c r="K176" s="338">
        <v>7.71</v>
      </c>
      <c r="L176" s="308">
        <f t="shared" si="47"/>
        <v>88.283999999999992</v>
      </c>
      <c r="M176" s="303">
        <f t="shared" si="51"/>
        <v>0</v>
      </c>
      <c r="N176" s="303">
        <f t="shared" si="52"/>
        <v>22.532288138438037</v>
      </c>
      <c r="O176" s="303">
        <f t="shared" si="53"/>
        <v>0</v>
      </c>
      <c r="P176" s="303">
        <f t="shared" si="54"/>
        <v>0</v>
      </c>
      <c r="Q176" s="303">
        <f t="shared" si="55"/>
        <v>42.240747316848442</v>
      </c>
      <c r="R176" s="303">
        <f t="shared" si="48"/>
        <v>88.283999999999992</v>
      </c>
      <c r="S176" s="213">
        <f t="shared" si="49"/>
        <v>0</v>
      </c>
      <c r="T176" s="378">
        <f t="shared" si="50"/>
        <v>200</v>
      </c>
      <c r="U176" s="303">
        <f t="shared" si="56"/>
        <v>0</v>
      </c>
      <c r="V176" s="303">
        <f t="shared" si="57"/>
        <v>42.240747316848442</v>
      </c>
      <c r="W176" s="303">
        <f t="shared" si="58"/>
        <v>12.852416344193195</v>
      </c>
      <c r="X176" s="378">
        <f t="shared" si="59"/>
        <v>41.658000000000015</v>
      </c>
      <c r="Y176" s="379">
        <f t="shared" si="60"/>
        <v>535.40596006640033</v>
      </c>
    </row>
    <row r="177" spans="1:25" x14ac:dyDescent="0.25">
      <c r="A177" s="202">
        <f>'09-2022'!A183</f>
        <v>44812.16666666625</v>
      </c>
      <c r="B177" s="362">
        <v>237.16000000000003</v>
      </c>
      <c r="C177" s="363">
        <v>12689.036459999999</v>
      </c>
      <c r="D177" s="364">
        <v>0</v>
      </c>
      <c r="E177" s="364">
        <v>0</v>
      </c>
      <c r="F177" s="239">
        <f t="shared" si="43"/>
        <v>237.16000000000003</v>
      </c>
      <c r="G177" s="239">
        <f t="shared" si="44"/>
        <v>12689.036459999999</v>
      </c>
      <c r="H177" s="216">
        <f>'09-2022'!P183</f>
        <v>0</v>
      </c>
      <c r="I177" s="307">
        <f t="shared" si="45"/>
        <v>237.16000000000003</v>
      </c>
      <c r="J177" s="303">
        <f t="shared" si="46"/>
        <v>53.504117304773139</v>
      </c>
      <c r="K177" s="338">
        <v>7.71</v>
      </c>
      <c r="L177" s="308">
        <f t="shared" si="47"/>
        <v>88.283999999999992</v>
      </c>
      <c r="M177" s="303">
        <f t="shared" si="51"/>
        <v>0</v>
      </c>
      <c r="N177" s="303">
        <f t="shared" si="52"/>
        <v>22.532288138438037</v>
      </c>
      <c r="O177" s="303">
        <f t="shared" si="53"/>
        <v>0</v>
      </c>
      <c r="P177" s="303">
        <f t="shared" si="54"/>
        <v>0</v>
      </c>
      <c r="Q177" s="303">
        <f t="shared" si="55"/>
        <v>42.240747316848442</v>
      </c>
      <c r="R177" s="303">
        <f t="shared" si="48"/>
        <v>88.283999999999992</v>
      </c>
      <c r="S177" s="213">
        <f t="shared" si="49"/>
        <v>0</v>
      </c>
      <c r="T177" s="378">
        <f t="shared" si="50"/>
        <v>200</v>
      </c>
      <c r="U177" s="303">
        <f t="shared" si="56"/>
        <v>0</v>
      </c>
      <c r="V177" s="303">
        <f t="shared" si="57"/>
        <v>42.240747316848442</v>
      </c>
      <c r="W177" s="303">
        <f t="shared" si="58"/>
        <v>11.263369987924698</v>
      </c>
      <c r="X177" s="378">
        <f t="shared" si="59"/>
        <v>37.160000000000025</v>
      </c>
      <c r="Y177" s="379">
        <f t="shared" si="60"/>
        <v>418.54682875128202</v>
      </c>
    </row>
    <row r="178" spans="1:25" x14ac:dyDescent="0.25">
      <c r="A178" s="202">
        <f>'09-2022'!A184</f>
        <v>44812.208333332914</v>
      </c>
      <c r="B178" s="362">
        <v>241.82400000000001</v>
      </c>
      <c r="C178" s="363">
        <v>13091.014793999999</v>
      </c>
      <c r="D178" s="364">
        <v>0</v>
      </c>
      <c r="E178" s="364">
        <v>0</v>
      </c>
      <c r="F178" s="239">
        <f t="shared" si="43"/>
        <v>241.82400000000001</v>
      </c>
      <c r="G178" s="239">
        <f t="shared" si="44"/>
        <v>13091.014793999999</v>
      </c>
      <c r="H178" s="216">
        <f>'09-2022'!P184</f>
        <v>0</v>
      </c>
      <c r="I178" s="307">
        <f t="shared" si="45"/>
        <v>241.82400000000001</v>
      </c>
      <c r="J178" s="303">
        <f t="shared" si="46"/>
        <v>54.134472980349337</v>
      </c>
      <c r="K178" s="338">
        <v>7.71</v>
      </c>
      <c r="L178" s="308">
        <f t="shared" si="47"/>
        <v>88.283999999999992</v>
      </c>
      <c r="M178" s="303">
        <f t="shared" si="51"/>
        <v>0</v>
      </c>
      <c r="N178" s="303">
        <f t="shared" si="52"/>
        <v>22.532288138438037</v>
      </c>
      <c r="O178" s="303">
        <f t="shared" si="53"/>
        <v>0</v>
      </c>
      <c r="P178" s="303">
        <f t="shared" si="54"/>
        <v>0</v>
      </c>
      <c r="Q178" s="303">
        <f t="shared" si="55"/>
        <v>42.240747316848442</v>
      </c>
      <c r="R178" s="303">
        <f t="shared" si="48"/>
        <v>88.283999999999992</v>
      </c>
      <c r="S178" s="213">
        <f t="shared" si="49"/>
        <v>0</v>
      </c>
      <c r="T178" s="378">
        <f t="shared" si="50"/>
        <v>200</v>
      </c>
      <c r="U178" s="303">
        <f t="shared" si="56"/>
        <v>0</v>
      </c>
      <c r="V178" s="303">
        <f t="shared" si="57"/>
        <v>42.240747316848442</v>
      </c>
      <c r="W178" s="303">
        <f t="shared" si="58"/>
        <v>11.893725663500895</v>
      </c>
      <c r="X178" s="378">
        <f t="shared" si="59"/>
        <v>41.824000000000012</v>
      </c>
      <c r="Y178" s="379">
        <f t="shared" si="60"/>
        <v>497.44318215026158</v>
      </c>
    </row>
    <row r="179" spans="1:25" x14ac:dyDescent="0.25">
      <c r="A179" s="202">
        <f>'09-2022'!A185</f>
        <v>44812.249999999578</v>
      </c>
      <c r="B179" s="362">
        <v>252.85899999999998</v>
      </c>
      <c r="C179" s="363">
        <v>16285.487584999999</v>
      </c>
      <c r="D179" s="364">
        <v>0</v>
      </c>
      <c r="E179" s="364">
        <v>0</v>
      </c>
      <c r="F179" s="239">
        <f t="shared" si="43"/>
        <v>252.85899999999998</v>
      </c>
      <c r="G179" s="239">
        <f t="shared" si="44"/>
        <v>16285.487584999999</v>
      </c>
      <c r="H179" s="216">
        <f>'09-2022'!P185</f>
        <v>0</v>
      </c>
      <c r="I179" s="307">
        <f t="shared" si="45"/>
        <v>252.85899999999998</v>
      </c>
      <c r="J179" s="303">
        <f t="shared" si="46"/>
        <v>64.405410070434513</v>
      </c>
      <c r="K179" s="338">
        <v>7.71</v>
      </c>
      <c r="L179" s="308">
        <f t="shared" si="47"/>
        <v>88.283999999999992</v>
      </c>
      <c r="M179" s="303">
        <f t="shared" si="51"/>
        <v>0</v>
      </c>
      <c r="N179" s="303">
        <f t="shared" si="52"/>
        <v>22.532288138438037</v>
      </c>
      <c r="O179" s="303">
        <f t="shared" si="53"/>
        <v>0</v>
      </c>
      <c r="P179" s="303">
        <f t="shared" si="54"/>
        <v>0</v>
      </c>
      <c r="Q179" s="303">
        <f t="shared" si="55"/>
        <v>42.240747316848442</v>
      </c>
      <c r="R179" s="303">
        <f t="shared" si="48"/>
        <v>88.283999999999992</v>
      </c>
      <c r="S179" s="213">
        <f t="shared" si="49"/>
        <v>0</v>
      </c>
      <c r="T179" s="378">
        <f t="shared" si="50"/>
        <v>200</v>
      </c>
      <c r="U179" s="303">
        <f t="shared" si="56"/>
        <v>0</v>
      </c>
      <c r="V179" s="303">
        <f t="shared" si="57"/>
        <v>42.240747316848442</v>
      </c>
      <c r="W179" s="303">
        <f t="shared" si="58"/>
        <v>22.164662753586072</v>
      </c>
      <c r="X179" s="378">
        <f t="shared" si="59"/>
        <v>52.85899999999998</v>
      </c>
      <c r="Y179" s="379">
        <f t="shared" si="60"/>
        <v>1171.6019084918057</v>
      </c>
    </row>
    <row r="180" spans="1:25" x14ac:dyDescent="0.25">
      <c r="A180" s="202">
        <f>'09-2022'!A186</f>
        <v>44812.291666666242</v>
      </c>
      <c r="B180" s="362">
        <v>286.16800000000001</v>
      </c>
      <c r="C180" s="363">
        <v>21216.758099999999</v>
      </c>
      <c r="D180" s="364">
        <v>0</v>
      </c>
      <c r="E180" s="364">
        <v>0</v>
      </c>
      <c r="F180" s="239">
        <f t="shared" si="43"/>
        <v>286.16800000000001</v>
      </c>
      <c r="G180" s="239">
        <f t="shared" si="44"/>
        <v>21216.758099999999</v>
      </c>
      <c r="H180" s="216">
        <f>'09-2022'!P186</f>
        <v>0</v>
      </c>
      <c r="I180" s="307">
        <f t="shared" si="45"/>
        <v>286.16800000000001</v>
      </c>
      <c r="J180" s="303">
        <f t="shared" si="46"/>
        <v>74.140917572894239</v>
      </c>
      <c r="K180" s="338">
        <v>7.71</v>
      </c>
      <c r="L180" s="308">
        <f t="shared" si="47"/>
        <v>88.283999999999992</v>
      </c>
      <c r="M180" s="303">
        <f t="shared" si="51"/>
        <v>0</v>
      </c>
      <c r="N180" s="303">
        <f t="shared" si="52"/>
        <v>22.532288138438037</v>
      </c>
      <c r="O180" s="303">
        <f t="shared" si="53"/>
        <v>0</v>
      </c>
      <c r="P180" s="303">
        <f t="shared" si="54"/>
        <v>0</v>
      </c>
      <c r="Q180" s="303">
        <f t="shared" si="55"/>
        <v>42.240747316848442</v>
      </c>
      <c r="R180" s="303">
        <f t="shared" si="48"/>
        <v>88.283999999999992</v>
      </c>
      <c r="S180" s="213">
        <f t="shared" si="49"/>
        <v>0</v>
      </c>
      <c r="T180" s="378">
        <f t="shared" si="50"/>
        <v>200</v>
      </c>
      <c r="U180" s="303">
        <f t="shared" si="56"/>
        <v>0</v>
      </c>
      <c r="V180" s="303">
        <f t="shared" si="57"/>
        <v>42.240747316848442</v>
      </c>
      <c r="W180" s="303">
        <f t="shared" si="58"/>
        <v>31.900170256045797</v>
      </c>
      <c r="X180" s="378">
        <f t="shared" si="59"/>
        <v>86.168000000000006</v>
      </c>
      <c r="Y180" s="379">
        <f t="shared" si="60"/>
        <v>2748.7738706229543</v>
      </c>
    </row>
    <row r="181" spans="1:25" x14ac:dyDescent="0.25">
      <c r="A181" s="202">
        <f>'09-2022'!A187</f>
        <v>44812.333333332906</v>
      </c>
      <c r="B181" s="362">
        <v>306.19899999999996</v>
      </c>
      <c r="C181" s="363">
        <v>22764.101938</v>
      </c>
      <c r="D181" s="364">
        <v>0</v>
      </c>
      <c r="E181" s="364">
        <v>0</v>
      </c>
      <c r="F181" s="239">
        <f t="shared" si="43"/>
        <v>306.19899999999996</v>
      </c>
      <c r="G181" s="239">
        <f t="shared" si="44"/>
        <v>22764.101938</v>
      </c>
      <c r="H181" s="216">
        <f>'09-2022'!P187</f>
        <v>0</v>
      </c>
      <c r="I181" s="307">
        <f t="shared" si="45"/>
        <v>306.19899999999996</v>
      </c>
      <c r="J181" s="303">
        <f t="shared" si="46"/>
        <v>74.344142005689122</v>
      </c>
      <c r="K181" s="338">
        <v>7.71</v>
      </c>
      <c r="L181" s="308">
        <f t="shared" si="47"/>
        <v>88.283999999999992</v>
      </c>
      <c r="M181" s="303">
        <f t="shared" si="51"/>
        <v>0</v>
      </c>
      <c r="N181" s="303">
        <f t="shared" si="52"/>
        <v>22.532288138438037</v>
      </c>
      <c r="O181" s="303">
        <f t="shared" si="53"/>
        <v>0</v>
      </c>
      <c r="P181" s="303">
        <f t="shared" si="54"/>
        <v>0</v>
      </c>
      <c r="Q181" s="303">
        <f t="shared" si="55"/>
        <v>42.240747316848442</v>
      </c>
      <c r="R181" s="303">
        <f t="shared" si="48"/>
        <v>88.283999999999992</v>
      </c>
      <c r="S181" s="213">
        <f t="shared" si="49"/>
        <v>0</v>
      </c>
      <c r="T181" s="378">
        <f t="shared" si="50"/>
        <v>200</v>
      </c>
      <c r="U181" s="303">
        <f t="shared" si="56"/>
        <v>0</v>
      </c>
      <c r="V181" s="303">
        <f t="shared" si="57"/>
        <v>42.240747316848442</v>
      </c>
      <c r="W181" s="303">
        <f t="shared" si="58"/>
        <v>32.10339468884068</v>
      </c>
      <c r="X181" s="378">
        <f t="shared" si="59"/>
        <v>106.19899999999996</v>
      </c>
      <c r="Y181" s="379">
        <f t="shared" si="60"/>
        <v>3409.3484125601899</v>
      </c>
    </row>
    <row r="182" spans="1:25" x14ac:dyDescent="0.25">
      <c r="A182" s="202">
        <f>'09-2022'!A188</f>
        <v>44812.374999999571</v>
      </c>
      <c r="B182" s="362">
        <v>318.69200000000001</v>
      </c>
      <c r="C182" s="363">
        <v>22813.749615999997</v>
      </c>
      <c r="D182" s="364">
        <v>0</v>
      </c>
      <c r="E182" s="364">
        <v>0</v>
      </c>
      <c r="F182" s="239">
        <f t="shared" si="43"/>
        <v>318.69200000000001</v>
      </c>
      <c r="G182" s="239">
        <f t="shared" si="44"/>
        <v>22813.749615999997</v>
      </c>
      <c r="H182" s="216">
        <f>'09-2022'!P188</f>
        <v>0</v>
      </c>
      <c r="I182" s="307">
        <f t="shared" si="45"/>
        <v>318.69200000000001</v>
      </c>
      <c r="J182" s="303">
        <f t="shared" si="46"/>
        <v>71.58557358201648</v>
      </c>
      <c r="K182" s="338">
        <v>7.71</v>
      </c>
      <c r="L182" s="308">
        <f t="shared" si="47"/>
        <v>88.283999999999992</v>
      </c>
      <c r="M182" s="303">
        <f t="shared" si="51"/>
        <v>0</v>
      </c>
      <c r="N182" s="303">
        <f t="shared" si="52"/>
        <v>22.532288138438037</v>
      </c>
      <c r="O182" s="303">
        <f t="shared" si="53"/>
        <v>0</v>
      </c>
      <c r="P182" s="303">
        <f t="shared" si="54"/>
        <v>0</v>
      </c>
      <c r="Q182" s="303">
        <f t="shared" si="55"/>
        <v>42.240747316848442</v>
      </c>
      <c r="R182" s="303">
        <f t="shared" si="48"/>
        <v>88.283999999999992</v>
      </c>
      <c r="S182" s="213">
        <f t="shared" si="49"/>
        <v>0</v>
      </c>
      <c r="T182" s="378">
        <f t="shared" si="50"/>
        <v>200</v>
      </c>
      <c r="U182" s="303">
        <f t="shared" si="56"/>
        <v>0</v>
      </c>
      <c r="V182" s="303">
        <f t="shared" si="57"/>
        <v>42.240747316848442</v>
      </c>
      <c r="W182" s="303">
        <f t="shared" si="58"/>
        <v>29.344826265168038</v>
      </c>
      <c r="X182" s="378">
        <f t="shared" si="59"/>
        <v>118.69200000000001</v>
      </c>
      <c r="Y182" s="379">
        <f t="shared" si="60"/>
        <v>3482.9961190653248</v>
      </c>
    </row>
    <row r="183" spans="1:25" x14ac:dyDescent="0.25">
      <c r="A183" s="202">
        <f>'09-2022'!A189</f>
        <v>44812.416666666235</v>
      </c>
      <c r="B183" s="362">
        <v>336.06599999999997</v>
      </c>
      <c r="C183" s="363">
        <v>24591.989615999999</v>
      </c>
      <c r="D183" s="364">
        <v>0</v>
      </c>
      <c r="E183" s="364">
        <v>0</v>
      </c>
      <c r="F183" s="239">
        <f t="shared" si="43"/>
        <v>336.06599999999997</v>
      </c>
      <c r="G183" s="239">
        <f t="shared" si="44"/>
        <v>24591.989615999999</v>
      </c>
      <c r="H183" s="216">
        <f>'09-2022'!P189</f>
        <v>0</v>
      </c>
      <c r="I183" s="307">
        <f t="shared" si="45"/>
        <v>336.06599999999997</v>
      </c>
      <c r="J183" s="303">
        <f t="shared" si="46"/>
        <v>73.176071414543571</v>
      </c>
      <c r="K183" s="338">
        <v>7.71</v>
      </c>
      <c r="L183" s="308">
        <f t="shared" si="47"/>
        <v>88.283999999999992</v>
      </c>
      <c r="M183" s="303">
        <f t="shared" si="51"/>
        <v>0</v>
      </c>
      <c r="N183" s="303">
        <f t="shared" si="52"/>
        <v>22.532288138438037</v>
      </c>
      <c r="O183" s="303">
        <f t="shared" si="53"/>
        <v>0</v>
      </c>
      <c r="P183" s="303">
        <f t="shared" si="54"/>
        <v>0</v>
      </c>
      <c r="Q183" s="303">
        <f t="shared" si="55"/>
        <v>42.240747316848442</v>
      </c>
      <c r="R183" s="303">
        <f t="shared" si="48"/>
        <v>88.283999999999992</v>
      </c>
      <c r="S183" s="213">
        <f t="shared" si="49"/>
        <v>0</v>
      </c>
      <c r="T183" s="378">
        <f t="shared" si="50"/>
        <v>200</v>
      </c>
      <c r="U183" s="303">
        <f t="shared" si="56"/>
        <v>0</v>
      </c>
      <c r="V183" s="303">
        <f t="shared" si="57"/>
        <v>42.240747316848442</v>
      </c>
      <c r="W183" s="303">
        <f t="shared" si="58"/>
        <v>30.93532409769513</v>
      </c>
      <c r="X183" s="378">
        <f t="shared" si="59"/>
        <v>136.06599999999997</v>
      </c>
      <c r="Y183" s="379">
        <f t="shared" si="60"/>
        <v>4209.2458086769848</v>
      </c>
    </row>
    <row r="184" spans="1:25" x14ac:dyDescent="0.25">
      <c r="A184" s="202">
        <f>'09-2022'!A190</f>
        <v>44812.458333332899</v>
      </c>
      <c r="B184" s="362">
        <v>373.75</v>
      </c>
      <c r="C184" s="363">
        <v>28700.262500000001</v>
      </c>
      <c r="D184" s="364">
        <v>13.536</v>
      </c>
      <c r="E184" s="364">
        <v>1039.43</v>
      </c>
      <c r="F184" s="239">
        <f t="shared" si="43"/>
        <v>360.214</v>
      </c>
      <c r="G184" s="239">
        <f t="shared" si="44"/>
        <v>27660.8325</v>
      </c>
      <c r="H184" s="216">
        <f>'09-2022'!P190</f>
        <v>0</v>
      </c>
      <c r="I184" s="307">
        <f t="shared" si="45"/>
        <v>360.214</v>
      </c>
      <c r="J184" s="303">
        <f t="shared" si="46"/>
        <v>76.789998445368582</v>
      </c>
      <c r="K184" s="338">
        <v>7.71</v>
      </c>
      <c r="L184" s="308">
        <f t="shared" si="47"/>
        <v>88.283999999999992</v>
      </c>
      <c r="M184" s="303">
        <f t="shared" si="51"/>
        <v>0</v>
      </c>
      <c r="N184" s="303">
        <f t="shared" si="52"/>
        <v>22.532288138438037</v>
      </c>
      <c r="O184" s="303">
        <f t="shared" si="53"/>
        <v>0</v>
      </c>
      <c r="P184" s="303">
        <f t="shared" si="54"/>
        <v>0</v>
      </c>
      <c r="Q184" s="303">
        <f t="shared" si="55"/>
        <v>42.240747316848442</v>
      </c>
      <c r="R184" s="303">
        <f t="shared" si="48"/>
        <v>88.283999999999992</v>
      </c>
      <c r="S184" s="213">
        <f t="shared" si="49"/>
        <v>0</v>
      </c>
      <c r="T184" s="378">
        <f t="shared" si="50"/>
        <v>200</v>
      </c>
      <c r="U184" s="303">
        <f t="shared" si="56"/>
        <v>0</v>
      </c>
      <c r="V184" s="303">
        <f t="shared" si="57"/>
        <v>42.240747316848442</v>
      </c>
      <c r="W184" s="303">
        <f t="shared" si="58"/>
        <v>34.54925112852014</v>
      </c>
      <c r="X184" s="378">
        <f t="shared" si="59"/>
        <v>160.214</v>
      </c>
      <c r="Y184" s="379">
        <f t="shared" si="60"/>
        <v>5535.2737203047254</v>
      </c>
    </row>
    <row r="185" spans="1:25" x14ac:dyDescent="0.25">
      <c r="A185" s="202">
        <f>'09-2022'!A191</f>
        <v>44812.499999999563</v>
      </c>
      <c r="B185" s="362">
        <v>386.9</v>
      </c>
      <c r="C185" s="363">
        <v>33010.307999999997</v>
      </c>
      <c r="D185" s="364">
        <v>7.7309999999999999</v>
      </c>
      <c r="E185" s="364">
        <v>659.60900000000004</v>
      </c>
      <c r="F185" s="239">
        <f t="shared" si="43"/>
        <v>379.16899999999998</v>
      </c>
      <c r="G185" s="239">
        <f t="shared" si="44"/>
        <v>32350.698999999997</v>
      </c>
      <c r="H185" s="216">
        <f>'09-2022'!P191</f>
        <v>0</v>
      </c>
      <c r="I185" s="307">
        <f t="shared" si="45"/>
        <v>379.16899999999998</v>
      </c>
      <c r="J185" s="303">
        <f t="shared" si="46"/>
        <v>85.319999789012286</v>
      </c>
      <c r="K185" s="338">
        <v>7.71</v>
      </c>
      <c r="L185" s="308">
        <f t="shared" si="47"/>
        <v>88.283999999999992</v>
      </c>
      <c r="M185" s="303">
        <f t="shared" si="51"/>
        <v>0</v>
      </c>
      <c r="N185" s="303">
        <f t="shared" si="52"/>
        <v>22.532288138438037</v>
      </c>
      <c r="O185" s="303">
        <f t="shared" si="53"/>
        <v>0</v>
      </c>
      <c r="P185" s="303">
        <f t="shared" si="54"/>
        <v>0</v>
      </c>
      <c r="Q185" s="303">
        <f t="shared" si="55"/>
        <v>42.240747316848442</v>
      </c>
      <c r="R185" s="303">
        <f t="shared" si="48"/>
        <v>88.283999999999992</v>
      </c>
      <c r="S185" s="213">
        <f t="shared" si="49"/>
        <v>0</v>
      </c>
      <c r="T185" s="378">
        <f t="shared" si="50"/>
        <v>200</v>
      </c>
      <c r="U185" s="303">
        <f t="shared" si="56"/>
        <v>0</v>
      </c>
      <c r="V185" s="303">
        <f t="shared" si="57"/>
        <v>42.240747316848442</v>
      </c>
      <c r="W185" s="303">
        <f t="shared" si="58"/>
        <v>43.079252472163844</v>
      </c>
      <c r="X185" s="378">
        <f t="shared" si="59"/>
        <v>179.16899999999998</v>
      </c>
      <c r="Y185" s="379">
        <f t="shared" si="60"/>
        <v>7718.4665861851227</v>
      </c>
    </row>
    <row r="186" spans="1:25" x14ac:dyDescent="0.25">
      <c r="A186" s="202">
        <f>'09-2022'!A192</f>
        <v>44812.541666666228</v>
      </c>
      <c r="B186" s="362">
        <v>432.6</v>
      </c>
      <c r="C186" s="363">
        <v>40175.561999999998</v>
      </c>
      <c r="D186" s="364">
        <v>23.318999999999999</v>
      </c>
      <c r="E186" s="364">
        <v>2165.636</v>
      </c>
      <c r="F186" s="239">
        <f t="shared" si="43"/>
        <v>409.28100000000001</v>
      </c>
      <c r="G186" s="239">
        <f t="shared" si="44"/>
        <v>38009.925999999999</v>
      </c>
      <c r="H186" s="216">
        <f>'09-2022'!P192</f>
        <v>0</v>
      </c>
      <c r="I186" s="307">
        <f t="shared" si="45"/>
        <v>409.28100000000001</v>
      </c>
      <c r="J186" s="303">
        <f t="shared" si="46"/>
        <v>92.869998851644709</v>
      </c>
      <c r="K186" s="338">
        <v>7.71</v>
      </c>
      <c r="L186" s="308">
        <f t="shared" si="47"/>
        <v>88.283999999999992</v>
      </c>
      <c r="M186" s="303">
        <f t="shared" si="51"/>
        <v>0</v>
      </c>
      <c r="N186" s="303">
        <f t="shared" si="52"/>
        <v>22.532288138438037</v>
      </c>
      <c r="O186" s="303">
        <f t="shared" si="53"/>
        <v>0</v>
      </c>
      <c r="P186" s="303">
        <f t="shared" si="54"/>
        <v>0</v>
      </c>
      <c r="Q186" s="303">
        <f t="shared" si="55"/>
        <v>42.240747316848442</v>
      </c>
      <c r="R186" s="303">
        <f t="shared" si="48"/>
        <v>88.283999999999992</v>
      </c>
      <c r="S186" s="213">
        <f t="shared" si="49"/>
        <v>4.5859988516447174</v>
      </c>
      <c r="T186" s="378">
        <f t="shared" si="50"/>
        <v>200</v>
      </c>
      <c r="U186" s="303">
        <f t="shared" si="56"/>
        <v>917.19977032894349</v>
      </c>
      <c r="V186" s="303">
        <f t="shared" si="57"/>
        <v>42.240747316848442</v>
      </c>
      <c r="W186" s="303">
        <f t="shared" si="58"/>
        <v>50.629251534796268</v>
      </c>
      <c r="X186" s="378">
        <f t="shared" si="59"/>
        <v>209.28100000000001</v>
      </c>
      <c r="Y186" s="379">
        <f t="shared" si="60"/>
        <v>10595.740390453699</v>
      </c>
    </row>
    <row r="187" spans="1:25" x14ac:dyDescent="0.25">
      <c r="A187" s="202">
        <f>'09-2022'!A193</f>
        <v>44812.583333332892</v>
      </c>
      <c r="B187" s="362">
        <v>466.95</v>
      </c>
      <c r="C187" s="363">
        <v>45751.760999999999</v>
      </c>
      <c r="D187" s="364">
        <v>27.094999999999999</v>
      </c>
      <c r="E187" s="364">
        <v>2654.768</v>
      </c>
      <c r="F187" s="239">
        <f t="shared" si="43"/>
        <v>439.85500000000002</v>
      </c>
      <c r="G187" s="239">
        <f t="shared" si="44"/>
        <v>43096.993000000002</v>
      </c>
      <c r="H187" s="216">
        <f>'09-2022'!P193</f>
        <v>0</v>
      </c>
      <c r="I187" s="307">
        <f t="shared" si="45"/>
        <v>439.85500000000002</v>
      </c>
      <c r="J187" s="303">
        <f t="shared" si="46"/>
        <v>97.980000227347645</v>
      </c>
      <c r="K187" s="338">
        <v>7.71</v>
      </c>
      <c r="L187" s="308">
        <f t="shared" si="47"/>
        <v>88.283999999999992</v>
      </c>
      <c r="M187" s="303">
        <f t="shared" si="51"/>
        <v>0</v>
      </c>
      <c r="N187" s="303">
        <f t="shared" si="52"/>
        <v>22.532288138438037</v>
      </c>
      <c r="O187" s="303">
        <f t="shared" si="53"/>
        <v>0</v>
      </c>
      <c r="P187" s="303">
        <f t="shared" si="54"/>
        <v>0</v>
      </c>
      <c r="Q187" s="303">
        <f t="shared" si="55"/>
        <v>42.240747316848442</v>
      </c>
      <c r="R187" s="303">
        <f t="shared" si="48"/>
        <v>88.283999999999992</v>
      </c>
      <c r="S187" s="213">
        <f t="shared" si="49"/>
        <v>9.6960002273476533</v>
      </c>
      <c r="T187" s="378">
        <f t="shared" si="50"/>
        <v>200</v>
      </c>
      <c r="U187" s="303">
        <f t="shared" si="56"/>
        <v>1939.2000454695308</v>
      </c>
      <c r="V187" s="303">
        <f t="shared" si="57"/>
        <v>42.240747316848442</v>
      </c>
      <c r="W187" s="303">
        <f t="shared" si="58"/>
        <v>55.739252910499204</v>
      </c>
      <c r="X187" s="378">
        <f t="shared" si="59"/>
        <v>239.85500000000002</v>
      </c>
      <c r="Y187" s="379">
        <f t="shared" si="60"/>
        <v>13369.338506847787</v>
      </c>
    </row>
    <row r="188" spans="1:25" x14ac:dyDescent="0.25">
      <c r="A188" s="202">
        <f>'09-2022'!A194</f>
        <v>44812.624999999556</v>
      </c>
      <c r="B188" s="362">
        <v>468.65199999999999</v>
      </c>
      <c r="C188" s="363">
        <v>49821.369696000002</v>
      </c>
      <c r="D188" s="364">
        <v>0</v>
      </c>
      <c r="E188" s="364">
        <v>0</v>
      </c>
      <c r="F188" s="239">
        <f t="shared" si="43"/>
        <v>468.65199999999999</v>
      </c>
      <c r="G188" s="239">
        <f t="shared" si="44"/>
        <v>49821.369696000002</v>
      </c>
      <c r="H188" s="216">
        <f>'09-2022'!P194</f>
        <v>0</v>
      </c>
      <c r="I188" s="307">
        <f t="shared" si="45"/>
        <v>468.65199999999999</v>
      </c>
      <c r="J188" s="303">
        <f t="shared" si="46"/>
        <v>106.30781410513559</v>
      </c>
      <c r="K188" s="338">
        <v>7.71</v>
      </c>
      <c r="L188" s="308">
        <f t="shared" si="47"/>
        <v>88.283999999999992</v>
      </c>
      <c r="M188" s="303">
        <f t="shared" si="51"/>
        <v>0</v>
      </c>
      <c r="N188" s="303">
        <f t="shared" si="52"/>
        <v>22.532288138438037</v>
      </c>
      <c r="O188" s="303">
        <f t="shared" si="53"/>
        <v>0</v>
      </c>
      <c r="P188" s="303">
        <f t="shared" si="54"/>
        <v>0</v>
      </c>
      <c r="Q188" s="303">
        <f t="shared" si="55"/>
        <v>42.240747316848442</v>
      </c>
      <c r="R188" s="303">
        <f t="shared" si="48"/>
        <v>88.283999999999992</v>
      </c>
      <c r="S188" s="213">
        <f t="shared" si="49"/>
        <v>18.0238141051356</v>
      </c>
      <c r="T188" s="378">
        <f t="shared" si="50"/>
        <v>200</v>
      </c>
      <c r="U188" s="303">
        <f t="shared" si="56"/>
        <v>3604.76282102712</v>
      </c>
      <c r="V188" s="303">
        <f t="shared" si="57"/>
        <v>42.240747316848442</v>
      </c>
      <c r="W188" s="303">
        <f t="shared" si="58"/>
        <v>64.06706678828715</v>
      </c>
      <c r="X188" s="378">
        <f t="shared" si="59"/>
        <v>268.65199999999999</v>
      </c>
      <c r="Y188" s="379">
        <f t="shared" si="60"/>
        <v>17211.745626806918</v>
      </c>
    </row>
    <row r="189" spans="1:25" x14ac:dyDescent="0.25">
      <c r="A189" s="202">
        <f>'09-2022'!A195</f>
        <v>44812.66666666622</v>
      </c>
      <c r="B189" s="362">
        <v>493.75</v>
      </c>
      <c r="C189" s="363">
        <v>58341.5</v>
      </c>
      <c r="D189" s="364">
        <v>48.878999999999998</v>
      </c>
      <c r="E189" s="364">
        <v>5775.5429999999997</v>
      </c>
      <c r="F189" s="239">
        <f t="shared" si="43"/>
        <v>444.87099999999998</v>
      </c>
      <c r="G189" s="239">
        <f t="shared" si="44"/>
        <v>52565.957000000002</v>
      </c>
      <c r="H189" s="216">
        <f>'09-2022'!P195</f>
        <v>0</v>
      </c>
      <c r="I189" s="307">
        <f t="shared" si="45"/>
        <v>444.87099999999998</v>
      </c>
      <c r="J189" s="303">
        <f t="shared" si="46"/>
        <v>118.15999919077666</v>
      </c>
      <c r="K189" s="338">
        <v>7.71</v>
      </c>
      <c r="L189" s="308">
        <f t="shared" si="47"/>
        <v>88.283999999999992</v>
      </c>
      <c r="M189" s="303">
        <f t="shared" si="51"/>
        <v>0</v>
      </c>
      <c r="N189" s="303">
        <f t="shared" si="52"/>
        <v>22.532288138438037</v>
      </c>
      <c r="O189" s="303">
        <f t="shared" si="53"/>
        <v>0</v>
      </c>
      <c r="P189" s="303">
        <f t="shared" si="54"/>
        <v>0</v>
      </c>
      <c r="Q189" s="303">
        <f t="shared" si="55"/>
        <v>42.240747316848442</v>
      </c>
      <c r="R189" s="303">
        <f t="shared" si="48"/>
        <v>88.283999999999992</v>
      </c>
      <c r="S189" s="213">
        <f t="shared" si="49"/>
        <v>29.875999190776668</v>
      </c>
      <c r="T189" s="378">
        <f t="shared" si="50"/>
        <v>200</v>
      </c>
      <c r="U189" s="303">
        <f t="shared" si="56"/>
        <v>5975.1998381553331</v>
      </c>
      <c r="V189" s="303">
        <f t="shared" si="57"/>
        <v>42.240747316848442</v>
      </c>
      <c r="W189" s="303">
        <f t="shared" si="58"/>
        <v>75.919251873928218</v>
      </c>
      <c r="X189" s="378">
        <f t="shared" si="59"/>
        <v>244.87099999999998</v>
      </c>
      <c r="Y189" s="379">
        <f t="shared" si="60"/>
        <v>18590.423125620677</v>
      </c>
    </row>
    <row r="190" spans="1:25" x14ac:dyDescent="0.25">
      <c r="A190" s="202">
        <f>'09-2022'!A196</f>
        <v>44812.708333332885</v>
      </c>
      <c r="B190" s="362">
        <v>494.5</v>
      </c>
      <c r="C190" s="363">
        <v>62499.855000000003</v>
      </c>
      <c r="D190" s="364">
        <v>38.109000000000002</v>
      </c>
      <c r="E190" s="364">
        <v>4816.5969999999998</v>
      </c>
      <c r="F190" s="239">
        <f t="shared" si="43"/>
        <v>456.39100000000002</v>
      </c>
      <c r="G190" s="239">
        <f t="shared" si="44"/>
        <v>57683.258000000002</v>
      </c>
      <c r="H190" s="216">
        <f>'09-2022'!P196</f>
        <v>0</v>
      </c>
      <c r="I190" s="307">
        <f t="shared" si="45"/>
        <v>456.39100000000002</v>
      </c>
      <c r="J190" s="303">
        <f t="shared" si="46"/>
        <v>126.3899989263592</v>
      </c>
      <c r="K190" s="338">
        <v>7.71</v>
      </c>
      <c r="L190" s="308">
        <f t="shared" si="47"/>
        <v>88.283999999999992</v>
      </c>
      <c r="M190" s="303">
        <f t="shared" si="51"/>
        <v>0</v>
      </c>
      <c r="N190" s="303">
        <f t="shared" si="52"/>
        <v>22.532288138438037</v>
      </c>
      <c r="O190" s="303">
        <f t="shared" si="53"/>
        <v>0</v>
      </c>
      <c r="P190" s="303">
        <f t="shared" si="54"/>
        <v>0</v>
      </c>
      <c r="Q190" s="303">
        <f t="shared" si="55"/>
        <v>42.240747316848442</v>
      </c>
      <c r="R190" s="303">
        <f t="shared" si="48"/>
        <v>88.283999999999992</v>
      </c>
      <c r="S190" s="213">
        <f t="shared" si="49"/>
        <v>38.105998926359206</v>
      </c>
      <c r="T190" s="378">
        <f t="shared" si="50"/>
        <v>200</v>
      </c>
      <c r="U190" s="303">
        <f t="shared" si="56"/>
        <v>7621.1997852718414</v>
      </c>
      <c r="V190" s="303">
        <f t="shared" si="57"/>
        <v>42.240747316848442</v>
      </c>
      <c r="W190" s="303">
        <f t="shared" si="58"/>
        <v>84.149251609510756</v>
      </c>
      <c r="X190" s="378">
        <f t="shared" si="59"/>
        <v>256.39100000000002</v>
      </c>
      <c r="Y190" s="379">
        <f t="shared" si="60"/>
        <v>21575.110769414074</v>
      </c>
    </row>
    <row r="191" spans="1:25" x14ac:dyDescent="0.25">
      <c r="A191" s="202">
        <f>'09-2022'!A197</f>
        <v>44812.749999999549</v>
      </c>
      <c r="B191" s="362">
        <v>495.7</v>
      </c>
      <c r="C191" s="363">
        <v>64941.656999999999</v>
      </c>
      <c r="D191" s="364">
        <v>35.814</v>
      </c>
      <c r="E191" s="364">
        <v>4691.9920000000002</v>
      </c>
      <c r="F191" s="239">
        <f t="shared" si="43"/>
        <v>459.88599999999997</v>
      </c>
      <c r="G191" s="239">
        <f t="shared" si="44"/>
        <v>60249.665000000001</v>
      </c>
      <c r="H191" s="216">
        <f>'09-2022'!P197</f>
        <v>0</v>
      </c>
      <c r="I191" s="307">
        <f t="shared" si="45"/>
        <v>459.88599999999997</v>
      </c>
      <c r="J191" s="303">
        <f t="shared" si="46"/>
        <v>131.01000030442327</v>
      </c>
      <c r="K191" s="338">
        <v>7.71</v>
      </c>
      <c r="L191" s="308">
        <f t="shared" si="47"/>
        <v>88.283999999999992</v>
      </c>
      <c r="M191" s="303">
        <f t="shared" si="51"/>
        <v>0</v>
      </c>
      <c r="N191" s="303">
        <f t="shared" si="52"/>
        <v>22.532288138438037</v>
      </c>
      <c r="O191" s="303">
        <f t="shared" si="53"/>
        <v>0</v>
      </c>
      <c r="P191" s="303">
        <f t="shared" si="54"/>
        <v>0</v>
      </c>
      <c r="Q191" s="303">
        <f t="shared" si="55"/>
        <v>42.240747316848442</v>
      </c>
      <c r="R191" s="303">
        <f t="shared" si="48"/>
        <v>88.283999999999992</v>
      </c>
      <c r="S191" s="213">
        <f t="shared" si="49"/>
        <v>42.72600030442328</v>
      </c>
      <c r="T191" s="378">
        <f t="shared" si="50"/>
        <v>200</v>
      </c>
      <c r="U191" s="303">
        <f t="shared" si="56"/>
        <v>8545.2000608846556</v>
      </c>
      <c r="V191" s="303">
        <f t="shared" si="57"/>
        <v>42.240747316848442</v>
      </c>
      <c r="W191" s="303">
        <f t="shared" si="58"/>
        <v>88.769252987574831</v>
      </c>
      <c r="X191" s="378">
        <f t="shared" si="59"/>
        <v>259.88599999999997</v>
      </c>
      <c r="Y191" s="379">
        <f t="shared" si="60"/>
        <v>23069.886081928871</v>
      </c>
    </row>
    <row r="192" spans="1:25" x14ac:dyDescent="0.25">
      <c r="A192" s="202">
        <f>'09-2022'!A198</f>
        <v>44812.791666666213</v>
      </c>
      <c r="B192" s="362">
        <v>442.19600000000003</v>
      </c>
      <c r="C192" s="363">
        <v>52245.723731999999</v>
      </c>
      <c r="D192" s="364">
        <v>0</v>
      </c>
      <c r="E192" s="364">
        <v>0</v>
      </c>
      <c r="F192" s="239">
        <f t="shared" si="43"/>
        <v>442.19600000000003</v>
      </c>
      <c r="G192" s="239">
        <f t="shared" si="44"/>
        <v>52245.723731999999</v>
      </c>
      <c r="H192" s="216">
        <f>'09-2022'!P198</f>
        <v>0</v>
      </c>
      <c r="I192" s="307">
        <f t="shared" si="45"/>
        <v>442.19600000000003</v>
      </c>
      <c r="J192" s="303">
        <f t="shared" si="46"/>
        <v>118.15060229400537</v>
      </c>
      <c r="K192" s="338">
        <v>7.71</v>
      </c>
      <c r="L192" s="308">
        <f t="shared" si="47"/>
        <v>88.283999999999992</v>
      </c>
      <c r="M192" s="303">
        <f t="shared" si="51"/>
        <v>0</v>
      </c>
      <c r="N192" s="303">
        <f t="shared" si="52"/>
        <v>22.532288138438037</v>
      </c>
      <c r="O192" s="303">
        <f t="shared" si="53"/>
        <v>0</v>
      </c>
      <c r="P192" s="303">
        <f t="shared" si="54"/>
        <v>0</v>
      </c>
      <c r="Q192" s="303">
        <f t="shared" si="55"/>
        <v>42.240747316848442</v>
      </c>
      <c r="R192" s="303">
        <f t="shared" si="48"/>
        <v>88.283999999999992</v>
      </c>
      <c r="S192" s="213">
        <f t="shared" si="49"/>
        <v>29.866602294005375</v>
      </c>
      <c r="T192" s="378">
        <f t="shared" si="50"/>
        <v>200</v>
      </c>
      <c r="U192" s="303">
        <f t="shared" si="56"/>
        <v>5973.3204588010749</v>
      </c>
      <c r="V192" s="303">
        <f t="shared" si="57"/>
        <v>42.240747316848442</v>
      </c>
      <c r="W192" s="303">
        <f t="shared" si="58"/>
        <v>75.909854977156925</v>
      </c>
      <c r="X192" s="378">
        <f t="shared" si="59"/>
        <v>242.19600000000003</v>
      </c>
      <c r="Y192" s="379">
        <f t="shared" si="60"/>
        <v>18385.063236047499</v>
      </c>
    </row>
    <row r="193" spans="1:25" x14ac:dyDescent="0.25">
      <c r="A193" s="202">
        <f>'09-2022'!A199</f>
        <v>44812.833333332877</v>
      </c>
      <c r="B193" s="362">
        <v>440.84899999999999</v>
      </c>
      <c r="C193" s="363">
        <v>46730.55717</v>
      </c>
      <c r="D193" s="364">
        <v>0</v>
      </c>
      <c r="E193" s="364">
        <v>0</v>
      </c>
      <c r="F193" s="239">
        <f t="shared" si="43"/>
        <v>440.84899999999999</v>
      </c>
      <c r="G193" s="239">
        <f t="shared" si="44"/>
        <v>46730.55717</v>
      </c>
      <c r="H193" s="216">
        <f>'09-2022'!P199</f>
        <v>0</v>
      </c>
      <c r="I193" s="307">
        <f t="shared" si="45"/>
        <v>440.84899999999999</v>
      </c>
      <c r="J193" s="303">
        <f t="shared" si="46"/>
        <v>106.00127746688776</v>
      </c>
      <c r="K193" s="338">
        <v>7.71</v>
      </c>
      <c r="L193" s="308">
        <f t="shared" si="47"/>
        <v>88.283999999999992</v>
      </c>
      <c r="M193" s="303">
        <f t="shared" si="51"/>
        <v>0</v>
      </c>
      <c r="N193" s="303">
        <f t="shared" si="52"/>
        <v>22.532288138438037</v>
      </c>
      <c r="O193" s="303">
        <f t="shared" si="53"/>
        <v>0</v>
      </c>
      <c r="P193" s="303">
        <f t="shared" si="54"/>
        <v>0</v>
      </c>
      <c r="Q193" s="303">
        <f t="shared" si="55"/>
        <v>42.240747316848442</v>
      </c>
      <c r="R193" s="303">
        <f t="shared" si="48"/>
        <v>88.283999999999992</v>
      </c>
      <c r="S193" s="213">
        <f t="shared" si="49"/>
        <v>17.717277466887765</v>
      </c>
      <c r="T193" s="378">
        <f t="shared" si="50"/>
        <v>200</v>
      </c>
      <c r="U193" s="303">
        <f t="shared" si="56"/>
        <v>3543.455493377553</v>
      </c>
      <c r="V193" s="303">
        <f t="shared" si="57"/>
        <v>42.240747316848442</v>
      </c>
      <c r="W193" s="303">
        <f t="shared" si="58"/>
        <v>63.760530150039315</v>
      </c>
      <c r="X193" s="378">
        <f t="shared" si="59"/>
        <v>240.84899999999999</v>
      </c>
      <c r="Y193" s="379">
        <f t="shared" si="60"/>
        <v>15356.659926106819</v>
      </c>
    </row>
    <row r="194" spans="1:25" x14ac:dyDescent="0.25">
      <c r="A194" s="202">
        <f>'09-2022'!A200</f>
        <v>44812.874999999542</v>
      </c>
      <c r="B194" s="362">
        <v>443.22399999999999</v>
      </c>
      <c r="C194" s="363">
        <v>43251.50965</v>
      </c>
      <c r="D194" s="364">
        <v>0</v>
      </c>
      <c r="E194" s="364">
        <v>0</v>
      </c>
      <c r="F194" s="239">
        <f t="shared" si="43"/>
        <v>443.22399999999999</v>
      </c>
      <c r="G194" s="239">
        <f t="shared" si="44"/>
        <v>43251.50965</v>
      </c>
      <c r="H194" s="216">
        <f>'09-2022'!P200</f>
        <v>0</v>
      </c>
      <c r="I194" s="307">
        <f t="shared" si="45"/>
        <v>443.22399999999999</v>
      </c>
      <c r="J194" s="303">
        <f t="shared" si="46"/>
        <v>97.583861997545256</v>
      </c>
      <c r="K194" s="338">
        <v>7.71</v>
      </c>
      <c r="L194" s="308">
        <f t="shared" si="47"/>
        <v>88.283999999999992</v>
      </c>
      <c r="M194" s="303">
        <f t="shared" si="51"/>
        <v>0</v>
      </c>
      <c r="N194" s="303">
        <f t="shared" si="52"/>
        <v>22.532288138438037</v>
      </c>
      <c r="O194" s="303">
        <f t="shared" si="53"/>
        <v>0</v>
      </c>
      <c r="P194" s="303">
        <f t="shared" si="54"/>
        <v>0</v>
      </c>
      <c r="Q194" s="303">
        <f t="shared" si="55"/>
        <v>42.240747316848442</v>
      </c>
      <c r="R194" s="303">
        <f t="shared" si="48"/>
        <v>88.283999999999992</v>
      </c>
      <c r="S194" s="213">
        <f t="shared" si="49"/>
        <v>9.2998619975452641</v>
      </c>
      <c r="T194" s="378">
        <f t="shared" si="50"/>
        <v>200</v>
      </c>
      <c r="U194" s="303">
        <f t="shared" si="56"/>
        <v>1859.9723995090528</v>
      </c>
      <c r="V194" s="303">
        <f t="shared" si="57"/>
        <v>42.240747316848442</v>
      </c>
      <c r="W194" s="303">
        <f t="shared" si="58"/>
        <v>55.343114680696814</v>
      </c>
      <c r="X194" s="378">
        <f t="shared" si="59"/>
        <v>243.22399999999999</v>
      </c>
      <c r="Y194" s="379">
        <f t="shared" si="60"/>
        <v>13460.773725097801</v>
      </c>
    </row>
    <row r="195" spans="1:25" x14ac:dyDescent="0.25">
      <c r="A195" s="202">
        <f>'09-2022'!A201</f>
        <v>44812.916666666206</v>
      </c>
      <c r="B195" s="362">
        <v>413.10200000000003</v>
      </c>
      <c r="C195" s="363">
        <v>34968.411914000004</v>
      </c>
      <c r="D195" s="364">
        <v>0</v>
      </c>
      <c r="E195" s="364">
        <v>0</v>
      </c>
      <c r="F195" s="239">
        <f t="shared" si="43"/>
        <v>413.10200000000003</v>
      </c>
      <c r="G195" s="239">
        <f t="shared" si="44"/>
        <v>34968.411914000004</v>
      </c>
      <c r="H195" s="216">
        <f>'09-2022'!P201</f>
        <v>0</v>
      </c>
      <c r="I195" s="307">
        <f t="shared" si="45"/>
        <v>413.10200000000003</v>
      </c>
      <c r="J195" s="303">
        <f t="shared" si="46"/>
        <v>84.648372348717757</v>
      </c>
      <c r="K195" s="338">
        <v>7.71</v>
      </c>
      <c r="L195" s="308">
        <f t="shared" si="47"/>
        <v>88.283999999999992</v>
      </c>
      <c r="M195" s="303">
        <f t="shared" si="51"/>
        <v>0</v>
      </c>
      <c r="N195" s="303">
        <f t="shared" si="52"/>
        <v>22.532288138438037</v>
      </c>
      <c r="O195" s="303">
        <f t="shared" si="53"/>
        <v>0</v>
      </c>
      <c r="P195" s="303">
        <f t="shared" si="54"/>
        <v>0</v>
      </c>
      <c r="Q195" s="303">
        <f t="shared" si="55"/>
        <v>42.240747316848442</v>
      </c>
      <c r="R195" s="303">
        <f t="shared" si="48"/>
        <v>88.283999999999992</v>
      </c>
      <c r="S195" s="213">
        <f t="shared" si="49"/>
        <v>0</v>
      </c>
      <c r="T195" s="378">
        <f t="shared" si="50"/>
        <v>200</v>
      </c>
      <c r="U195" s="303">
        <f t="shared" si="56"/>
        <v>0</v>
      </c>
      <c r="V195" s="303">
        <f t="shared" si="57"/>
        <v>42.240747316848442</v>
      </c>
      <c r="W195" s="303">
        <f t="shared" si="58"/>
        <v>42.407625031869316</v>
      </c>
      <c r="X195" s="378">
        <f t="shared" si="59"/>
        <v>213.10200000000003</v>
      </c>
      <c r="Y195" s="379">
        <f t="shared" si="60"/>
        <v>9037.1497095414161</v>
      </c>
    </row>
    <row r="196" spans="1:25" x14ac:dyDescent="0.25">
      <c r="A196" s="202">
        <f>'09-2022'!A202</f>
        <v>44812.95833333287</v>
      </c>
      <c r="B196" s="362">
        <v>363.16199999999998</v>
      </c>
      <c r="C196" s="363">
        <v>27463.171016</v>
      </c>
      <c r="D196" s="364">
        <v>0</v>
      </c>
      <c r="E196" s="364">
        <v>0</v>
      </c>
      <c r="F196" s="239">
        <f t="shared" si="43"/>
        <v>363.16199999999998</v>
      </c>
      <c r="G196" s="239">
        <f t="shared" si="44"/>
        <v>27463.171016</v>
      </c>
      <c r="H196" s="216">
        <f>'09-2022'!P202</f>
        <v>0</v>
      </c>
      <c r="I196" s="307">
        <f t="shared" si="45"/>
        <v>363.16199999999998</v>
      </c>
      <c r="J196" s="303">
        <f t="shared" si="46"/>
        <v>75.622369675241359</v>
      </c>
      <c r="K196" s="338">
        <v>7.71</v>
      </c>
      <c r="L196" s="308">
        <f t="shared" si="47"/>
        <v>88.283999999999992</v>
      </c>
      <c r="M196" s="303">
        <f t="shared" si="51"/>
        <v>0</v>
      </c>
      <c r="N196" s="303">
        <f t="shared" si="52"/>
        <v>22.532288138438037</v>
      </c>
      <c r="O196" s="303">
        <f t="shared" si="53"/>
        <v>0</v>
      </c>
      <c r="P196" s="303">
        <f t="shared" si="54"/>
        <v>0</v>
      </c>
      <c r="Q196" s="303">
        <f t="shared" si="55"/>
        <v>42.240747316848442</v>
      </c>
      <c r="R196" s="303">
        <f t="shared" si="48"/>
        <v>88.283999999999992</v>
      </c>
      <c r="S196" s="213">
        <f t="shared" si="49"/>
        <v>0</v>
      </c>
      <c r="T196" s="378">
        <f t="shared" si="50"/>
        <v>200</v>
      </c>
      <c r="U196" s="303">
        <f t="shared" si="56"/>
        <v>0</v>
      </c>
      <c r="V196" s="303">
        <f t="shared" si="57"/>
        <v>42.240747316848442</v>
      </c>
      <c r="W196" s="303">
        <f t="shared" si="58"/>
        <v>33.381622358392917</v>
      </c>
      <c r="X196" s="378">
        <f t="shared" si="59"/>
        <v>163.16199999999998</v>
      </c>
      <c r="Y196" s="379">
        <f t="shared" si="60"/>
        <v>5446.6122672401043</v>
      </c>
    </row>
    <row r="197" spans="1:25" x14ac:dyDescent="0.25">
      <c r="A197" s="202">
        <f>'09-2022'!A203</f>
        <v>44812.999999999534</v>
      </c>
      <c r="B197" s="362">
        <v>321.95600000000002</v>
      </c>
      <c r="C197" s="363">
        <v>21598.244228000003</v>
      </c>
      <c r="D197" s="364">
        <v>0</v>
      </c>
      <c r="E197" s="364">
        <v>0</v>
      </c>
      <c r="F197" s="239">
        <f t="shared" si="43"/>
        <v>321.95600000000002</v>
      </c>
      <c r="G197" s="239">
        <f t="shared" si="44"/>
        <v>21598.244228000003</v>
      </c>
      <c r="H197" s="216">
        <f>'09-2022'!P203</f>
        <v>0</v>
      </c>
      <c r="I197" s="307">
        <f t="shared" si="45"/>
        <v>321.95600000000002</v>
      </c>
      <c r="J197" s="303">
        <f t="shared" si="46"/>
        <v>67.084459454086897</v>
      </c>
      <c r="K197" s="338">
        <v>7.71</v>
      </c>
      <c r="L197" s="308">
        <f t="shared" si="47"/>
        <v>88.283999999999992</v>
      </c>
      <c r="M197" s="303">
        <f t="shared" si="51"/>
        <v>0</v>
      </c>
      <c r="N197" s="303">
        <f t="shared" si="52"/>
        <v>22.532288138438037</v>
      </c>
      <c r="O197" s="303">
        <f t="shared" si="53"/>
        <v>0</v>
      </c>
      <c r="P197" s="303">
        <f t="shared" si="54"/>
        <v>0</v>
      </c>
      <c r="Q197" s="303">
        <f t="shared" si="55"/>
        <v>42.240747316848442</v>
      </c>
      <c r="R197" s="303">
        <f t="shared" si="48"/>
        <v>88.283999999999992</v>
      </c>
      <c r="S197" s="213">
        <f t="shared" si="49"/>
        <v>0</v>
      </c>
      <c r="T197" s="378">
        <f t="shared" si="50"/>
        <v>200</v>
      </c>
      <c r="U197" s="303">
        <f t="shared" si="56"/>
        <v>0</v>
      </c>
      <c r="V197" s="303">
        <f t="shared" si="57"/>
        <v>42.240747316848442</v>
      </c>
      <c r="W197" s="303">
        <f t="shared" si="58"/>
        <v>24.843712137238455</v>
      </c>
      <c r="X197" s="378">
        <f t="shared" si="59"/>
        <v>121.95600000000002</v>
      </c>
      <c r="Y197" s="379">
        <f t="shared" si="60"/>
        <v>3029.8397574090536</v>
      </c>
    </row>
    <row r="198" spans="1:25" x14ac:dyDescent="0.25">
      <c r="A198" s="202">
        <f>'09-2022'!A204</f>
        <v>44813.041666666199</v>
      </c>
      <c r="B198" s="360">
        <v>290.05100000000004</v>
      </c>
      <c r="C198" s="361">
        <v>17846.143671000002</v>
      </c>
      <c r="D198" s="364">
        <v>0</v>
      </c>
      <c r="E198" s="364">
        <v>0</v>
      </c>
      <c r="F198" s="239">
        <f t="shared" si="43"/>
        <v>290.05100000000004</v>
      </c>
      <c r="G198" s="239">
        <f t="shared" si="44"/>
        <v>17846.143671000002</v>
      </c>
      <c r="H198" s="216">
        <f>'09-2022'!P204</f>
        <v>0</v>
      </c>
      <c r="I198" s="307">
        <f t="shared" si="45"/>
        <v>290.05100000000004</v>
      </c>
      <c r="J198" s="303">
        <f t="shared" si="46"/>
        <v>61.527606079620476</v>
      </c>
      <c r="K198" s="338">
        <v>7.62</v>
      </c>
      <c r="L198" s="308">
        <f t="shared" si="47"/>
        <v>87.347999999999999</v>
      </c>
      <c r="M198" s="303">
        <f t="shared" si="51"/>
        <v>0</v>
      </c>
      <c r="N198" s="303">
        <f t="shared" si="52"/>
        <v>22.532288138438037</v>
      </c>
      <c r="O198" s="303">
        <f t="shared" si="53"/>
        <v>0</v>
      </c>
      <c r="P198" s="303">
        <f t="shared" si="54"/>
        <v>0</v>
      </c>
      <c r="Q198" s="303">
        <f t="shared" si="55"/>
        <v>42.240747316848442</v>
      </c>
      <c r="R198" s="303">
        <f t="shared" si="48"/>
        <v>87.347999999999999</v>
      </c>
      <c r="S198" s="213">
        <f t="shared" si="49"/>
        <v>0</v>
      </c>
      <c r="T198" s="378">
        <f t="shared" si="50"/>
        <v>200</v>
      </c>
      <c r="U198" s="303">
        <f t="shared" si="56"/>
        <v>0</v>
      </c>
      <c r="V198" s="303">
        <f t="shared" si="57"/>
        <v>42.240747316848442</v>
      </c>
      <c r="W198" s="303">
        <f t="shared" si="58"/>
        <v>19.286858762772034</v>
      </c>
      <c r="X198" s="378">
        <f t="shared" si="59"/>
        <v>90.051000000000045</v>
      </c>
      <c r="Y198" s="379">
        <f t="shared" si="60"/>
        <v>1736.8009184463854</v>
      </c>
    </row>
    <row r="199" spans="1:25" x14ac:dyDescent="0.25">
      <c r="A199" s="202">
        <f>'09-2022'!A205</f>
        <v>44813.083333332863</v>
      </c>
      <c r="B199" s="362">
        <v>264.09800000000001</v>
      </c>
      <c r="C199" s="363">
        <v>14826.117328</v>
      </c>
      <c r="D199" s="364">
        <v>0</v>
      </c>
      <c r="E199" s="364">
        <v>0</v>
      </c>
      <c r="F199" s="239">
        <f t="shared" ref="F199:F262" si="61">B199-D199</f>
        <v>264.09800000000001</v>
      </c>
      <c r="G199" s="239">
        <f t="shared" ref="G199:G262" si="62">C199-E199</f>
        <v>14826.117328</v>
      </c>
      <c r="H199" s="216">
        <f>'09-2022'!P205</f>
        <v>0</v>
      </c>
      <c r="I199" s="307">
        <f t="shared" ref="I199:I262" si="63">F199-H199</f>
        <v>264.09800000000001</v>
      </c>
      <c r="J199" s="303">
        <f t="shared" ref="J199:J262" si="64">IF(F199&gt;0,G199/F199,0)</f>
        <v>56.138695968920629</v>
      </c>
      <c r="K199" s="338">
        <v>7.62</v>
      </c>
      <c r="L199" s="308">
        <f t="shared" ref="L199:L262" si="65">IF(AND(MONTH($A$2)&gt;5,MONTH($A$2)&lt;9),(K199*10800)/1000,(K199*10400)/1000)+8.1</f>
        <v>87.347999999999999</v>
      </c>
      <c r="M199" s="303">
        <f t="shared" si="51"/>
        <v>0</v>
      </c>
      <c r="N199" s="303">
        <f t="shared" si="52"/>
        <v>22.532288138438037</v>
      </c>
      <c r="O199" s="303">
        <f t="shared" si="53"/>
        <v>0</v>
      </c>
      <c r="P199" s="303">
        <f t="shared" si="54"/>
        <v>0</v>
      </c>
      <c r="Q199" s="303">
        <f t="shared" si="55"/>
        <v>42.240747316848442</v>
      </c>
      <c r="R199" s="303">
        <f t="shared" ref="R199:R262" si="66">MAX(L199:Q199)</f>
        <v>87.347999999999999</v>
      </c>
      <c r="S199" s="213">
        <f t="shared" ref="S199:S262" si="67">IF(J199&gt;R199,J199-R199,0)</f>
        <v>0</v>
      </c>
      <c r="T199" s="378">
        <f t="shared" ref="T199:T262" si="68">IF(I199&gt;=200, 200, I199)</f>
        <v>200</v>
      </c>
      <c r="U199" s="303">
        <f t="shared" si="56"/>
        <v>0</v>
      </c>
      <c r="V199" s="303">
        <f t="shared" si="57"/>
        <v>42.240747316848442</v>
      </c>
      <c r="W199" s="303">
        <f t="shared" si="58"/>
        <v>13.897948652072188</v>
      </c>
      <c r="X199" s="378">
        <f t="shared" si="59"/>
        <v>64.098000000000013</v>
      </c>
      <c r="Y199" s="379">
        <f t="shared" si="60"/>
        <v>890.83071270052324</v>
      </c>
    </row>
    <row r="200" spans="1:25" x14ac:dyDescent="0.25">
      <c r="A200" s="202">
        <f>'09-2022'!A206</f>
        <v>44813.124999999527</v>
      </c>
      <c r="B200" s="362">
        <v>254.48500000000001</v>
      </c>
      <c r="C200" s="363">
        <v>13218.68593</v>
      </c>
      <c r="D200" s="364">
        <v>0</v>
      </c>
      <c r="E200" s="364">
        <v>0</v>
      </c>
      <c r="F200" s="239">
        <f t="shared" si="61"/>
        <v>254.48500000000001</v>
      </c>
      <c r="G200" s="239">
        <f t="shared" si="62"/>
        <v>13218.68593</v>
      </c>
      <c r="H200" s="216">
        <f>'09-2022'!P206</f>
        <v>0</v>
      </c>
      <c r="I200" s="307">
        <f t="shared" si="63"/>
        <v>254.48500000000001</v>
      </c>
      <c r="J200" s="303">
        <f t="shared" si="64"/>
        <v>51.942888303829299</v>
      </c>
      <c r="K200" s="338">
        <v>7.62</v>
      </c>
      <c r="L200" s="308">
        <f t="shared" si="65"/>
        <v>87.347999999999999</v>
      </c>
      <c r="M200" s="303">
        <f t="shared" ref="M200:M263" si="69">M199</f>
        <v>0</v>
      </c>
      <c r="N200" s="303">
        <f t="shared" ref="N200:N263" si="70">N199</f>
        <v>22.532288138438037</v>
      </c>
      <c r="O200" s="303">
        <f t="shared" ref="O200:O263" si="71">O199</f>
        <v>0</v>
      </c>
      <c r="P200" s="303">
        <f t="shared" ref="P200:P263" si="72">P199</f>
        <v>0</v>
      </c>
      <c r="Q200" s="303">
        <f t="shared" ref="Q200:Q263" si="73">Q199</f>
        <v>42.240747316848442</v>
      </c>
      <c r="R200" s="303">
        <f t="shared" si="66"/>
        <v>87.347999999999999</v>
      </c>
      <c r="S200" s="213">
        <f t="shared" si="67"/>
        <v>0</v>
      </c>
      <c r="T200" s="378">
        <f t="shared" si="68"/>
        <v>200</v>
      </c>
      <c r="U200" s="303">
        <f t="shared" si="56"/>
        <v>0</v>
      </c>
      <c r="V200" s="303">
        <f t="shared" si="57"/>
        <v>42.240747316848442</v>
      </c>
      <c r="W200" s="303">
        <f t="shared" si="58"/>
        <v>9.7021409869808579</v>
      </c>
      <c r="X200" s="378">
        <f t="shared" si="59"/>
        <v>54.485000000000014</v>
      </c>
      <c r="Y200" s="379">
        <f t="shared" si="60"/>
        <v>528.62115167565219</v>
      </c>
    </row>
    <row r="201" spans="1:25" x14ac:dyDescent="0.25">
      <c r="A201" s="202">
        <f>'09-2022'!A207</f>
        <v>44813.166666666191</v>
      </c>
      <c r="B201" s="362">
        <v>247.523</v>
      </c>
      <c r="C201" s="363">
        <v>12452.583917</v>
      </c>
      <c r="D201" s="364">
        <v>0</v>
      </c>
      <c r="E201" s="364">
        <v>0</v>
      </c>
      <c r="F201" s="239">
        <f t="shared" si="61"/>
        <v>247.523</v>
      </c>
      <c r="G201" s="239">
        <f t="shared" si="62"/>
        <v>12452.583917</v>
      </c>
      <c r="H201" s="216">
        <f>'09-2022'!P207</f>
        <v>0</v>
      </c>
      <c r="I201" s="307">
        <f t="shared" si="63"/>
        <v>247.523</v>
      </c>
      <c r="J201" s="303">
        <f t="shared" si="64"/>
        <v>50.308795210950095</v>
      </c>
      <c r="K201" s="338">
        <v>7.62</v>
      </c>
      <c r="L201" s="308">
        <f t="shared" si="65"/>
        <v>87.347999999999999</v>
      </c>
      <c r="M201" s="303">
        <f t="shared" si="69"/>
        <v>0</v>
      </c>
      <c r="N201" s="303">
        <f t="shared" si="70"/>
        <v>22.532288138438037</v>
      </c>
      <c r="O201" s="303">
        <f t="shared" si="71"/>
        <v>0</v>
      </c>
      <c r="P201" s="303">
        <f t="shared" si="72"/>
        <v>0</v>
      </c>
      <c r="Q201" s="303">
        <f t="shared" si="73"/>
        <v>42.240747316848442</v>
      </c>
      <c r="R201" s="303">
        <f t="shared" si="66"/>
        <v>87.347999999999999</v>
      </c>
      <c r="S201" s="213">
        <f t="shared" si="67"/>
        <v>0</v>
      </c>
      <c r="T201" s="378">
        <f t="shared" si="68"/>
        <v>200</v>
      </c>
      <c r="U201" s="303">
        <f t="shared" si="56"/>
        <v>0</v>
      </c>
      <c r="V201" s="303">
        <f t="shared" si="57"/>
        <v>42.240747316848442</v>
      </c>
      <c r="W201" s="303">
        <f t="shared" si="58"/>
        <v>8.0680478941016531</v>
      </c>
      <c r="X201" s="378">
        <f t="shared" si="59"/>
        <v>47.522999999999996</v>
      </c>
      <c r="Y201" s="379">
        <f t="shared" si="60"/>
        <v>383.41784007139285</v>
      </c>
    </row>
    <row r="202" spans="1:25" x14ac:dyDescent="0.25">
      <c r="A202" s="202">
        <f>'09-2022'!A208</f>
        <v>44813.208333332856</v>
      </c>
      <c r="B202" s="362">
        <v>248.90299999999999</v>
      </c>
      <c r="C202" s="363">
        <v>12664.693917000001</v>
      </c>
      <c r="D202" s="364">
        <v>0</v>
      </c>
      <c r="E202" s="364">
        <v>0</v>
      </c>
      <c r="F202" s="239">
        <f t="shared" si="61"/>
        <v>248.90299999999999</v>
      </c>
      <c r="G202" s="239">
        <f t="shared" si="62"/>
        <v>12664.693917000001</v>
      </c>
      <c r="H202" s="216">
        <f>'09-2022'!P208</f>
        <v>0</v>
      </c>
      <c r="I202" s="307">
        <f t="shared" si="63"/>
        <v>248.90299999999999</v>
      </c>
      <c r="J202" s="303">
        <f t="shared" si="64"/>
        <v>50.882046086226367</v>
      </c>
      <c r="K202" s="338">
        <v>7.62</v>
      </c>
      <c r="L202" s="308">
        <f t="shared" si="65"/>
        <v>87.347999999999999</v>
      </c>
      <c r="M202" s="303">
        <f t="shared" si="69"/>
        <v>0</v>
      </c>
      <c r="N202" s="303">
        <f t="shared" si="70"/>
        <v>22.532288138438037</v>
      </c>
      <c r="O202" s="303">
        <f t="shared" si="71"/>
        <v>0</v>
      </c>
      <c r="P202" s="303">
        <f t="shared" si="72"/>
        <v>0</v>
      </c>
      <c r="Q202" s="303">
        <f t="shared" si="73"/>
        <v>42.240747316848442</v>
      </c>
      <c r="R202" s="303">
        <f t="shared" si="66"/>
        <v>87.347999999999999</v>
      </c>
      <c r="S202" s="213">
        <f t="shared" si="67"/>
        <v>0</v>
      </c>
      <c r="T202" s="378">
        <f t="shared" si="68"/>
        <v>200</v>
      </c>
      <c r="U202" s="303">
        <f t="shared" si="56"/>
        <v>0</v>
      </c>
      <c r="V202" s="303">
        <f t="shared" si="57"/>
        <v>42.240747316848442</v>
      </c>
      <c r="W202" s="303">
        <f t="shared" si="58"/>
        <v>8.6412987693779257</v>
      </c>
      <c r="X202" s="378">
        <f t="shared" si="59"/>
        <v>48.902999999999992</v>
      </c>
      <c r="Y202" s="379">
        <f t="shared" si="60"/>
        <v>422.58543371888862</v>
      </c>
    </row>
    <row r="203" spans="1:25" x14ac:dyDescent="0.25">
      <c r="A203" s="202">
        <f>'09-2022'!A209</f>
        <v>44813.24999999952</v>
      </c>
      <c r="B203" s="362">
        <v>256.70400000000001</v>
      </c>
      <c r="C203" s="363">
        <v>14674.435013999999</v>
      </c>
      <c r="D203" s="364">
        <v>0</v>
      </c>
      <c r="E203" s="364">
        <v>0</v>
      </c>
      <c r="F203" s="239">
        <f t="shared" si="61"/>
        <v>256.70400000000001</v>
      </c>
      <c r="G203" s="239">
        <f t="shared" si="62"/>
        <v>14674.435013999999</v>
      </c>
      <c r="H203" s="216">
        <f>'09-2022'!P209</f>
        <v>0</v>
      </c>
      <c r="I203" s="307">
        <f t="shared" si="63"/>
        <v>256.70400000000001</v>
      </c>
      <c r="J203" s="303">
        <f t="shared" si="64"/>
        <v>57.164808549925198</v>
      </c>
      <c r="K203" s="338">
        <v>7.62</v>
      </c>
      <c r="L203" s="308">
        <f t="shared" si="65"/>
        <v>87.347999999999999</v>
      </c>
      <c r="M203" s="303">
        <f t="shared" si="69"/>
        <v>0</v>
      </c>
      <c r="N203" s="303">
        <f t="shared" si="70"/>
        <v>22.532288138438037</v>
      </c>
      <c r="O203" s="303">
        <f t="shared" si="71"/>
        <v>0</v>
      </c>
      <c r="P203" s="303">
        <f t="shared" si="72"/>
        <v>0</v>
      </c>
      <c r="Q203" s="303">
        <f t="shared" si="73"/>
        <v>42.240747316848442</v>
      </c>
      <c r="R203" s="303">
        <f t="shared" si="66"/>
        <v>87.347999999999999</v>
      </c>
      <c r="S203" s="213">
        <f t="shared" si="67"/>
        <v>0</v>
      </c>
      <c r="T203" s="378">
        <f t="shared" si="68"/>
        <v>200</v>
      </c>
      <c r="U203" s="303">
        <f t="shared" ref="U203:U266" si="74">IF(S203&lt;&gt;" ",S203*T203,0)</f>
        <v>0</v>
      </c>
      <c r="V203" s="303">
        <f t="shared" ref="V203:V266" si="75">MAX(N203:Q203)</f>
        <v>42.240747316848442</v>
      </c>
      <c r="W203" s="303">
        <f t="shared" ref="W203:W266" si="76">IF((J203-V203)&gt;0,J203-V203,0)</f>
        <v>14.924061233076756</v>
      </c>
      <c r="X203" s="378">
        <f t="shared" ref="X203:X266" si="77">IF(U203&lt;&gt;" ",I203-T203,0)</f>
        <v>56.704000000000008</v>
      </c>
      <c r="Y203" s="379">
        <f t="shared" ref="Y203:Y266" si="78">IF(W203&lt;&gt;" ",W203*X203,0)</f>
        <v>846.25396816038449</v>
      </c>
    </row>
    <row r="204" spans="1:25" x14ac:dyDescent="0.25">
      <c r="A204" s="202">
        <f>'09-2022'!A210</f>
        <v>44813.291666666184</v>
      </c>
      <c r="B204" s="362">
        <v>296.08699999999999</v>
      </c>
      <c r="C204" s="363">
        <v>21539.391088</v>
      </c>
      <c r="D204" s="364">
        <v>0</v>
      </c>
      <c r="E204" s="364">
        <v>0</v>
      </c>
      <c r="F204" s="239">
        <f t="shared" si="61"/>
        <v>296.08699999999999</v>
      </c>
      <c r="G204" s="239">
        <f t="shared" si="62"/>
        <v>21539.391088</v>
      </c>
      <c r="H204" s="216">
        <f>'09-2022'!P210</f>
        <v>0</v>
      </c>
      <c r="I204" s="307">
        <f t="shared" si="63"/>
        <v>296.08699999999999</v>
      </c>
      <c r="J204" s="303">
        <f t="shared" si="64"/>
        <v>72.746831465076141</v>
      </c>
      <c r="K204" s="338">
        <v>7.62</v>
      </c>
      <c r="L204" s="308">
        <f t="shared" si="65"/>
        <v>87.347999999999999</v>
      </c>
      <c r="M204" s="303">
        <f t="shared" si="69"/>
        <v>0</v>
      </c>
      <c r="N204" s="303">
        <f t="shared" si="70"/>
        <v>22.532288138438037</v>
      </c>
      <c r="O204" s="303">
        <f t="shared" si="71"/>
        <v>0</v>
      </c>
      <c r="P204" s="303">
        <f t="shared" si="72"/>
        <v>0</v>
      </c>
      <c r="Q204" s="303">
        <f t="shared" si="73"/>
        <v>42.240747316848442</v>
      </c>
      <c r="R204" s="303">
        <f t="shared" si="66"/>
        <v>87.347999999999999</v>
      </c>
      <c r="S204" s="213">
        <f t="shared" si="67"/>
        <v>0</v>
      </c>
      <c r="T204" s="378">
        <f t="shared" si="68"/>
        <v>200</v>
      </c>
      <c r="U204" s="303">
        <f t="shared" si="74"/>
        <v>0</v>
      </c>
      <c r="V204" s="303">
        <f t="shared" si="75"/>
        <v>42.240747316848442</v>
      </c>
      <c r="W204" s="303">
        <f t="shared" si="76"/>
        <v>30.5060841482277</v>
      </c>
      <c r="X204" s="378">
        <f t="shared" si="77"/>
        <v>96.086999999999989</v>
      </c>
      <c r="Y204" s="379">
        <f t="shared" si="78"/>
        <v>2931.2381075507546</v>
      </c>
    </row>
    <row r="205" spans="1:25" x14ac:dyDescent="0.25">
      <c r="A205" s="202">
        <f>'09-2022'!A211</f>
        <v>44813.333333332848</v>
      </c>
      <c r="B205" s="362">
        <v>309.08</v>
      </c>
      <c r="C205" s="363">
        <v>22043.93116</v>
      </c>
      <c r="D205" s="364">
        <v>0</v>
      </c>
      <c r="E205" s="364">
        <v>0</v>
      </c>
      <c r="F205" s="239">
        <f t="shared" si="61"/>
        <v>309.08</v>
      </c>
      <c r="G205" s="239">
        <f t="shared" si="62"/>
        <v>22043.93116</v>
      </c>
      <c r="H205" s="216">
        <f>'09-2022'!P211</f>
        <v>0</v>
      </c>
      <c r="I205" s="307">
        <f t="shared" si="63"/>
        <v>309.08</v>
      </c>
      <c r="J205" s="303">
        <f t="shared" si="64"/>
        <v>71.321118027695093</v>
      </c>
      <c r="K205" s="338">
        <v>7.62</v>
      </c>
      <c r="L205" s="308">
        <f t="shared" si="65"/>
        <v>87.347999999999999</v>
      </c>
      <c r="M205" s="303">
        <f t="shared" si="69"/>
        <v>0</v>
      </c>
      <c r="N205" s="303">
        <f t="shared" si="70"/>
        <v>22.532288138438037</v>
      </c>
      <c r="O205" s="303">
        <f t="shared" si="71"/>
        <v>0</v>
      </c>
      <c r="P205" s="303">
        <f t="shared" si="72"/>
        <v>0</v>
      </c>
      <c r="Q205" s="303">
        <f t="shared" si="73"/>
        <v>42.240747316848442</v>
      </c>
      <c r="R205" s="303">
        <f t="shared" si="66"/>
        <v>87.347999999999999</v>
      </c>
      <c r="S205" s="213">
        <f t="shared" si="67"/>
        <v>0</v>
      </c>
      <c r="T205" s="378">
        <f t="shared" si="68"/>
        <v>200</v>
      </c>
      <c r="U205" s="303">
        <f t="shared" si="74"/>
        <v>0</v>
      </c>
      <c r="V205" s="303">
        <f t="shared" si="75"/>
        <v>42.240747316848442</v>
      </c>
      <c r="W205" s="303">
        <f t="shared" si="76"/>
        <v>29.080370710846651</v>
      </c>
      <c r="X205" s="378">
        <f t="shared" si="77"/>
        <v>109.07999999999998</v>
      </c>
      <c r="Y205" s="379">
        <f t="shared" si="78"/>
        <v>3172.0868371391521</v>
      </c>
    </row>
    <row r="206" spans="1:25" x14ac:dyDescent="0.25">
      <c r="A206" s="202">
        <f>'09-2022'!A212</f>
        <v>44813.374999999513</v>
      </c>
      <c r="B206" s="362">
        <v>324.19100000000003</v>
      </c>
      <c r="C206" s="363">
        <v>22186.861400999998</v>
      </c>
      <c r="D206" s="364">
        <v>0</v>
      </c>
      <c r="E206" s="364">
        <v>0</v>
      </c>
      <c r="F206" s="239">
        <f t="shared" si="61"/>
        <v>324.19100000000003</v>
      </c>
      <c r="G206" s="239">
        <f t="shared" si="62"/>
        <v>22186.861400999998</v>
      </c>
      <c r="H206" s="216">
        <f>'09-2022'!P212</f>
        <v>0</v>
      </c>
      <c r="I206" s="307">
        <f t="shared" si="63"/>
        <v>324.19100000000003</v>
      </c>
      <c r="J206" s="303">
        <f t="shared" si="64"/>
        <v>68.437622885891329</v>
      </c>
      <c r="K206" s="338">
        <v>7.62</v>
      </c>
      <c r="L206" s="308">
        <f t="shared" si="65"/>
        <v>87.347999999999999</v>
      </c>
      <c r="M206" s="303">
        <f t="shared" si="69"/>
        <v>0</v>
      </c>
      <c r="N206" s="303">
        <f t="shared" si="70"/>
        <v>22.532288138438037</v>
      </c>
      <c r="O206" s="303">
        <f t="shared" si="71"/>
        <v>0</v>
      </c>
      <c r="P206" s="303">
        <f t="shared" si="72"/>
        <v>0</v>
      </c>
      <c r="Q206" s="303">
        <f t="shared" si="73"/>
        <v>42.240747316848442</v>
      </c>
      <c r="R206" s="303">
        <f t="shared" si="66"/>
        <v>87.347999999999999</v>
      </c>
      <c r="S206" s="213">
        <f t="shared" si="67"/>
        <v>0</v>
      </c>
      <c r="T206" s="378">
        <f t="shared" si="68"/>
        <v>200</v>
      </c>
      <c r="U206" s="303">
        <f t="shared" si="74"/>
        <v>0</v>
      </c>
      <c r="V206" s="303">
        <f t="shared" si="75"/>
        <v>42.240747316848442</v>
      </c>
      <c r="W206" s="303">
        <f t="shared" si="76"/>
        <v>26.196875569042888</v>
      </c>
      <c r="X206" s="378">
        <f t="shared" si="77"/>
        <v>124.19100000000003</v>
      </c>
      <c r="Y206" s="379">
        <f t="shared" si="78"/>
        <v>3253.4161737950062</v>
      </c>
    </row>
    <row r="207" spans="1:25" x14ac:dyDescent="0.25">
      <c r="A207" s="202">
        <f>'09-2022'!A213</f>
        <v>44813.416666666177</v>
      </c>
      <c r="B207" s="362">
        <v>345.42499999999995</v>
      </c>
      <c r="C207" s="363">
        <v>24995.014575000001</v>
      </c>
      <c r="D207" s="364">
        <v>0</v>
      </c>
      <c r="E207" s="364">
        <v>0</v>
      </c>
      <c r="F207" s="239">
        <f t="shared" si="61"/>
        <v>345.42499999999995</v>
      </c>
      <c r="G207" s="239">
        <f t="shared" si="62"/>
        <v>24995.014575000001</v>
      </c>
      <c r="H207" s="216">
        <f>'09-2022'!P213</f>
        <v>0</v>
      </c>
      <c r="I207" s="307">
        <f t="shared" si="63"/>
        <v>345.42499999999995</v>
      </c>
      <c r="J207" s="303">
        <f t="shared" si="64"/>
        <v>72.360178258666878</v>
      </c>
      <c r="K207" s="338">
        <v>7.62</v>
      </c>
      <c r="L207" s="308">
        <f t="shared" si="65"/>
        <v>87.347999999999999</v>
      </c>
      <c r="M207" s="303">
        <f t="shared" si="69"/>
        <v>0</v>
      </c>
      <c r="N207" s="303">
        <f t="shared" si="70"/>
        <v>22.532288138438037</v>
      </c>
      <c r="O207" s="303">
        <f t="shared" si="71"/>
        <v>0</v>
      </c>
      <c r="P207" s="303">
        <f t="shared" si="72"/>
        <v>0</v>
      </c>
      <c r="Q207" s="303">
        <f t="shared" si="73"/>
        <v>42.240747316848442</v>
      </c>
      <c r="R207" s="303">
        <f t="shared" si="66"/>
        <v>87.347999999999999</v>
      </c>
      <c r="S207" s="213">
        <f t="shared" si="67"/>
        <v>0</v>
      </c>
      <c r="T207" s="378">
        <f t="shared" si="68"/>
        <v>200</v>
      </c>
      <c r="U207" s="303">
        <f t="shared" si="74"/>
        <v>0</v>
      </c>
      <c r="V207" s="303">
        <f t="shared" si="75"/>
        <v>42.240747316848442</v>
      </c>
      <c r="W207" s="303">
        <f t="shared" si="76"/>
        <v>30.119430941818436</v>
      </c>
      <c r="X207" s="378">
        <f t="shared" si="77"/>
        <v>145.42499999999995</v>
      </c>
      <c r="Y207" s="379">
        <f t="shared" si="78"/>
        <v>4380.1182447139445</v>
      </c>
    </row>
    <row r="208" spans="1:25" x14ac:dyDescent="0.25">
      <c r="A208" s="202">
        <f>'09-2022'!A214</f>
        <v>44813.458333332841</v>
      </c>
      <c r="B208" s="362">
        <v>383.25</v>
      </c>
      <c r="C208" s="363">
        <v>29211.314999999999</v>
      </c>
      <c r="D208" s="364">
        <v>4.5750000000000002</v>
      </c>
      <c r="E208" s="364">
        <v>348.70699999999999</v>
      </c>
      <c r="F208" s="239">
        <f t="shared" si="61"/>
        <v>378.67500000000001</v>
      </c>
      <c r="G208" s="239">
        <f t="shared" si="62"/>
        <v>28862.608</v>
      </c>
      <c r="H208" s="216">
        <f>'09-2022'!P214</f>
        <v>0</v>
      </c>
      <c r="I208" s="307">
        <f t="shared" si="63"/>
        <v>378.67500000000001</v>
      </c>
      <c r="J208" s="303">
        <f t="shared" si="64"/>
        <v>76.219998679606519</v>
      </c>
      <c r="K208" s="338">
        <v>7.62</v>
      </c>
      <c r="L208" s="308">
        <f t="shared" si="65"/>
        <v>87.347999999999999</v>
      </c>
      <c r="M208" s="303">
        <f t="shared" si="69"/>
        <v>0</v>
      </c>
      <c r="N208" s="303">
        <f t="shared" si="70"/>
        <v>22.532288138438037</v>
      </c>
      <c r="O208" s="303">
        <f t="shared" si="71"/>
        <v>0</v>
      </c>
      <c r="P208" s="303">
        <f t="shared" si="72"/>
        <v>0</v>
      </c>
      <c r="Q208" s="303">
        <f t="shared" si="73"/>
        <v>42.240747316848442</v>
      </c>
      <c r="R208" s="303">
        <f t="shared" si="66"/>
        <v>87.347999999999999</v>
      </c>
      <c r="S208" s="213">
        <f t="shared" si="67"/>
        <v>0</v>
      </c>
      <c r="T208" s="378">
        <f t="shared" si="68"/>
        <v>200</v>
      </c>
      <c r="U208" s="303">
        <f t="shared" si="74"/>
        <v>0</v>
      </c>
      <c r="V208" s="303">
        <f t="shared" si="75"/>
        <v>42.240747316848442</v>
      </c>
      <c r="W208" s="303">
        <f t="shared" si="76"/>
        <v>33.979251362758077</v>
      </c>
      <c r="X208" s="378">
        <f t="shared" si="77"/>
        <v>178.67500000000001</v>
      </c>
      <c r="Y208" s="379">
        <f t="shared" si="78"/>
        <v>6071.2427372408001</v>
      </c>
    </row>
    <row r="209" spans="1:25" x14ac:dyDescent="0.25">
      <c r="A209" s="202">
        <f>'09-2022'!A215</f>
        <v>44813.499999999505</v>
      </c>
      <c r="B209" s="362">
        <v>418.47800000000001</v>
      </c>
      <c r="C209" s="363">
        <v>37228.598762000001</v>
      </c>
      <c r="D209" s="364">
        <v>0</v>
      </c>
      <c r="E209" s="364">
        <v>0</v>
      </c>
      <c r="F209" s="239">
        <f t="shared" si="61"/>
        <v>418.47800000000001</v>
      </c>
      <c r="G209" s="239">
        <f t="shared" si="62"/>
        <v>37228.598762000001</v>
      </c>
      <c r="H209" s="216">
        <f>'09-2022'!P215</f>
        <v>0</v>
      </c>
      <c r="I209" s="307">
        <f t="shared" si="63"/>
        <v>418.47800000000001</v>
      </c>
      <c r="J209" s="303">
        <f t="shared" si="64"/>
        <v>88.96190184908167</v>
      </c>
      <c r="K209" s="338">
        <v>7.62</v>
      </c>
      <c r="L209" s="308">
        <f t="shared" si="65"/>
        <v>87.347999999999999</v>
      </c>
      <c r="M209" s="303">
        <f t="shared" si="69"/>
        <v>0</v>
      </c>
      <c r="N209" s="303">
        <f t="shared" si="70"/>
        <v>22.532288138438037</v>
      </c>
      <c r="O209" s="303">
        <f t="shared" si="71"/>
        <v>0</v>
      </c>
      <c r="P209" s="303">
        <f t="shared" si="72"/>
        <v>0</v>
      </c>
      <c r="Q209" s="303">
        <f t="shared" si="73"/>
        <v>42.240747316848442</v>
      </c>
      <c r="R209" s="303">
        <f t="shared" si="66"/>
        <v>87.347999999999999</v>
      </c>
      <c r="S209" s="213">
        <f t="shared" si="67"/>
        <v>1.613901849081671</v>
      </c>
      <c r="T209" s="378">
        <f t="shared" si="68"/>
        <v>200</v>
      </c>
      <c r="U209" s="303">
        <f t="shared" si="74"/>
        <v>322.7803698163342</v>
      </c>
      <c r="V209" s="303">
        <f t="shared" si="75"/>
        <v>42.240747316848442</v>
      </c>
      <c r="W209" s="303">
        <f t="shared" si="76"/>
        <v>46.721154532233228</v>
      </c>
      <c r="X209" s="378">
        <f t="shared" si="77"/>
        <v>218.47800000000001</v>
      </c>
      <c r="Y209" s="379">
        <f t="shared" si="78"/>
        <v>10207.544399893251</v>
      </c>
    </row>
    <row r="210" spans="1:25" x14ac:dyDescent="0.25">
      <c r="A210" s="202">
        <f>'09-2022'!A216</f>
        <v>44813.541666666169</v>
      </c>
      <c r="B210" s="362">
        <v>460.77599999999995</v>
      </c>
      <c r="C210" s="363">
        <v>43632.025601999994</v>
      </c>
      <c r="D210" s="364">
        <v>0</v>
      </c>
      <c r="E210" s="364">
        <v>0</v>
      </c>
      <c r="F210" s="239">
        <f t="shared" si="61"/>
        <v>460.77599999999995</v>
      </c>
      <c r="G210" s="239">
        <f t="shared" si="62"/>
        <v>43632.025601999994</v>
      </c>
      <c r="H210" s="216">
        <f>'09-2022'!P216</f>
        <v>0</v>
      </c>
      <c r="I210" s="307">
        <f t="shared" si="63"/>
        <v>460.77599999999995</v>
      </c>
      <c r="J210" s="303">
        <f t="shared" si="64"/>
        <v>94.692487460284383</v>
      </c>
      <c r="K210" s="338">
        <v>7.62</v>
      </c>
      <c r="L210" s="308">
        <f t="shared" si="65"/>
        <v>87.347999999999999</v>
      </c>
      <c r="M210" s="303">
        <f t="shared" si="69"/>
        <v>0</v>
      </c>
      <c r="N210" s="303">
        <f t="shared" si="70"/>
        <v>22.532288138438037</v>
      </c>
      <c r="O210" s="303">
        <f t="shared" si="71"/>
        <v>0</v>
      </c>
      <c r="P210" s="303">
        <f t="shared" si="72"/>
        <v>0</v>
      </c>
      <c r="Q210" s="303">
        <f t="shared" si="73"/>
        <v>42.240747316848442</v>
      </c>
      <c r="R210" s="303">
        <f t="shared" si="66"/>
        <v>87.347999999999999</v>
      </c>
      <c r="S210" s="213">
        <f t="shared" si="67"/>
        <v>7.3444874602843839</v>
      </c>
      <c r="T210" s="378">
        <f t="shared" si="68"/>
        <v>200</v>
      </c>
      <c r="U210" s="303">
        <f t="shared" si="74"/>
        <v>1468.8974920568767</v>
      </c>
      <c r="V210" s="303">
        <f t="shared" si="75"/>
        <v>42.240747316848442</v>
      </c>
      <c r="W210" s="303">
        <f t="shared" si="76"/>
        <v>52.451740143435941</v>
      </c>
      <c r="X210" s="378">
        <f t="shared" si="77"/>
        <v>260.77599999999995</v>
      </c>
      <c r="Y210" s="379">
        <f t="shared" si="78"/>
        <v>13678.154987644648</v>
      </c>
    </row>
    <row r="211" spans="1:25" x14ac:dyDescent="0.25">
      <c r="A211" s="202">
        <f>'09-2022'!A217</f>
        <v>44813.583333332834</v>
      </c>
      <c r="B211" s="362">
        <v>498.23200000000003</v>
      </c>
      <c r="C211" s="363">
        <v>50624.295268000002</v>
      </c>
      <c r="D211" s="364">
        <v>0</v>
      </c>
      <c r="E211" s="364">
        <v>0</v>
      </c>
      <c r="F211" s="239">
        <f t="shared" si="61"/>
        <v>498.23200000000003</v>
      </c>
      <c r="G211" s="239">
        <f t="shared" si="62"/>
        <v>50624.295268000002</v>
      </c>
      <c r="H211" s="216">
        <f>'09-2022'!P217</f>
        <v>0</v>
      </c>
      <c r="I211" s="307">
        <f t="shared" si="63"/>
        <v>498.23200000000003</v>
      </c>
      <c r="J211" s="303">
        <f t="shared" si="64"/>
        <v>101.60787598548467</v>
      </c>
      <c r="K211" s="338">
        <v>7.62</v>
      </c>
      <c r="L211" s="308">
        <f t="shared" si="65"/>
        <v>87.347999999999999</v>
      </c>
      <c r="M211" s="303">
        <f t="shared" si="69"/>
        <v>0</v>
      </c>
      <c r="N211" s="303">
        <f t="shared" si="70"/>
        <v>22.532288138438037</v>
      </c>
      <c r="O211" s="303">
        <f t="shared" si="71"/>
        <v>0</v>
      </c>
      <c r="P211" s="303">
        <f t="shared" si="72"/>
        <v>0</v>
      </c>
      <c r="Q211" s="303">
        <f t="shared" si="73"/>
        <v>42.240747316848442</v>
      </c>
      <c r="R211" s="303">
        <f t="shared" si="66"/>
        <v>87.347999999999999</v>
      </c>
      <c r="S211" s="213">
        <f t="shared" si="67"/>
        <v>14.259875985484669</v>
      </c>
      <c r="T211" s="378">
        <f t="shared" si="68"/>
        <v>200</v>
      </c>
      <c r="U211" s="303">
        <f t="shared" si="74"/>
        <v>2851.9751970969337</v>
      </c>
      <c r="V211" s="303">
        <f t="shared" si="75"/>
        <v>42.240747316848442</v>
      </c>
      <c r="W211" s="303">
        <f t="shared" si="76"/>
        <v>59.367128668636227</v>
      </c>
      <c r="X211" s="378">
        <f t="shared" si="77"/>
        <v>298.23200000000003</v>
      </c>
      <c r="Y211" s="379">
        <f t="shared" si="78"/>
        <v>17705.177517104719</v>
      </c>
    </row>
    <row r="212" spans="1:25" x14ac:dyDescent="0.25">
      <c r="A212" s="202">
        <f>'09-2022'!A218</f>
        <v>44813.624999999498</v>
      </c>
      <c r="B212" s="362">
        <v>530.346</v>
      </c>
      <c r="C212" s="363">
        <v>56518.176683999998</v>
      </c>
      <c r="D212" s="364">
        <v>0</v>
      </c>
      <c r="E212" s="364">
        <v>0</v>
      </c>
      <c r="F212" s="239">
        <f t="shared" si="61"/>
        <v>530.346</v>
      </c>
      <c r="G212" s="239">
        <f t="shared" si="62"/>
        <v>56518.176683999998</v>
      </c>
      <c r="H212" s="216">
        <f>'09-2022'!P218</f>
        <v>0</v>
      </c>
      <c r="I212" s="307">
        <f t="shared" si="63"/>
        <v>530.346</v>
      </c>
      <c r="J212" s="303">
        <f t="shared" si="64"/>
        <v>106.56849808238395</v>
      </c>
      <c r="K212" s="338">
        <v>7.62</v>
      </c>
      <c r="L212" s="308">
        <f t="shared" si="65"/>
        <v>87.347999999999999</v>
      </c>
      <c r="M212" s="303">
        <f t="shared" si="69"/>
        <v>0</v>
      </c>
      <c r="N212" s="303">
        <f t="shared" si="70"/>
        <v>22.532288138438037</v>
      </c>
      <c r="O212" s="303">
        <f t="shared" si="71"/>
        <v>0</v>
      </c>
      <c r="P212" s="303">
        <f t="shared" si="72"/>
        <v>0</v>
      </c>
      <c r="Q212" s="303">
        <f t="shared" si="73"/>
        <v>42.240747316848442</v>
      </c>
      <c r="R212" s="303">
        <f t="shared" si="66"/>
        <v>87.347999999999999</v>
      </c>
      <c r="S212" s="213">
        <f t="shared" si="67"/>
        <v>19.220498082383955</v>
      </c>
      <c r="T212" s="378">
        <f t="shared" si="68"/>
        <v>200</v>
      </c>
      <c r="U212" s="303">
        <f t="shared" si="74"/>
        <v>3844.0996164767912</v>
      </c>
      <c r="V212" s="303">
        <f t="shared" si="75"/>
        <v>42.240747316848442</v>
      </c>
      <c r="W212" s="303">
        <f t="shared" si="76"/>
        <v>64.327750765535512</v>
      </c>
      <c r="X212" s="378">
        <f t="shared" si="77"/>
        <v>330.346</v>
      </c>
      <c r="Y212" s="379">
        <f t="shared" si="78"/>
        <v>21250.415154391594</v>
      </c>
    </row>
    <row r="213" spans="1:25" x14ac:dyDescent="0.25">
      <c r="A213" s="202">
        <f>'09-2022'!A219</f>
        <v>44813.666666666162</v>
      </c>
      <c r="B213" s="362">
        <v>537.101</v>
      </c>
      <c r="C213" s="363">
        <v>67216.504994999996</v>
      </c>
      <c r="D213" s="364">
        <v>0</v>
      </c>
      <c r="E213" s="364">
        <v>0</v>
      </c>
      <c r="F213" s="239">
        <f t="shared" si="61"/>
        <v>537.101</v>
      </c>
      <c r="G213" s="239">
        <f t="shared" si="62"/>
        <v>67216.504994999996</v>
      </c>
      <c r="H213" s="216">
        <f>'09-2022'!P219</f>
        <v>0</v>
      </c>
      <c r="I213" s="307">
        <f t="shared" si="63"/>
        <v>537.101</v>
      </c>
      <c r="J213" s="303">
        <f t="shared" si="64"/>
        <v>125.1468624988596</v>
      </c>
      <c r="K213" s="338">
        <v>7.62</v>
      </c>
      <c r="L213" s="308">
        <f t="shared" si="65"/>
        <v>87.347999999999999</v>
      </c>
      <c r="M213" s="303">
        <f t="shared" si="69"/>
        <v>0</v>
      </c>
      <c r="N213" s="303">
        <f t="shared" si="70"/>
        <v>22.532288138438037</v>
      </c>
      <c r="O213" s="303">
        <f t="shared" si="71"/>
        <v>0</v>
      </c>
      <c r="P213" s="303">
        <f t="shared" si="72"/>
        <v>0</v>
      </c>
      <c r="Q213" s="303">
        <f t="shared" si="73"/>
        <v>42.240747316848442</v>
      </c>
      <c r="R213" s="303">
        <f t="shared" si="66"/>
        <v>87.347999999999999</v>
      </c>
      <c r="S213" s="213">
        <f t="shared" si="67"/>
        <v>37.798862498859606</v>
      </c>
      <c r="T213" s="378">
        <f t="shared" si="68"/>
        <v>200</v>
      </c>
      <c r="U213" s="303">
        <f t="shared" si="74"/>
        <v>7559.7724997719215</v>
      </c>
      <c r="V213" s="303">
        <f t="shared" si="75"/>
        <v>42.240747316848442</v>
      </c>
      <c r="W213" s="303">
        <f t="shared" si="76"/>
        <v>82.906115182011163</v>
      </c>
      <c r="X213" s="378">
        <f t="shared" si="77"/>
        <v>337.101</v>
      </c>
      <c r="Y213" s="379">
        <f t="shared" si="78"/>
        <v>27947.734333971144</v>
      </c>
    </row>
    <row r="214" spans="1:25" x14ac:dyDescent="0.25">
      <c r="A214" s="202">
        <f>'09-2022'!A220</f>
        <v>44813.708333332826</v>
      </c>
      <c r="B214" s="362">
        <v>529.60800000000006</v>
      </c>
      <c r="C214" s="363">
        <v>71822.864172000001</v>
      </c>
      <c r="D214" s="364">
        <v>0</v>
      </c>
      <c r="E214" s="364">
        <v>0</v>
      </c>
      <c r="F214" s="239">
        <f t="shared" si="61"/>
        <v>529.60800000000006</v>
      </c>
      <c r="G214" s="239">
        <f t="shared" si="62"/>
        <v>71822.864172000001</v>
      </c>
      <c r="H214" s="216">
        <f>'09-2022'!P220</f>
        <v>0</v>
      </c>
      <c r="I214" s="307">
        <f t="shared" si="63"/>
        <v>529.60800000000006</v>
      </c>
      <c r="J214" s="303">
        <f t="shared" si="64"/>
        <v>135.61514208999861</v>
      </c>
      <c r="K214" s="338">
        <v>7.62</v>
      </c>
      <c r="L214" s="308">
        <f t="shared" si="65"/>
        <v>87.347999999999999</v>
      </c>
      <c r="M214" s="303">
        <f t="shared" si="69"/>
        <v>0</v>
      </c>
      <c r="N214" s="303">
        <f t="shared" si="70"/>
        <v>22.532288138438037</v>
      </c>
      <c r="O214" s="303">
        <f t="shared" si="71"/>
        <v>0</v>
      </c>
      <c r="P214" s="303">
        <f t="shared" si="72"/>
        <v>0</v>
      </c>
      <c r="Q214" s="303">
        <f t="shared" si="73"/>
        <v>42.240747316848442</v>
      </c>
      <c r="R214" s="303">
        <f t="shared" si="66"/>
        <v>87.347999999999999</v>
      </c>
      <c r="S214" s="213">
        <f t="shared" si="67"/>
        <v>48.267142089998615</v>
      </c>
      <c r="T214" s="378">
        <f t="shared" si="68"/>
        <v>200</v>
      </c>
      <c r="U214" s="303">
        <f t="shared" si="74"/>
        <v>9653.428417999723</v>
      </c>
      <c r="V214" s="303">
        <f t="shared" si="75"/>
        <v>42.240747316848442</v>
      </c>
      <c r="W214" s="303">
        <f t="shared" si="76"/>
        <v>93.374394773150172</v>
      </c>
      <c r="X214" s="378">
        <f t="shared" si="77"/>
        <v>329.60800000000006</v>
      </c>
      <c r="Y214" s="379">
        <f t="shared" si="78"/>
        <v>30776.947512388488</v>
      </c>
    </row>
    <row r="215" spans="1:25" x14ac:dyDescent="0.25">
      <c r="A215" s="202">
        <f>'09-2022'!A221</f>
        <v>44813.749999999491</v>
      </c>
      <c r="B215" s="362">
        <v>518.35</v>
      </c>
      <c r="C215" s="363">
        <v>70023.901500000007</v>
      </c>
      <c r="D215" s="364">
        <v>10.689</v>
      </c>
      <c r="E215" s="364">
        <v>1443.9780000000001</v>
      </c>
      <c r="F215" s="239">
        <f t="shared" si="61"/>
        <v>507.661</v>
      </c>
      <c r="G215" s="239">
        <f t="shared" si="62"/>
        <v>68579.923500000004</v>
      </c>
      <c r="H215" s="216">
        <f>'09-2022'!P221</f>
        <v>0</v>
      </c>
      <c r="I215" s="307">
        <f t="shared" si="63"/>
        <v>507.661</v>
      </c>
      <c r="J215" s="303">
        <f t="shared" si="64"/>
        <v>135.08999804987974</v>
      </c>
      <c r="K215" s="338">
        <v>7.62</v>
      </c>
      <c r="L215" s="308">
        <f t="shared" si="65"/>
        <v>87.347999999999999</v>
      </c>
      <c r="M215" s="303">
        <f t="shared" si="69"/>
        <v>0</v>
      </c>
      <c r="N215" s="303">
        <f t="shared" si="70"/>
        <v>22.532288138438037</v>
      </c>
      <c r="O215" s="303">
        <f t="shared" si="71"/>
        <v>0</v>
      </c>
      <c r="P215" s="303">
        <f t="shared" si="72"/>
        <v>0</v>
      </c>
      <c r="Q215" s="303">
        <f t="shared" si="73"/>
        <v>42.240747316848442</v>
      </c>
      <c r="R215" s="303">
        <f t="shared" si="66"/>
        <v>87.347999999999999</v>
      </c>
      <c r="S215" s="213">
        <f t="shared" si="67"/>
        <v>47.74199804987974</v>
      </c>
      <c r="T215" s="378">
        <f t="shared" si="68"/>
        <v>200</v>
      </c>
      <c r="U215" s="303">
        <f t="shared" si="74"/>
        <v>9548.3996099759479</v>
      </c>
      <c r="V215" s="303">
        <f t="shared" si="75"/>
        <v>42.240747316848442</v>
      </c>
      <c r="W215" s="303">
        <f t="shared" si="76"/>
        <v>92.849250733031298</v>
      </c>
      <c r="X215" s="378">
        <f t="shared" si="77"/>
        <v>307.661</v>
      </c>
      <c r="Y215" s="379">
        <f t="shared" si="78"/>
        <v>28566.093329775144</v>
      </c>
    </row>
    <row r="216" spans="1:25" x14ac:dyDescent="0.25">
      <c r="A216" s="202">
        <f>'09-2022'!A222</f>
        <v>44813.791666666155</v>
      </c>
      <c r="B216" s="362">
        <v>508.19200000000001</v>
      </c>
      <c r="C216" s="363">
        <v>56695.457199999997</v>
      </c>
      <c r="D216" s="364">
        <v>0</v>
      </c>
      <c r="E216" s="364">
        <v>0</v>
      </c>
      <c r="F216" s="239">
        <f t="shared" si="61"/>
        <v>508.19200000000001</v>
      </c>
      <c r="G216" s="239">
        <f t="shared" si="62"/>
        <v>56695.457199999997</v>
      </c>
      <c r="H216" s="216">
        <f>'09-2022'!P222</f>
        <v>0</v>
      </c>
      <c r="I216" s="307">
        <f t="shared" si="63"/>
        <v>508.19200000000001</v>
      </c>
      <c r="J216" s="303">
        <f t="shared" si="64"/>
        <v>111.56306514073421</v>
      </c>
      <c r="K216" s="338">
        <v>7.62</v>
      </c>
      <c r="L216" s="308">
        <f t="shared" si="65"/>
        <v>87.347999999999999</v>
      </c>
      <c r="M216" s="303">
        <f t="shared" si="69"/>
        <v>0</v>
      </c>
      <c r="N216" s="303">
        <f t="shared" si="70"/>
        <v>22.532288138438037</v>
      </c>
      <c r="O216" s="303">
        <f t="shared" si="71"/>
        <v>0</v>
      </c>
      <c r="P216" s="303">
        <f t="shared" si="72"/>
        <v>0</v>
      </c>
      <c r="Q216" s="303">
        <f t="shared" si="73"/>
        <v>42.240747316848442</v>
      </c>
      <c r="R216" s="303">
        <f t="shared" si="66"/>
        <v>87.347999999999999</v>
      </c>
      <c r="S216" s="213">
        <f t="shared" si="67"/>
        <v>24.215065140734211</v>
      </c>
      <c r="T216" s="378">
        <f t="shared" si="68"/>
        <v>200</v>
      </c>
      <c r="U216" s="303">
        <f t="shared" si="74"/>
        <v>4843.0130281468419</v>
      </c>
      <c r="V216" s="303">
        <f t="shared" si="75"/>
        <v>42.240747316848442</v>
      </c>
      <c r="W216" s="303">
        <f t="shared" si="76"/>
        <v>69.322317823885768</v>
      </c>
      <c r="X216" s="378">
        <f t="shared" si="77"/>
        <v>308.19200000000001</v>
      </c>
      <c r="Y216" s="379">
        <f t="shared" si="78"/>
        <v>21364.583774779003</v>
      </c>
    </row>
    <row r="217" spans="1:25" x14ac:dyDescent="0.25">
      <c r="A217" s="202">
        <f>'09-2022'!A223</f>
        <v>44813.833333332819</v>
      </c>
      <c r="B217" s="362">
        <v>468.07900000000001</v>
      </c>
      <c r="C217" s="363">
        <v>47544.902713000003</v>
      </c>
      <c r="D217" s="364">
        <v>0</v>
      </c>
      <c r="E217" s="364">
        <v>0</v>
      </c>
      <c r="F217" s="239">
        <f t="shared" si="61"/>
        <v>468.07900000000001</v>
      </c>
      <c r="G217" s="239">
        <f t="shared" si="62"/>
        <v>47544.902713000003</v>
      </c>
      <c r="H217" s="216">
        <f>'09-2022'!P223</f>
        <v>0</v>
      </c>
      <c r="I217" s="307">
        <f t="shared" si="63"/>
        <v>468.07900000000001</v>
      </c>
      <c r="J217" s="303">
        <f t="shared" si="64"/>
        <v>101.5745263363663</v>
      </c>
      <c r="K217" s="338">
        <v>7.62</v>
      </c>
      <c r="L217" s="308">
        <f t="shared" si="65"/>
        <v>87.347999999999999</v>
      </c>
      <c r="M217" s="303">
        <f t="shared" si="69"/>
        <v>0</v>
      </c>
      <c r="N217" s="303">
        <f t="shared" si="70"/>
        <v>22.532288138438037</v>
      </c>
      <c r="O217" s="303">
        <f t="shared" si="71"/>
        <v>0</v>
      </c>
      <c r="P217" s="303">
        <f t="shared" si="72"/>
        <v>0</v>
      </c>
      <c r="Q217" s="303">
        <f t="shared" si="73"/>
        <v>42.240747316848442</v>
      </c>
      <c r="R217" s="303">
        <f t="shared" si="66"/>
        <v>87.347999999999999</v>
      </c>
      <c r="S217" s="213">
        <f t="shared" si="67"/>
        <v>14.226526336366305</v>
      </c>
      <c r="T217" s="378">
        <f t="shared" si="68"/>
        <v>200</v>
      </c>
      <c r="U217" s="303">
        <f t="shared" si="74"/>
        <v>2845.3052672732611</v>
      </c>
      <c r="V217" s="303">
        <f t="shared" si="75"/>
        <v>42.240747316848442</v>
      </c>
      <c r="W217" s="303">
        <f t="shared" si="76"/>
        <v>59.333779019517863</v>
      </c>
      <c r="X217" s="378">
        <f t="shared" si="77"/>
        <v>268.07900000000001</v>
      </c>
      <c r="Y217" s="379">
        <f t="shared" si="78"/>
        <v>15906.14014577333</v>
      </c>
    </row>
    <row r="218" spans="1:25" x14ac:dyDescent="0.25">
      <c r="A218" s="202">
        <f>'09-2022'!A224</f>
        <v>44813.874999999483</v>
      </c>
      <c r="B218" s="362">
        <v>450.59900000000005</v>
      </c>
      <c r="C218" s="363">
        <v>42657.291209999996</v>
      </c>
      <c r="D218" s="364">
        <v>0</v>
      </c>
      <c r="E218" s="364">
        <v>0</v>
      </c>
      <c r="F218" s="239">
        <f t="shared" si="61"/>
        <v>450.59900000000005</v>
      </c>
      <c r="G218" s="239">
        <f t="shared" si="62"/>
        <v>42657.291209999996</v>
      </c>
      <c r="H218" s="216">
        <f>'09-2022'!P224</f>
        <v>0</v>
      </c>
      <c r="I218" s="307">
        <f t="shared" si="63"/>
        <v>450.59900000000005</v>
      </c>
      <c r="J218" s="303">
        <f t="shared" si="64"/>
        <v>94.667966884080954</v>
      </c>
      <c r="K218" s="338">
        <v>7.62</v>
      </c>
      <c r="L218" s="308">
        <f t="shared" si="65"/>
        <v>87.347999999999999</v>
      </c>
      <c r="M218" s="303">
        <f t="shared" si="69"/>
        <v>0</v>
      </c>
      <c r="N218" s="303">
        <f t="shared" si="70"/>
        <v>22.532288138438037</v>
      </c>
      <c r="O218" s="303">
        <f t="shared" si="71"/>
        <v>0</v>
      </c>
      <c r="P218" s="303">
        <f t="shared" si="72"/>
        <v>0</v>
      </c>
      <c r="Q218" s="303">
        <f t="shared" si="73"/>
        <v>42.240747316848442</v>
      </c>
      <c r="R218" s="303">
        <f t="shared" si="66"/>
        <v>87.347999999999999</v>
      </c>
      <c r="S218" s="213">
        <f t="shared" si="67"/>
        <v>7.3199668840809551</v>
      </c>
      <c r="T218" s="378">
        <f t="shared" si="68"/>
        <v>200</v>
      </c>
      <c r="U218" s="303">
        <f t="shared" si="74"/>
        <v>1463.9933768161909</v>
      </c>
      <c r="V218" s="303">
        <f t="shared" si="75"/>
        <v>42.240747316848442</v>
      </c>
      <c r="W218" s="303">
        <f t="shared" si="76"/>
        <v>52.427219567232513</v>
      </c>
      <c r="X218" s="378">
        <f t="shared" si="77"/>
        <v>250.59900000000005</v>
      </c>
      <c r="Y218" s="379">
        <f t="shared" si="78"/>
        <v>13138.208796328903</v>
      </c>
    </row>
    <row r="219" spans="1:25" x14ac:dyDescent="0.25">
      <c r="A219" s="202">
        <f>'09-2022'!A225</f>
        <v>44813.916666666148</v>
      </c>
      <c r="B219" s="362">
        <v>412.10199999999998</v>
      </c>
      <c r="C219" s="363">
        <v>35919.345734000002</v>
      </c>
      <c r="D219" s="364">
        <v>0</v>
      </c>
      <c r="E219" s="364">
        <v>0</v>
      </c>
      <c r="F219" s="239">
        <f t="shared" si="61"/>
        <v>412.10199999999998</v>
      </c>
      <c r="G219" s="239">
        <f t="shared" si="62"/>
        <v>35919.345734000002</v>
      </c>
      <c r="H219" s="216">
        <f>'09-2022'!P225</f>
        <v>0</v>
      </c>
      <c r="I219" s="307">
        <f t="shared" si="63"/>
        <v>412.10199999999998</v>
      </c>
      <c r="J219" s="303">
        <f t="shared" si="64"/>
        <v>87.161299226890435</v>
      </c>
      <c r="K219" s="338">
        <v>7.62</v>
      </c>
      <c r="L219" s="308">
        <f t="shared" si="65"/>
        <v>87.347999999999999</v>
      </c>
      <c r="M219" s="303">
        <f t="shared" si="69"/>
        <v>0</v>
      </c>
      <c r="N219" s="303">
        <f t="shared" si="70"/>
        <v>22.532288138438037</v>
      </c>
      <c r="O219" s="303">
        <f t="shared" si="71"/>
        <v>0</v>
      </c>
      <c r="P219" s="303">
        <f t="shared" si="72"/>
        <v>0</v>
      </c>
      <c r="Q219" s="303">
        <f t="shared" si="73"/>
        <v>42.240747316848442</v>
      </c>
      <c r="R219" s="303">
        <f t="shared" si="66"/>
        <v>87.347999999999999</v>
      </c>
      <c r="S219" s="213">
        <f t="shared" si="67"/>
        <v>0</v>
      </c>
      <c r="T219" s="378">
        <f t="shared" si="68"/>
        <v>200</v>
      </c>
      <c r="U219" s="303">
        <f t="shared" si="74"/>
        <v>0</v>
      </c>
      <c r="V219" s="303">
        <f t="shared" si="75"/>
        <v>42.240747316848442</v>
      </c>
      <c r="W219" s="303">
        <f t="shared" si="76"/>
        <v>44.920551910041993</v>
      </c>
      <c r="X219" s="378">
        <f t="shared" si="77"/>
        <v>212.10199999999998</v>
      </c>
      <c r="Y219" s="379">
        <f t="shared" si="78"/>
        <v>9527.7389012237254</v>
      </c>
    </row>
    <row r="220" spans="1:25" x14ac:dyDescent="0.25">
      <c r="A220" s="202">
        <f>'09-2022'!A226</f>
        <v>44813.958333332812</v>
      </c>
      <c r="B220" s="362">
        <v>378.15899999999999</v>
      </c>
      <c r="C220" s="363">
        <v>29362.626384000003</v>
      </c>
      <c r="D220" s="364">
        <v>0</v>
      </c>
      <c r="E220" s="364">
        <v>0</v>
      </c>
      <c r="F220" s="239">
        <f t="shared" si="61"/>
        <v>378.15899999999999</v>
      </c>
      <c r="G220" s="239">
        <f t="shared" si="62"/>
        <v>29362.626384000003</v>
      </c>
      <c r="H220" s="216">
        <f>'09-2022'!P226</f>
        <v>0</v>
      </c>
      <c r="I220" s="307">
        <f t="shared" si="63"/>
        <v>378.15899999999999</v>
      </c>
      <c r="J220" s="303">
        <f t="shared" si="64"/>
        <v>77.646245055651207</v>
      </c>
      <c r="K220" s="338">
        <v>7.62</v>
      </c>
      <c r="L220" s="308">
        <f t="shared" si="65"/>
        <v>87.347999999999999</v>
      </c>
      <c r="M220" s="303">
        <f t="shared" si="69"/>
        <v>0</v>
      </c>
      <c r="N220" s="303">
        <f t="shared" si="70"/>
        <v>22.532288138438037</v>
      </c>
      <c r="O220" s="303">
        <f t="shared" si="71"/>
        <v>0</v>
      </c>
      <c r="P220" s="303">
        <f t="shared" si="72"/>
        <v>0</v>
      </c>
      <c r="Q220" s="303">
        <f t="shared" si="73"/>
        <v>42.240747316848442</v>
      </c>
      <c r="R220" s="303">
        <f t="shared" si="66"/>
        <v>87.347999999999999</v>
      </c>
      <c r="S220" s="213">
        <f t="shared" si="67"/>
        <v>0</v>
      </c>
      <c r="T220" s="378">
        <f t="shared" si="68"/>
        <v>200</v>
      </c>
      <c r="U220" s="303">
        <f t="shared" si="74"/>
        <v>0</v>
      </c>
      <c r="V220" s="303">
        <f t="shared" si="75"/>
        <v>42.240747316848442</v>
      </c>
      <c r="W220" s="303">
        <f t="shared" si="76"/>
        <v>35.405497738802765</v>
      </c>
      <c r="X220" s="378">
        <f t="shared" si="77"/>
        <v>178.15899999999999</v>
      </c>
      <c r="Y220" s="379">
        <f t="shared" si="78"/>
        <v>6307.8080716473614</v>
      </c>
    </row>
    <row r="221" spans="1:25" x14ac:dyDescent="0.25">
      <c r="A221" s="202">
        <f>'09-2022'!A227</f>
        <v>44813.999999999476</v>
      </c>
      <c r="B221" s="362">
        <v>337.363</v>
      </c>
      <c r="C221" s="363">
        <v>23573.934561000002</v>
      </c>
      <c r="D221" s="364">
        <v>0</v>
      </c>
      <c r="E221" s="364">
        <v>0</v>
      </c>
      <c r="F221" s="239">
        <f t="shared" si="61"/>
        <v>337.363</v>
      </c>
      <c r="G221" s="239">
        <f t="shared" si="62"/>
        <v>23573.934561000002</v>
      </c>
      <c r="H221" s="216">
        <f>'09-2022'!P227</f>
        <v>0</v>
      </c>
      <c r="I221" s="307">
        <f t="shared" si="63"/>
        <v>337.363</v>
      </c>
      <c r="J221" s="303">
        <f t="shared" si="64"/>
        <v>69.877059905798802</v>
      </c>
      <c r="K221" s="338">
        <v>7.62</v>
      </c>
      <c r="L221" s="308">
        <f t="shared" si="65"/>
        <v>87.347999999999999</v>
      </c>
      <c r="M221" s="303">
        <f t="shared" si="69"/>
        <v>0</v>
      </c>
      <c r="N221" s="303">
        <f t="shared" si="70"/>
        <v>22.532288138438037</v>
      </c>
      <c r="O221" s="303">
        <f t="shared" si="71"/>
        <v>0</v>
      </c>
      <c r="P221" s="303">
        <f t="shared" si="72"/>
        <v>0</v>
      </c>
      <c r="Q221" s="303">
        <f t="shared" si="73"/>
        <v>42.240747316848442</v>
      </c>
      <c r="R221" s="303">
        <f t="shared" si="66"/>
        <v>87.347999999999999</v>
      </c>
      <c r="S221" s="213">
        <f t="shared" si="67"/>
        <v>0</v>
      </c>
      <c r="T221" s="378">
        <f t="shared" si="68"/>
        <v>200</v>
      </c>
      <c r="U221" s="303">
        <f t="shared" si="74"/>
        <v>0</v>
      </c>
      <c r="V221" s="303">
        <f t="shared" si="75"/>
        <v>42.240747316848442</v>
      </c>
      <c r="W221" s="303">
        <f t="shared" si="76"/>
        <v>27.636312588950361</v>
      </c>
      <c r="X221" s="378">
        <f t="shared" si="77"/>
        <v>137.363</v>
      </c>
      <c r="Y221" s="379">
        <f t="shared" si="78"/>
        <v>3796.2068061559885</v>
      </c>
    </row>
    <row r="222" spans="1:25" x14ac:dyDescent="0.25">
      <c r="A222" s="202">
        <f>'09-2022'!A228</f>
        <v>44814.04166666614</v>
      </c>
      <c r="B222" s="360">
        <v>299.39600000000002</v>
      </c>
      <c r="C222" s="361">
        <v>21104.793001999999</v>
      </c>
      <c r="D222" s="364">
        <v>0</v>
      </c>
      <c r="E222" s="364">
        <v>0</v>
      </c>
      <c r="F222" s="239">
        <f t="shared" si="61"/>
        <v>299.39600000000002</v>
      </c>
      <c r="G222" s="239">
        <f t="shared" si="62"/>
        <v>21104.793001999999</v>
      </c>
      <c r="H222" s="216">
        <f>'09-2022'!P228</f>
        <v>0</v>
      </c>
      <c r="I222" s="307">
        <f t="shared" si="63"/>
        <v>299.39600000000002</v>
      </c>
      <c r="J222" s="303">
        <f t="shared" si="64"/>
        <v>70.491232354473667</v>
      </c>
      <c r="K222" s="338">
        <v>7.47</v>
      </c>
      <c r="L222" s="308">
        <f t="shared" si="65"/>
        <v>85.787999999999997</v>
      </c>
      <c r="M222" s="303">
        <f t="shared" si="69"/>
        <v>0</v>
      </c>
      <c r="N222" s="303">
        <f t="shared" si="70"/>
        <v>22.532288138438037</v>
      </c>
      <c r="O222" s="303">
        <f t="shared" si="71"/>
        <v>0</v>
      </c>
      <c r="P222" s="303">
        <f t="shared" si="72"/>
        <v>0</v>
      </c>
      <c r="Q222" s="303">
        <f t="shared" si="73"/>
        <v>42.240747316848442</v>
      </c>
      <c r="R222" s="303">
        <f t="shared" si="66"/>
        <v>85.787999999999997</v>
      </c>
      <c r="S222" s="213">
        <f t="shared" si="67"/>
        <v>0</v>
      </c>
      <c r="T222" s="378">
        <f t="shared" si="68"/>
        <v>200</v>
      </c>
      <c r="U222" s="303">
        <f t="shared" si="74"/>
        <v>0</v>
      </c>
      <c r="V222" s="303">
        <f t="shared" si="75"/>
        <v>42.240747316848442</v>
      </c>
      <c r="W222" s="303">
        <f t="shared" si="76"/>
        <v>28.250485037625225</v>
      </c>
      <c r="X222" s="378">
        <f t="shared" si="77"/>
        <v>99.396000000000015</v>
      </c>
      <c r="Y222" s="379">
        <f t="shared" si="78"/>
        <v>2807.9852107997972</v>
      </c>
    </row>
    <row r="223" spans="1:25" x14ac:dyDescent="0.25">
      <c r="A223" s="202">
        <f>'09-2022'!A229</f>
        <v>44814.083333332805</v>
      </c>
      <c r="B223" s="362">
        <v>275.69599999999997</v>
      </c>
      <c r="C223" s="363">
        <v>18983.164607999999</v>
      </c>
      <c r="D223" s="364">
        <v>0</v>
      </c>
      <c r="E223" s="364">
        <v>0</v>
      </c>
      <c r="F223" s="239">
        <f t="shared" si="61"/>
        <v>275.69599999999997</v>
      </c>
      <c r="G223" s="239">
        <f t="shared" si="62"/>
        <v>18983.164607999999</v>
      </c>
      <c r="H223" s="216">
        <f>'09-2022'!P229</f>
        <v>0</v>
      </c>
      <c r="I223" s="307">
        <f t="shared" si="63"/>
        <v>275.69599999999997</v>
      </c>
      <c r="J223" s="303">
        <f t="shared" si="64"/>
        <v>68.855422668446408</v>
      </c>
      <c r="K223" s="338">
        <v>7.47</v>
      </c>
      <c r="L223" s="308">
        <f t="shared" si="65"/>
        <v>85.787999999999997</v>
      </c>
      <c r="M223" s="303">
        <f t="shared" si="69"/>
        <v>0</v>
      </c>
      <c r="N223" s="303">
        <f t="shared" si="70"/>
        <v>22.532288138438037</v>
      </c>
      <c r="O223" s="303">
        <f t="shared" si="71"/>
        <v>0</v>
      </c>
      <c r="P223" s="303">
        <f t="shared" si="72"/>
        <v>0</v>
      </c>
      <c r="Q223" s="303">
        <f t="shared" si="73"/>
        <v>42.240747316848442</v>
      </c>
      <c r="R223" s="303">
        <f t="shared" si="66"/>
        <v>85.787999999999997</v>
      </c>
      <c r="S223" s="213">
        <f t="shared" si="67"/>
        <v>0</v>
      </c>
      <c r="T223" s="378">
        <f t="shared" si="68"/>
        <v>200</v>
      </c>
      <c r="U223" s="303">
        <f t="shared" si="74"/>
        <v>0</v>
      </c>
      <c r="V223" s="303">
        <f t="shared" si="75"/>
        <v>42.240747316848442</v>
      </c>
      <c r="W223" s="303">
        <f t="shared" si="76"/>
        <v>26.614675351597967</v>
      </c>
      <c r="X223" s="378">
        <f t="shared" si="77"/>
        <v>75.69599999999997</v>
      </c>
      <c r="Y223" s="379">
        <f t="shared" si="78"/>
        <v>2014.6244654145589</v>
      </c>
    </row>
    <row r="224" spans="1:25" x14ac:dyDescent="0.25">
      <c r="A224" s="202">
        <f>'09-2022'!A230</f>
        <v>44814.124999999469</v>
      </c>
      <c r="B224" s="362">
        <v>259.10399999999998</v>
      </c>
      <c r="C224" s="363">
        <v>15707.149088</v>
      </c>
      <c r="D224" s="364">
        <v>0</v>
      </c>
      <c r="E224" s="364">
        <v>0</v>
      </c>
      <c r="F224" s="239">
        <f t="shared" si="61"/>
        <v>259.10399999999998</v>
      </c>
      <c r="G224" s="239">
        <f t="shared" si="62"/>
        <v>15707.149088</v>
      </c>
      <c r="H224" s="216">
        <f>'09-2022'!P230</f>
        <v>0</v>
      </c>
      <c r="I224" s="307">
        <f t="shared" si="63"/>
        <v>259.10399999999998</v>
      </c>
      <c r="J224" s="303">
        <f t="shared" si="64"/>
        <v>60.621021242435475</v>
      </c>
      <c r="K224" s="338">
        <v>7.47</v>
      </c>
      <c r="L224" s="308">
        <f t="shared" si="65"/>
        <v>85.787999999999997</v>
      </c>
      <c r="M224" s="303">
        <f t="shared" si="69"/>
        <v>0</v>
      </c>
      <c r="N224" s="303">
        <f t="shared" si="70"/>
        <v>22.532288138438037</v>
      </c>
      <c r="O224" s="303">
        <f t="shared" si="71"/>
        <v>0</v>
      </c>
      <c r="P224" s="303">
        <f t="shared" si="72"/>
        <v>0</v>
      </c>
      <c r="Q224" s="303">
        <f t="shared" si="73"/>
        <v>42.240747316848442</v>
      </c>
      <c r="R224" s="303">
        <f t="shared" si="66"/>
        <v>85.787999999999997</v>
      </c>
      <c r="S224" s="213">
        <f t="shared" si="67"/>
        <v>0</v>
      </c>
      <c r="T224" s="378">
        <f t="shared" si="68"/>
        <v>200</v>
      </c>
      <c r="U224" s="303">
        <f t="shared" si="74"/>
        <v>0</v>
      </c>
      <c r="V224" s="303">
        <f t="shared" si="75"/>
        <v>42.240747316848442</v>
      </c>
      <c r="W224" s="303">
        <f t="shared" si="76"/>
        <v>18.380273925587034</v>
      </c>
      <c r="X224" s="378">
        <f t="shared" si="77"/>
        <v>59.103999999999985</v>
      </c>
      <c r="Y224" s="379">
        <f t="shared" si="78"/>
        <v>1086.3477100978957</v>
      </c>
    </row>
    <row r="225" spans="1:25" x14ac:dyDescent="0.25">
      <c r="A225" s="202">
        <f>'09-2022'!A231</f>
        <v>44814.166666666133</v>
      </c>
      <c r="B225" s="362">
        <v>254.59</v>
      </c>
      <c r="C225" s="363">
        <v>14609.529059999999</v>
      </c>
      <c r="D225" s="364">
        <v>0</v>
      </c>
      <c r="E225" s="364">
        <v>0</v>
      </c>
      <c r="F225" s="239">
        <f t="shared" si="61"/>
        <v>254.59</v>
      </c>
      <c r="G225" s="239">
        <f t="shared" si="62"/>
        <v>14609.529059999999</v>
      </c>
      <c r="H225" s="216">
        <f>'09-2022'!P231</f>
        <v>0</v>
      </c>
      <c r="I225" s="307">
        <f t="shared" si="63"/>
        <v>254.59</v>
      </c>
      <c r="J225" s="303">
        <f t="shared" si="64"/>
        <v>57.384536156172665</v>
      </c>
      <c r="K225" s="338">
        <v>7.47</v>
      </c>
      <c r="L225" s="308">
        <f t="shared" si="65"/>
        <v>85.787999999999997</v>
      </c>
      <c r="M225" s="303">
        <f t="shared" si="69"/>
        <v>0</v>
      </c>
      <c r="N225" s="303">
        <f t="shared" si="70"/>
        <v>22.532288138438037</v>
      </c>
      <c r="O225" s="303">
        <f t="shared" si="71"/>
        <v>0</v>
      </c>
      <c r="P225" s="303">
        <f t="shared" si="72"/>
        <v>0</v>
      </c>
      <c r="Q225" s="303">
        <f t="shared" si="73"/>
        <v>42.240747316848442</v>
      </c>
      <c r="R225" s="303">
        <f t="shared" si="66"/>
        <v>85.787999999999997</v>
      </c>
      <c r="S225" s="213">
        <f t="shared" si="67"/>
        <v>0</v>
      </c>
      <c r="T225" s="378">
        <f t="shared" si="68"/>
        <v>200</v>
      </c>
      <c r="U225" s="303">
        <f t="shared" si="74"/>
        <v>0</v>
      </c>
      <c r="V225" s="303">
        <f t="shared" si="75"/>
        <v>42.240747316848442</v>
      </c>
      <c r="W225" s="303">
        <f t="shared" si="76"/>
        <v>15.143788839324223</v>
      </c>
      <c r="X225" s="378">
        <f t="shared" si="77"/>
        <v>54.59</v>
      </c>
      <c r="Y225" s="379">
        <f t="shared" si="78"/>
        <v>826.69943273870945</v>
      </c>
    </row>
    <row r="226" spans="1:25" x14ac:dyDescent="0.25">
      <c r="A226" s="202">
        <f>'09-2022'!A232</f>
        <v>44814.208333332797</v>
      </c>
      <c r="B226" s="362">
        <v>249.36199999999999</v>
      </c>
      <c r="C226" s="363">
        <v>13825.537200000001</v>
      </c>
      <c r="D226" s="364">
        <v>0</v>
      </c>
      <c r="E226" s="364">
        <v>0</v>
      </c>
      <c r="F226" s="239">
        <f t="shared" si="61"/>
        <v>249.36199999999999</v>
      </c>
      <c r="G226" s="239">
        <f t="shared" si="62"/>
        <v>13825.537200000001</v>
      </c>
      <c r="H226" s="216">
        <f>'09-2022'!P232</f>
        <v>0</v>
      </c>
      <c r="I226" s="307">
        <f t="shared" si="63"/>
        <v>249.36199999999999</v>
      </c>
      <c r="J226" s="303">
        <f t="shared" si="64"/>
        <v>55.443640971759933</v>
      </c>
      <c r="K226" s="338">
        <v>7.47</v>
      </c>
      <c r="L226" s="308">
        <f t="shared" si="65"/>
        <v>85.787999999999997</v>
      </c>
      <c r="M226" s="303">
        <f t="shared" si="69"/>
        <v>0</v>
      </c>
      <c r="N226" s="303">
        <f t="shared" si="70"/>
        <v>22.532288138438037</v>
      </c>
      <c r="O226" s="303">
        <f t="shared" si="71"/>
        <v>0</v>
      </c>
      <c r="P226" s="303">
        <f t="shared" si="72"/>
        <v>0</v>
      </c>
      <c r="Q226" s="303">
        <f t="shared" si="73"/>
        <v>42.240747316848442</v>
      </c>
      <c r="R226" s="303">
        <f t="shared" si="66"/>
        <v>85.787999999999997</v>
      </c>
      <c r="S226" s="213">
        <f t="shared" si="67"/>
        <v>0</v>
      </c>
      <c r="T226" s="378">
        <f t="shared" si="68"/>
        <v>200</v>
      </c>
      <c r="U226" s="303">
        <f t="shared" si="74"/>
        <v>0</v>
      </c>
      <c r="V226" s="303">
        <f t="shared" si="75"/>
        <v>42.240747316848442</v>
      </c>
      <c r="W226" s="303">
        <f t="shared" si="76"/>
        <v>13.202893654911492</v>
      </c>
      <c r="X226" s="378">
        <f t="shared" si="77"/>
        <v>49.361999999999995</v>
      </c>
      <c r="Y226" s="379">
        <f t="shared" si="78"/>
        <v>651.72123659374097</v>
      </c>
    </row>
    <row r="227" spans="1:25" x14ac:dyDescent="0.25">
      <c r="A227" s="202">
        <f>'09-2022'!A233</f>
        <v>44814.249999999462</v>
      </c>
      <c r="B227" s="362">
        <v>254.95</v>
      </c>
      <c r="C227" s="363">
        <v>14346.0365</v>
      </c>
      <c r="D227" s="364">
        <v>1.931</v>
      </c>
      <c r="E227" s="364">
        <v>108.658</v>
      </c>
      <c r="F227" s="239">
        <f t="shared" si="61"/>
        <v>253.01899999999998</v>
      </c>
      <c r="G227" s="239">
        <f t="shared" si="62"/>
        <v>14237.378500000001</v>
      </c>
      <c r="H227" s="216">
        <f>'09-2022'!P233</f>
        <v>0</v>
      </c>
      <c r="I227" s="307">
        <f t="shared" si="63"/>
        <v>253.01899999999998</v>
      </c>
      <c r="J227" s="303">
        <f t="shared" si="64"/>
        <v>56.269997510068421</v>
      </c>
      <c r="K227" s="338">
        <v>7.47</v>
      </c>
      <c r="L227" s="308">
        <f t="shared" si="65"/>
        <v>85.787999999999997</v>
      </c>
      <c r="M227" s="303">
        <f t="shared" si="69"/>
        <v>0</v>
      </c>
      <c r="N227" s="303">
        <f t="shared" si="70"/>
        <v>22.532288138438037</v>
      </c>
      <c r="O227" s="303">
        <f t="shared" si="71"/>
        <v>0</v>
      </c>
      <c r="P227" s="303">
        <f t="shared" si="72"/>
        <v>0</v>
      </c>
      <c r="Q227" s="303">
        <f t="shared" si="73"/>
        <v>42.240747316848442</v>
      </c>
      <c r="R227" s="303">
        <f t="shared" si="66"/>
        <v>85.787999999999997</v>
      </c>
      <c r="S227" s="213">
        <f t="shared" si="67"/>
        <v>0</v>
      </c>
      <c r="T227" s="378">
        <f t="shared" si="68"/>
        <v>200</v>
      </c>
      <c r="U227" s="303">
        <f t="shared" si="74"/>
        <v>0</v>
      </c>
      <c r="V227" s="303">
        <f t="shared" si="75"/>
        <v>42.240747316848442</v>
      </c>
      <c r="W227" s="303">
        <f t="shared" si="76"/>
        <v>14.02925019321998</v>
      </c>
      <c r="X227" s="378">
        <f t="shared" si="77"/>
        <v>53.018999999999977</v>
      </c>
      <c r="Y227" s="379">
        <f t="shared" si="78"/>
        <v>743.81681599432977</v>
      </c>
    </row>
    <row r="228" spans="1:25" x14ac:dyDescent="0.25">
      <c r="A228" s="202">
        <f>'09-2022'!A234</f>
        <v>44814.291666666126</v>
      </c>
      <c r="B228" s="362">
        <v>280.10000000000002</v>
      </c>
      <c r="C228" s="363">
        <v>17242.955999999998</v>
      </c>
      <c r="D228" s="364">
        <v>9.8010000000000002</v>
      </c>
      <c r="E228" s="364">
        <v>603.35</v>
      </c>
      <c r="F228" s="239">
        <f t="shared" si="61"/>
        <v>270.29900000000004</v>
      </c>
      <c r="G228" s="239">
        <f t="shared" si="62"/>
        <v>16639.606</v>
      </c>
      <c r="H228" s="216">
        <f>'09-2022'!P234</f>
        <v>0</v>
      </c>
      <c r="I228" s="307">
        <f t="shared" si="63"/>
        <v>270.29900000000004</v>
      </c>
      <c r="J228" s="303">
        <f t="shared" si="64"/>
        <v>61.559998372173027</v>
      </c>
      <c r="K228" s="338">
        <v>7.47</v>
      </c>
      <c r="L228" s="308">
        <f t="shared" si="65"/>
        <v>85.787999999999997</v>
      </c>
      <c r="M228" s="303">
        <f t="shared" si="69"/>
        <v>0</v>
      </c>
      <c r="N228" s="303">
        <f t="shared" si="70"/>
        <v>22.532288138438037</v>
      </c>
      <c r="O228" s="303">
        <f t="shared" si="71"/>
        <v>0</v>
      </c>
      <c r="P228" s="303">
        <f t="shared" si="72"/>
        <v>0</v>
      </c>
      <c r="Q228" s="303">
        <f t="shared" si="73"/>
        <v>42.240747316848442</v>
      </c>
      <c r="R228" s="303">
        <f t="shared" si="66"/>
        <v>85.787999999999997</v>
      </c>
      <c r="S228" s="213">
        <f t="shared" si="67"/>
        <v>0</v>
      </c>
      <c r="T228" s="378">
        <f t="shared" si="68"/>
        <v>200</v>
      </c>
      <c r="U228" s="303">
        <f t="shared" si="74"/>
        <v>0</v>
      </c>
      <c r="V228" s="303">
        <f t="shared" si="75"/>
        <v>42.240747316848442</v>
      </c>
      <c r="W228" s="303">
        <f t="shared" si="76"/>
        <v>19.319251055324585</v>
      </c>
      <c r="X228" s="378">
        <f t="shared" si="77"/>
        <v>70.299000000000035</v>
      </c>
      <c r="Y228" s="379">
        <f t="shared" si="78"/>
        <v>1358.1240299382637</v>
      </c>
    </row>
    <row r="229" spans="1:25" x14ac:dyDescent="0.25">
      <c r="A229" s="202">
        <f>'09-2022'!A235</f>
        <v>44814.33333333279</v>
      </c>
      <c r="B229" s="362">
        <v>276.73899999999998</v>
      </c>
      <c r="C229" s="363">
        <v>17689.604643999999</v>
      </c>
      <c r="D229" s="364">
        <v>0</v>
      </c>
      <c r="E229" s="364">
        <v>0</v>
      </c>
      <c r="F229" s="239">
        <f t="shared" si="61"/>
        <v>276.73899999999998</v>
      </c>
      <c r="G229" s="239">
        <f t="shared" si="62"/>
        <v>17689.604643999999</v>
      </c>
      <c r="H229" s="216">
        <f>'09-2022'!P235</f>
        <v>0</v>
      </c>
      <c r="I229" s="307">
        <f t="shared" si="63"/>
        <v>276.73899999999998</v>
      </c>
      <c r="J229" s="303">
        <f t="shared" si="64"/>
        <v>63.92161800107683</v>
      </c>
      <c r="K229" s="338">
        <v>7.47</v>
      </c>
      <c r="L229" s="308">
        <f t="shared" si="65"/>
        <v>85.787999999999997</v>
      </c>
      <c r="M229" s="303">
        <f t="shared" si="69"/>
        <v>0</v>
      </c>
      <c r="N229" s="303">
        <f t="shared" si="70"/>
        <v>22.532288138438037</v>
      </c>
      <c r="O229" s="303">
        <f t="shared" si="71"/>
        <v>0</v>
      </c>
      <c r="P229" s="303">
        <f t="shared" si="72"/>
        <v>0</v>
      </c>
      <c r="Q229" s="303">
        <f t="shared" si="73"/>
        <v>42.240747316848442</v>
      </c>
      <c r="R229" s="303">
        <f t="shared" si="66"/>
        <v>85.787999999999997</v>
      </c>
      <c r="S229" s="213">
        <f t="shared" si="67"/>
        <v>0</v>
      </c>
      <c r="T229" s="378">
        <f t="shared" si="68"/>
        <v>200</v>
      </c>
      <c r="U229" s="303">
        <f t="shared" si="74"/>
        <v>0</v>
      </c>
      <c r="V229" s="303">
        <f t="shared" si="75"/>
        <v>42.240747316848442</v>
      </c>
      <c r="W229" s="303">
        <f t="shared" si="76"/>
        <v>21.680870684228388</v>
      </c>
      <c r="X229" s="378">
        <f t="shared" si="77"/>
        <v>76.738999999999976</v>
      </c>
      <c r="Y229" s="379">
        <f t="shared" si="78"/>
        <v>1663.7683354370017</v>
      </c>
    </row>
    <row r="230" spans="1:25" x14ac:dyDescent="0.25">
      <c r="A230" s="202">
        <f>'09-2022'!A236</f>
        <v>44814.374999999454</v>
      </c>
      <c r="B230" s="362">
        <v>320.60000000000002</v>
      </c>
      <c r="C230" s="363">
        <v>21640.5</v>
      </c>
      <c r="D230" s="364">
        <v>27.536999999999999</v>
      </c>
      <c r="E230" s="364">
        <v>1858.748</v>
      </c>
      <c r="F230" s="239">
        <f t="shared" si="61"/>
        <v>293.06300000000005</v>
      </c>
      <c r="G230" s="239">
        <f t="shared" si="62"/>
        <v>19781.752</v>
      </c>
      <c r="H230" s="216">
        <f>'09-2022'!P236</f>
        <v>0</v>
      </c>
      <c r="I230" s="307">
        <f t="shared" si="63"/>
        <v>293.06300000000005</v>
      </c>
      <c r="J230" s="303">
        <f t="shared" si="64"/>
        <v>67.4999982938822</v>
      </c>
      <c r="K230" s="338">
        <v>7.47</v>
      </c>
      <c r="L230" s="308">
        <f t="shared" si="65"/>
        <v>85.787999999999997</v>
      </c>
      <c r="M230" s="303">
        <f t="shared" si="69"/>
        <v>0</v>
      </c>
      <c r="N230" s="303">
        <f t="shared" si="70"/>
        <v>22.532288138438037</v>
      </c>
      <c r="O230" s="303">
        <f t="shared" si="71"/>
        <v>0</v>
      </c>
      <c r="P230" s="303">
        <f t="shared" si="72"/>
        <v>0</v>
      </c>
      <c r="Q230" s="303">
        <f t="shared" si="73"/>
        <v>42.240747316848442</v>
      </c>
      <c r="R230" s="303">
        <f t="shared" si="66"/>
        <v>85.787999999999997</v>
      </c>
      <c r="S230" s="213">
        <f t="shared" si="67"/>
        <v>0</v>
      </c>
      <c r="T230" s="378">
        <f t="shared" si="68"/>
        <v>200</v>
      </c>
      <c r="U230" s="303">
        <f t="shared" si="74"/>
        <v>0</v>
      </c>
      <c r="V230" s="303">
        <f t="shared" si="75"/>
        <v>42.240747316848442</v>
      </c>
      <c r="W230" s="303">
        <f t="shared" si="76"/>
        <v>25.259250977033759</v>
      </c>
      <c r="X230" s="378">
        <f t="shared" si="77"/>
        <v>93.063000000000045</v>
      </c>
      <c r="Y230" s="379">
        <f t="shared" si="78"/>
        <v>2350.7016736756937</v>
      </c>
    </row>
    <row r="231" spans="1:25" x14ac:dyDescent="0.25">
      <c r="A231" s="202">
        <f>'09-2022'!A237</f>
        <v>44814.416666666119</v>
      </c>
      <c r="B231" s="362">
        <v>311.31</v>
      </c>
      <c r="C231" s="363">
        <v>22524.06438</v>
      </c>
      <c r="D231" s="364">
        <v>0</v>
      </c>
      <c r="E231" s="364">
        <v>0</v>
      </c>
      <c r="F231" s="239">
        <f t="shared" si="61"/>
        <v>311.31</v>
      </c>
      <c r="G231" s="239">
        <f t="shared" si="62"/>
        <v>22524.06438</v>
      </c>
      <c r="H231" s="216">
        <f>'09-2022'!P237</f>
        <v>0</v>
      </c>
      <c r="I231" s="307">
        <f t="shared" si="63"/>
        <v>311.31</v>
      </c>
      <c r="J231" s="303">
        <f t="shared" si="64"/>
        <v>72.352524429025735</v>
      </c>
      <c r="K231" s="338">
        <v>7.47</v>
      </c>
      <c r="L231" s="308">
        <f t="shared" si="65"/>
        <v>85.787999999999997</v>
      </c>
      <c r="M231" s="303">
        <f t="shared" si="69"/>
        <v>0</v>
      </c>
      <c r="N231" s="303">
        <f t="shared" si="70"/>
        <v>22.532288138438037</v>
      </c>
      <c r="O231" s="303">
        <f t="shared" si="71"/>
        <v>0</v>
      </c>
      <c r="P231" s="303">
        <f t="shared" si="72"/>
        <v>0</v>
      </c>
      <c r="Q231" s="303">
        <f t="shared" si="73"/>
        <v>42.240747316848442</v>
      </c>
      <c r="R231" s="303">
        <f t="shared" si="66"/>
        <v>85.787999999999997</v>
      </c>
      <c r="S231" s="213">
        <f t="shared" si="67"/>
        <v>0</v>
      </c>
      <c r="T231" s="378">
        <f t="shared" si="68"/>
        <v>200</v>
      </c>
      <c r="U231" s="303">
        <f t="shared" si="74"/>
        <v>0</v>
      </c>
      <c r="V231" s="303">
        <f t="shared" si="75"/>
        <v>42.240747316848442</v>
      </c>
      <c r="W231" s="303">
        <f t="shared" si="76"/>
        <v>30.111777112177293</v>
      </c>
      <c r="X231" s="378">
        <f t="shared" si="77"/>
        <v>111.31</v>
      </c>
      <c r="Y231" s="379">
        <f t="shared" si="78"/>
        <v>3351.7419103564544</v>
      </c>
    </row>
    <row r="232" spans="1:25" x14ac:dyDescent="0.25">
      <c r="A232" s="202">
        <f>'09-2022'!A238</f>
        <v>44814.458333332783</v>
      </c>
      <c r="B232" s="362">
        <v>363.8</v>
      </c>
      <c r="C232" s="363">
        <v>29809.772000000001</v>
      </c>
      <c r="D232" s="364">
        <v>22.678999999999998</v>
      </c>
      <c r="E232" s="364">
        <v>1858.317</v>
      </c>
      <c r="F232" s="239">
        <f t="shared" si="61"/>
        <v>341.12100000000004</v>
      </c>
      <c r="G232" s="239">
        <f t="shared" si="62"/>
        <v>27951.455000000002</v>
      </c>
      <c r="H232" s="216">
        <f>'09-2022'!P238</f>
        <v>0</v>
      </c>
      <c r="I232" s="307">
        <f t="shared" si="63"/>
        <v>341.12100000000004</v>
      </c>
      <c r="J232" s="303">
        <f t="shared" si="64"/>
        <v>81.940000762192881</v>
      </c>
      <c r="K232" s="338">
        <v>7.47</v>
      </c>
      <c r="L232" s="308">
        <f t="shared" si="65"/>
        <v>85.787999999999997</v>
      </c>
      <c r="M232" s="303">
        <f t="shared" si="69"/>
        <v>0</v>
      </c>
      <c r="N232" s="303">
        <f t="shared" si="70"/>
        <v>22.532288138438037</v>
      </c>
      <c r="O232" s="303">
        <f t="shared" si="71"/>
        <v>0</v>
      </c>
      <c r="P232" s="303">
        <f t="shared" si="72"/>
        <v>0</v>
      </c>
      <c r="Q232" s="303">
        <f t="shared" si="73"/>
        <v>42.240747316848442</v>
      </c>
      <c r="R232" s="303">
        <f t="shared" si="66"/>
        <v>85.787999999999997</v>
      </c>
      <c r="S232" s="213">
        <f t="shared" si="67"/>
        <v>0</v>
      </c>
      <c r="T232" s="378">
        <f t="shared" si="68"/>
        <v>200</v>
      </c>
      <c r="U232" s="303">
        <f t="shared" si="74"/>
        <v>0</v>
      </c>
      <c r="V232" s="303">
        <f t="shared" si="75"/>
        <v>42.240747316848442</v>
      </c>
      <c r="W232" s="303">
        <f t="shared" si="76"/>
        <v>39.699253445344439</v>
      </c>
      <c r="X232" s="378">
        <f t="shared" si="77"/>
        <v>141.12100000000004</v>
      </c>
      <c r="Y232" s="379">
        <f t="shared" si="78"/>
        <v>5602.398345460454</v>
      </c>
    </row>
    <row r="233" spans="1:25" x14ac:dyDescent="0.25">
      <c r="A233" s="202">
        <f>'09-2022'!A239</f>
        <v>44814.499999999447</v>
      </c>
      <c r="B233" s="362">
        <v>365.45</v>
      </c>
      <c r="C233" s="363">
        <v>33109.769999999997</v>
      </c>
      <c r="D233" s="364">
        <v>3.2080000000000002</v>
      </c>
      <c r="E233" s="364">
        <v>290.64499999999998</v>
      </c>
      <c r="F233" s="239">
        <f t="shared" si="61"/>
        <v>362.24199999999996</v>
      </c>
      <c r="G233" s="239">
        <f t="shared" si="62"/>
        <v>32819.125</v>
      </c>
      <c r="H233" s="216">
        <f>'09-2022'!P239</f>
        <v>0</v>
      </c>
      <c r="I233" s="307">
        <f t="shared" si="63"/>
        <v>362.24199999999996</v>
      </c>
      <c r="J233" s="303">
        <f t="shared" si="64"/>
        <v>90.599999447882922</v>
      </c>
      <c r="K233" s="338">
        <v>7.47</v>
      </c>
      <c r="L233" s="308">
        <f t="shared" si="65"/>
        <v>85.787999999999997</v>
      </c>
      <c r="M233" s="303">
        <f t="shared" si="69"/>
        <v>0</v>
      </c>
      <c r="N233" s="303">
        <f t="shared" si="70"/>
        <v>22.532288138438037</v>
      </c>
      <c r="O233" s="303">
        <f t="shared" si="71"/>
        <v>0</v>
      </c>
      <c r="P233" s="303">
        <f t="shared" si="72"/>
        <v>0</v>
      </c>
      <c r="Q233" s="303">
        <f t="shared" si="73"/>
        <v>42.240747316848442</v>
      </c>
      <c r="R233" s="303">
        <f t="shared" si="66"/>
        <v>85.787999999999997</v>
      </c>
      <c r="S233" s="213">
        <f t="shared" si="67"/>
        <v>4.8119994478829256</v>
      </c>
      <c r="T233" s="378">
        <f t="shared" si="68"/>
        <v>200</v>
      </c>
      <c r="U233" s="303">
        <f t="shared" si="74"/>
        <v>962.39988957658511</v>
      </c>
      <c r="V233" s="303">
        <f t="shared" si="75"/>
        <v>42.240747316848442</v>
      </c>
      <c r="W233" s="303">
        <f t="shared" si="76"/>
        <v>48.359252131034481</v>
      </c>
      <c r="X233" s="378">
        <f t="shared" si="77"/>
        <v>162.24199999999996</v>
      </c>
      <c r="Y233" s="379">
        <f t="shared" si="78"/>
        <v>7845.9017842432941</v>
      </c>
    </row>
    <row r="234" spans="1:25" x14ac:dyDescent="0.25">
      <c r="A234" s="202">
        <f>'09-2022'!A240</f>
        <v>44814.541666666111</v>
      </c>
      <c r="B234" s="362">
        <v>386.3</v>
      </c>
      <c r="C234" s="363">
        <v>37471.1</v>
      </c>
      <c r="D234" s="364">
        <v>11.83</v>
      </c>
      <c r="E234" s="364">
        <v>1147.51</v>
      </c>
      <c r="F234" s="239">
        <f t="shared" si="61"/>
        <v>374.47</v>
      </c>
      <c r="G234" s="239">
        <f t="shared" si="62"/>
        <v>36323.589999999997</v>
      </c>
      <c r="H234" s="216">
        <f>'09-2022'!P240</f>
        <v>0</v>
      </c>
      <c r="I234" s="307">
        <f t="shared" si="63"/>
        <v>374.47</v>
      </c>
      <c r="J234" s="303">
        <f t="shared" si="64"/>
        <v>96.999999999999986</v>
      </c>
      <c r="K234" s="338">
        <v>7.47</v>
      </c>
      <c r="L234" s="308">
        <f t="shared" si="65"/>
        <v>85.787999999999997</v>
      </c>
      <c r="M234" s="303">
        <f t="shared" si="69"/>
        <v>0</v>
      </c>
      <c r="N234" s="303">
        <f t="shared" si="70"/>
        <v>22.532288138438037</v>
      </c>
      <c r="O234" s="303">
        <f t="shared" si="71"/>
        <v>0</v>
      </c>
      <c r="P234" s="303">
        <f t="shared" si="72"/>
        <v>0</v>
      </c>
      <c r="Q234" s="303">
        <f t="shared" si="73"/>
        <v>42.240747316848442</v>
      </c>
      <c r="R234" s="303">
        <f t="shared" si="66"/>
        <v>85.787999999999997</v>
      </c>
      <c r="S234" s="213">
        <f t="shared" si="67"/>
        <v>11.211999999999989</v>
      </c>
      <c r="T234" s="378">
        <f t="shared" si="68"/>
        <v>200</v>
      </c>
      <c r="U234" s="303">
        <f t="shared" si="74"/>
        <v>2242.3999999999978</v>
      </c>
      <c r="V234" s="303">
        <f t="shared" si="75"/>
        <v>42.240747316848442</v>
      </c>
      <c r="W234" s="303">
        <f t="shared" si="76"/>
        <v>54.759252683151544</v>
      </c>
      <c r="X234" s="378">
        <f t="shared" si="77"/>
        <v>174.47000000000003</v>
      </c>
      <c r="Y234" s="379">
        <f t="shared" si="78"/>
        <v>9553.8468156294512</v>
      </c>
    </row>
    <row r="235" spans="1:25" x14ac:dyDescent="0.25">
      <c r="A235" s="202">
        <f>'09-2022'!A241</f>
        <v>44814.583333332776</v>
      </c>
      <c r="B235" s="362">
        <v>416.8</v>
      </c>
      <c r="C235" s="363">
        <v>40808.887999999999</v>
      </c>
      <c r="D235" s="364">
        <v>31.062000000000001</v>
      </c>
      <c r="E235" s="364">
        <v>3041.28</v>
      </c>
      <c r="F235" s="239">
        <f t="shared" si="61"/>
        <v>385.738</v>
      </c>
      <c r="G235" s="239">
        <f t="shared" si="62"/>
        <v>37767.608</v>
      </c>
      <c r="H235" s="216">
        <f>'09-2022'!P241</f>
        <v>0</v>
      </c>
      <c r="I235" s="307">
        <f t="shared" si="63"/>
        <v>385.738</v>
      </c>
      <c r="J235" s="303">
        <f t="shared" si="64"/>
        <v>97.910001088821943</v>
      </c>
      <c r="K235" s="338">
        <v>7.47</v>
      </c>
      <c r="L235" s="308">
        <f t="shared" si="65"/>
        <v>85.787999999999997</v>
      </c>
      <c r="M235" s="303">
        <f t="shared" si="69"/>
        <v>0</v>
      </c>
      <c r="N235" s="303">
        <f t="shared" si="70"/>
        <v>22.532288138438037</v>
      </c>
      <c r="O235" s="303">
        <f t="shared" si="71"/>
        <v>0</v>
      </c>
      <c r="P235" s="303">
        <f t="shared" si="72"/>
        <v>0</v>
      </c>
      <c r="Q235" s="303">
        <f t="shared" si="73"/>
        <v>42.240747316848442</v>
      </c>
      <c r="R235" s="303">
        <f t="shared" si="66"/>
        <v>85.787999999999997</v>
      </c>
      <c r="S235" s="213">
        <f t="shared" si="67"/>
        <v>12.122001088821946</v>
      </c>
      <c r="T235" s="378">
        <f t="shared" si="68"/>
        <v>200</v>
      </c>
      <c r="U235" s="303">
        <f t="shared" si="74"/>
        <v>2424.4002177643893</v>
      </c>
      <c r="V235" s="303">
        <f t="shared" si="75"/>
        <v>42.240747316848442</v>
      </c>
      <c r="W235" s="303">
        <f t="shared" si="76"/>
        <v>55.669253771973501</v>
      </c>
      <c r="X235" s="378">
        <f t="shared" si="77"/>
        <v>185.738</v>
      </c>
      <c r="Y235" s="379">
        <f t="shared" si="78"/>
        <v>10339.895857098814</v>
      </c>
    </row>
    <row r="236" spans="1:25" x14ac:dyDescent="0.25">
      <c r="A236" s="202">
        <f>'09-2022'!A242</f>
        <v>44814.62499999944</v>
      </c>
      <c r="B236" s="362">
        <v>400.7</v>
      </c>
      <c r="C236" s="363">
        <v>39917.733999999997</v>
      </c>
      <c r="D236" s="364">
        <v>14.32</v>
      </c>
      <c r="E236" s="364">
        <v>1426.558</v>
      </c>
      <c r="F236" s="239">
        <f t="shared" si="61"/>
        <v>386.38</v>
      </c>
      <c r="G236" s="239">
        <f t="shared" si="62"/>
        <v>38491.175999999999</v>
      </c>
      <c r="H236" s="216">
        <f>'09-2022'!P242</f>
        <v>0</v>
      </c>
      <c r="I236" s="307">
        <f t="shared" si="63"/>
        <v>386.38</v>
      </c>
      <c r="J236" s="303">
        <f t="shared" si="64"/>
        <v>99.620001035250269</v>
      </c>
      <c r="K236" s="338">
        <v>7.47</v>
      </c>
      <c r="L236" s="308">
        <f t="shared" si="65"/>
        <v>85.787999999999997</v>
      </c>
      <c r="M236" s="303">
        <f t="shared" si="69"/>
        <v>0</v>
      </c>
      <c r="N236" s="303">
        <f t="shared" si="70"/>
        <v>22.532288138438037</v>
      </c>
      <c r="O236" s="303">
        <f t="shared" si="71"/>
        <v>0</v>
      </c>
      <c r="P236" s="303">
        <f t="shared" si="72"/>
        <v>0</v>
      </c>
      <c r="Q236" s="303">
        <f t="shared" si="73"/>
        <v>42.240747316848442</v>
      </c>
      <c r="R236" s="303">
        <f t="shared" si="66"/>
        <v>85.787999999999997</v>
      </c>
      <c r="S236" s="213">
        <f t="shared" si="67"/>
        <v>13.832001035250272</v>
      </c>
      <c r="T236" s="378">
        <f t="shared" si="68"/>
        <v>200</v>
      </c>
      <c r="U236" s="303">
        <f t="shared" si="74"/>
        <v>2766.4002070500546</v>
      </c>
      <c r="V236" s="303">
        <f t="shared" si="75"/>
        <v>42.240747316848442</v>
      </c>
      <c r="W236" s="303">
        <f t="shared" si="76"/>
        <v>57.379253718401827</v>
      </c>
      <c r="X236" s="378">
        <f t="shared" si="77"/>
        <v>186.38</v>
      </c>
      <c r="Y236" s="379">
        <f t="shared" si="78"/>
        <v>10694.345308035732</v>
      </c>
    </row>
    <row r="237" spans="1:25" x14ac:dyDescent="0.25">
      <c r="A237" s="202">
        <f>'09-2022'!A243</f>
        <v>44814.666666666104</v>
      </c>
      <c r="B237" s="362">
        <v>415.4</v>
      </c>
      <c r="C237" s="363">
        <v>44078.093999999997</v>
      </c>
      <c r="D237" s="364">
        <v>14.499000000000001</v>
      </c>
      <c r="E237" s="364">
        <v>1538.489</v>
      </c>
      <c r="F237" s="239">
        <f t="shared" si="61"/>
        <v>400.90099999999995</v>
      </c>
      <c r="G237" s="239">
        <f t="shared" si="62"/>
        <v>42539.604999999996</v>
      </c>
      <c r="H237" s="216">
        <f>'09-2022'!P243</f>
        <v>0</v>
      </c>
      <c r="I237" s="307">
        <f t="shared" si="63"/>
        <v>400.90099999999995</v>
      </c>
      <c r="J237" s="303">
        <f t="shared" si="64"/>
        <v>106.10999972561805</v>
      </c>
      <c r="K237" s="338">
        <v>7.47</v>
      </c>
      <c r="L237" s="308">
        <f t="shared" si="65"/>
        <v>85.787999999999997</v>
      </c>
      <c r="M237" s="303">
        <f t="shared" si="69"/>
        <v>0</v>
      </c>
      <c r="N237" s="303">
        <f t="shared" si="70"/>
        <v>22.532288138438037</v>
      </c>
      <c r="O237" s="303">
        <f t="shared" si="71"/>
        <v>0</v>
      </c>
      <c r="P237" s="303">
        <f t="shared" si="72"/>
        <v>0</v>
      </c>
      <c r="Q237" s="303">
        <f t="shared" si="73"/>
        <v>42.240747316848442</v>
      </c>
      <c r="R237" s="303">
        <f t="shared" si="66"/>
        <v>85.787999999999997</v>
      </c>
      <c r="S237" s="213">
        <f t="shared" si="67"/>
        <v>20.321999725618056</v>
      </c>
      <c r="T237" s="378">
        <f t="shared" si="68"/>
        <v>200</v>
      </c>
      <c r="U237" s="303">
        <f t="shared" si="74"/>
        <v>4064.3999451236114</v>
      </c>
      <c r="V237" s="303">
        <f t="shared" si="75"/>
        <v>42.240747316848442</v>
      </c>
      <c r="W237" s="303">
        <f t="shared" si="76"/>
        <v>63.869252408769611</v>
      </c>
      <c r="X237" s="378">
        <f t="shared" si="77"/>
        <v>200.90099999999995</v>
      </c>
      <c r="Y237" s="379">
        <f t="shared" si="78"/>
        <v>12831.39667817422</v>
      </c>
    </row>
    <row r="238" spans="1:25" x14ac:dyDescent="0.25">
      <c r="A238" s="202">
        <f>'09-2022'!A244</f>
        <v>44814.708333332768</v>
      </c>
      <c r="B238" s="362">
        <v>417.35</v>
      </c>
      <c r="C238" s="363">
        <v>45754.080499999996</v>
      </c>
      <c r="D238" s="364">
        <v>18.545000000000002</v>
      </c>
      <c r="E238" s="364">
        <v>2033.0889999999999</v>
      </c>
      <c r="F238" s="239">
        <f t="shared" si="61"/>
        <v>398.80500000000001</v>
      </c>
      <c r="G238" s="239">
        <f t="shared" si="62"/>
        <v>43720.991499999996</v>
      </c>
      <c r="H238" s="216">
        <f>'09-2022'!P244</f>
        <v>0</v>
      </c>
      <c r="I238" s="307">
        <f t="shared" si="63"/>
        <v>398.80500000000001</v>
      </c>
      <c r="J238" s="303">
        <f t="shared" si="64"/>
        <v>109.62999837013075</v>
      </c>
      <c r="K238" s="338">
        <v>7.47</v>
      </c>
      <c r="L238" s="308">
        <f t="shared" si="65"/>
        <v>85.787999999999997</v>
      </c>
      <c r="M238" s="303">
        <f t="shared" si="69"/>
        <v>0</v>
      </c>
      <c r="N238" s="303">
        <f t="shared" si="70"/>
        <v>22.532288138438037</v>
      </c>
      <c r="O238" s="303">
        <f t="shared" si="71"/>
        <v>0</v>
      </c>
      <c r="P238" s="303">
        <f t="shared" si="72"/>
        <v>0</v>
      </c>
      <c r="Q238" s="303">
        <f t="shared" si="73"/>
        <v>42.240747316848442</v>
      </c>
      <c r="R238" s="303">
        <f t="shared" si="66"/>
        <v>85.787999999999997</v>
      </c>
      <c r="S238" s="213">
        <f t="shared" si="67"/>
        <v>23.841998370130753</v>
      </c>
      <c r="T238" s="378">
        <f t="shared" si="68"/>
        <v>200</v>
      </c>
      <c r="U238" s="303">
        <f t="shared" si="74"/>
        <v>4768.3996740261509</v>
      </c>
      <c r="V238" s="303">
        <f t="shared" si="75"/>
        <v>42.240747316848442</v>
      </c>
      <c r="W238" s="303">
        <f t="shared" si="76"/>
        <v>67.389251053282308</v>
      </c>
      <c r="X238" s="378">
        <f t="shared" si="77"/>
        <v>198.80500000000001</v>
      </c>
      <c r="Y238" s="379">
        <f t="shared" si="78"/>
        <v>13397.32005564779</v>
      </c>
    </row>
    <row r="239" spans="1:25" x14ac:dyDescent="0.25">
      <c r="A239" s="202">
        <f>'09-2022'!A245</f>
        <v>44814.749999999432</v>
      </c>
      <c r="B239" s="362">
        <v>417.05</v>
      </c>
      <c r="C239" s="363">
        <v>46417.665000000001</v>
      </c>
      <c r="D239" s="364">
        <v>26.501999999999999</v>
      </c>
      <c r="E239" s="364">
        <v>2949.6729999999998</v>
      </c>
      <c r="F239" s="239">
        <f t="shared" si="61"/>
        <v>390.548</v>
      </c>
      <c r="G239" s="239">
        <f t="shared" si="62"/>
        <v>43467.991999999998</v>
      </c>
      <c r="H239" s="216">
        <f>'09-2022'!P245</f>
        <v>0</v>
      </c>
      <c r="I239" s="307">
        <f t="shared" si="63"/>
        <v>390.548</v>
      </c>
      <c r="J239" s="303">
        <f t="shared" si="64"/>
        <v>111.2999989757981</v>
      </c>
      <c r="K239" s="338">
        <v>7.47</v>
      </c>
      <c r="L239" s="308">
        <f t="shared" si="65"/>
        <v>85.787999999999997</v>
      </c>
      <c r="M239" s="303">
        <f t="shared" si="69"/>
        <v>0</v>
      </c>
      <c r="N239" s="303">
        <f t="shared" si="70"/>
        <v>22.532288138438037</v>
      </c>
      <c r="O239" s="303">
        <f t="shared" si="71"/>
        <v>0</v>
      </c>
      <c r="P239" s="303">
        <f t="shared" si="72"/>
        <v>0</v>
      </c>
      <c r="Q239" s="303">
        <f t="shared" si="73"/>
        <v>42.240747316848442</v>
      </c>
      <c r="R239" s="303">
        <f t="shared" si="66"/>
        <v>85.787999999999997</v>
      </c>
      <c r="S239" s="213">
        <f t="shared" si="67"/>
        <v>25.511998975798107</v>
      </c>
      <c r="T239" s="378">
        <f t="shared" si="68"/>
        <v>200</v>
      </c>
      <c r="U239" s="303">
        <f t="shared" si="74"/>
        <v>5102.3997951596211</v>
      </c>
      <c r="V239" s="303">
        <f t="shared" si="75"/>
        <v>42.240747316848442</v>
      </c>
      <c r="W239" s="303">
        <f t="shared" si="76"/>
        <v>69.059251658949663</v>
      </c>
      <c r="X239" s="378">
        <f t="shared" si="77"/>
        <v>190.548</v>
      </c>
      <c r="Y239" s="379">
        <f t="shared" si="78"/>
        <v>13159.10228510954</v>
      </c>
    </row>
    <row r="240" spans="1:25" x14ac:dyDescent="0.25">
      <c r="A240" s="202">
        <f>'09-2022'!A246</f>
        <v>44814.791666666097</v>
      </c>
      <c r="B240" s="362">
        <v>382.34899999999999</v>
      </c>
      <c r="C240" s="363">
        <v>40972.106163999997</v>
      </c>
      <c r="D240" s="364">
        <v>0</v>
      </c>
      <c r="E240" s="364">
        <v>0</v>
      </c>
      <c r="F240" s="239">
        <f t="shared" si="61"/>
        <v>382.34899999999999</v>
      </c>
      <c r="G240" s="239">
        <f t="shared" si="62"/>
        <v>40972.106163999997</v>
      </c>
      <c r="H240" s="216">
        <f>'09-2022'!P246</f>
        <v>0</v>
      </c>
      <c r="I240" s="307">
        <f t="shared" si="63"/>
        <v>382.34899999999999</v>
      </c>
      <c r="J240" s="303">
        <f t="shared" si="64"/>
        <v>107.15892068241318</v>
      </c>
      <c r="K240" s="338">
        <v>7.47</v>
      </c>
      <c r="L240" s="308">
        <f t="shared" si="65"/>
        <v>85.787999999999997</v>
      </c>
      <c r="M240" s="303">
        <f t="shared" si="69"/>
        <v>0</v>
      </c>
      <c r="N240" s="303">
        <f t="shared" si="70"/>
        <v>22.532288138438037</v>
      </c>
      <c r="O240" s="303">
        <f t="shared" si="71"/>
        <v>0</v>
      </c>
      <c r="P240" s="303">
        <f t="shared" si="72"/>
        <v>0</v>
      </c>
      <c r="Q240" s="303">
        <f t="shared" si="73"/>
        <v>42.240747316848442</v>
      </c>
      <c r="R240" s="303">
        <f t="shared" si="66"/>
        <v>85.787999999999997</v>
      </c>
      <c r="S240" s="213">
        <f t="shared" si="67"/>
        <v>21.370920682413185</v>
      </c>
      <c r="T240" s="378">
        <f t="shared" si="68"/>
        <v>200</v>
      </c>
      <c r="U240" s="303">
        <f t="shared" si="74"/>
        <v>4274.1841364826369</v>
      </c>
      <c r="V240" s="303">
        <f t="shared" si="75"/>
        <v>42.240747316848442</v>
      </c>
      <c r="W240" s="303">
        <f t="shared" si="76"/>
        <v>64.918173365564741</v>
      </c>
      <c r="X240" s="378">
        <f t="shared" si="77"/>
        <v>182.34899999999999</v>
      </c>
      <c r="Y240" s="379">
        <f t="shared" si="78"/>
        <v>11837.763995037365</v>
      </c>
    </row>
    <row r="241" spans="1:25" x14ac:dyDescent="0.25">
      <c r="A241" s="202">
        <f>'09-2022'!A247</f>
        <v>44814.833333332761</v>
      </c>
      <c r="B241" s="362">
        <v>379.709</v>
      </c>
      <c r="C241" s="363">
        <v>39687.894084</v>
      </c>
      <c r="D241" s="364">
        <v>0</v>
      </c>
      <c r="E241" s="364">
        <v>0</v>
      </c>
      <c r="F241" s="239">
        <f t="shared" si="61"/>
        <v>379.709</v>
      </c>
      <c r="G241" s="239">
        <f t="shared" si="62"/>
        <v>39687.894084</v>
      </c>
      <c r="H241" s="216">
        <f>'09-2022'!P247</f>
        <v>0</v>
      </c>
      <c r="I241" s="307">
        <f t="shared" si="63"/>
        <v>379.709</v>
      </c>
      <c r="J241" s="303">
        <f t="shared" si="64"/>
        <v>104.5218682833433</v>
      </c>
      <c r="K241" s="338">
        <v>7.47</v>
      </c>
      <c r="L241" s="308">
        <f t="shared" si="65"/>
        <v>85.787999999999997</v>
      </c>
      <c r="M241" s="303">
        <f t="shared" si="69"/>
        <v>0</v>
      </c>
      <c r="N241" s="303">
        <f t="shared" si="70"/>
        <v>22.532288138438037</v>
      </c>
      <c r="O241" s="303">
        <f t="shared" si="71"/>
        <v>0</v>
      </c>
      <c r="P241" s="303">
        <f t="shared" si="72"/>
        <v>0</v>
      </c>
      <c r="Q241" s="303">
        <f t="shared" si="73"/>
        <v>42.240747316848442</v>
      </c>
      <c r="R241" s="303">
        <f t="shared" si="66"/>
        <v>85.787999999999997</v>
      </c>
      <c r="S241" s="213">
        <f t="shared" si="67"/>
        <v>18.733868283343298</v>
      </c>
      <c r="T241" s="378">
        <f t="shared" si="68"/>
        <v>200</v>
      </c>
      <c r="U241" s="303">
        <f t="shared" si="74"/>
        <v>3746.7736566686599</v>
      </c>
      <c r="V241" s="303">
        <f t="shared" si="75"/>
        <v>42.240747316848442</v>
      </c>
      <c r="W241" s="303">
        <f t="shared" si="76"/>
        <v>62.281120966494854</v>
      </c>
      <c r="X241" s="378">
        <f t="shared" si="77"/>
        <v>179.709</v>
      </c>
      <c r="Y241" s="379">
        <f t="shared" si="78"/>
        <v>11192.477967767823</v>
      </c>
    </row>
    <row r="242" spans="1:25" x14ac:dyDescent="0.25">
      <c r="A242" s="202">
        <f>'09-2022'!A248</f>
        <v>44814.874999999425</v>
      </c>
      <c r="B242" s="362">
        <v>377.392</v>
      </c>
      <c r="C242" s="363">
        <v>37744.071287999999</v>
      </c>
      <c r="D242" s="364">
        <v>0</v>
      </c>
      <c r="E242" s="364">
        <v>0</v>
      </c>
      <c r="F242" s="239">
        <f t="shared" si="61"/>
        <v>377.392</v>
      </c>
      <c r="G242" s="239">
        <f t="shared" si="62"/>
        <v>37744.071287999999</v>
      </c>
      <c r="H242" s="216">
        <f>'09-2022'!P248</f>
        <v>0</v>
      </c>
      <c r="I242" s="307">
        <f t="shared" si="63"/>
        <v>377.392</v>
      </c>
      <c r="J242" s="303">
        <f t="shared" si="64"/>
        <v>100.0129077669903</v>
      </c>
      <c r="K242" s="338">
        <v>7.47</v>
      </c>
      <c r="L242" s="308">
        <f t="shared" si="65"/>
        <v>85.787999999999997</v>
      </c>
      <c r="M242" s="303">
        <f t="shared" si="69"/>
        <v>0</v>
      </c>
      <c r="N242" s="303">
        <f t="shared" si="70"/>
        <v>22.532288138438037</v>
      </c>
      <c r="O242" s="303">
        <f t="shared" si="71"/>
        <v>0</v>
      </c>
      <c r="P242" s="303">
        <f t="shared" si="72"/>
        <v>0</v>
      </c>
      <c r="Q242" s="303">
        <f t="shared" si="73"/>
        <v>42.240747316848442</v>
      </c>
      <c r="R242" s="303">
        <f t="shared" si="66"/>
        <v>85.787999999999997</v>
      </c>
      <c r="S242" s="213">
        <f t="shared" si="67"/>
        <v>14.224907766990299</v>
      </c>
      <c r="T242" s="378">
        <f t="shared" si="68"/>
        <v>200</v>
      </c>
      <c r="U242" s="303">
        <f t="shared" si="74"/>
        <v>2844.98155339806</v>
      </c>
      <c r="V242" s="303">
        <f t="shared" si="75"/>
        <v>42.240747316848442</v>
      </c>
      <c r="W242" s="303">
        <f t="shared" si="76"/>
        <v>57.772160450141854</v>
      </c>
      <c r="X242" s="378">
        <f t="shared" si="77"/>
        <v>177.392</v>
      </c>
      <c r="Y242" s="379">
        <f t="shared" si="78"/>
        <v>10248.319086571564</v>
      </c>
    </row>
    <row r="243" spans="1:25" x14ac:dyDescent="0.25">
      <c r="A243" s="202">
        <f>'09-2022'!A249</f>
        <v>44814.916666666089</v>
      </c>
      <c r="B243" s="362">
        <v>350.399</v>
      </c>
      <c r="C243" s="363">
        <v>32289.901832000003</v>
      </c>
      <c r="D243" s="364">
        <v>0</v>
      </c>
      <c r="E243" s="364">
        <v>0</v>
      </c>
      <c r="F243" s="239">
        <f t="shared" si="61"/>
        <v>350.399</v>
      </c>
      <c r="G243" s="239">
        <f t="shared" si="62"/>
        <v>32289.901832000003</v>
      </c>
      <c r="H243" s="216">
        <f>'09-2022'!P249</f>
        <v>0</v>
      </c>
      <c r="I243" s="307">
        <f t="shared" si="63"/>
        <v>350.399</v>
      </c>
      <c r="J243" s="303">
        <f t="shared" si="64"/>
        <v>92.151809314524314</v>
      </c>
      <c r="K243" s="338">
        <v>7.47</v>
      </c>
      <c r="L243" s="308">
        <f t="shared" si="65"/>
        <v>85.787999999999997</v>
      </c>
      <c r="M243" s="303">
        <f t="shared" si="69"/>
        <v>0</v>
      </c>
      <c r="N243" s="303">
        <f t="shared" si="70"/>
        <v>22.532288138438037</v>
      </c>
      <c r="O243" s="303">
        <f t="shared" si="71"/>
        <v>0</v>
      </c>
      <c r="P243" s="303">
        <f t="shared" si="72"/>
        <v>0</v>
      </c>
      <c r="Q243" s="303">
        <f t="shared" si="73"/>
        <v>42.240747316848442</v>
      </c>
      <c r="R243" s="303">
        <f t="shared" si="66"/>
        <v>85.787999999999997</v>
      </c>
      <c r="S243" s="213">
        <f t="shared" si="67"/>
        <v>6.3638093145243175</v>
      </c>
      <c r="T243" s="378">
        <f t="shared" si="68"/>
        <v>200</v>
      </c>
      <c r="U243" s="303">
        <f t="shared" si="74"/>
        <v>1272.7618629048634</v>
      </c>
      <c r="V243" s="303">
        <f t="shared" si="75"/>
        <v>42.240747316848442</v>
      </c>
      <c r="W243" s="303">
        <f t="shared" si="76"/>
        <v>49.911061997675873</v>
      </c>
      <c r="X243" s="378">
        <f t="shared" si="77"/>
        <v>150.399</v>
      </c>
      <c r="Y243" s="379">
        <f t="shared" si="78"/>
        <v>7506.5738133884533</v>
      </c>
    </row>
    <row r="244" spans="1:25" x14ac:dyDescent="0.25">
      <c r="A244" s="202">
        <f>'09-2022'!A250</f>
        <v>44814.958333332754</v>
      </c>
      <c r="B244" s="362">
        <v>331.815</v>
      </c>
      <c r="C244" s="363">
        <v>27308.078724999999</v>
      </c>
      <c r="D244" s="364">
        <v>0</v>
      </c>
      <c r="E244" s="364">
        <v>0</v>
      </c>
      <c r="F244" s="239">
        <f t="shared" si="61"/>
        <v>331.815</v>
      </c>
      <c r="G244" s="239">
        <f t="shared" si="62"/>
        <v>27308.078724999999</v>
      </c>
      <c r="H244" s="216">
        <f>'09-2022'!P250</f>
        <v>0</v>
      </c>
      <c r="I244" s="307">
        <f t="shared" si="63"/>
        <v>331.815</v>
      </c>
      <c r="J244" s="303">
        <f t="shared" si="64"/>
        <v>82.299108614740135</v>
      </c>
      <c r="K244" s="338">
        <v>7.47</v>
      </c>
      <c r="L244" s="308">
        <f t="shared" si="65"/>
        <v>85.787999999999997</v>
      </c>
      <c r="M244" s="303">
        <f t="shared" si="69"/>
        <v>0</v>
      </c>
      <c r="N244" s="303">
        <f t="shared" si="70"/>
        <v>22.532288138438037</v>
      </c>
      <c r="O244" s="303">
        <f t="shared" si="71"/>
        <v>0</v>
      </c>
      <c r="P244" s="303">
        <f t="shared" si="72"/>
        <v>0</v>
      </c>
      <c r="Q244" s="303">
        <f t="shared" si="73"/>
        <v>42.240747316848442</v>
      </c>
      <c r="R244" s="303">
        <f t="shared" si="66"/>
        <v>85.787999999999997</v>
      </c>
      <c r="S244" s="213">
        <f t="shared" si="67"/>
        <v>0</v>
      </c>
      <c r="T244" s="378">
        <f t="shared" si="68"/>
        <v>200</v>
      </c>
      <c r="U244" s="303">
        <f t="shared" si="74"/>
        <v>0</v>
      </c>
      <c r="V244" s="303">
        <f t="shared" si="75"/>
        <v>42.240747316848442</v>
      </c>
      <c r="W244" s="303">
        <f t="shared" si="76"/>
        <v>40.058361297891693</v>
      </c>
      <c r="X244" s="378">
        <f t="shared" si="77"/>
        <v>131.815</v>
      </c>
      <c r="Y244" s="379">
        <f t="shared" si="78"/>
        <v>5280.2928944815931</v>
      </c>
    </row>
    <row r="245" spans="1:25" x14ac:dyDescent="0.25">
      <c r="A245" s="202">
        <f>'09-2022'!A251</f>
        <v>44814.999999999418</v>
      </c>
      <c r="B245" s="362">
        <v>302.53800000000001</v>
      </c>
      <c r="C245" s="363">
        <v>23058.351779999997</v>
      </c>
      <c r="D245" s="364">
        <v>0</v>
      </c>
      <c r="E245" s="364">
        <v>0</v>
      </c>
      <c r="F245" s="239">
        <f t="shared" si="61"/>
        <v>302.53800000000001</v>
      </c>
      <c r="G245" s="239">
        <f t="shared" si="62"/>
        <v>23058.351779999997</v>
      </c>
      <c r="H245" s="216">
        <f>'09-2022'!P251</f>
        <v>0</v>
      </c>
      <c r="I245" s="307">
        <f t="shared" si="63"/>
        <v>302.53800000000001</v>
      </c>
      <c r="J245" s="303">
        <f t="shared" si="64"/>
        <v>76.21638200821053</v>
      </c>
      <c r="K245" s="338">
        <v>7.47</v>
      </c>
      <c r="L245" s="308">
        <f t="shared" si="65"/>
        <v>85.787999999999997</v>
      </c>
      <c r="M245" s="303">
        <f t="shared" si="69"/>
        <v>0</v>
      </c>
      <c r="N245" s="303">
        <f t="shared" si="70"/>
        <v>22.532288138438037</v>
      </c>
      <c r="O245" s="303">
        <f t="shared" si="71"/>
        <v>0</v>
      </c>
      <c r="P245" s="303">
        <f t="shared" si="72"/>
        <v>0</v>
      </c>
      <c r="Q245" s="303">
        <f t="shared" si="73"/>
        <v>42.240747316848442</v>
      </c>
      <c r="R245" s="303">
        <f t="shared" si="66"/>
        <v>85.787999999999997</v>
      </c>
      <c r="S245" s="213">
        <f t="shared" si="67"/>
        <v>0</v>
      </c>
      <c r="T245" s="378">
        <f t="shared" si="68"/>
        <v>200</v>
      </c>
      <c r="U245" s="303">
        <f t="shared" si="74"/>
        <v>0</v>
      </c>
      <c r="V245" s="303">
        <f t="shared" si="75"/>
        <v>42.240747316848442</v>
      </c>
      <c r="W245" s="303">
        <f t="shared" si="76"/>
        <v>33.975634691362089</v>
      </c>
      <c r="X245" s="378">
        <f t="shared" si="77"/>
        <v>102.53800000000001</v>
      </c>
      <c r="Y245" s="379">
        <f t="shared" si="78"/>
        <v>3483.7936299828862</v>
      </c>
    </row>
    <row r="246" spans="1:25" x14ac:dyDescent="0.25">
      <c r="A246" s="202">
        <f>'09-2022'!A252</f>
        <v>44815.041666666082</v>
      </c>
      <c r="B246" s="360">
        <v>277.62599999999998</v>
      </c>
      <c r="C246" s="361">
        <v>18934.144121999998</v>
      </c>
      <c r="D246" s="364">
        <v>0</v>
      </c>
      <c r="E246" s="364">
        <v>0</v>
      </c>
      <c r="F246" s="239">
        <f t="shared" si="61"/>
        <v>277.62599999999998</v>
      </c>
      <c r="G246" s="239">
        <f t="shared" si="62"/>
        <v>18934.144121999998</v>
      </c>
      <c r="H246" s="216">
        <f>'09-2022'!P252</f>
        <v>0</v>
      </c>
      <c r="I246" s="307">
        <f t="shared" si="63"/>
        <v>277.62599999999998</v>
      </c>
      <c r="J246" s="303">
        <f t="shared" si="64"/>
        <v>68.20018341942037</v>
      </c>
      <c r="K246" s="338">
        <v>7.47</v>
      </c>
      <c r="L246" s="308">
        <f t="shared" si="65"/>
        <v>85.787999999999997</v>
      </c>
      <c r="M246" s="303">
        <f t="shared" si="69"/>
        <v>0</v>
      </c>
      <c r="N246" s="303">
        <f t="shared" si="70"/>
        <v>22.532288138438037</v>
      </c>
      <c r="O246" s="303">
        <f t="shared" si="71"/>
        <v>0</v>
      </c>
      <c r="P246" s="303">
        <f t="shared" si="72"/>
        <v>0</v>
      </c>
      <c r="Q246" s="303">
        <f t="shared" si="73"/>
        <v>42.240747316848442</v>
      </c>
      <c r="R246" s="303">
        <f t="shared" si="66"/>
        <v>85.787999999999997</v>
      </c>
      <c r="S246" s="213">
        <f t="shared" si="67"/>
        <v>0</v>
      </c>
      <c r="T246" s="378">
        <f t="shared" si="68"/>
        <v>200</v>
      </c>
      <c r="U246" s="303">
        <f t="shared" si="74"/>
        <v>0</v>
      </c>
      <c r="V246" s="303">
        <f t="shared" si="75"/>
        <v>42.240747316848442</v>
      </c>
      <c r="W246" s="303">
        <f t="shared" si="76"/>
        <v>25.959436102571928</v>
      </c>
      <c r="X246" s="378">
        <f t="shared" si="77"/>
        <v>77.625999999999976</v>
      </c>
      <c r="Y246" s="379">
        <f t="shared" si="78"/>
        <v>2015.1271868982478</v>
      </c>
    </row>
    <row r="247" spans="1:25" x14ac:dyDescent="0.25">
      <c r="A247" s="202">
        <f>'09-2022'!A253</f>
        <v>44815.083333332746</v>
      </c>
      <c r="B247" s="362">
        <v>261.60399999999998</v>
      </c>
      <c r="C247" s="363">
        <v>16470.362508000002</v>
      </c>
      <c r="D247" s="364">
        <v>0</v>
      </c>
      <c r="E247" s="364">
        <v>0</v>
      </c>
      <c r="F247" s="239">
        <f t="shared" si="61"/>
        <v>261.60399999999998</v>
      </c>
      <c r="G247" s="239">
        <f t="shared" si="62"/>
        <v>16470.362508000002</v>
      </c>
      <c r="H247" s="216">
        <f>'09-2022'!P253</f>
        <v>0</v>
      </c>
      <c r="I247" s="307">
        <f t="shared" si="63"/>
        <v>261.60399999999998</v>
      </c>
      <c r="J247" s="303">
        <f t="shared" si="64"/>
        <v>62.959138652314195</v>
      </c>
      <c r="K247" s="338">
        <v>7.47</v>
      </c>
      <c r="L247" s="308">
        <f t="shared" si="65"/>
        <v>85.787999999999997</v>
      </c>
      <c r="M247" s="303">
        <f t="shared" si="69"/>
        <v>0</v>
      </c>
      <c r="N247" s="303">
        <f t="shared" si="70"/>
        <v>22.532288138438037</v>
      </c>
      <c r="O247" s="303">
        <f t="shared" si="71"/>
        <v>0</v>
      </c>
      <c r="P247" s="303">
        <f t="shared" si="72"/>
        <v>0</v>
      </c>
      <c r="Q247" s="303">
        <f t="shared" si="73"/>
        <v>42.240747316848442</v>
      </c>
      <c r="R247" s="303">
        <f t="shared" si="66"/>
        <v>85.787999999999997</v>
      </c>
      <c r="S247" s="213">
        <f t="shared" si="67"/>
        <v>0</v>
      </c>
      <c r="T247" s="378">
        <f t="shared" si="68"/>
        <v>200</v>
      </c>
      <c r="U247" s="303">
        <f t="shared" si="74"/>
        <v>0</v>
      </c>
      <c r="V247" s="303">
        <f t="shared" si="75"/>
        <v>42.240747316848442</v>
      </c>
      <c r="W247" s="303">
        <f t="shared" si="76"/>
        <v>20.718391335465753</v>
      </c>
      <c r="X247" s="378">
        <f t="shared" si="77"/>
        <v>61.603999999999985</v>
      </c>
      <c r="Y247" s="379">
        <f t="shared" si="78"/>
        <v>1276.3357798300319</v>
      </c>
    </row>
    <row r="248" spans="1:25" x14ac:dyDescent="0.25">
      <c r="A248" s="202">
        <f>'09-2022'!A254</f>
        <v>44815.124999999411</v>
      </c>
      <c r="B248" s="362">
        <v>245.43799999999999</v>
      </c>
      <c r="C248" s="363">
        <v>14745.941464</v>
      </c>
      <c r="D248" s="364">
        <v>0</v>
      </c>
      <c r="E248" s="364">
        <v>0</v>
      </c>
      <c r="F248" s="239">
        <f t="shared" si="61"/>
        <v>245.43799999999999</v>
      </c>
      <c r="G248" s="239">
        <f t="shared" si="62"/>
        <v>14745.941464</v>
      </c>
      <c r="H248" s="216">
        <f>'09-2022'!P254</f>
        <v>0</v>
      </c>
      <c r="I248" s="307">
        <f t="shared" si="63"/>
        <v>245.43799999999999</v>
      </c>
      <c r="J248" s="303">
        <f t="shared" si="64"/>
        <v>60.080107660590457</v>
      </c>
      <c r="K248" s="338">
        <v>7.47</v>
      </c>
      <c r="L248" s="308">
        <f t="shared" si="65"/>
        <v>85.787999999999997</v>
      </c>
      <c r="M248" s="303">
        <f t="shared" si="69"/>
        <v>0</v>
      </c>
      <c r="N248" s="303">
        <f t="shared" si="70"/>
        <v>22.532288138438037</v>
      </c>
      <c r="O248" s="303">
        <f t="shared" si="71"/>
        <v>0</v>
      </c>
      <c r="P248" s="303">
        <f t="shared" si="72"/>
        <v>0</v>
      </c>
      <c r="Q248" s="303">
        <f t="shared" si="73"/>
        <v>42.240747316848442</v>
      </c>
      <c r="R248" s="303">
        <f t="shared" si="66"/>
        <v>85.787999999999997</v>
      </c>
      <c r="S248" s="213">
        <f t="shared" si="67"/>
        <v>0</v>
      </c>
      <c r="T248" s="378">
        <f t="shared" si="68"/>
        <v>200</v>
      </c>
      <c r="U248" s="303">
        <f t="shared" si="74"/>
        <v>0</v>
      </c>
      <c r="V248" s="303">
        <f t="shared" si="75"/>
        <v>42.240747316848442</v>
      </c>
      <c r="W248" s="303">
        <f t="shared" si="76"/>
        <v>17.839360343742015</v>
      </c>
      <c r="X248" s="378">
        <f t="shared" si="77"/>
        <v>45.437999999999988</v>
      </c>
      <c r="Y248" s="379">
        <f t="shared" si="78"/>
        <v>810.58485529894949</v>
      </c>
    </row>
    <row r="249" spans="1:25" x14ac:dyDescent="0.25">
      <c r="A249" s="202">
        <f>'09-2022'!A255</f>
        <v>44815.166666666075</v>
      </c>
      <c r="B249" s="362">
        <v>239.26300000000001</v>
      </c>
      <c r="C249" s="363">
        <v>13836.451343000001</v>
      </c>
      <c r="D249" s="364">
        <v>0</v>
      </c>
      <c r="E249" s="364">
        <v>0</v>
      </c>
      <c r="F249" s="239">
        <f t="shared" si="61"/>
        <v>239.26300000000001</v>
      </c>
      <c r="G249" s="239">
        <f t="shared" si="62"/>
        <v>13836.451343000001</v>
      </c>
      <c r="H249" s="216">
        <f>'09-2022'!P255</f>
        <v>0</v>
      </c>
      <c r="I249" s="307">
        <f t="shared" si="63"/>
        <v>239.26300000000001</v>
      </c>
      <c r="J249" s="303">
        <f t="shared" si="64"/>
        <v>57.829465245357618</v>
      </c>
      <c r="K249" s="338">
        <v>7.47</v>
      </c>
      <c r="L249" s="308">
        <f t="shared" si="65"/>
        <v>85.787999999999997</v>
      </c>
      <c r="M249" s="303">
        <f t="shared" si="69"/>
        <v>0</v>
      </c>
      <c r="N249" s="303">
        <f t="shared" si="70"/>
        <v>22.532288138438037</v>
      </c>
      <c r="O249" s="303">
        <f t="shared" si="71"/>
        <v>0</v>
      </c>
      <c r="P249" s="303">
        <f t="shared" si="72"/>
        <v>0</v>
      </c>
      <c r="Q249" s="303">
        <f t="shared" si="73"/>
        <v>42.240747316848442</v>
      </c>
      <c r="R249" s="303">
        <f t="shared" si="66"/>
        <v>85.787999999999997</v>
      </c>
      <c r="S249" s="213">
        <f t="shared" si="67"/>
        <v>0</v>
      </c>
      <c r="T249" s="378">
        <f t="shared" si="68"/>
        <v>200</v>
      </c>
      <c r="U249" s="303">
        <f t="shared" si="74"/>
        <v>0</v>
      </c>
      <c r="V249" s="303">
        <f t="shared" si="75"/>
        <v>42.240747316848442</v>
      </c>
      <c r="W249" s="303">
        <f t="shared" si="76"/>
        <v>15.588717928509176</v>
      </c>
      <c r="X249" s="378">
        <f t="shared" si="77"/>
        <v>39.263000000000005</v>
      </c>
      <c r="Y249" s="379">
        <f t="shared" si="78"/>
        <v>612.0598320270559</v>
      </c>
    </row>
    <row r="250" spans="1:25" x14ac:dyDescent="0.25">
      <c r="A250" s="202">
        <f>'09-2022'!A256</f>
        <v>44815.208333332739</v>
      </c>
      <c r="B250" s="362">
        <v>256.05</v>
      </c>
      <c r="C250" s="363">
        <v>13952.164500000001</v>
      </c>
      <c r="D250" s="364">
        <v>17.042999999999999</v>
      </c>
      <c r="E250" s="364">
        <v>928.67399999999998</v>
      </c>
      <c r="F250" s="239">
        <f t="shared" si="61"/>
        <v>239.00700000000001</v>
      </c>
      <c r="G250" s="239">
        <f t="shared" si="62"/>
        <v>13023.4905</v>
      </c>
      <c r="H250" s="216">
        <f>'09-2022'!P256</f>
        <v>0</v>
      </c>
      <c r="I250" s="307">
        <f t="shared" si="63"/>
        <v>239.00700000000001</v>
      </c>
      <c r="J250" s="303">
        <f t="shared" si="64"/>
        <v>54.489996108900577</v>
      </c>
      <c r="K250" s="338">
        <v>7.47</v>
      </c>
      <c r="L250" s="308">
        <f t="shared" si="65"/>
        <v>85.787999999999997</v>
      </c>
      <c r="M250" s="303">
        <f t="shared" si="69"/>
        <v>0</v>
      </c>
      <c r="N250" s="303">
        <f t="shared" si="70"/>
        <v>22.532288138438037</v>
      </c>
      <c r="O250" s="303">
        <f t="shared" si="71"/>
        <v>0</v>
      </c>
      <c r="P250" s="303">
        <f t="shared" si="72"/>
        <v>0</v>
      </c>
      <c r="Q250" s="303">
        <f t="shared" si="73"/>
        <v>42.240747316848442</v>
      </c>
      <c r="R250" s="303">
        <f t="shared" si="66"/>
        <v>85.787999999999997</v>
      </c>
      <c r="S250" s="213">
        <f t="shared" si="67"/>
        <v>0</v>
      </c>
      <c r="T250" s="378">
        <f t="shared" si="68"/>
        <v>200</v>
      </c>
      <c r="U250" s="303">
        <f t="shared" si="74"/>
        <v>0</v>
      </c>
      <c r="V250" s="303">
        <f t="shared" si="75"/>
        <v>42.240747316848442</v>
      </c>
      <c r="W250" s="303">
        <f t="shared" si="76"/>
        <v>12.249248792052136</v>
      </c>
      <c r="X250" s="378">
        <f t="shared" si="77"/>
        <v>39.007000000000005</v>
      </c>
      <c r="Y250" s="379">
        <f t="shared" si="78"/>
        <v>477.80644763157773</v>
      </c>
    </row>
    <row r="251" spans="1:25" x14ac:dyDescent="0.25">
      <c r="A251" s="202">
        <f>'09-2022'!A257</f>
        <v>44815.249999999403</v>
      </c>
      <c r="B251" s="362">
        <v>258.64999999999998</v>
      </c>
      <c r="C251" s="363">
        <v>14510.264999999999</v>
      </c>
      <c r="D251" s="364">
        <v>19.372</v>
      </c>
      <c r="E251" s="364">
        <v>1086.769</v>
      </c>
      <c r="F251" s="239">
        <f t="shared" si="61"/>
        <v>239.27799999999996</v>
      </c>
      <c r="G251" s="239">
        <f t="shared" si="62"/>
        <v>13423.495999999999</v>
      </c>
      <c r="H251" s="216">
        <f>'09-2022'!P257</f>
        <v>0</v>
      </c>
      <c r="I251" s="307">
        <f t="shared" si="63"/>
        <v>239.27799999999996</v>
      </c>
      <c r="J251" s="303">
        <f t="shared" si="64"/>
        <v>56.100000835847851</v>
      </c>
      <c r="K251" s="338">
        <v>7.47</v>
      </c>
      <c r="L251" s="308">
        <f t="shared" si="65"/>
        <v>85.787999999999997</v>
      </c>
      <c r="M251" s="303">
        <f t="shared" si="69"/>
        <v>0</v>
      </c>
      <c r="N251" s="303">
        <f t="shared" si="70"/>
        <v>22.532288138438037</v>
      </c>
      <c r="O251" s="303">
        <f t="shared" si="71"/>
        <v>0</v>
      </c>
      <c r="P251" s="303">
        <f t="shared" si="72"/>
        <v>0</v>
      </c>
      <c r="Q251" s="303">
        <f t="shared" si="73"/>
        <v>42.240747316848442</v>
      </c>
      <c r="R251" s="303">
        <f t="shared" si="66"/>
        <v>85.787999999999997</v>
      </c>
      <c r="S251" s="213">
        <f t="shared" si="67"/>
        <v>0</v>
      </c>
      <c r="T251" s="378">
        <f t="shared" si="68"/>
        <v>200</v>
      </c>
      <c r="U251" s="303">
        <f t="shared" si="74"/>
        <v>0</v>
      </c>
      <c r="V251" s="303">
        <f t="shared" si="75"/>
        <v>42.240747316848442</v>
      </c>
      <c r="W251" s="303">
        <f t="shared" si="76"/>
        <v>13.859253518999409</v>
      </c>
      <c r="X251" s="378">
        <f t="shared" si="77"/>
        <v>39.277999999999963</v>
      </c>
      <c r="Y251" s="379">
        <f t="shared" si="78"/>
        <v>544.36375971925827</v>
      </c>
    </row>
    <row r="252" spans="1:25" x14ac:dyDescent="0.25">
      <c r="A252" s="202">
        <f>'09-2022'!A258</f>
        <v>44815.291666666068</v>
      </c>
      <c r="B252" s="362">
        <v>271.60000000000002</v>
      </c>
      <c r="C252" s="363">
        <v>16296</v>
      </c>
      <c r="D252" s="364">
        <v>27.902000000000001</v>
      </c>
      <c r="E252" s="364">
        <v>1674.12</v>
      </c>
      <c r="F252" s="239">
        <f t="shared" si="61"/>
        <v>243.69800000000004</v>
      </c>
      <c r="G252" s="239">
        <f t="shared" si="62"/>
        <v>14621.880000000001</v>
      </c>
      <c r="H252" s="216">
        <f>'09-2022'!P258</f>
        <v>0</v>
      </c>
      <c r="I252" s="307">
        <f t="shared" si="63"/>
        <v>243.69800000000004</v>
      </c>
      <c r="J252" s="303">
        <f t="shared" si="64"/>
        <v>59.999999999999993</v>
      </c>
      <c r="K252" s="338">
        <v>7.47</v>
      </c>
      <c r="L252" s="308">
        <f t="shared" si="65"/>
        <v>85.787999999999997</v>
      </c>
      <c r="M252" s="303">
        <f t="shared" si="69"/>
        <v>0</v>
      </c>
      <c r="N252" s="303">
        <f t="shared" si="70"/>
        <v>22.532288138438037</v>
      </c>
      <c r="O252" s="303">
        <f t="shared" si="71"/>
        <v>0</v>
      </c>
      <c r="P252" s="303">
        <f t="shared" si="72"/>
        <v>0</v>
      </c>
      <c r="Q252" s="303">
        <f t="shared" si="73"/>
        <v>42.240747316848442</v>
      </c>
      <c r="R252" s="303">
        <f t="shared" si="66"/>
        <v>85.787999999999997</v>
      </c>
      <c r="S252" s="213">
        <f t="shared" si="67"/>
        <v>0</v>
      </c>
      <c r="T252" s="378">
        <f t="shared" si="68"/>
        <v>200</v>
      </c>
      <c r="U252" s="303">
        <f t="shared" si="74"/>
        <v>0</v>
      </c>
      <c r="V252" s="303">
        <f t="shared" si="75"/>
        <v>42.240747316848442</v>
      </c>
      <c r="W252" s="303">
        <f t="shared" si="76"/>
        <v>17.759252683151551</v>
      </c>
      <c r="X252" s="378">
        <f t="shared" si="77"/>
        <v>43.698000000000036</v>
      </c>
      <c r="Y252" s="379">
        <f t="shared" si="78"/>
        <v>776.04382374835711</v>
      </c>
    </row>
    <row r="253" spans="1:25" x14ac:dyDescent="0.25">
      <c r="A253" s="202">
        <f>'09-2022'!A259</f>
        <v>44815.333333332732</v>
      </c>
      <c r="B253" s="362">
        <v>253.006</v>
      </c>
      <c r="C253" s="363">
        <v>14958.764719999999</v>
      </c>
      <c r="D253" s="364">
        <v>0</v>
      </c>
      <c r="E253" s="364">
        <v>0</v>
      </c>
      <c r="F253" s="239">
        <f t="shared" si="61"/>
        <v>253.006</v>
      </c>
      <c r="G253" s="239">
        <f t="shared" si="62"/>
        <v>14958.764719999999</v>
      </c>
      <c r="H253" s="216">
        <f>'09-2022'!P259</f>
        <v>0</v>
      </c>
      <c r="I253" s="307">
        <f t="shared" si="63"/>
        <v>253.006</v>
      </c>
      <c r="J253" s="303">
        <f t="shared" si="64"/>
        <v>59.124150099207128</v>
      </c>
      <c r="K253" s="338">
        <v>7.47</v>
      </c>
      <c r="L253" s="308">
        <f t="shared" si="65"/>
        <v>85.787999999999997</v>
      </c>
      <c r="M253" s="303">
        <f t="shared" si="69"/>
        <v>0</v>
      </c>
      <c r="N253" s="303">
        <f t="shared" si="70"/>
        <v>22.532288138438037</v>
      </c>
      <c r="O253" s="303">
        <f t="shared" si="71"/>
        <v>0</v>
      </c>
      <c r="P253" s="303">
        <f t="shared" si="72"/>
        <v>0</v>
      </c>
      <c r="Q253" s="303">
        <f t="shared" si="73"/>
        <v>42.240747316848442</v>
      </c>
      <c r="R253" s="303">
        <f t="shared" si="66"/>
        <v>85.787999999999997</v>
      </c>
      <c r="S253" s="213">
        <f t="shared" si="67"/>
        <v>0</v>
      </c>
      <c r="T253" s="378">
        <f t="shared" si="68"/>
        <v>200</v>
      </c>
      <c r="U253" s="303">
        <f t="shared" si="74"/>
        <v>0</v>
      </c>
      <c r="V253" s="303">
        <f t="shared" si="75"/>
        <v>42.240747316848442</v>
      </c>
      <c r="W253" s="303">
        <f t="shared" si="76"/>
        <v>16.883402782358687</v>
      </c>
      <c r="X253" s="378">
        <f t="shared" si="77"/>
        <v>53.006</v>
      </c>
      <c r="Y253" s="379">
        <f t="shared" si="78"/>
        <v>894.92164788170453</v>
      </c>
    </row>
    <row r="254" spans="1:25" x14ac:dyDescent="0.25">
      <c r="A254" s="202">
        <f>'09-2022'!A260</f>
        <v>44815.374999999396</v>
      </c>
      <c r="B254" s="362">
        <v>320.5</v>
      </c>
      <c r="C254" s="363">
        <v>19585.755000000001</v>
      </c>
      <c r="D254" s="364">
        <v>50.082999999999998</v>
      </c>
      <c r="E254" s="364">
        <v>3060.5720000000001</v>
      </c>
      <c r="F254" s="239">
        <f t="shared" si="61"/>
        <v>270.41700000000003</v>
      </c>
      <c r="G254" s="239">
        <f t="shared" si="62"/>
        <v>16525.183000000001</v>
      </c>
      <c r="H254" s="216">
        <f>'09-2022'!P260</f>
        <v>0</v>
      </c>
      <c r="I254" s="307">
        <f t="shared" si="63"/>
        <v>270.41700000000003</v>
      </c>
      <c r="J254" s="303">
        <f t="shared" si="64"/>
        <v>61.110000480739004</v>
      </c>
      <c r="K254" s="338">
        <v>7.47</v>
      </c>
      <c r="L254" s="308">
        <f t="shared" si="65"/>
        <v>85.787999999999997</v>
      </c>
      <c r="M254" s="303">
        <f t="shared" si="69"/>
        <v>0</v>
      </c>
      <c r="N254" s="303">
        <f t="shared" si="70"/>
        <v>22.532288138438037</v>
      </c>
      <c r="O254" s="303">
        <f t="shared" si="71"/>
        <v>0</v>
      </c>
      <c r="P254" s="303">
        <f t="shared" si="72"/>
        <v>0</v>
      </c>
      <c r="Q254" s="303">
        <f t="shared" si="73"/>
        <v>42.240747316848442</v>
      </c>
      <c r="R254" s="303">
        <f t="shared" si="66"/>
        <v>85.787999999999997</v>
      </c>
      <c r="S254" s="213">
        <f t="shared" si="67"/>
        <v>0</v>
      </c>
      <c r="T254" s="378">
        <f t="shared" si="68"/>
        <v>200</v>
      </c>
      <c r="U254" s="303">
        <f t="shared" si="74"/>
        <v>0</v>
      </c>
      <c r="V254" s="303">
        <f t="shared" si="75"/>
        <v>42.240747316848442</v>
      </c>
      <c r="W254" s="303">
        <f t="shared" si="76"/>
        <v>18.869253163890562</v>
      </c>
      <c r="X254" s="378">
        <f t="shared" si="77"/>
        <v>70.41700000000003</v>
      </c>
      <c r="Y254" s="379">
        <f t="shared" si="78"/>
        <v>1328.7162000416822</v>
      </c>
    </row>
    <row r="255" spans="1:25" x14ac:dyDescent="0.25">
      <c r="A255" s="202">
        <f>'09-2022'!A261</f>
        <v>44815.41666666606</v>
      </c>
      <c r="B255" s="362">
        <v>298.24299999999999</v>
      </c>
      <c r="C255" s="363">
        <v>19165.511671</v>
      </c>
      <c r="D255" s="364">
        <v>0</v>
      </c>
      <c r="E255" s="364">
        <v>0</v>
      </c>
      <c r="F255" s="239">
        <f t="shared" si="61"/>
        <v>298.24299999999999</v>
      </c>
      <c r="G255" s="239">
        <f t="shared" si="62"/>
        <v>19165.511671</v>
      </c>
      <c r="H255" s="216">
        <f>'09-2022'!P261</f>
        <v>0</v>
      </c>
      <c r="I255" s="307">
        <f t="shared" si="63"/>
        <v>298.24299999999999</v>
      </c>
      <c r="J255" s="303">
        <f t="shared" si="64"/>
        <v>64.26139648206329</v>
      </c>
      <c r="K255" s="338">
        <v>7.47</v>
      </c>
      <c r="L255" s="308">
        <f t="shared" si="65"/>
        <v>85.787999999999997</v>
      </c>
      <c r="M255" s="303">
        <f t="shared" si="69"/>
        <v>0</v>
      </c>
      <c r="N255" s="303">
        <f t="shared" si="70"/>
        <v>22.532288138438037</v>
      </c>
      <c r="O255" s="303">
        <f t="shared" si="71"/>
        <v>0</v>
      </c>
      <c r="P255" s="303">
        <f t="shared" si="72"/>
        <v>0</v>
      </c>
      <c r="Q255" s="303">
        <f t="shared" si="73"/>
        <v>42.240747316848442</v>
      </c>
      <c r="R255" s="303">
        <f t="shared" si="66"/>
        <v>85.787999999999997</v>
      </c>
      <c r="S255" s="213">
        <f t="shared" si="67"/>
        <v>0</v>
      </c>
      <c r="T255" s="378">
        <f t="shared" si="68"/>
        <v>200</v>
      </c>
      <c r="U255" s="303">
        <f t="shared" si="74"/>
        <v>0</v>
      </c>
      <c r="V255" s="303">
        <f t="shared" si="75"/>
        <v>42.240747316848442</v>
      </c>
      <c r="W255" s="303">
        <f t="shared" si="76"/>
        <v>22.020649165214849</v>
      </c>
      <c r="X255" s="378">
        <f t="shared" si="77"/>
        <v>98.242999999999995</v>
      </c>
      <c r="Y255" s="379">
        <f t="shared" si="78"/>
        <v>2163.3746359382021</v>
      </c>
    </row>
    <row r="256" spans="1:25" x14ac:dyDescent="0.25">
      <c r="A256" s="202">
        <f>'09-2022'!A262</f>
        <v>44815.458333332725</v>
      </c>
      <c r="B256" s="362">
        <v>362.4</v>
      </c>
      <c r="C256" s="363">
        <v>24197.448</v>
      </c>
      <c r="D256" s="364">
        <v>34.594000000000001</v>
      </c>
      <c r="E256" s="364">
        <v>2309.8409999999999</v>
      </c>
      <c r="F256" s="239">
        <f t="shared" si="61"/>
        <v>327.80599999999998</v>
      </c>
      <c r="G256" s="239">
        <f t="shared" si="62"/>
        <v>21887.607</v>
      </c>
      <c r="H256" s="216">
        <f>'09-2022'!P262</f>
        <v>0</v>
      </c>
      <c r="I256" s="307">
        <f t="shared" si="63"/>
        <v>327.80599999999998</v>
      </c>
      <c r="J256" s="303">
        <f t="shared" si="64"/>
        <v>66.770001159222232</v>
      </c>
      <c r="K256" s="338">
        <v>7.47</v>
      </c>
      <c r="L256" s="308">
        <f t="shared" si="65"/>
        <v>85.787999999999997</v>
      </c>
      <c r="M256" s="303">
        <f t="shared" si="69"/>
        <v>0</v>
      </c>
      <c r="N256" s="303">
        <f t="shared" si="70"/>
        <v>22.532288138438037</v>
      </c>
      <c r="O256" s="303">
        <f t="shared" si="71"/>
        <v>0</v>
      </c>
      <c r="P256" s="303">
        <f t="shared" si="72"/>
        <v>0</v>
      </c>
      <c r="Q256" s="303">
        <f t="shared" si="73"/>
        <v>42.240747316848442</v>
      </c>
      <c r="R256" s="303">
        <f t="shared" si="66"/>
        <v>85.787999999999997</v>
      </c>
      <c r="S256" s="213">
        <f t="shared" si="67"/>
        <v>0</v>
      </c>
      <c r="T256" s="378">
        <f t="shared" si="68"/>
        <v>200</v>
      </c>
      <c r="U256" s="303">
        <f t="shared" si="74"/>
        <v>0</v>
      </c>
      <c r="V256" s="303">
        <f t="shared" si="75"/>
        <v>42.240747316848442</v>
      </c>
      <c r="W256" s="303">
        <f t="shared" si="76"/>
        <v>24.529253842373791</v>
      </c>
      <c r="X256" s="378">
        <f t="shared" si="77"/>
        <v>127.80599999999998</v>
      </c>
      <c r="Y256" s="379">
        <f t="shared" si="78"/>
        <v>3134.9858165784244</v>
      </c>
    </row>
    <row r="257" spans="1:25" x14ac:dyDescent="0.25">
      <c r="A257" s="202">
        <f>'09-2022'!A263</f>
        <v>44815.499999999389</v>
      </c>
      <c r="B257" s="362">
        <v>357.048</v>
      </c>
      <c r="C257" s="363">
        <v>25777.039121999998</v>
      </c>
      <c r="D257" s="364">
        <v>0</v>
      </c>
      <c r="E257" s="364">
        <v>0</v>
      </c>
      <c r="F257" s="239">
        <f t="shared" si="61"/>
        <v>357.048</v>
      </c>
      <c r="G257" s="239">
        <f t="shared" si="62"/>
        <v>25777.039121999998</v>
      </c>
      <c r="H257" s="216">
        <f>'09-2022'!P263</f>
        <v>0</v>
      </c>
      <c r="I257" s="307">
        <f t="shared" si="63"/>
        <v>357.048</v>
      </c>
      <c r="J257" s="303">
        <f t="shared" si="64"/>
        <v>72.194884502923969</v>
      </c>
      <c r="K257" s="338">
        <v>7.47</v>
      </c>
      <c r="L257" s="308">
        <f t="shared" si="65"/>
        <v>85.787999999999997</v>
      </c>
      <c r="M257" s="303">
        <f t="shared" si="69"/>
        <v>0</v>
      </c>
      <c r="N257" s="303">
        <f t="shared" si="70"/>
        <v>22.532288138438037</v>
      </c>
      <c r="O257" s="303">
        <f t="shared" si="71"/>
        <v>0</v>
      </c>
      <c r="P257" s="303">
        <f t="shared" si="72"/>
        <v>0</v>
      </c>
      <c r="Q257" s="303">
        <f t="shared" si="73"/>
        <v>42.240747316848442</v>
      </c>
      <c r="R257" s="303">
        <f t="shared" si="66"/>
        <v>85.787999999999997</v>
      </c>
      <c r="S257" s="213">
        <f t="shared" si="67"/>
        <v>0</v>
      </c>
      <c r="T257" s="378">
        <f t="shared" si="68"/>
        <v>200</v>
      </c>
      <c r="U257" s="303">
        <f t="shared" si="74"/>
        <v>0</v>
      </c>
      <c r="V257" s="303">
        <f t="shared" si="75"/>
        <v>42.240747316848442</v>
      </c>
      <c r="W257" s="303">
        <f t="shared" si="76"/>
        <v>29.954137186075528</v>
      </c>
      <c r="X257" s="378">
        <f t="shared" si="77"/>
        <v>157.048</v>
      </c>
      <c r="Y257" s="379">
        <f t="shared" si="78"/>
        <v>4704.2373367987893</v>
      </c>
    </row>
    <row r="258" spans="1:25" x14ac:dyDescent="0.25">
      <c r="A258" s="202">
        <f>'09-2022'!A264</f>
        <v>44815.541666666053</v>
      </c>
      <c r="B258" s="362">
        <v>399.411</v>
      </c>
      <c r="C258" s="363">
        <v>31792.790294999999</v>
      </c>
      <c r="D258" s="364">
        <v>0</v>
      </c>
      <c r="E258" s="364">
        <v>0</v>
      </c>
      <c r="F258" s="239">
        <f t="shared" si="61"/>
        <v>399.411</v>
      </c>
      <c r="G258" s="239">
        <f t="shared" si="62"/>
        <v>31792.790294999999</v>
      </c>
      <c r="H258" s="216">
        <f>'09-2022'!P264</f>
        <v>0</v>
      </c>
      <c r="I258" s="307">
        <f t="shared" si="63"/>
        <v>399.411</v>
      </c>
      <c r="J258" s="303">
        <f t="shared" si="64"/>
        <v>79.599185538205006</v>
      </c>
      <c r="K258" s="338">
        <v>7.47</v>
      </c>
      <c r="L258" s="308">
        <f t="shared" si="65"/>
        <v>85.787999999999997</v>
      </c>
      <c r="M258" s="303">
        <f t="shared" si="69"/>
        <v>0</v>
      </c>
      <c r="N258" s="303">
        <f t="shared" si="70"/>
        <v>22.532288138438037</v>
      </c>
      <c r="O258" s="303">
        <f t="shared" si="71"/>
        <v>0</v>
      </c>
      <c r="P258" s="303">
        <f t="shared" si="72"/>
        <v>0</v>
      </c>
      <c r="Q258" s="303">
        <f t="shared" si="73"/>
        <v>42.240747316848442</v>
      </c>
      <c r="R258" s="303">
        <f t="shared" si="66"/>
        <v>85.787999999999997</v>
      </c>
      <c r="S258" s="213">
        <f t="shared" si="67"/>
        <v>0</v>
      </c>
      <c r="T258" s="378">
        <f t="shared" si="68"/>
        <v>200</v>
      </c>
      <c r="U258" s="303">
        <f t="shared" si="74"/>
        <v>0</v>
      </c>
      <c r="V258" s="303">
        <f t="shared" si="75"/>
        <v>42.240747316848442</v>
      </c>
      <c r="W258" s="303">
        <f t="shared" si="76"/>
        <v>37.358438221356565</v>
      </c>
      <c r="X258" s="378">
        <f t="shared" si="77"/>
        <v>199.411</v>
      </c>
      <c r="Y258" s="379">
        <f t="shared" si="78"/>
        <v>7449.6835241589342</v>
      </c>
    </row>
    <row r="259" spans="1:25" x14ac:dyDescent="0.25">
      <c r="A259" s="202">
        <f>'09-2022'!A265</f>
        <v>44815.583333332717</v>
      </c>
      <c r="B259" s="362">
        <v>441</v>
      </c>
      <c r="C259" s="363">
        <v>34468.559999999998</v>
      </c>
      <c r="D259" s="364">
        <v>0.70899999999999996</v>
      </c>
      <c r="E259" s="364">
        <v>55.414999999999999</v>
      </c>
      <c r="F259" s="239">
        <f t="shared" si="61"/>
        <v>440.291</v>
      </c>
      <c r="G259" s="239">
        <f t="shared" si="62"/>
        <v>34413.144999999997</v>
      </c>
      <c r="H259" s="216">
        <f>'09-2022'!P265</f>
        <v>0</v>
      </c>
      <c r="I259" s="307">
        <f t="shared" si="63"/>
        <v>440.291</v>
      </c>
      <c r="J259" s="303">
        <f t="shared" si="64"/>
        <v>78.160000999339061</v>
      </c>
      <c r="K259" s="338">
        <v>7.47</v>
      </c>
      <c r="L259" s="308">
        <f t="shared" si="65"/>
        <v>85.787999999999997</v>
      </c>
      <c r="M259" s="303">
        <f t="shared" si="69"/>
        <v>0</v>
      </c>
      <c r="N259" s="303">
        <f t="shared" si="70"/>
        <v>22.532288138438037</v>
      </c>
      <c r="O259" s="303">
        <f t="shared" si="71"/>
        <v>0</v>
      </c>
      <c r="P259" s="303">
        <f t="shared" si="72"/>
        <v>0</v>
      </c>
      <c r="Q259" s="303">
        <f t="shared" si="73"/>
        <v>42.240747316848442</v>
      </c>
      <c r="R259" s="303">
        <f t="shared" si="66"/>
        <v>85.787999999999997</v>
      </c>
      <c r="S259" s="213">
        <f t="shared" si="67"/>
        <v>0</v>
      </c>
      <c r="T259" s="378">
        <f t="shared" si="68"/>
        <v>200</v>
      </c>
      <c r="U259" s="303">
        <f t="shared" si="74"/>
        <v>0</v>
      </c>
      <c r="V259" s="303">
        <f t="shared" si="75"/>
        <v>42.240747316848442</v>
      </c>
      <c r="W259" s="303">
        <f t="shared" si="76"/>
        <v>35.91925368249062</v>
      </c>
      <c r="X259" s="378">
        <f t="shared" si="77"/>
        <v>240.291</v>
      </c>
      <c r="Y259" s="379">
        <f t="shared" si="78"/>
        <v>8631.0733866193532</v>
      </c>
    </row>
    <row r="260" spans="1:25" x14ac:dyDescent="0.25">
      <c r="A260" s="202">
        <f>'09-2022'!A266</f>
        <v>44815.624999999382</v>
      </c>
      <c r="B260" s="362">
        <v>463.113</v>
      </c>
      <c r="C260" s="363">
        <v>37052.569875000001</v>
      </c>
      <c r="D260" s="364">
        <v>0</v>
      </c>
      <c r="E260" s="364">
        <v>0</v>
      </c>
      <c r="F260" s="239">
        <f t="shared" si="61"/>
        <v>463.113</v>
      </c>
      <c r="G260" s="239">
        <f t="shared" si="62"/>
        <v>37052.569875000001</v>
      </c>
      <c r="H260" s="216">
        <f>'09-2022'!P266</f>
        <v>0</v>
      </c>
      <c r="I260" s="307">
        <f t="shared" si="63"/>
        <v>463.113</v>
      </c>
      <c r="J260" s="303">
        <f t="shared" si="64"/>
        <v>80.007622059842845</v>
      </c>
      <c r="K260" s="338">
        <v>7.47</v>
      </c>
      <c r="L260" s="308">
        <f t="shared" si="65"/>
        <v>85.787999999999997</v>
      </c>
      <c r="M260" s="303">
        <f t="shared" si="69"/>
        <v>0</v>
      </c>
      <c r="N260" s="303">
        <f t="shared" si="70"/>
        <v>22.532288138438037</v>
      </c>
      <c r="O260" s="303">
        <f t="shared" si="71"/>
        <v>0</v>
      </c>
      <c r="P260" s="303">
        <f t="shared" si="72"/>
        <v>0</v>
      </c>
      <c r="Q260" s="303">
        <f t="shared" si="73"/>
        <v>42.240747316848442</v>
      </c>
      <c r="R260" s="303">
        <f t="shared" si="66"/>
        <v>85.787999999999997</v>
      </c>
      <c r="S260" s="213">
        <f t="shared" si="67"/>
        <v>0</v>
      </c>
      <c r="T260" s="378">
        <f t="shared" si="68"/>
        <v>200</v>
      </c>
      <c r="U260" s="303">
        <f t="shared" si="74"/>
        <v>0</v>
      </c>
      <c r="V260" s="303">
        <f t="shared" si="75"/>
        <v>42.240747316848442</v>
      </c>
      <c r="W260" s="303">
        <f t="shared" si="76"/>
        <v>37.766874742994403</v>
      </c>
      <c r="X260" s="378">
        <f t="shared" si="77"/>
        <v>263.113</v>
      </c>
      <c r="Y260" s="379">
        <f t="shared" si="78"/>
        <v>9936.9557142534868</v>
      </c>
    </row>
    <row r="261" spans="1:25" x14ac:dyDescent="0.25">
      <c r="A261" s="202">
        <f>'09-2022'!A267</f>
        <v>44815.666666666046</v>
      </c>
      <c r="B261" s="362">
        <v>479.40300000000002</v>
      </c>
      <c r="C261" s="363">
        <v>39423.165669000002</v>
      </c>
      <c r="D261" s="364">
        <v>0</v>
      </c>
      <c r="E261" s="364">
        <v>0</v>
      </c>
      <c r="F261" s="239">
        <f t="shared" si="61"/>
        <v>479.40300000000002</v>
      </c>
      <c r="G261" s="239">
        <f t="shared" si="62"/>
        <v>39423.165669000002</v>
      </c>
      <c r="H261" s="216">
        <f>'09-2022'!P267</f>
        <v>0</v>
      </c>
      <c r="I261" s="307">
        <f t="shared" si="63"/>
        <v>479.40300000000002</v>
      </c>
      <c r="J261" s="303">
        <f t="shared" si="64"/>
        <v>82.233873523945405</v>
      </c>
      <c r="K261" s="338">
        <v>7.47</v>
      </c>
      <c r="L261" s="308">
        <f t="shared" si="65"/>
        <v>85.787999999999997</v>
      </c>
      <c r="M261" s="303">
        <f t="shared" si="69"/>
        <v>0</v>
      </c>
      <c r="N261" s="303">
        <f t="shared" si="70"/>
        <v>22.532288138438037</v>
      </c>
      <c r="O261" s="303">
        <f t="shared" si="71"/>
        <v>0</v>
      </c>
      <c r="P261" s="303">
        <f t="shared" si="72"/>
        <v>0</v>
      </c>
      <c r="Q261" s="303">
        <f t="shared" si="73"/>
        <v>42.240747316848442</v>
      </c>
      <c r="R261" s="303">
        <f t="shared" si="66"/>
        <v>85.787999999999997</v>
      </c>
      <c r="S261" s="213">
        <f t="shared" si="67"/>
        <v>0</v>
      </c>
      <c r="T261" s="378">
        <f t="shared" si="68"/>
        <v>200</v>
      </c>
      <c r="U261" s="303">
        <f t="shared" si="74"/>
        <v>0</v>
      </c>
      <c r="V261" s="303">
        <f t="shared" si="75"/>
        <v>42.240747316848442</v>
      </c>
      <c r="W261" s="303">
        <f t="shared" si="76"/>
        <v>39.993126207096964</v>
      </c>
      <c r="X261" s="378">
        <f t="shared" si="77"/>
        <v>279.40300000000002</v>
      </c>
      <c r="Y261" s="379">
        <f t="shared" si="78"/>
        <v>11174.199441641515</v>
      </c>
    </row>
    <row r="262" spans="1:25" x14ac:dyDescent="0.25">
      <c r="A262" s="202">
        <f>'09-2022'!A268</f>
        <v>44815.70833333271</v>
      </c>
      <c r="B262" s="362">
        <v>474.84700000000004</v>
      </c>
      <c r="C262" s="363">
        <v>42239.964175000001</v>
      </c>
      <c r="D262" s="364">
        <v>0</v>
      </c>
      <c r="E262" s="364">
        <v>0</v>
      </c>
      <c r="F262" s="239">
        <f t="shared" si="61"/>
        <v>474.84700000000004</v>
      </c>
      <c r="G262" s="239">
        <f t="shared" si="62"/>
        <v>42239.964175000001</v>
      </c>
      <c r="H262" s="216">
        <f>'09-2022'!P268</f>
        <v>0</v>
      </c>
      <c r="I262" s="307">
        <f t="shared" si="63"/>
        <v>474.84700000000004</v>
      </c>
      <c r="J262" s="303">
        <f t="shared" si="64"/>
        <v>88.954893207706903</v>
      </c>
      <c r="K262" s="338">
        <v>7.47</v>
      </c>
      <c r="L262" s="308">
        <f t="shared" si="65"/>
        <v>85.787999999999997</v>
      </c>
      <c r="M262" s="303">
        <f t="shared" si="69"/>
        <v>0</v>
      </c>
      <c r="N262" s="303">
        <f t="shared" si="70"/>
        <v>22.532288138438037</v>
      </c>
      <c r="O262" s="303">
        <f t="shared" si="71"/>
        <v>0</v>
      </c>
      <c r="P262" s="303">
        <f t="shared" si="72"/>
        <v>0</v>
      </c>
      <c r="Q262" s="303">
        <f t="shared" si="73"/>
        <v>42.240747316848442</v>
      </c>
      <c r="R262" s="303">
        <f t="shared" si="66"/>
        <v>85.787999999999997</v>
      </c>
      <c r="S262" s="213">
        <f t="shared" si="67"/>
        <v>3.1668932077069059</v>
      </c>
      <c r="T262" s="378">
        <f t="shared" si="68"/>
        <v>200</v>
      </c>
      <c r="U262" s="303">
        <f t="shared" si="74"/>
        <v>633.37864154138117</v>
      </c>
      <c r="V262" s="303">
        <f t="shared" si="75"/>
        <v>42.240747316848442</v>
      </c>
      <c r="W262" s="303">
        <f t="shared" si="76"/>
        <v>46.714145890858461</v>
      </c>
      <c r="X262" s="378">
        <f t="shared" si="77"/>
        <v>274.84700000000004</v>
      </c>
      <c r="Y262" s="379">
        <f t="shared" si="78"/>
        <v>12839.242855664777</v>
      </c>
    </row>
    <row r="263" spans="1:25" x14ac:dyDescent="0.25">
      <c r="A263" s="202">
        <f>'09-2022'!A269</f>
        <v>44815.749999999374</v>
      </c>
      <c r="B263" s="362">
        <v>484.55</v>
      </c>
      <c r="C263" s="363">
        <v>45281.197500000002</v>
      </c>
      <c r="D263" s="364">
        <v>40.933999999999997</v>
      </c>
      <c r="E263" s="364">
        <v>3825.2829999999999</v>
      </c>
      <c r="F263" s="239">
        <f t="shared" ref="F263:F326" si="79">B263-D263</f>
        <v>443.61599999999999</v>
      </c>
      <c r="G263" s="239">
        <f t="shared" ref="G263:G326" si="80">C263-E263</f>
        <v>41455.914499999999</v>
      </c>
      <c r="H263" s="216">
        <f>'09-2022'!P269</f>
        <v>0</v>
      </c>
      <c r="I263" s="307">
        <f t="shared" ref="I263:I326" si="81">F263-H263</f>
        <v>443.61599999999999</v>
      </c>
      <c r="J263" s="303">
        <f t="shared" ref="J263:J326" si="82">IF(F263&gt;0,G263/F263,0)</f>
        <v>93.449998422058712</v>
      </c>
      <c r="K263" s="338">
        <v>7.47</v>
      </c>
      <c r="L263" s="308">
        <f t="shared" ref="L263:L326" si="83">IF(AND(MONTH($A$2)&gt;5,MONTH($A$2)&lt;9),(K263*10800)/1000,(K263*10400)/1000)+8.1</f>
        <v>85.787999999999997</v>
      </c>
      <c r="M263" s="303">
        <f t="shared" si="69"/>
        <v>0</v>
      </c>
      <c r="N263" s="303">
        <f t="shared" si="70"/>
        <v>22.532288138438037</v>
      </c>
      <c r="O263" s="303">
        <f t="shared" si="71"/>
        <v>0</v>
      </c>
      <c r="P263" s="303">
        <f t="shared" si="72"/>
        <v>0</v>
      </c>
      <c r="Q263" s="303">
        <f t="shared" si="73"/>
        <v>42.240747316848442</v>
      </c>
      <c r="R263" s="303">
        <f t="shared" ref="R263:R326" si="84">MAX(L263:Q263)</f>
        <v>85.787999999999997</v>
      </c>
      <c r="S263" s="213">
        <f t="shared" ref="S263:S326" si="85">IF(J263&gt;R263,J263-R263,0)</f>
        <v>7.6619984220587156</v>
      </c>
      <c r="T263" s="378">
        <f t="shared" ref="T263:T326" si="86">IF(I263&gt;=200, 200, I263)</f>
        <v>200</v>
      </c>
      <c r="U263" s="303">
        <f t="shared" si="74"/>
        <v>1532.3996844117432</v>
      </c>
      <c r="V263" s="303">
        <f t="shared" si="75"/>
        <v>42.240747316848442</v>
      </c>
      <c r="W263" s="303">
        <f t="shared" si="76"/>
        <v>51.209251105210271</v>
      </c>
      <c r="X263" s="378">
        <f t="shared" si="77"/>
        <v>243.61599999999999</v>
      </c>
      <c r="Y263" s="379">
        <f t="shared" si="78"/>
        <v>12475.392917246905</v>
      </c>
    </row>
    <row r="264" spans="1:25" x14ac:dyDescent="0.25">
      <c r="A264" s="202">
        <f>'09-2022'!A270</f>
        <v>44815.791666666039</v>
      </c>
      <c r="B264" s="362">
        <v>454.65</v>
      </c>
      <c r="C264" s="363">
        <v>41664.125999999997</v>
      </c>
      <c r="D264" s="364">
        <v>33.273000000000003</v>
      </c>
      <c r="E264" s="364">
        <v>3049.1379999999999</v>
      </c>
      <c r="F264" s="239">
        <f t="shared" si="79"/>
        <v>421.37699999999995</v>
      </c>
      <c r="G264" s="239">
        <f t="shared" si="80"/>
        <v>38614.987999999998</v>
      </c>
      <c r="H264" s="216">
        <f>'09-2022'!P270</f>
        <v>0</v>
      </c>
      <c r="I264" s="307">
        <f t="shared" si="81"/>
        <v>421.37699999999995</v>
      </c>
      <c r="J264" s="303">
        <f t="shared" si="82"/>
        <v>91.639999335511916</v>
      </c>
      <c r="K264" s="338">
        <v>7.47</v>
      </c>
      <c r="L264" s="308">
        <f t="shared" si="83"/>
        <v>85.787999999999997</v>
      </c>
      <c r="M264" s="303">
        <f t="shared" ref="M264:M327" si="87">M263</f>
        <v>0</v>
      </c>
      <c r="N264" s="303">
        <f t="shared" ref="N264:N327" si="88">N263</f>
        <v>22.532288138438037</v>
      </c>
      <c r="O264" s="303">
        <f t="shared" ref="O264:O327" si="89">O263</f>
        <v>0</v>
      </c>
      <c r="P264" s="303">
        <f t="shared" ref="P264:P327" si="90">P263</f>
        <v>0</v>
      </c>
      <c r="Q264" s="303">
        <f t="shared" ref="Q264:Q327" si="91">Q263</f>
        <v>42.240747316848442</v>
      </c>
      <c r="R264" s="303">
        <f t="shared" si="84"/>
        <v>85.787999999999997</v>
      </c>
      <c r="S264" s="213">
        <f t="shared" si="85"/>
        <v>5.8519993355119198</v>
      </c>
      <c r="T264" s="378">
        <f t="shared" si="86"/>
        <v>200</v>
      </c>
      <c r="U264" s="303">
        <f t="shared" si="74"/>
        <v>1170.399867102384</v>
      </c>
      <c r="V264" s="303">
        <f t="shared" si="75"/>
        <v>42.240747316848442</v>
      </c>
      <c r="W264" s="303">
        <f t="shared" si="76"/>
        <v>49.399252018663475</v>
      </c>
      <c r="X264" s="378">
        <f t="shared" si="77"/>
        <v>221.37699999999995</v>
      </c>
      <c r="Y264" s="379">
        <f t="shared" si="78"/>
        <v>10935.858214135662</v>
      </c>
    </row>
    <row r="265" spans="1:25" x14ac:dyDescent="0.25">
      <c r="A265" s="202">
        <f>'09-2022'!A271</f>
        <v>44815.833333332703</v>
      </c>
      <c r="B265" s="362">
        <v>422.87799999999999</v>
      </c>
      <c r="C265" s="363">
        <v>39876.722596</v>
      </c>
      <c r="D265" s="364">
        <v>0</v>
      </c>
      <c r="E265" s="364">
        <v>0</v>
      </c>
      <c r="F265" s="239">
        <f t="shared" si="79"/>
        <v>422.87799999999999</v>
      </c>
      <c r="G265" s="239">
        <f t="shared" si="80"/>
        <v>39876.722596</v>
      </c>
      <c r="H265" s="216">
        <f>'09-2022'!P271</f>
        <v>0</v>
      </c>
      <c r="I265" s="307">
        <f t="shared" si="81"/>
        <v>422.87799999999999</v>
      </c>
      <c r="J265" s="303">
        <f t="shared" si="82"/>
        <v>94.298408987935062</v>
      </c>
      <c r="K265" s="338">
        <v>7.47</v>
      </c>
      <c r="L265" s="308">
        <f t="shared" si="83"/>
        <v>85.787999999999997</v>
      </c>
      <c r="M265" s="303">
        <f t="shared" si="87"/>
        <v>0</v>
      </c>
      <c r="N265" s="303">
        <f t="shared" si="88"/>
        <v>22.532288138438037</v>
      </c>
      <c r="O265" s="303">
        <f t="shared" si="89"/>
        <v>0</v>
      </c>
      <c r="P265" s="303">
        <f t="shared" si="90"/>
        <v>0</v>
      </c>
      <c r="Q265" s="303">
        <f t="shared" si="91"/>
        <v>42.240747316848442</v>
      </c>
      <c r="R265" s="303">
        <f t="shared" si="84"/>
        <v>85.787999999999997</v>
      </c>
      <c r="S265" s="213">
        <f t="shared" si="85"/>
        <v>8.5104089879350653</v>
      </c>
      <c r="T265" s="378">
        <f t="shared" si="86"/>
        <v>200</v>
      </c>
      <c r="U265" s="303">
        <f t="shared" si="74"/>
        <v>1702.0817975870132</v>
      </c>
      <c r="V265" s="303">
        <f t="shared" si="75"/>
        <v>42.240747316848442</v>
      </c>
      <c r="W265" s="303">
        <f t="shared" si="76"/>
        <v>52.05766167108662</v>
      </c>
      <c r="X265" s="378">
        <f t="shared" si="77"/>
        <v>222.87799999999999</v>
      </c>
      <c r="Y265" s="379">
        <f t="shared" si="78"/>
        <v>11602.507517928443</v>
      </c>
    </row>
    <row r="266" spans="1:25" x14ac:dyDescent="0.25">
      <c r="A266" s="202">
        <f>'09-2022'!A272</f>
        <v>44815.874999999367</v>
      </c>
      <c r="B266" s="362">
        <v>417.07600000000002</v>
      </c>
      <c r="C266" s="363">
        <v>38229.133249999999</v>
      </c>
      <c r="D266" s="364">
        <v>0</v>
      </c>
      <c r="E266" s="364">
        <v>0</v>
      </c>
      <c r="F266" s="239">
        <f t="shared" si="79"/>
        <v>417.07600000000002</v>
      </c>
      <c r="G266" s="239">
        <f t="shared" si="80"/>
        <v>38229.133249999999</v>
      </c>
      <c r="H266" s="216">
        <f>'09-2022'!P272</f>
        <v>0</v>
      </c>
      <c r="I266" s="307">
        <f t="shared" si="81"/>
        <v>417.07600000000002</v>
      </c>
      <c r="J266" s="303">
        <f t="shared" si="82"/>
        <v>91.659873140626644</v>
      </c>
      <c r="K266" s="338">
        <v>7.47</v>
      </c>
      <c r="L266" s="308">
        <f t="shared" si="83"/>
        <v>85.787999999999997</v>
      </c>
      <c r="M266" s="303">
        <f t="shared" si="87"/>
        <v>0</v>
      </c>
      <c r="N266" s="303">
        <f t="shared" si="88"/>
        <v>22.532288138438037</v>
      </c>
      <c r="O266" s="303">
        <f t="shared" si="89"/>
        <v>0</v>
      </c>
      <c r="P266" s="303">
        <f t="shared" si="90"/>
        <v>0</v>
      </c>
      <c r="Q266" s="303">
        <f t="shared" si="91"/>
        <v>42.240747316848442</v>
      </c>
      <c r="R266" s="303">
        <f t="shared" si="84"/>
        <v>85.787999999999997</v>
      </c>
      <c r="S266" s="213">
        <f t="shared" si="85"/>
        <v>5.8718731406266471</v>
      </c>
      <c r="T266" s="378">
        <f t="shared" si="86"/>
        <v>200</v>
      </c>
      <c r="U266" s="303">
        <f t="shared" si="74"/>
        <v>1174.3746281253293</v>
      </c>
      <c r="V266" s="303">
        <f t="shared" si="75"/>
        <v>42.240747316848442</v>
      </c>
      <c r="W266" s="303">
        <f t="shared" si="76"/>
        <v>49.419125823778202</v>
      </c>
      <c r="X266" s="378">
        <f t="shared" si="77"/>
        <v>217.07600000000002</v>
      </c>
      <c r="Y266" s="379">
        <f t="shared" si="78"/>
        <v>10727.706157322478</v>
      </c>
    </row>
    <row r="267" spans="1:25" x14ac:dyDescent="0.25">
      <c r="A267" s="202">
        <f>'09-2022'!A273</f>
        <v>44815.916666666031</v>
      </c>
      <c r="B267" s="362">
        <v>414.9</v>
      </c>
      <c r="C267" s="363">
        <v>32229.432000000001</v>
      </c>
      <c r="D267" s="364">
        <v>22.023</v>
      </c>
      <c r="E267" s="364">
        <v>1710.7470000000001</v>
      </c>
      <c r="F267" s="239">
        <f t="shared" si="79"/>
        <v>392.87699999999995</v>
      </c>
      <c r="G267" s="239">
        <f t="shared" si="80"/>
        <v>30518.685000000001</v>
      </c>
      <c r="H267" s="216">
        <f>'09-2022'!P273</f>
        <v>0</v>
      </c>
      <c r="I267" s="307">
        <f t="shared" si="81"/>
        <v>392.87699999999995</v>
      </c>
      <c r="J267" s="303">
        <f t="shared" si="82"/>
        <v>77.679999083682688</v>
      </c>
      <c r="K267" s="338">
        <v>7.47</v>
      </c>
      <c r="L267" s="308">
        <f t="shared" si="83"/>
        <v>85.787999999999997</v>
      </c>
      <c r="M267" s="303">
        <f t="shared" si="87"/>
        <v>0</v>
      </c>
      <c r="N267" s="303">
        <f t="shared" si="88"/>
        <v>22.532288138438037</v>
      </c>
      <c r="O267" s="303">
        <f t="shared" si="89"/>
        <v>0</v>
      </c>
      <c r="P267" s="303">
        <f t="shared" si="90"/>
        <v>0</v>
      </c>
      <c r="Q267" s="303">
        <f t="shared" si="91"/>
        <v>42.240747316848442</v>
      </c>
      <c r="R267" s="303">
        <f t="shared" si="84"/>
        <v>85.787999999999997</v>
      </c>
      <c r="S267" s="213">
        <f t="shared" si="85"/>
        <v>0</v>
      </c>
      <c r="T267" s="378">
        <f t="shared" si="86"/>
        <v>200</v>
      </c>
      <c r="U267" s="303">
        <f t="shared" ref="U267:U330" si="92">IF(S267&lt;&gt;" ",S267*T267,0)</f>
        <v>0</v>
      </c>
      <c r="V267" s="303">
        <f t="shared" ref="V267:V330" si="93">MAX(N267:Q267)</f>
        <v>42.240747316848442</v>
      </c>
      <c r="W267" s="303">
        <f t="shared" ref="W267:W330" si="94">IF((J267-V267)&gt;0,J267-V267,0)</f>
        <v>35.439251766834246</v>
      </c>
      <c r="X267" s="378">
        <f t="shared" ref="X267:X330" si="95">IF(U267&lt;&gt;" ",I267-T267,0)</f>
        <v>192.87699999999995</v>
      </c>
      <c r="Y267" s="379">
        <f t="shared" ref="Y267:Y330" si="96">IF(W267&lt;&gt;" ",W267*X267,0)</f>
        <v>6835.4165630316875</v>
      </c>
    </row>
    <row r="268" spans="1:25" x14ac:dyDescent="0.25">
      <c r="A268" s="202">
        <f>'09-2022'!A274</f>
        <v>44815.958333332695</v>
      </c>
      <c r="B268" s="362">
        <v>346.339</v>
      </c>
      <c r="C268" s="363">
        <v>23774.778363000001</v>
      </c>
      <c r="D268" s="364">
        <v>0</v>
      </c>
      <c r="E268" s="364">
        <v>0</v>
      </c>
      <c r="F268" s="239">
        <f t="shared" si="79"/>
        <v>346.339</v>
      </c>
      <c r="G268" s="239">
        <f t="shared" si="80"/>
        <v>23774.778363000001</v>
      </c>
      <c r="H268" s="216">
        <f>'09-2022'!P274</f>
        <v>0</v>
      </c>
      <c r="I268" s="307">
        <f t="shared" si="81"/>
        <v>346.339</v>
      </c>
      <c r="J268" s="303">
        <f t="shared" si="82"/>
        <v>68.645975079329787</v>
      </c>
      <c r="K268" s="338">
        <v>7.47</v>
      </c>
      <c r="L268" s="308">
        <f t="shared" si="83"/>
        <v>85.787999999999997</v>
      </c>
      <c r="M268" s="303">
        <f t="shared" si="87"/>
        <v>0</v>
      </c>
      <c r="N268" s="303">
        <f t="shared" si="88"/>
        <v>22.532288138438037</v>
      </c>
      <c r="O268" s="303">
        <f t="shared" si="89"/>
        <v>0</v>
      </c>
      <c r="P268" s="303">
        <f t="shared" si="90"/>
        <v>0</v>
      </c>
      <c r="Q268" s="303">
        <f t="shared" si="91"/>
        <v>42.240747316848442</v>
      </c>
      <c r="R268" s="303">
        <f t="shared" si="84"/>
        <v>85.787999999999997</v>
      </c>
      <c r="S268" s="213">
        <f t="shared" si="85"/>
        <v>0</v>
      </c>
      <c r="T268" s="378">
        <f t="shared" si="86"/>
        <v>200</v>
      </c>
      <c r="U268" s="303">
        <f t="shared" si="92"/>
        <v>0</v>
      </c>
      <c r="V268" s="303">
        <f t="shared" si="93"/>
        <v>42.240747316848442</v>
      </c>
      <c r="W268" s="303">
        <f t="shared" si="94"/>
        <v>26.405227762481346</v>
      </c>
      <c r="X268" s="378">
        <f t="shared" si="95"/>
        <v>146.339</v>
      </c>
      <c r="Y268" s="379">
        <f t="shared" si="96"/>
        <v>3864.1146255337576</v>
      </c>
    </row>
    <row r="269" spans="1:25" x14ac:dyDescent="0.25">
      <c r="A269" s="202">
        <f>'09-2022'!A275</f>
        <v>44815.99999999936</v>
      </c>
      <c r="B269" s="362">
        <v>346.5</v>
      </c>
      <c r="C269" s="363">
        <v>22189.86</v>
      </c>
      <c r="D269" s="364">
        <v>35.326000000000001</v>
      </c>
      <c r="E269" s="364">
        <v>2262.277</v>
      </c>
      <c r="F269" s="239">
        <f t="shared" si="79"/>
        <v>311.17399999999998</v>
      </c>
      <c r="G269" s="239">
        <f t="shared" si="80"/>
        <v>19927.582999999999</v>
      </c>
      <c r="H269" s="216">
        <f>'09-2022'!P275</f>
        <v>0</v>
      </c>
      <c r="I269" s="307">
        <f t="shared" si="81"/>
        <v>311.17399999999998</v>
      </c>
      <c r="J269" s="303">
        <f t="shared" si="82"/>
        <v>64.040000128545444</v>
      </c>
      <c r="K269" s="338">
        <v>7.47</v>
      </c>
      <c r="L269" s="308">
        <f t="shared" si="83"/>
        <v>85.787999999999997</v>
      </c>
      <c r="M269" s="303">
        <f t="shared" si="87"/>
        <v>0</v>
      </c>
      <c r="N269" s="303">
        <f t="shared" si="88"/>
        <v>22.532288138438037</v>
      </c>
      <c r="O269" s="303">
        <f t="shared" si="89"/>
        <v>0</v>
      </c>
      <c r="P269" s="303">
        <f t="shared" si="90"/>
        <v>0</v>
      </c>
      <c r="Q269" s="303">
        <f t="shared" si="91"/>
        <v>42.240747316848442</v>
      </c>
      <c r="R269" s="303">
        <f t="shared" si="84"/>
        <v>85.787999999999997</v>
      </c>
      <c r="S269" s="213">
        <f t="shared" si="85"/>
        <v>0</v>
      </c>
      <c r="T269" s="378">
        <f t="shared" si="86"/>
        <v>200</v>
      </c>
      <c r="U269" s="303">
        <f t="shared" si="92"/>
        <v>0</v>
      </c>
      <c r="V269" s="303">
        <f t="shared" si="93"/>
        <v>42.240747316848442</v>
      </c>
      <c r="W269" s="303">
        <f t="shared" si="94"/>
        <v>21.799252811697002</v>
      </c>
      <c r="X269" s="378">
        <f t="shared" si="95"/>
        <v>111.17399999999998</v>
      </c>
      <c r="Y269" s="379">
        <f t="shared" si="96"/>
        <v>2423.510132087602</v>
      </c>
    </row>
    <row r="270" spans="1:25" x14ac:dyDescent="0.25">
      <c r="A270" s="202">
        <f>'09-2022'!A276</f>
        <v>44816.041666666024</v>
      </c>
      <c r="B270" s="360">
        <v>291.11599999999999</v>
      </c>
      <c r="C270" s="361">
        <v>16700.976247999999</v>
      </c>
      <c r="D270" s="364">
        <v>0</v>
      </c>
      <c r="E270" s="364">
        <v>0</v>
      </c>
      <c r="F270" s="239">
        <f t="shared" si="79"/>
        <v>291.11599999999999</v>
      </c>
      <c r="G270" s="239">
        <f t="shared" si="80"/>
        <v>16700.976247999999</v>
      </c>
      <c r="H270" s="216">
        <f>'09-2022'!P276</f>
        <v>0</v>
      </c>
      <c r="I270" s="307">
        <f t="shared" si="81"/>
        <v>291.11599999999999</v>
      </c>
      <c r="J270" s="303">
        <f t="shared" si="82"/>
        <v>57.368802291869905</v>
      </c>
      <c r="K270" s="338">
        <v>7.47</v>
      </c>
      <c r="L270" s="308">
        <f t="shared" si="83"/>
        <v>85.787999999999997</v>
      </c>
      <c r="M270" s="303">
        <f t="shared" si="87"/>
        <v>0</v>
      </c>
      <c r="N270" s="303">
        <f t="shared" si="88"/>
        <v>22.532288138438037</v>
      </c>
      <c r="O270" s="303">
        <f t="shared" si="89"/>
        <v>0</v>
      </c>
      <c r="P270" s="303">
        <f t="shared" si="90"/>
        <v>0</v>
      </c>
      <c r="Q270" s="303">
        <f t="shared" si="91"/>
        <v>42.240747316848442</v>
      </c>
      <c r="R270" s="303">
        <f t="shared" si="84"/>
        <v>85.787999999999997</v>
      </c>
      <c r="S270" s="213">
        <f t="shared" si="85"/>
        <v>0</v>
      </c>
      <c r="T270" s="378">
        <f t="shared" si="86"/>
        <v>200</v>
      </c>
      <c r="U270" s="303">
        <f t="shared" si="92"/>
        <v>0</v>
      </c>
      <c r="V270" s="303">
        <f t="shared" si="93"/>
        <v>42.240747316848442</v>
      </c>
      <c r="W270" s="303">
        <f t="shared" si="94"/>
        <v>15.128054975021463</v>
      </c>
      <c r="X270" s="378">
        <f t="shared" si="95"/>
        <v>91.115999999999985</v>
      </c>
      <c r="Y270" s="379">
        <f t="shared" si="96"/>
        <v>1378.4078571040554</v>
      </c>
    </row>
    <row r="271" spans="1:25" x14ac:dyDescent="0.25">
      <c r="A271" s="202">
        <f>'09-2022'!A277</f>
        <v>44816.083333332688</v>
      </c>
      <c r="B271" s="362">
        <v>276.89800000000002</v>
      </c>
      <c r="C271" s="363">
        <v>15668.732416000001</v>
      </c>
      <c r="D271" s="364">
        <v>0</v>
      </c>
      <c r="E271" s="364">
        <v>0</v>
      </c>
      <c r="F271" s="239">
        <f t="shared" si="79"/>
        <v>276.89800000000002</v>
      </c>
      <c r="G271" s="239">
        <f t="shared" si="80"/>
        <v>15668.732416000001</v>
      </c>
      <c r="H271" s="216">
        <f>'09-2022'!P277</f>
        <v>0</v>
      </c>
      <c r="I271" s="307">
        <f t="shared" si="81"/>
        <v>276.89800000000002</v>
      </c>
      <c r="J271" s="303">
        <f t="shared" si="82"/>
        <v>56.586657960693103</v>
      </c>
      <c r="K271" s="338">
        <v>7.47</v>
      </c>
      <c r="L271" s="308">
        <f t="shared" si="83"/>
        <v>85.787999999999997</v>
      </c>
      <c r="M271" s="303">
        <f t="shared" si="87"/>
        <v>0</v>
      </c>
      <c r="N271" s="303">
        <f t="shared" si="88"/>
        <v>22.532288138438037</v>
      </c>
      <c r="O271" s="303">
        <f t="shared" si="89"/>
        <v>0</v>
      </c>
      <c r="P271" s="303">
        <f t="shared" si="90"/>
        <v>0</v>
      </c>
      <c r="Q271" s="303">
        <f t="shared" si="91"/>
        <v>42.240747316848442</v>
      </c>
      <c r="R271" s="303">
        <f t="shared" si="84"/>
        <v>85.787999999999997</v>
      </c>
      <c r="S271" s="213">
        <f t="shared" si="85"/>
        <v>0</v>
      </c>
      <c r="T271" s="378">
        <f t="shared" si="86"/>
        <v>200</v>
      </c>
      <c r="U271" s="303">
        <f t="shared" si="92"/>
        <v>0</v>
      </c>
      <c r="V271" s="303">
        <f t="shared" si="93"/>
        <v>42.240747316848442</v>
      </c>
      <c r="W271" s="303">
        <f t="shared" si="94"/>
        <v>14.345910643844661</v>
      </c>
      <c r="X271" s="378">
        <f t="shared" si="95"/>
        <v>76.898000000000025</v>
      </c>
      <c r="Y271" s="379">
        <f t="shared" si="96"/>
        <v>1103.1718366903672</v>
      </c>
    </row>
    <row r="272" spans="1:25" x14ac:dyDescent="0.25">
      <c r="A272" s="202">
        <f>'09-2022'!A278</f>
        <v>44816.124999999352</v>
      </c>
      <c r="B272" s="362">
        <v>263.262</v>
      </c>
      <c r="C272" s="363">
        <v>13542.24654</v>
      </c>
      <c r="D272" s="364">
        <v>0</v>
      </c>
      <c r="E272" s="364">
        <v>0</v>
      </c>
      <c r="F272" s="239">
        <f t="shared" si="79"/>
        <v>263.262</v>
      </c>
      <c r="G272" s="239">
        <f t="shared" si="80"/>
        <v>13542.24654</v>
      </c>
      <c r="H272" s="216">
        <f>'09-2022'!P278</f>
        <v>0</v>
      </c>
      <c r="I272" s="307">
        <f t="shared" si="81"/>
        <v>263.262</v>
      </c>
      <c r="J272" s="303">
        <f t="shared" si="82"/>
        <v>51.440187113977707</v>
      </c>
      <c r="K272" s="338">
        <v>7.47</v>
      </c>
      <c r="L272" s="308">
        <f t="shared" si="83"/>
        <v>85.787999999999997</v>
      </c>
      <c r="M272" s="303">
        <f t="shared" si="87"/>
        <v>0</v>
      </c>
      <c r="N272" s="303">
        <f t="shared" si="88"/>
        <v>22.532288138438037</v>
      </c>
      <c r="O272" s="303">
        <f t="shared" si="89"/>
        <v>0</v>
      </c>
      <c r="P272" s="303">
        <f t="shared" si="90"/>
        <v>0</v>
      </c>
      <c r="Q272" s="303">
        <f t="shared" si="91"/>
        <v>42.240747316848442</v>
      </c>
      <c r="R272" s="303">
        <f t="shared" si="84"/>
        <v>85.787999999999997</v>
      </c>
      <c r="S272" s="213">
        <f t="shared" si="85"/>
        <v>0</v>
      </c>
      <c r="T272" s="378">
        <f t="shared" si="86"/>
        <v>200</v>
      </c>
      <c r="U272" s="303">
        <f t="shared" si="92"/>
        <v>0</v>
      </c>
      <c r="V272" s="303">
        <f t="shared" si="93"/>
        <v>42.240747316848442</v>
      </c>
      <c r="W272" s="303">
        <f t="shared" si="94"/>
        <v>9.1994397971292656</v>
      </c>
      <c r="X272" s="378">
        <f t="shared" si="95"/>
        <v>63.262</v>
      </c>
      <c r="Y272" s="379">
        <f t="shared" si="96"/>
        <v>581.97496044599166</v>
      </c>
    </row>
    <row r="273" spans="1:25" x14ac:dyDescent="0.25">
      <c r="A273" s="202">
        <f>'09-2022'!A279</f>
        <v>44816.166666666017</v>
      </c>
      <c r="B273" s="362">
        <v>255.102</v>
      </c>
      <c r="C273" s="363">
        <v>12945.648719999999</v>
      </c>
      <c r="D273" s="364">
        <v>0</v>
      </c>
      <c r="E273" s="364">
        <v>0</v>
      </c>
      <c r="F273" s="239">
        <f t="shared" si="79"/>
        <v>255.102</v>
      </c>
      <c r="G273" s="239">
        <f t="shared" si="80"/>
        <v>12945.648719999999</v>
      </c>
      <c r="H273" s="216">
        <f>'09-2022'!P279</f>
        <v>0</v>
      </c>
      <c r="I273" s="307">
        <f t="shared" si="81"/>
        <v>255.102</v>
      </c>
      <c r="J273" s="303">
        <f t="shared" si="82"/>
        <v>50.746951101912174</v>
      </c>
      <c r="K273" s="338">
        <v>7.47</v>
      </c>
      <c r="L273" s="308">
        <f t="shared" si="83"/>
        <v>85.787999999999997</v>
      </c>
      <c r="M273" s="303">
        <f t="shared" si="87"/>
        <v>0</v>
      </c>
      <c r="N273" s="303">
        <f t="shared" si="88"/>
        <v>22.532288138438037</v>
      </c>
      <c r="O273" s="303">
        <f t="shared" si="89"/>
        <v>0</v>
      </c>
      <c r="P273" s="303">
        <f t="shared" si="90"/>
        <v>0</v>
      </c>
      <c r="Q273" s="303">
        <f t="shared" si="91"/>
        <v>42.240747316848442</v>
      </c>
      <c r="R273" s="303">
        <f t="shared" si="84"/>
        <v>85.787999999999997</v>
      </c>
      <c r="S273" s="213">
        <f t="shared" si="85"/>
        <v>0</v>
      </c>
      <c r="T273" s="378">
        <f t="shared" si="86"/>
        <v>200</v>
      </c>
      <c r="U273" s="303">
        <f t="shared" si="92"/>
        <v>0</v>
      </c>
      <c r="V273" s="303">
        <f t="shared" si="93"/>
        <v>42.240747316848442</v>
      </c>
      <c r="W273" s="303">
        <f t="shared" si="94"/>
        <v>8.5062037850637324</v>
      </c>
      <c r="X273" s="378">
        <f t="shared" si="95"/>
        <v>55.102000000000004</v>
      </c>
      <c r="Y273" s="379">
        <f t="shared" si="96"/>
        <v>468.70884096458184</v>
      </c>
    </row>
    <row r="274" spans="1:25" x14ac:dyDescent="0.25">
      <c r="A274" s="202">
        <f>'09-2022'!A280</f>
        <v>44816.208333332681</v>
      </c>
      <c r="B274" s="362">
        <v>256.57299999999998</v>
      </c>
      <c r="C274" s="363">
        <v>13339.932144</v>
      </c>
      <c r="D274" s="364">
        <v>0</v>
      </c>
      <c r="E274" s="364">
        <v>0</v>
      </c>
      <c r="F274" s="239">
        <f t="shared" si="79"/>
        <v>256.57299999999998</v>
      </c>
      <c r="G274" s="239">
        <f t="shared" si="80"/>
        <v>13339.932144</v>
      </c>
      <c r="H274" s="216">
        <f>'09-2022'!P280</f>
        <v>0</v>
      </c>
      <c r="I274" s="307">
        <f t="shared" si="81"/>
        <v>256.57299999999998</v>
      </c>
      <c r="J274" s="303">
        <f t="shared" si="82"/>
        <v>51.992735572332244</v>
      </c>
      <c r="K274" s="338">
        <v>7.47</v>
      </c>
      <c r="L274" s="308">
        <f t="shared" si="83"/>
        <v>85.787999999999997</v>
      </c>
      <c r="M274" s="303">
        <f t="shared" si="87"/>
        <v>0</v>
      </c>
      <c r="N274" s="303">
        <f t="shared" si="88"/>
        <v>22.532288138438037</v>
      </c>
      <c r="O274" s="303">
        <f t="shared" si="89"/>
        <v>0</v>
      </c>
      <c r="P274" s="303">
        <f t="shared" si="90"/>
        <v>0</v>
      </c>
      <c r="Q274" s="303">
        <f t="shared" si="91"/>
        <v>42.240747316848442</v>
      </c>
      <c r="R274" s="303">
        <f t="shared" si="84"/>
        <v>85.787999999999997</v>
      </c>
      <c r="S274" s="213">
        <f t="shared" si="85"/>
        <v>0</v>
      </c>
      <c r="T274" s="378">
        <f t="shared" si="86"/>
        <v>200</v>
      </c>
      <c r="U274" s="303">
        <f t="shared" si="92"/>
        <v>0</v>
      </c>
      <c r="V274" s="303">
        <f t="shared" si="93"/>
        <v>42.240747316848442</v>
      </c>
      <c r="W274" s="303">
        <f t="shared" si="94"/>
        <v>9.751988255483802</v>
      </c>
      <c r="X274" s="378">
        <f t="shared" si="95"/>
        <v>56.572999999999979</v>
      </c>
      <c r="Y274" s="379">
        <f t="shared" si="96"/>
        <v>551.69923157748497</v>
      </c>
    </row>
    <row r="275" spans="1:25" x14ac:dyDescent="0.25">
      <c r="A275" s="202">
        <f>'09-2022'!A281</f>
        <v>44816.249999999345</v>
      </c>
      <c r="B275" s="362">
        <v>275.42500000000001</v>
      </c>
      <c r="C275" s="363">
        <v>15994.4323</v>
      </c>
      <c r="D275" s="364">
        <v>0</v>
      </c>
      <c r="E275" s="364">
        <v>0</v>
      </c>
      <c r="F275" s="239">
        <f t="shared" si="79"/>
        <v>275.42500000000001</v>
      </c>
      <c r="G275" s="239">
        <f t="shared" si="80"/>
        <v>15994.4323</v>
      </c>
      <c r="H275" s="216">
        <f>'09-2022'!P281</f>
        <v>0</v>
      </c>
      <c r="I275" s="307">
        <f t="shared" si="81"/>
        <v>275.42500000000001</v>
      </c>
      <c r="J275" s="303">
        <f t="shared" si="82"/>
        <v>58.071824634655535</v>
      </c>
      <c r="K275" s="338">
        <v>7.47</v>
      </c>
      <c r="L275" s="308">
        <f t="shared" si="83"/>
        <v>85.787999999999997</v>
      </c>
      <c r="M275" s="303">
        <f t="shared" si="87"/>
        <v>0</v>
      </c>
      <c r="N275" s="303">
        <f t="shared" si="88"/>
        <v>22.532288138438037</v>
      </c>
      <c r="O275" s="303">
        <f t="shared" si="89"/>
        <v>0</v>
      </c>
      <c r="P275" s="303">
        <f t="shared" si="90"/>
        <v>0</v>
      </c>
      <c r="Q275" s="303">
        <f t="shared" si="91"/>
        <v>42.240747316848442</v>
      </c>
      <c r="R275" s="303">
        <f t="shared" si="84"/>
        <v>85.787999999999997</v>
      </c>
      <c r="S275" s="213">
        <f t="shared" si="85"/>
        <v>0</v>
      </c>
      <c r="T275" s="378">
        <f t="shared" si="86"/>
        <v>200</v>
      </c>
      <c r="U275" s="303">
        <f t="shared" si="92"/>
        <v>0</v>
      </c>
      <c r="V275" s="303">
        <f t="shared" si="93"/>
        <v>42.240747316848442</v>
      </c>
      <c r="W275" s="303">
        <f t="shared" si="94"/>
        <v>15.831077317807093</v>
      </c>
      <c r="X275" s="378">
        <f t="shared" si="95"/>
        <v>75.425000000000011</v>
      </c>
      <c r="Y275" s="379">
        <f t="shared" si="96"/>
        <v>1194.0590066956001</v>
      </c>
    </row>
    <row r="276" spans="1:25" x14ac:dyDescent="0.25">
      <c r="A276" s="202">
        <f>'09-2022'!A282</f>
        <v>44816.291666666009</v>
      </c>
      <c r="B276" s="362">
        <v>316.68399999999997</v>
      </c>
      <c r="C276" s="363">
        <v>23584.365804000001</v>
      </c>
      <c r="D276" s="364">
        <v>0</v>
      </c>
      <c r="E276" s="364">
        <v>0</v>
      </c>
      <c r="F276" s="239">
        <f t="shared" si="79"/>
        <v>316.68399999999997</v>
      </c>
      <c r="G276" s="239">
        <f t="shared" si="80"/>
        <v>23584.365804000001</v>
      </c>
      <c r="H276" s="216">
        <f>'09-2022'!P282</f>
        <v>0</v>
      </c>
      <c r="I276" s="307">
        <f t="shared" si="81"/>
        <v>316.68399999999997</v>
      </c>
      <c r="J276" s="303">
        <f t="shared" si="82"/>
        <v>74.472868234580858</v>
      </c>
      <c r="K276" s="338">
        <v>7.47</v>
      </c>
      <c r="L276" s="308">
        <f t="shared" si="83"/>
        <v>85.787999999999997</v>
      </c>
      <c r="M276" s="303">
        <f t="shared" si="87"/>
        <v>0</v>
      </c>
      <c r="N276" s="303">
        <f t="shared" si="88"/>
        <v>22.532288138438037</v>
      </c>
      <c r="O276" s="303">
        <f t="shared" si="89"/>
        <v>0</v>
      </c>
      <c r="P276" s="303">
        <f t="shared" si="90"/>
        <v>0</v>
      </c>
      <c r="Q276" s="303">
        <f t="shared" si="91"/>
        <v>42.240747316848442</v>
      </c>
      <c r="R276" s="303">
        <f t="shared" si="84"/>
        <v>85.787999999999997</v>
      </c>
      <c r="S276" s="213">
        <f t="shared" si="85"/>
        <v>0</v>
      </c>
      <c r="T276" s="378">
        <f t="shared" si="86"/>
        <v>200</v>
      </c>
      <c r="U276" s="303">
        <f t="shared" si="92"/>
        <v>0</v>
      </c>
      <c r="V276" s="303">
        <f t="shared" si="93"/>
        <v>42.240747316848442</v>
      </c>
      <c r="W276" s="303">
        <f t="shared" si="94"/>
        <v>32.232120917732416</v>
      </c>
      <c r="X276" s="378">
        <f t="shared" si="95"/>
        <v>116.68399999999997</v>
      </c>
      <c r="Y276" s="379">
        <f t="shared" si="96"/>
        <v>3760.9727971646885</v>
      </c>
    </row>
    <row r="277" spans="1:25" x14ac:dyDescent="0.25">
      <c r="A277" s="202">
        <f>'09-2022'!A283</f>
        <v>44816.333333332674</v>
      </c>
      <c r="B277" s="362">
        <v>340.298</v>
      </c>
      <c r="C277" s="363">
        <v>26508.086528</v>
      </c>
      <c r="D277" s="364">
        <v>0</v>
      </c>
      <c r="E277" s="364">
        <v>0</v>
      </c>
      <c r="F277" s="239">
        <f t="shared" si="79"/>
        <v>340.298</v>
      </c>
      <c r="G277" s="239">
        <f t="shared" si="80"/>
        <v>26508.086528</v>
      </c>
      <c r="H277" s="216">
        <f>'09-2022'!P283</f>
        <v>0</v>
      </c>
      <c r="I277" s="307">
        <f t="shared" si="81"/>
        <v>340.298</v>
      </c>
      <c r="J277" s="303">
        <f t="shared" si="82"/>
        <v>77.896686222075942</v>
      </c>
      <c r="K277" s="338">
        <v>7.47</v>
      </c>
      <c r="L277" s="308">
        <f t="shared" si="83"/>
        <v>85.787999999999997</v>
      </c>
      <c r="M277" s="303">
        <f t="shared" si="87"/>
        <v>0</v>
      </c>
      <c r="N277" s="303">
        <f t="shared" si="88"/>
        <v>22.532288138438037</v>
      </c>
      <c r="O277" s="303">
        <f t="shared" si="89"/>
        <v>0</v>
      </c>
      <c r="P277" s="303">
        <f t="shared" si="90"/>
        <v>0</v>
      </c>
      <c r="Q277" s="303">
        <f t="shared" si="91"/>
        <v>42.240747316848442</v>
      </c>
      <c r="R277" s="303">
        <f t="shared" si="84"/>
        <v>85.787999999999997</v>
      </c>
      <c r="S277" s="213">
        <f t="shared" si="85"/>
        <v>0</v>
      </c>
      <c r="T277" s="378">
        <f t="shared" si="86"/>
        <v>200</v>
      </c>
      <c r="U277" s="303">
        <f t="shared" si="92"/>
        <v>0</v>
      </c>
      <c r="V277" s="303">
        <f t="shared" si="93"/>
        <v>42.240747316848442</v>
      </c>
      <c r="W277" s="303">
        <f t="shared" si="94"/>
        <v>35.655938905227501</v>
      </c>
      <c r="X277" s="378">
        <f t="shared" si="95"/>
        <v>140.298</v>
      </c>
      <c r="Y277" s="379">
        <f t="shared" si="96"/>
        <v>5002.456916525608</v>
      </c>
    </row>
    <row r="278" spans="1:25" x14ac:dyDescent="0.25">
      <c r="A278" s="202">
        <f>'09-2022'!A284</f>
        <v>44816.374999999338</v>
      </c>
      <c r="B278" s="362">
        <v>351.05</v>
      </c>
      <c r="C278" s="363">
        <v>26521.827499999999</v>
      </c>
      <c r="D278" s="364">
        <v>5.6589999999999998</v>
      </c>
      <c r="E278" s="364">
        <v>427.53800000000001</v>
      </c>
      <c r="F278" s="239">
        <f t="shared" si="79"/>
        <v>345.39100000000002</v>
      </c>
      <c r="G278" s="239">
        <f t="shared" si="80"/>
        <v>26094.289499999999</v>
      </c>
      <c r="H278" s="216">
        <f>'09-2022'!P284</f>
        <v>0</v>
      </c>
      <c r="I278" s="307">
        <f t="shared" si="81"/>
        <v>345.39100000000002</v>
      </c>
      <c r="J278" s="303">
        <f t="shared" si="82"/>
        <v>75.549998407601805</v>
      </c>
      <c r="K278" s="338">
        <v>7.47</v>
      </c>
      <c r="L278" s="308">
        <f t="shared" si="83"/>
        <v>85.787999999999997</v>
      </c>
      <c r="M278" s="303">
        <f t="shared" si="87"/>
        <v>0</v>
      </c>
      <c r="N278" s="303">
        <f t="shared" si="88"/>
        <v>22.532288138438037</v>
      </c>
      <c r="O278" s="303">
        <f t="shared" si="89"/>
        <v>0</v>
      </c>
      <c r="P278" s="303">
        <f t="shared" si="90"/>
        <v>0</v>
      </c>
      <c r="Q278" s="303">
        <f t="shared" si="91"/>
        <v>42.240747316848442</v>
      </c>
      <c r="R278" s="303">
        <f t="shared" si="84"/>
        <v>85.787999999999997</v>
      </c>
      <c r="S278" s="213">
        <f t="shared" si="85"/>
        <v>0</v>
      </c>
      <c r="T278" s="378">
        <f t="shared" si="86"/>
        <v>200</v>
      </c>
      <c r="U278" s="303">
        <f t="shared" si="92"/>
        <v>0</v>
      </c>
      <c r="V278" s="303">
        <f t="shared" si="93"/>
        <v>42.240747316848442</v>
      </c>
      <c r="W278" s="303">
        <f t="shared" si="94"/>
        <v>33.309251090753364</v>
      </c>
      <c r="X278" s="378">
        <f t="shared" si="95"/>
        <v>145.39100000000002</v>
      </c>
      <c r="Y278" s="379">
        <f t="shared" si="96"/>
        <v>4842.8653253357234</v>
      </c>
    </row>
    <row r="279" spans="1:25" x14ac:dyDescent="0.25">
      <c r="A279" s="202">
        <f>'09-2022'!A285</f>
        <v>44816.416666666002</v>
      </c>
      <c r="B279" s="362">
        <v>349.19599999999997</v>
      </c>
      <c r="C279" s="363">
        <v>30436.247931999998</v>
      </c>
      <c r="D279" s="364">
        <v>0</v>
      </c>
      <c r="E279" s="364">
        <v>0</v>
      </c>
      <c r="F279" s="239">
        <f t="shared" si="79"/>
        <v>349.19599999999997</v>
      </c>
      <c r="G279" s="239">
        <f t="shared" si="80"/>
        <v>30436.247931999998</v>
      </c>
      <c r="H279" s="216">
        <f>'09-2022'!P285</f>
        <v>0</v>
      </c>
      <c r="I279" s="307">
        <f t="shared" si="81"/>
        <v>349.19599999999997</v>
      </c>
      <c r="J279" s="303">
        <f t="shared" si="82"/>
        <v>87.160929483728339</v>
      </c>
      <c r="K279" s="338">
        <v>7.47</v>
      </c>
      <c r="L279" s="308">
        <f t="shared" si="83"/>
        <v>85.787999999999997</v>
      </c>
      <c r="M279" s="303">
        <f t="shared" si="87"/>
        <v>0</v>
      </c>
      <c r="N279" s="303">
        <f t="shared" si="88"/>
        <v>22.532288138438037</v>
      </c>
      <c r="O279" s="303">
        <f t="shared" si="89"/>
        <v>0</v>
      </c>
      <c r="P279" s="303">
        <f t="shared" si="90"/>
        <v>0</v>
      </c>
      <c r="Q279" s="303">
        <f t="shared" si="91"/>
        <v>42.240747316848442</v>
      </c>
      <c r="R279" s="303">
        <f t="shared" si="84"/>
        <v>85.787999999999997</v>
      </c>
      <c r="S279" s="213">
        <f t="shared" si="85"/>
        <v>1.3729294837283419</v>
      </c>
      <c r="T279" s="378">
        <f t="shared" si="86"/>
        <v>200</v>
      </c>
      <c r="U279" s="303">
        <f t="shared" si="92"/>
        <v>274.58589674566838</v>
      </c>
      <c r="V279" s="303">
        <f t="shared" si="93"/>
        <v>42.240747316848442</v>
      </c>
      <c r="W279" s="303">
        <f t="shared" si="94"/>
        <v>44.920182166879897</v>
      </c>
      <c r="X279" s="378">
        <f t="shared" si="95"/>
        <v>149.19599999999997</v>
      </c>
      <c r="Y279" s="379">
        <f t="shared" si="96"/>
        <v>6701.9114985698116</v>
      </c>
    </row>
    <row r="280" spans="1:25" x14ac:dyDescent="0.25">
      <c r="A280" s="202">
        <f>'09-2022'!A286</f>
        <v>44816.458333332666</v>
      </c>
      <c r="B280" s="362">
        <v>388</v>
      </c>
      <c r="C280" s="363">
        <v>35513.64</v>
      </c>
      <c r="D280" s="364">
        <v>21.241</v>
      </c>
      <c r="E280" s="364">
        <v>1944.1890000000001</v>
      </c>
      <c r="F280" s="239">
        <f t="shared" si="79"/>
        <v>366.75900000000001</v>
      </c>
      <c r="G280" s="239">
        <f t="shared" si="80"/>
        <v>33569.451000000001</v>
      </c>
      <c r="H280" s="216">
        <f>'09-2022'!P286</f>
        <v>0</v>
      </c>
      <c r="I280" s="307">
        <f t="shared" si="81"/>
        <v>366.75900000000001</v>
      </c>
      <c r="J280" s="303">
        <f t="shared" si="82"/>
        <v>91.52999926382175</v>
      </c>
      <c r="K280" s="338">
        <v>7.47</v>
      </c>
      <c r="L280" s="308">
        <f t="shared" si="83"/>
        <v>85.787999999999997</v>
      </c>
      <c r="M280" s="303">
        <f t="shared" si="87"/>
        <v>0</v>
      </c>
      <c r="N280" s="303">
        <f t="shared" si="88"/>
        <v>22.532288138438037</v>
      </c>
      <c r="O280" s="303">
        <f t="shared" si="89"/>
        <v>0</v>
      </c>
      <c r="P280" s="303">
        <f t="shared" si="90"/>
        <v>0</v>
      </c>
      <c r="Q280" s="303">
        <f t="shared" si="91"/>
        <v>42.240747316848442</v>
      </c>
      <c r="R280" s="303">
        <f t="shared" si="84"/>
        <v>85.787999999999997</v>
      </c>
      <c r="S280" s="213">
        <f t="shared" si="85"/>
        <v>5.7419992638217536</v>
      </c>
      <c r="T280" s="378">
        <f t="shared" si="86"/>
        <v>200</v>
      </c>
      <c r="U280" s="303">
        <f t="shared" si="92"/>
        <v>1148.3998527643507</v>
      </c>
      <c r="V280" s="303">
        <f t="shared" si="93"/>
        <v>42.240747316848442</v>
      </c>
      <c r="W280" s="303">
        <f t="shared" si="94"/>
        <v>49.289251946973309</v>
      </c>
      <c r="X280" s="378">
        <f t="shared" si="95"/>
        <v>166.75900000000001</v>
      </c>
      <c r="Y280" s="379">
        <f t="shared" si="96"/>
        <v>8219.4263654253227</v>
      </c>
    </row>
    <row r="281" spans="1:25" x14ac:dyDescent="0.25">
      <c r="A281" s="202">
        <f>'09-2022'!A287</f>
        <v>44816.499999999331</v>
      </c>
      <c r="B281" s="362">
        <v>382.60899999999998</v>
      </c>
      <c r="C281" s="363">
        <v>36455.190128999995</v>
      </c>
      <c r="D281" s="364">
        <v>0</v>
      </c>
      <c r="E281" s="364">
        <v>0</v>
      </c>
      <c r="F281" s="239">
        <f t="shared" si="79"/>
        <v>382.60899999999998</v>
      </c>
      <c r="G281" s="239">
        <f t="shared" si="80"/>
        <v>36455.190128999995</v>
      </c>
      <c r="H281" s="216">
        <f>'09-2022'!P287</f>
        <v>0</v>
      </c>
      <c r="I281" s="307">
        <f t="shared" si="81"/>
        <v>382.60899999999998</v>
      </c>
      <c r="J281" s="303">
        <f t="shared" si="82"/>
        <v>95.28053477309733</v>
      </c>
      <c r="K281" s="338">
        <v>7.47</v>
      </c>
      <c r="L281" s="308">
        <f t="shared" si="83"/>
        <v>85.787999999999997</v>
      </c>
      <c r="M281" s="303">
        <f t="shared" si="87"/>
        <v>0</v>
      </c>
      <c r="N281" s="303">
        <f t="shared" si="88"/>
        <v>22.532288138438037</v>
      </c>
      <c r="O281" s="303">
        <f t="shared" si="89"/>
        <v>0</v>
      </c>
      <c r="P281" s="303">
        <f t="shared" si="90"/>
        <v>0</v>
      </c>
      <c r="Q281" s="303">
        <f t="shared" si="91"/>
        <v>42.240747316848442</v>
      </c>
      <c r="R281" s="303">
        <f t="shared" si="84"/>
        <v>85.787999999999997</v>
      </c>
      <c r="S281" s="213">
        <f t="shared" si="85"/>
        <v>9.4925347730973328</v>
      </c>
      <c r="T281" s="378">
        <f t="shared" si="86"/>
        <v>200</v>
      </c>
      <c r="U281" s="303">
        <f t="shared" si="92"/>
        <v>1898.5069546194666</v>
      </c>
      <c r="V281" s="303">
        <f t="shared" si="93"/>
        <v>42.240747316848442</v>
      </c>
      <c r="W281" s="303">
        <f t="shared" si="94"/>
        <v>53.039787456248888</v>
      </c>
      <c r="X281" s="378">
        <f t="shared" si="95"/>
        <v>182.60899999999998</v>
      </c>
      <c r="Y281" s="379">
        <f t="shared" si="96"/>
        <v>9685.5425475981519</v>
      </c>
    </row>
    <row r="282" spans="1:25" x14ac:dyDescent="0.25">
      <c r="A282" s="202">
        <f>'09-2022'!A288</f>
        <v>44816.541666665995</v>
      </c>
      <c r="B282" s="362">
        <v>387.8</v>
      </c>
      <c r="C282" s="363">
        <v>37166.752</v>
      </c>
      <c r="D282" s="364">
        <v>1.877</v>
      </c>
      <c r="E282" s="364">
        <v>179.892</v>
      </c>
      <c r="F282" s="239">
        <f t="shared" si="79"/>
        <v>385.923</v>
      </c>
      <c r="G282" s="239">
        <f t="shared" si="80"/>
        <v>36986.86</v>
      </c>
      <c r="H282" s="216">
        <f>'09-2022'!P288</f>
        <v>0</v>
      </c>
      <c r="I282" s="307">
        <f t="shared" si="81"/>
        <v>385.923</v>
      </c>
      <c r="J282" s="303">
        <f t="shared" si="82"/>
        <v>95.839999170819056</v>
      </c>
      <c r="K282" s="338">
        <v>7.47</v>
      </c>
      <c r="L282" s="308">
        <f t="shared" si="83"/>
        <v>85.787999999999997</v>
      </c>
      <c r="M282" s="303">
        <f t="shared" si="87"/>
        <v>0</v>
      </c>
      <c r="N282" s="303">
        <f t="shared" si="88"/>
        <v>22.532288138438037</v>
      </c>
      <c r="O282" s="303">
        <f t="shared" si="89"/>
        <v>0</v>
      </c>
      <c r="P282" s="303">
        <f t="shared" si="90"/>
        <v>0</v>
      </c>
      <c r="Q282" s="303">
        <f t="shared" si="91"/>
        <v>42.240747316848442</v>
      </c>
      <c r="R282" s="303">
        <f t="shared" si="84"/>
        <v>85.787999999999997</v>
      </c>
      <c r="S282" s="213">
        <f t="shared" si="85"/>
        <v>10.051999170819059</v>
      </c>
      <c r="T282" s="378">
        <f t="shared" si="86"/>
        <v>200</v>
      </c>
      <c r="U282" s="303">
        <f t="shared" si="92"/>
        <v>2010.3998341638116</v>
      </c>
      <c r="V282" s="303">
        <f t="shared" si="93"/>
        <v>42.240747316848442</v>
      </c>
      <c r="W282" s="303">
        <f t="shared" si="94"/>
        <v>53.599251853970614</v>
      </c>
      <c r="X282" s="378">
        <f t="shared" si="95"/>
        <v>185.923</v>
      </c>
      <c r="Y282" s="379">
        <f t="shared" si="96"/>
        <v>9965.3337024457778</v>
      </c>
    </row>
    <row r="283" spans="1:25" x14ac:dyDescent="0.25">
      <c r="A283" s="202">
        <f>'09-2022'!A289</f>
        <v>44816.583333332659</v>
      </c>
      <c r="B283" s="362">
        <v>411.8</v>
      </c>
      <c r="C283" s="363">
        <v>41455.906000000003</v>
      </c>
      <c r="D283" s="364">
        <v>5.6950000000000003</v>
      </c>
      <c r="E283" s="364">
        <v>573.31600000000003</v>
      </c>
      <c r="F283" s="239">
        <f t="shared" si="79"/>
        <v>406.10500000000002</v>
      </c>
      <c r="G283" s="239">
        <f t="shared" si="80"/>
        <v>40882.590000000004</v>
      </c>
      <c r="H283" s="216">
        <f>'09-2022'!P289</f>
        <v>0</v>
      </c>
      <c r="I283" s="307">
        <f t="shared" si="81"/>
        <v>406.10500000000002</v>
      </c>
      <c r="J283" s="303">
        <f t="shared" si="82"/>
        <v>100.66999913815393</v>
      </c>
      <c r="K283" s="338">
        <v>7.47</v>
      </c>
      <c r="L283" s="308">
        <f t="shared" si="83"/>
        <v>85.787999999999997</v>
      </c>
      <c r="M283" s="303">
        <f t="shared" si="87"/>
        <v>0</v>
      </c>
      <c r="N283" s="303">
        <f t="shared" si="88"/>
        <v>22.532288138438037</v>
      </c>
      <c r="O283" s="303">
        <f t="shared" si="89"/>
        <v>0</v>
      </c>
      <c r="P283" s="303">
        <f t="shared" si="90"/>
        <v>0</v>
      </c>
      <c r="Q283" s="303">
        <f t="shared" si="91"/>
        <v>42.240747316848442</v>
      </c>
      <c r="R283" s="303">
        <f t="shared" si="84"/>
        <v>85.787999999999997</v>
      </c>
      <c r="S283" s="213">
        <f t="shared" si="85"/>
        <v>14.88199913815393</v>
      </c>
      <c r="T283" s="378">
        <f t="shared" si="86"/>
        <v>200</v>
      </c>
      <c r="U283" s="303">
        <f t="shared" si="92"/>
        <v>2976.3998276307857</v>
      </c>
      <c r="V283" s="303">
        <f t="shared" si="93"/>
        <v>42.240747316848442</v>
      </c>
      <c r="W283" s="303">
        <f t="shared" si="94"/>
        <v>58.429251821305485</v>
      </c>
      <c r="X283" s="378">
        <f t="shared" si="95"/>
        <v>206.10500000000002</v>
      </c>
      <c r="Y283" s="379">
        <f t="shared" si="96"/>
        <v>12042.560946630168</v>
      </c>
    </row>
    <row r="284" spans="1:25" x14ac:dyDescent="0.25">
      <c r="A284" s="202">
        <f>'09-2022'!A290</f>
        <v>44816.624999999323</v>
      </c>
      <c r="B284" s="362">
        <v>420.209</v>
      </c>
      <c r="C284" s="363">
        <v>46596.928592000004</v>
      </c>
      <c r="D284" s="364">
        <v>0</v>
      </c>
      <c r="E284" s="364">
        <v>0</v>
      </c>
      <c r="F284" s="239">
        <f t="shared" si="79"/>
        <v>420.209</v>
      </c>
      <c r="G284" s="239">
        <f t="shared" si="80"/>
        <v>46596.928592000004</v>
      </c>
      <c r="H284" s="216">
        <f>'09-2022'!P290</f>
        <v>0</v>
      </c>
      <c r="I284" s="307">
        <f t="shared" si="81"/>
        <v>420.209</v>
      </c>
      <c r="J284" s="303">
        <f t="shared" si="82"/>
        <v>110.88988715615325</v>
      </c>
      <c r="K284" s="338">
        <v>7.47</v>
      </c>
      <c r="L284" s="308">
        <f t="shared" si="83"/>
        <v>85.787999999999997</v>
      </c>
      <c r="M284" s="303">
        <f t="shared" si="87"/>
        <v>0</v>
      </c>
      <c r="N284" s="303">
        <f t="shared" si="88"/>
        <v>22.532288138438037</v>
      </c>
      <c r="O284" s="303">
        <f t="shared" si="89"/>
        <v>0</v>
      </c>
      <c r="P284" s="303">
        <f t="shared" si="90"/>
        <v>0</v>
      </c>
      <c r="Q284" s="303">
        <f t="shared" si="91"/>
        <v>42.240747316848442</v>
      </c>
      <c r="R284" s="303">
        <f t="shared" si="84"/>
        <v>85.787999999999997</v>
      </c>
      <c r="S284" s="213">
        <f t="shared" si="85"/>
        <v>25.101887156153253</v>
      </c>
      <c r="T284" s="378">
        <f t="shared" si="86"/>
        <v>200</v>
      </c>
      <c r="U284" s="303">
        <f t="shared" si="92"/>
        <v>5020.3774312306505</v>
      </c>
      <c r="V284" s="303">
        <f t="shared" si="93"/>
        <v>42.240747316848442</v>
      </c>
      <c r="W284" s="303">
        <f t="shared" si="94"/>
        <v>68.649139839304809</v>
      </c>
      <c r="X284" s="378">
        <f t="shared" si="95"/>
        <v>220.209</v>
      </c>
      <c r="Y284" s="379">
        <f t="shared" si="96"/>
        <v>15117.158434873472</v>
      </c>
    </row>
    <row r="285" spans="1:25" x14ac:dyDescent="0.25">
      <c r="A285" s="202">
        <f>'09-2022'!A291</f>
        <v>44816.666666665988</v>
      </c>
      <c r="B285" s="362">
        <v>423.875</v>
      </c>
      <c r="C285" s="363">
        <v>50105.644999999997</v>
      </c>
      <c r="D285" s="364">
        <v>0</v>
      </c>
      <c r="E285" s="364">
        <v>0</v>
      </c>
      <c r="F285" s="239">
        <f t="shared" si="79"/>
        <v>423.875</v>
      </c>
      <c r="G285" s="239">
        <f t="shared" si="80"/>
        <v>50105.644999999997</v>
      </c>
      <c r="H285" s="216">
        <f>'09-2022'!P291</f>
        <v>0</v>
      </c>
      <c r="I285" s="307">
        <f t="shared" si="81"/>
        <v>423.875</v>
      </c>
      <c r="J285" s="303">
        <f t="shared" si="82"/>
        <v>118.2085402536125</v>
      </c>
      <c r="K285" s="338">
        <v>7.47</v>
      </c>
      <c r="L285" s="308">
        <f t="shared" si="83"/>
        <v>85.787999999999997</v>
      </c>
      <c r="M285" s="303">
        <f t="shared" si="87"/>
        <v>0</v>
      </c>
      <c r="N285" s="303">
        <f t="shared" si="88"/>
        <v>22.532288138438037</v>
      </c>
      <c r="O285" s="303">
        <f t="shared" si="89"/>
        <v>0</v>
      </c>
      <c r="P285" s="303">
        <f t="shared" si="90"/>
        <v>0</v>
      </c>
      <c r="Q285" s="303">
        <f t="shared" si="91"/>
        <v>42.240747316848442</v>
      </c>
      <c r="R285" s="303">
        <f t="shared" si="84"/>
        <v>85.787999999999997</v>
      </c>
      <c r="S285" s="213">
        <f t="shared" si="85"/>
        <v>32.420540253612501</v>
      </c>
      <c r="T285" s="378">
        <f t="shared" si="86"/>
        <v>200</v>
      </c>
      <c r="U285" s="303">
        <f t="shared" si="92"/>
        <v>6484.1080507224997</v>
      </c>
      <c r="V285" s="303">
        <f t="shared" si="93"/>
        <v>42.240747316848442</v>
      </c>
      <c r="W285" s="303">
        <f t="shared" si="94"/>
        <v>75.967792936764056</v>
      </c>
      <c r="X285" s="378">
        <f t="shared" si="95"/>
        <v>223.875</v>
      </c>
      <c r="Y285" s="379">
        <f t="shared" si="96"/>
        <v>17007.289643718053</v>
      </c>
    </row>
    <row r="286" spans="1:25" x14ac:dyDescent="0.25">
      <c r="A286" s="202">
        <f>'09-2022'!A292</f>
        <v>44816.708333332652</v>
      </c>
      <c r="B286" s="362">
        <v>420.42099999999999</v>
      </c>
      <c r="C286" s="363">
        <v>51524.848754999999</v>
      </c>
      <c r="D286" s="364">
        <v>0</v>
      </c>
      <c r="E286" s="364">
        <v>0</v>
      </c>
      <c r="F286" s="239">
        <f t="shared" si="79"/>
        <v>420.42099999999999</v>
      </c>
      <c r="G286" s="239">
        <f t="shared" si="80"/>
        <v>51524.848754999999</v>
      </c>
      <c r="H286" s="216">
        <f>'09-2022'!P292</f>
        <v>0</v>
      </c>
      <c r="I286" s="307">
        <f t="shared" si="81"/>
        <v>420.42099999999999</v>
      </c>
      <c r="J286" s="303">
        <f t="shared" si="82"/>
        <v>122.55536415878369</v>
      </c>
      <c r="K286" s="338">
        <v>7.47</v>
      </c>
      <c r="L286" s="308">
        <f t="shared" si="83"/>
        <v>85.787999999999997</v>
      </c>
      <c r="M286" s="303">
        <f t="shared" si="87"/>
        <v>0</v>
      </c>
      <c r="N286" s="303">
        <f t="shared" si="88"/>
        <v>22.532288138438037</v>
      </c>
      <c r="O286" s="303">
        <f t="shared" si="89"/>
        <v>0</v>
      </c>
      <c r="P286" s="303">
        <f t="shared" si="90"/>
        <v>0</v>
      </c>
      <c r="Q286" s="303">
        <f t="shared" si="91"/>
        <v>42.240747316848442</v>
      </c>
      <c r="R286" s="303">
        <f t="shared" si="84"/>
        <v>85.787999999999997</v>
      </c>
      <c r="S286" s="213">
        <f t="shared" si="85"/>
        <v>36.767364158783693</v>
      </c>
      <c r="T286" s="378">
        <f t="shared" si="86"/>
        <v>200</v>
      </c>
      <c r="U286" s="303">
        <f t="shared" si="92"/>
        <v>7353.4728317567387</v>
      </c>
      <c r="V286" s="303">
        <f t="shared" si="93"/>
        <v>42.240747316848442</v>
      </c>
      <c r="W286" s="303">
        <f t="shared" si="94"/>
        <v>80.314616841935248</v>
      </c>
      <c r="X286" s="378">
        <f t="shared" si="95"/>
        <v>220.42099999999999</v>
      </c>
      <c r="Y286" s="379">
        <f t="shared" si="96"/>
        <v>17703.028158916208</v>
      </c>
    </row>
    <row r="287" spans="1:25" x14ac:dyDescent="0.25">
      <c r="A287" s="202">
        <f>'09-2022'!A293</f>
        <v>44816.749999999316</v>
      </c>
      <c r="B287" s="362">
        <v>430.13800000000003</v>
      </c>
      <c r="C287" s="363">
        <v>56580.443739999995</v>
      </c>
      <c r="D287" s="364">
        <v>0</v>
      </c>
      <c r="E287" s="364">
        <v>0</v>
      </c>
      <c r="F287" s="239">
        <f t="shared" si="79"/>
        <v>430.13800000000003</v>
      </c>
      <c r="G287" s="239">
        <f t="shared" si="80"/>
        <v>56580.443739999995</v>
      </c>
      <c r="H287" s="216">
        <f>'09-2022'!P293</f>
        <v>0</v>
      </c>
      <c r="I287" s="307">
        <f t="shared" si="81"/>
        <v>430.13800000000003</v>
      </c>
      <c r="J287" s="303">
        <f t="shared" si="82"/>
        <v>131.54021207147471</v>
      </c>
      <c r="K287" s="338">
        <v>7.47</v>
      </c>
      <c r="L287" s="308">
        <f t="shared" si="83"/>
        <v>85.787999999999997</v>
      </c>
      <c r="M287" s="303">
        <f t="shared" si="87"/>
        <v>0</v>
      </c>
      <c r="N287" s="303">
        <f t="shared" si="88"/>
        <v>22.532288138438037</v>
      </c>
      <c r="O287" s="303">
        <f t="shared" si="89"/>
        <v>0</v>
      </c>
      <c r="P287" s="303">
        <f t="shared" si="90"/>
        <v>0</v>
      </c>
      <c r="Q287" s="303">
        <f t="shared" si="91"/>
        <v>42.240747316848442</v>
      </c>
      <c r="R287" s="303">
        <f t="shared" si="84"/>
        <v>85.787999999999997</v>
      </c>
      <c r="S287" s="213">
        <f t="shared" si="85"/>
        <v>45.752212071474716</v>
      </c>
      <c r="T287" s="378">
        <f t="shared" si="86"/>
        <v>200</v>
      </c>
      <c r="U287" s="303">
        <f t="shared" si="92"/>
        <v>9150.4424142949429</v>
      </c>
      <c r="V287" s="303">
        <f t="shared" si="93"/>
        <v>42.240747316848442</v>
      </c>
      <c r="W287" s="303">
        <f t="shared" si="94"/>
        <v>89.299464754626271</v>
      </c>
      <c r="X287" s="378">
        <f t="shared" si="95"/>
        <v>230.13800000000003</v>
      </c>
      <c r="Y287" s="379">
        <f t="shared" si="96"/>
        <v>20551.200219700182</v>
      </c>
    </row>
    <row r="288" spans="1:25" x14ac:dyDescent="0.25">
      <c r="A288" s="202">
        <f>'09-2022'!A294</f>
        <v>44816.79166666598</v>
      </c>
      <c r="B288" s="362">
        <v>409.214</v>
      </c>
      <c r="C288" s="363">
        <v>47195.115198</v>
      </c>
      <c r="D288" s="364">
        <v>0</v>
      </c>
      <c r="E288" s="364">
        <v>0</v>
      </c>
      <c r="F288" s="239">
        <f t="shared" si="79"/>
        <v>409.214</v>
      </c>
      <c r="G288" s="239">
        <f t="shared" si="80"/>
        <v>47195.115198</v>
      </c>
      <c r="H288" s="216">
        <f>'09-2022'!P294</f>
        <v>0</v>
      </c>
      <c r="I288" s="307">
        <f t="shared" si="81"/>
        <v>409.214</v>
      </c>
      <c r="J288" s="303">
        <f t="shared" si="82"/>
        <v>115.33113529351391</v>
      </c>
      <c r="K288" s="338">
        <v>7.47</v>
      </c>
      <c r="L288" s="308">
        <f t="shared" si="83"/>
        <v>85.787999999999997</v>
      </c>
      <c r="M288" s="303">
        <f t="shared" si="87"/>
        <v>0</v>
      </c>
      <c r="N288" s="303">
        <f t="shared" si="88"/>
        <v>22.532288138438037</v>
      </c>
      <c r="O288" s="303">
        <f t="shared" si="89"/>
        <v>0</v>
      </c>
      <c r="P288" s="303">
        <f t="shared" si="90"/>
        <v>0</v>
      </c>
      <c r="Q288" s="303">
        <f t="shared" si="91"/>
        <v>42.240747316848442</v>
      </c>
      <c r="R288" s="303">
        <f t="shared" si="84"/>
        <v>85.787999999999997</v>
      </c>
      <c r="S288" s="213">
        <f t="shared" si="85"/>
        <v>29.543135293513913</v>
      </c>
      <c r="T288" s="378">
        <f t="shared" si="86"/>
        <v>200</v>
      </c>
      <c r="U288" s="303">
        <f t="shared" si="92"/>
        <v>5908.627058702783</v>
      </c>
      <c r="V288" s="303">
        <f t="shared" si="93"/>
        <v>42.240747316848442</v>
      </c>
      <c r="W288" s="303">
        <f t="shared" si="94"/>
        <v>73.090387976665468</v>
      </c>
      <c r="X288" s="378">
        <f t="shared" si="95"/>
        <v>209.214</v>
      </c>
      <c r="Y288" s="379">
        <f t="shared" si="96"/>
        <v>15291.53243015009</v>
      </c>
    </row>
    <row r="289" spans="1:25" x14ac:dyDescent="0.25">
      <c r="A289" s="202">
        <f>'09-2022'!A295</f>
        <v>44816.833333332645</v>
      </c>
      <c r="B289" s="362">
        <v>389.60700000000003</v>
      </c>
      <c r="C289" s="363">
        <v>44321.487641</v>
      </c>
      <c r="D289" s="364">
        <v>0</v>
      </c>
      <c r="E289" s="364">
        <v>0</v>
      </c>
      <c r="F289" s="239">
        <f t="shared" si="79"/>
        <v>389.60700000000003</v>
      </c>
      <c r="G289" s="239">
        <f t="shared" si="80"/>
        <v>44321.487641</v>
      </c>
      <c r="H289" s="216">
        <f>'09-2022'!P295</f>
        <v>0</v>
      </c>
      <c r="I289" s="307">
        <f t="shared" si="81"/>
        <v>389.60700000000003</v>
      </c>
      <c r="J289" s="303">
        <f t="shared" si="82"/>
        <v>113.7594746526628</v>
      </c>
      <c r="K289" s="338">
        <v>7.47</v>
      </c>
      <c r="L289" s="308">
        <f t="shared" si="83"/>
        <v>85.787999999999997</v>
      </c>
      <c r="M289" s="303">
        <f t="shared" si="87"/>
        <v>0</v>
      </c>
      <c r="N289" s="303">
        <f t="shared" si="88"/>
        <v>22.532288138438037</v>
      </c>
      <c r="O289" s="303">
        <f t="shared" si="89"/>
        <v>0</v>
      </c>
      <c r="P289" s="303">
        <f t="shared" si="90"/>
        <v>0</v>
      </c>
      <c r="Q289" s="303">
        <f t="shared" si="91"/>
        <v>42.240747316848442</v>
      </c>
      <c r="R289" s="303">
        <f t="shared" si="84"/>
        <v>85.787999999999997</v>
      </c>
      <c r="S289" s="213">
        <f t="shared" si="85"/>
        <v>27.971474652662806</v>
      </c>
      <c r="T289" s="378">
        <f t="shared" si="86"/>
        <v>200</v>
      </c>
      <c r="U289" s="303">
        <f t="shared" si="92"/>
        <v>5594.294930532561</v>
      </c>
      <c r="V289" s="303">
        <f t="shared" si="93"/>
        <v>42.240747316848442</v>
      </c>
      <c r="W289" s="303">
        <f t="shared" si="94"/>
        <v>71.518727335814361</v>
      </c>
      <c r="X289" s="378">
        <f t="shared" si="95"/>
        <v>189.60700000000003</v>
      </c>
      <c r="Y289" s="379">
        <f t="shared" si="96"/>
        <v>13560.451333961755</v>
      </c>
    </row>
    <row r="290" spans="1:25" x14ac:dyDescent="0.25">
      <c r="A290" s="202">
        <f>'09-2022'!A296</f>
        <v>44816.874999999309</v>
      </c>
      <c r="B290" s="362">
        <v>385.50099999999998</v>
      </c>
      <c r="C290" s="363">
        <v>39754.069284999998</v>
      </c>
      <c r="D290" s="364">
        <v>0</v>
      </c>
      <c r="E290" s="364">
        <v>0</v>
      </c>
      <c r="F290" s="239">
        <f t="shared" si="79"/>
        <v>385.50099999999998</v>
      </c>
      <c r="G290" s="239">
        <f t="shared" si="80"/>
        <v>39754.069284999998</v>
      </c>
      <c r="H290" s="216">
        <f>'09-2022'!P296</f>
        <v>0</v>
      </c>
      <c r="I290" s="307">
        <f t="shared" si="81"/>
        <v>385.50099999999998</v>
      </c>
      <c r="J290" s="303">
        <f t="shared" si="82"/>
        <v>103.12312882456855</v>
      </c>
      <c r="K290" s="338">
        <v>7.47</v>
      </c>
      <c r="L290" s="308">
        <f t="shared" si="83"/>
        <v>85.787999999999997</v>
      </c>
      <c r="M290" s="303">
        <f t="shared" si="87"/>
        <v>0</v>
      </c>
      <c r="N290" s="303">
        <f t="shared" si="88"/>
        <v>22.532288138438037</v>
      </c>
      <c r="O290" s="303">
        <f t="shared" si="89"/>
        <v>0</v>
      </c>
      <c r="P290" s="303">
        <f t="shared" si="90"/>
        <v>0</v>
      </c>
      <c r="Q290" s="303">
        <f t="shared" si="91"/>
        <v>42.240747316848442</v>
      </c>
      <c r="R290" s="303">
        <f t="shared" si="84"/>
        <v>85.787999999999997</v>
      </c>
      <c r="S290" s="213">
        <f t="shared" si="85"/>
        <v>17.335128824568557</v>
      </c>
      <c r="T290" s="378">
        <f t="shared" si="86"/>
        <v>200</v>
      </c>
      <c r="U290" s="303">
        <f t="shared" si="92"/>
        <v>3467.0257649137111</v>
      </c>
      <c r="V290" s="303">
        <f t="shared" si="93"/>
        <v>42.240747316848442</v>
      </c>
      <c r="W290" s="303">
        <f t="shared" si="94"/>
        <v>60.882381507720112</v>
      </c>
      <c r="X290" s="378">
        <f t="shared" si="95"/>
        <v>185.50099999999998</v>
      </c>
      <c r="Y290" s="379">
        <f t="shared" si="96"/>
        <v>11293.742652063587</v>
      </c>
    </row>
    <row r="291" spans="1:25" x14ac:dyDescent="0.25">
      <c r="A291" s="202">
        <f>'09-2022'!A297</f>
        <v>44816.916666665973</v>
      </c>
      <c r="B291" s="362">
        <v>357.029</v>
      </c>
      <c r="C291" s="363">
        <v>31363.473364999998</v>
      </c>
      <c r="D291" s="364">
        <v>0</v>
      </c>
      <c r="E291" s="364">
        <v>0</v>
      </c>
      <c r="F291" s="239">
        <f t="shared" si="79"/>
        <v>357.029</v>
      </c>
      <c r="G291" s="239">
        <f t="shared" si="80"/>
        <v>31363.473364999998</v>
      </c>
      <c r="H291" s="216">
        <f>'09-2022'!P297</f>
        <v>0</v>
      </c>
      <c r="I291" s="307">
        <f t="shared" si="81"/>
        <v>357.029</v>
      </c>
      <c r="J291" s="303">
        <f t="shared" si="82"/>
        <v>87.845730640928323</v>
      </c>
      <c r="K291" s="338">
        <v>7.47</v>
      </c>
      <c r="L291" s="308">
        <f t="shared" si="83"/>
        <v>85.787999999999997</v>
      </c>
      <c r="M291" s="303">
        <f t="shared" si="87"/>
        <v>0</v>
      </c>
      <c r="N291" s="303">
        <f t="shared" si="88"/>
        <v>22.532288138438037</v>
      </c>
      <c r="O291" s="303">
        <f t="shared" si="89"/>
        <v>0</v>
      </c>
      <c r="P291" s="303">
        <f t="shared" si="90"/>
        <v>0</v>
      </c>
      <c r="Q291" s="303">
        <f t="shared" si="91"/>
        <v>42.240747316848442</v>
      </c>
      <c r="R291" s="303">
        <f t="shared" si="84"/>
        <v>85.787999999999997</v>
      </c>
      <c r="S291" s="213">
        <f t="shared" si="85"/>
        <v>2.0577306409283267</v>
      </c>
      <c r="T291" s="378">
        <f t="shared" si="86"/>
        <v>200</v>
      </c>
      <c r="U291" s="303">
        <f t="shared" si="92"/>
        <v>411.54612818566534</v>
      </c>
      <c r="V291" s="303">
        <f t="shared" si="93"/>
        <v>42.240747316848442</v>
      </c>
      <c r="W291" s="303">
        <f t="shared" si="94"/>
        <v>45.604983324079882</v>
      </c>
      <c r="X291" s="378">
        <f t="shared" si="95"/>
        <v>157.029</v>
      </c>
      <c r="Y291" s="379">
        <f t="shared" si="96"/>
        <v>7161.3049263969397</v>
      </c>
    </row>
    <row r="292" spans="1:25" x14ac:dyDescent="0.25">
      <c r="A292" s="202">
        <f>'09-2022'!A298</f>
        <v>44816.958333332637</v>
      </c>
      <c r="B292" s="362">
        <v>317.66500000000002</v>
      </c>
      <c r="C292" s="363">
        <v>23347.653710000002</v>
      </c>
      <c r="D292" s="364">
        <v>0</v>
      </c>
      <c r="E292" s="364">
        <v>0</v>
      </c>
      <c r="F292" s="239">
        <f t="shared" si="79"/>
        <v>317.66500000000002</v>
      </c>
      <c r="G292" s="239">
        <f t="shared" si="80"/>
        <v>23347.653710000002</v>
      </c>
      <c r="H292" s="216">
        <f>'09-2022'!P298</f>
        <v>0</v>
      </c>
      <c r="I292" s="307">
        <f t="shared" si="81"/>
        <v>317.66500000000002</v>
      </c>
      <c r="J292" s="303">
        <f t="shared" si="82"/>
        <v>73.497721530543188</v>
      </c>
      <c r="K292" s="338">
        <v>7.47</v>
      </c>
      <c r="L292" s="308">
        <f t="shared" si="83"/>
        <v>85.787999999999997</v>
      </c>
      <c r="M292" s="303">
        <f t="shared" si="87"/>
        <v>0</v>
      </c>
      <c r="N292" s="303">
        <f t="shared" si="88"/>
        <v>22.532288138438037</v>
      </c>
      <c r="O292" s="303">
        <f t="shared" si="89"/>
        <v>0</v>
      </c>
      <c r="P292" s="303">
        <f t="shared" si="90"/>
        <v>0</v>
      </c>
      <c r="Q292" s="303">
        <f t="shared" si="91"/>
        <v>42.240747316848442</v>
      </c>
      <c r="R292" s="303">
        <f t="shared" si="84"/>
        <v>85.787999999999997</v>
      </c>
      <c r="S292" s="213">
        <f t="shared" si="85"/>
        <v>0</v>
      </c>
      <c r="T292" s="378">
        <f t="shared" si="86"/>
        <v>200</v>
      </c>
      <c r="U292" s="303">
        <f t="shared" si="92"/>
        <v>0</v>
      </c>
      <c r="V292" s="303">
        <f t="shared" si="93"/>
        <v>42.240747316848442</v>
      </c>
      <c r="W292" s="303">
        <f t="shared" si="94"/>
        <v>31.256974213694747</v>
      </c>
      <c r="X292" s="378">
        <f t="shared" si="95"/>
        <v>117.66500000000002</v>
      </c>
      <c r="Y292" s="379">
        <f t="shared" si="96"/>
        <v>3677.8518708543929</v>
      </c>
    </row>
    <row r="293" spans="1:25" x14ac:dyDescent="0.25">
      <c r="A293" s="202">
        <f>'09-2022'!A299</f>
        <v>44816.999999999302</v>
      </c>
      <c r="B293" s="362">
        <v>283.916</v>
      </c>
      <c r="C293" s="363">
        <v>19132.386727999998</v>
      </c>
      <c r="D293" s="364">
        <v>0</v>
      </c>
      <c r="E293" s="364">
        <v>0</v>
      </c>
      <c r="F293" s="239">
        <f t="shared" si="79"/>
        <v>283.916</v>
      </c>
      <c r="G293" s="239">
        <f t="shared" si="80"/>
        <v>19132.386727999998</v>
      </c>
      <c r="H293" s="216">
        <f>'09-2022'!P299</f>
        <v>0</v>
      </c>
      <c r="I293" s="307">
        <f t="shared" si="81"/>
        <v>283.916</v>
      </c>
      <c r="J293" s="303">
        <f t="shared" si="82"/>
        <v>67.387490412657257</v>
      </c>
      <c r="K293" s="338">
        <v>7.47</v>
      </c>
      <c r="L293" s="308">
        <f t="shared" si="83"/>
        <v>85.787999999999997</v>
      </c>
      <c r="M293" s="303">
        <f t="shared" si="87"/>
        <v>0</v>
      </c>
      <c r="N293" s="303">
        <f t="shared" si="88"/>
        <v>22.532288138438037</v>
      </c>
      <c r="O293" s="303">
        <f t="shared" si="89"/>
        <v>0</v>
      </c>
      <c r="P293" s="303">
        <f t="shared" si="90"/>
        <v>0</v>
      </c>
      <c r="Q293" s="303">
        <f t="shared" si="91"/>
        <v>42.240747316848442</v>
      </c>
      <c r="R293" s="303">
        <f t="shared" si="84"/>
        <v>85.787999999999997</v>
      </c>
      <c r="S293" s="213">
        <f t="shared" si="85"/>
        <v>0</v>
      </c>
      <c r="T293" s="378">
        <f t="shared" si="86"/>
        <v>200</v>
      </c>
      <c r="U293" s="303">
        <f t="shared" si="92"/>
        <v>0</v>
      </c>
      <c r="V293" s="303">
        <f t="shared" si="93"/>
        <v>42.240747316848442</v>
      </c>
      <c r="W293" s="303">
        <f t="shared" si="94"/>
        <v>25.146743095808816</v>
      </c>
      <c r="X293" s="378">
        <f t="shared" si="95"/>
        <v>83.915999999999997</v>
      </c>
      <c r="Y293" s="379">
        <f t="shared" si="96"/>
        <v>2110.2140936278925</v>
      </c>
    </row>
    <row r="294" spans="1:25" x14ac:dyDescent="0.25">
      <c r="A294" s="202">
        <f>'09-2022'!A300</f>
        <v>44817.041666665966</v>
      </c>
      <c r="B294" s="360">
        <v>254.45699999999999</v>
      </c>
      <c r="C294" s="361">
        <v>17611.264725000001</v>
      </c>
      <c r="D294" s="364">
        <v>0</v>
      </c>
      <c r="E294" s="364">
        <v>0</v>
      </c>
      <c r="F294" s="239">
        <f t="shared" si="79"/>
        <v>254.45699999999999</v>
      </c>
      <c r="G294" s="239">
        <f t="shared" si="80"/>
        <v>17611.264725000001</v>
      </c>
      <c r="H294" s="216">
        <f>'09-2022'!P300</f>
        <v>0</v>
      </c>
      <c r="I294" s="307">
        <f t="shared" si="81"/>
        <v>254.45699999999999</v>
      </c>
      <c r="J294" s="303">
        <f t="shared" si="82"/>
        <v>69.211162298541609</v>
      </c>
      <c r="K294" s="338">
        <v>7.6</v>
      </c>
      <c r="L294" s="308">
        <f t="shared" si="83"/>
        <v>87.14</v>
      </c>
      <c r="M294" s="303">
        <f t="shared" si="87"/>
        <v>0</v>
      </c>
      <c r="N294" s="303">
        <f t="shared" si="88"/>
        <v>22.532288138438037</v>
      </c>
      <c r="O294" s="303">
        <f t="shared" si="89"/>
        <v>0</v>
      </c>
      <c r="P294" s="303">
        <f t="shared" si="90"/>
        <v>0</v>
      </c>
      <c r="Q294" s="303">
        <f t="shared" si="91"/>
        <v>42.240747316848442</v>
      </c>
      <c r="R294" s="303">
        <f t="shared" si="84"/>
        <v>87.14</v>
      </c>
      <c r="S294" s="213">
        <f t="shared" si="85"/>
        <v>0</v>
      </c>
      <c r="T294" s="378">
        <f t="shared" si="86"/>
        <v>200</v>
      </c>
      <c r="U294" s="303">
        <f t="shared" si="92"/>
        <v>0</v>
      </c>
      <c r="V294" s="303">
        <f t="shared" si="93"/>
        <v>42.240747316848442</v>
      </c>
      <c r="W294" s="303">
        <f t="shared" si="94"/>
        <v>26.970414981693168</v>
      </c>
      <c r="X294" s="378">
        <f t="shared" si="95"/>
        <v>54.456999999999994</v>
      </c>
      <c r="Y294" s="379">
        <f t="shared" si="96"/>
        <v>1468.7278886580646</v>
      </c>
    </row>
    <row r="295" spans="1:25" x14ac:dyDescent="0.25">
      <c r="A295" s="202">
        <f>'09-2022'!A301</f>
        <v>44817.08333333263</v>
      </c>
      <c r="B295" s="362">
        <v>245.82300000000001</v>
      </c>
      <c r="C295" s="363">
        <v>17653.354866000001</v>
      </c>
      <c r="D295" s="364">
        <v>0</v>
      </c>
      <c r="E295" s="364">
        <v>0</v>
      </c>
      <c r="F295" s="239">
        <f t="shared" si="79"/>
        <v>245.82300000000001</v>
      </c>
      <c r="G295" s="239">
        <f t="shared" si="80"/>
        <v>17653.354866000001</v>
      </c>
      <c r="H295" s="216">
        <f>'09-2022'!P301</f>
        <v>0</v>
      </c>
      <c r="I295" s="307">
        <f t="shared" si="81"/>
        <v>245.82300000000001</v>
      </c>
      <c r="J295" s="303">
        <f t="shared" si="82"/>
        <v>71.813275673960533</v>
      </c>
      <c r="K295" s="338">
        <v>7.6</v>
      </c>
      <c r="L295" s="308">
        <f t="shared" si="83"/>
        <v>87.14</v>
      </c>
      <c r="M295" s="303">
        <f t="shared" si="87"/>
        <v>0</v>
      </c>
      <c r="N295" s="303">
        <f t="shared" si="88"/>
        <v>22.532288138438037</v>
      </c>
      <c r="O295" s="303">
        <f t="shared" si="89"/>
        <v>0</v>
      </c>
      <c r="P295" s="303">
        <f t="shared" si="90"/>
        <v>0</v>
      </c>
      <c r="Q295" s="303">
        <f t="shared" si="91"/>
        <v>42.240747316848442</v>
      </c>
      <c r="R295" s="303">
        <f t="shared" si="84"/>
        <v>87.14</v>
      </c>
      <c r="S295" s="213">
        <f t="shared" si="85"/>
        <v>0</v>
      </c>
      <c r="T295" s="378">
        <f t="shared" si="86"/>
        <v>200</v>
      </c>
      <c r="U295" s="303">
        <f t="shared" si="92"/>
        <v>0</v>
      </c>
      <c r="V295" s="303">
        <f t="shared" si="93"/>
        <v>42.240747316848442</v>
      </c>
      <c r="W295" s="303">
        <f t="shared" si="94"/>
        <v>29.572528357112091</v>
      </c>
      <c r="X295" s="378">
        <f t="shared" si="95"/>
        <v>45.823000000000008</v>
      </c>
      <c r="Y295" s="379">
        <f t="shared" si="96"/>
        <v>1355.1019669079476</v>
      </c>
    </row>
    <row r="296" spans="1:25" x14ac:dyDescent="0.25">
      <c r="A296" s="202">
        <f>'09-2022'!A302</f>
        <v>44817.124999999294</v>
      </c>
      <c r="B296" s="362">
        <v>227.98</v>
      </c>
      <c r="C296" s="363">
        <v>14524.051100000001</v>
      </c>
      <c r="D296" s="364">
        <v>0</v>
      </c>
      <c r="E296" s="364">
        <v>0</v>
      </c>
      <c r="F296" s="239">
        <f t="shared" si="79"/>
        <v>227.98</v>
      </c>
      <c r="G296" s="239">
        <f t="shared" si="80"/>
        <v>14524.051100000001</v>
      </c>
      <c r="H296" s="216">
        <f>'09-2022'!P302</f>
        <v>0</v>
      </c>
      <c r="I296" s="307">
        <f t="shared" si="81"/>
        <v>227.98</v>
      </c>
      <c r="J296" s="303">
        <f t="shared" si="82"/>
        <v>63.70756689183262</v>
      </c>
      <c r="K296" s="338">
        <v>7.6</v>
      </c>
      <c r="L296" s="308">
        <f t="shared" si="83"/>
        <v>87.14</v>
      </c>
      <c r="M296" s="303">
        <f t="shared" si="87"/>
        <v>0</v>
      </c>
      <c r="N296" s="303">
        <f t="shared" si="88"/>
        <v>22.532288138438037</v>
      </c>
      <c r="O296" s="303">
        <f t="shared" si="89"/>
        <v>0</v>
      </c>
      <c r="P296" s="303">
        <f t="shared" si="90"/>
        <v>0</v>
      </c>
      <c r="Q296" s="303">
        <f t="shared" si="91"/>
        <v>42.240747316848442</v>
      </c>
      <c r="R296" s="303">
        <f t="shared" si="84"/>
        <v>87.14</v>
      </c>
      <c r="S296" s="213">
        <f t="shared" si="85"/>
        <v>0</v>
      </c>
      <c r="T296" s="378">
        <f t="shared" si="86"/>
        <v>200</v>
      </c>
      <c r="U296" s="303">
        <f t="shared" si="92"/>
        <v>0</v>
      </c>
      <c r="V296" s="303">
        <f t="shared" si="93"/>
        <v>42.240747316848442</v>
      </c>
      <c r="W296" s="303">
        <f t="shared" si="94"/>
        <v>21.466819574984179</v>
      </c>
      <c r="X296" s="378">
        <f t="shared" si="95"/>
        <v>27.97999999999999</v>
      </c>
      <c r="Y296" s="379">
        <f t="shared" si="96"/>
        <v>600.6416117080571</v>
      </c>
    </row>
    <row r="297" spans="1:25" x14ac:dyDescent="0.25">
      <c r="A297" s="202">
        <f>'09-2022'!A303</f>
        <v>44817.166666665958</v>
      </c>
      <c r="B297" s="362">
        <v>223.184</v>
      </c>
      <c r="C297" s="363">
        <v>13242.812400000001</v>
      </c>
      <c r="D297" s="364">
        <v>0</v>
      </c>
      <c r="E297" s="364">
        <v>0</v>
      </c>
      <c r="F297" s="239">
        <f t="shared" si="79"/>
        <v>223.184</v>
      </c>
      <c r="G297" s="239">
        <f t="shared" si="80"/>
        <v>13242.812400000001</v>
      </c>
      <c r="H297" s="216">
        <f>'09-2022'!P303</f>
        <v>0</v>
      </c>
      <c r="I297" s="307">
        <f t="shared" si="81"/>
        <v>223.184</v>
      </c>
      <c r="J297" s="303">
        <f t="shared" si="82"/>
        <v>59.335850240160589</v>
      </c>
      <c r="K297" s="338">
        <v>7.6</v>
      </c>
      <c r="L297" s="308">
        <f t="shared" si="83"/>
        <v>87.14</v>
      </c>
      <c r="M297" s="303">
        <f t="shared" si="87"/>
        <v>0</v>
      </c>
      <c r="N297" s="303">
        <f t="shared" si="88"/>
        <v>22.532288138438037</v>
      </c>
      <c r="O297" s="303">
        <f t="shared" si="89"/>
        <v>0</v>
      </c>
      <c r="P297" s="303">
        <f t="shared" si="90"/>
        <v>0</v>
      </c>
      <c r="Q297" s="303">
        <f t="shared" si="91"/>
        <v>42.240747316848442</v>
      </c>
      <c r="R297" s="303">
        <f t="shared" si="84"/>
        <v>87.14</v>
      </c>
      <c r="S297" s="213">
        <f t="shared" si="85"/>
        <v>0</v>
      </c>
      <c r="T297" s="378">
        <f t="shared" si="86"/>
        <v>200</v>
      </c>
      <c r="U297" s="303">
        <f t="shared" si="92"/>
        <v>0</v>
      </c>
      <c r="V297" s="303">
        <f t="shared" si="93"/>
        <v>42.240747316848442</v>
      </c>
      <c r="W297" s="303">
        <f t="shared" si="94"/>
        <v>17.095102923312147</v>
      </c>
      <c r="X297" s="378">
        <f t="shared" si="95"/>
        <v>23.183999999999997</v>
      </c>
      <c r="Y297" s="379">
        <f t="shared" si="96"/>
        <v>396.33286617406878</v>
      </c>
    </row>
    <row r="298" spans="1:25" x14ac:dyDescent="0.25">
      <c r="A298" s="202">
        <f>'09-2022'!A304</f>
        <v>44817.208333332623</v>
      </c>
      <c r="B298" s="362">
        <v>224.78200000000001</v>
      </c>
      <c r="C298" s="363">
        <v>13602.876749999999</v>
      </c>
      <c r="D298" s="364">
        <v>0</v>
      </c>
      <c r="E298" s="364">
        <v>0</v>
      </c>
      <c r="F298" s="239">
        <f t="shared" si="79"/>
        <v>224.78200000000001</v>
      </c>
      <c r="G298" s="239">
        <f t="shared" si="80"/>
        <v>13602.876749999999</v>
      </c>
      <c r="H298" s="216">
        <f>'09-2022'!P304</f>
        <v>0</v>
      </c>
      <c r="I298" s="307">
        <f t="shared" si="81"/>
        <v>224.78200000000001</v>
      </c>
      <c r="J298" s="303">
        <f t="shared" si="82"/>
        <v>60.515863147405035</v>
      </c>
      <c r="K298" s="338">
        <v>7.6</v>
      </c>
      <c r="L298" s="308">
        <f t="shared" si="83"/>
        <v>87.14</v>
      </c>
      <c r="M298" s="303">
        <f t="shared" si="87"/>
        <v>0</v>
      </c>
      <c r="N298" s="303">
        <f t="shared" si="88"/>
        <v>22.532288138438037</v>
      </c>
      <c r="O298" s="303">
        <f t="shared" si="89"/>
        <v>0</v>
      </c>
      <c r="P298" s="303">
        <f t="shared" si="90"/>
        <v>0</v>
      </c>
      <c r="Q298" s="303">
        <f t="shared" si="91"/>
        <v>42.240747316848442</v>
      </c>
      <c r="R298" s="303">
        <f t="shared" si="84"/>
        <v>87.14</v>
      </c>
      <c r="S298" s="213">
        <f t="shared" si="85"/>
        <v>0</v>
      </c>
      <c r="T298" s="378">
        <f t="shared" si="86"/>
        <v>200</v>
      </c>
      <c r="U298" s="303">
        <f t="shared" si="92"/>
        <v>0</v>
      </c>
      <c r="V298" s="303">
        <f t="shared" si="93"/>
        <v>42.240747316848442</v>
      </c>
      <c r="W298" s="303">
        <f t="shared" si="94"/>
        <v>18.275115830556594</v>
      </c>
      <c r="X298" s="378">
        <f t="shared" si="95"/>
        <v>24.782000000000011</v>
      </c>
      <c r="Y298" s="379">
        <f t="shared" si="96"/>
        <v>452.8939205128537</v>
      </c>
    </row>
    <row r="299" spans="1:25" x14ac:dyDescent="0.25">
      <c r="A299" s="202">
        <f>'09-2022'!A305</f>
        <v>44817.249999999287</v>
      </c>
      <c r="B299" s="362">
        <v>242.566</v>
      </c>
      <c r="C299" s="363">
        <v>17581.964223999999</v>
      </c>
      <c r="D299" s="364">
        <v>0</v>
      </c>
      <c r="E299" s="364">
        <v>0</v>
      </c>
      <c r="F299" s="239">
        <f t="shared" si="79"/>
        <v>242.566</v>
      </c>
      <c r="G299" s="239">
        <f t="shared" si="80"/>
        <v>17581.964223999999</v>
      </c>
      <c r="H299" s="216">
        <f>'09-2022'!P305</f>
        <v>0</v>
      </c>
      <c r="I299" s="307">
        <f t="shared" si="81"/>
        <v>242.566</v>
      </c>
      <c r="J299" s="303">
        <f t="shared" si="82"/>
        <v>72.483217862354991</v>
      </c>
      <c r="K299" s="338">
        <v>7.6</v>
      </c>
      <c r="L299" s="308">
        <f t="shared" si="83"/>
        <v>87.14</v>
      </c>
      <c r="M299" s="303">
        <f t="shared" si="87"/>
        <v>0</v>
      </c>
      <c r="N299" s="303">
        <f t="shared" si="88"/>
        <v>22.532288138438037</v>
      </c>
      <c r="O299" s="303">
        <f t="shared" si="89"/>
        <v>0</v>
      </c>
      <c r="P299" s="303">
        <f t="shared" si="90"/>
        <v>0</v>
      </c>
      <c r="Q299" s="303">
        <f t="shared" si="91"/>
        <v>42.240747316848442</v>
      </c>
      <c r="R299" s="303">
        <f t="shared" si="84"/>
        <v>87.14</v>
      </c>
      <c r="S299" s="213">
        <f t="shared" si="85"/>
        <v>0</v>
      </c>
      <c r="T299" s="378">
        <f t="shared" si="86"/>
        <v>200</v>
      </c>
      <c r="U299" s="303">
        <f t="shared" si="92"/>
        <v>0</v>
      </c>
      <c r="V299" s="303">
        <f t="shared" si="93"/>
        <v>42.240747316848442</v>
      </c>
      <c r="W299" s="303">
        <f t="shared" si="94"/>
        <v>30.242470545506549</v>
      </c>
      <c r="X299" s="378">
        <f t="shared" si="95"/>
        <v>42.566000000000003</v>
      </c>
      <c r="Y299" s="379">
        <f t="shared" si="96"/>
        <v>1287.3010012400318</v>
      </c>
    </row>
    <row r="300" spans="1:25" x14ac:dyDescent="0.25">
      <c r="A300" s="202">
        <f>'09-2022'!A306</f>
        <v>44817.291666665951</v>
      </c>
      <c r="B300" s="362">
        <v>274.82499999999999</v>
      </c>
      <c r="C300" s="363">
        <v>23769.768599999999</v>
      </c>
      <c r="D300" s="364">
        <v>0</v>
      </c>
      <c r="E300" s="364">
        <v>0</v>
      </c>
      <c r="F300" s="239">
        <f t="shared" si="79"/>
        <v>274.82499999999999</v>
      </c>
      <c r="G300" s="239">
        <f t="shared" si="80"/>
        <v>23769.768599999999</v>
      </c>
      <c r="H300" s="216">
        <f>'09-2022'!P306</f>
        <v>0</v>
      </c>
      <c r="I300" s="307">
        <f t="shared" si="81"/>
        <v>274.82499999999999</v>
      </c>
      <c r="J300" s="303">
        <f t="shared" si="82"/>
        <v>86.490561630128269</v>
      </c>
      <c r="K300" s="338">
        <v>7.6</v>
      </c>
      <c r="L300" s="308">
        <f t="shared" si="83"/>
        <v>87.14</v>
      </c>
      <c r="M300" s="303">
        <f t="shared" si="87"/>
        <v>0</v>
      </c>
      <c r="N300" s="303">
        <f t="shared" si="88"/>
        <v>22.532288138438037</v>
      </c>
      <c r="O300" s="303">
        <f t="shared" si="89"/>
        <v>0</v>
      </c>
      <c r="P300" s="303">
        <f t="shared" si="90"/>
        <v>0</v>
      </c>
      <c r="Q300" s="303">
        <f t="shared" si="91"/>
        <v>42.240747316848442</v>
      </c>
      <c r="R300" s="303">
        <f t="shared" si="84"/>
        <v>87.14</v>
      </c>
      <c r="S300" s="213">
        <f t="shared" si="85"/>
        <v>0</v>
      </c>
      <c r="T300" s="378">
        <f t="shared" si="86"/>
        <v>200</v>
      </c>
      <c r="U300" s="303">
        <f t="shared" si="92"/>
        <v>0</v>
      </c>
      <c r="V300" s="303">
        <f t="shared" si="93"/>
        <v>42.240747316848442</v>
      </c>
      <c r="W300" s="303">
        <f t="shared" si="94"/>
        <v>44.249814313279828</v>
      </c>
      <c r="X300" s="378">
        <f t="shared" si="95"/>
        <v>74.824999999999989</v>
      </c>
      <c r="Y300" s="379">
        <f t="shared" si="96"/>
        <v>3310.9923559911626</v>
      </c>
    </row>
    <row r="301" spans="1:25" x14ac:dyDescent="0.25">
      <c r="A301" s="202">
        <f>'09-2022'!A307</f>
        <v>44817.333333332615</v>
      </c>
      <c r="B301" s="362">
        <v>291.37200000000001</v>
      </c>
      <c r="C301" s="363">
        <v>24229.863824</v>
      </c>
      <c r="D301" s="364">
        <v>0</v>
      </c>
      <c r="E301" s="364">
        <v>0</v>
      </c>
      <c r="F301" s="239">
        <f t="shared" si="79"/>
        <v>291.37200000000001</v>
      </c>
      <c r="G301" s="239">
        <f t="shared" si="80"/>
        <v>24229.863824</v>
      </c>
      <c r="H301" s="216">
        <f>'09-2022'!P307</f>
        <v>0</v>
      </c>
      <c r="I301" s="307">
        <f t="shared" si="81"/>
        <v>291.37200000000001</v>
      </c>
      <c r="J301" s="303">
        <f t="shared" si="82"/>
        <v>83.157831994838205</v>
      </c>
      <c r="K301" s="338">
        <v>7.6</v>
      </c>
      <c r="L301" s="308">
        <f t="shared" si="83"/>
        <v>87.14</v>
      </c>
      <c r="M301" s="303">
        <f t="shared" si="87"/>
        <v>0</v>
      </c>
      <c r="N301" s="303">
        <f t="shared" si="88"/>
        <v>22.532288138438037</v>
      </c>
      <c r="O301" s="303">
        <f t="shared" si="89"/>
        <v>0</v>
      </c>
      <c r="P301" s="303">
        <f t="shared" si="90"/>
        <v>0</v>
      </c>
      <c r="Q301" s="303">
        <f t="shared" si="91"/>
        <v>42.240747316848442</v>
      </c>
      <c r="R301" s="303">
        <f t="shared" si="84"/>
        <v>87.14</v>
      </c>
      <c r="S301" s="213">
        <f t="shared" si="85"/>
        <v>0</v>
      </c>
      <c r="T301" s="378">
        <f t="shared" si="86"/>
        <v>200</v>
      </c>
      <c r="U301" s="303">
        <f t="shared" si="92"/>
        <v>0</v>
      </c>
      <c r="V301" s="303">
        <f t="shared" si="93"/>
        <v>42.240747316848442</v>
      </c>
      <c r="W301" s="303">
        <f t="shared" si="94"/>
        <v>40.917084677989763</v>
      </c>
      <c r="X301" s="378">
        <f t="shared" si="95"/>
        <v>91.372000000000014</v>
      </c>
      <c r="Y301" s="379">
        <f t="shared" si="96"/>
        <v>3738.6758611972814</v>
      </c>
    </row>
    <row r="302" spans="1:25" x14ac:dyDescent="0.25">
      <c r="A302" s="202">
        <f>'09-2022'!A308</f>
        <v>44817.37499999928</v>
      </c>
      <c r="B302" s="362">
        <v>301.13099999999997</v>
      </c>
      <c r="C302" s="363">
        <v>23522.517114000002</v>
      </c>
      <c r="D302" s="364">
        <v>0</v>
      </c>
      <c r="E302" s="364">
        <v>0</v>
      </c>
      <c r="F302" s="239">
        <f t="shared" si="79"/>
        <v>301.13099999999997</v>
      </c>
      <c r="G302" s="239">
        <f t="shared" si="80"/>
        <v>23522.517114000002</v>
      </c>
      <c r="H302" s="216">
        <f>'09-2022'!P308</f>
        <v>0</v>
      </c>
      <c r="I302" s="307">
        <f t="shared" si="81"/>
        <v>301.13099999999997</v>
      </c>
      <c r="J302" s="303">
        <f t="shared" si="82"/>
        <v>78.113900973330558</v>
      </c>
      <c r="K302" s="338">
        <v>7.6</v>
      </c>
      <c r="L302" s="308">
        <f t="shared" si="83"/>
        <v>87.14</v>
      </c>
      <c r="M302" s="303">
        <f t="shared" si="87"/>
        <v>0</v>
      </c>
      <c r="N302" s="303">
        <f t="shared" si="88"/>
        <v>22.532288138438037</v>
      </c>
      <c r="O302" s="303">
        <f t="shared" si="89"/>
        <v>0</v>
      </c>
      <c r="P302" s="303">
        <f t="shared" si="90"/>
        <v>0</v>
      </c>
      <c r="Q302" s="303">
        <f t="shared" si="91"/>
        <v>42.240747316848442</v>
      </c>
      <c r="R302" s="303">
        <f t="shared" si="84"/>
        <v>87.14</v>
      </c>
      <c r="S302" s="213">
        <f t="shared" si="85"/>
        <v>0</v>
      </c>
      <c r="T302" s="378">
        <f t="shared" si="86"/>
        <v>200</v>
      </c>
      <c r="U302" s="303">
        <f t="shared" si="92"/>
        <v>0</v>
      </c>
      <c r="V302" s="303">
        <f t="shared" si="93"/>
        <v>42.240747316848442</v>
      </c>
      <c r="W302" s="303">
        <f t="shared" si="94"/>
        <v>35.873153656482117</v>
      </c>
      <c r="X302" s="378">
        <f t="shared" si="95"/>
        <v>101.13099999999997</v>
      </c>
      <c r="Y302" s="379">
        <f t="shared" si="96"/>
        <v>3627.887902433692</v>
      </c>
    </row>
    <row r="303" spans="1:25" x14ac:dyDescent="0.25">
      <c r="A303" s="202">
        <f>'09-2022'!A309</f>
        <v>44817.416666665944</v>
      </c>
      <c r="B303" s="362">
        <v>325.17199999999997</v>
      </c>
      <c r="C303" s="363">
        <v>26455.87444</v>
      </c>
      <c r="D303" s="364">
        <v>0</v>
      </c>
      <c r="E303" s="364">
        <v>0</v>
      </c>
      <c r="F303" s="239">
        <f t="shared" si="79"/>
        <v>325.17199999999997</v>
      </c>
      <c r="G303" s="239">
        <f t="shared" si="80"/>
        <v>26455.87444</v>
      </c>
      <c r="H303" s="216">
        <f>'09-2022'!P309</f>
        <v>0</v>
      </c>
      <c r="I303" s="307">
        <f t="shared" si="81"/>
        <v>325.17199999999997</v>
      </c>
      <c r="J303" s="303">
        <f t="shared" si="82"/>
        <v>81.359632563689374</v>
      </c>
      <c r="K303" s="338">
        <v>7.6</v>
      </c>
      <c r="L303" s="308">
        <f t="shared" si="83"/>
        <v>87.14</v>
      </c>
      <c r="M303" s="303">
        <f t="shared" si="87"/>
        <v>0</v>
      </c>
      <c r="N303" s="303">
        <f t="shared" si="88"/>
        <v>22.532288138438037</v>
      </c>
      <c r="O303" s="303">
        <f t="shared" si="89"/>
        <v>0</v>
      </c>
      <c r="P303" s="303">
        <f t="shared" si="90"/>
        <v>0</v>
      </c>
      <c r="Q303" s="303">
        <f t="shared" si="91"/>
        <v>42.240747316848442</v>
      </c>
      <c r="R303" s="303">
        <f t="shared" si="84"/>
        <v>87.14</v>
      </c>
      <c r="S303" s="213">
        <f t="shared" si="85"/>
        <v>0</v>
      </c>
      <c r="T303" s="378">
        <f t="shared" si="86"/>
        <v>200</v>
      </c>
      <c r="U303" s="303">
        <f t="shared" si="92"/>
        <v>0</v>
      </c>
      <c r="V303" s="303">
        <f t="shared" si="93"/>
        <v>42.240747316848442</v>
      </c>
      <c r="W303" s="303">
        <f t="shared" si="94"/>
        <v>39.118885246840932</v>
      </c>
      <c r="X303" s="378">
        <f t="shared" si="95"/>
        <v>125.17199999999997</v>
      </c>
      <c r="Y303" s="379">
        <f t="shared" si="96"/>
        <v>4896.5891041175719</v>
      </c>
    </row>
    <row r="304" spans="1:25" x14ac:dyDescent="0.25">
      <c r="A304" s="202">
        <f>'09-2022'!A310</f>
        <v>44817.458333332608</v>
      </c>
      <c r="B304" s="362">
        <v>335.93200000000002</v>
      </c>
      <c r="C304" s="363">
        <v>30326.642592</v>
      </c>
      <c r="D304" s="364">
        <v>0</v>
      </c>
      <c r="E304" s="364">
        <v>0</v>
      </c>
      <c r="F304" s="239">
        <f t="shared" si="79"/>
        <v>335.93200000000002</v>
      </c>
      <c r="G304" s="239">
        <f t="shared" si="80"/>
        <v>30326.642592</v>
      </c>
      <c r="H304" s="216">
        <f>'09-2022'!P310</f>
        <v>0</v>
      </c>
      <c r="I304" s="307">
        <f t="shared" si="81"/>
        <v>335.93200000000002</v>
      </c>
      <c r="J304" s="303">
        <f t="shared" si="82"/>
        <v>90.276135027326958</v>
      </c>
      <c r="K304" s="338">
        <v>7.6</v>
      </c>
      <c r="L304" s="308">
        <f t="shared" si="83"/>
        <v>87.14</v>
      </c>
      <c r="M304" s="303">
        <f t="shared" si="87"/>
        <v>0</v>
      </c>
      <c r="N304" s="303">
        <f t="shared" si="88"/>
        <v>22.532288138438037</v>
      </c>
      <c r="O304" s="303">
        <f t="shared" si="89"/>
        <v>0</v>
      </c>
      <c r="P304" s="303">
        <f t="shared" si="90"/>
        <v>0</v>
      </c>
      <c r="Q304" s="303">
        <f t="shared" si="91"/>
        <v>42.240747316848442</v>
      </c>
      <c r="R304" s="303">
        <f t="shared" si="84"/>
        <v>87.14</v>
      </c>
      <c r="S304" s="213">
        <f t="shared" si="85"/>
        <v>3.1361350273269579</v>
      </c>
      <c r="T304" s="378">
        <f t="shared" si="86"/>
        <v>200</v>
      </c>
      <c r="U304" s="303">
        <f t="shared" si="92"/>
        <v>627.22700546539158</v>
      </c>
      <c r="V304" s="303">
        <f t="shared" si="93"/>
        <v>42.240747316848442</v>
      </c>
      <c r="W304" s="303">
        <f t="shared" si="94"/>
        <v>48.035387710478517</v>
      </c>
      <c r="X304" s="378">
        <f t="shared" si="95"/>
        <v>135.93200000000002</v>
      </c>
      <c r="Y304" s="379">
        <f t="shared" si="96"/>
        <v>6529.5463222607668</v>
      </c>
    </row>
    <row r="305" spans="1:25" x14ac:dyDescent="0.25">
      <c r="A305" s="202">
        <f>'09-2022'!A311</f>
        <v>44817.499999999272</v>
      </c>
      <c r="B305" s="362">
        <v>348.49400000000003</v>
      </c>
      <c r="C305" s="363">
        <v>32085.85096</v>
      </c>
      <c r="D305" s="364">
        <v>0</v>
      </c>
      <c r="E305" s="364">
        <v>0</v>
      </c>
      <c r="F305" s="239">
        <f t="shared" si="79"/>
        <v>348.49400000000003</v>
      </c>
      <c r="G305" s="239">
        <f t="shared" si="80"/>
        <v>32085.85096</v>
      </c>
      <c r="H305" s="216">
        <f>'09-2022'!P311</f>
        <v>0</v>
      </c>
      <c r="I305" s="307">
        <f t="shared" si="81"/>
        <v>348.49400000000003</v>
      </c>
      <c r="J305" s="303">
        <f t="shared" si="82"/>
        <v>92.070024046325031</v>
      </c>
      <c r="K305" s="338">
        <v>7.6</v>
      </c>
      <c r="L305" s="308">
        <f t="shared" si="83"/>
        <v>87.14</v>
      </c>
      <c r="M305" s="303">
        <f t="shared" si="87"/>
        <v>0</v>
      </c>
      <c r="N305" s="303">
        <f t="shared" si="88"/>
        <v>22.532288138438037</v>
      </c>
      <c r="O305" s="303">
        <f t="shared" si="89"/>
        <v>0</v>
      </c>
      <c r="P305" s="303">
        <f t="shared" si="90"/>
        <v>0</v>
      </c>
      <c r="Q305" s="303">
        <f t="shared" si="91"/>
        <v>42.240747316848442</v>
      </c>
      <c r="R305" s="303">
        <f t="shared" si="84"/>
        <v>87.14</v>
      </c>
      <c r="S305" s="213">
        <f t="shared" si="85"/>
        <v>4.9300240463250304</v>
      </c>
      <c r="T305" s="378">
        <f t="shared" si="86"/>
        <v>200</v>
      </c>
      <c r="U305" s="303">
        <f t="shared" si="92"/>
        <v>986.00480926500609</v>
      </c>
      <c r="V305" s="303">
        <f t="shared" si="93"/>
        <v>42.240747316848442</v>
      </c>
      <c r="W305" s="303">
        <f t="shared" si="94"/>
        <v>49.829276729476589</v>
      </c>
      <c r="X305" s="378">
        <f t="shared" si="95"/>
        <v>148.49400000000003</v>
      </c>
      <c r="Y305" s="379">
        <f t="shared" si="96"/>
        <v>7399.3486186668979</v>
      </c>
    </row>
    <row r="306" spans="1:25" x14ac:dyDescent="0.25">
      <c r="A306" s="202">
        <f>'09-2022'!A312</f>
        <v>44817.541666665937</v>
      </c>
      <c r="B306" s="362">
        <v>354.23099999999999</v>
      </c>
      <c r="C306" s="363">
        <v>33860.567369999997</v>
      </c>
      <c r="D306" s="364">
        <v>0</v>
      </c>
      <c r="E306" s="364">
        <v>0</v>
      </c>
      <c r="F306" s="239">
        <f t="shared" si="79"/>
        <v>354.23099999999999</v>
      </c>
      <c r="G306" s="239">
        <f t="shared" si="80"/>
        <v>33860.567369999997</v>
      </c>
      <c r="H306" s="216">
        <f>'09-2022'!P312</f>
        <v>0</v>
      </c>
      <c r="I306" s="307">
        <f t="shared" si="81"/>
        <v>354.23099999999999</v>
      </c>
      <c r="J306" s="303">
        <f t="shared" si="82"/>
        <v>95.588944417625783</v>
      </c>
      <c r="K306" s="338">
        <v>7.6</v>
      </c>
      <c r="L306" s="308">
        <f t="shared" si="83"/>
        <v>87.14</v>
      </c>
      <c r="M306" s="303">
        <f t="shared" si="87"/>
        <v>0</v>
      </c>
      <c r="N306" s="303">
        <f t="shared" si="88"/>
        <v>22.532288138438037</v>
      </c>
      <c r="O306" s="303">
        <f t="shared" si="89"/>
        <v>0</v>
      </c>
      <c r="P306" s="303">
        <f t="shared" si="90"/>
        <v>0</v>
      </c>
      <c r="Q306" s="303">
        <f t="shared" si="91"/>
        <v>42.240747316848442</v>
      </c>
      <c r="R306" s="303">
        <f t="shared" si="84"/>
        <v>87.14</v>
      </c>
      <c r="S306" s="213">
        <f t="shared" si="85"/>
        <v>8.448944417625782</v>
      </c>
      <c r="T306" s="378">
        <f t="shared" si="86"/>
        <v>200</v>
      </c>
      <c r="U306" s="303">
        <f t="shared" si="92"/>
        <v>1689.7888835251565</v>
      </c>
      <c r="V306" s="303">
        <f t="shared" si="93"/>
        <v>42.240747316848442</v>
      </c>
      <c r="W306" s="303">
        <f t="shared" si="94"/>
        <v>53.348197100777341</v>
      </c>
      <c r="X306" s="378">
        <f t="shared" si="95"/>
        <v>154.23099999999999</v>
      </c>
      <c r="Y306" s="379">
        <f t="shared" si="96"/>
        <v>8227.94578704999</v>
      </c>
    </row>
    <row r="307" spans="1:25" x14ac:dyDescent="0.25">
      <c r="A307" s="202">
        <f>'09-2022'!A313</f>
        <v>44817.583333332601</v>
      </c>
      <c r="B307" s="362">
        <v>373.2</v>
      </c>
      <c r="C307" s="363">
        <v>38797.872000000003</v>
      </c>
      <c r="D307" s="364">
        <v>11.375</v>
      </c>
      <c r="E307" s="364">
        <v>1182.5450000000001</v>
      </c>
      <c r="F307" s="239">
        <f t="shared" si="79"/>
        <v>361.82499999999999</v>
      </c>
      <c r="G307" s="239">
        <f t="shared" si="80"/>
        <v>37615.327000000005</v>
      </c>
      <c r="H307" s="216">
        <f>'09-2022'!P313</f>
        <v>0</v>
      </c>
      <c r="I307" s="307">
        <f t="shared" si="81"/>
        <v>361.82499999999999</v>
      </c>
      <c r="J307" s="303">
        <f t="shared" si="82"/>
        <v>103.96000000000002</v>
      </c>
      <c r="K307" s="338">
        <v>7.6</v>
      </c>
      <c r="L307" s="308">
        <f t="shared" si="83"/>
        <v>87.14</v>
      </c>
      <c r="M307" s="303">
        <f t="shared" si="87"/>
        <v>0</v>
      </c>
      <c r="N307" s="303">
        <f t="shared" si="88"/>
        <v>22.532288138438037</v>
      </c>
      <c r="O307" s="303">
        <f t="shared" si="89"/>
        <v>0</v>
      </c>
      <c r="P307" s="303">
        <f t="shared" si="90"/>
        <v>0</v>
      </c>
      <c r="Q307" s="303">
        <f t="shared" si="91"/>
        <v>42.240747316848442</v>
      </c>
      <c r="R307" s="303">
        <f t="shared" si="84"/>
        <v>87.14</v>
      </c>
      <c r="S307" s="213">
        <f t="shared" si="85"/>
        <v>16.820000000000022</v>
      </c>
      <c r="T307" s="378">
        <f t="shared" si="86"/>
        <v>200</v>
      </c>
      <c r="U307" s="303">
        <f t="shared" si="92"/>
        <v>3364.0000000000045</v>
      </c>
      <c r="V307" s="303">
        <f t="shared" si="93"/>
        <v>42.240747316848442</v>
      </c>
      <c r="W307" s="303">
        <f t="shared" si="94"/>
        <v>61.719252683151581</v>
      </c>
      <c r="X307" s="378">
        <f t="shared" si="95"/>
        <v>161.82499999999999</v>
      </c>
      <c r="Y307" s="379">
        <f t="shared" si="96"/>
        <v>9987.718065451003</v>
      </c>
    </row>
    <row r="308" spans="1:25" x14ac:dyDescent="0.25">
      <c r="A308" s="202">
        <f>'09-2022'!A314</f>
        <v>44817.624999999265</v>
      </c>
      <c r="B308" s="362">
        <v>376.39</v>
      </c>
      <c r="C308" s="363">
        <v>40732.334849999999</v>
      </c>
      <c r="D308" s="364">
        <v>0</v>
      </c>
      <c r="E308" s="364">
        <v>0</v>
      </c>
      <c r="F308" s="239">
        <f t="shared" si="79"/>
        <v>376.39</v>
      </c>
      <c r="G308" s="239">
        <f t="shared" si="80"/>
        <v>40732.334849999999</v>
      </c>
      <c r="H308" s="216">
        <f>'09-2022'!P314</f>
        <v>0</v>
      </c>
      <c r="I308" s="307">
        <f t="shared" si="81"/>
        <v>376.39</v>
      </c>
      <c r="J308" s="303">
        <f t="shared" si="82"/>
        <v>108.2184299529743</v>
      </c>
      <c r="K308" s="338">
        <v>7.6</v>
      </c>
      <c r="L308" s="308">
        <f t="shared" si="83"/>
        <v>87.14</v>
      </c>
      <c r="M308" s="303">
        <f t="shared" si="87"/>
        <v>0</v>
      </c>
      <c r="N308" s="303">
        <f t="shared" si="88"/>
        <v>22.532288138438037</v>
      </c>
      <c r="O308" s="303">
        <f t="shared" si="89"/>
        <v>0</v>
      </c>
      <c r="P308" s="303">
        <f t="shared" si="90"/>
        <v>0</v>
      </c>
      <c r="Q308" s="303">
        <f t="shared" si="91"/>
        <v>42.240747316848442</v>
      </c>
      <c r="R308" s="303">
        <f t="shared" si="84"/>
        <v>87.14</v>
      </c>
      <c r="S308" s="213">
        <f t="shared" si="85"/>
        <v>21.078429952974304</v>
      </c>
      <c r="T308" s="378">
        <f t="shared" si="86"/>
        <v>200</v>
      </c>
      <c r="U308" s="303">
        <f t="shared" si="92"/>
        <v>4215.6859905948604</v>
      </c>
      <c r="V308" s="303">
        <f t="shared" si="93"/>
        <v>42.240747316848442</v>
      </c>
      <c r="W308" s="303">
        <f t="shared" si="94"/>
        <v>65.977682636125863</v>
      </c>
      <c r="X308" s="378">
        <f t="shared" si="95"/>
        <v>176.39</v>
      </c>
      <c r="Y308" s="379">
        <f t="shared" si="96"/>
        <v>11637.803440186241</v>
      </c>
    </row>
    <row r="309" spans="1:25" x14ac:dyDescent="0.25">
      <c r="A309" s="202">
        <f>'09-2022'!A315</f>
        <v>44817.666666665929</v>
      </c>
      <c r="B309" s="362">
        <v>392.15</v>
      </c>
      <c r="C309" s="363">
        <v>45681.553500000002</v>
      </c>
      <c r="D309" s="364">
        <v>9.2309999999999999</v>
      </c>
      <c r="E309" s="364">
        <v>1075.32</v>
      </c>
      <c r="F309" s="239">
        <f t="shared" si="79"/>
        <v>382.91899999999998</v>
      </c>
      <c r="G309" s="239">
        <f t="shared" si="80"/>
        <v>44606.233500000002</v>
      </c>
      <c r="H309" s="216">
        <f>'09-2022'!P315</f>
        <v>0</v>
      </c>
      <c r="I309" s="307">
        <f t="shared" si="81"/>
        <v>382.91899999999998</v>
      </c>
      <c r="J309" s="303">
        <f t="shared" si="82"/>
        <v>116.48999788467013</v>
      </c>
      <c r="K309" s="338">
        <v>7.6</v>
      </c>
      <c r="L309" s="308">
        <f t="shared" si="83"/>
        <v>87.14</v>
      </c>
      <c r="M309" s="303">
        <f t="shared" si="87"/>
        <v>0</v>
      </c>
      <c r="N309" s="303">
        <f t="shared" si="88"/>
        <v>22.532288138438037</v>
      </c>
      <c r="O309" s="303">
        <f t="shared" si="89"/>
        <v>0</v>
      </c>
      <c r="P309" s="303">
        <f t="shared" si="90"/>
        <v>0</v>
      </c>
      <c r="Q309" s="303">
        <f t="shared" si="91"/>
        <v>42.240747316848442</v>
      </c>
      <c r="R309" s="303">
        <f t="shared" si="84"/>
        <v>87.14</v>
      </c>
      <c r="S309" s="213">
        <f t="shared" si="85"/>
        <v>29.349997884670131</v>
      </c>
      <c r="T309" s="378">
        <f t="shared" si="86"/>
        <v>200</v>
      </c>
      <c r="U309" s="303">
        <f t="shared" si="92"/>
        <v>5869.9995769340258</v>
      </c>
      <c r="V309" s="303">
        <f t="shared" si="93"/>
        <v>42.240747316848442</v>
      </c>
      <c r="W309" s="303">
        <f t="shared" si="94"/>
        <v>74.24925056782169</v>
      </c>
      <c r="X309" s="378">
        <f t="shared" si="95"/>
        <v>182.91899999999998</v>
      </c>
      <c r="Y309" s="379">
        <f t="shared" si="96"/>
        <v>13581.598664615374</v>
      </c>
    </row>
    <row r="310" spans="1:25" x14ac:dyDescent="0.25">
      <c r="A310" s="202">
        <f>'09-2022'!A316</f>
        <v>44817.708333332594</v>
      </c>
      <c r="B310" s="362">
        <v>396.7</v>
      </c>
      <c r="C310" s="363">
        <v>51087.025999999998</v>
      </c>
      <c r="D310" s="364">
        <v>0.69699999999999995</v>
      </c>
      <c r="E310" s="364">
        <v>89.76</v>
      </c>
      <c r="F310" s="239">
        <f t="shared" si="79"/>
        <v>396.00299999999999</v>
      </c>
      <c r="G310" s="239">
        <f t="shared" si="80"/>
        <v>50997.265999999996</v>
      </c>
      <c r="H310" s="216">
        <f>'09-2022'!P316</f>
        <v>0</v>
      </c>
      <c r="I310" s="307">
        <f t="shared" si="81"/>
        <v>396.00299999999999</v>
      </c>
      <c r="J310" s="303">
        <f t="shared" si="82"/>
        <v>128.77999914142063</v>
      </c>
      <c r="K310" s="338">
        <v>7.6</v>
      </c>
      <c r="L310" s="308">
        <f t="shared" si="83"/>
        <v>87.14</v>
      </c>
      <c r="M310" s="303">
        <f t="shared" si="87"/>
        <v>0</v>
      </c>
      <c r="N310" s="303">
        <f t="shared" si="88"/>
        <v>22.532288138438037</v>
      </c>
      <c r="O310" s="303">
        <f t="shared" si="89"/>
        <v>0</v>
      </c>
      <c r="P310" s="303">
        <f t="shared" si="90"/>
        <v>0</v>
      </c>
      <c r="Q310" s="303">
        <f t="shared" si="91"/>
        <v>42.240747316848442</v>
      </c>
      <c r="R310" s="303">
        <f t="shared" si="84"/>
        <v>87.14</v>
      </c>
      <c r="S310" s="213">
        <f t="shared" si="85"/>
        <v>41.639999141420631</v>
      </c>
      <c r="T310" s="378">
        <f t="shared" si="86"/>
        <v>200</v>
      </c>
      <c r="U310" s="303">
        <f t="shared" si="92"/>
        <v>8327.9998282841261</v>
      </c>
      <c r="V310" s="303">
        <f t="shared" si="93"/>
        <v>42.240747316848442</v>
      </c>
      <c r="W310" s="303">
        <f t="shared" si="94"/>
        <v>86.53925182457219</v>
      </c>
      <c r="X310" s="378">
        <f t="shared" si="95"/>
        <v>196.00299999999999</v>
      </c>
      <c r="Y310" s="379">
        <f t="shared" si="96"/>
        <v>16961.952975371623</v>
      </c>
    </row>
    <row r="311" spans="1:25" x14ac:dyDescent="0.25">
      <c r="A311" s="202">
        <f>'09-2022'!A317</f>
        <v>44817.749999999258</v>
      </c>
      <c r="B311" s="362">
        <v>396.05</v>
      </c>
      <c r="C311" s="363">
        <v>52714.254999999997</v>
      </c>
      <c r="D311" s="364">
        <v>11.346</v>
      </c>
      <c r="E311" s="364">
        <v>1510.153</v>
      </c>
      <c r="F311" s="239">
        <f t="shared" si="79"/>
        <v>384.70400000000001</v>
      </c>
      <c r="G311" s="239">
        <f t="shared" si="80"/>
        <v>51204.101999999999</v>
      </c>
      <c r="H311" s="216">
        <f>'09-2022'!P317</f>
        <v>0</v>
      </c>
      <c r="I311" s="307">
        <f t="shared" si="81"/>
        <v>384.70400000000001</v>
      </c>
      <c r="J311" s="303">
        <f t="shared" si="82"/>
        <v>133.09999896023956</v>
      </c>
      <c r="K311" s="338">
        <v>7.6</v>
      </c>
      <c r="L311" s="308">
        <f t="shared" si="83"/>
        <v>87.14</v>
      </c>
      <c r="M311" s="303">
        <f t="shared" si="87"/>
        <v>0</v>
      </c>
      <c r="N311" s="303">
        <f t="shared" si="88"/>
        <v>22.532288138438037</v>
      </c>
      <c r="O311" s="303">
        <f t="shared" si="89"/>
        <v>0</v>
      </c>
      <c r="P311" s="303">
        <f t="shared" si="90"/>
        <v>0</v>
      </c>
      <c r="Q311" s="303">
        <f t="shared" si="91"/>
        <v>42.240747316848442</v>
      </c>
      <c r="R311" s="303">
        <f t="shared" si="84"/>
        <v>87.14</v>
      </c>
      <c r="S311" s="213">
        <f t="shared" si="85"/>
        <v>45.95999896023956</v>
      </c>
      <c r="T311" s="378">
        <f t="shared" si="86"/>
        <v>200</v>
      </c>
      <c r="U311" s="303">
        <f t="shared" si="92"/>
        <v>9191.9997920479127</v>
      </c>
      <c r="V311" s="303">
        <f t="shared" si="93"/>
        <v>42.240747316848442</v>
      </c>
      <c r="W311" s="303">
        <f t="shared" si="94"/>
        <v>90.859251643391119</v>
      </c>
      <c r="X311" s="378">
        <f t="shared" si="95"/>
        <v>184.70400000000001</v>
      </c>
      <c r="Y311" s="379">
        <f t="shared" si="96"/>
        <v>16782.067215540916</v>
      </c>
    </row>
    <row r="312" spans="1:25" x14ac:dyDescent="0.25">
      <c r="A312" s="202">
        <f>'09-2022'!A318</f>
        <v>44817.791666665922</v>
      </c>
      <c r="B312" s="362">
        <v>379.90800000000002</v>
      </c>
      <c r="C312" s="363">
        <v>44763.021049999996</v>
      </c>
      <c r="D312" s="364">
        <v>0</v>
      </c>
      <c r="E312" s="364">
        <v>0</v>
      </c>
      <c r="F312" s="239">
        <f t="shared" si="79"/>
        <v>379.90800000000002</v>
      </c>
      <c r="G312" s="239">
        <f t="shared" si="80"/>
        <v>44763.021049999996</v>
      </c>
      <c r="H312" s="216">
        <f>'09-2022'!P318</f>
        <v>0</v>
      </c>
      <c r="I312" s="307">
        <f t="shared" si="81"/>
        <v>379.90800000000002</v>
      </c>
      <c r="J312" s="303">
        <f t="shared" si="82"/>
        <v>117.82595009844486</v>
      </c>
      <c r="K312" s="338">
        <v>7.6</v>
      </c>
      <c r="L312" s="308">
        <f t="shared" si="83"/>
        <v>87.14</v>
      </c>
      <c r="M312" s="303">
        <f t="shared" si="87"/>
        <v>0</v>
      </c>
      <c r="N312" s="303">
        <f t="shared" si="88"/>
        <v>22.532288138438037</v>
      </c>
      <c r="O312" s="303">
        <f t="shared" si="89"/>
        <v>0</v>
      </c>
      <c r="P312" s="303">
        <f t="shared" si="90"/>
        <v>0</v>
      </c>
      <c r="Q312" s="303">
        <f t="shared" si="91"/>
        <v>42.240747316848442</v>
      </c>
      <c r="R312" s="303">
        <f t="shared" si="84"/>
        <v>87.14</v>
      </c>
      <c r="S312" s="213">
        <f t="shared" si="85"/>
        <v>30.685950098444863</v>
      </c>
      <c r="T312" s="378">
        <f t="shared" si="86"/>
        <v>200</v>
      </c>
      <c r="U312" s="303">
        <f t="shared" si="92"/>
        <v>6137.1900196889728</v>
      </c>
      <c r="V312" s="303">
        <f t="shared" si="93"/>
        <v>42.240747316848442</v>
      </c>
      <c r="W312" s="303">
        <f t="shared" si="94"/>
        <v>75.585202781596422</v>
      </c>
      <c r="X312" s="378">
        <f t="shared" si="95"/>
        <v>179.90800000000002</v>
      </c>
      <c r="Y312" s="379">
        <f t="shared" si="96"/>
        <v>13598.38266203145</v>
      </c>
    </row>
    <row r="313" spans="1:25" x14ac:dyDescent="0.25">
      <c r="A313" s="202">
        <f>'09-2022'!A319</f>
        <v>44817.833333332586</v>
      </c>
      <c r="B313" s="362">
        <v>375.298</v>
      </c>
      <c r="C313" s="363">
        <v>40853.916292000002</v>
      </c>
      <c r="D313" s="364">
        <v>0</v>
      </c>
      <c r="E313" s="364">
        <v>0</v>
      </c>
      <c r="F313" s="239">
        <f t="shared" si="79"/>
        <v>375.298</v>
      </c>
      <c r="G313" s="239">
        <f t="shared" si="80"/>
        <v>40853.916292000002</v>
      </c>
      <c r="H313" s="216">
        <f>'09-2022'!P319</f>
        <v>0</v>
      </c>
      <c r="I313" s="307">
        <f t="shared" si="81"/>
        <v>375.298</v>
      </c>
      <c r="J313" s="303">
        <f t="shared" si="82"/>
        <v>108.85727153355467</v>
      </c>
      <c r="K313" s="338">
        <v>7.6</v>
      </c>
      <c r="L313" s="308">
        <f t="shared" si="83"/>
        <v>87.14</v>
      </c>
      <c r="M313" s="303">
        <f t="shared" si="87"/>
        <v>0</v>
      </c>
      <c r="N313" s="303">
        <f t="shared" si="88"/>
        <v>22.532288138438037</v>
      </c>
      <c r="O313" s="303">
        <f t="shared" si="89"/>
        <v>0</v>
      </c>
      <c r="P313" s="303">
        <f t="shared" si="90"/>
        <v>0</v>
      </c>
      <c r="Q313" s="303">
        <f t="shared" si="91"/>
        <v>42.240747316848442</v>
      </c>
      <c r="R313" s="303">
        <f t="shared" si="84"/>
        <v>87.14</v>
      </c>
      <c r="S313" s="213">
        <f t="shared" si="85"/>
        <v>21.717271533554666</v>
      </c>
      <c r="T313" s="378">
        <f t="shared" si="86"/>
        <v>200</v>
      </c>
      <c r="U313" s="303">
        <f t="shared" si="92"/>
        <v>4343.4543067109335</v>
      </c>
      <c r="V313" s="303">
        <f t="shared" si="93"/>
        <v>42.240747316848442</v>
      </c>
      <c r="W313" s="303">
        <f t="shared" si="94"/>
        <v>66.616524216706225</v>
      </c>
      <c r="X313" s="378">
        <f t="shared" si="95"/>
        <v>175.298</v>
      </c>
      <c r="Y313" s="379">
        <f t="shared" si="96"/>
        <v>11677.743462140168</v>
      </c>
    </row>
    <row r="314" spans="1:25" x14ac:dyDescent="0.25">
      <c r="A314" s="202">
        <f>'09-2022'!A320</f>
        <v>44817.874999999251</v>
      </c>
      <c r="B314" s="362">
        <v>379.00899999999996</v>
      </c>
      <c r="C314" s="363">
        <v>38660.165739999997</v>
      </c>
      <c r="D314" s="364">
        <v>0</v>
      </c>
      <c r="E314" s="364">
        <v>0</v>
      </c>
      <c r="F314" s="239">
        <f t="shared" si="79"/>
        <v>379.00899999999996</v>
      </c>
      <c r="G314" s="239">
        <f t="shared" si="80"/>
        <v>38660.165739999997</v>
      </c>
      <c r="H314" s="216">
        <f>'09-2022'!P320</f>
        <v>0</v>
      </c>
      <c r="I314" s="307">
        <f t="shared" si="81"/>
        <v>379.00899999999996</v>
      </c>
      <c r="J314" s="303">
        <f t="shared" si="82"/>
        <v>102.00329211179682</v>
      </c>
      <c r="K314" s="338">
        <v>7.6</v>
      </c>
      <c r="L314" s="308">
        <f t="shared" si="83"/>
        <v>87.14</v>
      </c>
      <c r="M314" s="303">
        <f t="shared" si="87"/>
        <v>0</v>
      </c>
      <c r="N314" s="303">
        <f t="shared" si="88"/>
        <v>22.532288138438037</v>
      </c>
      <c r="O314" s="303">
        <f t="shared" si="89"/>
        <v>0</v>
      </c>
      <c r="P314" s="303">
        <f t="shared" si="90"/>
        <v>0</v>
      </c>
      <c r="Q314" s="303">
        <f t="shared" si="91"/>
        <v>42.240747316848442</v>
      </c>
      <c r="R314" s="303">
        <f t="shared" si="84"/>
        <v>87.14</v>
      </c>
      <c r="S314" s="213">
        <f t="shared" si="85"/>
        <v>14.863292111796824</v>
      </c>
      <c r="T314" s="378">
        <f t="shared" si="86"/>
        <v>200</v>
      </c>
      <c r="U314" s="303">
        <f t="shared" si="92"/>
        <v>2972.6584223593645</v>
      </c>
      <c r="V314" s="303">
        <f t="shared" si="93"/>
        <v>42.240747316848442</v>
      </c>
      <c r="W314" s="303">
        <f t="shared" si="94"/>
        <v>59.762544794948383</v>
      </c>
      <c r="X314" s="378">
        <f t="shared" si="95"/>
        <v>179.00899999999996</v>
      </c>
      <c r="Y314" s="379">
        <f t="shared" si="96"/>
        <v>10698.033381198913</v>
      </c>
    </row>
    <row r="315" spans="1:25" x14ac:dyDescent="0.25">
      <c r="A315" s="202">
        <f>'09-2022'!A321</f>
        <v>44817.916666665915</v>
      </c>
      <c r="B315" s="362">
        <v>364.71100000000001</v>
      </c>
      <c r="C315" s="363">
        <v>32175.760342000001</v>
      </c>
      <c r="D315" s="364">
        <v>0</v>
      </c>
      <c r="E315" s="364">
        <v>0</v>
      </c>
      <c r="F315" s="239">
        <f t="shared" si="79"/>
        <v>364.71100000000001</v>
      </c>
      <c r="G315" s="239">
        <f t="shared" si="80"/>
        <v>32175.760342000001</v>
      </c>
      <c r="H315" s="216">
        <f>'09-2022'!P321</f>
        <v>0</v>
      </c>
      <c r="I315" s="307">
        <f t="shared" si="81"/>
        <v>364.71100000000001</v>
      </c>
      <c r="J315" s="303">
        <f t="shared" si="82"/>
        <v>88.222621039672504</v>
      </c>
      <c r="K315" s="338">
        <v>7.6</v>
      </c>
      <c r="L315" s="308">
        <f t="shared" si="83"/>
        <v>87.14</v>
      </c>
      <c r="M315" s="303">
        <f t="shared" si="87"/>
        <v>0</v>
      </c>
      <c r="N315" s="303">
        <f t="shared" si="88"/>
        <v>22.532288138438037</v>
      </c>
      <c r="O315" s="303">
        <f t="shared" si="89"/>
        <v>0</v>
      </c>
      <c r="P315" s="303">
        <f t="shared" si="90"/>
        <v>0</v>
      </c>
      <c r="Q315" s="303">
        <f t="shared" si="91"/>
        <v>42.240747316848442</v>
      </c>
      <c r="R315" s="303">
        <f t="shared" si="84"/>
        <v>87.14</v>
      </c>
      <c r="S315" s="213">
        <f t="shared" si="85"/>
        <v>1.0826210396725031</v>
      </c>
      <c r="T315" s="378">
        <f t="shared" si="86"/>
        <v>200</v>
      </c>
      <c r="U315" s="303">
        <f t="shared" si="92"/>
        <v>216.52420793450062</v>
      </c>
      <c r="V315" s="303">
        <f t="shared" si="93"/>
        <v>42.240747316848442</v>
      </c>
      <c r="W315" s="303">
        <f t="shared" si="94"/>
        <v>45.981873722824062</v>
      </c>
      <c r="X315" s="378">
        <f t="shared" si="95"/>
        <v>164.71100000000001</v>
      </c>
      <c r="Y315" s="379">
        <f t="shared" si="96"/>
        <v>7573.7204027600746</v>
      </c>
    </row>
    <row r="316" spans="1:25" x14ac:dyDescent="0.25">
      <c r="A316" s="202">
        <f>'09-2022'!A322</f>
        <v>44817.958333332579</v>
      </c>
      <c r="B316" s="362">
        <v>324.84899999999999</v>
      </c>
      <c r="C316" s="363">
        <v>25929.708315</v>
      </c>
      <c r="D316" s="364">
        <v>0</v>
      </c>
      <c r="E316" s="364">
        <v>0</v>
      </c>
      <c r="F316" s="239">
        <f t="shared" si="79"/>
        <v>324.84899999999999</v>
      </c>
      <c r="G316" s="239">
        <f t="shared" si="80"/>
        <v>25929.708315</v>
      </c>
      <c r="H316" s="216">
        <f>'09-2022'!P322</f>
        <v>0</v>
      </c>
      <c r="I316" s="307">
        <f t="shared" si="81"/>
        <v>324.84899999999999</v>
      </c>
      <c r="J316" s="303">
        <f t="shared" si="82"/>
        <v>79.820803865796108</v>
      </c>
      <c r="K316" s="338">
        <v>7.6</v>
      </c>
      <c r="L316" s="308">
        <f t="shared" si="83"/>
        <v>87.14</v>
      </c>
      <c r="M316" s="303">
        <f t="shared" si="87"/>
        <v>0</v>
      </c>
      <c r="N316" s="303">
        <f t="shared" si="88"/>
        <v>22.532288138438037</v>
      </c>
      <c r="O316" s="303">
        <f t="shared" si="89"/>
        <v>0</v>
      </c>
      <c r="P316" s="303">
        <f t="shared" si="90"/>
        <v>0</v>
      </c>
      <c r="Q316" s="303">
        <f t="shared" si="91"/>
        <v>42.240747316848442</v>
      </c>
      <c r="R316" s="303">
        <f t="shared" si="84"/>
        <v>87.14</v>
      </c>
      <c r="S316" s="213">
        <f t="shared" si="85"/>
        <v>0</v>
      </c>
      <c r="T316" s="378">
        <f t="shared" si="86"/>
        <v>200</v>
      </c>
      <c r="U316" s="303">
        <f t="shared" si="92"/>
        <v>0</v>
      </c>
      <c r="V316" s="303">
        <f t="shared" si="93"/>
        <v>42.240747316848442</v>
      </c>
      <c r="W316" s="303">
        <f t="shared" si="94"/>
        <v>37.580056548947667</v>
      </c>
      <c r="X316" s="378">
        <f t="shared" si="95"/>
        <v>124.84899999999999</v>
      </c>
      <c r="Y316" s="379">
        <f t="shared" si="96"/>
        <v>4691.8324800795672</v>
      </c>
    </row>
    <row r="317" spans="1:25" x14ac:dyDescent="0.25">
      <c r="A317" s="202">
        <f>'09-2022'!A323</f>
        <v>44817.999999999243</v>
      </c>
      <c r="B317" s="362">
        <v>292.447</v>
      </c>
      <c r="C317" s="363">
        <v>18999.095281000002</v>
      </c>
      <c r="D317" s="364">
        <v>0</v>
      </c>
      <c r="E317" s="364">
        <v>0</v>
      </c>
      <c r="F317" s="239">
        <f t="shared" si="79"/>
        <v>292.447</v>
      </c>
      <c r="G317" s="239">
        <f t="shared" si="80"/>
        <v>18999.095281000002</v>
      </c>
      <c r="H317" s="216">
        <f>'09-2022'!P323</f>
        <v>0</v>
      </c>
      <c r="I317" s="307">
        <f t="shared" si="81"/>
        <v>292.447</v>
      </c>
      <c r="J317" s="303">
        <f t="shared" si="82"/>
        <v>64.96594350771251</v>
      </c>
      <c r="K317" s="338">
        <v>7.6</v>
      </c>
      <c r="L317" s="308">
        <f t="shared" si="83"/>
        <v>87.14</v>
      </c>
      <c r="M317" s="303">
        <f t="shared" si="87"/>
        <v>0</v>
      </c>
      <c r="N317" s="303">
        <f t="shared" si="88"/>
        <v>22.532288138438037</v>
      </c>
      <c r="O317" s="303">
        <f t="shared" si="89"/>
        <v>0</v>
      </c>
      <c r="P317" s="303">
        <f t="shared" si="90"/>
        <v>0</v>
      </c>
      <c r="Q317" s="303">
        <f t="shared" si="91"/>
        <v>42.240747316848442</v>
      </c>
      <c r="R317" s="303">
        <f t="shared" si="84"/>
        <v>87.14</v>
      </c>
      <c r="S317" s="213">
        <f t="shared" si="85"/>
        <v>0</v>
      </c>
      <c r="T317" s="378">
        <f t="shared" si="86"/>
        <v>200</v>
      </c>
      <c r="U317" s="303">
        <f t="shared" si="92"/>
        <v>0</v>
      </c>
      <c r="V317" s="303">
        <f t="shared" si="93"/>
        <v>42.240747316848442</v>
      </c>
      <c r="W317" s="303">
        <f t="shared" si="94"/>
        <v>22.725196190864068</v>
      </c>
      <c r="X317" s="378">
        <f t="shared" si="95"/>
        <v>92.447000000000003</v>
      </c>
      <c r="Y317" s="379">
        <f t="shared" si="96"/>
        <v>2100.8762122568105</v>
      </c>
    </row>
    <row r="318" spans="1:25" x14ac:dyDescent="0.25">
      <c r="A318" s="202">
        <f>'09-2022'!A324</f>
        <v>44818.041666665908</v>
      </c>
      <c r="B318" s="360">
        <v>259.11099999999999</v>
      </c>
      <c r="C318" s="361">
        <v>16702.765489000001</v>
      </c>
      <c r="D318" s="364">
        <v>0</v>
      </c>
      <c r="E318" s="364">
        <v>0</v>
      </c>
      <c r="F318" s="239">
        <f t="shared" si="79"/>
        <v>259.11099999999999</v>
      </c>
      <c r="G318" s="239">
        <f t="shared" si="80"/>
        <v>16702.765489000001</v>
      </c>
      <c r="H318" s="216">
        <f>'09-2022'!P324</f>
        <v>0</v>
      </c>
      <c r="I318" s="307">
        <f t="shared" si="81"/>
        <v>259.11099999999999</v>
      </c>
      <c r="J318" s="303">
        <f t="shared" si="82"/>
        <v>64.461815550092439</v>
      </c>
      <c r="K318" s="338">
        <v>7.95</v>
      </c>
      <c r="L318" s="308">
        <f t="shared" si="83"/>
        <v>90.78</v>
      </c>
      <c r="M318" s="303">
        <f t="shared" si="87"/>
        <v>0</v>
      </c>
      <c r="N318" s="303">
        <f t="shared" si="88"/>
        <v>22.532288138438037</v>
      </c>
      <c r="O318" s="303">
        <f t="shared" si="89"/>
        <v>0</v>
      </c>
      <c r="P318" s="303">
        <f t="shared" si="90"/>
        <v>0</v>
      </c>
      <c r="Q318" s="303">
        <f t="shared" si="91"/>
        <v>42.240747316848442</v>
      </c>
      <c r="R318" s="303">
        <f t="shared" si="84"/>
        <v>90.78</v>
      </c>
      <c r="S318" s="213">
        <f t="shared" si="85"/>
        <v>0</v>
      </c>
      <c r="T318" s="378">
        <f t="shared" si="86"/>
        <v>200</v>
      </c>
      <c r="U318" s="303">
        <f t="shared" si="92"/>
        <v>0</v>
      </c>
      <c r="V318" s="303">
        <f t="shared" si="93"/>
        <v>42.240747316848442</v>
      </c>
      <c r="W318" s="303">
        <f t="shared" si="94"/>
        <v>22.221068233243997</v>
      </c>
      <c r="X318" s="378">
        <f t="shared" si="95"/>
        <v>59.11099999999999</v>
      </c>
      <c r="Y318" s="379">
        <f t="shared" si="96"/>
        <v>1313.5095643352856</v>
      </c>
    </row>
    <row r="319" spans="1:25" x14ac:dyDescent="0.25">
      <c r="A319" s="202">
        <f>'09-2022'!A325</f>
        <v>44818.083333332572</v>
      </c>
      <c r="B319" s="362">
        <v>237.101</v>
      </c>
      <c r="C319" s="363">
        <v>13657.193246999999</v>
      </c>
      <c r="D319" s="364">
        <v>0</v>
      </c>
      <c r="E319" s="364">
        <v>0</v>
      </c>
      <c r="F319" s="239">
        <f t="shared" si="79"/>
        <v>237.101</v>
      </c>
      <c r="G319" s="239">
        <f t="shared" si="80"/>
        <v>13657.193246999999</v>
      </c>
      <c r="H319" s="216">
        <f>'09-2022'!P325</f>
        <v>0</v>
      </c>
      <c r="I319" s="307">
        <f t="shared" si="81"/>
        <v>237.101</v>
      </c>
      <c r="J319" s="303">
        <f t="shared" si="82"/>
        <v>57.600740810878065</v>
      </c>
      <c r="K319" s="338">
        <v>7.95</v>
      </c>
      <c r="L319" s="308">
        <f t="shared" si="83"/>
        <v>90.78</v>
      </c>
      <c r="M319" s="303">
        <f t="shared" si="87"/>
        <v>0</v>
      </c>
      <c r="N319" s="303">
        <f t="shared" si="88"/>
        <v>22.532288138438037</v>
      </c>
      <c r="O319" s="303">
        <f t="shared" si="89"/>
        <v>0</v>
      </c>
      <c r="P319" s="303">
        <f t="shared" si="90"/>
        <v>0</v>
      </c>
      <c r="Q319" s="303">
        <f t="shared" si="91"/>
        <v>42.240747316848442</v>
      </c>
      <c r="R319" s="303">
        <f t="shared" si="84"/>
        <v>90.78</v>
      </c>
      <c r="S319" s="213">
        <f t="shared" si="85"/>
        <v>0</v>
      </c>
      <c r="T319" s="378">
        <f t="shared" si="86"/>
        <v>200</v>
      </c>
      <c r="U319" s="303">
        <f t="shared" si="92"/>
        <v>0</v>
      </c>
      <c r="V319" s="303">
        <f t="shared" si="93"/>
        <v>42.240747316848442</v>
      </c>
      <c r="W319" s="303">
        <f t="shared" si="94"/>
        <v>15.359993494029624</v>
      </c>
      <c r="X319" s="378">
        <f t="shared" si="95"/>
        <v>37.100999999999999</v>
      </c>
      <c r="Y319" s="379">
        <f t="shared" si="96"/>
        <v>569.87111862199311</v>
      </c>
    </row>
    <row r="320" spans="1:25" x14ac:dyDescent="0.25">
      <c r="A320" s="202">
        <f>'09-2022'!A326</f>
        <v>44818.124999999236</v>
      </c>
      <c r="B320" s="362">
        <v>229.42</v>
      </c>
      <c r="C320" s="363">
        <v>12393.82698</v>
      </c>
      <c r="D320" s="364">
        <v>0</v>
      </c>
      <c r="E320" s="364">
        <v>0</v>
      </c>
      <c r="F320" s="239">
        <f t="shared" si="79"/>
        <v>229.42</v>
      </c>
      <c r="G320" s="239">
        <f t="shared" si="80"/>
        <v>12393.82698</v>
      </c>
      <c r="H320" s="216">
        <f>'09-2022'!P326</f>
        <v>0</v>
      </c>
      <c r="I320" s="307">
        <f t="shared" si="81"/>
        <v>229.42</v>
      </c>
      <c r="J320" s="303">
        <f t="shared" si="82"/>
        <v>54.02243474849621</v>
      </c>
      <c r="K320" s="338">
        <v>7.95</v>
      </c>
      <c r="L320" s="308">
        <f t="shared" si="83"/>
        <v>90.78</v>
      </c>
      <c r="M320" s="303">
        <f t="shared" si="87"/>
        <v>0</v>
      </c>
      <c r="N320" s="303">
        <f t="shared" si="88"/>
        <v>22.532288138438037</v>
      </c>
      <c r="O320" s="303">
        <f t="shared" si="89"/>
        <v>0</v>
      </c>
      <c r="P320" s="303">
        <f t="shared" si="90"/>
        <v>0</v>
      </c>
      <c r="Q320" s="303">
        <f t="shared" si="91"/>
        <v>42.240747316848442</v>
      </c>
      <c r="R320" s="303">
        <f t="shared" si="84"/>
        <v>90.78</v>
      </c>
      <c r="S320" s="213">
        <f t="shared" si="85"/>
        <v>0</v>
      </c>
      <c r="T320" s="378">
        <f t="shared" si="86"/>
        <v>200</v>
      </c>
      <c r="U320" s="303">
        <f t="shared" si="92"/>
        <v>0</v>
      </c>
      <c r="V320" s="303">
        <f t="shared" si="93"/>
        <v>42.240747316848442</v>
      </c>
      <c r="W320" s="303">
        <f t="shared" si="94"/>
        <v>11.781687431647768</v>
      </c>
      <c r="X320" s="378">
        <f t="shared" si="95"/>
        <v>29.419999999999987</v>
      </c>
      <c r="Y320" s="379">
        <f t="shared" si="96"/>
        <v>346.61724423907719</v>
      </c>
    </row>
    <row r="321" spans="1:25" x14ac:dyDescent="0.25">
      <c r="A321" s="202">
        <f>'09-2022'!A327</f>
        <v>44818.1666666659</v>
      </c>
      <c r="B321" s="362">
        <v>219.45</v>
      </c>
      <c r="C321" s="363">
        <v>11265.8364</v>
      </c>
      <c r="D321" s="364">
        <v>0</v>
      </c>
      <c r="E321" s="364">
        <v>0</v>
      </c>
      <c r="F321" s="239">
        <f t="shared" si="79"/>
        <v>219.45</v>
      </c>
      <c r="G321" s="239">
        <f t="shared" si="80"/>
        <v>11265.8364</v>
      </c>
      <c r="H321" s="216">
        <f>'09-2022'!P327</f>
        <v>0</v>
      </c>
      <c r="I321" s="307">
        <f t="shared" si="81"/>
        <v>219.45</v>
      </c>
      <c r="J321" s="303">
        <f t="shared" si="82"/>
        <v>51.336688995215312</v>
      </c>
      <c r="K321" s="338">
        <v>7.95</v>
      </c>
      <c r="L321" s="308">
        <f t="shared" si="83"/>
        <v>90.78</v>
      </c>
      <c r="M321" s="303">
        <f t="shared" si="87"/>
        <v>0</v>
      </c>
      <c r="N321" s="303">
        <f t="shared" si="88"/>
        <v>22.532288138438037</v>
      </c>
      <c r="O321" s="303">
        <f t="shared" si="89"/>
        <v>0</v>
      </c>
      <c r="P321" s="303">
        <f t="shared" si="90"/>
        <v>0</v>
      </c>
      <c r="Q321" s="303">
        <f t="shared" si="91"/>
        <v>42.240747316848442</v>
      </c>
      <c r="R321" s="303">
        <f t="shared" si="84"/>
        <v>90.78</v>
      </c>
      <c r="S321" s="213">
        <f t="shared" si="85"/>
        <v>0</v>
      </c>
      <c r="T321" s="378">
        <f t="shared" si="86"/>
        <v>200</v>
      </c>
      <c r="U321" s="303">
        <f t="shared" si="92"/>
        <v>0</v>
      </c>
      <c r="V321" s="303">
        <f t="shared" si="93"/>
        <v>42.240747316848442</v>
      </c>
      <c r="W321" s="303">
        <f t="shared" si="94"/>
        <v>9.0959416783668701</v>
      </c>
      <c r="X321" s="378">
        <f t="shared" si="95"/>
        <v>19.449999999999989</v>
      </c>
      <c r="Y321" s="379">
        <f t="shared" si="96"/>
        <v>176.91606564423552</v>
      </c>
    </row>
    <row r="322" spans="1:25" x14ac:dyDescent="0.25">
      <c r="A322" s="202">
        <f>'09-2022'!A328</f>
        <v>44818.208333332565</v>
      </c>
      <c r="B322" s="362">
        <v>230.02199999999999</v>
      </c>
      <c r="C322" s="363">
        <v>11903.091428</v>
      </c>
      <c r="D322" s="364">
        <v>0</v>
      </c>
      <c r="E322" s="364">
        <v>0</v>
      </c>
      <c r="F322" s="239">
        <f t="shared" si="79"/>
        <v>230.02199999999999</v>
      </c>
      <c r="G322" s="239">
        <f t="shared" si="80"/>
        <v>11903.091428</v>
      </c>
      <c r="H322" s="216">
        <f>'09-2022'!P328</f>
        <v>0</v>
      </c>
      <c r="I322" s="307">
        <f t="shared" si="81"/>
        <v>230.02199999999999</v>
      </c>
      <c r="J322" s="303">
        <f t="shared" si="82"/>
        <v>51.747621653580964</v>
      </c>
      <c r="K322" s="338">
        <v>7.95</v>
      </c>
      <c r="L322" s="308">
        <f t="shared" si="83"/>
        <v>90.78</v>
      </c>
      <c r="M322" s="303">
        <f t="shared" si="87"/>
        <v>0</v>
      </c>
      <c r="N322" s="303">
        <f t="shared" si="88"/>
        <v>22.532288138438037</v>
      </c>
      <c r="O322" s="303">
        <f t="shared" si="89"/>
        <v>0</v>
      </c>
      <c r="P322" s="303">
        <f t="shared" si="90"/>
        <v>0</v>
      </c>
      <c r="Q322" s="303">
        <f t="shared" si="91"/>
        <v>42.240747316848442</v>
      </c>
      <c r="R322" s="303">
        <f t="shared" si="84"/>
        <v>90.78</v>
      </c>
      <c r="S322" s="213">
        <f t="shared" si="85"/>
        <v>0</v>
      </c>
      <c r="T322" s="378">
        <f t="shared" si="86"/>
        <v>200</v>
      </c>
      <c r="U322" s="303">
        <f t="shared" si="92"/>
        <v>0</v>
      </c>
      <c r="V322" s="303">
        <f t="shared" si="93"/>
        <v>42.240747316848442</v>
      </c>
      <c r="W322" s="303">
        <f t="shared" si="94"/>
        <v>9.5068743367325226</v>
      </c>
      <c r="X322" s="378">
        <f t="shared" si="95"/>
        <v>30.021999999999991</v>
      </c>
      <c r="Y322" s="379">
        <f t="shared" si="96"/>
        <v>285.41538133738374</v>
      </c>
    </row>
    <row r="323" spans="1:25" x14ac:dyDescent="0.25">
      <c r="A323" s="202">
        <f>'09-2022'!A329</f>
        <v>44818.249999999229</v>
      </c>
      <c r="B323" s="362">
        <v>237.66800000000001</v>
      </c>
      <c r="C323" s="363">
        <v>14883.126972</v>
      </c>
      <c r="D323" s="364">
        <v>0</v>
      </c>
      <c r="E323" s="364">
        <v>0</v>
      </c>
      <c r="F323" s="239">
        <f t="shared" si="79"/>
        <v>237.66800000000001</v>
      </c>
      <c r="G323" s="239">
        <f t="shared" si="80"/>
        <v>14883.126972</v>
      </c>
      <c r="H323" s="216">
        <f>'09-2022'!P329</f>
        <v>0</v>
      </c>
      <c r="I323" s="307">
        <f t="shared" si="81"/>
        <v>237.66800000000001</v>
      </c>
      <c r="J323" s="303">
        <f t="shared" si="82"/>
        <v>62.621501304340505</v>
      </c>
      <c r="K323" s="338">
        <v>7.95</v>
      </c>
      <c r="L323" s="308">
        <f t="shared" si="83"/>
        <v>90.78</v>
      </c>
      <c r="M323" s="303">
        <f t="shared" si="87"/>
        <v>0</v>
      </c>
      <c r="N323" s="303">
        <f t="shared" si="88"/>
        <v>22.532288138438037</v>
      </c>
      <c r="O323" s="303">
        <f t="shared" si="89"/>
        <v>0</v>
      </c>
      <c r="P323" s="303">
        <f t="shared" si="90"/>
        <v>0</v>
      </c>
      <c r="Q323" s="303">
        <f t="shared" si="91"/>
        <v>42.240747316848442</v>
      </c>
      <c r="R323" s="303">
        <f t="shared" si="84"/>
        <v>90.78</v>
      </c>
      <c r="S323" s="213">
        <f t="shared" si="85"/>
        <v>0</v>
      </c>
      <c r="T323" s="378">
        <f t="shared" si="86"/>
        <v>200</v>
      </c>
      <c r="U323" s="303">
        <f t="shared" si="92"/>
        <v>0</v>
      </c>
      <c r="V323" s="303">
        <f t="shared" si="93"/>
        <v>42.240747316848442</v>
      </c>
      <c r="W323" s="303">
        <f t="shared" si="94"/>
        <v>20.380753987492064</v>
      </c>
      <c r="X323" s="378">
        <f t="shared" si="95"/>
        <v>37.668000000000006</v>
      </c>
      <c r="Y323" s="379">
        <f t="shared" si="96"/>
        <v>767.70224120085118</v>
      </c>
    </row>
    <row r="324" spans="1:25" x14ac:dyDescent="0.25">
      <c r="A324" s="202">
        <f>'09-2022'!A330</f>
        <v>44818.291666665893</v>
      </c>
      <c r="B324" s="362">
        <v>276.721</v>
      </c>
      <c r="C324" s="363">
        <v>21057.073653000003</v>
      </c>
      <c r="D324" s="364">
        <v>0</v>
      </c>
      <c r="E324" s="364">
        <v>0</v>
      </c>
      <c r="F324" s="239">
        <f t="shared" si="79"/>
        <v>276.721</v>
      </c>
      <c r="G324" s="239">
        <f t="shared" si="80"/>
        <v>21057.073653000003</v>
      </c>
      <c r="H324" s="216">
        <f>'09-2022'!P330</f>
        <v>0</v>
      </c>
      <c r="I324" s="307">
        <f t="shared" si="81"/>
        <v>276.721</v>
      </c>
      <c r="J324" s="303">
        <f t="shared" si="82"/>
        <v>76.094960819742639</v>
      </c>
      <c r="K324" s="338">
        <v>7.95</v>
      </c>
      <c r="L324" s="308">
        <f t="shared" si="83"/>
        <v>90.78</v>
      </c>
      <c r="M324" s="303">
        <f t="shared" si="87"/>
        <v>0</v>
      </c>
      <c r="N324" s="303">
        <f t="shared" si="88"/>
        <v>22.532288138438037</v>
      </c>
      <c r="O324" s="303">
        <f t="shared" si="89"/>
        <v>0</v>
      </c>
      <c r="P324" s="303">
        <f t="shared" si="90"/>
        <v>0</v>
      </c>
      <c r="Q324" s="303">
        <f t="shared" si="91"/>
        <v>42.240747316848442</v>
      </c>
      <c r="R324" s="303">
        <f t="shared" si="84"/>
        <v>90.78</v>
      </c>
      <c r="S324" s="213">
        <f t="shared" si="85"/>
        <v>0</v>
      </c>
      <c r="T324" s="378">
        <f t="shared" si="86"/>
        <v>200</v>
      </c>
      <c r="U324" s="303">
        <f t="shared" si="92"/>
        <v>0</v>
      </c>
      <c r="V324" s="303">
        <f t="shared" si="93"/>
        <v>42.240747316848442</v>
      </c>
      <c r="W324" s="303">
        <f t="shared" si="94"/>
        <v>33.854213502894197</v>
      </c>
      <c r="X324" s="378">
        <f t="shared" si="95"/>
        <v>76.721000000000004</v>
      </c>
      <c r="Y324" s="379">
        <f t="shared" si="96"/>
        <v>2597.329114155546</v>
      </c>
    </row>
    <row r="325" spans="1:25" x14ac:dyDescent="0.25">
      <c r="A325" s="202">
        <f>'09-2022'!A331</f>
        <v>44818.333333332557</v>
      </c>
      <c r="B325" s="362">
        <v>290.149</v>
      </c>
      <c r="C325" s="363">
        <v>21521.036523999999</v>
      </c>
      <c r="D325" s="364">
        <v>0</v>
      </c>
      <c r="E325" s="364">
        <v>0</v>
      </c>
      <c r="F325" s="239">
        <f t="shared" si="79"/>
        <v>290.149</v>
      </c>
      <c r="G325" s="239">
        <f t="shared" si="80"/>
        <v>21521.036523999999</v>
      </c>
      <c r="H325" s="216">
        <f>'09-2022'!P331</f>
        <v>0</v>
      </c>
      <c r="I325" s="307">
        <f t="shared" si="81"/>
        <v>290.149</v>
      </c>
      <c r="J325" s="303">
        <f t="shared" si="82"/>
        <v>74.172361524595985</v>
      </c>
      <c r="K325" s="338">
        <v>7.95</v>
      </c>
      <c r="L325" s="308">
        <f t="shared" si="83"/>
        <v>90.78</v>
      </c>
      <c r="M325" s="303">
        <f t="shared" si="87"/>
        <v>0</v>
      </c>
      <c r="N325" s="303">
        <f t="shared" si="88"/>
        <v>22.532288138438037</v>
      </c>
      <c r="O325" s="303">
        <f t="shared" si="89"/>
        <v>0</v>
      </c>
      <c r="P325" s="303">
        <f t="shared" si="90"/>
        <v>0</v>
      </c>
      <c r="Q325" s="303">
        <f t="shared" si="91"/>
        <v>42.240747316848442</v>
      </c>
      <c r="R325" s="303">
        <f t="shared" si="84"/>
        <v>90.78</v>
      </c>
      <c r="S325" s="213">
        <f t="shared" si="85"/>
        <v>0</v>
      </c>
      <c r="T325" s="378">
        <f t="shared" si="86"/>
        <v>200</v>
      </c>
      <c r="U325" s="303">
        <f t="shared" si="92"/>
        <v>0</v>
      </c>
      <c r="V325" s="303">
        <f t="shared" si="93"/>
        <v>42.240747316848442</v>
      </c>
      <c r="W325" s="303">
        <f t="shared" si="94"/>
        <v>31.931614207747543</v>
      </c>
      <c r="X325" s="378">
        <f t="shared" si="95"/>
        <v>90.149000000000001</v>
      </c>
      <c r="Y325" s="379">
        <f t="shared" si="96"/>
        <v>2878.6030892142335</v>
      </c>
    </row>
    <row r="326" spans="1:25" x14ac:dyDescent="0.25">
      <c r="A326" s="202">
        <f>'09-2022'!A332</f>
        <v>44818.374999999221</v>
      </c>
      <c r="B326" s="362">
        <v>299.37400000000002</v>
      </c>
      <c r="C326" s="363">
        <v>20851.327298</v>
      </c>
      <c r="D326" s="364">
        <v>0</v>
      </c>
      <c r="E326" s="364">
        <v>0</v>
      </c>
      <c r="F326" s="239">
        <f t="shared" si="79"/>
        <v>299.37400000000002</v>
      </c>
      <c r="G326" s="239">
        <f t="shared" si="80"/>
        <v>20851.327298</v>
      </c>
      <c r="H326" s="216">
        <f>'09-2022'!P332</f>
        <v>0</v>
      </c>
      <c r="I326" s="307">
        <f t="shared" si="81"/>
        <v>299.37400000000002</v>
      </c>
      <c r="J326" s="303">
        <f t="shared" si="82"/>
        <v>69.649760159532889</v>
      </c>
      <c r="K326" s="338">
        <v>7.95</v>
      </c>
      <c r="L326" s="308">
        <f t="shared" si="83"/>
        <v>90.78</v>
      </c>
      <c r="M326" s="303">
        <f t="shared" si="87"/>
        <v>0</v>
      </c>
      <c r="N326" s="303">
        <f t="shared" si="88"/>
        <v>22.532288138438037</v>
      </c>
      <c r="O326" s="303">
        <f t="shared" si="89"/>
        <v>0</v>
      </c>
      <c r="P326" s="303">
        <f t="shared" si="90"/>
        <v>0</v>
      </c>
      <c r="Q326" s="303">
        <f t="shared" si="91"/>
        <v>42.240747316848442</v>
      </c>
      <c r="R326" s="303">
        <f t="shared" si="84"/>
        <v>90.78</v>
      </c>
      <c r="S326" s="213">
        <f t="shared" si="85"/>
        <v>0</v>
      </c>
      <c r="T326" s="378">
        <f t="shared" si="86"/>
        <v>200</v>
      </c>
      <c r="U326" s="303">
        <f t="shared" si="92"/>
        <v>0</v>
      </c>
      <c r="V326" s="303">
        <f t="shared" si="93"/>
        <v>42.240747316848442</v>
      </c>
      <c r="W326" s="303">
        <f t="shared" si="94"/>
        <v>27.409012842684447</v>
      </c>
      <c r="X326" s="378">
        <f t="shared" si="95"/>
        <v>99.374000000000024</v>
      </c>
      <c r="Y326" s="379">
        <f t="shared" si="96"/>
        <v>2723.7432422289248</v>
      </c>
    </row>
    <row r="327" spans="1:25" x14ac:dyDescent="0.25">
      <c r="A327" s="202">
        <f>'09-2022'!A333</f>
        <v>44818.416666665886</v>
      </c>
      <c r="B327" s="362">
        <v>312.92699999999996</v>
      </c>
      <c r="C327" s="363">
        <v>23579.745891999999</v>
      </c>
      <c r="D327" s="364">
        <v>0</v>
      </c>
      <c r="E327" s="364">
        <v>0</v>
      </c>
      <c r="F327" s="239">
        <f t="shared" ref="F327:F390" si="97">B327-D327</f>
        <v>312.92699999999996</v>
      </c>
      <c r="G327" s="239">
        <f t="shared" ref="G327:G390" si="98">C327-E327</f>
        <v>23579.745891999999</v>
      </c>
      <c r="H327" s="216">
        <f>'09-2022'!P333</f>
        <v>0</v>
      </c>
      <c r="I327" s="307">
        <f t="shared" ref="I327:I390" si="99">F327-H327</f>
        <v>312.92699999999996</v>
      </c>
      <c r="J327" s="303">
        <f t="shared" ref="J327:J390" si="100">IF(F327&gt;0,G327/F327,0)</f>
        <v>75.352225573376543</v>
      </c>
      <c r="K327" s="338">
        <v>7.95</v>
      </c>
      <c r="L327" s="308">
        <f t="shared" ref="L327:L390" si="101">IF(AND(MONTH($A$2)&gt;5,MONTH($A$2)&lt;9),(K327*10800)/1000,(K327*10400)/1000)+8.1</f>
        <v>90.78</v>
      </c>
      <c r="M327" s="303">
        <f t="shared" si="87"/>
        <v>0</v>
      </c>
      <c r="N327" s="303">
        <f t="shared" si="88"/>
        <v>22.532288138438037</v>
      </c>
      <c r="O327" s="303">
        <f t="shared" si="89"/>
        <v>0</v>
      </c>
      <c r="P327" s="303">
        <f t="shared" si="90"/>
        <v>0</v>
      </c>
      <c r="Q327" s="303">
        <f t="shared" si="91"/>
        <v>42.240747316848442</v>
      </c>
      <c r="R327" s="303">
        <f t="shared" ref="R327:R390" si="102">MAX(L327:Q327)</f>
        <v>90.78</v>
      </c>
      <c r="S327" s="213">
        <f t="shared" ref="S327:S390" si="103">IF(J327&gt;R327,J327-R327,0)</f>
        <v>0</v>
      </c>
      <c r="T327" s="378">
        <f t="shared" ref="T327:T390" si="104">IF(I327&gt;=200, 200, I327)</f>
        <v>200</v>
      </c>
      <c r="U327" s="303">
        <f t="shared" si="92"/>
        <v>0</v>
      </c>
      <c r="V327" s="303">
        <f t="shared" si="93"/>
        <v>42.240747316848442</v>
      </c>
      <c r="W327" s="303">
        <f t="shared" si="94"/>
        <v>33.111478256528102</v>
      </c>
      <c r="X327" s="378">
        <f t="shared" si="95"/>
        <v>112.92699999999996</v>
      </c>
      <c r="Y327" s="379">
        <f t="shared" si="96"/>
        <v>3739.1799050749478</v>
      </c>
    </row>
    <row r="328" spans="1:25" x14ac:dyDescent="0.25">
      <c r="A328" s="202">
        <f>'09-2022'!A334</f>
        <v>44818.45833333255</v>
      </c>
      <c r="B328" s="362">
        <v>331.1</v>
      </c>
      <c r="C328" s="363">
        <v>27703.136999999999</v>
      </c>
      <c r="D328" s="364">
        <v>10.253</v>
      </c>
      <c r="E328" s="364">
        <v>857.86900000000003</v>
      </c>
      <c r="F328" s="239">
        <f t="shared" si="97"/>
        <v>320.84700000000004</v>
      </c>
      <c r="G328" s="239">
        <f t="shared" si="98"/>
        <v>26845.268</v>
      </c>
      <c r="H328" s="216">
        <f>'09-2022'!P334</f>
        <v>0</v>
      </c>
      <c r="I328" s="307">
        <f t="shared" si="99"/>
        <v>320.84700000000004</v>
      </c>
      <c r="J328" s="303">
        <f t="shared" si="100"/>
        <v>83.669998472792315</v>
      </c>
      <c r="K328" s="338">
        <v>7.95</v>
      </c>
      <c r="L328" s="308">
        <f t="shared" si="101"/>
        <v>90.78</v>
      </c>
      <c r="M328" s="303">
        <f t="shared" ref="M328:M391" si="105">M327</f>
        <v>0</v>
      </c>
      <c r="N328" s="303">
        <f t="shared" ref="N328:N391" si="106">N327</f>
        <v>22.532288138438037</v>
      </c>
      <c r="O328" s="303">
        <f t="shared" ref="O328:O391" si="107">O327</f>
        <v>0</v>
      </c>
      <c r="P328" s="303">
        <f t="shared" ref="P328:P391" si="108">P327</f>
        <v>0</v>
      </c>
      <c r="Q328" s="303">
        <f t="shared" ref="Q328:Q391" si="109">Q327</f>
        <v>42.240747316848442</v>
      </c>
      <c r="R328" s="303">
        <f t="shared" si="102"/>
        <v>90.78</v>
      </c>
      <c r="S328" s="213">
        <f t="shared" si="103"/>
        <v>0</v>
      </c>
      <c r="T328" s="378">
        <f t="shared" si="104"/>
        <v>200</v>
      </c>
      <c r="U328" s="303">
        <f t="shared" si="92"/>
        <v>0</v>
      </c>
      <c r="V328" s="303">
        <f t="shared" si="93"/>
        <v>42.240747316848442</v>
      </c>
      <c r="W328" s="303">
        <f t="shared" si="94"/>
        <v>41.429251155943874</v>
      </c>
      <c r="X328" s="378">
        <f t="shared" si="95"/>
        <v>120.84700000000004</v>
      </c>
      <c r="Y328" s="379">
        <f t="shared" si="96"/>
        <v>5006.6007144423511</v>
      </c>
    </row>
    <row r="329" spans="1:25" x14ac:dyDescent="0.25">
      <c r="A329" s="202">
        <f>'09-2022'!A335</f>
        <v>44818.499999999214</v>
      </c>
      <c r="B329" s="362">
        <v>342.30600000000004</v>
      </c>
      <c r="C329" s="363">
        <v>30377.45883</v>
      </c>
      <c r="D329" s="364">
        <v>0</v>
      </c>
      <c r="E329" s="364">
        <v>0</v>
      </c>
      <c r="F329" s="239">
        <f t="shared" si="97"/>
        <v>342.30600000000004</v>
      </c>
      <c r="G329" s="239">
        <f t="shared" si="98"/>
        <v>30377.45883</v>
      </c>
      <c r="H329" s="216">
        <f>'09-2022'!P335</f>
        <v>0</v>
      </c>
      <c r="I329" s="307">
        <f t="shared" si="99"/>
        <v>342.30600000000004</v>
      </c>
      <c r="J329" s="303">
        <f t="shared" si="100"/>
        <v>88.743576887346393</v>
      </c>
      <c r="K329" s="338">
        <v>7.95</v>
      </c>
      <c r="L329" s="308">
        <f t="shared" si="101"/>
        <v>90.78</v>
      </c>
      <c r="M329" s="303">
        <f t="shared" si="105"/>
        <v>0</v>
      </c>
      <c r="N329" s="303">
        <f t="shared" si="106"/>
        <v>22.532288138438037</v>
      </c>
      <c r="O329" s="303">
        <f t="shared" si="107"/>
        <v>0</v>
      </c>
      <c r="P329" s="303">
        <f t="shared" si="108"/>
        <v>0</v>
      </c>
      <c r="Q329" s="303">
        <f t="shared" si="109"/>
        <v>42.240747316848442</v>
      </c>
      <c r="R329" s="303">
        <f t="shared" si="102"/>
        <v>90.78</v>
      </c>
      <c r="S329" s="213">
        <f t="shared" si="103"/>
        <v>0</v>
      </c>
      <c r="T329" s="378">
        <f t="shared" si="104"/>
        <v>200</v>
      </c>
      <c r="U329" s="303">
        <f t="shared" si="92"/>
        <v>0</v>
      </c>
      <c r="V329" s="303">
        <f t="shared" si="93"/>
        <v>42.240747316848442</v>
      </c>
      <c r="W329" s="303">
        <f t="shared" si="94"/>
        <v>46.502829570497951</v>
      </c>
      <c r="X329" s="378">
        <f t="shared" si="95"/>
        <v>142.30600000000004</v>
      </c>
      <c r="Y329" s="379">
        <f t="shared" si="96"/>
        <v>6617.6316648592829</v>
      </c>
    </row>
    <row r="330" spans="1:25" x14ac:dyDescent="0.25">
      <c r="A330" s="202">
        <f>'09-2022'!A336</f>
        <v>44818.541666665878</v>
      </c>
      <c r="B330" s="362">
        <v>372</v>
      </c>
      <c r="C330" s="363">
        <v>33974.76</v>
      </c>
      <c r="D330" s="364">
        <v>16.231000000000002</v>
      </c>
      <c r="E330" s="364">
        <v>1482.377</v>
      </c>
      <c r="F330" s="239">
        <f t="shared" si="97"/>
        <v>355.76900000000001</v>
      </c>
      <c r="G330" s="239">
        <f t="shared" si="98"/>
        <v>32492.383000000002</v>
      </c>
      <c r="H330" s="216">
        <f>'09-2022'!P336</f>
        <v>0</v>
      </c>
      <c r="I330" s="307">
        <f t="shared" si="99"/>
        <v>355.76900000000001</v>
      </c>
      <c r="J330" s="303">
        <f t="shared" si="100"/>
        <v>91.330000646486909</v>
      </c>
      <c r="K330" s="338">
        <v>7.95</v>
      </c>
      <c r="L330" s="308">
        <f t="shared" si="101"/>
        <v>90.78</v>
      </c>
      <c r="M330" s="303">
        <f t="shared" si="105"/>
        <v>0</v>
      </c>
      <c r="N330" s="303">
        <f t="shared" si="106"/>
        <v>22.532288138438037</v>
      </c>
      <c r="O330" s="303">
        <f t="shared" si="107"/>
        <v>0</v>
      </c>
      <c r="P330" s="303">
        <f t="shared" si="108"/>
        <v>0</v>
      </c>
      <c r="Q330" s="303">
        <f t="shared" si="109"/>
        <v>42.240747316848442</v>
      </c>
      <c r="R330" s="303">
        <f t="shared" si="102"/>
        <v>90.78</v>
      </c>
      <c r="S330" s="213">
        <f t="shared" si="103"/>
        <v>0.55000064648690739</v>
      </c>
      <c r="T330" s="378">
        <f t="shared" si="104"/>
        <v>200</v>
      </c>
      <c r="U330" s="303">
        <f t="shared" si="92"/>
        <v>110.00012929738148</v>
      </c>
      <c r="V330" s="303">
        <f t="shared" si="93"/>
        <v>42.240747316848442</v>
      </c>
      <c r="W330" s="303">
        <f t="shared" si="94"/>
        <v>49.089253329638467</v>
      </c>
      <c r="X330" s="378">
        <f t="shared" si="95"/>
        <v>155.76900000000001</v>
      </c>
      <c r="Y330" s="379">
        <f t="shared" si="96"/>
        <v>7646.5839019044543</v>
      </c>
    </row>
    <row r="331" spans="1:25" x14ac:dyDescent="0.25">
      <c r="A331" s="202">
        <f>'09-2022'!A337</f>
        <v>44818.583333332543</v>
      </c>
      <c r="B331" s="362">
        <v>399.65</v>
      </c>
      <c r="C331" s="363">
        <v>38634.165500000003</v>
      </c>
      <c r="D331" s="364">
        <v>15.802</v>
      </c>
      <c r="E331" s="364">
        <v>1527.58</v>
      </c>
      <c r="F331" s="239">
        <f t="shared" si="97"/>
        <v>383.84799999999996</v>
      </c>
      <c r="G331" s="239">
        <f t="shared" si="98"/>
        <v>37106.585500000001</v>
      </c>
      <c r="H331" s="216">
        <f>'09-2022'!P337</f>
        <v>0</v>
      </c>
      <c r="I331" s="307">
        <f t="shared" si="99"/>
        <v>383.84799999999996</v>
      </c>
      <c r="J331" s="303">
        <f t="shared" si="100"/>
        <v>96.669998280569402</v>
      </c>
      <c r="K331" s="338">
        <v>7.95</v>
      </c>
      <c r="L331" s="308">
        <f t="shared" si="101"/>
        <v>90.78</v>
      </c>
      <c r="M331" s="303">
        <f t="shared" si="105"/>
        <v>0</v>
      </c>
      <c r="N331" s="303">
        <f t="shared" si="106"/>
        <v>22.532288138438037</v>
      </c>
      <c r="O331" s="303">
        <f t="shared" si="107"/>
        <v>0</v>
      </c>
      <c r="P331" s="303">
        <f t="shared" si="108"/>
        <v>0</v>
      </c>
      <c r="Q331" s="303">
        <f t="shared" si="109"/>
        <v>42.240747316848442</v>
      </c>
      <c r="R331" s="303">
        <f t="shared" si="102"/>
        <v>90.78</v>
      </c>
      <c r="S331" s="213">
        <f t="shared" si="103"/>
        <v>5.8899982805694009</v>
      </c>
      <c r="T331" s="378">
        <f t="shared" si="104"/>
        <v>200</v>
      </c>
      <c r="U331" s="303">
        <f t="shared" ref="U331:U394" si="110">IF(S331&lt;&gt;" ",S331*T331,0)</f>
        <v>1177.9996561138801</v>
      </c>
      <c r="V331" s="303">
        <f t="shared" ref="V331:V394" si="111">MAX(N331:Q331)</f>
        <v>42.240747316848442</v>
      </c>
      <c r="W331" s="303">
        <f t="shared" ref="W331:W394" si="112">IF((J331-V331)&gt;0,J331-V331,0)</f>
        <v>54.42925096372096</v>
      </c>
      <c r="X331" s="378">
        <f t="shared" ref="X331:X394" si="113">IF(U331&lt;&gt;" ",I331-T331,0)</f>
        <v>183.84799999999996</v>
      </c>
      <c r="Y331" s="379">
        <f t="shared" ref="Y331:Y394" si="114">IF(W331&lt;&gt;" ",W331*X331,0)</f>
        <v>10006.708931178169</v>
      </c>
    </row>
    <row r="332" spans="1:25" x14ac:dyDescent="0.25">
      <c r="A332" s="202">
        <f>'09-2022'!A338</f>
        <v>44818.624999999207</v>
      </c>
      <c r="B332" s="362">
        <v>407.101</v>
      </c>
      <c r="C332" s="363">
        <v>43513.639397999999</v>
      </c>
      <c r="D332" s="364">
        <v>0</v>
      </c>
      <c r="E332" s="364">
        <v>0</v>
      </c>
      <c r="F332" s="239">
        <f t="shared" si="97"/>
        <v>407.101</v>
      </c>
      <c r="G332" s="239">
        <f t="shared" si="98"/>
        <v>43513.639397999999</v>
      </c>
      <c r="H332" s="216">
        <f>'09-2022'!P338</f>
        <v>0</v>
      </c>
      <c r="I332" s="307">
        <f t="shared" si="99"/>
        <v>407.101</v>
      </c>
      <c r="J332" s="303">
        <f t="shared" si="100"/>
        <v>106.88659423091566</v>
      </c>
      <c r="K332" s="338">
        <v>7.95</v>
      </c>
      <c r="L332" s="308">
        <f t="shared" si="101"/>
        <v>90.78</v>
      </c>
      <c r="M332" s="303">
        <f t="shared" si="105"/>
        <v>0</v>
      </c>
      <c r="N332" s="303">
        <f t="shared" si="106"/>
        <v>22.532288138438037</v>
      </c>
      <c r="O332" s="303">
        <f t="shared" si="107"/>
        <v>0</v>
      </c>
      <c r="P332" s="303">
        <f t="shared" si="108"/>
        <v>0</v>
      </c>
      <c r="Q332" s="303">
        <f t="shared" si="109"/>
        <v>42.240747316848442</v>
      </c>
      <c r="R332" s="303">
        <f t="shared" si="102"/>
        <v>90.78</v>
      </c>
      <c r="S332" s="213">
        <f t="shared" si="103"/>
        <v>16.106594230915661</v>
      </c>
      <c r="T332" s="378">
        <f t="shared" si="104"/>
        <v>200</v>
      </c>
      <c r="U332" s="303">
        <f t="shared" si="110"/>
        <v>3221.3188461831323</v>
      </c>
      <c r="V332" s="303">
        <f t="shared" si="111"/>
        <v>42.240747316848442</v>
      </c>
      <c r="W332" s="303">
        <f t="shared" si="112"/>
        <v>64.645846914067221</v>
      </c>
      <c r="X332" s="378">
        <f t="shared" si="113"/>
        <v>207.101</v>
      </c>
      <c r="Y332" s="379">
        <f t="shared" si="114"/>
        <v>13388.219541750235</v>
      </c>
    </row>
    <row r="333" spans="1:25" x14ac:dyDescent="0.25">
      <c r="A333" s="202">
        <f>'09-2022'!A339</f>
        <v>44818.666666665871</v>
      </c>
      <c r="B333" s="362">
        <v>426.1</v>
      </c>
      <c r="C333" s="363">
        <v>48758.623</v>
      </c>
      <c r="D333" s="364">
        <v>6.0460000000000003</v>
      </c>
      <c r="E333" s="364">
        <v>691.84400000000005</v>
      </c>
      <c r="F333" s="239">
        <f t="shared" si="97"/>
        <v>420.05400000000003</v>
      </c>
      <c r="G333" s="239">
        <f t="shared" si="98"/>
        <v>48066.779000000002</v>
      </c>
      <c r="H333" s="216">
        <f>'09-2022'!P339</f>
        <v>0</v>
      </c>
      <c r="I333" s="307">
        <f t="shared" si="99"/>
        <v>420.05400000000003</v>
      </c>
      <c r="J333" s="303">
        <f t="shared" si="100"/>
        <v>114.42999947625781</v>
      </c>
      <c r="K333" s="338">
        <v>7.95</v>
      </c>
      <c r="L333" s="308">
        <f t="shared" si="101"/>
        <v>90.78</v>
      </c>
      <c r="M333" s="303">
        <f t="shared" si="105"/>
        <v>0</v>
      </c>
      <c r="N333" s="303">
        <f t="shared" si="106"/>
        <v>22.532288138438037</v>
      </c>
      <c r="O333" s="303">
        <f t="shared" si="107"/>
        <v>0</v>
      </c>
      <c r="P333" s="303">
        <f t="shared" si="108"/>
        <v>0</v>
      </c>
      <c r="Q333" s="303">
        <f t="shared" si="109"/>
        <v>42.240747316848442</v>
      </c>
      <c r="R333" s="303">
        <f t="shared" si="102"/>
        <v>90.78</v>
      </c>
      <c r="S333" s="213">
        <f t="shared" si="103"/>
        <v>23.649999476257804</v>
      </c>
      <c r="T333" s="378">
        <f t="shared" si="104"/>
        <v>200</v>
      </c>
      <c r="U333" s="303">
        <f t="shared" si="110"/>
        <v>4729.9998952515607</v>
      </c>
      <c r="V333" s="303">
        <f t="shared" si="111"/>
        <v>42.240747316848442</v>
      </c>
      <c r="W333" s="303">
        <f t="shared" si="112"/>
        <v>72.189252159409364</v>
      </c>
      <c r="X333" s="378">
        <f t="shared" si="113"/>
        <v>220.05400000000003</v>
      </c>
      <c r="Y333" s="379">
        <f t="shared" si="114"/>
        <v>15885.53369468667</v>
      </c>
    </row>
    <row r="334" spans="1:25" x14ac:dyDescent="0.25">
      <c r="A334" s="202">
        <f>'09-2022'!A340</f>
        <v>44818.708333332535</v>
      </c>
      <c r="B334" s="362">
        <v>431.43299999999999</v>
      </c>
      <c r="C334" s="363">
        <v>55116.271607000002</v>
      </c>
      <c r="D334" s="364">
        <v>0</v>
      </c>
      <c r="E334" s="364">
        <v>0</v>
      </c>
      <c r="F334" s="239">
        <f t="shared" si="97"/>
        <v>431.43299999999999</v>
      </c>
      <c r="G334" s="239">
        <f t="shared" si="98"/>
        <v>55116.271607000002</v>
      </c>
      <c r="H334" s="216">
        <f>'09-2022'!P340</f>
        <v>0</v>
      </c>
      <c r="I334" s="307">
        <f t="shared" si="99"/>
        <v>431.43299999999999</v>
      </c>
      <c r="J334" s="303">
        <f t="shared" si="100"/>
        <v>127.75163607558996</v>
      </c>
      <c r="K334" s="338">
        <v>7.95</v>
      </c>
      <c r="L334" s="308">
        <f t="shared" si="101"/>
        <v>90.78</v>
      </c>
      <c r="M334" s="303">
        <f t="shared" si="105"/>
        <v>0</v>
      </c>
      <c r="N334" s="303">
        <f t="shared" si="106"/>
        <v>22.532288138438037</v>
      </c>
      <c r="O334" s="303">
        <f t="shared" si="107"/>
        <v>0</v>
      </c>
      <c r="P334" s="303">
        <f t="shared" si="108"/>
        <v>0</v>
      </c>
      <c r="Q334" s="303">
        <f t="shared" si="109"/>
        <v>42.240747316848442</v>
      </c>
      <c r="R334" s="303">
        <f t="shared" si="102"/>
        <v>90.78</v>
      </c>
      <c r="S334" s="213">
        <f t="shared" si="103"/>
        <v>36.971636075589956</v>
      </c>
      <c r="T334" s="378">
        <f t="shared" si="104"/>
        <v>200</v>
      </c>
      <c r="U334" s="303">
        <f t="shared" si="110"/>
        <v>7394.3272151179908</v>
      </c>
      <c r="V334" s="303">
        <f t="shared" si="111"/>
        <v>42.240747316848442</v>
      </c>
      <c r="W334" s="303">
        <f t="shared" si="112"/>
        <v>85.510888758741515</v>
      </c>
      <c r="X334" s="378">
        <f t="shared" si="113"/>
        <v>231.43299999999999</v>
      </c>
      <c r="Y334" s="379">
        <f t="shared" si="114"/>
        <v>19790.041518101825</v>
      </c>
    </row>
    <row r="335" spans="1:25" x14ac:dyDescent="0.25">
      <c r="A335" s="202">
        <f>'09-2022'!A341</f>
        <v>44818.7499999992</v>
      </c>
      <c r="B335" s="362">
        <v>437.36799999999999</v>
      </c>
      <c r="C335" s="363">
        <v>59647.183456000006</v>
      </c>
      <c r="D335" s="364">
        <v>0</v>
      </c>
      <c r="E335" s="364">
        <v>0</v>
      </c>
      <c r="F335" s="239">
        <f t="shared" si="97"/>
        <v>437.36799999999999</v>
      </c>
      <c r="G335" s="239">
        <f t="shared" si="98"/>
        <v>59647.183456000006</v>
      </c>
      <c r="H335" s="216">
        <f>'09-2022'!P341</f>
        <v>0</v>
      </c>
      <c r="I335" s="307">
        <f t="shared" si="99"/>
        <v>437.36799999999999</v>
      </c>
      <c r="J335" s="303">
        <f t="shared" si="100"/>
        <v>136.37756638803023</v>
      </c>
      <c r="K335" s="338">
        <v>7.95</v>
      </c>
      <c r="L335" s="308">
        <f t="shared" si="101"/>
        <v>90.78</v>
      </c>
      <c r="M335" s="303">
        <f t="shared" si="105"/>
        <v>0</v>
      </c>
      <c r="N335" s="303">
        <f t="shared" si="106"/>
        <v>22.532288138438037</v>
      </c>
      <c r="O335" s="303">
        <f t="shared" si="107"/>
        <v>0</v>
      </c>
      <c r="P335" s="303">
        <f t="shared" si="108"/>
        <v>0</v>
      </c>
      <c r="Q335" s="303">
        <f t="shared" si="109"/>
        <v>42.240747316848442</v>
      </c>
      <c r="R335" s="303">
        <f t="shared" si="102"/>
        <v>90.78</v>
      </c>
      <c r="S335" s="213">
        <f t="shared" si="103"/>
        <v>45.597566388030231</v>
      </c>
      <c r="T335" s="378">
        <f t="shared" si="104"/>
        <v>200</v>
      </c>
      <c r="U335" s="303">
        <f t="shared" si="110"/>
        <v>9119.5132776060454</v>
      </c>
      <c r="V335" s="303">
        <f t="shared" si="111"/>
        <v>42.240747316848442</v>
      </c>
      <c r="W335" s="303">
        <f t="shared" si="112"/>
        <v>94.13681907118179</v>
      </c>
      <c r="X335" s="378">
        <f t="shared" si="113"/>
        <v>237.36799999999999</v>
      </c>
      <c r="Y335" s="379">
        <f t="shared" si="114"/>
        <v>22345.068469288279</v>
      </c>
    </row>
    <row r="336" spans="1:25" x14ac:dyDescent="0.25">
      <c r="A336" s="202">
        <f>'09-2022'!A342</f>
        <v>44818.791666665864</v>
      </c>
      <c r="B336" s="362">
        <v>421.58</v>
      </c>
      <c r="C336" s="363">
        <v>51016.755580000005</v>
      </c>
      <c r="D336" s="364">
        <v>0</v>
      </c>
      <c r="E336" s="364">
        <v>0</v>
      </c>
      <c r="F336" s="239">
        <f t="shared" si="97"/>
        <v>421.58</v>
      </c>
      <c r="G336" s="239">
        <f t="shared" si="98"/>
        <v>51016.755580000005</v>
      </c>
      <c r="H336" s="216">
        <f>'09-2022'!P342</f>
        <v>0</v>
      </c>
      <c r="I336" s="307">
        <f t="shared" si="99"/>
        <v>421.58</v>
      </c>
      <c r="J336" s="303">
        <f t="shared" si="100"/>
        <v>121.01322543763938</v>
      </c>
      <c r="K336" s="338">
        <v>7.95</v>
      </c>
      <c r="L336" s="308">
        <f t="shared" si="101"/>
        <v>90.78</v>
      </c>
      <c r="M336" s="303">
        <f t="shared" si="105"/>
        <v>0</v>
      </c>
      <c r="N336" s="303">
        <f t="shared" si="106"/>
        <v>22.532288138438037</v>
      </c>
      <c r="O336" s="303">
        <f t="shared" si="107"/>
        <v>0</v>
      </c>
      <c r="P336" s="303">
        <f t="shared" si="108"/>
        <v>0</v>
      </c>
      <c r="Q336" s="303">
        <f t="shared" si="109"/>
        <v>42.240747316848442</v>
      </c>
      <c r="R336" s="303">
        <f t="shared" si="102"/>
        <v>90.78</v>
      </c>
      <c r="S336" s="213">
        <f t="shared" si="103"/>
        <v>30.233225437639376</v>
      </c>
      <c r="T336" s="378">
        <f t="shared" si="104"/>
        <v>200</v>
      </c>
      <c r="U336" s="303">
        <f t="shared" si="110"/>
        <v>6046.6450875278751</v>
      </c>
      <c r="V336" s="303">
        <f t="shared" si="111"/>
        <v>42.240747316848442</v>
      </c>
      <c r="W336" s="303">
        <f t="shared" si="112"/>
        <v>78.772478120790936</v>
      </c>
      <c r="X336" s="378">
        <f t="shared" si="113"/>
        <v>221.57999999999998</v>
      </c>
      <c r="Y336" s="379">
        <f t="shared" si="114"/>
        <v>17454.405702004853</v>
      </c>
    </row>
    <row r="337" spans="1:25" x14ac:dyDescent="0.25">
      <c r="A337" s="202">
        <f>'09-2022'!A343</f>
        <v>44818.833333332528</v>
      </c>
      <c r="B337" s="362">
        <v>401.93</v>
      </c>
      <c r="C337" s="363">
        <v>45424.864740000005</v>
      </c>
      <c r="D337" s="364">
        <v>0</v>
      </c>
      <c r="E337" s="364">
        <v>0</v>
      </c>
      <c r="F337" s="239">
        <f t="shared" si="97"/>
        <v>401.93</v>
      </c>
      <c r="G337" s="239">
        <f t="shared" si="98"/>
        <v>45424.864740000005</v>
      </c>
      <c r="H337" s="216">
        <f>'09-2022'!P343</f>
        <v>0</v>
      </c>
      <c r="I337" s="307">
        <f t="shared" si="99"/>
        <v>401.93</v>
      </c>
      <c r="J337" s="303">
        <f t="shared" si="100"/>
        <v>113.01685552210584</v>
      </c>
      <c r="K337" s="338">
        <v>7.95</v>
      </c>
      <c r="L337" s="308">
        <f t="shared" si="101"/>
        <v>90.78</v>
      </c>
      <c r="M337" s="303">
        <f t="shared" si="105"/>
        <v>0</v>
      </c>
      <c r="N337" s="303">
        <f t="shared" si="106"/>
        <v>22.532288138438037</v>
      </c>
      <c r="O337" s="303">
        <f t="shared" si="107"/>
        <v>0</v>
      </c>
      <c r="P337" s="303">
        <f t="shared" si="108"/>
        <v>0</v>
      </c>
      <c r="Q337" s="303">
        <f t="shared" si="109"/>
        <v>42.240747316848442</v>
      </c>
      <c r="R337" s="303">
        <f t="shared" si="102"/>
        <v>90.78</v>
      </c>
      <c r="S337" s="213">
        <f t="shared" si="103"/>
        <v>22.236855522105841</v>
      </c>
      <c r="T337" s="378">
        <f t="shared" si="104"/>
        <v>200</v>
      </c>
      <c r="U337" s="303">
        <f t="shared" si="110"/>
        <v>4447.3711044211686</v>
      </c>
      <c r="V337" s="303">
        <f t="shared" si="111"/>
        <v>42.240747316848442</v>
      </c>
      <c r="W337" s="303">
        <f t="shared" si="112"/>
        <v>70.776108205257401</v>
      </c>
      <c r="X337" s="378">
        <f t="shared" si="113"/>
        <v>201.93</v>
      </c>
      <c r="Y337" s="379">
        <f t="shared" si="114"/>
        <v>14291.819529887627</v>
      </c>
    </row>
    <row r="338" spans="1:25" x14ac:dyDescent="0.25">
      <c r="A338" s="202">
        <f>'09-2022'!A344</f>
        <v>44818.874999999192</v>
      </c>
      <c r="B338" s="362">
        <v>395.82900000000001</v>
      </c>
      <c r="C338" s="363">
        <v>41378.618311999999</v>
      </c>
      <c r="D338" s="364">
        <v>0</v>
      </c>
      <c r="E338" s="364">
        <v>0</v>
      </c>
      <c r="F338" s="239">
        <f t="shared" si="97"/>
        <v>395.82900000000001</v>
      </c>
      <c r="G338" s="239">
        <f t="shared" si="98"/>
        <v>41378.618311999999</v>
      </c>
      <c r="H338" s="216">
        <f>'09-2022'!P344</f>
        <v>0</v>
      </c>
      <c r="I338" s="307">
        <f t="shared" si="99"/>
        <v>395.82900000000001</v>
      </c>
      <c r="J338" s="303">
        <f t="shared" si="100"/>
        <v>104.53660118889722</v>
      </c>
      <c r="K338" s="338">
        <v>7.95</v>
      </c>
      <c r="L338" s="308">
        <f t="shared" si="101"/>
        <v>90.78</v>
      </c>
      <c r="M338" s="303">
        <f t="shared" si="105"/>
        <v>0</v>
      </c>
      <c r="N338" s="303">
        <f t="shared" si="106"/>
        <v>22.532288138438037</v>
      </c>
      <c r="O338" s="303">
        <f t="shared" si="107"/>
        <v>0</v>
      </c>
      <c r="P338" s="303">
        <f t="shared" si="108"/>
        <v>0</v>
      </c>
      <c r="Q338" s="303">
        <f t="shared" si="109"/>
        <v>42.240747316848442</v>
      </c>
      <c r="R338" s="303">
        <f t="shared" si="102"/>
        <v>90.78</v>
      </c>
      <c r="S338" s="213">
        <f t="shared" si="103"/>
        <v>13.756601188897221</v>
      </c>
      <c r="T338" s="378">
        <f t="shared" si="104"/>
        <v>200</v>
      </c>
      <c r="U338" s="303">
        <f t="shared" si="110"/>
        <v>2751.3202377794441</v>
      </c>
      <c r="V338" s="303">
        <f t="shared" si="111"/>
        <v>42.240747316848442</v>
      </c>
      <c r="W338" s="303">
        <f t="shared" si="112"/>
        <v>62.295853872048781</v>
      </c>
      <c r="X338" s="378">
        <f t="shared" si="113"/>
        <v>195.82900000000001</v>
      </c>
      <c r="Y338" s="379">
        <f t="shared" si="114"/>
        <v>12199.33476790944</v>
      </c>
    </row>
    <row r="339" spans="1:25" x14ac:dyDescent="0.25">
      <c r="A339" s="202">
        <f>'09-2022'!A345</f>
        <v>44818.916666665857</v>
      </c>
      <c r="B339" s="362">
        <v>367.54399999999998</v>
      </c>
      <c r="C339" s="363">
        <v>33228.95076</v>
      </c>
      <c r="D339" s="364">
        <v>0</v>
      </c>
      <c r="E339" s="364">
        <v>0</v>
      </c>
      <c r="F339" s="239">
        <f t="shared" si="97"/>
        <v>367.54399999999998</v>
      </c>
      <c r="G339" s="239">
        <f t="shared" si="98"/>
        <v>33228.95076</v>
      </c>
      <c r="H339" s="216">
        <f>'09-2022'!P345</f>
        <v>0</v>
      </c>
      <c r="I339" s="307">
        <f t="shared" si="99"/>
        <v>367.54399999999998</v>
      </c>
      <c r="J339" s="303">
        <f t="shared" si="100"/>
        <v>90.408089262782141</v>
      </c>
      <c r="K339" s="338">
        <v>7.95</v>
      </c>
      <c r="L339" s="308">
        <f t="shared" si="101"/>
        <v>90.78</v>
      </c>
      <c r="M339" s="303">
        <f t="shared" si="105"/>
        <v>0</v>
      </c>
      <c r="N339" s="303">
        <f t="shared" si="106"/>
        <v>22.532288138438037</v>
      </c>
      <c r="O339" s="303">
        <f t="shared" si="107"/>
        <v>0</v>
      </c>
      <c r="P339" s="303">
        <f t="shared" si="108"/>
        <v>0</v>
      </c>
      <c r="Q339" s="303">
        <f t="shared" si="109"/>
        <v>42.240747316848442</v>
      </c>
      <c r="R339" s="303">
        <f t="shared" si="102"/>
        <v>90.78</v>
      </c>
      <c r="S339" s="213">
        <f t="shared" si="103"/>
        <v>0</v>
      </c>
      <c r="T339" s="378">
        <f t="shared" si="104"/>
        <v>200</v>
      </c>
      <c r="U339" s="303">
        <f t="shared" si="110"/>
        <v>0</v>
      </c>
      <c r="V339" s="303">
        <f t="shared" si="111"/>
        <v>42.240747316848442</v>
      </c>
      <c r="W339" s="303">
        <f t="shared" si="112"/>
        <v>48.1673419459337</v>
      </c>
      <c r="X339" s="378">
        <f t="shared" si="113"/>
        <v>167.54399999999998</v>
      </c>
      <c r="Y339" s="379">
        <f t="shared" si="114"/>
        <v>8070.1491389895145</v>
      </c>
    </row>
    <row r="340" spans="1:25" x14ac:dyDescent="0.25">
      <c r="A340" s="202">
        <f>'09-2022'!A346</f>
        <v>44818.958333332521</v>
      </c>
      <c r="B340" s="362">
        <v>328.46700000000004</v>
      </c>
      <c r="C340" s="363">
        <v>26752.277496000002</v>
      </c>
      <c r="D340" s="364">
        <v>0</v>
      </c>
      <c r="E340" s="364">
        <v>0</v>
      </c>
      <c r="F340" s="239">
        <f t="shared" si="97"/>
        <v>328.46700000000004</v>
      </c>
      <c r="G340" s="239">
        <f t="shared" si="98"/>
        <v>26752.277496000002</v>
      </c>
      <c r="H340" s="216">
        <f>'09-2022'!P346</f>
        <v>0</v>
      </c>
      <c r="I340" s="307">
        <f t="shared" si="99"/>
        <v>328.46700000000004</v>
      </c>
      <c r="J340" s="303">
        <f t="shared" si="100"/>
        <v>81.44586060700162</v>
      </c>
      <c r="K340" s="338">
        <v>7.95</v>
      </c>
      <c r="L340" s="308">
        <f t="shared" si="101"/>
        <v>90.78</v>
      </c>
      <c r="M340" s="303">
        <f t="shared" si="105"/>
        <v>0</v>
      </c>
      <c r="N340" s="303">
        <f t="shared" si="106"/>
        <v>22.532288138438037</v>
      </c>
      <c r="O340" s="303">
        <f t="shared" si="107"/>
        <v>0</v>
      </c>
      <c r="P340" s="303">
        <f t="shared" si="108"/>
        <v>0</v>
      </c>
      <c r="Q340" s="303">
        <f t="shared" si="109"/>
        <v>42.240747316848442</v>
      </c>
      <c r="R340" s="303">
        <f t="shared" si="102"/>
        <v>90.78</v>
      </c>
      <c r="S340" s="213">
        <f t="shared" si="103"/>
        <v>0</v>
      </c>
      <c r="T340" s="378">
        <f t="shared" si="104"/>
        <v>200</v>
      </c>
      <c r="U340" s="303">
        <f t="shared" si="110"/>
        <v>0</v>
      </c>
      <c r="V340" s="303">
        <f t="shared" si="111"/>
        <v>42.240747316848442</v>
      </c>
      <c r="W340" s="303">
        <f t="shared" si="112"/>
        <v>39.205113290153179</v>
      </c>
      <c r="X340" s="378">
        <f t="shared" si="113"/>
        <v>128.46700000000004</v>
      </c>
      <c r="Y340" s="379">
        <f t="shared" si="114"/>
        <v>5036.5632890461102</v>
      </c>
    </row>
    <row r="341" spans="1:25" x14ac:dyDescent="0.25">
      <c r="A341" s="202">
        <f>'09-2022'!A347</f>
        <v>44818.999999999185</v>
      </c>
      <c r="B341" s="362">
        <v>284.86700000000002</v>
      </c>
      <c r="C341" s="363">
        <v>20478.611697999997</v>
      </c>
      <c r="D341" s="364">
        <v>0</v>
      </c>
      <c r="E341" s="364">
        <v>0</v>
      </c>
      <c r="F341" s="239">
        <f t="shared" si="97"/>
        <v>284.86700000000002</v>
      </c>
      <c r="G341" s="239">
        <f t="shared" si="98"/>
        <v>20478.611697999997</v>
      </c>
      <c r="H341" s="216">
        <f>'09-2022'!P347</f>
        <v>0</v>
      </c>
      <c r="I341" s="307">
        <f t="shared" si="99"/>
        <v>284.86700000000002</v>
      </c>
      <c r="J341" s="303">
        <f t="shared" si="100"/>
        <v>71.888325773080055</v>
      </c>
      <c r="K341" s="338">
        <v>7.95</v>
      </c>
      <c r="L341" s="308">
        <f t="shared" si="101"/>
        <v>90.78</v>
      </c>
      <c r="M341" s="303">
        <f t="shared" si="105"/>
        <v>0</v>
      </c>
      <c r="N341" s="303">
        <f t="shared" si="106"/>
        <v>22.532288138438037</v>
      </c>
      <c r="O341" s="303">
        <f t="shared" si="107"/>
        <v>0</v>
      </c>
      <c r="P341" s="303">
        <f t="shared" si="108"/>
        <v>0</v>
      </c>
      <c r="Q341" s="303">
        <f t="shared" si="109"/>
        <v>42.240747316848442</v>
      </c>
      <c r="R341" s="303">
        <f t="shared" si="102"/>
        <v>90.78</v>
      </c>
      <c r="S341" s="213">
        <f t="shared" si="103"/>
        <v>0</v>
      </c>
      <c r="T341" s="378">
        <f t="shared" si="104"/>
        <v>200</v>
      </c>
      <c r="U341" s="303">
        <f t="shared" si="110"/>
        <v>0</v>
      </c>
      <c r="V341" s="303">
        <f t="shared" si="111"/>
        <v>42.240747316848442</v>
      </c>
      <c r="W341" s="303">
        <f t="shared" si="112"/>
        <v>29.647578456231614</v>
      </c>
      <c r="X341" s="378">
        <f t="shared" si="113"/>
        <v>84.867000000000019</v>
      </c>
      <c r="Y341" s="379">
        <f t="shared" si="114"/>
        <v>2516.1010408450088</v>
      </c>
    </row>
    <row r="342" spans="1:25" x14ac:dyDescent="0.25">
      <c r="A342" s="202">
        <f>'09-2022'!A348</f>
        <v>44819.041666665849</v>
      </c>
      <c r="B342" s="360">
        <v>261.90600000000001</v>
      </c>
      <c r="C342" s="361">
        <v>17550.442026000001</v>
      </c>
      <c r="D342" s="364">
        <v>0</v>
      </c>
      <c r="E342" s="364">
        <v>0</v>
      </c>
      <c r="F342" s="239">
        <f t="shared" si="97"/>
        <v>261.90600000000001</v>
      </c>
      <c r="G342" s="239">
        <f t="shared" si="98"/>
        <v>17550.442026000001</v>
      </c>
      <c r="H342" s="216">
        <f>'09-2022'!P348</f>
        <v>0</v>
      </c>
      <c r="I342" s="307">
        <f t="shared" si="99"/>
        <v>261.90600000000001</v>
      </c>
      <c r="J342" s="303">
        <f t="shared" si="100"/>
        <v>67.010461867998444</v>
      </c>
      <c r="K342" s="338">
        <v>8.17</v>
      </c>
      <c r="L342" s="308">
        <f t="shared" si="101"/>
        <v>93.067999999999998</v>
      </c>
      <c r="M342" s="303">
        <f t="shared" si="105"/>
        <v>0</v>
      </c>
      <c r="N342" s="303">
        <f t="shared" si="106"/>
        <v>22.532288138438037</v>
      </c>
      <c r="O342" s="303">
        <f t="shared" si="107"/>
        <v>0</v>
      </c>
      <c r="P342" s="303">
        <f t="shared" si="108"/>
        <v>0</v>
      </c>
      <c r="Q342" s="303">
        <f t="shared" si="109"/>
        <v>42.240747316848442</v>
      </c>
      <c r="R342" s="303">
        <f t="shared" si="102"/>
        <v>93.067999999999998</v>
      </c>
      <c r="S342" s="213">
        <f t="shared" si="103"/>
        <v>0</v>
      </c>
      <c r="T342" s="378">
        <f t="shared" si="104"/>
        <v>200</v>
      </c>
      <c r="U342" s="303">
        <f t="shared" si="110"/>
        <v>0</v>
      </c>
      <c r="V342" s="303">
        <f t="shared" si="111"/>
        <v>42.240747316848442</v>
      </c>
      <c r="W342" s="303">
        <f t="shared" si="112"/>
        <v>24.769714551150003</v>
      </c>
      <c r="X342" s="378">
        <f t="shared" si="113"/>
        <v>61.906000000000006</v>
      </c>
      <c r="Y342" s="379">
        <f t="shared" si="114"/>
        <v>1533.3939490034923</v>
      </c>
    </row>
    <row r="343" spans="1:25" x14ac:dyDescent="0.25">
      <c r="A343" s="202">
        <f>'09-2022'!A349</f>
        <v>44819.083333332514</v>
      </c>
      <c r="B343" s="362">
        <v>242.58599999999998</v>
      </c>
      <c r="C343" s="363">
        <v>15283.556874</v>
      </c>
      <c r="D343" s="364">
        <v>0</v>
      </c>
      <c r="E343" s="364">
        <v>0</v>
      </c>
      <c r="F343" s="239">
        <f t="shared" si="97"/>
        <v>242.58599999999998</v>
      </c>
      <c r="G343" s="239">
        <f t="shared" si="98"/>
        <v>15283.556874</v>
      </c>
      <c r="H343" s="216">
        <f>'09-2022'!P349</f>
        <v>0</v>
      </c>
      <c r="I343" s="307">
        <f t="shared" si="99"/>
        <v>242.58599999999998</v>
      </c>
      <c r="J343" s="303">
        <f t="shared" si="100"/>
        <v>63.002633597981749</v>
      </c>
      <c r="K343" s="338">
        <v>8.17</v>
      </c>
      <c r="L343" s="308">
        <f t="shared" si="101"/>
        <v>93.067999999999998</v>
      </c>
      <c r="M343" s="303">
        <f t="shared" si="105"/>
        <v>0</v>
      </c>
      <c r="N343" s="303">
        <f t="shared" si="106"/>
        <v>22.532288138438037</v>
      </c>
      <c r="O343" s="303">
        <f t="shared" si="107"/>
        <v>0</v>
      </c>
      <c r="P343" s="303">
        <f t="shared" si="108"/>
        <v>0</v>
      </c>
      <c r="Q343" s="303">
        <f t="shared" si="109"/>
        <v>42.240747316848442</v>
      </c>
      <c r="R343" s="303">
        <f t="shared" si="102"/>
        <v>93.067999999999998</v>
      </c>
      <c r="S343" s="213">
        <f t="shared" si="103"/>
        <v>0</v>
      </c>
      <c r="T343" s="378">
        <f t="shared" si="104"/>
        <v>200</v>
      </c>
      <c r="U343" s="303">
        <f t="shared" si="110"/>
        <v>0</v>
      </c>
      <c r="V343" s="303">
        <f t="shared" si="111"/>
        <v>42.240747316848442</v>
      </c>
      <c r="W343" s="303">
        <f t="shared" si="112"/>
        <v>20.761886281133307</v>
      </c>
      <c r="X343" s="378">
        <f t="shared" si="113"/>
        <v>42.585999999999984</v>
      </c>
      <c r="Y343" s="379">
        <f t="shared" si="114"/>
        <v>884.16568916834274</v>
      </c>
    </row>
    <row r="344" spans="1:25" x14ac:dyDescent="0.25">
      <c r="A344" s="202">
        <f>'09-2022'!A350</f>
        <v>44819.124999999178</v>
      </c>
      <c r="B344" s="362">
        <v>238.494</v>
      </c>
      <c r="C344" s="363">
        <v>13753.695684</v>
      </c>
      <c r="D344" s="364">
        <v>0</v>
      </c>
      <c r="E344" s="364">
        <v>0</v>
      </c>
      <c r="F344" s="239">
        <f t="shared" si="97"/>
        <v>238.494</v>
      </c>
      <c r="G344" s="239">
        <f t="shared" si="98"/>
        <v>13753.695684</v>
      </c>
      <c r="H344" s="216">
        <f>'09-2022'!P350</f>
        <v>0</v>
      </c>
      <c r="I344" s="307">
        <f t="shared" si="99"/>
        <v>238.494</v>
      </c>
      <c r="J344" s="303">
        <f t="shared" si="100"/>
        <v>57.66893793554555</v>
      </c>
      <c r="K344" s="338">
        <v>8.17</v>
      </c>
      <c r="L344" s="308">
        <f t="shared" si="101"/>
        <v>93.067999999999998</v>
      </c>
      <c r="M344" s="303">
        <f t="shared" si="105"/>
        <v>0</v>
      </c>
      <c r="N344" s="303">
        <f t="shared" si="106"/>
        <v>22.532288138438037</v>
      </c>
      <c r="O344" s="303">
        <f t="shared" si="107"/>
        <v>0</v>
      </c>
      <c r="P344" s="303">
        <f t="shared" si="108"/>
        <v>0</v>
      </c>
      <c r="Q344" s="303">
        <f t="shared" si="109"/>
        <v>42.240747316848442</v>
      </c>
      <c r="R344" s="303">
        <f t="shared" si="102"/>
        <v>93.067999999999998</v>
      </c>
      <c r="S344" s="213">
        <f t="shared" si="103"/>
        <v>0</v>
      </c>
      <c r="T344" s="378">
        <f t="shared" si="104"/>
        <v>200</v>
      </c>
      <c r="U344" s="303">
        <f t="shared" si="110"/>
        <v>0</v>
      </c>
      <c r="V344" s="303">
        <f t="shared" si="111"/>
        <v>42.240747316848442</v>
      </c>
      <c r="W344" s="303">
        <f t="shared" si="112"/>
        <v>15.428190618697109</v>
      </c>
      <c r="X344" s="378">
        <f t="shared" si="113"/>
        <v>38.494</v>
      </c>
      <c r="Y344" s="379">
        <f t="shared" si="114"/>
        <v>593.89276967612648</v>
      </c>
    </row>
    <row r="345" spans="1:25" x14ac:dyDescent="0.25">
      <c r="A345" s="202">
        <f>'09-2022'!A351</f>
        <v>44819.166666665842</v>
      </c>
      <c r="B345" s="362">
        <v>229.40900000000002</v>
      </c>
      <c r="C345" s="363">
        <v>12758.247228</v>
      </c>
      <c r="D345" s="364">
        <v>0</v>
      </c>
      <c r="E345" s="364">
        <v>0</v>
      </c>
      <c r="F345" s="239">
        <f t="shared" si="97"/>
        <v>229.40900000000002</v>
      </c>
      <c r="G345" s="239">
        <f t="shared" si="98"/>
        <v>12758.247228</v>
      </c>
      <c r="H345" s="216">
        <f>'09-2022'!P351</f>
        <v>0</v>
      </c>
      <c r="I345" s="307">
        <f t="shared" si="99"/>
        <v>229.40900000000002</v>
      </c>
      <c r="J345" s="303">
        <f t="shared" si="100"/>
        <v>55.613542746797201</v>
      </c>
      <c r="K345" s="338">
        <v>8.17</v>
      </c>
      <c r="L345" s="308">
        <f t="shared" si="101"/>
        <v>93.067999999999998</v>
      </c>
      <c r="M345" s="303">
        <f t="shared" si="105"/>
        <v>0</v>
      </c>
      <c r="N345" s="303">
        <f t="shared" si="106"/>
        <v>22.532288138438037</v>
      </c>
      <c r="O345" s="303">
        <f t="shared" si="107"/>
        <v>0</v>
      </c>
      <c r="P345" s="303">
        <f t="shared" si="108"/>
        <v>0</v>
      </c>
      <c r="Q345" s="303">
        <f t="shared" si="109"/>
        <v>42.240747316848442</v>
      </c>
      <c r="R345" s="303">
        <f t="shared" si="102"/>
        <v>93.067999999999998</v>
      </c>
      <c r="S345" s="213">
        <f t="shared" si="103"/>
        <v>0</v>
      </c>
      <c r="T345" s="378">
        <f t="shared" si="104"/>
        <v>200</v>
      </c>
      <c r="U345" s="303">
        <f t="shared" si="110"/>
        <v>0</v>
      </c>
      <c r="V345" s="303">
        <f t="shared" si="111"/>
        <v>42.240747316848442</v>
      </c>
      <c r="W345" s="303">
        <f t="shared" si="112"/>
        <v>13.372795429948759</v>
      </c>
      <c r="X345" s="378">
        <f t="shared" si="113"/>
        <v>29.40900000000002</v>
      </c>
      <c r="Y345" s="379">
        <f t="shared" si="114"/>
        <v>393.28054079936334</v>
      </c>
    </row>
    <row r="346" spans="1:25" x14ac:dyDescent="0.25">
      <c r="A346" s="202">
        <f>'09-2022'!A352</f>
        <v>44819.208333332506</v>
      </c>
      <c r="B346" s="362">
        <v>234.131</v>
      </c>
      <c r="C346" s="363">
        <v>13135.250332000001</v>
      </c>
      <c r="D346" s="364">
        <v>0</v>
      </c>
      <c r="E346" s="364">
        <v>0</v>
      </c>
      <c r="F346" s="239">
        <f t="shared" si="97"/>
        <v>234.131</v>
      </c>
      <c r="G346" s="239">
        <f t="shared" si="98"/>
        <v>13135.250332000001</v>
      </c>
      <c r="H346" s="216">
        <f>'09-2022'!P352</f>
        <v>0</v>
      </c>
      <c r="I346" s="307">
        <f t="shared" si="99"/>
        <v>234.131</v>
      </c>
      <c r="J346" s="303">
        <f t="shared" si="100"/>
        <v>56.102140818601555</v>
      </c>
      <c r="K346" s="338">
        <v>8.17</v>
      </c>
      <c r="L346" s="308">
        <f t="shared" si="101"/>
        <v>93.067999999999998</v>
      </c>
      <c r="M346" s="303">
        <f t="shared" si="105"/>
        <v>0</v>
      </c>
      <c r="N346" s="303">
        <f t="shared" si="106"/>
        <v>22.532288138438037</v>
      </c>
      <c r="O346" s="303">
        <f t="shared" si="107"/>
        <v>0</v>
      </c>
      <c r="P346" s="303">
        <f t="shared" si="108"/>
        <v>0</v>
      </c>
      <c r="Q346" s="303">
        <f t="shared" si="109"/>
        <v>42.240747316848442</v>
      </c>
      <c r="R346" s="303">
        <f t="shared" si="102"/>
        <v>93.067999999999998</v>
      </c>
      <c r="S346" s="213">
        <f t="shared" si="103"/>
        <v>0</v>
      </c>
      <c r="T346" s="378">
        <f t="shared" si="104"/>
        <v>200</v>
      </c>
      <c r="U346" s="303">
        <f t="shared" si="110"/>
        <v>0</v>
      </c>
      <c r="V346" s="303">
        <f t="shared" si="111"/>
        <v>42.240747316848442</v>
      </c>
      <c r="W346" s="303">
        <f t="shared" si="112"/>
        <v>13.861393501753113</v>
      </c>
      <c r="X346" s="378">
        <f t="shared" si="113"/>
        <v>34.131</v>
      </c>
      <c r="Y346" s="379">
        <f t="shared" si="114"/>
        <v>473.1032216083355</v>
      </c>
    </row>
    <row r="347" spans="1:25" x14ac:dyDescent="0.25">
      <c r="A347" s="202">
        <f>'09-2022'!A353</f>
        <v>44819.249999999171</v>
      </c>
      <c r="B347" s="362">
        <v>250.38500000000002</v>
      </c>
      <c r="C347" s="363">
        <v>17057.066455</v>
      </c>
      <c r="D347" s="364">
        <v>0</v>
      </c>
      <c r="E347" s="364">
        <v>0</v>
      </c>
      <c r="F347" s="239">
        <f t="shared" si="97"/>
        <v>250.38500000000002</v>
      </c>
      <c r="G347" s="239">
        <f t="shared" si="98"/>
        <v>17057.066455</v>
      </c>
      <c r="H347" s="216">
        <f>'09-2022'!P353</f>
        <v>0</v>
      </c>
      <c r="I347" s="307">
        <f t="shared" si="99"/>
        <v>250.38500000000002</v>
      </c>
      <c r="J347" s="303">
        <f t="shared" si="100"/>
        <v>68.123355851987938</v>
      </c>
      <c r="K347" s="338">
        <v>8.17</v>
      </c>
      <c r="L347" s="308">
        <f t="shared" si="101"/>
        <v>93.067999999999998</v>
      </c>
      <c r="M347" s="303">
        <f t="shared" si="105"/>
        <v>0</v>
      </c>
      <c r="N347" s="303">
        <f t="shared" si="106"/>
        <v>22.532288138438037</v>
      </c>
      <c r="O347" s="303">
        <f t="shared" si="107"/>
        <v>0</v>
      </c>
      <c r="P347" s="303">
        <f t="shared" si="108"/>
        <v>0</v>
      </c>
      <c r="Q347" s="303">
        <f t="shared" si="109"/>
        <v>42.240747316848442</v>
      </c>
      <c r="R347" s="303">
        <f t="shared" si="102"/>
        <v>93.067999999999998</v>
      </c>
      <c r="S347" s="213">
        <f t="shared" si="103"/>
        <v>0</v>
      </c>
      <c r="T347" s="378">
        <f t="shared" si="104"/>
        <v>200</v>
      </c>
      <c r="U347" s="303">
        <f t="shared" si="110"/>
        <v>0</v>
      </c>
      <c r="V347" s="303">
        <f t="shared" si="111"/>
        <v>42.240747316848442</v>
      </c>
      <c r="W347" s="303">
        <f t="shared" si="112"/>
        <v>25.882608535139497</v>
      </c>
      <c r="X347" s="378">
        <f t="shared" si="113"/>
        <v>50.385000000000019</v>
      </c>
      <c r="Y347" s="379">
        <f t="shared" si="114"/>
        <v>1304.0952310430041</v>
      </c>
    </row>
    <row r="348" spans="1:25" x14ac:dyDescent="0.25">
      <c r="A348" s="202">
        <f>'09-2022'!A354</f>
        <v>44819.291666665835</v>
      </c>
      <c r="B348" s="362">
        <v>284.25200000000001</v>
      </c>
      <c r="C348" s="363">
        <v>25042.074295999999</v>
      </c>
      <c r="D348" s="364">
        <v>0</v>
      </c>
      <c r="E348" s="364">
        <v>0</v>
      </c>
      <c r="F348" s="239">
        <f t="shared" si="97"/>
        <v>284.25200000000001</v>
      </c>
      <c r="G348" s="239">
        <f t="shared" si="98"/>
        <v>25042.074295999999</v>
      </c>
      <c r="H348" s="216">
        <f>'09-2022'!P354</f>
        <v>0</v>
      </c>
      <c r="I348" s="307">
        <f t="shared" si="99"/>
        <v>284.25200000000001</v>
      </c>
      <c r="J348" s="303">
        <f t="shared" si="100"/>
        <v>88.098146349014243</v>
      </c>
      <c r="K348" s="338">
        <v>8.17</v>
      </c>
      <c r="L348" s="308">
        <f t="shared" si="101"/>
        <v>93.067999999999998</v>
      </c>
      <c r="M348" s="303">
        <f t="shared" si="105"/>
        <v>0</v>
      </c>
      <c r="N348" s="303">
        <f t="shared" si="106"/>
        <v>22.532288138438037</v>
      </c>
      <c r="O348" s="303">
        <f t="shared" si="107"/>
        <v>0</v>
      </c>
      <c r="P348" s="303">
        <f t="shared" si="108"/>
        <v>0</v>
      </c>
      <c r="Q348" s="303">
        <f t="shared" si="109"/>
        <v>42.240747316848442</v>
      </c>
      <c r="R348" s="303">
        <f t="shared" si="102"/>
        <v>93.067999999999998</v>
      </c>
      <c r="S348" s="213">
        <f t="shared" si="103"/>
        <v>0</v>
      </c>
      <c r="T348" s="378">
        <f t="shared" si="104"/>
        <v>200</v>
      </c>
      <c r="U348" s="303">
        <f t="shared" si="110"/>
        <v>0</v>
      </c>
      <c r="V348" s="303">
        <f t="shared" si="111"/>
        <v>42.240747316848442</v>
      </c>
      <c r="W348" s="303">
        <f t="shared" si="112"/>
        <v>45.857399032165802</v>
      </c>
      <c r="X348" s="378">
        <f t="shared" si="113"/>
        <v>84.25200000000001</v>
      </c>
      <c r="Y348" s="379">
        <f t="shared" si="114"/>
        <v>3863.5775832580334</v>
      </c>
    </row>
    <row r="349" spans="1:25" x14ac:dyDescent="0.25">
      <c r="A349" s="202">
        <f>'09-2022'!A355</f>
        <v>44819.333333332499</v>
      </c>
      <c r="B349" s="362">
        <v>302.19399999999996</v>
      </c>
      <c r="C349" s="363">
        <v>24652.56135</v>
      </c>
      <c r="D349" s="364">
        <v>0</v>
      </c>
      <c r="E349" s="364">
        <v>0</v>
      </c>
      <c r="F349" s="239">
        <f t="shared" si="97"/>
        <v>302.19399999999996</v>
      </c>
      <c r="G349" s="239">
        <f t="shared" si="98"/>
        <v>24652.56135</v>
      </c>
      <c r="H349" s="216">
        <f>'09-2022'!P355</f>
        <v>0</v>
      </c>
      <c r="I349" s="307">
        <f t="shared" si="99"/>
        <v>302.19399999999996</v>
      </c>
      <c r="J349" s="303">
        <f t="shared" si="100"/>
        <v>81.578593056116276</v>
      </c>
      <c r="K349" s="338">
        <v>8.17</v>
      </c>
      <c r="L349" s="308">
        <f t="shared" si="101"/>
        <v>93.067999999999998</v>
      </c>
      <c r="M349" s="303">
        <f t="shared" si="105"/>
        <v>0</v>
      </c>
      <c r="N349" s="303">
        <f t="shared" si="106"/>
        <v>22.532288138438037</v>
      </c>
      <c r="O349" s="303">
        <f t="shared" si="107"/>
        <v>0</v>
      </c>
      <c r="P349" s="303">
        <f t="shared" si="108"/>
        <v>0</v>
      </c>
      <c r="Q349" s="303">
        <f t="shared" si="109"/>
        <v>42.240747316848442</v>
      </c>
      <c r="R349" s="303">
        <f t="shared" si="102"/>
        <v>93.067999999999998</v>
      </c>
      <c r="S349" s="213">
        <f t="shared" si="103"/>
        <v>0</v>
      </c>
      <c r="T349" s="378">
        <f t="shared" si="104"/>
        <v>200</v>
      </c>
      <c r="U349" s="303">
        <f t="shared" si="110"/>
        <v>0</v>
      </c>
      <c r="V349" s="303">
        <f t="shared" si="111"/>
        <v>42.240747316848442</v>
      </c>
      <c r="W349" s="303">
        <f t="shared" si="112"/>
        <v>39.337845739267834</v>
      </c>
      <c r="X349" s="378">
        <f t="shared" si="113"/>
        <v>102.19399999999996</v>
      </c>
      <c r="Y349" s="379">
        <f t="shared" si="114"/>
        <v>4020.0918074787355</v>
      </c>
    </row>
    <row r="350" spans="1:25" x14ac:dyDescent="0.25">
      <c r="A350" s="202">
        <f>'09-2022'!A356</f>
        <v>44819.374999999163</v>
      </c>
      <c r="B350" s="362">
        <v>308.66300000000001</v>
      </c>
      <c r="C350" s="363">
        <v>24924.508367999999</v>
      </c>
      <c r="D350" s="364">
        <v>0</v>
      </c>
      <c r="E350" s="364">
        <v>0</v>
      </c>
      <c r="F350" s="239">
        <f t="shared" si="97"/>
        <v>308.66300000000001</v>
      </c>
      <c r="G350" s="239">
        <f t="shared" si="98"/>
        <v>24924.508367999999</v>
      </c>
      <c r="H350" s="216">
        <f>'09-2022'!P356</f>
        <v>0</v>
      </c>
      <c r="I350" s="307">
        <f t="shared" si="99"/>
        <v>308.66300000000001</v>
      </c>
      <c r="J350" s="303">
        <f t="shared" si="100"/>
        <v>80.749906428694075</v>
      </c>
      <c r="K350" s="338">
        <v>8.17</v>
      </c>
      <c r="L350" s="308">
        <f t="shared" si="101"/>
        <v>93.067999999999998</v>
      </c>
      <c r="M350" s="303">
        <f t="shared" si="105"/>
        <v>0</v>
      </c>
      <c r="N350" s="303">
        <f t="shared" si="106"/>
        <v>22.532288138438037</v>
      </c>
      <c r="O350" s="303">
        <f t="shared" si="107"/>
        <v>0</v>
      </c>
      <c r="P350" s="303">
        <f t="shared" si="108"/>
        <v>0</v>
      </c>
      <c r="Q350" s="303">
        <f t="shared" si="109"/>
        <v>42.240747316848442</v>
      </c>
      <c r="R350" s="303">
        <f t="shared" si="102"/>
        <v>93.067999999999998</v>
      </c>
      <c r="S350" s="213">
        <f t="shared" si="103"/>
        <v>0</v>
      </c>
      <c r="T350" s="378">
        <f t="shared" si="104"/>
        <v>200</v>
      </c>
      <c r="U350" s="303">
        <f t="shared" si="110"/>
        <v>0</v>
      </c>
      <c r="V350" s="303">
        <f t="shared" si="111"/>
        <v>42.240747316848442</v>
      </c>
      <c r="W350" s="303">
        <f t="shared" si="112"/>
        <v>38.509159111845634</v>
      </c>
      <c r="X350" s="378">
        <f t="shared" si="113"/>
        <v>108.66300000000001</v>
      </c>
      <c r="Y350" s="379">
        <f t="shared" si="114"/>
        <v>4184.5207565704823</v>
      </c>
    </row>
    <row r="351" spans="1:25" x14ac:dyDescent="0.25">
      <c r="A351" s="202">
        <f>'09-2022'!A357</f>
        <v>44819.416666665828</v>
      </c>
      <c r="B351" s="362">
        <v>319.70400000000001</v>
      </c>
      <c r="C351" s="363">
        <v>27346.079888</v>
      </c>
      <c r="D351" s="364">
        <v>0</v>
      </c>
      <c r="E351" s="364">
        <v>0</v>
      </c>
      <c r="F351" s="239">
        <f t="shared" si="97"/>
        <v>319.70400000000001</v>
      </c>
      <c r="G351" s="239">
        <f t="shared" si="98"/>
        <v>27346.079888</v>
      </c>
      <c r="H351" s="216">
        <f>'09-2022'!P357</f>
        <v>0</v>
      </c>
      <c r="I351" s="307">
        <f t="shared" si="99"/>
        <v>319.70400000000001</v>
      </c>
      <c r="J351" s="303">
        <f t="shared" si="100"/>
        <v>85.535620098591195</v>
      </c>
      <c r="K351" s="338">
        <v>8.17</v>
      </c>
      <c r="L351" s="308">
        <f t="shared" si="101"/>
        <v>93.067999999999998</v>
      </c>
      <c r="M351" s="303">
        <f t="shared" si="105"/>
        <v>0</v>
      </c>
      <c r="N351" s="303">
        <f t="shared" si="106"/>
        <v>22.532288138438037</v>
      </c>
      <c r="O351" s="303">
        <f t="shared" si="107"/>
        <v>0</v>
      </c>
      <c r="P351" s="303">
        <f t="shared" si="108"/>
        <v>0</v>
      </c>
      <c r="Q351" s="303">
        <f t="shared" si="109"/>
        <v>42.240747316848442</v>
      </c>
      <c r="R351" s="303">
        <f t="shared" si="102"/>
        <v>93.067999999999998</v>
      </c>
      <c r="S351" s="213">
        <f t="shared" si="103"/>
        <v>0</v>
      </c>
      <c r="T351" s="378">
        <f t="shared" si="104"/>
        <v>200</v>
      </c>
      <c r="U351" s="303">
        <f t="shared" si="110"/>
        <v>0</v>
      </c>
      <c r="V351" s="303">
        <f t="shared" si="111"/>
        <v>42.240747316848442</v>
      </c>
      <c r="W351" s="303">
        <f t="shared" si="112"/>
        <v>43.294872781742754</v>
      </c>
      <c r="X351" s="378">
        <f t="shared" si="113"/>
        <v>119.70400000000001</v>
      </c>
      <c r="Y351" s="379">
        <f t="shared" si="114"/>
        <v>5182.5694514657353</v>
      </c>
    </row>
    <row r="352" spans="1:25" x14ac:dyDescent="0.25">
      <c r="A352" s="202">
        <f>'09-2022'!A358</f>
        <v>44819.458333332492</v>
      </c>
      <c r="B352" s="362">
        <v>340.5</v>
      </c>
      <c r="C352" s="363">
        <v>30525.825000000001</v>
      </c>
      <c r="D352" s="364">
        <v>10.282</v>
      </c>
      <c r="E352" s="364">
        <v>921.78099999999995</v>
      </c>
      <c r="F352" s="239">
        <f t="shared" si="97"/>
        <v>330.21800000000002</v>
      </c>
      <c r="G352" s="239">
        <f t="shared" si="98"/>
        <v>29604.044000000002</v>
      </c>
      <c r="H352" s="216">
        <f>'09-2022'!P358</f>
        <v>0</v>
      </c>
      <c r="I352" s="307">
        <f t="shared" si="99"/>
        <v>330.21800000000002</v>
      </c>
      <c r="J352" s="303">
        <f t="shared" si="100"/>
        <v>89.650000908490753</v>
      </c>
      <c r="K352" s="338">
        <v>8.17</v>
      </c>
      <c r="L352" s="308">
        <f t="shared" si="101"/>
        <v>93.067999999999998</v>
      </c>
      <c r="M352" s="303">
        <f t="shared" si="105"/>
        <v>0</v>
      </c>
      <c r="N352" s="303">
        <f t="shared" si="106"/>
        <v>22.532288138438037</v>
      </c>
      <c r="O352" s="303">
        <f t="shared" si="107"/>
        <v>0</v>
      </c>
      <c r="P352" s="303">
        <f t="shared" si="108"/>
        <v>0</v>
      </c>
      <c r="Q352" s="303">
        <f t="shared" si="109"/>
        <v>42.240747316848442</v>
      </c>
      <c r="R352" s="303">
        <f t="shared" si="102"/>
        <v>93.067999999999998</v>
      </c>
      <c r="S352" s="213">
        <f t="shared" si="103"/>
        <v>0</v>
      </c>
      <c r="T352" s="378">
        <f t="shared" si="104"/>
        <v>200</v>
      </c>
      <c r="U352" s="303">
        <f t="shared" si="110"/>
        <v>0</v>
      </c>
      <c r="V352" s="303">
        <f t="shared" si="111"/>
        <v>42.240747316848442</v>
      </c>
      <c r="W352" s="303">
        <f t="shared" si="112"/>
        <v>47.409253591642312</v>
      </c>
      <c r="X352" s="378">
        <f t="shared" si="113"/>
        <v>130.21800000000002</v>
      </c>
      <c r="Y352" s="379">
        <f t="shared" si="114"/>
        <v>6173.5381841964791</v>
      </c>
    </row>
    <row r="353" spans="1:25" x14ac:dyDescent="0.25">
      <c r="A353" s="202">
        <f>'09-2022'!A359</f>
        <v>44819.499999999156</v>
      </c>
      <c r="B353" s="362">
        <v>356.48699999999997</v>
      </c>
      <c r="C353" s="363">
        <v>33237.844587</v>
      </c>
      <c r="D353" s="364">
        <v>0</v>
      </c>
      <c r="E353" s="364">
        <v>0</v>
      </c>
      <c r="F353" s="239">
        <f t="shared" si="97"/>
        <v>356.48699999999997</v>
      </c>
      <c r="G353" s="239">
        <f t="shared" si="98"/>
        <v>33237.844587</v>
      </c>
      <c r="H353" s="216">
        <f>'09-2022'!P359</f>
        <v>0</v>
      </c>
      <c r="I353" s="307">
        <f t="shared" si="99"/>
        <v>356.48699999999997</v>
      </c>
      <c r="J353" s="303">
        <f t="shared" si="100"/>
        <v>93.237185611256521</v>
      </c>
      <c r="K353" s="338">
        <v>8.17</v>
      </c>
      <c r="L353" s="308">
        <f t="shared" si="101"/>
        <v>93.067999999999998</v>
      </c>
      <c r="M353" s="303">
        <f t="shared" si="105"/>
        <v>0</v>
      </c>
      <c r="N353" s="303">
        <f t="shared" si="106"/>
        <v>22.532288138438037</v>
      </c>
      <c r="O353" s="303">
        <f t="shared" si="107"/>
        <v>0</v>
      </c>
      <c r="P353" s="303">
        <f t="shared" si="108"/>
        <v>0</v>
      </c>
      <c r="Q353" s="303">
        <f t="shared" si="109"/>
        <v>42.240747316848442</v>
      </c>
      <c r="R353" s="303">
        <f t="shared" si="102"/>
        <v>93.067999999999998</v>
      </c>
      <c r="S353" s="213">
        <f t="shared" si="103"/>
        <v>0.16918561125652332</v>
      </c>
      <c r="T353" s="378">
        <f t="shared" si="104"/>
        <v>200</v>
      </c>
      <c r="U353" s="303">
        <f t="shared" si="110"/>
        <v>33.837122251304663</v>
      </c>
      <c r="V353" s="303">
        <f t="shared" si="111"/>
        <v>42.240747316848442</v>
      </c>
      <c r="W353" s="303">
        <f t="shared" si="112"/>
        <v>50.99643829440808</v>
      </c>
      <c r="X353" s="378">
        <f t="shared" si="113"/>
        <v>156.48699999999997</v>
      </c>
      <c r="Y353" s="379">
        <f t="shared" si="114"/>
        <v>7980.2796393770359</v>
      </c>
    </row>
    <row r="354" spans="1:25" x14ac:dyDescent="0.25">
      <c r="A354" s="202">
        <f>'09-2022'!A360</f>
        <v>44819.54166666582</v>
      </c>
      <c r="B354" s="362">
        <v>401.65</v>
      </c>
      <c r="C354" s="363">
        <v>40462.220999999998</v>
      </c>
      <c r="D354" s="364">
        <v>22.25</v>
      </c>
      <c r="E354" s="364">
        <v>2241.4650000000001</v>
      </c>
      <c r="F354" s="239">
        <f t="shared" si="97"/>
        <v>379.4</v>
      </c>
      <c r="G354" s="239">
        <f t="shared" si="98"/>
        <v>38220.755999999994</v>
      </c>
      <c r="H354" s="216">
        <f>'09-2022'!P360</f>
        <v>0</v>
      </c>
      <c r="I354" s="307">
        <f t="shared" si="99"/>
        <v>379.4</v>
      </c>
      <c r="J354" s="303">
        <f t="shared" si="100"/>
        <v>100.74</v>
      </c>
      <c r="K354" s="338">
        <v>8.17</v>
      </c>
      <c r="L354" s="308">
        <f t="shared" si="101"/>
        <v>93.067999999999998</v>
      </c>
      <c r="M354" s="303">
        <f t="shared" si="105"/>
        <v>0</v>
      </c>
      <c r="N354" s="303">
        <f t="shared" si="106"/>
        <v>22.532288138438037</v>
      </c>
      <c r="O354" s="303">
        <f t="shared" si="107"/>
        <v>0</v>
      </c>
      <c r="P354" s="303">
        <f t="shared" si="108"/>
        <v>0</v>
      </c>
      <c r="Q354" s="303">
        <f t="shared" si="109"/>
        <v>42.240747316848442</v>
      </c>
      <c r="R354" s="303">
        <f t="shared" si="102"/>
        <v>93.067999999999998</v>
      </c>
      <c r="S354" s="213">
        <f t="shared" si="103"/>
        <v>7.671999999999997</v>
      </c>
      <c r="T354" s="378">
        <f t="shared" si="104"/>
        <v>200</v>
      </c>
      <c r="U354" s="303">
        <f t="shared" si="110"/>
        <v>1534.3999999999994</v>
      </c>
      <c r="V354" s="303">
        <f t="shared" si="111"/>
        <v>42.240747316848442</v>
      </c>
      <c r="W354" s="303">
        <f t="shared" si="112"/>
        <v>58.499252683151553</v>
      </c>
      <c r="X354" s="378">
        <f t="shared" si="113"/>
        <v>179.39999999999998</v>
      </c>
      <c r="Y354" s="379">
        <f t="shared" si="114"/>
        <v>10494.765931357388</v>
      </c>
    </row>
    <row r="355" spans="1:25" x14ac:dyDescent="0.25">
      <c r="A355" s="202">
        <f>'09-2022'!A361</f>
        <v>44819.583333332484</v>
      </c>
      <c r="B355" s="362">
        <v>432</v>
      </c>
      <c r="C355" s="363">
        <v>47161.440000000002</v>
      </c>
      <c r="D355" s="364">
        <v>25.666</v>
      </c>
      <c r="E355" s="364">
        <v>2801.9569999999999</v>
      </c>
      <c r="F355" s="239">
        <f t="shared" si="97"/>
        <v>406.334</v>
      </c>
      <c r="G355" s="239">
        <f t="shared" si="98"/>
        <v>44359.483</v>
      </c>
      <c r="H355" s="216">
        <f>'09-2022'!P361</f>
        <v>0</v>
      </c>
      <c r="I355" s="307">
        <f t="shared" si="99"/>
        <v>406.334</v>
      </c>
      <c r="J355" s="303">
        <f t="shared" si="100"/>
        <v>109.17000054142652</v>
      </c>
      <c r="K355" s="338">
        <v>8.17</v>
      </c>
      <c r="L355" s="308">
        <f t="shared" si="101"/>
        <v>93.067999999999998</v>
      </c>
      <c r="M355" s="303">
        <f t="shared" si="105"/>
        <v>0</v>
      </c>
      <c r="N355" s="303">
        <f t="shared" si="106"/>
        <v>22.532288138438037</v>
      </c>
      <c r="O355" s="303">
        <f t="shared" si="107"/>
        <v>0</v>
      </c>
      <c r="P355" s="303">
        <f t="shared" si="108"/>
        <v>0</v>
      </c>
      <c r="Q355" s="303">
        <f t="shared" si="109"/>
        <v>42.240747316848442</v>
      </c>
      <c r="R355" s="303">
        <f t="shared" si="102"/>
        <v>93.067999999999998</v>
      </c>
      <c r="S355" s="213">
        <f t="shared" si="103"/>
        <v>16.10200054142652</v>
      </c>
      <c r="T355" s="378">
        <f t="shared" si="104"/>
        <v>200</v>
      </c>
      <c r="U355" s="303">
        <f t="shared" si="110"/>
        <v>3220.4001082853038</v>
      </c>
      <c r="V355" s="303">
        <f t="shared" si="111"/>
        <v>42.240747316848442</v>
      </c>
      <c r="W355" s="303">
        <f t="shared" si="112"/>
        <v>66.929253224578076</v>
      </c>
      <c r="X355" s="378">
        <f t="shared" si="113"/>
        <v>206.334</v>
      </c>
      <c r="Y355" s="379">
        <f t="shared" si="114"/>
        <v>13809.780534840093</v>
      </c>
    </row>
    <row r="356" spans="1:25" x14ac:dyDescent="0.25">
      <c r="A356" s="202">
        <f>'09-2022'!A362</f>
        <v>44819.624999999149</v>
      </c>
      <c r="B356" s="362">
        <v>444.25</v>
      </c>
      <c r="C356" s="363">
        <v>51421.9375</v>
      </c>
      <c r="D356" s="364">
        <v>6.4009999999999998</v>
      </c>
      <c r="E356" s="364">
        <v>740.91600000000005</v>
      </c>
      <c r="F356" s="239">
        <f t="shared" si="97"/>
        <v>437.84899999999999</v>
      </c>
      <c r="G356" s="239">
        <f t="shared" si="98"/>
        <v>50681.021500000003</v>
      </c>
      <c r="H356" s="216">
        <f>'09-2022'!P362</f>
        <v>0</v>
      </c>
      <c r="I356" s="307">
        <f t="shared" si="99"/>
        <v>437.84899999999999</v>
      </c>
      <c r="J356" s="303">
        <f t="shared" si="100"/>
        <v>115.74999942902691</v>
      </c>
      <c r="K356" s="338">
        <v>8.17</v>
      </c>
      <c r="L356" s="308">
        <f t="shared" si="101"/>
        <v>93.067999999999998</v>
      </c>
      <c r="M356" s="303">
        <f t="shared" si="105"/>
        <v>0</v>
      </c>
      <c r="N356" s="303">
        <f t="shared" si="106"/>
        <v>22.532288138438037</v>
      </c>
      <c r="O356" s="303">
        <f t="shared" si="107"/>
        <v>0</v>
      </c>
      <c r="P356" s="303">
        <f t="shared" si="108"/>
        <v>0</v>
      </c>
      <c r="Q356" s="303">
        <f t="shared" si="109"/>
        <v>42.240747316848442</v>
      </c>
      <c r="R356" s="303">
        <f t="shared" si="102"/>
        <v>93.067999999999998</v>
      </c>
      <c r="S356" s="213">
        <f t="shared" si="103"/>
        <v>22.681999429026916</v>
      </c>
      <c r="T356" s="378">
        <f t="shared" si="104"/>
        <v>200</v>
      </c>
      <c r="U356" s="303">
        <f t="shared" si="110"/>
        <v>4536.3998858053837</v>
      </c>
      <c r="V356" s="303">
        <f t="shared" si="111"/>
        <v>42.240747316848442</v>
      </c>
      <c r="W356" s="303">
        <f t="shared" si="112"/>
        <v>73.509252112178473</v>
      </c>
      <c r="X356" s="378">
        <f t="shared" si="113"/>
        <v>237.84899999999999</v>
      </c>
      <c r="Y356" s="379">
        <f t="shared" si="114"/>
        <v>17484.102105629536</v>
      </c>
    </row>
    <row r="357" spans="1:25" x14ac:dyDescent="0.25">
      <c r="A357" s="202">
        <f>'09-2022'!A363</f>
        <v>44819.666666665813</v>
      </c>
      <c r="B357" s="362">
        <v>459.65</v>
      </c>
      <c r="C357" s="363">
        <v>56656.459000000003</v>
      </c>
      <c r="D357" s="364">
        <v>3.4350000000000001</v>
      </c>
      <c r="E357" s="364">
        <v>423.39800000000002</v>
      </c>
      <c r="F357" s="239">
        <f t="shared" si="97"/>
        <v>456.21499999999997</v>
      </c>
      <c r="G357" s="239">
        <f t="shared" si="98"/>
        <v>56233.061000000002</v>
      </c>
      <c r="H357" s="216">
        <f>'09-2022'!P363</f>
        <v>0</v>
      </c>
      <c r="I357" s="307">
        <f t="shared" si="99"/>
        <v>456.21499999999997</v>
      </c>
      <c r="J357" s="303">
        <f t="shared" si="100"/>
        <v>123.26000021919491</v>
      </c>
      <c r="K357" s="338">
        <v>8.17</v>
      </c>
      <c r="L357" s="308">
        <f t="shared" si="101"/>
        <v>93.067999999999998</v>
      </c>
      <c r="M357" s="303">
        <f t="shared" si="105"/>
        <v>0</v>
      </c>
      <c r="N357" s="303">
        <f t="shared" si="106"/>
        <v>22.532288138438037</v>
      </c>
      <c r="O357" s="303">
        <f t="shared" si="107"/>
        <v>0</v>
      </c>
      <c r="P357" s="303">
        <f t="shared" si="108"/>
        <v>0</v>
      </c>
      <c r="Q357" s="303">
        <f t="shared" si="109"/>
        <v>42.240747316848442</v>
      </c>
      <c r="R357" s="303">
        <f t="shared" si="102"/>
        <v>93.067999999999998</v>
      </c>
      <c r="S357" s="213">
        <f t="shared" si="103"/>
        <v>30.19200021919491</v>
      </c>
      <c r="T357" s="378">
        <f t="shared" si="104"/>
        <v>200</v>
      </c>
      <c r="U357" s="303">
        <f t="shared" si="110"/>
        <v>6038.4000438389821</v>
      </c>
      <c r="V357" s="303">
        <f t="shared" si="111"/>
        <v>42.240747316848442</v>
      </c>
      <c r="W357" s="303">
        <f t="shared" si="112"/>
        <v>81.019252902346466</v>
      </c>
      <c r="X357" s="378">
        <f t="shared" si="113"/>
        <v>256.21499999999997</v>
      </c>
      <c r="Y357" s="379">
        <f t="shared" si="114"/>
        <v>20758.347882374699</v>
      </c>
    </row>
    <row r="358" spans="1:25" x14ac:dyDescent="0.25">
      <c r="A358" s="202">
        <f>'09-2022'!A364</f>
        <v>44819.708333332477</v>
      </c>
      <c r="B358" s="362">
        <v>469.74599999999998</v>
      </c>
      <c r="C358" s="363">
        <v>66872.791320000004</v>
      </c>
      <c r="D358" s="364">
        <v>0</v>
      </c>
      <c r="E358" s="364">
        <v>0</v>
      </c>
      <c r="F358" s="239">
        <f t="shared" si="97"/>
        <v>469.74599999999998</v>
      </c>
      <c r="G358" s="239">
        <f t="shared" si="98"/>
        <v>66872.791320000004</v>
      </c>
      <c r="H358" s="216">
        <f>'09-2022'!P364</f>
        <v>0</v>
      </c>
      <c r="I358" s="307">
        <f t="shared" si="99"/>
        <v>469.74599999999998</v>
      </c>
      <c r="J358" s="303">
        <f t="shared" si="100"/>
        <v>142.3594694153862</v>
      </c>
      <c r="K358" s="338">
        <v>8.17</v>
      </c>
      <c r="L358" s="308">
        <f t="shared" si="101"/>
        <v>93.067999999999998</v>
      </c>
      <c r="M358" s="303">
        <f t="shared" si="105"/>
        <v>0</v>
      </c>
      <c r="N358" s="303">
        <f t="shared" si="106"/>
        <v>22.532288138438037</v>
      </c>
      <c r="O358" s="303">
        <f t="shared" si="107"/>
        <v>0</v>
      </c>
      <c r="P358" s="303">
        <f t="shared" si="108"/>
        <v>0</v>
      </c>
      <c r="Q358" s="303">
        <f t="shared" si="109"/>
        <v>42.240747316848442</v>
      </c>
      <c r="R358" s="303">
        <f t="shared" si="102"/>
        <v>93.067999999999998</v>
      </c>
      <c r="S358" s="213">
        <f t="shared" si="103"/>
        <v>49.291469415386203</v>
      </c>
      <c r="T358" s="378">
        <f t="shared" si="104"/>
        <v>200</v>
      </c>
      <c r="U358" s="303">
        <f t="shared" si="110"/>
        <v>9858.29388307724</v>
      </c>
      <c r="V358" s="303">
        <f t="shared" si="111"/>
        <v>42.240747316848442</v>
      </c>
      <c r="W358" s="303">
        <f t="shared" si="112"/>
        <v>100.11872209853776</v>
      </c>
      <c r="X358" s="378">
        <f t="shared" si="113"/>
        <v>269.74599999999998</v>
      </c>
      <c r="Y358" s="379">
        <f t="shared" si="114"/>
        <v>27006.624811192163</v>
      </c>
    </row>
    <row r="359" spans="1:25" x14ac:dyDescent="0.25">
      <c r="A359" s="202">
        <f>'09-2022'!A365</f>
        <v>44819.749999999141</v>
      </c>
      <c r="B359" s="362">
        <v>467.95</v>
      </c>
      <c r="C359" s="363">
        <v>68709.098499999993</v>
      </c>
      <c r="D359" s="364">
        <v>2.391</v>
      </c>
      <c r="E359" s="364">
        <v>351.07100000000003</v>
      </c>
      <c r="F359" s="239">
        <f t="shared" si="97"/>
        <v>465.55899999999997</v>
      </c>
      <c r="G359" s="239">
        <f t="shared" si="98"/>
        <v>68358.027499999997</v>
      </c>
      <c r="H359" s="216">
        <f>'09-2022'!P365</f>
        <v>0</v>
      </c>
      <c r="I359" s="307">
        <f t="shared" si="99"/>
        <v>465.55899999999997</v>
      </c>
      <c r="J359" s="303">
        <f t="shared" si="100"/>
        <v>146.82999899046092</v>
      </c>
      <c r="K359" s="338">
        <v>8.17</v>
      </c>
      <c r="L359" s="308">
        <f t="shared" si="101"/>
        <v>93.067999999999998</v>
      </c>
      <c r="M359" s="303">
        <f t="shared" si="105"/>
        <v>0</v>
      </c>
      <c r="N359" s="303">
        <f t="shared" si="106"/>
        <v>22.532288138438037</v>
      </c>
      <c r="O359" s="303">
        <f t="shared" si="107"/>
        <v>0</v>
      </c>
      <c r="P359" s="303">
        <f t="shared" si="108"/>
        <v>0</v>
      </c>
      <c r="Q359" s="303">
        <f t="shared" si="109"/>
        <v>42.240747316848442</v>
      </c>
      <c r="R359" s="303">
        <f t="shared" si="102"/>
        <v>93.067999999999998</v>
      </c>
      <c r="S359" s="213">
        <f t="shared" si="103"/>
        <v>53.761998990460924</v>
      </c>
      <c r="T359" s="378">
        <f t="shared" si="104"/>
        <v>200</v>
      </c>
      <c r="U359" s="303">
        <f t="shared" si="110"/>
        <v>10752.399798092185</v>
      </c>
      <c r="V359" s="303">
        <f t="shared" si="111"/>
        <v>42.240747316848442</v>
      </c>
      <c r="W359" s="303">
        <f t="shared" si="112"/>
        <v>104.58925167361248</v>
      </c>
      <c r="X359" s="378">
        <f t="shared" si="113"/>
        <v>265.55899999999997</v>
      </c>
      <c r="Y359" s="379">
        <f t="shared" si="114"/>
        <v>27774.617085192855</v>
      </c>
    </row>
    <row r="360" spans="1:25" x14ac:dyDescent="0.25">
      <c r="A360" s="202">
        <f>'09-2022'!A366</f>
        <v>44819.791666665806</v>
      </c>
      <c r="B360" s="362">
        <v>439.27100000000002</v>
      </c>
      <c r="C360" s="363">
        <v>58558.069153999997</v>
      </c>
      <c r="D360" s="364">
        <v>0</v>
      </c>
      <c r="E360" s="364">
        <v>0</v>
      </c>
      <c r="F360" s="239">
        <f t="shared" si="97"/>
        <v>439.27100000000002</v>
      </c>
      <c r="G360" s="239">
        <f t="shared" si="98"/>
        <v>58558.069153999997</v>
      </c>
      <c r="H360" s="216">
        <f>'09-2022'!P366</f>
        <v>0</v>
      </c>
      <c r="I360" s="307">
        <f t="shared" si="99"/>
        <v>439.27100000000002</v>
      </c>
      <c r="J360" s="303">
        <f t="shared" si="100"/>
        <v>133.30738690694355</v>
      </c>
      <c r="K360" s="338">
        <v>8.17</v>
      </c>
      <c r="L360" s="308">
        <f t="shared" si="101"/>
        <v>93.067999999999998</v>
      </c>
      <c r="M360" s="303">
        <f t="shared" si="105"/>
        <v>0</v>
      </c>
      <c r="N360" s="303">
        <f t="shared" si="106"/>
        <v>22.532288138438037</v>
      </c>
      <c r="O360" s="303">
        <f t="shared" si="107"/>
        <v>0</v>
      </c>
      <c r="P360" s="303">
        <f t="shared" si="108"/>
        <v>0</v>
      </c>
      <c r="Q360" s="303">
        <f t="shared" si="109"/>
        <v>42.240747316848442</v>
      </c>
      <c r="R360" s="303">
        <f t="shared" si="102"/>
        <v>93.067999999999998</v>
      </c>
      <c r="S360" s="213">
        <f t="shared" si="103"/>
        <v>40.239386906943551</v>
      </c>
      <c r="T360" s="378">
        <f t="shared" si="104"/>
        <v>200</v>
      </c>
      <c r="U360" s="303">
        <f t="shared" si="110"/>
        <v>8047.8773813887101</v>
      </c>
      <c r="V360" s="303">
        <f t="shared" si="111"/>
        <v>42.240747316848442</v>
      </c>
      <c r="W360" s="303">
        <f t="shared" si="112"/>
        <v>91.066639590095107</v>
      </c>
      <c r="X360" s="378">
        <f t="shared" si="113"/>
        <v>239.27100000000002</v>
      </c>
      <c r="Y360" s="379">
        <f t="shared" si="114"/>
        <v>21789.605921361646</v>
      </c>
    </row>
    <row r="361" spans="1:25" x14ac:dyDescent="0.25">
      <c r="A361" s="202">
        <f>'09-2022'!A367</f>
        <v>44819.83333333247</v>
      </c>
      <c r="B361" s="362">
        <v>413.96500000000003</v>
      </c>
      <c r="C361" s="363">
        <v>49483.252199999995</v>
      </c>
      <c r="D361" s="364">
        <v>0</v>
      </c>
      <c r="E361" s="364">
        <v>0</v>
      </c>
      <c r="F361" s="239">
        <f t="shared" si="97"/>
        <v>413.96500000000003</v>
      </c>
      <c r="G361" s="239">
        <f t="shared" si="98"/>
        <v>49483.252199999995</v>
      </c>
      <c r="H361" s="216">
        <f>'09-2022'!P367</f>
        <v>0</v>
      </c>
      <c r="I361" s="307">
        <f t="shared" si="99"/>
        <v>413.96500000000003</v>
      </c>
      <c r="J361" s="303">
        <f t="shared" si="100"/>
        <v>119.5348693730146</v>
      </c>
      <c r="K361" s="338">
        <v>8.17</v>
      </c>
      <c r="L361" s="308">
        <f t="shared" si="101"/>
        <v>93.067999999999998</v>
      </c>
      <c r="M361" s="303">
        <f t="shared" si="105"/>
        <v>0</v>
      </c>
      <c r="N361" s="303">
        <f t="shared" si="106"/>
        <v>22.532288138438037</v>
      </c>
      <c r="O361" s="303">
        <f t="shared" si="107"/>
        <v>0</v>
      </c>
      <c r="P361" s="303">
        <f t="shared" si="108"/>
        <v>0</v>
      </c>
      <c r="Q361" s="303">
        <f t="shared" si="109"/>
        <v>42.240747316848442</v>
      </c>
      <c r="R361" s="303">
        <f t="shared" si="102"/>
        <v>93.067999999999998</v>
      </c>
      <c r="S361" s="213">
        <f t="shared" si="103"/>
        <v>26.466869373014603</v>
      </c>
      <c r="T361" s="378">
        <f t="shared" si="104"/>
        <v>200</v>
      </c>
      <c r="U361" s="303">
        <f t="shared" si="110"/>
        <v>5293.3738746029203</v>
      </c>
      <c r="V361" s="303">
        <f t="shared" si="111"/>
        <v>42.240747316848442</v>
      </c>
      <c r="W361" s="303">
        <f t="shared" si="112"/>
        <v>77.294122056166159</v>
      </c>
      <c r="X361" s="378">
        <f t="shared" si="113"/>
        <v>213.96500000000003</v>
      </c>
      <c r="Y361" s="379">
        <f t="shared" si="114"/>
        <v>16538.236825747594</v>
      </c>
    </row>
    <row r="362" spans="1:25" x14ac:dyDescent="0.25">
      <c r="A362" s="202">
        <f>'09-2022'!A368</f>
        <v>44819.874999999134</v>
      </c>
      <c r="B362" s="362">
        <v>416.75</v>
      </c>
      <c r="C362" s="363">
        <v>47238.612500000003</v>
      </c>
      <c r="D362" s="364">
        <v>4.9130000000000003</v>
      </c>
      <c r="E362" s="364">
        <v>556.88900000000001</v>
      </c>
      <c r="F362" s="239">
        <f t="shared" si="97"/>
        <v>411.83699999999999</v>
      </c>
      <c r="G362" s="239">
        <f t="shared" si="98"/>
        <v>46681.7235</v>
      </c>
      <c r="H362" s="216">
        <f>'09-2022'!P368</f>
        <v>0</v>
      </c>
      <c r="I362" s="307">
        <f t="shared" si="99"/>
        <v>411.83699999999999</v>
      </c>
      <c r="J362" s="303">
        <f t="shared" si="100"/>
        <v>113.34999890733471</v>
      </c>
      <c r="K362" s="338">
        <v>8.17</v>
      </c>
      <c r="L362" s="308">
        <f t="shared" si="101"/>
        <v>93.067999999999998</v>
      </c>
      <c r="M362" s="303">
        <f t="shared" si="105"/>
        <v>0</v>
      </c>
      <c r="N362" s="303">
        <f t="shared" si="106"/>
        <v>22.532288138438037</v>
      </c>
      <c r="O362" s="303">
        <f t="shared" si="107"/>
        <v>0</v>
      </c>
      <c r="P362" s="303">
        <f t="shared" si="108"/>
        <v>0</v>
      </c>
      <c r="Q362" s="303">
        <f t="shared" si="109"/>
        <v>42.240747316848442</v>
      </c>
      <c r="R362" s="303">
        <f t="shared" si="102"/>
        <v>93.067999999999998</v>
      </c>
      <c r="S362" s="213">
        <f t="shared" si="103"/>
        <v>20.28199890733471</v>
      </c>
      <c r="T362" s="378">
        <f t="shared" si="104"/>
        <v>200</v>
      </c>
      <c r="U362" s="303">
        <f t="shared" si="110"/>
        <v>4056.3997814669419</v>
      </c>
      <c r="V362" s="303">
        <f t="shared" si="111"/>
        <v>42.240747316848442</v>
      </c>
      <c r="W362" s="303">
        <f t="shared" si="112"/>
        <v>71.109251590486267</v>
      </c>
      <c r="X362" s="378">
        <f t="shared" si="113"/>
        <v>211.83699999999999</v>
      </c>
      <c r="Y362" s="379">
        <f t="shared" si="114"/>
        <v>15063.570529173838</v>
      </c>
    </row>
    <row r="363" spans="1:25" x14ac:dyDescent="0.25">
      <c r="A363" s="202">
        <f>'09-2022'!A369</f>
        <v>44819.916666665798</v>
      </c>
      <c r="B363" s="362">
        <v>384.63</v>
      </c>
      <c r="C363" s="363">
        <v>36816.188760000005</v>
      </c>
      <c r="D363" s="364">
        <v>0</v>
      </c>
      <c r="E363" s="364">
        <v>0</v>
      </c>
      <c r="F363" s="239">
        <f t="shared" si="97"/>
        <v>384.63</v>
      </c>
      <c r="G363" s="239">
        <f t="shared" si="98"/>
        <v>36816.188760000005</v>
      </c>
      <c r="H363" s="216">
        <f>'09-2022'!P369</f>
        <v>0</v>
      </c>
      <c r="I363" s="307">
        <f t="shared" si="99"/>
        <v>384.63</v>
      </c>
      <c r="J363" s="303">
        <f t="shared" si="100"/>
        <v>95.718453474767969</v>
      </c>
      <c r="K363" s="338">
        <v>8.17</v>
      </c>
      <c r="L363" s="308">
        <f t="shared" si="101"/>
        <v>93.067999999999998</v>
      </c>
      <c r="M363" s="303">
        <f t="shared" si="105"/>
        <v>0</v>
      </c>
      <c r="N363" s="303">
        <f t="shared" si="106"/>
        <v>22.532288138438037</v>
      </c>
      <c r="O363" s="303">
        <f t="shared" si="107"/>
        <v>0</v>
      </c>
      <c r="P363" s="303">
        <f t="shared" si="108"/>
        <v>0</v>
      </c>
      <c r="Q363" s="303">
        <f t="shared" si="109"/>
        <v>42.240747316848442</v>
      </c>
      <c r="R363" s="303">
        <f t="shared" si="102"/>
        <v>93.067999999999998</v>
      </c>
      <c r="S363" s="213">
        <f t="shared" si="103"/>
        <v>2.6504534747679713</v>
      </c>
      <c r="T363" s="378">
        <f t="shared" si="104"/>
        <v>200</v>
      </c>
      <c r="U363" s="303">
        <f t="shared" si="110"/>
        <v>530.09069495359427</v>
      </c>
      <c r="V363" s="303">
        <f t="shared" si="111"/>
        <v>42.240747316848442</v>
      </c>
      <c r="W363" s="303">
        <f t="shared" si="112"/>
        <v>53.477706157919528</v>
      </c>
      <c r="X363" s="378">
        <f t="shared" si="113"/>
        <v>184.63</v>
      </c>
      <c r="Y363" s="379">
        <f t="shared" si="114"/>
        <v>9873.588887936683</v>
      </c>
    </row>
    <row r="364" spans="1:25" x14ac:dyDescent="0.25">
      <c r="A364" s="202">
        <f>'09-2022'!A370</f>
        <v>44819.958333332463</v>
      </c>
      <c r="B364" s="362">
        <v>344.51799999999997</v>
      </c>
      <c r="C364" s="363">
        <v>28776.480809999997</v>
      </c>
      <c r="D364" s="364">
        <v>0</v>
      </c>
      <c r="E364" s="364">
        <v>0</v>
      </c>
      <c r="F364" s="239">
        <f t="shared" si="97"/>
        <v>344.51799999999997</v>
      </c>
      <c r="G364" s="239">
        <f t="shared" si="98"/>
        <v>28776.480809999997</v>
      </c>
      <c r="H364" s="216">
        <f>'09-2022'!P370</f>
        <v>0</v>
      </c>
      <c r="I364" s="307">
        <f t="shared" si="99"/>
        <v>344.51799999999997</v>
      </c>
      <c r="J364" s="303">
        <f t="shared" si="100"/>
        <v>83.526784696300339</v>
      </c>
      <c r="K364" s="338">
        <v>8.17</v>
      </c>
      <c r="L364" s="308">
        <f t="shared" si="101"/>
        <v>93.067999999999998</v>
      </c>
      <c r="M364" s="303">
        <f t="shared" si="105"/>
        <v>0</v>
      </c>
      <c r="N364" s="303">
        <f t="shared" si="106"/>
        <v>22.532288138438037</v>
      </c>
      <c r="O364" s="303">
        <f t="shared" si="107"/>
        <v>0</v>
      </c>
      <c r="P364" s="303">
        <f t="shared" si="108"/>
        <v>0</v>
      </c>
      <c r="Q364" s="303">
        <f t="shared" si="109"/>
        <v>42.240747316848442</v>
      </c>
      <c r="R364" s="303">
        <f t="shared" si="102"/>
        <v>93.067999999999998</v>
      </c>
      <c r="S364" s="213">
        <f t="shared" si="103"/>
        <v>0</v>
      </c>
      <c r="T364" s="378">
        <f t="shared" si="104"/>
        <v>200</v>
      </c>
      <c r="U364" s="303">
        <f t="shared" si="110"/>
        <v>0</v>
      </c>
      <c r="V364" s="303">
        <f t="shared" si="111"/>
        <v>42.240747316848442</v>
      </c>
      <c r="W364" s="303">
        <f t="shared" si="112"/>
        <v>41.286037379451898</v>
      </c>
      <c r="X364" s="378">
        <f t="shared" si="113"/>
        <v>144.51799999999997</v>
      </c>
      <c r="Y364" s="379">
        <f t="shared" si="114"/>
        <v>5966.5755500036285</v>
      </c>
    </row>
    <row r="365" spans="1:25" x14ac:dyDescent="0.25">
      <c r="A365" s="202">
        <f>'09-2022'!A371</f>
        <v>44819.999999999127</v>
      </c>
      <c r="B365" s="362">
        <v>305.09100000000001</v>
      </c>
      <c r="C365" s="363">
        <v>20622.942969</v>
      </c>
      <c r="D365" s="364">
        <v>0</v>
      </c>
      <c r="E365" s="364">
        <v>0</v>
      </c>
      <c r="F365" s="239">
        <f t="shared" si="97"/>
        <v>305.09100000000001</v>
      </c>
      <c r="G365" s="239">
        <f t="shared" si="98"/>
        <v>20622.942969</v>
      </c>
      <c r="H365" s="216">
        <f>'09-2022'!P371</f>
        <v>0</v>
      </c>
      <c r="I365" s="307">
        <f t="shared" si="99"/>
        <v>305.09100000000001</v>
      </c>
      <c r="J365" s="303">
        <f t="shared" si="100"/>
        <v>67.596038457378285</v>
      </c>
      <c r="K365" s="338">
        <v>8.17</v>
      </c>
      <c r="L365" s="308">
        <f t="shared" si="101"/>
        <v>93.067999999999998</v>
      </c>
      <c r="M365" s="303">
        <f t="shared" si="105"/>
        <v>0</v>
      </c>
      <c r="N365" s="303">
        <f t="shared" si="106"/>
        <v>22.532288138438037</v>
      </c>
      <c r="O365" s="303">
        <f t="shared" si="107"/>
        <v>0</v>
      </c>
      <c r="P365" s="303">
        <f t="shared" si="108"/>
        <v>0</v>
      </c>
      <c r="Q365" s="303">
        <f t="shared" si="109"/>
        <v>42.240747316848442</v>
      </c>
      <c r="R365" s="303">
        <f t="shared" si="102"/>
        <v>93.067999999999998</v>
      </c>
      <c r="S365" s="213">
        <f t="shared" si="103"/>
        <v>0</v>
      </c>
      <c r="T365" s="378">
        <f t="shared" si="104"/>
        <v>200</v>
      </c>
      <c r="U365" s="303">
        <f t="shared" si="110"/>
        <v>0</v>
      </c>
      <c r="V365" s="303">
        <f t="shared" si="111"/>
        <v>42.240747316848442</v>
      </c>
      <c r="W365" s="303">
        <f t="shared" si="112"/>
        <v>25.355291140529843</v>
      </c>
      <c r="X365" s="378">
        <f t="shared" si="113"/>
        <v>105.09100000000001</v>
      </c>
      <c r="Y365" s="379">
        <f t="shared" si="114"/>
        <v>2664.6129012494221</v>
      </c>
    </row>
    <row r="366" spans="1:25" x14ac:dyDescent="0.25">
      <c r="A366" s="202">
        <f>'09-2022'!A372</f>
        <v>44820.041666665791</v>
      </c>
      <c r="B366" s="360">
        <v>265.733</v>
      </c>
      <c r="C366" s="361">
        <v>15864.820998000001</v>
      </c>
      <c r="D366" s="364">
        <v>0</v>
      </c>
      <c r="E366" s="364">
        <v>0</v>
      </c>
      <c r="F366" s="239">
        <f t="shared" si="97"/>
        <v>265.733</v>
      </c>
      <c r="G366" s="239">
        <f t="shared" si="98"/>
        <v>15864.820998000001</v>
      </c>
      <c r="H366" s="216">
        <f>'09-2022'!P372</f>
        <v>0</v>
      </c>
      <c r="I366" s="307">
        <f t="shared" si="99"/>
        <v>265.733</v>
      </c>
      <c r="J366" s="303">
        <f t="shared" si="100"/>
        <v>59.70211075779072</v>
      </c>
      <c r="K366" s="338">
        <v>7.79</v>
      </c>
      <c r="L366" s="308">
        <f t="shared" si="101"/>
        <v>89.116</v>
      </c>
      <c r="M366" s="303">
        <f t="shared" si="105"/>
        <v>0</v>
      </c>
      <c r="N366" s="303">
        <f t="shared" si="106"/>
        <v>22.532288138438037</v>
      </c>
      <c r="O366" s="303">
        <f t="shared" si="107"/>
        <v>0</v>
      </c>
      <c r="P366" s="303">
        <f t="shared" si="108"/>
        <v>0</v>
      </c>
      <c r="Q366" s="303">
        <f t="shared" si="109"/>
        <v>42.240747316848442</v>
      </c>
      <c r="R366" s="303">
        <f t="shared" si="102"/>
        <v>89.116</v>
      </c>
      <c r="S366" s="213">
        <f t="shared" si="103"/>
        <v>0</v>
      </c>
      <c r="T366" s="378">
        <f t="shared" si="104"/>
        <v>200</v>
      </c>
      <c r="U366" s="303">
        <f t="shared" si="110"/>
        <v>0</v>
      </c>
      <c r="V366" s="303">
        <f t="shared" si="111"/>
        <v>42.240747316848442</v>
      </c>
      <c r="W366" s="303">
        <f t="shared" si="112"/>
        <v>17.461363440942279</v>
      </c>
      <c r="X366" s="378">
        <f t="shared" si="113"/>
        <v>65.733000000000004</v>
      </c>
      <c r="Y366" s="379">
        <f t="shared" si="114"/>
        <v>1147.7878030634588</v>
      </c>
    </row>
    <row r="367" spans="1:25" x14ac:dyDescent="0.25">
      <c r="A367" s="202">
        <f>'09-2022'!A373</f>
        <v>44820.083333332455</v>
      </c>
      <c r="B367" s="362">
        <v>250.84500000000003</v>
      </c>
      <c r="C367" s="363">
        <v>13724.896140000001</v>
      </c>
      <c r="D367" s="364">
        <v>0</v>
      </c>
      <c r="E367" s="364">
        <v>0</v>
      </c>
      <c r="F367" s="239">
        <f t="shared" si="97"/>
        <v>250.84500000000003</v>
      </c>
      <c r="G367" s="239">
        <f t="shared" si="98"/>
        <v>13724.896140000001</v>
      </c>
      <c r="H367" s="216">
        <f>'09-2022'!P373</f>
        <v>0</v>
      </c>
      <c r="I367" s="307">
        <f t="shared" si="99"/>
        <v>250.84500000000003</v>
      </c>
      <c r="J367" s="303">
        <f t="shared" si="100"/>
        <v>54.714649046223762</v>
      </c>
      <c r="K367" s="338">
        <v>7.79</v>
      </c>
      <c r="L367" s="308">
        <f t="shared" si="101"/>
        <v>89.116</v>
      </c>
      <c r="M367" s="303">
        <f t="shared" si="105"/>
        <v>0</v>
      </c>
      <c r="N367" s="303">
        <f t="shared" si="106"/>
        <v>22.532288138438037</v>
      </c>
      <c r="O367" s="303">
        <f t="shared" si="107"/>
        <v>0</v>
      </c>
      <c r="P367" s="303">
        <f t="shared" si="108"/>
        <v>0</v>
      </c>
      <c r="Q367" s="303">
        <f t="shared" si="109"/>
        <v>42.240747316848442</v>
      </c>
      <c r="R367" s="303">
        <f t="shared" si="102"/>
        <v>89.116</v>
      </c>
      <c r="S367" s="213">
        <f t="shared" si="103"/>
        <v>0</v>
      </c>
      <c r="T367" s="378">
        <f t="shared" si="104"/>
        <v>200</v>
      </c>
      <c r="U367" s="303">
        <f t="shared" si="110"/>
        <v>0</v>
      </c>
      <c r="V367" s="303">
        <f t="shared" si="111"/>
        <v>42.240747316848442</v>
      </c>
      <c r="W367" s="303">
        <f t="shared" si="112"/>
        <v>12.473901729375321</v>
      </c>
      <c r="X367" s="378">
        <f t="shared" si="113"/>
        <v>50.845000000000027</v>
      </c>
      <c r="Y367" s="379">
        <f t="shared" si="114"/>
        <v>634.23553343008848</v>
      </c>
    </row>
    <row r="368" spans="1:25" x14ac:dyDescent="0.25">
      <c r="A368" s="202">
        <f>'09-2022'!A374</f>
        <v>44820.12499999912</v>
      </c>
      <c r="B368" s="362">
        <v>236.58499999999998</v>
      </c>
      <c r="C368" s="363">
        <v>12205.353869999999</v>
      </c>
      <c r="D368" s="364">
        <v>0</v>
      </c>
      <c r="E368" s="364">
        <v>0</v>
      </c>
      <c r="F368" s="239">
        <f t="shared" si="97"/>
        <v>236.58499999999998</v>
      </c>
      <c r="G368" s="239">
        <f t="shared" si="98"/>
        <v>12205.353869999999</v>
      </c>
      <c r="H368" s="216">
        <f>'09-2022'!P374</f>
        <v>0</v>
      </c>
      <c r="I368" s="307">
        <f t="shared" si="99"/>
        <v>236.58499999999998</v>
      </c>
      <c r="J368" s="303">
        <f t="shared" si="100"/>
        <v>51.589719846989453</v>
      </c>
      <c r="K368" s="338">
        <v>7.79</v>
      </c>
      <c r="L368" s="308">
        <f t="shared" si="101"/>
        <v>89.116</v>
      </c>
      <c r="M368" s="303">
        <f t="shared" si="105"/>
        <v>0</v>
      </c>
      <c r="N368" s="303">
        <f t="shared" si="106"/>
        <v>22.532288138438037</v>
      </c>
      <c r="O368" s="303">
        <f t="shared" si="107"/>
        <v>0</v>
      </c>
      <c r="P368" s="303">
        <f t="shared" si="108"/>
        <v>0</v>
      </c>
      <c r="Q368" s="303">
        <f t="shared" si="109"/>
        <v>42.240747316848442</v>
      </c>
      <c r="R368" s="303">
        <f t="shared" si="102"/>
        <v>89.116</v>
      </c>
      <c r="S368" s="213">
        <f t="shared" si="103"/>
        <v>0</v>
      </c>
      <c r="T368" s="378">
        <f t="shared" si="104"/>
        <v>200</v>
      </c>
      <c r="U368" s="303">
        <f t="shared" si="110"/>
        <v>0</v>
      </c>
      <c r="V368" s="303">
        <f t="shared" si="111"/>
        <v>42.240747316848442</v>
      </c>
      <c r="W368" s="303">
        <f t="shared" si="112"/>
        <v>9.3489725301410118</v>
      </c>
      <c r="X368" s="378">
        <f t="shared" si="113"/>
        <v>36.58499999999998</v>
      </c>
      <c r="Y368" s="379">
        <f t="shared" si="114"/>
        <v>342.03216001520872</v>
      </c>
    </row>
    <row r="369" spans="1:25" x14ac:dyDescent="0.25">
      <c r="A369" s="202">
        <f>'09-2022'!A375</f>
        <v>44820.166666665784</v>
      </c>
      <c r="B369" s="362">
        <v>230.89800000000002</v>
      </c>
      <c r="C369" s="363">
        <v>11512.148955999999</v>
      </c>
      <c r="D369" s="364">
        <v>0</v>
      </c>
      <c r="E369" s="364">
        <v>0</v>
      </c>
      <c r="F369" s="239">
        <f t="shared" si="97"/>
        <v>230.89800000000002</v>
      </c>
      <c r="G369" s="239">
        <f t="shared" si="98"/>
        <v>11512.148955999999</v>
      </c>
      <c r="H369" s="216">
        <f>'09-2022'!P375</f>
        <v>0</v>
      </c>
      <c r="I369" s="307">
        <f t="shared" si="99"/>
        <v>230.89800000000002</v>
      </c>
      <c r="J369" s="303">
        <f t="shared" si="100"/>
        <v>49.858157957193207</v>
      </c>
      <c r="K369" s="338">
        <v>7.79</v>
      </c>
      <c r="L369" s="308">
        <f t="shared" si="101"/>
        <v>89.116</v>
      </c>
      <c r="M369" s="303">
        <f t="shared" si="105"/>
        <v>0</v>
      </c>
      <c r="N369" s="303">
        <f t="shared" si="106"/>
        <v>22.532288138438037</v>
      </c>
      <c r="O369" s="303">
        <f t="shared" si="107"/>
        <v>0</v>
      </c>
      <c r="P369" s="303">
        <f t="shared" si="108"/>
        <v>0</v>
      </c>
      <c r="Q369" s="303">
        <f t="shared" si="109"/>
        <v>42.240747316848442</v>
      </c>
      <c r="R369" s="303">
        <f t="shared" si="102"/>
        <v>89.116</v>
      </c>
      <c r="S369" s="213">
        <f t="shared" si="103"/>
        <v>0</v>
      </c>
      <c r="T369" s="378">
        <f t="shared" si="104"/>
        <v>200</v>
      </c>
      <c r="U369" s="303">
        <f t="shared" si="110"/>
        <v>0</v>
      </c>
      <c r="V369" s="303">
        <f t="shared" si="111"/>
        <v>42.240747316848442</v>
      </c>
      <c r="W369" s="303">
        <f t="shared" si="112"/>
        <v>7.6174106403447652</v>
      </c>
      <c r="X369" s="378">
        <f t="shared" si="113"/>
        <v>30.898000000000025</v>
      </c>
      <c r="Y369" s="379">
        <f t="shared" si="114"/>
        <v>235.36275396537275</v>
      </c>
    </row>
    <row r="370" spans="1:25" x14ac:dyDescent="0.25">
      <c r="A370" s="202">
        <f>'09-2022'!A376</f>
        <v>44820.208333332448</v>
      </c>
      <c r="B370" s="362">
        <v>239.08499999999998</v>
      </c>
      <c r="C370" s="363">
        <v>12209.01239</v>
      </c>
      <c r="D370" s="364">
        <v>0</v>
      </c>
      <c r="E370" s="364">
        <v>0</v>
      </c>
      <c r="F370" s="239">
        <f t="shared" si="97"/>
        <v>239.08499999999998</v>
      </c>
      <c r="G370" s="239">
        <f t="shared" si="98"/>
        <v>12209.01239</v>
      </c>
      <c r="H370" s="216">
        <f>'09-2022'!P376</f>
        <v>0</v>
      </c>
      <c r="I370" s="307">
        <f t="shared" si="99"/>
        <v>239.08499999999998</v>
      </c>
      <c r="J370" s="303">
        <f t="shared" si="100"/>
        <v>51.065572453311589</v>
      </c>
      <c r="K370" s="338">
        <v>7.79</v>
      </c>
      <c r="L370" s="308">
        <f t="shared" si="101"/>
        <v>89.116</v>
      </c>
      <c r="M370" s="303">
        <f t="shared" si="105"/>
        <v>0</v>
      </c>
      <c r="N370" s="303">
        <f t="shared" si="106"/>
        <v>22.532288138438037</v>
      </c>
      <c r="O370" s="303">
        <f t="shared" si="107"/>
        <v>0</v>
      </c>
      <c r="P370" s="303">
        <f t="shared" si="108"/>
        <v>0</v>
      </c>
      <c r="Q370" s="303">
        <f t="shared" si="109"/>
        <v>42.240747316848442</v>
      </c>
      <c r="R370" s="303">
        <f t="shared" si="102"/>
        <v>89.116</v>
      </c>
      <c r="S370" s="213">
        <f t="shared" si="103"/>
        <v>0</v>
      </c>
      <c r="T370" s="378">
        <f t="shared" si="104"/>
        <v>200</v>
      </c>
      <c r="U370" s="303">
        <f t="shared" si="110"/>
        <v>0</v>
      </c>
      <c r="V370" s="303">
        <f t="shared" si="111"/>
        <v>42.240747316848442</v>
      </c>
      <c r="W370" s="303">
        <f t="shared" si="112"/>
        <v>8.8248251364631471</v>
      </c>
      <c r="X370" s="378">
        <f t="shared" si="113"/>
        <v>39.08499999999998</v>
      </c>
      <c r="Y370" s="379">
        <f t="shared" si="114"/>
        <v>344.91829045866194</v>
      </c>
    </row>
    <row r="371" spans="1:25" x14ac:dyDescent="0.25">
      <c r="A371" s="202">
        <f>'09-2022'!A377</f>
        <v>44820.249999999112</v>
      </c>
      <c r="B371" s="362">
        <v>247.69899999999998</v>
      </c>
      <c r="C371" s="363">
        <v>14159.903063</v>
      </c>
      <c r="D371" s="364">
        <v>0</v>
      </c>
      <c r="E371" s="364">
        <v>0</v>
      </c>
      <c r="F371" s="239">
        <f t="shared" si="97"/>
        <v>247.69899999999998</v>
      </c>
      <c r="G371" s="239">
        <f t="shared" si="98"/>
        <v>14159.903063</v>
      </c>
      <c r="H371" s="216">
        <f>'09-2022'!P377</f>
        <v>0</v>
      </c>
      <c r="I371" s="307">
        <f t="shared" si="99"/>
        <v>247.69899999999998</v>
      </c>
      <c r="J371" s="303">
        <f t="shared" si="100"/>
        <v>57.165765961913451</v>
      </c>
      <c r="K371" s="338">
        <v>7.79</v>
      </c>
      <c r="L371" s="308">
        <f t="shared" si="101"/>
        <v>89.116</v>
      </c>
      <c r="M371" s="303">
        <f t="shared" si="105"/>
        <v>0</v>
      </c>
      <c r="N371" s="303">
        <f t="shared" si="106"/>
        <v>22.532288138438037</v>
      </c>
      <c r="O371" s="303">
        <f t="shared" si="107"/>
        <v>0</v>
      </c>
      <c r="P371" s="303">
        <f t="shared" si="108"/>
        <v>0</v>
      </c>
      <c r="Q371" s="303">
        <f t="shared" si="109"/>
        <v>42.240747316848442</v>
      </c>
      <c r="R371" s="303">
        <f t="shared" si="102"/>
        <v>89.116</v>
      </c>
      <c r="S371" s="213">
        <f t="shared" si="103"/>
        <v>0</v>
      </c>
      <c r="T371" s="378">
        <f t="shared" si="104"/>
        <v>200</v>
      </c>
      <c r="U371" s="303">
        <f t="shared" si="110"/>
        <v>0</v>
      </c>
      <c r="V371" s="303">
        <f t="shared" si="111"/>
        <v>42.240747316848442</v>
      </c>
      <c r="W371" s="303">
        <f t="shared" si="112"/>
        <v>14.925018645065009</v>
      </c>
      <c r="X371" s="378">
        <f t="shared" si="113"/>
        <v>47.698999999999984</v>
      </c>
      <c r="Y371" s="379">
        <f t="shared" si="114"/>
        <v>711.90846435095568</v>
      </c>
    </row>
    <row r="372" spans="1:25" x14ac:dyDescent="0.25">
      <c r="A372" s="202">
        <f>'09-2022'!A378</f>
        <v>44820.291666665777</v>
      </c>
      <c r="B372" s="362">
        <v>279.47800000000001</v>
      </c>
      <c r="C372" s="363">
        <v>20579.749380000001</v>
      </c>
      <c r="D372" s="364">
        <v>0</v>
      </c>
      <c r="E372" s="364">
        <v>0</v>
      </c>
      <c r="F372" s="239">
        <f t="shared" si="97"/>
        <v>279.47800000000001</v>
      </c>
      <c r="G372" s="239">
        <f t="shared" si="98"/>
        <v>20579.749380000001</v>
      </c>
      <c r="H372" s="216">
        <f>'09-2022'!P378</f>
        <v>0</v>
      </c>
      <c r="I372" s="307">
        <f t="shared" si="99"/>
        <v>279.47800000000001</v>
      </c>
      <c r="J372" s="303">
        <f t="shared" si="100"/>
        <v>73.636384187664149</v>
      </c>
      <c r="K372" s="338">
        <v>7.79</v>
      </c>
      <c r="L372" s="308">
        <f t="shared" si="101"/>
        <v>89.116</v>
      </c>
      <c r="M372" s="303">
        <f t="shared" si="105"/>
        <v>0</v>
      </c>
      <c r="N372" s="303">
        <f t="shared" si="106"/>
        <v>22.532288138438037</v>
      </c>
      <c r="O372" s="303">
        <f t="shared" si="107"/>
        <v>0</v>
      </c>
      <c r="P372" s="303">
        <f t="shared" si="108"/>
        <v>0</v>
      </c>
      <c r="Q372" s="303">
        <f t="shared" si="109"/>
        <v>42.240747316848442</v>
      </c>
      <c r="R372" s="303">
        <f t="shared" si="102"/>
        <v>89.116</v>
      </c>
      <c r="S372" s="213">
        <f t="shared" si="103"/>
        <v>0</v>
      </c>
      <c r="T372" s="378">
        <f t="shared" si="104"/>
        <v>200</v>
      </c>
      <c r="U372" s="303">
        <f t="shared" si="110"/>
        <v>0</v>
      </c>
      <c r="V372" s="303">
        <f t="shared" si="111"/>
        <v>42.240747316848442</v>
      </c>
      <c r="W372" s="303">
        <f t="shared" si="112"/>
        <v>31.395636870815707</v>
      </c>
      <c r="X372" s="378">
        <f t="shared" si="113"/>
        <v>79.478000000000009</v>
      </c>
      <c r="Y372" s="379">
        <f t="shared" si="114"/>
        <v>2495.2624272186908</v>
      </c>
    </row>
    <row r="373" spans="1:25" x14ac:dyDescent="0.25">
      <c r="A373" s="202">
        <f>'09-2022'!A379</f>
        <v>44820.333333332441</v>
      </c>
      <c r="B373" s="362">
        <v>306.61700000000002</v>
      </c>
      <c r="C373" s="363">
        <v>22810.238705</v>
      </c>
      <c r="D373" s="364">
        <v>0</v>
      </c>
      <c r="E373" s="364">
        <v>0</v>
      </c>
      <c r="F373" s="239">
        <f t="shared" si="97"/>
        <v>306.61700000000002</v>
      </c>
      <c r="G373" s="239">
        <f t="shared" si="98"/>
        <v>22810.238705</v>
      </c>
      <c r="H373" s="216">
        <f>'09-2022'!P379</f>
        <v>0</v>
      </c>
      <c r="I373" s="307">
        <f t="shared" si="99"/>
        <v>306.61700000000002</v>
      </c>
      <c r="J373" s="303">
        <f t="shared" si="100"/>
        <v>74.393261642374682</v>
      </c>
      <c r="K373" s="338">
        <v>7.79</v>
      </c>
      <c r="L373" s="308">
        <f t="shared" si="101"/>
        <v>89.116</v>
      </c>
      <c r="M373" s="303">
        <f t="shared" si="105"/>
        <v>0</v>
      </c>
      <c r="N373" s="303">
        <f t="shared" si="106"/>
        <v>22.532288138438037</v>
      </c>
      <c r="O373" s="303">
        <f t="shared" si="107"/>
        <v>0</v>
      </c>
      <c r="P373" s="303">
        <f t="shared" si="108"/>
        <v>0</v>
      </c>
      <c r="Q373" s="303">
        <f t="shared" si="109"/>
        <v>42.240747316848442</v>
      </c>
      <c r="R373" s="303">
        <f t="shared" si="102"/>
        <v>89.116</v>
      </c>
      <c r="S373" s="213">
        <f t="shared" si="103"/>
        <v>0</v>
      </c>
      <c r="T373" s="378">
        <f t="shared" si="104"/>
        <v>200</v>
      </c>
      <c r="U373" s="303">
        <f t="shared" si="110"/>
        <v>0</v>
      </c>
      <c r="V373" s="303">
        <f t="shared" si="111"/>
        <v>42.240747316848442</v>
      </c>
      <c r="W373" s="303">
        <f t="shared" si="112"/>
        <v>32.152514325526241</v>
      </c>
      <c r="X373" s="378">
        <f t="shared" si="113"/>
        <v>106.61700000000002</v>
      </c>
      <c r="Y373" s="379">
        <f t="shared" si="114"/>
        <v>3428.0046198446316</v>
      </c>
    </row>
    <row r="374" spans="1:25" x14ac:dyDescent="0.25">
      <c r="A374" s="202">
        <f>'09-2022'!A380</f>
        <v>44820.374999999105</v>
      </c>
      <c r="B374" s="362">
        <v>307.05399999999997</v>
      </c>
      <c r="C374" s="363">
        <v>21214.631334000002</v>
      </c>
      <c r="D374" s="364">
        <v>0</v>
      </c>
      <c r="E374" s="364">
        <v>0</v>
      </c>
      <c r="F374" s="239">
        <f t="shared" si="97"/>
        <v>307.05399999999997</v>
      </c>
      <c r="G374" s="239">
        <f t="shared" si="98"/>
        <v>21214.631334000002</v>
      </c>
      <c r="H374" s="216">
        <f>'09-2022'!P380</f>
        <v>0</v>
      </c>
      <c r="I374" s="307">
        <f t="shared" si="99"/>
        <v>307.05399999999997</v>
      </c>
      <c r="J374" s="303">
        <f t="shared" si="100"/>
        <v>69.090880867860392</v>
      </c>
      <c r="K374" s="338">
        <v>7.79</v>
      </c>
      <c r="L374" s="308">
        <f t="shared" si="101"/>
        <v>89.116</v>
      </c>
      <c r="M374" s="303">
        <f t="shared" si="105"/>
        <v>0</v>
      </c>
      <c r="N374" s="303">
        <f t="shared" si="106"/>
        <v>22.532288138438037</v>
      </c>
      <c r="O374" s="303">
        <f t="shared" si="107"/>
        <v>0</v>
      </c>
      <c r="P374" s="303">
        <f t="shared" si="108"/>
        <v>0</v>
      </c>
      <c r="Q374" s="303">
        <f t="shared" si="109"/>
        <v>42.240747316848442</v>
      </c>
      <c r="R374" s="303">
        <f t="shared" si="102"/>
        <v>89.116</v>
      </c>
      <c r="S374" s="213">
        <f t="shared" si="103"/>
        <v>0</v>
      </c>
      <c r="T374" s="378">
        <f t="shared" si="104"/>
        <v>200</v>
      </c>
      <c r="U374" s="303">
        <f t="shared" si="110"/>
        <v>0</v>
      </c>
      <c r="V374" s="303">
        <f t="shared" si="111"/>
        <v>42.240747316848442</v>
      </c>
      <c r="W374" s="303">
        <f t="shared" si="112"/>
        <v>26.85013355101195</v>
      </c>
      <c r="X374" s="378">
        <f t="shared" si="113"/>
        <v>107.05399999999997</v>
      </c>
      <c r="Y374" s="379">
        <f t="shared" si="114"/>
        <v>2874.4141971700328</v>
      </c>
    </row>
    <row r="375" spans="1:25" x14ac:dyDescent="0.25">
      <c r="A375" s="202">
        <f>'09-2022'!A381</f>
        <v>44820.416666665769</v>
      </c>
      <c r="B375" s="362">
        <v>321.10300000000001</v>
      </c>
      <c r="C375" s="363">
        <v>22766.755301000001</v>
      </c>
      <c r="D375" s="364">
        <v>0</v>
      </c>
      <c r="E375" s="364">
        <v>0</v>
      </c>
      <c r="F375" s="239">
        <f t="shared" si="97"/>
        <v>321.10300000000001</v>
      </c>
      <c r="G375" s="239">
        <f t="shared" si="98"/>
        <v>22766.755301000001</v>
      </c>
      <c r="H375" s="216">
        <f>'09-2022'!P381</f>
        <v>0</v>
      </c>
      <c r="I375" s="307">
        <f t="shared" si="99"/>
        <v>321.10300000000001</v>
      </c>
      <c r="J375" s="303">
        <f t="shared" si="100"/>
        <v>70.901720946238441</v>
      </c>
      <c r="K375" s="338">
        <v>7.79</v>
      </c>
      <c r="L375" s="308">
        <f t="shared" si="101"/>
        <v>89.116</v>
      </c>
      <c r="M375" s="303">
        <f t="shared" si="105"/>
        <v>0</v>
      </c>
      <c r="N375" s="303">
        <f t="shared" si="106"/>
        <v>22.532288138438037</v>
      </c>
      <c r="O375" s="303">
        <f t="shared" si="107"/>
        <v>0</v>
      </c>
      <c r="P375" s="303">
        <f t="shared" si="108"/>
        <v>0</v>
      </c>
      <c r="Q375" s="303">
        <f t="shared" si="109"/>
        <v>42.240747316848442</v>
      </c>
      <c r="R375" s="303">
        <f t="shared" si="102"/>
        <v>89.116</v>
      </c>
      <c r="S375" s="213">
        <f t="shared" si="103"/>
        <v>0</v>
      </c>
      <c r="T375" s="378">
        <f t="shared" si="104"/>
        <v>200</v>
      </c>
      <c r="U375" s="303">
        <f t="shared" si="110"/>
        <v>0</v>
      </c>
      <c r="V375" s="303">
        <f t="shared" si="111"/>
        <v>42.240747316848442</v>
      </c>
      <c r="W375" s="303">
        <f t="shared" si="112"/>
        <v>28.66097362939</v>
      </c>
      <c r="X375" s="378">
        <f t="shared" si="113"/>
        <v>121.10300000000001</v>
      </c>
      <c r="Y375" s="379">
        <f t="shared" si="114"/>
        <v>3470.9298894400176</v>
      </c>
    </row>
    <row r="376" spans="1:25" x14ac:dyDescent="0.25">
      <c r="A376" s="202">
        <f>'09-2022'!A382</f>
        <v>44820.458333332434</v>
      </c>
      <c r="B376" s="362">
        <v>343.23400000000004</v>
      </c>
      <c r="C376" s="363">
        <v>26901.713112000001</v>
      </c>
      <c r="D376" s="364">
        <v>0</v>
      </c>
      <c r="E376" s="364">
        <v>0</v>
      </c>
      <c r="F376" s="239">
        <f t="shared" si="97"/>
        <v>343.23400000000004</v>
      </c>
      <c r="G376" s="239">
        <f t="shared" si="98"/>
        <v>26901.713112000001</v>
      </c>
      <c r="H376" s="216">
        <f>'09-2022'!P382</f>
        <v>0</v>
      </c>
      <c r="I376" s="307">
        <f t="shared" si="99"/>
        <v>343.23400000000004</v>
      </c>
      <c r="J376" s="303">
        <f t="shared" si="100"/>
        <v>78.377180325958378</v>
      </c>
      <c r="K376" s="338">
        <v>7.79</v>
      </c>
      <c r="L376" s="308">
        <f t="shared" si="101"/>
        <v>89.116</v>
      </c>
      <c r="M376" s="303">
        <f t="shared" si="105"/>
        <v>0</v>
      </c>
      <c r="N376" s="303">
        <f t="shared" si="106"/>
        <v>22.532288138438037</v>
      </c>
      <c r="O376" s="303">
        <f t="shared" si="107"/>
        <v>0</v>
      </c>
      <c r="P376" s="303">
        <f t="shared" si="108"/>
        <v>0</v>
      </c>
      <c r="Q376" s="303">
        <f t="shared" si="109"/>
        <v>42.240747316848442</v>
      </c>
      <c r="R376" s="303">
        <f t="shared" si="102"/>
        <v>89.116</v>
      </c>
      <c r="S376" s="213">
        <f t="shared" si="103"/>
        <v>0</v>
      </c>
      <c r="T376" s="378">
        <f t="shared" si="104"/>
        <v>200</v>
      </c>
      <c r="U376" s="303">
        <f t="shared" si="110"/>
        <v>0</v>
      </c>
      <c r="V376" s="303">
        <f t="shared" si="111"/>
        <v>42.240747316848442</v>
      </c>
      <c r="W376" s="303">
        <f t="shared" si="112"/>
        <v>36.136433009109936</v>
      </c>
      <c r="X376" s="378">
        <f t="shared" si="113"/>
        <v>143.23400000000004</v>
      </c>
      <c r="Y376" s="379">
        <f t="shared" si="114"/>
        <v>5175.9658456268544</v>
      </c>
    </row>
    <row r="377" spans="1:25" x14ac:dyDescent="0.25">
      <c r="A377" s="202">
        <f>'09-2022'!A383</f>
        <v>44820.499999999098</v>
      </c>
      <c r="B377" s="362">
        <v>374.02699999999999</v>
      </c>
      <c r="C377" s="363">
        <v>31581.976036</v>
      </c>
      <c r="D377" s="364">
        <v>0</v>
      </c>
      <c r="E377" s="364">
        <v>0</v>
      </c>
      <c r="F377" s="239">
        <f t="shared" si="97"/>
        <v>374.02699999999999</v>
      </c>
      <c r="G377" s="239">
        <f t="shared" si="98"/>
        <v>31581.976036</v>
      </c>
      <c r="H377" s="216">
        <f>'09-2022'!P383</f>
        <v>0</v>
      </c>
      <c r="I377" s="307">
        <f t="shared" si="99"/>
        <v>374.02699999999999</v>
      </c>
      <c r="J377" s="303">
        <f t="shared" si="100"/>
        <v>84.43769042341863</v>
      </c>
      <c r="K377" s="338">
        <v>7.79</v>
      </c>
      <c r="L377" s="308">
        <f t="shared" si="101"/>
        <v>89.116</v>
      </c>
      <c r="M377" s="303">
        <f t="shared" si="105"/>
        <v>0</v>
      </c>
      <c r="N377" s="303">
        <f t="shared" si="106"/>
        <v>22.532288138438037</v>
      </c>
      <c r="O377" s="303">
        <f t="shared" si="107"/>
        <v>0</v>
      </c>
      <c r="P377" s="303">
        <f t="shared" si="108"/>
        <v>0</v>
      </c>
      <c r="Q377" s="303">
        <f t="shared" si="109"/>
        <v>42.240747316848442</v>
      </c>
      <c r="R377" s="303">
        <f t="shared" si="102"/>
        <v>89.116</v>
      </c>
      <c r="S377" s="213">
        <f t="shared" si="103"/>
        <v>0</v>
      </c>
      <c r="T377" s="378">
        <f t="shared" si="104"/>
        <v>200</v>
      </c>
      <c r="U377" s="303">
        <f t="shared" si="110"/>
        <v>0</v>
      </c>
      <c r="V377" s="303">
        <f t="shared" si="111"/>
        <v>42.240747316848442</v>
      </c>
      <c r="W377" s="303">
        <f t="shared" si="112"/>
        <v>42.196943106570188</v>
      </c>
      <c r="X377" s="378">
        <f t="shared" si="113"/>
        <v>174.02699999999999</v>
      </c>
      <c r="Y377" s="379">
        <f t="shared" si="114"/>
        <v>7343.4074180070893</v>
      </c>
    </row>
    <row r="378" spans="1:25" x14ac:dyDescent="0.25">
      <c r="A378" s="202">
        <f>'09-2022'!A384</f>
        <v>44820.541666665762</v>
      </c>
      <c r="B378" s="362">
        <v>408.303</v>
      </c>
      <c r="C378" s="363">
        <v>38788.598258000005</v>
      </c>
      <c r="D378" s="364">
        <v>0</v>
      </c>
      <c r="E378" s="364">
        <v>0</v>
      </c>
      <c r="F378" s="239">
        <f t="shared" si="97"/>
        <v>408.303</v>
      </c>
      <c r="G378" s="239">
        <f t="shared" si="98"/>
        <v>38788.598258000005</v>
      </c>
      <c r="H378" s="216">
        <f>'09-2022'!P384</f>
        <v>0</v>
      </c>
      <c r="I378" s="307">
        <f t="shared" si="99"/>
        <v>408.303</v>
      </c>
      <c r="J378" s="303">
        <f t="shared" si="100"/>
        <v>94.999542638677667</v>
      </c>
      <c r="K378" s="338">
        <v>7.79</v>
      </c>
      <c r="L378" s="308">
        <f t="shared" si="101"/>
        <v>89.116</v>
      </c>
      <c r="M378" s="303">
        <f t="shared" si="105"/>
        <v>0</v>
      </c>
      <c r="N378" s="303">
        <f t="shared" si="106"/>
        <v>22.532288138438037</v>
      </c>
      <c r="O378" s="303">
        <f t="shared" si="107"/>
        <v>0</v>
      </c>
      <c r="P378" s="303">
        <f t="shared" si="108"/>
        <v>0</v>
      </c>
      <c r="Q378" s="303">
        <f t="shared" si="109"/>
        <v>42.240747316848442</v>
      </c>
      <c r="R378" s="303">
        <f t="shared" si="102"/>
        <v>89.116</v>
      </c>
      <c r="S378" s="213">
        <f t="shared" si="103"/>
        <v>5.8835426386776675</v>
      </c>
      <c r="T378" s="378">
        <f t="shared" si="104"/>
        <v>200</v>
      </c>
      <c r="U378" s="303">
        <f t="shared" si="110"/>
        <v>1176.7085277355336</v>
      </c>
      <c r="V378" s="303">
        <f t="shared" si="111"/>
        <v>42.240747316848442</v>
      </c>
      <c r="W378" s="303">
        <f t="shared" si="112"/>
        <v>52.758795321829226</v>
      </c>
      <c r="X378" s="378">
        <f t="shared" si="113"/>
        <v>208.303</v>
      </c>
      <c r="Y378" s="379">
        <f t="shared" si="114"/>
        <v>10989.815341922993</v>
      </c>
    </row>
    <row r="379" spans="1:25" x14ac:dyDescent="0.25">
      <c r="A379" s="202">
        <f>'09-2022'!A385</f>
        <v>44820.583333332426</v>
      </c>
      <c r="B379" s="362">
        <v>445.81799999999998</v>
      </c>
      <c r="C379" s="363">
        <v>44471.666123999996</v>
      </c>
      <c r="D379" s="364">
        <v>0</v>
      </c>
      <c r="E379" s="364">
        <v>0</v>
      </c>
      <c r="F379" s="239">
        <f t="shared" si="97"/>
        <v>445.81799999999998</v>
      </c>
      <c r="G379" s="239">
        <f t="shared" si="98"/>
        <v>44471.666123999996</v>
      </c>
      <c r="H379" s="216">
        <f>'09-2022'!P385</f>
        <v>0</v>
      </c>
      <c r="I379" s="307">
        <f t="shared" si="99"/>
        <v>445.81799999999998</v>
      </c>
      <c r="J379" s="303">
        <f t="shared" si="100"/>
        <v>99.752962249168931</v>
      </c>
      <c r="K379" s="338">
        <v>7.79</v>
      </c>
      <c r="L379" s="308">
        <f t="shared" si="101"/>
        <v>89.116</v>
      </c>
      <c r="M379" s="303">
        <f t="shared" si="105"/>
        <v>0</v>
      </c>
      <c r="N379" s="303">
        <f t="shared" si="106"/>
        <v>22.532288138438037</v>
      </c>
      <c r="O379" s="303">
        <f t="shared" si="107"/>
        <v>0</v>
      </c>
      <c r="P379" s="303">
        <f t="shared" si="108"/>
        <v>0</v>
      </c>
      <c r="Q379" s="303">
        <f t="shared" si="109"/>
        <v>42.240747316848442</v>
      </c>
      <c r="R379" s="303">
        <f t="shared" si="102"/>
        <v>89.116</v>
      </c>
      <c r="S379" s="213">
        <f t="shared" si="103"/>
        <v>10.636962249168931</v>
      </c>
      <c r="T379" s="378">
        <f t="shared" si="104"/>
        <v>200</v>
      </c>
      <c r="U379" s="303">
        <f t="shared" si="110"/>
        <v>2127.3924498337865</v>
      </c>
      <c r="V379" s="303">
        <f t="shared" si="111"/>
        <v>42.240747316848442</v>
      </c>
      <c r="W379" s="303">
        <f t="shared" si="112"/>
        <v>57.512214932320489</v>
      </c>
      <c r="X379" s="378">
        <f t="shared" si="113"/>
        <v>245.81799999999998</v>
      </c>
      <c r="Y379" s="379">
        <f t="shared" si="114"/>
        <v>14137.537650233156</v>
      </c>
    </row>
    <row r="380" spans="1:25" s="209" customFormat="1" ht="14.25" customHeight="1" x14ac:dyDescent="0.25">
      <c r="A380" s="202">
        <f>'09-2022'!A386</f>
        <v>44820.624999999091</v>
      </c>
      <c r="B380" s="362">
        <v>469.476</v>
      </c>
      <c r="C380" s="363">
        <v>53735.068104000005</v>
      </c>
      <c r="D380" s="364">
        <v>0</v>
      </c>
      <c r="E380" s="364">
        <v>0</v>
      </c>
      <c r="F380" s="239">
        <f t="shared" si="97"/>
        <v>469.476</v>
      </c>
      <c r="G380" s="239">
        <f t="shared" si="98"/>
        <v>53735.068104000005</v>
      </c>
      <c r="H380" s="216">
        <f>'09-2022'!P386</f>
        <v>0</v>
      </c>
      <c r="I380" s="307">
        <f t="shared" si="99"/>
        <v>469.476</v>
      </c>
      <c r="J380" s="303">
        <f t="shared" si="100"/>
        <v>114.4575401170667</v>
      </c>
      <c r="K380" s="338">
        <v>7.79</v>
      </c>
      <c r="L380" s="308">
        <f t="shared" si="101"/>
        <v>89.116</v>
      </c>
      <c r="M380" s="303">
        <f t="shared" si="105"/>
        <v>0</v>
      </c>
      <c r="N380" s="303">
        <f t="shared" si="106"/>
        <v>22.532288138438037</v>
      </c>
      <c r="O380" s="303">
        <f t="shared" si="107"/>
        <v>0</v>
      </c>
      <c r="P380" s="303">
        <f t="shared" si="108"/>
        <v>0</v>
      </c>
      <c r="Q380" s="303">
        <f t="shared" si="109"/>
        <v>42.240747316848442</v>
      </c>
      <c r="R380" s="303">
        <f t="shared" si="102"/>
        <v>89.116</v>
      </c>
      <c r="S380" s="213">
        <f t="shared" si="103"/>
        <v>25.3415401170667</v>
      </c>
      <c r="T380" s="378">
        <f t="shared" si="104"/>
        <v>200</v>
      </c>
      <c r="U380" s="303">
        <f t="shared" si="110"/>
        <v>5068.3080234133395</v>
      </c>
      <c r="V380" s="303">
        <f t="shared" si="111"/>
        <v>42.240747316848442</v>
      </c>
      <c r="W380" s="303">
        <f t="shared" si="112"/>
        <v>72.216792800218258</v>
      </c>
      <c r="X380" s="378">
        <f t="shared" si="113"/>
        <v>269.476</v>
      </c>
      <c r="Y380" s="379">
        <f t="shared" si="114"/>
        <v>19460.692456631616</v>
      </c>
    </row>
    <row r="381" spans="1:25" x14ac:dyDescent="0.25">
      <c r="A381" s="202">
        <f>'09-2022'!A387</f>
        <v>44820.666666665755</v>
      </c>
      <c r="B381" s="362">
        <v>489.51299999999998</v>
      </c>
      <c r="C381" s="363">
        <v>57582.299181000002</v>
      </c>
      <c r="D381" s="364">
        <v>0</v>
      </c>
      <c r="E381" s="364">
        <v>0</v>
      </c>
      <c r="F381" s="239">
        <f t="shared" si="97"/>
        <v>489.51299999999998</v>
      </c>
      <c r="G381" s="239">
        <f t="shared" si="98"/>
        <v>57582.299181000002</v>
      </c>
      <c r="H381" s="216">
        <f>'09-2022'!P387</f>
        <v>0</v>
      </c>
      <c r="I381" s="307">
        <f t="shared" si="99"/>
        <v>489.51299999999998</v>
      </c>
      <c r="J381" s="303">
        <f t="shared" si="100"/>
        <v>117.63180790091377</v>
      </c>
      <c r="K381" s="338">
        <v>7.79</v>
      </c>
      <c r="L381" s="308">
        <f t="shared" si="101"/>
        <v>89.116</v>
      </c>
      <c r="M381" s="303">
        <f t="shared" si="105"/>
        <v>0</v>
      </c>
      <c r="N381" s="303">
        <f t="shared" si="106"/>
        <v>22.532288138438037</v>
      </c>
      <c r="O381" s="303">
        <f t="shared" si="107"/>
        <v>0</v>
      </c>
      <c r="P381" s="303">
        <f t="shared" si="108"/>
        <v>0</v>
      </c>
      <c r="Q381" s="303">
        <f t="shared" si="109"/>
        <v>42.240747316848442</v>
      </c>
      <c r="R381" s="303">
        <f t="shared" si="102"/>
        <v>89.116</v>
      </c>
      <c r="S381" s="213">
        <f t="shared" si="103"/>
        <v>28.515807900913771</v>
      </c>
      <c r="T381" s="378">
        <f t="shared" si="104"/>
        <v>200</v>
      </c>
      <c r="U381" s="303">
        <f t="shared" si="110"/>
        <v>5703.1615801827538</v>
      </c>
      <c r="V381" s="303">
        <f t="shared" si="111"/>
        <v>42.240747316848442</v>
      </c>
      <c r="W381" s="303">
        <f t="shared" si="112"/>
        <v>75.391060584065329</v>
      </c>
      <c r="X381" s="378">
        <f t="shared" si="113"/>
        <v>289.51299999999998</v>
      </c>
      <c r="Y381" s="379">
        <f t="shared" si="114"/>
        <v>21826.692122874505</v>
      </c>
    </row>
    <row r="382" spans="1:25" x14ac:dyDescent="0.25">
      <c r="A382" s="202">
        <f>'09-2022'!A388</f>
        <v>44820.708333332419</v>
      </c>
      <c r="B382" s="362">
        <v>499.95499999999998</v>
      </c>
      <c r="C382" s="363">
        <v>67683.039245000007</v>
      </c>
      <c r="D382" s="364">
        <v>0</v>
      </c>
      <c r="E382" s="364">
        <v>0</v>
      </c>
      <c r="F382" s="239">
        <f t="shared" si="97"/>
        <v>499.95499999999998</v>
      </c>
      <c r="G382" s="239">
        <f t="shared" si="98"/>
        <v>67683.039245000007</v>
      </c>
      <c r="H382" s="216">
        <f>'09-2022'!P388</f>
        <v>0</v>
      </c>
      <c r="I382" s="307">
        <f t="shared" si="99"/>
        <v>499.95499999999998</v>
      </c>
      <c r="J382" s="303">
        <f t="shared" si="100"/>
        <v>135.37826253362803</v>
      </c>
      <c r="K382" s="338">
        <v>7.79</v>
      </c>
      <c r="L382" s="308">
        <f t="shared" si="101"/>
        <v>89.116</v>
      </c>
      <c r="M382" s="303">
        <f t="shared" si="105"/>
        <v>0</v>
      </c>
      <c r="N382" s="303">
        <f t="shared" si="106"/>
        <v>22.532288138438037</v>
      </c>
      <c r="O382" s="303">
        <f t="shared" si="107"/>
        <v>0</v>
      </c>
      <c r="P382" s="303">
        <f t="shared" si="108"/>
        <v>0</v>
      </c>
      <c r="Q382" s="303">
        <f t="shared" si="109"/>
        <v>42.240747316848442</v>
      </c>
      <c r="R382" s="303">
        <f t="shared" si="102"/>
        <v>89.116</v>
      </c>
      <c r="S382" s="213">
        <f t="shared" si="103"/>
        <v>46.262262533628032</v>
      </c>
      <c r="T382" s="378">
        <f t="shared" si="104"/>
        <v>200</v>
      </c>
      <c r="U382" s="303">
        <f t="shared" si="110"/>
        <v>9252.4525067256072</v>
      </c>
      <c r="V382" s="303">
        <f t="shared" si="111"/>
        <v>42.240747316848442</v>
      </c>
      <c r="W382" s="303">
        <f t="shared" si="112"/>
        <v>93.13751521677959</v>
      </c>
      <c r="X382" s="378">
        <f t="shared" si="113"/>
        <v>299.95499999999998</v>
      </c>
      <c r="Y382" s="379">
        <f t="shared" si="114"/>
        <v>27937.063376849121</v>
      </c>
    </row>
    <row r="383" spans="1:25" x14ac:dyDescent="0.25">
      <c r="A383" s="202">
        <f>'09-2022'!A389</f>
        <v>44820.749999999083</v>
      </c>
      <c r="B383" s="362">
        <v>481.78700000000003</v>
      </c>
      <c r="C383" s="363">
        <v>65891.834220000004</v>
      </c>
      <c r="D383" s="364">
        <v>0</v>
      </c>
      <c r="E383" s="364">
        <v>0</v>
      </c>
      <c r="F383" s="239">
        <f t="shared" si="97"/>
        <v>481.78700000000003</v>
      </c>
      <c r="G383" s="239">
        <f t="shared" si="98"/>
        <v>65891.834220000004</v>
      </c>
      <c r="H383" s="216">
        <f>'09-2022'!P389</f>
        <v>0</v>
      </c>
      <c r="I383" s="307">
        <f t="shared" si="99"/>
        <v>481.78700000000003</v>
      </c>
      <c r="J383" s="303">
        <f t="shared" si="100"/>
        <v>136.7654881098909</v>
      </c>
      <c r="K383" s="338">
        <v>7.79</v>
      </c>
      <c r="L383" s="308">
        <f t="shared" si="101"/>
        <v>89.116</v>
      </c>
      <c r="M383" s="303">
        <f t="shared" si="105"/>
        <v>0</v>
      </c>
      <c r="N383" s="303">
        <f t="shared" si="106"/>
        <v>22.532288138438037</v>
      </c>
      <c r="O383" s="303">
        <f t="shared" si="107"/>
        <v>0</v>
      </c>
      <c r="P383" s="303">
        <f t="shared" si="108"/>
        <v>0</v>
      </c>
      <c r="Q383" s="303">
        <f t="shared" si="109"/>
        <v>42.240747316848442</v>
      </c>
      <c r="R383" s="303">
        <f t="shared" si="102"/>
        <v>89.116</v>
      </c>
      <c r="S383" s="213">
        <f t="shared" si="103"/>
        <v>47.649488109890896</v>
      </c>
      <c r="T383" s="378">
        <f t="shared" si="104"/>
        <v>200</v>
      </c>
      <c r="U383" s="303">
        <f t="shared" si="110"/>
        <v>9529.8976219781798</v>
      </c>
      <c r="V383" s="303">
        <f t="shared" si="111"/>
        <v>42.240747316848442</v>
      </c>
      <c r="W383" s="303">
        <f t="shared" si="112"/>
        <v>94.524740793042454</v>
      </c>
      <c r="X383" s="378">
        <f t="shared" si="113"/>
        <v>281.78700000000003</v>
      </c>
      <c r="Y383" s="379">
        <f t="shared" si="114"/>
        <v>26635.843133849059</v>
      </c>
    </row>
    <row r="384" spans="1:25" x14ac:dyDescent="0.25">
      <c r="A384" s="202">
        <f>'09-2022'!A390</f>
        <v>44820.791666665747</v>
      </c>
      <c r="B384" s="362">
        <v>450.47800000000001</v>
      </c>
      <c r="C384" s="363">
        <v>53365.828291999998</v>
      </c>
      <c r="D384" s="364">
        <v>0</v>
      </c>
      <c r="E384" s="364">
        <v>0</v>
      </c>
      <c r="F384" s="239">
        <f t="shared" si="97"/>
        <v>450.47800000000001</v>
      </c>
      <c r="G384" s="239">
        <f t="shared" si="98"/>
        <v>53365.828291999998</v>
      </c>
      <c r="H384" s="216">
        <f>'09-2022'!P390</f>
        <v>0</v>
      </c>
      <c r="I384" s="307">
        <f t="shared" si="99"/>
        <v>450.47800000000001</v>
      </c>
      <c r="J384" s="303">
        <f t="shared" si="100"/>
        <v>118.46489349535382</v>
      </c>
      <c r="K384" s="338">
        <v>7.79</v>
      </c>
      <c r="L384" s="308">
        <f t="shared" si="101"/>
        <v>89.116</v>
      </c>
      <c r="M384" s="303">
        <f t="shared" si="105"/>
        <v>0</v>
      </c>
      <c r="N384" s="303">
        <f t="shared" si="106"/>
        <v>22.532288138438037</v>
      </c>
      <c r="O384" s="303">
        <f t="shared" si="107"/>
        <v>0</v>
      </c>
      <c r="P384" s="303">
        <f t="shared" si="108"/>
        <v>0</v>
      </c>
      <c r="Q384" s="303">
        <f t="shared" si="109"/>
        <v>42.240747316848442</v>
      </c>
      <c r="R384" s="303">
        <f t="shared" si="102"/>
        <v>89.116</v>
      </c>
      <c r="S384" s="213">
        <f t="shared" si="103"/>
        <v>29.348893495353821</v>
      </c>
      <c r="T384" s="378">
        <f t="shared" si="104"/>
        <v>200</v>
      </c>
      <c r="U384" s="303">
        <f t="shared" si="110"/>
        <v>5869.7786990707646</v>
      </c>
      <c r="V384" s="303">
        <f t="shared" si="111"/>
        <v>42.240747316848442</v>
      </c>
      <c r="W384" s="303">
        <f t="shared" si="112"/>
        <v>76.224146178505379</v>
      </c>
      <c r="X384" s="378">
        <f t="shared" si="113"/>
        <v>250.47800000000001</v>
      </c>
      <c r="Y384" s="379">
        <f t="shared" si="114"/>
        <v>19092.47168649967</v>
      </c>
    </row>
    <row r="385" spans="1:25" x14ac:dyDescent="0.25">
      <c r="A385" s="202">
        <f>'09-2022'!A391</f>
        <v>44820.833333332412</v>
      </c>
      <c r="B385" s="362">
        <v>410.29699999999997</v>
      </c>
      <c r="C385" s="363">
        <v>44181.578761000004</v>
      </c>
      <c r="D385" s="364">
        <v>0</v>
      </c>
      <c r="E385" s="364">
        <v>0</v>
      </c>
      <c r="F385" s="239">
        <f t="shared" si="97"/>
        <v>410.29699999999997</v>
      </c>
      <c r="G385" s="239">
        <f t="shared" si="98"/>
        <v>44181.578761000004</v>
      </c>
      <c r="H385" s="216">
        <f>'09-2022'!P391</f>
        <v>0</v>
      </c>
      <c r="I385" s="307">
        <f t="shared" si="99"/>
        <v>410.29699999999997</v>
      </c>
      <c r="J385" s="303">
        <f t="shared" si="100"/>
        <v>107.68194444755873</v>
      </c>
      <c r="K385" s="338">
        <v>7.79</v>
      </c>
      <c r="L385" s="308">
        <f t="shared" si="101"/>
        <v>89.116</v>
      </c>
      <c r="M385" s="303">
        <f t="shared" si="105"/>
        <v>0</v>
      </c>
      <c r="N385" s="303">
        <f t="shared" si="106"/>
        <v>22.532288138438037</v>
      </c>
      <c r="O385" s="303">
        <f t="shared" si="107"/>
        <v>0</v>
      </c>
      <c r="P385" s="303">
        <f t="shared" si="108"/>
        <v>0</v>
      </c>
      <c r="Q385" s="303">
        <f t="shared" si="109"/>
        <v>42.240747316848442</v>
      </c>
      <c r="R385" s="303">
        <f t="shared" si="102"/>
        <v>89.116</v>
      </c>
      <c r="S385" s="213">
        <f t="shared" si="103"/>
        <v>18.565944447558735</v>
      </c>
      <c r="T385" s="378">
        <f t="shared" si="104"/>
        <v>200</v>
      </c>
      <c r="U385" s="303">
        <f t="shared" si="110"/>
        <v>3713.1888895117472</v>
      </c>
      <c r="V385" s="303">
        <f t="shared" si="111"/>
        <v>42.240747316848442</v>
      </c>
      <c r="W385" s="303">
        <f t="shared" si="112"/>
        <v>65.441197130710293</v>
      </c>
      <c r="X385" s="378">
        <f t="shared" si="113"/>
        <v>210.29699999999997</v>
      </c>
      <c r="Y385" s="379">
        <f t="shared" si="114"/>
        <v>13762.087432996981</v>
      </c>
    </row>
    <row r="386" spans="1:25" x14ac:dyDescent="0.25">
      <c r="A386" s="202">
        <f>'09-2022'!A392</f>
        <v>44820.874999999076</v>
      </c>
      <c r="B386" s="362">
        <v>400.37700000000001</v>
      </c>
      <c r="C386" s="363">
        <v>39078.219132999999</v>
      </c>
      <c r="D386" s="364">
        <v>0</v>
      </c>
      <c r="E386" s="364">
        <v>0</v>
      </c>
      <c r="F386" s="239">
        <f t="shared" si="97"/>
        <v>400.37700000000001</v>
      </c>
      <c r="G386" s="239">
        <f t="shared" si="98"/>
        <v>39078.219132999999</v>
      </c>
      <c r="H386" s="216">
        <f>'09-2022'!P392</f>
        <v>0</v>
      </c>
      <c r="I386" s="307">
        <f t="shared" si="99"/>
        <v>400.37700000000001</v>
      </c>
      <c r="J386" s="303">
        <f t="shared" si="100"/>
        <v>97.603556480517113</v>
      </c>
      <c r="K386" s="338">
        <v>7.79</v>
      </c>
      <c r="L386" s="308">
        <f t="shared" si="101"/>
        <v>89.116</v>
      </c>
      <c r="M386" s="303">
        <f t="shared" si="105"/>
        <v>0</v>
      </c>
      <c r="N386" s="303">
        <f t="shared" si="106"/>
        <v>22.532288138438037</v>
      </c>
      <c r="O386" s="303">
        <f t="shared" si="107"/>
        <v>0</v>
      </c>
      <c r="P386" s="303">
        <f t="shared" si="108"/>
        <v>0</v>
      </c>
      <c r="Q386" s="303">
        <f t="shared" si="109"/>
        <v>42.240747316848442</v>
      </c>
      <c r="R386" s="303">
        <f t="shared" si="102"/>
        <v>89.116</v>
      </c>
      <c r="S386" s="213">
        <f t="shared" si="103"/>
        <v>8.4875564805171138</v>
      </c>
      <c r="T386" s="378">
        <f t="shared" si="104"/>
        <v>200</v>
      </c>
      <c r="U386" s="303">
        <f t="shared" si="110"/>
        <v>1697.5112961034229</v>
      </c>
      <c r="V386" s="303">
        <f t="shared" si="111"/>
        <v>42.240747316848442</v>
      </c>
      <c r="W386" s="303">
        <f t="shared" si="112"/>
        <v>55.362809163668672</v>
      </c>
      <c r="X386" s="378">
        <f t="shared" si="113"/>
        <v>200.37700000000001</v>
      </c>
      <c r="Y386" s="379">
        <f t="shared" si="114"/>
        <v>11093.433611788438</v>
      </c>
    </row>
    <row r="387" spans="1:25" x14ac:dyDescent="0.25">
      <c r="A387" s="202">
        <f>'09-2022'!A393</f>
        <v>44820.91666666574</v>
      </c>
      <c r="B387" s="362">
        <v>370.29300000000001</v>
      </c>
      <c r="C387" s="363">
        <v>30955.377112000002</v>
      </c>
      <c r="D387" s="364">
        <v>0</v>
      </c>
      <c r="E387" s="364">
        <v>0</v>
      </c>
      <c r="F387" s="239">
        <f t="shared" si="97"/>
        <v>370.29300000000001</v>
      </c>
      <c r="G387" s="239">
        <f t="shared" si="98"/>
        <v>30955.377112000002</v>
      </c>
      <c r="H387" s="216">
        <f>'09-2022'!P393</f>
        <v>0</v>
      </c>
      <c r="I387" s="307">
        <f t="shared" si="99"/>
        <v>370.29300000000001</v>
      </c>
      <c r="J387" s="303">
        <f t="shared" si="100"/>
        <v>83.596981611858723</v>
      </c>
      <c r="K387" s="338">
        <v>7.79</v>
      </c>
      <c r="L387" s="308">
        <f t="shared" si="101"/>
        <v>89.116</v>
      </c>
      <c r="M387" s="303">
        <f t="shared" si="105"/>
        <v>0</v>
      </c>
      <c r="N387" s="303">
        <f t="shared" si="106"/>
        <v>22.532288138438037</v>
      </c>
      <c r="O387" s="303">
        <f t="shared" si="107"/>
        <v>0</v>
      </c>
      <c r="P387" s="303">
        <f t="shared" si="108"/>
        <v>0</v>
      </c>
      <c r="Q387" s="303">
        <f t="shared" si="109"/>
        <v>42.240747316848442</v>
      </c>
      <c r="R387" s="303">
        <f t="shared" si="102"/>
        <v>89.116</v>
      </c>
      <c r="S387" s="213">
        <f t="shared" si="103"/>
        <v>0</v>
      </c>
      <c r="T387" s="378">
        <f t="shared" si="104"/>
        <v>200</v>
      </c>
      <c r="U387" s="303">
        <f t="shared" si="110"/>
        <v>0</v>
      </c>
      <c r="V387" s="303">
        <f t="shared" si="111"/>
        <v>42.240747316848442</v>
      </c>
      <c r="W387" s="303">
        <f t="shared" si="112"/>
        <v>41.356234295010282</v>
      </c>
      <c r="X387" s="378">
        <f t="shared" si="113"/>
        <v>170.29300000000001</v>
      </c>
      <c r="Y387" s="379">
        <f t="shared" si="114"/>
        <v>7042.6772068001865</v>
      </c>
    </row>
    <row r="388" spans="1:25" x14ac:dyDescent="0.25">
      <c r="A388" s="202">
        <f>'09-2022'!A394</f>
        <v>44820.958333332404</v>
      </c>
      <c r="B388" s="362">
        <v>339.10199999999998</v>
      </c>
      <c r="C388" s="363">
        <v>26542.103719999999</v>
      </c>
      <c r="D388" s="364">
        <v>0</v>
      </c>
      <c r="E388" s="364">
        <v>0</v>
      </c>
      <c r="F388" s="239">
        <f t="shared" si="97"/>
        <v>339.10199999999998</v>
      </c>
      <c r="G388" s="239">
        <f t="shared" si="98"/>
        <v>26542.103719999999</v>
      </c>
      <c r="H388" s="216">
        <f>'09-2022'!P394</f>
        <v>0</v>
      </c>
      <c r="I388" s="307">
        <f t="shared" si="99"/>
        <v>339.10199999999998</v>
      </c>
      <c r="J388" s="303">
        <f t="shared" si="100"/>
        <v>78.27174042028652</v>
      </c>
      <c r="K388" s="338">
        <v>7.79</v>
      </c>
      <c r="L388" s="308">
        <f t="shared" si="101"/>
        <v>89.116</v>
      </c>
      <c r="M388" s="303">
        <f t="shared" si="105"/>
        <v>0</v>
      </c>
      <c r="N388" s="303">
        <f t="shared" si="106"/>
        <v>22.532288138438037</v>
      </c>
      <c r="O388" s="303">
        <f t="shared" si="107"/>
        <v>0</v>
      </c>
      <c r="P388" s="303">
        <f t="shared" si="108"/>
        <v>0</v>
      </c>
      <c r="Q388" s="303">
        <f t="shared" si="109"/>
        <v>42.240747316848442</v>
      </c>
      <c r="R388" s="303">
        <f t="shared" si="102"/>
        <v>89.116</v>
      </c>
      <c r="S388" s="213">
        <f t="shared" si="103"/>
        <v>0</v>
      </c>
      <c r="T388" s="378">
        <f t="shared" si="104"/>
        <v>200</v>
      </c>
      <c r="U388" s="303">
        <f t="shared" si="110"/>
        <v>0</v>
      </c>
      <c r="V388" s="303">
        <f t="shared" si="111"/>
        <v>42.240747316848442</v>
      </c>
      <c r="W388" s="303">
        <f t="shared" si="112"/>
        <v>36.030993103438078</v>
      </c>
      <c r="X388" s="378">
        <f t="shared" si="113"/>
        <v>139.10199999999998</v>
      </c>
      <c r="Y388" s="379">
        <f t="shared" si="114"/>
        <v>5011.9832026744425</v>
      </c>
    </row>
    <row r="389" spans="1:25" x14ac:dyDescent="0.25">
      <c r="A389" s="202">
        <f>'09-2022'!A395</f>
        <v>44820.999999999069</v>
      </c>
      <c r="B389" s="362">
        <v>304.98900000000003</v>
      </c>
      <c r="C389" s="363">
        <v>20076.731112000001</v>
      </c>
      <c r="D389" s="364">
        <v>0</v>
      </c>
      <c r="E389" s="364">
        <v>0</v>
      </c>
      <c r="F389" s="239">
        <f t="shared" si="97"/>
        <v>304.98900000000003</v>
      </c>
      <c r="G389" s="239">
        <f t="shared" si="98"/>
        <v>20076.731112000001</v>
      </c>
      <c r="H389" s="216">
        <f>'09-2022'!P395</f>
        <v>0</v>
      </c>
      <c r="I389" s="307">
        <f t="shared" si="99"/>
        <v>304.98900000000003</v>
      </c>
      <c r="J389" s="303">
        <f t="shared" si="100"/>
        <v>65.827722022761478</v>
      </c>
      <c r="K389" s="338">
        <v>7.79</v>
      </c>
      <c r="L389" s="308">
        <f t="shared" si="101"/>
        <v>89.116</v>
      </c>
      <c r="M389" s="303">
        <f t="shared" si="105"/>
        <v>0</v>
      </c>
      <c r="N389" s="303">
        <f t="shared" si="106"/>
        <v>22.532288138438037</v>
      </c>
      <c r="O389" s="303">
        <f t="shared" si="107"/>
        <v>0</v>
      </c>
      <c r="P389" s="303">
        <f t="shared" si="108"/>
        <v>0</v>
      </c>
      <c r="Q389" s="303">
        <f t="shared" si="109"/>
        <v>42.240747316848442</v>
      </c>
      <c r="R389" s="303">
        <f t="shared" si="102"/>
        <v>89.116</v>
      </c>
      <c r="S389" s="213">
        <f t="shared" si="103"/>
        <v>0</v>
      </c>
      <c r="T389" s="378">
        <f t="shared" si="104"/>
        <v>200</v>
      </c>
      <c r="U389" s="303">
        <f t="shared" si="110"/>
        <v>0</v>
      </c>
      <c r="V389" s="303">
        <f t="shared" si="111"/>
        <v>42.240747316848442</v>
      </c>
      <c r="W389" s="303">
        <f t="shared" si="112"/>
        <v>23.586974705913036</v>
      </c>
      <c r="X389" s="378">
        <f t="shared" si="113"/>
        <v>104.98900000000003</v>
      </c>
      <c r="Y389" s="379">
        <f t="shared" si="114"/>
        <v>2476.3728873991045</v>
      </c>
    </row>
    <row r="390" spans="1:25" x14ac:dyDescent="0.25">
      <c r="A390" s="202">
        <f>'09-2022'!A396</f>
        <v>44821.041666665733</v>
      </c>
      <c r="B390" s="360">
        <v>271.774</v>
      </c>
      <c r="C390" s="361">
        <v>16022.213867999999</v>
      </c>
      <c r="D390" s="364">
        <v>0</v>
      </c>
      <c r="E390" s="364">
        <v>0</v>
      </c>
      <c r="F390" s="239">
        <f t="shared" si="97"/>
        <v>271.774</v>
      </c>
      <c r="G390" s="239">
        <f t="shared" si="98"/>
        <v>16022.213867999999</v>
      </c>
      <c r="H390" s="216">
        <f>'09-2022'!P396</f>
        <v>0</v>
      </c>
      <c r="I390" s="307">
        <f t="shared" si="99"/>
        <v>271.774</v>
      </c>
      <c r="J390" s="303">
        <f t="shared" si="100"/>
        <v>58.954182033601441</v>
      </c>
      <c r="K390" s="338">
        <v>7.22</v>
      </c>
      <c r="L390" s="308">
        <f t="shared" si="101"/>
        <v>83.187999999999988</v>
      </c>
      <c r="M390" s="303">
        <f t="shared" si="105"/>
        <v>0</v>
      </c>
      <c r="N390" s="303">
        <f t="shared" si="106"/>
        <v>22.532288138438037</v>
      </c>
      <c r="O390" s="303">
        <f t="shared" si="107"/>
        <v>0</v>
      </c>
      <c r="P390" s="303">
        <f t="shared" si="108"/>
        <v>0</v>
      </c>
      <c r="Q390" s="303">
        <f t="shared" si="109"/>
        <v>42.240747316848442</v>
      </c>
      <c r="R390" s="303">
        <f t="shared" si="102"/>
        <v>83.187999999999988</v>
      </c>
      <c r="S390" s="213">
        <f t="shared" si="103"/>
        <v>0</v>
      </c>
      <c r="T390" s="378">
        <f t="shared" si="104"/>
        <v>200</v>
      </c>
      <c r="U390" s="303">
        <f t="shared" si="110"/>
        <v>0</v>
      </c>
      <c r="V390" s="303">
        <f t="shared" si="111"/>
        <v>42.240747316848442</v>
      </c>
      <c r="W390" s="303">
        <f t="shared" si="112"/>
        <v>16.713434716753</v>
      </c>
      <c r="X390" s="378">
        <f t="shared" si="113"/>
        <v>71.774000000000001</v>
      </c>
      <c r="Y390" s="379">
        <f t="shared" si="114"/>
        <v>1199.5900633602298</v>
      </c>
    </row>
    <row r="391" spans="1:25" x14ac:dyDescent="0.25">
      <c r="A391" s="202">
        <f>'09-2022'!A397</f>
        <v>44821.083333332397</v>
      </c>
      <c r="B391" s="362">
        <v>257.25400000000002</v>
      </c>
      <c r="C391" s="363">
        <v>14594.323528000001</v>
      </c>
      <c r="D391" s="364">
        <v>0</v>
      </c>
      <c r="E391" s="364">
        <v>0</v>
      </c>
      <c r="F391" s="239">
        <f t="shared" ref="F391:F454" si="115">B391-D391</f>
        <v>257.25400000000002</v>
      </c>
      <c r="G391" s="239">
        <f t="shared" ref="G391:G454" si="116">C391-E391</f>
        <v>14594.323528000001</v>
      </c>
      <c r="H391" s="216">
        <f>'09-2022'!P397</f>
        <v>0</v>
      </c>
      <c r="I391" s="307">
        <f t="shared" ref="I391:I454" si="117">F391-H391</f>
        <v>257.25400000000002</v>
      </c>
      <c r="J391" s="303">
        <f t="shared" ref="J391:J454" si="118">IF(F391&gt;0,G391/F391,0)</f>
        <v>56.731182131278814</v>
      </c>
      <c r="K391" s="338">
        <v>7.22</v>
      </c>
      <c r="L391" s="308">
        <f t="shared" ref="L391:L454" si="119">IF(AND(MONTH($A$2)&gt;5,MONTH($A$2)&lt;9),(K391*10800)/1000,(K391*10400)/1000)+8.1</f>
        <v>83.187999999999988</v>
      </c>
      <c r="M391" s="303">
        <f t="shared" si="105"/>
        <v>0</v>
      </c>
      <c r="N391" s="303">
        <f t="shared" si="106"/>
        <v>22.532288138438037</v>
      </c>
      <c r="O391" s="303">
        <f t="shared" si="107"/>
        <v>0</v>
      </c>
      <c r="P391" s="303">
        <f t="shared" si="108"/>
        <v>0</v>
      </c>
      <c r="Q391" s="303">
        <f t="shared" si="109"/>
        <v>42.240747316848442</v>
      </c>
      <c r="R391" s="303">
        <f t="shared" ref="R391:R454" si="120">MAX(L391:Q391)</f>
        <v>83.187999999999988</v>
      </c>
      <c r="S391" s="213">
        <f t="shared" ref="S391:S454" si="121">IF(J391&gt;R391,J391-R391,0)</f>
        <v>0</v>
      </c>
      <c r="T391" s="378">
        <f t="shared" ref="T391:T454" si="122">IF(I391&gt;=200, 200, I391)</f>
        <v>200</v>
      </c>
      <c r="U391" s="303">
        <f t="shared" si="110"/>
        <v>0</v>
      </c>
      <c r="V391" s="303">
        <f t="shared" si="111"/>
        <v>42.240747316848442</v>
      </c>
      <c r="W391" s="303">
        <f t="shared" si="112"/>
        <v>14.490434814430373</v>
      </c>
      <c r="X391" s="378">
        <f t="shared" si="113"/>
        <v>57.254000000000019</v>
      </c>
      <c r="Y391" s="379">
        <f t="shared" si="114"/>
        <v>829.63535486539683</v>
      </c>
    </row>
    <row r="392" spans="1:25" x14ac:dyDescent="0.25">
      <c r="A392" s="202">
        <f>'09-2022'!A398</f>
        <v>44821.124999999061</v>
      </c>
      <c r="B392" s="362">
        <v>241.36799999999999</v>
      </c>
      <c r="C392" s="363">
        <v>12422.999164000001</v>
      </c>
      <c r="D392" s="364">
        <v>0</v>
      </c>
      <c r="E392" s="364">
        <v>0</v>
      </c>
      <c r="F392" s="239">
        <f t="shared" si="115"/>
        <v>241.36799999999999</v>
      </c>
      <c r="G392" s="239">
        <f t="shared" si="116"/>
        <v>12422.999164000001</v>
      </c>
      <c r="H392" s="216">
        <f>'09-2022'!P398</f>
        <v>0</v>
      </c>
      <c r="I392" s="307">
        <f t="shared" si="117"/>
        <v>241.36799999999999</v>
      </c>
      <c r="J392" s="303">
        <f t="shared" si="118"/>
        <v>51.46912251831229</v>
      </c>
      <c r="K392" s="338">
        <v>7.22</v>
      </c>
      <c r="L392" s="308">
        <f t="shared" si="119"/>
        <v>83.187999999999988</v>
      </c>
      <c r="M392" s="303">
        <f t="shared" ref="M392:M455" si="123">M391</f>
        <v>0</v>
      </c>
      <c r="N392" s="303">
        <f t="shared" ref="N392:N455" si="124">N391</f>
        <v>22.532288138438037</v>
      </c>
      <c r="O392" s="303">
        <f t="shared" ref="O392:O455" si="125">O391</f>
        <v>0</v>
      </c>
      <c r="P392" s="303">
        <f t="shared" ref="P392:P455" si="126">P391</f>
        <v>0</v>
      </c>
      <c r="Q392" s="303">
        <f t="shared" ref="Q392:Q455" si="127">Q391</f>
        <v>42.240747316848442</v>
      </c>
      <c r="R392" s="303">
        <f t="shared" si="120"/>
        <v>83.187999999999988</v>
      </c>
      <c r="S392" s="213">
        <f t="shared" si="121"/>
        <v>0</v>
      </c>
      <c r="T392" s="378">
        <f t="shared" si="122"/>
        <v>200</v>
      </c>
      <c r="U392" s="303">
        <f t="shared" si="110"/>
        <v>0</v>
      </c>
      <c r="V392" s="303">
        <f t="shared" si="111"/>
        <v>42.240747316848442</v>
      </c>
      <c r="W392" s="303">
        <f t="shared" si="112"/>
        <v>9.228375201463848</v>
      </c>
      <c r="X392" s="378">
        <f t="shared" si="113"/>
        <v>41.367999999999995</v>
      </c>
      <c r="Y392" s="379">
        <f t="shared" si="114"/>
        <v>381.75942533415645</v>
      </c>
    </row>
    <row r="393" spans="1:25" x14ac:dyDescent="0.25">
      <c r="A393" s="202">
        <f>'09-2022'!A399</f>
        <v>44821.166666665726</v>
      </c>
      <c r="B393" s="362">
        <v>232.59800000000001</v>
      </c>
      <c r="C393" s="363">
        <v>11364.917219999999</v>
      </c>
      <c r="D393" s="364">
        <v>0</v>
      </c>
      <c r="E393" s="364">
        <v>0</v>
      </c>
      <c r="F393" s="239">
        <f t="shared" si="115"/>
        <v>232.59800000000001</v>
      </c>
      <c r="G393" s="239">
        <f t="shared" si="116"/>
        <v>11364.917219999999</v>
      </c>
      <c r="H393" s="216">
        <f>'09-2022'!P399</f>
        <v>0</v>
      </c>
      <c r="I393" s="307">
        <f t="shared" si="117"/>
        <v>232.59800000000001</v>
      </c>
      <c r="J393" s="303">
        <f t="shared" si="118"/>
        <v>48.860769310140235</v>
      </c>
      <c r="K393" s="338">
        <v>7.22</v>
      </c>
      <c r="L393" s="308">
        <f t="shared" si="119"/>
        <v>83.187999999999988</v>
      </c>
      <c r="M393" s="303">
        <f t="shared" si="123"/>
        <v>0</v>
      </c>
      <c r="N393" s="303">
        <f t="shared" si="124"/>
        <v>22.532288138438037</v>
      </c>
      <c r="O393" s="303">
        <f t="shared" si="125"/>
        <v>0</v>
      </c>
      <c r="P393" s="303">
        <f t="shared" si="126"/>
        <v>0</v>
      </c>
      <c r="Q393" s="303">
        <f t="shared" si="127"/>
        <v>42.240747316848442</v>
      </c>
      <c r="R393" s="303">
        <f t="shared" si="120"/>
        <v>83.187999999999988</v>
      </c>
      <c r="S393" s="213">
        <f t="shared" si="121"/>
        <v>0</v>
      </c>
      <c r="T393" s="378">
        <f t="shared" si="122"/>
        <v>200</v>
      </c>
      <c r="U393" s="303">
        <f t="shared" si="110"/>
        <v>0</v>
      </c>
      <c r="V393" s="303">
        <f t="shared" si="111"/>
        <v>42.240747316848442</v>
      </c>
      <c r="W393" s="303">
        <f t="shared" si="112"/>
        <v>6.6200219932917932</v>
      </c>
      <c r="X393" s="378">
        <f t="shared" si="113"/>
        <v>32.598000000000013</v>
      </c>
      <c r="Y393" s="379">
        <f t="shared" si="114"/>
        <v>215.79947693732595</v>
      </c>
    </row>
    <row r="394" spans="1:25" x14ac:dyDescent="0.25">
      <c r="A394" s="202">
        <f>'09-2022'!A400</f>
        <v>44821.20833333239</v>
      </c>
      <c r="B394" s="362">
        <v>232.553</v>
      </c>
      <c r="C394" s="363">
        <v>11355.200982999999</v>
      </c>
      <c r="D394" s="364">
        <v>0</v>
      </c>
      <c r="E394" s="364">
        <v>0</v>
      </c>
      <c r="F394" s="239">
        <f t="shared" si="115"/>
        <v>232.553</v>
      </c>
      <c r="G394" s="239">
        <f t="shared" si="116"/>
        <v>11355.200982999999</v>
      </c>
      <c r="H394" s="216">
        <f>'09-2022'!P400</f>
        <v>0</v>
      </c>
      <c r="I394" s="307">
        <f t="shared" si="117"/>
        <v>232.553</v>
      </c>
      <c r="J394" s="303">
        <f t="shared" si="118"/>
        <v>48.82844333549771</v>
      </c>
      <c r="K394" s="338">
        <v>7.22</v>
      </c>
      <c r="L394" s="308">
        <f t="shared" si="119"/>
        <v>83.187999999999988</v>
      </c>
      <c r="M394" s="303">
        <f t="shared" si="123"/>
        <v>0</v>
      </c>
      <c r="N394" s="303">
        <f t="shared" si="124"/>
        <v>22.532288138438037</v>
      </c>
      <c r="O394" s="303">
        <f t="shared" si="125"/>
        <v>0</v>
      </c>
      <c r="P394" s="303">
        <f t="shared" si="126"/>
        <v>0</v>
      </c>
      <c r="Q394" s="303">
        <f t="shared" si="127"/>
        <v>42.240747316848442</v>
      </c>
      <c r="R394" s="303">
        <f t="shared" si="120"/>
        <v>83.187999999999988</v>
      </c>
      <c r="S394" s="213">
        <f t="shared" si="121"/>
        <v>0</v>
      </c>
      <c r="T394" s="378">
        <f t="shared" si="122"/>
        <v>200</v>
      </c>
      <c r="U394" s="303">
        <f t="shared" si="110"/>
        <v>0</v>
      </c>
      <c r="V394" s="303">
        <f t="shared" si="111"/>
        <v>42.240747316848442</v>
      </c>
      <c r="W394" s="303">
        <f t="shared" si="112"/>
        <v>6.5876960186492681</v>
      </c>
      <c r="X394" s="378">
        <f t="shared" si="113"/>
        <v>32.552999999999997</v>
      </c>
      <c r="Y394" s="379">
        <f t="shared" si="114"/>
        <v>214.4492684950896</v>
      </c>
    </row>
    <row r="395" spans="1:25" x14ac:dyDescent="0.25">
      <c r="A395" s="202">
        <f>'09-2022'!A401</f>
        <v>44821.249999999054</v>
      </c>
      <c r="B395" s="362">
        <v>233.65499999999997</v>
      </c>
      <c r="C395" s="363">
        <v>11842.092910000001</v>
      </c>
      <c r="D395" s="364">
        <v>0</v>
      </c>
      <c r="E395" s="364">
        <v>0</v>
      </c>
      <c r="F395" s="239">
        <f t="shared" si="115"/>
        <v>233.65499999999997</v>
      </c>
      <c r="G395" s="239">
        <f t="shared" si="116"/>
        <v>11842.092910000001</v>
      </c>
      <c r="H395" s="216">
        <f>'09-2022'!P401</f>
        <v>0</v>
      </c>
      <c r="I395" s="307">
        <f t="shared" si="117"/>
        <v>233.65499999999997</v>
      </c>
      <c r="J395" s="303">
        <f t="shared" si="118"/>
        <v>50.681958057820303</v>
      </c>
      <c r="K395" s="338">
        <v>7.22</v>
      </c>
      <c r="L395" s="308">
        <f t="shared" si="119"/>
        <v>83.187999999999988</v>
      </c>
      <c r="M395" s="303">
        <f t="shared" si="123"/>
        <v>0</v>
      </c>
      <c r="N395" s="303">
        <f t="shared" si="124"/>
        <v>22.532288138438037</v>
      </c>
      <c r="O395" s="303">
        <f t="shared" si="125"/>
        <v>0</v>
      </c>
      <c r="P395" s="303">
        <f t="shared" si="126"/>
        <v>0</v>
      </c>
      <c r="Q395" s="303">
        <f t="shared" si="127"/>
        <v>42.240747316848442</v>
      </c>
      <c r="R395" s="303">
        <f t="shared" si="120"/>
        <v>83.187999999999988</v>
      </c>
      <c r="S395" s="213">
        <f t="shared" si="121"/>
        <v>0</v>
      </c>
      <c r="T395" s="378">
        <f t="shared" si="122"/>
        <v>200</v>
      </c>
      <c r="U395" s="303">
        <f t="shared" ref="U395:U458" si="128">IF(S395&lt;&gt;" ",S395*T395,0)</f>
        <v>0</v>
      </c>
      <c r="V395" s="303">
        <f t="shared" ref="V395:V458" si="129">MAX(N395:Q395)</f>
        <v>42.240747316848442</v>
      </c>
      <c r="W395" s="303">
        <f t="shared" ref="W395:W458" si="130">IF((J395-V395)&gt;0,J395-V395,0)</f>
        <v>8.4412107409718615</v>
      </c>
      <c r="X395" s="378">
        <f t="shared" ref="X395:X458" si="131">IF(U395&lt;&gt;" ",I395-T395,0)</f>
        <v>33.654999999999973</v>
      </c>
      <c r="Y395" s="379">
        <f t="shared" ref="Y395:Y458" si="132">IF(W395&lt;&gt;" ",W395*X395,0)</f>
        <v>284.08894748740778</v>
      </c>
    </row>
    <row r="396" spans="1:25" x14ac:dyDescent="0.25">
      <c r="A396" s="202">
        <f>'09-2022'!A402</f>
        <v>44821.291666665718</v>
      </c>
      <c r="B396" s="362">
        <v>245.143</v>
      </c>
      <c r="C396" s="363">
        <v>12965.719899</v>
      </c>
      <c r="D396" s="364">
        <v>0</v>
      </c>
      <c r="E396" s="364">
        <v>0</v>
      </c>
      <c r="F396" s="239">
        <f t="shared" si="115"/>
        <v>245.143</v>
      </c>
      <c r="G396" s="239">
        <f t="shared" si="116"/>
        <v>12965.719899</v>
      </c>
      <c r="H396" s="216">
        <f>'09-2022'!P402</f>
        <v>0</v>
      </c>
      <c r="I396" s="307">
        <f t="shared" si="117"/>
        <v>245.143</v>
      </c>
      <c r="J396" s="303">
        <f t="shared" si="118"/>
        <v>52.890434966529739</v>
      </c>
      <c r="K396" s="338">
        <v>7.22</v>
      </c>
      <c r="L396" s="308">
        <f t="shared" si="119"/>
        <v>83.187999999999988</v>
      </c>
      <c r="M396" s="303">
        <f t="shared" si="123"/>
        <v>0</v>
      </c>
      <c r="N396" s="303">
        <f t="shared" si="124"/>
        <v>22.532288138438037</v>
      </c>
      <c r="O396" s="303">
        <f t="shared" si="125"/>
        <v>0</v>
      </c>
      <c r="P396" s="303">
        <f t="shared" si="126"/>
        <v>0</v>
      </c>
      <c r="Q396" s="303">
        <f t="shared" si="127"/>
        <v>42.240747316848442</v>
      </c>
      <c r="R396" s="303">
        <f t="shared" si="120"/>
        <v>83.187999999999988</v>
      </c>
      <c r="S396" s="213">
        <f t="shared" si="121"/>
        <v>0</v>
      </c>
      <c r="T396" s="378">
        <f t="shared" si="122"/>
        <v>200</v>
      </c>
      <c r="U396" s="303">
        <f t="shared" si="128"/>
        <v>0</v>
      </c>
      <c r="V396" s="303">
        <f t="shared" si="129"/>
        <v>42.240747316848442</v>
      </c>
      <c r="W396" s="303">
        <f t="shared" si="130"/>
        <v>10.649687649681297</v>
      </c>
      <c r="X396" s="378">
        <f t="shared" si="131"/>
        <v>45.143000000000001</v>
      </c>
      <c r="Y396" s="379">
        <f t="shared" si="132"/>
        <v>480.75884956956281</v>
      </c>
    </row>
    <row r="397" spans="1:25" x14ac:dyDescent="0.25">
      <c r="A397" s="202">
        <f>'09-2022'!A403</f>
        <v>44821.333333332383</v>
      </c>
      <c r="B397" s="362">
        <v>250.13200000000001</v>
      </c>
      <c r="C397" s="363">
        <v>13444.575394000001</v>
      </c>
      <c r="D397" s="364">
        <v>0</v>
      </c>
      <c r="E397" s="364">
        <v>0</v>
      </c>
      <c r="F397" s="239">
        <f t="shared" si="115"/>
        <v>250.13200000000001</v>
      </c>
      <c r="G397" s="239">
        <f t="shared" si="116"/>
        <v>13444.575394000001</v>
      </c>
      <c r="H397" s="216">
        <f>'09-2022'!P403</f>
        <v>0</v>
      </c>
      <c r="I397" s="307">
        <f t="shared" si="117"/>
        <v>250.13200000000001</v>
      </c>
      <c r="J397" s="303">
        <f t="shared" si="118"/>
        <v>53.749921617386022</v>
      </c>
      <c r="K397" s="338">
        <v>7.22</v>
      </c>
      <c r="L397" s="308">
        <f t="shared" si="119"/>
        <v>83.187999999999988</v>
      </c>
      <c r="M397" s="303">
        <f t="shared" si="123"/>
        <v>0</v>
      </c>
      <c r="N397" s="303">
        <f t="shared" si="124"/>
        <v>22.532288138438037</v>
      </c>
      <c r="O397" s="303">
        <f t="shared" si="125"/>
        <v>0</v>
      </c>
      <c r="P397" s="303">
        <f t="shared" si="126"/>
        <v>0</v>
      </c>
      <c r="Q397" s="303">
        <f t="shared" si="127"/>
        <v>42.240747316848442</v>
      </c>
      <c r="R397" s="303">
        <f t="shared" si="120"/>
        <v>83.187999999999988</v>
      </c>
      <c r="S397" s="213">
        <f t="shared" si="121"/>
        <v>0</v>
      </c>
      <c r="T397" s="378">
        <f t="shared" si="122"/>
        <v>200</v>
      </c>
      <c r="U397" s="303">
        <f t="shared" si="128"/>
        <v>0</v>
      </c>
      <c r="V397" s="303">
        <f t="shared" si="129"/>
        <v>42.240747316848442</v>
      </c>
      <c r="W397" s="303">
        <f t="shared" si="130"/>
        <v>11.50917430053758</v>
      </c>
      <c r="X397" s="378">
        <f t="shared" si="131"/>
        <v>50.132000000000005</v>
      </c>
      <c r="Y397" s="379">
        <f t="shared" si="132"/>
        <v>576.97792603455002</v>
      </c>
    </row>
    <row r="398" spans="1:25" x14ac:dyDescent="0.25">
      <c r="A398" s="202">
        <f>'09-2022'!A404</f>
        <v>44821.374999999047</v>
      </c>
      <c r="B398" s="362">
        <v>261.14999999999998</v>
      </c>
      <c r="C398" s="363">
        <v>14600.896500000001</v>
      </c>
      <c r="D398" s="364">
        <v>1.754</v>
      </c>
      <c r="E398" s="364">
        <v>98.066999999999993</v>
      </c>
      <c r="F398" s="239">
        <f t="shared" si="115"/>
        <v>259.39599999999996</v>
      </c>
      <c r="G398" s="239">
        <f t="shared" si="116"/>
        <v>14502.829500000002</v>
      </c>
      <c r="H398" s="216">
        <f>'09-2022'!P404</f>
        <v>0</v>
      </c>
      <c r="I398" s="307">
        <f t="shared" si="117"/>
        <v>259.39599999999996</v>
      </c>
      <c r="J398" s="303">
        <f t="shared" si="118"/>
        <v>55.909996684605794</v>
      </c>
      <c r="K398" s="338">
        <v>7.22</v>
      </c>
      <c r="L398" s="308">
        <f t="shared" si="119"/>
        <v>83.187999999999988</v>
      </c>
      <c r="M398" s="303">
        <f t="shared" si="123"/>
        <v>0</v>
      </c>
      <c r="N398" s="303">
        <f t="shared" si="124"/>
        <v>22.532288138438037</v>
      </c>
      <c r="O398" s="303">
        <f t="shared" si="125"/>
        <v>0</v>
      </c>
      <c r="P398" s="303">
        <f t="shared" si="126"/>
        <v>0</v>
      </c>
      <c r="Q398" s="303">
        <f t="shared" si="127"/>
        <v>42.240747316848442</v>
      </c>
      <c r="R398" s="303">
        <f t="shared" si="120"/>
        <v>83.187999999999988</v>
      </c>
      <c r="S398" s="213">
        <f t="shared" si="121"/>
        <v>0</v>
      </c>
      <c r="T398" s="378">
        <f t="shared" si="122"/>
        <v>200</v>
      </c>
      <c r="U398" s="303">
        <f t="shared" si="128"/>
        <v>0</v>
      </c>
      <c r="V398" s="303">
        <f t="shared" si="129"/>
        <v>42.240747316848442</v>
      </c>
      <c r="W398" s="303">
        <f t="shared" si="130"/>
        <v>13.669249367757352</v>
      </c>
      <c r="X398" s="378">
        <f t="shared" si="131"/>
        <v>59.395999999999958</v>
      </c>
      <c r="Y398" s="379">
        <f t="shared" si="132"/>
        <v>811.89873544731518</v>
      </c>
    </row>
    <row r="399" spans="1:25" x14ac:dyDescent="0.25">
      <c r="A399" s="202">
        <f>'09-2022'!A405</f>
        <v>44821.416666665711</v>
      </c>
      <c r="B399" s="362">
        <v>285.66800000000001</v>
      </c>
      <c r="C399" s="363">
        <v>18407.812935999998</v>
      </c>
      <c r="D399" s="364">
        <v>0</v>
      </c>
      <c r="E399" s="364">
        <v>0</v>
      </c>
      <c r="F399" s="239">
        <f t="shared" si="115"/>
        <v>285.66800000000001</v>
      </c>
      <c r="G399" s="239">
        <f t="shared" si="116"/>
        <v>18407.812935999998</v>
      </c>
      <c r="H399" s="216">
        <f>'09-2022'!P405</f>
        <v>0</v>
      </c>
      <c r="I399" s="307">
        <f t="shared" si="117"/>
        <v>285.66800000000001</v>
      </c>
      <c r="J399" s="303">
        <f t="shared" si="118"/>
        <v>64.437784197039917</v>
      </c>
      <c r="K399" s="338">
        <v>7.22</v>
      </c>
      <c r="L399" s="308">
        <f t="shared" si="119"/>
        <v>83.187999999999988</v>
      </c>
      <c r="M399" s="303">
        <f t="shared" si="123"/>
        <v>0</v>
      </c>
      <c r="N399" s="303">
        <f t="shared" si="124"/>
        <v>22.532288138438037</v>
      </c>
      <c r="O399" s="303">
        <f t="shared" si="125"/>
        <v>0</v>
      </c>
      <c r="P399" s="303">
        <f t="shared" si="126"/>
        <v>0</v>
      </c>
      <c r="Q399" s="303">
        <f t="shared" si="127"/>
        <v>42.240747316848442</v>
      </c>
      <c r="R399" s="303">
        <f t="shared" si="120"/>
        <v>83.187999999999988</v>
      </c>
      <c r="S399" s="213">
        <f t="shared" si="121"/>
        <v>0</v>
      </c>
      <c r="T399" s="378">
        <f t="shared" si="122"/>
        <v>200</v>
      </c>
      <c r="U399" s="303">
        <f t="shared" si="128"/>
        <v>0</v>
      </c>
      <c r="V399" s="303">
        <f t="shared" si="129"/>
        <v>42.240747316848442</v>
      </c>
      <c r="W399" s="303">
        <f t="shared" si="130"/>
        <v>22.197036880191476</v>
      </c>
      <c r="X399" s="378">
        <f t="shared" si="131"/>
        <v>85.668000000000006</v>
      </c>
      <c r="Y399" s="379">
        <f t="shared" si="132"/>
        <v>1901.5757554522436</v>
      </c>
    </row>
    <row r="400" spans="1:25" x14ac:dyDescent="0.25">
      <c r="A400" s="202">
        <f>'09-2022'!A406</f>
        <v>44821.458333332375</v>
      </c>
      <c r="B400" s="362">
        <v>334.7</v>
      </c>
      <c r="C400" s="363">
        <v>23857.416000000001</v>
      </c>
      <c r="D400" s="364">
        <v>21.516999999999999</v>
      </c>
      <c r="E400" s="364">
        <v>1533.732</v>
      </c>
      <c r="F400" s="239">
        <f t="shared" si="115"/>
        <v>313.18299999999999</v>
      </c>
      <c r="G400" s="239">
        <f t="shared" si="116"/>
        <v>22323.684000000001</v>
      </c>
      <c r="H400" s="216">
        <f>'09-2022'!P406</f>
        <v>0</v>
      </c>
      <c r="I400" s="307">
        <f t="shared" si="117"/>
        <v>313.18299999999999</v>
      </c>
      <c r="J400" s="303">
        <f t="shared" si="118"/>
        <v>71.279999233674886</v>
      </c>
      <c r="K400" s="338">
        <v>7.22</v>
      </c>
      <c r="L400" s="308">
        <f t="shared" si="119"/>
        <v>83.187999999999988</v>
      </c>
      <c r="M400" s="303">
        <f t="shared" si="123"/>
        <v>0</v>
      </c>
      <c r="N400" s="303">
        <f t="shared" si="124"/>
        <v>22.532288138438037</v>
      </c>
      <c r="O400" s="303">
        <f t="shared" si="125"/>
        <v>0</v>
      </c>
      <c r="P400" s="303">
        <f t="shared" si="126"/>
        <v>0</v>
      </c>
      <c r="Q400" s="303">
        <f t="shared" si="127"/>
        <v>42.240747316848442</v>
      </c>
      <c r="R400" s="303">
        <f t="shared" si="120"/>
        <v>83.187999999999988</v>
      </c>
      <c r="S400" s="213">
        <f t="shared" si="121"/>
        <v>0</v>
      </c>
      <c r="T400" s="378">
        <f t="shared" si="122"/>
        <v>200</v>
      </c>
      <c r="U400" s="303">
        <f t="shared" si="128"/>
        <v>0</v>
      </c>
      <c r="V400" s="303">
        <f t="shared" si="129"/>
        <v>42.240747316848442</v>
      </c>
      <c r="W400" s="303">
        <f t="shared" si="130"/>
        <v>29.039251916826444</v>
      </c>
      <c r="X400" s="378">
        <f t="shared" si="131"/>
        <v>113.18299999999999</v>
      </c>
      <c r="Y400" s="379">
        <f t="shared" si="132"/>
        <v>3286.7496497021671</v>
      </c>
    </row>
    <row r="401" spans="1:25" x14ac:dyDescent="0.25">
      <c r="A401" s="202">
        <f>'09-2022'!A407</f>
        <v>44821.49999999904</v>
      </c>
      <c r="B401" s="362">
        <v>355.45</v>
      </c>
      <c r="C401" s="363">
        <v>28606.616000000002</v>
      </c>
      <c r="D401" s="364">
        <v>8.1170000000000009</v>
      </c>
      <c r="E401" s="364">
        <v>653.25599999999997</v>
      </c>
      <c r="F401" s="239">
        <f t="shared" si="115"/>
        <v>347.33299999999997</v>
      </c>
      <c r="G401" s="239">
        <f t="shared" si="116"/>
        <v>27953.360000000001</v>
      </c>
      <c r="H401" s="216">
        <f>'09-2022'!P407</f>
        <v>0</v>
      </c>
      <c r="I401" s="307">
        <f t="shared" si="117"/>
        <v>347.33299999999997</v>
      </c>
      <c r="J401" s="303">
        <f t="shared" si="118"/>
        <v>80.480000460653045</v>
      </c>
      <c r="K401" s="338">
        <v>7.22</v>
      </c>
      <c r="L401" s="308">
        <f t="shared" si="119"/>
        <v>83.187999999999988</v>
      </c>
      <c r="M401" s="303">
        <f t="shared" si="123"/>
        <v>0</v>
      </c>
      <c r="N401" s="303">
        <f t="shared" si="124"/>
        <v>22.532288138438037</v>
      </c>
      <c r="O401" s="303">
        <f t="shared" si="125"/>
        <v>0</v>
      </c>
      <c r="P401" s="303">
        <f t="shared" si="126"/>
        <v>0</v>
      </c>
      <c r="Q401" s="303">
        <f t="shared" si="127"/>
        <v>42.240747316848442</v>
      </c>
      <c r="R401" s="303">
        <f t="shared" si="120"/>
        <v>83.187999999999988</v>
      </c>
      <c r="S401" s="213">
        <f t="shared" si="121"/>
        <v>0</v>
      </c>
      <c r="T401" s="378">
        <f t="shared" si="122"/>
        <v>200</v>
      </c>
      <c r="U401" s="303">
        <f t="shared" si="128"/>
        <v>0</v>
      </c>
      <c r="V401" s="303">
        <f t="shared" si="129"/>
        <v>42.240747316848442</v>
      </c>
      <c r="W401" s="303">
        <f t="shared" si="130"/>
        <v>38.239253143804603</v>
      </c>
      <c r="X401" s="378">
        <f t="shared" si="131"/>
        <v>147.33299999999997</v>
      </c>
      <c r="Y401" s="379">
        <f t="shared" si="132"/>
        <v>5633.9038834361627</v>
      </c>
    </row>
    <row r="402" spans="1:25" x14ac:dyDescent="0.25">
      <c r="A402" s="202">
        <f>'09-2022'!A408</f>
        <v>44821.541666665704</v>
      </c>
      <c r="B402" s="362">
        <v>405.9</v>
      </c>
      <c r="C402" s="363">
        <v>36263.106</v>
      </c>
      <c r="D402" s="364">
        <v>18.329999999999998</v>
      </c>
      <c r="E402" s="364">
        <v>1637.6020000000001</v>
      </c>
      <c r="F402" s="239">
        <f t="shared" si="115"/>
        <v>387.57</v>
      </c>
      <c r="G402" s="239">
        <f t="shared" si="116"/>
        <v>34625.504000000001</v>
      </c>
      <c r="H402" s="216">
        <f>'09-2022'!P408</f>
        <v>0</v>
      </c>
      <c r="I402" s="307">
        <f t="shared" si="117"/>
        <v>387.57</v>
      </c>
      <c r="J402" s="303">
        <f t="shared" si="118"/>
        <v>89.340000516035815</v>
      </c>
      <c r="K402" s="338">
        <v>7.22</v>
      </c>
      <c r="L402" s="308">
        <f t="shared" si="119"/>
        <v>83.187999999999988</v>
      </c>
      <c r="M402" s="303">
        <f t="shared" si="123"/>
        <v>0</v>
      </c>
      <c r="N402" s="303">
        <f t="shared" si="124"/>
        <v>22.532288138438037</v>
      </c>
      <c r="O402" s="303">
        <f t="shared" si="125"/>
        <v>0</v>
      </c>
      <c r="P402" s="303">
        <f t="shared" si="126"/>
        <v>0</v>
      </c>
      <c r="Q402" s="303">
        <f t="shared" si="127"/>
        <v>42.240747316848442</v>
      </c>
      <c r="R402" s="303">
        <f t="shared" si="120"/>
        <v>83.187999999999988</v>
      </c>
      <c r="S402" s="213">
        <f t="shared" si="121"/>
        <v>6.1520005160358266</v>
      </c>
      <c r="T402" s="378">
        <f t="shared" si="122"/>
        <v>200</v>
      </c>
      <c r="U402" s="303">
        <f t="shared" si="128"/>
        <v>1230.4001032071653</v>
      </c>
      <c r="V402" s="303">
        <f t="shared" si="129"/>
        <v>42.240747316848442</v>
      </c>
      <c r="W402" s="303">
        <f t="shared" si="130"/>
        <v>47.099253199187373</v>
      </c>
      <c r="X402" s="378">
        <f t="shared" si="131"/>
        <v>187.57</v>
      </c>
      <c r="Y402" s="379">
        <f t="shared" si="132"/>
        <v>8834.4069225715757</v>
      </c>
    </row>
    <row r="403" spans="1:25" x14ac:dyDescent="0.25">
      <c r="A403" s="202">
        <f>'09-2022'!A409</f>
        <v>44821.583333332368</v>
      </c>
      <c r="B403" s="362">
        <v>446.1</v>
      </c>
      <c r="C403" s="363">
        <v>43989.921000000002</v>
      </c>
      <c r="D403" s="364">
        <v>27.552</v>
      </c>
      <c r="E403" s="364">
        <v>2716.9029999999998</v>
      </c>
      <c r="F403" s="239">
        <f t="shared" si="115"/>
        <v>418.548</v>
      </c>
      <c r="G403" s="239">
        <f t="shared" si="116"/>
        <v>41273.018000000004</v>
      </c>
      <c r="H403" s="216">
        <f>'09-2022'!P409</f>
        <v>0</v>
      </c>
      <c r="I403" s="307">
        <f t="shared" si="117"/>
        <v>418.548</v>
      </c>
      <c r="J403" s="303">
        <f t="shared" si="118"/>
        <v>98.609999331020589</v>
      </c>
      <c r="K403" s="338">
        <v>7.22</v>
      </c>
      <c r="L403" s="308">
        <f t="shared" si="119"/>
        <v>83.187999999999988</v>
      </c>
      <c r="M403" s="303">
        <f t="shared" si="123"/>
        <v>0</v>
      </c>
      <c r="N403" s="303">
        <f t="shared" si="124"/>
        <v>22.532288138438037</v>
      </c>
      <c r="O403" s="303">
        <f t="shared" si="125"/>
        <v>0</v>
      </c>
      <c r="P403" s="303">
        <f t="shared" si="126"/>
        <v>0</v>
      </c>
      <c r="Q403" s="303">
        <f t="shared" si="127"/>
        <v>42.240747316848442</v>
      </c>
      <c r="R403" s="303">
        <f t="shared" si="120"/>
        <v>83.187999999999988</v>
      </c>
      <c r="S403" s="213">
        <f t="shared" si="121"/>
        <v>15.421999331020601</v>
      </c>
      <c r="T403" s="378">
        <f t="shared" si="122"/>
        <v>200</v>
      </c>
      <c r="U403" s="303">
        <f t="shared" si="128"/>
        <v>3084.3998662041204</v>
      </c>
      <c r="V403" s="303">
        <f t="shared" si="129"/>
        <v>42.240747316848442</v>
      </c>
      <c r="W403" s="303">
        <f t="shared" si="130"/>
        <v>56.369252014172147</v>
      </c>
      <c r="X403" s="378">
        <f t="shared" si="131"/>
        <v>218.548</v>
      </c>
      <c r="Y403" s="379">
        <f t="shared" si="132"/>
        <v>12319.387289193295</v>
      </c>
    </row>
    <row r="404" spans="1:25" x14ac:dyDescent="0.25">
      <c r="A404" s="202">
        <f>'09-2022'!A410</f>
        <v>44821.624999999032</v>
      </c>
      <c r="B404" s="362">
        <v>456.5</v>
      </c>
      <c r="C404" s="363">
        <v>51776.23</v>
      </c>
      <c r="D404" s="364">
        <v>11.205</v>
      </c>
      <c r="E404" s="364">
        <v>1270.8710000000001</v>
      </c>
      <c r="F404" s="239">
        <f t="shared" si="115"/>
        <v>445.29500000000002</v>
      </c>
      <c r="G404" s="239">
        <f t="shared" si="116"/>
        <v>50505.359000000004</v>
      </c>
      <c r="H404" s="216">
        <f>'09-2022'!P410</f>
        <v>0</v>
      </c>
      <c r="I404" s="307">
        <f t="shared" si="117"/>
        <v>445.29500000000002</v>
      </c>
      <c r="J404" s="303">
        <f t="shared" si="118"/>
        <v>113.42000022457023</v>
      </c>
      <c r="K404" s="338">
        <v>7.22</v>
      </c>
      <c r="L404" s="308">
        <f t="shared" si="119"/>
        <v>83.187999999999988</v>
      </c>
      <c r="M404" s="303">
        <f t="shared" si="123"/>
        <v>0</v>
      </c>
      <c r="N404" s="303">
        <f t="shared" si="124"/>
        <v>22.532288138438037</v>
      </c>
      <c r="O404" s="303">
        <f t="shared" si="125"/>
        <v>0</v>
      </c>
      <c r="P404" s="303">
        <f t="shared" si="126"/>
        <v>0</v>
      </c>
      <c r="Q404" s="303">
        <f t="shared" si="127"/>
        <v>42.240747316848442</v>
      </c>
      <c r="R404" s="303">
        <f t="shared" si="120"/>
        <v>83.187999999999988</v>
      </c>
      <c r="S404" s="213">
        <f t="shared" si="121"/>
        <v>30.232000224570243</v>
      </c>
      <c r="T404" s="378">
        <f t="shared" si="122"/>
        <v>200</v>
      </c>
      <c r="U404" s="303">
        <f t="shared" si="128"/>
        <v>6046.4000449140485</v>
      </c>
      <c r="V404" s="303">
        <f t="shared" si="129"/>
        <v>42.240747316848442</v>
      </c>
      <c r="W404" s="303">
        <f t="shared" si="130"/>
        <v>71.179252907721789</v>
      </c>
      <c r="X404" s="378">
        <f t="shared" si="131"/>
        <v>245.29500000000002</v>
      </c>
      <c r="Y404" s="379">
        <f t="shared" si="132"/>
        <v>17459.914841999616</v>
      </c>
    </row>
    <row r="405" spans="1:25" x14ac:dyDescent="0.25">
      <c r="A405" s="202">
        <f>'09-2022'!A411</f>
        <v>44821.666666665697</v>
      </c>
      <c r="B405" s="362">
        <v>476.4</v>
      </c>
      <c r="C405" s="363">
        <v>55781.675999999999</v>
      </c>
      <c r="D405" s="364">
        <v>16.048999999999999</v>
      </c>
      <c r="E405" s="364">
        <v>1879.1769999999999</v>
      </c>
      <c r="F405" s="239">
        <f t="shared" si="115"/>
        <v>460.351</v>
      </c>
      <c r="G405" s="239">
        <f t="shared" si="116"/>
        <v>53902.498999999996</v>
      </c>
      <c r="H405" s="216">
        <f>'09-2022'!P411</f>
        <v>0</v>
      </c>
      <c r="I405" s="307">
        <f t="shared" si="117"/>
        <v>460.351</v>
      </c>
      <c r="J405" s="303">
        <f t="shared" si="118"/>
        <v>117.09000089062475</v>
      </c>
      <c r="K405" s="338">
        <v>7.22</v>
      </c>
      <c r="L405" s="308">
        <f t="shared" si="119"/>
        <v>83.187999999999988</v>
      </c>
      <c r="M405" s="303">
        <f t="shared" si="123"/>
        <v>0</v>
      </c>
      <c r="N405" s="303">
        <f t="shared" si="124"/>
        <v>22.532288138438037</v>
      </c>
      <c r="O405" s="303">
        <f t="shared" si="125"/>
        <v>0</v>
      </c>
      <c r="P405" s="303">
        <f t="shared" si="126"/>
        <v>0</v>
      </c>
      <c r="Q405" s="303">
        <f t="shared" si="127"/>
        <v>42.240747316848442</v>
      </c>
      <c r="R405" s="303">
        <f t="shared" si="120"/>
        <v>83.187999999999988</v>
      </c>
      <c r="S405" s="213">
        <f t="shared" si="121"/>
        <v>33.902000890624763</v>
      </c>
      <c r="T405" s="378">
        <f t="shared" si="122"/>
        <v>200</v>
      </c>
      <c r="U405" s="303">
        <f t="shared" si="128"/>
        <v>6780.4001781249526</v>
      </c>
      <c r="V405" s="303">
        <f t="shared" si="129"/>
        <v>42.240747316848442</v>
      </c>
      <c r="W405" s="303">
        <f t="shared" si="130"/>
        <v>74.849253573776309</v>
      </c>
      <c r="X405" s="378">
        <f t="shared" si="131"/>
        <v>260.351</v>
      </c>
      <c r="Y405" s="379">
        <f t="shared" si="132"/>
        <v>19487.078017186235</v>
      </c>
    </row>
    <row r="406" spans="1:25" x14ac:dyDescent="0.25">
      <c r="A406" s="202">
        <f>'09-2022'!A412</f>
        <v>44821.708333332361</v>
      </c>
      <c r="B406" s="362">
        <v>487.95</v>
      </c>
      <c r="C406" s="363">
        <v>65936.683499999999</v>
      </c>
      <c r="D406" s="364">
        <v>15.814</v>
      </c>
      <c r="E406" s="364">
        <v>2136.9459999999999</v>
      </c>
      <c r="F406" s="239">
        <f t="shared" si="115"/>
        <v>472.13599999999997</v>
      </c>
      <c r="G406" s="239">
        <f t="shared" si="116"/>
        <v>63799.737500000003</v>
      </c>
      <c r="H406" s="216">
        <f>'09-2022'!P412</f>
        <v>0</v>
      </c>
      <c r="I406" s="307">
        <f t="shared" si="117"/>
        <v>472.13599999999997</v>
      </c>
      <c r="J406" s="303">
        <f t="shared" si="118"/>
        <v>135.12999961875394</v>
      </c>
      <c r="K406" s="338">
        <v>7.22</v>
      </c>
      <c r="L406" s="308">
        <f t="shared" si="119"/>
        <v>83.187999999999988</v>
      </c>
      <c r="M406" s="303">
        <f t="shared" si="123"/>
        <v>0</v>
      </c>
      <c r="N406" s="303">
        <f t="shared" si="124"/>
        <v>22.532288138438037</v>
      </c>
      <c r="O406" s="303">
        <f t="shared" si="125"/>
        <v>0</v>
      </c>
      <c r="P406" s="303">
        <f t="shared" si="126"/>
        <v>0</v>
      </c>
      <c r="Q406" s="303">
        <f t="shared" si="127"/>
        <v>42.240747316848442</v>
      </c>
      <c r="R406" s="303">
        <f t="shared" si="120"/>
        <v>83.187999999999988</v>
      </c>
      <c r="S406" s="213">
        <f t="shared" si="121"/>
        <v>51.941999618753954</v>
      </c>
      <c r="T406" s="378">
        <f t="shared" si="122"/>
        <v>200</v>
      </c>
      <c r="U406" s="303">
        <f t="shared" si="128"/>
        <v>10388.399923750791</v>
      </c>
      <c r="V406" s="303">
        <f t="shared" si="129"/>
        <v>42.240747316848442</v>
      </c>
      <c r="W406" s="303">
        <f t="shared" si="130"/>
        <v>92.889252301905501</v>
      </c>
      <c r="X406" s="378">
        <f t="shared" si="131"/>
        <v>272.13599999999997</v>
      </c>
      <c r="Y406" s="379">
        <f t="shared" si="132"/>
        <v>25278.509564431351</v>
      </c>
    </row>
    <row r="407" spans="1:25" x14ac:dyDescent="0.25">
      <c r="A407" s="202">
        <f>'09-2022'!A413</f>
        <v>44821.749999999025</v>
      </c>
      <c r="B407" s="362">
        <v>481.85</v>
      </c>
      <c r="C407" s="363">
        <v>68625.077000000005</v>
      </c>
      <c r="D407" s="364">
        <v>20.792999999999999</v>
      </c>
      <c r="E407" s="364">
        <v>2961.3389999999999</v>
      </c>
      <c r="F407" s="239">
        <f t="shared" si="115"/>
        <v>461.05700000000002</v>
      </c>
      <c r="G407" s="239">
        <f t="shared" si="116"/>
        <v>65663.738000000012</v>
      </c>
      <c r="H407" s="216">
        <f>'09-2022'!P413</f>
        <v>0</v>
      </c>
      <c r="I407" s="307">
        <f t="shared" si="117"/>
        <v>461.05700000000002</v>
      </c>
      <c r="J407" s="303">
        <f t="shared" si="118"/>
        <v>142.42000013013578</v>
      </c>
      <c r="K407" s="338">
        <v>7.22</v>
      </c>
      <c r="L407" s="308">
        <f t="shared" si="119"/>
        <v>83.187999999999988</v>
      </c>
      <c r="M407" s="303">
        <f t="shared" si="123"/>
        <v>0</v>
      </c>
      <c r="N407" s="303">
        <f t="shared" si="124"/>
        <v>22.532288138438037</v>
      </c>
      <c r="O407" s="303">
        <f t="shared" si="125"/>
        <v>0</v>
      </c>
      <c r="P407" s="303">
        <f t="shared" si="126"/>
        <v>0</v>
      </c>
      <c r="Q407" s="303">
        <f t="shared" si="127"/>
        <v>42.240747316848442</v>
      </c>
      <c r="R407" s="303">
        <f t="shared" si="120"/>
        <v>83.187999999999988</v>
      </c>
      <c r="S407" s="213">
        <f t="shared" si="121"/>
        <v>59.232000130135788</v>
      </c>
      <c r="T407" s="378">
        <f t="shared" si="122"/>
        <v>200</v>
      </c>
      <c r="U407" s="303">
        <f t="shared" si="128"/>
        <v>11846.400026027157</v>
      </c>
      <c r="V407" s="303">
        <f t="shared" si="129"/>
        <v>42.240747316848442</v>
      </c>
      <c r="W407" s="303">
        <f t="shared" si="130"/>
        <v>100.17925281328733</v>
      </c>
      <c r="X407" s="378">
        <f t="shared" si="131"/>
        <v>261.05700000000002</v>
      </c>
      <c r="Y407" s="379">
        <f t="shared" si="132"/>
        <v>26152.495201678354</v>
      </c>
    </row>
    <row r="408" spans="1:25" x14ac:dyDescent="0.25">
      <c r="A408" s="202">
        <f>'09-2022'!A414</f>
        <v>44821.791666665689</v>
      </c>
      <c r="B408" s="362">
        <v>442.5</v>
      </c>
      <c r="C408" s="363">
        <v>52546.875</v>
      </c>
      <c r="D408" s="364">
        <v>5.952</v>
      </c>
      <c r="E408" s="364">
        <v>706.8</v>
      </c>
      <c r="F408" s="239">
        <f t="shared" si="115"/>
        <v>436.548</v>
      </c>
      <c r="G408" s="239">
        <f t="shared" si="116"/>
        <v>51840.074999999997</v>
      </c>
      <c r="H408" s="216">
        <f>'09-2022'!P414</f>
        <v>0</v>
      </c>
      <c r="I408" s="307">
        <f t="shared" si="117"/>
        <v>436.548</v>
      </c>
      <c r="J408" s="303">
        <f t="shared" si="118"/>
        <v>118.74999999999999</v>
      </c>
      <c r="K408" s="338">
        <v>7.22</v>
      </c>
      <c r="L408" s="308">
        <f t="shared" si="119"/>
        <v>83.187999999999988</v>
      </c>
      <c r="M408" s="303">
        <f t="shared" si="123"/>
        <v>0</v>
      </c>
      <c r="N408" s="303">
        <f t="shared" si="124"/>
        <v>22.532288138438037</v>
      </c>
      <c r="O408" s="303">
        <f t="shared" si="125"/>
        <v>0</v>
      </c>
      <c r="P408" s="303">
        <f t="shared" si="126"/>
        <v>0</v>
      </c>
      <c r="Q408" s="303">
        <f t="shared" si="127"/>
        <v>42.240747316848442</v>
      </c>
      <c r="R408" s="303">
        <f t="shared" si="120"/>
        <v>83.187999999999988</v>
      </c>
      <c r="S408" s="213">
        <f t="shared" si="121"/>
        <v>35.561999999999998</v>
      </c>
      <c r="T408" s="378">
        <f t="shared" si="122"/>
        <v>200</v>
      </c>
      <c r="U408" s="303">
        <f t="shared" si="128"/>
        <v>7112.4</v>
      </c>
      <c r="V408" s="303">
        <f t="shared" si="129"/>
        <v>42.240747316848442</v>
      </c>
      <c r="W408" s="303">
        <f t="shared" si="130"/>
        <v>76.509252683151544</v>
      </c>
      <c r="X408" s="378">
        <f t="shared" si="131"/>
        <v>236.548</v>
      </c>
      <c r="Y408" s="379">
        <f t="shared" si="132"/>
        <v>18098.110703694132</v>
      </c>
    </row>
    <row r="409" spans="1:25" x14ac:dyDescent="0.25">
      <c r="A409" s="202">
        <f>'09-2022'!A415</f>
        <v>44821.833333332354</v>
      </c>
      <c r="B409" s="362">
        <v>416.65</v>
      </c>
      <c r="C409" s="363">
        <v>47648.093999999997</v>
      </c>
      <c r="D409" s="364">
        <v>7.7069999999999999</v>
      </c>
      <c r="E409" s="364">
        <v>881.37300000000005</v>
      </c>
      <c r="F409" s="239">
        <f t="shared" si="115"/>
        <v>408.94299999999998</v>
      </c>
      <c r="G409" s="239">
        <f t="shared" si="116"/>
        <v>46766.720999999998</v>
      </c>
      <c r="H409" s="216">
        <f>'09-2022'!P415</f>
        <v>0</v>
      </c>
      <c r="I409" s="307">
        <f t="shared" si="117"/>
        <v>408.94299999999998</v>
      </c>
      <c r="J409" s="303">
        <f t="shared" si="118"/>
        <v>114.35999882624229</v>
      </c>
      <c r="K409" s="338">
        <v>7.22</v>
      </c>
      <c r="L409" s="308">
        <f t="shared" si="119"/>
        <v>83.187999999999988</v>
      </c>
      <c r="M409" s="303">
        <f t="shared" si="123"/>
        <v>0</v>
      </c>
      <c r="N409" s="303">
        <f t="shared" si="124"/>
        <v>22.532288138438037</v>
      </c>
      <c r="O409" s="303">
        <f t="shared" si="125"/>
        <v>0</v>
      </c>
      <c r="P409" s="303">
        <f t="shared" si="126"/>
        <v>0</v>
      </c>
      <c r="Q409" s="303">
        <f t="shared" si="127"/>
        <v>42.240747316848442</v>
      </c>
      <c r="R409" s="303">
        <f t="shared" si="120"/>
        <v>83.187999999999988</v>
      </c>
      <c r="S409" s="213">
        <f t="shared" si="121"/>
        <v>31.171998826242302</v>
      </c>
      <c r="T409" s="378">
        <f t="shared" si="122"/>
        <v>200</v>
      </c>
      <c r="U409" s="303">
        <f t="shared" si="128"/>
        <v>6234.3997652484604</v>
      </c>
      <c r="V409" s="303">
        <f t="shared" si="129"/>
        <v>42.240747316848442</v>
      </c>
      <c r="W409" s="303">
        <f t="shared" si="130"/>
        <v>72.119251509393848</v>
      </c>
      <c r="X409" s="378">
        <f t="shared" si="131"/>
        <v>208.94299999999998</v>
      </c>
      <c r="Y409" s="379">
        <f t="shared" si="132"/>
        <v>15068.812768127278</v>
      </c>
    </row>
    <row r="410" spans="1:25" x14ac:dyDescent="0.25">
      <c r="A410" s="202">
        <f>'09-2022'!A416</f>
        <v>44821.874999999018</v>
      </c>
      <c r="B410" s="362">
        <v>416.1</v>
      </c>
      <c r="C410" s="363">
        <v>40361.699999999997</v>
      </c>
      <c r="D410" s="364">
        <v>19.577000000000002</v>
      </c>
      <c r="E410" s="364">
        <v>1898.9690000000001</v>
      </c>
      <c r="F410" s="239">
        <f t="shared" si="115"/>
        <v>396.52300000000002</v>
      </c>
      <c r="G410" s="239">
        <f t="shared" si="116"/>
        <v>38462.731</v>
      </c>
      <c r="H410" s="216">
        <f>'09-2022'!P416</f>
        <v>0</v>
      </c>
      <c r="I410" s="307">
        <f t="shared" si="117"/>
        <v>396.52300000000002</v>
      </c>
      <c r="J410" s="303">
        <f t="shared" si="118"/>
        <v>97</v>
      </c>
      <c r="K410" s="338">
        <v>7.22</v>
      </c>
      <c r="L410" s="308">
        <f t="shared" si="119"/>
        <v>83.187999999999988</v>
      </c>
      <c r="M410" s="303">
        <f t="shared" si="123"/>
        <v>0</v>
      </c>
      <c r="N410" s="303">
        <f t="shared" si="124"/>
        <v>22.532288138438037</v>
      </c>
      <c r="O410" s="303">
        <f t="shared" si="125"/>
        <v>0</v>
      </c>
      <c r="P410" s="303">
        <f t="shared" si="126"/>
        <v>0</v>
      </c>
      <c r="Q410" s="303">
        <f t="shared" si="127"/>
        <v>42.240747316848442</v>
      </c>
      <c r="R410" s="303">
        <f t="shared" si="120"/>
        <v>83.187999999999988</v>
      </c>
      <c r="S410" s="213">
        <f t="shared" si="121"/>
        <v>13.812000000000012</v>
      </c>
      <c r="T410" s="378">
        <f t="shared" si="122"/>
        <v>200</v>
      </c>
      <c r="U410" s="303">
        <f t="shared" si="128"/>
        <v>2762.4000000000024</v>
      </c>
      <c r="V410" s="303">
        <f t="shared" si="129"/>
        <v>42.240747316848442</v>
      </c>
      <c r="W410" s="303">
        <f t="shared" si="130"/>
        <v>54.759252683151558</v>
      </c>
      <c r="X410" s="378">
        <f t="shared" si="131"/>
        <v>196.52300000000002</v>
      </c>
      <c r="Y410" s="379">
        <f t="shared" si="132"/>
        <v>10761.452615050996</v>
      </c>
    </row>
    <row r="411" spans="1:25" x14ac:dyDescent="0.25">
      <c r="A411" s="202">
        <f>'09-2022'!A417</f>
        <v>44821.916666665682</v>
      </c>
      <c r="B411" s="362">
        <v>366.55</v>
      </c>
      <c r="C411" s="363">
        <v>29862.8285</v>
      </c>
      <c r="D411" s="364">
        <v>2.2200000000000002</v>
      </c>
      <c r="E411" s="364">
        <v>180.864</v>
      </c>
      <c r="F411" s="239">
        <f t="shared" si="115"/>
        <v>364.33</v>
      </c>
      <c r="G411" s="239">
        <f t="shared" si="116"/>
        <v>29681.964499999998</v>
      </c>
      <c r="H411" s="216">
        <f>'09-2022'!P417</f>
        <v>0</v>
      </c>
      <c r="I411" s="307">
        <f t="shared" si="117"/>
        <v>364.33</v>
      </c>
      <c r="J411" s="303">
        <f t="shared" si="118"/>
        <v>81.469998353141378</v>
      </c>
      <c r="K411" s="338">
        <v>7.22</v>
      </c>
      <c r="L411" s="308">
        <f t="shared" si="119"/>
        <v>83.187999999999988</v>
      </c>
      <c r="M411" s="303">
        <f t="shared" si="123"/>
        <v>0</v>
      </c>
      <c r="N411" s="303">
        <f t="shared" si="124"/>
        <v>22.532288138438037</v>
      </c>
      <c r="O411" s="303">
        <f t="shared" si="125"/>
        <v>0</v>
      </c>
      <c r="P411" s="303">
        <f t="shared" si="126"/>
        <v>0</v>
      </c>
      <c r="Q411" s="303">
        <f t="shared" si="127"/>
        <v>42.240747316848442</v>
      </c>
      <c r="R411" s="303">
        <f t="shared" si="120"/>
        <v>83.187999999999988</v>
      </c>
      <c r="S411" s="213">
        <f t="shared" si="121"/>
        <v>0</v>
      </c>
      <c r="T411" s="378">
        <f t="shared" si="122"/>
        <v>200</v>
      </c>
      <c r="U411" s="303">
        <f t="shared" si="128"/>
        <v>0</v>
      </c>
      <c r="V411" s="303">
        <f t="shared" si="129"/>
        <v>42.240747316848442</v>
      </c>
      <c r="W411" s="303">
        <f t="shared" si="130"/>
        <v>39.229251036292936</v>
      </c>
      <c r="X411" s="378">
        <f t="shared" si="131"/>
        <v>164.32999999999998</v>
      </c>
      <c r="Y411" s="379">
        <f t="shared" si="132"/>
        <v>6446.5428227940174</v>
      </c>
    </row>
    <row r="412" spans="1:25" x14ac:dyDescent="0.25">
      <c r="A412" s="202">
        <f>'09-2022'!A418</f>
        <v>44821.958333332346</v>
      </c>
      <c r="B412" s="362">
        <v>328.48599999999999</v>
      </c>
      <c r="C412" s="363">
        <v>24979.250012</v>
      </c>
      <c r="D412" s="364">
        <v>0</v>
      </c>
      <c r="E412" s="364">
        <v>0</v>
      </c>
      <c r="F412" s="239">
        <f t="shared" si="115"/>
        <v>328.48599999999999</v>
      </c>
      <c r="G412" s="239">
        <f t="shared" si="116"/>
        <v>24979.250012</v>
      </c>
      <c r="H412" s="216">
        <f>'09-2022'!P418</f>
        <v>0</v>
      </c>
      <c r="I412" s="307">
        <f t="shared" si="117"/>
        <v>328.48599999999999</v>
      </c>
      <c r="J412" s="303">
        <f t="shared" si="118"/>
        <v>76.04357571403348</v>
      </c>
      <c r="K412" s="338">
        <v>7.22</v>
      </c>
      <c r="L412" s="308">
        <f t="shared" si="119"/>
        <v>83.187999999999988</v>
      </c>
      <c r="M412" s="303">
        <f t="shared" si="123"/>
        <v>0</v>
      </c>
      <c r="N412" s="303">
        <f t="shared" si="124"/>
        <v>22.532288138438037</v>
      </c>
      <c r="O412" s="303">
        <f t="shared" si="125"/>
        <v>0</v>
      </c>
      <c r="P412" s="303">
        <f t="shared" si="126"/>
        <v>0</v>
      </c>
      <c r="Q412" s="303">
        <f t="shared" si="127"/>
        <v>42.240747316848442</v>
      </c>
      <c r="R412" s="303">
        <f t="shared" si="120"/>
        <v>83.187999999999988</v>
      </c>
      <c r="S412" s="213">
        <f t="shared" si="121"/>
        <v>0</v>
      </c>
      <c r="T412" s="378">
        <f t="shared" si="122"/>
        <v>200</v>
      </c>
      <c r="U412" s="303">
        <f t="shared" si="128"/>
        <v>0</v>
      </c>
      <c r="V412" s="303">
        <f t="shared" si="129"/>
        <v>42.240747316848442</v>
      </c>
      <c r="W412" s="303">
        <f t="shared" si="130"/>
        <v>33.802828397185039</v>
      </c>
      <c r="X412" s="378">
        <f t="shared" si="131"/>
        <v>128.48599999999999</v>
      </c>
      <c r="Y412" s="379">
        <f t="shared" si="132"/>
        <v>4343.1902094407169</v>
      </c>
    </row>
    <row r="413" spans="1:25" x14ac:dyDescent="0.25">
      <c r="A413" s="202">
        <f>'09-2022'!A419</f>
        <v>44821.99999999901</v>
      </c>
      <c r="B413" s="362">
        <v>292.25</v>
      </c>
      <c r="C413" s="363">
        <v>19047.919749999997</v>
      </c>
      <c r="D413" s="364">
        <v>0</v>
      </c>
      <c r="E413" s="364">
        <v>0</v>
      </c>
      <c r="F413" s="239">
        <f t="shared" si="115"/>
        <v>292.25</v>
      </c>
      <c r="G413" s="239">
        <f t="shared" si="116"/>
        <v>19047.919749999997</v>
      </c>
      <c r="H413" s="216">
        <f>'09-2022'!P419</f>
        <v>0</v>
      </c>
      <c r="I413" s="307">
        <f t="shared" si="117"/>
        <v>292.25</v>
      </c>
      <c r="J413" s="303">
        <f t="shared" si="118"/>
        <v>65.176799828913587</v>
      </c>
      <c r="K413" s="338">
        <v>7.22</v>
      </c>
      <c r="L413" s="308">
        <f t="shared" si="119"/>
        <v>83.187999999999988</v>
      </c>
      <c r="M413" s="303">
        <f t="shared" si="123"/>
        <v>0</v>
      </c>
      <c r="N413" s="303">
        <f t="shared" si="124"/>
        <v>22.532288138438037</v>
      </c>
      <c r="O413" s="303">
        <f t="shared" si="125"/>
        <v>0</v>
      </c>
      <c r="P413" s="303">
        <f t="shared" si="126"/>
        <v>0</v>
      </c>
      <c r="Q413" s="303">
        <f t="shared" si="127"/>
        <v>42.240747316848442</v>
      </c>
      <c r="R413" s="303">
        <f t="shared" si="120"/>
        <v>83.187999999999988</v>
      </c>
      <c r="S413" s="213">
        <f t="shared" si="121"/>
        <v>0</v>
      </c>
      <c r="T413" s="378">
        <f t="shared" si="122"/>
        <v>200</v>
      </c>
      <c r="U413" s="303">
        <f t="shared" si="128"/>
        <v>0</v>
      </c>
      <c r="V413" s="303">
        <f t="shared" si="129"/>
        <v>42.240747316848442</v>
      </c>
      <c r="W413" s="303">
        <f t="shared" si="130"/>
        <v>22.936052512065146</v>
      </c>
      <c r="X413" s="378">
        <f t="shared" si="131"/>
        <v>92.25</v>
      </c>
      <c r="Y413" s="379">
        <f t="shared" si="132"/>
        <v>2115.8508442380098</v>
      </c>
    </row>
    <row r="414" spans="1:25" x14ac:dyDescent="0.25">
      <c r="A414" s="202">
        <f>'09-2022'!A420</f>
        <v>44822.041666665675</v>
      </c>
      <c r="B414" s="360">
        <v>270.29399999999998</v>
      </c>
      <c r="C414" s="361">
        <v>14248.836432</v>
      </c>
      <c r="D414" s="364">
        <v>0</v>
      </c>
      <c r="E414" s="364">
        <v>0</v>
      </c>
      <c r="F414" s="239">
        <f t="shared" si="115"/>
        <v>270.29399999999998</v>
      </c>
      <c r="G414" s="239">
        <f t="shared" si="116"/>
        <v>14248.836432</v>
      </c>
      <c r="H414" s="216">
        <f>'09-2022'!P420</f>
        <v>0</v>
      </c>
      <c r="I414" s="307">
        <f t="shared" si="117"/>
        <v>270.29399999999998</v>
      </c>
      <c r="J414" s="303">
        <f t="shared" si="118"/>
        <v>52.716066327776424</v>
      </c>
      <c r="K414" s="338">
        <v>7.22</v>
      </c>
      <c r="L414" s="308">
        <f t="shared" si="119"/>
        <v>83.187999999999988</v>
      </c>
      <c r="M414" s="303">
        <f t="shared" si="123"/>
        <v>0</v>
      </c>
      <c r="N414" s="303">
        <f t="shared" si="124"/>
        <v>22.532288138438037</v>
      </c>
      <c r="O414" s="303">
        <f t="shared" si="125"/>
        <v>0</v>
      </c>
      <c r="P414" s="303">
        <f t="shared" si="126"/>
        <v>0</v>
      </c>
      <c r="Q414" s="303">
        <f t="shared" si="127"/>
        <v>42.240747316848442</v>
      </c>
      <c r="R414" s="303">
        <f t="shared" si="120"/>
        <v>83.187999999999988</v>
      </c>
      <c r="S414" s="213">
        <f t="shared" si="121"/>
        <v>0</v>
      </c>
      <c r="T414" s="378">
        <f t="shared" si="122"/>
        <v>200</v>
      </c>
      <c r="U414" s="303">
        <f t="shared" si="128"/>
        <v>0</v>
      </c>
      <c r="V414" s="303">
        <f t="shared" si="129"/>
        <v>42.240747316848442</v>
      </c>
      <c r="W414" s="303">
        <f t="shared" si="130"/>
        <v>10.475319010927983</v>
      </c>
      <c r="X414" s="378">
        <f t="shared" si="131"/>
        <v>70.293999999999983</v>
      </c>
      <c r="Y414" s="379">
        <f t="shared" si="132"/>
        <v>736.35207455417139</v>
      </c>
    </row>
    <row r="415" spans="1:25" x14ac:dyDescent="0.25">
      <c r="A415" s="202">
        <f>'09-2022'!A421</f>
        <v>44822.083333332339</v>
      </c>
      <c r="B415" s="362">
        <v>250.73400000000001</v>
      </c>
      <c r="C415" s="363">
        <v>12653.123815999999</v>
      </c>
      <c r="D415" s="364">
        <v>0</v>
      </c>
      <c r="E415" s="364">
        <v>0</v>
      </c>
      <c r="F415" s="239">
        <f t="shared" si="115"/>
        <v>250.73400000000001</v>
      </c>
      <c r="G415" s="239">
        <f t="shared" si="116"/>
        <v>12653.123815999999</v>
      </c>
      <c r="H415" s="216">
        <f>'09-2022'!P421</f>
        <v>0</v>
      </c>
      <c r="I415" s="307">
        <f t="shared" si="117"/>
        <v>250.73400000000001</v>
      </c>
      <c r="J415" s="303">
        <f t="shared" si="118"/>
        <v>50.464331985291182</v>
      </c>
      <c r="K415" s="338">
        <v>7.22</v>
      </c>
      <c r="L415" s="308">
        <f t="shared" si="119"/>
        <v>83.187999999999988</v>
      </c>
      <c r="M415" s="303">
        <f t="shared" si="123"/>
        <v>0</v>
      </c>
      <c r="N415" s="303">
        <f t="shared" si="124"/>
        <v>22.532288138438037</v>
      </c>
      <c r="O415" s="303">
        <f t="shared" si="125"/>
        <v>0</v>
      </c>
      <c r="P415" s="303">
        <f t="shared" si="126"/>
        <v>0</v>
      </c>
      <c r="Q415" s="303">
        <f t="shared" si="127"/>
        <v>42.240747316848442</v>
      </c>
      <c r="R415" s="303">
        <f t="shared" si="120"/>
        <v>83.187999999999988</v>
      </c>
      <c r="S415" s="213">
        <f t="shared" si="121"/>
        <v>0</v>
      </c>
      <c r="T415" s="378">
        <f t="shared" si="122"/>
        <v>200</v>
      </c>
      <c r="U415" s="303">
        <f t="shared" si="128"/>
        <v>0</v>
      </c>
      <c r="V415" s="303">
        <f t="shared" si="129"/>
        <v>42.240747316848442</v>
      </c>
      <c r="W415" s="303">
        <f t="shared" si="130"/>
        <v>8.2235846684427401</v>
      </c>
      <c r="X415" s="378">
        <f t="shared" si="131"/>
        <v>50.734000000000009</v>
      </c>
      <c r="Y415" s="379">
        <f t="shared" si="132"/>
        <v>417.21534456877407</v>
      </c>
    </row>
    <row r="416" spans="1:25" x14ac:dyDescent="0.25">
      <c r="A416" s="202">
        <f>'09-2022'!A422</f>
        <v>44822.124999999003</v>
      </c>
      <c r="B416" s="362">
        <v>237.94300000000001</v>
      </c>
      <c r="C416" s="363">
        <v>11658.252672000001</v>
      </c>
      <c r="D416" s="364">
        <v>0</v>
      </c>
      <c r="E416" s="364">
        <v>0</v>
      </c>
      <c r="F416" s="239">
        <f t="shared" si="115"/>
        <v>237.94300000000001</v>
      </c>
      <c r="G416" s="239">
        <f t="shared" si="116"/>
        <v>11658.252672000001</v>
      </c>
      <c r="H416" s="216">
        <f>'09-2022'!P422</f>
        <v>0</v>
      </c>
      <c r="I416" s="307">
        <f t="shared" si="117"/>
        <v>237.94300000000001</v>
      </c>
      <c r="J416" s="303">
        <f t="shared" si="118"/>
        <v>48.995989257931519</v>
      </c>
      <c r="K416" s="338">
        <v>7.22</v>
      </c>
      <c r="L416" s="308">
        <f t="shared" si="119"/>
        <v>83.187999999999988</v>
      </c>
      <c r="M416" s="303">
        <f t="shared" si="123"/>
        <v>0</v>
      </c>
      <c r="N416" s="303">
        <f t="shared" si="124"/>
        <v>22.532288138438037</v>
      </c>
      <c r="O416" s="303">
        <f t="shared" si="125"/>
        <v>0</v>
      </c>
      <c r="P416" s="303">
        <f t="shared" si="126"/>
        <v>0</v>
      </c>
      <c r="Q416" s="303">
        <f t="shared" si="127"/>
        <v>42.240747316848442</v>
      </c>
      <c r="R416" s="303">
        <f t="shared" si="120"/>
        <v>83.187999999999988</v>
      </c>
      <c r="S416" s="213">
        <f t="shared" si="121"/>
        <v>0</v>
      </c>
      <c r="T416" s="378">
        <f t="shared" si="122"/>
        <v>200</v>
      </c>
      <c r="U416" s="303">
        <f t="shared" si="128"/>
        <v>0</v>
      </c>
      <c r="V416" s="303">
        <f t="shared" si="129"/>
        <v>42.240747316848442</v>
      </c>
      <c r="W416" s="303">
        <f t="shared" si="130"/>
        <v>6.755241941083078</v>
      </c>
      <c r="X416" s="378">
        <f t="shared" si="131"/>
        <v>37.943000000000012</v>
      </c>
      <c r="Y416" s="379">
        <f t="shared" si="132"/>
        <v>256.31414497051531</v>
      </c>
    </row>
    <row r="417" spans="1:25" x14ac:dyDescent="0.25">
      <c r="A417" s="202">
        <f>'09-2022'!A423</f>
        <v>44822.166666665667</v>
      </c>
      <c r="B417" s="362">
        <v>228.29700000000003</v>
      </c>
      <c r="C417" s="363">
        <v>10675.676141</v>
      </c>
      <c r="D417" s="364">
        <v>0</v>
      </c>
      <c r="E417" s="364">
        <v>0</v>
      </c>
      <c r="F417" s="239">
        <f t="shared" si="115"/>
        <v>228.29700000000003</v>
      </c>
      <c r="G417" s="239">
        <f t="shared" si="116"/>
        <v>10675.676141</v>
      </c>
      <c r="H417" s="216">
        <f>'09-2022'!P423</f>
        <v>0</v>
      </c>
      <c r="I417" s="307">
        <f t="shared" si="117"/>
        <v>228.29700000000003</v>
      </c>
      <c r="J417" s="303">
        <f t="shared" si="118"/>
        <v>46.762227015685703</v>
      </c>
      <c r="K417" s="338">
        <v>7.22</v>
      </c>
      <c r="L417" s="308">
        <f t="shared" si="119"/>
        <v>83.187999999999988</v>
      </c>
      <c r="M417" s="303">
        <f t="shared" si="123"/>
        <v>0</v>
      </c>
      <c r="N417" s="303">
        <f t="shared" si="124"/>
        <v>22.532288138438037</v>
      </c>
      <c r="O417" s="303">
        <f t="shared" si="125"/>
        <v>0</v>
      </c>
      <c r="P417" s="303">
        <f t="shared" si="126"/>
        <v>0</v>
      </c>
      <c r="Q417" s="303">
        <f t="shared" si="127"/>
        <v>42.240747316848442</v>
      </c>
      <c r="R417" s="303">
        <f t="shared" si="120"/>
        <v>83.187999999999988</v>
      </c>
      <c r="S417" s="213">
        <f t="shared" si="121"/>
        <v>0</v>
      </c>
      <c r="T417" s="378">
        <f t="shared" si="122"/>
        <v>200</v>
      </c>
      <c r="U417" s="303">
        <f t="shared" si="128"/>
        <v>0</v>
      </c>
      <c r="V417" s="303">
        <f t="shared" si="129"/>
        <v>42.240747316848442</v>
      </c>
      <c r="W417" s="303">
        <f t="shared" si="130"/>
        <v>4.5214796988372612</v>
      </c>
      <c r="X417" s="378">
        <f t="shared" si="131"/>
        <v>28.297000000000025</v>
      </c>
      <c r="Y417" s="379">
        <f t="shared" si="132"/>
        <v>127.94431103799809</v>
      </c>
    </row>
    <row r="418" spans="1:25" x14ac:dyDescent="0.25">
      <c r="A418" s="202">
        <f>'09-2022'!A424</f>
        <v>44822.208333332332</v>
      </c>
      <c r="B418" s="362">
        <v>226.05199999999999</v>
      </c>
      <c r="C418" s="363">
        <v>10356.03448</v>
      </c>
      <c r="D418" s="364">
        <v>0</v>
      </c>
      <c r="E418" s="364">
        <v>0</v>
      </c>
      <c r="F418" s="239">
        <f t="shared" si="115"/>
        <v>226.05199999999999</v>
      </c>
      <c r="G418" s="239">
        <f t="shared" si="116"/>
        <v>10356.03448</v>
      </c>
      <c r="H418" s="216">
        <f>'09-2022'!P424</f>
        <v>0</v>
      </c>
      <c r="I418" s="307">
        <f t="shared" si="117"/>
        <v>226.05199999999999</v>
      </c>
      <c r="J418" s="303">
        <f t="shared" si="118"/>
        <v>45.812620459009437</v>
      </c>
      <c r="K418" s="338">
        <v>7.22</v>
      </c>
      <c r="L418" s="308">
        <f t="shared" si="119"/>
        <v>83.187999999999988</v>
      </c>
      <c r="M418" s="303">
        <f t="shared" si="123"/>
        <v>0</v>
      </c>
      <c r="N418" s="303">
        <f t="shared" si="124"/>
        <v>22.532288138438037</v>
      </c>
      <c r="O418" s="303">
        <f t="shared" si="125"/>
        <v>0</v>
      </c>
      <c r="P418" s="303">
        <f t="shared" si="126"/>
        <v>0</v>
      </c>
      <c r="Q418" s="303">
        <f t="shared" si="127"/>
        <v>42.240747316848442</v>
      </c>
      <c r="R418" s="303">
        <f t="shared" si="120"/>
        <v>83.187999999999988</v>
      </c>
      <c r="S418" s="213">
        <f t="shared" si="121"/>
        <v>0</v>
      </c>
      <c r="T418" s="378">
        <f t="shared" si="122"/>
        <v>200</v>
      </c>
      <c r="U418" s="303">
        <f t="shared" si="128"/>
        <v>0</v>
      </c>
      <c r="V418" s="303">
        <f t="shared" si="129"/>
        <v>42.240747316848442</v>
      </c>
      <c r="W418" s="303">
        <f t="shared" si="130"/>
        <v>3.5718731421609959</v>
      </c>
      <c r="X418" s="378">
        <f t="shared" si="131"/>
        <v>26.051999999999992</v>
      </c>
      <c r="Y418" s="379">
        <f t="shared" si="132"/>
        <v>93.054439099578246</v>
      </c>
    </row>
    <row r="419" spans="1:25" x14ac:dyDescent="0.25">
      <c r="A419" s="202">
        <f>'09-2022'!A425</f>
        <v>44822.249999998996</v>
      </c>
      <c r="B419" s="362">
        <v>224.43799999999999</v>
      </c>
      <c r="C419" s="363">
        <v>10502.451178000001</v>
      </c>
      <c r="D419" s="364">
        <v>0</v>
      </c>
      <c r="E419" s="364">
        <v>0</v>
      </c>
      <c r="F419" s="239">
        <f t="shared" si="115"/>
        <v>224.43799999999999</v>
      </c>
      <c r="G419" s="239">
        <f t="shared" si="116"/>
        <v>10502.451178000001</v>
      </c>
      <c r="H419" s="216">
        <f>'09-2022'!P425</f>
        <v>0</v>
      </c>
      <c r="I419" s="307">
        <f t="shared" si="117"/>
        <v>224.43799999999999</v>
      </c>
      <c r="J419" s="303">
        <f t="shared" si="118"/>
        <v>46.794442910737047</v>
      </c>
      <c r="K419" s="338">
        <v>7.22</v>
      </c>
      <c r="L419" s="308">
        <f t="shared" si="119"/>
        <v>83.187999999999988</v>
      </c>
      <c r="M419" s="303">
        <f t="shared" si="123"/>
        <v>0</v>
      </c>
      <c r="N419" s="303">
        <f t="shared" si="124"/>
        <v>22.532288138438037</v>
      </c>
      <c r="O419" s="303">
        <f t="shared" si="125"/>
        <v>0</v>
      </c>
      <c r="P419" s="303">
        <f t="shared" si="126"/>
        <v>0</v>
      </c>
      <c r="Q419" s="303">
        <f t="shared" si="127"/>
        <v>42.240747316848442</v>
      </c>
      <c r="R419" s="303">
        <f t="shared" si="120"/>
        <v>83.187999999999988</v>
      </c>
      <c r="S419" s="213">
        <f t="shared" si="121"/>
        <v>0</v>
      </c>
      <c r="T419" s="378">
        <f t="shared" si="122"/>
        <v>200</v>
      </c>
      <c r="U419" s="303">
        <f t="shared" si="128"/>
        <v>0</v>
      </c>
      <c r="V419" s="303">
        <f t="shared" si="129"/>
        <v>42.240747316848442</v>
      </c>
      <c r="W419" s="303">
        <f t="shared" si="130"/>
        <v>4.5536955938886052</v>
      </c>
      <c r="X419" s="378">
        <f t="shared" si="131"/>
        <v>24.437999999999988</v>
      </c>
      <c r="Y419" s="379">
        <f t="shared" si="132"/>
        <v>111.28321292344968</v>
      </c>
    </row>
    <row r="420" spans="1:25" x14ac:dyDescent="0.25">
      <c r="A420" s="202">
        <f>'09-2022'!A426</f>
        <v>44822.29166666566</v>
      </c>
      <c r="B420" s="362">
        <v>229.01</v>
      </c>
      <c r="C420" s="363">
        <v>10821.45091</v>
      </c>
      <c r="D420" s="364">
        <v>0</v>
      </c>
      <c r="E420" s="364">
        <v>0</v>
      </c>
      <c r="F420" s="239">
        <f t="shared" si="115"/>
        <v>229.01</v>
      </c>
      <c r="G420" s="239">
        <f t="shared" si="116"/>
        <v>10821.45091</v>
      </c>
      <c r="H420" s="216">
        <f>'09-2022'!P426</f>
        <v>0</v>
      </c>
      <c r="I420" s="307">
        <f t="shared" si="117"/>
        <v>229.01</v>
      </c>
      <c r="J420" s="303">
        <f t="shared" si="118"/>
        <v>47.253180690799532</v>
      </c>
      <c r="K420" s="338">
        <v>7.22</v>
      </c>
      <c r="L420" s="308">
        <f t="shared" si="119"/>
        <v>83.187999999999988</v>
      </c>
      <c r="M420" s="303">
        <f t="shared" si="123"/>
        <v>0</v>
      </c>
      <c r="N420" s="303">
        <f t="shared" si="124"/>
        <v>22.532288138438037</v>
      </c>
      <c r="O420" s="303">
        <f t="shared" si="125"/>
        <v>0</v>
      </c>
      <c r="P420" s="303">
        <f t="shared" si="126"/>
        <v>0</v>
      </c>
      <c r="Q420" s="303">
        <f t="shared" si="127"/>
        <v>42.240747316848442</v>
      </c>
      <c r="R420" s="303">
        <f t="shared" si="120"/>
        <v>83.187999999999988</v>
      </c>
      <c r="S420" s="213">
        <f t="shared" si="121"/>
        <v>0</v>
      </c>
      <c r="T420" s="378">
        <f t="shared" si="122"/>
        <v>200</v>
      </c>
      <c r="U420" s="303">
        <f t="shared" si="128"/>
        <v>0</v>
      </c>
      <c r="V420" s="303">
        <f t="shared" si="129"/>
        <v>42.240747316848442</v>
      </c>
      <c r="W420" s="303">
        <f t="shared" si="130"/>
        <v>5.0124333739510902</v>
      </c>
      <c r="X420" s="378">
        <f t="shared" si="131"/>
        <v>29.009999999999991</v>
      </c>
      <c r="Y420" s="379">
        <f t="shared" si="132"/>
        <v>145.41069217832109</v>
      </c>
    </row>
    <row r="421" spans="1:25" x14ac:dyDescent="0.25">
      <c r="A421" s="202">
        <f>'09-2022'!A427</f>
        <v>44822.333333332324</v>
      </c>
      <c r="B421" s="362">
        <v>232.77799999999999</v>
      </c>
      <c r="C421" s="363">
        <v>11194.789620000001</v>
      </c>
      <c r="D421" s="364">
        <v>0</v>
      </c>
      <c r="E421" s="364">
        <v>0</v>
      </c>
      <c r="F421" s="239">
        <f t="shared" si="115"/>
        <v>232.77799999999999</v>
      </c>
      <c r="G421" s="239">
        <f t="shared" si="116"/>
        <v>11194.789620000001</v>
      </c>
      <c r="H421" s="216">
        <f>'09-2022'!P427</f>
        <v>0</v>
      </c>
      <c r="I421" s="307">
        <f t="shared" si="117"/>
        <v>232.77799999999999</v>
      </c>
      <c r="J421" s="303">
        <f t="shared" si="118"/>
        <v>48.092129067179897</v>
      </c>
      <c r="K421" s="338">
        <v>7.22</v>
      </c>
      <c r="L421" s="308">
        <f t="shared" si="119"/>
        <v>83.187999999999988</v>
      </c>
      <c r="M421" s="303">
        <f t="shared" si="123"/>
        <v>0</v>
      </c>
      <c r="N421" s="303">
        <f t="shared" si="124"/>
        <v>22.532288138438037</v>
      </c>
      <c r="O421" s="303">
        <f t="shared" si="125"/>
        <v>0</v>
      </c>
      <c r="P421" s="303">
        <f t="shared" si="126"/>
        <v>0</v>
      </c>
      <c r="Q421" s="303">
        <f t="shared" si="127"/>
        <v>42.240747316848442</v>
      </c>
      <c r="R421" s="303">
        <f t="shared" si="120"/>
        <v>83.187999999999988</v>
      </c>
      <c r="S421" s="213">
        <f t="shared" si="121"/>
        <v>0</v>
      </c>
      <c r="T421" s="378">
        <f t="shared" si="122"/>
        <v>200</v>
      </c>
      <c r="U421" s="303">
        <f t="shared" si="128"/>
        <v>0</v>
      </c>
      <c r="V421" s="303">
        <f t="shared" si="129"/>
        <v>42.240747316848442</v>
      </c>
      <c r="W421" s="303">
        <f t="shared" si="130"/>
        <v>5.8513817503314556</v>
      </c>
      <c r="X421" s="378">
        <f t="shared" si="131"/>
        <v>32.777999999999992</v>
      </c>
      <c r="Y421" s="379">
        <f t="shared" si="132"/>
        <v>191.79659101236439</v>
      </c>
    </row>
    <row r="422" spans="1:25" x14ac:dyDescent="0.25">
      <c r="A422" s="202">
        <f>'09-2022'!A428</f>
        <v>44822.374999998989</v>
      </c>
      <c r="B422" s="362">
        <v>273.8</v>
      </c>
      <c r="C422" s="363">
        <v>13657.144</v>
      </c>
      <c r="D422" s="364">
        <v>19.911999999999999</v>
      </c>
      <c r="E422" s="364">
        <v>993.21100000000001</v>
      </c>
      <c r="F422" s="239">
        <f t="shared" si="115"/>
        <v>253.88800000000001</v>
      </c>
      <c r="G422" s="239">
        <f t="shared" si="116"/>
        <v>12663.933000000001</v>
      </c>
      <c r="H422" s="216">
        <f>'09-2022'!P428</f>
        <v>0</v>
      </c>
      <c r="I422" s="307">
        <f t="shared" si="117"/>
        <v>253.88800000000001</v>
      </c>
      <c r="J422" s="303">
        <f t="shared" si="118"/>
        <v>49.879998266952363</v>
      </c>
      <c r="K422" s="338">
        <v>7.22</v>
      </c>
      <c r="L422" s="308">
        <f t="shared" si="119"/>
        <v>83.187999999999988</v>
      </c>
      <c r="M422" s="303">
        <f t="shared" si="123"/>
        <v>0</v>
      </c>
      <c r="N422" s="303">
        <f t="shared" si="124"/>
        <v>22.532288138438037</v>
      </c>
      <c r="O422" s="303">
        <f t="shared" si="125"/>
        <v>0</v>
      </c>
      <c r="P422" s="303">
        <f t="shared" si="126"/>
        <v>0</v>
      </c>
      <c r="Q422" s="303">
        <f t="shared" si="127"/>
        <v>42.240747316848442</v>
      </c>
      <c r="R422" s="303">
        <f t="shared" si="120"/>
        <v>83.187999999999988</v>
      </c>
      <c r="S422" s="213">
        <f t="shared" si="121"/>
        <v>0</v>
      </c>
      <c r="T422" s="378">
        <f t="shared" si="122"/>
        <v>200</v>
      </c>
      <c r="U422" s="303">
        <f t="shared" si="128"/>
        <v>0</v>
      </c>
      <c r="V422" s="303">
        <f t="shared" si="129"/>
        <v>42.240747316848442</v>
      </c>
      <c r="W422" s="303">
        <f t="shared" si="130"/>
        <v>7.6392509501039214</v>
      </c>
      <c r="X422" s="378">
        <f t="shared" si="131"/>
        <v>53.888000000000005</v>
      </c>
      <c r="Y422" s="379">
        <f t="shared" si="132"/>
        <v>411.66395519920013</v>
      </c>
    </row>
    <row r="423" spans="1:25" x14ac:dyDescent="0.25">
      <c r="A423" s="202">
        <f>'09-2022'!A429</f>
        <v>44822.416666665653</v>
      </c>
      <c r="B423" s="362">
        <v>281.40499999999997</v>
      </c>
      <c r="C423" s="363">
        <v>15468.078969999999</v>
      </c>
      <c r="D423" s="364">
        <v>0</v>
      </c>
      <c r="E423" s="364">
        <v>0</v>
      </c>
      <c r="F423" s="239">
        <f t="shared" si="115"/>
        <v>281.40499999999997</v>
      </c>
      <c r="G423" s="239">
        <f t="shared" si="116"/>
        <v>15468.078969999999</v>
      </c>
      <c r="H423" s="216">
        <f>'09-2022'!P429</f>
        <v>0</v>
      </c>
      <c r="I423" s="307">
        <f t="shared" si="117"/>
        <v>281.40499999999997</v>
      </c>
      <c r="J423" s="303">
        <f t="shared" si="118"/>
        <v>54.967321014196621</v>
      </c>
      <c r="K423" s="338">
        <v>7.22</v>
      </c>
      <c r="L423" s="308">
        <f t="shared" si="119"/>
        <v>83.187999999999988</v>
      </c>
      <c r="M423" s="303">
        <f t="shared" si="123"/>
        <v>0</v>
      </c>
      <c r="N423" s="303">
        <f t="shared" si="124"/>
        <v>22.532288138438037</v>
      </c>
      <c r="O423" s="303">
        <f t="shared" si="125"/>
        <v>0</v>
      </c>
      <c r="P423" s="303">
        <f t="shared" si="126"/>
        <v>0</v>
      </c>
      <c r="Q423" s="303">
        <f t="shared" si="127"/>
        <v>42.240747316848442</v>
      </c>
      <c r="R423" s="303">
        <f t="shared" si="120"/>
        <v>83.187999999999988</v>
      </c>
      <c r="S423" s="213">
        <f t="shared" si="121"/>
        <v>0</v>
      </c>
      <c r="T423" s="378">
        <f t="shared" si="122"/>
        <v>200</v>
      </c>
      <c r="U423" s="303">
        <f t="shared" si="128"/>
        <v>0</v>
      </c>
      <c r="V423" s="303">
        <f t="shared" si="129"/>
        <v>42.240747316848442</v>
      </c>
      <c r="W423" s="303">
        <f t="shared" si="130"/>
        <v>12.726573697348179</v>
      </c>
      <c r="X423" s="378">
        <f t="shared" si="131"/>
        <v>81.404999999999973</v>
      </c>
      <c r="Y423" s="379">
        <f t="shared" si="132"/>
        <v>1036.0067318326282</v>
      </c>
    </row>
    <row r="424" spans="1:25" x14ac:dyDescent="0.25">
      <c r="A424" s="202">
        <f>'09-2022'!A430</f>
        <v>44822.458333332317</v>
      </c>
      <c r="B424" s="362">
        <v>340.6</v>
      </c>
      <c r="C424" s="363">
        <v>21764.34</v>
      </c>
      <c r="D424" s="364">
        <v>29.033000000000001</v>
      </c>
      <c r="E424" s="364">
        <v>1855.2090000000001</v>
      </c>
      <c r="F424" s="239">
        <f t="shared" si="115"/>
        <v>311.56700000000001</v>
      </c>
      <c r="G424" s="239">
        <f t="shared" si="116"/>
        <v>19909.131000000001</v>
      </c>
      <c r="H424" s="216">
        <f>'09-2022'!P430</f>
        <v>0</v>
      </c>
      <c r="I424" s="307">
        <f t="shared" si="117"/>
        <v>311.56700000000001</v>
      </c>
      <c r="J424" s="303">
        <f t="shared" si="118"/>
        <v>63.899999037125241</v>
      </c>
      <c r="K424" s="338">
        <v>7.22</v>
      </c>
      <c r="L424" s="308">
        <f t="shared" si="119"/>
        <v>83.187999999999988</v>
      </c>
      <c r="M424" s="303">
        <f t="shared" si="123"/>
        <v>0</v>
      </c>
      <c r="N424" s="303">
        <f t="shared" si="124"/>
        <v>22.532288138438037</v>
      </c>
      <c r="O424" s="303">
        <f t="shared" si="125"/>
        <v>0</v>
      </c>
      <c r="P424" s="303">
        <f t="shared" si="126"/>
        <v>0</v>
      </c>
      <c r="Q424" s="303">
        <f t="shared" si="127"/>
        <v>42.240747316848442</v>
      </c>
      <c r="R424" s="303">
        <f t="shared" si="120"/>
        <v>83.187999999999988</v>
      </c>
      <c r="S424" s="213">
        <f t="shared" si="121"/>
        <v>0</v>
      </c>
      <c r="T424" s="378">
        <f t="shared" si="122"/>
        <v>200</v>
      </c>
      <c r="U424" s="303">
        <f t="shared" si="128"/>
        <v>0</v>
      </c>
      <c r="V424" s="303">
        <f t="shared" si="129"/>
        <v>42.240747316848442</v>
      </c>
      <c r="W424" s="303">
        <f t="shared" si="130"/>
        <v>21.659251720276799</v>
      </c>
      <c r="X424" s="378">
        <f t="shared" si="131"/>
        <v>111.56700000000001</v>
      </c>
      <c r="Y424" s="379">
        <f t="shared" si="132"/>
        <v>2416.4577366761218</v>
      </c>
    </row>
    <row r="425" spans="1:25" x14ac:dyDescent="0.25">
      <c r="A425" s="202">
        <f>'09-2022'!A431</f>
        <v>44822.499999998981</v>
      </c>
      <c r="B425" s="362">
        <v>343.03099999999995</v>
      </c>
      <c r="C425" s="363">
        <v>25163.836639999998</v>
      </c>
      <c r="D425" s="364">
        <v>0</v>
      </c>
      <c r="E425" s="364">
        <v>0</v>
      </c>
      <c r="F425" s="239">
        <f t="shared" si="115"/>
        <v>343.03099999999995</v>
      </c>
      <c r="G425" s="239">
        <f t="shared" si="116"/>
        <v>25163.836639999998</v>
      </c>
      <c r="H425" s="216">
        <f>'09-2022'!P431</f>
        <v>0</v>
      </c>
      <c r="I425" s="307">
        <f t="shared" si="117"/>
        <v>343.03099999999995</v>
      </c>
      <c r="J425" s="303">
        <f t="shared" si="118"/>
        <v>73.357325256317949</v>
      </c>
      <c r="K425" s="338">
        <v>7.22</v>
      </c>
      <c r="L425" s="308">
        <f t="shared" si="119"/>
        <v>83.187999999999988</v>
      </c>
      <c r="M425" s="303">
        <f t="shared" si="123"/>
        <v>0</v>
      </c>
      <c r="N425" s="303">
        <f t="shared" si="124"/>
        <v>22.532288138438037</v>
      </c>
      <c r="O425" s="303">
        <f t="shared" si="125"/>
        <v>0</v>
      </c>
      <c r="P425" s="303">
        <f t="shared" si="126"/>
        <v>0</v>
      </c>
      <c r="Q425" s="303">
        <f t="shared" si="127"/>
        <v>42.240747316848442</v>
      </c>
      <c r="R425" s="303">
        <f t="shared" si="120"/>
        <v>83.187999999999988</v>
      </c>
      <c r="S425" s="213">
        <f t="shared" si="121"/>
        <v>0</v>
      </c>
      <c r="T425" s="378">
        <f t="shared" si="122"/>
        <v>200</v>
      </c>
      <c r="U425" s="303">
        <f t="shared" si="128"/>
        <v>0</v>
      </c>
      <c r="V425" s="303">
        <f t="shared" si="129"/>
        <v>42.240747316848442</v>
      </c>
      <c r="W425" s="303">
        <f t="shared" si="130"/>
        <v>31.116577939469508</v>
      </c>
      <c r="X425" s="378">
        <f t="shared" si="131"/>
        <v>143.03099999999995</v>
      </c>
      <c r="Y425" s="379">
        <f t="shared" si="132"/>
        <v>4450.6352592602616</v>
      </c>
    </row>
    <row r="426" spans="1:25" x14ac:dyDescent="0.25">
      <c r="A426" s="202">
        <f>'09-2022'!A432</f>
        <v>44822.541666665646</v>
      </c>
      <c r="B426" s="362">
        <v>384.577</v>
      </c>
      <c r="C426" s="363">
        <v>34409.329986000004</v>
      </c>
      <c r="D426" s="364">
        <v>0</v>
      </c>
      <c r="E426" s="364">
        <v>0</v>
      </c>
      <c r="F426" s="239">
        <f t="shared" si="115"/>
        <v>384.577</v>
      </c>
      <c r="G426" s="239">
        <f t="shared" si="116"/>
        <v>34409.329986000004</v>
      </c>
      <c r="H426" s="216">
        <f>'09-2022'!P432</f>
        <v>0</v>
      </c>
      <c r="I426" s="307">
        <f t="shared" si="117"/>
        <v>384.577</v>
      </c>
      <c r="J426" s="303">
        <f t="shared" si="118"/>
        <v>89.473187387701302</v>
      </c>
      <c r="K426" s="338">
        <v>7.22</v>
      </c>
      <c r="L426" s="308">
        <f t="shared" si="119"/>
        <v>83.187999999999988</v>
      </c>
      <c r="M426" s="303">
        <f t="shared" si="123"/>
        <v>0</v>
      </c>
      <c r="N426" s="303">
        <f t="shared" si="124"/>
        <v>22.532288138438037</v>
      </c>
      <c r="O426" s="303">
        <f t="shared" si="125"/>
        <v>0</v>
      </c>
      <c r="P426" s="303">
        <f t="shared" si="126"/>
        <v>0</v>
      </c>
      <c r="Q426" s="303">
        <f t="shared" si="127"/>
        <v>42.240747316848442</v>
      </c>
      <c r="R426" s="303">
        <f t="shared" si="120"/>
        <v>83.187999999999988</v>
      </c>
      <c r="S426" s="213">
        <f t="shared" si="121"/>
        <v>6.2851873877013134</v>
      </c>
      <c r="T426" s="378">
        <f t="shared" si="122"/>
        <v>200</v>
      </c>
      <c r="U426" s="303">
        <f t="shared" si="128"/>
        <v>1257.0374775402627</v>
      </c>
      <c r="V426" s="303">
        <f t="shared" si="129"/>
        <v>42.240747316848442</v>
      </c>
      <c r="W426" s="303">
        <f t="shared" si="130"/>
        <v>47.23244007085286</v>
      </c>
      <c r="X426" s="378">
        <f t="shared" si="131"/>
        <v>184.577</v>
      </c>
      <c r="Y426" s="379">
        <f t="shared" si="132"/>
        <v>8718.0220909578074</v>
      </c>
    </row>
    <row r="427" spans="1:25" x14ac:dyDescent="0.25">
      <c r="A427" s="202">
        <f>'09-2022'!A433</f>
        <v>44822.58333333231</v>
      </c>
      <c r="B427" s="362">
        <v>451.4</v>
      </c>
      <c r="C427" s="363">
        <v>44160.462</v>
      </c>
      <c r="D427" s="364">
        <v>32.238999999999997</v>
      </c>
      <c r="E427" s="364">
        <v>3153.9409999999998</v>
      </c>
      <c r="F427" s="239">
        <f t="shared" si="115"/>
        <v>419.161</v>
      </c>
      <c r="G427" s="239">
        <f t="shared" si="116"/>
        <v>41006.521000000001</v>
      </c>
      <c r="H427" s="216">
        <f>'09-2022'!P433</f>
        <v>0</v>
      </c>
      <c r="I427" s="307">
        <f t="shared" si="117"/>
        <v>419.161</v>
      </c>
      <c r="J427" s="303">
        <f t="shared" si="118"/>
        <v>97.830000882715709</v>
      </c>
      <c r="K427" s="338">
        <v>7.22</v>
      </c>
      <c r="L427" s="308">
        <f t="shared" si="119"/>
        <v>83.187999999999988</v>
      </c>
      <c r="M427" s="303">
        <f t="shared" si="123"/>
        <v>0</v>
      </c>
      <c r="N427" s="303">
        <f t="shared" si="124"/>
        <v>22.532288138438037</v>
      </c>
      <c r="O427" s="303">
        <f t="shared" si="125"/>
        <v>0</v>
      </c>
      <c r="P427" s="303">
        <f t="shared" si="126"/>
        <v>0</v>
      </c>
      <c r="Q427" s="303">
        <f t="shared" si="127"/>
        <v>42.240747316848442</v>
      </c>
      <c r="R427" s="303">
        <f t="shared" si="120"/>
        <v>83.187999999999988</v>
      </c>
      <c r="S427" s="213">
        <f t="shared" si="121"/>
        <v>14.64200088271572</v>
      </c>
      <c r="T427" s="378">
        <f t="shared" si="122"/>
        <v>200</v>
      </c>
      <c r="U427" s="303">
        <f t="shared" si="128"/>
        <v>2928.400176543144</v>
      </c>
      <c r="V427" s="303">
        <f t="shared" si="129"/>
        <v>42.240747316848442</v>
      </c>
      <c r="W427" s="303">
        <f t="shared" si="130"/>
        <v>55.589253565867267</v>
      </c>
      <c r="X427" s="378">
        <f t="shared" si="131"/>
        <v>219.161</v>
      </c>
      <c r="Y427" s="379">
        <f t="shared" si="132"/>
        <v>12182.996400749036</v>
      </c>
    </row>
    <row r="428" spans="1:25" x14ac:dyDescent="0.25">
      <c r="A428" s="202">
        <f>'09-2022'!A434</f>
        <v>44822.624999998974</v>
      </c>
      <c r="B428" s="362">
        <v>464.35</v>
      </c>
      <c r="C428" s="363">
        <v>51807.529499999997</v>
      </c>
      <c r="D428" s="364">
        <v>24.327999999999999</v>
      </c>
      <c r="E428" s="364">
        <v>2714.2750000000001</v>
      </c>
      <c r="F428" s="239">
        <f t="shared" si="115"/>
        <v>440.02200000000005</v>
      </c>
      <c r="G428" s="239">
        <f t="shared" si="116"/>
        <v>49093.254499999995</v>
      </c>
      <c r="H428" s="216">
        <f>'09-2022'!P434</f>
        <v>0</v>
      </c>
      <c r="I428" s="307">
        <f t="shared" si="117"/>
        <v>440.02200000000005</v>
      </c>
      <c r="J428" s="303">
        <f t="shared" si="118"/>
        <v>111.56999990909543</v>
      </c>
      <c r="K428" s="338">
        <v>7.22</v>
      </c>
      <c r="L428" s="308">
        <f t="shared" si="119"/>
        <v>83.187999999999988</v>
      </c>
      <c r="M428" s="303">
        <f t="shared" si="123"/>
        <v>0</v>
      </c>
      <c r="N428" s="303">
        <f t="shared" si="124"/>
        <v>22.532288138438037</v>
      </c>
      <c r="O428" s="303">
        <f t="shared" si="125"/>
        <v>0</v>
      </c>
      <c r="P428" s="303">
        <f t="shared" si="126"/>
        <v>0</v>
      </c>
      <c r="Q428" s="303">
        <f t="shared" si="127"/>
        <v>42.240747316848442</v>
      </c>
      <c r="R428" s="303">
        <f t="shared" si="120"/>
        <v>83.187999999999988</v>
      </c>
      <c r="S428" s="213">
        <f t="shared" si="121"/>
        <v>28.381999909095441</v>
      </c>
      <c r="T428" s="378">
        <f t="shared" si="122"/>
        <v>200</v>
      </c>
      <c r="U428" s="303">
        <f t="shared" si="128"/>
        <v>5676.3999818190878</v>
      </c>
      <c r="V428" s="303">
        <f t="shared" si="129"/>
        <v>42.240747316848442</v>
      </c>
      <c r="W428" s="303">
        <f t="shared" si="130"/>
        <v>69.329252592246988</v>
      </c>
      <c r="X428" s="378">
        <f t="shared" si="131"/>
        <v>240.02200000000005</v>
      </c>
      <c r="Y428" s="379">
        <f t="shared" si="132"/>
        <v>16640.545865696309</v>
      </c>
    </row>
    <row r="429" spans="1:25" x14ac:dyDescent="0.25">
      <c r="A429" s="202">
        <f>'09-2022'!A435</f>
        <v>44822.666666665638</v>
      </c>
      <c r="B429" s="362">
        <v>465.42699999999996</v>
      </c>
      <c r="C429" s="363">
        <v>58872.574028000003</v>
      </c>
      <c r="D429" s="364">
        <v>0</v>
      </c>
      <c r="E429" s="364">
        <v>0</v>
      </c>
      <c r="F429" s="239">
        <f t="shared" si="115"/>
        <v>465.42699999999996</v>
      </c>
      <c r="G429" s="239">
        <f t="shared" si="116"/>
        <v>58872.574028000003</v>
      </c>
      <c r="H429" s="216">
        <f>'09-2022'!P435</f>
        <v>0</v>
      </c>
      <c r="I429" s="307">
        <f t="shared" si="117"/>
        <v>465.42699999999996</v>
      </c>
      <c r="J429" s="303">
        <f t="shared" si="118"/>
        <v>126.49153149258639</v>
      </c>
      <c r="K429" s="338">
        <v>7.22</v>
      </c>
      <c r="L429" s="308">
        <f t="shared" si="119"/>
        <v>83.187999999999988</v>
      </c>
      <c r="M429" s="303">
        <f t="shared" si="123"/>
        <v>0</v>
      </c>
      <c r="N429" s="303">
        <f t="shared" si="124"/>
        <v>22.532288138438037</v>
      </c>
      <c r="O429" s="303">
        <f t="shared" si="125"/>
        <v>0</v>
      </c>
      <c r="P429" s="303">
        <f t="shared" si="126"/>
        <v>0</v>
      </c>
      <c r="Q429" s="303">
        <f t="shared" si="127"/>
        <v>42.240747316848442</v>
      </c>
      <c r="R429" s="303">
        <f t="shared" si="120"/>
        <v>83.187999999999988</v>
      </c>
      <c r="S429" s="213">
        <f t="shared" si="121"/>
        <v>43.303531492586401</v>
      </c>
      <c r="T429" s="378">
        <f t="shared" si="122"/>
        <v>200</v>
      </c>
      <c r="U429" s="303">
        <f t="shared" si="128"/>
        <v>8660.7062985172797</v>
      </c>
      <c r="V429" s="303">
        <f t="shared" si="129"/>
        <v>42.240747316848442</v>
      </c>
      <c r="W429" s="303">
        <f t="shared" si="130"/>
        <v>84.250784175737948</v>
      </c>
      <c r="X429" s="378">
        <f t="shared" si="131"/>
        <v>265.42699999999996</v>
      </c>
      <c r="Y429" s="379">
        <f t="shared" si="132"/>
        <v>22362.432891413595</v>
      </c>
    </row>
    <row r="430" spans="1:25" x14ac:dyDescent="0.25">
      <c r="A430" s="202">
        <f>'09-2022'!A436</f>
        <v>44822.708333332303</v>
      </c>
      <c r="B430" s="362">
        <v>484.05</v>
      </c>
      <c r="C430" s="363">
        <v>73381.98</v>
      </c>
      <c r="D430" s="364">
        <v>12.058</v>
      </c>
      <c r="E430" s="364">
        <v>1827.9929999999999</v>
      </c>
      <c r="F430" s="239">
        <f t="shared" si="115"/>
        <v>471.99200000000002</v>
      </c>
      <c r="G430" s="239">
        <f t="shared" si="116"/>
        <v>71553.986999999994</v>
      </c>
      <c r="H430" s="216">
        <f>'09-2022'!P436</f>
        <v>0</v>
      </c>
      <c r="I430" s="307">
        <f t="shared" si="117"/>
        <v>471.99200000000002</v>
      </c>
      <c r="J430" s="303">
        <f t="shared" si="118"/>
        <v>151.599999576264</v>
      </c>
      <c r="K430" s="338">
        <v>7.22</v>
      </c>
      <c r="L430" s="308">
        <f t="shared" si="119"/>
        <v>83.187999999999988</v>
      </c>
      <c r="M430" s="303">
        <f t="shared" si="123"/>
        <v>0</v>
      </c>
      <c r="N430" s="303">
        <f t="shared" si="124"/>
        <v>22.532288138438037</v>
      </c>
      <c r="O430" s="303">
        <f t="shared" si="125"/>
        <v>0</v>
      </c>
      <c r="P430" s="303">
        <f t="shared" si="126"/>
        <v>0</v>
      </c>
      <c r="Q430" s="303">
        <f t="shared" si="127"/>
        <v>42.240747316848442</v>
      </c>
      <c r="R430" s="303">
        <f t="shared" si="120"/>
        <v>83.187999999999988</v>
      </c>
      <c r="S430" s="213">
        <f t="shared" si="121"/>
        <v>68.411999576264009</v>
      </c>
      <c r="T430" s="378">
        <f t="shared" si="122"/>
        <v>200</v>
      </c>
      <c r="U430" s="303">
        <f t="shared" si="128"/>
        <v>13682.399915252801</v>
      </c>
      <c r="V430" s="303">
        <f t="shared" si="129"/>
        <v>42.240747316848442</v>
      </c>
      <c r="W430" s="303">
        <f t="shared" si="130"/>
        <v>109.35925225941556</v>
      </c>
      <c r="X430" s="378">
        <f t="shared" si="131"/>
        <v>271.99200000000002</v>
      </c>
      <c r="Y430" s="379">
        <f t="shared" si="132"/>
        <v>29744.841740542957</v>
      </c>
    </row>
    <row r="431" spans="1:25" x14ac:dyDescent="0.25">
      <c r="A431" s="202">
        <f>'09-2022'!A437</f>
        <v>44822.749999998967</v>
      </c>
      <c r="B431" s="362">
        <v>476.2</v>
      </c>
      <c r="C431" s="363">
        <v>78877.767999999996</v>
      </c>
      <c r="D431" s="364">
        <v>13.114000000000001</v>
      </c>
      <c r="E431" s="364">
        <v>2172.203</v>
      </c>
      <c r="F431" s="239">
        <f t="shared" si="115"/>
        <v>463.08600000000001</v>
      </c>
      <c r="G431" s="239">
        <f t="shared" si="116"/>
        <v>76705.565000000002</v>
      </c>
      <c r="H431" s="216">
        <f>'09-2022'!P437</f>
        <v>0</v>
      </c>
      <c r="I431" s="307">
        <f t="shared" si="117"/>
        <v>463.08600000000001</v>
      </c>
      <c r="J431" s="303">
        <f t="shared" si="118"/>
        <v>165.63999991362294</v>
      </c>
      <c r="K431" s="338">
        <v>7.22</v>
      </c>
      <c r="L431" s="308">
        <f t="shared" si="119"/>
        <v>83.187999999999988</v>
      </c>
      <c r="M431" s="303">
        <f t="shared" si="123"/>
        <v>0</v>
      </c>
      <c r="N431" s="303">
        <f t="shared" si="124"/>
        <v>22.532288138438037</v>
      </c>
      <c r="O431" s="303">
        <f t="shared" si="125"/>
        <v>0</v>
      </c>
      <c r="P431" s="303">
        <f t="shared" si="126"/>
        <v>0</v>
      </c>
      <c r="Q431" s="303">
        <f t="shared" si="127"/>
        <v>42.240747316848442</v>
      </c>
      <c r="R431" s="303">
        <f t="shared" si="120"/>
        <v>83.187999999999988</v>
      </c>
      <c r="S431" s="213">
        <f t="shared" si="121"/>
        <v>82.451999913622956</v>
      </c>
      <c r="T431" s="378">
        <f t="shared" si="122"/>
        <v>200</v>
      </c>
      <c r="U431" s="303">
        <f t="shared" si="128"/>
        <v>16490.39998272459</v>
      </c>
      <c r="V431" s="303">
        <f t="shared" si="129"/>
        <v>42.240747316848442</v>
      </c>
      <c r="W431" s="303">
        <f t="shared" si="130"/>
        <v>123.3992525967745</v>
      </c>
      <c r="X431" s="378">
        <f t="shared" si="131"/>
        <v>263.08600000000001</v>
      </c>
      <c r="Y431" s="379">
        <f t="shared" si="132"/>
        <v>32464.615768675019</v>
      </c>
    </row>
    <row r="432" spans="1:25" x14ac:dyDescent="0.25">
      <c r="A432" s="202">
        <f>'09-2022'!A438</f>
        <v>44822.791666665631</v>
      </c>
      <c r="B432" s="362">
        <v>450.1</v>
      </c>
      <c r="C432" s="363">
        <v>61330.625999999997</v>
      </c>
      <c r="D432" s="364">
        <v>4.399</v>
      </c>
      <c r="E432" s="364">
        <v>599.40800000000002</v>
      </c>
      <c r="F432" s="239">
        <f t="shared" si="115"/>
        <v>445.70100000000002</v>
      </c>
      <c r="G432" s="239">
        <f t="shared" si="116"/>
        <v>60731.217999999993</v>
      </c>
      <c r="H432" s="216">
        <f>'09-2022'!P438</f>
        <v>0</v>
      </c>
      <c r="I432" s="307">
        <f t="shared" si="117"/>
        <v>445.70100000000002</v>
      </c>
      <c r="J432" s="303">
        <f t="shared" si="118"/>
        <v>136.25999941664926</v>
      </c>
      <c r="K432" s="338">
        <v>7.22</v>
      </c>
      <c r="L432" s="308">
        <f t="shared" si="119"/>
        <v>83.187999999999988</v>
      </c>
      <c r="M432" s="303">
        <f t="shared" si="123"/>
        <v>0</v>
      </c>
      <c r="N432" s="303">
        <f t="shared" si="124"/>
        <v>22.532288138438037</v>
      </c>
      <c r="O432" s="303">
        <f t="shared" si="125"/>
        <v>0</v>
      </c>
      <c r="P432" s="303">
        <f t="shared" si="126"/>
        <v>0</v>
      </c>
      <c r="Q432" s="303">
        <f t="shared" si="127"/>
        <v>42.240747316848442</v>
      </c>
      <c r="R432" s="303">
        <f t="shared" si="120"/>
        <v>83.187999999999988</v>
      </c>
      <c r="S432" s="213">
        <f t="shared" si="121"/>
        <v>53.071999416649277</v>
      </c>
      <c r="T432" s="378">
        <f t="shared" si="122"/>
        <v>200</v>
      </c>
      <c r="U432" s="303">
        <f t="shared" si="128"/>
        <v>10614.399883329856</v>
      </c>
      <c r="V432" s="303">
        <f t="shared" si="129"/>
        <v>42.240747316848442</v>
      </c>
      <c r="W432" s="303">
        <f t="shared" si="130"/>
        <v>94.019252099800823</v>
      </c>
      <c r="X432" s="378">
        <f t="shared" si="131"/>
        <v>245.70100000000002</v>
      </c>
      <c r="Y432" s="379">
        <f t="shared" si="132"/>
        <v>23100.624260173165</v>
      </c>
    </row>
    <row r="433" spans="1:25" x14ac:dyDescent="0.25">
      <c r="A433" s="202">
        <f>'09-2022'!A439</f>
        <v>44822.833333332295</v>
      </c>
      <c r="B433" s="362">
        <v>419.86500000000001</v>
      </c>
      <c r="C433" s="363">
        <v>52960.85224</v>
      </c>
      <c r="D433" s="364">
        <v>0</v>
      </c>
      <c r="E433" s="364">
        <v>0</v>
      </c>
      <c r="F433" s="239">
        <f t="shared" si="115"/>
        <v>419.86500000000001</v>
      </c>
      <c r="G433" s="239">
        <f t="shared" si="116"/>
        <v>52960.85224</v>
      </c>
      <c r="H433" s="216">
        <f>'09-2022'!P439</f>
        <v>0</v>
      </c>
      <c r="I433" s="307">
        <f t="shared" si="117"/>
        <v>419.86500000000001</v>
      </c>
      <c r="J433" s="303">
        <f t="shared" si="118"/>
        <v>126.13781153465995</v>
      </c>
      <c r="K433" s="338">
        <v>7.22</v>
      </c>
      <c r="L433" s="308">
        <f t="shared" si="119"/>
        <v>83.187999999999988</v>
      </c>
      <c r="M433" s="303">
        <f t="shared" si="123"/>
        <v>0</v>
      </c>
      <c r="N433" s="303">
        <f t="shared" si="124"/>
        <v>22.532288138438037</v>
      </c>
      <c r="O433" s="303">
        <f t="shared" si="125"/>
        <v>0</v>
      </c>
      <c r="P433" s="303">
        <f t="shared" si="126"/>
        <v>0</v>
      </c>
      <c r="Q433" s="303">
        <f t="shared" si="127"/>
        <v>42.240747316848442</v>
      </c>
      <c r="R433" s="303">
        <f t="shared" si="120"/>
        <v>83.187999999999988</v>
      </c>
      <c r="S433" s="213">
        <f t="shared" si="121"/>
        <v>42.949811534659958</v>
      </c>
      <c r="T433" s="378">
        <f t="shared" si="122"/>
        <v>200</v>
      </c>
      <c r="U433" s="303">
        <f t="shared" si="128"/>
        <v>8589.9623069319914</v>
      </c>
      <c r="V433" s="303">
        <f t="shared" si="129"/>
        <v>42.240747316848442</v>
      </c>
      <c r="W433" s="303">
        <f t="shared" si="130"/>
        <v>83.897064217811504</v>
      </c>
      <c r="X433" s="378">
        <f t="shared" si="131"/>
        <v>219.86500000000001</v>
      </c>
      <c r="Y433" s="379">
        <f t="shared" si="132"/>
        <v>18446.028024249128</v>
      </c>
    </row>
    <row r="434" spans="1:25" x14ac:dyDescent="0.25">
      <c r="A434" s="202">
        <f>'09-2022'!A440</f>
        <v>44822.87499999896</v>
      </c>
      <c r="B434" s="362">
        <v>410.69100000000003</v>
      </c>
      <c r="C434" s="363">
        <v>43587.727499000001</v>
      </c>
      <c r="D434" s="364">
        <v>0</v>
      </c>
      <c r="E434" s="364">
        <v>0</v>
      </c>
      <c r="F434" s="239">
        <f t="shared" si="115"/>
        <v>410.69100000000003</v>
      </c>
      <c r="G434" s="239">
        <f t="shared" si="116"/>
        <v>43587.727499000001</v>
      </c>
      <c r="H434" s="216">
        <f>'09-2022'!P440</f>
        <v>0</v>
      </c>
      <c r="I434" s="307">
        <f t="shared" si="117"/>
        <v>410.69100000000003</v>
      </c>
      <c r="J434" s="303">
        <f t="shared" si="118"/>
        <v>106.13265812739991</v>
      </c>
      <c r="K434" s="338">
        <v>7.22</v>
      </c>
      <c r="L434" s="308">
        <f t="shared" si="119"/>
        <v>83.187999999999988</v>
      </c>
      <c r="M434" s="303">
        <f t="shared" si="123"/>
        <v>0</v>
      </c>
      <c r="N434" s="303">
        <f t="shared" si="124"/>
        <v>22.532288138438037</v>
      </c>
      <c r="O434" s="303">
        <f t="shared" si="125"/>
        <v>0</v>
      </c>
      <c r="P434" s="303">
        <f t="shared" si="126"/>
        <v>0</v>
      </c>
      <c r="Q434" s="303">
        <f t="shared" si="127"/>
        <v>42.240747316848442</v>
      </c>
      <c r="R434" s="303">
        <f t="shared" si="120"/>
        <v>83.187999999999988</v>
      </c>
      <c r="S434" s="213">
        <f t="shared" si="121"/>
        <v>22.944658127399919</v>
      </c>
      <c r="T434" s="378">
        <f t="shared" si="122"/>
        <v>200</v>
      </c>
      <c r="U434" s="303">
        <f t="shared" si="128"/>
        <v>4588.9316254799833</v>
      </c>
      <c r="V434" s="303">
        <f t="shared" si="129"/>
        <v>42.240747316848442</v>
      </c>
      <c r="W434" s="303">
        <f t="shared" si="130"/>
        <v>63.891910810551465</v>
      </c>
      <c r="X434" s="378">
        <f t="shared" si="131"/>
        <v>210.69100000000003</v>
      </c>
      <c r="Y434" s="379">
        <f t="shared" si="132"/>
        <v>13461.450580585901</v>
      </c>
    </row>
    <row r="435" spans="1:25" x14ac:dyDescent="0.25">
      <c r="A435" s="202">
        <f>'09-2022'!A441</f>
        <v>44822.916666665624</v>
      </c>
      <c r="B435" s="362">
        <v>377.1</v>
      </c>
      <c r="C435" s="363">
        <v>34828.955999999998</v>
      </c>
      <c r="D435" s="364">
        <v>4.758</v>
      </c>
      <c r="E435" s="364">
        <v>439.44900000000001</v>
      </c>
      <c r="F435" s="239">
        <f t="shared" si="115"/>
        <v>372.34200000000004</v>
      </c>
      <c r="G435" s="239">
        <f t="shared" si="116"/>
        <v>34389.506999999998</v>
      </c>
      <c r="H435" s="216">
        <f>'09-2022'!P441</f>
        <v>0</v>
      </c>
      <c r="I435" s="307">
        <f t="shared" si="117"/>
        <v>372.34200000000004</v>
      </c>
      <c r="J435" s="303">
        <f t="shared" si="118"/>
        <v>92.359999677715635</v>
      </c>
      <c r="K435" s="338">
        <v>7.22</v>
      </c>
      <c r="L435" s="308">
        <f t="shared" si="119"/>
        <v>83.187999999999988</v>
      </c>
      <c r="M435" s="303">
        <f t="shared" si="123"/>
        <v>0</v>
      </c>
      <c r="N435" s="303">
        <f t="shared" si="124"/>
        <v>22.532288138438037</v>
      </c>
      <c r="O435" s="303">
        <f t="shared" si="125"/>
        <v>0</v>
      </c>
      <c r="P435" s="303">
        <f t="shared" si="126"/>
        <v>0</v>
      </c>
      <c r="Q435" s="303">
        <f t="shared" si="127"/>
        <v>42.240747316848442</v>
      </c>
      <c r="R435" s="303">
        <f t="shared" si="120"/>
        <v>83.187999999999988</v>
      </c>
      <c r="S435" s="213">
        <f t="shared" si="121"/>
        <v>9.1719996777156467</v>
      </c>
      <c r="T435" s="378">
        <f t="shared" si="122"/>
        <v>200</v>
      </c>
      <c r="U435" s="303">
        <f t="shared" si="128"/>
        <v>1834.3999355431292</v>
      </c>
      <c r="V435" s="303">
        <f t="shared" si="129"/>
        <v>42.240747316848442</v>
      </c>
      <c r="W435" s="303">
        <f t="shared" si="130"/>
        <v>50.119252360867193</v>
      </c>
      <c r="X435" s="378">
        <f t="shared" si="131"/>
        <v>172.34200000000004</v>
      </c>
      <c r="Y435" s="379">
        <f t="shared" si="132"/>
        <v>8637.6521903765752</v>
      </c>
    </row>
    <row r="436" spans="1:25" x14ac:dyDescent="0.25">
      <c r="A436" s="202">
        <f>'09-2022'!A442</f>
        <v>44822.958333332288</v>
      </c>
      <c r="B436" s="362">
        <v>328.71100000000001</v>
      </c>
      <c r="C436" s="363">
        <v>26075.860183999997</v>
      </c>
      <c r="D436" s="364">
        <v>0</v>
      </c>
      <c r="E436" s="364">
        <v>0</v>
      </c>
      <c r="F436" s="239">
        <f t="shared" si="115"/>
        <v>328.71100000000001</v>
      </c>
      <c r="G436" s="239">
        <f t="shared" si="116"/>
        <v>26075.860183999997</v>
      </c>
      <c r="H436" s="216">
        <f>'09-2022'!P442</f>
        <v>0</v>
      </c>
      <c r="I436" s="307">
        <f t="shared" si="117"/>
        <v>328.71100000000001</v>
      </c>
      <c r="J436" s="303">
        <f t="shared" si="118"/>
        <v>79.327616611552386</v>
      </c>
      <c r="K436" s="338">
        <v>7.22</v>
      </c>
      <c r="L436" s="308">
        <f t="shared" si="119"/>
        <v>83.187999999999988</v>
      </c>
      <c r="M436" s="303">
        <f t="shared" si="123"/>
        <v>0</v>
      </c>
      <c r="N436" s="303">
        <f t="shared" si="124"/>
        <v>22.532288138438037</v>
      </c>
      <c r="O436" s="303">
        <f t="shared" si="125"/>
        <v>0</v>
      </c>
      <c r="P436" s="303">
        <f t="shared" si="126"/>
        <v>0</v>
      </c>
      <c r="Q436" s="303">
        <f t="shared" si="127"/>
        <v>42.240747316848442</v>
      </c>
      <c r="R436" s="303">
        <f t="shared" si="120"/>
        <v>83.187999999999988</v>
      </c>
      <c r="S436" s="213">
        <f t="shared" si="121"/>
        <v>0</v>
      </c>
      <c r="T436" s="378">
        <f t="shared" si="122"/>
        <v>200</v>
      </c>
      <c r="U436" s="303">
        <f t="shared" si="128"/>
        <v>0</v>
      </c>
      <c r="V436" s="303">
        <f t="shared" si="129"/>
        <v>42.240747316848442</v>
      </c>
      <c r="W436" s="303">
        <f t="shared" si="130"/>
        <v>37.086869294703945</v>
      </c>
      <c r="X436" s="378">
        <f t="shared" si="131"/>
        <v>128.71100000000001</v>
      </c>
      <c r="Y436" s="379">
        <f t="shared" si="132"/>
        <v>4773.4880337906397</v>
      </c>
    </row>
    <row r="437" spans="1:25" x14ac:dyDescent="0.25">
      <c r="A437" s="202">
        <f>'09-2022'!A443</f>
        <v>44822.999999998952</v>
      </c>
      <c r="B437" s="362">
        <v>298.39999999999998</v>
      </c>
      <c r="C437" s="363">
        <v>20431.448</v>
      </c>
      <c r="D437" s="364">
        <v>7.0609999999999999</v>
      </c>
      <c r="E437" s="364">
        <v>483.46699999999998</v>
      </c>
      <c r="F437" s="239">
        <f t="shared" si="115"/>
        <v>291.339</v>
      </c>
      <c r="G437" s="239">
        <f t="shared" si="116"/>
        <v>19947.981</v>
      </c>
      <c r="H437" s="216">
        <f>'09-2022'!P443</f>
        <v>0</v>
      </c>
      <c r="I437" s="307">
        <f t="shared" si="117"/>
        <v>291.339</v>
      </c>
      <c r="J437" s="303">
        <f t="shared" si="118"/>
        <v>68.469998867298926</v>
      </c>
      <c r="K437" s="338">
        <v>7.22</v>
      </c>
      <c r="L437" s="308">
        <f t="shared" si="119"/>
        <v>83.187999999999988</v>
      </c>
      <c r="M437" s="303">
        <f t="shared" si="123"/>
        <v>0</v>
      </c>
      <c r="N437" s="303">
        <f t="shared" si="124"/>
        <v>22.532288138438037</v>
      </c>
      <c r="O437" s="303">
        <f t="shared" si="125"/>
        <v>0</v>
      </c>
      <c r="P437" s="303">
        <f t="shared" si="126"/>
        <v>0</v>
      </c>
      <c r="Q437" s="303">
        <f t="shared" si="127"/>
        <v>42.240747316848442</v>
      </c>
      <c r="R437" s="303">
        <f t="shared" si="120"/>
        <v>83.187999999999988</v>
      </c>
      <c r="S437" s="213">
        <f t="shared" si="121"/>
        <v>0</v>
      </c>
      <c r="T437" s="378">
        <f t="shared" si="122"/>
        <v>200</v>
      </c>
      <c r="U437" s="303">
        <f t="shared" si="128"/>
        <v>0</v>
      </c>
      <c r="V437" s="303">
        <f t="shared" si="129"/>
        <v>42.240747316848442</v>
      </c>
      <c r="W437" s="303">
        <f t="shared" si="130"/>
        <v>26.229251550450485</v>
      </c>
      <c r="X437" s="378">
        <f t="shared" si="131"/>
        <v>91.338999999999999</v>
      </c>
      <c r="Y437" s="379">
        <f t="shared" si="132"/>
        <v>2395.753607366597</v>
      </c>
    </row>
    <row r="438" spans="1:25" x14ac:dyDescent="0.25">
      <c r="A438" s="202">
        <f>'09-2022'!A444</f>
        <v>44823.041666665617</v>
      </c>
      <c r="B438" s="360">
        <v>254.22800000000001</v>
      </c>
      <c r="C438" s="361">
        <v>15325.162096</v>
      </c>
      <c r="D438" s="364">
        <v>0</v>
      </c>
      <c r="E438" s="364">
        <v>0</v>
      </c>
      <c r="F438" s="239">
        <f t="shared" si="115"/>
        <v>254.22800000000001</v>
      </c>
      <c r="G438" s="239">
        <f t="shared" si="116"/>
        <v>15325.162096</v>
      </c>
      <c r="H438" s="216">
        <f>'09-2022'!P444</f>
        <v>0</v>
      </c>
      <c r="I438" s="307">
        <f t="shared" si="117"/>
        <v>254.22800000000001</v>
      </c>
      <c r="J438" s="303">
        <f t="shared" si="118"/>
        <v>60.281173183126953</v>
      </c>
      <c r="K438" s="338">
        <v>7.22</v>
      </c>
      <c r="L438" s="308">
        <f t="shared" si="119"/>
        <v>83.187999999999988</v>
      </c>
      <c r="M438" s="303">
        <f t="shared" si="123"/>
        <v>0</v>
      </c>
      <c r="N438" s="303">
        <f t="shared" si="124"/>
        <v>22.532288138438037</v>
      </c>
      <c r="O438" s="303">
        <f t="shared" si="125"/>
        <v>0</v>
      </c>
      <c r="P438" s="303">
        <f t="shared" si="126"/>
        <v>0</v>
      </c>
      <c r="Q438" s="303">
        <f t="shared" si="127"/>
        <v>42.240747316848442</v>
      </c>
      <c r="R438" s="303">
        <f t="shared" si="120"/>
        <v>83.187999999999988</v>
      </c>
      <c r="S438" s="213">
        <f t="shared" si="121"/>
        <v>0</v>
      </c>
      <c r="T438" s="378">
        <f t="shared" si="122"/>
        <v>200</v>
      </c>
      <c r="U438" s="303">
        <f t="shared" si="128"/>
        <v>0</v>
      </c>
      <c r="V438" s="303">
        <f t="shared" si="129"/>
        <v>42.240747316848442</v>
      </c>
      <c r="W438" s="303">
        <f t="shared" si="130"/>
        <v>18.040425866278511</v>
      </c>
      <c r="X438" s="378">
        <f t="shared" si="131"/>
        <v>54.228000000000009</v>
      </c>
      <c r="Y438" s="379">
        <f t="shared" si="132"/>
        <v>978.29621387655129</v>
      </c>
    </row>
    <row r="439" spans="1:25" x14ac:dyDescent="0.25">
      <c r="A439" s="202">
        <f>'09-2022'!A445</f>
        <v>44823.083333332281</v>
      </c>
      <c r="B439" s="362">
        <v>244.65</v>
      </c>
      <c r="C439" s="363">
        <v>13580.521500000001</v>
      </c>
      <c r="D439" s="364">
        <v>2.5750000000000002</v>
      </c>
      <c r="E439" s="364">
        <v>142.93899999999999</v>
      </c>
      <c r="F439" s="239">
        <f t="shared" si="115"/>
        <v>242.07500000000002</v>
      </c>
      <c r="G439" s="239">
        <f t="shared" si="116"/>
        <v>13437.5825</v>
      </c>
      <c r="H439" s="216">
        <f>'09-2022'!P445</f>
        <v>0</v>
      </c>
      <c r="I439" s="307">
        <f t="shared" si="117"/>
        <v>242.07500000000002</v>
      </c>
      <c r="J439" s="303">
        <f t="shared" si="118"/>
        <v>55.509996901786636</v>
      </c>
      <c r="K439" s="338">
        <v>7.22</v>
      </c>
      <c r="L439" s="308">
        <f t="shared" si="119"/>
        <v>83.187999999999988</v>
      </c>
      <c r="M439" s="303">
        <f t="shared" si="123"/>
        <v>0</v>
      </c>
      <c r="N439" s="303">
        <f t="shared" si="124"/>
        <v>22.532288138438037</v>
      </c>
      <c r="O439" s="303">
        <f t="shared" si="125"/>
        <v>0</v>
      </c>
      <c r="P439" s="303">
        <f t="shared" si="126"/>
        <v>0</v>
      </c>
      <c r="Q439" s="303">
        <f t="shared" si="127"/>
        <v>42.240747316848442</v>
      </c>
      <c r="R439" s="303">
        <f t="shared" si="120"/>
        <v>83.187999999999988</v>
      </c>
      <c r="S439" s="213">
        <f t="shared" si="121"/>
        <v>0</v>
      </c>
      <c r="T439" s="378">
        <f t="shared" si="122"/>
        <v>200</v>
      </c>
      <c r="U439" s="303">
        <f t="shared" si="128"/>
        <v>0</v>
      </c>
      <c r="V439" s="303">
        <f t="shared" si="129"/>
        <v>42.240747316848442</v>
      </c>
      <c r="W439" s="303">
        <f t="shared" si="130"/>
        <v>13.269249584938194</v>
      </c>
      <c r="X439" s="378">
        <f t="shared" si="131"/>
        <v>42.075000000000017</v>
      </c>
      <c r="Y439" s="379">
        <f t="shared" si="132"/>
        <v>558.30367628627471</v>
      </c>
    </row>
    <row r="440" spans="1:25" x14ac:dyDescent="0.25">
      <c r="A440" s="202">
        <f>'09-2022'!A446</f>
        <v>44823.124999998945</v>
      </c>
      <c r="B440" s="362">
        <v>230.16899999999998</v>
      </c>
      <c r="C440" s="363">
        <v>11542.725279999999</v>
      </c>
      <c r="D440" s="364">
        <v>0</v>
      </c>
      <c r="E440" s="364">
        <v>0</v>
      </c>
      <c r="F440" s="239">
        <f t="shared" si="115"/>
        <v>230.16899999999998</v>
      </c>
      <c r="G440" s="239">
        <f t="shared" si="116"/>
        <v>11542.725279999999</v>
      </c>
      <c r="H440" s="216">
        <f>'09-2022'!P446</f>
        <v>0</v>
      </c>
      <c r="I440" s="307">
        <f t="shared" si="117"/>
        <v>230.16899999999998</v>
      </c>
      <c r="J440" s="303">
        <f t="shared" si="118"/>
        <v>50.148913537444223</v>
      </c>
      <c r="K440" s="338">
        <v>7.22</v>
      </c>
      <c r="L440" s="308">
        <f t="shared" si="119"/>
        <v>83.187999999999988</v>
      </c>
      <c r="M440" s="303">
        <f t="shared" si="123"/>
        <v>0</v>
      </c>
      <c r="N440" s="303">
        <f t="shared" si="124"/>
        <v>22.532288138438037</v>
      </c>
      <c r="O440" s="303">
        <f t="shared" si="125"/>
        <v>0</v>
      </c>
      <c r="P440" s="303">
        <f t="shared" si="126"/>
        <v>0</v>
      </c>
      <c r="Q440" s="303">
        <f t="shared" si="127"/>
        <v>42.240747316848442</v>
      </c>
      <c r="R440" s="303">
        <f t="shared" si="120"/>
        <v>83.187999999999988</v>
      </c>
      <c r="S440" s="213">
        <f t="shared" si="121"/>
        <v>0</v>
      </c>
      <c r="T440" s="378">
        <f t="shared" si="122"/>
        <v>200</v>
      </c>
      <c r="U440" s="303">
        <f t="shared" si="128"/>
        <v>0</v>
      </c>
      <c r="V440" s="303">
        <f t="shared" si="129"/>
        <v>42.240747316848442</v>
      </c>
      <c r="W440" s="303">
        <f t="shared" si="130"/>
        <v>7.9081662205957812</v>
      </c>
      <c r="X440" s="378">
        <f t="shared" si="131"/>
        <v>30.168999999999983</v>
      </c>
      <c r="Y440" s="379">
        <f t="shared" si="132"/>
        <v>238.581466709154</v>
      </c>
    </row>
    <row r="441" spans="1:25" x14ac:dyDescent="0.25">
      <c r="A441" s="202">
        <f>'09-2022'!A447</f>
        <v>44823.166666665609</v>
      </c>
      <c r="B441" s="362">
        <v>224.85500000000002</v>
      </c>
      <c r="C441" s="363">
        <v>10966.040765</v>
      </c>
      <c r="D441" s="364">
        <v>0</v>
      </c>
      <c r="E441" s="364">
        <v>0</v>
      </c>
      <c r="F441" s="239">
        <f t="shared" si="115"/>
        <v>224.85500000000002</v>
      </c>
      <c r="G441" s="239">
        <f t="shared" si="116"/>
        <v>10966.040765</v>
      </c>
      <c r="H441" s="216">
        <f>'09-2022'!P447</f>
        <v>0</v>
      </c>
      <c r="I441" s="307">
        <f t="shared" si="117"/>
        <v>224.85500000000002</v>
      </c>
      <c r="J441" s="303">
        <f t="shared" si="118"/>
        <v>48.769388116786367</v>
      </c>
      <c r="K441" s="338">
        <v>7.22</v>
      </c>
      <c r="L441" s="308">
        <f t="shared" si="119"/>
        <v>83.187999999999988</v>
      </c>
      <c r="M441" s="303">
        <f t="shared" si="123"/>
        <v>0</v>
      </c>
      <c r="N441" s="303">
        <f t="shared" si="124"/>
        <v>22.532288138438037</v>
      </c>
      <c r="O441" s="303">
        <f t="shared" si="125"/>
        <v>0</v>
      </c>
      <c r="P441" s="303">
        <f t="shared" si="126"/>
        <v>0</v>
      </c>
      <c r="Q441" s="303">
        <f t="shared" si="127"/>
        <v>42.240747316848442</v>
      </c>
      <c r="R441" s="303">
        <f t="shared" si="120"/>
        <v>83.187999999999988</v>
      </c>
      <c r="S441" s="213">
        <f t="shared" si="121"/>
        <v>0</v>
      </c>
      <c r="T441" s="378">
        <f t="shared" si="122"/>
        <v>200</v>
      </c>
      <c r="U441" s="303">
        <f t="shared" si="128"/>
        <v>0</v>
      </c>
      <c r="V441" s="303">
        <f t="shared" si="129"/>
        <v>42.240747316848442</v>
      </c>
      <c r="W441" s="303">
        <f t="shared" si="130"/>
        <v>6.528640799937925</v>
      </c>
      <c r="X441" s="378">
        <f t="shared" si="131"/>
        <v>24.855000000000018</v>
      </c>
      <c r="Y441" s="379">
        <f t="shared" si="132"/>
        <v>162.26936708245725</v>
      </c>
    </row>
    <row r="442" spans="1:25" x14ac:dyDescent="0.25">
      <c r="A442" s="202">
        <f>'09-2022'!A448</f>
        <v>44823.208333332273</v>
      </c>
      <c r="B442" s="362">
        <v>225.97400000000002</v>
      </c>
      <c r="C442" s="363">
        <v>11210.538292000001</v>
      </c>
      <c r="D442" s="364">
        <v>0</v>
      </c>
      <c r="E442" s="364">
        <v>0</v>
      </c>
      <c r="F442" s="239">
        <f t="shared" si="115"/>
        <v>225.97400000000002</v>
      </c>
      <c r="G442" s="239">
        <f t="shared" si="116"/>
        <v>11210.538292000001</v>
      </c>
      <c r="H442" s="216">
        <f>'09-2022'!P448</f>
        <v>0</v>
      </c>
      <c r="I442" s="307">
        <f t="shared" si="117"/>
        <v>225.97400000000002</v>
      </c>
      <c r="J442" s="303">
        <f t="shared" si="118"/>
        <v>49.609859063432076</v>
      </c>
      <c r="K442" s="338">
        <v>7.22</v>
      </c>
      <c r="L442" s="308">
        <f t="shared" si="119"/>
        <v>83.187999999999988</v>
      </c>
      <c r="M442" s="303">
        <f t="shared" si="123"/>
        <v>0</v>
      </c>
      <c r="N442" s="303">
        <f t="shared" si="124"/>
        <v>22.532288138438037</v>
      </c>
      <c r="O442" s="303">
        <f t="shared" si="125"/>
        <v>0</v>
      </c>
      <c r="P442" s="303">
        <f t="shared" si="126"/>
        <v>0</v>
      </c>
      <c r="Q442" s="303">
        <f t="shared" si="127"/>
        <v>42.240747316848442</v>
      </c>
      <c r="R442" s="303">
        <f t="shared" si="120"/>
        <v>83.187999999999988</v>
      </c>
      <c r="S442" s="213">
        <f t="shared" si="121"/>
        <v>0</v>
      </c>
      <c r="T442" s="378">
        <f t="shared" si="122"/>
        <v>200</v>
      </c>
      <c r="U442" s="303">
        <f t="shared" si="128"/>
        <v>0</v>
      </c>
      <c r="V442" s="303">
        <f t="shared" si="129"/>
        <v>42.240747316848442</v>
      </c>
      <c r="W442" s="303">
        <f t="shared" si="130"/>
        <v>7.3691117465836342</v>
      </c>
      <c r="X442" s="378">
        <f t="shared" si="131"/>
        <v>25.974000000000018</v>
      </c>
      <c r="Y442" s="379">
        <f t="shared" si="132"/>
        <v>191.40530850576346</v>
      </c>
    </row>
    <row r="443" spans="1:25" x14ac:dyDescent="0.25">
      <c r="A443" s="202">
        <f>'09-2022'!A449</f>
        <v>44823.249999998938</v>
      </c>
      <c r="B443" s="362">
        <v>241.23400000000001</v>
      </c>
      <c r="C443" s="363">
        <v>14858.716993999999</v>
      </c>
      <c r="D443" s="364">
        <v>0</v>
      </c>
      <c r="E443" s="364">
        <v>0</v>
      </c>
      <c r="F443" s="239">
        <f t="shared" si="115"/>
        <v>241.23400000000001</v>
      </c>
      <c r="G443" s="239">
        <f t="shared" si="116"/>
        <v>14858.716993999999</v>
      </c>
      <c r="H443" s="216">
        <f>'09-2022'!P449</f>
        <v>0</v>
      </c>
      <c r="I443" s="307">
        <f t="shared" si="117"/>
        <v>241.23400000000001</v>
      </c>
      <c r="J443" s="303">
        <f t="shared" si="118"/>
        <v>61.594621794606056</v>
      </c>
      <c r="K443" s="338">
        <v>7.22</v>
      </c>
      <c r="L443" s="308">
        <f t="shared" si="119"/>
        <v>83.187999999999988</v>
      </c>
      <c r="M443" s="303">
        <f t="shared" si="123"/>
        <v>0</v>
      </c>
      <c r="N443" s="303">
        <f t="shared" si="124"/>
        <v>22.532288138438037</v>
      </c>
      <c r="O443" s="303">
        <f t="shared" si="125"/>
        <v>0</v>
      </c>
      <c r="P443" s="303">
        <f t="shared" si="126"/>
        <v>0</v>
      </c>
      <c r="Q443" s="303">
        <f t="shared" si="127"/>
        <v>42.240747316848442</v>
      </c>
      <c r="R443" s="303">
        <f t="shared" si="120"/>
        <v>83.187999999999988</v>
      </c>
      <c r="S443" s="213">
        <f t="shared" si="121"/>
        <v>0</v>
      </c>
      <c r="T443" s="378">
        <f t="shared" si="122"/>
        <v>200</v>
      </c>
      <c r="U443" s="303">
        <f t="shared" si="128"/>
        <v>0</v>
      </c>
      <c r="V443" s="303">
        <f t="shared" si="129"/>
        <v>42.240747316848442</v>
      </c>
      <c r="W443" s="303">
        <f t="shared" si="130"/>
        <v>19.353874477757614</v>
      </c>
      <c r="X443" s="378">
        <f t="shared" si="131"/>
        <v>41.234000000000009</v>
      </c>
      <c r="Y443" s="379">
        <f t="shared" si="132"/>
        <v>798.03766021585761</v>
      </c>
    </row>
    <row r="444" spans="1:25" x14ac:dyDescent="0.25">
      <c r="A444" s="202">
        <f>'09-2022'!A450</f>
        <v>44823.291666665602</v>
      </c>
      <c r="B444" s="362">
        <v>287.5</v>
      </c>
      <c r="C444" s="363">
        <v>21743.625</v>
      </c>
      <c r="D444" s="364">
        <v>11.253</v>
      </c>
      <c r="E444" s="364">
        <v>851.06399999999996</v>
      </c>
      <c r="F444" s="239">
        <f t="shared" si="115"/>
        <v>276.24700000000001</v>
      </c>
      <c r="G444" s="239">
        <f t="shared" si="116"/>
        <v>20892.561000000002</v>
      </c>
      <c r="H444" s="216">
        <f>'09-2022'!P450</f>
        <v>0</v>
      </c>
      <c r="I444" s="307">
        <f t="shared" si="117"/>
        <v>276.24700000000001</v>
      </c>
      <c r="J444" s="303">
        <f t="shared" si="118"/>
        <v>75.630001411780043</v>
      </c>
      <c r="K444" s="338">
        <v>7.22</v>
      </c>
      <c r="L444" s="308">
        <f t="shared" si="119"/>
        <v>83.187999999999988</v>
      </c>
      <c r="M444" s="303">
        <f t="shared" si="123"/>
        <v>0</v>
      </c>
      <c r="N444" s="303">
        <f t="shared" si="124"/>
        <v>22.532288138438037</v>
      </c>
      <c r="O444" s="303">
        <f t="shared" si="125"/>
        <v>0</v>
      </c>
      <c r="P444" s="303">
        <f t="shared" si="126"/>
        <v>0</v>
      </c>
      <c r="Q444" s="303">
        <f t="shared" si="127"/>
        <v>42.240747316848442</v>
      </c>
      <c r="R444" s="303">
        <f t="shared" si="120"/>
        <v>83.187999999999988</v>
      </c>
      <c r="S444" s="213">
        <f t="shared" si="121"/>
        <v>0</v>
      </c>
      <c r="T444" s="378">
        <f t="shared" si="122"/>
        <v>200</v>
      </c>
      <c r="U444" s="303">
        <f t="shared" si="128"/>
        <v>0</v>
      </c>
      <c r="V444" s="303">
        <f t="shared" si="129"/>
        <v>42.240747316848442</v>
      </c>
      <c r="W444" s="303">
        <f t="shared" si="130"/>
        <v>33.389254094931601</v>
      </c>
      <c r="X444" s="378">
        <f t="shared" si="131"/>
        <v>76.247000000000014</v>
      </c>
      <c r="Y444" s="379">
        <f t="shared" si="132"/>
        <v>2545.8304569762504</v>
      </c>
    </row>
    <row r="445" spans="1:25" x14ac:dyDescent="0.25">
      <c r="A445" s="202">
        <f>'09-2022'!A451</f>
        <v>44823.333333332266</v>
      </c>
      <c r="B445" s="362">
        <v>294.70500000000004</v>
      </c>
      <c r="C445" s="363">
        <v>24230.426910000002</v>
      </c>
      <c r="D445" s="364">
        <v>0</v>
      </c>
      <c r="E445" s="364">
        <v>0</v>
      </c>
      <c r="F445" s="239">
        <f t="shared" si="115"/>
        <v>294.70500000000004</v>
      </c>
      <c r="G445" s="239">
        <f t="shared" si="116"/>
        <v>24230.426910000002</v>
      </c>
      <c r="H445" s="216">
        <f>'09-2022'!P451</f>
        <v>0</v>
      </c>
      <c r="I445" s="307">
        <f t="shared" si="117"/>
        <v>294.70500000000004</v>
      </c>
      <c r="J445" s="303">
        <f t="shared" si="118"/>
        <v>82.219259632513868</v>
      </c>
      <c r="K445" s="338">
        <v>7.22</v>
      </c>
      <c r="L445" s="308">
        <f t="shared" si="119"/>
        <v>83.187999999999988</v>
      </c>
      <c r="M445" s="303">
        <f t="shared" si="123"/>
        <v>0</v>
      </c>
      <c r="N445" s="303">
        <f t="shared" si="124"/>
        <v>22.532288138438037</v>
      </c>
      <c r="O445" s="303">
        <f t="shared" si="125"/>
        <v>0</v>
      </c>
      <c r="P445" s="303">
        <f t="shared" si="126"/>
        <v>0</v>
      </c>
      <c r="Q445" s="303">
        <f t="shared" si="127"/>
        <v>42.240747316848442</v>
      </c>
      <c r="R445" s="303">
        <f t="shared" si="120"/>
        <v>83.187999999999988</v>
      </c>
      <c r="S445" s="213">
        <f t="shared" si="121"/>
        <v>0</v>
      </c>
      <c r="T445" s="378">
        <f t="shared" si="122"/>
        <v>200</v>
      </c>
      <c r="U445" s="303">
        <f t="shared" si="128"/>
        <v>0</v>
      </c>
      <c r="V445" s="303">
        <f t="shared" si="129"/>
        <v>42.240747316848442</v>
      </c>
      <c r="W445" s="303">
        <f t="shared" si="130"/>
        <v>39.978512315665427</v>
      </c>
      <c r="X445" s="378">
        <f t="shared" si="131"/>
        <v>94.705000000000041</v>
      </c>
      <c r="Y445" s="379">
        <f t="shared" si="132"/>
        <v>3786.1650088550959</v>
      </c>
    </row>
    <row r="446" spans="1:25" x14ac:dyDescent="0.25">
      <c r="A446" s="202">
        <f>'09-2022'!A452</f>
        <v>44823.37499999893</v>
      </c>
      <c r="B446" s="362">
        <v>324.3</v>
      </c>
      <c r="C446" s="363">
        <v>25580.784</v>
      </c>
      <c r="D446" s="364">
        <v>5.7880000000000003</v>
      </c>
      <c r="E446" s="364">
        <v>456.55700000000002</v>
      </c>
      <c r="F446" s="239">
        <f t="shared" si="115"/>
        <v>318.512</v>
      </c>
      <c r="G446" s="239">
        <f t="shared" si="116"/>
        <v>25124.226999999999</v>
      </c>
      <c r="H446" s="216">
        <f>'09-2022'!P452</f>
        <v>0</v>
      </c>
      <c r="I446" s="307">
        <f t="shared" si="117"/>
        <v>318.512</v>
      </c>
      <c r="J446" s="303">
        <f t="shared" si="118"/>
        <v>78.880001381423611</v>
      </c>
      <c r="K446" s="338">
        <v>7.22</v>
      </c>
      <c r="L446" s="308">
        <f t="shared" si="119"/>
        <v>83.187999999999988</v>
      </c>
      <c r="M446" s="303">
        <f t="shared" si="123"/>
        <v>0</v>
      </c>
      <c r="N446" s="303">
        <f t="shared" si="124"/>
        <v>22.532288138438037</v>
      </c>
      <c r="O446" s="303">
        <f t="shared" si="125"/>
        <v>0</v>
      </c>
      <c r="P446" s="303">
        <f t="shared" si="126"/>
        <v>0</v>
      </c>
      <c r="Q446" s="303">
        <f t="shared" si="127"/>
        <v>42.240747316848442</v>
      </c>
      <c r="R446" s="303">
        <f t="shared" si="120"/>
        <v>83.187999999999988</v>
      </c>
      <c r="S446" s="213">
        <f t="shared" si="121"/>
        <v>0</v>
      </c>
      <c r="T446" s="378">
        <f t="shared" si="122"/>
        <v>200</v>
      </c>
      <c r="U446" s="303">
        <f t="shared" si="128"/>
        <v>0</v>
      </c>
      <c r="V446" s="303">
        <f t="shared" si="129"/>
        <v>42.240747316848442</v>
      </c>
      <c r="W446" s="303">
        <f t="shared" si="130"/>
        <v>36.639254064575169</v>
      </c>
      <c r="X446" s="378">
        <f t="shared" si="131"/>
        <v>118.512</v>
      </c>
      <c r="Y446" s="379">
        <f t="shared" si="132"/>
        <v>4342.1912777009329</v>
      </c>
    </row>
    <row r="447" spans="1:25" x14ac:dyDescent="0.25">
      <c r="A447" s="202">
        <f>'09-2022'!A453</f>
        <v>44823.416666665595</v>
      </c>
      <c r="B447" s="362">
        <v>332.09100000000001</v>
      </c>
      <c r="C447" s="363">
        <v>28108.897055999998</v>
      </c>
      <c r="D447" s="364">
        <v>0</v>
      </c>
      <c r="E447" s="364">
        <v>0</v>
      </c>
      <c r="F447" s="239">
        <f t="shared" si="115"/>
        <v>332.09100000000001</v>
      </c>
      <c r="G447" s="239">
        <f t="shared" si="116"/>
        <v>28108.897055999998</v>
      </c>
      <c r="H447" s="216">
        <f>'09-2022'!P453</f>
        <v>0</v>
      </c>
      <c r="I447" s="307">
        <f t="shared" si="117"/>
        <v>332.09100000000001</v>
      </c>
      <c r="J447" s="303">
        <f t="shared" si="118"/>
        <v>84.642152470256633</v>
      </c>
      <c r="K447" s="338">
        <v>7.22</v>
      </c>
      <c r="L447" s="308">
        <f t="shared" si="119"/>
        <v>83.187999999999988</v>
      </c>
      <c r="M447" s="303">
        <f t="shared" si="123"/>
        <v>0</v>
      </c>
      <c r="N447" s="303">
        <f t="shared" si="124"/>
        <v>22.532288138438037</v>
      </c>
      <c r="O447" s="303">
        <f t="shared" si="125"/>
        <v>0</v>
      </c>
      <c r="P447" s="303">
        <f t="shared" si="126"/>
        <v>0</v>
      </c>
      <c r="Q447" s="303">
        <f t="shared" si="127"/>
        <v>42.240747316848442</v>
      </c>
      <c r="R447" s="303">
        <f t="shared" si="120"/>
        <v>83.187999999999988</v>
      </c>
      <c r="S447" s="213">
        <f t="shared" si="121"/>
        <v>1.4541524702566448</v>
      </c>
      <c r="T447" s="378">
        <f t="shared" si="122"/>
        <v>200</v>
      </c>
      <c r="U447" s="303">
        <f t="shared" si="128"/>
        <v>290.83049405132897</v>
      </c>
      <c r="V447" s="303">
        <f t="shared" si="129"/>
        <v>42.240747316848442</v>
      </c>
      <c r="W447" s="303">
        <f t="shared" si="130"/>
        <v>42.401405153408191</v>
      </c>
      <c r="X447" s="378">
        <f t="shared" si="131"/>
        <v>132.09100000000001</v>
      </c>
      <c r="Y447" s="379">
        <f t="shared" si="132"/>
        <v>5600.8440081188419</v>
      </c>
    </row>
    <row r="448" spans="1:25" x14ac:dyDescent="0.25">
      <c r="A448" s="202">
        <f>'09-2022'!A454</f>
        <v>44823.458333332259</v>
      </c>
      <c r="B448" s="362">
        <v>394.8</v>
      </c>
      <c r="C448" s="363">
        <v>37170.42</v>
      </c>
      <c r="D448" s="364">
        <v>40.192999999999998</v>
      </c>
      <c r="E448" s="364">
        <v>3784.1709999999998</v>
      </c>
      <c r="F448" s="239">
        <f t="shared" si="115"/>
        <v>354.60700000000003</v>
      </c>
      <c r="G448" s="239">
        <f t="shared" si="116"/>
        <v>33386.248999999996</v>
      </c>
      <c r="H448" s="216">
        <f>'09-2022'!P454</f>
        <v>0</v>
      </c>
      <c r="I448" s="307">
        <f t="shared" si="117"/>
        <v>354.60700000000003</v>
      </c>
      <c r="J448" s="303">
        <f t="shared" si="118"/>
        <v>94.149999858998811</v>
      </c>
      <c r="K448" s="338">
        <v>7.22</v>
      </c>
      <c r="L448" s="308">
        <f t="shared" si="119"/>
        <v>83.187999999999988</v>
      </c>
      <c r="M448" s="303">
        <f t="shared" si="123"/>
        <v>0</v>
      </c>
      <c r="N448" s="303">
        <f t="shared" si="124"/>
        <v>22.532288138438037</v>
      </c>
      <c r="O448" s="303">
        <f t="shared" si="125"/>
        <v>0</v>
      </c>
      <c r="P448" s="303">
        <f t="shared" si="126"/>
        <v>0</v>
      </c>
      <c r="Q448" s="303">
        <f t="shared" si="127"/>
        <v>42.240747316848442</v>
      </c>
      <c r="R448" s="303">
        <f t="shared" si="120"/>
        <v>83.187999999999988</v>
      </c>
      <c r="S448" s="213">
        <f t="shared" si="121"/>
        <v>10.961999858998823</v>
      </c>
      <c r="T448" s="378">
        <f t="shared" si="122"/>
        <v>200</v>
      </c>
      <c r="U448" s="303">
        <f t="shared" si="128"/>
        <v>2192.3999717997644</v>
      </c>
      <c r="V448" s="303">
        <f t="shared" si="129"/>
        <v>42.240747316848442</v>
      </c>
      <c r="W448" s="303">
        <f t="shared" si="130"/>
        <v>51.909252542150369</v>
      </c>
      <c r="X448" s="378">
        <f t="shared" si="131"/>
        <v>154.60700000000003</v>
      </c>
      <c r="Y448" s="379">
        <f t="shared" si="132"/>
        <v>8025.5338077842434</v>
      </c>
    </row>
    <row r="449" spans="1:25" x14ac:dyDescent="0.25">
      <c r="A449" s="202">
        <f>'09-2022'!A455</f>
        <v>44823.499999998923</v>
      </c>
      <c r="B449" s="362">
        <v>385.24799999999999</v>
      </c>
      <c r="C449" s="363">
        <v>39115.987524000004</v>
      </c>
      <c r="D449" s="364">
        <v>0</v>
      </c>
      <c r="E449" s="364">
        <v>0</v>
      </c>
      <c r="F449" s="239">
        <f t="shared" si="115"/>
        <v>385.24799999999999</v>
      </c>
      <c r="G449" s="239">
        <f t="shared" si="116"/>
        <v>39115.987524000004</v>
      </c>
      <c r="H449" s="216">
        <f>'09-2022'!P455</f>
        <v>0</v>
      </c>
      <c r="I449" s="307">
        <f t="shared" si="117"/>
        <v>385.24799999999999</v>
      </c>
      <c r="J449" s="303">
        <f t="shared" si="118"/>
        <v>101.53456351233493</v>
      </c>
      <c r="K449" s="338">
        <v>7.22</v>
      </c>
      <c r="L449" s="308">
        <f t="shared" si="119"/>
        <v>83.187999999999988</v>
      </c>
      <c r="M449" s="303">
        <f t="shared" si="123"/>
        <v>0</v>
      </c>
      <c r="N449" s="303">
        <f t="shared" si="124"/>
        <v>22.532288138438037</v>
      </c>
      <c r="O449" s="303">
        <f t="shared" si="125"/>
        <v>0</v>
      </c>
      <c r="P449" s="303">
        <f t="shared" si="126"/>
        <v>0</v>
      </c>
      <c r="Q449" s="303">
        <f t="shared" si="127"/>
        <v>42.240747316848442</v>
      </c>
      <c r="R449" s="303">
        <f t="shared" si="120"/>
        <v>83.187999999999988</v>
      </c>
      <c r="S449" s="213">
        <f t="shared" si="121"/>
        <v>18.346563512334939</v>
      </c>
      <c r="T449" s="378">
        <f t="shared" si="122"/>
        <v>200</v>
      </c>
      <c r="U449" s="303">
        <f t="shared" si="128"/>
        <v>3669.3127024669875</v>
      </c>
      <c r="V449" s="303">
        <f t="shared" si="129"/>
        <v>42.240747316848442</v>
      </c>
      <c r="W449" s="303">
        <f t="shared" si="130"/>
        <v>59.293816195486485</v>
      </c>
      <c r="X449" s="378">
        <f t="shared" si="131"/>
        <v>185.24799999999999</v>
      </c>
      <c r="Y449" s="379">
        <f t="shared" si="132"/>
        <v>10984.06086258148</v>
      </c>
    </row>
    <row r="450" spans="1:25" x14ac:dyDescent="0.25">
      <c r="A450" s="202">
        <f>'09-2022'!A456</f>
        <v>44823.541666665587</v>
      </c>
      <c r="B450" s="362">
        <v>433.4</v>
      </c>
      <c r="C450" s="363">
        <v>49424.936000000002</v>
      </c>
      <c r="D450" s="364">
        <v>23.827000000000002</v>
      </c>
      <c r="E450" s="364">
        <v>2717.2310000000002</v>
      </c>
      <c r="F450" s="239">
        <f t="shared" si="115"/>
        <v>409.57299999999998</v>
      </c>
      <c r="G450" s="239">
        <f t="shared" si="116"/>
        <v>46707.705000000002</v>
      </c>
      <c r="H450" s="216">
        <f>'09-2022'!P456</f>
        <v>0</v>
      </c>
      <c r="I450" s="307">
        <f t="shared" si="117"/>
        <v>409.57299999999998</v>
      </c>
      <c r="J450" s="303">
        <f t="shared" si="118"/>
        <v>114.04000019532539</v>
      </c>
      <c r="K450" s="338">
        <v>7.22</v>
      </c>
      <c r="L450" s="308">
        <f t="shared" si="119"/>
        <v>83.187999999999988</v>
      </c>
      <c r="M450" s="303">
        <f t="shared" si="123"/>
        <v>0</v>
      </c>
      <c r="N450" s="303">
        <f t="shared" si="124"/>
        <v>22.532288138438037</v>
      </c>
      <c r="O450" s="303">
        <f t="shared" si="125"/>
        <v>0</v>
      </c>
      <c r="P450" s="303">
        <f t="shared" si="126"/>
        <v>0</v>
      </c>
      <c r="Q450" s="303">
        <f t="shared" si="127"/>
        <v>42.240747316848442</v>
      </c>
      <c r="R450" s="303">
        <f t="shared" si="120"/>
        <v>83.187999999999988</v>
      </c>
      <c r="S450" s="213">
        <f t="shared" si="121"/>
        <v>30.852000195325402</v>
      </c>
      <c r="T450" s="378">
        <f t="shared" si="122"/>
        <v>200</v>
      </c>
      <c r="U450" s="303">
        <f t="shared" si="128"/>
        <v>6170.4000390650808</v>
      </c>
      <c r="V450" s="303">
        <f t="shared" si="129"/>
        <v>42.240747316848442</v>
      </c>
      <c r="W450" s="303">
        <f t="shared" si="130"/>
        <v>71.799252878476949</v>
      </c>
      <c r="X450" s="378">
        <f t="shared" si="131"/>
        <v>209.57299999999998</v>
      </c>
      <c r="Y450" s="379">
        <f t="shared" si="132"/>
        <v>15047.184823501048</v>
      </c>
    </row>
    <row r="451" spans="1:25" x14ac:dyDescent="0.25">
      <c r="A451" s="202">
        <f>'09-2022'!A457</f>
        <v>44823.583333332252</v>
      </c>
      <c r="B451" s="362">
        <v>477.15</v>
      </c>
      <c r="C451" s="363">
        <v>60927.283499999998</v>
      </c>
      <c r="D451" s="364">
        <v>33.843000000000004</v>
      </c>
      <c r="E451" s="364">
        <v>4321.4129999999996</v>
      </c>
      <c r="F451" s="239">
        <f t="shared" si="115"/>
        <v>443.30699999999996</v>
      </c>
      <c r="G451" s="239">
        <f t="shared" si="116"/>
        <v>56605.870499999997</v>
      </c>
      <c r="H451" s="216">
        <f>'09-2022'!P457</f>
        <v>0</v>
      </c>
      <c r="I451" s="307">
        <f t="shared" si="117"/>
        <v>443.30699999999996</v>
      </c>
      <c r="J451" s="303">
        <f t="shared" si="118"/>
        <v>127.68999925559488</v>
      </c>
      <c r="K451" s="338">
        <v>7.22</v>
      </c>
      <c r="L451" s="308">
        <f t="shared" si="119"/>
        <v>83.187999999999988</v>
      </c>
      <c r="M451" s="303">
        <f t="shared" si="123"/>
        <v>0</v>
      </c>
      <c r="N451" s="303">
        <f t="shared" si="124"/>
        <v>22.532288138438037</v>
      </c>
      <c r="O451" s="303">
        <f t="shared" si="125"/>
        <v>0</v>
      </c>
      <c r="P451" s="303">
        <f t="shared" si="126"/>
        <v>0</v>
      </c>
      <c r="Q451" s="303">
        <f t="shared" si="127"/>
        <v>42.240747316848442</v>
      </c>
      <c r="R451" s="303">
        <f t="shared" si="120"/>
        <v>83.187999999999988</v>
      </c>
      <c r="S451" s="213">
        <f t="shared" si="121"/>
        <v>44.501999255594896</v>
      </c>
      <c r="T451" s="378">
        <f t="shared" si="122"/>
        <v>200</v>
      </c>
      <c r="U451" s="303">
        <f t="shared" si="128"/>
        <v>8900.3998511189784</v>
      </c>
      <c r="V451" s="303">
        <f t="shared" si="129"/>
        <v>42.240747316848442</v>
      </c>
      <c r="W451" s="303">
        <f t="shared" si="130"/>
        <v>85.449251938746443</v>
      </c>
      <c r="X451" s="378">
        <f t="shared" si="131"/>
        <v>243.30699999999996</v>
      </c>
      <c r="Y451" s="379">
        <f t="shared" si="132"/>
        <v>20790.401141460577</v>
      </c>
    </row>
    <row r="452" spans="1:25" x14ac:dyDescent="0.25">
      <c r="A452" s="202">
        <f>'09-2022'!A458</f>
        <v>44823.624999998916</v>
      </c>
      <c r="B452" s="362">
        <v>482.53499999999997</v>
      </c>
      <c r="C452" s="363">
        <v>67694.32157</v>
      </c>
      <c r="D452" s="364">
        <v>0</v>
      </c>
      <c r="E452" s="364">
        <v>0</v>
      </c>
      <c r="F452" s="239">
        <f t="shared" si="115"/>
        <v>482.53499999999997</v>
      </c>
      <c r="G452" s="239">
        <f t="shared" si="116"/>
        <v>67694.32157</v>
      </c>
      <c r="H452" s="216">
        <f>'09-2022'!P458</f>
        <v>0</v>
      </c>
      <c r="I452" s="307">
        <f t="shared" si="117"/>
        <v>482.53499999999997</v>
      </c>
      <c r="J452" s="303">
        <f t="shared" si="118"/>
        <v>140.28893566269807</v>
      </c>
      <c r="K452" s="338">
        <v>7.22</v>
      </c>
      <c r="L452" s="308">
        <f t="shared" si="119"/>
        <v>83.187999999999988</v>
      </c>
      <c r="M452" s="303">
        <f t="shared" si="123"/>
        <v>0</v>
      </c>
      <c r="N452" s="303">
        <f t="shared" si="124"/>
        <v>22.532288138438037</v>
      </c>
      <c r="O452" s="303">
        <f t="shared" si="125"/>
        <v>0</v>
      </c>
      <c r="P452" s="303">
        <f t="shared" si="126"/>
        <v>0</v>
      </c>
      <c r="Q452" s="303">
        <f t="shared" si="127"/>
        <v>42.240747316848442</v>
      </c>
      <c r="R452" s="303">
        <f t="shared" si="120"/>
        <v>83.187999999999988</v>
      </c>
      <c r="S452" s="213">
        <f t="shared" si="121"/>
        <v>57.100935662698078</v>
      </c>
      <c r="T452" s="378">
        <f t="shared" si="122"/>
        <v>200</v>
      </c>
      <c r="U452" s="303">
        <f t="shared" si="128"/>
        <v>11420.187132539615</v>
      </c>
      <c r="V452" s="303">
        <f t="shared" si="129"/>
        <v>42.240747316848442</v>
      </c>
      <c r="W452" s="303">
        <f t="shared" si="130"/>
        <v>98.048188345849624</v>
      </c>
      <c r="X452" s="378">
        <f t="shared" si="131"/>
        <v>282.53499999999997</v>
      </c>
      <c r="Y452" s="379">
        <f t="shared" si="132"/>
        <v>27702.04489429462</v>
      </c>
    </row>
    <row r="453" spans="1:25" x14ac:dyDescent="0.25">
      <c r="A453" s="202">
        <f>'09-2022'!A459</f>
        <v>44823.66666666558</v>
      </c>
      <c r="B453" s="362">
        <v>512.54200000000003</v>
      </c>
      <c r="C453" s="363">
        <v>73287.366739999998</v>
      </c>
      <c r="D453" s="364"/>
      <c r="E453" s="364"/>
      <c r="F453" s="239">
        <f t="shared" si="115"/>
        <v>512.54200000000003</v>
      </c>
      <c r="G453" s="239">
        <f t="shared" si="116"/>
        <v>73287.366739999998</v>
      </c>
      <c r="H453" s="216">
        <f>'09-2022'!P459</f>
        <v>0</v>
      </c>
      <c r="I453" s="307">
        <f t="shared" si="117"/>
        <v>512.54200000000003</v>
      </c>
      <c r="J453" s="303">
        <f t="shared" si="118"/>
        <v>142.98802193771436</v>
      </c>
      <c r="K453" s="338">
        <v>7.22</v>
      </c>
      <c r="L453" s="308">
        <f t="shared" si="119"/>
        <v>83.187999999999988</v>
      </c>
      <c r="M453" s="303">
        <f t="shared" si="123"/>
        <v>0</v>
      </c>
      <c r="N453" s="303">
        <f t="shared" si="124"/>
        <v>22.532288138438037</v>
      </c>
      <c r="O453" s="303">
        <f t="shared" si="125"/>
        <v>0</v>
      </c>
      <c r="P453" s="303">
        <f t="shared" si="126"/>
        <v>0</v>
      </c>
      <c r="Q453" s="303">
        <f t="shared" si="127"/>
        <v>42.240747316848442</v>
      </c>
      <c r="R453" s="303">
        <f t="shared" si="120"/>
        <v>83.187999999999988</v>
      </c>
      <c r="S453" s="213">
        <f t="shared" si="121"/>
        <v>59.800021937714376</v>
      </c>
      <c r="T453" s="378">
        <f t="shared" si="122"/>
        <v>200</v>
      </c>
      <c r="U453" s="303">
        <f t="shared" si="128"/>
        <v>11960.004387542875</v>
      </c>
      <c r="V453" s="303">
        <f t="shared" si="129"/>
        <v>42.240747316848442</v>
      </c>
      <c r="W453" s="303">
        <f t="shared" si="130"/>
        <v>100.74727462086592</v>
      </c>
      <c r="X453" s="378">
        <f t="shared" si="131"/>
        <v>312.54200000000003</v>
      </c>
      <c r="Y453" s="379">
        <f t="shared" si="132"/>
        <v>31487.754704554682</v>
      </c>
    </row>
    <row r="454" spans="1:25" x14ac:dyDescent="0.25">
      <c r="A454" s="202">
        <f>'09-2022'!A460</f>
        <v>44823.708333332244</v>
      </c>
      <c r="B454" s="362">
        <v>525.34299999999996</v>
      </c>
      <c r="C454" s="363">
        <v>88530.861566000007</v>
      </c>
      <c r="D454" s="364"/>
      <c r="E454" s="364"/>
      <c r="F454" s="239">
        <f t="shared" si="115"/>
        <v>525.34299999999996</v>
      </c>
      <c r="G454" s="239">
        <f t="shared" si="116"/>
        <v>88530.861566000007</v>
      </c>
      <c r="H454" s="216">
        <f>'09-2022'!P460</f>
        <v>0</v>
      </c>
      <c r="I454" s="307">
        <f t="shared" si="117"/>
        <v>525.34299999999996</v>
      </c>
      <c r="J454" s="303">
        <f t="shared" si="118"/>
        <v>168.52011269970288</v>
      </c>
      <c r="K454" s="338">
        <v>7.22</v>
      </c>
      <c r="L454" s="308">
        <f t="shared" si="119"/>
        <v>83.187999999999988</v>
      </c>
      <c r="M454" s="303">
        <f t="shared" si="123"/>
        <v>0</v>
      </c>
      <c r="N454" s="303">
        <f t="shared" si="124"/>
        <v>22.532288138438037</v>
      </c>
      <c r="O454" s="303">
        <f t="shared" si="125"/>
        <v>0</v>
      </c>
      <c r="P454" s="303">
        <f t="shared" si="126"/>
        <v>0</v>
      </c>
      <c r="Q454" s="303">
        <f t="shared" si="127"/>
        <v>42.240747316848442</v>
      </c>
      <c r="R454" s="303">
        <f t="shared" si="120"/>
        <v>83.187999999999988</v>
      </c>
      <c r="S454" s="213">
        <f t="shared" si="121"/>
        <v>85.33211269970289</v>
      </c>
      <c r="T454" s="378">
        <f t="shared" si="122"/>
        <v>200</v>
      </c>
      <c r="U454" s="303">
        <f t="shared" si="128"/>
        <v>17066.422539940577</v>
      </c>
      <c r="V454" s="303">
        <f t="shared" si="129"/>
        <v>42.240747316848442</v>
      </c>
      <c r="W454" s="303">
        <f t="shared" si="130"/>
        <v>126.27936538285444</v>
      </c>
      <c r="X454" s="378">
        <f t="shared" si="131"/>
        <v>325.34299999999996</v>
      </c>
      <c r="Y454" s="379">
        <f t="shared" si="132"/>
        <v>41084.107571754008</v>
      </c>
    </row>
    <row r="455" spans="1:25" x14ac:dyDescent="0.25">
      <c r="A455" s="202">
        <f>'09-2022'!A461</f>
        <v>44823.749999998909</v>
      </c>
      <c r="B455" s="362">
        <v>519.19100000000003</v>
      </c>
      <c r="C455" s="363">
        <v>95454.957202999998</v>
      </c>
      <c r="D455" s="364"/>
      <c r="E455" s="364"/>
      <c r="F455" s="239">
        <f t="shared" ref="F455:F518" si="133">B455-D455</f>
        <v>519.19100000000003</v>
      </c>
      <c r="G455" s="239">
        <f t="shared" ref="G455:G518" si="134">C455-E455</f>
        <v>95454.957202999998</v>
      </c>
      <c r="H455" s="216">
        <f>'09-2022'!P461</f>
        <v>0</v>
      </c>
      <c r="I455" s="307">
        <f t="shared" ref="I455:I518" si="135">F455-H455</f>
        <v>519.19100000000003</v>
      </c>
      <c r="J455" s="303">
        <f t="shared" ref="J455:J518" si="136">IF(F455&gt;0,G455/F455,0)</f>
        <v>183.8532586331427</v>
      </c>
      <c r="K455" s="338">
        <v>7.22</v>
      </c>
      <c r="L455" s="308">
        <f t="shared" ref="L455:L518" si="137">IF(AND(MONTH($A$2)&gt;5,MONTH($A$2)&lt;9),(K455*10800)/1000,(K455*10400)/1000)+8.1</f>
        <v>83.187999999999988</v>
      </c>
      <c r="M455" s="303">
        <f t="shared" si="123"/>
        <v>0</v>
      </c>
      <c r="N455" s="303">
        <f t="shared" si="124"/>
        <v>22.532288138438037</v>
      </c>
      <c r="O455" s="303">
        <f t="shared" si="125"/>
        <v>0</v>
      </c>
      <c r="P455" s="303">
        <f t="shared" si="126"/>
        <v>0</v>
      </c>
      <c r="Q455" s="303">
        <f t="shared" si="127"/>
        <v>42.240747316848442</v>
      </c>
      <c r="R455" s="303">
        <f t="shared" ref="R455:R518" si="138">MAX(L455:Q455)</f>
        <v>83.187999999999988</v>
      </c>
      <c r="S455" s="213">
        <f t="shared" ref="S455:S518" si="139">IF(J455&gt;R455,J455-R455,0)</f>
        <v>100.66525863314271</v>
      </c>
      <c r="T455" s="378">
        <f t="shared" ref="T455:T518" si="140">IF(I455&gt;=200, 200, I455)</f>
        <v>200</v>
      </c>
      <c r="U455" s="303">
        <f t="shared" si="128"/>
        <v>20133.051726628542</v>
      </c>
      <c r="V455" s="303">
        <f t="shared" si="129"/>
        <v>42.240747316848442</v>
      </c>
      <c r="W455" s="303">
        <f t="shared" si="130"/>
        <v>141.61251131629427</v>
      </c>
      <c r="X455" s="378">
        <f t="shared" si="131"/>
        <v>319.19100000000003</v>
      </c>
      <c r="Y455" s="379">
        <f t="shared" si="132"/>
        <v>45201.439099559291</v>
      </c>
    </row>
    <row r="456" spans="1:25" x14ac:dyDescent="0.25">
      <c r="A456" s="202">
        <f>'09-2022'!A462</f>
        <v>44823.791666665573</v>
      </c>
      <c r="B456" s="362">
        <v>489.69399999999996</v>
      </c>
      <c r="C456" s="363">
        <v>71674.778736000007</v>
      </c>
      <c r="D456" s="364">
        <v>0</v>
      </c>
      <c r="E456" s="364">
        <v>0</v>
      </c>
      <c r="F456" s="239">
        <f t="shared" si="133"/>
        <v>489.69399999999996</v>
      </c>
      <c r="G456" s="239">
        <f t="shared" si="134"/>
        <v>71674.778736000007</v>
      </c>
      <c r="H456" s="216">
        <f>'09-2022'!P462</f>
        <v>0</v>
      </c>
      <c r="I456" s="307">
        <f t="shared" si="135"/>
        <v>489.69399999999996</v>
      </c>
      <c r="J456" s="303">
        <f t="shared" si="136"/>
        <v>146.36646300751084</v>
      </c>
      <c r="K456" s="338">
        <v>7.22</v>
      </c>
      <c r="L456" s="308">
        <f t="shared" si="137"/>
        <v>83.187999999999988</v>
      </c>
      <c r="M456" s="303">
        <f t="shared" ref="M456:M519" si="141">M455</f>
        <v>0</v>
      </c>
      <c r="N456" s="303">
        <f t="shared" ref="N456:N519" si="142">N455</f>
        <v>22.532288138438037</v>
      </c>
      <c r="O456" s="303">
        <f t="shared" ref="O456:O519" si="143">O455</f>
        <v>0</v>
      </c>
      <c r="P456" s="303">
        <f t="shared" ref="P456:P519" si="144">P455</f>
        <v>0</v>
      </c>
      <c r="Q456" s="303">
        <f t="shared" ref="Q456:Q519" si="145">Q455</f>
        <v>42.240747316848442</v>
      </c>
      <c r="R456" s="303">
        <f t="shared" si="138"/>
        <v>83.187999999999988</v>
      </c>
      <c r="S456" s="213">
        <f t="shared" si="139"/>
        <v>63.178463007510857</v>
      </c>
      <c r="T456" s="378">
        <f t="shared" si="140"/>
        <v>200</v>
      </c>
      <c r="U456" s="303">
        <f t="shared" si="128"/>
        <v>12635.692601502171</v>
      </c>
      <c r="V456" s="303">
        <f t="shared" si="129"/>
        <v>42.240747316848442</v>
      </c>
      <c r="W456" s="303">
        <f t="shared" si="130"/>
        <v>104.1257156906624</v>
      </c>
      <c r="X456" s="378">
        <f t="shared" si="131"/>
        <v>289.69399999999996</v>
      </c>
      <c r="Y456" s="379">
        <f t="shared" si="132"/>
        <v>30164.59508129075</v>
      </c>
    </row>
    <row r="457" spans="1:25" x14ac:dyDescent="0.25">
      <c r="A457" s="202">
        <f>'09-2022'!A463</f>
        <v>44823.833333332237</v>
      </c>
      <c r="B457" s="362">
        <v>481.13099999999997</v>
      </c>
      <c r="C457" s="363">
        <v>59759.64198</v>
      </c>
      <c r="D457" s="364">
        <v>0</v>
      </c>
      <c r="E457" s="364">
        <v>0</v>
      </c>
      <c r="F457" s="239">
        <f t="shared" si="133"/>
        <v>481.13099999999997</v>
      </c>
      <c r="G457" s="239">
        <f t="shared" si="134"/>
        <v>59759.64198</v>
      </c>
      <c r="H457" s="216">
        <f>'09-2022'!P463</f>
        <v>0</v>
      </c>
      <c r="I457" s="307">
        <f t="shared" si="135"/>
        <v>481.13099999999997</v>
      </c>
      <c r="J457" s="303">
        <f t="shared" si="136"/>
        <v>124.20659234179466</v>
      </c>
      <c r="K457" s="338">
        <v>7.22</v>
      </c>
      <c r="L457" s="308">
        <f t="shared" si="137"/>
        <v>83.187999999999988</v>
      </c>
      <c r="M457" s="303">
        <f t="shared" si="141"/>
        <v>0</v>
      </c>
      <c r="N457" s="303">
        <f t="shared" si="142"/>
        <v>22.532288138438037</v>
      </c>
      <c r="O457" s="303">
        <f t="shared" si="143"/>
        <v>0</v>
      </c>
      <c r="P457" s="303">
        <f t="shared" si="144"/>
        <v>0</v>
      </c>
      <c r="Q457" s="303">
        <f t="shared" si="145"/>
        <v>42.240747316848442</v>
      </c>
      <c r="R457" s="303">
        <f t="shared" si="138"/>
        <v>83.187999999999988</v>
      </c>
      <c r="S457" s="213">
        <f t="shared" si="139"/>
        <v>41.018592341794673</v>
      </c>
      <c r="T457" s="378">
        <f t="shared" si="140"/>
        <v>200</v>
      </c>
      <c r="U457" s="303">
        <f t="shared" si="128"/>
        <v>8203.7184683589348</v>
      </c>
      <c r="V457" s="303">
        <f t="shared" si="129"/>
        <v>42.240747316848442</v>
      </c>
      <c r="W457" s="303">
        <f t="shared" si="130"/>
        <v>81.965845024946219</v>
      </c>
      <c r="X457" s="378">
        <f t="shared" si="131"/>
        <v>281.13099999999997</v>
      </c>
      <c r="Y457" s="379">
        <f t="shared" si="132"/>
        <v>23043.139977708153</v>
      </c>
    </row>
    <row r="458" spans="1:25" x14ac:dyDescent="0.25">
      <c r="A458" s="202">
        <f>'09-2022'!A464</f>
        <v>44823.874999998901</v>
      </c>
      <c r="B458" s="362">
        <v>468.81200000000001</v>
      </c>
      <c r="C458" s="363">
        <v>55085.661759999995</v>
      </c>
      <c r="D458" s="364">
        <v>0</v>
      </c>
      <c r="E458" s="364">
        <v>0</v>
      </c>
      <c r="F458" s="239">
        <f t="shared" si="133"/>
        <v>468.81200000000001</v>
      </c>
      <c r="G458" s="239">
        <f t="shared" si="134"/>
        <v>55085.661759999995</v>
      </c>
      <c r="H458" s="216">
        <f>'09-2022'!P464</f>
        <v>0</v>
      </c>
      <c r="I458" s="307">
        <f t="shared" si="135"/>
        <v>468.81200000000001</v>
      </c>
      <c r="J458" s="303">
        <f t="shared" si="136"/>
        <v>117.50053701697054</v>
      </c>
      <c r="K458" s="338">
        <v>7.22</v>
      </c>
      <c r="L458" s="308">
        <f t="shared" si="137"/>
        <v>83.187999999999988</v>
      </c>
      <c r="M458" s="303">
        <f t="shared" si="141"/>
        <v>0</v>
      </c>
      <c r="N458" s="303">
        <f t="shared" si="142"/>
        <v>22.532288138438037</v>
      </c>
      <c r="O458" s="303">
        <f t="shared" si="143"/>
        <v>0</v>
      </c>
      <c r="P458" s="303">
        <f t="shared" si="144"/>
        <v>0</v>
      </c>
      <c r="Q458" s="303">
        <f t="shared" si="145"/>
        <v>42.240747316848442</v>
      </c>
      <c r="R458" s="303">
        <f t="shared" si="138"/>
        <v>83.187999999999988</v>
      </c>
      <c r="S458" s="213">
        <f t="shared" si="139"/>
        <v>34.312537016970552</v>
      </c>
      <c r="T458" s="378">
        <f t="shared" si="140"/>
        <v>200</v>
      </c>
      <c r="U458" s="303">
        <f t="shared" si="128"/>
        <v>6862.50740339411</v>
      </c>
      <c r="V458" s="303">
        <f t="shared" si="129"/>
        <v>42.240747316848442</v>
      </c>
      <c r="W458" s="303">
        <f t="shared" si="130"/>
        <v>75.259789700122099</v>
      </c>
      <c r="X458" s="378">
        <f t="shared" si="131"/>
        <v>268.81200000000001</v>
      </c>
      <c r="Y458" s="379">
        <f t="shared" si="132"/>
        <v>20230.734588869222</v>
      </c>
    </row>
    <row r="459" spans="1:25" x14ac:dyDescent="0.25">
      <c r="A459" s="202">
        <f>'09-2022'!A465</f>
        <v>44823.916666665566</v>
      </c>
      <c r="B459" s="362">
        <v>425.37600000000003</v>
      </c>
      <c r="C459" s="363">
        <v>41241.834060000001</v>
      </c>
      <c r="D459" s="364">
        <v>0</v>
      </c>
      <c r="E459" s="364">
        <v>0</v>
      </c>
      <c r="F459" s="239">
        <f t="shared" si="133"/>
        <v>425.37600000000003</v>
      </c>
      <c r="G459" s="239">
        <f t="shared" si="134"/>
        <v>41241.834060000001</v>
      </c>
      <c r="H459" s="216">
        <f>'09-2022'!P465</f>
        <v>0</v>
      </c>
      <c r="I459" s="307">
        <f t="shared" si="135"/>
        <v>425.37600000000003</v>
      </c>
      <c r="J459" s="303">
        <f t="shared" si="136"/>
        <v>96.953833925750388</v>
      </c>
      <c r="K459" s="338">
        <v>7.22</v>
      </c>
      <c r="L459" s="308">
        <f t="shared" si="137"/>
        <v>83.187999999999988</v>
      </c>
      <c r="M459" s="303">
        <f t="shared" si="141"/>
        <v>0</v>
      </c>
      <c r="N459" s="303">
        <f t="shared" si="142"/>
        <v>22.532288138438037</v>
      </c>
      <c r="O459" s="303">
        <f t="shared" si="143"/>
        <v>0</v>
      </c>
      <c r="P459" s="303">
        <f t="shared" si="144"/>
        <v>0</v>
      </c>
      <c r="Q459" s="303">
        <f t="shared" si="145"/>
        <v>42.240747316848442</v>
      </c>
      <c r="R459" s="303">
        <f t="shared" si="138"/>
        <v>83.187999999999988</v>
      </c>
      <c r="S459" s="213">
        <f t="shared" si="139"/>
        <v>13.7658339257504</v>
      </c>
      <c r="T459" s="378">
        <f t="shared" si="140"/>
        <v>200</v>
      </c>
      <c r="U459" s="303">
        <f t="shared" ref="U459:U522" si="146">IF(S459&lt;&gt;" ",S459*T459,0)</f>
        <v>2753.1667851500797</v>
      </c>
      <c r="V459" s="303">
        <f t="shared" ref="V459:V522" si="147">MAX(N459:Q459)</f>
        <v>42.240747316848442</v>
      </c>
      <c r="W459" s="303">
        <f t="shared" ref="W459:W522" si="148">IF((J459-V459)&gt;0,J459-V459,0)</f>
        <v>54.713086608901946</v>
      </c>
      <c r="X459" s="378">
        <f t="shared" ref="X459:X522" si="149">IF(U459&lt;&gt;" ",I459-T459,0)</f>
        <v>225.37600000000003</v>
      </c>
      <c r="Y459" s="379">
        <f t="shared" ref="Y459:Y522" si="150">IF(W459&lt;&gt;" ",W459*X459,0)</f>
        <v>12331.016607567886</v>
      </c>
    </row>
    <row r="460" spans="1:25" x14ac:dyDescent="0.25">
      <c r="A460" s="202">
        <f>'09-2022'!A466</f>
        <v>44823.95833333223</v>
      </c>
      <c r="B460" s="362">
        <v>382.53800000000001</v>
      </c>
      <c r="C460" s="363">
        <v>33797.740491999997</v>
      </c>
      <c r="D460" s="364">
        <v>0</v>
      </c>
      <c r="E460" s="364">
        <v>0</v>
      </c>
      <c r="F460" s="239">
        <f t="shared" si="133"/>
        <v>382.53800000000001</v>
      </c>
      <c r="G460" s="239">
        <f t="shared" si="134"/>
        <v>33797.740491999997</v>
      </c>
      <c r="H460" s="216">
        <f>'09-2022'!P466</f>
        <v>0</v>
      </c>
      <c r="I460" s="307">
        <f t="shared" si="135"/>
        <v>382.53800000000001</v>
      </c>
      <c r="J460" s="303">
        <f t="shared" si="136"/>
        <v>88.351328474556766</v>
      </c>
      <c r="K460" s="338">
        <v>7.22</v>
      </c>
      <c r="L460" s="308">
        <f t="shared" si="137"/>
        <v>83.187999999999988</v>
      </c>
      <c r="M460" s="303">
        <f t="shared" si="141"/>
        <v>0</v>
      </c>
      <c r="N460" s="303">
        <f t="shared" si="142"/>
        <v>22.532288138438037</v>
      </c>
      <c r="O460" s="303">
        <f t="shared" si="143"/>
        <v>0</v>
      </c>
      <c r="P460" s="303">
        <f t="shared" si="144"/>
        <v>0</v>
      </c>
      <c r="Q460" s="303">
        <f t="shared" si="145"/>
        <v>42.240747316848442</v>
      </c>
      <c r="R460" s="303">
        <f t="shared" si="138"/>
        <v>83.187999999999988</v>
      </c>
      <c r="S460" s="213">
        <f t="shared" si="139"/>
        <v>5.1633284745567778</v>
      </c>
      <c r="T460" s="378">
        <f t="shared" si="140"/>
        <v>200</v>
      </c>
      <c r="U460" s="303">
        <f t="shared" si="146"/>
        <v>1032.6656949113556</v>
      </c>
      <c r="V460" s="303">
        <f t="shared" si="147"/>
        <v>42.240747316848442</v>
      </c>
      <c r="W460" s="303">
        <f t="shared" si="148"/>
        <v>46.110581157708324</v>
      </c>
      <c r="X460" s="378">
        <f t="shared" si="149"/>
        <v>182.53800000000001</v>
      </c>
      <c r="Y460" s="379">
        <f t="shared" si="150"/>
        <v>8416.9332633657632</v>
      </c>
    </row>
    <row r="461" spans="1:25" x14ac:dyDescent="0.25">
      <c r="A461" s="202">
        <f>'09-2022'!A467</f>
        <v>44823.999999998894</v>
      </c>
      <c r="B461" s="362">
        <v>334.93399999999997</v>
      </c>
      <c r="C461" s="363">
        <v>25813.941742000003</v>
      </c>
      <c r="D461" s="364">
        <v>0</v>
      </c>
      <c r="E461" s="364">
        <v>0</v>
      </c>
      <c r="F461" s="239">
        <f t="shared" si="133"/>
        <v>334.93399999999997</v>
      </c>
      <c r="G461" s="239">
        <f t="shared" si="134"/>
        <v>25813.941742000003</v>
      </c>
      <c r="H461" s="216">
        <f>'09-2022'!P467</f>
        <v>0</v>
      </c>
      <c r="I461" s="307">
        <f t="shared" si="135"/>
        <v>334.93399999999997</v>
      </c>
      <c r="J461" s="303">
        <f t="shared" si="136"/>
        <v>77.071726793935539</v>
      </c>
      <c r="K461" s="338">
        <v>7.22</v>
      </c>
      <c r="L461" s="308">
        <f t="shared" si="137"/>
        <v>83.187999999999988</v>
      </c>
      <c r="M461" s="303">
        <f t="shared" si="141"/>
        <v>0</v>
      </c>
      <c r="N461" s="303">
        <f t="shared" si="142"/>
        <v>22.532288138438037</v>
      </c>
      <c r="O461" s="303">
        <f t="shared" si="143"/>
        <v>0</v>
      </c>
      <c r="P461" s="303">
        <f t="shared" si="144"/>
        <v>0</v>
      </c>
      <c r="Q461" s="303">
        <f t="shared" si="145"/>
        <v>42.240747316848442</v>
      </c>
      <c r="R461" s="303">
        <f t="shared" si="138"/>
        <v>83.187999999999988</v>
      </c>
      <c r="S461" s="213">
        <f t="shared" si="139"/>
        <v>0</v>
      </c>
      <c r="T461" s="378">
        <f t="shared" si="140"/>
        <v>200</v>
      </c>
      <c r="U461" s="303">
        <f t="shared" si="146"/>
        <v>0</v>
      </c>
      <c r="V461" s="303">
        <f t="shared" si="147"/>
        <v>42.240747316848442</v>
      </c>
      <c r="W461" s="303">
        <f t="shared" si="148"/>
        <v>34.830979477087098</v>
      </c>
      <c r="X461" s="378">
        <f t="shared" si="149"/>
        <v>134.93399999999997</v>
      </c>
      <c r="Y461" s="379">
        <f t="shared" si="150"/>
        <v>4699.8833847612696</v>
      </c>
    </row>
    <row r="462" spans="1:25" x14ac:dyDescent="0.25">
      <c r="A462" s="202">
        <f>'09-2022'!A468</f>
        <v>44824.041666665558</v>
      </c>
      <c r="B462" s="360">
        <v>302.25100000000003</v>
      </c>
      <c r="C462" s="361">
        <v>19626.325065000001</v>
      </c>
      <c r="D462" s="364">
        <v>0</v>
      </c>
      <c r="E462" s="364">
        <v>0</v>
      </c>
      <c r="F462" s="239">
        <f t="shared" si="133"/>
        <v>302.25100000000003</v>
      </c>
      <c r="G462" s="239">
        <f t="shared" si="134"/>
        <v>19626.325065000001</v>
      </c>
      <c r="H462" s="216">
        <f>'09-2022'!P468</f>
        <v>0</v>
      </c>
      <c r="I462" s="307">
        <f t="shared" si="135"/>
        <v>302.25100000000003</v>
      </c>
      <c r="J462" s="303">
        <f t="shared" si="136"/>
        <v>64.933863130312218</v>
      </c>
      <c r="K462" s="338">
        <v>7.28</v>
      </c>
      <c r="L462" s="308">
        <f t="shared" si="137"/>
        <v>83.811999999999998</v>
      </c>
      <c r="M462" s="303">
        <f t="shared" si="141"/>
        <v>0</v>
      </c>
      <c r="N462" s="303">
        <f t="shared" si="142"/>
        <v>22.532288138438037</v>
      </c>
      <c r="O462" s="303">
        <f t="shared" si="143"/>
        <v>0</v>
      </c>
      <c r="P462" s="303">
        <f t="shared" si="144"/>
        <v>0</v>
      </c>
      <c r="Q462" s="303">
        <f t="shared" si="145"/>
        <v>42.240747316848442</v>
      </c>
      <c r="R462" s="303">
        <f t="shared" si="138"/>
        <v>83.811999999999998</v>
      </c>
      <c r="S462" s="213">
        <f t="shared" si="139"/>
        <v>0</v>
      </c>
      <c r="T462" s="378">
        <f t="shared" si="140"/>
        <v>200</v>
      </c>
      <c r="U462" s="303">
        <f t="shared" si="146"/>
        <v>0</v>
      </c>
      <c r="V462" s="303">
        <f t="shared" si="147"/>
        <v>42.240747316848442</v>
      </c>
      <c r="W462" s="303">
        <f t="shared" si="148"/>
        <v>22.693115813463777</v>
      </c>
      <c r="X462" s="378">
        <f t="shared" si="149"/>
        <v>102.25100000000003</v>
      </c>
      <c r="Y462" s="379">
        <f t="shared" si="150"/>
        <v>2320.3937850424854</v>
      </c>
    </row>
    <row r="463" spans="1:25" x14ac:dyDescent="0.25">
      <c r="A463" s="202">
        <f>'09-2022'!A469</f>
        <v>44824.083333332223</v>
      </c>
      <c r="B463" s="362">
        <v>285.27700000000004</v>
      </c>
      <c r="C463" s="363">
        <v>17177.585904</v>
      </c>
      <c r="D463" s="364">
        <v>0</v>
      </c>
      <c r="E463" s="364">
        <v>0</v>
      </c>
      <c r="F463" s="239">
        <f t="shared" si="133"/>
        <v>285.27700000000004</v>
      </c>
      <c r="G463" s="239">
        <f t="shared" si="134"/>
        <v>17177.585904</v>
      </c>
      <c r="H463" s="216">
        <f>'09-2022'!P469</f>
        <v>0</v>
      </c>
      <c r="I463" s="307">
        <f t="shared" si="135"/>
        <v>285.27700000000004</v>
      </c>
      <c r="J463" s="303">
        <f t="shared" si="136"/>
        <v>60.213707743701725</v>
      </c>
      <c r="K463" s="338">
        <v>7.28</v>
      </c>
      <c r="L463" s="308">
        <f t="shared" si="137"/>
        <v>83.811999999999998</v>
      </c>
      <c r="M463" s="303">
        <f t="shared" si="141"/>
        <v>0</v>
      </c>
      <c r="N463" s="303">
        <f t="shared" si="142"/>
        <v>22.532288138438037</v>
      </c>
      <c r="O463" s="303">
        <f t="shared" si="143"/>
        <v>0</v>
      </c>
      <c r="P463" s="303">
        <f t="shared" si="144"/>
        <v>0</v>
      </c>
      <c r="Q463" s="303">
        <f t="shared" si="145"/>
        <v>42.240747316848442</v>
      </c>
      <c r="R463" s="303">
        <f t="shared" si="138"/>
        <v>83.811999999999998</v>
      </c>
      <c r="S463" s="213">
        <f t="shared" si="139"/>
        <v>0</v>
      </c>
      <c r="T463" s="378">
        <f t="shared" si="140"/>
        <v>200</v>
      </c>
      <c r="U463" s="303">
        <f t="shared" si="146"/>
        <v>0</v>
      </c>
      <c r="V463" s="303">
        <f t="shared" si="147"/>
        <v>42.240747316848442</v>
      </c>
      <c r="W463" s="303">
        <f t="shared" si="148"/>
        <v>17.972960426853284</v>
      </c>
      <c r="X463" s="378">
        <f t="shared" si="149"/>
        <v>85.277000000000044</v>
      </c>
      <c r="Y463" s="379">
        <f t="shared" si="150"/>
        <v>1532.6801463207682</v>
      </c>
    </row>
    <row r="464" spans="1:25" x14ac:dyDescent="0.25">
      <c r="A464" s="202">
        <f>'09-2022'!A470</f>
        <v>44824.124999998887</v>
      </c>
      <c r="B464" s="362">
        <v>267.01600000000002</v>
      </c>
      <c r="C464" s="363">
        <v>14377.74396</v>
      </c>
      <c r="D464" s="364">
        <v>0</v>
      </c>
      <c r="E464" s="364">
        <v>0</v>
      </c>
      <c r="F464" s="239">
        <f t="shared" si="133"/>
        <v>267.01600000000002</v>
      </c>
      <c r="G464" s="239">
        <f t="shared" si="134"/>
        <v>14377.74396</v>
      </c>
      <c r="H464" s="216">
        <f>'09-2022'!P470</f>
        <v>0</v>
      </c>
      <c r="I464" s="307">
        <f t="shared" si="135"/>
        <v>267.01600000000002</v>
      </c>
      <c r="J464" s="303">
        <f t="shared" si="136"/>
        <v>53.846001587919822</v>
      </c>
      <c r="K464" s="338">
        <v>7.28</v>
      </c>
      <c r="L464" s="308">
        <f t="shared" si="137"/>
        <v>83.811999999999998</v>
      </c>
      <c r="M464" s="303">
        <f t="shared" si="141"/>
        <v>0</v>
      </c>
      <c r="N464" s="303">
        <f t="shared" si="142"/>
        <v>22.532288138438037</v>
      </c>
      <c r="O464" s="303">
        <f t="shared" si="143"/>
        <v>0</v>
      </c>
      <c r="P464" s="303">
        <f t="shared" si="144"/>
        <v>0</v>
      </c>
      <c r="Q464" s="303">
        <f t="shared" si="145"/>
        <v>42.240747316848442</v>
      </c>
      <c r="R464" s="303">
        <f t="shared" si="138"/>
        <v>83.811999999999998</v>
      </c>
      <c r="S464" s="213">
        <f t="shared" si="139"/>
        <v>0</v>
      </c>
      <c r="T464" s="378">
        <f t="shared" si="140"/>
        <v>200</v>
      </c>
      <c r="U464" s="303">
        <f t="shared" si="146"/>
        <v>0</v>
      </c>
      <c r="V464" s="303">
        <f t="shared" si="147"/>
        <v>42.240747316848442</v>
      </c>
      <c r="W464" s="303">
        <f t="shared" si="148"/>
        <v>11.605254271071381</v>
      </c>
      <c r="X464" s="378">
        <f t="shared" si="149"/>
        <v>67.01600000000002</v>
      </c>
      <c r="Y464" s="379">
        <f t="shared" si="150"/>
        <v>777.73772023011986</v>
      </c>
    </row>
    <row r="465" spans="1:25" x14ac:dyDescent="0.25">
      <c r="A465" s="202">
        <f>'09-2022'!A471</f>
        <v>44824.166666665551</v>
      </c>
      <c r="B465" s="362">
        <v>259.90499999999997</v>
      </c>
      <c r="C465" s="363">
        <v>12811.462589999999</v>
      </c>
      <c r="D465" s="364">
        <v>0</v>
      </c>
      <c r="E465" s="364">
        <v>0</v>
      </c>
      <c r="F465" s="239">
        <f t="shared" si="133"/>
        <v>259.90499999999997</v>
      </c>
      <c r="G465" s="239">
        <f t="shared" si="134"/>
        <v>12811.462589999999</v>
      </c>
      <c r="H465" s="216">
        <f>'09-2022'!P471</f>
        <v>0</v>
      </c>
      <c r="I465" s="307">
        <f t="shared" si="135"/>
        <v>259.90499999999997</v>
      </c>
      <c r="J465" s="303">
        <f t="shared" si="136"/>
        <v>49.292866970623884</v>
      </c>
      <c r="K465" s="338">
        <v>7.28</v>
      </c>
      <c r="L465" s="308">
        <f t="shared" si="137"/>
        <v>83.811999999999998</v>
      </c>
      <c r="M465" s="303">
        <f t="shared" si="141"/>
        <v>0</v>
      </c>
      <c r="N465" s="303">
        <f t="shared" si="142"/>
        <v>22.532288138438037</v>
      </c>
      <c r="O465" s="303">
        <f t="shared" si="143"/>
        <v>0</v>
      </c>
      <c r="P465" s="303">
        <f t="shared" si="144"/>
        <v>0</v>
      </c>
      <c r="Q465" s="303">
        <f t="shared" si="145"/>
        <v>42.240747316848442</v>
      </c>
      <c r="R465" s="303">
        <f t="shared" si="138"/>
        <v>83.811999999999998</v>
      </c>
      <c r="S465" s="213">
        <f t="shared" si="139"/>
        <v>0</v>
      </c>
      <c r="T465" s="378">
        <f t="shared" si="140"/>
        <v>200</v>
      </c>
      <c r="U465" s="303">
        <f t="shared" si="146"/>
        <v>0</v>
      </c>
      <c r="V465" s="303">
        <f t="shared" si="147"/>
        <v>42.240747316848442</v>
      </c>
      <c r="W465" s="303">
        <f t="shared" si="148"/>
        <v>7.052119653775442</v>
      </c>
      <c r="X465" s="378">
        <f t="shared" si="149"/>
        <v>59.904999999999973</v>
      </c>
      <c r="Y465" s="379">
        <f t="shared" si="150"/>
        <v>422.45722785941769</v>
      </c>
    </row>
    <row r="466" spans="1:25" x14ac:dyDescent="0.25">
      <c r="A466" s="202">
        <f>'09-2022'!A472</f>
        <v>44824.208333332215</v>
      </c>
      <c r="B466" s="362">
        <v>258.95300000000003</v>
      </c>
      <c r="C466" s="363">
        <v>13265.596745000001</v>
      </c>
      <c r="D466" s="364">
        <v>0</v>
      </c>
      <c r="E466" s="364">
        <v>0</v>
      </c>
      <c r="F466" s="239">
        <f t="shared" si="133"/>
        <v>258.95300000000003</v>
      </c>
      <c r="G466" s="239">
        <f t="shared" si="134"/>
        <v>13265.596745000001</v>
      </c>
      <c r="H466" s="216">
        <f>'09-2022'!P472</f>
        <v>0</v>
      </c>
      <c r="I466" s="307">
        <f t="shared" si="135"/>
        <v>258.95300000000003</v>
      </c>
      <c r="J466" s="303">
        <f t="shared" si="136"/>
        <v>51.227816418423416</v>
      </c>
      <c r="K466" s="338">
        <v>7.28</v>
      </c>
      <c r="L466" s="308">
        <f t="shared" si="137"/>
        <v>83.811999999999998</v>
      </c>
      <c r="M466" s="303">
        <f t="shared" si="141"/>
        <v>0</v>
      </c>
      <c r="N466" s="303">
        <f t="shared" si="142"/>
        <v>22.532288138438037</v>
      </c>
      <c r="O466" s="303">
        <f t="shared" si="143"/>
        <v>0</v>
      </c>
      <c r="P466" s="303">
        <f t="shared" si="144"/>
        <v>0</v>
      </c>
      <c r="Q466" s="303">
        <f t="shared" si="145"/>
        <v>42.240747316848442</v>
      </c>
      <c r="R466" s="303">
        <f t="shared" si="138"/>
        <v>83.811999999999998</v>
      </c>
      <c r="S466" s="213">
        <f t="shared" si="139"/>
        <v>0</v>
      </c>
      <c r="T466" s="378">
        <f t="shared" si="140"/>
        <v>200</v>
      </c>
      <c r="U466" s="303">
        <f t="shared" si="146"/>
        <v>0</v>
      </c>
      <c r="V466" s="303">
        <f t="shared" si="147"/>
        <v>42.240747316848442</v>
      </c>
      <c r="W466" s="303">
        <f t="shared" si="148"/>
        <v>8.9870691015749742</v>
      </c>
      <c r="X466" s="378">
        <f t="shared" si="149"/>
        <v>58.953000000000031</v>
      </c>
      <c r="Y466" s="379">
        <f t="shared" si="150"/>
        <v>529.81468474514975</v>
      </c>
    </row>
    <row r="467" spans="1:25" x14ac:dyDescent="0.25">
      <c r="A467" s="202">
        <f>'09-2022'!A473</f>
        <v>44824.24999999888</v>
      </c>
      <c r="B467" s="362">
        <v>270.48699999999997</v>
      </c>
      <c r="C467" s="363">
        <v>16161.543505</v>
      </c>
      <c r="D467" s="364">
        <v>0</v>
      </c>
      <c r="E467" s="364">
        <v>0</v>
      </c>
      <c r="F467" s="239">
        <f t="shared" si="133"/>
        <v>270.48699999999997</v>
      </c>
      <c r="G467" s="239">
        <f t="shared" si="134"/>
        <v>16161.543505</v>
      </c>
      <c r="H467" s="216">
        <f>'09-2022'!P473</f>
        <v>0</v>
      </c>
      <c r="I467" s="307">
        <f t="shared" si="135"/>
        <v>270.48699999999997</v>
      </c>
      <c r="J467" s="303">
        <f t="shared" si="136"/>
        <v>59.749797605799913</v>
      </c>
      <c r="K467" s="338">
        <v>7.28</v>
      </c>
      <c r="L467" s="308">
        <f t="shared" si="137"/>
        <v>83.811999999999998</v>
      </c>
      <c r="M467" s="303">
        <f t="shared" si="141"/>
        <v>0</v>
      </c>
      <c r="N467" s="303">
        <f t="shared" si="142"/>
        <v>22.532288138438037</v>
      </c>
      <c r="O467" s="303">
        <f t="shared" si="143"/>
        <v>0</v>
      </c>
      <c r="P467" s="303">
        <f t="shared" si="144"/>
        <v>0</v>
      </c>
      <c r="Q467" s="303">
        <f t="shared" si="145"/>
        <v>42.240747316848442</v>
      </c>
      <c r="R467" s="303">
        <f t="shared" si="138"/>
        <v>83.811999999999998</v>
      </c>
      <c r="S467" s="213">
        <f t="shared" si="139"/>
        <v>0</v>
      </c>
      <c r="T467" s="378">
        <f t="shared" si="140"/>
        <v>200</v>
      </c>
      <c r="U467" s="303">
        <f t="shared" si="146"/>
        <v>0</v>
      </c>
      <c r="V467" s="303">
        <f t="shared" si="147"/>
        <v>42.240747316848442</v>
      </c>
      <c r="W467" s="303">
        <f t="shared" si="148"/>
        <v>17.509050288951471</v>
      </c>
      <c r="X467" s="378">
        <f t="shared" si="149"/>
        <v>70.486999999999966</v>
      </c>
      <c r="Y467" s="379">
        <f t="shared" si="150"/>
        <v>1234.1604277173217</v>
      </c>
    </row>
    <row r="468" spans="1:25" x14ac:dyDescent="0.25">
      <c r="A468" s="202">
        <f>'09-2022'!A474</f>
        <v>44824.291666665544</v>
      </c>
      <c r="B468" s="362">
        <v>309.61899999999997</v>
      </c>
      <c r="C468" s="363">
        <v>24025.838386000003</v>
      </c>
      <c r="D468" s="364">
        <v>0</v>
      </c>
      <c r="E468" s="364">
        <v>0</v>
      </c>
      <c r="F468" s="239">
        <f t="shared" si="133"/>
        <v>309.61899999999997</v>
      </c>
      <c r="G468" s="239">
        <f t="shared" si="134"/>
        <v>24025.838386000003</v>
      </c>
      <c r="H468" s="216">
        <f>'09-2022'!P474</f>
        <v>0</v>
      </c>
      <c r="I468" s="307">
        <f t="shared" si="135"/>
        <v>309.61899999999997</v>
      </c>
      <c r="J468" s="303">
        <f t="shared" si="136"/>
        <v>77.598075008316684</v>
      </c>
      <c r="K468" s="338">
        <v>7.28</v>
      </c>
      <c r="L468" s="308">
        <f t="shared" si="137"/>
        <v>83.811999999999998</v>
      </c>
      <c r="M468" s="303">
        <f t="shared" si="141"/>
        <v>0</v>
      </c>
      <c r="N468" s="303">
        <f t="shared" si="142"/>
        <v>22.532288138438037</v>
      </c>
      <c r="O468" s="303">
        <f t="shared" si="143"/>
        <v>0</v>
      </c>
      <c r="P468" s="303">
        <f t="shared" si="144"/>
        <v>0</v>
      </c>
      <c r="Q468" s="303">
        <f t="shared" si="145"/>
        <v>42.240747316848442</v>
      </c>
      <c r="R468" s="303">
        <f t="shared" si="138"/>
        <v>83.811999999999998</v>
      </c>
      <c r="S468" s="213">
        <f t="shared" si="139"/>
        <v>0</v>
      </c>
      <c r="T468" s="378">
        <f t="shared" si="140"/>
        <v>200</v>
      </c>
      <c r="U468" s="303">
        <f t="shared" si="146"/>
        <v>0</v>
      </c>
      <c r="V468" s="303">
        <f t="shared" si="147"/>
        <v>42.240747316848442</v>
      </c>
      <c r="W468" s="303">
        <f t="shared" si="148"/>
        <v>35.357327691468242</v>
      </c>
      <c r="X468" s="378">
        <f t="shared" si="149"/>
        <v>109.61899999999997</v>
      </c>
      <c r="Y468" s="379">
        <f t="shared" si="150"/>
        <v>3875.8349042110563</v>
      </c>
    </row>
    <row r="469" spans="1:25" x14ac:dyDescent="0.25">
      <c r="A469" s="202">
        <f>'09-2022'!A475</f>
        <v>44824.333333332208</v>
      </c>
      <c r="B469" s="362">
        <v>324.678</v>
      </c>
      <c r="C469" s="363">
        <v>26960.166316000003</v>
      </c>
      <c r="D469" s="364">
        <v>0</v>
      </c>
      <c r="E469" s="364">
        <v>0</v>
      </c>
      <c r="F469" s="239">
        <f t="shared" si="133"/>
        <v>324.678</v>
      </c>
      <c r="G469" s="239">
        <f t="shared" si="134"/>
        <v>26960.166316000003</v>
      </c>
      <c r="H469" s="216">
        <f>'09-2022'!P475</f>
        <v>0</v>
      </c>
      <c r="I469" s="307">
        <f t="shared" si="135"/>
        <v>324.678</v>
      </c>
      <c r="J469" s="303">
        <f t="shared" si="136"/>
        <v>83.036628031465028</v>
      </c>
      <c r="K469" s="338">
        <v>7.28</v>
      </c>
      <c r="L469" s="308">
        <f t="shared" si="137"/>
        <v>83.811999999999998</v>
      </c>
      <c r="M469" s="303">
        <f t="shared" si="141"/>
        <v>0</v>
      </c>
      <c r="N469" s="303">
        <f t="shared" si="142"/>
        <v>22.532288138438037</v>
      </c>
      <c r="O469" s="303">
        <f t="shared" si="143"/>
        <v>0</v>
      </c>
      <c r="P469" s="303">
        <f t="shared" si="144"/>
        <v>0</v>
      </c>
      <c r="Q469" s="303">
        <f t="shared" si="145"/>
        <v>42.240747316848442</v>
      </c>
      <c r="R469" s="303">
        <f t="shared" si="138"/>
        <v>83.811999999999998</v>
      </c>
      <c r="S469" s="213">
        <f t="shared" si="139"/>
        <v>0</v>
      </c>
      <c r="T469" s="378">
        <f t="shared" si="140"/>
        <v>200</v>
      </c>
      <c r="U469" s="303">
        <f t="shared" si="146"/>
        <v>0</v>
      </c>
      <c r="V469" s="303">
        <f t="shared" si="147"/>
        <v>42.240747316848442</v>
      </c>
      <c r="W469" s="303">
        <f t="shared" si="148"/>
        <v>40.795880714616587</v>
      </c>
      <c r="X469" s="378">
        <f t="shared" si="149"/>
        <v>124.678</v>
      </c>
      <c r="Y469" s="379">
        <f t="shared" si="150"/>
        <v>5086.3488157369666</v>
      </c>
    </row>
    <row r="470" spans="1:25" x14ac:dyDescent="0.25">
      <c r="A470" s="202">
        <f>'09-2022'!A476</f>
        <v>44824.374999998872</v>
      </c>
      <c r="B470" s="362">
        <v>336.00900000000001</v>
      </c>
      <c r="C470" s="363">
        <v>26043.207254000001</v>
      </c>
      <c r="D470" s="364">
        <v>0</v>
      </c>
      <c r="E470" s="364">
        <v>0</v>
      </c>
      <c r="F470" s="239">
        <f t="shared" si="133"/>
        <v>336.00900000000001</v>
      </c>
      <c r="G470" s="239">
        <f t="shared" si="134"/>
        <v>26043.207254000001</v>
      </c>
      <c r="H470" s="216">
        <f>'09-2022'!P476</f>
        <v>0</v>
      </c>
      <c r="I470" s="307">
        <f t="shared" si="135"/>
        <v>336.00900000000001</v>
      </c>
      <c r="J470" s="303">
        <f t="shared" si="136"/>
        <v>77.507469305881685</v>
      </c>
      <c r="K470" s="338">
        <v>7.28</v>
      </c>
      <c r="L470" s="308">
        <f t="shared" si="137"/>
        <v>83.811999999999998</v>
      </c>
      <c r="M470" s="303">
        <f t="shared" si="141"/>
        <v>0</v>
      </c>
      <c r="N470" s="303">
        <f t="shared" si="142"/>
        <v>22.532288138438037</v>
      </c>
      <c r="O470" s="303">
        <f t="shared" si="143"/>
        <v>0</v>
      </c>
      <c r="P470" s="303">
        <f t="shared" si="144"/>
        <v>0</v>
      </c>
      <c r="Q470" s="303">
        <f t="shared" si="145"/>
        <v>42.240747316848442</v>
      </c>
      <c r="R470" s="303">
        <f t="shared" si="138"/>
        <v>83.811999999999998</v>
      </c>
      <c r="S470" s="213">
        <f t="shared" si="139"/>
        <v>0</v>
      </c>
      <c r="T470" s="378">
        <f t="shared" si="140"/>
        <v>200</v>
      </c>
      <c r="U470" s="303">
        <f t="shared" si="146"/>
        <v>0</v>
      </c>
      <c r="V470" s="303">
        <f t="shared" si="147"/>
        <v>42.240747316848442</v>
      </c>
      <c r="W470" s="303">
        <f t="shared" si="148"/>
        <v>35.266721989033243</v>
      </c>
      <c r="X470" s="378">
        <f t="shared" si="149"/>
        <v>136.00900000000001</v>
      </c>
      <c r="Y470" s="379">
        <f t="shared" si="150"/>
        <v>4796.5915910064232</v>
      </c>
    </row>
    <row r="471" spans="1:25" x14ac:dyDescent="0.25">
      <c r="A471" s="202">
        <f>'09-2022'!A477</f>
        <v>44824.416666665536</v>
      </c>
      <c r="B471" s="362">
        <v>358.05</v>
      </c>
      <c r="C471" s="363">
        <v>30423.5085</v>
      </c>
      <c r="D471" s="364">
        <v>3.625</v>
      </c>
      <c r="E471" s="364">
        <v>308.017</v>
      </c>
      <c r="F471" s="239">
        <f t="shared" si="133"/>
        <v>354.42500000000001</v>
      </c>
      <c r="G471" s="239">
        <f t="shared" si="134"/>
        <v>30115.4915</v>
      </c>
      <c r="H471" s="216">
        <f>'09-2022'!P477</f>
        <v>0</v>
      </c>
      <c r="I471" s="307">
        <f t="shared" si="135"/>
        <v>354.42500000000001</v>
      </c>
      <c r="J471" s="303">
        <f t="shared" si="136"/>
        <v>84.969997883896454</v>
      </c>
      <c r="K471" s="338">
        <v>7.28</v>
      </c>
      <c r="L471" s="308">
        <f t="shared" si="137"/>
        <v>83.811999999999998</v>
      </c>
      <c r="M471" s="303">
        <f t="shared" si="141"/>
        <v>0</v>
      </c>
      <c r="N471" s="303">
        <f t="shared" si="142"/>
        <v>22.532288138438037</v>
      </c>
      <c r="O471" s="303">
        <f t="shared" si="143"/>
        <v>0</v>
      </c>
      <c r="P471" s="303">
        <f t="shared" si="144"/>
        <v>0</v>
      </c>
      <c r="Q471" s="303">
        <f t="shared" si="145"/>
        <v>42.240747316848442</v>
      </c>
      <c r="R471" s="303">
        <f t="shared" si="138"/>
        <v>83.811999999999998</v>
      </c>
      <c r="S471" s="213">
        <f t="shared" si="139"/>
        <v>1.1579978838964564</v>
      </c>
      <c r="T471" s="378">
        <f t="shared" si="140"/>
        <v>200</v>
      </c>
      <c r="U471" s="303">
        <f t="shared" si="146"/>
        <v>231.59957677929128</v>
      </c>
      <c r="V471" s="303">
        <f t="shared" si="147"/>
        <v>42.240747316848442</v>
      </c>
      <c r="W471" s="303">
        <f t="shared" si="148"/>
        <v>42.729250567048012</v>
      </c>
      <c r="X471" s="378">
        <f t="shared" si="149"/>
        <v>154.42500000000001</v>
      </c>
      <c r="Y471" s="379">
        <f t="shared" si="150"/>
        <v>6598.4645188163895</v>
      </c>
    </row>
    <row r="472" spans="1:25" x14ac:dyDescent="0.25">
      <c r="A472" s="202">
        <f>'09-2022'!A478</f>
        <v>44824.458333332201</v>
      </c>
      <c r="B472" s="362">
        <v>404.8</v>
      </c>
      <c r="C472" s="363">
        <v>37399.472000000002</v>
      </c>
      <c r="D472" s="364">
        <v>15.327999999999999</v>
      </c>
      <c r="E472" s="364">
        <v>1416.154</v>
      </c>
      <c r="F472" s="239">
        <f t="shared" si="133"/>
        <v>389.47200000000004</v>
      </c>
      <c r="G472" s="239">
        <f t="shared" si="134"/>
        <v>35983.317999999999</v>
      </c>
      <c r="H472" s="216">
        <f>'09-2022'!P478</f>
        <v>0</v>
      </c>
      <c r="I472" s="307">
        <f t="shared" si="135"/>
        <v>389.47200000000004</v>
      </c>
      <c r="J472" s="303">
        <f t="shared" si="136"/>
        <v>92.389999794593692</v>
      </c>
      <c r="K472" s="338">
        <v>7.28</v>
      </c>
      <c r="L472" s="308">
        <f t="shared" si="137"/>
        <v>83.811999999999998</v>
      </c>
      <c r="M472" s="303">
        <f t="shared" si="141"/>
        <v>0</v>
      </c>
      <c r="N472" s="303">
        <f t="shared" si="142"/>
        <v>22.532288138438037</v>
      </c>
      <c r="O472" s="303">
        <f t="shared" si="143"/>
        <v>0</v>
      </c>
      <c r="P472" s="303">
        <f t="shared" si="144"/>
        <v>0</v>
      </c>
      <c r="Q472" s="303">
        <f t="shared" si="145"/>
        <v>42.240747316848442</v>
      </c>
      <c r="R472" s="303">
        <f t="shared" si="138"/>
        <v>83.811999999999998</v>
      </c>
      <c r="S472" s="213">
        <f t="shared" si="139"/>
        <v>8.5779997945936941</v>
      </c>
      <c r="T472" s="378">
        <f t="shared" si="140"/>
        <v>200</v>
      </c>
      <c r="U472" s="303">
        <f t="shared" si="146"/>
        <v>1715.5999589187388</v>
      </c>
      <c r="V472" s="303">
        <f t="shared" si="147"/>
        <v>42.240747316848442</v>
      </c>
      <c r="W472" s="303">
        <f t="shared" si="148"/>
        <v>50.14925247774525</v>
      </c>
      <c r="X472" s="378">
        <f t="shared" si="149"/>
        <v>189.47200000000004</v>
      </c>
      <c r="Y472" s="379">
        <f t="shared" si="150"/>
        <v>9501.8791654633496</v>
      </c>
    </row>
    <row r="473" spans="1:25" x14ac:dyDescent="0.25">
      <c r="A473" s="202">
        <f>'09-2022'!A479</f>
        <v>44824.499999998865</v>
      </c>
      <c r="B473" s="362">
        <v>446.91199999999998</v>
      </c>
      <c r="C473" s="363">
        <v>44159.152269999999</v>
      </c>
      <c r="D473" s="364">
        <v>0</v>
      </c>
      <c r="E473" s="364">
        <v>0</v>
      </c>
      <c r="F473" s="239">
        <f t="shared" si="133"/>
        <v>446.91199999999998</v>
      </c>
      <c r="G473" s="239">
        <f t="shared" si="134"/>
        <v>44159.152269999999</v>
      </c>
      <c r="H473" s="216">
        <f>'09-2022'!P479</f>
        <v>0</v>
      </c>
      <c r="I473" s="307">
        <f t="shared" si="135"/>
        <v>446.91199999999998</v>
      </c>
      <c r="J473" s="303">
        <f t="shared" si="136"/>
        <v>98.809502251002442</v>
      </c>
      <c r="K473" s="338">
        <v>7.28</v>
      </c>
      <c r="L473" s="308">
        <f t="shared" si="137"/>
        <v>83.811999999999998</v>
      </c>
      <c r="M473" s="303">
        <f t="shared" si="141"/>
        <v>0</v>
      </c>
      <c r="N473" s="303">
        <f t="shared" si="142"/>
        <v>22.532288138438037</v>
      </c>
      <c r="O473" s="303">
        <f t="shared" si="143"/>
        <v>0</v>
      </c>
      <c r="P473" s="303">
        <f t="shared" si="144"/>
        <v>0</v>
      </c>
      <c r="Q473" s="303">
        <f t="shared" si="145"/>
        <v>42.240747316848442</v>
      </c>
      <c r="R473" s="303">
        <f t="shared" si="138"/>
        <v>83.811999999999998</v>
      </c>
      <c r="S473" s="213">
        <f t="shared" si="139"/>
        <v>14.997502251002444</v>
      </c>
      <c r="T473" s="378">
        <f t="shared" si="140"/>
        <v>200</v>
      </c>
      <c r="U473" s="303">
        <f t="shared" si="146"/>
        <v>2999.500450200489</v>
      </c>
      <c r="V473" s="303">
        <f t="shared" si="147"/>
        <v>42.240747316848442</v>
      </c>
      <c r="W473" s="303">
        <f t="shared" si="148"/>
        <v>56.568754934154001</v>
      </c>
      <c r="X473" s="378">
        <f t="shared" si="149"/>
        <v>246.91199999999998</v>
      </c>
      <c r="Y473" s="379">
        <f t="shared" si="150"/>
        <v>13967.504418301831</v>
      </c>
    </row>
    <row r="474" spans="1:25" x14ac:dyDescent="0.25">
      <c r="A474" s="202">
        <f>'09-2022'!A480</f>
        <v>44824.541666665529</v>
      </c>
      <c r="B474" s="362">
        <v>486.30799999999999</v>
      </c>
      <c r="C474" s="363">
        <v>52833.080045999995</v>
      </c>
      <c r="D474" s="364">
        <v>0</v>
      </c>
      <c r="E474" s="364">
        <v>0</v>
      </c>
      <c r="F474" s="239">
        <f t="shared" si="133"/>
        <v>486.30799999999999</v>
      </c>
      <c r="G474" s="239">
        <f t="shared" si="134"/>
        <v>52833.080045999995</v>
      </c>
      <c r="H474" s="216">
        <f>'09-2022'!P480</f>
        <v>0</v>
      </c>
      <c r="I474" s="307">
        <f t="shared" si="135"/>
        <v>486.30799999999999</v>
      </c>
      <c r="J474" s="303">
        <f t="shared" si="136"/>
        <v>108.64119045131891</v>
      </c>
      <c r="K474" s="338">
        <v>7.28</v>
      </c>
      <c r="L474" s="308">
        <f t="shared" si="137"/>
        <v>83.811999999999998</v>
      </c>
      <c r="M474" s="303">
        <f t="shared" si="141"/>
        <v>0</v>
      </c>
      <c r="N474" s="303">
        <f t="shared" si="142"/>
        <v>22.532288138438037</v>
      </c>
      <c r="O474" s="303">
        <f t="shared" si="143"/>
        <v>0</v>
      </c>
      <c r="P474" s="303">
        <f t="shared" si="144"/>
        <v>0</v>
      </c>
      <c r="Q474" s="303">
        <f t="shared" si="145"/>
        <v>42.240747316848442</v>
      </c>
      <c r="R474" s="303">
        <f t="shared" si="138"/>
        <v>83.811999999999998</v>
      </c>
      <c r="S474" s="213">
        <f t="shared" si="139"/>
        <v>24.829190451318908</v>
      </c>
      <c r="T474" s="378">
        <f t="shared" si="140"/>
        <v>200</v>
      </c>
      <c r="U474" s="303">
        <f t="shared" si="146"/>
        <v>4965.8380902637819</v>
      </c>
      <c r="V474" s="303">
        <f t="shared" si="147"/>
        <v>42.240747316848442</v>
      </c>
      <c r="W474" s="303">
        <f t="shared" si="148"/>
        <v>66.400443134470464</v>
      </c>
      <c r="X474" s="378">
        <f t="shared" si="149"/>
        <v>286.30799999999999</v>
      </c>
      <c r="Y474" s="379">
        <f t="shared" si="150"/>
        <v>19010.97807294397</v>
      </c>
    </row>
    <row r="475" spans="1:25" x14ac:dyDescent="0.25">
      <c r="A475" s="202">
        <f>'09-2022'!A481</f>
        <v>44824.583333332193</v>
      </c>
      <c r="B475" s="362">
        <v>535.03700000000003</v>
      </c>
      <c r="C475" s="363">
        <v>63769.240241</v>
      </c>
      <c r="D475" s="364">
        <v>0</v>
      </c>
      <c r="E475" s="364">
        <v>0</v>
      </c>
      <c r="F475" s="239">
        <f t="shared" si="133"/>
        <v>535.03700000000003</v>
      </c>
      <c r="G475" s="239">
        <f t="shared" si="134"/>
        <v>63769.240241</v>
      </c>
      <c r="H475" s="216">
        <f>'09-2022'!P481</f>
        <v>0</v>
      </c>
      <c r="I475" s="307">
        <f t="shared" si="135"/>
        <v>535.03700000000003</v>
      </c>
      <c r="J475" s="303">
        <f t="shared" si="136"/>
        <v>119.18659876045955</v>
      </c>
      <c r="K475" s="338">
        <v>7.28</v>
      </c>
      <c r="L475" s="308">
        <f t="shared" si="137"/>
        <v>83.811999999999998</v>
      </c>
      <c r="M475" s="303">
        <f t="shared" si="141"/>
        <v>0</v>
      </c>
      <c r="N475" s="303">
        <f t="shared" si="142"/>
        <v>22.532288138438037</v>
      </c>
      <c r="O475" s="303">
        <f t="shared" si="143"/>
        <v>0</v>
      </c>
      <c r="P475" s="303">
        <f t="shared" si="144"/>
        <v>0</v>
      </c>
      <c r="Q475" s="303">
        <f t="shared" si="145"/>
        <v>42.240747316848442</v>
      </c>
      <c r="R475" s="303">
        <f t="shared" si="138"/>
        <v>83.811999999999998</v>
      </c>
      <c r="S475" s="213">
        <f t="shared" si="139"/>
        <v>35.374598760459548</v>
      </c>
      <c r="T475" s="378">
        <f t="shared" si="140"/>
        <v>200</v>
      </c>
      <c r="U475" s="303">
        <f t="shared" si="146"/>
        <v>7074.9197520919097</v>
      </c>
      <c r="V475" s="303">
        <f t="shared" si="147"/>
        <v>42.240747316848442</v>
      </c>
      <c r="W475" s="303">
        <f t="shared" si="148"/>
        <v>76.945851443611105</v>
      </c>
      <c r="X475" s="378">
        <f t="shared" si="149"/>
        <v>335.03700000000003</v>
      </c>
      <c r="Y475" s="379">
        <f t="shared" si="150"/>
        <v>25779.707230113137</v>
      </c>
    </row>
    <row r="476" spans="1:25" x14ac:dyDescent="0.25">
      <c r="A476" s="202">
        <f>'09-2022'!A482</f>
        <v>44824.624999998858</v>
      </c>
      <c r="B476" s="362">
        <v>562.06299999999999</v>
      </c>
      <c r="C476" s="363">
        <v>74953.168614000009</v>
      </c>
      <c r="D476" s="364">
        <v>0</v>
      </c>
      <c r="E476" s="364">
        <v>0</v>
      </c>
      <c r="F476" s="239">
        <f t="shared" si="133"/>
        <v>562.06299999999999</v>
      </c>
      <c r="G476" s="239">
        <f t="shared" si="134"/>
        <v>74953.168614000009</v>
      </c>
      <c r="H476" s="216">
        <f>'09-2022'!P482</f>
        <v>0</v>
      </c>
      <c r="I476" s="307">
        <f t="shared" si="135"/>
        <v>562.06299999999999</v>
      </c>
      <c r="J476" s="303">
        <f t="shared" si="136"/>
        <v>133.3536785271402</v>
      </c>
      <c r="K476" s="338">
        <v>7.28</v>
      </c>
      <c r="L476" s="308">
        <f t="shared" si="137"/>
        <v>83.811999999999998</v>
      </c>
      <c r="M476" s="303">
        <f t="shared" si="141"/>
        <v>0</v>
      </c>
      <c r="N476" s="303">
        <f t="shared" si="142"/>
        <v>22.532288138438037</v>
      </c>
      <c r="O476" s="303">
        <f t="shared" si="143"/>
        <v>0</v>
      </c>
      <c r="P476" s="303">
        <f t="shared" si="144"/>
        <v>0</v>
      </c>
      <c r="Q476" s="303">
        <f t="shared" si="145"/>
        <v>42.240747316848442</v>
      </c>
      <c r="R476" s="303">
        <f t="shared" si="138"/>
        <v>83.811999999999998</v>
      </c>
      <c r="S476" s="213">
        <f t="shared" si="139"/>
        <v>49.541678527140206</v>
      </c>
      <c r="T476" s="378">
        <f t="shared" si="140"/>
        <v>200</v>
      </c>
      <c r="U476" s="303">
        <f t="shared" si="146"/>
        <v>9908.3357054280405</v>
      </c>
      <c r="V476" s="303">
        <f t="shared" si="147"/>
        <v>42.240747316848442</v>
      </c>
      <c r="W476" s="303">
        <f t="shared" si="148"/>
        <v>91.112931210291762</v>
      </c>
      <c r="X476" s="378">
        <f t="shared" si="149"/>
        <v>362.06299999999999</v>
      </c>
      <c r="Y476" s="379">
        <f t="shared" si="150"/>
        <v>32988.621212791862</v>
      </c>
    </row>
    <row r="477" spans="1:25" x14ac:dyDescent="0.25">
      <c r="A477" s="202">
        <f>'09-2022'!A483</f>
        <v>44824.666666665522</v>
      </c>
      <c r="B477" s="362">
        <v>577.51300000000003</v>
      </c>
      <c r="C477" s="363">
        <v>86187.645176000005</v>
      </c>
      <c r="D477" s="364"/>
      <c r="E477" s="364"/>
      <c r="F477" s="239">
        <f t="shared" si="133"/>
        <v>577.51300000000003</v>
      </c>
      <c r="G477" s="239">
        <f t="shared" si="134"/>
        <v>86187.645176000005</v>
      </c>
      <c r="H477" s="216">
        <f>'09-2022'!P483</f>
        <v>0</v>
      </c>
      <c r="I477" s="307">
        <f t="shared" si="135"/>
        <v>577.51300000000003</v>
      </c>
      <c r="J477" s="303">
        <f t="shared" si="136"/>
        <v>149.23931612968019</v>
      </c>
      <c r="K477" s="338">
        <v>7.28</v>
      </c>
      <c r="L477" s="308">
        <f t="shared" si="137"/>
        <v>83.811999999999998</v>
      </c>
      <c r="M477" s="303">
        <f t="shared" si="141"/>
        <v>0</v>
      </c>
      <c r="N477" s="303">
        <f t="shared" si="142"/>
        <v>22.532288138438037</v>
      </c>
      <c r="O477" s="303">
        <f t="shared" si="143"/>
        <v>0</v>
      </c>
      <c r="P477" s="303">
        <f t="shared" si="144"/>
        <v>0</v>
      </c>
      <c r="Q477" s="303">
        <f t="shared" si="145"/>
        <v>42.240747316848442</v>
      </c>
      <c r="R477" s="303">
        <f t="shared" si="138"/>
        <v>83.811999999999998</v>
      </c>
      <c r="S477" s="213">
        <f t="shared" si="139"/>
        <v>65.427316129680193</v>
      </c>
      <c r="T477" s="378">
        <f t="shared" si="140"/>
        <v>200</v>
      </c>
      <c r="U477" s="303">
        <f t="shared" si="146"/>
        <v>13085.463225936039</v>
      </c>
      <c r="V477" s="303">
        <f t="shared" si="147"/>
        <v>42.240747316848442</v>
      </c>
      <c r="W477" s="303">
        <f t="shared" si="148"/>
        <v>106.99856881283175</v>
      </c>
      <c r="X477" s="378">
        <f t="shared" si="149"/>
        <v>377.51300000000003</v>
      </c>
      <c r="Y477" s="379">
        <f t="shared" si="150"/>
        <v>40393.350708238555</v>
      </c>
    </row>
    <row r="478" spans="1:25" x14ac:dyDescent="0.25">
      <c r="A478" s="202">
        <f>'09-2022'!A484</f>
        <v>44824.708333332186</v>
      </c>
      <c r="B478" s="362">
        <v>582.30399999999997</v>
      </c>
      <c r="C478" s="363">
        <v>98922.339938000005</v>
      </c>
      <c r="D478" s="364"/>
      <c r="E478" s="364"/>
      <c r="F478" s="239">
        <f t="shared" si="133"/>
        <v>582.30399999999997</v>
      </c>
      <c r="G478" s="239">
        <f t="shared" si="134"/>
        <v>98922.339938000005</v>
      </c>
      <c r="H478" s="216">
        <f>'09-2022'!P484</f>
        <v>0</v>
      </c>
      <c r="I478" s="307">
        <f t="shared" si="135"/>
        <v>582.30399999999997</v>
      </c>
      <c r="J478" s="303">
        <f t="shared" si="136"/>
        <v>169.88092119923616</v>
      </c>
      <c r="K478" s="338">
        <v>7.28</v>
      </c>
      <c r="L478" s="308">
        <f t="shared" si="137"/>
        <v>83.811999999999998</v>
      </c>
      <c r="M478" s="303">
        <f t="shared" si="141"/>
        <v>0</v>
      </c>
      <c r="N478" s="303">
        <f t="shared" si="142"/>
        <v>22.532288138438037</v>
      </c>
      <c r="O478" s="303">
        <f t="shared" si="143"/>
        <v>0</v>
      </c>
      <c r="P478" s="303">
        <f t="shared" si="144"/>
        <v>0</v>
      </c>
      <c r="Q478" s="303">
        <f t="shared" si="145"/>
        <v>42.240747316848442</v>
      </c>
      <c r="R478" s="303">
        <f t="shared" si="138"/>
        <v>83.811999999999998</v>
      </c>
      <c r="S478" s="213">
        <f t="shared" si="139"/>
        <v>86.068921199236158</v>
      </c>
      <c r="T478" s="378">
        <f t="shared" si="140"/>
        <v>200</v>
      </c>
      <c r="U478" s="303">
        <f t="shared" si="146"/>
        <v>17213.784239847231</v>
      </c>
      <c r="V478" s="303">
        <f t="shared" si="147"/>
        <v>42.240747316848442</v>
      </c>
      <c r="W478" s="303">
        <f t="shared" si="148"/>
        <v>127.64017388238771</v>
      </c>
      <c r="X478" s="378">
        <f t="shared" si="149"/>
        <v>382.30399999999997</v>
      </c>
      <c r="Y478" s="379">
        <f t="shared" si="150"/>
        <v>48797.349035932348</v>
      </c>
    </row>
    <row r="479" spans="1:25" x14ac:dyDescent="0.25">
      <c r="A479" s="202">
        <f>'09-2022'!A485</f>
        <v>44824.74999999885</v>
      </c>
      <c r="B479" s="362">
        <v>556.399</v>
      </c>
      <c r="C479" s="363">
        <v>102279.52159400001</v>
      </c>
      <c r="D479" s="364"/>
      <c r="E479" s="364"/>
      <c r="F479" s="239">
        <f t="shared" si="133"/>
        <v>556.399</v>
      </c>
      <c r="G479" s="239">
        <f t="shared" si="134"/>
        <v>102279.52159400001</v>
      </c>
      <c r="H479" s="216">
        <f>'09-2022'!P485</f>
        <v>0</v>
      </c>
      <c r="I479" s="307">
        <f t="shared" si="135"/>
        <v>556.399</v>
      </c>
      <c r="J479" s="303">
        <f t="shared" si="136"/>
        <v>183.82405718558087</v>
      </c>
      <c r="K479" s="338">
        <v>7.28</v>
      </c>
      <c r="L479" s="308">
        <f t="shared" si="137"/>
        <v>83.811999999999998</v>
      </c>
      <c r="M479" s="303">
        <f t="shared" si="141"/>
        <v>0</v>
      </c>
      <c r="N479" s="303">
        <f t="shared" si="142"/>
        <v>22.532288138438037</v>
      </c>
      <c r="O479" s="303">
        <f t="shared" si="143"/>
        <v>0</v>
      </c>
      <c r="P479" s="303">
        <f t="shared" si="144"/>
        <v>0</v>
      </c>
      <c r="Q479" s="303">
        <f t="shared" si="145"/>
        <v>42.240747316848442</v>
      </c>
      <c r="R479" s="303">
        <f t="shared" si="138"/>
        <v>83.811999999999998</v>
      </c>
      <c r="S479" s="213">
        <f t="shared" si="139"/>
        <v>100.01205718558087</v>
      </c>
      <c r="T479" s="378">
        <f t="shared" si="140"/>
        <v>200</v>
      </c>
      <c r="U479" s="303">
        <f t="shared" si="146"/>
        <v>20002.411437116174</v>
      </c>
      <c r="V479" s="303">
        <f t="shared" si="147"/>
        <v>42.240747316848442</v>
      </c>
      <c r="W479" s="303">
        <f t="shared" si="148"/>
        <v>141.58330986873244</v>
      </c>
      <c r="X479" s="378">
        <f t="shared" si="149"/>
        <v>356.399</v>
      </c>
      <c r="Y479" s="379">
        <f t="shared" si="150"/>
        <v>50460.150053906371</v>
      </c>
    </row>
    <row r="480" spans="1:25" x14ac:dyDescent="0.25">
      <c r="A480" s="202">
        <f>'09-2022'!A486</f>
        <v>44824.791666665515</v>
      </c>
      <c r="B480" s="362">
        <v>512.05700000000002</v>
      </c>
      <c r="C480" s="363">
        <v>75009.791626999999</v>
      </c>
      <c r="D480" s="364">
        <v>0</v>
      </c>
      <c r="E480" s="364">
        <v>0</v>
      </c>
      <c r="F480" s="239">
        <f t="shared" si="133"/>
        <v>512.05700000000002</v>
      </c>
      <c r="G480" s="239">
        <f t="shared" si="134"/>
        <v>75009.791626999999</v>
      </c>
      <c r="H480" s="216">
        <f>'09-2022'!P486</f>
        <v>0</v>
      </c>
      <c r="I480" s="307">
        <f t="shared" si="135"/>
        <v>512.05700000000002</v>
      </c>
      <c r="J480" s="303">
        <f t="shared" si="136"/>
        <v>146.48719112715966</v>
      </c>
      <c r="K480" s="338">
        <v>7.28</v>
      </c>
      <c r="L480" s="308">
        <f t="shared" si="137"/>
        <v>83.811999999999998</v>
      </c>
      <c r="M480" s="303">
        <f t="shared" si="141"/>
        <v>0</v>
      </c>
      <c r="N480" s="303">
        <f t="shared" si="142"/>
        <v>22.532288138438037</v>
      </c>
      <c r="O480" s="303">
        <f t="shared" si="143"/>
        <v>0</v>
      </c>
      <c r="P480" s="303">
        <f t="shared" si="144"/>
        <v>0</v>
      </c>
      <c r="Q480" s="303">
        <f t="shared" si="145"/>
        <v>42.240747316848442</v>
      </c>
      <c r="R480" s="303">
        <f t="shared" si="138"/>
        <v>83.811999999999998</v>
      </c>
      <c r="S480" s="213">
        <f t="shared" si="139"/>
        <v>62.675191127159664</v>
      </c>
      <c r="T480" s="378">
        <f t="shared" si="140"/>
        <v>200</v>
      </c>
      <c r="U480" s="303">
        <f t="shared" si="146"/>
        <v>12535.038225431932</v>
      </c>
      <c r="V480" s="303">
        <f t="shared" si="147"/>
        <v>42.240747316848442</v>
      </c>
      <c r="W480" s="303">
        <f t="shared" si="148"/>
        <v>104.24644381031122</v>
      </c>
      <c r="X480" s="378">
        <f t="shared" si="149"/>
        <v>312.05700000000002</v>
      </c>
      <c r="Y480" s="379">
        <f t="shared" si="150"/>
        <v>32530.832516114289</v>
      </c>
    </row>
    <row r="481" spans="1:25" x14ac:dyDescent="0.25">
      <c r="A481" s="202">
        <f>'09-2022'!A487</f>
        <v>44824.833333332179</v>
      </c>
      <c r="B481" s="362">
        <v>493.04300000000001</v>
      </c>
      <c r="C481" s="363">
        <v>61798.086373999999</v>
      </c>
      <c r="D481" s="364">
        <v>0</v>
      </c>
      <c r="E481" s="364">
        <v>0</v>
      </c>
      <c r="F481" s="239">
        <f t="shared" si="133"/>
        <v>493.04300000000001</v>
      </c>
      <c r="G481" s="239">
        <f t="shared" si="134"/>
        <v>61798.086373999999</v>
      </c>
      <c r="H481" s="216">
        <f>'09-2022'!P487</f>
        <v>0</v>
      </c>
      <c r="I481" s="307">
        <f t="shared" si="135"/>
        <v>493.04300000000001</v>
      </c>
      <c r="J481" s="303">
        <f t="shared" si="136"/>
        <v>125.3401556740487</v>
      </c>
      <c r="K481" s="338">
        <v>7.28</v>
      </c>
      <c r="L481" s="308">
        <f t="shared" si="137"/>
        <v>83.811999999999998</v>
      </c>
      <c r="M481" s="303">
        <f t="shared" si="141"/>
        <v>0</v>
      </c>
      <c r="N481" s="303">
        <f t="shared" si="142"/>
        <v>22.532288138438037</v>
      </c>
      <c r="O481" s="303">
        <f t="shared" si="143"/>
        <v>0</v>
      </c>
      <c r="P481" s="303">
        <f t="shared" si="144"/>
        <v>0</v>
      </c>
      <c r="Q481" s="303">
        <f t="shared" si="145"/>
        <v>42.240747316848442</v>
      </c>
      <c r="R481" s="303">
        <f t="shared" si="138"/>
        <v>83.811999999999998</v>
      </c>
      <c r="S481" s="213">
        <f t="shared" si="139"/>
        <v>41.528155674048705</v>
      </c>
      <c r="T481" s="378">
        <f t="shared" si="140"/>
        <v>200</v>
      </c>
      <c r="U481" s="303">
        <f t="shared" si="146"/>
        <v>8305.6311348097406</v>
      </c>
      <c r="V481" s="303">
        <f t="shared" si="147"/>
        <v>42.240747316848442</v>
      </c>
      <c r="W481" s="303">
        <f t="shared" si="148"/>
        <v>83.099408357200261</v>
      </c>
      <c r="X481" s="378">
        <f t="shared" si="149"/>
        <v>293.04300000000001</v>
      </c>
      <c r="Y481" s="379">
        <f t="shared" si="150"/>
        <v>24351.699923219036</v>
      </c>
    </row>
    <row r="482" spans="1:25" x14ac:dyDescent="0.25">
      <c r="A482" s="202">
        <f>'09-2022'!A488</f>
        <v>44824.874999998843</v>
      </c>
      <c r="B482" s="362">
        <v>470.4</v>
      </c>
      <c r="C482" s="363">
        <v>54382.944000000003</v>
      </c>
      <c r="D482" s="364">
        <v>0.154</v>
      </c>
      <c r="E482" s="364">
        <v>17.803999999999998</v>
      </c>
      <c r="F482" s="239">
        <f t="shared" si="133"/>
        <v>470.24599999999998</v>
      </c>
      <c r="G482" s="239">
        <f t="shared" si="134"/>
        <v>54365.140000000007</v>
      </c>
      <c r="H482" s="216">
        <f>'09-2022'!P488</f>
        <v>0</v>
      </c>
      <c r="I482" s="307">
        <f t="shared" si="135"/>
        <v>470.24599999999998</v>
      </c>
      <c r="J482" s="303">
        <f t="shared" si="136"/>
        <v>115.60999987240723</v>
      </c>
      <c r="K482" s="338">
        <v>7.28</v>
      </c>
      <c r="L482" s="308">
        <f t="shared" si="137"/>
        <v>83.811999999999998</v>
      </c>
      <c r="M482" s="303">
        <f t="shared" si="141"/>
        <v>0</v>
      </c>
      <c r="N482" s="303">
        <f t="shared" si="142"/>
        <v>22.532288138438037</v>
      </c>
      <c r="O482" s="303">
        <f t="shared" si="143"/>
        <v>0</v>
      </c>
      <c r="P482" s="303">
        <f t="shared" si="144"/>
        <v>0</v>
      </c>
      <c r="Q482" s="303">
        <f t="shared" si="145"/>
        <v>42.240747316848442</v>
      </c>
      <c r="R482" s="303">
        <f t="shared" si="138"/>
        <v>83.811999999999998</v>
      </c>
      <c r="S482" s="213">
        <f t="shared" si="139"/>
        <v>31.797999872407232</v>
      </c>
      <c r="T482" s="378">
        <f t="shared" si="140"/>
        <v>200</v>
      </c>
      <c r="U482" s="303">
        <f t="shared" si="146"/>
        <v>6359.5999744814462</v>
      </c>
      <c r="V482" s="303">
        <f t="shared" si="147"/>
        <v>42.240747316848442</v>
      </c>
      <c r="W482" s="303">
        <f t="shared" si="148"/>
        <v>73.369252555558788</v>
      </c>
      <c r="X482" s="378">
        <f t="shared" si="149"/>
        <v>270.24599999999998</v>
      </c>
      <c r="Y482" s="379">
        <f t="shared" si="150"/>
        <v>19827.747026129538</v>
      </c>
    </row>
    <row r="483" spans="1:25" x14ac:dyDescent="0.25">
      <c r="A483" s="202">
        <f>'09-2022'!A489</f>
        <v>44824.916666665507</v>
      </c>
      <c r="B483" s="362">
        <v>420.86600000000004</v>
      </c>
      <c r="C483" s="363">
        <v>39840.641000000003</v>
      </c>
      <c r="D483" s="364">
        <v>0</v>
      </c>
      <c r="E483" s="364">
        <v>0</v>
      </c>
      <c r="F483" s="239">
        <f t="shared" si="133"/>
        <v>420.86600000000004</v>
      </c>
      <c r="G483" s="239">
        <f t="shared" si="134"/>
        <v>39840.641000000003</v>
      </c>
      <c r="H483" s="216">
        <f>'09-2022'!P489</f>
        <v>0</v>
      </c>
      <c r="I483" s="307">
        <f t="shared" si="135"/>
        <v>420.86600000000004</v>
      </c>
      <c r="J483" s="303">
        <f t="shared" si="136"/>
        <v>94.663481963380264</v>
      </c>
      <c r="K483" s="338">
        <v>7.28</v>
      </c>
      <c r="L483" s="308">
        <f t="shared" si="137"/>
        <v>83.811999999999998</v>
      </c>
      <c r="M483" s="303">
        <f t="shared" si="141"/>
        <v>0</v>
      </c>
      <c r="N483" s="303">
        <f t="shared" si="142"/>
        <v>22.532288138438037</v>
      </c>
      <c r="O483" s="303">
        <f t="shared" si="143"/>
        <v>0</v>
      </c>
      <c r="P483" s="303">
        <f t="shared" si="144"/>
        <v>0</v>
      </c>
      <c r="Q483" s="303">
        <f t="shared" si="145"/>
        <v>42.240747316848442</v>
      </c>
      <c r="R483" s="303">
        <f t="shared" si="138"/>
        <v>83.811999999999998</v>
      </c>
      <c r="S483" s="213">
        <f t="shared" si="139"/>
        <v>10.851481963380266</v>
      </c>
      <c r="T483" s="378">
        <f t="shared" si="140"/>
        <v>200</v>
      </c>
      <c r="U483" s="303">
        <f t="shared" si="146"/>
        <v>2170.2963926760531</v>
      </c>
      <c r="V483" s="303">
        <f t="shared" si="147"/>
        <v>42.240747316848442</v>
      </c>
      <c r="W483" s="303">
        <f t="shared" si="148"/>
        <v>52.422734646531822</v>
      </c>
      <c r="X483" s="378">
        <f t="shared" si="149"/>
        <v>220.86600000000004</v>
      </c>
      <c r="Y483" s="379">
        <f t="shared" si="150"/>
        <v>11578.399710440899</v>
      </c>
    </row>
    <row r="484" spans="1:25" x14ac:dyDescent="0.25">
      <c r="A484" s="202">
        <f>'09-2022'!A490</f>
        <v>44824.958333332172</v>
      </c>
      <c r="B484" s="362">
        <v>372.38900000000001</v>
      </c>
      <c r="C484" s="363">
        <v>32865.163660999999</v>
      </c>
      <c r="D484" s="364">
        <v>0</v>
      </c>
      <c r="E484" s="364">
        <v>0</v>
      </c>
      <c r="F484" s="239">
        <f t="shared" si="133"/>
        <v>372.38900000000001</v>
      </c>
      <c r="G484" s="239">
        <f t="shared" si="134"/>
        <v>32865.163660999999</v>
      </c>
      <c r="H484" s="216">
        <f>'09-2022'!P490</f>
        <v>0</v>
      </c>
      <c r="I484" s="307">
        <f t="shared" si="135"/>
        <v>372.38900000000001</v>
      </c>
      <c r="J484" s="303">
        <f t="shared" si="136"/>
        <v>88.254926061188698</v>
      </c>
      <c r="K484" s="338">
        <v>7.28</v>
      </c>
      <c r="L484" s="308">
        <f t="shared" si="137"/>
        <v>83.811999999999998</v>
      </c>
      <c r="M484" s="303">
        <f t="shared" si="141"/>
        <v>0</v>
      </c>
      <c r="N484" s="303">
        <f t="shared" si="142"/>
        <v>22.532288138438037</v>
      </c>
      <c r="O484" s="303">
        <f t="shared" si="143"/>
        <v>0</v>
      </c>
      <c r="P484" s="303">
        <f t="shared" si="144"/>
        <v>0</v>
      </c>
      <c r="Q484" s="303">
        <f t="shared" si="145"/>
        <v>42.240747316848442</v>
      </c>
      <c r="R484" s="303">
        <f t="shared" si="138"/>
        <v>83.811999999999998</v>
      </c>
      <c r="S484" s="213">
        <f t="shared" si="139"/>
        <v>4.4429260611887003</v>
      </c>
      <c r="T484" s="378">
        <f t="shared" si="140"/>
        <v>200</v>
      </c>
      <c r="U484" s="303">
        <f t="shared" si="146"/>
        <v>888.58521223774005</v>
      </c>
      <c r="V484" s="303">
        <f t="shared" si="147"/>
        <v>42.240747316848442</v>
      </c>
      <c r="W484" s="303">
        <f t="shared" si="148"/>
        <v>46.014178744340256</v>
      </c>
      <c r="X484" s="378">
        <f t="shared" si="149"/>
        <v>172.38900000000001</v>
      </c>
      <c r="Y484" s="379">
        <f t="shared" si="150"/>
        <v>7932.3382595580733</v>
      </c>
    </row>
    <row r="485" spans="1:25" x14ac:dyDescent="0.25">
      <c r="A485" s="202">
        <f>'09-2022'!A491</f>
        <v>44824.999999998836</v>
      </c>
      <c r="B485" s="362">
        <v>327.95400000000001</v>
      </c>
      <c r="C485" s="363">
        <v>23038.692238</v>
      </c>
      <c r="D485" s="364">
        <v>0</v>
      </c>
      <c r="E485" s="364">
        <v>0</v>
      </c>
      <c r="F485" s="239">
        <f t="shared" si="133"/>
        <v>327.95400000000001</v>
      </c>
      <c r="G485" s="239">
        <f t="shared" si="134"/>
        <v>23038.692238</v>
      </c>
      <c r="H485" s="216">
        <f>'09-2022'!P491</f>
        <v>0</v>
      </c>
      <c r="I485" s="307">
        <f t="shared" si="135"/>
        <v>327.95400000000001</v>
      </c>
      <c r="J485" s="303">
        <f t="shared" si="136"/>
        <v>70.249767461290304</v>
      </c>
      <c r="K485" s="338">
        <v>7.28</v>
      </c>
      <c r="L485" s="308">
        <f t="shared" si="137"/>
        <v>83.811999999999998</v>
      </c>
      <c r="M485" s="303">
        <f t="shared" si="141"/>
        <v>0</v>
      </c>
      <c r="N485" s="303">
        <f t="shared" si="142"/>
        <v>22.532288138438037</v>
      </c>
      <c r="O485" s="303">
        <f t="shared" si="143"/>
        <v>0</v>
      </c>
      <c r="P485" s="303">
        <f t="shared" si="144"/>
        <v>0</v>
      </c>
      <c r="Q485" s="303">
        <f t="shared" si="145"/>
        <v>42.240747316848442</v>
      </c>
      <c r="R485" s="303">
        <f t="shared" si="138"/>
        <v>83.811999999999998</v>
      </c>
      <c r="S485" s="213">
        <f t="shared" si="139"/>
        <v>0</v>
      </c>
      <c r="T485" s="378">
        <f t="shared" si="140"/>
        <v>200</v>
      </c>
      <c r="U485" s="303">
        <f t="shared" si="146"/>
        <v>0</v>
      </c>
      <c r="V485" s="303">
        <f t="shared" si="147"/>
        <v>42.240747316848442</v>
      </c>
      <c r="W485" s="303">
        <f t="shared" si="148"/>
        <v>28.009020144441862</v>
      </c>
      <c r="X485" s="378">
        <f t="shared" si="149"/>
        <v>127.95400000000001</v>
      </c>
      <c r="Y485" s="379">
        <f t="shared" si="150"/>
        <v>3583.8661635619142</v>
      </c>
    </row>
    <row r="486" spans="1:25" x14ac:dyDescent="0.25">
      <c r="A486" s="202">
        <f>'09-2022'!A492</f>
        <v>44825.0416666655</v>
      </c>
      <c r="B486" s="360">
        <v>283.738</v>
      </c>
      <c r="C486" s="361">
        <v>16620.689063999998</v>
      </c>
      <c r="D486" s="364">
        <v>0</v>
      </c>
      <c r="E486" s="364">
        <v>0</v>
      </c>
      <c r="F486" s="239">
        <f t="shared" si="133"/>
        <v>283.738</v>
      </c>
      <c r="G486" s="239">
        <f t="shared" si="134"/>
        <v>16620.689063999998</v>
      </c>
      <c r="H486" s="216">
        <f>'09-2022'!P492</f>
        <v>0</v>
      </c>
      <c r="I486" s="307">
        <f t="shared" si="135"/>
        <v>283.738</v>
      </c>
      <c r="J486" s="303">
        <f t="shared" si="136"/>
        <v>58.577592934326731</v>
      </c>
      <c r="K486" s="338">
        <v>7.25</v>
      </c>
      <c r="L486" s="308">
        <f t="shared" si="137"/>
        <v>83.5</v>
      </c>
      <c r="M486" s="303">
        <f t="shared" si="141"/>
        <v>0</v>
      </c>
      <c r="N486" s="303">
        <f t="shared" si="142"/>
        <v>22.532288138438037</v>
      </c>
      <c r="O486" s="303">
        <f t="shared" si="143"/>
        <v>0</v>
      </c>
      <c r="P486" s="303">
        <f t="shared" si="144"/>
        <v>0</v>
      </c>
      <c r="Q486" s="303">
        <f t="shared" si="145"/>
        <v>42.240747316848442</v>
      </c>
      <c r="R486" s="303">
        <f t="shared" si="138"/>
        <v>83.5</v>
      </c>
      <c r="S486" s="213">
        <f t="shared" si="139"/>
        <v>0</v>
      </c>
      <c r="T486" s="378">
        <f t="shared" si="140"/>
        <v>200</v>
      </c>
      <c r="U486" s="303">
        <f t="shared" si="146"/>
        <v>0</v>
      </c>
      <c r="V486" s="303">
        <f t="shared" si="147"/>
        <v>42.240747316848442</v>
      </c>
      <c r="W486" s="303">
        <f t="shared" si="148"/>
        <v>16.336845617478289</v>
      </c>
      <c r="X486" s="378">
        <f t="shared" si="149"/>
        <v>83.738</v>
      </c>
      <c r="Y486" s="379">
        <f t="shared" si="150"/>
        <v>1368.014778316397</v>
      </c>
    </row>
    <row r="487" spans="1:25" x14ac:dyDescent="0.25">
      <c r="A487" s="202">
        <f>'09-2022'!A493</f>
        <v>44825.083333332164</v>
      </c>
      <c r="B487" s="362">
        <v>257.25400000000002</v>
      </c>
      <c r="C487" s="363">
        <v>13189.581291999999</v>
      </c>
      <c r="D487" s="364">
        <v>0</v>
      </c>
      <c r="E487" s="364">
        <v>0</v>
      </c>
      <c r="F487" s="239">
        <f t="shared" si="133"/>
        <v>257.25400000000002</v>
      </c>
      <c r="G487" s="239">
        <f t="shared" si="134"/>
        <v>13189.581291999999</v>
      </c>
      <c r="H487" s="216">
        <f>'09-2022'!P493</f>
        <v>0</v>
      </c>
      <c r="I487" s="307">
        <f t="shared" si="135"/>
        <v>257.25400000000002</v>
      </c>
      <c r="J487" s="303">
        <f t="shared" si="136"/>
        <v>51.270655818762769</v>
      </c>
      <c r="K487" s="338">
        <v>7.25</v>
      </c>
      <c r="L487" s="308">
        <f t="shared" si="137"/>
        <v>83.5</v>
      </c>
      <c r="M487" s="303">
        <f t="shared" si="141"/>
        <v>0</v>
      </c>
      <c r="N487" s="303">
        <f t="shared" si="142"/>
        <v>22.532288138438037</v>
      </c>
      <c r="O487" s="303">
        <f t="shared" si="143"/>
        <v>0</v>
      </c>
      <c r="P487" s="303">
        <f t="shared" si="144"/>
        <v>0</v>
      </c>
      <c r="Q487" s="303">
        <f t="shared" si="145"/>
        <v>42.240747316848442</v>
      </c>
      <c r="R487" s="303">
        <f t="shared" si="138"/>
        <v>83.5</v>
      </c>
      <c r="S487" s="213">
        <f t="shared" si="139"/>
        <v>0</v>
      </c>
      <c r="T487" s="378">
        <f t="shared" si="140"/>
        <v>200</v>
      </c>
      <c r="U487" s="303">
        <f t="shared" si="146"/>
        <v>0</v>
      </c>
      <c r="V487" s="303">
        <f t="shared" si="147"/>
        <v>42.240747316848442</v>
      </c>
      <c r="W487" s="303">
        <f t="shared" si="148"/>
        <v>9.0299085019143277</v>
      </c>
      <c r="X487" s="378">
        <f t="shared" si="149"/>
        <v>57.254000000000019</v>
      </c>
      <c r="Y487" s="379">
        <f t="shared" si="150"/>
        <v>516.99838136860308</v>
      </c>
    </row>
    <row r="488" spans="1:25" x14ac:dyDescent="0.25">
      <c r="A488" s="202">
        <f>'09-2022'!A494</f>
        <v>44825.124999998829</v>
      </c>
      <c r="B488" s="362">
        <v>249.96199999999999</v>
      </c>
      <c r="C488" s="363">
        <v>12000.213256000001</v>
      </c>
      <c r="D488" s="364">
        <v>0</v>
      </c>
      <c r="E488" s="364">
        <v>0</v>
      </c>
      <c r="F488" s="239">
        <f t="shared" si="133"/>
        <v>249.96199999999999</v>
      </c>
      <c r="G488" s="239">
        <f t="shared" si="134"/>
        <v>12000.213256000001</v>
      </c>
      <c r="H488" s="216">
        <f>'09-2022'!P494</f>
        <v>0</v>
      </c>
      <c r="I488" s="307">
        <f t="shared" si="135"/>
        <v>249.96199999999999</v>
      </c>
      <c r="J488" s="303">
        <f t="shared" si="136"/>
        <v>48.008150262839955</v>
      </c>
      <c r="K488" s="338">
        <v>7.25</v>
      </c>
      <c r="L488" s="308">
        <f t="shared" si="137"/>
        <v>83.5</v>
      </c>
      <c r="M488" s="303">
        <f t="shared" si="141"/>
        <v>0</v>
      </c>
      <c r="N488" s="303">
        <f t="shared" si="142"/>
        <v>22.532288138438037</v>
      </c>
      <c r="O488" s="303">
        <f t="shared" si="143"/>
        <v>0</v>
      </c>
      <c r="P488" s="303">
        <f t="shared" si="144"/>
        <v>0</v>
      </c>
      <c r="Q488" s="303">
        <f t="shared" si="145"/>
        <v>42.240747316848442</v>
      </c>
      <c r="R488" s="303">
        <f t="shared" si="138"/>
        <v>83.5</v>
      </c>
      <c r="S488" s="213">
        <f t="shared" si="139"/>
        <v>0</v>
      </c>
      <c r="T488" s="378">
        <f t="shared" si="140"/>
        <v>200</v>
      </c>
      <c r="U488" s="303">
        <f t="shared" si="146"/>
        <v>0</v>
      </c>
      <c r="V488" s="303">
        <f t="shared" si="147"/>
        <v>42.240747316848442</v>
      </c>
      <c r="W488" s="303">
        <f t="shared" si="148"/>
        <v>5.7674029459915133</v>
      </c>
      <c r="X488" s="378">
        <f t="shared" si="149"/>
        <v>49.961999999999989</v>
      </c>
      <c r="Y488" s="379">
        <f t="shared" si="150"/>
        <v>288.15098598762791</v>
      </c>
    </row>
    <row r="489" spans="1:25" x14ac:dyDescent="0.25">
      <c r="A489" s="202">
        <f>'09-2022'!A495</f>
        <v>44825.166666665493</v>
      </c>
      <c r="B489" s="362">
        <v>243.149</v>
      </c>
      <c r="C489" s="363">
        <v>11165.096751000001</v>
      </c>
      <c r="D489" s="364">
        <v>0</v>
      </c>
      <c r="E489" s="364">
        <v>0</v>
      </c>
      <c r="F489" s="239">
        <f t="shared" si="133"/>
        <v>243.149</v>
      </c>
      <c r="G489" s="239">
        <f t="shared" si="134"/>
        <v>11165.096751000001</v>
      </c>
      <c r="H489" s="216">
        <f>'09-2022'!P495</f>
        <v>0</v>
      </c>
      <c r="I489" s="307">
        <f t="shared" si="135"/>
        <v>243.149</v>
      </c>
      <c r="J489" s="303">
        <f t="shared" si="136"/>
        <v>45.918744272030736</v>
      </c>
      <c r="K489" s="338">
        <v>7.25</v>
      </c>
      <c r="L489" s="308">
        <f t="shared" si="137"/>
        <v>83.5</v>
      </c>
      <c r="M489" s="303">
        <f t="shared" si="141"/>
        <v>0</v>
      </c>
      <c r="N489" s="303">
        <f t="shared" si="142"/>
        <v>22.532288138438037</v>
      </c>
      <c r="O489" s="303">
        <f t="shared" si="143"/>
        <v>0</v>
      </c>
      <c r="P489" s="303">
        <f t="shared" si="144"/>
        <v>0</v>
      </c>
      <c r="Q489" s="303">
        <f t="shared" si="145"/>
        <v>42.240747316848442</v>
      </c>
      <c r="R489" s="303">
        <f t="shared" si="138"/>
        <v>83.5</v>
      </c>
      <c r="S489" s="213">
        <f t="shared" si="139"/>
        <v>0</v>
      </c>
      <c r="T489" s="378">
        <f t="shared" si="140"/>
        <v>200</v>
      </c>
      <c r="U489" s="303">
        <f t="shared" si="146"/>
        <v>0</v>
      </c>
      <c r="V489" s="303">
        <f t="shared" si="147"/>
        <v>42.240747316848442</v>
      </c>
      <c r="W489" s="303">
        <f t="shared" si="148"/>
        <v>3.6779969551822944</v>
      </c>
      <c r="X489" s="378">
        <f t="shared" si="149"/>
        <v>43.149000000000001</v>
      </c>
      <c r="Y489" s="379">
        <f t="shared" si="150"/>
        <v>158.70189061916082</v>
      </c>
    </row>
    <row r="490" spans="1:25" x14ac:dyDescent="0.25">
      <c r="A490" s="202">
        <f>'09-2022'!A496</f>
        <v>44825.208333332157</v>
      </c>
      <c r="B490" s="362">
        <v>245.387</v>
      </c>
      <c r="C490" s="363">
        <v>11464.732086</v>
      </c>
      <c r="D490" s="364">
        <v>0</v>
      </c>
      <c r="E490" s="364">
        <v>0</v>
      </c>
      <c r="F490" s="239">
        <f t="shared" si="133"/>
        <v>245.387</v>
      </c>
      <c r="G490" s="239">
        <f t="shared" si="134"/>
        <v>11464.732086</v>
      </c>
      <c r="H490" s="216">
        <f>'09-2022'!P496</f>
        <v>0</v>
      </c>
      <c r="I490" s="307">
        <f t="shared" si="135"/>
        <v>245.387</v>
      </c>
      <c r="J490" s="303">
        <f t="shared" si="136"/>
        <v>46.721024691609578</v>
      </c>
      <c r="K490" s="338">
        <v>7.25</v>
      </c>
      <c r="L490" s="308">
        <f t="shared" si="137"/>
        <v>83.5</v>
      </c>
      <c r="M490" s="303">
        <f t="shared" si="141"/>
        <v>0</v>
      </c>
      <c r="N490" s="303">
        <f t="shared" si="142"/>
        <v>22.532288138438037</v>
      </c>
      <c r="O490" s="303">
        <f t="shared" si="143"/>
        <v>0</v>
      </c>
      <c r="P490" s="303">
        <f t="shared" si="144"/>
        <v>0</v>
      </c>
      <c r="Q490" s="303">
        <f t="shared" si="145"/>
        <v>42.240747316848442</v>
      </c>
      <c r="R490" s="303">
        <f t="shared" si="138"/>
        <v>83.5</v>
      </c>
      <c r="S490" s="213">
        <f t="shared" si="139"/>
        <v>0</v>
      </c>
      <c r="T490" s="378">
        <f t="shared" si="140"/>
        <v>200</v>
      </c>
      <c r="U490" s="303">
        <f t="shared" si="146"/>
        <v>0</v>
      </c>
      <c r="V490" s="303">
        <f t="shared" si="147"/>
        <v>42.240747316848442</v>
      </c>
      <c r="W490" s="303">
        <f t="shared" si="148"/>
        <v>4.4802773747611369</v>
      </c>
      <c r="X490" s="378">
        <f t="shared" si="149"/>
        <v>45.387</v>
      </c>
      <c r="Y490" s="379">
        <f t="shared" si="150"/>
        <v>203.34634920828373</v>
      </c>
    </row>
    <row r="491" spans="1:25" x14ac:dyDescent="0.25">
      <c r="A491" s="202">
        <f>'09-2022'!A497</f>
        <v>44825.249999998821</v>
      </c>
      <c r="B491" s="362">
        <v>258.82100000000003</v>
      </c>
      <c r="C491" s="363">
        <v>13262.788842</v>
      </c>
      <c r="D491" s="364">
        <v>0</v>
      </c>
      <c r="E491" s="364">
        <v>0</v>
      </c>
      <c r="F491" s="239">
        <f t="shared" si="133"/>
        <v>258.82100000000003</v>
      </c>
      <c r="G491" s="239">
        <f t="shared" si="134"/>
        <v>13262.788842</v>
      </c>
      <c r="H491" s="216">
        <f>'09-2022'!P497</f>
        <v>0</v>
      </c>
      <c r="I491" s="307">
        <f t="shared" si="135"/>
        <v>258.82100000000003</v>
      </c>
      <c r="J491" s="303">
        <f t="shared" si="136"/>
        <v>51.243094037964454</v>
      </c>
      <c r="K491" s="338">
        <v>7.25</v>
      </c>
      <c r="L491" s="308">
        <f t="shared" si="137"/>
        <v>83.5</v>
      </c>
      <c r="M491" s="303">
        <f t="shared" si="141"/>
        <v>0</v>
      </c>
      <c r="N491" s="303">
        <f t="shared" si="142"/>
        <v>22.532288138438037</v>
      </c>
      <c r="O491" s="303">
        <f t="shared" si="143"/>
        <v>0</v>
      </c>
      <c r="P491" s="303">
        <f t="shared" si="144"/>
        <v>0</v>
      </c>
      <c r="Q491" s="303">
        <f t="shared" si="145"/>
        <v>42.240747316848442</v>
      </c>
      <c r="R491" s="303">
        <f t="shared" si="138"/>
        <v>83.5</v>
      </c>
      <c r="S491" s="213">
        <f t="shared" si="139"/>
        <v>0</v>
      </c>
      <c r="T491" s="378">
        <f t="shared" si="140"/>
        <v>200</v>
      </c>
      <c r="U491" s="303">
        <f t="shared" si="146"/>
        <v>0</v>
      </c>
      <c r="V491" s="303">
        <f t="shared" si="147"/>
        <v>42.240747316848442</v>
      </c>
      <c r="W491" s="303">
        <f t="shared" si="148"/>
        <v>9.0023467211160124</v>
      </c>
      <c r="X491" s="378">
        <f t="shared" si="149"/>
        <v>58.821000000000026</v>
      </c>
      <c r="Y491" s="379">
        <f t="shared" si="150"/>
        <v>529.5270364827652</v>
      </c>
    </row>
    <row r="492" spans="1:25" x14ac:dyDescent="0.25">
      <c r="A492" s="202">
        <f>'09-2022'!A498</f>
        <v>44825.291666665486</v>
      </c>
      <c r="B492" s="362">
        <v>298.90000000000003</v>
      </c>
      <c r="C492" s="363">
        <v>21091.3521</v>
      </c>
      <c r="D492" s="364">
        <v>0</v>
      </c>
      <c r="E492" s="364">
        <v>0</v>
      </c>
      <c r="F492" s="239">
        <f t="shared" si="133"/>
        <v>298.90000000000003</v>
      </c>
      <c r="G492" s="239">
        <f t="shared" si="134"/>
        <v>21091.3521</v>
      </c>
      <c r="H492" s="216">
        <f>'09-2022'!P498</f>
        <v>0</v>
      </c>
      <c r="I492" s="307">
        <f t="shared" si="135"/>
        <v>298.90000000000003</v>
      </c>
      <c r="J492" s="303">
        <f t="shared" si="136"/>
        <v>70.563238875878213</v>
      </c>
      <c r="K492" s="338">
        <v>7.25</v>
      </c>
      <c r="L492" s="308">
        <f t="shared" si="137"/>
        <v>83.5</v>
      </c>
      <c r="M492" s="303">
        <f t="shared" si="141"/>
        <v>0</v>
      </c>
      <c r="N492" s="303">
        <f t="shared" si="142"/>
        <v>22.532288138438037</v>
      </c>
      <c r="O492" s="303">
        <f t="shared" si="143"/>
        <v>0</v>
      </c>
      <c r="P492" s="303">
        <f t="shared" si="144"/>
        <v>0</v>
      </c>
      <c r="Q492" s="303">
        <f t="shared" si="145"/>
        <v>42.240747316848442</v>
      </c>
      <c r="R492" s="303">
        <f t="shared" si="138"/>
        <v>83.5</v>
      </c>
      <c r="S492" s="213">
        <f t="shared" si="139"/>
        <v>0</v>
      </c>
      <c r="T492" s="378">
        <f t="shared" si="140"/>
        <v>200</v>
      </c>
      <c r="U492" s="303">
        <f t="shared" si="146"/>
        <v>0</v>
      </c>
      <c r="V492" s="303">
        <f t="shared" si="147"/>
        <v>42.240747316848442</v>
      </c>
      <c r="W492" s="303">
        <f t="shared" si="148"/>
        <v>28.322491559029771</v>
      </c>
      <c r="X492" s="378">
        <f t="shared" si="149"/>
        <v>98.900000000000034</v>
      </c>
      <c r="Y492" s="379">
        <f t="shared" si="150"/>
        <v>2801.0944151880453</v>
      </c>
    </row>
    <row r="493" spans="1:25" x14ac:dyDescent="0.25">
      <c r="A493" s="202">
        <f>'09-2022'!A499</f>
        <v>44825.33333333215</v>
      </c>
      <c r="B493" s="362">
        <v>319.13499999999999</v>
      </c>
      <c r="C493" s="363">
        <v>22890.949895000002</v>
      </c>
      <c r="D493" s="364">
        <v>0</v>
      </c>
      <c r="E493" s="364">
        <v>0</v>
      </c>
      <c r="F493" s="239">
        <f t="shared" si="133"/>
        <v>319.13499999999999</v>
      </c>
      <c r="G493" s="239">
        <f t="shared" si="134"/>
        <v>22890.949895000002</v>
      </c>
      <c r="H493" s="216">
        <f>'09-2022'!P499</f>
        <v>0</v>
      </c>
      <c r="I493" s="307">
        <f t="shared" si="135"/>
        <v>319.13499999999999</v>
      </c>
      <c r="J493" s="303">
        <f t="shared" si="136"/>
        <v>71.728108465069653</v>
      </c>
      <c r="K493" s="338">
        <v>7.25</v>
      </c>
      <c r="L493" s="308">
        <f t="shared" si="137"/>
        <v>83.5</v>
      </c>
      <c r="M493" s="303">
        <f t="shared" si="141"/>
        <v>0</v>
      </c>
      <c r="N493" s="303">
        <f t="shared" si="142"/>
        <v>22.532288138438037</v>
      </c>
      <c r="O493" s="303">
        <f t="shared" si="143"/>
        <v>0</v>
      </c>
      <c r="P493" s="303">
        <f t="shared" si="144"/>
        <v>0</v>
      </c>
      <c r="Q493" s="303">
        <f t="shared" si="145"/>
        <v>42.240747316848442</v>
      </c>
      <c r="R493" s="303">
        <f t="shared" si="138"/>
        <v>83.5</v>
      </c>
      <c r="S493" s="213">
        <f t="shared" si="139"/>
        <v>0</v>
      </c>
      <c r="T493" s="378">
        <f t="shared" si="140"/>
        <v>200</v>
      </c>
      <c r="U493" s="303">
        <f t="shared" si="146"/>
        <v>0</v>
      </c>
      <c r="V493" s="303">
        <f t="shared" si="147"/>
        <v>42.240747316848442</v>
      </c>
      <c r="W493" s="303">
        <f t="shared" si="148"/>
        <v>29.487361148221211</v>
      </c>
      <c r="X493" s="378">
        <f t="shared" si="149"/>
        <v>119.13499999999999</v>
      </c>
      <c r="Y493" s="379">
        <f t="shared" si="150"/>
        <v>3512.9767703933339</v>
      </c>
    </row>
    <row r="494" spans="1:25" x14ac:dyDescent="0.25">
      <c r="A494" s="202">
        <f>'09-2022'!A500</f>
        <v>44825.374999998814</v>
      </c>
      <c r="B494" s="362">
        <v>332.61099999999999</v>
      </c>
      <c r="C494" s="363">
        <v>22458.972395999997</v>
      </c>
      <c r="D494" s="364">
        <v>0</v>
      </c>
      <c r="E494" s="364">
        <v>0</v>
      </c>
      <c r="F494" s="239">
        <f t="shared" si="133"/>
        <v>332.61099999999999</v>
      </c>
      <c r="G494" s="239">
        <f t="shared" si="134"/>
        <v>22458.972395999997</v>
      </c>
      <c r="H494" s="216">
        <f>'09-2022'!P500</f>
        <v>0</v>
      </c>
      <c r="I494" s="307">
        <f t="shared" si="135"/>
        <v>332.61099999999999</v>
      </c>
      <c r="J494" s="303">
        <f t="shared" si="136"/>
        <v>67.523240049186583</v>
      </c>
      <c r="K494" s="338">
        <v>7.25</v>
      </c>
      <c r="L494" s="308">
        <f t="shared" si="137"/>
        <v>83.5</v>
      </c>
      <c r="M494" s="303">
        <f t="shared" si="141"/>
        <v>0</v>
      </c>
      <c r="N494" s="303">
        <f t="shared" si="142"/>
        <v>22.532288138438037</v>
      </c>
      <c r="O494" s="303">
        <f t="shared" si="143"/>
        <v>0</v>
      </c>
      <c r="P494" s="303">
        <f t="shared" si="144"/>
        <v>0</v>
      </c>
      <c r="Q494" s="303">
        <f t="shared" si="145"/>
        <v>42.240747316848442</v>
      </c>
      <c r="R494" s="303">
        <f t="shared" si="138"/>
        <v>83.5</v>
      </c>
      <c r="S494" s="213">
        <f t="shared" si="139"/>
        <v>0</v>
      </c>
      <c r="T494" s="378">
        <f t="shared" si="140"/>
        <v>200</v>
      </c>
      <c r="U494" s="303">
        <f t="shared" si="146"/>
        <v>0</v>
      </c>
      <c r="V494" s="303">
        <f t="shared" si="147"/>
        <v>42.240747316848442</v>
      </c>
      <c r="W494" s="303">
        <f t="shared" si="148"/>
        <v>25.282492732338142</v>
      </c>
      <c r="X494" s="378">
        <f t="shared" si="149"/>
        <v>132.61099999999999</v>
      </c>
      <c r="Y494" s="379">
        <f t="shared" si="150"/>
        <v>3352.736643728093</v>
      </c>
    </row>
    <row r="495" spans="1:25" x14ac:dyDescent="0.25">
      <c r="A495" s="202">
        <f>'09-2022'!A501</f>
        <v>44825.416666665478</v>
      </c>
      <c r="B495" s="362">
        <v>350.45</v>
      </c>
      <c r="C495" s="363">
        <v>27576.910500000002</v>
      </c>
      <c r="D495" s="364">
        <v>2.3639999999999999</v>
      </c>
      <c r="E495" s="364">
        <v>186.024</v>
      </c>
      <c r="F495" s="239">
        <f t="shared" si="133"/>
        <v>348.08600000000001</v>
      </c>
      <c r="G495" s="239">
        <f t="shared" si="134"/>
        <v>27390.886500000001</v>
      </c>
      <c r="H495" s="216">
        <f>'09-2022'!P501</f>
        <v>0</v>
      </c>
      <c r="I495" s="307">
        <f t="shared" si="135"/>
        <v>348.08600000000001</v>
      </c>
      <c r="J495" s="303">
        <f t="shared" si="136"/>
        <v>78.689997586803258</v>
      </c>
      <c r="K495" s="338">
        <v>7.25</v>
      </c>
      <c r="L495" s="308">
        <f t="shared" si="137"/>
        <v>83.5</v>
      </c>
      <c r="M495" s="303">
        <f t="shared" si="141"/>
        <v>0</v>
      </c>
      <c r="N495" s="303">
        <f t="shared" si="142"/>
        <v>22.532288138438037</v>
      </c>
      <c r="O495" s="303">
        <f t="shared" si="143"/>
        <v>0</v>
      </c>
      <c r="P495" s="303">
        <f t="shared" si="144"/>
        <v>0</v>
      </c>
      <c r="Q495" s="303">
        <f t="shared" si="145"/>
        <v>42.240747316848442</v>
      </c>
      <c r="R495" s="303">
        <f t="shared" si="138"/>
        <v>83.5</v>
      </c>
      <c r="S495" s="213">
        <f t="shared" si="139"/>
        <v>0</v>
      </c>
      <c r="T495" s="378">
        <f t="shared" si="140"/>
        <v>200</v>
      </c>
      <c r="U495" s="303">
        <f t="shared" si="146"/>
        <v>0</v>
      </c>
      <c r="V495" s="303">
        <f t="shared" si="147"/>
        <v>42.240747316848442</v>
      </c>
      <c r="W495" s="303">
        <f t="shared" si="148"/>
        <v>36.449250269954817</v>
      </c>
      <c r="X495" s="378">
        <f t="shared" si="149"/>
        <v>148.08600000000001</v>
      </c>
      <c r="Y495" s="379">
        <f t="shared" si="150"/>
        <v>5397.6236754765296</v>
      </c>
    </row>
    <row r="496" spans="1:25" x14ac:dyDescent="0.25">
      <c r="A496" s="202">
        <f>'09-2022'!A502</f>
        <v>44825.458333332143</v>
      </c>
      <c r="B496" s="362">
        <v>408.3</v>
      </c>
      <c r="C496" s="363">
        <v>34195.125</v>
      </c>
      <c r="D496" s="364">
        <v>32.643000000000001</v>
      </c>
      <c r="E496" s="364">
        <v>2733.8510000000001</v>
      </c>
      <c r="F496" s="239">
        <f t="shared" si="133"/>
        <v>375.65700000000004</v>
      </c>
      <c r="G496" s="239">
        <f t="shared" si="134"/>
        <v>31461.274000000001</v>
      </c>
      <c r="H496" s="216">
        <f>'09-2022'!P502</f>
        <v>0</v>
      </c>
      <c r="I496" s="307">
        <f t="shared" si="135"/>
        <v>375.65700000000004</v>
      </c>
      <c r="J496" s="303">
        <f t="shared" si="136"/>
        <v>83.750000665500707</v>
      </c>
      <c r="K496" s="338">
        <v>7.25</v>
      </c>
      <c r="L496" s="308">
        <f t="shared" si="137"/>
        <v>83.5</v>
      </c>
      <c r="M496" s="303">
        <f t="shared" si="141"/>
        <v>0</v>
      </c>
      <c r="N496" s="303">
        <f t="shared" si="142"/>
        <v>22.532288138438037</v>
      </c>
      <c r="O496" s="303">
        <f t="shared" si="143"/>
        <v>0</v>
      </c>
      <c r="P496" s="303">
        <f t="shared" si="144"/>
        <v>0</v>
      </c>
      <c r="Q496" s="303">
        <f t="shared" si="145"/>
        <v>42.240747316848442</v>
      </c>
      <c r="R496" s="303">
        <f t="shared" si="138"/>
        <v>83.5</v>
      </c>
      <c r="S496" s="213">
        <f t="shared" si="139"/>
        <v>0.25000066550070699</v>
      </c>
      <c r="T496" s="378">
        <f t="shared" si="140"/>
        <v>200</v>
      </c>
      <c r="U496" s="303">
        <f t="shared" si="146"/>
        <v>50.000133100141397</v>
      </c>
      <c r="V496" s="303">
        <f t="shared" si="147"/>
        <v>42.240747316848442</v>
      </c>
      <c r="W496" s="303">
        <f t="shared" si="148"/>
        <v>41.509253348652265</v>
      </c>
      <c r="X496" s="378">
        <f t="shared" si="149"/>
        <v>175.65700000000004</v>
      </c>
      <c r="Y496" s="379">
        <f t="shared" si="150"/>
        <v>7291.3909154642124</v>
      </c>
    </row>
    <row r="497" spans="1:25" x14ac:dyDescent="0.25">
      <c r="A497" s="202">
        <f>'09-2022'!A503</f>
        <v>44825.499999998807</v>
      </c>
      <c r="B497" s="362">
        <v>448.1</v>
      </c>
      <c r="C497" s="363">
        <v>44805.519</v>
      </c>
      <c r="D497" s="364">
        <v>24.137</v>
      </c>
      <c r="E497" s="364">
        <v>2413.4589999999998</v>
      </c>
      <c r="F497" s="239">
        <f t="shared" si="133"/>
        <v>423.96300000000002</v>
      </c>
      <c r="G497" s="239">
        <f t="shared" si="134"/>
        <v>42392.06</v>
      </c>
      <c r="H497" s="216">
        <f>'09-2022'!P503</f>
        <v>0</v>
      </c>
      <c r="I497" s="307">
        <f t="shared" si="135"/>
        <v>423.96300000000002</v>
      </c>
      <c r="J497" s="303">
        <f t="shared" si="136"/>
        <v>99.989999127282317</v>
      </c>
      <c r="K497" s="338">
        <v>7.25</v>
      </c>
      <c r="L497" s="308">
        <f t="shared" si="137"/>
        <v>83.5</v>
      </c>
      <c r="M497" s="303">
        <f t="shared" si="141"/>
        <v>0</v>
      </c>
      <c r="N497" s="303">
        <f t="shared" si="142"/>
        <v>22.532288138438037</v>
      </c>
      <c r="O497" s="303">
        <f t="shared" si="143"/>
        <v>0</v>
      </c>
      <c r="P497" s="303">
        <f t="shared" si="144"/>
        <v>0</v>
      </c>
      <c r="Q497" s="303">
        <f t="shared" si="145"/>
        <v>42.240747316848442</v>
      </c>
      <c r="R497" s="303">
        <f t="shared" si="138"/>
        <v>83.5</v>
      </c>
      <c r="S497" s="213">
        <f t="shared" si="139"/>
        <v>16.489999127282317</v>
      </c>
      <c r="T497" s="378">
        <f t="shared" si="140"/>
        <v>200</v>
      </c>
      <c r="U497" s="303">
        <f t="shared" si="146"/>
        <v>3297.9998254564634</v>
      </c>
      <c r="V497" s="303">
        <f t="shared" si="147"/>
        <v>42.240747316848442</v>
      </c>
      <c r="W497" s="303">
        <f t="shared" si="148"/>
        <v>57.749251810433876</v>
      </c>
      <c r="X497" s="378">
        <f t="shared" si="149"/>
        <v>223.96300000000002</v>
      </c>
      <c r="Y497" s="379">
        <f t="shared" si="150"/>
        <v>12933.695683220203</v>
      </c>
    </row>
    <row r="498" spans="1:25" x14ac:dyDescent="0.25">
      <c r="A498" s="202">
        <f>'09-2022'!A504</f>
        <v>44825.541666665471</v>
      </c>
      <c r="B498" s="362">
        <v>516.20000000000005</v>
      </c>
      <c r="C498" s="363">
        <v>58635.158000000003</v>
      </c>
      <c r="D498" s="364">
        <v>36.210999999999999</v>
      </c>
      <c r="E498" s="364">
        <v>4113.2070000000003</v>
      </c>
      <c r="F498" s="239">
        <f t="shared" si="133"/>
        <v>479.98900000000003</v>
      </c>
      <c r="G498" s="239">
        <f t="shared" si="134"/>
        <v>54521.951000000001</v>
      </c>
      <c r="H498" s="216">
        <f>'09-2022'!P504</f>
        <v>0</v>
      </c>
      <c r="I498" s="307">
        <f t="shared" si="135"/>
        <v>479.98900000000003</v>
      </c>
      <c r="J498" s="303">
        <f t="shared" si="136"/>
        <v>113.59000102085672</v>
      </c>
      <c r="K498" s="338">
        <v>7.25</v>
      </c>
      <c r="L498" s="308">
        <f t="shared" si="137"/>
        <v>83.5</v>
      </c>
      <c r="M498" s="303">
        <f t="shared" si="141"/>
        <v>0</v>
      </c>
      <c r="N498" s="303">
        <f t="shared" si="142"/>
        <v>22.532288138438037</v>
      </c>
      <c r="O498" s="303">
        <f t="shared" si="143"/>
        <v>0</v>
      </c>
      <c r="P498" s="303">
        <f t="shared" si="144"/>
        <v>0</v>
      </c>
      <c r="Q498" s="303">
        <f t="shared" si="145"/>
        <v>42.240747316848442</v>
      </c>
      <c r="R498" s="303">
        <f t="shared" si="138"/>
        <v>83.5</v>
      </c>
      <c r="S498" s="213">
        <f t="shared" si="139"/>
        <v>30.090001020856718</v>
      </c>
      <c r="T498" s="378">
        <f t="shared" si="140"/>
        <v>200</v>
      </c>
      <c r="U498" s="303">
        <f t="shared" si="146"/>
        <v>6018.0002041713433</v>
      </c>
      <c r="V498" s="303">
        <f t="shared" si="147"/>
        <v>42.240747316848442</v>
      </c>
      <c r="W498" s="303">
        <f t="shared" si="148"/>
        <v>71.349253704008277</v>
      </c>
      <c r="X498" s="378">
        <f t="shared" si="149"/>
        <v>279.98900000000003</v>
      </c>
      <c r="Y498" s="379">
        <f t="shared" si="150"/>
        <v>19977.006195331574</v>
      </c>
    </row>
    <row r="499" spans="1:25" x14ac:dyDescent="0.25">
      <c r="A499" s="202">
        <f>'09-2022'!A505</f>
        <v>44825.583333332135</v>
      </c>
      <c r="B499" s="362">
        <v>572.04999999999995</v>
      </c>
      <c r="C499" s="363">
        <v>72787.642000000007</v>
      </c>
      <c r="D499" s="364">
        <v>52.228000000000002</v>
      </c>
      <c r="E499" s="364">
        <v>6645.491</v>
      </c>
      <c r="F499" s="239">
        <f t="shared" si="133"/>
        <v>519.822</v>
      </c>
      <c r="G499" s="239">
        <f t="shared" si="134"/>
        <v>66142.151000000013</v>
      </c>
      <c r="H499" s="216">
        <f>'09-2022'!P505</f>
        <v>0</v>
      </c>
      <c r="I499" s="307">
        <f t="shared" si="135"/>
        <v>519.822</v>
      </c>
      <c r="J499" s="303">
        <f t="shared" si="136"/>
        <v>127.2399994613541</v>
      </c>
      <c r="K499" s="338">
        <v>7.25</v>
      </c>
      <c r="L499" s="308">
        <f t="shared" si="137"/>
        <v>83.5</v>
      </c>
      <c r="M499" s="303">
        <f t="shared" si="141"/>
        <v>0</v>
      </c>
      <c r="N499" s="303">
        <f t="shared" si="142"/>
        <v>22.532288138438037</v>
      </c>
      <c r="O499" s="303">
        <f t="shared" si="143"/>
        <v>0</v>
      </c>
      <c r="P499" s="303">
        <f t="shared" si="144"/>
        <v>0</v>
      </c>
      <c r="Q499" s="303">
        <f t="shared" si="145"/>
        <v>42.240747316848442</v>
      </c>
      <c r="R499" s="303">
        <f t="shared" si="138"/>
        <v>83.5</v>
      </c>
      <c r="S499" s="213">
        <f t="shared" si="139"/>
        <v>43.739999461354103</v>
      </c>
      <c r="T499" s="378">
        <f t="shared" si="140"/>
        <v>200</v>
      </c>
      <c r="U499" s="303">
        <f t="shared" si="146"/>
        <v>8747.9998922708201</v>
      </c>
      <c r="V499" s="303">
        <f t="shared" si="147"/>
        <v>42.240747316848442</v>
      </c>
      <c r="W499" s="303">
        <f t="shared" si="148"/>
        <v>84.999252144505661</v>
      </c>
      <c r="X499" s="378">
        <f t="shared" si="149"/>
        <v>319.822</v>
      </c>
      <c r="Y499" s="379">
        <f t="shared" si="150"/>
        <v>27184.630819360089</v>
      </c>
    </row>
    <row r="500" spans="1:25" x14ac:dyDescent="0.25">
      <c r="A500" s="202">
        <f>'09-2022'!A506</f>
        <v>44825.624999998799</v>
      </c>
      <c r="B500" s="362">
        <v>593.6</v>
      </c>
      <c r="C500" s="363">
        <v>86742.767999999996</v>
      </c>
      <c r="D500" s="364">
        <v>20.338999999999999</v>
      </c>
      <c r="E500" s="364">
        <v>2972.1379999999999</v>
      </c>
      <c r="F500" s="239">
        <f t="shared" si="133"/>
        <v>573.26099999999997</v>
      </c>
      <c r="G500" s="239">
        <f t="shared" si="134"/>
        <v>83770.62999999999</v>
      </c>
      <c r="H500" s="216">
        <f>'09-2022'!P506</f>
        <v>0</v>
      </c>
      <c r="I500" s="307">
        <f t="shared" si="135"/>
        <v>573.26099999999997</v>
      </c>
      <c r="J500" s="303">
        <f t="shared" si="136"/>
        <v>146.13000012210841</v>
      </c>
      <c r="K500" s="338">
        <v>7.25</v>
      </c>
      <c r="L500" s="308">
        <f t="shared" si="137"/>
        <v>83.5</v>
      </c>
      <c r="M500" s="303">
        <f t="shared" si="141"/>
        <v>0</v>
      </c>
      <c r="N500" s="303">
        <f t="shared" si="142"/>
        <v>22.532288138438037</v>
      </c>
      <c r="O500" s="303">
        <f t="shared" si="143"/>
        <v>0</v>
      </c>
      <c r="P500" s="303">
        <f t="shared" si="144"/>
        <v>0</v>
      </c>
      <c r="Q500" s="303">
        <f t="shared" si="145"/>
        <v>42.240747316848442</v>
      </c>
      <c r="R500" s="303">
        <f t="shared" si="138"/>
        <v>83.5</v>
      </c>
      <c r="S500" s="213">
        <f t="shared" si="139"/>
        <v>62.630000122108413</v>
      </c>
      <c r="T500" s="378">
        <f t="shared" si="140"/>
        <v>200</v>
      </c>
      <c r="U500" s="303">
        <f t="shared" si="146"/>
        <v>12526.000024421683</v>
      </c>
      <c r="V500" s="303">
        <f t="shared" si="147"/>
        <v>42.240747316848442</v>
      </c>
      <c r="W500" s="303">
        <f t="shared" si="148"/>
        <v>103.88925280525997</v>
      </c>
      <c r="X500" s="378">
        <f t="shared" si="149"/>
        <v>373.26099999999997</v>
      </c>
      <c r="Y500" s="379">
        <f t="shared" si="150"/>
        <v>38777.806391344137</v>
      </c>
    </row>
    <row r="501" spans="1:25" x14ac:dyDescent="0.25">
      <c r="A501" s="202">
        <f>'09-2022'!A507</f>
        <v>44825.666666665464</v>
      </c>
      <c r="B501" s="362">
        <v>579.38200000000006</v>
      </c>
      <c r="C501" s="363">
        <v>93646.280415999994</v>
      </c>
      <c r="D501" s="364"/>
      <c r="E501" s="364"/>
      <c r="F501" s="239">
        <f t="shared" si="133"/>
        <v>579.38200000000006</v>
      </c>
      <c r="G501" s="239">
        <f t="shared" si="134"/>
        <v>93646.280415999994</v>
      </c>
      <c r="H501" s="216">
        <f>'09-2022'!P507</f>
        <v>0</v>
      </c>
      <c r="I501" s="307">
        <f t="shared" si="135"/>
        <v>579.38200000000006</v>
      </c>
      <c r="J501" s="303">
        <f t="shared" si="136"/>
        <v>161.63132512918935</v>
      </c>
      <c r="K501" s="338">
        <v>7.25</v>
      </c>
      <c r="L501" s="308">
        <f t="shared" si="137"/>
        <v>83.5</v>
      </c>
      <c r="M501" s="303">
        <f t="shared" si="141"/>
        <v>0</v>
      </c>
      <c r="N501" s="303">
        <f t="shared" si="142"/>
        <v>22.532288138438037</v>
      </c>
      <c r="O501" s="303">
        <f t="shared" si="143"/>
        <v>0</v>
      </c>
      <c r="P501" s="303">
        <f t="shared" si="144"/>
        <v>0</v>
      </c>
      <c r="Q501" s="303">
        <f t="shared" si="145"/>
        <v>42.240747316848442</v>
      </c>
      <c r="R501" s="303">
        <f t="shared" si="138"/>
        <v>83.5</v>
      </c>
      <c r="S501" s="213">
        <f t="shared" si="139"/>
        <v>78.131325129189349</v>
      </c>
      <c r="T501" s="378">
        <f t="shared" si="140"/>
        <v>200</v>
      </c>
      <c r="U501" s="303">
        <f t="shared" si="146"/>
        <v>15626.265025837871</v>
      </c>
      <c r="V501" s="303">
        <f t="shared" si="147"/>
        <v>42.240747316848442</v>
      </c>
      <c r="W501" s="303">
        <f t="shared" si="148"/>
        <v>119.39057781234091</v>
      </c>
      <c r="X501" s="378">
        <f t="shared" si="149"/>
        <v>379.38200000000006</v>
      </c>
      <c r="Y501" s="379">
        <f t="shared" si="150"/>
        <v>45294.636191601523</v>
      </c>
    </row>
    <row r="502" spans="1:25" x14ac:dyDescent="0.25">
      <c r="A502" s="202">
        <f>'09-2022'!A508</f>
        <v>44825.708333332128</v>
      </c>
      <c r="B502" s="362">
        <v>542.80200000000002</v>
      </c>
      <c r="C502" s="363">
        <v>104230.35518</v>
      </c>
      <c r="D502" s="364"/>
      <c r="E502" s="364"/>
      <c r="F502" s="239">
        <f t="shared" si="133"/>
        <v>542.80200000000002</v>
      </c>
      <c r="G502" s="239">
        <f t="shared" si="134"/>
        <v>104230.35518</v>
      </c>
      <c r="H502" s="216">
        <f>'09-2022'!P508</f>
        <v>0</v>
      </c>
      <c r="I502" s="307">
        <f t="shared" si="135"/>
        <v>542.80200000000002</v>
      </c>
      <c r="J502" s="303">
        <f t="shared" si="136"/>
        <v>192.02279133090886</v>
      </c>
      <c r="K502" s="338">
        <v>7.25</v>
      </c>
      <c r="L502" s="308">
        <f t="shared" si="137"/>
        <v>83.5</v>
      </c>
      <c r="M502" s="303">
        <f t="shared" si="141"/>
        <v>0</v>
      </c>
      <c r="N502" s="303">
        <f t="shared" si="142"/>
        <v>22.532288138438037</v>
      </c>
      <c r="O502" s="303">
        <f t="shared" si="143"/>
        <v>0</v>
      </c>
      <c r="P502" s="303">
        <f t="shared" si="144"/>
        <v>0</v>
      </c>
      <c r="Q502" s="303">
        <f t="shared" si="145"/>
        <v>42.240747316848442</v>
      </c>
      <c r="R502" s="303">
        <f t="shared" si="138"/>
        <v>83.5</v>
      </c>
      <c r="S502" s="213">
        <f t="shared" si="139"/>
        <v>108.52279133090886</v>
      </c>
      <c r="T502" s="378">
        <f t="shared" si="140"/>
        <v>200</v>
      </c>
      <c r="U502" s="303">
        <f t="shared" si="146"/>
        <v>21704.558266181772</v>
      </c>
      <c r="V502" s="303">
        <f t="shared" si="147"/>
        <v>42.240747316848442</v>
      </c>
      <c r="W502" s="303">
        <f t="shared" si="148"/>
        <v>149.78204401406043</v>
      </c>
      <c r="X502" s="378">
        <f t="shared" si="149"/>
        <v>342.80200000000002</v>
      </c>
      <c r="Y502" s="379">
        <f t="shared" si="150"/>
        <v>51345.584252107947</v>
      </c>
    </row>
    <row r="503" spans="1:25" x14ac:dyDescent="0.25">
      <c r="A503" s="202">
        <f>'09-2022'!A509</f>
        <v>44825.749999998792</v>
      </c>
      <c r="B503" s="362">
        <v>503.83</v>
      </c>
      <c r="C503" s="363">
        <v>95274.874739999999</v>
      </c>
      <c r="D503" s="364"/>
      <c r="E503" s="364"/>
      <c r="F503" s="239">
        <f t="shared" si="133"/>
        <v>503.83</v>
      </c>
      <c r="G503" s="239">
        <f t="shared" si="134"/>
        <v>95274.874739999999</v>
      </c>
      <c r="H503" s="216">
        <f>'09-2022'!P509</f>
        <v>0</v>
      </c>
      <c r="I503" s="307">
        <f t="shared" si="135"/>
        <v>503.83</v>
      </c>
      <c r="J503" s="303">
        <f t="shared" si="136"/>
        <v>189.1012340273505</v>
      </c>
      <c r="K503" s="338">
        <v>7.25</v>
      </c>
      <c r="L503" s="308">
        <f t="shared" si="137"/>
        <v>83.5</v>
      </c>
      <c r="M503" s="303">
        <f t="shared" si="141"/>
        <v>0</v>
      </c>
      <c r="N503" s="303">
        <f t="shared" si="142"/>
        <v>22.532288138438037</v>
      </c>
      <c r="O503" s="303">
        <f t="shared" si="143"/>
        <v>0</v>
      </c>
      <c r="P503" s="303">
        <f t="shared" si="144"/>
        <v>0</v>
      </c>
      <c r="Q503" s="303">
        <f t="shared" si="145"/>
        <v>42.240747316848442</v>
      </c>
      <c r="R503" s="303">
        <f t="shared" si="138"/>
        <v>83.5</v>
      </c>
      <c r="S503" s="213">
        <f t="shared" si="139"/>
        <v>105.6012340273505</v>
      </c>
      <c r="T503" s="378">
        <f t="shared" si="140"/>
        <v>200</v>
      </c>
      <c r="U503" s="303">
        <f t="shared" si="146"/>
        <v>21120.246805470098</v>
      </c>
      <c r="V503" s="303">
        <f t="shared" si="147"/>
        <v>42.240747316848442</v>
      </c>
      <c r="W503" s="303">
        <f t="shared" si="148"/>
        <v>146.86048671050207</v>
      </c>
      <c r="X503" s="378">
        <f t="shared" si="149"/>
        <v>303.83</v>
      </c>
      <c r="Y503" s="379">
        <f t="shared" si="150"/>
        <v>44620.621677251846</v>
      </c>
    </row>
    <row r="504" spans="1:25" x14ac:dyDescent="0.25">
      <c r="A504" s="202">
        <f>'09-2022'!A510</f>
        <v>44825.791666665456</v>
      </c>
      <c r="B504" s="362">
        <v>471.92400000000004</v>
      </c>
      <c r="C504" s="363">
        <v>67330.465482</v>
      </c>
      <c r="D504" s="364">
        <v>0</v>
      </c>
      <c r="E504" s="364">
        <v>0</v>
      </c>
      <c r="F504" s="239">
        <f t="shared" si="133"/>
        <v>471.92400000000004</v>
      </c>
      <c r="G504" s="239">
        <f t="shared" si="134"/>
        <v>67330.465482</v>
      </c>
      <c r="H504" s="216">
        <f>'09-2022'!P510</f>
        <v>0</v>
      </c>
      <c r="I504" s="307">
        <f t="shared" si="135"/>
        <v>471.92400000000004</v>
      </c>
      <c r="J504" s="303">
        <f t="shared" si="136"/>
        <v>142.6722639280901</v>
      </c>
      <c r="K504" s="338">
        <v>7.25</v>
      </c>
      <c r="L504" s="308">
        <f t="shared" si="137"/>
        <v>83.5</v>
      </c>
      <c r="M504" s="303">
        <f t="shared" si="141"/>
        <v>0</v>
      </c>
      <c r="N504" s="303">
        <f t="shared" si="142"/>
        <v>22.532288138438037</v>
      </c>
      <c r="O504" s="303">
        <f t="shared" si="143"/>
        <v>0</v>
      </c>
      <c r="P504" s="303">
        <f t="shared" si="144"/>
        <v>0</v>
      </c>
      <c r="Q504" s="303">
        <f t="shared" si="145"/>
        <v>42.240747316848442</v>
      </c>
      <c r="R504" s="303">
        <f t="shared" si="138"/>
        <v>83.5</v>
      </c>
      <c r="S504" s="213">
        <f t="shared" si="139"/>
        <v>59.172263928090103</v>
      </c>
      <c r="T504" s="378">
        <f t="shared" si="140"/>
        <v>200</v>
      </c>
      <c r="U504" s="303">
        <f t="shared" si="146"/>
        <v>11834.452785618021</v>
      </c>
      <c r="V504" s="303">
        <f t="shared" si="147"/>
        <v>42.240747316848442</v>
      </c>
      <c r="W504" s="303">
        <f t="shared" si="148"/>
        <v>100.43151661124166</v>
      </c>
      <c r="X504" s="378">
        <f t="shared" si="149"/>
        <v>271.92400000000004</v>
      </c>
      <c r="Y504" s="379">
        <f t="shared" si="150"/>
        <v>27309.73972299528</v>
      </c>
    </row>
    <row r="505" spans="1:25" x14ac:dyDescent="0.25">
      <c r="A505" s="202">
        <f>'09-2022'!A511</f>
        <v>44825.833333332121</v>
      </c>
      <c r="B505" s="362">
        <v>489.55</v>
      </c>
      <c r="C505" s="363">
        <v>64214.273500000003</v>
      </c>
      <c r="D505" s="364">
        <v>15.364000000000001</v>
      </c>
      <c r="E505" s="364">
        <v>2015.296</v>
      </c>
      <c r="F505" s="239">
        <f t="shared" si="133"/>
        <v>474.18600000000004</v>
      </c>
      <c r="G505" s="239">
        <f t="shared" si="134"/>
        <v>62198.977500000001</v>
      </c>
      <c r="H505" s="216">
        <f>'09-2022'!P511</f>
        <v>0</v>
      </c>
      <c r="I505" s="307">
        <f t="shared" si="135"/>
        <v>474.18600000000004</v>
      </c>
      <c r="J505" s="303">
        <f t="shared" si="136"/>
        <v>131.16999974693474</v>
      </c>
      <c r="K505" s="338">
        <v>7.25</v>
      </c>
      <c r="L505" s="308">
        <f t="shared" si="137"/>
        <v>83.5</v>
      </c>
      <c r="M505" s="303">
        <f t="shared" si="141"/>
        <v>0</v>
      </c>
      <c r="N505" s="303">
        <f t="shared" si="142"/>
        <v>22.532288138438037</v>
      </c>
      <c r="O505" s="303">
        <f t="shared" si="143"/>
        <v>0</v>
      </c>
      <c r="P505" s="303">
        <f t="shared" si="144"/>
        <v>0</v>
      </c>
      <c r="Q505" s="303">
        <f t="shared" si="145"/>
        <v>42.240747316848442</v>
      </c>
      <c r="R505" s="303">
        <f t="shared" si="138"/>
        <v>83.5</v>
      </c>
      <c r="S505" s="213">
        <f t="shared" si="139"/>
        <v>47.669999746934735</v>
      </c>
      <c r="T505" s="378">
        <f t="shared" si="140"/>
        <v>200</v>
      </c>
      <c r="U505" s="303">
        <f t="shared" si="146"/>
        <v>9533.9999493869473</v>
      </c>
      <c r="V505" s="303">
        <f t="shared" si="147"/>
        <v>42.240747316848442</v>
      </c>
      <c r="W505" s="303">
        <f t="shared" si="148"/>
        <v>88.929252430086294</v>
      </c>
      <c r="X505" s="378">
        <f t="shared" si="149"/>
        <v>274.18600000000004</v>
      </c>
      <c r="Y505" s="379">
        <f t="shared" si="150"/>
        <v>24383.156006795645</v>
      </c>
    </row>
    <row r="506" spans="1:25" x14ac:dyDescent="0.25">
      <c r="A506" s="202">
        <f>'09-2022'!A512</f>
        <v>44825.874999998785</v>
      </c>
      <c r="B506" s="362">
        <v>530.20000000000005</v>
      </c>
      <c r="C506" s="363">
        <v>58868.106</v>
      </c>
      <c r="D506" s="364">
        <v>26.497</v>
      </c>
      <c r="E506" s="364">
        <v>2941.962</v>
      </c>
      <c r="F506" s="239">
        <f t="shared" si="133"/>
        <v>503.70300000000003</v>
      </c>
      <c r="G506" s="239">
        <f t="shared" si="134"/>
        <v>55926.144</v>
      </c>
      <c r="H506" s="216">
        <f>'09-2022'!P512</f>
        <v>0</v>
      </c>
      <c r="I506" s="307">
        <f t="shared" si="135"/>
        <v>503.70300000000003</v>
      </c>
      <c r="J506" s="303">
        <f t="shared" si="136"/>
        <v>111.02999982132327</v>
      </c>
      <c r="K506" s="338">
        <v>7.25</v>
      </c>
      <c r="L506" s="308">
        <f t="shared" si="137"/>
        <v>83.5</v>
      </c>
      <c r="M506" s="303">
        <f t="shared" si="141"/>
        <v>0</v>
      </c>
      <c r="N506" s="303">
        <f t="shared" si="142"/>
        <v>22.532288138438037</v>
      </c>
      <c r="O506" s="303">
        <f t="shared" si="143"/>
        <v>0</v>
      </c>
      <c r="P506" s="303">
        <f t="shared" si="144"/>
        <v>0</v>
      </c>
      <c r="Q506" s="303">
        <f t="shared" si="145"/>
        <v>42.240747316848442</v>
      </c>
      <c r="R506" s="303">
        <f t="shared" si="138"/>
        <v>83.5</v>
      </c>
      <c r="S506" s="213">
        <f t="shared" si="139"/>
        <v>27.529999821323273</v>
      </c>
      <c r="T506" s="378">
        <f t="shared" si="140"/>
        <v>200</v>
      </c>
      <c r="U506" s="303">
        <f t="shared" si="146"/>
        <v>5505.9999642646544</v>
      </c>
      <c r="V506" s="303">
        <f t="shared" si="147"/>
        <v>42.240747316848442</v>
      </c>
      <c r="W506" s="303">
        <f t="shared" si="148"/>
        <v>68.789252504474831</v>
      </c>
      <c r="X506" s="378">
        <f t="shared" si="149"/>
        <v>303.70300000000003</v>
      </c>
      <c r="Y506" s="379">
        <f t="shared" si="150"/>
        <v>20891.502353366523</v>
      </c>
    </row>
    <row r="507" spans="1:25" x14ac:dyDescent="0.25">
      <c r="A507" s="202">
        <f>'09-2022'!A513</f>
        <v>44825.916666665449</v>
      </c>
      <c r="B507" s="362">
        <v>480.9</v>
      </c>
      <c r="C507" s="363">
        <v>46647.3</v>
      </c>
      <c r="D507" s="364">
        <v>7.141</v>
      </c>
      <c r="E507" s="364">
        <v>692.67700000000002</v>
      </c>
      <c r="F507" s="239">
        <f t="shared" si="133"/>
        <v>473.75899999999996</v>
      </c>
      <c r="G507" s="239">
        <f t="shared" si="134"/>
        <v>45954.623</v>
      </c>
      <c r="H507" s="216">
        <f>'09-2022'!P513</f>
        <v>0</v>
      </c>
      <c r="I507" s="307">
        <f t="shared" si="135"/>
        <v>473.75899999999996</v>
      </c>
      <c r="J507" s="303">
        <f t="shared" si="136"/>
        <v>97.000000000000014</v>
      </c>
      <c r="K507" s="338">
        <v>7.25</v>
      </c>
      <c r="L507" s="308">
        <f t="shared" si="137"/>
        <v>83.5</v>
      </c>
      <c r="M507" s="303">
        <f t="shared" si="141"/>
        <v>0</v>
      </c>
      <c r="N507" s="303">
        <f t="shared" si="142"/>
        <v>22.532288138438037</v>
      </c>
      <c r="O507" s="303">
        <f t="shared" si="143"/>
        <v>0</v>
      </c>
      <c r="P507" s="303">
        <f t="shared" si="144"/>
        <v>0</v>
      </c>
      <c r="Q507" s="303">
        <f t="shared" si="145"/>
        <v>42.240747316848442</v>
      </c>
      <c r="R507" s="303">
        <f t="shared" si="138"/>
        <v>83.5</v>
      </c>
      <c r="S507" s="213">
        <f t="shared" si="139"/>
        <v>13.500000000000014</v>
      </c>
      <c r="T507" s="378">
        <f t="shared" si="140"/>
        <v>200</v>
      </c>
      <c r="U507" s="303">
        <f t="shared" si="146"/>
        <v>2700.0000000000027</v>
      </c>
      <c r="V507" s="303">
        <f t="shared" si="147"/>
        <v>42.240747316848442</v>
      </c>
      <c r="W507" s="303">
        <f t="shared" si="148"/>
        <v>54.759252683151573</v>
      </c>
      <c r="X507" s="378">
        <f t="shared" si="149"/>
        <v>273.75899999999996</v>
      </c>
      <c r="Y507" s="379">
        <f t="shared" si="150"/>
        <v>14990.83825528689</v>
      </c>
    </row>
    <row r="508" spans="1:25" x14ac:dyDescent="0.25">
      <c r="A508" s="202">
        <f>'09-2022'!A514</f>
        <v>44825.958333332113</v>
      </c>
      <c r="B508" s="362">
        <v>429.209</v>
      </c>
      <c r="C508" s="363">
        <v>35500.721222</v>
      </c>
      <c r="D508" s="364">
        <v>0</v>
      </c>
      <c r="E508" s="364">
        <v>0</v>
      </c>
      <c r="F508" s="239">
        <f t="shared" si="133"/>
        <v>429.209</v>
      </c>
      <c r="G508" s="239">
        <f t="shared" si="134"/>
        <v>35500.721222</v>
      </c>
      <c r="H508" s="216">
        <f>'09-2022'!P514</f>
        <v>0</v>
      </c>
      <c r="I508" s="307">
        <f t="shared" si="135"/>
        <v>429.209</v>
      </c>
      <c r="J508" s="303">
        <f t="shared" si="136"/>
        <v>82.711968346423305</v>
      </c>
      <c r="K508" s="338">
        <v>7.25</v>
      </c>
      <c r="L508" s="308">
        <f t="shared" si="137"/>
        <v>83.5</v>
      </c>
      <c r="M508" s="303">
        <f t="shared" si="141"/>
        <v>0</v>
      </c>
      <c r="N508" s="303">
        <f t="shared" si="142"/>
        <v>22.532288138438037</v>
      </c>
      <c r="O508" s="303">
        <f t="shared" si="143"/>
        <v>0</v>
      </c>
      <c r="P508" s="303">
        <f t="shared" si="144"/>
        <v>0</v>
      </c>
      <c r="Q508" s="303">
        <f t="shared" si="145"/>
        <v>42.240747316848442</v>
      </c>
      <c r="R508" s="303">
        <f t="shared" si="138"/>
        <v>83.5</v>
      </c>
      <c r="S508" s="213">
        <f t="shared" si="139"/>
        <v>0</v>
      </c>
      <c r="T508" s="378">
        <f t="shared" si="140"/>
        <v>200</v>
      </c>
      <c r="U508" s="303">
        <f t="shared" si="146"/>
        <v>0</v>
      </c>
      <c r="V508" s="303">
        <f t="shared" si="147"/>
        <v>42.240747316848442</v>
      </c>
      <c r="W508" s="303">
        <f t="shared" si="148"/>
        <v>40.471221029574863</v>
      </c>
      <c r="X508" s="378">
        <f t="shared" si="149"/>
        <v>229.209</v>
      </c>
      <c r="Y508" s="379">
        <f t="shared" si="150"/>
        <v>9276.3681009678257</v>
      </c>
    </row>
    <row r="509" spans="1:25" x14ac:dyDescent="0.25">
      <c r="A509" s="202">
        <f>'09-2022'!A515</f>
        <v>44825.999999998778</v>
      </c>
      <c r="B509" s="362">
        <v>377.41500000000002</v>
      </c>
      <c r="C509" s="363">
        <v>26578.108415000002</v>
      </c>
      <c r="D509" s="364">
        <v>0</v>
      </c>
      <c r="E509" s="364">
        <v>0</v>
      </c>
      <c r="F509" s="239">
        <f t="shared" si="133"/>
        <v>377.41500000000002</v>
      </c>
      <c r="G509" s="239">
        <f t="shared" si="134"/>
        <v>26578.108415000002</v>
      </c>
      <c r="H509" s="216">
        <f>'09-2022'!P515</f>
        <v>0</v>
      </c>
      <c r="I509" s="307">
        <f t="shared" si="135"/>
        <v>377.41500000000002</v>
      </c>
      <c r="J509" s="303">
        <f t="shared" si="136"/>
        <v>70.421441688857101</v>
      </c>
      <c r="K509" s="338">
        <v>7.25</v>
      </c>
      <c r="L509" s="308">
        <f t="shared" si="137"/>
        <v>83.5</v>
      </c>
      <c r="M509" s="303">
        <f t="shared" si="141"/>
        <v>0</v>
      </c>
      <c r="N509" s="303">
        <f t="shared" si="142"/>
        <v>22.532288138438037</v>
      </c>
      <c r="O509" s="303">
        <f t="shared" si="143"/>
        <v>0</v>
      </c>
      <c r="P509" s="303">
        <f t="shared" si="144"/>
        <v>0</v>
      </c>
      <c r="Q509" s="303">
        <f t="shared" si="145"/>
        <v>42.240747316848442</v>
      </c>
      <c r="R509" s="303">
        <f t="shared" si="138"/>
        <v>83.5</v>
      </c>
      <c r="S509" s="213">
        <f t="shared" si="139"/>
        <v>0</v>
      </c>
      <c r="T509" s="378">
        <f t="shared" si="140"/>
        <v>200</v>
      </c>
      <c r="U509" s="303">
        <f t="shared" si="146"/>
        <v>0</v>
      </c>
      <c r="V509" s="303">
        <f t="shared" si="147"/>
        <v>42.240747316848442</v>
      </c>
      <c r="W509" s="303">
        <f t="shared" si="148"/>
        <v>28.180694372008659</v>
      </c>
      <c r="X509" s="378">
        <f t="shared" si="149"/>
        <v>177.41500000000002</v>
      </c>
      <c r="Y509" s="379">
        <f t="shared" si="150"/>
        <v>4999.6778920099168</v>
      </c>
    </row>
    <row r="510" spans="1:25" x14ac:dyDescent="0.25">
      <c r="A510" s="202">
        <f>'09-2022'!A516</f>
        <v>44826.041666665442</v>
      </c>
      <c r="B510" s="360">
        <v>508</v>
      </c>
      <c r="C510" s="361">
        <v>32385</v>
      </c>
      <c r="D510" s="364">
        <v>144.58099999999999</v>
      </c>
      <c r="E510" s="364">
        <v>9217.0390000000007</v>
      </c>
      <c r="F510" s="239">
        <f t="shared" si="133"/>
        <v>363.41899999999998</v>
      </c>
      <c r="G510" s="239">
        <f t="shared" si="134"/>
        <v>23167.960999999999</v>
      </c>
      <c r="H510" s="216">
        <f>'09-2022'!P516</f>
        <v>0</v>
      </c>
      <c r="I510" s="307">
        <f t="shared" si="135"/>
        <v>363.41899999999998</v>
      </c>
      <c r="J510" s="303">
        <f t="shared" si="136"/>
        <v>63.749999312088804</v>
      </c>
      <c r="K510" s="338">
        <v>6.75</v>
      </c>
      <c r="L510" s="308">
        <f t="shared" si="137"/>
        <v>78.3</v>
      </c>
      <c r="M510" s="303">
        <f t="shared" si="141"/>
        <v>0</v>
      </c>
      <c r="N510" s="303">
        <f t="shared" si="142"/>
        <v>22.532288138438037</v>
      </c>
      <c r="O510" s="303">
        <f t="shared" si="143"/>
        <v>0</v>
      </c>
      <c r="P510" s="303">
        <f t="shared" si="144"/>
        <v>0</v>
      </c>
      <c r="Q510" s="303">
        <f t="shared" si="145"/>
        <v>42.240747316848442</v>
      </c>
      <c r="R510" s="303">
        <f t="shared" si="138"/>
        <v>78.3</v>
      </c>
      <c r="S510" s="213">
        <f t="shared" si="139"/>
        <v>0</v>
      </c>
      <c r="T510" s="378">
        <f t="shared" si="140"/>
        <v>200</v>
      </c>
      <c r="U510" s="303">
        <f t="shared" si="146"/>
        <v>0</v>
      </c>
      <c r="V510" s="303">
        <f t="shared" si="147"/>
        <v>42.240747316848442</v>
      </c>
      <c r="W510" s="303">
        <f t="shared" si="148"/>
        <v>21.509251995240362</v>
      </c>
      <c r="X510" s="378">
        <f t="shared" si="149"/>
        <v>163.41899999999998</v>
      </c>
      <c r="Y510" s="379">
        <f t="shared" si="150"/>
        <v>3515.0204518101846</v>
      </c>
    </row>
    <row r="511" spans="1:25" x14ac:dyDescent="0.25">
      <c r="A511" s="202">
        <f>'09-2022'!A517</f>
        <v>44826.083333332106</v>
      </c>
      <c r="B511" s="362">
        <v>500.1</v>
      </c>
      <c r="C511" s="363">
        <v>30081.014999999999</v>
      </c>
      <c r="D511" s="364">
        <v>59.253999999999998</v>
      </c>
      <c r="E511" s="364">
        <v>3564.1280000000002</v>
      </c>
      <c r="F511" s="239">
        <f t="shared" si="133"/>
        <v>440.846</v>
      </c>
      <c r="G511" s="239">
        <f t="shared" si="134"/>
        <v>26516.886999999999</v>
      </c>
      <c r="H511" s="216">
        <f>'09-2022'!P517</f>
        <v>0</v>
      </c>
      <c r="I511" s="307">
        <f t="shared" si="135"/>
        <v>440.846</v>
      </c>
      <c r="J511" s="303">
        <f t="shared" si="136"/>
        <v>60.150000226836582</v>
      </c>
      <c r="K511" s="338">
        <v>6.75</v>
      </c>
      <c r="L511" s="308">
        <f t="shared" si="137"/>
        <v>78.3</v>
      </c>
      <c r="M511" s="303">
        <f t="shared" si="141"/>
        <v>0</v>
      </c>
      <c r="N511" s="303">
        <f t="shared" si="142"/>
        <v>22.532288138438037</v>
      </c>
      <c r="O511" s="303">
        <f t="shared" si="143"/>
        <v>0</v>
      </c>
      <c r="P511" s="303">
        <f t="shared" si="144"/>
        <v>0</v>
      </c>
      <c r="Q511" s="303">
        <f t="shared" si="145"/>
        <v>42.240747316848442</v>
      </c>
      <c r="R511" s="303">
        <f t="shared" si="138"/>
        <v>78.3</v>
      </c>
      <c r="S511" s="213">
        <f t="shared" si="139"/>
        <v>0</v>
      </c>
      <c r="T511" s="378">
        <f t="shared" si="140"/>
        <v>200</v>
      </c>
      <c r="U511" s="303">
        <f t="shared" si="146"/>
        <v>0</v>
      </c>
      <c r="V511" s="303">
        <f t="shared" si="147"/>
        <v>42.240747316848442</v>
      </c>
      <c r="W511" s="303">
        <f t="shared" si="148"/>
        <v>17.90925290998814</v>
      </c>
      <c r="X511" s="378">
        <f t="shared" si="149"/>
        <v>240.846</v>
      </c>
      <c r="Y511" s="379">
        <f t="shared" si="150"/>
        <v>4313.3719263590037</v>
      </c>
    </row>
    <row r="512" spans="1:25" x14ac:dyDescent="0.25">
      <c r="A512" s="202">
        <f>'09-2022'!A518</f>
        <v>44826.12499999877</v>
      </c>
      <c r="B512" s="362">
        <v>558.88499999999999</v>
      </c>
      <c r="C512" s="363">
        <v>29489.143969999997</v>
      </c>
      <c r="D512" s="364">
        <v>0</v>
      </c>
      <c r="E512" s="364">
        <v>0</v>
      </c>
      <c r="F512" s="239">
        <f t="shared" si="133"/>
        <v>558.88499999999999</v>
      </c>
      <c r="G512" s="239">
        <f t="shared" si="134"/>
        <v>29489.143969999997</v>
      </c>
      <c r="H512" s="216">
        <f>'09-2022'!P518</f>
        <v>0</v>
      </c>
      <c r="I512" s="307">
        <f t="shared" si="135"/>
        <v>558.88499999999999</v>
      </c>
      <c r="J512" s="303">
        <f t="shared" si="136"/>
        <v>52.764243037476398</v>
      </c>
      <c r="K512" s="338">
        <v>6.75</v>
      </c>
      <c r="L512" s="308">
        <f t="shared" si="137"/>
        <v>78.3</v>
      </c>
      <c r="M512" s="303">
        <f t="shared" si="141"/>
        <v>0</v>
      </c>
      <c r="N512" s="303">
        <f t="shared" si="142"/>
        <v>22.532288138438037</v>
      </c>
      <c r="O512" s="303">
        <f t="shared" si="143"/>
        <v>0</v>
      </c>
      <c r="P512" s="303">
        <f t="shared" si="144"/>
        <v>0</v>
      </c>
      <c r="Q512" s="303">
        <f t="shared" si="145"/>
        <v>42.240747316848442</v>
      </c>
      <c r="R512" s="303">
        <f t="shared" si="138"/>
        <v>78.3</v>
      </c>
      <c r="S512" s="213">
        <f t="shared" si="139"/>
        <v>0</v>
      </c>
      <c r="T512" s="378">
        <f t="shared" si="140"/>
        <v>200</v>
      </c>
      <c r="U512" s="303">
        <f t="shared" si="146"/>
        <v>0</v>
      </c>
      <c r="V512" s="303">
        <f t="shared" si="147"/>
        <v>42.240747316848442</v>
      </c>
      <c r="W512" s="303">
        <f t="shared" si="148"/>
        <v>10.523495720627956</v>
      </c>
      <c r="X512" s="378">
        <f t="shared" si="149"/>
        <v>358.88499999999999</v>
      </c>
      <c r="Y512" s="379">
        <f t="shared" si="150"/>
        <v>3776.7247616975637</v>
      </c>
    </row>
    <row r="513" spans="1:25" x14ac:dyDescent="0.25">
      <c r="A513" s="202">
        <f>'09-2022'!A519</f>
        <v>44826.166666665435</v>
      </c>
      <c r="B513" s="362">
        <v>549.23400000000004</v>
      </c>
      <c r="C513" s="363">
        <v>27227.773187999999</v>
      </c>
      <c r="D513" s="364">
        <v>0</v>
      </c>
      <c r="E513" s="364">
        <v>0</v>
      </c>
      <c r="F513" s="239">
        <f t="shared" si="133"/>
        <v>549.23400000000004</v>
      </c>
      <c r="G513" s="239">
        <f t="shared" si="134"/>
        <v>27227.773187999999</v>
      </c>
      <c r="H513" s="216">
        <f>'09-2022'!P519</f>
        <v>0</v>
      </c>
      <c r="I513" s="307">
        <f t="shared" si="135"/>
        <v>549.23400000000004</v>
      </c>
      <c r="J513" s="303">
        <f t="shared" si="136"/>
        <v>49.574085340674465</v>
      </c>
      <c r="K513" s="338">
        <v>6.75</v>
      </c>
      <c r="L513" s="308">
        <f t="shared" si="137"/>
        <v>78.3</v>
      </c>
      <c r="M513" s="303">
        <f t="shared" si="141"/>
        <v>0</v>
      </c>
      <c r="N513" s="303">
        <f t="shared" si="142"/>
        <v>22.532288138438037</v>
      </c>
      <c r="O513" s="303">
        <f t="shared" si="143"/>
        <v>0</v>
      </c>
      <c r="P513" s="303">
        <f t="shared" si="144"/>
        <v>0</v>
      </c>
      <c r="Q513" s="303">
        <f t="shared" si="145"/>
        <v>42.240747316848442</v>
      </c>
      <c r="R513" s="303">
        <f t="shared" si="138"/>
        <v>78.3</v>
      </c>
      <c r="S513" s="213">
        <f t="shared" si="139"/>
        <v>0</v>
      </c>
      <c r="T513" s="378">
        <f t="shared" si="140"/>
        <v>200</v>
      </c>
      <c r="U513" s="303">
        <f t="shared" si="146"/>
        <v>0</v>
      </c>
      <c r="V513" s="303">
        <f t="shared" si="147"/>
        <v>42.240747316848442</v>
      </c>
      <c r="W513" s="303">
        <f t="shared" si="148"/>
        <v>7.3333380238260233</v>
      </c>
      <c r="X513" s="378">
        <f t="shared" si="149"/>
        <v>349.23400000000004</v>
      </c>
      <c r="Y513" s="379">
        <f t="shared" si="150"/>
        <v>2561.0509714128575</v>
      </c>
    </row>
    <row r="514" spans="1:25" x14ac:dyDescent="0.25">
      <c r="A514" s="202">
        <f>'09-2022'!A520</f>
        <v>44826.208333332099</v>
      </c>
      <c r="B514" s="362">
        <v>550.83000000000004</v>
      </c>
      <c r="C514" s="363">
        <v>28349.09576</v>
      </c>
      <c r="D514" s="364">
        <v>0</v>
      </c>
      <c r="E514" s="364">
        <v>0</v>
      </c>
      <c r="F514" s="239">
        <f t="shared" si="133"/>
        <v>550.83000000000004</v>
      </c>
      <c r="G514" s="239">
        <f t="shared" si="134"/>
        <v>28349.09576</v>
      </c>
      <c r="H514" s="216">
        <f>'09-2022'!P520</f>
        <v>0</v>
      </c>
      <c r="I514" s="307">
        <f t="shared" si="135"/>
        <v>550.83000000000004</v>
      </c>
      <c r="J514" s="303">
        <f t="shared" si="136"/>
        <v>51.46614338362108</v>
      </c>
      <c r="K514" s="338">
        <v>6.75</v>
      </c>
      <c r="L514" s="308">
        <f t="shared" si="137"/>
        <v>78.3</v>
      </c>
      <c r="M514" s="303">
        <f t="shared" si="141"/>
        <v>0</v>
      </c>
      <c r="N514" s="303">
        <f t="shared" si="142"/>
        <v>22.532288138438037</v>
      </c>
      <c r="O514" s="303">
        <f t="shared" si="143"/>
        <v>0</v>
      </c>
      <c r="P514" s="303">
        <f t="shared" si="144"/>
        <v>0</v>
      </c>
      <c r="Q514" s="303">
        <f t="shared" si="145"/>
        <v>42.240747316848442</v>
      </c>
      <c r="R514" s="303">
        <f t="shared" si="138"/>
        <v>78.3</v>
      </c>
      <c r="S514" s="213">
        <f t="shared" si="139"/>
        <v>0</v>
      </c>
      <c r="T514" s="378">
        <f t="shared" si="140"/>
        <v>200</v>
      </c>
      <c r="U514" s="303">
        <f t="shared" si="146"/>
        <v>0</v>
      </c>
      <c r="V514" s="303">
        <f t="shared" si="147"/>
        <v>42.240747316848442</v>
      </c>
      <c r="W514" s="303">
        <f t="shared" si="148"/>
        <v>9.2253960667726389</v>
      </c>
      <c r="X514" s="378">
        <f t="shared" si="149"/>
        <v>350.83000000000004</v>
      </c>
      <c r="Y514" s="379">
        <f t="shared" si="150"/>
        <v>3236.5457021058451</v>
      </c>
    </row>
    <row r="515" spans="1:25" x14ac:dyDescent="0.25">
      <c r="A515" s="202">
        <f>'09-2022'!A521</f>
        <v>44826.249999998763</v>
      </c>
      <c r="B515" s="362">
        <v>562.21500000000003</v>
      </c>
      <c r="C515" s="363">
        <v>35418.712554999998</v>
      </c>
      <c r="D515" s="364">
        <v>0</v>
      </c>
      <c r="E515" s="364">
        <v>0</v>
      </c>
      <c r="F515" s="239">
        <f t="shared" si="133"/>
        <v>562.21500000000003</v>
      </c>
      <c r="G515" s="239">
        <f t="shared" si="134"/>
        <v>35418.712554999998</v>
      </c>
      <c r="H515" s="216">
        <f>'09-2022'!P521</f>
        <v>0</v>
      </c>
      <c r="I515" s="307">
        <f t="shared" si="135"/>
        <v>562.21500000000003</v>
      </c>
      <c r="J515" s="303">
        <f t="shared" si="136"/>
        <v>62.998519347580547</v>
      </c>
      <c r="K515" s="338">
        <v>6.75</v>
      </c>
      <c r="L515" s="308">
        <f t="shared" si="137"/>
        <v>78.3</v>
      </c>
      <c r="M515" s="303">
        <f t="shared" si="141"/>
        <v>0</v>
      </c>
      <c r="N515" s="303">
        <f t="shared" si="142"/>
        <v>22.532288138438037</v>
      </c>
      <c r="O515" s="303">
        <f t="shared" si="143"/>
        <v>0</v>
      </c>
      <c r="P515" s="303">
        <f t="shared" si="144"/>
        <v>0</v>
      </c>
      <c r="Q515" s="303">
        <f t="shared" si="145"/>
        <v>42.240747316848442</v>
      </c>
      <c r="R515" s="303">
        <f t="shared" si="138"/>
        <v>78.3</v>
      </c>
      <c r="S515" s="213">
        <f t="shared" si="139"/>
        <v>0</v>
      </c>
      <c r="T515" s="378">
        <f t="shared" si="140"/>
        <v>200</v>
      </c>
      <c r="U515" s="303">
        <f t="shared" si="146"/>
        <v>0</v>
      </c>
      <c r="V515" s="303">
        <f t="shared" si="147"/>
        <v>42.240747316848442</v>
      </c>
      <c r="W515" s="303">
        <f t="shared" si="148"/>
        <v>20.757772030732106</v>
      </c>
      <c r="X515" s="378">
        <f t="shared" si="149"/>
        <v>362.21500000000003</v>
      </c>
      <c r="Y515" s="379">
        <f t="shared" si="150"/>
        <v>7518.7763961116307</v>
      </c>
    </row>
    <row r="516" spans="1:25" x14ac:dyDescent="0.25">
      <c r="A516" s="202">
        <f>'09-2022'!A522</f>
        <v>44826.291666665427</v>
      </c>
      <c r="B516" s="362">
        <v>589.13599999999997</v>
      </c>
      <c r="C516" s="363">
        <v>48220.515876000005</v>
      </c>
      <c r="D516" s="364">
        <v>0</v>
      </c>
      <c r="E516" s="364">
        <v>0</v>
      </c>
      <c r="F516" s="239">
        <f t="shared" si="133"/>
        <v>589.13599999999997</v>
      </c>
      <c r="G516" s="239">
        <f t="shared" si="134"/>
        <v>48220.515876000005</v>
      </c>
      <c r="H516" s="216">
        <f>'09-2022'!P522</f>
        <v>0</v>
      </c>
      <c r="I516" s="307">
        <f t="shared" si="135"/>
        <v>589.13599999999997</v>
      </c>
      <c r="J516" s="303">
        <f t="shared" si="136"/>
        <v>81.849548959832717</v>
      </c>
      <c r="K516" s="338">
        <v>6.75</v>
      </c>
      <c r="L516" s="308">
        <f t="shared" si="137"/>
        <v>78.3</v>
      </c>
      <c r="M516" s="303">
        <f t="shared" si="141"/>
        <v>0</v>
      </c>
      <c r="N516" s="303">
        <f t="shared" si="142"/>
        <v>22.532288138438037</v>
      </c>
      <c r="O516" s="303">
        <f t="shared" si="143"/>
        <v>0</v>
      </c>
      <c r="P516" s="303">
        <f t="shared" si="144"/>
        <v>0</v>
      </c>
      <c r="Q516" s="303">
        <f t="shared" si="145"/>
        <v>42.240747316848442</v>
      </c>
      <c r="R516" s="303">
        <f t="shared" si="138"/>
        <v>78.3</v>
      </c>
      <c r="S516" s="213">
        <f t="shared" si="139"/>
        <v>3.5495489598327197</v>
      </c>
      <c r="T516" s="378">
        <f t="shared" si="140"/>
        <v>200</v>
      </c>
      <c r="U516" s="303">
        <f t="shared" si="146"/>
        <v>709.90979196654393</v>
      </c>
      <c r="V516" s="303">
        <f t="shared" si="147"/>
        <v>42.240747316848442</v>
      </c>
      <c r="W516" s="303">
        <f t="shared" si="148"/>
        <v>39.608801642984275</v>
      </c>
      <c r="X516" s="378">
        <f t="shared" si="149"/>
        <v>389.13599999999997</v>
      </c>
      <c r="Y516" s="379">
        <f t="shared" si="150"/>
        <v>15413.210636144328</v>
      </c>
    </row>
    <row r="517" spans="1:25" x14ac:dyDescent="0.25">
      <c r="A517" s="202">
        <f>'09-2022'!A523</f>
        <v>44826.333333332092</v>
      </c>
      <c r="B517" s="362">
        <v>606.76199999999994</v>
      </c>
      <c r="C517" s="363">
        <v>50239.419729999994</v>
      </c>
      <c r="D517" s="364">
        <v>0</v>
      </c>
      <c r="E517" s="364">
        <v>0</v>
      </c>
      <c r="F517" s="239">
        <f t="shared" si="133"/>
        <v>606.76199999999994</v>
      </c>
      <c r="G517" s="239">
        <f t="shared" si="134"/>
        <v>50239.419729999994</v>
      </c>
      <c r="H517" s="216">
        <f>'09-2022'!P523</f>
        <v>0</v>
      </c>
      <c r="I517" s="307">
        <f t="shared" si="135"/>
        <v>606.76199999999994</v>
      </c>
      <c r="J517" s="303">
        <f t="shared" si="136"/>
        <v>82.799219018330078</v>
      </c>
      <c r="K517" s="338">
        <v>6.75</v>
      </c>
      <c r="L517" s="308">
        <f t="shared" si="137"/>
        <v>78.3</v>
      </c>
      <c r="M517" s="303">
        <f t="shared" si="141"/>
        <v>0</v>
      </c>
      <c r="N517" s="303">
        <f t="shared" si="142"/>
        <v>22.532288138438037</v>
      </c>
      <c r="O517" s="303">
        <f t="shared" si="143"/>
        <v>0</v>
      </c>
      <c r="P517" s="303">
        <f t="shared" si="144"/>
        <v>0</v>
      </c>
      <c r="Q517" s="303">
        <f t="shared" si="145"/>
        <v>42.240747316848442</v>
      </c>
      <c r="R517" s="303">
        <f t="shared" si="138"/>
        <v>78.3</v>
      </c>
      <c r="S517" s="213">
        <f t="shared" si="139"/>
        <v>4.4992190183300806</v>
      </c>
      <c r="T517" s="378">
        <f t="shared" si="140"/>
        <v>200</v>
      </c>
      <c r="U517" s="303">
        <f t="shared" si="146"/>
        <v>899.84380366601613</v>
      </c>
      <c r="V517" s="303">
        <f t="shared" si="147"/>
        <v>42.240747316848442</v>
      </c>
      <c r="W517" s="303">
        <f t="shared" si="148"/>
        <v>40.558471701481636</v>
      </c>
      <c r="X517" s="378">
        <f t="shared" si="149"/>
        <v>406.76199999999994</v>
      </c>
      <c r="Y517" s="379">
        <f t="shared" si="150"/>
        <v>16497.64506623807</v>
      </c>
    </row>
    <row r="518" spans="1:25" x14ac:dyDescent="0.25">
      <c r="A518" s="202">
        <f>'09-2022'!A524</f>
        <v>44826.374999998756</v>
      </c>
      <c r="B518" s="362">
        <v>602.94200000000001</v>
      </c>
      <c r="C518" s="363">
        <v>45995.753973999999</v>
      </c>
      <c r="D518" s="364">
        <v>0</v>
      </c>
      <c r="E518" s="364">
        <v>0</v>
      </c>
      <c r="F518" s="239">
        <f t="shared" si="133"/>
        <v>602.94200000000001</v>
      </c>
      <c r="G518" s="239">
        <f t="shared" si="134"/>
        <v>45995.753973999999</v>
      </c>
      <c r="H518" s="216">
        <f>'09-2022'!P524</f>
        <v>0</v>
      </c>
      <c r="I518" s="307">
        <f t="shared" si="135"/>
        <v>602.94200000000001</v>
      </c>
      <c r="J518" s="303">
        <f t="shared" si="136"/>
        <v>76.285536542486668</v>
      </c>
      <c r="K518" s="338">
        <v>6.75</v>
      </c>
      <c r="L518" s="308">
        <f t="shared" si="137"/>
        <v>78.3</v>
      </c>
      <c r="M518" s="303">
        <f t="shared" si="141"/>
        <v>0</v>
      </c>
      <c r="N518" s="303">
        <f t="shared" si="142"/>
        <v>22.532288138438037</v>
      </c>
      <c r="O518" s="303">
        <f t="shared" si="143"/>
        <v>0</v>
      </c>
      <c r="P518" s="303">
        <f t="shared" si="144"/>
        <v>0</v>
      </c>
      <c r="Q518" s="303">
        <f t="shared" si="145"/>
        <v>42.240747316848442</v>
      </c>
      <c r="R518" s="303">
        <f t="shared" si="138"/>
        <v>78.3</v>
      </c>
      <c r="S518" s="213">
        <f t="shared" si="139"/>
        <v>0</v>
      </c>
      <c r="T518" s="378">
        <f t="shared" si="140"/>
        <v>200</v>
      </c>
      <c r="U518" s="303">
        <f t="shared" si="146"/>
        <v>0</v>
      </c>
      <c r="V518" s="303">
        <f t="shared" si="147"/>
        <v>42.240747316848442</v>
      </c>
      <c r="W518" s="303">
        <f t="shared" si="148"/>
        <v>34.044789225638226</v>
      </c>
      <c r="X518" s="378">
        <f t="shared" si="149"/>
        <v>402.94200000000001</v>
      </c>
      <c r="Y518" s="379">
        <f t="shared" si="150"/>
        <v>13718.075460157119</v>
      </c>
    </row>
    <row r="519" spans="1:25" x14ac:dyDescent="0.25">
      <c r="A519" s="202">
        <f>'09-2022'!A525</f>
        <v>44826.41666666542</v>
      </c>
      <c r="B519" s="362">
        <v>615.22799999999995</v>
      </c>
      <c r="C519" s="363">
        <v>50595.734748000003</v>
      </c>
      <c r="D519" s="364">
        <v>0</v>
      </c>
      <c r="E519" s="364">
        <v>0</v>
      </c>
      <c r="F519" s="239">
        <f t="shared" ref="F519:F582" si="151">B519-D519</f>
        <v>615.22799999999995</v>
      </c>
      <c r="G519" s="239">
        <f t="shared" ref="G519:G582" si="152">C519-E519</f>
        <v>50595.734748000003</v>
      </c>
      <c r="H519" s="216">
        <f>'09-2022'!P525</f>
        <v>0</v>
      </c>
      <c r="I519" s="307">
        <f t="shared" ref="I519:I582" si="153">F519-H519</f>
        <v>615.22799999999995</v>
      </c>
      <c r="J519" s="303">
        <f t="shared" ref="J519:J582" si="154">IF(F519&gt;0,G519/F519,0)</f>
        <v>82.238998790692236</v>
      </c>
      <c r="K519" s="338">
        <v>6.75</v>
      </c>
      <c r="L519" s="308">
        <f t="shared" ref="L519:L582" si="155">IF(AND(MONTH($A$2)&gt;5,MONTH($A$2)&lt;9),(K519*10800)/1000,(K519*10400)/1000)+8.1</f>
        <v>78.3</v>
      </c>
      <c r="M519" s="303">
        <f t="shared" si="141"/>
        <v>0</v>
      </c>
      <c r="N519" s="303">
        <f t="shared" si="142"/>
        <v>22.532288138438037</v>
      </c>
      <c r="O519" s="303">
        <f t="shared" si="143"/>
        <v>0</v>
      </c>
      <c r="P519" s="303">
        <f t="shared" si="144"/>
        <v>0</v>
      </c>
      <c r="Q519" s="303">
        <f t="shared" si="145"/>
        <v>42.240747316848442</v>
      </c>
      <c r="R519" s="303">
        <f t="shared" ref="R519:R582" si="156">MAX(L519:Q519)</f>
        <v>78.3</v>
      </c>
      <c r="S519" s="213">
        <f t="shared" ref="S519:S582" si="157">IF(J519&gt;R519,J519-R519,0)</f>
        <v>3.9389987906922386</v>
      </c>
      <c r="T519" s="378">
        <f t="shared" ref="T519:T582" si="158">IF(I519&gt;=200, 200, I519)</f>
        <v>200</v>
      </c>
      <c r="U519" s="303">
        <f t="shared" si="146"/>
        <v>787.79975813844771</v>
      </c>
      <c r="V519" s="303">
        <f t="shared" si="147"/>
        <v>42.240747316848442</v>
      </c>
      <c r="W519" s="303">
        <f t="shared" si="148"/>
        <v>39.998251473843794</v>
      </c>
      <c r="X519" s="378">
        <f t="shared" si="149"/>
        <v>415.22799999999995</v>
      </c>
      <c r="Y519" s="379">
        <f t="shared" si="150"/>
        <v>16608.393962981208</v>
      </c>
    </row>
    <row r="520" spans="1:25" x14ac:dyDescent="0.25">
      <c r="A520" s="202">
        <f>'09-2022'!A526</f>
        <v>44826.458333332084</v>
      </c>
      <c r="B520" s="362">
        <v>625.73599999999999</v>
      </c>
      <c r="C520" s="363">
        <v>50932.274595999996</v>
      </c>
      <c r="D520" s="364">
        <v>0</v>
      </c>
      <c r="E520" s="364">
        <v>0</v>
      </c>
      <c r="F520" s="239">
        <f t="shared" si="151"/>
        <v>625.73599999999999</v>
      </c>
      <c r="G520" s="239">
        <f t="shared" si="152"/>
        <v>50932.274595999996</v>
      </c>
      <c r="H520" s="216">
        <f>'09-2022'!P526</f>
        <v>0</v>
      </c>
      <c r="I520" s="307">
        <f t="shared" si="153"/>
        <v>625.73599999999999</v>
      </c>
      <c r="J520" s="303">
        <f t="shared" si="154"/>
        <v>81.395787674035049</v>
      </c>
      <c r="K520" s="338">
        <v>6.75</v>
      </c>
      <c r="L520" s="308">
        <f t="shared" si="155"/>
        <v>78.3</v>
      </c>
      <c r="M520" s="303">
        <f t="shared" ref="M520:M583" si="159">M519</f>
        <v>0</v>
      </c>
      <c r="N520" s="303">
        <f t="shared" ref="N520:N583" si="160">N519</f>
        <v>22.532288138438037</v>
      </c>
      <c r="O520" s="303">
        <f t="shared" ref="O520:O583" si="161">O519</f>
        <v>0</v>
      </c>
      <c r="P520" s="303">
        <f t="shared" ref="P520:P583" si="162">P519</f>
        <v>0</v>
      </c>
      <c r="Q520" s="303">
        <f t="shared" ref="Q520:Q583" si="163">Q519</f>
        <v>42.240747316848442</v>
      </c>
      <c r="R520" s="303">
        <f t="shared" si="156"/>
        <v>78.3</v>
      </c>
      <c r="S520" s="213">
        <f t="shared" si="157"/>
        <v>3.0957876740350514</v>
      </c>
      <c r="T520" s="378">
        <f t="shared" si="158"/>
        <v>200</v>
      </c>
      <c r="U520" s="303">
        <f t="shared" si="146"/>
        <v>619.15753480701028</v>
      </c>
      <c r="V520" s="303">
        <f t="shared" si="147"/>
        <v>42.240747316848442</v>
      </c>
      <c r="W520" s="303">
        <f t="shared" si="148"/>
        <v>39.155040357186607</v>
      </c>
      <c r="X520" s="378">
        <f t="shared" si="149"/>
        <v>425.73599999999999</v>
      </c>
      <c r="Y520" s="379">
        <f t="shared" si="150"/>
        <v>16669.710261507196</v>
      </c>
    </row>
    <row r="521" spans="1:25" x14ac:dyDescent="0.25">
      <c r="A521" s="202">
        <f>'09-2022'!A527</f>
        <v>44826.499999998749</v>
      </c>
      <c r="B521" s="362">
        <v>633.54000000000008</v>
      </c>
      <c r="C521" s="363">
        <v>57620.3577</v>
      </c>
      <c r="D521" s="364">
        <v>0</v>
      </c>
      <c r="E521" s="364">
        <v>0</v>
      </c>
      <c r="F521" s="239">
        <f t="shared" si="151"/>
        <v>633.54000000000008</v>
      </c>
      <c r="G521" s="239">
        <f t="shared" si="152"/>
        <v>57620.3577</v>
      </c>
      <c r="H521" s="216">
        <f>'09-2022'!P527</f>
        <v>0</v>
      </c>
      <c r="I521" s="307">
        <f t="shared" si="153"/>
        <v>633.54000000000008</v>
      </c>
      <c r="J521" s="303">
        <f t="shared" si="154"/>
        <v>90.949833791078689</v>
      </c>
      <c r="K521" s="338">
        <v>6.75</v>
      </c>
      <c r="L521" s="308">
        <f t="shared" si="155"/>
        <v>78.3</v>
      </c>
      <c r="M521" s="303">
        <f t="shared" si="159"/>
        <v>0</v>
      </c>
      <c r="N521" s="303">
        <f t="shared" si="160"/>
        <v>22.532288138438037</v>
      </c>
      <c r="O521" s="303">
        <f t="shared" si="161"/>
        <v>0</v>
      </c>
      <c r="P521" s="303">
        <f t="shared" si="162"/>
        <v>0</v>
      </c>
      <c r="Q521" s="303">
        <f t="shared" si="163"/>
        <v>42.240747316848442</v>
      </c>
      <c r="R521" s="303">
        <f t="shared" si="156"/>
        <v>78.3</v>
      </c>
      <c r="S521" s="213">
        <f t="shared" si="157"/>
        <v>12.649833791078692</v>
      </c>
      <c r="T521" s="378">
        <f t="shared" si="158"/>
        <v>200</v>
      </c>
      <c r="U521" s="303">
        <f t="shared" si="146"/>
        <v>2529.9667582157381</v>
      </c>
      <c r="V521" s="303">
        <f t="shared" si="147"/>
        <v>42.240747316848442</v>
      </c>
      <c r="W521" s="303">
        <f t="shared" si="148"/>
        <v>48.709086474230247</v>
      </c>
      <c r="X521" s="378">
        <f t="shared" si="149"/>
        <v>433.54000000000008</v>
      </c>
      <c r="Y521" s="379">
        <f t="shared" si="150"/>
        <v>21117.337350037786</v>
      </c>
    </row>
    <row r="522" spans="1:25" x14ac:dyDescent="0.25">
      <c r="A522" s="202">
        <f>'09-2022'!A528</f>
        <v>44826.541666665413</v>
      </c>
      <c r="B522" s="362">
        <v>641.12700000000007</v>
      </c>
      <c r="C522" s="363">
        <v>68384.521584000002</v>
      </c>
      <c r="D522" s="364">
        <v>0</v>
      </c>
      <c r="E522" s="364">
        <v>0</v>
      </c>
      <c r="F522" s="239">
        <f t="shared" si="151"/>
        <v>641.12700000000007</v>
      </c>
      <c r="G522" s="239">
        <f t="shared" si="152"/>
        <v>68384.521584000002</v>
      </c>
      <c r="H522" s="216">
        <f>'09-2022'!P528</f>
        <v>0</v>
      </c>
      <c r="I522" s="307">
        <f t="shared" si="153"/>
        <v>641.12700000000007</v>
      </c>
      <c r="J522" s="303">
        <f t="shared" si="154"/>
        <v>106.66298811935856</v>
      </c>
      <c r="K522" s="338">
        <v>6.75</v>
      </c>
      <c r="L522" s="308">
        <f t="shared" si="155"/>
        <v>78.3</v>
      </c>
      <c r="M522" s="303">
        <f t="shared" si="159"/>
        <v>0</v>
      </c>
      <c r="N522" s="303">
        <f t="shared" si="160"/>
        <v>22.532288138438037</v>
      </c>
      <c r="O522" s="303">
        <f t="shared" si="161"/>
        <v>0</v>
      </c>
      <c r="P522" s="303">
        <f t="shared" si="162"/>
        <v>0</v>
      </c>
      <c r="Q522" s="303">
        <f t="shared" si="163"/>
        <v>42.240747316848442</v>
      </c>
      <c r="R522" s="303">
        <f t="shared" si="156"/>
        <v>78.3</v>
      </c>
      <c r="S522" s="213">
        <f t="shared" si="157"/>
        <v>28.362988119358562</v>
      </c>
      <c r="T522" s="378">
        <f t="shared" si="158"/>
        <v>200</v>
      </c>
      <c r="U522" s="303">
        <f t="shared" si="146"/>
        <v>5672.5976238717121</v>
      </c>
      <c r="V522" s="303">
        <f t="shared" si="147"/>
        <v>42.240747316848442</v>
      </c>
      <c r="W522" s="303">
        <f t="shared" si="148"/>
        <v>64.422240802510117</v>
      </c>
      <c r="X522" s="378">
        <f t="shared" si="149"/>
        <v>441.12700000000007</v>
      </c>
      <c r="Y522" s="379">
        <f t="shared" si="150"/>
        <v>28418.389818488886</v>
      </c>
    </row>
    <row r="523" spans="1:25" x14ac:dyDescent="0.25">
      <c r="A523" s="202">
        <f>'09-2022'!A529</f>
        <v>44826.583333332077</v>
      </c>
      <c r="B523" s="362">
        <v>656.09500000000003</v>
      </c>
      <c r="C523" s="363">
        <v>73428.153619999997</v>
      </c>
      <c r="D523" s="364">
        <v>0</v>
      </c>
      <c r="E523" s="364">
        <v>0</v>
      </c>
      <c r="F523" s="239">
        <f t="shared" si="151"/>
        <v>656.09500000000003</v>
      </c>
      <c r="G523" s="239">
        <f t="shared" si="152"/>
        <v>73428.153619999997</v>
      </c>
      <c r="H523" s="216">
        <f>'09-2022'!P529</f>
        <v>0</v>
      </c>
      <c r="I523" s="307">
        <f t="shared" si="153"/>
        <v>656.09500000000003</v>
      </c>
      <c r="J523" s="303">
        <f t="shared" si="154"/>
        <v>111.91695352045053</v>
      </c>
      <c r="K523" s="338">
        <v>6.75</v>
      </c>
      <c r="L523" s="308">
        <f t="shared" si="155"/>
        <v>78.3</v>
      </c>
      <c r="M523" s="303">
        <f t="shared" si="159"/>
        <v>0</v>
      </c>
      <c r="N523" s="303">
        <f t="shared" si="160"/>
        <v>22.532288138438037</v>
      </c>
      <c r="O523" s="303">
        <f t="shared" si="161"/>
        <v>0</v>
      </c>
      <c r="P523" s="303">
        <f t="shared" si="162"/>
        <v>0</v>
      </c>
      <c r="Q523" s="303">
        <f t="shared" si="163"/>
        <v>42.240747316848442</v>
      </c>
      <c r="R523" s="303">
        <f t="shared" si="156"/>
        <v>78.3</v>
      </c>
      <c r="S523" s="213">
        <f t="shared" si="157"/>
        <v>33.616953520450537</v>
      </c>
      <c r="T523" s="378">
        <f t="shared" si="158"/>
        <v>200</v>
      </c>
      <c r="U523" s="303">
        <f t="shared" ref="U523:U586" si="164">IF(S523&lt;&gt;" ",S523*T523,0)</f>
        <v>6723.3907040901076</v>
      </c>
      <c r="V523" s="303">
        <f t="shared" ref="V523:V586" si="165">MAX(N523:Q523)</f>
        <v>42.240747316848442</v>
      </c>
      <c r="W523" s="303">
        <f t="shared" ref="W523:W586" si="166">IF((J523-V523)&gt;0,J523-V523,0)</f>
        <v>69.676206203602092</v>
      </c>
      <c r="X523" s="378">
        <f t="shared" ref="X523:X586" si="167">IF(U523&lt;&gt;" ",I523-T523,0)</f>
        <v>456.09500000000003</v>
      </c>
      <c r="Y523" s="379">
        <f t="shared" ref="Y523:Y586" si="168">IF(W523&lt;&gt;" ",W523*X523,0)</f>
        <v>31778.969268431898</v>
      </c>
    </row>
    <row r="524" spans="1:25" x14ac:dyDescent="0.25">
      <c r="A524" s="202">
        <f>'09-2022'!A530</f>
        <v>44826.624999998741</v>
      </c>
      <c r="B524" s="362">
        <v>670.54899999999998</v>
      </c>
      <c r="C524" s="363">
        <v>73226.004962000006</v>
      </c>
      <c r="D524" s="364">
        <v>0</v>
      </c>
      <c r="E524" s="364">
        <v>0</v>
      </c>
      <c r="F524" s="239">
        <f t="shared" si="151"/>
        <v>670.54899999999998</v>
      </c>
      <c r="G524" s="239">
        <f t="shared" si="152"/>
        <v>73226.004962000006</v>
      </c>
      <c r="H524" s="216">
        <f>'09-2022'!P530</f>
        <v>0</v>
      </c>
      <c r="I524" s="307">
        <f t="shared" si="153"/>
        <v>670.54899999999998</v>
      </c>
      <c r="J524" s="303">
        <f t="shared" si="154"/>
        <v>109.20306340327106</v>
      </c>
      <c r="K524" s="338">
        <v>6.75</v>
      </c>
      <c r="L524" s="308">
        <f t="shared" si="155"/>
        <v>78.3</v>
      </c>
      <c r="M524" s="303">
        <f t="shared" si="159"/>
        <v>0</v>
      </c>
      <c r="N524" s="303">
        <f t="shared" si="160"/>
        <v>22.532288138438037</v>
      </c>
      <c r="O524" s="303">
        <f t="shared" si="161"/>
        <v>0</v>
      </c>
      <c r="P524" s="303">
        <f t="shared" si="162"/>
        <v>0</v>
      </c>
      <c r="Q524" s="303">
        <f t="shared" si="163"/>
        <v>42.240747316848442</v>
      </c>
      <c r="R524" s="303">
        <f t="shared" si="156"/>
        <v>78.3</v>
      </c>
      <c r="S524" s="213">
        <f t="shared" si="157"/>
        <v>30.903063403271062</v>
      </c>
      <c r="T524" s="378">
        <f t="shared" si="158"/>
        <v>200</v>
      </c>
      <c r="U524" s="303">
        <f t="shared" si="164"/>
        <v>6180.6126806542125</v>
      </c>
      <c r="V524" s="303">
        <f t="shared" si="165"/>
        <v>42.240747316848442</v>
      </c>
      <c r="W524" s="303">
        <f t="shared" si="166"/>
        <v>66.962316086422618</v>
      </c>
      <c r="X524" s="378">
        <f t="shared" si="167"/>
        <v>470.54899999999998</v>
      </c>
      <c r="Y524" s="379">
        <f t="shared" si="168"/>
        <v>31509.050872150074</v>
      </c>
    </row>
    <row r="525" spans="1:25" x14ac:dyDescent="0.25">
      <c r="A525" s="202">
        <f>'09-2022'!A531</f>
        <v>44826.666666665406</v>
      </c>
      <c r="B525" s="362">
        <v>683.36599999999999</v>
      </c>
      <c r="C525" s="363">
        <v>76005.671669999996</v>
      </c>
      <c r="D525" s="364">
        <v>0</v>
      </c>
      <c r="E525" s="364">
        <v>0</v>
      </c>
      <c r="F525" s="239">
        <f t="shared" si="151"/>
        <v>683.36599999999999</v>
      </c>
      <c r="G525" s="239">
        <f t="shared" si="152"/>
        <v>76005.671669999996</v>
      </c>
      <c r="H525" s="216">
        <f>'09-2022'!P531</f>
        <v>0</v>
      </c>
      <c r="I525" s="307">
        <f t="shared" si="153"/>
        <v>683.36599999999999</v>
      </c>
      <c r="J525" s="303">
        <f t="shared" si="154"/>
        <v>111.22249522217962</v>
      </c>
      <c r="K525" s="338">
        <v>6.75</v>
      </c>
      <c r="L525" s="308">
        <f t="shared" si="155"/>
        <v>78.3</v>
      </c>
      <c r="M525" s="303">
        <f t="shared" si="159"/>
        <v>0</v>
      </c>
      <c r="N525" s="303">
        <f t="shared" si="160"/>
        <v>22.532288138438037</v>
      </c>
      <c r="O525" s="303">
        <f t="shared" si="161"/>
        <v>0</v>
      </c>
      <c r="P525" s="303">
        <f t="shared" si="162"/>
        <v>0</v>
      </c>
      <c r="Q525" s="303">
        <f t="shared" si="163"/>
        <v>42.240747316848442</v>
      </c>
      <c r="R525" s="303">
        <f t="shared" si="156"/>
        <v>78.3</v>
      </c>
      <c r="S525" s="213">
        <f t="shared" si="157"/>
        <v>32.92249522217962</v>
      </c>
      <c r="T525" s="378">
        <f t="shared" si="158"/>
        <v>200</v>
      </c>
      <c r="U525" s="303">
        <f t="shared" si="164"/>
        <v>6584.4990444359237</v>
      </c>
      <c r="V525" s="303">
        <f t="shared" si="165"/>
        <v>42.240747316848442</v>
      </c>
      <c r="W525" s="303">
        <f t="shared" si="166"/>
        <v>68.981747905331176</v>
      </c>
      <c r="X525" s="378">
        <f t="shared" si="167"/>
        <v>483.36599999999999</v>
      </c>
      <c r="Y525" s="379">
        <f t="shared" si="168"/>
        <v>33343.431558008306</v>
      </c>
    </row>
    <row r="526" spans="1:25" x14ac:dyDescent="0.25">
      <c r="A526" s="202">
        <f>'09-2022'!A532</f>
        <v>44826.70833333207</v>
      </c>
      <c r="B526" s="362">
        <v>681.25</v>
      </c>
      <c r="C526" s="363">
        <v>77207.173500000004</v>
      </c>
      <c r="D526" s="364">
        <v>0</v>
      </c>
      <c r="E526" s="364">
        <v>0</v>
      </c>
      <c r="F526" s="239">
        <f t="shared" si="151"/>
        <v>681.25</v>
      </c>
      <c r="G526" s="239">
        <f t="shared" si="152"/>
        <v>77207.173500000004</v>
      </c>
      <c r="H526" s="216">
        <f>'09-2022'!P532</f>
        <v>0</v>
      </c>
      <c r="I526" s="307">
        <f t="shared" si="153"/>
        <v>681.25</v>
      </c>
      <c r="J526" s="303">
        <f t="shared" si="154"/>
        <v>113.33163082568808</v>
      </c>
      <c r="K526" s="338">
        <v>6.75</v>
      </c>
      <c r="L526" s="308">
        <f t="shared" si="155"/>
        <v>78.3</v>
      </c>
      <c r="M526" s="303">
        <f t="shared" si="159"/>
        <v>0</v>
      </c>
      <c r="N526" s="303">
        <f t="shared" si="160"/>
        <v>22.532288138438037</v>
      </c>
      <c r="O526" s="303">
        <f t="shared" si="161"/>
        <v>0</v>
      </c>
      <c r="P526" s="303">
        <f t="shared" si="162"/>
        <v>0</v>
      </c>
      <c r="Q526" s="303">
        <f t="shared" si="163"/>
        <v>42.240747316848442</v>
      </c>
      <c r="R526" s="303">
        <f t="shared" si="156"/>
        <v>78.3</v>
      </c>
      <c r="S526" s="213">
        <f t="shared" si="157"/>
        <v>35.031630825688083</v>
      </c>
      <c r="T526" s="378">
        <f t="shared" si="158"/>
        <v>200</v>
      </c>
      <c r="U526" s="303">
        <f t="shared" si="164"/>
        <v>7006.326165137617</v>
      </c>
      <c r="V526" s="303">
        <f t="shared" si="165"/>
        <v>42.240747316848442</v>
      </c>
      <c r="W526" s="303">
        <f t="shared" si="166"/>
        <v>71.090883508839639</v>
      </c>
      <c r="X526" s="378">
        <f t="shared" si="167"/>
        <v>481.25</v>
      </c>
      <c r="Y526" s="379">
        <f t="shared" si="168"/>
        <v>34212.487688629073</v>
      </c>
    </row>
    <row r="527" spans="1:25" x14ac:dyDescent="0.25">
      <c r="A527" s="202">
        <f>'09-2022'!A533</f>
        <v>44826.749999998734</v>
      </c>
      <c r="B527" s="362">
        <v>659.79</v>
      </c>
      <c r="C527" s="363">
        <v>71601.593550000005</v>
      </c>
      <c r="D527" s="364">
        <v>0</v>
      </c>
      <c r="E527" s="364">
        <v>0</v>
      </c>
      <c r="F527" s="239">
        <f t="shared" si="151"/>
        <v>659.79</v>
      </c>
      <c r="G527" s="239">
        <f t="shared" si="152"/>
        <v>71601.593550000005</v>
      </c>
      <c r="H527" s="216">
        <f>'09-2022'!P533</f>
        <v>0</v>
      </c>
      <c r="I527" s="307">
        <f t="shared" si="153"/>
        <v>659.79</v>
      </c>
      <c r="J527" s="303">
        <f t="shared" si="154"/>
        <v>108.52179261583233</v>
      </c>
      <c r="K527" s="338">
        <v>6.75</v>
      </c>
      <c r="L527" s="308">
        <f t="shared" si="155"/>
        <v>78.3</v>
      </c>
      <c r="M527" s="303">
        <f t="shared" si="159"/>
        <v>0</v>
      </c>
      <c r="N527" s="303">
        <f t="shared" si="160"/>
        <v>22.532288138438037</v>
      </c>
      <c r="O527" s="303">
        <f t="shared" si="161"/>
        <v>0</v>
      </c>
      <c r="P527" s="303">
        <f t="shared" si="162"/>
        <v>0</v>
      </c>
      <c r="Q527" s="303">
        <f t="shared" si="163"/>
        <v>42.240747316848442</v>
      </c>
      <c r="R527" s="303">
        <f t="shared" si="156"/>
        <v>78.3</v>
      </c>
      <c r="S527" s="213">
        <f t="shared" si="157"/>
        <v>30.221792615832328</v>
      </c>
      <c r="T527" s="378">
        <f t="shared" si="158"/>
        <v>200</v>
      </c>
      <c r="U527" s="303">
        <f t="shared" si="164"/>
        <v>6044.3585231664656</v>
      </c>
      <c r="V527" s="303">
        <f t="shared" si="165"/>
        <v>42.240747316848442</v>
      </c>
      <c r="W527" s="303">
        <f t="shared" si="166"/>
        <v>66.281045298983884</v>
      </c>
      <c r="X527" s="378">
        <f t="shared" si="167"/>
        <v>459.78999999999996</v>
      </c>
      <c r="Y527" s="379">
        <f t="shared" si="168"/>
        <v>30475.361818019799</v>
      </c>
    </row>
    <row r="528" spans="1:25" x14ac:dyDescent="0.25">
      <c r="A528" s="202">
        <f>'09-2022'!A534</f>
        <v>44826.791666665398</v>
      </c>
      <c r="B528" s="362">
        <v>629.85199999999998</v>
      </c>
      <c r="C528" s="363">
        <v>55647.668599999997</v>
      </c>
      <c r="D528" s="364">
        <v>0</v>
      </c>
      <c r="E528" s="364">
        <v>0</v>
      </c>
      <c r="F528" s="239">
        <f t="shared" si="151"/>
        <v>629.85199999999998</v>
      </c>
      <c r="G528" s="239">
        <f t="shared" si="152"/>
        <v>55647.668599999997</v>
      </c>
      <c r="H528" s="216">
        <f>'09-2022'!P534</f>
        <v>0</v>
      </c>
      <c r="I528" s="307">
        <f t="shared" si="153"/>
        <v>629.85199999999998</v>
      </c>
      <c r="J528" s="303">
        <f t="shared" si="154"/>
        <v>88.350388027663641</v>
      </c>
      <c r="K528" s="338">
        <v>6.75</v>
      </c>
      <c r="L528" s="308">
        <f t="shared" si="155"/>
        <v>78.3</v>
      </c>
      <c r="M528" s="303">
        <f t="shared" si="159"/>
        <v>0</v>
      </c>
      <c r="N528" s="303">
        <f t="shared" si="160"/>
        <v>22.532288138438037</v>
      </c>
      <c r="O528" s="303">
        <f t="shared" si="161"/>
        <v>0</v>
      </c>
      <c r="P528" s="303">
        <f t="shared" si="162"/>
        <v>0</v>
      </c>
      <c r="Q528" s="303">
        <f t="shared" si="163"/>
        <v>42.240747316848442</v>
      </c>
      <c r="R528" s="303">
        <f t="shared" si="156"/>
        <v>78.3</v>
      </c>
      <c r="S528" s="213">
        <f t="shared" si="157"/>
        <v>10.050388027663644</v>
      </c>
      <c r="T528" s="378">
        <f t="shared" si="158"/>
        <v>200</v>
      </c>
      <c r="U528" s="303">
        <f t="shared" si="164"/>
        <v>2010.0776055327287</v>
      </c>
      <c r="V528" s="303">
        <f t="shared" si="165"/>
        <v>42.240747316848442</v>
      </c>
      <c r="W528" s="303">
        <f t="shared" si="166"/>
        <v>46.109640710815199</v>
      </c>
      <c r="X528" s="378">
        <f t="shared" si="167"/>
        <v>429.85199999999998</v>
      </c>
      <c r="Y528" s="379">
        <f t="shared" si="168"/>
        <v>19820.321278825333</v>
      </c>
    </row>
    <row r="529" spans="1:25" x14ac:dyDescent="0.25">
      <c r="A529" s="202">
        <f>'09-2022'!A535</f>
        <v>44826.833333332062</v>
      </c>
      <c r="B529" s="362">
        <v>622.92200000000003</v>
      </c>
      <c r="C529" s="363">
        <v>52992.252939999998</v>
      </c>
      <c r="D529" s="364">
        <v>0</v>
      </c>
      <c r="E529" s="364">
        <v>0</v>
      </c>
      <c r="F529" s="239">
        <f t="shared" si="151"/>
        <v>622.92200000000003</v>
      </c>
      <c r="G529" s="239">
        <f t="shared" si="152"/>
        <v>52992.252939999998</v>
      </c>
      <c r="H529" s="216">
        <f>'09-2022'!P535</f>
        <v>0</v>
      </c>
      <c r="I529" s="307">
        <f t="shared" si="153"/>
        <v>622.92200000000003</v>
      </c>
      <c r="J529" s="303">
        <f t="shared" si="154"/>
        <v>85.070446925939351</v>
      </c>
      <c r="K529" s="338">
        <v>6.75</v>
      </c>
      <c r="L529" s="308">
        <f t="shared" si="155"/>
        <v>78.3</v>
      </c>
      <c r="M529" s="303">
        <f t="shared" si="159"/>
        <v>0</v>
      </c>
      <c r="N529" s="303">
        <f t="shared" si="160"/>
        <v>22.532288138438037</v>
      </c>
      <c r="O529" s="303">
        <f t="shared" si="161"/>
        <v>0</v>
      </c>
      <c r="P529" s="303">
        <f t="shared" si="162"/>
        <v>0</v>
      </c>
      <c r="Q529" s="303">
        <f t="shared" si="163"/>
        <v>42.240747316848442</v>
      </c>
      <c r="R529" s="303">
        <f t="shared" si="156"/>
        <v>78.3</v>
      </c>
      <c r="S529" s="213">
        <f t="shared" si="157"/>
        <v>6.7704469259393534</v>
      </c>
      <c r="T529" s="378">
        <f t="shared" si="158"/>
        <v>200</v>
      </c>
      <c r="U529" s="303">
        <f t="shared" si="164"/>
        <v>1354.0893851878707</v>
      </c>
      <c r="V529" s="303">
        <f t="shared" si="165"/>
        <v>42.240747316848442</v>
      </c>
      <c r="W529" s="303">
        <f t="shared" si="166"/>
        <v>42.829699609090909</v>
      </c>
      <c r="X529" s="378">
        <f t="shared" si="167"/>
        <v>422.92200000000003</v>
      </c>
      <c r="Y529" s="379">
        <f t="shared" si="168"/>
        <v>18113.622218075947</v>
      </c>
    </row>
    <row r="530" spans="1:25" x14ac:dyDescent="0.25">
      <c r="A530" s="202">
        <f>'09-2022'!A536</f>
        <v>44826.874999998727</v>
      </c>
      <c r="B530" s="362">
        <v>614.88800000000003</v>
      </c>
      <c r="C530" s="363">
        <v>49397.632999999994</v>
      </c>
      <c r="D530" s="364">
        <v>0</v>
      </c>
      <c r="E530" s="364">
        <v>0</v>
      </c>
      <c r="F530" s="239">
        <f t="shared" si="151"/>
        <v>614.88800000000003</v>
      </c>
      <c r="G530" s="239">
        <f t="shared" si="152"/>
        <v>49397.632999999994</v>
      </c>
      <c r="H530" s="216">
        <f>'09-2022'!P536</f>
        <v>0</v>
      </c>
      <c r="I530" s="307">
        <f t="shared" si="153"/>
        <v>614.88800000000003</v>
      </c>
      <c r="J530" s="303">
        <f t="shared" si="154"/>
        <v>80.335984764705103</v>
      </c>
      <c r="K530" s="338">
        <v>6.75</v>
      </c>
      <c r="L530" s="308">
        <f t="shared" si="155"/>
        <v>78.3</v>
      </c>
      <c r="M530" s="303">
        <f t="shared" si="159"/>
        <v>0</v>
      </c>
      <c r="N530" s="303">
        <f t="shared" si="160"/>
        <v>22.532288138438037</v>
      </c>
      <c r="O530" s="303">
        <f t="shared" si="161"/>
        <v>0</v>
      </c>
      <c r="P530" s="303">
        <f t="shared" si="162"/>
        <v>0</v>
      </c>
      <c r="Q530" s="303">
        <f t="shared" si="163"/>
        <v>42.240747316848442</v>
      </c>
      <c r="R530" s="303">
        <f t="shared" si="156"/>
        <v>78.3</v>
      </c>
      <c r="S530" s="213">
        <f t="shared" si="157"/>
        <v>2.0359847647051055</v>
      </c>
      <c r="T530" s="378">
        <f t="shared" si="158"/>
        <v>200</v>
      </c>
      <c r="U530" s="303">
        <f t="shared" si="164"/>
        <v>407.1969529410211</v>
      </c>
      <c r="V530" s="303">
        <f t="shared" si="165"/>
        <v>42.240747316848442</v>
      </c>
      <c r="W530" s="303">
        <f t="shared" si="166"/>
        <v>38.095237447856661</v>
      </c>
      <c r="X530" s="378">
        <f t="shared" si="167"/>
        <v>414.88800000000003</v>
      </c>
      <c r="Y530" s="379">
        <f t="shared" si="168"/>
        <v>15805.256874266355</v>
      </c>
    </row>
    <row r="531" spans="1:25" x14ac:dyDescent="0.25">
      <c r="A531" s="202">
        <f>'09-2022'!A537</f>
        <v>44826.916666665391</v>
      </c>
      <c r="B531" s="362">
        <v>593.33499999999992</v>
      </c>
      <c r="C531" s="363">
        <v>41250.66102</v>
      </c>
      <c r="D531" s="364">
        <v>0</v>
      </c>
      <c r="E531" s="364">
        <v>0</v>
      </c>
      <c r="F531" s="239">
        <f t="shared" si="151"/>
        <v>593.33499999999992</v>
      </c>
      <c r="G531" s="239">
        <f t="shared" si="152"/>
        <v>41250.66102</v>
      </c>
      <c r="H531" s="216">
        <f>'09-2022'!P537</f>
        <v>0</v>
      </c>
      <c r="I531" s="307">
        <f t="shared" si="153"/>
        <v>593.33499999999992</v>
      </c>
      <c r="J531" s="303">
        <f t="shared" si="154"/>
        <v>69.523390698340748</v>
      </c>
      <c r="K531" s="338">
        <v>6.75</v>
      </c>
      <c r="L531" s="308">
        <f t="shared" si="155"/>
        <v>78.3</v>
      </c>
      <c r="M531" s="303">
        <f t="shared" si="159"/>
        <v>0</v>
      </c>
      <c r="N531" s="303">
        <f t="shared" si="160"/>
        <v>22.532288138438037</v>
      </c>
      <c r="O531" s="303">
        <f t="shared" si="161"/>
        <v>0</v>
      </c>
      <c r="P531" s="303">
        <f t="shared" si="162"/>
        <v>0</v>
      </c>
      <c r="Q531" s="303">
        <f t="shared" si="163"/>
        <v>42.240747316848442</v>
      </c>
      <c r="R531" s="303">
        <f t="shared" si="156"/>
        <v>78.3</v>
      </c>
      <c r="S531" s="213">
        <f t="shared" si="157"/>
        <v>0</v>
      </c>
      <c r="T531" s="378">
        <f t="shared" si="158"/>
        <v>200</v>
      </c>
      <c r="U531" s="303">
        <f t="shared" si="164"/>
        <v>0</v>
      </c>
      <c r="V531" s="303">
        <f t="shared" si="165"/>
        <v>42.240747316848442</v>
      </c>
      <c r="W531" s="303">
        <f t="shared" si="166"/>
        <v>27.282643381492306</v>
      </c>
      <c r="X531" s="378">
        <f t="shared" si="167"/>
        <v>393.33499999999992</v>
      </c>
      <c r="Y531" s="379">
        <f t="shared" si="168"/>
        <v>10731.218534459274</v>
      </c>
    </row>
    <row r="532" spans="1:25" x14ac:dyDescent="0.25">
      <c r="A532" s="202">
        <f>'09-2022'!A538</f>
        <v>44826.958333332055</v>
      </c>
      <c r="B532" s="362">
        <v>563.05599999999993</v>
      </c>
      <c r="C532" s="363">
        <v>35399.286975999996</v>
      </c>
      <c r="D532" s="364">
        <v>0</v>
      </c>
      <c r="E532" s="364">
        <v>0</v>
      </c>
      <c r="F532" s="239">
        <f t="shared" si="151"/>
        <v>563.05599999999993</v>
      </c>
      <c r="G532" s="239">
        <f t="shared" si="152"/>
        <v>35399.286975999996</v>
      </c>
      <c r="H532" s="216">
        <f>'09-2022'!P538</f>
        <v>0</v>
      </c>
      <c r="I532" s="307">
        <f t="shared" si="153"/>
        <v>563.05599999999993</v>
      </c>
      <c r="J532" s="303">
        <f t="shared" si="154"/>
        <v>62.869922309681456</v>
      </c>
      <c r="K532" s="338">
        <v>6.75</v>
      </c>
      <c r="L532" s="308">
        <f t="shared" si="155"/>
        <v>78.3</v>
      </c>
      <c r="M532" s="303">
        <f t="shared" si="159"/>
        <v>0</v>
      </c>
      <c r="N532" s="303">
        <f t="shared" si="160"/>
        <v>22.532288138438037</v>
      </c>
      <c r="O532" s="303">
        <f t="shared" si="161"/>
        <v>0</v>
      </c>
      <c r="P532" s="303">
        <f t="shared" si="162"/>
        <v>0</v>
      </c>
      <c r="Q532" s="303">
        <f t="shared" si="163"/>
        <v>42.240747316848442</v>
      </c>
      <c r="R532" s="303">
        <f t="shared" si="156"/>
        <v>78.3</v>
      </c>
      <c r="S532" s="213">
        <f t="shared" si="157"/>
        <v>0</v>
      </c>
      <c r="T532" s="378">
        <f t="shared" si="158"/>
        <v>200</v>
      </c>
      <c r="U532" s="303">
        <f t="shared" si="164"/>
        <v>0</v>
      </c>
      <c r="V532" s="303">
        <f t="shared" si="165"/>
        <v>42.240747316848442</v>
      </c>
      <c r="W532" s="303">
        <f t="shared" si="166"/>
        <v>20.629174992833015</v>
      </c>
      <c r="X532" s="378">
        <f t="shared" si="167"/>
        <v>363.05599999999993</v>
      </c>
      <c r="Y532" s="379">
        <f t="shared" si="168"/>
        <v>7489.5457561979811</v>
      </c>
    </row>
    <row r="533" spans="1:25" x14ac:dyDescent="0.25">
      <c r="A533" s="202">
        <f>'09-2022'!A539</f>
        <v>44826.999999998719</v>
      </c>
      <c r="B533" s="362">
        <v>527.577</v>
      </c>
      <c r="C533" s="363">
        <v>28566.687215999998</v>
      </c>
      <c r="D533" s="364">
        <v>0</v>
      </c>
      <c r="E533" s="364">
        <v>0</v>
      </c>
      <c r="F533" s="239">
        <f t="shared" si="151"/>
        <v>527.577</v>
      </c>
      <c r="G533" s="239">
        <f t="shared" si="152"/>
        <v>28566.687215999998</v>
      </c>
      <c r="H533" s="216">
        <f>'09-2022'!P539</f>
        <v>0</v>
      </c>
      <c r="I533" s="307">
        <f t="shared" si="153"/>
        <v>527.577</v>
      </c>
      <c r="J533" s="303">
        <f t="shared" si="154"/>
        <v>54.146953366048933</v>
      </c>
      <c r="K533" s="338">
        <v>6.75</v>
      </c>
      <c r="L533" s="308">
        <f t="shared" si="155"/>
        <v>78.3</v>
      </c>
      <c r="M533" s="303">
        <f t="shared" si="159"/>
        <v>0</v>
      </c>
      <c r="N533" s="303">
        <f t="shared" si="160"/>
        <v>22.532288138438037</v>
      </c>
      <c r="O533" s="303">
        <f t="shared" si="161"/>
        <v>0</v>
      </c>
      <c r="P533" s="303">
        <f t="shared" si="162"/>
        <v>0</v>
      </c>
      <c r="Q533" s="303">
        <f t="shared" si="163"/>
        <v>42.240747316848442</v>
      </c>
      <c r="R533" s="303">
        <f t="shared" si="156"/>
        <v>78.3</v>
      </c>
      <c r="S533" s="213">
        <f t="shared" si="157"/>
        <v>0</v>
      </c>
      <c r="T533" s="378">
        <f t="shared" si="158"/>
        <v>200</v>
      </c>
      <c r="U533" s="303">
        <f t="shared" si="164"/>
        <v>0</v>
      </c>
      <c r="V533" s="303">
        <f t="shared" si="165"/>
        <v>42.240747316848442</v>
      </c>
      <c r="W533" s="303">
        <f t="shared" si="166"/>
        <v>11.906206049200492</v>
      </c>
      <c r="X533" s="378">
        <f t="shared" si="167"/>
        <v>327.577</v>
      </c>
      <c r="Y533" s="379">
        <f t="shared" si="168"/>
        <v>3900.1992589789493</v>
      </c>
    </row>
    <row r="534" spans="1:25" x14ac:dyDescent="0.25">
      <c r="A534" s="202">
        <f>'09-2022'!A540</f>
        <v>44827.041666665384</v>
      </c>
      <c r="B534" s="360">
        <v>498.11400000000003</v>
      </c>
      <c r="C534" s="361">
        <v>24355.783535999999</v>
      </c>
      <c r="D534" s="364">
        <v>0</v>
      </c>
      <c r="E534" s="364">
        <v>0</v>
      </c>
      <c r="F534" s="239">
        <f t="shared" si="151"/>
        <v>498.11400000000003</v>
      </c>
      <c r="G534" s="239">
        <f t="shared" si="152"/>
        <v>24355.783535999999</v>
      </c>
      <c r="H534" s="216">
        <f>'09-2022'!P540</f>
        <v>0</v>
      </c>
      <c r="I534" s="307">
        <f t="shared" si="153"/>
        <v>498.11400000000003</v>
      </c>
      <c r="J534" s="303">
        <f t="shared" si="154"/>
        <v>48.896002794541005</v>
      </c>
      <c r="K534" s="338">
        <v>6.47</v>
      </c>
      <c r="L534" s="308">
        <f t="shared" si="155"/>
        <v>75.387999999999991</v>
      </c>
      <c r="M534" s="303">
        <f t="shared" si="159"/>
        <v>0</v>
      </c>
      <c r="N534" s="303">
        <f t="shared" si="160"/>
        <v>22.532288138438037</v>
      </c>
      <c r="O534" s="303">
        <f t="shared" si="161"/>
        <v>0</v>
      </c>
      <c r="P534" s="303">
        <f t="shared" si="162"/>
        <v>0</v>
      </c>
      <c r="Q534" s="303">
        <f t="shared" si="163"/>
        <v>42.240747316848442</v>
      </c>
      <c r="R534" s="303">
        <f t="shared" si="156"/>
        <v>75.387999999999991</v>
      </c>
      <c r="S534" s="213">
        <f t="shared" si="157"/>
        <v>0</v>
      </c>
      <c r="T534" s="378">
        <f t="shared" si="158"/>
        <v>200</v>
      </c>
      <c r="U534" s="303">
        <f t="shared" si="164"/>
        <v>0</v>
      </c>
      <c r="V534" s="303">
        <f t="shared" si="165"/>
        <v>42.240747316848442</v>
      </c>
      <c r="W534" s="303">
        <f t="shared" si="166"/>
        <v>6.6552554776925632</v>
      </c>
      <c r="X534" s="378">
        <f t="shared" si="167"/>
        <v>298.11400000000003</v>
      </c>
      <c r="Y534" s="379">
        <f t="shared" si="168"/>
        <v>1984.024831476841</v>
      </c>
    </row>
    <row r="535" spans="1:25" x14ac:dyDescent="0.25">
      <c r="A535" s="202">
        <f>'09-2022'!A541</f>
        <v>44827.083333332048</v>
      </c>
      <c r="B535" s="362">
        <v>482.91300000000001</v>
      </c>
      <c r="C535" s="363">
        <v>22135.123574000001</v>
      </c>
      <c r="D535" s="364">
        <v>0</v>
      </c>
      <c r="E535" s="364">
        <v>0</v>
      </c>
      <c r="F535" s="239">
        <f t="shared" si="151"/>
        <v>482.91300000000001</v>
      </c>
      <c r="G535" s="239">
        <f t="shared" si="152"/>
        <v>22135.123574000001</v>
      </c>
      <c r="H535" s="216">
        <f>'09-2022'!P541</f>
        <v>0</v>
      </c>
      <c r="I535" s="307">
        <f t="shared" si="153"/>
        <v>482.91300000000001</v>
      </c>
      <c r="J535" s="303">
        <f t="shared" si="154"/>
        <v>45.836669491191998</v>
      </c>
      <c r="K535" s="338">
        <v>6.47</v>
      </c>
      <c r="L535" s="308">
        <f t="shared" si="155"/>
        <v>75.387999999999991</v>
      </c>
      <c r="M535" s="303">
        <f t="shared" si="159"/>
        <v>0</v>
      </c>
      <c r="N535" s="303">
        <f t="shared" si="160"/>
        <v>22.532288138438037</v>
      </c>
      <c r="O535" s="303">
        <f t="shared" si="161"/>
        <v>0</v>
      </c>
      <c r="P535" s="303">
        <f t="shared" si="162"/>
        <v>0</v>
      </c>
      <c r="Q535" s="303">
        <f t="shared" si="163"/>
        <v>42.240747316848442</v>
      </c>
      <c r="R535" s="303">
        <f t="shared" si="156"/>
        <v>75.387999999999991</v>
      </c>
      <c r="S535" s="213">
        <f t="shared" si="157"/>
        <v>0</v>
      </c>
      <c r="T535" s="378">
        <f t="shared" si="158"/>
        <v>200</v>
      </c>
      <c r="U535" s="303">
        <f t="shared" si="164"/>
        <v>0</v>
      </c>
      <c r="V535" s="303">
        <f t="shared" si="165"/>
        <v>42.240747316848442</v>
      </c>
      <c r="W535" s="303">
        <f t="shared" si="166"/>
        <v>3.5959221743435563</v>
      </c>
      <c r="X535" s="378">
        <f t="shared" si="167"/>
        <v>282.91300000000001</v>
      </c>
      <c r="Y535" s="379">
        <f t="shared" si="168"/>
        <v>1017.3331301100586</v>
      </c>
    </row>
    <row r="536" spans="1:25" x14ac:dyDescent="0.25">
      <c r="A536" s="202">
        <f>'09-2022'!A542</f>
        <v>44827.124999998712</v>
      </c>
      <c r="B536" s="362">
        <v>472.41900000000004</v>
      </c>
      <c r="C536" s="363">
        <v>20733.278924999999</v>
      </c>
      <c r="D536" s="364">
        <v>0</v>
      </c>
      <c r="E536" s="364">
        <v>0</v>
      </c>
      <c r="F536" s="239">
        <f t="shared" si="151"/>
        <v>472.41900000000004</v>
      </c>
      <c r="G536" s="239">
        <f t="shared" si="152"/>
        <v>20733.278924999999</v>
      </c>
      <c r="H536" s="216">
        <f>'09-2022'!P542</f>
        <v>0</v>
      </c>
      <c r="I536" s="307">
        <f t="shared" si="153"/>
        <v>472.41900000000004</v>
      </c>
      <c r="J536" s="303">
        <f t="shared" si="154"/>
        <v>43.887478964647904</v>
      </c>
      <c r="K536" s="338">
        <v>6.47</v>
      </c>
      <c r="L536" s="308">
        <f t="shared" si="155"/>
        <v>75.387999999999991</v>
      </c>
      <c r="M536" s="303">
        <f t="shared" si="159"/>
        <v>0</v>
      </c>
      <c r="N536" s="303">
        <f t="shared" si="160"/>
        <v>22.532288138438037</v>
      </c>
      <c r="O536" s="303">
        <f t="shared" si="161"/>
        <v>0</v>
      </c>
      <c r="P536" s="303">
        <f t="shared" si="162"/>
        <v>0</v>
      </c>
      <c r="Q536" s="303">
        <f t="shared" si="163"/>
        <v>42.240747316848442</v>
      </c>
      <c r="R536" s="303">
        <f t="shared" si="156"/>
        <v>75.387999999999991</v>
      </c>
      <c r="S536" s="213">
        <f t="shared" si="157"/>
        <v>0</v>
      </c>
      <c r="T536" s="378">
        <f t="shared" si="158"/>
        <v>200</v>
      </c>
      <c r="U536" s="303">
        <f t="shared" si="164"/>
        <v>0</v>
      </c>
      <c r="V536" s="303">
        <f t="shared" si="165"/>
        <v>42.240747316848442</v>
      </c>
      <c r="W536" s="303">
        <f t="shared" si="166"/>
        <v>1.6467316477994629</v>
      </c>
      <c r="X536" s="378">
        <f t="shared" si="167"/>
        <v>272.41900000000004</v>
      </c>
      <c r="Y536" s="379">
        <f t="shared" si="168"/>
        <v>448.60098876188192</v>
      </c>
    </row>
    <row r="537" spans="1:25" x14ac:dyDescent="0.25">
      <c r="A537" s="202">
        <f>'09-2022'!A543</f>
        <v>44827.166666665376</v>
      </c>
      <c r="B537" s="362">
        <v>469.68700000000001</v>
      </c>
      <c r="C537" s="363">
        <v>20450.901623000002</v>
      </c>
      <c r="D537" s="364">
        <v>0</v>
      </c>
      <c r="E537" s="364">
        <v>0</v>
      </c>
      <c r="F537" s="239">
        <f t="shared" si="151"/>
        <v>469.68700000000001</v>
      </c>
      <c r="G537" s="239">
        <f t="shared" si="152"/>
        <v>20450.901623000002</v>
      </c>
      <c r="H537" s="216">
        <f>'09-2022'!P543</f>
        <v>0</v>
      </c>
      <c r="I537" s="307">
        <f t="shared" si="153"/>
        <v>469.68700000000001</v>
      </c>
      <c r="J537" s="303">
        <f t="shared" si="154"/>
        <v>43.541553466457451</v>
      </c>
      <c r="K537" s="338">
        <v>6.47</v>
      </c>
      <c r="L537" s="308">
        <f t="shared" si="155"/>
        <v>75.387999999999991</v>
      </c>
      <c r="M537" s="303">
        <f t="shared" si="159"/>
        <v>0</v>
      </c>
      <c r="N537" s="303">
        <f t="shared" si="160"/>
        <v>22.532288138438037</v>
      </c>
      <c r="O537" s="303">
        <f t="shared" si="161"/>
        <v>0</v>
      </c>
      <c r="P537" s="303">
        <f t="shared" si="162"/>
        <v>0</v>
      </c>
      <c r="Q537" s="303">
        <f t="shared" si="163"/>
        <v>42.240747316848442</v>
      </c>
      <c r="R537" s="303">
        <f t="shared" si="156"/>
        <v>75.387999999999991</v>
      </c>
      <c r="S537" s="213">
        <f t="shared" si="157"/>
        <v>0</v>
      </c>
      <c r="T537" s="378">
        <f t="shared" si="158"/>
        <v>200</v>
      </c>
      <c r="U537" s="303">
        <f t="shared" si="164"/>
        <v>0</v>
      </c>
      <c r="V537" s="303">
        <f t="shared" si="165"/>
        <v>42.240747316848442</v>
      </c>
      <c r="W537" s="303">
        <f t="shared" si="166"/>
        <v>1.3008061496090093</v>
      </c>
      <c r="X537" s="378">
        <f t="shared" si="167"/>
        <v>269.68700000000001</v>
      </c>
      <c r="Y537" s="379">
        <f t="shared" si="168"/>
        <v>350.81050806960491</v>
      </c>
    </row>
    <row r="538" spans="1:25" x14ac:dyDescent="0.25">
      <c r="A538" s="202">
        <f>'09-2022'!A544</f>
        <v>44827.208333332041</v>
      </c>
      <c r="B538" s="362">
        <v>474.10399999999998</v>
      </c>
      <c r="C538" s="363">
        <v>20756.709336</v>
      </c>
      <c r="D538" s="364">
        <v>0</v>
      </c>
      <c r="E538" s="364">
        <v>0</v>
      </c>
      <c r="F538" s="239">
        <f t="shared" si="151"/>
        <v>474.10399999999998</v>
      </c>
      <c r="G538" s="239">
        <f t="shared" si="152"/>
        <v>20756.709336</v>
      </c>
      <c r="H538" s="216">
        <f>'09-2022'!P544</f>
        <v>0</v>
      </c>
      <c r="I538" s="307">
        <f t="shared" si="153"/>
        <v>474.10399999999998</v>
      </c>
      <c r="J538" s="303">
        <f t="shared" si="154"/>
        <v>43.780920085044635</v>
      </c>
      <c r="K538" s="338">
        <v>6.47</v>
      </c>
      <c r="L538" s="308">
        <f t="shared" si="155"/>
        <v>75.387999999999991</v>
      </c>
      <c r="M538" s="303">
        <f t="shared" si="159"/>
        <v>0</v>
      </c>
      <c r="N538" s="303">
        <f t="shared" si="160"/>
        <v>22.532288138438037</v>
      </c>
      <c r="O538" s="303">
        <f t="shared" si="161"/>
        <v>0</v>
      </c>
      <c r="P538" s="303">
        <f t="shared" si="162"/>
        <v>0</v>
      </c>
      <c r="Q538" s="303">
        <f t="shared" si="163"/>
        <v>42.240747316848442</v>
      </c>
      <c r="R538" s="303">
        <f t="shared" si="156"/>
        <v>75.387999999999991</v>
      </c>
      <c r="S538" s="213">
        <f t="shared" si="157"/>
        <v>0</v>
      </c>
      <c r="T538" s="378">
        <f t="shared" si="158"/>
        <v>200</v>
      </c>
      <c r="U538" s="303">
        <f t="shared" si="164"/>
        <v>0</v>
      </c>
      <c r="V538" s="303">
        <f t="shared" si="165"/>
        <v>42.240747316848442</v>
      </c>
      <c r="W538" s="303">
        <f t="shared" si="166"/>
        <v>1.540172768196193</v>
      </c>
      <c r="X538" s="378">
        <f t="shared" si="167"/>
        <v>274.10399999999998</v>
      </c>
      <c r="Y538" s="379">
        <f t="shared" si="168"/>
        <v>422.16751645364928</v>
      </c>
    </row>
    <row r="539" spans="1:25" x14ac:dyDescent="0.25">
      <c r="A539" s="202">
        <f>'09-2022'!A545</f>
        <v>44827.249999998705</v>
      </c>
      <c r="B539" s="362">
        <v>490.86399999999998</v>
      </c>
      <c r="C539" s="363">
        <v>24307.847224000001</v>
      </c>
      <c r="D539" s="364">
        <v>0</v>
      </c>
      <c r="E539" s="364">
        <v>0</v>
      </c>
      <c r="F539" s="239">
        <f t="shared" si="151"/>
        <v>490.86399999999998</v>
      </c>
      <c r="G539" s="239">
        <f t="shared" si="152"/>
        <v>24307.847224000001</v>
      </c>
      <c r="H539" s="216">
        <f>'09-2022'!P545</f>
        <v>0</v>
      </c>
      <c r="I539" s="307">
        <f t="shared" si="153"/>
        <v>490.86399999999998</v>
      </c>
      <c r="J539" s="303">
        <f t="shared" si="154"/>
        <v>49.520533638645333</v>
      </c>
      <c r="K539" s="338">
        <v>6.47</v>
      </c>
      <c r="L539" s="308">
        <f t="shared" si="155"/>
        <v>75.387999999999991</v>
      </c>
      <c r="M539" s="303">
        <f t="shared" si="159"/>
        <v>0</v>
      </c>
      <c r="N539" s="303">
        <f t="shared" si="160"/>
        <v>22.532288138438037</v>
      </c>
      <c r="O539" s="303">
        <f t="shared" si="161"/>
        <v>0</v>
      </c>
      <c r="P539" s="303">
        <f t="shared" si="162"/>
        <v>0</v>
      </c>
      <c r="Q539" s="303">
        <f t="shared" si="163"/>
        <v>42.240747316848442</v>
      </c>
      <c r="R539" s="303">
        <f t="shared" si="156"/>
        <v>75.387999999999991</v>
      </c>
      <c r="S539" s="213">
        <f t="shared" si="157"/>
        <v>0</v>
      </c>
      <c r="T539" s="378">
        <f t="shared" si="158"/>
        <v>200</v>
      </c>
      <c r="U539" s="303">
        <f t="shared" si="164"/>
        <v>0</v>
      </c>
      <c r="V539" s="303">
        <f t="shared" si="165"/>
        <v>42.240747316848442</v>
      </c>
      <c r="W539" s="303">
        <f t="shared" si="166"/>
        <v>7.279786321796891</v>
      </c>
      <c r="X539" s="378">
        <f t="shared" si="167"/>
        <v>290.86399999999998</v>
      </c>
      <c r="Y539" s="379">
        <f t="shared" si="168"/>
        <v>2117.4277687031308</v>
      </c>
    </row>
    <row r="540" spans="1:25" x14ac:dyDescent="0.25">
      <c r="A540" s="202">
        <f>'09-2022'!A546</f>
        <v>44827.291666665369</v>
      </c>
      <c r="B540" s="362">
        <v>524.33399999999995</v>
      </c>
      <c r="C540" s="363">
        <v>33834.459318000001</v>
      </c>
      <c r="D540" s="364">
        <v>0</v>
      </c>
      <c r="E540" s="364">
        <v>0</v>
      </c>
      <c r="F540" s="239">
        <f t="shared" si="151"/>
        <v>524.33399999999995</v>
      </c>
      <c r="G540" s="239">
        <f t="shared" si="152"/>
        <v>33834.459318000001</v>
      </c>
      <c r="H540" s="216">
        <f>'09-2022'!P546</f>
        <v>0</v>
      </c>
      <c r="I540" s="307">
        <f t="shared" si="153"/>
        <v>524.33399999999995</v>
      </c>
      <c r="J540" s="303">
        <f t="shared" si="154"/>
        <v>64.528448122761461</v>
      </c>
      <c r="K540" s="338">
        <v>6.47</v>
      </c>
      <c r="L540" s="308">
        <f t="shared" si="155"/>
        <v>75.387999999999991</v>
      </c>
      <c r="M540" s="303">
        <f t="shared" si="159"/>
        <v>0</v>
      </c>
      <c r="N540" s="303">
        <f t="shared" si="160"/>
        <v>22.532288138438037</v>
      </c>
      <c r="O540" s="303">
        <f t="shared" si="161"/>
        <v>0</v>
      </c>
      <c r="P540" s="303">
        <f t="shared" si="162"/>
        <v>0</v>
      </c>
      <c r="Q540" s="303">
        <f t="shared" si="163"/>
        <v>42.240747316848442</v>
      </c>
      <c r="R540" s="303">
        <f t="shared" si="156"/>
        <v>75.387999999999991</v>
      </c>
      <c r="S540" s="213">
        <f t="shared" si="157"/>
        <v>0</v>
      </c>
      <c r="T540" s="378">
        <f t="shared" si="158"/>
        <v>200</v>
      </c>
      <c r="U540" s="303">
        <f t="shared" si="164"/>
        <v>0</v>
      </c>
      <c r="V540" s="303">
        <f t="shared" si="165"/>
        <v>42.240747316848442</v>
      </c>
      <c r="W540" s="303">
        <f t="shared" si="166"/>
        <v>22.287700805913019</v>
      </c>
      <c r="X540" s="378">
        <f t="shared" si="167"/>
        <v>324.33399999999995</v>
      </c>
      <c r="Y540" s="379">
        <f t="shared" si="168"/>
        <v>7228.6591531849917</v>
      </c>
    </row>
    <row r="541" spans="1:25" x14ac:dyDescent="0.25">
      <c r="A541" s="202">
        <f>'09-2022'!A547</f>
        <v>44827.333333332033</v>
      </c>
      <c r="B541" s="362">
        <v>551.00400000000002</v>
      </c>
      <c r="C541" s="363">
        <v>35893.769808000005</v>
      </c>
      <c r="D541" s="364">
        <v>0</v>
      </c>
      <c r="E541" s="364">
        <v>0</v>
      </c>
      <c r="F541" s="239">
        <f t="shared" si="151"/>
        <v>551.00400000000002</v>
      </c>
      <c r="G541" s="239">
        <f t="shared" si="152"/>
        <v>35893.769808000005</v>
      </c>
      <c r="H541" s="216">
        <f>'09-2022'!P547</f>
        <v>0</v>
      </c>
      <c r="I541" s="307">
        <f t="shared" si="153"/>
        <v>551.00400000000002</v>
      </c>
      <c r="J541" s="303">
        <f t="shared" si="154"/>
        <v>65.14248500555351</v>
      </c>
      <c r="K541" s="338">
        <v>6.47</v>
      </c>
      <c r="L541" s="308">
        <f t="shared" si="155"/>
        <v>75.387999999999991</v>
      </c>
      <c r="M541" s="303">
        <f t="shared" si="159"/>
        <v>0</v>
      </c>
      <c r="N541" s="303">
        <f t="shared" si="160"/>
        <v>22.532288138438037</v>
      </c>
      <c r="O541" s="303">
        <f t="shared" si="161"/>
        <v>0</v>
      </c>
      <c r="P541" s="303">
        <f t="shared" si="162"/>
        <v>0</v>
      </c>
      <c r="Q541" s="303">
        <f t="shared" si="163"/>
        <v>42.240747316848442</v>
      </c>
      <c r="R541" s="303">
        <f t="shared" si="156"/>
        <v>75.387999999999991</v>
      </c>
      <c r="S541" s="213">
        <f t="shared" si="157"/>
        <v>0</v>
      </c>
      <c r="T541" s="378">
        <f t="shared" si="158"/>
        <v>200</v>
      </c>
      <c r="U541" s="303">
        <f t="shared" si="164"/>
        <v>0</v>
      </c>
      <c r="V541" s="303">
        <f t="shared" si="165"/>
        <v>42.240747316848442</v>
      </c>
      <c r="W541" s="303">
        <f t="shared" si="166"/>
        <v>22.901737688705069</v>
      </c>
      <c r="X541" s="378">
        <f t="shared" si="167"/>
        <v>351.00400000000002</v>
      </c>
      <c r="Y541" s="379">
        <f t="shared" si="168"/>
        <v>8038.6015356862345</v>
      </c>
    </row>
    <row r="542" spans="1:25" x14ac:dyDescent="0.25">
      <c r="A542" s="202">
        <f>'09-2022'!A548</f>
        <v>44827.374999998698</v>
      </c>
      <c r="B542" s="362">
        <v>557.23400000000004</v>
      </c>
      <c r="C542" s="363">
        <v>31351.755840000002</v>
      </c>
      <c r="D542" s="364">
        <v>0</v>
      </c>
      <c r="E542" s="364">
        <v>0</v>
      </c>
      <c r="F542" s="239">
        <f t="shared" si="151"/>
        <v>557.23400000000004</v>
      </c>
      <c r="G542" s="239">
        <f t="shared" si="152"/>
        <v>31351.755840000002</v>
      </c>
      <c r="H542" s="216">
        <f>'09-2022'!P548</f>
        <v>0</v>
      </c>
      <c r="I542" s="307">
        <f t="shared" si="153"/>
        <v>557.23400000000004</v>
      </c>
      <c r="J542" s="303">
        <f t="shared" si="154"/>
        <v>56.263178198028115</v>
      </c>
      <c r="K542" s="338">
        <v>6.47</v>
      </c>
      <c r="L542" s="308">
        <f t="shared" si="155"/>
        <v>75.387999999999991</v>
      </c>
      <c r="M542" s="303">
        <f t="shared" si="159"/>
        <v>0</v>
      </c>
      <c r="N542" s="303">
        <f t="shared" si="160"/>
        <v>22.532288138438037</v>
      </c>
      <c r="O542" s="303">
        <f t="shared" si="161"/>
        <v>0</v>
      </c>
      <c r="P542" s="303">
        <f t="shared" si="162"/>
        <v>0</v>
      </c>
      <c r="Q542" s="303">
        <f t="shared" si="163"/>
        <v>42.240747316848442</v>
      </c>
      <c r="R542" s="303">
        <f t="shared" si="156"/>
        <v>75.387999999999991</v>
      </c>
      <c r="S542" s="213">
        <f t="shared" si="157"/>
        <v>0</v>
      </c>
      <c r="T542" s="378">
        <f t="shared" si="158"/>
        <v>200</v>
      </c>
      <c r="U542" s="303">
        <f t="shared" si="164"/>
        <v>0</v>
      </c>
      <c r="V542" s="303">
        <f t="shared" si="165"/>
        <v>42.240747316848442</v>
      </c>
      <c r="W542" s="303">
        <f t="shared" si="166"/>
        <v>14.022430881179673</v>
      </c>
      <c r="X542" s="378">
        <f t="shared" si="167"/>
        <v>357.23400000000004</v>
      </c>
      <c r="Y542" s="379">
        <f t="shared" si="168"/>
        <v>5009.2890734073399</v>
      </c>
    </row>
    <row r="543" spans="1:25" x14ac:dyDescent="0.25">
      <c r="A543" s="202">
        <f>'09-2022'!A549</f>
        <v>44827.416666665362</v>
      </c>
      <c r="B543" s="362">
        <v>560.072</v>
      </c>
      <c r="C543" s="363">
        <v>31242.246520000001</v>
      </c>
      <c r="D543" s="364">
        <v>0</v>
      </c>
      <c r="E543" s="364">
        <v>0</v>
      </c>
      <c r="F543" s="239">
        <f t="shared" si="151"/>
        <v>560.072</v>
      </c>
      <c r="G543" s="239">
        <f t="shared" si="152"/>
        <v>31242.246520000001</v>
      </c>
      <c r="H543" s="216">
        <f>'09-2022'!P549</f>
        <v>0</v>
      </c>
      <c r="I543" s="307">
        <f t="shared" si="153"/>
        <v>560.072</v>
      </c>
      <c r="J543" s="303">
        <f t="shared" si="154"/>
        <v>55.782553885928955</v>
      </c>
      <c r="K543" s="338">
        <v>6.47</v>
      </c>
      <c r="L543" s="308">
        <f t="shared" si="155"/>
        <v>75.387999999999991</v>
      </c>
      <c r="M543" s="303">
        <f t="shared" si="159"/>
        <v>0</v>
      </c>
      <c r="N543" s="303">
        <f t="shared" si="160"/>
        <v>22.532288138438037</v>
      </c>
      <c r="O543" s="303">
        <f t="shared" si="161"/>
        <v>0</v>
      </c>
      <c r="P543" s="303">
        <f t="shared" si="162"/>
        <v>0</v>
      </c>
      <c r="Q543" s="303">
        <f t="shared" si="163"/>
        <v>42.240747316848442</v>
      </c>
      <c r="R543" s="303">
        <f t="shared" si="156"/>
        <v>75.387999999999991</v>
      </c>
      <c r="S543" s="213">
        <f t="shared" si="157"/>
        <v>0</v>
      </c>
      <c r="T543" s="378">
        <f t="shared" si="158"/>
        <v>200</v>
      </c>
      <c r="U543" s="303">
        <f t="shared" si="164"/>
        <v>0</v>
      </c>
      <c r="V543" s="303">
        <f t="shared" si="165"/>
        <v>42.240747316848442</v>
      </c>
      <c r="W543" s="303">
        <f t="shared" si="166"/>
        <v>13.541806569080514</v>
      </c>
      <c r="X543" s="378">
        <f t="shared" si="167"/>
        <v>360.072</v>
      </c>
      <c r="Y543" s="379">
        <f t="shared" si="168"/>
        <v>4876.0253749419589</v>
      </c>
    </row>
    <row r="544" spans="1:25" x14ac:dyDescent="0.25">
      <c r="A544" s="202">
        <f>'09-2022'!A550</f>
        <v>44827.458333332026</v>
      </c>
      <c r="B544" s="362">
        <v>564.61400000000003</v>
      </c>
      <c r="C544" s="363">
        <v>32785.657549999996</v>
      </c>
      <c r="D544" s="364">
        <v>0</v>
      </c>
      <c r="E544" s="364">
        <v>0</v>
      </c>
      <c r="F544" s="239">
        <f t="shared" si="151"/>
        <v>564.61400000000003</v>
      </c>
      <c r="G544" s="239">
        <f t="shared" si="152"/>
        <v>32785.657549999996</v>
      </c>
      <c r="H544" s="216">
        <f>'09-2022'!P550</f>
        <v>0</v>
      </c>
      <c r="I544" s="307">
        <f t="shared" si="153"/>
        <v>564.61400000000003</v>
      </c>
      <c r="J544" s="303">
        <f t="shared" si="154"/>
        <v>58.067383291948119</v>
      </c>
      <c r="K544" s="338">
        <v>6.47</v>
      </c>
      <c r="L544" s="308">
        <f t="shared" si="155"/>
        <v>75.387999999999991</v>
      </c>
      <c r="M544" s="303">
        <f t="shared" si="159"/>
        <v>0</v>
      </c>
      <c r="N544" s="303">
        <f t="shared" si="160"/>
        <v>22.532288138438037</v>
      </c>
      <c r="O544" s="303">
        <f t="shared" si="161"/>
        <v>0</v>
      </c>
      <c r="P544" s="303">
        <f t="shared" si="162"/>
        <v>0</v>
      </c>
      <c r="Q544" s="303">
        <f t="shared" si="163"/>
        <v>42.240747316848442</v>
      </c>
      <c r="R544" s="303">
        <f t="shared" si="156"/>
        <v>75.387999999999991</v>
      </c>
      <c r="S544" s="213">
        <f t="shared" si="157"/>
        <v>0</v>
      </c>
      <c r="T544" s="378">
        <f t="shared" si="158"/>
        <v>200</v>
      </c>
      <c r="U544" s="303">
        <f t="shared" si="164"/>
        <v>0</v>
      </c>
      <c r="V544" s="303">
        <f t="shared" si="165"/>
        <v>42.240747316848442</v>
      </c>
      <c r="W544" s="303">
        <f t="shared" si="166"/>
        <v>15.826635975099677</v>
      </c>
      <c r="X544" s="378">
        <f t="shared" si="167"/>
        <v>364.61400000000003</v>
      </c>
      <c r="Y544" s="379">
        <f t="shared" si="168"/>
        <v>5770.6130494249937</v>
      </c>
    </row>
    <row r="545" spans="1:25" x14ac:dyDescent="0.25">
      <c r="A545" s="202">
        <f>'09-2022'!A551</f>
        <v>44827.49999999869</v>
      </c>
      <c r="B545" s="362">
        <v>567.62099999999998</v>
      </c>
      <c r="C545" s="363">
        <v>31866.944796000003</v>
      </c>
      <c r="D545" s="364">
        <v>0</v>
      </c>
      <c r="E545" s="364">
        <v>0</v>
      </c>
      <c r="F545" s="239">
        <f t="shared" si="151"/>
        <v>567.62099999999998</v>
      </c>
      <c r="G545" s="239">
        <f t="shared" si="152"/>
        <v>31866.944796000003</v>
      </c>
      <c r="H545" s="216">
        <f>'09-2022'!P551</f>
        <v>0</v>
      </c>
      <c r="I545" s="307">
        <f t="shared" si="153"/>
        <v>567.62099999999998</v>
      </c>
      <c r="J545" s="303">
        <f t="shared" si="154"/>
        <v>56.141236487022155</v>
      </c>
      <c r="K545" s="338">
        <v>6.47</v>
      </c>
      <c r="L545" s="308">
        <f t="shared" si="155"/>
        <v>75.387999999999991</v>
      </c>
      <c r="M545" s="303">
        <f t="shared" si="159"/>
        <v>0</v>
      </c>
      <c r="N545" s="303">
        <f t="shared" si="160"/>
        <v>22.532288138438037</v>
      </c>
      <c r="O545" s="303">
        <f t="shared" si="161"/>
        <v>0</v>
      </c>
      <c r="P545" s="303">
        <f t="shared" si="162"/>
        <v>0</v>
      </c>
      <c r="Q545" s="303">
        <f t="shared" si="163"/>
        <v>42.240747316848442</v>
      </c>
      <c r="R545" s="303">
        <f t="shared" si="156"/>
        <v>75.387999999999991</v>
      </c>
      <c r="S545" s="213">
        <f t="shared" si="157"/>
        <v>0</v>
      </c>
      <c r="T545" s="378">
        <f t="shared" si="158"/>
        <v>200</v>
      </c>
      <c r="U545" s="303">
        <f t="shared" si="164"/>
        <v>0</v>
      </c>
      <c r="V545" s="303">
        <f t="shared" si="165"/>
        <v>42.240747316848442</v>
      </c>
      <c r="W545" s="303">
        <f t="shared" si="166"/>
        <v>13.900489170173714</v>
      </c>
      <c r="X545" s="378">
        <f t="shared" si="167"/>
        <v>367.62099999999998</v>
      </c>
      <c r="Y545" s="379">
        <f t="shared" si="168"/>
        <v>5110.1117292284307</v>
      </c>
    </row>
    <row r="546" spans="1:25" x14ac:dyDescent="0.25">
      <c r="A546" s="202">
        <f>'09-2022'!A552</f>
        <v>44827.541666665355</v>
      </c>
      <c r="B546" s="362">
        <v>571.73900000000003</v>
      </c>
      <c r="C546" s="363">
        <v>32491.452971999999</v>
      </c>
      <c r="D546" s="364">
        <v>0</v>
      </c>
      <c r="E546" s="364">
        <v>0</v>
      </c>
      <c r="F546" s="239">
        <f t="shared" si="151"/>
        <v>571.73900000000003</v>
      </c>
      <c r="G546" s="239">
        <f t="shared" si="152"/>
        <v>32491.452971999999</v>
      </c>
      <c r="H546" s="216">
        <f>'09-2022'!P552</f>
        <v>0</v>
      </c>
      <c r="I546" s="307">
        <f t="shared" si="153"/>
        <v>571.73900000000003</v>
      </c>
      <c r="J546" s="303">
        <f t="shared" si="154"/>
        <v>56.829170254259367</v>
      </c>
      <c r="K546" s="338">
        <v>6.47</v>
      </c>
      <c r="L546" s="308">
        <f t="shared" si="155"/>
        <v>75.387999999999991</v>
      </c>
      <c r="M546" s="303">
        <f t="shared" si="159"/>
        <v>0</v>
      </c>
      <c r="N546" s="303">
        <f t="shared" si="160"/>
        <v>22.532288138438037</v>
      </c>
      <c r="O546" s="303">
        <f t="shared" si="161"/>
        <v>0</v>
      </c>
      <c r="P546" s="303">
        <f t="shared" si="162"/>
        <v>0</v>
      </c>
      <c r="Q546" s="303">
        <f t="shared" si="163"/>
        <v>42.240747316848442</v>
      </c>
      <c r="R546" s="303">
        <f t="shared" si="156"/>
        <v>75.387999999999991</v>
      </c>
      <c r="S546" s="213">
        <f t="shared" si="157"/>
        <v>0</v>
      </c>
      <c r="T546" s="378">
        <f t="shared" si="158"/>
        <v>200</v>
      </c>
      <c r="U546" s="303">
        <f t="shared" si="164"/>
        <v>0</v>
      </c>
      <c r="V546" s="303">
        <f t="shared" si="165"/>
        <v>42.240747316848442</v>
      </c>
      <c r="W546" s="303">
        <f t="shared" si="166"/>
        <v>14.588422937410925</v>
      </c>
      <c r="X546" s="378">
        <f t="shared" si="167"/>
        <v>371.73900000000003</v>
      </c>
      <c r="Y546" s="379">
        <f t="shared" si="168"/>
        <v>5423.0857543302009</v>
      </c>
    </row>
    <row r="547" spans="1:25" x14ac:dyDescent="0.25">
      <c r="A547" s="202">
        <f>'09-2022'!A553</f>
        <v>44827.583333332019</v>
      </c>
      <c r="B547" s="362">
        <v>572.92499999999995</v>
      </c>
      <c r="C547" s="363">
        <v>33128.062125000004</v>
      </c>
      <c r="D547" s="364">
        <v>0</v>
      </c>
      <c r="E547" s="364">
        <v>0</v>
      </c>
      <c r="F547" s="239">
        <f t="shared" si="151"/>
        <v>572.92499999999995</v>
      </c>
      <c r="G547" s="239">
        <f t="shared" si="152"/>
        <v>33128.062125000004</v>
      </c>
      <c r="H547" s="216">
        <f>'09-2022'!P553</f>
        <v>0</v>
      </c>
      <c r="I547" s="307">
        <f t="shared" si="153"/>
        <v>572.92499999999995</v>
      </c>
      <c r="J547" s="303">
        <f t="shared" si="154"/>
        <v>57.822685560937309</v>
      </c>
      <c r="K547" s="338">
        <v>6.47</v>
      </c>
      <c r="L547" s="308">
        <f t="shared" si="155"/>
        <v>75.387999999999991</v>
      </c>
      <c r="M547" s="303">
        <f t="shared" si="159"/>
        <v>0</v>
      </c>
      <c r="N547" s="303">
        <f t="shared" si="160"/>
        <v>22.532288138438037</v>
      </c>
      <c r="O547" s="303">
        <f t="shared" si="161"/>
        <v>0</v>
      </c>
      <c r="P547" s="303">
        <f t="shared" si="162"/>
        <v>0</v>
      </c>
      <c r="Q547" s="303">
        <f t="shared" si="163"/>
        <v>42.240747316848442</v>
      </c>
      <c r="R547" s="303">
        <f t="shared" si="156"/>
        <v>75.387999999999991</v>
      </c>
      <c r="S547" s="213">
        <f t="shared" si="157"/>
        <v>0</v>
      </c>
      <c r="T547" s="378">
        <f t="shared" si="158"/>
        <v>200</v>
      </c>
      <c r="U547" s="303">
        <f t="shared" si="164"/>
        <v>0</v>
      </c>
      <c r="V547" s="303">
        <f t="shared" si="165"/>
        <v>42.240747316848442</v>
      </c>
      <c r="W547" s="303">
        <f t="shared" si="166"/>
        <v>15.581938244088867</v>
      </c>
      <c r="X547" s="378">
        <f t="shared" si="167"/>
        <v>372.92499999999995</v>
      </c>
      <c r="Y547" s="379">
        <f t="shared" si="168"/>
        <v>5810.8943196768405</v>
      </c>
    </row>
    <row r="548" spans="1:25" x14ac:dyDescent="0.25">
      <c r="A548" s="202">
        <f>'09-2022'!A554</f>
        <v>44827.624999998683</v>
      </c>
      <c r="B548" s="362">
        <v>569.05199999999991</v>
      </c>
      <c r="C548" s="363">
        <v>32937.163172</v>
      </c>
      <c r="D548" s="364">
        <v>0</v>
      </c>
      <c r="E548" s="364">
        <v>0</v>
      </c>
      <c r="F548" s="239">
        <f t="shared" si="151"/>
        <v>569.05199999999991</v>
      </c>
      <c r="G548" s="239">
        <f t="shared" si="152"/>
        <v>32937.163172</v>
      </c>
      <c r="H548" s="216">
        <f>'09-2022'!P554</f>
        <v>0</v>
      </c>
      <c r="I548" s="307">
        <f t="shared" si="153"/>
        <v>569.05199999999991</v>
      </c>
      <c r="J548" s="303">
        <f t="shared" si="154"/>
        <v>57.88076163865518</v>
      </c>
      <c r="K548" s="338">
        <v>6.47</v>
      </c>
      <c r="L548" s="308">
        <f t="shared" si="155"/>
        <v>75.387999999999991</v>
      </c>
      <c r="M548" s="303">
        <f t="shared" si="159"/>
        <v>0</v>
      </c>
      <c r="N548" s="303">
        <f t="shared" si="160"/>
        <v>22.532288138438037</v>
      </c>
      <c r="O548" s="303">
        <f t="shared" si="161"/>
        <v>0</v>
      </c>
      <c r="P548" s="303">
        <f t="shared" si="162"/>
        <v>0</v>
      </c>
      <c r="Q548" s="303">
        <f t="shared" si="163"/>
        <v>42.240747316848442</v>
      </c>
      <c r="R548" s="303">
        <f t="shared" si="156"/>
        <v>75.387999999999991</v>
      </c>
      <c r="S548" s="213">
        <f t="shared" si="157"/>
        <v>0</v>
      </c>
      <c r="T548" s="378">
        <f t="shared" si="158"/>
        <v>200</v>
      </c>
      <c r="U548" s="303">
        <f t="shared" si="164"/>
        <v>0</v>
      </c>
      <c r="V548" s="303">
        <f t="shared" si="165"/>
        <v>42.240747316848442</v>
      </c>
      <c r="W548" s="303">
        <f t="shared" si="166"/>
        <v>15.640014321806738</v>
      </c>
      <c r="X548" s="378">
        <f t="shared" si="167"/>
        <v>369.05199999999991</v>
      </c>
      <c r="Y548" s="379">
        <f t="shared" si="168"/>
        <v>5771.9785654914194</v>
      </c>
    </row>
    <row r="549" spans="1:25" x14ac:dyDescent="0.25">
      <c r="A549" s="202">
        <f>'09-2022'!A555</f>
        <v>44827.666666665347</v>
      </c>
      <c r="B549" s="362">
        <v>570.36099999999999</v>
      </c>
      <c r="C549" s="363">
        <v>33084.617576999997</v>
      </c>
      <c r="D549" s="364">
        <v>0</v>
      </c>
      <c r="E549" s="364">
        <v>0</v>
      </c>
      <c r="F549" s="239">
        <f t="shared" si="151"/>
        <v>570.36099999999999</v>
      </c>
      <c r="G549" s="239">
        <f t="shared" si="152"/>
        <v>33084.617576999997</v>
      </c>
      <c r="H549" s="216">
        <f>'09-2022'!P555</f>
        <v>0</v>
      </c>
      <c r="I549" s="307">
        <f t="shared" si="153"/>
        <v>570.36099999999999</v>
      </c>
      <c r="J549" s="303">
        <f t="shared" si="154"/>
        <v>58.006451312414413</v>
      </c>
      <c r="K549" s="338">
        <v>6.47</v>
      </c>
      <c r="L549" s="308">
        <f t="shared" si="155"/>
        <v>75.387999999999991</v>
      </c>
      <c r="M549" s="303">
        <f t="shared" si="159"/>
        <v>0</v>
      </c>
      <c r="N549" s="303">
        <f t="shared" si="160"/>
        <v>22.532288138438037</v>
      </c>
      <c r="O549" s="303">
        <f t="shared" si="161"/>
        <v>0</v>
      </c>
      <c r="P549" s="303">
        <f t="shared" si="162"/>
        <v>0</v>
      </c>
      <c r="Q549" s="303">
        <f t="shared" si="163"/>
        <v>42.240747316848442</v>
      </c>
      <c r="R549" s="303">
        <f t="shared" si="156"/>
        <v>75.387999999999991</v>
      </c>
      <c r="S549" s="213">
        <f t="shared" si="157"/>
        <v>0</v>
      </c>
      <c r="T549" s="378">
        <f t="shared" si="158"/>
        <v>200</v>
      </c>
      <c r="U549" s="303">
        <f t="shared" si="164"/>
        <v>0</v>
      </c>
      <c r="V549" s="303">
        <f t="shared" si="165"/>
        <v>42.240747316848442</v>
      </c>
      <c r="W549" s="303">
        <f t="shared" si="166"/>
        <v>15.765703995565971</v>
      </c>
      <c r="X549" s="378">
        <f t="shared" si="167"/>
        <v>370.36099999999999</v>
      </c>
      <c r="Y549" s="379">
        <f t="shared" si="168"/>
        <v>5839.0018975018083</v>
      </c>
    </row>
    <row r="550" spans="1:25" x14ac:dyDescent="0.25">
      <c r="A550" s="202">
        <f>'09-2022'!A556</f>
        <v>44827.708333332012</v>
      </c>
      <c r="B550" s="362">
        <v>568.70000000000005</v>
      </c>
      <c r="C550" s="363">
        <v>35411.671399999999</v>
      </c>
      <c r="D550" s="364">
        <v>0</v>
      </c>
      <c r="E550" s="364">
        <v>0</v>
      </c>
      <c r="F550" s="239">
        <f t="shared" si="151"/>
        <v>568.70000000000005</v>
      </c>
      <c r="G550" s="239">
        <f t="shared" si="152"/>
        <v>35411.671399999999</v>
      </c>
      <c r="H550" s="216">
        <f>'09-2022'!P556</f>
        <v>0</v>
      </c>
      <c r="I550" s="307">
        <f t="shared" si="153"/>
        <v>568.70000000000005</v>
      </c>
      <c r="J550" s="303">
        <f t="shared" si="154"/>
        <v>62.267753472832773</v>
      </c>
      <c r="K550" s="338">
        <v>6.47</v>
      </c>
      <c r="L550" s="308">
        <f t="shared" si="155"/>
        <v>75.387999999999991</v>
      </c>
      <c r="M550" s="303">
        <f t="shared" si="159"/>
        <v>0</v>
      </c>
      <c r="N550" s="303">
        <f t="shared" si="160"/>
        <v>22.532288138438037</v>
      </c>
      <c r="O550" s="303">
        <f t="shared" si="161"/>
        <v>0</v>
      </c>
      <c r="P550" s="303">
        <f t="shared" si="162"/>
        <v>0</v>
      </c>
      <c r="Q550" s="303">
        <f t="shared" si="163"/>
        <v>42.240747316848442</v>
      </c>
      <c r="R550" s="303">
        <f t="shared" si="156"/>
        <v>75.387999999999991</v>
      </c>
      <c r="S550" s="213">
        <f t="shared" si="157"/>
        <v>0</v>
      </c>
      <c r="T550" s="378">
        <f t="shared" si="158"/>
        <v>200</v>
      </c>
      <c r="U550" s="303">
        <f t="shared" si="164"/>
        <v>0</v>
      </c>
      <c r="V550" s="303">
        <f t="shared" si="165"/>
        <v>42.240747316848442</v>
      </c>
      <c r="W550" s="303">
        <f t="shared" si="166"/>
        <v>20.027006155984331</v>
      </c>
      <c r="X550" s="378">
        <f t="shared" si="167"/>
        <v>368.70000000000005</v>
      </c>
      <c r="Y550" s="379">
        <f t="shared" si="168"/>
        <v>7383.9571697114243</v>
      </c>
    </row>
    <row r="551" spans="1:25" x14ac:dyDescent="0.25">
      <c r="A551" s="202">
        <f>'09-2022'!A557</f>
        <v>44827.749999998676</v>
      </c>
      <c r="B551" s="362">
        <v>566.50299999999993</v>
      </c>
      <c r="C551" s="363">
        <v>37643.128758999999</v>
      </c>
      <c r="D551" s="364">
        <v>0</v>
      </c>
      <c r="E551" s="364">
        <v>0</v>
      </c>
      <c r="F551" s="239">
        <f t="shared" si="151"/>
        <v>566.50299999999993</v>
      </c>
      <c r="G551" s="239">
        <f t="shared" si="152"/>
        <v>37643.128758999999</v>
      </c>
      <c r="H551" s="216">
        <f>'09-2022'!P557</f>
        <v>0</v>
      </c>
      <c r="I551" s="307">
        <f t="shared" si="153"/>
        <v>566.50299999999993</v>
      </c>
      <c r="J551" s="303">
        <f t="shared" si="154"/>
        <v>66.448242567117916</v>
      </c>
      <c r="K551" s="338">
        <v>6.47</v>
      </c>
      <c r="L551" s="308">
        <f t="shared" si="155"/>
        <v>75.387999999999991</v>
      </c>
      <c r="M551" s="303">
        <f t="shared" si="159"/>
        <v>0</v>
      </c>
      <c r="N551" s="303">
        <f t="shared" si="160"/>
        <v>22.532288138438037</v>
      </c>
      <c r="O551" s="303">
        <f t="shared" si="161"/>
        <v>0</v>
      </c>
      <c r="P551" s="303">
        <f t="shared" si="162"/>
        <v>0</v>
      </c>
      <c r="Q551" s="303">
        <f t="shared" si="163"/>
        <v>42.240747316848442</v>
      </c>
      <c r="R551" s="303">
        <f t="shared" si="156"/>
        <v>75.387999999999991</v>
      </c>
      <c r="S551" s="213">
        <f t="shared" si="157"/>
        <v>0</v>
      </c>
      <c r="T551" s="378">
        <f t="shared" si="158"/>
        <v>200</v>
      </c>
      <c r="U551" s="303">
        <f t="shared" si="164"/>
        <v>0</v>
      </c>
      <c r="V551" s="303">
        <f t="shared" si="165"/>
        <v>42.240747316848442</v>
      </c>
      <c r="W551" s="303">
        <f t="shared" si="166"/>
        <v>24.207495250269474</v>
      </c>
      <c r="X551" s="378">
        <f t="shared" si="167"/>
        <v>366.50299999999993</v>
      </c>
      <c r="Y551" s="379">
        <f t="shared" si="168"/>
        <v>8872.1196317095109</v>
      </c>
    </row>
    <row r="552" spans="1:25" x14ac:dyDescent="0.25">
      <c r="A552" s="202">
        <f>'09-2022'!A558</f>
        <v>44827.79166666534</v>
      </c>
      <c r="B552" s="362">
        <v>555.25900000000001</v>
      </c>
      <c r="C552" s="363">
        <v>37282.668111999999</v>
      </c>
      <c r="D552" s="364">
        <v>0</v>
      </c>
      <c r="E552" s="364">
        <v>0</v>
      </c>
      <c r="F552" s="239">
        <f t="shared" si="151"/>
        <v>555.25900000000001</v>
      </c>
      <c r="G552" s="239">
        <f t="shared" si="152"/>
        <v>37282.668111999999</v>
      </c>
      <c r="H552" s="216">
        <f>'09-2022'!P558</f>
        <v>0</v>
      </c>
      <c r="I552" s="307">
        <f t="shared" si="153"/>
        <v>555.25900000000001</v>
      </c>
      <c r="J552" s="303">
        <f t="shared" si="154"/>
        <v>67.144644412787542</v>
      </c>
      <c r="K552" s="338">
        <v>6.47</v>
      </c>
      <c r="L552" s="308">
        <f t="shared" si="155"/>
        <v>75.387999999999991</v>
      </c>
      <c r="M552" s="303">
        <f t="shared" si="159"/>
        <v>0</v>
      </c>
      <c r="N552" s="303">
        <f t="shared" si="160"/>
        <v>22.532288138438037</v>
      </c>
      <c r="O552" s="303">
        <f t="shared" si="161"/>
        <v>0</v>
      </c>
      <c r="P552" s="303">
        <f t="shared" si="162"/>
        <v>0</v>
      </c>
      <c r="Q552" s="303">
        <f t="shared" si="163"/>
        <v>42.240747316848442</v>
      </c>
      <c r="R552" s="303">
        <f t="shared" si="156"/>
        <v>75.387999999999991</v>
      </c>
      <c r="S552" s="213">
        <f t="shared" si="157"/>
        <v>0</v>
      </c>
      <c r="T552" s="378">
        <f t="shared" si="158"/>
        <v>200</v>
      </c>
      <c r="U552" s="303">
        <f t="shared" si="164"/>
        <v>0</v>
      </c>
      <c r="V552" s="303">
        <f t="shared" si="165"/>
        <v>42.240747316848442</v>
      </c>
      <c r="W552" s="303">
        <f t="shared" si="166"/>
        <v>24.903897095939101</v>
      </c>
      <c r="X552" s="378">
        <f t="shared" si="167"/>
        <v>355.25900000000001</v>
      </c>
      <c r="Y552" s="379">
        <f t="shared" si="168"/>
        <v>8847.3335784062292</v>
      </c>
    </row>
    <row r="553" spans="1:25" x14ac:dyDescent="0.25">
      <c r="A553" s="202">
        <f>'09-2022'!A559</f>
        <v>44827.833333332004</v>
      </c>
      <c r="B553" s="362">
        <v>556.40899999999999</v>
      </c>
      <c r="C553" s="363">
        <v>37451.620181000006</v>
      </c>
      <c r="D553" s="364">
        <v>0</v>
      </c>
      <c r="E553" s="364">
        <v>0</v>
      </c>
      <c r="F553" s="239">
        <f t="shared" si="151"/>
        <v>556.40899999999999</v>
      </c>
      <c r="G553" s="239">
        <f t="shared" si="152"/>
        <v>37451.620181000006</v>
      </c>
      <c r="H553" s="216">
        <f>'09-2022'!P559</f>
        <v>0</v>
      </c>
      <c r="I553" s="307">
        <f t="shared" si="153"/>
        <v>556.40899999999999</v>
      </c>
      <c r="J553" s="303">
        <f t="shared" si="154"/>
        <v>67.30951544816854</v>
      </c>
      <c r="K553" s="338">
        <v>6.47</v>
      </c>
      <c r="L553" s="308">
        <f t="shared" si="155"/>
        <v>75.387999999999991</v>
      </c>
      <c r="M553" s="303">
        <f t="shared" si="159"/>
        <v>0</v>
      </c>
      <c r="N553" s="303">
        <f t="shared" si="160"/>
        <v>22.532288138438037</v>
      </c>
      <c r="O553" s="303">
        <f t="shared" si="161"/>
        <v>0</v>
      </c>
      <c r="P553" s="303">
        <f t="shared" si="162"/>
        <v>0</v>
      </c>
      <c r="Q553" s="303">
        <f t="shared" si="163"/>
        <v>42.240747316848442</v>
      </c>
      <c r="R553" s="303">
        <f t="shared" si="156"/>
        <v>75.387999999999991</v>
      </c>
      <c r="S553" s="213">
        <f t="shared" si="157"/>
        <v>0</v>
      </c>
      <c r="T553" s="378">
        <f t="shared" si="158"/>
        <v>200</v>
      </c>
      <c r="U553" s="303">
        <f t="shared" si="164"/>
        <v>0</v>
      </c>
      <c r="V553" s="303">
        <f t="shared" si="165"/>
        <v>42.240747316848442</v>
      </c>
      <c r="W553" s="303">
        <f t="shared" si="166"/>
        <v>25.068768131320098</v>
      </c>
      <c r="X553" s="378">
        <f t="shared" si="167"/>
        <v>356.40899999999999</v>
      </c>
      <c r="Y553" s="379">
        <f t="shared" si="168"/>
        <v>8934.734580915665</v>
      </c>
    </row>
    <row r="554" spans="1:25" x14ac:dyDescent="0.25">
      <c r="A554" s="202">
        <f>'09-2022'!A560</f>
        <v>44827.874999998668</v>
      </c>
      <c r="B554" s="362">
        <v>552.58199999999999</v>
      </c>
      <c r="C554" s="363">
        <v>34403.630392000006</v>
      </c>
      <c r="D554" s="364">
        <v>0</v>
      </c>
      <c r="E554" s="364">
        <v>0</v>
      </c>
      <c r="F554" s="239">
        <f t="shared" si="151"/>
        <v>552.58199999999999</v>
      </c>
      <c r="G554" s="239">
        <f t="shared" si="152"/>
        <v>34403.630392000006</v>
      </c>
      <c r="H554" s="216">
        <f>'09-2022'!P560</f>
        <v>0</v>
      </c>
      <c r="I554" s="307">
        <f t="shared" si="153"/>
        <v>552.58199999999999</v>
      </c>
      <c r="J554" s="303">
        <f t="shared" si="154"/>
        <v>62.259773919526886</v>
      </c>
      <c r="K554" s="338">
        <v>6.47</v>
      </c>
      <c r="L554" s="308">
        <f t="shared" si="155"/>
        <v>75.387999999999991</v>
      </c>
      <c r="M554" s="303">
        <f t="shared" si="159"/>
        <v>0</v>
      </c>
      <c r="N554" s="303">
        <f t="shared" si="160"/>
        <v>22.532288138438037</v>
      </c>
      <c r="O554" s="303">
        <f t="shared" si="161"/>
        <v>0</v>
      </c>
      <c r="P554" s="303">
        <f t="shared" si="162"/>
        <v>0</v>
      </c>
      <c r="Q554" s="303">
        <f t="shared" si="163"/>
        <v>42.240747316848442</v>
      </c>
      <c r="R554" s="303">
        <f t="shared" si="156"/>
        <v>75.387999999999991</v>
      </c>
      <c r="S554" s="213">
        <f t="shared" si="157"/>
        <v>0</v>
      </c>
      <c r="T554" s="378">
        <f t="shared" si="158"/>
        <v>200</v>
      </c>
      <c r="U554" s="303">
        <f t="shared" si="164"/>
        <v>0</v>
      </c>
      <c r="V554" s="303">
        <f t="shared" si="165"/>
        <v>42.240747316848442</v>
      </c>
      <c r="W554" s="303">
        <f t="shared" si="166"/>
        <v>20.019026602678444</v>
      </c>
      <c r="X554" s="378">
        <f t="shared" si="167"/>
        <v>352.58199999999999</v>
      </c>
      <c r="Y554" s="379">
        <f t="shared" si="168"/>
        <v>7058.348437625571</v>
      </c>
    </row>
    <row r="555" spans="1:25" x14ac:dyDescent="0.25">
      <c r="A555" s="202">
        <f>'09-2022'!A561</f>
        <v>44827.916666665333</v>
      </c>
      <c r="B555" s="362">
        <v>538.99800000000005</v>
      </c>
      <c r="C555" s="363">
        <v>30130.268844000002</v>
      </c>
      <c r="D555" s="364">
        <v>0</v>
      </c>
      <c r="E555" s="364">
        <v>0</v>
      </c>
      <c r="F555" s="239">
        <f t="shared" si="151"/>
        <v>538.99800000000005</v>
      </c>
      <c r="G555" s="239">
        <f t="shared" si="152"/>
        <v>30130.268844000002</v>
      </c>
      <c r="H555" s="216">
        <f>'09-2022'!P561</f>
        <v>0</v>
      </c>
      <c r="I555" s="307">
        <f t="shared" si="153"/>
        <v>538.99800000000005</v>
      </c>
      <c r="J555" s="303">
        <f t="shared" si="154"/>
        <v>55.900520677256686</v>
      </c>
      <c r="K555" s="338">
        <v>6.47</v>
      </c>
      <c r="L555" s="308">
        <f t="shared" si="155"/>
        <v>75.387999999999991</v>
      </c>
      <c r="M555" s="303">
        <f t="shared" si="159"/>
        <v>0</v>
      </c>
      <c r="N555" s="303">
        <f t="shared" si="160"/>
        <v>22.532288138438037</v>
      </c>
      <c r="O555" s="303">
        <f t="shared" si="161"/>
        <v>0</v>
      </c>
      <c r="P555" s="303">
        <f t="shared" si="162"/>
        <v>0</v>
      </c>
      <c r="Q555" s="303">
        <f t="shared" si="163"/>
        <v>42.240747316848442</v>
      </c>
      <c r="R555" s="303">
        <f t="shared" si="156"/>
        <v>75.387999999999991</v>
      </c>
      <c r="S555" s="213">
        <f t="shared" si="157"/>
        <v>0</v>
      </c>
      <c r="T555" s="378">
        <f t="shared" si="158"/>
        <v>200</v>
      </c>
      <c r="U555" s="303">
        <f t="shared" si="164"/>
        <v>0</v>
      </c>
      <c r="V555" s="303">
        <f t="shared" si="165"/>
        <v>42.240747316848442</v>
      </c>
      <c r="W555" s="303">
        <f t="shared" si="166"/>
        <v>13.659773360408245</v>
      </c>
      <c r="X555" s="378">
        <f t="shared" si="167"/>
        <v>338.99800000000005</v>
      </c>
      <c r="Y555" s="379">
        <f t="shared" si="168"/>
        <v>4630.6358496316752</v>
      </c>
    </row>
    <row r="556" spans="1:25" x14ac:dyDescent="0.25">
      <c r="A556" s="202">
        <f>'09-2022'!A562</f>
        <v>44827.958333331997</v>
      </c>
      <c r="B556" s="362">
        <v>521.18600000000004</v>
      </c>
      <c r="C556" s="363">
        <v>28337.185318</v>
      </c>
      <c r="D556" s="364">
        <v>0</v>
      </c>
      <c r="E556" s="364">
        <v>0</v>
      </c>
      <c r="F556" s="239">
        <f t="shared" si="151"/>
        <v>521.18600000000004</v>
      </c>
      <c r="G556" s="239">
        <f t="shared" si="152"/>
        <v>28337.185318</v>
      </c>
      <c r="H556" s="216">
        <f>'09-2022'!P562</f>
        <v>0</v>
      </c>
      <c r="I556" s="307">
        <f t="shared" si="153"/>
        <v>521.18600000000004</v>
      </c>
      <c r="J556" s="303">
        <f t="shared" si="154"/>
        <v>54.370580403157412</v>
      </c>
      <c r="K556" s="338">
        <v>6.47</v>
      </c>
      <c r="L556" s="308">
        <f t="shared" si="155"/>
        <v>75.387999999999991</v>
      </c>
      <c r="M556" s="303">
        <f t="shared" si="159"/>
        <v>0</v>
      </c>
      <c r="N556" s="303">
        <f t="shared" si="160"/>
        <v>22.532288138438037</v>
      </c>
      <c r="O556" s="303">
        <f t="shared" si="161"/>
        <v>0</v>
      </c>
      <c r="P556" s="303">
        <f t="shared" si="162"/>
        <v>0</v>
      </c>
      <c r="Q556" s="303">
        <f t="shared" si="163"/>
        <v>42.240747316848442</v>
      </c>
      <c r="R556" s="303">
        <f t="shared" si="156"/>
        <v>75.387999999999991</v>
      </c>
      <c r="S556" s="213">
        <f t="shared" si="157"/>
        <v>0</v>
      </c>
      <c r="T556" s="378">
        <f t="shared" si="158"/>
        <v>200</v>
      </c>
      <c r="U556" s="303">
        <f t="shared" si="164"/>
        <v>0</v>
      </c>
      <c r="V556" s="303">
        <f t="shared" si="165"/>
        <v>42.240747316848442</v>
      </c>
      <c r="W556" s="303">
        <f t="shared" si="166"/>
        <v>12.12983308630897</v>
      </c>
      <c r="X556" s="378">
        <f t="shared" si="167"/>
        <v>321.18600000000004</v>
      </c>
      <c r="Y556" s="379">
        <f t="shared" si="168"/>
        <v>3895.9325696592332</v>
      </c>
    </row>
    <row r="557" spans="1:25" x14ac:dyDescent="0.25">
      <c r="A557" s="202">
        <f>'09-2022'!A563</f>
        <v>44827.999999998661</v>
      </c>
      <c r="B557" s="362">
        <v>492.20400000000001</v>
      </c>
      <c r="C557" s="363">
        <v>23620.664728</v>
      </c>
      <c r="D557" s="364">
        <v>0</v>
      </c>
      <c r="E557" s="364">
        <v>0</v>
      </c>
      <c r="F557" s="239">
        <f t="shared" si="151"/>
        <v>492.20400000000001</v>
      </c>
      <c r="G557" s="239">
        <f t="shared" si="152"/>
        <v>23620.664728</v>
      </c>
      <c r="H557" s="216">
        <f>'09-2022'!P563</f>
        <v>0</v>
      </c>
      <c r="I557" s="307">
        <f t="shared" si="153"/>
        <v>492.20400000000001</v>
      </c>
      <c r="J557" s="303">
        <f t="shared" si="154"/>
        <v>47.989583034676677</v>
      </c>
      <c r="K557" s="338">
        <v>6.47</v>
      </c>
      <c r="L557" s="308">
        <f t="shared" si="155"/>
        <v>75.387999999999991</v>
      </c>
      <c r="M557" s="303">
        <f t="shared" si="159"/>
        <v>0</v>
      </c>
      <c r="N557" s="303">
        <f t="shared" si="160"/>
        <v>22.532288138438037</v>
      </c>
      <c r="O557" s="303">
        <f t="shared" si="161"/>
        <v>0</v>
      </c>
      <c r="P557" s="303">
        <f t="shared" si="162"/>
        <v>0</v>
      </c>
      <c r="Q557" s="303">
        <f t="shared" si="163"/>
        <v>42.240747316848442</v>
      </c>
      <c r="R557" s="303">
        <f t="shared" si="156"/>
        <v>75.387999999999991</v>
      </c>
      <c r="S557" s="213">
        <f t="shared" si="157"/>
        <v>0</v>
      </c>
      <c r="T557" s="378">
        <f t="shared" si="158"/>
        <v>200</v>
      </c>
      <c r="U557" s="303">
        <f t="shared" si="164"/>
        <v>0</v>
      </c>
      <c r="V557" s="303">
        <f t="shared" si="165"/>
        <v>42.240747316848442</v>
      </c>
      <c r="W557" s="303">
        <f t="shared" si="166"/>
        <v>5.7488357178282357</v>
      </c>
      <c r="X557" s="378">
        <f t="shared" si="167"/>
        <v>292.20400000000001</v>
      </c>
      <c r="Y557" s="379">
        <f t="shared" si="168"/>
        <v>1679.8327920922818</v>
      </c>
    </row>
    <row r="558" spans="1:25" x14ac:dyDescent="0.25">
      <c r="A558" s="202">
        <f>'09-2022'!A564</f>
        <v>44828.041666665325</v>
      </c>
      <c r="B558" s="360">
        <v>474.13599999999997</v>
      </c>
      <c r="C558" s="361">
        <v>19624.478480000002</v>
      </c>
      <c r="D558" s="364">
        <v>0</v>
      </c>
      <c r="E558" s="364">
        <v>0</v>
      </c>
      <c r="F558" s="239">
        <f t="shared" si="151"/>
        <v>474.13599999999997</v>
      </c>
      <c r="G558" s="239">
        <f t="shared" si="152"/>
        <v>19624.478480000002</v>
      </c>
      <c r="H558" s="216">
        <f>'09-2022'!P564</f>
        <v>0</v>
      </c>
      <c r="I558" s="307">
        <f t="shared" si="153"/>
        <v>474.13599999999997</v>
      </c>
      <c r="J558" s="303">
        <f t="shared" si="154"/>
        <v>41.389977727909297</v>
      </c>
      <c r="K558" s="338">
        <v>5.27</v>
      </c>
      <c r="L558" s="308">
        <f t="shared" si="155"/>
        <v>62.907999999999994</v>
      </c>
      <c r="M558" s="303">
        <f t="shared" si="159"/>
        <v>0</v>
      </c>
      <c r="N558" s="303">
        <f t="shared" si="160"/>
        <v>22.532288138438037</v>
      </c>
      <c r="O558" s="303">
        <f t="shared" si="161"/>
        <v>0</v>
      </c>
      <c r="P558" s="303">
        <f t="shared" si="162"/>
        <v>0</v>
      </c>
      <c r="Q558" s="303">
        <f t="shared" si="163"/>
        <v>42.240747316848442</v>
      </c>
      <c r="R558" s="303">
        <f t="shared" si="156"/>
        <v>62.907999999999994</v>
      </c>
      <c r="S558" s="213">
        <f t="shared" si="157"/>
        <v>0</v>
      </c>
      <c r="T558" s="378">
        <f t="shared" si="158"/>
        <v>200</v>
      </c>
      <c r="U558" s="303">
        <f t="shared" si="164"/>
        <v>0</v>
      </c>
      <c r="V558" s="303">
        <f t="shared" si="165"/>
        <v>42.240747316848442</v>
      </c>
      <c r="W558" s="303">
        <f t="shared" si="166"/>
        <v>0</v>
      </c>
      <c r="X558" s="378">
        <f t="shared" si="167"/>
        <v>274.13599999999997</v>
      </c>
      <c r="Y558" s="379">
        <f t="shared" si="168"/>
        <v>0</v>
      </c>
    </row>
    <row r="559" spans="1:25" x14ac:dyDescent="0.25">
      <c r="A559" s="202">
        <f>'09-2022'!A565</f>
        <v>44828.08333333199</v>
      </c>
      <c r="B559" s="362">
        <v>463.5</v>
      </c>
      <c r="C559" s="363">
        <v>18873.72</v>
      </c>
      <c r="D559" s="364">
        <v>1.284</v>
      </c>
      <c r="E559" s="364">
        <v>52.283999999999999</v>
      </c>
      <c r="F559" s="239">
        <f t="shared" si="151"/>
        <v>462.21600000000001</v>
      </c>
      <c r="G559" s="239">
        <f t="shared" si="152"/>
        <v>18821.436000000002</v>
      </c>
      <c r="H559" s="216">
        <f>'09-2022'!P565</f>
        <v>0</v>
      </c>
      <c r="I559" s="307">
        <f t="shared" si="153"/>
        <v>462.21600000000001</v>
      </c>
      <c r="J559" s="303">
        <f t="shared" si="154"/>
        <v>40.720001038475523</v>
      </c>
      <c r="K559" s="338">
        <v>5.27</v>
      </c>
      <c r="L559" s="308">
        <f t="shared" si="155"/>
        <v>62.907999999999994</v>
      </c>
      <c r="M559" s="303">
        <f t="shared" si="159"/>
        <v>0</v>
      </c>
      <c r="N559" s="303">
        <f t="shared" si="160"/>
        <v>22.532288138438037</v>
      </c>
      <c r="O559" s="303">
        <f t="shared" si="161"/>
        <v>0</v>
      </c>
      <c r="P559" s="303">
        <f t="shared" si="162"/>
        <v>0</v>
      </c>
      <c r="Q559" s="303">
        <f t="shared" si="163"/>
        <v>42.240747316848442</v>
      </c>
      <c r="R559" s="303">
        <f t="shared" si="156"/>
        <v>62.907999999999994</v>
      </c>
      <c r="S559" s="213">
        <f t="shared" si="157"/>
        <v>0</v>
      </c>
      <c r="T559" s="378">
        <f t="shared" si="158"/>
        <v>200</v>
      </c>
      <c r="U559" s="303">
        <f t="shared" si="164"/>
        <v>0</v>
      </c>
      <c r="V559" s="303">
        <f t="shared" si="165"/>
        <v>42.240747316848442</v>
      </c>
      <c r="W559" s="303">
        <f t="shared" si="166"/>
        <v>0</v>
      </c>
      <c r="X559" s="378">
        <f t="shared" si="167"/>
        <v>262.21600000000001</v>
      </c>
      <c r="Y559" s="379">
        <f t="shared" si="168"/>
        <v>0</v>
      </c>
    </row>
    <row r="560" spans="1:25" x14ac:dyDescent="0.25">
      <c r="A560" s="202">
        <f>'09-2022'!A566</f>
        <v>44828.124999998654</v>
      </c>
      <c r="B560" s="362">
        <v>455.767</v>
      </c>
      <c r="C560" s="363">
        <v>18261.978124000001</v>
      </c>
      <c r="D560" s="364">
        <v>0</v>
      </c>
      <c r="E560" s="364">
        <v>0</v>
      </c>
      <c r="F560" s="239">
        <f t="shared" si="151"/>
        <v>455.767</v>
      </c>
      <c r="G560" s="239">
        <f t="shared" si="152"/>
        <v>18261.978124000001</v>
      </c>
      <c r="H560" s="216">
        <f>'09-2022'!P566</f>
        <v>0</v>
      </c>
      <c r="I560" s="307">
        <f t="shared" si="153"/>
        <v>455.767</v>
      </c>
      <c r="J560" s="303">
        <f t="shared" si="154"/>
        <v>40.068671325479912</v>
      </c>
      <c r="K560" s="338">
        <v>5.27</v>
      </c>
      <c r="L560" s="308">
        <f t="shared" si="155"/>
        <v>62.907999999999994</v>
      </c>
      <c r="M560" s="303">
        <f t="shared" si="159"/>
        <v>0</v>
      </c>
      <c r="N560" s="303">
        <f t="shared" si="160"/>
        <v>22.532288138438037</v>
      </c>
      <c r="O560" s="303">
        <f t="shared" si="161"/>
        <v>0</v>
      </c>
      <c r="P560" s="303">
        <f t="shared" si="162"/>
        <v>0</v>
      </c>
      <c r="Q560" s="303">
        <f t="shared" si="163"/>
        <v>42.240747316848442</v>
      </c>
      <c r="R560" s="303">
        <f t="shared" si="156"/>
        <v>62.907999999999994</v>
      </c>
      <c r="S560" s="213">
        <f t="shared" si="157"/>
        <v>0</v>
      </c>
      <c r="T560" s="378">
        <f t="shared" si="158"/>
        <v>200</v>
      </c>
      <c r="U560" s="303">
        <f t="shared" si="164"/>
        <v>0</v>
      </c>
      <c r="V560" s="303">
        <f t="shared" si="165"/>
        <v>42.240747316848442</v>
      </c>
      <c r="W560" s="303">
        <f t="shared" si="166"/>
        <v>0</v>
      </c>
      <c r="X560" s="378">
        <f t="shared" si="167"/>
        <v>255.767</v>
      </c>
      <c r="Y560" s="379">
        <f t="shared" si="168"/>
        <v>0</v>
      </c>
    </row>
    <row r="561" spans="1:25" x14ac:dyDescent="0.25">
      <c r="A561" s="202">
        <f>'09-2022'!A567</f>
        <v>44828.166666665318</v>
      </c>
      <c r="B561" s="362">
        <v>449.95799999999997</v>
      </c>
      <c r="C561" s="363">
        <v>17801.062380000003</v>
      </c>
      <c r="D561" s="364">
        <v>0</v>
      </c>
      <c r="E561" s="364">
        <v>0</v>
      </c>
      <c r="F561" s="239">
        <f t="shared" si="151"/>
        <v>449.95799999999997</v>
      </c>
      <c r="G561" s="239">
        <f t="shared" si="152"/>
        <v>17801.062380000003</v>
      </c>
      <c r="H561" s="216">
        <f>'09-2022'!P567</f>
        <v>0</v>
      </c>
      <c r="I561" s="307">
        <f t="shared" si="153"/>
        <v>449.95799999999997</v>
      </c>
      <c r="J561" s="303">
        <f t="shared" si="154"/>
        <v>39.561608816822911</v>
      </c>
      <c r="K561" s="338">
        <v>5.27</v>
      </c>
      <c r="L561" s="308">
        <f t="shared" si="155"/>
        <v>62.907999999999994</v>
      </c>
      <c r="M561" s="303">
        <f t="shared" si="159"/>
        <v>0</v>
      </c>
      <c r="N561" s="303">
        <f t="shared" si="160"/>
        <v>22.532288138438037</v>
      </c>
      <c r="O561" s="303">
        <f t="shared" si="161"/>
        <v>0</v>
      </c>
      <c r="P561" s="303">
        <f t="shared" si="162"/>
        <v>0</v>
      </c>
      <c r="Q561" s="303">
        <f t="shared" si="163"/>
        <v>42.240747316848442</v>
      </c>
      <c r="R561" s="303">
        <f t="shared" si="156"/>
        <v>62.907999999999994</v>
      </c>
      <c r="S561" s="213">
        <f t="shared" si="157"/>
        <v>0</v>
      </c>
      <c r="T561" s="378">
        <f t="shared" si="158"/>
        <v>200</v>
      </c>
      <c r="U561" s="303">
        <f t="shared" si="164"/>
        <v>0</v>
      </c>
      <c r="V561" s="303">
        <f t="shared" si="165"/>
        <v>42.240747316848442</v>
      </c>
      <c r="W561" s="303">
        <f t="shared" si="166"/>
        <v>0</v>
      </c>
      <c r="X561" s="378">
        <f t="shared" si="167"/>
        <v>249.95799999999997</v>
      </c>
      <c r="Y561" s="379">
        <f t="shared" si="168"/>
        <v>0</v>
      </c>
    </row>
    <row r="562" spans="1:25" x14ac:dyDescent="0.25">
      <c r="A562" s="202">
        <f>'09-2022'!A568</f>
        <v>44828.208333331982</v>
      </c>
      <c r="B562" s="362">
        <v>451.59800000000001</v>
      </c>
      <c r="C562" s="363">
        <v>17819.034732</v>
      </c>
      <c r="D562" s="364">
        <v>0</v>
      </c>
      <c r="E562" s="364">
        <v>0</v>
      </c>
      <c r="F562" s="239">
        <f t="shared" si="151"/>
        <v>451.59800000000001</v>
      </c>
      <c r="G562" s="239">
        <f t="shared" si="152"/>
        <v>17819.034732</v>
      </c>
      <c r="H562" s="216">
        <f>'09-2022'!P568</f>
        <v>0</v>
      </c>
      <c r="I562" s="307">
        <f t="shared" si="153"/>
        <v>451.59800000000001</v>
      </c>
      <c r="J562" s="303">
        <f t="shared" si="154"/>
        <v>39.45773615472168</v>
      </c>
      <c r="K562" s="338">
        <v>5.27</v>
      </c>
      <c r="L562" s="308">
        <f t="shared" si="155"/>
        <v>62.907999999999994</v>
      </c>
      <c r="M562" s="303">
        <f t="shared" si="159"/>
        <v>0</v>
      </c>
      <c r="N562" s="303">
        <f t="shared" si="160"/>
        <v>22.532288138438037</v>
      </c>
      <c r="O562" s="303">
        <f t="shared" si="161"/>
        <v>0</v>
      </c>
      <c r="P562" s="303">
        <f t="shared" si="162"/>
        <v>0</v>
      </c>
      <c r="Q562" s="303">
        <f t="shared" si="163"/>
        <v>42.240747316848442</v>
      </c>
      <c r="R562" s="303">
        <f t="shared" si="156"/>
        <v>62.907999999999994</v>
      </c>
      <c r="S562" s="213">
        <f t="shared" si="157"/>
        <v>0</v>
      </c>
      <c r="T562" s="378">
        <f t="shared" si="158"/>
        <v>200</v>
      </c>
      <c r="U562" s="303">
        <f t="shared" si="164"/>
        <v>0</v>
      </c>
      <c r="V562" s="303">
        <f t="shared" si="165"/>
        <v>42.240747316848442</v>
      </c>
      <c r="W562" s="303">
        <f t="shared" si="166"/>
        <v>0</v>
      </c>
      <c r="X562" s="378">
        <f t="shared" si="167"/>
        <v>251.59800000000001</v>
      </c>
      <c r="Y562" s="379">
        <f t="shared" si="168"/>
        <v>0</v>
      </c>
    </row>
    <row r="563" spans="1:25" x14ac:dyDescent="0.25">
      <c r="A563" s="202">
        <f>'09-2022'!A569</f>
        <v>44828.249999998647</v>
      </c>
      <c r="B563" s="362">
        <v>460.471</v>
      </c>
      <c r="C563" s="363">
        <v>18360.869413</v>
      </c>
      <c r="D563" s="364">
        <v>0</v>
      </c>
      <c r="E563" s="364">
        <v>0</v>
      </c>
      <c r="F563" s="239">
        <f t="shared" si="151"/>
        <v>460.471</v>
      </c>
      <c r="G563" s="239">
        <f t="shared" si="152"/>
        <v>18360.869413</v>
      </c>
      <c r="H563" s="216">
        <f>'09-2022'!P569</f>
        <v>0</v>
      </c>
      <c r="I563" s="307">
        <f t="shared" si="153"/>
        <v>460.471</v>
      </c>
      <c r="J563" s="303">
        <f t="shared" si="154"/>
        <v>39.874105889404547</v>
      </c>
      <c r="K563" s="338">
        <v>5.27</v>
      </c>
      <c r="L563" s="308">
        <f t="shared" si="155"/>
        <v>62.907999999999994</v>
      </c>
      <c r="M563" s="303">
        <f t="shared" si="159"/>
        <v>0</v>
      </c>
      <c r="N563" s="303">
        <f t="shared" si="160"/>
        <v>22.532288138438037</v>
      </c>
      <c r="O563" s="303">
        <f t="shared" si="161"/>
        <v>0</v>
      </c>
      <c r="P563" s="303">
        <f t="shared" si="162"/>
        <v>0</v>
      </c>
      <c r="Q563" s="303">
        <f t="shared" si="163"/>
        <v>42.240747316848442</v>
      </c>
      <c r="R563" s="303">
        <f t="shared" si="156"/>
        <v>62.907999999999994</v>
      </c>
      <c r="S563" s="213">
        <f t="shared" si="157"/>
        <v>0</v>
      </c>
      <c r="T563" s="378">
        <f t="shared" si="158"/>
        <v>200</v>
      </c>
      <c r="U563" s="303">
        <f t="shared" si="164"/>
        <v>0</v>
      </c>
      <c r="V563" s="303">
        <f t="shared" si="165"/>
        <v>42.240747316848442</v>
      </c>
      <c r="W563" s="303">
        <f t="shared" si="166"/>
        <v>0</v>
      </c>
      <c r="X563" s="378">
        <f t="shared" si="167"/>
        <v>260.471</v>
      </c>
      <c r="Y563" s="379">
        <f t="shared" si="168"/>
        <v>0</v>
      </c>
    </row>
    <row r="564" spans="1:25" x14ac:dyDescent="0.25">
      <c r="A564" s="202">
        <f>'09-2022'!A570</f>
        <v>44828.291666665311</v>
      </c>
      <c r="B564" s="362">
        <v>490.4</v>
      </c>
      <c r="C564" s="363">
        <v>20763.536</v>
      </c>
      <c r="D564" s="364">
        <v>21.03</v>
      </c>
      <c r="E564" s="364">
        <v>890.41</v>
      </c>
      <c r="F564" s="239">
        <f t="shared" si="151"/>
        <v>469.37</v>
      </c>
      <c r="G564" s="239">
        <f t="shared" si="152"/>
        <v>19873.126</v>
      </c>
      <c r="H564" s="216">
        <f>'09-2022'!P570</f>
        <v>0</v>
      </c>
      <c r="I564" s="307">
        <f t="shared" si="153"/>
        <v>469.37</v>
      </c>
      <c r="J564" s="303">
        <f t="shared" si="154"/>
        <v>42.340000426103074</v>
      </c>
      <c r="K564" s="338">
        <v>5.27</v>
      </c>
      <c r="L564" s="308">
        <f t="shared" si="155"/>
        <v>62.907999999999994</v>
      </c>
      <c r="M564" s="303">
        <f t="shared" si="159"/>
        <v>0</v>
      </c>
      <c r="N564" s="303">
        <f t="shared" si="160"/>
        <v>22.532288138438037</v>
      </c>
      <c r="O564" s="303">
        <f t="shared" si="161"/>
        <v>0</v>
      </c>
      <c r="P564" s="303">
        <f t="shared" si="162"/>
        <v>0</v>
      </c>
      <c r="Q564" s="303">
        <f t="shared" si="163"/>
        <v>42.240747316848442</v>
      </c>
      <c r="R564" s="303">
        <f t="shared" si="156"/>
        <v>62.907999999999994</v>
      </c>
      <c r="S564" s="213">
        <f t="shared" si="157"/>
        <v>0</v>
      </c>
      <c r="T564" s="378">
        <f t="shared" si="158"/>
        <v>200</v>
      </c>
      <c r="U564" s="303">
        <f t="shared" si="164"/>
        <v>0</v>
      </c>
      <c r="V564" s="303">
        <f t="shared" si="165"/>
        <v>42.240747316848442</v>
      </c>
      <c r="W564" s="303">
        <f t="shared" si="166"/>
        <v>9.9253109254632932E-2</v>
      </c>
      <c r="X564" s="378">
        <f t="shared" si="167"/>
        <v>269.37</v>
      </c>
      <c r="Y564" s="379">
        <f t="shared" si="168"/>
        <v>26.735810039920473</v>
      </c>
    </row>
    <row r="565" spans="1:25" x14ac:dyDescent="0.25">
      <c r="A565" s="202">
        <f>'09-2022'!A571</f>
        <v>44828.333333331975</v>
      </c>
      <c r="B565" s="362">
        <v>484.45400000000001</v>
      </c>
      <c r="C565" s="363">
        <v>22447.906331999999</v>
      </c>
      <c r="D565" s="364">
        <v>0</v>
      </c>
      <c r="E565" s="364">
        <v>0</v>
      </c>
      <c r="F565" s="239">
        <f t="shared" si="151"/>
        <v>484.45400000000001</v>
      </c>
      <c r="G565" s="239">
        <f t="shared" si="152"/>
        <v>22447.906331999999</v>
      </c>
      <c r="H565" s="216">
        <f>'09-2022'!P571</f>
        <v>0</v>
      </c>
      <c r="I565" s="307">
        <f t="shared" si="153"/>
        <v>484.45400000000001</v>
      </c>
      <c r="J565" s="303">
        <f t="shared" si="154"/>
        <v>46.33650735054308</v>
      </c>
      <c r="K565" s="338">
        <v>5.27</v>
      </c>
      <c r="L565" s="308">
        <f t="shared" si="155"/>
        <v>62.907999999999994</v>
      </c>
      <c r="M565" s="303">
        <f t="shared" si="159"/>
        <v>0</v>
      </c>
      <c r="N565" s="303">
        <f t="shared" si="160"/>
        <v>22.532288138438037</v>
      </c>
      <c r="O565" s="303">
        <f t="shared" si="161"/>
        <v>0</v>
      </c>
      <c r="P565" s="303">
        <f t="shared" si="162"/>
        <v>0</v>
      </c>
      <c r="Q565" s="303">
        <f t="shared" si="163"/>
        <v>42.240747316848442</v>
      </c>
      <c r="R565" s="303">
        <f t="shared" si="156"/>
        <v>62.907999999999994</v>
      </c>
      <c r="S565" s="213">
        <f t="shared" si="157"/>
        <v>0</v>
      </c>
      <c r="T565" s="378">
        <f t="shared" si="158"/>
        <v>200</v>
      </c>
      <c r="U565" s="303">
        <f t="shared" si="164"/>
        <v>0</v>
      </c>
      <c r="V565" s="303">
        <f t="shared" si="165"/>
        <v>42.240747316848442</v>
      </c>
      <c r="W565" s="303">
        <f t="shared" si="166"/>
        <v>4.0957600336946385</v>
      </c>
      <c r="X565" s="378">
        <f t="shared" si="167"/>
        <v>284.45400000000001</v>
      </c>
      <c r="Y565" s="379">
        <f t="shared" si="168"/>
        <v>1165.0553246245747</v>
      </c>
    </row>
    <row r="566" spans="1:25" x14ac:dyDescent="0.25">
      <c r="A566" s="202">
        <f>'09-2022'!A572</f>
        <v>44828.374999998639</v>
      </c>
      <c r="B566" s="362">
        <v>512.4</v>
      </c>
      <c r="C566" s="363">
        <v>24154.536</v>
      </c>
      <c r="D566" s="364">
        <v>9.73</v>
      </c>
      <c r="E566" s="364">
        <v>458.67200000000003</v>
      </c>
      <c r="F566" s="239">
        <f t="shared" si="151"/>
        <v>502.66999999999996</v>
      </c>
      <c r="G566" s="239">
        <f t="shared" si="152"/>
        <v>23695.864000000001</v>
      </c>
      <c r="H566" s="216">
        <f>'09-2022'!P572</f>
        <v>0</v>
      </c>
      <c r="I566" s="307">
        <f t="shared" si="153"/>
        <v>502.66999999999996</v>
      </c>
      <c r="J566" s="303">
        <f t="shared" si="154"/>
        <v>47.140000397875355</v>
      </c>
      <c r="K566" s="338">
        <v>5.27</v>
      </c>
      <c r="L566" s="308">
        <f t="shared" si="155"/>
        <v>62.907999999999994</v>
      </c>
      <c r="M566" s="303">
        <f t="shared" si="159"/>
        <v>0</v>
      </c>
      <c r="N566" s="303">
        <f t="shared" si="160"/>
        <v>22.532288138438037</v>
      </c>
      <c r="O566" s="303">
        <f t="shared" si="161"/>
        <v>0</v>
      </c>
      <c r="P566" s="303">
        <f t="shared" si="162"/>
        <v>0</v>
      </c>
      <c r="Q566" s="303">
        <f t="shared" si="163"/>
        <v>42.240747316848442</v>
      </c>
      <c r="R566" s="303">
        <f t="shared" si="156"/>
        <v>62.907999999999994</v>
      </c>
      <c r="S566" s="213">
        <f t="shared" si="157"/>
        <v>0</v>
      </c>
      <c r="T566" s="378">
        <f t="shared" si="158"/>
        <v>200</v>
      </c>
      <c r="U566" s="303">
        <f t="shared" si="164"/>
        <v>0</v>
      </c>
      <c r="V566" s="303">
        <f t="shared" si="165"/>
        <v>42.240747316848442</v>
      </c>
      <c r="W566" s="303">
        <f t="shared" si="166"/>
        <v>4.899253081026913</v>
      </c>
      <c r="X566" s="378">
        <f t="shared" si="167"/>
        <v>302.66999999999996</v>
      </c>
      <c r="Y566" s="379">
        <f t="shared" si="168"/>
        <v>1482.8569300344157</v>
      </c>
    </row>
    <row r="567" spans="1:25" x14ac:dyDescent="0.25">
      <c r="A567" s="202">
        <f>'09-2022'!A573</f>
        <v>44828.416666665304</v>
      </c>
      <c r="B567" s="362">
        <v>521.34500000000003</v>
      </c>
      <c r="C567" s="363">
        <v>24793.524509999999</v>
      </c>
      <c r="D567" s="364">
        <v>0</v>
      </c>
      <c r="E567" s="364">
        <v>0</v>
      </c>
      <c r="F567" s="239">
        <f t="shared" si="151"/>
        <v>521.34500000000003</v>
      </c>
      <c r="G567" s="239">
        <f t="shared" si="152"/>
        <v>24793.524509999999</v>
      </c>
      <c r="H567" s="216">
        <f>'09-2022'!P573</f>
        <v>0</v>
      </c>
      <c r="I567" s="307">
        <f t="shared" si="153"/>
        <v>521.34500000000003</v>
      </c>
      <c r="J567" s="303">
        <f t="shared" si="154"/>
        <v>47.55684721249844</v>
      </c>
      <c r="K567" s="338">
        <v>5.27</v>
      </c>
      <c r="L567" s="308">
        <f t="shared" si="155"/>
        <v>62.907999999999994</v>
      </c>
      <c r="M567" s="303">
        <f t="shared" si="159"/>
        <v>0</v>
      </c>
      <c r="N567" s="303">
        <f t="shared" si="160"/>
        <v>22.532288138438037</v>
      </c>
      <c r="O567" s="303">
        <f t="shared" si="161"/>
        <v>0</v>
      </c>
      <c r="P567" s="303">
        <f t="shared" si="162"/>
        <v>0</v>
      </c>
      <c r="Q567" s="303">
        <f t="shared" si="163"/>
        <v>42.240747316848442</v>
      </c>
      <c r="R567" s="303">
        <f t="shared" si="156"/>
        <v>62.907999999999994</v>
      </c>
      <c r="S567" s="213">
        <f t="shared" si="157"/>
        <v>0</v>
      </c>
      <c r="T567" s="378">
        <f t="shared" si="158"/>
        <v>200</v>
      </c>
      <c r="U567" s="303">
        <f t="shared" si="164"/>
        <v>0</v>
      </c>
      <c r="V567" s="303">
        <f t="shared" si="165"/>
        <v>42.240747316848442</v>
      </c>
      <c r="W567" s="303">
        <f t="shared" si="166"/>
        <v>5.3160998956499981</v>
      </c>
      <c r="X567" s="378">
        <f t="shared" si="167"/>
        <v>321.34500000000003</v>
      </c>
      <c r="Y567" s="379">
        <f t="shared" si="168"/>
        <v>1708.3021209676488</v>
      </c>
    </row>
    <row r="568" spans="1:25" x14ac:dyDescent="0.25">
      <c r="A568" s="202">
        <f>'09-2022'!A574</f>
        <v>44828.458333331968</v>
      </c>
      <c r="B568" s="362">
        <v>539.9</v>
      </c>
      <c r="C568" s="363">
        <v>22503.031999999999</v>
      </c>
      <c r="D568" s="364">
        <v>9.1449999999999996</v>
      </c>
      <c r="E568" s="364">
        <v>381.16399999999999</v>
      </c>
      <c r="F568" s="239">
        <f t="shared" si="151"/>
        <v>530.755</v>
      </c>
      <c r="G568" s="239">
        <f t="shared" si="152"/>
        <v>22121.867999999999</v>
      </c>
      <c r="H568" s="216">
        <f>'09-2022'!P574</f>
        <v>0</v>
      </c>
      <c r="I568" s="307">
        <f t="shared" si="153"/>
        <v>530.755</v>
      </c>
      <c r="J568" s="303">
        <f t="shared" si="154"/>
        <v>41.679999246356601</v>
      </c>
      <c r="K568" s="338">
        <v>5.27</v>
      </c>
      <c r="L568" s="308">
        <f t="shared" si="155"/>
        <v>62.907999999999994</v>
      </c>
      <c r="M568" s="303">
        <f t="shared" si="159"/>
        <v>0</v>
      </c>
      <c r="N568" s="303">
        <f t="shared" si="160"/>
        <v>22.532288138438037</v>
      </c>
      <c r="O568" s="303">
        <f t="shared" si="161"/>
        <v>0</v>
      </c>
      <c r="P568" s="303">
        <f t="shared" si="162"/>
        <v>0</v>
      </c>
      <c r="Q568" s="303">
        <f t="shared" si="163"/>
        <v>42.240747316848442</v>
      </c>
      <c r="R568" s="303">
        <f t="shared" si="156"/>
        <v>62.907999999999994</v>
      </c>
      <c r="S568" s="213">
        <f t="shared" si="157"/>
        <v>0</v>
      </c>
      <c r="T568" s="378">
        <f t="shared" si="158"/>
        <v>200</v>
      </c>
      <c r="U568" s="303">
        <f t="shared" si="164"/>
        <v>0</v>
      </c>
      <c r="V568" s="303">
        <f t="shared" si="165"/>
        <v>42.240747316848442</v>
      </c>
      <c r="W568" s="303">
        <f t="shared" si="166"/>
        <v>0</v>
      </c>
      <c r="X568" s="378">
        <f t="shared" si="167"/>
        <v>330.755</v>
      </c>
      <c r="Y568" s="379">
        <f t="shared" si="168"/>
        <v>0</v>
      </c>
    </row>
    <row r="569" spans="1:25" x14ac:dyDescent="0.25">
      <c r="A569" s="202">
        <f>'09-2022'!A575</f>
        <v>44828.499999998632</v>
      </c>
      <c r="B569" s="362">
        <v>534.44600000000003</v>
      </c>
      <c r="C569" s="363">
        <v>21969.843505999997</v>
      </c>
      <c r="D569" s="364">
        <v>0</v>
      </c>
      <c r="E569" s="364">
        <v>0</v>
      </c>
      <c r="F569" s="239">
        <f t="shared" si="151"/>
        <v>534.44600000000003</v>
      </c>
      <c r="G569" s="239">
        <f t="shared" si="152"/>
        <v>21969.843505999997</v>
      </c>
      <c r="H569" s="216">
        <f>'09-2022'!P575</f>
        <v>0</v>
      </c>
      <c r="I569" s="307">
        <f t="shared" si="153"/>
        <v>534.44600000000003</v>
      </c>
      <c r="J569" s="303">
        <f t="shared" si="154"/>
        <v>41.107695643713299</v>
      </c>
      <c r="K569" s="338">
        <v>5.27</v>
      </c>
      <c r="L569" s="308">
        <f t="shared" si="155"/>
        <v>62.907999999999994</v>
      </c>
      <c r="M569" s="303">
        <f t="shared" si="159"/>
        <v>0</v>
      </c>
      <c r="N569" s="303">
        <f t="shared" si="160"/>
        <v>22.532288138438037</v>
      </c>
      <c r="O569" s="303">
        <f t="shared" si="161"/>
        <v>0</v>
      </c>
      <c r="P569" s="303">
        <f t="shared" si="162"/>
        <v>0</v>
      </c>
      <c r="Q569" s="303">
        <f t="shared" si="163"/>
        <v>42.240747316848442</v>
      </c>
      <c r="R569" s="303">
        <f t="shared" si="156"/>
        <v>62.907999999999994</v>
      </c>
      <c r="S569" s="213">
        <f t="shared" si="157"/>
        <v>0</v>
      </c>
      <c r="T569" s="378">
        <f t="shared" si="158"/>
        <v>200</v>
      </c>
      <c r="U569" s="303">
        <f t="shared" si="164"/>
        <v>0</v>
      </c>
      <c r="V569" s="303">
        <f t="shared" si="165"/>
        <v>42.240747316848442</v>
      </c>
      <c r="W569" s="303">
        <f t="shared" si="166"/>
        <v>0</v>
      </c>
      <c r="X569" s="378">
        <f t="shared" si="167"/>
        <v>334.44600000000003</v>
      </c>
      <c r="Y569" s="379">
        <f t="shared" si="168"/>
        <v>0</v>
      </c>
    </row>
    <row r="570" spans="1:25" x14ac:dyDescent="0.25">
      <c r="A570" s="202">
        <f>'09-2022'!A576</f>
        <v>44828.541666665296</v>
      </c>
      <c r="B570" s="362">
        <v>540.29999999999995</v>
      </c>
      <c r="C570" s="363">
        <v>22292.777999999998</v>
      </c>
      <c r="D570" s="364">
        <v>4.0780000000000003</v>
      </c>
      <c r="E570" s="364">
        <v>168.25800000000001</v>
      </c>
      <c r="F570" s="239">
        <f t="shared" si="151"/>
        <v>536.22199999999998</v>
      </c>
      <c r="G570" s="239">
        <f t="shared" si="152"/>
        <v>22124.519999999997</v>
      </c>
      <c r="H570" s="216">
        <f>'09-2022'!P576</f>
        <v>0</v>
      </c>
      <c r="I570" s="307">
        <f t="shared" si="153"/>
        <v>536.22199999999998</v>
      </c>
      <c r="J570" s="303">
        <f t="shared" si="154"/>
        <v>41.260000522171779</v>
      </c>
      <c r="K570" s="338">
        <v>5.27</v>
      </c>
      <c r="L570" s="308">
        <f t="shared" si="155"/>
        <v>62.907999999999994</v>
      </c>
      <c r="M570" s="303">
        <f t="shared" si="159"/>
        <v>0</v>
      </c>
      <c r="N570" s="303">
        <f t="shared" si="160"/>
        <v>22.532288138438037</v>
      </c>
      <c r="O570" s="303">
        <f t="shared" si="161"/>
        <v>0</v>
      </c>
      <c r="P570" s="303">
        <f t="shared" si="162"/>
        <v>0</v>
      </c>
      <c r="Q570" s="303">
        <f t="shared" si="163"/>
        <v>42.240747316848442</v>
      </c>
      <c r="R570" s="303">
        <f t="shared" si="156"/>
        <v>62.907999999999994</v>
      </c>
      <c r="S570" s="213">
        <f t="shared" si="157"/>
        <v>0</v>
      </c>
      <c r="T570" s="378">
        <f t="shared" si="158"/>
        <v>200</v>
      </c>
      <c r="U570" s="303">
        <f t="shared" si="164"/>
        <v>0</v>
      </c>
      <c r="V570" s="303">
        <f t="shared" si="165"/>
        <v>42.240747316848442</v>
      </c>
      <c r="W570" s="303">
        <f t="shared" si="166"/>
        <v>0</v>
      </c>
      <c r="X570" s="378">
        <f t="shared" si="167"/>
        <v>336.22199999999998</v>
      </c>
      <c r="Y570" s="379">
        <f t="shared" si="168"/>
        <v>0</v>
      </c>
    </row>
    <row r="571" spans="1:25" x14ac:dyDescent="0.25">
      <c r="A571" s="202">
        <f>'09-2022'!A577</f>
        <v>44828.583333331961</v>
      </c>
      <c r="B571" s="362">
        <v>565</v>
      </c>
      <c r="C571" s="363">
        <v>23526.6</v>
      </c>
      <c r="D571" s="364">
        <v>23.808</v>
      </c>
      <c r="E571" s="364">
        <v>991.36500000000001</v>
      </c>
      <c r="F571" s="239">
        <f t="shared" si="151"/>
        <v>541.19200000000001</v>
      </c>
      <c r="G571" s="239">
        <f t="shared" si="152"/>
        <v>22535.234999999997</v>
      </c>
      <c r="H571" s="216">
        <f>'09-2022'!P577</f>
        <v>0</v>
      </c>
      <c r="I571" s="307">
        <f t="shared" si="153"/>
        <v>541.19200000000001</v>
      </c>
      <c r="J571" s="303">
        <f t="shared" si="154"/>
        <v>41.640000221732762</v>
      </c>
      <c r="K571" s="338">
        <v>5.27</v>
      </c>
      <c r="L571" s="308">
        <f t="shared" si="155"/>
        <v>62.907999999999994</v>
      </c>
      <c r="M571" s="303">
        <f t="shared" si="159"/>
        <v>0</v>
      </c>
      <c r="N571" s="303">
        <f t="shared" si="160"/>
        <v>22.532288138438037</v>
      </c>
      <c r="O571" s="303">
        <f t="shared" si="161"/>
        <v>0</v>
      </c>
      <c r="P571" s="303">
        <f t="shared" si="162"/>
        <v>0</v>
      </c>
      <c r="Q571" s="303">
        <f t="shared" si="163"/>
        <v>42.240747316848442</v>
      </c>
      <c r="R571" s="303">
        <f t="shared" si="156"/>
        <v>62.907999999999994</v>
      </c>
      <c r="S571" s="213">
        <f t="shared" si="157"/>
        <v>0</v>
      </c>
      <c r="T571" s="378">
        <f t="shared" si="158"/>
        <v>200</v>
      </c>
      <c r="U571" s="303">
        <f t="shared" si="164"/>
        <v>0</v>
      </c>
      <c r="V571" s="303">
        <f t="shared" si="165"/>
        <v>42.240747316848442</v>
      </c>
      <c r="W571" s="303">
        <f t="shared" si="166"/>
        <v>0</v>
      </c>
      <c r="X571" s="378">
        <f t="shared" si="167"/>
        <v>341.19200000000001</v>
      </c>
      <c r="Y571" s="379">
        <f t="shared" si="168"/>
        <v>0</v>
      </c>
    </row>
    <row r="572" spans="1:25" x14ac:dyDescent="0.25">
      <c r="A572" s="202">
        <f>'09-2022'!A578</f>
        <v>44828.624999998625</v>
      </c>
      <c r="B572" s="362">
        <v>558.9</v>
      </c>
      <c r="C572" s="363">
        <v>23999.166000000001</v>
      </c>
      <c r="D572" s="364">
        <v>6.7069999999999999</v>
      </c>
      <c r="E572" s="364">
        <v>287.99900000000002</v>
      </c>
      <c r="F572" s="239">
        <f t="shared" si="151"/>
        <v>552.19299999999998</v>
      </c>
      <c r="G572" s="239">
        <f t="shared" si="152"/>
        <v>23711.167000000001</v>
      </c>
      <c r="H572" s="216">
        <f>'09-2022'!P578</f>
        <v>0</v>
      </c>
      <c r="I572" s="307">
        <f t="shared" si="153"/>
        <v>552.19299999999998</v>
      </c>
      <c r="J572" s="303">
        <f t="shared" si="154"/>
        <v>42.939999239396371</v>
      </c>
      <c r="K572" s="338">
        <v>5.27</v>
      </c>
      <c r="L572" s="308">
        <f t="shared" si="155"/>
        <v>62.907999999999994</v>
      </c>
      <c r="M572" s="303">
        <f t="shared" si="159"/>
        <v>0</v>
      </c>
      <c r="N572" s="303">
        <f t="shared" si="160"/>
        <v>22.532288138438037</v>
      </c>
      <c r="O572" s="303">
        <f t="shared" si="161"/>
        <v>0</v>
      </c>
      <c r="P572" s="303">
        <f t="shared" si="162"/>
        <v>0</v>
      </c>
      <c r="Q572" s="303">
        <f t="shared" si="163"/>
        <v>42.240747316848442</v>
      </c>
      <c r="R572" s="303">
        <f t="shared" si="156"/>
        <v>62.907999999999994</v>
      </c>
      <c r="S572" s="213">
        <f t="shared" si="157"/>
        <v>0</v>
      </c>
      <c r="T572" s="378">
        <f t="shared" si="158"/>
        <v>200</v>
      </c>
      <c r="U572" s="303">
        <f t="shared" si="164"/>
        <v>0</v>
      </c>
      <c r="V572" s="303">
        <f t="shared" si="165"/>
        <v>42.240747316848442</v>
      </c>
      <c r="W572" s="303">
        <f t="shared" si="166"/>
        <v>0.69925192254792989</v>
      </c>
      <c r="X572" s="378">
        <f t="shared" si="167"/>
        <v>352.19299999999998</v>
      </c>
      <c r="Y572" s="379">
        <f t="shared" si="168"/>
        <v>246.27163235792307</v>
      </c>
    </row>
    <row r="573" spans="1:25" x14ac:dyDescent="0.25">
      <c r="A573" s="202">
        <f>'09-2022'!A579</f>
        <v>44828.666666665289</v>
      </c>
      <c r="B573" s="362">
        <v>569.5</v>
      </c>
      <c r="C573" s="363">
        <v>24727.69</v>
      </c>
      <c r="D573" s="364">
        <v>3.556</v>
      </c>
      <c r="E573" s="364">
        <v>154.40199999999999</v>
      </c>
      <c r="F573" s="239">
        <f t="shared" si="151"/>
        <v>565.94399999999996</v>
      </c>
      <c r="G573" s="239">
        <f t="shared" si="152"/>
        <v>24573.288</v>
      </c>
      <c r="H573" s="216">
        <f>'09-2022'!P579</f>
        <v>0</v>
      </c>
      <c r="I573" s="307">
        <f t="shared" si="153"/>
        <v>565.94399999999996</v>
      </c>
      <c r="J573" s="303">
        <f t="shared" si="154"/>
        <v>43.41999915185955</v>
      </c>
      <c r="K573" s="338">
        <v>5.27</v>
      </c>
      <c r="L573" s="308">
        <f t="shared" si="155"/>
        <v>62.907999999999994</v>
      </c>
      <c r="M573" s="303">
        <f t="shared" si="159"/>
        <v>0</v>
      </c>
      <c r="N573" s="303">
        <f t="shared" si="160"/>
        <v>22.532288138438037</v>
      </c>
      <c r="O573" s="303">
        <f t="shared" si="161"/>
        <v>0</v>
      </c>
      <c r="P573" s="303">
        <f t="shared" si="162"/>
        <v>0</v>
      </c>
      <c r="Q573" s="303">
        <f t="shared" si="163"/>
        <v>42.240747316848442</v>
      </c>
      <c r="R573" s="303">
        <f t="shared" si="156"/>
        <v>62.907999999999994</v>
      </c>
      <c r="S573" s="213">
        <f t="shared" si="157"/>
        <v>0</v>
      </c>
      <c r="T573" s="378">
        <f t="shared" si="158"/>
        <v>200</v>
      </c>
      <c r="U573" s="303">
        <f t="shared" si="164"/>
        <v>0</v>
      </c>
      <c r="V573" s="303">
        <f t="shared" si="165"/>
        <v>42.240747316848442</v>
      </c>
      <c r="W573" s="303">
        <f t="shared" si="166"/>
        <v>1.1792518350111081</v>
      </c>
      <c r="X573" s="378">
        <f t="shared" si="167"/>
        <v>365.94399999999996</v>
      </c>
      <c r="Y573" s="379">
        <f t="shared" si="168"/>
        <v>431.54013351130487</v>
      </c>
    </row>
    <row r="574" spans="1:25" x14ac:dyDescent="0.25">
      <c r="A574" s="202">
        <f>'09-2022'!A580</f>
        <v>44828.708333331953</v>
      </c>
      <c r="B574" s="362">
        <v>583.1</v>
      </c>
      <c r="C574" s="363">
        <v>28863.45</v>
      </c>
      <c r="D574" s="364">
        <v>15.634</v>
      </c>
      <c r="E574" s="364">
        <v>773.88300000000004</v>
      </c>
      <c r="F574" s="239">
        <f t="shared" si="151"/>
        <v>567.46600000000001</v>
      </c>
      <c r="G574" s="239">
        <f t="shared" si="152"/>
        <v>28089.566999999999</v>
      </c>
      <c r="H574" s="216">
        <f>'09-2022'!P580</f>
        <v>0</v>
      </c>
      <c r="I574" s="307">
        <f t="shared" si="153"/>
        <v>567.46600000000001</v>
      </c>
      <c r="J574" s="303">
        <f t="shared" si="154"/>
        <v>49.5</v>
      </c>
      <c r="K574" s="338">
        <v>5.27</v>
      </c>
      <c r="L574" s="308">
        <f t="shared" si="155"/>
        <v>62.907999999999994</v>
      </c>
      <c r="M574" s="303">
        <f t="shared" si="159"/>
        <v>0</v>
      </c>
      <c r="N574" s="303">
        <f t="shared" si="160"/>
        <v>22.532288138438037</v>
      </c>
      <c r="O574" s="303">
        <f t="shared" si="161"/>
        <v>0</v>
      </c>
      <c r="P574" s="303">
        <f t="shared" si="162"/>
        <v>0</v>
      </c>
      <c r="Q574" s="303">
        <f t="shared" si="163"/>
        <v>42.240747316848442</v>
      </c>
      <c r="R574" s="303">
        <f t="shared" si="156"/>
        <v>62.907999999999994</v>
      </c>
      <c r="S574" s="213">
        <f t="shared" si="157"/>
        <v>0</v>
      </c>
      <c r="T574" s="378">
        <f t="shared" si="158"/>
        <v>200</v>
      </c>
      <c r="U574" s="303">
        <f t="shared" si="164"/>
        <v>0</v>
      </c>
      <c r="V574" s="303">
        <f t="shared" si="165"/>
        <v>42.240747316848442</v>
      </c>
      <c r="W574" s="303">
        <f t="shared" si="166"/>
        <v>7.2592526831515585</v>
      </c>
      <c r="X574" s="378">
        <f t="shared" si="167"/>
        <v>367.46600000000001</v>
      </c>
      <c r="Y574" s="379">
        <f t="shared" si="168"/>
        <v>2667.5285464669705</v>
      </c>
    </row>
    <row r="575" spans="1:25" x14ac:dyDescent="0.25">
      <c r="A575" s="202">
        <f>'09-2022'!A581</f>
        <v>44828.749999998618</v>
      </c>
      <c r="B575" s="362">
        <v>574</v>
      </c>
      <c r="C575" s="363">
        <v>31001.74</v>
      </c>
      <c r="D575" s="364">
        <v>8.4499999999999993</v>
      </c>
      <c r="E575" s="364">
        <v>456.38400000000001</v>
      </c>
      <c r="F575" s="239">
        <f t="shared" si="151"/>
        <v>565.54999999999995</v>
      </c>
      <c r="G575" s="239">
        <f t="shared" si="152"/>
        <v>30545.356</v>
      </c>
      <c r="H575" s="216">
        <f>'09-2022'!P581</f>
        <v>0</v>
      </c>
      <c r="I575" s="307">
        <f t="shared" si="153"/>
        <v>565.54999999999995</v>
      </c>
      <c r="J575" s="303">
        <f t="shared" si="154"/>
        <v>54.010000884095135</v>
      </c>
      <c r="K575" s="338">
        <v>5.27</v>
      </c>
      <c r="L575" s="308">
        <f t="shared" si="155"/>
        <v>62.907999999999994</v>
      </c>
      <c r="M575" s="303">
        <f t="shared" si="159"/>
        <v>0</v>
      </c>
      <c r="N575" s="303">
        <f t="shared" si="160"/>
        <v>22.532288138438037</v>
      </c>
      <c r="O575" s="303">
        <f t="shared" si="161"/>
        <v>0</v>
      </c>
      <c r="P575" s="303">
        <f t="shared" si="162"/>
        <v>0</v>
      </c>
      <c r="Q575" s="303">
        <f t="shared" si="163"/>
        <v>42.240747316848442</v>
      </c>
      <c r="R575" s="303">
        <f t="shared" si="156"/>
        <v>62.907999999999994</v>
      </c>
      <c r="S575" s="213">
        <f t="shared" si="157"/>
        <v>0</v>
      </c>
      <c r="T575" s="378">
        <f t="shared" si="158"/>
        <v>200</v>
      </c>
      <c r="U575" s="303">
        <f t="shared" si="164"/>
        <v>0</v>
      </c>
      <c r="V575" s="303">
        <f t="shared" si="165"/>
        <v>42.240747316848442</v>
      </c>
      <c r="W575" s="303">
        <f t="shared" si="166"/>
        <v>11.769253567246693</v>
      </c>
      <c r="X575" s="378">
        <f t="shared" si="167"/>
        <v>365.54999999999995</v>
      </c>
      <c r="Y575" s="379">
        <f t="shared" si="168"/>
        <v>4302.2506415070284</v>
      </c>
    </row>
    <row r="576" spans="1:25" x14ac:dyDescent="0.25">
      <c r="A576" s="202">
        <f>'09-2022'!A582</f>
        <v>44828.791666665282</v>
      </c>
      <c r="B576" s="362">
        <v>559.06399999999996</v>
      </c>
      <c r="C576" s="363">
        <v>31358.535376</v>
      </c>
      <c r="D576" s="364">
        <v>0</v>
      </c>
      <c r="E576" s="364">
        <v>0</v>
      </c>
      <c r="F576" s="239">
        <f t="shared" si="151"/>
        <v>559.06399999999996</v>
      </c>
      <c r="G576" s="239">
        <f t="shared" si="152"/>
        <v>31358.535376</v>
      </c>
      <c r="H576" s="216">
        <f>'09-2022'!P582</f>
        <v>0</v>
      </c>
      <c r="I576" s="307">
        <f t="shared" si="153"/>
        <v>559.06399999999996</v>
      </c>
      <c r="J576" s="303">
        <f t="shared" si="154"/>
        <v>56.091136928866824</v>
      </c>
      <c r="K576" s="338">
        <v>5.27</v>
      </c>
      <c r="L576" s="308">
        <f t="shared" si="155"/>
        <v>62.907999999999994</v>
      </c>
      <c r="M576" s="303">
        <f t="shared" si="159"/>
        <v>0</v>
      </c>
      <c r="N576" s="303">
        <f t="shared" si="160"/>
        <v>22.532288138438037</v>
      </c>
      <c r="O576" s="303">
        <f t="shared" si="161"/>
        <v>0</v>
      </c>
      <c r="P576" s="303">
        <f t="shared" si="162"/>
        <v>0</v>
      </c>
      <c r="Q576" s="303">
        <f t="shared" si="163"/>
        <v>42.240747316848442</v>
      </c>
      <c r="R576" s="303">
        <f t="shared" si="156"/>
        <v>62.907999999999994</v>
      </c>
      <c r="S576" s="213">
        <f t="shared" si="157"/>
        <v>0</v>
      </c>
      <c r="T576" s="378">
        <f t="shared" si="158"/>
        <v>200</v>
      </c>
      <c r="U576" s="303">
        <f t="shared" si="164"/>
        <v>0</v>
      </c>
      <c r="V576" s="303">
        <f t="shared" si="165"/>
        <v>42.240747316848442</v>
      </c>
      <c r="W576" s="303">
        <f t="shared" si="166"/>
        <v>13.850389612018382</v>
      </c>
      <c r="X576" s="378">
        <f t="shared" si="167"/>
        <v>359.06399999999996</v>
      </c>
      <c r="Y576" s="379">
        <f t="shared" si="168"/>
        <v>4973.1762956497678</v>
      </c>
    </row>
    <row r="577" spans="1:25" x14ac:dyDescent="0.25">
      <c r="A577" s="202">
        <f>'09-2022'!A583</f>
        <v>44828.833333331946</v>
      </c>
      <c r="B577" s="362">
        <v>559.16399999999999</v>
      </c>
      <c r="C577" s="363">
        <v>31771.402008000001</v>
      </c>
      <c r="D577" s="364">
        <v>0</v>
      </c>
      <c r="E577" s="364">
        <v>0</v>
      </c>
      <c r="F577" s="239">
        <f t="shared" si="151"/>
        <v>559.16399999999999</v>
      </c>
      <c r="G577" s="239">
        <f t="shared" si="152"/>
        <v>31771.402008000001</v>
      </c>
      <c r="H577" s="216">
        <f>'09-2022'!P583</f>
        <v>0</v>
      </c>
      <c r="I577" s="307">
        <f t="shared" si="153"/>
        <v>559.16399999999999</v>
      </c>
      <c r="J577" s="303">
        <f t="shared" si="154"/>
        <v>56.819469794192763</v>
      </c>
      <c r="K577" s="338">
        <v>5.27</v>
      </c>
      <c r="L577" s="308">
        <f t="shared" si="155"/>
        <v>62.907999999999994</v>
      </c>
      <c r="M577" s="303">
        <f t="shared" si="159"/>
        <v>0</v>
      </c>
      <c r="N577" s="303">
        <f t="shared" si="160"/>
        <v>22.532288138438037</v>
      </c>
      <c r="O577" s="303">
        <f t="shared" si="161"/>
        <v>0</v>
      </c>
      <c r="P577" s="303">
        <f t="shared" si="162"/>
        <v>0</v>
      </c>
      <c r="Q577" s="303">
        <f t="shared" si="163"/>
        <v>42.240747316848442</v>
      </c>
      <c r="R577" s="303">
        <f t="shared" si="156"/>
        <v>62.907999999999994</v>
      </c>
      <c r="S577" s="213">
        <f t="shared" si="157"/>
        <v>0</v>
      </c>
      <c r="T577" s="378">
        <f t="shared" si="158"/>
        <v>200</v>
      </c>
      <c r="U577" s="303">
        <f t="shared" si="164"/>
        <v>0</v>
      </c>
      <c r="V577" s="303">
        <f t="shared" si="165"/>
        <v>42.240747316848442</v>
      </c>
      <c r="W577" s="303">
        <f t="shared" si="166"/>
        <v>14.578722477344321</v>
      </c>
      <c r="X577" s="378">
        <f t="shared" si="167"/>
        <v>359.16399999999999</v>
      </c>
      <c r="Y577" s="379">
        <f t="shared" si="168"/>
        <v>5236.1522798528958</v>
      </c>
    </row>
    <row r="578" spans="1:25" x14ac:dyDescent="0.25">
      <c r="A578" s="202">
        <f>'09-2022'!A584</f>
        <v>44828.87499999861</v>
      </c>
      <c r="B578" s="362">
        <v>563.34500000000003</v>
      </c>
      <c r="C578" s="363">
        <v>30850.445390000001</v>
      </c>
      <c r="D578" s="364">
        <v>0</v>
      </c>
      <c r="E578" s="364">
        <v>0</v>
      </c>
      <c r="F578" s="239">
        <f t="shared" si="151"/>
        <v>563.34500000000003</v>
      </c>
      <c r="G578" s="239">
        <f t="shared" si="152"/>
        <v>30850.445390000001</v>
      </c>
      <c r="H578" s="216">
        <f>'09-2022'!P584</f>
        <v>0</v>
      </c>
      <c r="I578" s="307">
        <f t="shared" si="153"/>
        <v>563.34500000000003</v>
      </c>
      <c r="J578" s="303">
        <f t="shared" si="154"/>
        <v>54.762970098252403</v>
      </c>
      <c r="K578" s="338">
        <v>5.27</v>
      </c>
      <c r="L578" s="308">
        <f t="shared" si="155"/>
        <v>62.907999999999994</v>
      </c>
      <c r="M578" s="303">
        <f t="shared" si="159"/>
        <v>0</v>
      </c>
      <c r="N578" s="303">
        <f t="shared" si="160"/>
        <v>22.532288138438037</v>
      </c>
      <c r="O578" s="303">
        <f t="shared" si="161"/>
        <v>0</v>
      </c>
      <c r="P578" s="303">
        <f t="shared" si="162"/>
        <v>0</v>
      </c>
      <c r="Q578" s="303">
        <f t="shared" si="163"/>
        <v>42.240747316848442</v>
      </c>
      <c r="R578" s="303">
        <f t="shared" si="156"/>
        <v>62.907999999999994</v>
      </c>
      <c r="S578" s="213">
        <f t="shared" si="157"/>
        <v>0</v>
      </c>
      <c r="T578" s="378">
        <f t="shared" si="158"/>
        <v>200</v>
      </c>
      <c r="U578" s="303">
        <f t="shared" si="164"/>
        <v>0</v>
      </c>
      <c r="V578" s="303">
        <f t="shared" si="165"/>
        <v>42.240747316848442</v>
      </c>
      <c r="W578" s="303">
        <f t="shared" si="166"/>
        <v>12.522222781403961</v>
      </c>
      <c r="X578" s="378">
        <f t="shared" si="167"/>
        <v>363.34500000000003</v>
      </c>
      <c r="Y578" s="379">
        <f t="shared" si="168"/>
        <v>4549.8870365092225</v>
      </c>
    </row>
    <row r="579" spans="1:25" x14ac:dyDescent="0.25">
      <c r="A579" s="202">
        <f>'09-2022'!A585</f>
        <v>44828.916666665275</v>
      </c>
      <c r="B579" s="362">
        <v>540.67499999999995</v>
      </c>
      <c r="C579" s="363">
        <v>25727.195250000001</v>
      </c>
      <c r="D579" s="364">
        <v>0</v>
      </c>
      <c r="E579" s="364">
        <v>0</v>
      </c>
      <c r="F579" s="239">
        <f t="shared" si="151"/>
        <v>540.67499999999995</v>
      </c>
      <c r="G579" s="239">
        <f t="shared" si="152"/>
        <v>25727.195250000001</v>
      </c>
      <c r="H579" s="216">
        <f>'09-2022'!P585</f>
        <v>0</v>
      </c>
      <c r="I579" s="307">
        <f t="shared" si="153"/>
        <v>540.67499999999995</v>
      </c>
      <c r="J579" s="303">
        <f t="shared" si="154"/>
        <v>47.583474823137749</v>
      </c>
      <c r="K579" s="338">
        <v>5.27</v>
      </c>
      <c r="L579" s="308">
        <f t="shared" si="155"/>
        <v>62.907999999999994</v>
      </c>
      <c r="M579" s="303">
        <f t="shared" si="159"/>
        <v>0</v>
      </c>
      <c r="N579" s="303">
        <f t="shared" si="160"/>
        <v>22.532288138438037</v>
      </c>
      <c r="O579" s="303">
        <f t="shared" si="161"/>
        <v>0</v>
      </c>
      <c r="P579" s="303">
        <f t="shared" si="162"/>
        <v>0</v>
      </c>
      <c r="Q579" s="303">
        <f t="shared" si="163"/>
        <v>42.240747316848442</v>
      </c>
      <c r="R579" s="303">
        <f t="shared" si="156"/>
        <v>62.907999999999994</v>
      </c>
      <c r="S579" s="213">
        <f t="shared" si="157"/>
        <v>0</v>
      </c>
      <c r="T579" s="378">
        <f t="shared" si="158"/>
        <v>200</v>
      </c>
      <c r="U579" s="303">
        <f t="shared" si="164"/>
        <v>0</v>
      </c>
      <c r="V579" s="303">
        <f t="shared" si="165"/>
        <v>42.240747316848442</v>
      </c>
      <c r="W579" s="303">
        <f t="shared" si="166"/>
        <v>5.3427275062893074</v>
      </c>
      <c r="X579" s="378">
        <f t="shared" si="167"/>
        <v>340.67499999999995</v>
      </c>
      <c r="Y579" s="379">
        <f t="shared" si="168"/>
        <v>1820.1336932051095</v>
      </c>
    </row>
    <row r="580" spans="1:25" x14ac:dyDescent="0.25">
      <c r="A580" s="202">
        <f>'09-2022'!A586</f>
        <v>44828.958333331939</v>
      </c>
      <c r="B580" s="362">
        <v>520.57899999999995</v>
      </c>
      <c r="C580" s="363">
        <v>22791.551674999999</v>
      </c>
      <c r="D580" s="364">
        <v>0</v>
      </c>
      <c r="E580" s="364">
        <v>0</v>
      </c>
      <c r="F580" s="239">
        <f t="shared" si="151"/>
        <v>520.57899999999995</v>
      </c>
      <c r="G580" s="239">
        <f t="shared" si="152"/>
        <v>22791.551674999999</v>
      </c>
      <c r="H580" s="216">
        <f>'09-2022'!P586</f>
        <v>0</v>
      </c>
      <c r="I580" s="307">
        <f t="shared" si="153"/>
        <v>520.57899999999995</v>
      </c>
      <c r="J580" s="303">
        <f t="shared" si="154"/>
        <v>43.781158431285164</v>
      </c>
      <c r="K580" s="338">
        <v>5.27</v>
      </c>
      <c r="L580" s="308">
        <f t="shared" si="155"/>
        <v>62.907999999999994</v>
      </c>
      <c r="M580" s="303">
        <f t="shared" si="159"/>
        <v>0</v>
      </c>
      <c r="N580" s="303">
        <f t="shared" si="160"/>
        <v>22.532288138438037</v>
      </c>
      <c r="O580" s="303">
        <f t="shared" si="161"/>
        <v>0</v>
      </c>
      <c r="P580" s="303">
        <f t="shared" si="162"/>
        <v>0</v>
      </c>
      <c r="Q580" s="303">
        <f t="shared" si="163"/>
        <v>42.240747316848442</v>
      </c>
      <c r="R580" s="303">
        <f t="shared" si="156"/>
        <v>62.907999999999994</v>
      </c>
      <c r="S580" s="213">
        <f t="shared" si="157"/>
        <v>0</v>
      </c>
      <c r="T580" s="378">
        <f t="shared" si="158"/>
        <v>200</v>
      </c>
      <c r="U580" s="303">
        <f t="shared" si="164"/>
        <v>0</v>
      </c>
      <c r="V580" s="303">
        <f t="shared" si="165"/>
        <v>42.240747316848442</v>
      </c>
      <c r="W580" s="303">
        <f t="shared" si="166"/>
        <v>1.5404111144367221</v>
      </c>
      <c r="X580" s="378">
        <f t="shared" si="167"/>
        <v>320.57899999999995</v>
      </c>
      <c r="Y580" s="379">
        <f t="shared" si="168"/>
        <v>493.82345465500987</v>
      </c>
    </row>
    <row r="581" spans="1:25" x14ac:dyDescent="0.25">
      <c r="A581" s="202">
        <f>'09-2022'!A587</f>
        <v>44828.999999998603</v>
      </c>
      <c r="B581" s="362">
        <v>490.18900000000002</v>
      </c>
      <c r="C581" s="363">
        <v>18163.641560999997</v>
      </c>
      <c r="D581" s="364">
        <v>0</v>
      </c>
      <c r="E581" s="364">
        <v>0</v>
      </c>
      <c r="F581" s="239">
        <f t="shared" si="151"/>
        <v>490.18900000000002</v>
      </c>
      <c r="G581" s="239">
        <f t="shared" si="152"/>
        <v>18163.641560999997</v>
      </c>
      <c r="H581" s="216">
        <f>'09-2022'!P587</f>
        <v>0</v>
      </c>
      <c r="I581" s="307">
        <f t="shared" si="153"/>
        <v>490.18900000000002</v>
      </c>
      <c r="J581" s="303">
        <f t="shared" si="154"/>
        <v>37.054363849453978</v>
      </c>
      <c r="K581" s="338">
        <v>5.27</v>
      </c>
      <c r="L581" s="308">
        <f t="shared" si="155"/>
        <v>62.907999999999994</v>
      </c>
      <c r="M581" s="303">
        <f t="shared" si="159"/>
        <v>0</v>
      </c>
      <c r="N581" s="303">
        <f t="shared" si="160"/>
        <v>22.532288138438037</v>
      </c>
      <c r="O581" s="303">
        <f t="shared" si="161"/>
        <v>0</v>
      </c>
      <c r="P581" s="303">
        <f t="shared" si="162"/>
        <v>0</v>
      </c>
      <c r="Q581" s="303">
        <f t="shared" si="163"/>
        <v>42.240747316848442</v>
      </c>
      <c r="R581" s="303">
        <f t="shared" si="156"/>
        <v>62.907999999999994</v>
      </c>
      <c r="S581" s="213">
        <f t="shared" si="157"/>
        <v>0</v>
      </c>
      <c r="T581" s="378">
        <f t="shared" si="158"/>
        <v>200</v>
      </c>
      <c r="U581" s="303">
        <f t="shared" si="164"/>
        <v>0</v>
      </c>
      <c r="V581" s="303">
        <f t="shared" si="165"/>
        <v>42.240747316848442</v>
      </c>
      <c r="W581" s="303">
        <f t="shared" si="166"/>
        <v>0</v>
      </c>
      <c r="X581" s="378">
        <f t="shared" si="167"/>
        <v>290.18900000000002</v>
      </c>
      <c r="Y581" s="379">
        <f t="shared" si="168"/>
        <v>0</v>
      </c>
    </row>
    <row r="582" spans="1:25" x14ac:dyDescent="0.25">
      <c r="A582" s="202">
        <f>'09-2022'!A588</f>
        <v>44829.041666665267</v>
      </c>
      <c r="B582" s="360">
        <v>467.68599999999998</v>
      </c>
      <c r="C582" s="361">
        <v>16761.071909999999</v>
      </c>
      <c r="D582" s="364">
        <v>0</v>
      </c>
      <c r="E582" s="364">
        <v>0</v>
      </c>
      <c r="F582" s="239">
        <f t="shared" si="151"/>
        <v>467.68599999999998</v>
      </c>
      <c r="G582" s="239">
        <f t="shared" si="152"/>
        <v>16761.071909999999</v>
      </c>
      <c r="H582" s="216">
        <f>'09-2022'!P588</f>
        <v>0</v>
      </c>
      <c r="I582" s="307">
        <f t="shared" si="153"/>
        <v>467.68599999999998</v>
      </c>
      <c r="J582" s="303">
        <f t="shared" si="154"/>
        <v>35.838301574133069</v>
      </c>
      <c r="K582" s="338">
        <v>5.27</v>
      </c>
      <c r="L582" s="308">
        <f t="shared" si="155"/>
        <v>62.907999999999994</v>
      </c>
      <c r="M582" s="303">
        <f t="shared" si="159"/>
        <v>0</v>
      </c>
      <c r="N582" s="303">
        <f t="shared" si="160"/>
        <v>22.532288138438037</v>
      </c>
      <c r="O582" s="303">
        <f t="shared" si="161"/>
        <v>0</v>
      </c>
      <c r="P582" s="303">
        <f t="shared" si="162"/>
        <v>0</v>
      </c>
      <c r="Q582" s="303">
        <f t="shared" si="163"/>
        <v>42.240747316848442</v>
      </c>
      <c r="R582" s="303">
        <f t="shared" si="156"/>
        <v>62.907999999999994</v>
      </c>
      <c r="S582" s="213">
        <f t="shared" si="157"/>
        <v>0</v>
      </c>
      <c r="T582" s="378">
        <f t="shared" si="158"/>
        <v>200</v>
      </c>
      <c r="U582" s="303">
        <f t="shared" si="164"/>
        <v>0</v>
      </c>
      <c r="V582" s="303">
        <f t="shared" si="165"/>
        <v>42.240747316848442</v>
      </c>
      <c r="W582" s="303">
        <f t="shared" si="166"/>
        <v>0</v>
      </c>
      <c r="X582" s="378">
        <f t="shared" si="167"/>
        <v>267.68599999999998</v>
      </c>
      <c r="Y582" s="379">
        <f t="shared" si="168"/>
        <v>0</v>
      </c>
    </row>
    <row r="583" spans="1:25" x14ac:dyDescent="0.25">
      <c r="A583" s="202">
        <f>'09-2022'!A589</f>
        <v>44829.083333331931</v>
      </c>
      <c r="B583" s="362">
        <v>497.4</v>
      </c>
      <c r="C583" s="363">
        <v>17249.831999999999</v>
      </c>
      <c r="D583" s="364">
        <v>41.847000000000001</v>
      </c>
      <c r="E583" s="364">
        <v>1451.2539999999999</v>
      </c>
      <c r="F583" s="239">
        <f t="shared" ref="F583:F646" si="169">B583-D583</f>
        <v>455.553</v>
      </c>
      <c r="G583" s="239">
        <f t="shared" ref="G583:G646" si="170">C583-E583</f>
        <v>15798.577999999998</v>
      </c>
      <c r="H583" s="216">
        <f>'09-2022'!P589</f>
        <v>0</v>
      </c>
      <c r="I583" s="307">
        <f t="shared" ref="I583:I646" si="171">F583-H583</f>
        <v>455.553</v>
      </c>
      <c r="J583" s="303">
        <f t="shared" ref="J583:J646" si="172">IF(F583&gt;0,G583/F583,0)</f>
        <v>34.679999912194624</v>
      </c>
      <c r="K583" s="338">
        <v>5.27</v>
      </c>
      <c r="L583" s="308">
        <f t="shared" ref="L583:L646" si="173">IF(AND(MONTH($A$2)&gt;5,MONTH($A$2)&lt;9),(K583*10800)/1000,(K583*10400)/1000)+8.1</f>
        <v>62.907999999999994</v>
      </c>
      <c r="M583" s="303">
        <f t="shared" si="159"/>
        <v>0</v>
      </c>
      <c r="N583" s="303">
        <f t="shared" si="160"/>
        <v>22.532288138438037</v>
      </c>
      <c r="O583" s="303">
        <f t="shared" si="161"/>
        <v>0</v>
      </c>
      <c r="P583" s="303">
        <f t="shared" si="162"/>
        <v>0</v>
      </c>
      <c r="Q583" s="303">
        <f t="shared" si="163"/>
        <v>42.240747316848442</v>
      </c>
      <c r="R583" s="303">
        <f t="shared" ref="R583:R646" si="174">MAX(L583:Q583)</f>
        <v>62.907999999999994</v>
      </c>
      <c r="S583" s="213">
        <f t="shared" ref="S583:S646" si="175">IF(J583&gt;R583,J583-R583,0)</f>
        <v>0</v>
      </c>
      <c r="T583" s="378">
        <f t="shared" ref="T583:T646" si="176">IF(I583&gt;=200, 200, I583)</f>
        <v>200</v>
      </c>
      <c r="U583" s="303">
        <f t="shared" si="164"/>
        <v>0</v>
      </c>
      <c r="V583" s="303">
        <f t="shared" si="165"/>
        <v>42.240747316848442</v>
      </c>
      <c r="W583" s="303">
        <f t="shared" si="166"/>
        <v>0</v>
      </c>
      <c r="X583" s="378">
        <f t="shared" si="167"/>
        <v>255.553</v>
      </c>
      <c r="Y583" s="379">
        <f t="shared" si="168"/>
        <v>0</v>
      </c>
    </row>
    <row r="584" spans="1:25" x14ac:dyDescent="0.25">
      <c r="A584" s="202">
        <f>'09-2022'!A590</f>
        <v>44829.124999998596</v>
      </c>
      <c r="B584" s="362">
        <v>446</v>
      </c>
      <c r="C584" s="363">
        <v>13677.271799999999</v>
      </c>
      <c r="D584" s="364">
        <v>0</v>
      </c>
      <c r="E584" s="364">
        <v>0</v>
      </c>
      <c r="F584" s="239">
        <f t="shared" si="169"/>
        <v>446</v>
      </c>
      <c r="G584" s="239">
        <f t="shared" si="170"/>
        <v>13677.271799999999</v>
      </c>
      <c r="H584" s="216">
        <f>'09-2022'!P590</f>
        <v>0</v>
      </c>
      <c r="I584" s="307">
        <f t="shared" si="171"/>
        <v>446</v>
      </c>
      <c r="J584" s="303">
        <f t="shared" si="172"/>
        <v>30.666528699551566</v>
      </c>
      <c r="K584" s="338">
        <v>5.27</v>
      </c>
      <c r="L584" s="308">
        <f t="shared" si="173"/>
        <v>62.907999999999994</v>
      </c>
      <c r="M584" s="303">
        <f t="shared" ref="M584:M647" si="177">M583</f>
        <v>0</v>
      </c>
      <c r="N584" s="303">
        <f t="shared" ref="N584:N647" si="178">N583</f>
        <v>22.532288138438037</v>
      </c>
      <c r="O584" s="303">
        <f t="shared" ref="O584:O647" si="179">O583</f>
        <v>0</v>
      </c>
      <c r="P584" s="303">
        <f t="shared" ref="P584:P647" si="180">P583</f>
        <v>0</v>
      </c>
      <c r="Q584" s="303">
        <f t="shared" ref="Q584:Q647" si="181">Q583</f>
        <v>42.240747316848442</v>
      </c>
      <c r="R584" s="303">
        <f t="shared" si="174"/>
        <v>62.907999999999994</v>
      </c>
      <c r="S584" s="213">
        <f t="shared" si="175"/>
        <v>0</v>
      </c>
      <c r="T584" s="378">
        <f t="shared" si="176"/>
        <v>200</v>
      </c>
      <c r="U584" s="303">
        <f t="shared" si="164"/>
        <v>0</v>
      </c>
      <c r="V584" s="303">
        <f t="shared" si="165"/>
        <v>42.240747316848442</v>
      </c>
      <c r="W584" s="303">
        <f t="shared" si="166"/>
        <v>0</v>
      </c>
      <c r="X584" s="378">
        <f t="shared" si="167"/>
        <v>246</v>
      </c>
      <c r="Y584" s="379">
        <f t="shared" si="168"/>
        <v>0</v>
      </c>
    </row>
    <row r="585" spans="1:25" x14ac:dyDescent="0.25">
      <c r="A585" s="202">
        <f>'09-2022'!A591</f>
        <v>44829.16666666526</v>
      </c>
      <c r="B585" s="362">
        <v>439.57799999999997</v>
      </c>
      <c r="C585" s="363">
        <v>12540.000582000001</v>
      </c>
      <c r="D585" s="364">
        <v>0</v>
      </c>
      <c r="E585" s="364">
        <v>0</v>
      </c>
      <c r="F585" s="239">
        <f t="shared" si="169"/>
        <v>439.57799999999997</v>
      </c>
      <c r="G585" s="239">
        <f t="shared" si="170"/>
        <v>12540.000582000001</v>
      </c>
      <c r="H585" s="216">
        <f>'09-2022'!P591</f>
        <v>0</v>
      </c>
      <c r="I585" s="307">
        <f t="shared" si="171"/>
        <v>439.57799999999997</v>
      </c>
      <c r="J585" s="303">
        <f t="shared" si="172"/>
        <v>28.527361655951847</v>
      </c>
      <c r="K585" s="338">
        <v>5.27</v>
      </c>
      <c r="L585" s="308">
        <f t="shared" si="173"/>
        <v>62.907999999999994</v>
      </c>
      <c r="M585" s="303">
        <f t="shared" si="177"/>
        <v>0</v>
      </c>
      <c r="N585" s="303">
        <f t="shared" si="178"/>
        <v>22.532288138438037</v>
      </c>
      <c r="O585" s="303">
        <f t="shared" si="179"/>
        <v>0</v>
      </c>
      <c r="P585" s="303">
        <f t="shared" si="180"/>
        <v>0</v>
      </c>
      <c r="Q585" s="303">
        <f t="shared" si="181"/>
        <v>42.240747316848442</v>
      </c>
      <c r="R585" s="303">
        <f t="shared" si="174"/>
        <v>62.907999999999994</v>
      </c>
      <c r="S585" s="213">
        <f t="shared" si="175"/>
        <v>0</v>
      </c>
      <c r="T585" s="378">
        <f t="shared" si="176"/>
        <v>200</v>
      </c>
      <c r="U585" s="303">
        <f t="shared" si="164"/>
        <v>0</v>
      </c>
      <c r="V585" s="303">
        <f t="shared" si="165"/>
        <v>42.240747316848442</v>
      </c>
      <c r="W585" s="303">
        <f t="shared" si="166"/>
        <v>0</v>
      </c>
      <c r="X585" s="378">
        <f t="shared" si="167"/>
        <v>239.57799999999997</v>
      </c>
      <c r="Y585" s="379">
        <f t="shared" si="168"/>
        <v>0</v>
      </c>
    </row>
    <row r="586" spans="1:25" x14ac:dyDescent="0.25">
      <c r="A586" s="202">
        <f>'09-2022'!A592</f>
        <v>44829.208333331924</v>
      </c>
      <c r="B586" s="362">
        <v>475.7</v>
      </c>
      <c r="C586" s="363">
        <v>13662.103999999999</v>
      </c>
      <c r="D586" s="364">
        <v>36.286000000000001</v>
      </c>
      <c r="E586" s="364">
        <v>1042.134</v>
      </c>
      <c r="F586" s="239">
        <f t="shared" si="169"/>
        <v>439.41399999999999</v>
      </c>
      <c r="G586" s="239">
        <f t="shared" si="170"/>
        <v>12619.97</v>
      </c>
      <c r="H586" s="216">
        <f>'09-2022'!P592</f>
        <v>0</v>
      </c>
      <c r="I586" s="307">
        <f t="shared" si="171"/>
        <v>439.41399999999999</v>
      </c>
      <c r="J586" s="303">
        <f t="shared" si="172"/>
        <v>28.719999817939346</v>
      </c>
      <c r="K586" s="338">
        <v>5.27</v>
      </c>
      <c r="L586" s="308">
        <f t="shared" si="173"/>
        <v>62.907999999999994</v>
      </c>
      <c r="M586" s="303">
        <f t="shared" si="177"/>
        <v>0</v>
      </c>
      <c r="N586" s="303">
        <f t="shared" si="178"/>
        <v>22.532288138438037</v>
      </c>
      <c r="O586" s="303">
        <f t="shared" si="179"/>
        <v>0</v>
      </c>
      <c r="P586" s="303">
        <f t="shared" si="180"/>
        <v>0</v>
      </c>
      <c r="Q586" s="303">
        <f t="shared" si="181"/>
        <v>42.240747316848442</v>
      </c>
      <c r="R586" s="303">
        <f t="shared" si="174"/>
        <v>62.907999999999994</v>
      </c>
      <c r="S586" s="213">
        <f t="shared" si="175"/>
        <v>0</v>
      </c>
      <c r="T586" s="378">
        <f t="shared" si="176"/>
        <v>200</v>
      </c>
      <c r="U586" s="303">
        <f t="shared" si="164"/>
        <v>0</v>
      </c>
      <c r="V586" s="303">
        <f t="shared" si="165"/>
        <v>42.240747316848442</v>
      </c>
      <c r="W586" s="303">
        <f t="shared" si="166"/>
        <v>0</v>
      </c>
      <c r="X586" s="378">
        <f t="shared" si="167"/>
        <v>239.41399999999999</v>
      </c>
      <c r="Y586" s="379">
        <f t="shared" si="168"/>
        <v>0</v>
      </c>
    </row>
    <row r="587" spans="1:25" x14ac:dyDescent="0.25">
      <c r="A587" s="202">
        <f>'09-2022'!A593</f>
        <v>44829.249999998588</v>
      </c>
      <c r="B587" s="362">
        <v>482.9</v>
      </c>
      <c r="C587" s="363">
        <v>13931.665000000001</v>
      </c>
      <c r="D587" s="364">
        <v>39.493000000000002</v>
      </c>
      <c r="E587" s="364">
        <v>1139.373</v>
      </c>
      <c r="F587" s="239">
        <f t="shared" si="169"/>
        <v>443.40699999999998</v>
      </c>
      <c r="G587" s="239">
        <f t="shared" si="170"/>
        <v>12792.292000000001</v>
      </c>
      <c r="H587" s="216">
        <f>'09-2022'!P593</f>
        <v>0</v>
      </c>
      <c r="I587" s="307">
        <f t="shared" si="171"/>
        <v>443.40699999999998</v>
      </c>
      <c r="J587" s="303">
        <f t="shared" si="172"/>
        <v>28.850000112763222</v>
      </c>
      <c r="K587" s="338">
        <v>5.27</v>
      </c>
      <c r="L587" s="308">
        <f t="shared" si="173"/>
        <v>62.907999999999994</v>
      </c>
      <c r="M587" s="303">
        <f t="shared" si="177"/>
        <v>0</v>
      </c>
      <c r="N587" s="303">
        <f t="shared" si="178"/>
        <v>22.532288138438037</v>
      </c>
      <c r="O587" s="303">
        <f t="shared" si="179"/>
        <v>0</v>
      </c>
      <c r="P587" s="303">
        <f t="shared" si="180"/>
        <v>0</v>
      </c>
      <c r="Q587" s="303">
        <f t="shared" si="181"/>
        <v>42.240747316848442</v>
      </c>
      <c r="R587" s="303">
        <f t="shared" si="174"/>
        <v>62.907999999999994</v>
      </c>
      <c r="S587" s="213">
        <f t="shared" si="175"/>
        <v>0</v>
      </c>
      <c r="T587" s="378">
        <f t="shared" si="176"/>
        <v>200</v>
      </c>
      <c r="U587" s="303">
        <f t="shared" ref="U587:U650" si="182">IF(S587&lt;&gt;" ",S587*T587,0)</f>
        <v>0</v>
      </c>
      <c r="V587" s="303">
        <f t="shared" ref="V587:V650" si="183">MAX(N587:Q587)</f>
        <v>42.240747316848442</v>
      </c>
      <c r="W587" s="303">
        <f t="shared" ref="W587:W650" si="184">IF((J587-V587)&gt;0,J587-V587,0)</f>
        <v>0</v>
      </c>
      <c r="X587" s="378">
        <f t="shared" ref="X587:X650" si="185">IF(U587&lt;&gt;" ",I587-T587,0)</f>
        <v>243.40699999999998</v>
      </c>
      <c r="Y587" s="379">
        <f t="shared" ref="Y587:Y650" si="186">IF(W587&lt;&gt;" ",W587*X587,0)</f>
        <v>0</v>
      </c>
    </row>
    <row r="588" spans="1:25" x14ac:dyDescent="0.25">
      <c r="A588" s="202">
        <f>'09-2022'!A594</f>
        <v>44829.291666665253</v>
      </c>
      <c r="B588" s="362">
        <v>511.1</v>
      </c>
      <c r="C588" s="363">
        <v>15256.334999999999</v>
      </c>
      <c r="D588" s="364">
        <v>58.627000000000002</v>
      </c>
      <c r="E588" s="364">
        <v>1750.0160000000001</v>
      </c>
      <c r="F588" s="239">
        <f t="shared" si="169"/>
        <v>452.47300000000001</v>
      </c>
      <c r="G588" s="239">
        <f t="shared" si="170"/>
        <v>13506.319</v>
      </c>
      <c r="H588" s="216">
        <f>'09-2022'!P594</f>
        <v>0</v>
      </c>
      <c r="I588" s="307">
        <f t="shared" si="171"/>
        <v>452.47300000000001</v>
      </c>
      <c r="J588" s="303">
        <f t="shared" si="172"/>
        <v>29.849999889496168</v>
      </c>
      <c r="K588" s="338">
        <v>5.27</v>
      </c>
      <c r="L588" s="308">
        <f t="shared" si="173"/>
        <v>62.907999999999994</v>
      </c>
      <c r="M588" s="303">
        <f t="shared" si="177"/>
        <v>0</v>
      </c>
      <c r="N588" s="303">
        <f t="shared" si="178"/>
        <v>22.532288138438037</v>
      </c>
      <c r="O588" s="303">
        <f t="shared" si="179"/>
        <v>0</v>
      </c>
      <c r="P588" s="303">
        <f t="shared" si="180"/>
        <v>0</v>
      </c>
      <c r="Q588" s="303">
        <f t="shared" si="181"/>
        <v>42.240747316848442</v>
      </c>
      <c r="R588" s="303">
        <f t="shared" si="174"/>
        <v>62.907999999999994</v>
      </c>
      <c r="S588" s="213">
        <f t="shared" si="175"/>
        <v>0</v>
      </c>
      <c r="T588" s="378">
        <f t="shared" si="176"/>
        <v>200</v>
      </c>
      <c r="U588" s="303">
        <f t="shared" si="182"/>
        <v>0</v>
      </c>
      <c r="V588" s="303">
        <f t="shared" si="183"/>
        <v>42.240747316848442</v>
      </c>
      <c r="W588" s="303">
        <f t="shared" si="184"/>
        <v>0</v>
      </c>
      <c r="X588" s="378">
        <f t="shared" si="185"/>
        <v>252.47300000000001</v>
      </c>
      <c r="Y588" s="379">
        <f t="shared" si="186"/>
        <v>0</v>
      </c>
    </row>
    <row r="589" spans="1:25" x14ac:dyDescent="0.25">
      <c r="A589" s="202">
        <f>'09-2022'!A595</f>
        <v>44829.333333331917</v>
      </c>
      <c r="B589" s="362">
        <v>485.2</v>
      </c>
      <c r="C589" s="363">
        <v>14386.18</v>
      </c>
      <c r="D589" s="364">
        <v>26.904</v>
      </c>
      <c r="E589" s="364">
        <v>797.70399999999995</v>
      </c>
      <c r="F589" s="239">
        <f t="shared" si="169"/>
        <v>458.29599999999999</v>
      </c>
      <c r="G589" s="239">
        <f t="shared" si="170"/>
        <v>13588.476000000001</v>
      </c>
      <c r="H589" s="216">
        <f>'09-2022'!P595</f>
        <v>0</v>
      </c>
      <c r="I589" s="307">
        <f t="shared" si="171"/>
        <v>458.29599999999999</v>
      </c>
      <c r="J589" s="303">
        <f t="shared" si="172"/>
        <v>29.649999127201635</v>
      </c>
      <c r="K589" s="338">
        <v>5.27</v>
      </c>
      <c r="L589" s="308">
        <f t="shared" si="173"/>
        <v>62.907999999999994</v>
      </c>
      <c r="M589" s="303">
        <f t="shared" si="177"/>
        <v>0</v>
      </c>
      <c r="N589" s="303">
        <f t="shared" si="178"/>
        <v>22.532288138438037</v>
      </c>
      <c r="O589" s="303">
        <f t="shared" si="179"/>
        <v>0</v>
      </c>
      <c r="P589" s="303">
        <f t="shared" si="180"/>
        <v>0</v>
      </c>
      <c r="Q589" s="303">
        <f t="shared" si="181"/>
        <v>42.240747316848442</v>
      </c>
      <c r="R589" s="303">
        <f t="shared" si="174"/>
        <v>62.907999999999994</v>
      </c>
      <c r="S589" s="213">
        <f t="shared" si="175"/>
        <v>0</v>
      </c>
      <c r="T589" s="378">
        <f t="shared" si="176"/>
        <v>200</v>
      </c>
      <c r="U589" s="303">
        <f t="shared" si="182"/>
        <v>0</v>
      </c>
      <c r="V589" s="303">
        <f t="shared" si="183"/>
        <v>42.240747316848442</v>
      </c>
      <c r="W589" s="303">
        <f t="shared" si="184"/>
        <v>0</v>
      </c>
      <c r="X589" s="378">
        <f t="shared" si="185"/>
        <v>258.29599999999999</v>
      </c>
      <c r="Y589" s="379">
        <f t="shared" si="186"/>
        <v>0</v>
      </c>
    </row>
    <row r="590" spans="1:25" x14ac:dyDescent="0.25">
      <c r="A590" s="202">
        <f>'09-2022'!A596</f>
        <v>44829.374999998581</v>
      </c>
      <c r="B590" s="362">
        <v>544.1</v>
      </c>
      <c r="C590" s="363">
        <v>16943.274000000001</v>
      </c>
      <c r="D590" s="364">
        <v>69.239999999999995</v>
      </c>
      <c r="E590" s="364">
        <v>2156.134</v>
      </c>
      <c r="F590" s="239">
        <f t="shared" si="169"/>
        <v>474.86</v>
      </c>
      <c r="G590" s="239">
        <f t="shared" si="170"/>
        <v>14787.140000000001</v>
      </c>
      <c r="H590" s="216">
        <f>'09-2022'!P596</f>
        <v>0</v>
      </c>
      <c r="I590" s="307">
        <f t="shared" si="171"/>
        <v>474.86</v>
      </c>
      <c r="J590" s="303">
        <f t="shared" si="172"/>
        <v>31.139999157646464</v>
      </c>
      <c r="K590" s="338">
        <v>5.27</v>
      </c>
      <c r="L590" s="308">
        <f t="shared" si="173"/>
        <v>62.907999999999994</v>
      </c>
      <c r="M590" s="303">
        <f t="shared" si="177"/>
        <v>0</v>
      </c>
      <c r="N590" s="303">
        <f t="shared" si="178"/>
        <v>22.532288138438037</v>
      </c>
      <c r="O590" s="303">
        <f t="shared" si="179"/>
        <v>0</v>
      </c>
      <c r="P590" s="303">
        <f t="shared" si="180"/>
        <v>0</v>
      </c>
      <c r="Q590" s="303">
        <f t="shared" si="181"/>
        <v>42.240747316848442</v>
      </c>
      <c r="R590" s="303">
        <f t="shared" si="174"/>
        <v>62.907999999999994</v>
      </c>
      <c r="S590" s="213">
        <f t="shared" si="175"/>
        <v>0</v>
      </c>
      <c r="T590" s="378">
        <f t="shared" si="176"/>
        <v>200</v>
      </c>
      <c r="U590" s="303">
        <f t="shared" si="182"/>
        <v>0</v>
      </c>
      <c r="V590" s="303">
        <f t="shared" si="183"/>
        <v>42.240747316848442</v>
      </c>
      <c r="W590" s="303">
        <f t="shared" si="184"/>
        <v>0</v>
      </c>
      <c r="X590" s="378">
        <f t="shared" si="185"/>
        <v>274.86</v>
      </c>
      <c r="Y590" s="379">
        <f t="shared" si="186"/>
        <v>0</v>
      </c>
    </row>
    <row r="591" spans="1:25" x14ac:dyDescent="0.25">
      <c r="A591" s="202">
        <f>'09-2022'!A597</f>
        <v>44829.416666665245</v>
      </c>
      <c r="B591" s="362">
        <v>490.726</v>
      </c>
      <c r="C591" s="363">
        <v>16591.420778</v>
      </c>
      <c r="D591" s="364">
        <v>0</v>
      </c>
      <c r="E591" s="364">
        <v>0</v>
      </c>
      <c r="F591" s="239">
        <f t="shared" si="169"/>
        <v>490.726</v>
      </c>
      <c r="G591" s="239">
        <f t="shared" si="170"/>
        <v>16591.420778</v>
      </c>
      <c r="H591" s="216">
        <f>'09-2022'!P597</f>
        <v>0</v>
      </c>
      <c r="I591" s="307">
        <f t="shared" si="171"/>
        <v>490.726</v>
      </c>
      <c r="J591" s="303">
        <f t="shared" si="172"/>
        <v>33.809948480414732</v>
      </c>
      <c r="K591" s="338">
        <v>5.27</v>
      </c>
      <c r="L591" s="308">
        <f t="shared" si="173"/>
        <v>62.907999999999994</v>
      </c>
      <c r="M591" s="303">
        <f t="shared" si="177"/>
        <v>0</v>
      </c>
      <c r="N591" s="303">
        <f t="shared" si="178"/>
        <v>22.532288138438037</v>
      </c>
      <c r="O591" s="303">
        <f t="shared" si="179"/>
        <v>0</v>
      </c>
      <c r="P591" s="303">
        <f t="shared" si="180"/>
        <v>0</v>
      </c>
      <c r="Q591" s="303">
        <f t="shared" si="181"/>
        <v>42.240747316848442</v>
      </c>
      <c r="R591" s="303">
        <f t="shared" si="174"/>
        <v>62.907999999999994</v>
      </c>
      <c r="S591" s="213">
        <f t="shared" si="175"/>
        <v>0</v>
      </c>
      <c r="T591" s="378">
        <f t="shared" si="176"/>
        <v>200</v>
      </c>
      <c r="U591" s="303">
        <f t="shared" si="182"/>
        <v>0</v>
      </c>
      <c r="V591" s="303">
        <f t="shared" si="183"/>
        <v>42.240747316848442</v>
      </c>
      <c r="W591" s="303">
        <f t="shared" si="184"/>
        <v>0</v>
      </c>
      <c r="X591" s="378">
        <f t="shared" si="185"/>
        <v>290.726</v>
      </c>
      <c r="Y591" s="379">
        <f t="shared" si="186"/>
        <v>0</v>
      </c>
    </row>
    <row r="592" spans="1:25" x14ac:dyDescent="0.25">
      <c r="A592" s="202">
        <f>'09-2022'!A598</f>
        <v>44829.45833333191</v>
      </c>
      <c r="B592" s="362">
        <v>580.6</v>
      </c>
      <c r="C592" s="363">
        <v>21023.526000000002</v>
      </c>
      <c r="D592" s="364">
        <v>76.19</v>
      </c>
      <c r="E592" s="364">
        <v>2758.84</v>
      </c>
      <c r="F592" s="239">
        <f t="shared" si="169"/>
        <v>504.41</v>
      </c>
      <c r="G592" s="239">
        <f t="shared" si="170"/>
        <v>18264.686000000002</v>
      </c>
      <c r="H592" s="216">
        <f>'09-2022'!P598</f>
        <v>0</v>
      </c>
      <c r="I592" s="307">
        <f t="shared" si="171"/>
        <v>504.41</v>
      </c>
      <c r="J592" s="303">
        <f t="shared" si="172"/>
        <v>36.20999980174858</v>
      </c>
      <c r="K592" s="338">
        <v>5.27</v>
      </c>
      <c r="L592" s="308">
        <f t="shared" si="173"/>
        <v>62.907999999999994</v>
      </c>
      <c r="M592" s="303">
        <f t="shared" si="177"/>
        <v>0</v>
      </c>
      <c r="N592" s="303">
        <f t="shared" si="178"/>
        <v>22.532288138438037</v>
      </c>
      <c r="O592" s="303">
        <f t="shared" si="179"/>
        <v>0</v>
      </c>
      <c r="P592" s="303">
        <f t="shared" si="180"/>
        <v>0</v>
      </c>
      <c r="Q592" s="303">
        <f t="shared" si="181"/>
        <v>42.240747316848442</v>
      </c>
      <c r="R592" s="303">
        <f t="shared" si="174"/>
        <v>62.907999999999994</v>
      </c>
      <c r="S592" s="213">
        <f t="shared" si="175"/>
        <v>0</v>
      </c>
      <c r="T592" s="378">
        <f t="shared" si="176"/>
        <v>200</v>
      </c>
      <c r="U592" s="303">
        <f t="shared" si="182"/>
        <v>0</v>
      </c>
      <c r="V592" s="303">
        <f t="shared" si="183"/>
        <v>42.240747316848442</v>
      </c>
      <c r="W592" s="303">
        <f t="shared" si="184"/>
        <v>0</v>
      </c>
      <c r="X592" s="378">
        <f t="shared" si="185"/>
        <v>304.41000000000003</v>
      </c>
      <c r="Y592" s="379">
        <f t="shared" si="186"/>
        <v>0</v>
      </c>
    </row>
    <row r="593" spans="1:25" x14ac:dyDescent="0.25">
      <c r="A593" s="202">
        <f>'09-2022'!A599</f>
        <v>44829.499999998574</v>
      </c>
      <c r="B593" s="362">
        <v>531.5</v>
      </c>
      <c r="C593" s="363">
        <v>20643.46</v>
      </c>
      <c r="D593" s="364">
        <v>19.716000000000001</v>
      </c>
      <c r="E593" s="364">
        <v>765.76900000000001</v>
      </c>
      <c r="F593" s="239">
        <f t="shared" si="169"/>
        <v>511.78399999999999</v>
      </c>
      <c r="G593" s="239">
        <f t="shared" si="170"/>
        <v>19877.690999999999</v>
      </c>
      <c r="H593" s="216">
        <f>'09-2022'!P599</f>
        <v>0</v>
      </c>
      <c r="I593" s="307">
        <f t="shared" si="171"/>
        <v>511.78399999999999</v>
      </c>
      <c r="J593" s="303">
        <f t="shared" si="172"/>
        <v>38.8400008597377</v>
      </c>
      <c r="K593" s="338">
        <v>5.27</v>
      </c>
      <c r="L593" s="308">
        <f t="shared" si="173"/>
        <v>62.907999999999994</v>
      </c>
      <c r="M593" s="303">
        <f t="shared" si="177"/>
        <v>0</v>
      </c>
      <c r="N593" s="303">
        <f t="shared" si="178"/>
        <v>22.532288138438037</v>
      </c>
      <c r="O593" s="303">
        <f t="shared" si="179"/>
        <v>0</v>
      </c>
      <c r="P593" s="303">
        <f t="shared" si="180"/>
        <v>0</v>
      </c>
      <c r="Q593" s="303">
        <f t="shared" si="181"/>
        <v>42.240747316848442</v>
      </c>
      <c r="R593" s="303">
        <f t="shared" si="174"/>
        <v>62.907999999999994</v>
      </c>
      <c r="S593" s="213">
        <f t="shared" si="175"/>
        <v>0</v>
      </c>
      <c r="T593" s="378">
        <f t="shared" si="176"/>
        <v>200</v>
      </c>
      <c r="U593" s="303">
        <f t="shared" si="182"/>
        <v>0</v>
      </c>
      <c r="V593" s="303">
        <f t="shared" si="183"/>
        <v>42.240747316848442</v>
      </c>
      <c r="W593" s="303">
        <f t="shared" si="184"/>
        <v>0</v>
      </c>
      <c r="X593" s="378">
        <f t="shared" si="185"/>
        <v>311.78399999999999</v>
      </c>
      <c r="Y593" s="379">
        <f t="shared" si="186"/>
        <v>0</v>
      </c>
    </row>
    <row r="594" spans="1:25" x14ac:dyDescent="0.25">
      <c r="A594" s="202">
        <f>'09-2022'!A600</f>
        <v>44829.541666665238</v>
      </c>
      <c r="B594" s="362">
        <v>544.5</v>
      </c>
      <c r="C594" s="363">
        <v>21780</v>
      </c>
      <c r="D594" s="364">
        <v>17.404</v>
      </c>
      <c r="E594" s="364">
        <v>696.16</v>
      </c>
      <c r="F594" s="239">
        <f t="shared" si="169"/>
        <v>527.096</v>
      </c>
      <c r="G594" s="239">
        <f t="shared" si="170"/>
        <v>21083.84</v>
      </c>
      <c r="H594" s="216">
        <f>'09-2022'!P600</f>
        <v>0</v>
      </c>
      <c r="I594" s="307">
        <f t="shared" si="171"/>
        <v>527.096</v>
      </c>
      <c r="J594" s="303">
        <f t="shared" si="172"/>
        <v>40</v>
      </c>
      <c r="K594" s="338">
        <v>5.27</v>
      </c>
      <c r="L594" s="308">
        <f t="shared" si="173"/>
        <v>62.907999999999994</v>
      </c>
      <c r="M594" s="303">
        <f t="shared" si="177"/>
        <v>0</v>
      </c>
      <c r="N594" s="303">
        <f t="shared" si="178"/>
        <v>22.532288138438037</v>
      </c>
      <c r="O594" s="303">
        <f t="shared" si="179"/>
        <v>0</v>
      </c>
      <c r="P594" s="303">
        <f t="shared" si="180"/>
        <v>0</v>
      </c>
      <c r="Q594" s="303">
        <f t="shared" si="181"/>
        <v>42.240747316848442</v>
      </c>
      <c r="R594" s="303">
        <f t="shared" si="174"/>
        <v>62.907999999999994</v>
      </c>
      <c r="S594" s="213">
        <f t="shared" si="175"/>
        <v>0</v>
      </c>
      <c r="T594" s="378">
        <f t="shared" si="176"/>
        <v>200</v>
      </c>
      <c r="U594" s="303">
        <f t="shared" si="182"/>
        <v>0</v>
      </c>
      <c r="V594" s="303">
        <f t="shared" si="183"/>
        <v>42.240747316848442</v>
      </c>
      <c r="W594" s="303">
        <f t="shared" si="184"/>
        <v>0</v>
      </c>
      <c r="X594" s="378">
        <f t="shared" si="185"/>
        <v>327.096</v>
      </c>
      <c r="Y594" s="379">
        <f t="shared" si="186"/>
        <v>0</v>
      </c>
    </row>
    <row r="595" spans="1:25" x14ac:dyDescent="0.25">
      <c r="A595" s="202">
        <f>'09-2022'!A601</f>
        <v>44829.583333331902</v>
      </c>
      <c r="B595" s="362">
        <v>622.20000000000005</v>
      </c>
      <c r="C595" s="363">
        <v>26256.84</v>
      </c>
      <c r="D595" s="364">
        <v>82.745999999999995</v>
      </c>
      <c r="E595" s="364">
        <v>3491.8809999999999</v>
      </c>
      <c r="F595" s="239">
        <f t="shared" si="169"/>
        <v>539.45400000000006</v>
      </c>
      <c r="G595" s="239">
        <f t="shared" si="170"/>
        <v>22764.958999999999</v>
      </c>
      <c r="H595" s="216">
        <f>'09-2022'!P601</f>
        <v>0</v>
      </c>
      <c r="I595" s="307">
        <f t="shared" si="171"/>
        <v>539.45400000000006</v>
      </c>
      <c r="J595" s="303">
        <f t="shared" si="172"/>
        <v>42.200000370745229</v>
      </c>
      <c r="K595" s="338">
        <v>5.27</v>
      </c>
      <c r="L595" s="308">
        <f t="shared" si="173"/>
        <v>62.907999999999994</v>
      </c>
      <c r="M595" s="303">
        <f t="shared" si="177"/>
        <v>0</v>
      </c>
      <c r="N595" s="303">
        <f t="shared" si="178"/>
        <v>22.532288138438037</v>
      </c>
      <c r="O595" s="303">
        <f t="shared" si="179"/>
        <v>0</v>
      </c>
      <c r="P595" s="303">
        <f t="shared" si="180"/>
        <v>0</v>
      </c>
      <c r="Q595" s="303">
        <f t="shared" si="181"/>
        <v>42.240747316848442</v>
      </c>
      <c r="R595" s="303">
        <f t="shared" si="174"/>
        <v>62.907999999999994</v>
      </c>
      <c r="S595" s="213">
        <f t="shared" si="175"/>
        <v>0</v>
      </c>
      <c r="T595" s="378">
        <f t="shared" si="176"/>
        <v>200</v>
      </c>
      <c r="U595" s="303">
        <f t="shared" si="182"/>
        <v>0</v>
      </c>
      <c r="V595" s="303">
        <f t="shared" si="183"/>
        <v>42.240747316848442</v>
      </c>
      <c r="W595" s="303">
        <f t="shared" si="184"/>
        <v>0</v>
      </c>
      <c r="X595" s="378">
        <f t="shared" si="185"/>
        <v>339.45400000000006</v>
      </c>
      <c r="Y595" s="379">
        <f t="shared" si="186"/>
        <v>0</v>
      </c>
    </row>
    <row r="596" spans="1:25" x14ac:dyDescent="0.25">
      <c r="A596" s="202">
        <f>'09-2022'!A602</f>
        <v>44829.624999998567</v>
      </c>
      <c r="B596" s="362">
        <v>615.29999999999995</v>
      </c>
      <c r="C596" s="363">
        <v>26956.293000000001</v>
      </c>
      <c r="D596" s="364">
        <v>69.319000000000003</v>
      </c>
      <c r="E596" s="364">
        <v>3036.8649999999998</v>
      </c>
      <c r="F596" s="239">
        <f t="shared" si="169"/>
        <v>545.98099999999999</v>
      </c>
      <c r="G596" s="239">
        <f t="shared" si="170"/>
        <v>23919.428</v>
      </c>
      <c r="H596" s="216">
        <f>'09-2022'!P602</f>
        <v>0</v>
      </c>
      <c r="I596" s="307">
        <f t="shared" si="171"/>
        <v>545.98099999999999</v>
      </c>
      <c r="J596" s="303">
        <f t="shared" si="172"/>
        <v>43.810000714310569</v>
      </c>
      <c r="K596" s="338">
        <v>5.27</v>
      </c>
      <c r="L596" s="308">
        <f t="shared" si="173"/>
        <v>62.907999999999994</v>
      </c>
      <c r="M596" s="303">
        <f t="shared" si="177"/>
        <v>0</v>
      </c>
      <c r="N596" s="303">
        <f t="shared" si="178"/>
        <v>22.532288138438037</v>
      </c>
      <c r="O596" s="303">
        <f t="shared" si="179"/>
        <v>0</v>
      </c>
      <c r="P596" s="303">
        <f t="shared" si="180"/>
        <v>0</v>
      </c>
      <c r="Q596" s="303">
        <f t="shared" si="181"/>
        <v>42.240747316848442</v>
      </c>
      <c r="R596" s="303">
        <f t="shared" si="174"/>
        <v>62.907999999999994</v>
      </c>
      <c r="S596" s="213">
        <f t="shared" si="175"/>
        <v>0</v>
      </c>
      <c r="T596" s="378">
        <f t="shared" si="176"/>
        <v>200</v>
      </c>
      <c r="U596" s="303">
        <f t="shared" si="182"/>
        <v>0</v>
      </c>
      <c r="V596" s="303">
        <f t="shared" si="183"/>
        <v>42.240747316848442</v>
      </c>
      <c r="W596" s="303">
        <f t="shared" si="184"/>
        <v>1.569253397462127</v>
      </c>
      <c r="X596" s="378">
        <f t="shared" si="185"/>
        <v>345.98099999999999</v>
      </c>
      <c r="Y596" s="379">
        <f t="shared" si="186"/>
        <v>542.93185970734419</v>
      </c>
    </row>
    <row r="597" spans="1:25" x14ac:dyDescent="0.25">
      <c r="A597" s="202">
        <f>'09-2022'!A603</f>
        <v>44829.666666665231</v>
      </c>
      <c r="B597" s="362">
        <v>584.1</v>
      </c>
      <c r="C597" s="363">
        <v>27493.587</v>
      </c>
      <c r="D597" s="364">
        <v>25.116</v>
      </c>
      <c r="E597" s="364">
        <v>1182.21</v>
      </c>
      <c r="F597" s="239">
        <f t="shared" si="169"/>
        <v>558.98400000000004</v>
      </c>
      <c r="G597" s="239">
        <f t="shared" si="170"/>
        <v>26311.377</v>
      </c>
      <c r="H597" s="216">
        <f>'09-2022'!P603</f>
        <v>0</v>
      </c>
      <c r="I597" s="307">
        <f t="shared" si="171"/>
        <v>558.98400000000004</v>
      </c>
      <c r="J597" s="303">
        <f t="shared" si="172"/>
        <v>47.070000214675197</v>
      </c>
      <c r="K597" s="338">
        <v>5.27</v>
      </c>
      <c r="L597" s="308">
        <f t="shared" si="173"/>
        <v>62.907999999999994</v>
      </c>
      <c r="M597" s="303">
        <f t="shared" si="177"/>
        <v>0</v>
      </c>
      <c r="N597" s="303">
        <f t="shared" si="178"/>
        <v>22.532288138438037</v>
      </c>
      <c r="O597" s="303">
        <f t="shared" si="179"/>
        <v>0</v>
      </c>
      <c r="P597" s="303">
        <f t="shared" si="180"/>
        <v>0</v>
      </c>
      <c r="Q597" s="303">
        <f t="shared" si="181"/>
        <v>42.240747316848442</v>
      </c>
      <c r="R597" s="303">
        <f t="shared" si="174"/>
        <v>62.907999999999994</v>
      </c>
      <c r="S597" s="213">
        <f t="shared" si="175"/>
        <v>0</v>
      </c>
      <c r="T597" s="378">
        <f t="shared" si="176"/>
        <v>200</v>
      </c>
      <c r="U597" s="303">
        <f t="shared" si="182"/>
        <v>0</v>
      </c>
      <c r="V597" s="303">
        <f t="shared" si="183"/>
        <v>42.240747316848442</v>
      </c>
      <c r="W597" s="303">
        <f t="shared" si="184"/>
        <v>4.8292528978267555</v>
      </c>
      <c r="X597" s="378">
        <f t="shared" si="185"/>
        <v>358.98400000000004</v>
      </c>
      <c r="Y597" s="379">
        <f t="shared" si="186"/>
        <v>1733.6245222734401</v>
      </c>
    </row>
    <row r="598" spans="1:25" x14ac:dyDescent="0.25">
      <c r="A598" s="202">
        <f>'09-2022'!A604</f>
        <v>44829.708333331895</v>
      </c>
      <c r="B598" s="362">
        <v>647.70000000000005</v>
      </c>
      <c r="C598" s="363">
        <v>33816.417000000001</v>
      </c>
      <c r="D598" s="364">
        <v>73.84</v>
      </c>
      <c r="E598" s="364">
        <v>3855.1860000000001</v>
      </c>
      <c r="F598" s="239">
        <f t="shared" si="169"/>
        <v>573.86</v>
      </c>
      <c r="G598" s="239">
        <f t="shared" si="170"/>
        <v>29961.231</v>
      </c>
      <c r="H598" s="216">
        <f>'09-2022'!P604</f>
        <v>0</v>
      </c>
      <c r="I598" s="307">
        <f t="shared" si="171"/>
        <v>573.86</v>
      </c>
      <c r="J598" s="303">
        <f t="shared" si="172"/>
        <v>52.210000697034118</v>
      </c>
      <c r="K598" s="338">
        <v>5.27</v>
      </c>
      <c r="L598" s="308">
        <f t="shared" si="173"/>
        <v>62.907999999999994</v>
      </c>
      <c r="M598" s="303">
        <f t="shared" si="177"/>
        <v>0</v>
      </c>
      <c r="N598" s="303">
        <f t="shared" si="178"/>
        <v>22.532288138438037</v>
      </c>
      <c r="O598" s="303">
        <f t="shared" si="179"/>
        <v>0</v>
      </c>
      <c r="P598" s="303">
        <f t="shared" si="180"/>
        <v>0</v>
      </c>
      <c r="Q598" s="303">
        <f t="shared" si="181"/>
        <v>42.240747316848442</v>
      </c>
      <c r="R598" s="303">
        <f t="shared" si="174"/>
        <v>62.907999999999994</v>
      </c>
      <c r="S598" s="213">
        <f t="shared" si="175"/>
        <v>0</v>
      </c>
      <c r="T598" s="378">
        <f t="shared" si="176"/>
        <v>200</v>
      </c>
      <c r="U598" s="303">
        <f t="shared" si="182"/>
        <v>0</v>
      </c>
      <c r="V598" s="303">
        <f t="shared" si="183"/>
        <v>42.240747316848442</v>
      </c>
      <c r="W598" s="303">
        <f t="shared" si="184"/>
        <v>9.9692533801856769</v>
      </c>
      <c r="X598" s="378">
        <f t="shared" si="185"/>
        <v>373.86</v>
      </c>
      <c r="Y598" s="379">
        <f t="shared" si="186"/>
        <v>3727.1050687162174</v>
      </c>
    </row>
    <row r="599" spans="1:25" x14ac:dyDescent="0.25">
      <c r="A599" s="202">
        <f>'09-2022'!A605</f>
        <v>44829.749999998559</v>
      </c>
      <c r="B599" s="362">
        <v>632.29999999999995</v>
      </c>
      <c r="C599" s="363">
        <v>36907.351000000002</v>
      </c>
      <c r="D599" s="364">
        <v>51.683</v>
      </c>
      <c r="E599" s="364">
        <v>3016.7370000000001</v>
      </c>
      <c r="F599" s="239">
        <f t="shared" si="169"/>
        <v>580.61699999999996</v>
      </c>
      <c r="G599" s="239">
        <f t="shared" si="170"/>
        <v>33890.614000000001</v>
      </c>
      <c r="H599" s="216">
        <f>'09-2022'!P605</f>
        <v>0</v>
      </c>
      <c r="I599" s="307">
        <f t="shared" si="171"/>
        <v>580.61699999999996</v>
      </c>
      <c r="J599" s="303">
        <f t="shared" si="172"/>
        <v>58.369999500531335</v>
      </c>
      <c r="K599" s="338">
        <v>5.27</v>
      </c>
      <c r="L599" s="308">
        <f t="shared" si="173"/>
        <v>62.907999999999994</v>
      </c>
      <c r="M599" s="303">
        <f t="shared" si="177"/>
        <v>0</v>
      </c>
      <c r="N599" s="303">
        <f t="shared" si="178"/>
        <v>22.532288138438037</v>
      </c>
      <c r="O599" s="303">
        <f t="shared" si="179"/>
        <v>0</v>
      </c>
      <c r="P599" s="303">
        <f t="shared" si="180"/>
        <v>0</v>
      </c>
      <c r="Q599" s="303">
        <f t="shared" si="181"/>
        <v>42.240747316848442</v>
      </c>
      <c r="R599" s="303">
        <f t="shared" si="174"/>
        <v>62.907999999999994</v>
      </c>
      <c r="S599" s="213">
        <f t="shared" si="175"/>
        <v>0</v>
      </c>
      <c r="T599" s="378">
        <f t="shared" si="176"/>
        <v>200</v>
      </c>
      <c r="U599" s="303">
        <f t="shared" si="182"/>
        <v>0</v>
      </c>
      <c r="V599" s="303">
        <f t="shared" si="183"/>
        <v>42.240747316848442</v>
      </c>
      <c r="W599" s="303">
        <f t="shared" si="184"/>
        <v>16.129252183682894</v>
      </c>
      <c r="X599" s="378">
        <f t="shared" si="185"/>
        <v>380.61699999999996</v>
      </c>
      <c r="Y599" s="379">
        <f t="shared" si="186"/>
        <v>6139.0675783968318</v>
      </c>
    </row>
    <row r="600" spans="1:25" x14ac:dyDescent="0.25">
      <c r="A600" s="202">
        <f>'09-2022'!A606</f>
        <v>44829.791666665224</v>
      </c>
      <c r="B600" s="362">
        <v>616.70000000000005</v>
      </c>
      <c r="C600" s="363">
        <v>35059.394999999997</v>
      </c>
      <c r="D600" s="364">
        <v>40.497999999999998</v>
      </c>
      <c r="E600" s="364">
        <v>2302.3110000000001</v>
      </c>
      <c r="F600" s="239">
        <f t="shared" si="169"/>
        <v>576.202</v>
      </c>
      <c r="G600" s="239">
        <f t="shared" si="170"/>
        <v>32757.083999999995</v>
      </c>
      <c r="H600" s="216">
        <f>'09-2022'!P606</f>
        <v>0</v>
      </c>
      <c r="I600" s="307">
        <f t="shared" si="171"/>
        <v>576.202</v>
      </c>
      <c r="J600" s="303">
        <f t="shared" si="172"/>
        <v>56.850000520650738</v>
      </c>
      <c r="K600" s="338">
        <v>5.27</v>
      </c>
      <c r="L600" s="308">
        <f t="shared" si="173"/>
        <v>62.907999999999994</v>
      </c>
      <c r="M600" s="303">
        <f t="shared" si="177"/>
        <v>0</v>
      </c>
      <c r="N600" s="303">
        <f t="shared" si="178"/>
        <v>22.532288138438037</v>
      </c>
      <c r="O600" s="303">
        <f t="shared" si="179"/>
        <v>0</v>
      </c>
      <c r="P600" s="303">
        <f t="shared" si="180"/>
        <v>0</v>
      </c>
      <c r="Q600" s="303">
        <f t="shared" si="181"/>
        <v>42.240747316848442</v>
      </c>
      <c r="R600" s="303">
        <f t="shared" si="174"/>
        <v>62.907999999999994</v>
      </c>
      <c r="S600" s="213">
        <f t="shared" si="175"/>
        <v>0</v>
      </c>
      <c r="T600" s="378">
        <f t="shared" si="176"/>
        <v>200</v>
      </c>
      <c r="U600" s="303">
        <f t="shared" si="182"/>
        <v>0</v>
      </c>
      <c r="V600" s="303">
        <f t="shared" si="183"/>
        <v>42.240747316848442</v>
      </c>
      <c r="W600" s="303">
        <f t="shared" si="184"/>
        <v>14.609253203802297</v>
      </c>
      <c r="X600" s="378">
        <f t="shared" si="185"/>
        <v>376.202</v>
      </c>
      <c r="Y600" s="379">
        <f t="shared" si="186"/>
        <v>5496.0302737768316</v>
      </c>
    </row>
    <row r="601" spans="1:25" x14ac:dyDescent="0.25">
      <c r="A601" s="202">
        <f>'09-2022'!A607</f>
        <v>44829.833333331888</v>
      </c>
      <c r="B601" s="362">
        <v>575.53099999999995</v>
      </c>
      <c r="C601" s="363">
        <v>38518.578220000003</v>
      </c>
      <c r="D601" s="364">
        <v>0</v>
      </c>
      <c r="E601" s="364">
        <v>0</v>
      </c>
      <c r="F601" s="239">
        <f t="shared" si="169"/>
        <v>575.53099999999995</v>
      </c>
      <c r="G601" s="239">
        <f t="shared" si="170"/>
        <v>38518.578220000003</v>
      </c>
      <c r="H601" s="216">
        <f>'09-2022'!P607</f>
        <v>0</v>
      </c>
      <c r="I601" s="307">
        <f t="shared" si="171"/>
        <v>575.53099999999995</v>
      </c>
      <c r="J601" s="303">
        <f t="shared" si="172"/>
        <v>66.927026033350089</v>
      </c>
      <c r="K601" s="338">
        <v>5.27</v>
      </c>
      <c r="L601" s="308">
        <f t="shared" si="173"/>
        <v>62.907999999999994</v>
      </c>
      <c r="M601" s="303">
        <f t="shared" si="177"/>
        <v>0</v>
      </c>
      <c r="N601" s="303">
        <f t="shared" si="178"/>
        <v>22.532288138438037</v>
      </c>
      <c r="O601" s="303">
        <f t="shared" si="179"/>
        <v>0</v>
      </c>
      <c r="P601" s="303">
        <f t="shared" si="180"/>
        <v>0</v>
      </c>
      <c r="Q601" s="303">
        <f t="shared" si="181"/>
        <v>42.240747316848442</v>
      </c>
      <c r="R601" s="303">
        <f t="shared" si="174"/>
        <v>62.907999999999994</v>
      </c>
      <c r="S601" s="213">
        <f t="shared" si="175"/>
        <v>4.0190260333500945</v>
      </c>
      <c r="T601" s="378">
        <f t="shared" si="176"/>
        <v>200</v>
      </c>
      <c r="U601" s="303">
        <f t="shared" si="182"/>
        <v>803.80520667001883</v>
      </c>
      <c r="V601" s="303">
        <f t="shared" si="183"/>
        <v>42.240747316848442</v>
      </c>
      <c r="W601" s="303">
        <f t="shared" si="184"/>
        <v>24.686278716501647</v>
      </c>
      <c r="X601" s="378">
        <f t="shared" si="185"/>
        <v>375.53099999999995</v>
      </c>
      <c r="Y601" s="379">
        <f t="shared" si="186"/>
        <v>9270.4629326865779</v>
      </c>
    </row>
    <row r="602" spans="1:25" x14ac:dyDescent="0.25">
      <c r="A602" s="202">
        <f>'09-2022'!A608</f>
        <v>44829.874999998552</v>
      </c>
      <c r="B602" s="362">
        <v>589.20000000000005</v>
      </c>
      <c r="C602" s="363">
        <v>33260.339999999997</v>
      </c>
      <c r="D602" s="364">
        <v>8.5340000000000007</v>
      </c>
      <c r="E602" s="364">
        <v>481.74400000000003</v>
      </c>
      <c r="F602" s="239">
        <f t="shared" si="169"/>
        <v>580.66600000000005</v>
      </c>
      <c r="G602" s="239">
        <f t="shared" si="170"/>
        <v>32778.595999999998</v>
      </c>
      <c r="H602" s="216">
        <f>'09-2022'!P608</f>
        <v>0</v>
      </c>
      <c r="I602" s="307">
        <f t="shared" si="171"/>
        <v>580.66600000000005</v>
      </c>
      <c r="J602" s="303">
        <f t="shared" si="172"/>
        <v>56.450000516648117</v>
      </c>
      <c r="K602" s="338">
        <v>5.27</v>
      </c>
      <c r="L602" s="308">
        <f t="shared" si="173"/>
        <v>62.907999999999994</v>
      </c>
      <c r="M602" s="303">
        <f t="shared" si="177"/>
        <v>0</v>
      </c>
      <c r="N602" s="303">
        <f t="shared" si="178"/>
        <v>22.532288138438037</v>
      </c>
      <c r="O602" s="303">
        <f t="shared" si="179"/>
        <v>0</v>
      </c>
      <c r="P602" s="303">
        <f t="shared" si="180"/>
        <v>0</v>
      </c>
      <c r="Q602" s="303">
        <f t="shared" si="181"/>
        <v>42.240747316848442</v>
      </c>
      <c r="R602" s="303">
        <f t="shared" si="174"/>
        <v>62.907999999999994</v>
      </c>
      <c r="S602" s="213">
        <f t="shared" si="175"/>
        <v>0</v>
      </c>
      <c r="T602" s="378">
        <f t="shared" si="176"/>
        <v>200</v>
      </c>
      <c r="U602" s="303">
        <f t="shared" si="182"/>
        <v>0</v>
      </c>
      <c r="V602" s="303">
        <f t="shared" si="183"/>
        <v>42.240747316848442</v>
      </c>
      <c r="W602" s="303">
        <f t="shared" si="184"/>
        <v>14.209253199799676</v>
      </c>
      <c r="X602" s="378">
        <f t="shared" si="185"/>
        <v>380.66600000000005</v>
      </c>
      <c r="Y602" s="379">
        <f t="shared" si="186"/>
        <v>5408.9795785549441</v>
      </c>
    </row>
    <row r="603" spans="1:25" x14ac:dyDescent="0.25">
      <c r="A603" s="202">
        <f>'09-2022'!A609</f>
        <v>44829.916666665216</v>
      </c>
      <c r="B603" s="362">
        <v>579.5</v>
      </c>
      <c r="C603" s="363">
        <v>28256.42</v>
      </c>
      <c r="D603" s="364">
        <v>32.591999999999999</v>
      </c>
      <c r="E603" s="364">
        <v>1589.1859999999999</v>
      </c>
      <c r="F603" s="239">
        <f t="shared" si="169"/>
        <v>546.90800000000002</v>
      </c>
      <c r="G603" s="239">
        <f t="shared" si="170"/>
        <v>26667.233999999997</v>
      </c>
      <c r="H603" s="216">
        <f>'09-2022'!P609</f>
        <v>0</v>
      </c>
      <c r="I603" s="307">
        <f t="shared" si="171"/>
        <v>546.90800000000002</v>
      </c>
      <c r="J603" s="303">
        <f t="shared" si="172"/>
        <v>48.759999853723102</v>
      </c>
      <c r="K603" s="338">
        <v>5.27</v>
      </c>
      <c r="L603" s="308">
        <f t="shared" si="173"/>
        <v>62.907999999999994</v>
      </c>
      <c r="M603" s="303">
        <f t="shared" si="177"/>
        <v>0</v>
      </c>
      <c r="N603" s="303">
        <f t="shared" si="178"/>
        <v>22.532288138438037</v>
      </c>
      <c r="O603" s="303">
        <f t="shared" si="179"/>
        <v>0</v>
      </c>
      <c r="P603" s="303">
        <f t="shared" si="180"/>
        <v>0</v>
      </c>
      <c r="Q603" s="303">
        <f t="shared" si="181"/>
        <v>42.240747316848442</v>
      </c>
      <c r="R603" s="303">
        <f t="shared" si="174"/>
        <v>62.907999999999994</v>
      </c>
      <c r="S603" s="213">
        <f t="shared" si="175"/>
        <v>0</v>
      </c>
      <c r="T603" s="378">
        <f t="shared" si="176"/>
        <v>200</v>
      </c>
      <c r="U603" s="303">
        <f t="shared" si="182"/>
        <v>0</v>
      </c>
      <c r="V603" s="303">
        <f t="shared" si="183"/>
        <v>42.240747316848442</v>
      </c>
      <c r="W603" s="303">
        <f t="shared" si="184"/>
        <v>6.5192525368746601</v>
      </c>
      <c r="X603" s="378">
        <f t="shared" si="185"/>
        <v>346.90800000000002</v>
      </c>
      <c r="Y603" s="379">
        <f t="shared" si="186"/>
        <v>2261.5808590621145</v>
      </c>
    </row>
    <row r="604" spans="1:25" x14ac:dyDescent="0.25">
      <c r="A604" s="202">
        <f>'09-2022'!A610</f>
        <v>44829.958333331881</v>
      </c>
      <c r="B604" s="362">
        <v>530.4</v>
      </c>
      <c r="C604" s="363">
        <v>22621.56</v>
      </c>
      <c r="D604" s="364">
        <v>3.4260000000000002</v>
      </c>
      <c r="E604" s="364">
        <v>146.119</v>
      </c>
      <c r="F604" s="239">
        <f t="shared" si="169"/>
        <v>526.97399999999993</v>
      </c>
      <c r="G604" s="239">
        <f t="shared" si="170"/>
        <v>22475.441000000003</v>
      </c>
      <c r="H604" s="216">
        <f>'09-2022'!P610</f>
        <v>0</v>
      </c>
      <c r="I604" s="307">
        <f t="shared" si="171"/>
        <v>526.97399999999993</v>
      </c>
      <c r="J604" s="303">
        <f t="shared" si="172"/>
        <v>42.649999810237325</v>
      </c>
      <c r="K604" s="338">
        <v>5.27</v>
      </c>
      <c r="L604" s="308">
        <f t="shared" si="173"/>
        <v>62.907999999999994</v>
      </c>
      <c r="M604" s="303">
        <f t="shared" si="177"/>
        <v>0</v>
      </c>
      <c r="N604" s="303">
        <f t="shared" si="178"/>
        <v>22.532288138438037</v>
      </c>
      <c r="O604" s="303">
        <f t="shared" si="179"/>
        <v>0</v>
      </c>
      <c r="P604" s="303">
        <f t="shared" si="180"/>
        <v>0</v>
      </c>
      <c r="Q604" s="303">
        <f t="shared" si="181"/>
        <v>42.240747316848442</v>
      </c>
      <c r="R604" s="303">
        <f t="shared" si="174"/>
        <v>62.907999999999994</v>
      </c>
      <c r="S604" s="213">
        <f t="shared" si="175"/>
        <v>0</v>
      </c>
      <c r="T604" s="378">
        <f t="shared" si="176"/>
        <v>200</v>
      </c>
      <c r="U604" s="303">
        <f t="shared" si="182"/>
        <v>0</v>
      </c>
      <c r="V604" s="303">
        <f t="shared" si="183"/>
        <v>42.240747316848442</v>
      </c>
      <c r="W604" s="303">
        <f t="shared" si="184"/>
        <v>0.40925249338888392</v>
      </c>
      <c r="X604" s="378">
        <f t="shared" si="185"/>
        <v>326.97399999999993</v>
      </c>
      <c r="Y604" s="379">
        <f t="shared" si="186"/>
        <v>133.81492477333691</v>
      </c>
    </row>
    <row r="605" spans="1:25" x14ac:dyDescent="0.25">
      <c r="A605" s="202">
        <f>'09-2022'!A611</f>
        <v>44829.999999998545</v>
      </c>
      <c r="B605" s="362">
        <v>517.5</v>
      </c>
      <c r="C605" s="363">
        <v>19116.45</v>
      </c>
      <c r="D605" s="364">
        <v>27.498999999999999</v>
      </c>
      <c r="E605" s="364">
        <v>1015.813</v>
      </c>
      <c r="F605" s="239">
        <f t="shared" si="169"/>
        <v>490.00099999999998</v>
      </c>
      <c r="G605" s="239">
        <f t="shared" si="170"/>
        <v>18100.637000000002</v>
      </c>
      <c r="H605" s="216">
        <f>'09-2022'!P611</f>
        <v>0</v>
      </c>
      <c r="I605" s="307">
        <f t="shared" si="171"/>
        <v>490.00099999999998</v>
      </c>
      <c r="J605" s="303">
        <f t="shared" si="172"/>
        <v>36.940000122448737</v>
      </c>
      <c r="K605" s="338">
        <v>5.27</v>
      </c>
      <c r="L605" s="308">
        <f t="shared" si="173"/>
        <v>62.907999999999994</v>
      </c>
      <c r="M605" s="303">
        <f t="shared" si="177"/>
        <v>0</v>
      </c>
      <c r="N605" s="303">
        <f t="shared" si="178"/>
        <v>22.532288138438037</v>
      </c>
      <c r="O605" s="303">
        <f t="shared" si="179"/>
        <v>0</v>
      </c>
      <c r="P605" s="303">
        <f t="shared" si="180"/>
        <v>0</v>
      </c>
      <c r="Q605" s="303">
        <f t="shared" si="181"/>
        <v>42.240747316848442</v>
      </c>
      <c r="R605" s="303">
        <f t="shared" si="174"/>
        <v>62.907999999999994</v>
      </c>
      <c r="S605" s="213">
        <f t="shared" si="175"/>
        <v>0</v>
      </c>
      <c r="T605" s="378">
        <f t="shared" si="176"/>
        <v>200</v>
      </c>
      <c r="U605" s="303">
        <f t="shared" si="182"/>
        <v>0</v>
      </c>
      <c r="V605" s="303">
        <f t="shared" si="183"/>
        <v>42.240747316848442</v>
      </c>
      <c r="W605" s="303">
        <f t="shared" si="184"/>
        <v>0</v>
      </c>
      <c r="X605" s="378">
        <f t="shared" si="185"/>
        <v>290.00099999999998</v>
      </c>
      <c r="Y605" s="379">
        <f t="shared" si="186"/>
        <v>0</v>
      </c>
    </row>
    <row r="606" spans="1:25" x14ac:dyDescent="0.25">
      <c r="A606" s="202">
        <f>'09-2022'!A612</f>
        <v>44830.041666665209</v>
      </c>
      <c r="B606" s="360">
        <v>474.37200000000001</v>
      </c>
      <c r="C606" s="361">
        <v>16317.970268000001</v>
      </c>
      <c r="D606" s="364">
        <v>0</v>
      </c>
      <c r="E606" s="364">
        <v>0</v>
      </c>
      <c r="F606" s="239">
        <f t="shared" si="169"/>
        <v>474.37200000000001</v>
      </c>
      <c r="G606" s="239">
        <f t="shared" si="170"/>
        <v>16317.970268000001</v>
      </c>
      <c r="H606" s="216">
        <f>'09-2022'!P612</f>
        <v>0</v>
      </c>
      <c r="I606" s="307">
        <f t="shared" si="171"/>
        <v>474.37200000000001</v>
      </c>
      <c r="J606" s="303">
        <f t="shared" si="172"/>
        <v>34.399100849122632</v>
      </c>
      <c r="K606" s="338">
        <v>5.27</v>
      </c>
      <c r="L606" s="308">
        <f t="shared" si="173"/>
        <v>62.907999999999994</v>
      </c>
      <c r="M606" s="303">
        <f t="shared" si="177"/>
        <v>0</v>
      </c>
      <c r="N606" s="303">
        <f t="shared" si="178"/>
        <v>22.532288138438037</v>
      </c>
      <c r="O606" s="303">
        <f t="shared" si="179"/>
        <v>0</v>
      </c>
      <c r="P606" s="303">
        <f t="shared" si="180"/>
        <v>0</v>
      </c>
      <c r="Q606" s="303">
        <f t="shared" si="181"/>
        <v>42.240747316848442</v>
      </c>
      <c r="R606" s="303">
        <f t="shared" si="174"/>
        <v>62.907999999999994</v>
      </c>
      <c r="S606" s="213">
        <f t="shared" si="175"/>
        <v>0</v>
      </c>
      <c r="T606" s="378">
        <f t="shared" si="176"/>
        <v>200</v>
      </c>
      <c r="U606" s="303">
        <f t="shared" si="182"/>
        <v>0</v>
      </c>
      <c r="V606" s="303">
        <f t="shared" si="183"/>
        <v>42.240747316848442</v>
      </c>
      <c r="W606" s="303">
        <f t="shared" si="184"/>
        <v>0</v>
      </c>
      <c r="X606" s="378">
        <f t="shared" si="185"/>
        <v>274.37200000000001</v>
      </c>
      <c r="Y606" s="379">
        <f t="shared" si="186"/>
        <v>0</v>
      </c>
    </row>
    <row r="607" spans="1:25" x14ac:dyDescent="0.25">
      <c r="A607" s="202">
        <f>'09-2022'!A613</f>
        <v>44830.083333331873</v>
      </c>
      <c r="B607" s="362">
        <v>457.8</v>
      </c>
      <c r="C607" s="363">
        <v>14823.564</v>
      </c>
      <c r="D607" s="364">
        <v>3.4039999999999999</v>
      </c>
      <c r="E607" s="364">
        <v>110.22199999999999</v>
      </c>
      <c r="F607" s="239">
        <f t="shared" si="169"/>
        <v>454.39600000000002</v>
      </c>
      <c r="G607" s="239">
        <f t="shared" si="170"/>
        <v>14713.342000000001</v>
      </c>
      <c r="H607" s="216">
        <f>'09-2022'!P613</f>
        <v>0</v>
      </c>
      <c r="I607" s="307">
        <f t="shared" si="171"/>
        <v>454.39600000000002</v>
      </c>
      <c r="J607" s="303">
        <f t="shared" si="172"/>
        <v>32.379998943652673</v>
      </c>
      <c r="K607" s="338">
        <v>5.27</v>
      </c>
      <c r="L607" s="308">
        <f t="shared" si="173"/>
        <v>62.907999999999994</v>
      </c>
      <c r="M607" s="303">
        <f t="shared" si="177"/>
        <v>0</v>
      </c>
      <c r="N607" s="303">
        <f t="shared" si="178"/>
        <v>22.532288138438037</v>
      </c>
      <c r="O607" s="303">
        <f t="shared" si="179"/>
        <v>0</v>
      </c>
      <c r="P607" s="303">
        <f t="shared" si="180"/>
        <v>0</v>
      </c>
      <c r="Q607" s="303">
        <f t="shared" si="181"/>
        <v>42.240747316848442</v>
      </c>
      <c r="R607" s="303">
        <f t="shared" si="174"/>
        <v>62.907999999999994</v>
      </c>
      <c r="S607" s="213">
        <f t="shared" si="175"/>
        <v>0</v>
      </c>
      <c r="T607" s="378">
        <f t="shared" si="176"/>
        <v>200</v>
      </c>
      <c r="U607" s="303">
        <f t="shared" si="182"/>
        <v>0</v>
      </c>
      <c r="V607" s="303">
        <f t="shared" si="183"/>
        <v>42.240747316848442</v>
      </c>
      <c r="W607" s="303">
        <f t="shared" si="184"/>
        <v>0</v>
      </c>
      <c r="X607" s="378">
        <f t="shared" si="185"/>
        <v>254.39600000000002</v>
      </c>
      <c r="Y607" s="379">
        <f t="shared" si="186"/>
        <v>0</v>
      </c>
    </row>
    <row r="608" spans="1:25" x14ac:dyDescent="0.25">
      <c r="A608" s="202">
        <f>'09-2022'!A614</f>
        <v>44830.124999998538</v>
      </c>
      <c r="B608" s="362">
        <v>453.27599999999995</v>
      </c>
      <c r="C608" s="363">
        <v>13311.710152</v>
      </c>
      <c r="D608" s="364">
        <v>0</v>
      </c>
      <c r="E608" s="364">
        <v>0</v>
      </c>
      <c r="F608" s="239">
        <f t="shared" si="169"/>
        <v>453.27599999999995</v>
      </c>
      <c r="G608" s="239">
        <f t="shared" si="170"/>
        <v>13311.710152</v>
      </c>
      <c r="H608" s="216">
        <f>'09-2022'!P614</f>
        <v>0</v>
      </c>
      <c r="I608" s="307">
        <f t="shared" si="171"/>
        <v>453.27599999999995</v>
      </c>
      <c r="J608" s="303">
        <f t="shared" si="172"/>
        <v>29.367780672261492</v>
      </c>
      <c r="K608" s="338">
        <v>5.27</v>
      </c>
      <c r="L608" s="308">
        <f t="shared" si="173"/>
        <v>62.907999999999994</v>
      </c>
      <c r="M608" s="303">
        <f t="shared" si="177"/>
        <v>0</v>
      </c>
      <c r="N608" s="303">
        <f t="shared" si="178"/>
        <v>22.532288138438037</v>
      </c>
      <c r="O608" s="303">
        <f t="shared" si="179"/>
        <v>0</v>
      </c>
      <c r="P608" s="303">
        <f t="shared" si="180"/>
        <v>0</v>
      </c>
      <c r="Q608" s="303">
        <f t="shared" si="181"/>
        <v>42.240747316848442</v>
      </c>
      <c r="R608" s="303">
        <f t="shared" si="174"/>
        <v>62.907999999999994</v>
      </c>
      <c r="S608" s="213">
        <f t="shared" si="175"/>
        <v>0</v>
      </c>
      <c r="T608" s="378">
        <f t="shared" si="176"/>
        <v>200</v>
      </c>
      <c r="U608" s="303">
        <f t="shared" si="182"/>
        <v>0</v>
      </c>
      <c r="V608" s="303">
        <f t="shared" si="183"/>
        <v>42.240747316848442</v>
      </c>
      <c r="W608" s="303">
        <f t="shared" si="184"/>
        <v>0</v>
      </c>
      <c r="X608" s="378">
        <f t="shared" si="185"/>
        <v>253.27599999999995</v>
      </c>
      <c r="Y608" s="379">
        <f t="shared" si="186"/>
        <v>0</v>
      </c>
    </row>
    <row r="609" spans="1:25" x14ac:dyDescent="0.25">
      <c r="A609" s="202">
        <f>'09-2022'!A615</f>
        <v>44830.166666665202</v>
      </c>
      <c r="B609" s="362">
        <v>447.20499999999998</v>
      </c>
      <c r="C609" s="363">
        <v>12924.196674999999</v>
      </c>
      <c r="D609" s="364">
        <v>0</v>
      </c>
      <c r="E609" s="364">
        <v>0</v>
      </c>
      <c r="F609" s="239">
        <f t="shared" si="169"/>
        <v>447.20499999999998</v>
      </c>
      <c r="G609" s="239">
        <f t="shared" si="170"/>
        <v>12924.196674999999</v>
      </c>
      <c r="H609" s="216">
        <f>'09-2022'!P615</f>
        <v>0</v>
      </c>
      <c r="I609" s="307">
        <f t="shared" si="171"/>
        <v>447.20499999999998</v>
      </c>
      <c r="J609" s="303">
        <f t="shared" si="172"/>
        <v>28.899937780212653</v>
      </c>
      <c r="K609" s="338">
        <v>5.27</v>
      </c>
      <c r="L609" s="308">
        <f t="shared" si="173"/>
        <v>62.907999999999994</v>
      </c>
      <c r="M609" s="303">
        <f t="shared" si="177"/>
        <v>0</v>
      </c>
      <c r="N609" s="303">
        <f t="shared" si="178"/>
        <v>22.532288138438037</v>
      </c>
      <c r="O609" s="303">
        <f t="shared" si="179"/>
        <v>0</v>
      </c>
      <c r="P609" s="303">
        <f t="shared" si="180"/>
        <v>0</v>
      </c>
      <c r="Q609" s="303">
        <f t="shared" si="181"/>
        <v>42.240747316848442</v>
      </c>
      <c r="R609" s="303">
        <f t="shared" si="174"/>
        <v>62.907999999999994</v>
      </c>
      <c r="S609" s="213">
        <f t="shared" si="175"/>
        <v>0</v>
      </c>
      <c r="T609" s="378">
        <f t="shared" si="176"/>
        <v>200</v>
      </c>
      <c r="U609" s="303">
        <f t="shared" si="182"/>
        <v>0</v>
      </c>
      <c r="V609" s="303">
        <f t="shared" si="183"/>
        <v>42.240747316848442</v>
      </c>
      <c r="W609" s="303">
        <f t="shared" si="184"/>
        <v>0</v>
      </c>
      <c r="X609" s="378">
        <f t="shared" si="185"/>
        <v>247.20499999999998</v>
      </c>
      <c r="Y609" s="379">
        <f t="shared" si="186"/>
        <v>0</v>
      </c>
    </row>
    <row r="610" spans="1:25" x14ac:dyDescent="0.25">
      <c r="A610" s="202">
        <f>'09-2022'!A616</f>
        <v>44830.208333331866</v>
      </c>
      <c r="B610" s="362">
        <v>450.26299999999998</v>
      </c>
      <c r="C610" s="363">
        <v>13589.029478999999</v>
      </c>
      <c r="D610" s="364">
        <v>0</v>
      </c>
      <c r="E610" s="364">
        <v>0</v>
      </c>
      <c r="F610" s="239">
        <f t="shared" si="169"/>
        <v>450.26299999999998</v>
      </c>
      <c r="G610" s="239">
        <f t="shared" si="170"/>
        <v>13589.029478999999</v>
      </c>
      <c r="H610" s="216">
        <f>'09-2022'!P616</f>
        <v>0</v>
      </c>
      <c r="I610" s="307">
        <f t="shared" si="171"/>
        <v>450.26299999999998</v>
      </c>
      <c r="J610" s="303">
        <f t="shared" si="172"/>
        <v>30.180204633736281</v>
      </c>
      <c r="K610" s="338">
        <v>5.27</v>
      </c>
      <c r="L610" s="308">
        <f t="shared" si="173"/>
        <v>62.907999999999994</v>
      </c>
      <c r="M610" s="303">
        <f t="shared" si="177"/>
        <v>0</v>
      </c>
      <c r="N610" s="303">
        <f t="shared" si="178"/>
        <v>22.532288138438037</v>
      </c>
      <c r="O610" s="303">
        <f t="shared" si="179"/>
        <v>0</v>
      </c>
      <c r="P610" s="303">
        <f t="shared" si="180"/>
        <v>0</v>
      </c>
      <c r="Q610" s="303">
        <f t="shared" si="181"/>
        <v>42.240747316848442</v>
      </c>
      <c r="R610" s="303">
        <f t="shared" si="174"/>
        <v>62.907999999999994</v>
      </c>
      <c r="S610" s="213">
        <f t="shared" si="175"/>
        <v>0</v>
      </c>
      <c r="T610" s="378">
        <f t="shared" si="176"/>
        <v>200</v>
      </c>
      <c r="U610" s="303">
        <f t="shared" si="182"/>
        <v>0</v>
      </c>
      <c r="V610" s="303">
        <f t="shared" si="183"/>
        <v>42.240747316848442</v>
      </c>
      <c r="W610" s="303">
        <f t="shared" si="184"/>
        <v>0</v>
      </c>
      <c r="X610" s="378">
        <f t="shared" si="185"/>
        <v>250.26299999999998</v>
      </c>
      <c r="Y610" s="379">
        <f t="shared" si="186"/>
        <v>0</v>
      </c>
    </row>
    <row r="611" spans="1:25" x14ac:dyDescent="0.25">
      <c r="A611" s="202">
        <f>'09-2022'!A617</f>
        <v>44830.24999999853</v>
      </c>
      <c r="B611" s="362">
        <v>470.8</v>
      </c>
      <c r="C611" s="363">
        <v>17113.580000000002</v>
      </c>
      <c r="D611" s="364">
        <v>6.0640000000000001</v>
      </c>
      <c r="E611" s="364">
        <v>220.42599999999999</v>
      </c>
      <c r="F611" s="239">
        <f t="shared" si="169"/>
        <v>464.73599999999999</v>
      </c>
      <c r="G611" s="239">
        <f t="shared" si="170"/>
        <v>16893.154000000002</v>
      </c>
      <c r="H611" s="216">
        <f>'09-2022'!P617</f>
        <v>0</v>
      </c>
      <c r="I611" s="307">
        <f t="shared" si="171"/>
        <v>464.73599999999999</v>
      </c>
      <c r="J611" s="303">
        <f t="shared" si="172"/>
        <v>36.350000860703716</v>
      </c>
      <c r="K611" s="338">
        <v>5.27</v>
      </c>
      <c r="L611" s="308">
        <f t="shared" si="173"/>
        <v>62.907999999999994</v>
      </c>
      <c r="M611" s="303">
        <f t="shared" si="177"/>
        <v>0</v>
      </c>
      <c r="N611" s="303">
        <f t="shared" si="178"/>
        <v>22.532288138438037</v>
      </c>
      <c r="O611" s="303">
        <f t="shared" si="179"/>
        <v>0</v>
      </c>
      <c r="P611" s="303">
        <f t="shared" si="180"/>
        <v>0</v>
      </c>
      <c r="Q611" s="303">
        <f t="shared" si="181"/>
        <v>42.240747316848442</v>
      </c>
      <c r="R611" s="303">
        <f t="shared" si="174"/>
        <v>62.907999999999994</v>
      </c>
      <c r="S611" s="213">
        <f t="shared" si="175"/>
        <v>0</v>
      </c>
      <c r="T611" s="378">
        <f t="shared" si="176"/>
        <v>200</v>
      </c>
      <c r="U611" s="303">
        <f t="shared" si="182"/>
        <v>0</v>
      </c>
      <c r="V611" s="303">
        <f t="shared" si="183"/>
        <v>42.240747316848442</v>
      </c>
      <c r="W611" s="303">
        <f t="shared" si="184"/>
        <v>0</v>
      </c>
      <c r="X611" s="378">
        <f t="shared" si="185"/>
        <v>264.73599999999999</v>
      </c>
      <c r="Y611" s="379">
        <f t="shared" si="186"/>
        <v>0</v>
      </c>
    </row>
    <row r="612" spans="1:25" x14ac:dyDescent="0.25">
      <c r="A612" s="202">
        <f>'09-2022'!A618</f>
        <v>44830.291666665194</v>
      </c>
      <c r="B612" s="362">
        <v>522.70000000000005</v>
      </c>
      <c r="C612" s="363">
        <v>28471.469000000001</v>
      </c>
      <c r="D612" s="364">
        <v>11.89</v>
      </c>
      <c r="E612" s="364">
        <v>647.64800000000002</v>
      </c>
      <c r="F612" s="239">
        <f t="shared" si="169"/>
        <v>510.81000000000006</v>
      </c>
      <c r="G612" s="239">
        <f t="shared" si="170"/>
        <v>27823.821</v>
      </c>
      <c r="H612" s="216">
        <f>'09-2022'!P618</f>
        <v>0</v>
      </c>
      <c r="I612" s="307">
        <f t="shared" si="171"/>
        <v>510.81000000000006</v>
      </c>
      <c r="J612" s="303">
        <f t="shared" si="172"/>
        <v>54.470000587302515</v>
      </c>
      <c r="K612" s="338">
        <v>5.27</v>
      </c>
      <c r="L612" s="308">
        <f t="shared" si="173"/>
        <v>62.907999999999994</v>
      </c>
      <c r="M612" s="303">
        <f t="shared" si="177"/>
        <v>0</v>
      </c>
      <c r="N612" s="303">
        <f t="shared" si="178"/>
        <v>22.532288138438037</v>
      </c>
      <c r="O612" s="303">
        <f t="shared" si="179"/>
        <v>0</v>
      </c>
      <c r="P612" s="303">
        <f t="shared" si="180"/>
        <v>0</v>
      </c>
      <c r="Q612" s="303">
        <f t="shared" si="181"/>
        <v>42.240747316848442</v>
      </c>
      <c r="R612" s="303">
        <f t="shared" si="174"/>
        <v>62.907999999999994</v>
      </c>
      <c r="S612" s="213">
        <f t="shared" si="175"/>
        <v>0</v>
      </c>
      <c r="T612" s="378">
        <f t="shared" si="176"/>
        <v>200</v>
      </c>
      <c r="U612" s="303">
        <f t="shared" si="182"/>
        <v>0</v>
      </c>
      <c r="V612" s="303">
        <f t="shared" si="183"/>
        <v>42.240747316848442</v>
      </c>
      <c r="W612" s="303">
        <f t="shared" si="184"/>
        <v>12.229253270454073</v>
      </c>
      <c r="X612" s="378">
        <f t="shared" si="185"/>
        <v>310.81000000000006</v>
      </c>
      <c r="Y612" s="379">
        <f t="shared" si="186"/>
        <v>3800.9742089898314</v>
      </c>
    </row>
    <row r="613" spans="1:25" x14ac:dyDescent="0.25">
      <c r="A613" s="202">
        <f>'09-2022'!A619</f>
        <v>44830.333333331859</v>
      </c>
      <c r="B613" s="362">
        <v>529.02800000000002</v>
      </c>
      <c r="C613" s="363">
        <v>26785.797215999999</v>
      </c>
      <c r="D613" s="364">
        <v>0</v>
      </c>
      <c r="E613" s="364">
        <v>0</v>
      </c>
      <c r="F613" s="239">
        <f t="shared" si="169"/>
        <v>529.02800000000002</v>
      </c>
      <c r="G613" s="239">
        <f t="shared" si="170"/>
        <v>26785.797215999999</v>
      </c>
      <c r="H613" s="216">
        <f>'09-2022'!P619</f>
        <v>0</v>
      </c>
      <c r="I613" s="307">
        <f t="shared" si="171"/>
        <v>529.02800000000002</v>
      </c>
      <c r="J613" s="303">
        <f t="shared" si="172"/>
        <v>50.632097386149688</v>
      </c>
      <c r="K613" s="338">
        <v>5.27</v>
      </c>
      <c r="L613" s="308">
        <f t="shared" si="173"/>
        <v>62.907999999999994</v>
      </c>
      <c r="M613" s="303">
        <f t="shared" si="177"/>
        <v>0</v>
      </c>
      <c r="N613" s="303">
        <f t="shared" si="178"/>
        <v>22.532288138438037</v>
      </c>
      <c r="O613" s="303">
        <f t="shared" si="179"/>
        <v>0</v>
      </c>
      <c r="P613" s="303">
        <f t="shared" si="180"/>
        <v>0</v>
      </c>
      <c r="Q613" s="303">
        <f t="shared" si="181"/>
        <v>42.240747316848442</v>
      </c>
      <c r="R613" s="303">
        <f t="shared" si="174"/>
        <v>62.907999999999994</v>
      </c>
      <c r="S613" s="213">
        <f t="shared" si="175"/>
        <v>0</v>
      </c>
      <c r="T613" s="378">
        <f t="shared" si="176"/>
        <v>200</v>
      </c>
      <c r="U613" s="303">
        <f t="shared" si="182"/>
        <v>0</v>
      </c>
      <c r="V613" s="303">
        <f t="shared" si="183"/>
        <v>42.240747316848442</v>
      </c>
      <c r="W613" s="303">
        <f t="shared" si="184"/>
        <v>8.3913500693012466</v>
      </c>
      <c r="X613" s="378">
        <f t="shared" si="185"/>
        <v>329.02800000000002</v>
      </c>
      <c r="Y613" s="379">
        <f t="shared" si="186"/>
        <v>2760.9891306020509</v>
      </c>
    </row>
    <row r="614" spans="1:25" x14ac:dyDescent="0.25">
      <c r="A614" s="202">
        <f>'09-2022'!A620</f>
        <v>44830.374999998523</v>
      </c>
      <c r="B614" s="362">
        <v>546.1</v>
      </c>
      <c r="C614" s="363">
        <v>25104.217000000001</v>
      </c>
      <c r="D614" s="364">
        <v>15.063000000000001</v>
      </c>
      <c r="E614" s="364">
        <v>692.44600000000003</v>
      </c>
      <c r="F614" s="239">
        <f t="shared" si="169"/>
        <v>531.03700000000003</v>
      </c>
      <c r="G614" s="239">
        <f t="shared" si="170"/>
        <v>24411.771000000001</v>
      </c>
      <c r="H614" s="216">
        <f>'09-2022'!P620</f>
        <v>0</v>
      </c>
      <c r="I614" s="307">
        <f t="shared" si="171"/>
        <v>531.03700000000003</v>
      </c>
      <c r="J614" s="303">
        <f t="shared" si="172"/>
        <v>45.970000207141872</v>
      </c>
      <c r="K614" s="338">
        <v>5.27</v>
      </c>
      <c r="L614" s="308">
        <f t="shared" si="173"/>
        <v>62.907999999999994</v>
      </c>
      <c r="M614" s="303">
        <f t="shared" si="177"/>
        <v>0</v>
      </c>
      <c r="N614" s="303">
        <f t="shared" si="178"/>
        <v>22.532288138438037</v>
      </c>
      <c r="O614" s="303">
        <f t="shared" si="179"/>
        <v>0</v>
      </c>
      <c r="P614" s="303">
        <f t="shared" si="180"/>
        <v>0</v>
      </c>
      <c r="Q614" s="303">
        <f t="shared" si="181"/>
        <v>42.240747316848442</v>
      </c>
      <c r="R614" s="303">
        <f t="shared" si="174"/>
        <v>62.907999999999994</v>
      </c>
      <c r="S614" s="213">
        <f t="shared" si="175"/>
        <v>0</v>
      </c>
      <c r="T614" s="378">
        <f t="shared" si="176"/>
        <v>200</v>
      </c>
      <c r="U614" s="303">
        <f t="shared" si="182"/>
        <v>0</v>
      </c>
      <c r="V614" s="303">
        <f t="shared" si="183"/>
        <v>42.240747316848442</v>
      </c>
      <c r="W614" s="303">
        <f t="shared" si="184"/>
        <v>3.7292528902934308</v>
      </c>
      <c r="X614" s="378">
        <f t="shared" si="185"/>
        <v>331.03700000000003</v>
      </c>
      <c r="Y614" s="379">
        <f t="shared" si="186"/>
        <v>1234.5206890440666</v>
      </c>
    </row>
    <row r="615" spans="1:25" x14ac:dyDescent="0.25">
      <c r="A615" s="202">
        <f>'09-2022'!A621</f>
        <v>44830.416666665187</v>
      </c>
      <c r="B615" s="362">
        <v>539.18099999999993</v>
      </c>
      <c r="C615" s="363">
        <v>24064.865034000002</v>
      </c>
      <c r="D615" s="364">
        <v>0</v>
      </c>
      <c r="E615" s="364">
        <v>0</v>
      </c>
      <c r="F615" s="239">
        <f t="shared" si="169"/>
        <v>539.18099999999993</v>
      </c>
      <c r="G615" s="239">
        <f t="shared" si="170"/>
        <v>24064.865034000002</v>
      </c>
      <c r="H615" s="216">
        <f>'09-2022'!P621</f>
        <v>0</v>
      </c>
      <c r="I615" s="307">
        <f t="shared" si="171"/>
        <v>539.18099999999993</v>
      </c>
      <c r="J615" s="303">
        <f t="shared" si="172"/>
        <v>44.632257134431676</v>
      </c>
      <c r="K615" s="338">
        <v>5.27</v>
      </c>
      <c r="L615" s="308">
        <f t="shared" si="173"/>
        <v>62.907999999999994</v>
      </c>
      <c r="M615" s="303">
        <f t="shared" si="177"/>
        <v>0</v>
      </c>
      <c r="N615" s="303">
        <f t="shared" si="178"/>
        <v>22.532288138438037</v>
      </c>
      <c r="O615" s="303">
        <f t="shared" si="179"/>
        <v>0</v>
      </c>
      <c r="P615" s="303">
        <f t="shared" si="180"/>
        <v>0</v>
      </c>
      <c r="Q615" s="303">
        <f t="shared" si="181"/>
        <v>42.240747316848442</v>
      </c>
      <c r="R615" s="303">
        <f t="shared" si="174"/>
        <v>62.907999999999994</v>
      </c>
      <c r="S615" s="213">
        <f t="shared" si="175"/>
        <v>0</v>
      </c>
      <c r="T615" s="378">
        <f t="shared" si="176"/>
        <v>200</v>
      </c>
      <c r="U615" s="303">
        <f t="shared" si="182"/>
        <v>0</v>
      </c>
      <c r="V615" s="303">
        <f t="shared" si="183"/>
        <v>42.240747316848442</v>
      </c>
      <c r="W615" s="303">
        <f t="shared" si="184"/>
        <v>2.3915098175832341</v>
      </c>
      <c r="X615" s="378">
        <f t="shared" si="185"/>
        <v>339.18099999999993</v>
      </c>
      <c r="Y615" s="379">
        <f t="shared" si="186"/>
        <v>811.15469143769872</v>
      </c>
    </row>
    <row r="616" spans="1:25" x14ac:dyDescent="0.25">
      <c r="A616" s="202">
        <f>'09-2022'!A622</f>
        <v>44830.458333331851</v>
      </c>
      <c r="B616" s="362">
        <v>572.79999999999995</v>
      </c>
      <c r="C616" s="363">
        <v>26297.248</v>
      </c>
      <c r="D616" s="364">
        <v>15.773999999999999</v>
      </c>
      <c r="E616" s="364">
        <v>724.18399999999997</v>
      </c>
      <c r="F616" s="239">
        <f t="shared" si="169"/>
        <v>557.02599999999995</v>
      </c>
      <c r="G616" s="239">
        <f t="shared" si="170"/>
        <v>25573.063999999998</v>
      </c>
      <c r="H616" s="216">
        <f>'09-2022'!P622</f>
        <v>0</v>
      </c>
      <c r="I616" s="307">
        <f t="shared" si="171"/>
        <v>557.02599999999995</v>
      </c>
      <c r="J616" s="303">
        <f t="shared" si="172"/>
        <v>45.910000610384436</v>
      </c>
      <c r="K616" s="338">
        <v>5.27</v>
      </c>
      <c r="L616" s="308">
        <f t="shared" si="173"/>
        <v>62.907999999999994</v>
      </c>
      <c r="M616" s="303">
        <f t="shared" si="177"/>
        <v>0</v>
      </c>
      <c r="N616" s="303">
        <f t="shared" si="178"/>
        <v>22.532288138438037</v>
      </c>
      <c r="O616" s="303">
        <f t="shared" si="179"/>
        <v>0</v>
      </c>
      <c r="P616" s="303">
        <f t="shared" si="180"/>
        <v>0</v>
      </c>
      <c r="Q616" s="303">
        <f t="shared" si="181"/>
        <v>42.240747316848442</v>
      </c>
      <c r="R616" s="303">
        <f t="shared" si="174"/>
        <v>62.907999999999994</v>
      </c>
      <c r="S616" s="213">
        <f t="shared" si="175"/>
        <v>0</v>
      </c>
      <c r="T616" s="378">
        <f t="shared" si="176"/>
        <v>200</v>
      </c>
      <c r="U616" s="303">
        <f t="shared" si="182"/>
        <v>0</v>
      </c>
      <c r="V616" s="303">
        <f t="shared" si="183"/>
        <v>42.240747316848442</v>
      </c>
      <c r="W616" s="303">
        <f t="shared" si="184"/>
        <v>3.6692532935359949</v>
      </c>
      <c r="X616" s="378">
        <f t="shared" si="185"/>
        <v>357.02599999999995</v>
      </c>
      <c r="Y616" s="379">
        <f t="shared" si="186"/>
        <v>1310.0188263779819</v>
      </c>
    </row>
    <row r="617" spans="1:25" x14ac:dyDescent="0.25">
      <c r="A617" s="202">
        <f>'09-2022'!A623</f>
        <v>44830.499999998516</v>
      </c>
      <c r="B617" s="362">
        <v>565.33299999999997</v>
      </c>
      <c r="C617" s="363">
        <v>26842.636795000002</v>
      </c>
      <c r="D617" s="364">
        <v>0</v>
      </c>
      <c r="E617" s="364">
        <v>0</v>
      </c>
      <c r="F617" s="239">
        <f t="shared" si="169"/>
        <v>565.33299999999997</v>
      </c>
      <c r="G617" s="239">
        <f t="shared" si="170"/>
        <v>26842.636795000002</v>
      </c>
      <c r="H617" s="216">
        <f>'09-2022'!P623</f>
        <v>0</v>
      </c>
      <c r="I617" s="307">
        <f t="shared" si="171"/>
        <v>565.33299999999997</v>
      </c>
      <c r="J617" s="303">
        <f t="shared" si="172"/>
        <v>47.481107232374555</v>
      </c>
      <c r="K617" s="338">
        <v>5.27</v>
      </c>
      <c r="L617" s="308">
        <f t="shared" si="173"/>
        <v>62.907999999999994</v>
      </c>
      <c r="M617" s="303">
        <f t="shared" si="177"/>
        <v>0</v>
      </c>
      <c r="N617" s="303">
        <f t="shared" si="178"/>
        <v>22.532288138438037</v>
      </c>
      <c r="O617" s="303">
        <f t="shared" si="179"/>
        <v>0</v>
      </c>
      <c r="P617" s="303">
        <f t="shared" si="180"/>
        <v>0</v>
      </c>
      <c r="Q617" s="303">
        <f t="shared" si="181"/>
        <v>42.240747316848442</v>
      </c>
      <c r="R617" s="303">
        <f t="shared" si="174"/>
        <v>62.907999999999994</v>
      </c>
      <c r="S617" s="213">
        <f t="shared" si="175"/>
        <v>0</v>
      </c>
      <c r="T617" s="378">
        <f t="shared" si="176"/>
        <v>200</v>
      </c>
      <c r="U617" s="303">
        <f t="shared" si="182"/>
        <v>0</v>
      </c>
      <c r="V617" s="303">
        <f t="shared" si="183"/>
        <v>42.240747316848442</v>
      </c>
      <c r="W617" s="303">
        <f t="shared" si="184"/>
        <v>5.2403599155261134</v>
      </c>
      <c r="X617" s="378">
        <f t="shared" si="185"/>
        <v>365.33299999999997</v>
      </c>
      <c r="Y617" s="379">
        <f t="shared" si="186"/>
        <v>1914.4764090189014</v>
      </c>
    </row>
    <row r="618" spans="1:25" x14ac:dyDescent="0.25">
      <c r="A618" s="202">
        <f>'09-2022'!A624</f>
        <v>44830.54166666518</v>
      </c>
      <c r="B618" s="362">
        <v>573.721</v>
      </c>
      <c r="C618" s="363">
        <v>27590.91646</v>
      </c>
      <c r="D618" s="364">
        <v>0</v>
      </c>
      <c r="E618" s="364">
        <v>0</v>
      </c>
      <c r="F618" s="239">
        <f t="shared" si="169"/>
        <v>573.721</v>
      </c>
      <c r="G618" s="239">
        <f t="shared" si="170"/>
        <v>27590.91646</v>
      </c>
      <c r="H618" s="216">
        <f>'09-2022'!P624</f>
        <v>0</v>
      </c>
      <c r="I618" s="307">
        <f t="shared" si="171"/>
        <v>573.721</v>
      </c>
      <c r="J618" s="303">
        <f t="shared" si="172"/>
        <v>48.091174037554836</v>
      </c>
      <c r="K618" s="338">
        <v>5.27</v>
      </c>
      <c r="L618" s="308">
        <f t="shared" si="173"/>
        <v>62.907999999999994</v>
      </c>
      <c r="M618" s="303">
        <f t="shared" si="177"/>
        <v>0</v>
      </c>
      <c r="N618" s="303">
        <f t="shared" si="178"/>
        <v>22.532288138438037</v>
      </c>
      <c r="O618" s="303">
        <f t="shared" si="179"/>
        <v>0</v>
      </c>
      <c r="P618" s="303">
        <f t="shared" si="180"/>
        <v>0</v>
      </c>
      <c r="Q618" s="303">
        <f t="shared" si="181"/>
        <v>42.240747316848442</v>
      </c>
      <c r="R618" s="303">
        <f t="shared" si="174"/>
        <v>62.907999999999994</v>
      </c>
      <c r="S618" s="213">
        <f t="shared" si="175"/>
        <v>0</v>
      </c>
      <c r="T618" s="378">
        <f t="shared" si="176"/>
        <v>200</v>
      </c>
      <c r="U618" s="303">
        <f t="shared" si="182"/>
        <v>0</v>
      </c>
      <c r="V618" s="303">
        <f t="shared" si="183"/>
        <v>42.240747316848442</v>
      </c>
      <c r="W618" s="303">
        <f t="shared" si="184"/>
        <v>5.8504267207063947</v>
      </c>
      <c r="X618" s="378">
        <f t="shared" si="185"/>
        <v>373.721</v>
      </c>
      <c r="Y618" s="379">
        <f t="shared" si="186"/>
        <v>2186.4273244891147</v>
      </c>
    </row>
    <row r="619" spans="1:25" x14ac:dyDescent="0.25">
      <c r="A619" s="202">
        <f>'09-2022'!A625</f>
        <v>44830.583333331844</v>
      </c>
      <c r="B619" s="362">
        <v>592.4</v>
      </c>
      <c r="C619" s="363">
        <v>30798.876</v>
      </c>
      <c r="D619" s="364">
        <v>16.332000000000001</v>
      </c>
      <c r="E619" s="364">
        <v>849.101</v>
      </c>
      <c r="F619" s="239">
        <f t="shared" si="169"/>
        <v>576.06799999999998</v>
      </c>
      <c r="G619" s="239">
        <f t="shared" si="170"/>
        <v>29949.775000000001</v>
      </c>
      <c r="H619" s="216">
        <f>'09-2022'!P625</f>
        <v>0</v>
      </c>
      <c r="I619" s="307">
        <f t="shared" si="171"/>
        <v>576.06799999999998</v>
      </c>
      <c r="J619" s="303">
        <f t="shared" si="172"/>
        <v>51.989999444510026</v>
      </c>
      <c r="K619" s="338">
        <v>5.27</v>
      </c>
      <c r="L619" s="308">
        <f t="shared" si="173"/>
        <v>62.907999999999994</v>
      </c>
      <c r="M619" s="303">
        <f t="shared" si="177"/>
        <v>0</v>
      </c>
      <c r="N619" s="303">
        <f t="shared" si="178"/>
        <v>22.532288138438037</v>
      </c>
      <c r="O619" s="303">
        <f t="shared" si="179"/>
        <v>0</v>
      </c>
      <c r="P619" s="303">
        <f t="shared" si="180"/>
        <v>0</v>
      </c>
      <c r="Q619" s="303">
        <f t="shared" si="181"/>
        <v>42.240747316848442</v>
      </c>
      <c r="R619" s="303">
        <f t="shared" si="174"/>
        <v>62.907999999999994</v>
      </c>
      <c r="S619" s="213">
        <f t="shared" si="175"/>
        <v>0</v>
      </c>
      <c r="T619" s="378">
        <f t="shared" si="176"/>
        <v>200</v>
      </c>
      <c r="U619" s="303">
        <f t="shared" si="182"/>
        <v>0</v>
      </c>
      <c r="V619" s="303">
        <f t="shared" si="183"/>
        <v>42.240747316848442</v>
      </c>
      <c r="W619" s="303">
        <f t="shared" si="184"/>
        <v>9.7492521276615847</v>
      </c>
      <c r="X619" s="378">
        <f t="shared" si="185"/>
        <v>376.06799999999998</v>
      </c>
      <c r="Y619" s="379">
        <f t="shared" si="186"/>
        <v>3666.3817491454365</v>
      </c>
    </row>
    <row r="620" spans="1:25" x14ac:dyDescent="0.25">
      <c r="A620" s="202">
        <f>'09-2022'!A626</f>
        <v>44830.624999998508</v>
      </c>
      <c r="B620" s="362">
        <v>581.9</v>
      </c>
      <c r="C620" s="363">
        <v>30677.768</v>
      </c>
      <c r="D620" s="364">
        <v>1.7929999999999999</v>
      </c>
      <c r="E620" s="364">
        <v>94.527000000000001</v>
      </c>
      <c r="F620" s="239">
        <f t="shared" si="169"/>
        <v>580.10699999999997</v>
      </c>
      <c r="G620" s="239">
        <f t="shared" si="170"/>
        <v>30583.241000000002</v>
      </c>
      <c r="H620" s="216">
        <f>'09-2022'!P626</f>
        <v>0</v>
      </c>
      <c r="I620" s="307">
        <f t="shared" si="171"/>
        <v>580.10699999999997</v>
      </c>
      <c r="J620" s="303">
        <f t="shared" si="172"/>
        <v>52.719999931047212</v>
      </c>
      <c r="K620" s="338">
        <v>5.27</v>
      </c>
      <c r="L620" s="308">
        <f t="shared" si="173"/>
        <v>62.907999999999994</v>
      </c>
      <c r="M620" s="303">
        <f t="shared" si="177"/>
        <v>0</v>
      </c>
      <c r="N620" s="303">
        <f t="shared" si="178"/>
        <v>22.532288138438037</v>
      </c>
      <c r="O620" s="303">
        <f t="shared" si="179"/>
        <v>0</v>
      </c>
      <c r="P620" s="303">
        <f t="shared" si="180"/>
        <v>0</v>
      </c>
      <c r="Q620" s="303">
        <f t="shared" si="181"/>
        <v>42.240747316848442</v>
      </c>
      <c r="R620" s="303">
        <f t="shared" si="174"/>
        <v>62.907999999999994</v>
      </c>
      <c r="S620" s="213">
        <f t="shared" si="175"/>
        <v>0</v>
      </c>
      <c r="T620" s="378">
        <f t="shared" si="176"/>
        <v>200</v>
      </c>
      <c r="U620" s="303">
        <f t="shared" si="182"/>
        <v>0</v>
      </c>
      <c r="V620" s="303">
        <f t="shared" si="183"/>
        <v>42.240747316848442</v>
      </c>
      <c r="W620" s="303">
        <f t="shared" si="184"/>
        <v>10.479252614198771</v>
      </c>
      <c r="X620" s="378">
        <f t="shared" si="185"/>
        <v>380.10699999999997</v>
      </c>
      <c r="Y620" s="379">
        <f t="shared" si="186"/>
        <v>3983.2372734252517</v>
      </c>
    </row>
    <row r="621" spans="1:25" x14ac:dyDescent="0.25">
      <c r="A621" s="202">
        <f>'09-2022'!A627</f>
        <v>44830.666666665173</v>
      </c>
      <c r="B621" s="362">
        <v>583.24800000000005</v>
      </c>
      <c r="C621" s="363">
        <v>33711.783360000001</v>
      </c>
      <c r="D621" s="364">
        <v>0</v>
      </c>
      <c r="E621" s="364">
        <v>0</v>
      </c>
      <c r="F621" s="239">
        <f t="shared" si="169"/>
        <v>583.24800000000005</v>
      </c>
      <c r="G621" s="239">
        <f t="shared" si="170"/>
        <v>33711.783360000001</v>
      </c>
      <c r="H621" s="216">
        <f>'09-2022'!P627</f>
        <v>0</v>
      </c>
      <c r="I621" s="307">
        <f t="shared" si="171"/>
        <v>583.24800000000005</v>
      </c>
      <c r="J621" s="303">
        <f t="shared" si="172"/>
        <v>57.800083943708337</v>
      </c>
      <c r="K621" s="338">
        <v>5.27</v>
      </c>
      <c r="L621" s="308">
        <f t="shared" si="173"/>
        <v>62.907999999999994</v>
      </c>
      <c r="M621" s="303">
        <f t="shared" si="177"/>
        <v>0</v>
      </c>
      <c r="N621" s="303">
        <f t="shared" si="178"/>
        <v>22.532288138438037</v>
      </c>
      <c r="O621" s="303">
        <f t="shared" si="179"/>
        <v>0</v>
      </c>
      <c r="P621" s="303">
        <f t="shared" si="180"/>
        <v>0</v>
      </c>
      <c r="Q621" s="303">
        <f t="shared" si="181"/>
        <v>42.240747316848442</v>
      </c>
      <c r="R621" s="303">
        <f t="shared" si="174"/>
        <v>62.907999999999994</v>
      </c>
      <c r="S621" s="213">
        <f t="shared" si="175"/>
        <v>0</v>
      </c>
      <c r="T621" s="378">
        <f t="shared" si="176"/>
        <v>200</v>
      </c>
      <c r="U621" s="303">
        <f t="shared" si="182"/>
        <v>0</v>
      </c>
      <c r="V621" s="303">
        <f t="shared" si="183"/>
        <v>42.240747316848442</v>
      </c>
      <c r="W621" s="303">
        <f t="shared" si="184"/>
        <v>15.559336626859896</v>
      </c>
      <c r="X621" s="378">
        <f t="shared" si="185"/>
        <v>383.24800000000005</v>
      </c>
      <c r="Y621" s="379">
        <f t="shared" si="186"/>
        <v>5963.0846435708017</v>
      </c>
    </row>
    <row r="622" spans="1:25" x14ac:dyDescent="0.25">
      <c r="A622" s="202">
        <f>'09-2022'!A628</f>
        <v>44830.708333331837</v>
      </c>
      <c r="B622" s="362">
        <v>603.6</v>
      </c>
      <c r="C622" s="363">
        <v>35962.487999999998</v>
      </c>
      <c r="D622" s="364">
        <v>12.754</v>
      </c>
      <c r="E622" s="364">
        <v>759.88300000000004</v>
      </c>
      <c r="F622" s="239">
        <f t="shared" si="169"/>
        <v>590.846</v>
      </c>
      <c r="G622" s="239">
        <f t="shared" si="170"/>
        <v>35202.604999999996</v>
      </c>
      <c r="H622" s="216">
        <f>'09-2022'!P628</f>
        <v>0</v>
      </c>
      <c r="I622" s="307">
        <f t="shared" si="171"/>
        <v>590.846</v>
      </c>
      <c r="J622" s="303">
        <f t="shared" si="172"/>
        <v>59.580000541596277</v>
      </c>
      <c r="K622" s="338">
        <v>5.27</v>
      </c>
      <c r="L622" s="308">
        <f t="shared" si="173"/>
        <v>62.907999999999994</v>
      </c>
      <c r="M622" s="303">
        <f t="shared" si="177"/>
        <v>0</v>
      </c>
      <c r="N622" s="303">
        <f t="shared" si="178"/>
        <v>22.532288138438037</v>
      </c>
      <c r="O622" s="303">
        <f t="shared" si="179"/>
        <v>0</v>
      </c>
      <c r="P622" s="303">
        <f t="shared" si="180"/>
        <v>0</v>
      </c>
      <c r="Q622" s="303">
        <f t="shared" si="181"/>
        <v>42.240747316848442</v>
      </c>
      <c r="R622" s="303">
        <f t="shared" si="174"/>
        <v>62.907999999999994</v>
      </c>
      <c r="S622" s="213">
        <f t="shared" si="175"/>
        <v>0</v>
      </c>
      <c r="T622" s="378">
        <f t="shared" si="176"/>
        <v>200</v>
      </c>
      <c r="U622" s="303">
        <f t="shared" si="182"/>
        <v>0</v>
      </c>
      <c r="V622" s="303">
        <f t="shared" si="183"/>
        <v>42.240747316848442</v>
      </c>
      <c r="W622" s="303">
        <f t="shared" si="184"/>
        <v>17.339253224747836</v>
      </c>
      <c r="X622" s="378">
        <f t="shared" si="185"/>
        <v>390.846</v>
      </c>
      <c r="Y622" s="379">
        <f t="shared" si="186"/>
        <v>6776.977765879793</v>
      </c>
    </row>
    <row r="623" spans="1:25" x14ac:dyDescent="0.25">
      <c r="A623" s="202">
        <f>'09-2022'!A629</f>
        <v>44830.749999998501</v>
      </c>
      <c r="B623" s="362">
        <v>582.65899999999999</v>
      </c>
      <c r="C623" s="363">
        <v>41172.439750999998</v>
      </c>
      <c r="D623" s="364">
        <v>0</v>
      </c>
      <c r="E623" s="364">
        <v>0</v>
      </c>
      <c r="F623" s="239">
        <f t="shared" si="169"/>
        <v>582.65899999999999</v>
      </c>
      <c r="G623" s="239">
        <f t="shared" si="170"/>
        <v>41172.439750999998</v>
      </c>
      <c r="H623" s="216">
        <f>'09-2022'!P629</f>
        <v>0</v>
      </c>
      <c r="I623" s="307">
        <f t="shared" si="171"/>
        <v>582.65899999999999</v>
      </c>
      <c r="J623" s="303">
        <f t="shared" si="172"/>
        <v>70.663011728987271</v>
      </c>
      <c r="K623" s="338">
        <v>5.27</v>
      </c>
      <c r="L623" s="308">
        <f t="shared" si="173"/>
        <v>62.907999999999994</v>
      </c>
      <c r="M623" s="303">
        <f t="shared" si="177"/>
        <v>0</v>
      </c>
      <c r="N623" s="303">
        <f t="shared" si="178"/>
        <v>22.532288138438037</v>
      </c>
      <c r="O623" s="303">
        <f t="shared" si="179"/>
        <v>0</v>
      </c>
      <c r="P623" s="303">
        <f t="shared" si="180"/>
        <v>0</v>
      </c>
      <c r="Q623" s="303">
        <f t="shared" si="181"/>
        <v>42.240747316848442</v>
      </c>
      <c r="R623" s="303">
        <f t="shared" si="174"/>
        <v>62.907999999999994</v>
      </c>
      <c r="S623" s="213">
        <f t="shared" si="175"/>
        <v>7.7550117289872773</v>
      </c>
      <c r="T623" s="378">
        <f t="shared" si="176"/>
        <v>200</v>
      </c>
      <c r="U623" s="303">
        <f t="shared" si="182"/>
        <v>1551.0023457974555</v>
      </c>
      <c r="V623" s="303">
        <f t="shared" si="183"/>
        <v>42.240747316848442</v>
      </c>
      <c r="W623" s="303">
        <f t="shared" si="184"/>
        <v>28.42226441213883</v>
      </c>
      <c r="X623" s="378">
        <f t="shared" si="185"/>
        <v>382.65899999999999</v>
      </c>
      <c r="Y623" s="379">
        <f t="shared" si="186"/>
        <v>10876.035277684632</v>
      </c>
    </row>
    <row r="624" spans="1:25" x14ac:dyDescent="0.25">
      <c r="A624" s="202">
        <f>'09-2022'!A630</f>
        <v>44830.791666665165</v>
      </c>
      <c r="B624" s="362">
        <v>570.55200000000002</v>
      </c>
      <c r="C624" s="363">
        <v>37328.221680000002</v>
      </c>
      <c r="D624" s="364">
        <v>0</v>
      </c>
      <c r="E624" s="364">
        <v>0</v>
      </c>
      <c r="F624" s="239">
        <f t="shared" si="169"/>
        <v>570.55200000000002</v>
      </c>
      <c r="G624" s="239">
        <f t="shared" si="170"/>
        <v>37328.221680000002</v>
      </c>
      <c r="H624" s="216">
        <f>'09-2022'!P630</f>
        <v>0</v>
      </c>
      <c r="I624" s="307">
        <f t="shared" si="171"/>
        <v>570.55200000000002</v>
      </c>
      <c r="J624" s="303">
        <f t="shared" si="172"/>
        <v>65.424749505741815</v>
      </c>
      <c r="K624" s="338">
        <v>5.27</v>
      </c>
      <c r="L624" s="308">
        <f t="shared" si="173"/>
        <v>62.907999999999994</v>
      </c>
      <c r="M624" s="303">
        <f t="shared" si="177"/>
        <v>0</v>
      </c>
      <c r="N624" s="303">
        <f t="shared" si="178"/>
        <v>22.532288138438037</v>
      </c>
      <c r="O624" s="303">
        <f t="shared" si="179"/>
        <v>0</v>
      </c>
      <c r="P624" s="303">
        <f t="shared" si="180"/>
        <v>0</v>
      </c>
      <c r="Q624" s="303">
        <f t="shared" si="181"/>
        <v>42.240747316848442</v>
      </c>
      <c r="R624" s="303">
        <f t="shared" si="174"/>
        <v>62.907999999999994</v>
      </c>
      <c r="S624" s="213">
        <f t="shared" si="175"/>
        <v>2.5167495057418208</v>
      </c>
      <c r="T624" s="378">
        <f t="shared" si="176"/>
        <v>200</v>
      </c>
      <c r="U624" s="303">
        <f t="shared" si="182"/>
        <v>503.34990114836415</v>
      </c>
      <c r="V624" s="303">
        <f t="shared" si="183"/>
        <v>42.240747316848442</v>
      </c>
      <c r="W624" s="303">
        <f t="shared" si="184"/>
        <v>23.184002188893373</v>
      </c>
      <c r="X624" s="378">
        <f t="shared" si="185"/>
        <v>370.55200000000002</v>
      </c>
      <c r="Y624" s="379">
        <f t="shared" si="186"/>
        <v>8590.8783790988182</v>
      </c>
    </row>
    <row r="625" spans="1:25" x14ac:dyDescent="0.25">
      <c r="A625" s="202">
        <f>'09-2022'!A631</f>
        <v>44830.83333333183</v>
      </c>
      <c r="B625" s="362">
        <v>576.745</v>
      </c>
      <c r="C625" s="363">
        <v>47720.458680000003</v>
      </c>
      <c r="D625" s="364">
        <v>0</v>
      </c>
      <c r="E625" s="364">
        <v>0</v>
      </c>
      <c r="F625" s="239">
        <f t="shared" si="169"/>
        <v>576.745</v>
      </c>
      <c r="G625" s="239">
        <f t="shared" si="170"/>
        <v>47720.458680000003</v>
      </c>
      <c r="H625" s="216">
        <f>'09-2022'!P631</f>
        <v>0</v>
      </c>
      <c r="I625" s="307">
        <f t="shared" si="171"/>
        <v>576.745</v>
      </c>
      <c r="J625" s="303">
        <f t="shared" si="172"/>
        <v>82.741001101006518</v>
      </c>
      <c r="K625" s="338">
        <v>5.27</v>
      </c>
      <c r="L625" s="308">
        <f t="shared" si="173"/>
        <v>62.907999999999994</v>
      </c>
      <c r="M625" s="303">
        <f t="shared" si="177"/>
        <v>0</v>
      </c>
      <c r="N625" s="303">
        <f t="shared" si="178"/>
        <v>22.532288138438037</v>
      </c>
      <c r="O625" s="303">
        <f t="shared" si="179"/>
        <v>0</v>
      </c>
      <c r="P625" s="303">
        <f t="shared" si="180"/>
        <v>0</v>
      </c>
      <c r="Q625" s="303">
        <f t="shared" si="181"/>
        <v>42.240747316848442</v>
      </c>
      <c r="R625" s="303">
        <f t="shared" si="174"/>
        <v>62.907999999999994</v>
      </c>
      <c r="S625" s="213">
        <f t="shared" si="175"/>
        <v>19.833001101006523</v>
      </c>
      <c r="T625" s="378">
        <f t="shared" si="176"/>
        <v>200</v>
      </c>
      <c r="U625" s="303">
        <f t="shared" si="182"/>
        <v>3966.6002202013046</v>
      </c>
      <c r="V625" s="303">
        <f t="shared" si="183"/>
        <v>42.240747316848442</v>
      </c>
      <c r="W625" s="303">
        <f t="shared" si="184"/>
        <v>40.500253784158076</v>
      </c>
      <c r="X625" s="378">
        <f t="shared" si="185"/>
        <v>376.745</v>
      </c>
      <c r="Y625" s="379">
        <f t="shared" si="186"/>
        <v>15258.268111912634</v>
      </c>
    </row>
    <row r="626" spans="1:25" x14ac:dyDescent="0.25">
      <c r="A626" s="202">
        <f>'09-2022'!A632</f>
        <v>44830.874999998494</v>
      </c>
      <c r="B626" s="362">
        <v>580.86399999999992</v>
      </c>
      <c r="C626" s="363">
        <v>35493.026136</v>
      </c>
      <c r="D626" s="364">
        <v>0</v>
      </c>
      <c r="E626" s="364">
        <v>0</v>
      </c>
      <c r="F626" s="239">
        <f t="shared" si="169"/>
        <v>580.86399999999992</v>
      </c>
      <c r="G626" s="239">
        <f t="shared" si="170"/>
        <v>35493.026136</v>
      </c>
      <c r="H626" s="216">
        <f>'09-2022'!P632</f>
        <v>0</v>
      </c>
      <c r="I626" s="307">
        <f t="shared" si="171"/>
        <v>580.86399999999992</v>
      </c>
      <c r="J626" s="303">
        <f t="shared" si="172"/>
        <v>61.103848983583084</v>
      </c>
      <c r="K626" s="338">
        <v>5.27</v>
      </c>
      <c r="L626" s="308">
        <f t="shared" si="173"/>
        <v>62.907999999999994</v>
      </c>
      <c r="M626" s="303">
        <f t="shared" si="177"/>
        <v>0</v>
      </c>
      <c r="N626" s="303">
        <f t="shared" si="178"/>
        <v>22.532288138438037</v>
      </c>
      <c r="O626" s="303">
        <f t="shared" si="179"/>
        <v>0</v>
      </c>
      <c r="P626" s="303">
        <f t="shared" si="180"/>
        <v>0</v>
      </c>
      <c r="Q626" s="303">
        <f t="shared" si="181"/>
        <v>42.240747316848442</v>
      </c>
      <c r="R626" s="303">
        <f t="shared" si="174"/>
        <v>62.907999999999994</v>
      </c>
      <c r="S626" s="213">
        <f t="shared" si="175"/>
        <v>0</v>
      </c>
      <c r="T626" s="378">
        <f t="shared" si="176"/>
        <v>200</v>
      </c>
      <c r="U626" s="303">
        <f t="shared" si="182"/>
        <v>0</v>
      </c>
      <c r="V626" s="303">
        <f t="shared" si="183"/>
        <v>42.240747316848442</v>
      </c>
      <c r="W626" s="303">
        <f t="shared" si="184"/>
        <v>18.863101666734643</v>
      </c>
      <c r="X626" s="378">
        <f t="shared" si="185"/>
        <v>380.86399999999992</v>
      </c>
      <c r="Y626" s="379">
        <f t="shared" si="186"/>
        <v>7184.2763531992214</v>
      </c>
    </row>
    <row r="627" spans="1:25" x14ac:dyDescent="0.25">
      <c r="A627" s="202">
        <f>'09-2022'!A633</f>
        <v>44830.916666665158</v>
      </c>
      <c r="B627" s="362">
        <v>560.09800000000007</v>
      </c>
      <c r="C627" s="363">
        <v>27956.042906000002</v>
      </c>
      <c r="D627" s="364">
        <v>0</v>
      </c>
      <c r="E627" s="364">
        <v>0</v>
      </c>
      <c r="F627" s="239">
        <f t="shared" si="169"/>
        <v>560.09800000000007</v>
      </c>
      <c r="G627" s="239">
        <f t="shared" si="170"/>
        <v>27956.042906000002</v>
      </c>
      <c r="H627" s="216">
        <f>'09-2022'!P633</f>
        <v>0</v>
      </c>
      <c r="I627" s="307">
        <f t="shared" si="171"/>
        <v>560.09800000000007</v>
      </c>
      <c r="J627" s="303">
        <f t="shared" si="172"/>
        <v>49.912770454456179</v>
      </c>
      <c r="K627" s="338">
        <v>5.27</v>
      </c>
      <c r="L627" s="308">
        <f t="shared" si="173"/>
        <v>62.907999999999994</v>
      </c>
      <c r="M627" s="303">
        <f t="shared" si="177"/>
        <v>0</v>
      </c>
      <c r="N627" s="303">
        <f t="shared" si="178"/>
        <v>22.532288138438037</v>
      </c>
      <c r="O627" s="303">
        <f t="shared" si="179"/>
        <v>0</v>
      </c>
      <c r="P627" s="303">
        <f t="shared" si="180"/>
        <v>0</v>
      </c>
      <c r="Q627" s="303">
        <f t="shared" si="181"/>
        <v>42.240747316848442</v>
      </c>
      <c r="R627" s="303">
        <f t="shared" si="174"/>
        <v>62.907999999999994</v>
      </c>
      <c r="S627" s="213">
        <f t="shared" si="175"/>
        <v>0</v>
      </c>
      <c r="T627" s="378">
        <f t="shared" si="176"/>
        <v>200</v>
      </c>
      <c r="U627" s="303">
        <f t="shared" si="182"/>
        <v>0</v>
      </c>
      <c r="V627" s="303">
        <f t="shared" si="183"/>
        <v>42.240747316848442</v>
      </c>
      <c r="W627" s="303">
        <f t="shared" si="184"/>
        <v>7.6720231376077379</v>
      </c>
      <c r="X627" s="378">
        <f t="shared" si="185"/>
        <v>360.09800000000007</v>
      </c>
      <c r="Y627" s="379">
        <f t="shared" si="186"/>
        <v>2762.6801878062715</v>
      </c>
    </row>
    <row r="628" spans="1:25" x14ac:dyDescent="0.25">
      <c r="A628" s="202">
        <f>'09-2022'!A634</f>
        <v>44830.958333331822</v>
      </c>
      <c r="B628" s="362">
        <v>529.56299999999999</v>
      </c>
      <c r="C628" s="363">
        <v>24329.243802000001</v>
      </c>
      <c r="D628" s="364">
        <v>0</v>
      </c>
      <c r="E628" s="364">
        <v>0</v>
      </c>
      <c r="F628" s="239">
        <f t="shared" si="169"/>
        <v>529.56299999999999</v>
      </c>
      <c r="G628" s="239">
        <f t="shared" si="170"/>
        <v>24329.243802000001</v>
      </c>
      <c r="H628" s="216">
        <f>'09-2022'!P634</f>
        <v>0</v>
      </c>
      <c r="I628" s="307">
        <f t="shared" si="171"/>
        <v>529.56299999999999</v>
      </c>
      <c r="J628" s="303">
        <f t="shared" si="172"/>
        <v>45.942114162054374</v>
      </c>
      <c r="K628" s="338">
        <v>5.27</v>
      </c>
      <c r="L628" s="308">
        <f t="shared" si="173"/>
        <v>62.907999999999994</v>
      </c>
      <c r="M628" s="303">
        <f t="shared" si="177"/>
        <v>0</v>
      </c>
      <c r="N628" s="303">
        <f t="shared" si="178"/>
        <v>22.532288138438037</v>
      </c>
      <c r="O628" s="303">
        <f t="shared" si="179"/>
        <v>0</v>
      </c>
      <c r="P628" s="303">
        <f t="shared" si="180"/>
        <v>0</v>
      </c>
      <c r="Q628" s="303">
        <f t="shared" si="181"/>
        <v>42.240747316848442</v>
      </c>
      <c r="R628" s="303">
        <f t="shared" si="174"/>
        <v>62.907999999999994</v>
      </c>
      <c r="S628" s="213">
        <f t="shared" si="175"/>
        <v>0</v>
      </c>
      <c r="T628" s="378">
        <f t="shared" si="176"/>
        <v>200</v>
      </c>
      <c r="U628" s="303">
        <f t="shared" si="182"/>
        <v>0</v>
      </c>
      <c r="V628" s="303">
        <f t="shared" si="183"/>
        <v>42.240747316848442</v>
      </c>
      <c r="W628" s="303">
        <f t="shared" si="184"/>
        <v>3.7013668452059321</v>
      </c>
      <c r="X628" s="378">
        <f t="shared" si="185"/>
        <v>329.56299999999999</v>
      </c>
      <c r="Y628" s="379">
        <f t="shared" si="186"/>
        <v>1219.8335616066026</v>
      </c>
    </row>
    <row r="629" spans="1:25" x14ac:dyDescent="0.25">
      <c r="A629" s="202">
        <f>'09-2022'!A635</f>
        <v>44830.999999998487</v>
      </c>
      <c r="B629" s="362">
        <v>495.73699999999997</v>
      </c>
      <c r="C629" s="363">
        <v>20426.031471000002</v>
      </c>
      <c r="D629" s="364">
        <v>0</v>
      </c>
      <c r="E629" s="364">
        <v>0</v>
      </c>
      <c r="F629" s="239">
        <f t="shared" si="169"/>
        <v>495.73699999999997</v>
      </c>
      <c r="G629" s="239">
        <f t="shared" si="170"/>
        <v>20426.031471000002</v>
      </c>
      <c r="H629" s="216">
        <f>'09-2022'!P635</f>
        <v>0</v>
      </c>
      <c r="I629" s="307">
        <f t="shared" si="171"/>
        <v>495.73699999999997</v>
      </c>
      <c r="J629" s="303">
        <f t="shared" si="172"/>
        <v>41.203362813346601</v>
      </c>
      <c r="K629" s="338">
        <v>5.27</v>
      </c>
      <c r="L629" s="308">
        <f t="shared" si="173"/>
        <v>62.907999999999994</v>
      </c>
      <c r="M629" s="303">
        <f t="shared" si="177"/>
        <v>0</v>
      </c>
      <c r="N629" s="303">
        <f t="shared" si="178"/>
        <v>22.532288138438037</v>
      </c>
      <c r="O629" s="303">
        <f t="shared" si="179"/>
        <v>0</v>
      </c>
      <c r="P629" s="303">
        <f t="shared" si="180"/>
        <v>0</v>
      </c>
      <c r="Q629" s="303">
        <f t="shared" si="181"/>
        <v>42.240747316848442</v>
      </c>
      <c r="R629" s="303">
        <f t="shared" si="174"/>
        <v>62.907999999999994</v>
      </c>
      <c r="S629" s="213">
        <f t="shared" si="175"/>
        <v>0</v>
      </c>
      <c r="T629" s="378">
        <f t="shared" si="176"/>
        <v>200</v>
      </c>
      <c r="U629" s="303">
        <f t="shared" si="182"/>
        <v>0</v>
      </c>
      <c r="V629" s="303">
        <f t="shared" si="183"/>
        <v>42.240747316848442</v>
      </c>
      <c r="W629" s="303">
        <f t="shared" si="184"/>
        <v>0</v>
      </c>
      <c r="X629" s="378">
        <f t="shared" si="185"/>
        <v>295.73699999999997</v>
      </c>
      <c r="Y629" s="379">
        <f t="shared" si="186"/>
        <v>0</v>
      </c>
    </row>
    <row r="630" spans="1:25" x14ac:dyDescent="0.25">
      <c r="A630" s="202">
        <f>'09-2022'!A636</f>
        <v>44831.041666665151</v>
      </c>
      <c r="B630" s="360">
        <v>468.495</v>
      </c>
      <c r="C630" s="361">
        <v>17073.9506</v>
      </c>
      <c r="D630" s="364">
        <v>0</v>
      </c>
      <c r="E630" s="364">
        <v>0</v>
      </c>
      <c r="F630" s="239">
        <f t="shared" si="169"/>
        <v>468.495</v>
      </c>
      <c r="G630" s="239">
        <f t="shared" si="170"/>
        <v>17073.9506</v>
      </c>
      <c r="H630" s="216">
        <f>'09-2022'!P636</f>
        <v>0</v>
      </c>
      <c r="I630" s="307">
        <f t="shared" si="171"/>
        <v>468.495</v>
      </c>
      <c r="J630" s="303">
        <f t="shared" si="172"/>
        <v>36.444253620636296</v>
      </c>
      <c r="K630" s="338">
        <v>4.92</v>
      </c>
      <c r="L630" s="308">
        <f t="shared" si="173"/>
        <v>59.268000000000001</v>
      </c>
      <c r="M630" s="303">
        <f t="shared" si="177"/>
        <v>0</v>
      </c>
      <c r="N630" s="303">
        <f t="shared" si="178"/>
        <v>22.532288138438037</v>
      </c>
      <c r="O630" s="303">
        <f t="shared" si="179"/>
        <v>0</v>
      </c>
      <c r="P630" s="303">
        <f t="shared" si="180"/>
        <v>0</v>
      </c>
      <c r="Q630" s="303">
        <f t="shared" si="181"/>
        <v>42.240747316848442</v>
      </c>
      <c r="R630" s="303">
        <f t="shared" si="174"/>
        <v>59.268000000000001</v>
      </c>
      <c r="S630" s="213">
        <f t="shared" si="175"/>
        <v>0</v>
      </c>
      <c r="T630" s="378">
        <f t="shared" si="176"/>
        <v>200</v>
      </c>
      <c r="U630" s="303">
        <f t="shared" si="182"/>
        <v>0</v>
      </c>
      <c r="V630" s="303">
        <f t="shared" si="183"/>
        <v>42.240747316848442</v>
      </c>
      <c r="W630" s="303">
        <f t="shared" si="184"/>
        <v>0</v>
      </c>
      <c r="X630" s="378">
        <f t="shared" si="185"/>
        <v>268.495</v>
      </c>
      <c r="Y630" s="379">
        <f t="shared" si="186"/>
        <v>0</v>
      </c>
    </row>
    <row r="631" spans="1:25" x14ac:dyDescent="0.25">
      <c r="A631" s="202">
        <f>'09-2022'!A637</f>
        <v>44831.083333331815</v>
      </c>
      <c r="B631" s="362">
        <v>461.6</v>
      </c>
      <c r="C631" s="363">
        <v>16322.175999999999</v>
      </c>
      <c r="D631" s="364">
        <v>0.54</v>
      </c>
      <c r="E631" s="364">
        <v>19.094000000000001</v>
      </c>
      <c r="F631" s="239">
        <f t="shared" si="169"/>
        <v>461.06</v>
      </c>
      <c r="G631" s="239">
        <f t="shared" si="170"/>
        <v>16303.082</v>
      </c>
      <c r="H631" s="216">
        <f>'09-2022'!P637</f>
        <v>0</v>
      </c>
      <c r="I631" s="307">
        <f t="shared" si="171"/>
        <v>461.06</v>
      </c>
      <c r="J631" s="303">
        <f t="shared" si="172"/>
        <v>35.360000867566043</v>
      </c>
      <c r="K631" s="338">
        <v>4.92</v>
      </c>
      <c r="L631" s="308">
        <f t="shared" si="173"/>
        <v>59.268000000000001</v>
      </c>
      <c r="M631" s="303">
        <f t="shared" si="177"/>
        <v>0</v>
      </c>
      <c r="N631" s="303">
        <f t="shared" si="178"/>
        <v>22.532288138438037</v>
      </c>
      <c r="O631" s="303">
        <f t="shared" si="179"/>
        <v>0</v>
      </c>
      <c r="P631" s="303">
        <f t="shared" si="180"/>
        <v>0</v>
      </c>
      <c r="Q631" s="303">
        <f t="shared" si="181"/>
        <v>42.240747316848442</v>
      </c>
      <c r="R631" s="303">
        <f t="shared" si="174"/>
        <v>59.268000000000001</v>
      </c>
      <c r="S631" s="213">
        <f t="shared" si="175"/>
        <v>0</v>
      </c>
      <c r="T631" s="378">
        <f t="shared" si="176"/>
        <v>200</v>
      </c>
      <c r="U631" s="303">
        <f t="shared" si="182"/>
        <v>0</v>
      </c>
      <c r="V631" s="303">
        <f t="shared" si="183"/>
        <v>42.240747316848442</v>
      </c>
      <c r="W631" s="303">
        <f t="shared" si="184"/>
        <v>0</v>
      </c>
      <c r="X631" s="378">
        <f t="shared" si="185"/>
        <v>261.06</v>
      </c>
      <c r="Y631" s="379">
        <f t="shared" si="186"/>
        <v>0</v>
      </c>
    </row>
    <row r="632" spans="1:25" x14ac:dyDescent="0.25">
      <c r="A632" s="202">
        <f>'09-2022'!A638</f>
        <v>44831.124999998479</v>
      </c>
      <c r="B632" s="362">
        <v>460.15000000000003</v>
      </c>
      <c r="C632" s="363">
        <v>15436.087300000001</v>
      </c>
      <c r="D632" s="364">
        <v>0</v>
      </c>
      <c r="E632" s="364">
        <v>0</v>
      </c>
      <c r="F632" s="239">
        <f t="shared" si="169"/>
        <v>460.15000000000003</v>
      </c>
      <c r="G632" s="239">
        <f t="shared" si="170"/>
        <v>15436.087300000001</v>
      </c>
      <c r="H632" s="216">
        <f>'09-2022'!P638</f>
        <v>0</v>
      </c>
      <c r="I632" s="307">
        <f t="shared" si="171"/>
        <v>460.15000000000003</v>
      </c>
      <c r="J632" s="303">
        <f t="shared" si="172"/>
        <v>33.545772682820818</v>
      </c>
      <c r="K632" s="338">
        <v>4.92</v>
      </c>
      <c r="L632" s="308">
        <f t="shared" si="173"/>
        <v>59.268000000000001</v>
      </c>
      <c r="M632" s="303">
        <f t="shared" si="177"/>
        <v>0</v>
      </c>
      <c r="N632" s="303">
        <f t="shared" si="178"/>
        <v>22.532288138438037</v>
      </c>
      <c r="O632" s="303">
        <f t="shared" si="179"/>
        <v>0</v>
      </c>
      <c r="P632" s="303">
        <f t="shared" si="180"/>
        <v>0</v>
      </c>
      <c r="Q632" s="303">
        <f t="shared" si="181"/>
        <v>42.240747316848442</v>
      </c>
      <c r="R632" s="303">
        <f t="shared" si="174"/>
        <v>59.268000000000001</v>
      </c>
      <c r="S632" s="213">
        <f t="shared" si="175"/>
        <v>0</v>
      </c>
      <c r="T632" s="378">
        <f t="shared" si="176"/>
        <v>200</v>
      </c>
      <c r="U632" s="303">
        <f t="shared" si="182"/>
        <v>0</v>
      </c>
      <c r="V632" s="303">
        <f t="shared" si="183"/>
        <v>42.240747316848442</v>
      </c>
      <c r="W632" s="303">
        <f t="shared" si="184"/>
        <v>0</v>
      </c>
      <c r="X632" s="378">
        <f t="shared" si="185"/>
        <v>260.15000000000003</v>
      </c>
      <c r="Y632" s="379">
        <f t="shared" si="186"/>
        <v>0</v>
      </c>
    </row>
    <row r="633" spans="1:25" x14ac:dyDescent="0.25">
      <c r="A633" s="202">
        <f>'09-2022'!A639</f>
        <v>44831.166666665144</v>
      </c>
      <c r="B633" s="362">
        <v>457.83700000000005</v>
      </c>
      <c r="C633" s="363">
        <v>14710.448337</v>
      </c>
      <c r="D633" s="364">
        <v>0</v>
      </c>
      <c r="E633" s="364">
        <v>0</v>
      </c>
      <c r="F633" s="239">
        <f t="shared" si="169"/>
        <v>457.83700000000005</v>
      </c>
      <c r="G633" s="239">
        <f t="shared" si="170"/>
        <v>14710.448337</v>
      </c>
      <c r="H633" s="216">
        <f>'09-2022'!P639</f>
        <v>0</v>
      </c>
      <c r="I633" s="307">
        <f t="shared" si="171"/>
        <v>457.83700000000005</v>
      </c>
      <c r="J633" s="303">
        <f t="shared" si="172"/>
        <v>32.130317857665496</v>
      </c>
      <c r="K633" s="338">
        <v>4.92</v>
      </c>
      <c r="L633" s="308">
        <f t="shared" si="173"/>
        <v>59.268000000000001</v>
      </c>
      <c r="M633" s="303">
        <f t="shared" si="177"/>
        <v>0</v>
      </c>
      <c r="N633" s="303">
        <f t="shared" si="178"/>
        <v>22.532288138438037</v>
      </c>
      <c r="O633" s="303">
        <f t="shared" si="179"/>
        <v>0</v>
      </c>
      <c r="P633" s="303">
        <f t="shared" si="180"/>
        <v>0</v>
      </c>
      <c r="Q633" s="303">
        <f t="shared" si="181"/>
        <v>42.240747316848442</v>
      </c>
      <c r="R633" s="303">
        <f t="shared" si="174"/>
        <v>59.268000000000001</v>
      </c>
      <c r="S633" s="213">
        <f t="shared" si="175"/>
        <v>0</v>
      </c>
      <c r="T633" s="378">
        <f t="shared" si="176"/>
        <v>200</v>
      </c>
      <c r="U633" s="303">
        <f t="shared" si="182"/>
        <v>0</v>
      </c>
      <c r="V633" s="303">
        <f t="shared" si="183"/>
        <v>42.240747316848442</v>
      </c>
      <c r="W633" s="303">
        <f t="shared" si="184"/>
        <v>0</v>
      </c>
      <c r="X633" s="378">
        <f t="shared" si="185"/>
        <v>257.83700000000005</v>
      </c>
      <c r="Y633" s="379">
        <f t="shared" si="186"/>
        <v>0</v>
      </c>
    </row>
    <row r="634" spans="1:25" x14ac:dyDescent="0.25">
      <c r="A634" s="202">
        <f>'09-2022'!A640</f>
        <v>44831.208333331808</v>
      </c>
      <c r="B634" s="362">
        <v>460.61900000000003</v>
      </c>
      <c r="C634" s="363">
        <v>15527.892813999999</v>
      </c>
      <c r="D634" s="364">
        <v>0</v>
      </c>
      <c r="E634" s="364">
        <v>0</v>
      </c>
      <c r="F634" s="239">
        <f t="shared" si="169"/>
        <v>460.61900000000003</v>
      </c>
      <c r="G634" s="239">
        <f t="shared" si="170"/>
        <v>15527.892813999999</v>
      </c>
      <c r="H634" s="216">
        <f>'09-2022'!P640</f>
        <v>0</v>
      </c>
      <c r="I634" s="307">
        <f t="shared" si="171"/>
        <v>460.61900000000003</v>
      </c>
      <c r="J634" s="303">
        <f t="shared" si="172"/>
        <v>33.710925545841569</v>
      </c>
      <c r="K634" s="338">
        <v>4.92</v>
      </c>
      <c r="L634" s="308">
        <f t="shared" si="173"/>
        <v>59.268000000000001</v>
      </c>
      <c r="M634" s="303">
        <f t="shared" si="177"/>
        <v>0</v>
      </c>
      <c r="N634" s="303">
        <f t="shared" si="178"/>
        <v>22.532288138438037</v>
      </c>
      <c r="O634" s="303">
        <f t="shared" si="179"/>
        <v>0</v>
      </c>
      <c r="P634" s="303">
        <f t="shared" si="180"/>
        <v>0</v>
      </c>
      <c r="Q634" s="303">
        <f t="shared" si="181"/>
        <v>42.240747316848442</v>
      </c>
      <c r="R634" s="303">
        <f t="shared" si="174"/>
        <v>59.268000000000001</v>
      </c>
      <c r="S634" s="213">
        <f t="shared" si="175"/>
        <v>0</v>
      </c>
      <c r="T634" s="378">
        <f t="shared" si="176"/>
        <v>200</v>
      </c>
      <c r="U634" s="303">
        <f t="shared" si="182"/>
        <v>0</v>
      </c>
      <c r="V634" s="303">
        <f t="shared" si="183"/>
        <v>42.240747316848442</v>
      </c>
      <c r="W634" s="303">
        <f t="shared" si="184"/>
        <v>0</v>
      </c>
      <c r="X634" s="378">
        <f t="shared" si="185"/>
        <v>260.61900000000003</v>
      </c>
      <c r="Y634" s="379">
        <f t="shared" si="186"/>
        <v>0</v>
      </c>
    </row>
    <row r="635" spans="1:25" x14ac:dyDescent="0.25">
      <c r="A635" s="202">
        <f>'09-2022'!A641</f>
        <v>44831.249999998472</v>
      </c>
      <c r="B635" s="362">
        <v>490.10199999999998</v>
      </c>
      <c r="C635" s="363">
        <v>19728.789918000002</v>
      </c>
      <c r="D635" s="364">
        <v>0</v>
      </c>
      <c r="E635" s="364">
        <v>0</v>
      </c>
      <c r="F635" s="239">
        <f t="shared" si="169"/>
        <v>490.10199999999998</v>
      </c>
      <c r="G635" s="239">
        <f t="shared" si="170"/>
        <v>19728.789918000002</v>
      </c>
      <c r="H635" s="216">
        <f>'09-2022'!P641</f>
        <v>0</v>
      </c>
      <c r="I635" s="307">
        <f t="shared" si="171"/>
        <v>490.10199999999998</v>
      </c>
      <c r="J635" s="303">
        <f t="shared" si="172"/>
        <v>40.254457068120523</v>
      </c>
      <c r="K635" s="338">
        <v>4.92</v>
      </c>
      <c r="L635" s="308">
        <f t="shared" si="173"/>
        <v>59.268000000000001</v>
      </c>
      <c r="M635" s="303">
        <f t="shared" si="177"/>
        <v>0</v>
      </c>
      <c r="N635" s="303">
        <f t="shared" si="178"/>
        <v>22.532288138438037</v>
      </c>
      <c r="O635" s="303">
        <f t="shared" si="179"/>
        <v>0</v>
      </c>
      <c r="P635" s="303">
        <f t="shared" si="180"/>
        <v>0</v>
      </c>
      <c r="Q635" s="303">
        <f t="shared" si="181"/>
        <v>42.240747316848442</v>
      </c>
      <c r="R635" s="303">
        <f t="shared" si="174"/>
        <v>59.268000000000001</v>
      </c>
      <c r="S635" s="213">
        <f t="shared" si="175"/>
        <v>0</v>
      </c>
      <c r="T635" s="378">
        <f t="shared" si="176"/>
        <v>200</v>
      </c>
      <c r="U635" s="303">
        <f t="shared" si="182"/>
        <v>0</v>
      </c>
      <c r="V635" s="303">
        <f t="shared" si="183"/>
        <v>42.240747316848442</v>
      </c>
      <c r="W635" s="303">
        <f t="shared" si="184"/>
        <v>0</v>
      </c>
      <c r="X635" s="378">
        <f t="shared" si="185"/>
        <v>290.10199999999998</v>
      </c>
      <c r="Y635" s="379">
        <f t="shared" si="186"/>
        <v>0</v>
      </c>
    </row>
    <row r="636" spans="1:25" x14ac:dyDescent="0.25">
      <c r="A636" s="202">
        <f>'09-2022'!A642</f>
        <v>44831.291666665136</v>
      </c>
      <c r="B636" s="362">
        <v>546.2829999999999</v>
      </c>
      <c r="C636" s="363">
        <v>33840.221115</v>
      </c>
      <c r="D636" s="364">
        <v>0</v>
      </c>
      <c r="E636" s="364">
        <v>0</v>
      </c>
      <c r="F636" s="239">
        <f t="shared" si="169"/>
        <v>546.2829999999999</v>
      </c>
      <c r="G636" s="239">
        <f t="shared" si="170"/>
        <v>33840.221115</v>
      </c>
      <c r="H636" s="216">
        <f>'09-2022'!P642</f>
        <v>0</v>
      </c>
      <c r="I636" s="307">
        <f t="shared" si="171"/>
        <v>546.2829999999999</v>
      </c>
      <c r="J636" s="303">
        <f t="shared" si="172"/>
        <v>61.946319242956498</v>
      </c>
      <c r="K636" s="338">
        <v>4.92</v>
      </c>
      <c r="L636" s="308">
        <f t="shared" si="173"/>
        <v>59.268000000000001</v>
      </c>
      <c r="M636" s="303">
        <f t="shared" si="177"/>
        <v>0</v>
      </c>
      <c r="N636" s="303">
        <f t="shared" si="178"/>
        <v>22.532288138438037</v>
      </c>
      <c r="O636" s="303">
        <f t="shared" si="179"/>
        <v>0</v>
      </c>
      <c r="P636" s="303">
        <f t="shared" si="180"/>
        <v>0</v>
      </c>
      <c r="Q636" s="303">
        <f t="shared" si="181"/>
        <v>42.240747316848442</v>
      </c>
      <c r="R636" s="303">
        <f t="shared" si="174"/>
        <v>59.268000000000001</v>
      </c>
      <c r="S636" s="213">
        <f t="shared" si="175"/>
        <v>2.6783192429564977</v>
      </c>
      <c r="T636" s="378">
        <f t="shared" si="176"/>
        <v>200</v>
      </c>
      <c r="U636" s="303">
        <f t="shared" si="182"/>
        <v>535.66384859129948</v>
      </c>
      <c r="V636" s="303">
        <f t="shared" si="183"/>
        <v>42.240747316848442</v>
      </c>
      <c r="W636" s="303">
        <f t="shared" si="184"/>
        <v>19.705571926108057</v>
      </c>
      <c r="X636" s="378">
        <f t="shared" si="185"/>
        <v>346.2829999999999</v>
      </c>
      <c r="Y636" s="379">
        <f t="shared" si="186"/>
        <v>6823.7045632884747</v>
      </c>
    </row>
    <row r="637" spans="1:25" x14ac:dyDescent="0.25">
      <c r="A637" s="202">
        <f>'09-2022'!A643</f>
        <v>44831.333333331801</v>
      </c>
      <c r="B637" s="362">
        <v>572.41000000000008</v>
      </c>
      <c r="C637" s="363">
        <v>34831.373449999999</v>
      </c>
      <c r="D637" s="364">
        <v>0</v>
      </c>
      <c r="E637" s="364">
        <v>0</v>
      </c>
      <c r="F637" s="239">
        <f t="shared" si="169"/>
        <v>572.41000000000008</v>
      </c>
      <c r="G637" s="239">
        <f t="shared" si="170"/>
        <v>34831.373449999999</v>
      </c>
      <c r="H637" s="216">
        <f>'09-2022'!P643</f>
        <v>0</v>
      </c>
      <c r="I637" s="307">
        <f t="shared" si="171"/>
        <v>572.41000000000008</v>
      </c>
      <c r="J637" s="303">
        <f t="shared" si="172"/>
        <v>60.850392987543884</v>
      </c>
      <c r="K637" s="338">
        <v>4.92</v>
      </c>
      <c r="L637" s="308">
        <f t="shared" si="173"/>
        <v>59.268000000000001</v>
      </c>
      <c r="M637" s="303">
        <f t="shared" si="177"/>
        <v>0</v>
      </c>
      <c r="N637" s="303">
        <f t="shared" si="178"/>
        <v>22.532288138438037</v>
      </c>
      <c r="O637" s="303">
        <f t="shared" si="179"/>
        <v>0</v>
      </c>
      <c r="P637" s="303">
        <f t="shared" si="180"/>
        <v>0</v>
      </c>
      <c r="Q637" s="303">
        <f t="shared" si="181"/>
        <v>42.240747316848442</v>
      </c>
      <c r="R637" s="303">
        <f t="shared" si="174"/>
        <v>59.268000000000001</v>
      </c>
      <c r="S637" s="213">
        <f t="shared" si="175"/>
        <v>1.5823929875438836</v>
      </c>
      <c r="T637" s="378">
        <f t="shared" si="176"/>
        <v>200</v>
      </c>
      <c r="U637" s="303">
        <f t="shared" si="182"/>
        <v>316.47859750877672</v>
      </c>
      <c r="V637" s="303">
        <f t="shared" si="183"/>
        <v>42.240747316848442</v>
      </c>
      <c r="W637" s="303">
        <f t="shared" si="184"/>
        <v>18.609645670695443</v>
      </c>
      <c r="X637" s="378">
        <f t="shared" si="185"/>
        <v>372.41000000000008</v>
      </c>
      <c r="Y637" s="379">
        <f t="shared" si="186"/>
        <v>6930.4181442236913</v>
      </c>
    </row>
    <row r="638" spans="1:25" x14ac:dyDescent="0.25">
      <c r="A638" s="202">
        <f>'09-2022'!A644</f>
        <v>44831.374999998465</v>
      </c>
      <c r="B638" s="362">
        <v>578.58999999999992</v>
      </c>
      <c r="C638" s="363">
        <v>29663.04495</v>
      </c>
      <c r="D638" s="364">
        <v>0</v>
      </c>
      <c r="E638" s="364">
        <v>0</v>
      </c>
      <c r="F638" s="239">
        <f t="shared" si="169"/>
        <v>578.58999999999992</v>
      </c>
      <c r="G638" s="239">
        <f t="shared" si="170"/>
        <v>29663.04495</v>
      </c>
      <c r="H638" s="216">
        <f>'09-2022'!P644</f>
        <v>0</v>
      </c>
      <c r="I638" s="307">
        <f t="shared" si="171"/>
        <v>578.58999999999992</v>
      </c>
      <c r="J638" s="303">
        <f t="shared" si="172"/>
        <v>51.267814773846773</v>
      </c>
      <c r="K638" s="338">
        <v>4.92</v>
      </c>
      <c r="L638" s="308">
        <f t="shared" si="173"/>
        <v>59.268000000000001</v>
      </c>
      <c r="M638" s="303">
        <f t="shared" si="177"/>
        <v>0</v>
      </c>
      <c r="N638" s="303">
        <f t="shared" si="178"/>
        <v>22.532288138438037</v>
      </c>
      <c r="O638" s="303">
        <f t="shared" si="179"/>
        <v>0</v>
      </c>
      <c r="P638" s="303">
        <f t="shared" si="180"/>
        <v>0</v>
      </c>
      <c r="Q638" s="303">
        <f t="shared" si="181"/>
        <v>42.240747316848442</v>
      </c>
      <c r="R638" s="303">
        <f t="shared" si="174"/>
        <v>59.268000000000001</v>
      </c>
      <c r="S638" s="213">
        <f t="shared" si="175"/>
        <v>0</v>
      </c>
      <c r="T638" s="378">
        <f t="shared" si="176"/>
        <v>200</v>
      </c>
      <c r="U638" s="303">
        <f t="shared" si="182"/>
        <v>0</v>
      </c>
      <c r="V638" s="303">
        <f t="shared" si="183"/>
        <v>42.240747316848442</v>
      </c>
      <c r="W638" s="303">
        <f t="shared" si="184"/>
        <v>9.0270674569983314</v>
      </c>
      <c r="X638" s="378">
        <f t="shared" si="185"/>
        <v>378.58999999999992</v>
      </c>
      <c r="Y638" s="379">
        <f t="shared" si="186"/>
        <v>3417.5574685449974</v>
      </c>
    </row>
    <row r="639" spans="1:25" x14ac:dyDescent="0.25">
      <c r="A639" s="202">
        <f>'09-2022'!A645</f>
        <v>44831.416666665129</v>
      </c>
      <c r="B639" s="362">
        <v>579.2639999999999</v>
      </c>
      <c r="C639" s="363">
        <v>28667.204448</v>
      </c>
      <c r="D639" s="364">
        <v>0</v>
      </c>
      <c r="E639" s="364">
        <v>0</v>
      </c>
      <c r="F639" s="239">
        <f t="shared" si="169"/>
        <v>579.2639999999999</v>
      </c>
      <c r="G639" s="239">
        <f t="shared" si="170"/>
        <v>28667.204448</v>
      </c>
      <c r="H639" s="216">
        <f>'09-2022'!P645</f>
        <v>0</v>
      </c>
      <c r="I639" s="307">
        <f t="shared" si="171"/>
        <v>579.2639999999999</v>
      </c>
      <c r="J639" s="303">
        <f t="shared" si="172"/>
        <v>49.489014418296328</v>
      </c>
      <c r="K639" s="338">
        <v>4.92</v>
      </c>
      <c r="L639" s="308">
        <f t="shared" si="173"/>
        <v>59.268000000000001</v>
      </c>
      <c r="M639" s="303">
        <f t="shared" si="177"/>
        <v>0</v>
      </c>
      <c r="N639" s="303">
        <f t="shared" si="178"/>
        <v>22.532288138438037</v>
      </c>
      <c r="O639" s="303">
        <f t="shared" si="179"/>
        <v>0</v>
      </c>
      <c r="P639" s="303">
        <f t="shared" si="180"/>
        <v>0</v>
      </c>
      <c r="Q639" s="303">
        <f t="shared" si="181"/>
        <v>42.240747316848442</v>
      </c>
      <c r="R639" s="303">
        <f t="shared" si="174"/>
        <v>59.268000000000001</v>
      </c>
      <c r="S639" s="213">
        <f t="shared" si="175"/>
        <v>0</v>
      </c>
      <c r="T639" s="378">
        <f t="shared" si="176"/>
        <v>200</v>
      </c>
      <c r="U639" s="303">
        <f t="shared" si="182"/>
        <v>0</v>
      </c>
      <c r="V639" s="303">
        <f t="shared" si="183"/>
        <v>42.240747316848442</v>
      </c>
      <c r="W639" s="303">
        <f t="shared" si="184"/>
        <v>7.2482671014478868</v>
      </c>
      <c r="X639" s="378">
        <f t="shared" si="185"/>
        <v>379.2639999999999</v>
      </c>
      <c r="Y639" s="379">
        <f t="shared" si="186"/>
        <v>2749.0067739635306</v>
      </c>
    </row>
    <row r="640" spans="1:25" x14ac:dyDescent="0.25">
      <c r="A640" s="202">
        <f>'09-2022'!A646</f>
        <v>44831.458333331793</v>
      </c>
      <c r="B640" s="362">
        <v>578.30700000000002</v>
      </c>
      <c r="C640" s="363">
        <v>27875.792449</v>
      </c>
      <c r="D640" s="364">
        <v>0</v>
      </c>
      <c r="E640" s="364">
        <v>0</v>
      </c>
      <c r="F640" s="239">
        <f t="shared" si="169"/>
        <v>578.30700000000002</v>
      </c>
      <c r="G640" s="239">
        <f t="shared" si="170"/>
        <v>27875.792449</v>
      </c>
      <c r="H640" s="216">
        <f>'09-2022'!P646</f>
        <v>0</v>
      </c>
      <c r="I640" s="307">
        <f t="shared" si="171"/>
        <v>578.30700000000002</v>
      </c>
      <c r="J640" s="303">
        <f t="shared" si="172"/>
        <v>48.20241229831214</v>
      </c>
      <c r="K640" s="338">
        <v>4.92</v>
      </c>
      <c r="L640" s="308">
        <f t="shared" si="173"/>
        <v>59.268000000000001</v>
      </c>
      <c r="M640" s="303">
        <f t="shared" si="177"/>
        <v>0</v>
      </c>
      <c r="N640" s="303">
        <f t="shared" si="178"/>
        <v>22.532288138438037</v>
      </c>
      <c r="O640" s="303">
        <f t="shared" si="179"/>
        <v>0</v>
      </c>
      <c r="P640" s="303">
        <f t="shared" si="180"/>
        <v>0</v>
      </c>
      <c r="Q640" s="303">
        <f t="shared" si="181"/>
        <v>42.240747316848442</v>
      </c>
      <c r="R640" s="303">
        <f t="shared" si="174"/>
        <v>59.268000000000001</v>
      </c>
      <c r="S640" s="213">
        <f t="shared" si="175"/>
        <v>0</v>
      </c>
      <c r="T640" s="378">
        <f t="shared" si="176"/>
        <v>200</v>
      </c>
      <c r="U640" s="303">
        <f t="shared" si="182"/>
        <v>0</v>
      </c>
      <c r="V640" s="303">
        <f t="shared" si="183"/>
        <v>42.240747316848442</v>
      </c>
      <c r="W640" s="303">
        <f t="shared" si="184"/>
        <v>5.9616649814636986</v>
      </c>
      <c r="X640" s="378">
        <f t="shared" si="185"/>
        <v>378.30700000000002</v>
      </c>
      <c r="Y640" s="379">
        <f t="shared" si="186"/>
        <v>2255.3395941425874</v>
      </c>
    </row>
    <row r="641" spans="1:25" x14ac:dyDescent="0.25">
      <c r="A641" s="202">
        <f>'09-2022'!A647</f>
        <v>44831.499999998457</v>
      </c>
      <c r="B641" s="362">
        <v>573.08699999999999</v>
      </c>
      <c r="C641" s="363">
        <v>27092.345889</v>
      </c>
      <c r="D641" s="364">
        <v>0</v>
      </c>
      <c r="E641" s="364">
        <v>0</v>
      </c>
      <c r="F641" s="239">
        <f t="shared" si="169"/>
        <v>573.08699999999999</v>
      </c>
      <c r="G641" s="239">
        <f t="shared" si="170"/>
        <v>27092.345889</v>
      </c>
      <c r="H641" s="216">
        <f>'09-2022'!P647</f>
        <v>0</v>
      </c>
      <c r="I641" s="307">
        <f t="shared" si="171"/>
        <v>573.08699999999999</v>
      </c>
      <c r="J641" s="303">
        <f t="shared" si="172"/>
        <v>47.274403169152329</v>
      </c>
      <c r="K641" s="338">
        <v>4.92</v>
      </c>
      <c r="L641" s="308">
        <f t="shared" si="173"/>
        <v>59.268000000000001</v>
      </c>
      <c r="M641" s="303">
        <f t="shared" si="177"/>
        <v>0</v>
      </c>
      <c r="N641" s="303">
        <f t="shared" si="178"/>
        <v>22.532288138438037</v>
      </c>
      <c r="O641" s="303">
        <f t="shared" si="179"/>
        <v>0</v>
      </c>
      <c r="P641" s="303">
        <f t="shared" si="180"/>
        <v>0</v>
      </c>
      <c r="Q641" s="303">
        <f t="shared" si="181"/>
        <v>42.240747316848442</v>
      </c>
      <c r="R641" s="303">
        <f t="shared" si="174"/>
        <v>59.268000000000001</v>
      </c>
      <c r="S641" s="213">
        <f t="shared" si="175"/>
        <v>0</v>
      </c>
      <c r="T641" s="378">
        <f t="shared" si="176"/>
        <v>200</v>
      </c>
      <c r="U641" s="303">
        <f t="shared" si="182"/>
        <v>0</v>
      </c>
      <c r="V641" s="303">
        <f t="shared" si="183"/>
        <v>42.240747316848442</v>
      </c>
      <c r="W641" s="303">
        <f t="shared" si="184"/>
        <v>5.0336558523038875</v>
      </c>
      <c r="X641" s="378">
        <f t="shared" si="185"/>
        <v>373.08699999999999</v>
      </c>
      <c r="Y641" s="379">
        <f t="shared" si="186"/>
        <v>1877.9915609685004</v>
      </c>
    </row>
    <row r="642" spans="1:25" x14ac:dyDescent="0.25">
      <c r="A642" s="202">
        <f>'09-2022'!A648</f>
        <v>44831.541666665122</v>
      </c>
      <c r="B642" s="362">
        <v>574.4319999999999</v>
      </c>
      <c r="C642" s="363">
        <v>25770.419023999999</v>
      </c>
      <c r="D642" s="364">
        <v>0</v>
      </c>
      <c r="E642" s="364">
        <v>0</v>
      </c>
      <c r="F642" s="239">
        <f t="shared" si="169"/>
        <v>574.4319999999999</v>
      </c>
      <c r="G642" s="239">
        <f t="shared" si="170"/>
        <v>25770.419023999999</v>
      </c>
      <c r="H642" s="216">
        <f>'09-2022'!P648</f>
        <v>0</v>
      </c>
      <c r="I642" s="307">
        <f t="shared" si="171"/>
        <v>574.4319999999999</v>
      </c>
      <c r="J642" s="303">
        <f t="shared" si="172"/>
        <v>44.862436326667044</v>
      </c>
      <c r="K642" s="338">
        <v>4.92</v>
      </c>
      <c r="L642" s="308">
        <f t="shared" si="173"/>
        <v>59.268000000000001</v>
      </c>
      <c r="M642" s="303">
        <f t="shared" si="177"/>
        <v>0</v>
      </c>
      <c r="N642" s="303">
        <f t="shared" si="178"/>
        <v>22.532288138438037</v>
      </c>
      <c r="O642" s="303">
        <f t="shared" si="179"/>
        <v>0</v>
      </c>
      <c r="P642" s="303">
        <f t="shared" si="180"/>
        <v>0</v>
      </c>
      <c r="Q642" s="303">
        <f t="shared" si="181"/>
        <v>42.240747316848442</v>
      </c>
      <c r="R642" s="303">
        <f t="shared" si="174"/>
        <v>59.268000000000001</v>
      </c>
      <c r="S642" s="213">
        <f t="shared" si="175"/>
        <v>0</v>
      </c>
      <c r="T642" s="378">
        <f t="shared" si="176"/>
        <v>200</v>
      </c>
      <c r="U642" s="303">
        <f t="shared" si="182"/>
        <v>0</v>
      </c>
      <c r="V642" s="303">
        <f t="shared" si="183"/>
        <v>42.240747316848442</v>
      </c>
      <c r="W642" s="303">
        <f t="shared" si="184"/>
        <v>2.6216890098186028</v>
      </c>
      <c r="X642" s="378">
        <f t="shared" si="185"/>
        <v>374.4319999999999</v>
      </c>
      <c r="Y642" s="379">
        <f t="shared" si="186"/>
        <v>981.64425932439883</v>
      </c>
    </row>
    <row r="643" spans="1:25" x14ac:dyDescent="0.25">
      <c r="A643" s="202">
        <f>'09-2022'!A649</f>
        <v>44831.583333331786</v>
      </c>
      <c r="B643" s="362">
        <v>576.10599999999999</v>
      </c>
      <c r="C643" s="363">
        <v>26024.223692</v>
      </c>
      <c r="D643" s="364">
        <v>0</v>
      </c>
      <c r="E643" s="364">
        <v>0</v>
      </c>
      <c r="F643" s="239">
        <f t="shared" si="169"/>
        <v>576.10599999999999</v>
      </c>
      <c r="G643" s="239">
        <f t="shared" si="170"/>
        <v>26024.223692</v>
      </c>
      <c r="H643" s="216">
        <f>'09-2022'!P649</f>
        <v>0</v>
      </c>
      <c r="I643" s="307">
        <f t="shared" si="171"/>
        <v>576.10599999999999</v>
      </c>
      <c r="J643" s="303">
        <f t="shared" si="172"/>
        <v>45.172630890843003</v>
      </c>
      <c r="K643" s="338">
        <v>4.92</v>
      </c>
      <c r="L643" s="308">
        <f t="shared" si="173"/>
        <v>59.268000000000001</v>
      </c>
      <c r="M643" s="303">
        <f t="shared" si="177"/>
        <v>0</v>
      </c>
      <c r="N643" s="303">
        <f t="shared" si="178"/>
        <v>22.532288138438037</v>
      </c>
      <c r="O643" s="303">
        <f t="shared" si="179"/>
        <v>0</v>
      </c>
      <c r="P643" s="303">
        <f t="shared" si="180"/>
        <v>0</v>
      </c>
      <c r="Q643" s="303">
        <f t="shared" si="181"/>
        <v>42.240747316848442</v>
      </c>
      <c r="R643" s="303">
        <f t="shared" si="174"/>
        <v>59.268000000000001</v>
      </c>
      <c r="S643" s="213">
        <f t="shared" si="175"/>
        <v>0</v>
      </c>
      <c r="T643" s="378">
        <f t="shared" si="176"/>
        <v>200</v>
      </c>
      <c r="U643" s="303">
        <f t="shared" si="182"/>
        <v>0</v>
      </c>
      <c r="V643" s="303">
        <f t="shared" si="183"/>
        <v>42.240747316848442</v>
      </c>
      <c r="W643" s="303">
        <f t="shared" si="184"/>
        <v>2.9318835739945612</v>
      </c>
      <c r="X643" s="378">
        <f t="shared" si="185"/>
        <v>376.10599999999999</v>
      </c>
      <c r="Y643" s="379">
        <f t="shared" si="186"/>
        <v>1102.6990034807984</v>
      </c>
    </row>
    <row r="644" spans="1:25" x14ac:dyDescent="0.25">
      <c r="A644" s="202">
        <f>'09-2022'!A650</f>
        <v>44831.62499999845</v>
      </c>
      <c r="B644" s="362">
        <v>572.85300000000007</v>
      </c>
      <c r="C644" s="363">
        <v>26950.402077000002</v>
      </c>
      <c r="D644" s="364">
        <v>0</v>
      </c>
      <c r="E644" s="364">
        <v>0</v>
      </c>
      <c r="F644" s="239">
        <f t="shared" si="169"/>
        <v>572.85300000000007</v>
      </c>
      <c r="G644" s="239">
        <f t="shared" si="170"/>
        <v>26950.402077000002</v>
      </c>
      <c r="H644" s="216">
        <f>'09-2022'!P650</f>
        <v>0</v>
      </c>
      <c r="I644" s="307">
        <f t="shared" si="171"/>
        <v>572.85300000000007</v>
      </c>
      <c r="J644" s="303">
        <f t="shared" si="172"/>
        <v>47.045929893009202</v>
      </c>
      <c r="K644" s="338">
        <v>4.92</v>
      </c>
      <c r="L644" s="308">
        <f t="shared" si="173"/>
        <v>59.268000000000001</v>
      </c>
      <c r="M644" s="303">
        <f t="shared" si="177"/>
        <v>0</v>
      </c>
      <c r="N644" s="303">
        <f t="shared" si="178"/>
        <v>22.532288138438037</v>
      </c>
      <c r="O644" s="303">
        <f t="shared" si="179"/>
        <v>0</v>
      </c>
      <c r="P644" s="303">
        <f t="shared" si="180"/>
        <v>0</v>
      </c>
      <c r="Q644" s="303">
        <f t="shared" si="181"/>
        <v>42.240747316848442</v>
      </c>
      <c r="R644" s="303">
        <f t="shared" si="174"/>
        <v>59.268000000000001</v>
      </c>
      <c r="S644" s="213">
        <f t="shared" si="175"/>
        <v>0</v>
      </c>
      <c r="T644" s="378">
        <f t="shared" si="176"/>
        <v>200</v>
      </c>
      <c r="U644" s="303">
        <f t="shared" si="182"/>
        <v>0</v>
      </c>
      <c r="V644" s="303">
        <f t="shared" si="183"/>
        <v>42.240747316848442</v>
      </c>
      <c r="W644" s="303">
        <f t="shared" si="184"/>
        <v>4.8051825761607603</v>
      </c>
      <c r="X644" s="378">
        <f t="shared" si="185"/>
        <v>372.85300000000007</v>
      </c>
      <c r="Y644" s="379">
        <f t="shared" si="186"/>
        <v>1791.6267390692683</v>
      </c>
    </row>
    <row r="645" spans="1:25" x14ac:dyDescent="0.25">
      <c r="A645" s="202">
        <f>'09-2022'!A651</f>
        <v>44831.666666665114</v>
      </c>
      <c r="B645" s="362">
        <v>569.64700000000005</v>
      </c>
      <c r="C645" s="363">
        <v>27858.822055000001</v>
      </c>
      <c r="D645" s="364">
        <v>0</v>
      </c>
      <c r="E645" s="364">
        <v>0</v>
      </c>
      <c r="F645" s="239">
        <f t="shared" si="169"/>
        <v>569.64700000000005</v>
      </c>
      <c r="G645" s="239">
        <f t="shared" si="170"/>
        <v>27858.822055000001</v>
      </c>
      <c r="H645" s="216">
        <f>'09-2022'!P651</f>
        <v>0</v>
      </c>
      <c r="I645" s="307">
        <f t="shared" si="171"/>
        <v>569.64700000000005</v>
      </c>
      <c r="J645" s="303">
        <f t="shared" si="172"/>
        <v>48.905413449030711</v>
      </c>
      <c r="K645" s="338">
        <v>4.92</v>
      </c>
      <c r="L645" s="308">
        <f t="shared" si="173"/>
        <v>59.268000000000001</v>
      </c>
      <c r="M645" s="303">
        <f t="shared" si="177"/>
        <v>0</v>
      </c>
      <c r="N645" s="303">
        <f t="shared" si="178"/>
        <v>22.532288138438037</v>
      </c>
      <c r="O645" s="303">
        <f t="shared" si="179"/>
        <v>0</v>
      </c>
      <c r="P645" s="303">
        <f t="shared" si="180"/>
        <v>0</v>
      </c>
      <c r="Q645" s="303">
        <f t="shared" si="181"/>
        <v>42.240747316848442</v>
      </c>
      <c r="R645" s="303">
        <f t="shared" si="174"/>
        <v>59.268000000000001</v>
      </c>
      <c r="S645" s="213">
        <f t="shared" si="175"/>
        <v>0</v>
      </c>
      <c r="T645" s="378">
        <f t="shared" si="176"/>
        <v>200</v>
      </c>
      <c r="U645" s="303">
        <f t="shared" si="182"/>
        <v>0</v>
      </c>
      <c r="V645" s="303">
        <f t="shared" si="183"/>
        <v>42.240747316848442</v>
      </c>
      <c r="W645" s="303">
        <f t="shared" si="184"/>
        <v>6.6646661321822691</v>
      </c>
      <c r="X645" s="378">
        <f t="shared" si="185"/>
        <v>369.64700000000005</v>
      </c>
      <c r="Y645" s="379">
        <f t="shared" si="186"/>
        <v>2463.5738417627795</v>
      </c>
    </row>
    <row r="646" spans="1:25" x14ac:dyDescent="0.25">
      <c r="A646" s="202">
        <f>'09-2022'!A652</f>
        <v>44831.708333331779</v>
      </c>
      <c r="B646" s="362">
        <v>570.20000000000005</v>
      </c>
      <c r="C646" s="363">
        <v>29530.657999999999</v>
      </c>
      <c r="D646" s="364">
        <v>4.0670000000000002</v>
      </c>
      <c r="E646" s="364">
        <v>210.63</v>
      </c>
      <c r="F646" s="239">
        <f t="shared" si="169"/>
        <v>566.13300000000004</v>
      </c>
      <c r="G646" s="239">
        <f t="shared" si="170"/>
        <v>29320.027999999998</v>
      </c>
      <c r="H646" s="216">
        <f>'09-2022'!P652</f>
        <v>0</v>
      </c>
      <c r="I646" s="307">
        <f t="shared" si="171"/>
        <v>566.13300000000004</v>
      </c>
      <c r="J646" s="303">
        <f t="shared" si="172"/>
        <v>51.789999876354138</v>
      </c>
      <c r="K646" s="338">
        <v>4.92</v>
      </c>
      <c r="L646" s="308">
        <f t="shared" si="173"/>
        <v>59.268000000000001</v>
      </c>
      <c r="M646" s="303">
        <f t="shared" si="177"/>
        <v>0</v>
      </c>
      <c r="N646" s="303">
        <f t="shared" si="178"/>
        <v>22.532288138438037</v>
      </c>
      <c r="O646" s="303">
        <f t="shared" si="179"/>
        <v>0</v>
      </c>
      <c r="P646" s="303">
        <f t="shared" si="180"/>
        <v>0</v>
      </c>
      <c r="Q646" s="303">
        <f t="shared" si="181"/>
        <v>42.240747316848442</v>
      </c>
      <c r="R646" s="303">
        <f t="shared" si="174"/>
        <v>59.268000000000001</v>
      </c>
      <c r="S646" s="213">
        <f t="shared" si="175"/>
        <v>0</v>
      </c>
      <c r="T646" s="378">
        <f t="shared" si="176"/>
        <v>200</v>
      </c>
      <c r="U646" s="303">
        <f t="shared" si="182"/>
        <v>0</v>
      </c>
      <c r="V646" s="303">
        <f t="shared" si="183"/>
        <v>42.240747316848442</v>
      </c>
      <c r="W646" s="303">
        <f t="shared" si="184"/>
        <v>9.5492525595056961</v>
      </c>
      <c r="X646" s="378">
        <f t="shared" si="185"/>
        <v>366.13300000000004</v>
      </c>
      <c r="Y646" s="379">
        <f t="shared" si="186"/>
        <v>3496.2964873694996</v>
      </c>
    </row>
    <row r="647" spans="1:25" x14ac:dyDescent="0.25">
      <c r="A647" s="202">
        <f>'09-2022'!A653</f>
        <v>44831.749999998443</v>
      </c>
      <c r="B647" s="362">
        <v>565.1</v>
      </c>
      <c r="C647" s="363">
        <v>32527.155999999999</v>
      </c>
      <c r="D647" s="364">
        <v>2.4430000000000001</v>
      </c>
      <c r="E647" s="364">
        <v>140.619</v>
      </c>
      <c r="F647" s="239">
        <f t="shared" ref="F647:F710" si="187">B647-D647</f>
        <v>562.65700000000004</v>
      </c>
      <c r="G647" s="239">
        <f t="shared" ref="G647:G710" si="188">C647-E647</f>
        <v>32386.537</v>
      </c>
      <c r="H647" s="216">
        <f>'09-2022'!P653</f>
        <v>0</v>
      </c>
      <c r="I647" s="307">
        <f t="shared" ref="I647:I710" si="189">F647-H647</f>
        <v>562.65700000000004</v>
      </c>
      <c r="J647" s="303">
        <f t="shared" ref="J647:J710" si="190">IF(F647&gt;0,G647/F647,0)</f>
        <v>57.560000142182531</v>
      </c>
      <c r="K647" s="338">
        <v>4.92</v>
      </c>
      <c r="L647" s="308">
        <f t="shared" ref="L647:L710" si="191">IF(AND(MONTH($A$2)&gt;5,MONTH($A$2)&lt;9),(K647*10800)/1000,(K647*10400)/1000)+8.1</f>
        <v>59.268000000000001</v>
      </c>
      <c r="M647" s="303">
        <f t="shared" si="177"/>
        <v>0</v>
      </c>
      <c r="N647" s="303">
        <f t="shared" si="178"/>
        <v>22.532288138438037</v>
      </c>
      <c r="O647" s="303">
        <f t="shared" si="179"/>
        <v>0</v>
      </c>
      <c r="P647" s="303">
        <f t="shared" si="180"/>
        <v>0</v>
      </c>
      <c r="Q647" s="303">
        <f t="shared" si="181"/>
        <v>42.240747316848442</v>
      </c>
      <c r="R647" s="303">
        <f t="shared" ref="R647:R710" si="192">MAX(L647:Q647)</f>
        <v>59.268000000000001</v>
      </c>
      <c r="S647" s="213">
        <f t="shared" ref="S647:S710" si="193">IF(J647&gt;R647,J647-R647,0)</f>
        <v>0</v>
      </c>
      <c r="T647" s="378">
        <f t="shared" ref="T647:T710" si="194">IF(I647&gt;=200, 200, I647)</f>
        <v>200</v>
      </c>
      <c r="U647" s="303">
        <f t="shared" si="182"/>
        <v>0</v>
      </c>
      <c r="V647" s="303">
        <f t="shared" si="183"/>
        <v>42.240747316848442</v>
      </c>
      <c r="W647" s="303">
        <f t="shared" si="184"/>
        <v>15.31925282533409</v>
      </c>
      <c r="X647" s="378">
        <f t="shared" si="185"/>
        <v>362.65700000000004</v>
      </c>
      <c r="Y647" s="379">
        <f t="shared" si="186"/>
        <v>5555.6342718771857</v>
      </c>
    </row>
    <row r="648" spans="1:25" x14ac:dyDescent="0.25">
      <c r="A648" s="202">
        <f>'09-2022'!A654</f>
        <v>44831.791666665107</v>
      </c>
      <c r="B648" s="362">
        <v>561.79</v>
      </c>
      <c r="C648" s="363">
        <v>33763.883279999995</v>
      </c>
      <c r="D648" s="364">
        <v>0</v>
      </c>
      <c r="E648" s="364">
        <v>0</v>
      </c>
      <c r="F648" s="239">
        <f t="shared" si="187"/>
        <v>561.79</v>
      </c>
      <c r="G648" s="239">
        <f t="shared" si="188"/>
        <v>33763.883279999995</v>
      </c>
      <c r="H648" s="216">
        <f>'09-2022'!P654</f>
        <v>0</v>
      </c>
      <c r="I648" s="307">
        <f t="shared" si="189"/>
        <v>561.79</v>
      </c>
      <c r="J648" s="303">
        <f t="shared" si="190"/>
        <v>60.100541625874435</v>
      </c>
      <c r="K648" s="338">
        <v>4.92</v>
      </c>
      <c r="L648" s="308">
        <f t="shared" si="191"/>
        <v>59.268000000000001</v>
      </c>
      <c r="M648" s="303">
        <f t="shared" ref="M648:M711" si="195">M647</f>
        <v>0</v>
      </c>
      <c r="N648" s="303">
        <f t="shared" ref="N648:N711" si="196">N647</f>
        <v>22.532288138438037</v>
      </c>
      <c r="O648" s="303">
        <f t="shared" ref="O648:O711" si="197">O647</f>
        <v>0</v>
      </c>
      <c r="P648" s="303">
        <f t="shared" ref="P648:P711" si="198">P647</f>
        <v>0</v>
      </c>
      <c r="Q648" s="303">
        <f t="shared" ref="Q648:Q711" si="199">Q647</f>
        <v>42.240747316848442</v>
      </c>
      <c r="R648" s="303">
        <f t="shared" si="192"/>
        <v>59.268000000000001</v>
      </c>
      <c r="S648" s="213">
        <f t="shared" si="193"/>
        <v>0.83254162587443403</v>
      </c>
      <c r="T648" s="378">
        <f t="shared" si="194"/>
        <v>200</v>
      </c>
      <c r="U648" s="303">
        <f t="shared" si="182"/>
        <v>166.50832517488681</v>
      </c>
      <c r="V648" s="303">
        <f t="shared" si="183"/>
        <v>42.240747316848442</v>
      </c>
      <c r="W648" s="303">
        <f t="shared" si="184"/>
        <v>17.859794309025993</v>
      </c>
      <c r="X648" s="378">
        <f t="shared" si="185"/>
        <v>361.78999999999996</v>
      </c>
      <c r="Y648" s="379">
        <f t="shared" si="186"/>
        <v>6461.4949830625137</v>
      </c>
    </row>
    <row r="649" spans="1:25" x14ac:dyDescent="0.25">
      <c r="A649" s="202">
        <f>'09-2022'!A655</f>
        <v>44831.833333331771</v>
      </c>
      <c r="B649" s="362">
        <v>578.40000000000009</v>
      </c>
      <c r="C649" s="363">
        <v>44479.2261</v>
      </c>
      <c r="D649" s="364">
        <v>0</v>
      </c>
      <c r="E649" s="364">
        <v>0</v>
      </c>
      <c r="F649" s="239">
        <f t="shared" si="187"/>
        <v>578.40000000000009</v>
      </c>
      <c r="G649" s="239">
        <f t="shared" si="188"/>
        <v>44479.2261</v>
      </c>
      <c r="H649" s="216">
        <f>'09-2022'!P655</f>
        <v>0</v>
      </c>
      <c r="I649" s="307">
        <f t="shared" si="189"/>
        <v>578.40000000000009</v>
      </c>
      <c r="J649" s="303">
        <f t="shared" si="190"/>
        <v>76.900460062240654</v>
      </c>
      <c r="K649" s="338">
        <v>4.92</v>
      </c>
      <c r="L649" s="308">
        <f t="shared" si="191"/>
        <v>59.268000000000001</v>
      </c>
      <c r="M649" s="303">
        <f t="shared" si="195"/>
        <v>0</v>
      </c>
      <c r="N649" s="303">
        <f t="shared" si="196"/>
        <v>22.532288138438037</v>
      </c>
      <c r="O649" s="303">
        <f t="shared" si="197"/>
        <v>0</v>
      </c>
      <c r="P649" s="303">
        <f t="shared" si="198"/>
        <v>0</v>
      </c>
      <c r="Q649" s="303">
        <f t="shared" si="199"/>
        <v>42.240747316848442</v>
      </c>
      <c r="R649" s="303">
        <f t="shared" si="192"/>
        <v>59.268000000000001</v>
      </c>
      <c r="S649" s="213">
        <f t="shared" si="193"/>
        <v>17.632460062240654</v>
      </c>
      <c r="T649" s="378">
        <f t="shared" si="194"/>
        <v>200</v>
      </c>
      <c r="U649" s="303">
        <f t="shared" si="182"/>
        <v>3526.4920124481305</v>
      </c>
      <c r="V649" s="303">
        <f t="shared" si="183"/>
        <v>42.240747316848442</v>
      </c>
      <c r="W649" s="303">
        <f t="shared" si="184"/>
        <v>34.659712745392213</v>
      </c>
      <c r="X649" s="378">
        <f t="shared" si="185"/>
        <v>378.40000000000009</v>
      </c>
      <c r="Y649" s="379">
        <f t="shared" si="186"/>
        <v>13115.235302856416</v>
      </c>
    </row>
    <row r="650" spans="1:25" x14ac:dyDescent="0.25">
      <c r="A650" s="202">
        <f>'09-2022'!A656</f>
        <v>44831.874999998436</v>
      </c>
      <c r="B650" s="362">
        <v>587.33500000000004</v>
      </c>
      <c r="C650" s="363">
        <v>37036.686470000001</v>
      </c>
      <c r="D650" s="364">
        <v>0</v>
      </c>
      <c r="E650" s="364">
        <v>0</v>
      </c>
      <c r="F650" s="239">
        <f t="shared" si="187"/>
        <v>587.33500000000004</v>
      </c>
      <c r="G650" s="239">
        <f t="shared" si="188"/>
        <v>37036.686470000001</v>
      </c>
      <c r="H650" s="216">
        <f>'09-2022'!P656</f>
        <v>0</v>
      </c>
      <c r="I650" s="307">
        <f t="shared" si="189"/>
        <v>587.33500000000004</v>
      </c>
      <c r="J650" s="303">
        <f t="shared" si="190"/>
        <v>63.058878612716761</v>
      </c>
      <c r="K650" s="338">
        <v>4.92</v>
      </c>
      <c r="L650" s="308">
        <f t="shared" si="191"/>
        <v>59.268000000000001</v>
      </c>
      <c r="M650" s="303">
        <f t="shared" si="195"/>
        <v>0</v>
      </c>
      <c r="N650" s="303">
        <f t="shared" si="196"/>
        <v>22.532288138438037</v>
      </c>
      <c r="O650" s="303">
        <f t="shared" si="197"/>
        <v>0</v>
      </c>
      <c r="P650" s="303">
        <f t="shared" si="198"/>
        <v>0</v>
      </c>
      <c r="Q650" s="303">
        <f t="shared" si="199"/>
        <v>42.240747316848442</v>
      </c>
      <c r="R650" s="303">
        <f t="shared" si="192"/>
        <v>59.268000000000001</v>
      </c>
      <c r="S650" s="213">
        <f t="shared" si="193"/>
        <v>3.7908786127167602</v>
      </c>
      <c r="T650" s="378">
        <f t="shared" si="194"/>
        <v>200</v>
      </c>
      <c r="U650" s="303">
        <f t="shared" si="182"/>
        <v>758.17572254335209</v>
      </c>
      <c r="V650" s="303">
        <f t="shared" si="183"/>
        <v>42.240747316848442</v>
      </c>
      <c r="W650" s="303">
        <f t="shared" si="184"/>
        <v>20.818131295868319</v>
      </c>
      <c r="X650" s="378">
        <f t="shared" si="185"/>
        <v>387.33500000000004</v>
      </c>
      <c r="Y650" s="379">
        <f t="shared" si="186"/>
        <v>8063.5908854851559</v>
      </c>
    </row>
    <row r="651" spans="1:25" x14ac:dyDescent="0.25">
      <c r="A651" s="202">
        <f>'09-2022'!A657</f>
        <v>44831.9166666651</v>
      </c>
      <c r="B651" s="362">
        <v>575.48399999999992</v>
      </c>
      <c r="C651" s="363">
        <v>31702.505752000001</v>
      </c>
      <c r="D651" s="364">
        <v>0</v>
      </c>
      <c r="E651" s="364">
        <v>0</v>
      </c>
      <c r="F651" s="239">
        <f t="shared" si="187"/>
        <v>575.48399999999992</v>
      </c>
      <c r="G651" s="239">
        <f t="shared" si="188"/>
        <v>31702.505752000001</v>
      </c>
      <c r="H651" s="216">
        <f>'09-2022'!P657</f>
        <v>0</v>
      </c>
      <c r="I651" s="307">
        <f t="shared" si="189"/>
        <v>575.48399999999992</v>
      </c>
      <c r="J651" s="303">
        <f t="shared" si="190"/>
        <v>55.088422531295407</v>
      </c>
      <c r="K651" s="338">
        <v>4.92</v>
      </c>
      <c r="L651" s="308">
        <f t="shared" si="191"/>
        <v>59.268000000000001</v>
      </c>
      <c r="M651" s="303">
        <f t="shared" si="195"/>
        <v>0</v>
      </c>
      <c r="N651" s="303">
        <f t="shared" si="196"/>
        <v>22.532288138438037</v>
      </c>
      <c r="O651" s="303">
        <f t="shared" si="197"/>
        <v>0</v>
      </c>
      <c r="P651" s="303">
        <f t="shared" si="198"/>
        <v>0</v>
      </c>
      <c r="Q651" s="303">
        <f t="shared" si="199"/>
        <v>42.240747316848442</v>
      </c>
      <c r="R651" s="303">
        <f t="shared" si="192"/>
        <v>59.268000000000001</v>
      </c>
      <c r="S651" s="213">
        <f t="shared" si="193"/>
        <v>0</v>
      </c>
      <c r="T651" s="378">
        <f t="shared" si="194"/>
        <v>200</v>
      </c>
      <c r="U651" s="303">
        <f t="shared" ref="U651:U714" si="200">IF(S651&lt;&gt;" ",S651*T651,0)</f>
        <v>0</v>
      </c>
      <c r="V651" s="303">
        <f t="shared" ref="V651:V714" si="201">MAX(N651:Q651)</f>
        <v>42.240747316848442</v>
      </c>
      <c r="W651" s="303">
        <f t="shared" ref="W651:W714" si="202">IF((J651-V651)&gt;0,J651-V651,0)</f>
        <v>12.847675214446966</v>
      </c>
      <c r="X651" s="378">
        <f t="shared" ref="X651:X714" si="203">IF(U651&lt;&gt;" ",I651-T651,0)</f>
        <v>375.48399999999992</v>
      </c>
      <c r="Y651" s="379">
        <f t="shared" ref="Y651:Y714" si="204">IF(W651&lt;&gt;" ",W651*X651,0)</f>
        <v>4824.0964802214039</v>
      </c>
    </row>
    <row r="652" spans="1:25" x14ac:dyDescent="0.25">
      <c r="A652" s="202">
        <f>'09-2022'!A658</f>
        <v>44831.958333331764</v>
      </c>
      <c r="B652" s="362">
        <v>549.60299999999995</v>
      </c>
      <c r="C652" s="363">
        <v>26148.529901000002</v>
      </c>
      <c r="D652" s="364">
        <v>0</v>
      </c>
      <c r="E652" s="364">
        <v>0</v>
      </c>
      <c r="F652" s="239">
        <f t="shared" si="187"/>
        <v>549.60299999999995</v>
      </c>
      <c r="G652" s="239">
        <f t="shared" si="188"/>
        <v>26148.529901000002</v>
      </c>
      <c r="H652" s="216">
        <f>'09-2022'!P658</f>
        <v>0</v>
      </c>
      <c r="I652" s="307">
        <f t="shared" si="189"/>
        <v>549.60299999999995</v>
      </c>
      <c r="J652" s="303">
        <f t="shared" si="190"/>
        <v>47.577123671086227</v>
      </c>
      <c r="K652" s="338">
        <v>4.92</v>
      </c>
      <c r="L652" s="308">
        <f t="shared" si="191"/>
        <v>59.268000000000001</v>
      </c>
      <c r="M652" s="303">
        <f t="shared" si="195"/>
        <v>0</v>
      </c>
      <c r="N652" s="303">
        <f t="shared" si="196"/>
        <v>22.532288138438037</v>
      </c>
      <c r="O652" s="303">
        <f t="shared" si="197"/>
        <v>0</v>
      </c>
      <c r="P652" s="303">
        <f t="shared" si="198"/>
        <v>0</v>
      </c>
      <c r="Q652" s="303">
        <f t="shared" si="199"/>
        <v>42.240747316848442</v>
      </c>
      <c r="R652" s="303">
        <f t="shared" si="192"/>
        <v>59.268000000000001</v>
      </c>
      <c r="S652" s="213">
        <f t="shared" si="193"/>
        <v>0</v>
      </c>
      <c r="T652" s="378">
        <f t="shared" si="194"/>
        <v>200</v>
      </c>
      <c r="U652" s="303">
        <f t="shared" si="200"/>
        <v>0</v>
      </c>
      <c r="V652" s="303">
        <f t="shared" si="201"/>
        <v>42.240747316848442</v>
      </c>
      <c r="W652" s="303">
        <f t="shared" si="202"/>
        <v>5.3363763542377853</v>
      </c>
      <c r="X652" s="378">
        <f t="shared" si="203"/>
        <v>349.60299999999995</v>
      </c>
      <c r="Y652" s="379">
        <f t="shared" si="204"/>
        <v>1865.6131825705922</v>
      </c>
    </row>
    <row r="653" spans="1:25" x14ac:dyDescent="0.25">
      <c r="A653" s="202">
        <f>'09-2022'!A659</f>
        <v>44831.999999998428</v>
      </c>
      <c r="B653" s="362">
        <v>522.65800000000002</v>
      </c>
      <c r="C653" s="363">
        <v>22037.169662</v>
      </c>
      <c r="D653" s="364">
        <v>0</v>
      </c>
      <c r="E653" s="364">
        <v>0</v>
      </c>
      <c r="F653" s="239">
        <f t="shared" si="187"/>
        <v>522.65800000000002</v>
      </c>
      <c r="G653" s="239">
        <f t="shared" si="188"/>
        <v>22037.169662</v>
      </c>
      <c r="H653" s="216">
        <f>'09-2022'!P659</f>
        <v>0</v>
      </c>
      <c r="I653" s="307">
        <f t="shared" si="189"/>
        <v>522.65800000000002</v>
      </c>
      <c r="J653" s="303">
        <f t="shared" si="190"/>
        <v>42.163651301615971</v>
      </c>
      <c r="K653" s="338">
        <v>4.92</v>
      </c>
      <c r="L653" s="308">
        <f t="shared" si="191"/>
        <v>59.268000000000001</v>
      </c>
      <c r="M653" s="303">
        <f t="shared" si="195"/>
        <v>0</v>
      </c>
      <c r="N653" s="303">
        <f t="shared" si="196"/>
        <v>22.532288138438037</v>
      </c>
      <c r="O653" s="303">
        <f t="shared" si="197"/>
        <v>0</v>
      </c>
      <c r="P653" s="303">
        <f t="shared" si="198"/>
        <v>0</v>
      </c>
      <c r="Q653" s="303">
        <f t="shared" si="199"/>
        <v>42.240747316848442</v>
      </c>
      <c r="R653" s="303">
        <f t="shared" si="192"/>
        <v>59.268000000000001</v>
      </c>
      <c r="S653" s="213">
        <f t="shared" si="193"/>
        <v>0</v>
      </c>
      <c r="T653" s="378">
        <f t="shared" si="194"/>
        <v>200</v>
      </c>
      <c r="U653" s="303">
        <f t="shared" si="200"/>
        <v>0</v>
      </c>
      <c r="V653" s="303">
        <f t="shared" si="201"/>
        <v>42.240747316848442</v>
      </c>
      <c r="W653" s="303">
        <f t="shared" si="202"/>
        <v>0</v>
      </c>
      <c r="X653" s="378">
        <f t="shared" si="203"/>
        <v>322.65800000000002</v>
      </c>
      <c r="Y653" s="379">
        <f t="shared" si="204"/>
        <v>0</v>
      </c>
    </row>
    <row r="654" spans="1:25" x14ac:dyDescent="0.25">
      <c r="A654" s="202">
        <f>'09-2022'!A660</f>
        <v>44832.041666665093</v>
      </c>
      <c r="B654" s="360">
        <v>501.22899999999998</v>
      </c>
      <c r="C654" s="361">
        <v>19602.757034000002</v>
      </c>
      <c r="D654" s="364">
        <v>0</v>
      </c>
      <c r="E654" s="364">
        <v>0</v>
      </c>
      <c r="F654" s="239">
        <f t="shared" si="187"/>
        <v>501.22899999999998</v>
      </c>
      <c r="G654" s="239">
        <f t="shared" si="188"/>
        <v>19602.757034000002</v>
      </c>
      <c r="H654" s="216">
        <f>'09-2022'!P660</f>
        <v>0</v>
      </c>
      <c r="I654" s="307">
        <f t="shared" si="189"/>
        <v>501.22899999999998</v>
      </c>
      <c r="J654" s="303">
        <f t="shared" si="190"/>
        <v>39.109383204084367</v>
      </c>
      <c r="K654" s="338">
        <v>5.58</v>
      </c>
      <c r="L654" s="308">
        <f t="shared" si="191"/>
        <v>66.131999999999991</v>
      </c>
      <c r="M654" s="303">
        <f t="shared" si="195"/>
        <v>0</v>
      </c>
      <c r="N654" s="303">
        <f t="shared" si="196"/>
        <v>22.532288138438037</v>
      </c>
      <c r="O654" s="303">
        <f t="shared" si="197"/>
        <v>0</v>
      </c>
      <c r="P654" s="303">
        <f t="shared" si="198"/>
        <v>0</v>
      </c>
      <c r="Q654" s="303">
        <f t="shared" si="199"/>
        <v>42.240747316848442</v>
      </c>
      <c r="R654" s="303">
        <f t="shared" si="192"/>
        <v>66.131999999999991</v>
      </c>
      <c r="S654" s="213">
        <f t="shared" si="193"/>
        <v>0</v>
      </c>
      <c r="T654" s="378">
        <f t="shared" si="194"/>
        <v>200</v>
      </c>
      <c r="U654" s="303">
        <f t="shared" si="200"/>
        <v>0</v>
      </c>
      <c r="V654" s="303">
        <f t="shared" si="201"/>
        <v>42.240747316848442</v>
      </c>
      <c r="W654" s="303">
        <f t="shared" si="202"/>
        <v>0</v>
      </c>
      <c r="X654" s="378">
        <f t="shared" si="203"/>
        <v>301.22899999999998</v>
      </c>
      <c r="Y654" s="379">
        <f t="shared" si="204"/>
        <v>0</v>
      </c>
    </row>
    <row r="655" spans="1:25" x14ac:dyDescent="0.25">
      <c r="A655" s="202">
        <f>'09-2022'!A661</f>
        <v>44832.083333331757</v>
      </c>
      <c r="B655" s="362">
        <v>491.94100000000003</v>
      </c>
      <c r="C655" s="363">
        <v>18851.321788000001</v>
      </c>
      <c r="D655" s="364">
        <v>0</v>
      </c>
      <c r="E655" s="364">
        <v>0</v>
      </c>
      <c r="F655" s="239">
        <f t="shared" si="187"/>
        <v>491.94100000000003</v>
      </c>
      <c r="G655" s="239">
        <f t="shared" si="188"/>
        <v>18851.321788000001</v>
      </c>
      <c r="H655" s="216">
        <f>'09-2022'!P661</f>
        <v>0</v>
      </c>
      <c r="I655" s="307">
        <f t="shared" si="189"/>
        <v>491.94100000000003</v>
      </c>
      <c r="J655" s="303">
        <f t="shared" si="190"/>
        <v>38.320290010387424</v>
      </c>
      <c r="K655" s="338">
        <v>5.58</v>
      </c>
      <c r="L655" s="308">
        <f t="shared" si="191"/>
        <v>66.131999999999991</v>
      </c>
      <c r="M655" s="303">
        <f t="shared" si="195"/>
        <v>0</v>
      </c>
      <c r="N655" s="303">
        <f t="shared" si="196"/>
        <v>22.532288138438037</v>
      </c>
      <c r="O655" s="303">
        <f t="shared" si="197"/>
        <v>0</v>
      </c>
      <c r="P655" s="303">
        <f t="shared" si="198"/>
        <v>0</v>
      </c>
      <c r="Q655" s="303">
        <f t="shared" si="199"/>
        <v>42.240747316848442</v>
      </c>
      <c r="R655" s="303">
        <f t="shared" si="192"/>
        <v>66.131999999999991</v>
      </c>
      <c r="S655" s="213">
        <f t="shared" si="193"/>
        <v>0</v>
      </c>
      <c r="T655" s="378">
        <f t="shared" si="194"/>
        <v>200</v>
      </c>
      <c r="U655" s="303">
        <f t="shared" si="200"/>
        <v>0</v>
      </c>
      <c r="V655" s="303">
        <f t="shared" si="201"/>
        <v>42.240747316848442</v>
      </c>
      <c r="W655" s="303">
        <f t="shared" si="202"/>
        <v>0</v>
      </c>
      <c r="X655" s="378">
        <f t="shared" si="203"/>
        <v>291.94100000000003</v>
      </c>
      <c r="Y655" s="379">
        <f t="shared" si="204"/>
        <v>0</v>
      </c>
    </row>
    <row r="656" spans="1:25" x14ac:dyDescent="0.25">
      <c r="A656" s="202">
        <f>'09-2022'!A662</f>
        <v>44832.124999998421</v>
      </c>
      <c r="B656" s="362">
        <v>492.98200000000003</v>
      </c>
      <c r="C656" s="363">
        <v>17457.344015999999</v>
      </c>
      <c r="D656" s="364">
        <v>0</v>
      </c>
      <c r="E656" s="364">
        <v>0</v>
      </c>
      <c r="F656" s="239">
        <f t="shared" si="187"/>
        <v>492.98200000000003</v>
      </c>
      <c r="G656" s="239">
        <f t="shared" si="188"/>
        <v>17457.344015999999</v>
      </c>
      <c r="H656" s="216">
        <f>'09-2022'!P662</f>
        <v>0</v>
      </c>
      <c r="I656" s="307">
        <f t="shared" si="189"/>
        <v>492.98200000000003</v>
      </c>
      <c r="J656" s="303">
        <f t="shared" si="190"/>
        <v>35.41172703262999</v>
      </c>
      <c r="K656" s="338">
        <v>5.58</v>
      </c>
      <c r="L656" s="308">
        <f t="shared" si="191"/>
        <v>66.131999999999991</v>
      </c>
      <c r="M656" s="303">
        <f t="shared" si="195"/>
        <v>0</v>
      </c>
      <c r="N656" s="303">
        <f t="shared" si="196"/>
        <v>22.532288138438037</v>
      </c>
      <c r="O656" s="303">
        <f t="shared" si="197"/>
        <v>0</v>
      </c>
      <c r="P656" s="303">
        <f t="shared" si="198"/>
        <v>0</v>
      </c>
      <c r="Q656" s="303">
        <f t="shared" si="199"/>
        <v>42.240747316848442</v>
      </c>
      <c r="R656" s="303">
        <f t="shared" si="192"/>
        <v>66.131999999999991</v>
      </c>
      <c r="S656" s="213">
        <f t="shared" si="193"/>
        <v>0</v>
      </c>
      <c r="T656" s="378">
        <f t="shared" si="194"/>
        <v>200</v>
      </c>
      <c r="U656" s="303">
        <f t="shared" si="200"/>
        <v>0</v>
      </c>
      <c r="V656" s="303">
        <f t="shared" si="201"/>
        <v>42.240747316848442</v>
      </c>
      <c r="W656" s="303">
        <f t="shared" si="202"/>
        <v>0</v>
      </c>
      <c r="X656" s="378">
        <f t="shared" si="203"/>
        <v>292.98200000000003</v>
      </c>
      <c r="Y656" s="379">
        <f t="shared" si="204"/>
        <v>0</v>
      </c>
    </row>
    <row r="657" spans="1:25" x14ac:dyDescent="0.25">
      <c r="A657" s="202">
        <f>'09-2022'!A663</f>
        <v>44832.166666665085</v>
      </c>
      <c r="B657" s="362">
        <v>492.964</v>
      </c>
      <c r="C657" s="363">
        <v>17368.616927999999</v>
      </c>
      <c r="D657" s="364">
        <v>0</v>
      </c>
      <c r="E657" s="364">
        <v>0</v>
      </c>
      <c r="F657" s="239">
        <f t="shared" si="187"/>
        <v>492.964</v>
      </c>
      <c r="G657" s="239">
        <f t="shared" si="188"/>
        <v>17368.616927999999</v>
      </c>
      <c r="H657" s="216">
        <f>'09-2022'!P663</f>
        <v>0</v>
      </c>
      <c r="I657" s="307">
        <f t="shared" si="189"/>
        <v>492.964</v>
      </c>
      <c r="J657" s="303">
        <f t="shared" si="190"/>
        <v>35.233033097751559</v>
      </c>
      <c r="K657" s="338">
        <v>5.58</v>
      </c>
      <c r="L657" s="308">
        <f t="shared" si="191"/>
        <v>66.131999999999991</v>
      </c>
      <c r="M657" s="303">
        <f t="shared" si="195"/>
        <v>0</v>
      </c>
      <c r="N657" s="303">
        <f t="shared" si="196"/>
        <v>22.532288138438037</v>
      </c>
      <c r="O657" s="303">
        <f t="shared" si="197"/>
        <v>0</v>
      </c>
      <c r="P657" s="303">
        <f t="shared" si="198"/>
        <v>0</v>
      </c>
      <c r="Q657" s="303">
        <f t="shared" si="199"/>
        <v>42.240747316848442</v>
      </c>
      <c r="R657" s="303">
        <f t="shared" si="192"/>
        <v>66.131999999999991</v>
      </c>
      <c r="S657" s="213">
        <f t="shared" si="193"/>
        <v>0</v>
      </c>
      <c r="T657" s="378">
        <f t="shared" si="194"/>
        <v>200</v>
      </c>
      <c r="U657" s="303">
        <f t="shared" si="200"/>
        <v>0</v>
      </c>
      <c r="V657" s="303">
        <f t="shared" si="201"/>
        <v>42.240747316848442</v>
      </c>
      <c r="W657" s="303">
        <f t="shared" si="202"/>
        <v>0</v>
      </c>
      <c r="X657" s="378">
        <f t="shared" si="203"/>
        <v>292.964</v>
      </c>
      <c r="Y657" s="379">
        <f t="shared" si="204"/>
        <v>0</v>
      </c>
    </row>
    <row r="658" spans="1:25" x14ac:dyDescent="0.25">
      <c r="A658" s="202">
        <f>'09-2022'!A664</f>
        <v>44832.20833333175</v>
      </c>
      <c r="B658" s="362">
        <v>501.11100000000005</v>
      </c>
      <c r="C658" s="363">
        <v>18445.043818000002</v>
      </c>
      <c r="D658" s="364">
        <v>0</v>
      </c>
      <c r="E658" s="364">
        <v>0</v>
      </c>
      <c r="F658" s="239">
        <f t="shared" si="187"/>
        <v>501.11100000000005</v>
      </c>
      <c r="G658" s="239">
        <f t="shared" si="188"/>
        <v>18445.043818000002</v>
      </c>
      <c r="H658" s="216">
        <f>'09-2022'!P664</f>
        <v>0</v>
      </c>
      <c r="I658" s="307">
        <f t="shared" si="189"/>
        <v>501.11100000000005</v>
      </c>
      <c r="J658" s="303">
        <f t="shared" si="190"/>
        <v>36.808299594301459</v>
      </c>
      <c r="K658" s="338">
        <v>5.58</v>
      </c>
      <c r="L658" s="308">
        <f t="shared" si="191"/>
        <v>66.131999999999991</v>
      </c>
      <c r="M658" s="303">
        <f t="shared" si="195"/>
        <v>0</v>
      </c>
      <c r="N658" s="303">
        <f t="shared" si="196"/>
        <v>22.532288138438037</v>
      </c>
      <c r="O658" s="303">
        <f t="shared" si="197"/>
        <v>0</v>
      </c>
      <c r="P658" s="303">
        <f t="shared" si="198"/>
        <v>0</v>
      </c>
      <c r="Q658" s="303">
        <f t="shared" si="199"/>
        <v>42.240747316848442</v>
      </c>
      <c r="R658" s="303">
        <f t="shared" si="192"/>
        <v>66.131999999999991</v>
      </c>
      <c r="S658" s="213">
        <f t="shared" si="193"/>
        <v>0</v>
      </c>
      <c r="T658" s="378">
        <f t="shared" si="194"/>
        <v>200</v>
      </c>
      <c r="U658" s="303">
        <f t="shared" si="200"/>
        <v>0</v>
      </c>
      <c r="V658" s="303">
        <f t="shared" si="201"/>
        <v>42.240747316848442</v>
      </c>
      <c r="W658" s="303">
        <f t="shared" si="202"/>
        <v>0</v>
      </c>
      <c r="X658" s="378">
        <f t="shared" si="203"/>
        <v>301.11100000000005</v>
      </c>
      <c r="Y658" s="379">
        <f t="shared" si="204"/>
        <v>0</v>
      </c>
    </row>
    <row r="659" spans="1:25" x14ac:dyDescent="0.25">
      <c r="A659" s="202">
        <f>'09-2022'!A665</f>
        <v>44832.249999998414</v>
      </c>
      <c r="B659" s="362">
        <v>530.875</v>
      </c>
      <c r="C659" s="363">
        <v>23469.639650000001</v>
      </c>
      <c r="D659" s="364">
        <v>0</v>
      </c>
      <c r="E659" s="364">
        <v>0</v>
      </c>
      <c r="F659" s="239">
        <f t="shared" si="187"/>
        <v>530.875</v>
      </c>
      <c r="G659" s="239">
        <f t="shared" si="188"/>
        <v>23469.639650000001</v>
      </c>
      <c r="H659" s="216">
        <f>'09-2022'!P665</f>
        <v>0</v>
      </c>
      <c r="I659" s="307">
        <f t="shared" si="189"/>
        <v>530.875</v>
      </c>
      <c r="J659" s="303">
        <f t="shared" si="190"/>
        <v>44.209351824817517</v>
      </c>
      <c r="K659" s="338">
        <v>5.58</v>
      </c>
      <c r="L659" s="308">
        <f t="shared" si="191"/>
        <v>66.131999999999991</v>
      </c>
      <c r="M659" s="303">
        <f t="shared" si="195"/>
        <v>0</v>
      </c>
      <c r="N659" s="303">
        <f t="shared" si="196"/>
        <v>22.532288138438037</v>
      </c>
      <c r="O659" s="303">
        <f t="shared" si="197"/>
        <v>0</v>
      </c>
      <c r="P659" s="303">
        <f t="shared" si="198"/>
        <v>0</v>
      </c>
      <c r="Q659" s="303">
        <f t="shared" si="199"/>
        <v>42.240747316848442</v>
      </c>
      <c r="R659" s="303">
        <f t="shared" si="192"/>
        <v>66.131999999999991</v>
      </c>
      <c r="S659" s="213">
        <f t="shared" si="193"/>
        <v>0</v>
      </c>
      <c r="T659" s="378">
        <f t="shared" si="194"/>
        <v>200</v>
      </c>
      <c r="U659" s="303">
        <f t="shared" si="200"/>
        <v>0</v>
      </c>
      <c r="V659" s="303">
        <f t="shared" si="201"/>
        <v>42.240747316848442</v>
      </c>
      <c r="W659" s="303">
        <f t="shared" si="202"/>
        <v>1.9686045079690757</v>
      </c>
      <c r="X659" s="378">
        <f t="shared" si="203"/>
        <v>330.875</v>
      </c>
      <c r="Y659" s="379">
        <f t="shared" si="204"/>
        <v>651.36201657426795</v>
      </c>
    </row>
    <row r="660" spans="1:25" x14ac:dyDescent="0.25">
      <c r="A660" s="202">
        <f>'09-2022'!A666</f>
        <v>44832.291666665078</v>
      </c>
      <c r="B660" s="362">
        <v>582.98099999999999</v>
      </c>
      <c r="C660" s="363">
        <v>37307.818386999999</v>
      </c>
      <c r="D660" s="364">
        <v>0</v>
      </c>
      <c r="E660" s="364">
        <v>0</v>
      </c>
      <c r="F660" s="239">
        <f t="shared" si="187"/>
        <v>582.98099999999999</v>
      </c>
      <c r="G660" s="239">
        <f t="shared" si="188"/>
        <v>37307.818386999999</v>
      </c>
      <c r="H660" s="216">
        <f>'09-2022'!P666</f>
        <v>0</v>
      </c>
      <c r="I660" s="307">
        <f t="shared" si="189"/>
        <v>582.98099999999999</v>
      </c>
      <c r="J660" s="303">
        <f t="shared" si="190"/>
        <v>63.994913019463759</v>
      </c>
      <c r="K660" s="338">
        <v>5.58</v>
      </c>
      <c r="L660" s="308">
        <f t="shared" si="191"/>
        <v>66.131999999999991</v>
      </c>
      <c r="M660" s="303">
        <f t="shared" si="195"/>
        <v>0</v>
      </c>
      <c r="N660" s="303">
        <f t="shared" si="196"/>
        <v>22.532288138438037</v>
      </c>
      <c r="O660" s="303">
        <f t="shared" si="197"/>
        <v>0</v>
      </c>
      <c r="P660" s="303">
        <f t="shared" si="198"/>
        <v>0</v>
      </c>
      <c r="Q660" s="303">
        <f t="shared" si="199"/>
        <v>42.240747316848442</v>
      </c>
      <c r="R660" s="303">
        <f t="shared" si="192"/>
        <v>66.131999999999991</v>
      </c>
      <c r="S660" s="213">
        <f t="shared" si="193"/>
        <v>0</v>
      </c>
      <c r="T660" s="378">
        <f t="shared" si="194"/>
        <v>200</v>
      </c>
      <c r="U660" s="303">
        <f t="shared" si="200"/>
        <v>0</v>
      </c>
      <c r="V660" s="303">
        <f t="shared" si="201"/>
        <v>42.240747316848442</v>
      </c>
      <c r="W660" s="303">
        <f t="shared" si="202"/>
        <v>21.754165702615317</v>
      </c>
      <c r="X660" s="378">
        <f t="shared" si="203"/>
        <v>382.98099999999999</v>
      </c>
      <c r="Y660" s="379">
        <f t="shared" si="204"/>
        <v>8331.4321349533166</v>
      </c>
    </row>
    <row r="661" spans="1:25" x14ac:dyDescent="0.25">
      <c r="A661" s="202">
        <f>'09-2022'!A667</f>
        <v>44832.333333331742</v>
      </c>
      <c r="B661" s="362">
        <v>609.33000000000004</v>
      </c>
      <c r="C661" s="363">
        <v>40677.340980000001</v>
      </c>
      <c r="D661" s="364">
        <v>0</v>
      </c>
      <c r="E661" s="364">
        <v>0</v>
      </c>
      <c r="F661" s="239">
        <f t="shared" si="187"/>
        <v>609.33000000000004</v>
      </c>
      <c r="G661" s="239">
        <f t="shared" si="188"/>
        <v>40677.340980000001</v>
      </c>
      <c r="H661" s="216">
        <f>'09-2022'!P667</f>
        <v>0</v>
      </c>
      <c r="I661" s="307">
        <f t="shared" si="189"/>
        <v>609.33000000000004</v>
      </c>
      <c r="J661" s="303">
        <f t="shared" si="190"/>
        <v>66.75748934075132</v>
      </c>
      <c r="K661" s="338">
        <v>5.58</v>
      </c>
      <c r="L661" s="308">
        <f t="shared" si="191"/>
        <v>66.131999999999991</v>
      </c>
      <c r="M661" s="303">
        <f t="shared" si="195"/>
        <v>0</v>
      </c>
      <c r="N661" s="303">
        <f t="shared" si="196"/>
        <v>22.532288138438037</v>
      </c>
      <c r="O661" s="303">
        <f t="shared" si="197"/>
        <v>0</v>
      </c>
      <c r="P661" s="303">
        <f t="shared" si="198"/>
        <v>0</v>
      </c>
      <c r="Q661" s="303">
        <f t="shared" si="199"/>
        <v>42.240747316848442</v>
      </c>
      <c r="R661" s="303">
        <f t="shared" si="192"/>
        <v>66.131999999999991</v>
      </c>
      <c r="S661" s="213">
        <f t="shared" si="193"/>
        <v>0.62548934075132934</v>
      </c>
      <c r="T661" s="378">
        <f t="shared" si="194"/>
        <v>200</v>
      </c>
      <c r="U661" s="303">
        <f t="shared" si="200"/>
        <v>125.09786815026587</v>
      </c>
      <c r="V661" s="303">
        <f t="shared" si="201"/>
        <v>42.240747316848442</v>
      </c>
      <c r="W661" s="303">
        <f t="shared" si="202"/>
        <v>24.516742023902879</v>
      </c>
      <c r="X661" s="378">
        <f t="shared" si="203"/>
        <v>409.33000000000004</v>
      </c>
      <c r="Y661" s="379">
        <f t="shared" si="204"/>
        <v>10035.438012644167</v>
      </c>
    </row>
    <row r="662" spans="1:25" x14ac:dyDescent="0.25">
      <c r="A662" s="202">
        <f>'09-2022'!A668</f>
        <v>44832.374999998407</v>
      </c>
      <c r="B662" s="362">
        <v>616.58100000000002</v>
      </c>
      <c r="C662" s="363">
        <v>34910.351747000001</v>
      </c>
      <c r="D662" s="364">
        <v>0</v>
      </c>
      <c r="E662" s="364">
        <v>0</v>
      </c>
      <c r="F662" s="239">
        <f t="shared" si="187"/>
        <v>616.58100000000002</v>
      </c>
      <c r="G662" s="239">
        <f t="shared" si="188"/>
        <v>34910.351747000001</v>
      </c>
      <c r="H662" s="216">
        <f>'09-2022'!P668</f>
        <v>0</v>
      </c>
      <c r="I662" s="307">
        <f t="shared" si="189"/>
        <v>616.58100000000002</v>
      </c>
      <c r="J662" s="303">
        <f t="shared" si="190"/>
        <v>56.61924669589235</v>
      </c>
      <c r="K662" s="338">
        <v>5.58</v>
      </c>
      <c r="L662" s="308">
        <f t="shared" si="191"/>
        <v>66.131999999999991</v>
      </c>
      <c r="M662" s="303">
        <f t="shared" si="195"/>
        <v>0</v>
      </c>
      <c r="N662" s="303">
        <f t="shared" si="196"/>
        <v>22.532288138438037</v>
      </c>
      <c r="O662" s="303">
        <f t="shared" si="197"/>
        <v>0</v>
      </c>
      <c r="P662" s="303">
        <f t="shared" si="198"/>
        <v>0</v>
      </c>
      <c r="Q662" s="303">
        <f t="shared" si="199"/>
        <v>42.240747316848442</v>
      </c>
      <c r="R662" s="303">
        <f t="shared" si="192"/>
        <v>66.131999999999991</v>
      </c>
      <c r="S662" s="213">
        <f t="shared" si="193"/>
        <v>0</v>
      </c>
      <c r="T662" s="378">
        <f t="shared" si="194"/>
        <v>200</v>
      </c>
      <c r="U662" s="303">
        <f t="shared" si="200"/>
        <v>0</v>
      </c>
      <c r="V662" s="303">
        <f t="shared" si="201"/>
        <v>42.240747316848442</v>
      </c>
      <c r="W662" s="303">
        <f t="shared" si="202"/>
        <v>14.378499379043909</v>
      </c>
      <c r="X662" s="378">
        <f t="shared" si="203"/>
        <v>416.58100000000002</v>
      </c>
      <c r="Y662" s="379">
        <f t="shared" si="204"/>
        <v>5989.8096498214909</v>
      </c>
    </row>
    <row r="663" spans="1:25" x14ac:dyDescent="0.25">
      <c r="A663" s="202">
        <f>'09-2022'!A669</f>
        <v>44832.416666665071</v>
      </c>
      <c r="B663" s="362">
        <v>595.28199999999993</v>
      </c>
      <c r="C663" s="363">
        <v>32983.978793999995</v>
      </c>
      <c r="D663" s="364">
        <v>0</v>
      </c>
      <c r="E663" s="364">
        <v>0</v>
      </c>
      <c r="F663" s="239">
        <f t="shared" si="187"/>
        <v>595.28199999999993</v>
      </c>
      <c r="G663" s="239">
        <f t="shared" si="188"/>
        <v>32983.978793999995</v>
      </c>
      <c r="H663" s="216">
        <f>'09-2022'!P669</f>
        <v>0</v>
      </c>
      <c r="I663" s="307">
        <f t="shared" si="189"/>
        <v>595.28199999999993</v>
      </c>
      <c r="J663" s="303">
        <f t="shared" si="190"/>
        <v>55.408997406271311</v>
      </c>
      <c r="K663" s="338">
        <v>5.58</v>
      </c>
      <c r="L663" s="308">
        <f t="shared" si="191"/>
        <v>66.131999999999991</v>
      </c>
      <c r="M663" s="303">
        <f t="shared" si="195"/>
        <v>0</v>
      </c>
      <c r="N663" s="303">
        <f t="shared" si="196"/>
        <v>22.532288138438037</v>
      </c>
      <c r="O663" s="303">
        <f t="shared" si="197"/>
        <v>0</v>
      </c>
      <c r="P663" s="303">
        <f t="shared" si="198"/>
        <v>0</v>
      </c>
      <c r="Q663" s="303">
        <f t="shared" si="199"/>
        <v>42.240747316848442</v>
      </c>
      <c r="R663" s="303">
        <f t="shared" si="192"/>
        <v>66.131999999999991</v>
      </c>
      <c r="S663" s="213">
        <f t="shared" si="193"/>
        <v>0</v>
      </c>
      <c r="T663" s="378">
        <f t="shared" si="194"/>
        <v>200</v>
      </c>
      <c r="U663" s="303">
        <f t="shared" si="200"/>
        <v>0</v>
      </c>
      <c r="V663" s="303">
        <f t="shared" si="201"/>
        <v>42.240747316848442</v>
      </c>
      <c r="W663" s="303">
        <f t="shared" si="202"/>
        <v>13.16825008942287</v>
      </c>
      <c r="X663" s="378">
        <f t="shared" si="203"/>
        <v>395.28199999999993</v>
      </c>
      <c r="Y663" s="379">
        <f t="shared" si="204"/>
        <v>5205.1722318472493</v>
      </c>
    </row>
    <row r="664" spans="1:25" x14ac:dyDescent="0.25">
      <c r="A664" s="202">
        <f>'09-2022'!A670</f>
        <v>44832.458333331735</v>
      </c>
      <c r="B664" s="362">
        <v>584.63700000000006</v>
      </c>
      <c r="C664" s="363">
        <v>35145.710383000005</v>
      </c>
      <c r="D664" s="364">
        <v>0</v>
      </c>
      <c r="E664" s="364">
        <v>0</v>
      </c>
      <c r="F664" s="239">
        <f t="shared" si="187"/>
        <v>584.63700000000006</v>
      </c>
      <c r="G664" s="239">
        <f t="shared" si="188"/>
        <v>35145.710383000005</v>
      </c>
      <c r="H664" s="216">
        <f>'09-2022'!P670</f>
        <v>0</v>
      </c>
      <c r="I664" s="307">
        <f t="shared" si="189"/>
        <v>584.63700000000006</v>
      </c>
      <c r="J664" s="303">
        <f t="shared" si="190"/>
        <v>60.115439807949208</v>
      </c>
      <c r="K664" s="338">
        <v>5.58</v>
      </c>
      <c r="L664" s="308">
        <f t="shared" si="191"/>
        <v>66.131999999999991</v>
      </c>
      <c r="M664" s="303">
        <f t="shared" si="195"/>
        <v>0</v>
      </c>
      <c r="N664" s="303">
        <f t="shared" si="196"/>
        <v>22.532288138438037</v>
      </c>
      <c r="O664" s="303">
        <f t="shared" si="197"/>
        <v>0</v>
      </c>
      <c r="P664" s="303">
        <f t="shared" si="198"/>
        <v>0</v>
      </c>
      <c r="Q664" s="303">
        <f t="shared" si="199"/>
        <v>42.240747316848442</v>
      </c>
      <c r="R664" s="303">
        <f t="shared" si="192"/>
        <v>66.131999999999991</v>
      </c>
      <c r="S664" s="213">
        <f t="shared" si="193"/>
        <v>0</v>
      </c>
      <c r="T664" s="378">
        <f t="shared" si="194"/>
        <v>200</v>
      </c>
      <c r="U664" s="303">
        <f t="shared" si="200"/>
        <v>0</v>
      </c>
      <c r="V664" s="303">
        <f t="shared" si="201"/>
        <v>42.240747316848442</v>
      </c>
      <c r="W664" s="303">
        <f t="shared" si="202"/>
        <v>17.874692491100767</v>
      </c>
      <c r="X664" s="378">
        <f t="shared" si="203"/>
        <v>384.63700000000006</v>
      </c>
      <c r="Y664" s="379">
        <f t="shared" si="204"/>
        <v>6875.2680956995264</v>
      </c>
    </row>
    <row r="665" spans="1:25" x14ac:dyDescent="0.25">
      <c r="A665" s="202">
        <f>'09-2022'!A671</f>
        <v>44832.499999998399</v>
      </c>
      <c r="B665" s="362">
        <v>583.596</v>
      </c>
      <c r="C665" s="363">
        <v>36598.862924000001</v>
      </c>
      <c r="D665" s="364">
        <v>0</v>
      </c>
      <c r="E665" s="364">
        <v>0</v>
      </c>
      <c r="F665" s="239">
        <f t="shared" si="187"/>
        <v>583.596</v>
      </c>
      <c r="G665" s="239">
        <f t="shared" si="188"/>
        <v>36598.862924000001</v>
      </c>
      <c r="H665" s="216">
        <f>'09-2022'!P671</f>
        <v>0</v>
      </c>
      <c r="I665" s="307">
        <f t="shared" si="189"/>
        <v>583.596</v>
      </c>
      <c r="J665" s="303">
        <f t="shared" si="190"/>
        <v>62.712669250645995</v>
      </c>
      <c r="K665" s="338">
        <v>5.58</v>
      </c>
      <c r="L665" s="308">
        <f t="shared" si="191"/>
        <v>66.131999999999991</v>
      </c>
      <c r="M665" s="303">
        <f t="shared" si="195"/>
        <v>0</v>
      </c>
      <c r="N665" s="303">
        <f t="shared" si="196"/>
        <v>22.532288138438037</v>
      </c>
      <c r="O665" s="303">
        <f t="shared" si="197"/>
        <v>0</v>
      </c>
      <c r="P665" s="303">
        <f t="shared" si="198"/>
        <v>0</v>
      </c>
      <c r="Q665" s="303">
        <f t="shared" si="199"/>
        <v>42.240747316848442</v>
      </c>
      <c r="R665" s="303">
        <f t="shared" si="192"/>
        <v>66.131999999999991</v>
      </c>
      <c r="S665" s="213">
        <f t="shared" si="193"/>
        <v>0</v>
      </c>
      <c r="T665" s="378">
        <f t="shared" si="194"/>
        <v>200</v>
      </c>
      <c r="U665" s="303">
        <f t="shared" si="200"/>
        <v>0</v>
      </c>
      <c r="V665" s="303">
        <f t="shared" si="201"/>
        <v>42.240747316848442</v>
      </c>
      <c r="W665" s="303">
        <f t="shared" si="202"/>
        <v>20.471921933797553</v>
      </c>
      <c r="X665" s="378">
        <f t="shared" si="203"/>
        <v>383.596</v>
      </c>
      <c r="Y665" s="379">
        <f t="shared" si="204"/>
        <v>7852.9473661170059</v>
      </c>
    </row>
    <row r="666" spans="1:25" x14ac:dyDescent="0.25">
      <c r="A666" s="202">
        <f>'09-2022'!A672</f>
        <v>44832.541666665064</v>
      </c>
      <c r="B666" s="362">
        <v>573.79300000000001</v>
      </c>
      <c r="C666" s="363">
        <v>34604.603777999997</v>
      </c>
      <c r="D666" s="364">
        <v>0</v>
      </c>
      <c r="E666" s="364">
        <v>0</v>
      </c>
      <c r="F666" s="239">
        <f t="shared" si="187"/>
        <v>573.79300000000001</v>
      </c>
      <c r="G666" s="239">
        <f t="shared" si="188"/>
        <v>34604.603777999997</v>
      </c>
      <c r="H666" s="216">
        <f>'09-2022'!P672</f>
        <v>0</v>
      </c>
      <c r="I666" s="307">
        <f t="shared" si="189"/>
        <v>573.79300000000001</v>
      </c>
      <c r="J666" s="303">
        <f t="shared" si="190"/>
        <v>60.308515053338041</v>
      </c>
      <c r="K666" s="338">
        <v>5.58</v>
      </c>
      <c r="L666" s="308">
        <f t="shared" si="191"/>
        <v>66.131999999999991</v>
      </c>
      <c r="M666" s="303">
        <f t="shared" si="195"/>
        <v>0</v>
      </c>
      <c r="N666" s="303">
        <f t="shared" si="196"/>
        <v>22.532288138438037</v>
      </c>
      <c r="O666" s="303">
        <f t="shared" si="197"/>
        <v>0</v>
      </c>
      <c r="P666" s="303">
        <f t="shared" si="198"/>
        <v>0</v>
      </c>
      <c r="Q666" s="303">
        <f t="shared" si="199"/>
        <v>42.240747316848442</v>
      </c>
      <c r="R666" s="303">
        <f t="shared" si="192"/>
        <v>66.131999999999991</v>
      </c>
      <c r="S666" s="213">
        <f t="shared" si="193"/>
        <v>0</v>
      </c>
      <c r="T666" s="378">
        <f t="shared" si="194"/>
        <v>200</v>
      </c>
      <c r="U666" s="303">
        <f t="shared" si="200"/>
        <v>0</v>
      </c>
      <c r="V666" s="303">
        <f t="shared" si="201"/>
        <v>42.240747316848442</v>
      </c>
      <c r="W666" s="303">
        <f t="shared" si="202"/>
        <v>18.0677677364896</v>
      </c>
      <c r="X666" s="378">
        <f t="shared" si="203"/>
        <v>373.79300000000001</v>
      </c>
      <c r="Y666" s="379">
        <f t="shared" si="204"/>
        <v>6753.6051055256576</v>
      </c>
    </row>
    <row r="667" spans="1:25" x14ac:dyDescent="0.25">
      <c r="A667" s="202">
        <f>'09-2022'!A673</f>
        <v>44832.583333331728</v>
      </c>
      <c r="B667" s="362">
        <v>578.1</v>
      </c>
      <c r="C667" s="363">
        <v>36050.315999999999</v>
      </c>
      <c r="D667" s="364">
        <v>8.68</v>
      </c>
      <c r="E667" s="364">
        <v>541.28499999999997</v>
      </c>
      <c r="F667" s="239">
        <f t="shared" si="187"/>
        <v>569.42000000000007</v>
      </c>
      <c r="G667" s="239">
        <f t="shared" si="188"/>
        <v>35509.030999999995</v>
      </c>
      <c r="H667" s="216">
        <f>'09-2022'!P673</f>
        <v>0</v>
      </c>
      <c r="I667" s="307">
        <f t="shared" si="189"/>
        <v>569.42000000000007</v>
      </c>
      <c r="J667" s="303">
        <f t="shared" si="190"/>
        <v>62.359999648765395</v>
      </c>
      <c r="K667" s="338">
        <v>5.58</v>
      </c>
      <c r="L667" s="308">
        <f t="shared" si="191"/>
        <v>66.131999999999991</v>
      </c>
      <c r="M667" s="303">
        <f t="shared" si="195"/>
        <v>0</v>
      </c>
      <c r="N667" s="303">
        <f t="shared" si="196"/>
        <v>22.532288138438037</v>
      </c>
      <c r="O667" s="303">
        <f t="shared" si="197"/>
        <v>0</v>
      </c>
      <c r="P667" s="303">
        <f t="shared" si="198"/>
        <v>0</v>
      </c>
      <c r="Q667" s="303">
        <f t="shared" si="199"/>
        <v>42.240747316848442</v>
      </c>
      <c r="R667" s="303">
        <f t="shared" si="192"/>
        <v>66.131999999999991</v>
      </c>
      <c r="S667" s="213">
        <f t="shared" si="193"/>
        <v>0</v>
      </c>
      <c r="T667" s="378">
        <f t="shared" si="194"/>
        <v>200</v>
      </c>
      <c r="U667" s="303">
        <f t="shared" si="200"/>
        <v>0</v>
      </c>
      <c r="V667" s="303">
        <f t="shared" si="201"/>
        <v>42.240747316848442</v>
      </c>
      <c r="W667" s="303">
        <f t="shared" si="202"/>
        <v>20.119252331916954</v>
      </c>
      <c r="X667" s="378">
        <f t="shared" si="203"/>
        <v>369.42000000000007</v>
      </c>
      <c r="Y667" s="379">
        <f t="shared" si="204"/>
        <v>7432.4541964567625</v>
      </c>
    </row>
    <row r="668" spans="1:25" x14ac:dyDescent="0.25">
      <c r="A668" s="202">
        <f>'09-2022'!A674</f>
        <v>44832.624999998392</v>
      </c>
      <c r="B668" s="362">
        <v>554.62699999999995</v>
      </c>
      <c r="C668" s="363">
        <v>32305.244850999999</v>
      </c>
      <c r="D668" s="364">
        <v>0</v>
      </c>
      <c r="E668" s="364">
        <v>0</v>
      </c>
      <c r="F668" s="239">
        <f t="shared" si="187"/>
        <v>554.62699999999995</v>
      </c>
      <c r="G668" s="239">
        <f t="shared" si="188"/>
        <v>32305.244850999999</v>
      </c>
      <c r="H668" s="216">
        <f>'09-2022'!P674</f>
        <v>0</v>
      </c>
      <c r="I668" s="307">
        <f t="shared" si="189"/>
        <v>554.62699999999995</v>
      </c>
      <c r="J668" s="303">
        <f t="shared" si="190"/>
        <v>58.246794424000278</v>
      </c>
      <c r="K668" s="338">
        <v>5.58</v>
      </c>
      <c r="L668" s="308">
        <f t="shared" si="191"/>
        <v>66.131999999999991</v>
      </c>
      <c r="M668" s="303">
        <f t="shared" si="195"/>
        <v>0</v>
      </c>
      <c r="N668" s="303">
        <f t="shared" si="196"/>
        <v>22.532288138438037</v>
      </c>
      <c r="O668" s="303">
        <f t="shared" si="197"/>
        <v>0</v>
      </c>
      <c r="P668" s="303">
        <f t="shared" si="198"/>
        <v>0</v>
      </c>
      <c r="Q668" s="303">
        <f t="shared" si="199"/>
        <v>42.240747316848442</v>
      </c>
      <c r="R668" s="303">
        <f t="shared" si="192"/>
        <v>66.131999999999991</v>
      </c>
      <c r="S668" s="213">
        <f t="shared" si="193"/>
        <v>0</v>
      </c>
      <c r="T668" s="378">
        <f t="shared" si="194"/>
        <v>200</v>
      </c>
      <c r="U668" s="303">
        <f t="shared" si="200"/>
        <v>0</v>
      </c>
      <c r="V668" s="303">
        <f t="shared" si="201"/>
        <v>42.240747316848442</v>
      </c>
      <c r="W668" s="303">
        <f t="shared" si="202"/>
        <v>16.006047107151836</v>
      </c>
      <c r="X668" s="378">
        <f t="shared" si="203"/>
        <v>354.62699999999995</v>
      </c>
      <c r="Y668" s="379">
        <f t="shared" si="204"/>
        <v>5676.1764674679334</v>
      </c>
    </row>
    <row r="669" spans="1:25" x14ac:dyDescent="0.25">
      <c r="A669" s="202">
        <f>'09-2022'!A675</f>
        <v>44832.666666665056</v>
      </c>
      <c r="B669" s="362">
        <v>563.29999999999995</v>
      </c>
      <c r="C669" s="363">
        <v>33448.754000000001</v>
      </c>
      <c r="D669" s="364">
        <v>7.6509999999999998</v>
      </c>
      <c r="E669" s="364">
        <v>454.31599999999997</v>
      </c>
      <c r="F669" s="239">
        <f t="shared" si="187"/>
        <v>555.649</v>
      </c>
      <c r="G669" s="239">
        <f t="shared" si="188"/>
        <v>32994.438000000002</v>
      </c>
      <c r="H669" s="216">
        <f>'09-2022'!P675</f>
        <v>0</v>
      </c>
      <c r="I669" s="307">
        <f t="shared" si="189"/>
        <v>555.649</v>
      </c>
      <c r="J669" s="303">
        <f t="shared" si="190"/>
        <v>59.380000683884973</v>
      </c>
      <c r="K669" s="338">
        <v>5.58</v>
      </c>
      <c r="L669" s="308">
        <f t="shared" si="191"/>
        <v>66.131999999999991</v>
      </c>
      <c r="M669" s="303">
        <f t="shared" si="195"/>
        <v>0</v>
      </c>
      <c r="N669" s="303">
        <f t="shared" si="196"/>
        <v>22.532288138438037</v>
      </c>
      <c r="O669" s="303">
        <f t="shared" si="197"/>
        <v>0</v>
      </c>
      <c r="P669" s="303">
        <f t="shared" si="198"/>
        <v>0</v>
      </c>
      <c r="Q669" s="303">
        <f t="shared" si="199"/>
        <v>42.240747316848442</v>
      </c>
      <c r="R669" s="303">
        <f t="shared" si="192"/>
        <v>66.131999999999991</v>
      </c>
      <c r="S669" s="213">
        <f t="shared" si="193"/>
        <v>0</v>
      </c>
      <c r="T669" s="378">
        <f t="shared" si="194"/>
        <v>200</v>
      </c>
      <c r="U669" s="303">
        <f t="shared" si="200"/>
        <v>0</v>
      </c>
      <c r="V669" s="303">
        <f t="shared" si="201"/>
        <v>42.240747316848442</v>
      </c>
      <c r="W669" s="303">
        <f t="shared" si="202"/>
        <v>17.139253367036531</v>
      </c>
      <c r="X669" s="378">
        <f t="shared" si="203"/>
        <v>355.649</v>
      </c>
      <c r="Y669" s="379">
        <f t="shared" si="204"/>
        <v>6095.5583207331756</v>
      </c>
    </row>
    <row r="670" spans="1:25" x14ac:dyDescent="0.25">
      <c r="A670" s="202">
        <f>'09-2022'!A676</f>
        <v>44832.70833333172</v>
      </c>
      <c r="B670" s="362">
        <v>565.70000000000005</v>
      </c>
      <c r="C670" s="363">
        <v>37013.750999999997</v>
      </c>
      <c r="D670" s="364">
        <v>6.431</v>
      </c>
      <c r="E670" s="364">
        <v>420.78</v>
      </c>
      <c r="F670" s="239">
        <f t="shared" si="187"/>
        <v>559.26900000000001</v>
      </c>
      <c r="G670" s="239">
        <f t="shared" si="188"/>
        <v>36592.970999999998</v>
      </c>
      <c r="H670" s="216">
        <f>'09-2022'!P676</f>
        <v>0</v>
      </c>
      <c r="I670" s="307">
        <f t="shared" si="189"/>
        <v>559.26900000000001</v>
      </c>
      <c r="J670" s="303">
        <f t="shared" si="190"/>
        <v>65.43000059005594</v>
      </c>
      <c r="K670" s="338">
        <v>5.58</v>
      </c>
      <c r="L670" s="308">
        <f t="shared" si="191"/>
        <v>66.131999999999991</v>
      </c>
      <c r="M670" s="303">
        <f t="shared" si="195"/>
        <v>0</v>
      </c>
      <c r="N670" s="303">
        <f t="shared" si="196"/>
        <v>22.532288138438037</v>
      </c>
      <c r="O670" s="303">
        <f t="shared" si="197"/>
        <v>0</v>
      </c>
      <c r="P670" s="303">
        <f t="shared" si="198"/>
        <v>0</v>
      </c>
      <c r="Q670" s="303">
        <f t="shared" si="199"/>
        <v>42.240747316848442</v>
      </c>
      <c r="R670" s="303">
        <f t="shared" si="192"/>
        <v>66.131999999999991</v>
      </c>
      <c r="S670" s="213">
        <f t="shared" si="193"/>
        <v>0</v>
      </c>
      <c r="T670" s="378">
        <f t="shared" si="194"/>
        <v>200</v>
      </c>
      <c r="U670" s="303">
        <f t="shared" si="200"/>
        <v>0</v>
      </c>
      <c r="V670" s="303">
        <f t="shared" si="201"/>
        <v>42.240747316848442</v>
      </c>
      <c r="W670" s="303">
        <f t="shared" si="202"/>
        <v>23.189253273207498</v>
      </c>
      <c r="X670" s="378">
        <f t="shared" si="203"/>
        <v>359.26900000000001</v>
      </c>
      <c r="Y670" s="379">
        <f t="shared" si="204"/>
        <v>8331.1798342119855</v>
      </c>
    </row>
    <row r="671" spans="1:25" x14ac:dyDescent="0.25">
      <c r="A671" s="202">
        <f>'09-2022'!A677</f>
        <v>44832.749999998385</v>
      </c>
      <c r="B671" s="362">
        <v>568.6</v>
      </c>
      <c r="C671" s="363">
        <v>39949.836000000003</v>
      </c>
      <c r="D671" s="364">
        <v>17.829999999999998</v>
      </c>
      <c r="E671" s="364">
        <v>1252.7360000000001</v>
      </c>
      <c r="F671" s="239">
        <f t="shared" si="187"/>
        <v>550.77</v>
      </c>
      <c r="G671" s="239">
        <f t="shared" si="188"/>
        <v>38697.100000000006</v>
      </c>
      <c r="H671" s="216">
        <f>'09-2022'!P677</f>
        <v>0</v>
      </c>
      <c r="I671" s="307">
        <f t="shared" si="189"/>
        <v>550.77</v>
      </c>
      <c r="J671" s="303">
        <f t="shared" si="190"/>
        <v>70.259999636872024</v>
      </c>
      <c r="K671" s="338">
        <v>5.58</v>
      </c>
      <c r="L671" s="308">
        <f t="shared" si="191"/>
        <v>66.131999999999991</v>
      </c>
      <c r="M671" s="303">
        <f t="shared" si="195"/>
        <v>0</v>
      </c>
      <c r="N671" s="303">
        <f t="shared" si="196"/>
        <v>22.532288138438037</v>
      </c>
      <c r="O671" s="303">
        <f t="shared" si="197"/>
        <v>0</v>
      </c>
      <c r="P671" s="303">
        <f t="shared" si="198"/>
        <v>0</v>
      </c>
      <c r="Q671" s="303">
        <f t="shared" si="199"/>
        <v>42.240747316848442</v>
      </c>
      <c r="R671" s="303">
        <f t="shared" si="192"/>
        <v>66.131999999999991</v>
      </c>
      <c r="S671" s="213">
        <f t="shared" si="193"/>
        <v>4.1279996368720333</v>
      </c>
      <c r="T671" s="378">
        <f t="shared" si="194"/>
        <v>200</v>
      </c>
      <c r="U671" s="303">
        <f t="shared" si="200"/>
        <v>825.59992737440666</v>
      </c>
      <c r="V671" s="303">
        <f t="shared" si="201"/>
        <v>42.240747316848442</v>
      </c>
      <c r="W671" s="303">
        <f t="shared" si="202"/>
        <v>28.019252320023583</v>
      </c>
      <c r="X671" s="378">
        <f t="shared" si="203"/>
        <v>350.77</v>
      </c>
      <c r="Y671" s="379">
        <f t="shared" si="204"/>
        <v>9828.3131362946715</v>
      </c>
    </row>
    <row r="672" spans="1:25" x14ac:dyDescent="0.25">
      <c r="A672" s="202">
        <f>'09-2022'!A678</f>
        <v>44832.791666665049</v>
      </c>
      <c r="B672" s="362">
        <v>573.80000000000007</v>
      </c>
      <c r="C672" s="363">
        <v>40923.0383</v>
      </c>
      <c r="D672" s="364">
        <v>0</v>
      </c>
      <c r="E672" s="364">
        <v>0</v>
      </c>
      <c r="F672" s="239">
        <f t="shared" si="187"/>
        <v>573.80000000000007</v>
      </c>
      <c r="G672" s="239">
        <f t="shared" si="188"/>
        <v>40923.0383</v>
      </c>
      <c r="H672" s="216">
        <f>'09-2022'!P678</f>
        <v>0</v>
      </c>
      <c r="I672" s="307">
        <f t="shared" si="189"/>
        <v>573.80000000000007</v>
      </c>
      <c r="J672" s="303">
        <f t="shared" si="190"/>
        <v>71.319341756709647</v>
      </c>
      <c r="K672" s="338">
        <v>5.58</v>
      </c>
      <c r="L672" s="308">
        <f t="shared" si="191"/>
        <v>66.131999999999991</v>
      </c>
      <c r="M672" s="303">
        <f t="shared" si="195"/>
        <v>0</v>
      </c>
      <c r="N672" s="303">
        <f t="shared" si="196"/>
        <v>22.532288138438037</v>
      </c>
      <c r="O672" s="303">
        <f t="shared" si="197"/>
        <v>0</v>
      </c>
      <c r="P672" s="303">
        <f t="shared" si="198"/>
        <v>0</v>
      </c>
      <c r="Q672" s="303">
        <f t="shared" si="199"/>
        <v>42.240747316848442</v>
      </c>
      <c r="R672" s="303">
        <f t="shared" si="192"/>
        <v>66.131999999999991</v>
      </c>
      <c r="S672" s="213">
        <f t="shared" si="193"/>
        <v>5.1873417567096567</v>
      </c>
      <c r="T672" s="378">
        <f t="shared" si="194"/>
        <v>200</v>
      </c>
      <c r="U672" s="303">
        <f t="shared" si="200"/>
        <v>1037.4683513419313</v>
      </c>
      <c r="V672" s="303">
        <f t="shared" si="201"/>
        <v>42.240747316848442</v>
      </c>
      <c r="W672" s="303">
        <f t="shared" si="202"/>
        <v>29.078594439861206</v>
      </c>
      <c r="X672" s="378">
        <f t="shared" si="203"/>
        <v>373.80000000000007</v>
      </c>
      <c r="Y672" s="379">
        <f t="shared" si="204"/>
        <v>10869.57860162012</v>
      </c>
    </row>
    <row r="673" spans="1:25" x14ac:dyDescent="0.25">
      <c r="A673" s="202">
        <f>'09-2022'!A679</f>
        <v>44832.833333331713</v>
      </c>
      <c r="B673" s="362">
        <v>593.71199999999999</v>
      </c>
      <c r="C673" s="363">
        <v>50011.265423999997</v>
      </c>
      <c r="D673" s="364">
        <v>0</v>
      </c>
      <c r="E673" s="364">
        <v>0</v>
      </c>
      <c r="F673" s="239">
        <f t="shared" si="187"/>
        <v>593.71199999999999</v>
      </c>
      <c r="G673" s="239">
        <f t="shared" si="188"/>
        <v>50011.265423999997</v>
      </c>
      <c r="H673" s="216">
        <f>'09-2022'!P679</f>
        <v>0</v>
      </c>
      <c r="I673" s="307">
        <f t="shared" si="189"/>
        <v>593.71199999999999</v>
      </c>
      <c r="J673" s="303">
        <f t="shared" si="190"/>
        <v>84.234890694478125</v>
      </c>
      <c r="K673" s="338">
        <v>5.58</v>
      </c>
      <c r="L673" s="308">
        <f t="shared" si="191"/>
        <v>66.131999999999991</v>
      </c>
      <c r="M673" s="303">
        <f t="shared" si="195"/>
        <v>0</v>
      </c>
      <c r="N673" s="303">
        <f t="shared" si="196"/>
        <v>22.532288138438037</v>
      </c>
      <c r="O673" s="303">
        <f t="shared" si="197"/>
        <v>0</v>
      </c>
      <c r="P673" s="303">
        <f t="shared" si="198"/>
        <v>0</v>
      </c>
      <c r="Q673" s="303">
        <f t="shared" si="199"/>
        <v>42.240747316848442</v>
      </c>
      <c r="R673" s="303">
        <f t="shared" si="192"/>
        <v>66.131999999999991</v>
      </c>
      <c r="S673" s="213">
        <f t="shared" si="193"/>
        <v>18.102890694478134</v>
      </c>
      <c r="T673" s="378">
        <f t="shared" si="194"/>
        <v>200</v>
      </c>
      <c r="U673" s="303">
        <f t="shared" si="200"/>
        <v>3620.5781388956266</v>
      </c>
      <c r="V673" s="303">
        <f t="shared" si="201"/>
        <v>42.240747316848442</v>
      </c>
      <c r="W673" s="303">
        <f t="shared" si="202"/>
        <v>41.994143377629683</v>
      </c>
      <c r="X673" s="378">
        <f t="shared" si="203"/>
        <v>393.71199999999999</v>
      </c>
      <c r="Y673" s="379">
        <f t="shared" si="204"/>
        <v>16533.598177493339</v>
      </c>
    </row>
    <row r="674" spans="1:25" x14ac:dyDescent="0.25">
      <c r="A674" s="202">
        <f>'09-2022'!A680</f>
        <v>44832.874999998377</v>
      </c>
      <c r="B674" s="362">
        <v>587.26299999999992</v>
      </c>
      <c r="C674" s="363">
        <v>39631.763455</v>
      </c>
      <c r="D674" s="364">
        <v>0</v>
      </c>
      <c r="E674" s="364">
        <v>0</v>
      </c>
      <c r="F674" s="239">
        <f t="shared" si="187"/>
        <v>587.26299999999992</v>
      </c>
      <c r="G674" s="239">
        <f t="shared" si="188"/>
        <v>39631.763455</v>
      </c>
      <c r="H674" s="216">
        <f>'09-2022'!P680</f>
        <v>0</v>
      </c>
      <c r="I674" s="307">
        <f t="shared" si="189"/>
        <v>587.26299999999992</v>
      </c>
      <c r="J674" s="303">
        <f t="shared" si="190"/>
        <v>67.485544730384859</v>
      </c>
      <c r="K674" s="338">
        <v>5.58</v>
      </c>
      <c r="L674" s="308">
        <f t="shared" si="191"/>
        <v>66.131999999999991</v>
      </c>
      <c r="M674" s="303">
        <f t="shared" si="195"/>
        <v>0</v>
      </c>
      <c r="N674" s="303">
        <f t="shared" si="196"/>
        <v>22.532288138438037</v>
      </c>
      <c r="O674" s="303">
        <f t="shared" si="197"/>
        <v>0</v>
      </c>
      <c r="P674" s="303">
        <f t="shared" si="198"/>
        <v>0</v>
      </c>
      <c r="Q674" s="303">
        <f t="shared" si="199"/>
        <v>42.240747316848442</v>
      </c>
      <c r="R674" s="303">
        <f t="shared" si="192"/>
        <v>66.131999999999991</v>
      </c>
      <c r="S674" s="213">
        <f t="shared" si="193"/>
        <v>1.3535447303848684</v>
      </c>
      <c r="T674" s="378">
        <f t="shared" si="194"/>
        <v>200</v>
      </c>
      <c r="U674" s="303">
        <f t="shared" si="200"/>
        <v>270.70894607697369</v>
      </c>
      <c r="V674" s="303">
        <f t="shared" si="201"/>
        <v>42.240747316848442</v>
      </c>
      <c r="W674" s="303">
        <f t="shared" si="202"/>
        <v>25.244797413536418</v>
      </c>
      <c r="X674" s="378">
        <f t="shared" si="203"/>
        <v>387.26299999999992</v>
      </c>
      <c r="Y674" s="379">
        <f t="shared" si="204"/>
        <v>9776.3759807583519</v>
      </c>
    </row>
    <row r="675" spans="1:25" x14ac:dyDescent="0.25">
      <c r="A675" s="202">
        <f>'09-2022'!A681</f>
        <v>44832.916666665042</v>
      </c>
      <c r="B675" s="362">
        <v>579.11900000000003</v>
      </c>
      <c r="C675" s="363">
        <v>35575.140115000002</v>
      </c>
      <c r="D675" s="364">
        <v>0</v>
      </c>
      <c r="E675" s="364">
        <v>0</v>
      </c>
      <c r="F675" s="239">
        <f t="shared" si="187"/>
        <v>579.11900000000003</v>
      </c>
      <c r="G675" s="239">
        <f t="shared" si="188"/>
        <v>35575.140115000002</v>
      </c>
      <c r="H675" s="216">
        <f>'09-2022'!P681</f>
        <v>0</v>
      </c>
      <c r="I675" s="307">
        <f t="shared" si="189"/>
        <v>579.11900000000003</v>
      </c>
      <c r="J675" s="303">
        <f t="shared" si="190"/>
        <v>61.429758158513188</v>
      </c>
      <c r="K675" s="338">
        <v>5.58</v>
      </c>
      <c r="L675" s="308">
        <f t="shared" si="191"/>
        <v>66.131999999999991</v>
      </c>
      <c r="M675" s="303">
        <f t="shared" si="195"/>
        <v>0</v>
      </c>
      <c r="N675" s="303">
        <f t="shared" si="196"/>
        <v>22.532288138438037</v>
      </c>
      <c r="O675" s="303">
        <f t="shared" si="197"/>
        <v>0</v>
      </c>
      <c r="P675" s="303">
        <f t="shared" si="198"/>
        <v>0</v>
      </c>
      <c r="Q675" s="303">
        <f t="shared" si="199"/>
        <v>42.240747316848442</v>
      </c>
      <c r="R675" s="303">
        <f t="shared" si="192"/>
        <v>66.131999999999991</v>
      </c>
      <c r="S675" s="213">
        <f t="shared" si="193"/>
        <v>0</v>
      </c>
      <c r="T675" s="378">
        <f t="shared" si="194"/>
        <v>200</v>
      </c>
      <c r="U675" s="303">
        <f t="shared" si="200"/>
        <v>0</v>
      </c>
      <c r="V675" s="303">
        <f t="shared" si="201"/>
        <v>42.240747316848442</v>
      </c>
      <c r="W675" s="303">
        <f t="shared" si="202"/>
        <v>19.189010841664746</v>
      </c>
      <c r="X675" s="378">
        <f t="shared" si="203"/>
        <v>379.11900000000003</v>
      </c>
      <c r="Y675" s="379">
        <f t="shared" si="204"/>
        <v>7274.9186012810978</v>
      </c>
    </row>
    <row r="676" spans="1:25" x14ac:dyDescent="0.25">
      <c r="A676" s="202">
        <f>'09-2022'!A682</f>
        <v>44832.958333331706</v>
      </c>
      <c r="B676" s="362">
        <v>564.48199999999997</v>
      </c>
      <c r="C676" s="363">
        <v>30090.649378000002</v>
      </c>
      <c r="D676" s="364">
        <v>0</v>
      </c>
      <c r="E676" s="364">
        <v>0</v>
      </c>
      <c r="F676" s="239">
        <f t="shared" si="187"/>
        <v>564.48199999999997</v>
      </c>
      <c r="G676" s="239">
        <f t="shared" si="188"/>
        <v>30090.649378000002</v>
      </c>
      <c r="H676" s="216">
        <f>'09-2022'!P682</f>
        <v>0</v>
      </c>
      <c r="I676" s="307">
        <f t="shared" si="189"/>
        <v>564.48199999999997</v>
      </c>
      <c r="J676" s="303">
        <f t="shared" si="190"/>
        <v>53.306658809315451</v>
      </c>
      <c r="K676" s="338">
        <v>5.58</v>
      </c>
      <c r="L676" s="308">
        <f t="shared" si="191"/>
        <v>66.131999999999991</v>
      </c>
      <c r="M676" s="303">
        <f t="shared" si="195"/>
        <v>0</v>
      </c>
      <c r="N676" s="303">
        <f t="shared" si="196"/>
        <v>22.532288138438037</v>
      </c>
      <c r="O676" s="303">
        <f t="shared" si="197"/>
        <v>0</v>
      </c>
      <c r="P676" s="303">
        <f t="shared" si="198"/>
        <v>0</v>
      </c>
      <c r="Q676" s="303">
        <f t="shared" si="199"/>
        <v>42.240747316848442</v>
      </c>
      <c r="R676" s="303">
        <f t="shared" si="192"/>
        <v>66.131999999999991</v>
      </c>
      <c r="S676" s="213">
        <f t="shared" si="193"/>
        <v>0</v>
      </c>
      <c r="T676" s="378">
        <f t="shared" si="194"/>
        <v>200</v>
      </c>
      <c r="U676" s="303">
        <f t="shared" si="200"/>
        <v>0</v>
      </c>
      <c r="V676" s="303">
        <f t="shared" si="201"/>
        <v>42.240747316848442</v>
      </c>
      <c r="W676" s="303">
        <f t="shared" si="202"/>
        <v>11.065911492467009</v>
      </c>
      <c r="X676" s="378">
        <f t="shared" si="203"/>
        <v>364.48199999999997</v>
      </c>
      <c r="Y676" s="379">
        <f t="shared" si="204"/>
        <v>4033.32555259736</v>
      </c>
    </row>
    <row r="677" spans="1:25" x14ac:dyDescent="0.25">
      <c r="A677" s="202">
        <f>'09-2022'!A683</f>
        <v>44832.99999999837</v>
      </c>
      <c r="B677" s="362">
        <v>541.67000000000007</v>
      </c>
      <c r="C677" s="363">
        <v>24880.291360000003</v>
      </c>
      <c r="D677" s="364">
        <v>0</v>
      </c>
      <c r="E677" s="364">
        <v>0</v>
      </c>
      <c r="F677" s="239">
        <f t="shared" si="187"/>
        <v>541.67000000000007</v>
      </c>
      <c r="G677" s="239">
        <f t="shared" si="188"/>
        <v>24880.291360000003</v>
      </c>
      <c r="H677" s="216">
        <f>'09-2022'!P683</f>
        <v>0</v>
      </c>
      <c r="I677" s="307">
        <f t="shared" si="189"/>
        <v>541.67000000000007</v>
      </c>
      <c r="J677" s="303">
        <f t="shared" si="190"/>
        <v>45.932562925766611</v>
      </c>
      <c r="K677" s="338">
        <v>5.58</v>
      </c>
      <c r="L677" s="308">
        <f t="shared" si="191"/>
        <v>66.131999999999991</v>
      </c>
      <c r="M677" s="303">
        <f t="shared" si="195"/>
        <v>0</v>
      </c>
      <c r="N677" s="303">
        <f t="shared" si="196"/>
        <v>22.532288138438037</v>
      </c>
      <c r="O677" s="303">
        <f t="shared" si="197"/>
        <v>0</v>
      </c>
      <c r="P677" s="303">
        <f t="shared" si="198"/>
        <v>0</v>
      </c>
      <c r="Q677" s="303">
        <f t="shared" si="199"/>
        <v>42.240747316848442</v>
      </c>
      <c r="R677" s="303">
        <f t="shared" si="192"/>
        <v>66.131999999999991</v>
      </c>
      <c r="S677" s="213">
        <f t="shared" si="193"/>
        <v>0</v>
      </c>
      <c r="T677" s="378">
        <f t="shared" si="194"/>
        <v>200</v>
      </c>
      <c r="U677" s="303">
        <f t="shared" si="200"/>
        <v>0</v>
      </c>
      <c r="V677" s="303">
        <f t="shared" si="201"/>
        <v>42.240747316848442</v>
      </c>
      <c r="W677" s="303">
        <f t="shared" si="202"/>
        <v>3.6918156089181693</v>
      </c>
      <c r="X677" s="378">
        <f t="shared" si="203"/>
        <v>341.67000000000007</v>
      </c>
      <c r="Y677" s="379">
        <f t="shared" si="204"/>
        <v>1261.3826390990712</v>
      </c>
    </row>
    <row r="678" spans="1:25" ht="15" customHeight="1" x14ac:dyDescent="0.25">
      <c r="A678" s="202">
        <f>'09-2022'!A684</f>
        <v>44833.041666665034</v>
      </c>
      <c r="B678" s="360">
        <v>520.57299999999998</v>
      </c>
      <c r="C678" s="361">
        <v>21879.192786</v>
      </c>
      <c r="D678" s="364">
        <v>0</v>
      </c>
      <c r="E678" s="364">
        <v>0</v>
      </c>
      <c r="F678" s="239">
        <f t="shared" si="187"/>
        <v>520.57299999999998</v>
      </c>
      <c r="G678" s="239">
        <f t="shared" si="188"/>
        <v>21879.192786</v>
      </c>
      <c r="H678" s="216">
        <f>'09-2022'!P684</f>
        <v>0</v>
      </c>
      <c r="I678" s="307">
        <f t="shared" si="189"/>
        <v>520.57299999999998</v>
      </c>
      <c r="J678" s="303">
        <f t="shared" si="190"/>
        <v>42.029057953447449</v>
      </c>
      <c r="K678" s="338">
        <v>5.29</v>
      </c>
      <c r="L678" s="308">
        <f t="shared" si="191"/>
        <v>63.116</v>
      </c>
      <c r="M678" s="303">
        <f t="shared" si="195"/>
        <v>0</v>
      </c>
      <c r="N678" s="303">
        <f t="shared" si="196"/>
        <v>22.532288138438037</v>
      </c>
      <c r="O678" s="303">
        <f t="shared" si="197"/>
        <v>0</v>
      </c>
      <c r="P678" s="303">
        <f t="shared" si="198"/>
        <v>0</v>
      </c>
      <c r="Q678" s="303">
        <f t="shared" si="199"/>
        <v>42.240747316848442</v>
      </c>
      <c r="R678" s="303">
        <f t="shared" si="192"/>
        <v>63.116</v>
      </c>
      <c r="S678" s="213">
        <f t="shared" si="193"/>
        <v>0</v>
      </c>
      <c r="T678" s="378">
        <f t="shared" si="194"/>
        <v>200</v>
      </c>
      <c r="U678" s="303">
        <f t="shared" si="200"/>
        <v>0</v>
      </c>
      <c r="V678" s="303">
        <f t="shared" si="201"/>
        <v>42.240747316848442</v>
      </c>
      <c r="W678" s="303">
        <f t="shared" si="202"/>
        <v>0</v>
      </c>
      <c r="X678" s="378">
        <f t="shared" si="203"/>
        <v>320.57299999999998</v>
      </c>
      <c r="Y678" s="379">
        <f t="shared" si="204"/>
        <v>0</v>
      </c>
    </row>
    <row r="679" spans="1:25" ht="15" customHeight="1" x14ac:dyDescent="0.25">
      <c r="A679" s="202">
        <f>'09-2022'!A685</f>
        <v>44833.083333331699</v>
      </c>
      <c r="B679" s="362">
        <v>512.71500000000003</v>
      </c>
      <c r="C679" s="363">
        <v>20292.038499999999</v>
      </c>
      <c r="D679" s="364">
        <v>0</v>
      </c>
      <c r="E679" s="364">
        <v>0</v>
      </c>
      <c r="F679" s="239">
        <f t="shared" si="187"/>
        <v>512.71500000000003</v>
      </c>
      <c r="G679" s="239">
        <f t="shared" si="188"/>
        <v>20292.038499999999</v>
      </c>
      <c r="H679" s="216">
        <f>'09-2022'!P685</f>
        <v>0</v>
      </c>
      <c r="I679" s="307">
        <f t="shared" si="189"/>
        <v>512.71500000000003</v>
      </c>
      <c r="J679" s="303">
        <f t="shared" si="190"/>
        <v>39.577618169938461</v>
      </c>
      <c r="K679" s="338">
        <v>5.29</v>
      </c>
      <c r="L679" s="308">
        <f t="shared" si="191"/>
        <v>63.116</v>
      </c>
      <c r="M679" s="303">
        <f t="shared" si="195"/>
        <v>0</v>
      </c>
      <c r="N679" s="303">
        <f t="shared" si="196"/>
        <v>22.532288138438037</v>
      </c>
      <c r="O679" s="303">
        <f t="shared" si="197"/>
        <v>0</v>
      </c>
      <c r="P679" s="303">
        <f t="shared" si="198"/>
        <v>0</v>
      </c>
      <c r="Q679" s="303">
        <f t="shared" si="199"/>
        <v>42.240747316848442</v>
      </c>
      <c r="R679" s="303">
        <f t="shared" si="192"/>
        <v>63.116</v>
      </c>
      <c r="S679" s="213">
        <f t="shared" si="193"/>
        <v>0</v>
      </c>
      <c r="T679" s="378">
        <f t="shared" si="194"/>
        <v>200</v>
      </c>
      <c r="U679" s="303">
        <f t="shared" si="200"/>
        <v>0</v>
      </c>
      <c r="V679" s="303">
        <f t="shared" si="201"/>
        <v>42.240747316848442</v>
      </c>
      <c r="W679" s="303">
        <f t="shared" si="202"/>
        <v>0</v>
      </c>
      <c r="X679" s="378">
        <f t="shared" si="203"/>
        <v>312.71500000000003</v>
      </c>
      <c r="Y679" s="379">
        <f t="shared" si="204"/>
        <v>0</v>
      </c>
    </row>
    <row r="680" spans="1:25" ht="15" customHeight="1" x14ac:dyDescent="0.25">
      <c r="A680" s="202">
        <f>'09-2022'!A686</f>
        <v>44833.124999998363</v>
      </c>
      <c r="B680" s="362">
        <v>509.78</v>
      </c>
      <c r="C680" s="363">
        <v>19116.468919999999</v>
      </c>
      <c r="D680" s="364">
        <v>0</v>
      </c>
      <c r="E680" s="364">
        <v>0</v>
      </c>
      <c r="F680" s="239">
        <f t="shared" si="187"/>
        <v>509.78</v>
      </c>
      <c r="G680" s="239">
        <f t="shared" si="188"/>
        <v>19116.468919999999</v>
      </c>
      <c r="H680" s="216">
        <f>'09-2022'!P686</f>
        <v>0</v>
      </c>
      <c r="I680" s="307">
        <f t="shared" si="189"/>
        <v>509.78</v>
      </c>
      <c r="J680" s="303">
        <f t="shared" si="190"/>
        <v>37.499448624897013</v>
      </c>
      <c r="K680" s="338">
        <v>5.29</v>
      </c>
      <c r="L680" s="308">
        <f t="shared" si="191"/>
        <v>63.116</v>
      </c>
      <c r="M680" s="303">
        <f t="shared" si="195"/>
        <v>0</v>
      </c>
      <c r="N680" s="303">
        <f t="shared" si="196"/>
        <v>22.532288138438037</v>
      </c>
      <c r="O680" s="303">
        <f t="shared" si="197"/>
        <v>0</v>
      </c>
      <c r="P680" s="303">
        <f t="shared" si="198"/>
        <v>0</v>
      </c>
      <c r="Q680" s="303">
        <f t="shared" si="199"/>
        <v>42.240747316848442</v>
      </c>
      <c r="R680" s="303">
        <f t="shared" si="192"/>
        <v>63.116</v>
      </c>
      <c r="S680" s="213">
        <f t="shared" si="193"/>
        <v>0</v>
      </c>
      <c r="T680" s="378">
        <f t="shared" si="194"/>
        <v>200</v>
      </c>
      <c r="U680" s="303">
        <f t="shared" si="200"/>
        <v>0</v>
      </c>
      <c r="V680" s="303">
        <f t="shared" si="201"/>
        <v>42.240747316848442</v>
      </c>
      <c r="W680" s="303">
        <f t="shared" si="202"/>
        <v>0</v>
      </c>
      <c r="X680" s="378">
        <f t="shared" si="203"/>
        <v>309.77999999999997</v>
      </c>
      <c r="Y680" s="379">
        <f t="shared" si="204"/>
        <v>0</v>
      </c>
    </row>
    <row r="681" spans="1:25" ht="15" customHeight="1" x14ac:dyDescent="0.25">
      <c r="A681" s="202">
        <f>'09-2022'!A687</f>
        <v>44833.166666665027</v>
      </c>
      <c r="B681" s="362">
        <v>507.31799999999998</v>
      </c>
      <c r="C681" s="363">
        <v>18705.08986</v>
      </c>
      <c r="D681" s="364">
        <v>0</v>
      </c>
      <c r="E681" s="364">
        <v>0</v>
      </c>
      <c r="F681" s="239">
        <f t="shared" si="187"/>
        <v>507.31799999999998</v>
      </c>
      <c r="G681" s="239">
        <f t="shared" si="188"/>
        <v>18705.08986</v>
      </c>
      <c r="H681" s="216">
        <f>'09-2022'!P687</f>
        <v>0</v>
      </c>
      <c r="I681" s="307">
        <f t="shared" si="189"/>
        <v>507.31799999999998</v>
      </c>
      <c r="J681" s="303">
        <f t="shared" si="190"/>
        <v>36.870542460547426</v>
      </c>
      <c r="K681" s="338">
        <v>5.29</v>
      </c>
      <c r="L681" s="308">
        <f t="shared" si="191"/>
        <v>63.116</v>
      </c>
      <c r="M681" s="303">
        <f t="shared" si="195"/>
        <v>0</v>
      </c>
      <c r="N681" s="303">
        <f t="shared" si="196"/>
        <v>22.532288138438037</v>
      </c>
      <c r="O681" s="303">
        <f t="shared" si="197"/>
        <v>0</v>
      </c>
      <c r="P681" s="303">
        <f t="shared" si="198"/>
        <v>0</v>
      </c>
      <c r="Q681" s="303">
        <f t="shared" si="199"/>
        <v>42.240747316848442</v>
      </c>
      <c r="R681" s="303">
        <f t="shared" si="192"/>
        <v>63.116</v>
      </c>
      <c r="S681" s="213">
        <f t="shared" si="193"/>
        <v>0</v>
      </c>
      <c r="T681" s="378">
        <f t="shared" si="194"/>
        <v>200</v>
      </c>
      <c r="U681" s="303">
        <f t="shared" si="200"/>
        <v>0</v>
      </c>
      <c r="V681" s="303">
        <f t="shared" si="201"/>
        <v>42.240747316848442</v>
      </c>
      <c r="W681" s="303">
        <f t="shared" si="202"/>
        <v>0</v>
      </c>
      <c r="X681" s="378">
        <f t="shared" si="203"/>
        <v>307.31799999999998</v>
      </c>
      <c r="Y681" s="379">
        <f t="shared" si="204"/>
        <v>0</v>
      </c>
    </row>
    <row r="682" spans="1:25" ht="15" customHeight="1" x14ac:dyDescent="0.25">
      <c r="A682" s="202">
        <f>'09-2022'!A688</f>
        <v>44833.208333331691</v>
      </c>
      <c r="B682" s="362">
        <v>519.33699999999999</v>
      </c>
      <c r="C682" s="363">
        <v>20075.674281</v>
      </c>
      <c r="D682" s="364">
        <v>0</v>
      </c>
      <c r="E682" s="364">
        <v>0</v>
      </c>
      <c r="F682" s="239">
        <f t="shared" si="187"/>
        <v>519.33699999999999</v>
      </c>
      <c r="G682" s="239">
        <f t="shared" si="188"/>
        <v>20075.674281</v>
      </c>
      <c r="H682" s="216">
        <f>'09-2022'!P688</f>
        <v>0</v>
      </c>
      <c r="I682" s="307">
        <f t="shared" si="189"/>
        <v>519.33699999999999</v>
      </c>
      <c r="J682" s="303">
        <f t="shared" si="190"/>
        <v>38.656352774787855</v>
      </c>
      <c r="K682" s="338">
        <v>5.29</v>
      </c>
      <c r="L682" s="308">
        <f t="shared" si="191"/>
        <v>63.116</v>
      </c>
      <c r="M682" s="303">
        <f t="shared" si="195"/>
        <v>0</v>
      </c>
      <c r="N682" s="303">
        <f t="shared" si="196"/>
        <v>22.532288138438037</v>
      </c>
      <c r="O682" s="303">
        <f t="shared" si="197"/>
        <v>0</v>
      </c>
      <c r="P682" s="303">
        <f t="shared" si="198"/>
        <v>0</v>
      </c>
      <c r="Q682" s="303">
        <f t="shared" si="199"/>
        <v>42.240747316848442</v>
      </c>
      <c r="R682" s="303">
        <f t="shared" si="192"/>
        <v>63.116</v>
      </c>
      <c r="S682" s="213">
        <f t="shared" si="193"/>
        <v>0</v>
      </c>
      <c r="T682" s="378">
        <f t="shared" si="194"/>
        <v>200</v>
      </c>
      <c r="U682" s="303">
        <f t="shared" si="200"/>
        <v>0</v>
      </c>
      <c r="V682" s="303">
        <f t="shared" si="201"/>
        <v>42.240747316848442</v>
      </c>
      <c r="W682" s="303">
        <f t="shared" si="202"/>
        <v>0</v>
      </c>
      <c r="X682" s="378">
        <f t="shared" si="203"/>
        <v>319.33699999999999</v>
      </c>
      <c r="Y682" s="379">
        <f t="shared" si="204"/>
        <v>0</v>
      </c>
    </row>
    <row r="683" spans="1:25" ht="15" customHeight="1" x14ac:dyDescent="0.25">
      <c r="A683" s="202">
        <f>'09-2022'!A689</f>
        <v>44833.249999998356</v>
      </c>
      <c r="B683" s="362">
        <v>539.79999999999995</v>
      </c>
      <c r="C683" s="363">
        <v>25063.402400000003</v>
      </c>
      <c r="D683" s="364">
        <v>0</v>
      </c>
      <c r="E683" s="364">
        <v>0</v>
      </c>
      <c r="F683" s="239">
        <f t="shared" si="187"/>
        <v>539.79999999999995</v>
      </c>
      <c r="G683" s="239">
        <f t="shared" si="188"/>
        <v>25063.402400000003</v>
      </c>
      <c r="H683" s="216">
        <f>'09-2022'!P689</f>
        <v>0</v>
      </c>
      <c r="I683" s="307">
        <f t="shared" si="189"/>
        <v>539.79999999999995</v>
      </c>
      <c r="J683" s="303">
        <f t="shared" si="190"/>
        <v>46.430904779547987</v>
      </c>
      <c r="K683" s="338">
        <v>5.29</v>
      </c>
      <c r="L683" s="308">
        <f t="shared" si="191"/>
        <v>63.116</v>
      </c>
      <c r="M683" s="303">
        <f t="shared" si="195"/>
        <v>0</v>
      </c>
      <c r="N683" s="303">
        <f t="shared" si="196"/>
        <v>22.532288138438037</v>
      </c>
      <c r="O683" s="303">
        <f t="shared" si="197"/>
        <v>0</v>
      </c>
      <c r="P683" s="303">
        <f t="shared" si="198"/>
        <v>0</v>
      </c>
      <c r="Q683" s="303">
        <f t="shared" si="199"/>
        <v>42.240747316848442</v>
      </c>
      <c r="R683" s="303">
        <f t="shared" si="192"/>
        <v>63.116</v>
      </c>
      <c r="S683" s="213">
        <f t="shared" si="193"/>
        <v>0</v>
      </c>
      <c r="T683" s="378">
        <f t="shared" si="194"/>
        <v>200</v>
      </c>
      <c r="U683" s="303">
        <f t="shared" si="200"/>
        <v>0</v>
      </c>
      <c r="V683" s="303">
        <f t="shared" si="201"/>
        <v>42.240747316848442</v>
      </c>
      <c r="W683" s="303">
        <f t="shared" si="202"/>
        <v>4.1901574626995455</v>
      </c>
      <c r="X683" s="378">
        <f t="shared" si="203"/>
        <v>339.79999999999995</v>
      </c>
      <c r="Y683" s="379">
        <f t="shared" si="204"/>
        <v>1423.8155058253053</v>
      </c>
    </row>
    <row r="684" spans="1:25" ht="15" customHeight="1" x14ac:dyDescent="0.25">
      <c r="A684" s="202">
        <f>'09-2022'!A690</f>
        <v>44833.29166666502</v>
      </c>
      <c r="B684" s="362">
        <v>586.94900000000007</v>
      </c>
      <c r="C684" s="363">
        <v>39229.748934999996</v>
      </c>
      <c r="D684" s="364">
        <v>0</v>
      </c>
      <c r="E684" s="364">
        <v>0</v>
      </c>
      <c r="F684" s="239">
        <f t="shared" si="187"/>
        <v>586.94900000000007</v>
      </c>
      <c r="G684" s="239">
        <f t="shared" si="188"/>
        <v>39229.748934999996</v>
      </c>
      <c r="H684" s="216">
        <f>'09-2022'!P690</f>
        <v>0</v>
      </c>
      <c r="I684" s="307">
        <f t="shared" si="189"/>
        <v>586.94900000000007</v>
      </c>
      <c r="J684" s="303">
        <f t="shared" si="190"/>
        <v>66.836725056180342</v>
      </c>
      <c r="K684" s="338">
        <v>5.29</v>
      </c>
      <c r="L684" s="308">
        <f t="shared" si="191"/>
        <v>63.116</v>
      </c>
      <c r="M684" s="303">
        <f t="shared" si="195"/>
        <v>0</v>
      </c>
      <c r="N684" s="303">
        <f t="shared" si="196"/>
        <v>22.532288138438037</v>
      </c>
      <c r="O684" s="303">
        <f t="shared" si="197"/>
        <v>0</v>
      </c>
      <c r="P684" s="303">
        <f t="shared" si="198"/>
        <v>0</v>
      </c>
      <c r="Q684" s="303">
        <f t="shared" si="199"/>
        <v>42.240747316848442</v>
      </c>
      <c r="R684" s="303">
        <f t="shared" si="192"/>
        <v>63.116</v>
      </c>
      <c r="S684" s="213">
        <f t="shared" si="193"/>
        <v>3.720725056180342</v>
      </c>
      <c r="T684" s="378">
        <f t="shared" si="194"/>
        <v>200</v>
      </c>
      <c r="U684" s="303">
        <f t="shared" si="200"/>
        <v>744.1450112360684</v>
      </c>
      <c r="V684" s="303">
        <f t="shared" si="201"/>
        <v>42.240747316848442</v>
      </c>
      <c r="W684" s="303">
        <f t="shared" si="202"/>
        <v>24.5959777393319</v>
      </c>
      <c r="X684" s="378">
        <f t="shared" si="203"/>
        <v>386.94900000000007</v>
      </c>
      <c r="Y684" s="379">
        <f t="shared" si="204"/>
        <v>9517.3889902567407</v>
      </c>
    </row>
    <row r="685" spans="1:25" ht="15" customHeight="1" x14ac:dyDescent="0.25">
      <c r="A685" s="202">
        <f>'09-2022'!A691</f>
        <v>44833.333333331684</v>
      </c>
      <c r="B685" s="362">
        <v>615.25900000000001</v>
      </c>
      <c r="C685" s="363">
        <v>40857.143380000001</v>
      </c>
      <c r="D685" s="364">
        <v>0</v>
      </c>
      <c r="E685" s="364">
        <v>0</v>
      </c>
      <c r="F685" s="239">
        <f t="shared" si="187"/>
        <v>615.25900000000001</v>
      </c>
      <c r="G685" s="239">
        <f t="shared" si="188"/>
        <v>40857.143380000001</v>
      </c>
      <c r="H685" s="216">
        <f>'09-2022'!P691</f>
        <v>0</v>
      </c>
      <c r="I685" s="307">
        <f t="shared" si="189"/>
        <v>615.25900000000001</v>
      </c>
      <c r="J685" s="303">
        <f t="shared" si="190"/>
        <v>66.406413201594773</v>
      </c>
      <c r="K685" s="338">
        <v>5.29</v>
      </c>
      <c r="L685" s="308">
        <f t="shared" si="191"/>
        <v>63.116</v>
      </c>
      <c r="M685" s="303">
        <f t="shared" si="195"/>
        <v>0</v>
      </c>
      <c r="N685" s="303">
        <f t="shared" si="196"/>
        <v>22.532288138438037</v>
      </c>
      <c r="O685" s="303">
        <f t="shared" si="197"/>
        <v>0</v>
      </c>
      <c r="P685" s="303">
        <f t="shared" si="198"/>
        <v>0</v>
      </c>
      <c r="Q685" s="303">
        <f t="shared" si="199"/>
        <v>42.240747316848442</v>
      </c>
      <c r="R685" s="303">
        <f t="shared" si="192"/>
        <v>63.116</v>
      </c>
      <c r="S685" s="213">
        <f t="shared" si="193"/>
        <v>3.2904132015947738</v>
      </c>
      <c r="T685" s="378">
        <f t="shared" si="194"/>
        <v>200</v>
      </c>
      <c r="U685" s="303">
        <f t="shared" si="200"/>
        <v>658.08264031895476</v>
      </c>
      <c r="V685" s="303">
        <f t="shared" si="201"/>
        <v>42.240747316848442</v>
      </c>
      <c r="W685" s="303">
        <f t="shared" si="202"/>
        <v>24.165665884746332</v>
      </c>
      <c r="X685" s="378">
        <f t="shared" si="203"/>
        <v>415.25900000000001</v>
      </c>
      <c r="Y685" s="379">
        <f t="shared" si="204"/>
        <v>10035.010249633877</v>
      </c>
    </row>
    <row r="686" spans="1:25" ht="15" customHeight="1" x14ac:dyDescent="0.25">
      <c r="A686" s="202">
        <f>'09-2022'!A692</f>
        <v>44833.374999998348</v>
      </c>
      <c r="B686" s="362">
        <v>620.95799999999997</v>
      </c>
      <c r="C686" s="363">
        <v>37460.998829999997</v>
      </c>
      <c r="D686" s="364">
        <v>0</v>
      </c>
      <c r="E686" s="364">
        <v>0</v>
      </c>
      <c r="F686" s="239">
        <f t="shared" si="187"/>
        <v>620.95799999999997</v>
      </c>
      <c r="G686" s="239">
        <f t="shared" si="188"/>
        <v>37460.998829999997</v>
      </c>
      <c r="H686" s="216">
        <f>'09-2022'!P692</f>
        <v>0</v>
      </c>
      <c r="I686" s="307">
        <f t="shared" si="189"/>
        <v>620.95799999999997</v>
      </c>
      <c r="J686" s="303">
        <f t="shared" si="190"/>
        <v>60.3277497511909</v>
      </c>
      <c r="K686" s="338">
        <v>5.29</v>
      </c>
      <c r="L686" s="308">
        <f t="shared" si="191"/>
        <v>63.116</v>
      </c>
      <c r="M686" s="303">
        <f t="shared" si="195"/>
        <v>0</v>
      </c>
      <c r="N686" s="303">
        <f t="shared" si="196"/>
        <v>22.532288138438037</v>
      </c>
      <c r="O686" s="303">
        <f t="shared" si="197"/>
        <v>0</v>
      </c>
      <c r="P686" s="303">
        <f t="shared" si="198"/>
        <v>0</v>
      </c>
      <c r="Q686" s="303">
        <f t="shared" si="199"/>
        <v>42.240747316848442</v>
      </c>
      <c r="R686" s="303">
        <f t="shared" si="192"/>
        <v>63.116</v>
      </c>
      <c r="S686" s="213">
        <f t="shared" si="193"/>
        <v>0</v>
      </c>
      <c r="T686" s="378">
        <f t="shared" si="194"/>
        <v>200</v>
      </c>
      <c r="U686" s="303">
        <f t="shared" si="200"/>
        <v>0</v>
      </c>
      <c r="V686" s="303">
        <f t="shared" si="201"/>
        <v>42.240747316848442</v>
      </c>
      <c r="W686" s="303">
        <f t="shared" si="202"/>
        <v>18.087002434342459</v>
      </c>
      <c r="X686" s="378">
        <f t="shared" si="203"/>
        <v>420.95799999999997</v>
      </c>
      <c r="Y686" s="379">
        <f t="shared" si="204"/>
        <v>7613.8683707559321</v>
      </c>
    </row>
    <row r="687" spans="1:25" ht="15" customHeight="1" x14ac:dyDescent="0.25">
      <c r="A687" s="202">
        <f>'09-2022'!A693</f>
        <v>44833.416666665013</v>
      </c>
      <c r="B687" s="362">
        <v>626.81599999999992</v>
      </c>
      <c r="C687" s="363">
        <v>35881.181256000003</v>
      </c>
      <c r="D687" s="364">
        <v>0</v>
      </c>
      <c r="E687" s="364">
        <v>0</v>
      </c>
      <c r="F687" s="239">
        <f t="shared" si="187"/>
        <v>626.81599999999992</v>
      </c>
      <c r="G687" s="239">
        <f t="shared" si="188"/>
        <v>35881.181256000003</v>
      </c>
      <c r="H687" s="216">
        <f>'09-2022'!P693</f>
        <v>0</v>
      </c>
      <c r="I687" s="307">
        <f t="shared" si="189"/>
        <v>626.81599999999992</v>
      </c>
      <c r="J687" s="303">
        <f t="shared" si="190"/>
        <v>57.243563112619988</v>
      </c>
      <c r="K687" s="338">
        <v>5.29</v>
      </c>
      <c r="L687" s="308">
        <f t="shared" si="191"/>
        <v>63.116</v>
      </c>
      <c r="M687" s="303">
        <f t="shared" si="195"/>
        <v>0</v>
      </c>
      <c r="N687" s="303">
        <f t="shared" si="196"/>
        <v>22.532288138438037</v>
      </c>
      <c r="O687" s="303">
        <f t="shared" si="197"/>
        <v>0</v>
      </c>
      <c r="P687" s="303">
        <f t="shared" si="198"/>
        <v>0</v>
      </c>
      <c r="Q687" s="303">
        <f t="shared" si="199"/>
        <v>42.240747316848442</v>
      </c>
      <c r="R687" s="303">
        <f t="shared" si="192"/>
        <v>63.116</v>
      </c>
      <c r="S687" s="213">
        <f t="shared" si="193"/>
        <v>0</v>
      </c>
      <c r="T687" s="378">
        <f t="shared" si="194"/>
        <v>200</v>
      </c>
      <c r="U687" s="303">
        <f t="shared" si="200"/>
        <v>0</v>
      </c>
      <c r="V687" s="303">
        <f t="shared" si="201"/>
        <v>42.240747316848442</v>
      </c>
      <c r="W687" s="303">
        <f t="shared" si="202"/>
        <v>15.002815795771546</v>
      </c>
      <c r="X687" s="378">
        <f t="shared" si="203"/>
        <v>426.81599999999992</v>
      </c>
      <c r="Y687" s="379">
        <f t="shared" si="204"/>
        <v>6403.4418266880275</v>
      </c>
    </row>
    <row r="688" spans="1:25" ht="15" customHeight="1" x14ac:dyDescent="0.25">
      <c r="A688" s="202">
        <f>'09-2022'!A694</f>
        <v>44833.458333331677</v>
      </c>
      <c r="B688" s="362">
        <v>609.2589999999999</v>
      </c>
      <c r="C688" s="363">
        <v>33475.859235000004</v>
      </c>
      <c r="D688" s="364">
        <v>0</v>
      </c>
      <c r="E688" s="364">
        <v>0</v>
      </c>
      <c r="F688" s="239">
        <f t="shared" si="187"/>
        <v>609.2589999999999</v>
      </c>
      <c r="G688" s="239">
        <f t="shared" si="188"/>
        <v>33475.859235000004</v>
      </c>
      <c r="H688" s="216">
        <f>'09-2022'!P694</f>
        <v>0</v>
      </c>
      <c r="I688" s="307">
        <f t="shared" si="189"/>
        <v>609.2589999999999</v>
      </c>
      <c r="J688" s="303">
        <f t="shared" si="190"/>
        <v>54.945202672426682</v>
      </c>
      <c r="K688" s="338">
        <v>5.29</v>
      </c>
      <c r="L688" s="308">
        <f t="shared" si="191"/>
        <v>63.116</v>
      </c>
      <c r="M688" s="303">
        <f t="shared" si="195"/>
        <v>0</v>
      </c>
      <c r="N688" s="303">
        <f t="shared" si="196"/>
        <v>22.532288138438037</v>
      </c>
      <c r="O688" s="303">
        <f t="shared" si="197"/>
        <v>0</v>
      </c>
      <c r="P688" s="303">
        <f t="shared" si="198"/>
        <v>0</v>
      </c>
      <c r="Q688" s="303">
        <f t="shared" si="199"/>
        <v>42.240747316848442</v>
      </c>
      <c r="R688" s="303">
        <f t="shared" si="192"/>
        <v>63.116</v>
      </c>
      <c r="S688" s="213">
        <f t="shared" si="193"/>
        <v>0</v>
      </c>
      <c r="T688" s="378">
        <f t="shared" si="194"/>
        <v>200</v>
      </c>
      <c r="U688" s="303">
        <f t="shared" si="200"/>
        <v>0</v>
      </c>
      <c r="V688" s="303">
        <f t="shared" si="201"/>
        <v>42.240747316848442</v>
      </c>
      <c r="W688" s="303">
        <f t="shared" si="202"/>
        <v>12.70445535557824</v>
      </c>
      <c r="X688" s="378">
        <f t="shared" si="203"/>
        <v>409.2589999999999</v>
      </c>
      <c r="Y688" s="379">
        <f t="shared" si="204"/>
        <v>5199.4126943685933</v>
      </c>
    </row>
    <row r="689" spans="1:25" ht="15" customHeight="1" x14ac:dyDescent="0.25">
      <c r="A689" s="202">
        <f>'09-2022'!A695</f>
        <v>44833.499999998341</v>
      </c>
      <c r="B689" s="362">
        <v>589.822</v>
      </c>
      <c r="C689" s="363">
        <v>33074.862922</v>
      </c>
      <c r="D689" s="364">
        <v>0</v>
      </c>
      <c r="E689" s="364">
        <v>0</v>
      </c>
      <c r="F689" s="239">
        <f t="shared" si="187"/>
        <v>589.822</v>
      </c>
      <c r="G689" s="239">
        <f t="shared" si="188"/>
        <v>33074.862922</v>
      </c>
      <c r="H689" s="216">
        <f>'09-2022'!P695</f>
        <v>0</v>
      </c>
      <c r="I689" s="307">
        <f t="shared" si="189"/>
        <v>589.822</v>
      </c>
      <c r="J689" s="303">
        <f t="shared" si="190"/>
        <v>56.076007544649066</v>
      </c>
      <c r="K689" s="338">
        <v>5.29</v>
      </c>
      <c r="L689" s="308">
        <f t="shared" si="191"/>
        <v>63.116</v>
      </c>
      <c r="M689" s="303">
        <f t="shared" si="195"/>
        <v>0</v>
      </c>
      <c r="N689" s="303">
        <f t="shared" si="196"/>
        <v>22.532288138438037</v>
      </c>
      <c r="O689" s="303">
        <f t="shared" si="197"/>
        <v>0</v>
      </c>
      <c r="P689" s="303">
        <f t="shared" si="198"/>
        <v>0</v>
      </c>
      <c r="Q689" s="303">
        <f t="shared" si="199"/>
        <v>42.240747316848442</v>
      </c>
      <c r="R689" s="303">
        <f t="shared" si="192"/>
        <v>63.116</v>
      </c>
      <c r="S689" s="213">
        <f t="shared" si="193"/>
        <v>0</v>
      </c>
      <c r="T689" s="378">
        <f t="shared" si="194"/>
        <v>200</v>
      </c>
      <c r="U689" s="303">
        <f t="shared" si="200"/>
        <v>0</v>
      </c>
      <c r="V689" s="303">
        <f t="shared" si="201"/>
        <v>42.240747316848442</v>
      </c>
      <c r="W689" s="303">
        <f t="shared" si="202"/>
        <v>13.835260227800624</v>
      </c>
      <c r="X689" s="378">
        <f t="shared" si="203"/>
        <v>389.822</v>
      </c>
      <c r="Y689" s="379">
        <f t="shared" si="204"/>
        <v>5393.288812521695</v>
      </c>
    </row>
    <row r="690" spans="1:25" ht="15" customHeight="1" x14ac:dyDescent="0.25">
      <c r="A690" s="202">
        <f>'09-2022'!A696</f>
        <v>44833.541666665005</v>
      </c>
      <c r="B690" s="362">
        <v>572.32600000000002</v>
      </c>
      <c r="C690" s="363">
        <v>30763.357949999998</v>
      </c>
      <c r="D690" s="364">
        <v>0</v>
      </c>
      <c r="E690" s="364">
        <v>0</v>
      </c>
      <c r="F690" s="239">
        <f t="shared" si="187"/>
        <v>572.32600000000002</v>
      </c>
      <c r="G690" s="239">
        <f t="shared" si="188"/>
        <v>30763.357949999998</v>
      </c>
      <c r="H690" s="216">
        <f>'09-2022'!P696</f>
        <v>0</v>
      </c>
      <c r="I690" s="307">
        <f t="shared" si="189"/>
        <v>572.32600000000002</v>
      </c>
      <c r="J690" s="303">
        <f t="shared" si="190"/>
        <v>53.751459744970518</v>
      </c>
      <c r="K690" s="338">
        <v>5.29</v>
      </c>
      <c r="L690" s="308">
        <f t="shared" si="191"/>
        <v>63.116</v>
      </c>
      <c r="M690" s="303">
        <f t="shared" si="195"/>
        <v>0</v>
      </c>
      <c r="N690" s="303">
        <f t="shared" si="196"/>
        <v>22.532288138438037</v>
      </c>
      <c r="O690" s="303">
        <f t="shared" si="197"/>
        <v>0</v>
      </c>
      <c r="P690" s="303">
        <f t="shared" si="198"/>
        <v>0</v>
      </c>
      <c r="Q690" s="303">
        <f t="shared" si="199"/>
        <v>42.240747316848442</v>
      </c>
      <c r="R690" s="303">
        <f t="shared" si="192"/>
        <v>63.116</v>
      </c>
      <c r="S690" s="213">
        <f t="shared" si="193"/>
        <v>0</v>
      </c>
      <c r="T690" s="378">
        <f t="shared" si="194"/>
        <v>200</v>
      </c>
      <c r="U690" s="303">
        <f t="shared" si="200"/>
        <v>0</v>
      </c>
      <c r="V690" s="303">
        <f t="shared" si="201"/>
        <v>42.240747316848442</v>
      </c>
      <c r="W690" s="303">
        <f t="shared" si="202"/>
        <v>11.510712428122076</v>
      </c>
      <c r="X690" s="378">
        <f t="shared" si="203"/>
        <v>372.32600000000002</v>
      </c>
      <c r="Y690" s="379">
        <f t="shared" si="204"/>
        <v>4285.7375155129803</v>
      </c>
    </row>
    <row r="691" spans="1:25" ht="15" customHeight="1" x14ac:dyDescent="0.25">
      <c r="A691" s="202">
        <f>'09-2022'!A697</f>
        <v>44833.58333333167</v>
      </c>
      <c r="B691" s="362">
        <v>575.70000000000005</v>
      </c>
      <c r="C691" s="363">
        <v>32147.088</v>
      </c>
      <c r="D691" s="364">
        <v>11.641</v>
      </c>
      <c r="E691" s="364">
        <v>650.03300000000002</v>
      </c>
      <c r="F691" s="239">
        <f t="shared" si="187"/>
        <v>564.05900000000008</v>
      </c>
      <c r="G691" s="239">
        <f t="shared" si="188"/>
        <v>31497.055</v>
      </c>
      <c r="H691" s="216">
        <f>'09-2022'!P697</f>
        <v>0</v>
      </c>
      <c r="I691" s="307">
        <f t="shared" si="189"/>
        <v>564.05900000000008</v>
      </c>
      <c r="J691" s="303">
        <f t="shared" si="190"/>
        <v>55.840000780060237</v>
      </c>
      <c r="K691" s="338">
        <v>5.29</v>
      </c>
      <c r="L691" s="308">
        <f t="shared" si="191"/>
        <v>63.116</v>
      </c>
      <c r="M691" s="303">
        <f t="shared" si="195"/>
        <v>0</v>
      </c>
      <c r="N691" s="303">
        <f t="shared" si="196"/>
        <v>22.532288138438037</v>
      </c>
      <c r="O691" s="303">
        <f t="shared" si="197"/>
        <v>0</v>
      </c>
      <c r="P691" s="303">
        <f t="shared" si="198"/>
        <v>0</v>
      </c>
      <c r="Q691" s="303">
        <f t="shared" si="199"/>
        <v>42.240747316848442</v>
      </c>
      <c r="R691" s="303">
        <f t="shared" si="192"/>
        <v>63.116</v>
      </c>
      <c r="S691" s="213">
        <f t="shared" si="193"/>
        <v>0</v>
      </c>
      <c r="T691" s="378">
        <f t="shared" si="194"/>
        <v>200</v>
      </c>
      <c r="U691" s="303">
        <f t="shared" si="200"/>
        <v>0</v>
      </c>
      <c r="V691" s="303">
        <f t="shared" si="201"/>
        <v>42.240747316848442</v>
      </c>
      <c r="W691" s="303">
        <f t="shared" si="202"/>
        <v>13.599253463211795</v>
      </c>
      <c r="X691" s="378">
        <f t="shared" si="203"/>
        <v>364.05900000000008</v>
      </c>
      <c r="Y691" s="379">
        <f t="shared" si="204"/>
        <v>4950.9306165634243</v>
      </c>
    </row>
    <row r="692" spans="1:25" ht="15" customHeight="1" x14ac:dyDescent="0.25">
      <c r="A692" s="202">
        <f>'09-2022'!A698</f>
        <v>44833.624999998334</v>
      </c>
      <c r="B692" s="362">
        <v>565.4</v>
      </c>
      <c r="C692" s="363">
        <v>30961.304</v>
      </c>
      <c r="D692" s="364">
        <v>3.6930000000000001</v>
      </c>
      <c r="E692" s="364">
        <v>202.22900000000001</v>
      </c>
      <c r="F692" s="239">
        <f t="shared" si="187"/>
        <v>561.70699999999999</v>
      </c>
      <c r="G692" s="239">
        <f t="shared" si="188"/>
        <v>30759.075000000001</v>
      </c>
      <c r="H692" s="216">
        <f>'09-2022'!P698</f>
        <v>0</v>
      </c>
      <c r="I692" s="307">
        <f t="shared" si="189"/>
        <v>561.70699999999999</v>
      </c>
      <c r="J692" s="303">
        <f t="shared" si="190"/>
        <v>54.759999430307971</v>
      </c>
      <c r="K692" s="338">
        <v>5.29</v>
      </c>
      <c r="L692" s="308">
        <f t="shared" si="191"/>
        <v>63.116</v>
      </c>
      <c r="M692" s="303">
        <f t="shared" si="195"/>
        <v>0</v>
      </c>
      <c r="N692" s="303">
        <f t="shared" si="196"/>
        <v>22.532288138438037</v>
      </c>
      <c r="O692" s="303">
        <f t="shared" si="197"/>
        <v>0</v>
      </c>
      <c r="P692" s="303">
        <f t="shared" si="198"/>
        <v>0</v>
      </c>
      <c r="Q692" s="303">
        <f t="shared" si="199"/>
        <v>42.240747316848442</v>
      </c>
      <c r="R692" s="303">
        <f t="shared" si="192"/>
        <v>63.116</v>
      </c>
      <c r="S692" s="213">
        <f t="shared" si="193"/>
        <v>0</v>
      </c>
      <c r="T692" s="378">
        <f t="shared" si="194"/>
        <v>200</v>
      </c>
      <c r="U692" s="303">
        <f t="shared" si="200"/>
        <v>0</v>
      </c>
      <c r="V692" s="303">
        <f t="shared" si="201"/>
        <v>42.240747316848442</v>
      </c>
      <c r="W692" s="303">
        <f t="shared" si="202"/>
        <v>12.51925211345953</v>
      </c>
      <c r="X692" s="378">
        <f t="shared" si="203"/>
        <v>361.70699999999999</v>
      </c>
      <c r="Y692" s="379">
        <f t="shared" si="204"/>
        <v>4528.3011242031062</v>
      </c>
    </row>
    <row r="693" spans="1:25" ht="15" customHeight="1" x14ac:dyDescent="0.25">
      <c r="A693" s="202">
        <f>'09-2022'!A699</f>
        <v>44833.666666664998</v>
      </c>
      <c r="B693" s="362">
        <v>567.9</v>
      </c>
      <c r="C693" s="363">
        <v>32427.09</v>
      </c>
      <c r="D693" s="364">
        <v>10.257999999999999</v>
      </c>
      <c r="E693" s="364">
        <v>585.73199999999997</v>
      </c>
      <c r="F693" s="239">
        <f t="shared" si="187"/>
        <v>557.64199999999994</v>
      </c>
      <c r="G693" s="239">
        <f t="shared" si="188"/>
        <v>31841.358</v>
      </c>
      <c r="H693" s="216">
        <f>'09-2022'!P699</f>
        <v>0</v>
      </c>
      <c r="I693" s="307">
        <f t="shared" si="189"/>
        <v>557.64199999999994</v>
      </c>
      <c r="J693" s="303">
        <f t="shared" si="190"/>
        <v>57.099999641346962</v>
      </c>
      <c r="K693" s="338">
        <v>5.29</v>
      </c>
      <c r="L693" s="308">
        <f t="shared" si="191"/>
        <v>63.116</v>
      </c>
      <c r="M693" s="303">
        <f t="shared" si="195"/>
        <v>0</v>
      </c>
      <c r="N693" s="303">
        <f t="shared" si="196"/>
        <v>22.532288138438037</v>
      </c>
      <c r="O693" s="303">
        <f t="shared" si="197"/>
        <v>0</v>
      </c>
      <c r="P693" s="303">
        <f t="shared" si="198"/>
        <v>0</v>
      </c>
      <c r="Q693" s="303">
        <f t="shared" si="199"/>
        <v>42.240747316848442</v>
      </c>
      <c r="R693" s="303">
        <f t="shared" si="192"/>
        <v>63.116</v>
      </c>
      <c r="S693" s="213">
        <f t="shared" si="193"/>
        <v>0</v>
      </c>
      <c r="T693" s="378">
        <f t="shared" si="194"/>
        <v>200</v>
      </c>
      <c r="U693" s="303">
        <f t="shared" si="200"/>
        <v>0</v>
      </c>
      <c r="V693" s="303">
        <f t="shared" si="201"/>
        <v>42.240747316848442</v>
      </c>
      <c r="W693" s="303">
        <f t="shared" si="202"/>
        <v>14.85925232449852</v>
      </c>
      <c r="X693" s="378">
        <f t="shared" si="203"/>
        <v>357.64199999999994</v>
      </c>
      <c r="Y693" s="379">
        <f t="shared" si="204"/>
        <v>5314.2927198382986</v>
      </c>
    </row>
    <row r="694" spans="1:25" ht="15" customHeight="1" x14ac:dyDescent="0.25">
      <c r="A694" s="202">
        <f>'09-2022'!A700</f>
        <v>44833.708333331662</v>
      </c>
      <c r="B694" s="362">
        <v>573.6</v>
      </c>
      <c r="C694" s="363">
        <v>34008.743999999999</v>
      </c>
      <c r="D694" s="364">
        <v>0.34899999999999998</v>
      </c>
      <c r="E694" s="364">
        <v>20.692</v>
      </c>
      <c r="F694" s="239">
        <f t="shared" si="187"/>
        <v>573.25099999999998</v>
      </c>
      <c r="G694" s="239">
        <f t="shared" si="188"/>
        <v>33988.051999999996</v>
      </c>
      <c r="H694" s="216">
        <f>'09-2022'!P700</f>
        <v>0</v>
      </c>
      <c r="I694" s="307">
        <f t="shared" si="189"/>
        <v>573.25099999999998</v>
      </c>
      <c r="J694" s="303">
        <f t="shared" si="190"/>
        <v>59.290000366331675</v>
      </c>
      <c r="K694" s="338">
        <v>5.29</v>
      </c>
      <c r="L694" s="308">
        <f t="shared" si="191"/>
        <v>63.116</v>
      </c>
      <c r="M694" s="303">
        <f t="shared" si="195"/>
        <v>0</v>
      </c>
      <c r="N694" s="303">
        <f t="shared" si="196"/>
        <v>22.532288138438037</v>
      </c>
      <c r="O694" s="303">
        <f t="shared" si="197"/>
        <v>0</v>
      </c>
      <c r="P694" s="303">
        <f t="shared" si="198"/>
        <v>0</v>
      </c>
      <c r="Q694" s="303">
        <f t="shared" si="199"/>
        <v>42.240747316848442</v>
      </c>
      <c r="R694" s="303">
        <f t="shared" si="192"/>
        <v>63.116</v>
      </c>
      <c r="S694" s="213">
        <f t="shared" si="193"/>
        <v>0</v>
      </c>
      <c r="T694" s="378">
        <f t="shared" si="194"/>
        <v>200</v>
      </c>
      <c r="U694" s="303">
        <f t="shared" si="200"/>
        <v>0</v>
      </c>
      <c r="V694" s="303">
        <f t="shared" si="201"/>
        <v>42.240747316848442</v>
      </c>
      <c r="W694" s="303">
        <f t="shared" si="202"/>
        <v>17.049253049483234</v>
      </c>
      <c r="X694" s="378">
        <f t="shared" si="203"/>
        <v>373.25099999999998</v>
      </c>
      <c r="Y694" s="379">
        <f t="shared" si="204"/>
        <v>6363.6507499726658</v>
      </c>
    </row>
    <row r="695" spans="1:25" ht="15" customHeight="1" x14ac:dyDescent="0.25">
      <c r="A695" s="202">
        <f>'09-2022'!A701</f>
        <v>44833.749999998327</v>
      </c>
      <c r="B695" s="362">
        <v>574.9</v>
      </c>
      <c r="C695" s="363">
        <v>37914.654999999999</v>
      </c>
      <c r="D695" s="364">
        <v>16.606999999999999</v>
      </c>
      <c r="E695" s="364">
        <v>1095.232</v>
      </c>
      <c r="F695" s="239">
        <f t="shared" si="187"/>
        <v>558.29300000000001</v>
      </c>
      <c r="G695" s="239">
        <f t="shared" si="188"/>
        <v>36819.422999999995</v>
      </c>
      <c r="H695" s="216">
        <f>'09-2022'!P701</f>
        <v>0</v>
      </c>
      <c r="I695" s="307">
        <f t="shared" si="189"/>
        <v>558.29300000000001</v>
      </c>
      <c r="J695" s="303">
        <f t="shared" si="190"/>
        <v>65.949999373089028</v>
      </c>
      <c r="K695" s="338">
        <v>5.29</v>
      </c>
      <c r="L695" s="308">
        <f t="shared" si="191"/>
        <v>63.116</v>
      </c>
      <c r="M695" s="303">
        <f t="shared" si="195"/>
        <v>0</v>
      </c>
      <c r="N695" s="303">
        <f t="shared" si="196"/>
        <v>22.532288138438037</v>
      </c>
      <c r="O695" s="303">
        <f t="shared" si="197"/>
        <v>0</v>
      </c>
      <c r="P695" s="303">
        <f t="shared" si="198"/>
        <v>0</v>
      </c>
      <c r="Q695" s="303">
        <f t="shared" si="199"/>
        <v>42.240747316848442</v>
      </c>
      <c r="R695" s="303">
        <f t="shared" si="192"/>
        <v>63.116</v>
      </c>
      <c r="S695" s="213">
        <f t="shared" si="193"/>
        <v>2.8339993730890285</v>
      </c>
      <c r="T695" s="378">
        <f t="shared" si="194"/>
        <v>200</v>
      </c>
      <c r="U695" s="303">
        <f t="shared" si="200"/>
        <v>566.7998746178057</v>
      </c>
      <c r="V695" s="303">
        <f t="shared" si="201"/>
        <v>42.240747316848442</v>
      </c>
      <c r="W695" s="303">
        <f t="shared" si="202"/>
        <v>23.709252056240587</v>
      </c>
      <c r="X695" s="378">
        <f t="shared" si="203"/>
        <v>358.29300000000001</v>
      </c>
      <c r="Y695" s="379">
        <f t="shared" si="204"/>
        <v>8494.8590469866085</v>
      </c>
    </row>
    <row r="696" spans="1:25" ht="15" customHeight="1" x14ac:dyDescent="0.25">
      <c r="A696" s="202">
        <f>'09-2022'!A702</f>
        <v>44833.791666664991</v>
      </c>
      <c r="B696" s="362">
        <v>553.71399999999994</v>
      </c>
      <c r="C696" s="363">
        <v>36085.602008000002</v>
      </c>
      <c r="D696" s="364">
        <v>0</v>
      </c>
      <c r="E696" s="364">
        <v>0</v>
      </c>
      <c r="F696" s="239">
        <f t="shared" si="187"/>
        <v>553.71399999999994</v>
      </c>
      <c r="G696" s="239">
        <f t="shared" si="188"/>
        <v>36085.602008000002</v>
      </c>
      <c r="H696" s="216">
        <f>'09-2022'!P702</f>
        <v>0</v>
      </c>
      <c r="I696" s="307">
        <f t="shared" si="189"/>
        <v>553.71399999999994</v>
      </c>
      <c r="J696" s="303">
        <f t="shared" si="190"/>
        <v>65.170109493348562</v>
      </c>
      <c r="K696" s="338">
        <v>5.29</v>
      </c>
      <c r="L696" s="308">
        <f t="shared" si="191"/>
        <v>63.116</v>
      </c>
      <c r="M696" s="303">
        <f t="shared" si="195"/>
        <v>0</v>
      </c>
      <c r="N696" s="303">
        <f t="shared" si="196"/>
        <v>22.532288138438037</v>
      </c>
      <c r="O696" s="303">
        <f t="shared" si="197"/>
        <v>0</v>
      </c>
      <c r="P696" s="303">
        <f t="shared" si="198"/>
        <v>0</v>
      </c>
      <c r="Q696" s="303">
        <f t="shared" si="199"/>
        <v>42.240747316848442</v>
      </c>
      <c r="R696" s="303">
        <f t="shared" si="192"/>
        <v>63.116</v>
      </c>
      <c r="S696" s="213">
        <f t="shared" si="193"/>
        <v>2.0541094933485624</v>
      </c>
      <c r="T696" s="378">
        <f t="shared" si="194"/>
        <v>200</v>
      </c>
      <c r="U696" s="303">
        <f t="shared" si="200"/>
        <v>410.82189866971248</v>
      </c>
      <c r="V696" s="303">
        <f t="shared" si="201"/>
        <v>42.240747316848442</v>
      </c>
      <c r="W696" s="303">
        <f t="shared" si="202"/>
        <v>22.929362176500121</v>
      </c>
      <c r="X696" s="378">
        <f t="shared" si="203"/>
        <v>353.71399999999994</v>
      </c>
      <c r="Y696" s="379">
        <f t="shared" si="204"/>
        <v>8110.4364128985626</v>
      </c>
    </row>
    <row r="697" spans="1:25" ht="15" customHeight="1" x14ac:dyDescent="0.25">
      <c r="A697" s="202">
        <f>'09-2022'!A703</f>
        <v>44833.833333331655</v>
      </c>
      <c r="B697" s="362">
        <v>569.04499999999996</v>
      </c>
      <c r="C697" s="363">
        <v>42070.980035</v>
      </c>
      <c r="D697" s="364">
        <v>0</v>
      </c>
      <c r="E697" s="364">
        <v>0</v>
      </c>
      <c r="F697" s="239">
        <f t="shared" si="187"/>
        <v>569.04499999999996</v>
      </c>
      <c r="G697" s="239">
        <f t="shared" si="188"/>
        <v>42070.980035</v>
      </c>
      <c r="H697" s="216">
        <f>'09-2022'!P703</f>
        <v>0</v>
      </c>
      <c r="I697" s="307">
        <f t="shared" si="189"/>
        <v>569.04499999999996</v>
      </c>
      <c r="J697" s="303">
        <f t="shared" si="190"/>
        <v>73.932606445887416</v>
      </c>
      <c r="K697" s="338">
        <v>5.29</v>
      </c>
      <c r="L697" s="308">
        <f t="shared" si="191"/>
        <v>63.116</v>
      </c>
      <c r="M697" s="303">
        <f t="shared" si="195"/>
        <v>0</v>
      </c>
      <c r="N697" s="303">
        <f t="shared" si="196"/>
        <v>22.532288138438037</v>
      </c>
      <c r="O697" s="303">
        <f t="shared" si="197"/>
        <v>0</v>
      </c>
      <c r="P697" s="303">
        <f t="shared" si="198"/>
        <v>0</v>
      </c>
      <c r="Q697" s="303">
        <f t="shared" si="199"/>
        <v>42.240747316848442</v>
      </c>
      <c r="R697" s="303">
        <f t="shared" si="192"/>
        <v>63.116</v>
      </c>
      <c r="S697" s="213">
        <f t="shared" si="193"/>
        <v>10.816606445887416</v>
      </c>
      <c r="T697" s="378">
        <f t="shared" si="194"/>
        <v>200</v>
      </c>
      <c r="U697" s="303">
        <f t="shared" si="200"/>
        <v>2163.3212891774833</v>
      </c>
      <c r="V697" s="303">
        <f t="shared" si="201"/>
        <v>42.240747316848442</v>
      </c>
      <c r="W697" s="303">
        <f t="shared" si="202"/>
        <v>31.691859129038974</v>
      </c>
      <c r="X697" s="378">
        <f t="shared" si="203"/>
        <v>369.04499999999996</v>
      </c>
      <c r="Y697" s="379">
        <f t="shared" si="204"/>
        <v>11695.722152276187</v>
      </c>
    </row>
    <row r="698" spans="1:25" ht="15" customHeight="1" x14ac:dyDescent="0.25">
      <c r="A698" s="202">
        <f>'09-2022'!A704</f>
        <v>44833.874999998319</v>
      </c>
      <c r="B698" s="362">
        <v>577.1</v>
      </c>
      <c r="C698" s="363">
        <v>35601.298999999999</v>
      </c>
      <c r="D698" s="364">
        <v>1.4910000000000001</v>
      </c>
      <c r="E698" s="364">
        <v>91.98</v>
      </c>
      <c r="F698" s="239">
        <f t="shared" si="187"/>
        <v>575.60900000000004</v>
      </c>
      <c r="G698" s="239">
        <f t="shared" si="188"/>
        <v>35509.318999999996</v>
      </c>
      <c r="H698" s="216">
        <f>'09-2022'!P704</f>
        <v>0</v>
      </c>
      <c r="I698" s="307">
        <f t="shared" si="189"/>
        <v>575.60900000000004</v>
      </c>
      <c r="J698" s="303">
        <f t="shared" si="190"/>
        <v>61.689999635169002</v>
      </c>
      <c r="K698" s="338">
        <v>5.29</v>
      </c>
      <c r="L698" s="308">
        <f t="shared" si="191"/>
        <v>63.116</v>
      </c>
      <c r="M698" s="303">
        <f t="shared" si="195"/>
        <v>0</v>
      </c>
      <c r="N698" s="303">
        <f t="shared" si="196"/>
        <v>22.532288138438037</v>
      </c>
      <c r="O698" s="303">
        <f t="shared" si="197"/>
        <v>0</v>
      </c>
      <c r="P698" s="303">
        <f t="shared" si="198"/>
        <v>0</v>
      </c>
      <c r="Q698" s="303">
        <f t="shared" si="199"/>
        <v>42.240747316848442</v>
      </c>
      <c r="R698" s="303">
        <f t="shared" si="192"/>
        <v>63.116</v>
      </c>
      <c r="S698" s="213">
        <f t="shared" si="193"/>
        <v>0</v>
      </c>
      <c r="T698" s="378">
        <f t="shared" si="194"/>
        <v>200</v>
      </c>
      <c r="U698" s="303">
        <f t="shared" si="200"/>
        <v>0</v>
      </c>
      <c r="V698" s="303">
        <f t="shared" si="201"/>
        <v>42.240747316848442</v>
      </c>
      <c r="W698" s="303">
        <f t="shared" si="202"/>
        <v>19.449252318320561</v>
      </c>
      <c r="X698" s="378">
        <f t="shared" si="203"/>
        <v>375.60900000000004</v>
      </c>
      <c r="Y698" s="379">
        <f t="shared" si="204"/>
        <v>7305.3142140320679</v>
      </c>
    </row>
    <row r="699" spans="1:25" ht="15" customHeight="1" x14ac:dyDescent="0.25">
      <c r="A699" s="202">
        <f>'09-2022'!A705</f>
        <v>44833.916666664983</v>
      </c>
      <c r="B699" s="362">
        <v>559.52</v>
      </c>
      <c r="C699" s="363">
        <v>29685.239139999998</v>
      </c>
      <c r="D699" s="364">
        <v>0</v>
      </c>
      <c r="E699" s="364">
        <v>0</v>
      </c>
      <c r="F699" s="239">
        <f t="shared" si="187"/>
        <v>559.52</v>
      </c>
      <c r="G699" s="239">
        <f t="shared" si="188"/>
        <v>29685.239139999998</v>
      </c>
      <c r="H699" s="216">
        <f>'09-2022'!P705</f>
        <v>0</v>
      </c>
      <c r="I699" s="307">
        <f t="shared" si="189"/>
        <v>559.52</v>
      </c>
      <c r="J699" s="303">
        <f t="shared" si="190"/>
        <v>53.054831176722907</v>
      </c>
      <c r="K699" s="338">
        <v>5.29</v>
      </c>
      <c r="L699" s="308">
        <f t="shared" si="191"/>
        <v>63.116</v>
      </c>
      <c r="M699" s="303">
        <f t="shared" si="195"/>
        <v>0</v>
      </c>
      <c r="N699" s="303">
        <f t="shared" si="196"/>
        <v>22.532288138438037</v>
      </c>
      <c r="O699" s="303">
        <f t="shared" si="197"/>
        <v>0</v>
      </c>
      <c r="P699" s="303">
        <f t="shared" si="198"/>
        <v>0</v>
      </c>
      <c r="Q699" s="303">
        <f t="shared" si="199"/>
        <v>42.240747316848442</v>
      </c>
      <c r="R699" s="303">
        <f t="shared" si="192"/>
        <v>63.116</v>
      </c>
      <c r="S699" s="213">
        <f t="shared" si="193"/>
        <v>0</v>
      </c>
      <c r="T699" s="378">
        <f t="shared" si="194"/>
        <v>200</v>
      </c>
      <c r="U699" s="303">
        <f t="shared" si="200"/>
        <v>0</v>
      </c>
      <c r="V699" s="303">
        <f t="shared" si="201"/>
        <v>42.240747316848442</v>
      </c>
      <c r="W699" s="303">
        <f t="shared" si="202"/>
        <v>10.814083859874465</v>
      </c>
      <c r="X699" s="378">
        <f t="shared" si="203"/>
        <v>359.52</v>
      </c>
      <c r="Y699" s="379">
        <f t="shared" si="204"/>
        <v>3887.8794293020674</v>
      </c>
    </row>
    <row r="700" spans="1:25" ht="15" customHeight="1" x14ac:dyDescent="0.25">
      <c r="A700" s="202">
        <f>'09-2022'!A706</f>
        <v>44833.958333331648</v>
      </c>
      <c r="B700" s="362">
        <v>549.255</v>
      </c>
      <c r="C700" s="363">
        <v>25335.57804</v>
      </c>
      <c r="D700" s="364">
        <v>0</v>
      </c>
      <c r="E700" s="364">
        <v>0</v>
      </c>
      <c r="F700" s="239">
        <f t="shared" si="187"/>
        <v>549.255</v>
      </c>
      <c r="G700" s="239">
        <f t="shared" si="188"/>
        <v>25335.57804</v>
      </c>
      <c r="H700" s="216">
        <f>'09-2022'!P706</f>
        <v>0</v>
      </c>
      <c r="I700" s="307">
        <f t="shared" si="189"/>
        <v>549.255</v>
      </c>
      <c r="J700" s="303">
        <f t="shared" si="190"/>
        <v>46.127168692137531</v>
      </c>
      <c r="K700" s="338">
        <v>5.29</v>
      </c>
      <c r="L700" s="308">
        <f t="shared" si="191"/>
        <v>63.116</v>
      </c>
      <c r="M700" s="303">
        <f t="shared" si="195"/>
        <v>0</v>
      </c>
      <c r="N700" s="303">
        <f t="shared" si="196"/>
        <v>22.532288138438037</v>
      </c>
      <c r="O700" s="303">
        <f t="shared" si="197"/>
        <v>0</v>
      </c>
      <c r="P700" s="303">
        <f t="shared" si="198"/>
        <v>0</v>
      </c>
      <c r="Q700" s="303">
        <f t="shared" si="199"/>
        <v>42.240747316848442</v>
      </c>
      <c r="R700" s="303">
        <f t="shared" si="192"/>
        <v>63.116</v>
      </c>
      <c r="S700" s="213">
        <f t="shared" si="193"/>
        <v>0</v>
      </c>
      <c r="T700" s="378">
        <f t="shared" si="194"/>
        <v>200</v>
      </c>
      <c r="U700" s="303">
        <f t="shared" si="200"/>
        <v>0</v>
      </c>
      <c r="V700" s="303">
        <f t="shared" si="201"/>
        <v>42.240747316848442</v>
      </c>
      <c r="W700" s="303">
        <f t="shared" si="202"/>
        <v>3.886421375289089</v>
      </c>
      <c r="X700" s="378">
        <f t="shared" si="203"/>
        <v>349.255</v>
      </c>
      <c r="Y700" s="379">
        <f t="shared" si="204"/>
        <v>1357.3520974265907</v>
      </c>
    </row>
    <row r="701" spans="1:25" ht="15" customHeight="1" x14ac:dyDescent="0.25">
      <c r="A701" s="202">
        <f>'09-2022'!A707</f>
        <v>44833.999999998312</v>
      </c>
      <c r="B701" s="362">
        <v>527.28700000000003</v>
      </c>
      <c r="C701" s="363">
        <v>23213.845797000002</v>
      </c>
      <c r="D701" s="364">
        <v>0</v>
      </c>
      <c r="E701" s="364">
        <v>0</v>
      </c>
      <c r="F701" s="239">
        <f t="shared" si="187"/>
        <v>527.28700000000003</v>
      </c>
      <c r="G701" s="239">
        <f t="shared" si="188"/>
        <v>23213.845797000002</v>
      </c>
      <c r="H701" s="216">
        <f>'09-2022'!P707</f>
        <v>0</v>
      </c>
      <c r="I701" s="307">
        <f t="shared" si="189"/>
        <v>527.28700000000003</v>
      </c>
      <c r="J701" s="303">
        <f t="shared" si="190"/>
        <v>44.025067557136815</v>
      </c>
      <c r="K701" s="338">
        <v>5.29</v>
      </c>
      <c r="L701" s="308">
        <f t="shared" si="191"/>
        <v>63.116</v>
      </c>
      <c r="M701" s="303">
        <f t="shared" si="195"/>
        <v>0</v>
      </c>
      <c r="N701" s="303">
        <f t="shared" si="196"/>
        <v>22.532288138438037</v>
      </c>
      <c r="O701" s="303">
        <f t="shared" si="197"/>
        <v>0</v>
      </c>
      <c r="P701" s="303">
        <f t="shared" si="198"/>
        <v>0</v>
      </c>
      <c r="Q701" s="303">
        <f t="shared" si="199"/>
        <v>42.240747316848442</v>
      </c>
      <c r="R701" s="303">
        <f t="shared" si="192"/>
        <v>63.116</v>
      </c>
      <c r="S701" s="213">
        <f t="shared" si="193"/>
        <v>0</v>
      </c>
      <c r="T701" s="378">
        <f t="shared" si="194"/>
        <v>200</v>
      </c>
      <c r="U701" s="303">
        <f t="shared" si="200"/>
        <v>0</v>
      </c>
      <c r="V701" s="303">
        <f t="shared" si="201"/>
        <v>42.240747316848442</v>
      </c>
      <c r="W701" s="303">
        <f t="shared" si="202"/>
        <v>1.7843202402883733</v>
      </c>
      <c r="X701" s="378">
        <f t="shared" si="203"/>
        <v>327.28700000000003</v>
      </c>
      <c r="Y701" s="379">
        <f t="shared" si="204"/>
        <v>583.98481848326094</v>
      </c>
    </row>
    <row r="702" spans="1:25" ht="15" customHeight="1" x14ac:dyDescent="0.25">
      <c r="A702" s="202">
        <f>'09-2022'!A708</f>
        <v>44834.041666664976</v>
      </c>
      <c r="B702" s="360">
        <v>508.09199999999998</v>
      </c>
      <c r="C702" s="361">
        <v>20721.511168000001</v>
      </c>
      <c r="D702" s="364">
        <v>0</v>
      </c>
      <c r="E702" s="364">
        <v>0</v>
      </c>
      <c r="F702" s="239">
        <f t="shared" si="187"/>
        <v>508.09199999999998</v>
      </c>
      <c r="G702" s="239">
        <f t="shared" si="188"/>
        <v>20721.511168000001</v>
      </c>
      <c r="H702" s="216">
        <f>'09-2022'!P708</f>
        <v>0</v>
      </c>
      <c r="I702" s="307">
        <f t="shared" si="189"/>
        <v>508.09199999999998</v>
      </c>
      <c r="J702" s="303">
        <f t="shared" si="190"/>
        <v>40.782990419057967</v>
      </c>
      <c r="K702" s="338">
        <v>5.3</v>
      </c>
      <c r="L702" s="308">
        <f t="shared" si="191"/>
        <v>63.22</v>
      </c>
      <c r="M702" s="303">
        <f t="shared" si="195"/>
        <v>0</v>
      </c>
      <c r="N702" s="303">
        <f t="shared" si="196"/>
        <v>22.532288138438037</v>
      </c>
      <c r="O702" s="303">
        <f t="shared" si="197"/>
        <v>0</v>
      </c>
      <c r="P702" s="303">
        <f t="shared" si="198"/>
        <v>0</v>
      </c>
      <c r="Q702" s="303">
        <f t="shared" si="199"/>
        <v>42.240747316848442</v>
      </c>
      <c r="R702" s="303">
        <f t="shared" si="192"/>
        <v>63.22</v>
      </c>
      <c r="S702" s="213">
        <f t="shared" si="193"/>
        <v>0</v>
      </c>
      <c r="T702" s="378">
        <f t="shared" si="194"/>
        <v>200</v>
      </c>
      <c r="U702" s="303">
        <f t="shared" si="200"/>
        <v>0</v>
      </c>
      <c r="V702" s="303">
        <f t="shared" si="201"/>
        <v>42.240747316848442</v>
      </c>
      <c r="W702" s="303">
        <f t="shared" si="202"/>
        <v>0</v>
      </c>
      <c r="X702" s="378">
        <f t="shared" si="203"/>
        <v>308.09199999999998</v>
      </c>
      <c r="Y702" s="379">
        <f t="shared" si="204"/>
        <v>0</v>
      </c>
    </row>
    <row r="703" spans="1:25" ht="15" customHeight="1" x14ac:dyDescent="0.25">
      <c r="A703" s="202">
        <f>'09-2022'!A709</f>
        <v>44834.08333333164</v>
      </c>
      <c r="B703" s="362">
        <v>502.608</v>
      </c>
      <c r="C703" s="363">
        <v>19350.991459999997</v>
      </c>
      <c r="D703" s="364">
        <v>0</v>
      </c>
      <c r="E703" s="364">
        <v>0</v>
      </c>
      <c r="F703" s="239">
        <f t="shared" si="187"/>
        <v>502.608</v>
      </c>
      <c r="G703" s="239">
        <f t="shared" si="188"/>
        <v>19350.991459999997</v>
      </c>
      <c r="H703" s="216">
        <f>'09-2022'!P709</f>
        <v>0</v>
      </c>
      <c r="I703" s="307">
        <f t="shared" si="189"/>
        <v>502.608</v>
      </c>
      <c r="J703" s="303">
        <f t="shared" si="190"/>
        <v>38.501160864928529</v>
      </c>
      <c r="K703" s="338">
        <v>5.3</v>
      </c>
      <c r="L703" s="308">
        <f t="shared" si="191"/>
        <v>63.22</v>
      </c>
      <c r="M703" s="303">
        <f t="shared" si="195"/>
        <v>0</v>
      </c>
      <c r="N703" s="303">
        <f t="shared" si="196"/>
        <v>22.532288138438037</v>
      </c>
      <c r="O703" s="303">
        <f t="shared" si="197"/>
        <v>0</v>
      </c>
      <c r="P703" s="303">
        <f t="shared" si="198"/>
        <v>0</v>
      </c>
      <c r="Q703" s="303">
        <f t="shared" si="199"/>
        <v>42.240747316848442</v>
      </c>
      <c r="R703" s="303">
        <f t="shared" si="192"/>
        <v>63.22</v>
      </c>
      <c r="S703" s="213">
        <f t="shared" si="193"/>
        <v>0</v>
      </c>
      <c r="T703" s="378">
        <f t="shared" si="194"/>
        <v>200</v>
      </c>
      <c r="U703" s="303">
        <f t="shared" si="200"/>
        <v>0</v>
      </c>
      <c r="V703" s="303">
        <f t="shared" si="201"/>
        <v>42.240747316848442</v>
      </c>
      <c r="W703" s="303">
        <f t="shared" si="202"/>
        <v>0</v>
      </c>
      <c r="X703" s="378">
        <f t="shared" si="203"/>
        <v>302.608</v>
      </c>
      <c r="Y703" s="379">
        <f t="shared" si="204"/>
        <v>0</v>
      </c>
    </row>
    <row r="704" spans="1:25" ht="15" customHeight="1" x14ac:dyDescent="0.25">
      <c r="A704" s="202">
        <f>'09-2022'!A710</f>
        <v>44834.124999998305</v>
      </c>
      <c r="B704" s="362">
        <v>499.19499999999999</v>
      </c>
      <c r="C704" s="363">
        <v>18716.95321</v>
      </c>
      <c r="D704" s="364">
        <v>0</v>
      </c>
      <c r="E704" s="364">
        <v>0</v>
      </c>
      <c r="F704" s="239">
        <f t="shared" si="187"/>
        <v>499.19499999999999</v>
      </c>
      <c r="G704" s="239">
        <f t="shared" si="188"/>
        <v>18716.95321</v>
      </c>
      <c r="H704" s="216">
        <f>'09-2022'!P710</f>
        <v>0</v>
      </c>
      <c r="I704" s="307">
        <f t="shared" si="189"/>
        <v>499.19499999999999</v>
      </c>
      <c r="J704" s="303">
        <f t="shared" si="190"/>
        <v>37.494272198239166</v>
      </c>
      <c r="K704" s="338">
        <v>5.3</v>
      </c>
      <c r="L704" s="308">
        <f t="shared" si="191"/>
        <v>63.22</v>
      </c>
      <c r="M704" s="303">
        <f t="shared" si="195"/>
        <v>0</v>
      </c>
      <c r="N704" s="303">
        <f t="shared" si="196"/>
        <v>22.532288138438037</v>
      </c>
      <c r="O704" s="303">
        <f t="shared" si="197"/>
        <v>0</v>
      </c>
      <c r="P704" s="303">
        <f t="shared" si="198"/>
        <v>0</v>
      </c>
      <c r="Q704" s="303">
        <f t="shared" si="199"/>
        <v>42.240747316848442</v>
      </c>
      <c r="R704" s="303">
        <f t="shared" si="192"/>
        <v>63.22</v>
      </c>
      <c r="S704" s="213">
        <f t="shared" si="193"/>
        <v>0</v>
      </c>
      <c r="T704" s="378">
        <f t="shared" si="194"/>
        <v>200</v>
      </c>
      <c r="U704" s="303">
        <f t="shared" si="200"/>
        <v>0</v>
      </c>
      <c r="V704" s="303">
        <f t="shared" si="201"/>
        <v>42.240747316848442</v>
      </c>
      <c r="W704" s="303">
        <f t="shared" si="202"/>
        <v>0</v>
      </c>
      <c r="X704" s="378">
        <f t="shared" si="203"/>
        <v>299.19499999999999</v>
      </c>
      <c r="Y704" s="379">
        <f t="shared" si="204"/>
        <v>0</v>
      </c>
    </row>
    <row r="705" spans="1:25" ht="15" customHeight="1" x14ac:dyDescent="0.25">
      <c r="A705" s="202">
        <f>'09-2022'!A711</f>
        <v>44834.166666664969</v>
      </c>
      <c r="B705" s="362">
        <v>507.78899999999999</v>
      </c>
      <c r="C705" s="363">
        <v>18900.221193000001</v>
      </c>
      <c r="D705" s="364">
        <v>0</v>
      </c>
      <c r="E705" s="364">
        <v>0</v>
      </c>
      <c r="F705" s="239">
        <f t="shared" si="187"/>
        <v>507.78899999999999</v>
      </c>
      <c r="G705" s="239">
        <f t="shared" si="188"/>
        <v>18900.221193000001</v>
      </c>
      <c r="H705" s="216">
        <f>'09-2022'!P711</f>
        <v>0</v>
      </c>
      <c r="I705" s="307">
        <f t="shared" si="189"/>
        <v>507.78899999999999</v>
      </c>
      <c r="J705" s="303">
        <f t="shared" si="190"/>
        <v>37.220619574271993</v>
      </c>
      <c r="K705" s="338">
        <v>5.3</v>
      </c>
      <c r="L705" s="308">
        <f t="shared" si="191"/>
        <v>63.22</v>
      </c>
      <c r="M705" s="303">
        <f t="shared" si="195"/>
        <v>0</v>
      </c>
      <c r="N705" s="303">
        <f t="shared" si="196"/>
        <v>22.532288138438037</v>
      </c>
      <c r="O705" s="303">
        <f t="shared" si="197"/>
        <v>0</v>
      </c>
      <c r="P705" s="303">
        <f t="shared" si="198"/>
        <v>0</v>
      </c>
      <c r="Q705" s="303">
        <f t="shared" si="199"/>
        <v>42.240747316848442</v>
      </c>
      <c r="R705" s="303">
        <f t="shared" si="192"/>
        <v>63.22</v>
      </c>
      <c r="S705" s="213">
        <f t="shared" si="193"/>
        <v>0</v>
      </c>
      <c r="T705" s="378">
        <f t="shared" si="194"/>
        <v>200</v>
      </c>
      <c r="U705" s="303">
        <f t="shared" si="200"/>
        <v>0</v>
      </c>
      <c r="V705" s="303">
        <f t="shared" si="201"/>
        <v>42.240747316848442</v>
      </c>
      <c r="W705" s="303">
        <f t="shared" si="202"/>
        <v>0</v>
      </c>
      <c r="X705" s="378">
        <f t="shared" si="203"/>
        <v>307.78899999999999</v>
      </c>
      <c r="Y705" s="379">
        <f t="shared" si="204"/>
        <v>0</v>
      </c>
    </row>
    <row r="706" spans="1:25" ht="15" customHeight="1" x14ac:dyDescent="0.25">
      <c r="A706" s="202">
        <f>'09-2022'!A712</f>
        <v>44834.208333331633</v>
      </c>
      <c r="B706" s="362">
        <v>512.08400000000006</v>
      </c>
      <c r="C706" s="363">
        <v>19667.367495999999</v>
      </c>
      <c r="D706" s="364">
        <v>0</v>
      </c>
      <c r="E706" s="364">
        <v>0</v>
      </c>
      <c r="F706" s="239">
        <f t="shared" si="187"/>
        <v>512.08400000000006</v>
      </c>
      <c r="G706" s="239">
        <f t="shared" si="188"/>
        <v>19667.367495999999</v>
      </c>
      <c r="H706" s="216">
        <f>'09-2022'!P712</f>
        <v>0</v>
      </c>
      <c r="I706" s="307">
        <f t="shared" si="189"/>
        <v>512.08400000000006</v>
      </c>
      <c r="J706" s="303">
        <f t="shared" si="190"/>
        <v>38.406526069941641</v>
      </c>
      <c r="K706" s="338">
        <v>5.3</v>
      </c>
      <c r="L706" s="308">
        <f t="shared" si="191"/>
        <v>63.22</v>
      </c>
      <c r="M706" s="303">
        <f t="shared" si="195"/>
        <v>0</v>
      </c>
      <c r="N706" s="303">
        <f t="shared" si="196"/>
        <v>22.532288138438037</v>
      </c>
      <c r="O706" s="303">
        <f t="shared" si="197"/>
        <v>0</v>
      </c>
      <c r="P706" s="303">
        <f t="shared" si="198"/>
        <v>0</v>
      </c>
      <c r="Q706" s="303">
        <f t="shared" si="199"/>
        <v>42.240747316848442</v>
      </c>
      <c r="R706" s="303">
        <f t="shared" si="192"/>
        <v>63.22</v>
      </c>
      <c r="S706" s="213">
        <f t="shared" si="193"/>
        <v>0</v>
      </c>
      <c r="T706" s="378">
        <f t="shared" si="194"/>
        <v>200</v>
      </c>
      <c r="U706" s="303">
        <f t="shared" si="200"/>
        <v>0</v>
      </c>
      <c r="V706" s="303">
        <f t="shared" si="201"/>
        <v>42.240747316848442</v>
      </c>
      <c r="W706" s="303">
        <f t="shared" si="202"/>
        <v>0</v>
      </c>
      <c r="X706" s="378">
        <f t="shared" si="203"/>
        <v>312.08400000000006</v>
      </c>
      <c r="Y706" s="379">
        <f t="shared" si="204"/>
        <v>0</v>
      </c>
    </row>
    <row r="707" spans="1:25" ht="15" customHeight="1" x14ac:dyDescent="0.25">
      <c r="A707" s="202">
        <f>'09-2022'!A713</f>
        <v>44834.249999998297</v>
      </c>
      <c r="B707" s="362">
        <v>534.17899999999997</v>
      </c>
      <c r="C707" s="363">
        <v>23012.896683999999</v>
      </c>
      <c r="D707" s="364">
        <v>0</v>
      </c>
      <c r="E707" s="364">
        <v>0</v>
      </c>
      <c r="F707" s="239">
        <f t="shared" si="187"/>
        <v>534.17899999999997</v>
      </c>
      <c r="G707" s="239">
        <f t="shared" si="188"/>
        <v>23012.896683999999</v>
      </c>
      <c r="H707" s="216">
        <f>'09-2022'!P713</f>
        <v>0</v>
      </c>
      <c r="I707" s="307">
        <f t="shared" si="189"/>
        <v>534.17899999999997</v>
      </c>
      <c r="J707" s="303">
        <f t="shared" si="190"/>
        <v>43.080871176141329</v>
      </c>
      <c r="K707" s="338">
        <v>5.3</v>
      </c>
      <c r="L707" s="308">
        <f t="shared" si="191"/>
        <v>63.22</v>
      </c>
      <c r="M707" s="303">
        <f t="shared" si="195"/>
        <v>0</v>
      </c>
      <c r="N707" s="303">
        <f t="shared" si="196"/>
        <v>22.532288138438037</v>
      </c>
      <c r="O707" s="303">
        <f t="shared" si="197"/>
        <v>0</v>
      </c>
      <c r="P707" s="303">
        <f t="shared" si="198"/>
        <v>0</v>
      </c>
      <c r="Q707" s="303">
        <f t="shared" si="199"/>
        <v>42.240747316848442</v>
      </c>
      <c r="R707" s="303">
        <f t="shared" si="192"/>
        <v>63.22</v>
      </c>
      <c r="S707" s="213">
        <f t="shared" si="193"/>
        <v>0</v>
      </c>
      <c r="T707" s="378">
        <f t="shared" si="194"/>
        <v>200</v>
      </c>
      <c r="U707" s="303">
        <f t="shared" si="200"/>
        <v>0</v>
      </c>
      <c r="V707" s="303">
        <f t="shared" si="201"/>
        <v>42.240747316848442</v>
      </c>
      <c r="W707" s="303">
        <f t="shared" si="202"/>
        <v>0.84012385929288769</v>
      </c>
      <c r="X707" s="378">
        <f t="shared" si="203"/>
        <v>334.17899999999997</v>
      </c>
      <c r="Y707" s="379">
        <f t="shared" si="204"/>
        <v>280.75175117463789</v>
      </c>
    </row>
    <row r="708" spans="1:25" ht="15" customHeight="1" x14ac:dyDescent="0.25">
      <c r="A708" s="202">
        <f>'09-2022'!A714</f>
        <v>44834.291666664962</v>
      </c>
      <c r="B708" s="362">
        <v>582.428</v>
      </c>
      <c r="C708" s="363">
        <v>35586.189855999997</v>
      </c>
      <c r="D708" s="364">
        <v>0</v>
      </c>
      <c r="E708" s="364">
        <v>0</v>
      </c>
      <c r="F708" s="239">
        <f t="shared" si="187"/>
        <v>582.428</v>
      </c>
      <c r="G708" s="239">
        <f t="shared" si="188"/>
        <v>35586.189855999997</v>
      </c>
      <c r="H708" s="216">
        <f>'09-2022'!P714</f>
        <v>0</v>
      </c>
      <c r="I708" s="307">
        <f t="shared" si="189"/>
        <v>582.428</v>
      </c>
      <c r="J708" s="303">
        <f t="shared" si="190"/>
        <v>61.099723667131386</v>
      </c>
      <c r="K708" s="338">
        <v>5.3</v>
      </c>
      <c r="L708" s="308">
        <f t="shared" si="191"/>
        <v>63.22</v>
      </c>
      <c r="M708" s="303">
        <f t="shared" si="195"/>
        <v>0</v>
      </c>
      <c r="N708" s="303">
        <f t="shared" si="196"/>
        <v>22.532288138438037</v>
      </c>
      <c r="O708" s="303">
        <f t="shared" si="197"/>
        <v>0</v>
      </c>
      <c r="P708" s="303">
        <f t="shared" si="198"/>
        <v>0</v>
      </c>
      <c r="Q708" s="303">
        <f t="shared" si="199"/>
        <v>42.240747316848442</v>
      </c>
      <c r="R708" s="303">
        <f t="shared" si="192"/>
        <v>63.22</v>
      </c>
      <c r="S708" s="213">
        <f t="shared" si="193"/>
        <v>0</v>
      </c>
      <c r="T708" s="378">
        <f t="shared" si="194"/>
        <v>200</v>
      </c>
      <c r="U708" s="303">
        <f t="shared" si="200"/>
        <v>0</v>
      </c>
      <c r="V708" s="303">
        <f t="shared" si="201"/>
        <v>42.240747316848442</v>
      </c>
      <c r="W708" s="303">
        <f t="shared" si="202"/>
        <v>18.858976350282944</v>
      </c>
      <c r="X708" s="378">
        <f t="shared" si="203"/>
        <v>382.428</v>
      </c>
      <c r="Y708" s="379">
        <f t="shared" si="204"/>
        <v>7212.2006076860062</v>
      </c>
    </row>
    <row r="709" spans="1:25" ht="15" customHeight="1" x14ac:dyDescent="0.25">
      <c r="A709" s="202">
        <f>'09-2022'!A715</f>
        <v>44834.333333331626</v>
      </c>
      <c r="B709" s="362">
        <v>608.65300000000002</v>
      </c>
      <c r="C709" s="363">
        <v>38610.300488000001</v>
      </c>
      <c r="D709" s="364">
        <v>0</v>
      </c>
      <c r="E709" s="364">
        <v>0</v>
      </c>
      <c r="F709" s="239">
        <f t="shared" si="187"/>
        <v>608.65300000000002</v>
      </c>
      <c r="G709" s="239">
        <f t="shared" si="188"/>
        <v>38610.300488000001</v>
      </c>
      <c r="H709" s="216">
        <f>'09-2022'!P715</f>
        <v>0</v>
      </c>
      <c r="I709" s="307">
        <f t="shared" si="189"/>
        <v>608.65300000000002</v>
      </c>
      <c r="J709" s="303">
        <f t="shared" si="190"/>
        <v>63.435652971397495</v>
      </c>
      <c r="K709" s="338">
        <v>5.3</v>
      </c>
      <c r="L709" s="308">
        <f t="shared" si="191"/>
        <v>63.22</v>
      </c>
      <c r="M709" s="303">
        <f t="shared" si="195"/>
        <v>0</v>
      </c>
      <c r="N709" s="303">
        <f t="shared" si="196"/>
        <v>22.532288138438037</v>
      </c>
      <c r="O709" s="303">
        <f t="shared" si="197"/>
        <v>0</v>
      </c>
      <c r="P709" s="303">
        <f t="shared" si="198"/>
        <v>0</v>
      </c>
      <c r="Q709" s="303">
        <f t="shared" si="199"/>
        <v>42.240747316848442</v>
      </c>
      <c r="R709" s="303">
        <f t="shared" si="192"/>
        <v>63.22</v>
      </c>
      <c r="S709" s="213">
        <f t="shared" si="193"/>
        <v>0.21565297139749617</v>
      </c>
      <c r="T709" s="378">
        <f t="shared" si="194"/>
        <v>200</v>
      </c>
      <c r="U709" s="303">
        <f t="shared" si="200"/>
        <v>43.130594279499235</v>
      </c>
      <c r="V709" s="303">
        <f t="shared" si="201"/>
        <v>42.240747316848442</v>
      </c>
      <c r="W709" s="303">
        <f t="shared" si="202"/>
        <v>21.194905654549054</v>
      </c>
      <c r="X709" s="378">
        <f t="shared" si="203"/>
        <v>408.65300000000002</v>
      </c>
      <c r="Y709" s="379">
        <f t="shared" si="204"/>
        <v>8661.3617804484347</v>
      </c>
    </row>
    <row r="710" spans="1:25" ht="15" customHeight="1" x14ac:dyDescent="0.25">
      <c r="A710" s="202">
        <f>'09-2022'!A716</f>
        <v>44834.37499999829</v>
      </c>
      <c r="B710" s="362">
        <v>607.05499999999995</v>
      </c>
      <c r="C710" s="363">
        <v>37886.377840000001</v>
      </c>
      <c r="D710" s="364">
        <v>0</v>
      </c>
      <c r="E710" s="364">
        <v>0</v>
      </c>
      <c r="F710" s="239">
        <f t="shared" si="187"/>
        <v>607.05499999999995</v>
      </c>
      <c r="G710" s="239">
        <f t="shared" si="188"/>
        <v>37886.377840000001</v>
      </c>
      <c r="H710" s="216">
        <f>'09-2022'!P716</f>
        <v>0</v>
      </c>
      <c r="I710" s="307">
        <f t="shared" si="189"/>
        <v>607.05499999999995</v>
      </c>
      <c r="J710" s="303">
        <f t="shared" si="190"/>
        <v>62.410124025005977</v>
      </c>
      <c r="K710" s="338">
        <v>5.3</v>
      </c>
      <c r="L710" s="308">
        <f t="shared" si="191"/>
        <v>63.22</v>
      </c>
      <c r="M710" s="303">
        <f t="shared" si="195"/>
        <v>0</v>
      </c>
      <c r="N710" s="303">
        <f t="shared" si="196"/>
        <v>22.532288138438037</v>
      </c>
      <c r="O710" s="303">
        <f t="shared" si="197"/>
        <v>0</v>
      </c>
      <c r="P710" s="303">
        <f t="shared" si="198"/>
        <v>0</v>
      </c>
      <c r="Q710" s="303">
        <f t="shared" si="199"/>
        <v>42.240747316848442</v>
      </c>
      <c r="R710" s="303">
        <f t="shared" si="192"/>
        <v>63.22</v>
      </c>
      <c r="S710" s="213">
        <f t="shared" si="193"/>
        <v>0</v>
      </c>
      <c r="T710" s="378">
        <f t="shared" si="194"/>
        <v>200</v>
      </c>
      <c r="U710" s="303">
        <f t="shared" si="200"/>
        <v>0</v>
      </c>
      <c r="V710" s="303">
        <f t="shared" si="201"/>
        <v>42.240747316848442</v>
      </c>
      <c r="W710" s="303">
        <f t="shared" si="202"/>
        <v>20.169376708157536</v>
      </c>
      <c r="X710" s="378">
        <f t="shared" si="203"/>
        <v>407.05499999999995</v>
      </c>
      <c r="Y710" s="379">
        <f t="shared" si="204"/>
        <v>8210.0456359390646</v>
      </c>
    </row>
    <row r="711" spans="1:25" ht="15" customHeight="1" x14ac:dyDescent="0.25">
      <c r="A711" s="202">
        <f>'09-2022'!A717</f>
        <v>44834.416666664954</v>
      </c>
      <c r="B711" s="362">
        <v>599.95600000000002</v>
      </c>
      <c r="C711" s="363">
        <v>37798.988423999996</v>
      </c>
      <c r="D711" s="364">
        <v>0</v>
      </c>
      <c r="E711" s="364">
        <v>0</v>
      </c>
      <c r="F711" s="239">
        <f t="shared" ref="F711:F725" si="205">B711-D711</f>
        <v>599.95600000000002</v>
      </c>
      <c r="G711" s="239">
        <f t="shared" ref="G711:G725" si="206">C711-E711</f>
        <v>37798.988423999996</v>
      </c>
      <c r="H711" s="216">
        <f>'09-2022'!P717</f>
        <v>0</v>
      </c>
      <c r="I711" s="307">
        <f t="shared" ref="I711:I725" si="207">F711-H711</f>
        <v>599.95600000000002</v>
      </c>
      <c r="J711" s="303">
        <f t="shared" ref="J711:J725" si="208">IF(F711&gt;0,G711/F711,0)</f>
        <v>63.002934255178701</v>
      </c>
      <c r="K711" s="338">
        <v>5.3</v>
      </c>
      <c r="L711" s="308">
        <f t="shared" ref="L711:L725" si="209">IF(AND(MONTH($A$2)&gt;5,MONTH($A$2)&lt;9),(K711*10800)/1000,(K711*10400)/1000)+8.1</f>
        <v>63.22</v>
      </c>
      <c r="M711" s="303">
        <f t="shared" si="195"/>
        <v>0</v>
      </c>
      <c r="N711" s="303">
        <f t="shared" si="196"/>
        <v>22.532288138438037</v>
      </c>
      <c r="O711" s="303">
        <f t="shared" si="197"/>
        <v>0</v>
      </c>
      <c r="P711" s="303">
        <f t="shared" si="198"/>
        <v>0</v>
      </c>
      <c r="Q711" s="303">
        <f t="shared" si="199"/>
        <v>42.240747316848442</v>
      </c>
      <c r="R711" s="303">
        <f t="shared" ref="R711:R725" si="210">MAX(L711:Q711)</f>
        <v>63.22</v>
      </c>
      <c r="S711" s="213">
        <f t="shared" ref="S711:S725" si="211">IF(J711&gt;R711,J711-R711,0)</f>
        <v>0</v>
      </c>
      <c r="T711" s="378">
        <f t="shared" ref="T711:T725" si="212">IF(I711&gt;=200, 200, I711)</f>
        <v>200</v>
      </c>
      <c r="U711" s="303">
        <f t="shared" si="200"/>
        <v>0</v>
      </c>
      <c r="V711" s="303">
        <f t="shared" si="201"/>
        <v>42.240747316848442</v>
      </c>
      <c r="W711" s="303">
        <f t="shared" si="202"/>
        <v>20.76218693833026</v>
      </c>
      <c r="X711" s="378">
        <f t="shared" si="203"/>
        <v>399.95600000000002</v>
      </c>
      <c r="Y711" s="379">
        <f t="shared" si="204"/>
        <v>8303.9612391068185</v>
      </c>
    </row>
    <row r="712" spans="1:25" ht="15" customHeight="1" x14ac:dyDescent="0.25">
      <c r="A712" s="202">
        <f>'09-2022'!A718</f>
        <v>44834.458333331619</v>
      </c>
      <c r="B712" s="362">
        <v>593.78899999999999</v>
      </c>
      <c r="C712" s="363">
        <v>37556.612659999999</v>
      </c>
      <c r="D712" s="364">
        <v>0</v>
      </c>
      <c r="E712" s="364">
        <v>0</v>
      </c>
      <c r="F712" s="239">
        <f t="shared" si="205"/>
        <v>593.78899999999999</v>
      </c>
      <c r="G712" s="239">
        <f t="shared" si="206"/>
        <v>37556.612659999999</v>
      </c>
      <c r="H712" s="216">
        <f>'09-2022'!P718</f>
        <v>0</v>
      </c>
      <c r="I712" s="307">
        <f t="shared" si="207"/>
        <v>593.78899999999999</v>
      </c>
      <c r="J712" s="303">
        <f t="shared" si="208"/>
        <v>63.24908790833107</v>
      </c>
      <c r="K712" s="338">
        <v>5.3</v>
      </c>
      <c r="L712" s="308">
        <f t="shared" si="209"/>
        <v>63.22</v>
      </c>
      <c r="M712" s="303">
        <f t="shared" ref="M712:M725" si="213">M711</f>
        <v>0</v>
      </c>
      <c r="N712" s="303">
        <f t="shared" ref="N712:N725" si="214">N711</f>
        <v>22.532288138438037</v>
      </c>
      <c r="O712" s="303">
        <f t="shared" ref="O712:O725" si="215">O711</f>
        <v>0</v>
      </c>
      <c r="P712" s="303">
        <f t="shared" ref="P712:P725" si="216">P711</f>
        <v>0</v>
      </c>
      <c r="Q712" s="303">
        <f t="shared" ref="Q712:Q725" si="217">Q711</f>
        <v>42.240747316848442</v>
      </c>
      <c r="R712" s="303">
        <f t="shared" si="210"/>
        <v>63.22</v>
      </c>
      <c r="S712" s="213">
        <f t="shared" si="211"/>
        <v>2.9087908331071333E-2</v>
      </c>
      <c r="T712" s="378">
        <f t="shared" si="212"/>
        <v>200</v>
      </c>
      <c r="U712" s="303">
        <f t="shared" si="200"/>
        <v>5.8175816662142665</v>
      </c>
      <c r="V712" s="303">
        <f t="shared" si="201"/>
        <v>42.240747316848442</v>
      </c>
      <c r="W712" s="303">
        <f t="shared" si="202"/>
        <v>21.008340591482629</v>
      </c>
      <c r="X712" s="378">
        <f t="shared" si="203"/>
        <v>393.78899999999999</v>
      </c>
      <c r="Y712" s="379">
        <f t="shared" si="204"/>
        <v>8272.8534331793526</v>
      </c>
    </row>
    <row r="713" spans="1:25" ht="15" customHeight="1" x14ac:dyDescent="0.25">
      <c r="A713" s="202">
        <f>'09-2022'!A719</f>
        <v>44834.499999998283</v>
      </c>
      <c r="B713" s="362">
        <v>579.8549999999999</v>
      </c>
      <c r="C713" s="363">
        <v>35623.013025</v>
      </c>
      <c r="D713" s="364">
        <v>0</v>
      </c>
      <c r="E713" s="364">
        <v>0</v>
      </c>
      <c r="F713" s="239">
        <f t="shared" si="205"/>
        <v>579.8549999999999</v>
      </c>
      <c r="G713" s="239">
        <f t="shared" si="206"/>
        <v>35623.013025</v>
      </c>
      <c r="H713" s="216">
        <f>'09-2022'!P719</f>
        <v>0</v>
      </c>
      <c r="I713" s="307">
        <f t="shared" si="207"/>
        <v>579.8549999999999</v>
      </c>
      <c r="J713" s="303">
        <f t="shared" si="208"/>
        <v>61.434346560778138</v>
      </c>
      <c r="K713" s="338">
        <v>5.3</v>
      </c>
      <c r="L713" s="308">
        <f t="shared" si="209"/>
        <v>63.22</v>
      </c>
      <c r="M713" s="303">
        <f t="shared" si="213"/>
        <v>0</v>
      </c>
      <c r="N713" s="303">
        <f t="shared" si="214"/>
        <v>22.532288138438037</v>
      </c>
      <c r="O713" s="303">
        <f t="shared" si="215"/>
        <v>0</v>
      </c>
      <c r="P713" s="303">
        <f t="shared" si="216"/>
        <v>0</v>
      </c>
      <c r="Q713" s="303">
        <f t="shared" si="217"/>
        <v>42.240747316848442</v>
      </c>
      <c r="R713" s="303">
        <f t="shared" si="210"/>
        <v>63.22</v>
      </c>
      <c r="S713" s="213">
        <f t="shared" si="211"/>
        <v>0</v>
      </c>
      <c r="T713" s="378">
        <f t="shared" si="212"/>
        <v>200</v>
      </c>
      <c r="U713" s="303">
        <f t="shared" si="200"/>
        <v>0</v>
      </c>
      <c r="V713" s="303">
        <f t="shared" si="201"/>
        <v>42.240747316848442</v>
      </c>
      <c r="W713" s="303">
        <f t="shared" si="202"/>
        <v>19.193599243929697</v>
      </c>
      <c r="X713" s="378">
        <f t="shared" si="203"/>
        <v>379.8549999999999</v>
      </c>
      <c r="Y713" s="379">
        <f t="shared" si="204"/>
        <v>7290.7846408029127</v>
      </c>
    </row>
    <row r="714" spans="1:25" ht="15" customHeight="1" x14ac:dyDescent="0.25">
      <c r="A714" s="202">
        <f>'09-2022'!A720</f>
        <v>44834.541666664947</v>
      </c>
      <c r="B714" s="362">
        <v>577.66200000000003</v>
      </c>
      <c r="C714" s="363">
        <v>34998.434866000003</v>
      </c>
      <c r="D714" s="364">
        <v>0</v>
      </c>
      <c r="E714" s="364">
        <v>0</v>
      </c>
      <c r="F714" s="239">
        <f t="shared" si="205"/>
        <v>577.66200000000003</v>
      </c>
      <c r="G714" s="239">
        <f t="shared" si="206"/>
        <v>34998.434866000003</v>
      </c>
      <c r="H714" s="216">
        <f>'09-2022'!P720</f>
        <v>0</v>
      </c>
      <c r="I714" s="307">
        <f t="shared" si="207"/>
        <v>577.66200000000003</v>
      </c>
      <c r="J714" s="303">
        <f t="shared" si="208"/>
        <v>60.586354764550897</v>
      </c>
      <c r="K714" s="338">
        <v>5.3</v>
      </c>
      <c r="L714" s="308">
        <f t="shared" si="209"/>
        <v>63.22</v>
      </c>
      <c r="M714" s="303">
        <f t="shared" si="213"/>
        <v>0</v>
      </c>
      <c r="N714" s="303">
        <f t="shared" si="214"/>
        <v>22.532288138438037</v>
      </c>
      <c r="O714" s="303">
        <f t="shared" si="215"/>
        <v>0</v>
      </c>
      <c r="P714" s="303">
        <f t="shared" si="216"/>
        <v>0</v>
      </c>
      <c r="Q714" s="303">
        <f t="shared" si="217"/>
        <v>42.240747316848442</v>
      </c>
      <c r="R714" s="303">
        <f t="shared" si="210"/>
        <v>63.22</v>
      </c>
      <c r="S714" s="213">
        <f t="shared" si="211"/>
        <v>0</v>
      </c>
      <c r="T714" s="378">
        <f t="shared" si="212"/>
        <v>200</v>
      </c>
      <c r="U714" s="303">
        <f t="shared" si="200"/>
        <v>0</v>
      </c>
      <c r="V714" s="303">
        <f t="shared" si="201"/>
        <v>42.240747316848442</v>
      </c>
      <c r="W714" s="303">
        <f t="shared" si="202"/>
        <v>18.345607447702456</v>
      </c>
      <c r="X714" s="378">
        <f t="shared" si="203"/>
        <v>377.66200000000003</v>
      </c>
      <c r="Y714" s="379">
        <f t="shared" si="204"/>
        <v>6928.4387999142054</v>
      </c>
    </row>
    <row r="715" spans="1:25" ht="15" customHeight="1" x14ac:dyDescent="0.25">
      <c r="A715" s="202">
        <f>'09-2022'!A721</f>
        <v>44834.583333331611</v>
      </c>
      <c r="B715" s="362">
        <v>575.71399999999994</v>
      </c>
      <c r="C715" s="363">
        <v>34763.413769999999</v>
      </c>
      <c r="D715" s="364">
        <v>0</v>
      </c>
      <c r="E715" s="364">
        <v>0</v>
      </c>
      <c r="F715" s="239">
        <f t="shared" si="205"/>
        <v>575.71399999999994</v>
      </c>
      <c r="G715" s="239">
        <f t="shared" si="206"/>
        <v>34763.413769999999</v>
      </c>
      <c r="H715" s="216">
        <f>'09-2022'!P721</f>
        <v>0</v>
      </c>
      <c r="I715" s="307">
        <f t="shared" si="207"/>
        <v>575.71399999999994</v>
      </c>
      <c r="J715" s="303">
        <f t="shared" si="208"/>
        <v>60.383130808005369</v>
      </c>
      <c r="K715" s="338">
        <v>5.3</v>
      </c>
      <c r="L715" s="308">
        <f t="shared" si="209"/>
        <v>63.22</v>
      </c>
      <c r="M715" s="303">
        <f t="shared" si="213"/>
        <v>0</v>
      </c>
      <c r="N715" s="303">
        <f t="shared" si="214"/>
        <v>22.532288138438037</v>
      </c>
      <c r="O715" s="303">
        <f t="shared" si="215"/>
        <v>0</v>
      </c>
      <c r="P715" s="303">
        <f t="shared" si="216"/>
        <v>0</v>
      </c>
      <c r="Q715" s="303">
        <f t="shared" si="217"/>
        <v>42.240747316848442</v>
      </c>
      <c r="R715" s="303">
        <f t="shared" si="210"/>
        <v>63.22</v>
      </c>
      <c r="S715" s="213">
        <f t="shared" si="211"/>
        <v>0</v>
      </c>
      <c r="T715" s="378">
        <f t="shared" si="212"/>
        <v>200</v>
      </c>
      <c r="U715" s="303">
        <f t="shared" ref="U715:U725" si="218">IF(S715&lt;&gt;" ",S715*T715,0)</f>
        <v>0</v>
      </c>
      <c r="V715" s="303">
        <f t="shared" ref="V715:V725" si="219">MAX(N715:Q715)</f>
        <v>42.240747316848442</v>
      </c>
      <c r="W715" s="303">
        <f t="shared" ref="W715:W725" si="220">IF((J715-V715)&gt;0,J715-V715,0)</f>
        <v>18.142383491156927</v>
      </c>
      <c r="X715" s="378">
        <f t="shared" ref="X715:X725" si="221">IF(U715&lt;&gt;" ",I715-T715,0)</f>
        <v>375.71399999999994</v>
      </c>
      <c r="Y715" s="379">
        <f t="shared" ref="Y715:Y725" si="222">IF(W715&lt;&gt;" ",W715*X715,0)</f>
        <v>6816.347470996533</v>
      </c>
    </row>
    <row r="716" spans="1:25" ht="15" customHeight="1" x14ac:dyDescent="0.25">
      <c r="A716" s="202">
        <f>'09-2022'!A722</f>
        <v>44834.624999998276</v>
      </c>
      <c r="B716" s="362">
        <v>560.23</v>
      </c>
      <c r="C716" s="363">
        <v>33230.584309999998</v>
      </c>
      <c r="D716" s="364">
        <v>0</v>
      </c>
      <c r="E716" s="364">
        <v>0</v>
      </c>
      <c r="F716" s="239">
        <f t="shared" si="205"/>
        <v>560.23</v>
      </c>
      <c r="G716" s="239">
        <f t="shared" si="206"/>
        <v>33230.584309999998</v>
      </c>
      <c r="H716" s="216">
        <f>'09-2022'!P722</f>
        <v>0</v>
      </c>
      <c r="I716" s="307">
        <f t="shared" si="207"/>
        <v>560.23</v>
      </c>
      <c r="J716" s="303">
        <f t="shared" si="208"/>
        <v>59.315967209895931</v>
      </c>
      <c r="K716" s="338">
        <v>5.3</v>
      </c>
      <c r="L716" s="308">
        <f t="shared" si="209"/>
        <v>63.22</v>
      </c>
      <c r="M716" s="303">
        <f t="shared" si="213"/>
        <v>0</v>
      </c>
      <c r="N716" s="303">
        <f t="shared" si="214"/>
        <v>22.532288138438037</v>
      </c>
      <c r="O716" s="303">
        <f t="shared" si="215"/>
        <v>0</v>
      </c>
      <c r="P716" s="303">
        <f t="shared" si="216"/>
        <v>0</v>
      </c>
      <c r="Q716" s="303">
        <f t="shared" si="217"/>
        <v>42.240747316848442</v>
      </c>
      <c r="R716" s="303">
        <f t="shared" si="210"/>
        <v>63.22</v>
      </c>
      <c r="S716" s="213">
        <f t="shared" si="211"/>
        <v>0</v>
      </c>
      <c r="T716" s="378">
        <f t="shared" si="212"/>
        <v>200</v>
      </c>
      <c r="U716" s="303">
        <f t="shared" si="218"/>
        <v>0</v>
      </c>
      <c r="V716" s="303">
        <f t="shared" si="219"/>
        <v>42.240747316848442</v>
      </c>
      <c r="W716" s="303">
        <f t="shared" si="220"/>
        <v>17.075219893047489</v>
      </c>
      <c r="X716" s="378">
        <f t="shared" si="221"/>
        <v>360.23</v>
      </c>
      <c r="Y716" s="379">
        <f t="shared" si="222"/>
        <v>6151.006462072497</v>
      </c>
    </row>
    <row r="717" spans="1:25" ht="15" customHeight="1" x14ac:dyDescent="0.25">
      <c r="A717" s="202">
        <f>'09-2022'!A723</f>
        <v>44834.66666666494</v>
      </c>
      <c r="B717" s="362">
        <v>550.70699999999999</v>
      </c>
      <c r="C717" s="363">
        <v>33174.745388000003</v>
      </c>
      <c r="D717" s="364">
        <v>0</v>
      </c>
      <c r="E717" s="364">
        <v>0</v>
      </c>
      <c r="F717" s="239">
        <f t="shared" si="205"/>
        <v>550.70699999999999</v>
      </c>
      <c r="G717" s="239">
        <f t="shared" si="206"/>
        <v>33174.745388000003</v>
      </c>
      <c r="H717" s="216">
        <f>'09-2022'!P723</f>
        <v>0</v>
      </c>
      <c r="I717" s="307">
        <f t="shared" si="207"/>
        <v>550.70699999999999</v>
      </c>
      <c r="J717" s="303">
        <f t="shared" si="208"/>
        <v>60.240282742002556</v>
      </c>
      <c r="K717" s="338">
        <v>5.3</v>
      </c>
      <c r="L717" s="308">
        <f t="shared" si="209"/>
        <v>63.22</v>
      </c>
      <c r="M717" s="303">
        <f t="shared" si="213"/>
        <v>0</v>
      </c>
      <c r="N717" s="303">
        <f t="shared" si="214"/>
        <v>22.532288138438037</v>
      </c>
      <c r="O717" s="303">
        <f t="shared" si="215"/>
        <v>0</v>
      </c>
      <c r="P717" s="303">
        <f t="shared" si="216"/>
        <v>0</v>
      </c>
      <c r="Q717" s="303">
        <f t="shared" si="217"/>
        <v>42.240747316848442</v>
      </c>
      <c r="R717" s="303">
        <f t="shared" si="210"/>
        <v>63.22</v>
      </c>
      <c r="S717" s="213">
        <f t="shared" si="211"/>
        <v>0</v>
      </c>
      <c r="T717" s="378">
        <f t="shared" si="212"/>
        <v>200</v>
      </c>
      <c r="U717" s="303">
        <f t="shared" si="218"/>
        <v>0</v>
      </c>
      <c r="V717" s="303">
        <f t="shared" si="219"/>
        <v>42.240747316848442</v>
      </c>
      <c r="W717" s="303">
        <f t="shared" si="220"/>
        <v>17.999535425154114</v>
      </c>
      <c r="X717" s="378">
        <f t="shared" si="221"/>
        <v>350.70699999999999</v>
      </c>
      <c r="Y717" s="379">
        <f t="shared" si="222"/>
        <v>6312.5630703495235</v>
      </c>
    </row>
    <row r="718" spans="1:25" ht="15" customHeight="1" x14ac:dyDescent="0.25">
      <c r="A718" s="202">
        <f>'09-2022'!A724</f>
        <v>44834.708333331604</v>
      </c>
      <c r="B718" s="362">
        <v>557.6</v>
      </c>
      <c r="C718" s="363">
        <v>33561.944000000003</v>
      </c>
      <c r="D718" s="364">
        <v>1.5429999999999999</v>
      </c>
      <c r="E718" s="364">
        <v>92.873000000000005</v>
      </c>
      <c r="F718" s="239">
        <f t="shared" si="205"/>
        <v>556.05700000000002</v>
      </c>
      <c r="G718" s="239">
        <f t="shared" si="206"/>
        <v>33469.071000000004</v>
      </c>
      <c r="H718" s="216">
        <f>'09-2022'!P724</f>
        <v>0</v>
      </c>
      <c r="I718" s="307">
        <f t="shared" si="207"/>
        <v>556.05700000000002</v>
      </c>
      <c r="J718" s="303">
        <f t="shared" si="208"/>
        <v>60.190000305724055</v>
      </c>
      <c r="K718" s="338">
        <v>5.3</v>
      </c>
      <c r="L718" s="308">
        <f t="shared" si="209"/>
        <v>63.22</v>
      </c>
      <c r="M718" s="303">
        <f t="shared" si="213"/>
        <v>0</v>
      </c>
      <c r="N718" s="303">
        <f t="shared" si="214"/>
        <v>22.532288138438037</v>
      </c>
      <c r="O718" s="303">
        <f t="shared" si="215"/>
        <v>0</v>
      </c>
      <c r="P718" s="303">
        <f t="shared" si="216"/>
        <v>0</v>
      </c>
      <c r="Q718" s="303">
        <f t="shared" si="217"/>
        <v>42.240747316848442</v>
      </c>
      <c r="R718" s="303">
        <f t="shared" si="210"/>
        <v>63.22</v>
      </c>
      <c r="S718" s="213">
        <f t="shared" si="211"/>
        <v>0</v>
      </c>
      <c r="T718" s="378">
        <f t="shared" si="212"/>
        <v>200</v>
      </c>
      <c r="U718" s="303">
        <f t="shared" si="218"/>
        <v>0</v>
      </c>
      <c r="V718" s="303">
        <f t="shared" si="219"/>
        <v>42.240747316848442</v>
      </c>
      <c r="W718" s="303">
        <f t="shared" si="220"/>
        <v>17.949252988875614</v>
      </c>
      <c r="X718" s="378">
        <f t="shared" si="221"/>
        <v>356.05700000000002</v>
      </c>
      <c r="Y718" s="379">
        <f t="shared" si="222"/>
        <v>6390.9571714600843</v>
      </c>
    </row>
    <row r="719" spans="1:25" ht="15" customHeight="1" x14ac:dyDescent="0.25">
      <c r="A719" s="202">
        <f>'09-2022'!A725</f>
        <v>44834.749999998268</v>
      </c>
      <c r="B719" s="362">
        <v>548.9</v>
      </c>
      <c r="C719" s="363">
        <v>33971.421000000002</v>
      </c>
      <c r="D719" s="364">
        <v>2.5590000000000002</v>
      </c>
      <c r="E719" s="364">
        <v>158.37700000000001</v>
      </c>
      <c r="F719" s="239">
        <f t="shared" si="205"/>
        <v>546.34100000000001</v>
      </c>
      <c r="G719" s="239">
        <f t="shared" si="206"/>
        <v>33813.044000000002</v>
      </c>
      <c r="H719" s="216">
        <f>'09-2022'!P725</f>
        <v>0</v>
      </c>
      <c r="I719" s="307">
        <f t="shared" si="207"/>
        <v>546.34100000000001</v>
      </c>
      <c r="J719" s="303">
        <f t="shared" si="208"/>
        <v>61.889999103124239</v>
      </c>
      <c r="K719" s="338">
        <v>5.3</v>
      </c>
      <c r="L719" s="308">
        <f t="shared" si="209"/>
        <v>63.22</v>
      </c>
      <c r="M719" s="303">
        <f t="shared" si="213"/>
        <v>0</v>
      </c>
      <c r="N719" s="303">
        <f t="shared" si="214"/>
        <v>22.532288138438037</v>
      </c>
      <c r="O719" s="303">
        <f t="shared" si="215"/>
        <v>0</v>
      </c>
      <c r="P719" s="303">
        <f t="shared" si="216"/>
        <v>0</v>
      </c>
      <c r="Q719" s="303">
        <f t="shared" si="217"/>
        <v>42.240747316848442</v>
      </c>
      <c r="R719" s="303">
        <f t="shared" si="210"/>
        <v>63.22</v>
      </c>
      <c r="S719" s="213">
        <f t="shared" si="211"/>
        <v>0</v>
      </c>
      <c r="T719" s="378">
        <f t="shared" si="212"/>
        <v>200</v>
      </c>
      <c r="U719" s="303">
        <f t="shared" si="218"/>
        <v>0</v>
      </c>
      <c r="V719" s="303">
        <f t="shared" si="219"/>
        <v>42.240747316848442</v>
      </c>
      <c r="W719" s="303">
        <f t="shared" si="220"/>
        <v>19.649251786275798</v>
      </c>
      <c r="X719" s="378">
        <f t="shared" si="221"/>
        <v>346.34100000000001</v>
      </c>
      <c r="Y719" s="379">
        <f t="shared" si="222"/>
        <v>6805.341512910546</v>
      </c>
    </row>
    <row r="720" spans="1:25" ht="15" customHeight="1" x14ac:dyDescent="0.25">
      <c r="A720" s="202">
        <f>'09-2022'!A726</f>
        <v>44834.791666664933</v>
      </c>
      <c r="B720" s="362">
        <v>549.06900000000007</v>
      </c>
      <c r="C720" s="363">
        <v>33622.733630999996</v>
      </c>
      <c r="D720" s="364">
        <v>0</v>
      </c>
      <c r="E720" s="364">
        <v>0</v>
      </c>
      <c r="F720" s="239">
        <f t="shared" si="205"/>
        <v>549.06900000000007</v>
      </c>
      <c r="G720" s="239">
        <f t="shared" si="206"/>
        <v>33622.733630999996</v>
      </c>
      <c r="H720" s="216">
        <f>'09-2022'!P726</f>
        <v>0</v>
      </c>
      <c r="I720" s="307">
        <f t="shared" si="207"/>
        <v>549.06900000000007</v>
      </c>
      <c r="J720" s="303">
        <f t="shared" si="208"/>
        <v>61.235898641154371</v>
      </c>
      <c r="K720" s="338">
        <v>5.3</v>
      </c>
      <c r="L720" s="308">
        <f t="shared" si="209"/>
        <v>63.22</v>
      </c>
      <c r="M720" s="303">
        <f t="shared" si="213"/>
        <v>0</v>
      </c>
      <c r="N720" s="303">
        <f t="shared" si="214"/>
        <v>22.532288138438037</v>
      </c>
      <c r="O720" s="303">
        <f t="shared" si="215"/>
        <v>0</v>
      </c>
      <c r="P720" s="303">
        <f t="shared" si="216"/>
        <v>0</v>
      </c>
      <c r="Q720" s="303">
        <f t="shared" si="217"/>
        <v>42.240747316848442</v>
      </c>
      <c r="R720" s="303">
        <f t="shared" si="210"/>
        <v>63.22</v>
      </c>
      <c r="S720" s="213">
        <f t="shared" si="211"/>
        <v>0</v>
      </c>
      <c r="T720" s="378">
        <f t="shared" si="212"/>
        <v>200</v>
      </c>
      <c r="U720" s="303">
        <f t="shared" si="218"/>
        <v>0</v>
      </c>
      <c r="V720" s="303">
        <f t="shared" si="219"/>
        <v>42.240747316848442</v>
      </c>
      <c r="W720" s="303">
        <f t="shared" si="220"/>
        <v>18.99515132430593</v>
      </c>
      <c r="X720" s="378">
        <f t="shared" si="221"/>
        <v>349.06900000000007</v>
      </c>
      <c r="Y720" s="379">
        <f t="shared" si="222"/>
        <v>6630.618477624148</v>
      </c>
    </row>
    <row r="721" spans="1:25" ht="15" customHeight="1" x14ac:dyDescent="0.25">
      <c r="A721" s="202">
        <f>'09-2022'!A727</f>
        <v>44834.833333331597</v>
      </c>
      <c r="B721" s="362">
        <v>575.17100000000005</v>
      </c>
      <c r="C721" s="363">
        <v>35442.157660999997</v>
      </c>
      <c r="D721" s="364">
        <v>0</v>
      </c>
      <c r="E721" s="364">
        <v>0</v>
      </c>
      <c r="F721" s="239">
        <f t="shared" si="205"/>
        <v>575.17100000000005</v>
      </c>
      <c r="G721" s="239">
        <f t="shared" si="206"/>
        <v>35442.157660999997</v>
      </c>
      <c r="H721" s="216">
        <f>'09-2022'!P727</f>
        <v>0</v>
      </c>
      <c r="I721" s="307">
        <f t="shared" si="207"/>
        <v>575.17100000000005</v>
      </c>
      <c r="J721" s="303">
        <f t="shared" si="208"/>
        <v>61.620209748057526</v>
      </c>
      <c r="K721" s="338">
        <v>5.3</v>
      </c>
      <c r="L721" s="308">
        <f t="shared" si="209"/>
        <v>63.22</v>
      </c>
      <c r="M721" s="303">
        <f t="shared" si="213"/>
        <v>0</v>
      </c>
      <c r="N721" s="303">
        <f t="shared" si="214"/>
        <v>22.532288138438037</v>
      </c>
      <c r="O721" s="303">
        <f t="shared" si="215"/>
        <v>0</v>
      </c>
      <c r="P721" s="303">
        <f t="shared" si="216"/>
        <v>0</v>
      </c>
      <c r="Q721" s="303">
        <f t="shared" si="217"/>
        <v>42.240747316848442</v>
      </c>
      <c r="R721" s="303">
        <f t="shared" si="210"/>
        <v>63.22</v>
      </c>
      <c r="S721" s="213">
        <f t="shared" si="211"/>
        <v>0</v>
      </c>
      <c r="T721" s="378">
        <f t="shared" si="212"/>
        <v>200</v>
      </c>
      <c r="U721" s="303">
        <f t="shared" si="218"/>
        <v>0</v>
      </c>
      <c r="V721" s="303">
        <f t="shared" si="219"/>
        <v>42.240747316848442</v>
      </c>
      <c r="W721" s="303">
        <f t="shared" si="220"/>
        <v>19.379462431209085</v>
      </c>
      <c r="X721" s="378">
        <f t="shared" si="221"/>
        <v>375.17100000000005</v>
      </c>
      <c r="Y721" s="379">
        <f t="shared" si="222"/>
        <v>7270.6122997791445</v>
      </c>
    </row>
    <row r="722" spans="1:25" ht="15" customHeight="1" x14ac:dyDescent="0.25">
      <c r="A722" s="202">
        <f>'09-2022'!A728</f>
        <v>44834.874999998261</v>
      </c>
      <c r="B722" s="362">
        <v>570.49900000000002</v>
      </c>
      <c r="C722" s="363">
        <v>31947.888078</v>
      </c>
      <c r="D722" s="364">
        <v>0</v>
      </c>
      <c r="E722" s="364">
        <v>0</v>
      </c>
      <c r="F722" s="239">
        <f t="shared" si="205"/>
        <v>570.49900000000002</v>
      </c>
      <c r="G722" s="239">
        <f t="shared" si="206"/>
        <v>31947.888078</v>
      </c>
      <c r="H722" s="216">
        <f>'09-2022'!P728</f>
        <v>0</v>
      </c>
      <c r="I722" s="307">
        <f t="shared" si="207"/>
        <v>570.49900000000002</v>
      </c>
      <c r="J722" s="303">
        <f t="shared" si="208"/>
        <v>55.999901977041148</v>
      </c>
      <c r="K722" s="338">
        <v>5.3</v>
      </c>
      <c r="L722" s="308">
        <f t="shared" si="209"/>
        <v>63.22</v>
      </c>
      <c r="M722" s="303">
        <f t="shared" si="213"/>
        <v>0</v>
      </c>
      <c r="N722" s="303">
        <f t="shared" si="214"/>
        <v>22.532288138438037</v>
      </c>
      <c r="O722" s="303">
        <f t="shared" si="215"/>
        <v>0</v>
      </c>
      <c r="P722" s="303">
        <f t="shared" si="216"/>
        <v>0</v>
      </c>
      <c r="Q722" s="303">
        <f t="shared" si="217"/>
        <v>42.240747316848442</v>
      </c>
      <c r="R722" s="303">
        <f t="shared" si="210"/>
        <v>63.22</v>
      </c>
      <c r="S722" s="213">
        <f t="shared" si="211"/>
        <v>0</v>
      </c>
      <c r="T722" s="378">
        <f t="shared" si="212"/>
        <v>200</v>
      </c>
      <c r="U722" s="303">
        <f t="shared" si="218"/>
        <v>0</v>
      </c>
      <c r="V722" s="303">
        <f t="shared" si="219"/>
        <v>42.240747316848442</v>
      </c>
      <c r="W722" s="303">
        <f t="shared" si="220"/>
        <v>13.759154660192706</v>
      </c>
      <c r="X722" s="378">
        <f t="shared" si="221"/>
        <v>370.49900000000002</v>
      </c>
      <c r="Y722" s="379">
        <f t="shared" si="222"/>
        <v>5097.7530424467377</v>
      </c>
    </row>
    <row r="723" spans="1:25" ht="15" customHeight="1" x14ac:dyDescent="0.25">
      <c r="A723" s="202">
        <f>'09-2022'!A729</f>
        <v>44834.916666664925</v>
      </c>
      <c r="B723" s="362">
        <v>559.14700000000005</v>
      </c>
      <c r="C723" s="363">
        <v>27627.191025</v>
      </c>
      <c r="D723" s="364">
        <v>0</v>
      </c>
      <c r="E723" s="364">
        <v>0</v>
      </c>
      <c r="F723" s="239">
        <f t="shared" si="205"/>
        <v>559.14700000000005</v>
      </c>
      <c r="G723" s="239">
        <f t="shared" si="206"/>
        <v>27627.191025</v>
      </c>
      <c r="H723" s="216">
        <f>'09-2022'!P729</f>
        <v>0</v>
      </c>
      <c r="I723" s="307">
        <f t="shared" si="207"/>
        <v>559.14700000000005</v>
      </c>
      <c r="J723" s="303">
        <f t="shared" si="208"/>
        <v>49.409530990955865</v>
      </c>
      <c r="K723" s="338">
        <v>5.3</v>
      </c>
      <c r="L723" s="308">
        <f t="shared" si="209"/>
        <v>63.22</v>
      </c>
      <c r="M723" s="303">
        <f t="shared" si="213"/>
        <v>0</v>
      </c>
      <c r="N723" s="303">
        <f t="shared" si="214"/>
        <v>22.532288138438037</v>
      </c>
      <c r="O723" s="303">
        <f t="shared" si="215"/>
        <v>0</v>
      </c>
      <c r="P723" s="303">
        <f t="shared" si="216"/>
        <v>0</v>
      </c>
      <c r="Q723" s="303">
        <f t="shared" si="217"/>
        <v>42.240747316848442</v>
      </c>
      <c r="R723" s="303">
        <f t="shared" si="210"/>
        <v>63.22</v>
      </c>
      <c r="S723" s="213">
        <f t="shared" si="211"/>
        <v>0</v>
      </c>
      <c r="T723" s="378">
        <f t="shared" si="212"/>
        <v>200</v>
      </c>
      <c r="U723" s="303">
        <f t="shared" si="218"/>
        <v>0</v>
      </c>
      <c r="V723" s="303">
        <f t="shared" si="219"/>
        <v>42.240747316848442</v>
      </c>
      <c r="W723" s="303">
        <f t="shared" si="220"/>
        <v>7.1687836741074236</v>
      </c>
      <c r="X723" s="378">
        <f t="shared" si="221"/>
        <v>359.14700000000005</v>
      </c>
      <c r="Y723" s="379">
        <f t="shared" si="222"/>
        <v>2574.6471502046593</v>
      </c>
    </row>
    <row r="724" spans="1:25" ht="15" customHeight="1" x14ac:dyDescent="0.25">
      <c r="A724" s="202">
        <f>'09-2022'!A730</f>
        <v>44834.95833333159</v>
      </c>
      <c r="B724" s="362">
        <v>560.23</v>
      </c>
      <c r="C724" s="363">
        <v>26422.601150000002</v>
      </c>
      <c r="D724" s="364">
        <v>0</v>
      </c>
      <c r="E724" s="364">
        <v>0</v>
      </c>
      <c r="F724" s="239">
        <f t="shared" si="205"/>
        <v>560.23</v>
      </c>
      <c r="G724" s="239">
        <f t="shared" si="206"/>
        <v>26422.601150000002</v>
      </c>
      <c r="H724" s="216">
        <f>'09-2022'!P730</f>
        <v>0</v>
      </c>
      <c r="I724" s="307">
        <f t="shared" si="207"/>
        <v>560.23</v>
      </c>
      <c r="J724" s="303">
        <f t="shared" si="208"/>
        <v>47.163845474180249</v>
      </c>
      <c r="K724" s="338">
        <v>5.3</v>
      </c>
      <c r="L724" s="308">
        <f t="shared" si="209"/>
        <v>63.22</v>
      </c>
      <c r="M724" s="303">
        <f t="shared" si="213"/>
        <v>0</v>
      </c>
      <c r="N724" s="303">
        <f t="shared" si="214"/>
        <v>22.532288138438037</v>
      </c>
      <c r="O724" s="303">
        <f t="shared" si="215"/>
        <v>0</v>
      </c>
      <c r="P724" s="303">
        <f t="shared" si="216"/>
        <v>0</v>
      </c>
      <c r="Q724" s="303">
        <f t="shared" si="217"/>
        <v>42.240747316848442</v>
      </c>
      <c r="R724" s="303">
        <f t="shared" si="210"/>
        <v>63.22</v>
      </c>
      <c r="S724" s="213">
        <f t="shared" si="211"/>
        <v>0</v>
      </c>
      <c r="T724" s="378">
        <f t="shared" si="212"/>
        <v>200</v>
      </c>
      <c r="U724" s="303">
        <f t="shared" si="218"/>
        <v>0</v>
      </c>
      <c r="V724" s="303">
        <f t="shared" si="219"/>
        <v>42.240747316848442</v>
      </c>
      <c r="W724" s="303">
        <f t="shared" si="220"/>
        <v>4.9230981573318076</v>
      </c>
      <c r="X724" s="378">
        <f t="shared" si="221"/>
        <v>360.23</v>
      </c>
      <c r="Y724" s="379">
        <f t="shared" si="222"/>
        <v>1773.4476492156371</v>
      </c>
    </row>
    <row r="725" spans="1:25" ht="15" customHeight="1" x14ac:dyDescent="0.25">
      <c r="A725" s="202">
        <f>'09-2022'!A731</f>
        <v>44834.999999998254</v>
      </c>
      <c r="B725" s="362">
        <v>537.68299999999999</v>
      </c>
      <c r="C725" s="363">
        <v>22914.041429000001</v>
      </c>
      <c r="D725" s="364">
        <v>0</v>
      </c>
      <c r="E725" s="364">
        <v>0</v>
      </c>
      <c r="F725" s="239">
        <f t="shared" si="205"/>
        <v>537.68299999999999</v>
      </c>
      <c r="G725" s="239">
        <f t="shared" si="206"/>
        <v>22914.041429000001</v>
      </c>
      <c r="H725" s="216">
        <f>'09-2022'!P731</f>
        <v>0</v>
      </c>
      <c r="I725" s="307">
        <f t="shared" si="207"/>
        <v>537.68299999999999</v>
      </c>
      <c r="J725" s="303">
        <f t="shared" si="208"/>
        <v>42.616265399873164</v>
      </c>
      <c r="K725" s="338">
        <v>5.3</v>
      </c>
      <c r="L725" s="308">
        <f t="shared" si="209"/>
        <v>63.22</v>
      </c>
      <c r="M725" s="303">
        <f t="shared" si="213"/>
        <v>0</v>
      </c>
      <c r="N725" s="303">
        <f t="shared" si="214"/>
        <v>22.532288138438037</v>
      </c>
      <c r="O725" s="303">
        <f t="shared" si="215"/>
        <v>0</v>
      </c>
      <c r="P725" s="303">
        <f t="shared" si="216"/>
        <v>0</v>
      </c>
      <c r="Q725" s="303">
        <f t="shared" si="217"/>
        <v>42.240747316848442</v>
      </c>
      <c r="R725" s="303">
        <f t="shared" si="210"/>
        <v>63.22</v>
      </c>
      <c r="S725" s="213">
        <f t="shared" si="211"/>
        <v>0</v>
      </c>
      <c r="T725" s="378">
        <f t="shared" si="212"/>
        <v>200</v>
      </c>
      <c r="U725" s="303">
        <f t="shared" si="218"/>
        <v>0</v>
      </c>
      <c r="V725" s="303">
        <f t="shared" si="219"/>
        <v>42.240747316848442</v>
      </c>
      <c r="W725" s="303">
        <f t="shared" si="220"/>
        <v>0.37551808302472267</v>
      </c>
      <c r="X725" s="378">
        <f t="shared" si="221"/>
        <v>337.68299999999999</v>
      </c>
      <c r="Y725" s="379">
        <f t="shared" si="222"/>
        <v>126.80607283003742</v>
      </c>
    </row>
    <row r="726" spans="1:25" s="93" customFormat="1" x14ac:dyDescent="0.25">
      <c r="A726" s="285"/>
      <c r="B726" s="286">
        <f t="shared" ref="B726:J726" si="223">SUM(B6:B725)</f>
        <v>302096.32799999986</v>
      </c>
      <c r="C726" s="286">
        <f t="shared" si="223"/>
        <v>23758378.736151002</v>
      </c>
      <c r="D726" s="286">
        <f t="shared" si="223"/>
        <v>7011.2690000000002</v>
      </c>
      <c r="E726" s="286">
        <f t="shared" si="223"/>
        <v>556560.8189999999</v>
      </c>
      <c r="F726" s="286">
        <f t="shared" si="223"/>
        <v>295085.05899999966</v>
      </c>
      <c r="G726" s="287">
        <f t="shared" si="223"/>
        <v>23201817.917150989</v>
      </c>
      <c r="H726" s="287">
        <f t="shared" si="223"/>
        <v>0</v>
      </c>
      <c r="I726" s="309">
        <f t="shared" si="223"/>
        <v>295085.05899999966</v>
      </c>
      <c r="J726" s="309">
        <f t="shared" si="223"/>
        <v>55964.093786997772</v>
      </c>
      <c r="K726" s="310"/>
      <c r="L726" s="309">
        <f t="shared" ref="L726:Q726" si="224">SUM(L6:L725)</f>
        <v>59301.312000000325</v>
      </c>
      <c r="M726" s="288">
        <f t="shared" si="224"/>
        <v>0</v>
      </c>
      <c r="N726" s="288">
        <f t="shared" si="224"/>
        <v>16223.24745967546</v>
      </c>
      <c r="O726" s="288">
        <f t="shared" si="224"/>
        <v>0</v>
      </c>
      <c r="P726" s="288">
        <f t="shared" si="224"/>
        <v>0</v>
      </c>
      <c r="Q726" s="288">
        <f t="shared" si="224"/>
        <v>30413.338068131146</v>
      </c>
      <c r="R726" s="289">
        <f t="shared" ref="R726" si="225">MAX(L726:Q726)</f>
        <v>59301.312000000325</v>
      </c>
      <c r="S726" s="288">
        <f>SUM(S6:S725)</f>
        <v>5837.367855459881</v>
      </c>
      <c r="T726" s="382"/>
      <c r="U726" s="381">
        <f>SUM(U6:U725)</f>
        <v>1167473.5710919756</v>
      </c>
      <c r="Y726" s="380">
        <f>SUM(Y6:Y725)</f>
        <v>5723234.5697273696</v>
      </c>
    </row>
    <row r="727" spans="1:25" x14ac:dyDescent="0.25">
      <c r="A727" s="202"/>
      <c r="G727" s="241"/>
    </row>
    <row r="728" spans="1:25" x14ac:dyDescent="0.25">
      <c r="A728" s="202"/>
      <c r="F728" s="217" t="s">
        <v>193</v>
      </c>
      <c r="G728" s="241"/>
    </row>
    <row r="729" spans="1:25" x14ac:dyDescent="0.25">
      <c r="A729" s="202"/>
      <c r="F729" s="218"/>
      <c r="G729" s="242" t="s">
        <v>194</v>
      </c>
      <c r="H729" s="219"/>
      <c r="I729" s="311"/>
      <c r="J729" s="312"/>
      <c r="K729" s="332" t="s">
        <v>195</v>
      </c>
      <c r="L729" s="331" t="s">
        <v>252</v>
      </c>
      <c r="M729" s="220"/>
      <c r="S729" s="221"/>
      <c r="T729" s="240"/>
      <c r="U729" s="221"/>
    </row>
    <row r="730" spans="1:25" x14ac:dyDescent="0.25">
      <c r="A730" s="202"/>
      <c r="F730" s="238"/>
      <c r="G730" s="222">
        <f>G726/F726</f>
        <v>78.627559103732921</v>
      </c>
      <c r="H730" s="243"/>
      <c r="I730" s="313"/>
      <c r="J730" s="314"/>
      <c r="K730" s="315">
        <f>MIN(K6:K725)</f>
        <v>4.92</v>
      </c>
      <c r="L730" s="316">
        <f>IF(AND(MONTH($A$2)&gt;5,MONTH($A$2)&lt;9),(K730*10800*0.75)/1000,(K730*10400*0.75)/1000)</f>
        <v>38.375999999999998</v>
      </c>
      <c r="M730" s="369" t="s">
        <v>197</v>
      </c>
      <c r="S730" s="221"/>
      <c r="T730" s="240"/>
      <c r="U730" s="221"/>
    </row>
    <row r="731" spans="1:25" x14ac:dyDescent="0.25">
      <c r="A731" s="202"/>
      <c r="F731" s="223"/>
      <c r="G731" s="221"/>
      <c r="H731" s="224"/>
      <c r="I731" s="317"/>
      <c r="J731" s="314"/>
      <c r="K731" s="318"/>
      <c r="L731" s="319" t="s">
        <v>196</v>
      </c>
      <c r="M731" s="225"/>
    </row>
    <row r="732" spans="1:25" x14ac:dyDescent="0.25">
      <c r="A732" s="202"/>
      <c r="F732" s="226"/>
      <c r="G732" s="227"/>
      <c r="H732" s="228"/>
      <c r="I732" s="320"/>
      <c r="J732" s="321"/>
      <c r="K732" s="322"/>
      <c r="L732" s="323">
        <f>G730-L730</f>
        <v>40.251559103732923</v>
      </c>
      <c r="M732" s="229" t="str">
        <f>IF(L732&lt;0,"PUE calc not applicable","PUE calc is applicable")</f>
        <v>PUE calc is applicable</v>
      </c>
    </row>
    <row r="734" spans="1:25" x14ac:dyDescent="0.25">
      <c r="A734" s="208"/>
    </row>
    <row r="735" spans="1:25" ht="12.75" x14ac:dyDescent="0.2">
      <c r="A735" s="208"/>
      <c r="B735" s="204"/>
      <c r="C735" s="204"/>
      <c r="D735" s="204"/>
      <c r="E735" s="204"/>
      <c r="F735" s="204"/>
      <c r="G735" s="204"/>
    </row>
    <row r="737" spans="1:11" ht="12.75" x14ac:dyDescent="0.2">
      <c r="A737" s="208"/>
      <c r="D737" s="208"/>
      <c r="E737" s="208"/>
      <c r="H737" s="208"/>
      <c r="I737" s="270"/>
    </row>
    <row r="738" spans="1:11" ht="12.75" x14ac:dyDescent="0.2">
      <c r="A738" s="208"/>
      <c r="D738" s="208"/>
      <c r="E738" s="208"/>
      <c r="H738" s="208"/>
      <c r="I738" s="270"/>
    </row>
    <row r="739" spans="1:11" ht="12.75" x14ac:dyDescent="0.2">
      <c r="A739" s="208"/>
      <c r="D739" s="208"/>
      <c r="E739" s="208"/>
      <c r="H739" s="208"/>
      <c r="I739" s="270"/>
    </row>
    <row r="740" spans="1:11" ht="12.75" x14ac:dyDescent="0.2">
      <c r="A740" s="208"/>
      <c r="D740" s="208"/>
      <c r="E740" s="208"/>
      <c r="H740" s="208"/>
      <c r="I740" s="270"/>
    </row>
    <row r="741" spans="1:11" ht="12.75" x14ac:dyDescent="0.2">
      <c r="A741" s="208"/>
      <c r="D741" s="208"/>
      <c r="E741" s="208"/>
      <c r="H741" s="208"/>
      <c r="I741" s="270"/>
    </row>
    <row r="742" spans="1:11" ht="12.75" x14ac:dyDescent="0.2">
      <c r="A742" s="208"/>
      <c r="D742" s="208"/>
      <c r="E742" s="208"/>
      <c r="H742" s="208"/>
      <c r="I742" s="270"/>
    </row>
    <row r="743" spans="1:11" ht="12.75" x14ac:dyDescent="0.2">
      <c r="A743" s="208"/>
      <c r="D743" s="208"/>
      <c r="E743" s="208"/>
      <c r="H743" s="208"/>
      <c r="I743" s="270"/>
    </row>
    <row r="744" spans="1:11" ht="12.75" x14ac:dyDescent="0.2">
      <c r="A744" s="208"/>
      <c r="D744" s="208"/>
      <c r="E744" s="208"/>
      <c r="H744" s="208"/>
      <c r="I744" s="270"/>
      <c r="K744" s="270"/>
    </row>
    <row r="745" spans="1:11" ht="12.75" x14ac:dyDescent="0.2">
      <c r="A745" s="208"/>
      <c r="D745" s="208"/>
      <c r="E745" s="208"/>
      <c r="H745" s="208"/>
      <c r="I745" s="270"/>
      <c r="K745" s="270"/>
    </row>
    <row r="746" spans="1:11" ht="12.75" x14ac:dyDescent="0.2">
      <c r="A746" s="208"/>
      <c r="D746" s="208"/>
      <c r="E746" s="208"/>
      <c r="H746" s="208"/>
      <c r="I746" s="270"/>
      <c r="K746" s="270"/>
    </row>
    <row r="747" spans="1:11" ht="12.75" x14ac:dyDescent="0.2">
      <c r="A747" s="208"/>
      <c r="D747" s="208"/>
      <c r="E747" s="208"/>
      <c r="H747" s="208"/>
      <c r="I747" s="270"/>
      <c r="K747" s="270"/>
    </row>
    <row r="748" spans="1:11" ht="12.75" x14ac:dyDescent="0.2">
      <c r="A748" s="208"/>
      <c r="D748" s="208"/>
      <c r="E748" s="208"/>
      <c r="H748" s="208"/>
      <c r="I748" s="270"/>
      <c r="K748" s="270"/>
    </row>
    <row r="749" spans="1:11" ht="12.75" x14ac:dyDescent="0.2">
      <c r="A749" s="208"/>
      <c r="D749" s="208"/>
      <c r="E749" s="208"/>
      <c r="H749" s="208"/>
      <c r="I749" s="270"/>
      <c r="K749" s="270"/>
    </row>
    <row r="750" spans="1:11" ht="12.75" x14ac:dyDescent="0.2">
      <c r="A750" s="208"/>
      <c r="D750" s="208"/>
      <c r="E750" s="208"/>
      <c r="H750" s="208"/>
      <c r="I750" s="270"/>
      <c r="K750" s="270"/>
    </row>
    <row r="751" spans="1:11" ht="12.75" x14ac:dyDescent="0.2">
      <c r="A751" s="208"/>
      <c r="D751" s="208"/>
      <c r="E751" s="208"/>
      <c r="H751" s="208"/>
      <c r="I751" s="270"/>
      <c r="K751" s="270"/>
    </row>
    <row r="752" spans="1:11" ht="12.75" x14ac:dyDescent="0.2">
      <c r="A752" s="208"/>
      <c r="D752" s="208"/>
      <c r="E752" s="208"/>
      <c r="H752" s="208"/>
      <c r="I752" s="270"/>
      <c r="K752" s="270"/>
    </row>
    <row r="753" spans="1:11" ht="12.75" x14ac:dyDescent="0.2">
      <c r="A753" s="208"/>
      <c r="D753" s="208"/>
      <c r="E753" s="208"/>
      <c r="H753" s="208"/>
      <c r="I753" s="270"/>
      <c r="K753" s="270"/>
    </row>
    <row r="754" spans="1:11" ht="12.75" x14ac:dyDescent="0.2">
      <c r="A754" s="208"/>
      <c r="D754" s="208"/>
      <c r="E754" s="208"/>
      <c r="H754" s="208"/>
      <c r="I754" s="270"/>
      <c r="K754" s="270"/>
    </row>
    <row r="755" spans="1:11" ht="12.75" x14ac:dyDescent="0.2">
      <c r="A755" s="208"/>
      <c r="D755" s="208"/>
      <c r="E755" s="208"/>
      <c r="H755" s="208"/>
      <c r="I755" s="270"/>
      <c r="K755" s="270"/>
    </row>
    <row r="756" spans="1:11" ht="12.75" x14ac:dyDescent="0.2">
      <c r="A756" s="208"/>
      <c r="D756" s="208"/>
      <c r="E756" s="208"/>
      <c r="H756" s="208"/>
      <c r="I756" s="270"/>
      <c r="K756" s="270"/>
    </row>
    <row r="758" spans="1:11" ht="12.75" x14ac:dyDescent="0.2">
      <c r="A758" s="208"/>
      <c r="D758" s="208"/>
      <c r="E758" s="208"/>
      <c r="H758" s="208"/>
      <c r="I758" s="270"/>
      <c r="K758" s="270"/>
    </row>
    <row r="759" spans="1:11" ht="12.75" x14ac:dyDescent="0.2">
      <c r="A759" s="208"/>
      <c r="D759" s="208"/>
      <c r="E759" s="208"/>
      <c r="H759" s="208"/>
      <c r="I759" s="270"/>
      <c r="K759" s="270"/>
    </row>
  </sheetData>
  <autoFilter ref="B5:G732"/>
  <mergeCells count="4">
    <mergeCell ref="M1:Q1"/>
    <mergeCell ref="B4:C4"/>
    <mergeCell ref="D4:E4"/>
    <mergeCell ref="F4:G4"/>
  </mergeCells>
  <conditionalFormatting sqref="S6:S725">
    <cfRule type="containsText" dxfId="1" priority="1" stopIfTrue="1" operator="containsText" text="Y">
      <formula>NOT(ISERROR(SEARCH("Y",S6)))</formula>
    </cfRule>
  </conditionalFormatting>
  <pageMargins left="0.25" right="0.25" top="0.75" bottom="0.75" header="0.3" footer="0.3"/>
  <pageSetup scale="50" orientation="landscape" r:id="rId1"/>
  <headerFooter>
    <oddHeader>&amp;RKPSC Case No. 2023-00008
KIUC's First Set of Data Requests
Dated October 26, 2023
Item No. 3
Attachment 5
Page &amp;P of  &amp;N</oddHeader>
    <oddFooter>&amp;LPUE Calculation - September 2022&amp;R
TAB 1 of 7: &amp;A</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V721"/>
  <sheetViews>
    <sheetView zoomScaleNormal="100" zoomScalePageLayoutView="70" workbookViewId="0">
      <selection sqref="A1:XFD1"/>
    </sheetView>
  </sheetViews>
  <sheetFormatPr defaultColWidth="9.140625" defaultRowHeight="12.75" x14ac:dyDescent="0.2"/>
  <cols>
    <col min="1" max="2" width="18.85546875" style="175" bestFit="1" customWidth="1"/>
    <col min="3" max="3" width="22.42578125" style="175" bestFit="1" customWidth="1"/>
    <col min="4" max="4" width="9.28515625" style="179" bestFit="1" customWidth="1"/>
    <col min="5" max="5" width="9.5703125" style="175" bestFit="1" customWidth="1"/>
    <col min="6" max="6" width="16.42578125" style="175" bestFit="1" customWidth="1"/>
    <col min="7" max="7" width="18.140625" style="175" bestFit="1" customWidth="1"/>
    <col min="8" max="8" width="9.140625" style="175"/>
    <col min="9" max="9" width="10" style="175" bestFit="1" customWidth="1"/>
    <col min="10" max="10" width="9" style="334" bestFit="1" customWidth="1"/>
    <col min="11" max="11" width="11.28515625" style="334" bestFit="1" customWidth="1"/>
    <col min="12" max="12" width="10.5703125" style="334" bestFit="1" customWidth="1"/>
    <col min="13" max="13" width="11.5703125" style="334" customWidth="1"/>
    <col min="14" max="14" width="9" style="175" bestFit="1" customWidth="1"/>
    <col min="15" max="15" width="8.28515625" style="175" bestFit="1" customWidth="1"/>
    <col min="16" max="16" width="9.140625" style="175"/>
    <col min="17" max="17" width="10" style="175" bestFit="1" customWidth="1"/>
    <col min="18" max="18" width="8.28515625" style="175" bestFit="1" customWidth="1"/>
    <col min="19" max="19" width="11.28515625" style="175" bestFit="1" customWidth="1"/>
    <col min="20" max="20" width="10.5703125" style="175" bestFit="1" customWidth="1"/>
    <col min="21" max="21" width="11.5703125" style="175" customWidth="1"/>
    <col min="22" max="22" width="7" style="175" bestFit="1" customWidth="1"/>
    <col min="23" max="16384" width="9.140625" style="175"/>
  </cols>
  <sheetData>
    <row r="1" spans="1:22" s="205" customFormat="1" ht="38.25" x14ac:dyDescent="0.2">
      <c r="A1" s="334" t="s">
        <v>110</v>
      </c>
      <c r="B1" s="334" t="s">
        <v>151</v>
      </c>
      <c r="C1" s="334" t="s">
        <v>71</v>
      </c>
      <c r="D1" s="334" t="s">
        <v>152</v>
      </c>
      <c r="E1" s="334" t="s">
        <v>153</v>
      </c>
      <c r="F1" s="334" t="s">
        <v>154</v>
      </c>
      <c r="G1" s="334" t="s">
        <v>232</v>
      </c>
      <c r="I1" s="370" t="s">
        <v>173</v>
      </c>
      <c r="J1" s="371" t="s">
        <v>174</v>
      </c>
      <c r="K1" s="371" t="s">
        <v>172</v>
      </c>
      <c r="L1" s="372" t="s">
        <v>181</v>
      </c>
      <c r="M1" s="373" t="s">
        <v>182</v>
      </c>
      <c r="N1" s="374" t="s">
        <v>11</v>
      </c>
      <c r="O1" s="374" t="s">
        <v>187</v>
      </c>
      <c r="Q1" s="370" t="s">
        <v>173</v>
      </c>
      <c r="R1" s="371" t="s">
        <v>198</v>
      </c>
      <c r="S1" s="371" t="s">
        <v>200</v>
      </c>
      <c r="T1" s="372" t="s">
        <v>199</v>
      </c>
      <c r="U1" s="373" t="s">
        <v>201</v>
      </c>
      <c r="V1" s="374" t="s">
        <v>11</v>
      </c>
    </row>
    <row r="2" spans="1:22" x14ac:dyDescent="0.2">
      <c r="A2" s="345" t="s">
        <v>244</v>
      </c>
      <c r="B2" s="345" t="s">
        <v>244</v>
      </c>
      <c r="C2" s="346">
        <v>44805.0416778125</v>
      </c>
      <c r="D2" s="208">
        <v>554.57100000000003</v>
      </c>
      <c r="E2" s="345" t="s">
        <v>245</v>
      </c>
      <c r="F2" s="345" t="s">
        <v>246</v>
      </c>
      <c r="G2" s="345" t="s">
        <v>254</v>
      </c>
      <c r="H2" s="205"/>
      <c r="J2" s="208">
        <v>541.35</v>
      </c>
      <c r="K2" s="208">
        <v>7.21</v>
      </c>
      <c r="L2" s="208">
        <v>5.2</v>
      </c>
      <c r="M2" s="208">
        <v>1.35</v>
      </c>
      <c r="N2" s="194">
        <f>SUM(J2:M2)</f>
        <v>555.11000000000013</v>
      </c>
      <c r="O2" s="193">
        <f>D2-N2</f>
        <v>-0.53900000000010095</v>
      </c>
      <c r="Q2" s="206"/>
      <c r="R2" s="208">
        <v>7.7</v>
      </c>
      <c r="S2" s="208">
        <v>0.1</v>
      </c>
      <c r="T2" s="208">
        <v>0.12</v>
      </c>
      <c r="U2" s="208">
        <v>0.03</v>
      </c>
      <c r="V2" s="194">
        <f t="shared" ref="V2:V65" si="0">SUM(R2:U2)</f>
        <v>7.95</v>
      </c>
    </row>
    <row r="3" spans="1:22" x14ac:dyDescent="0.2">
      <c r="A3" s="345" t="s">
        <v>244</v>
      </c>
      <c r="B3" s="345" t="s">
        <v>244</v>
      </c>
      <c r="C3" s="346">
        <v>44805.083344479164</v>
      </c>
      <c r="D3" s="208">
        <v>526.38499999999999</v>
      </c>
      <c r="E3" s="345" t="s">
        <v>245</v>
      </c>
      <c r="F3" s="345" t="s">
        <v>246</v>
      </c>
      <c r="G3" s="345" t="s">
        <v>255</v>
      </c>
      <c r="H3" s="205"/>
      <c r="J3" s="208">
        <v>512.96</v>
      </c>
      <c r="K3" s="208">
        <v>7.04</v>
      </c>
      <c r="L3" s="208">
        <v>5.19</v>
      </c>
      <c r="M3" s="208">
        <v>1.35</v>
      </c>
      <c r="N3" s="194">
        <f t="shared" ref="N3:N66" si="1">SUM(J3:M3)</f>
        <v>526.54000000000008</v>
      </c>
      <c r="O3" s="193">
        <f t="shared" ref="O3:O66" si="2">D3-N3</f>
        <v>-0.1550000000000864</v>
      </c>
      <c r="Q3" s="206"/>
      <c r="R3" s="208">
        <v>7.19</v>
      </c>
      <c r="S3" s="208">
        <v>0.1</v>
      </c>
      <c r="T3" s="208">
        <v>0.11</v>
      </c>
      <c r="U3" s="208">
        <v>0.03</v>
      </c>
      <c r="V3" s="194">
        <f t="shared" si="0"/>
        <v>7.4300000000000006</v>
      </c>
    </row>
    <row r="4" spans="1:22" x14ac:dyDescent="0.2">
      <c r="A4" s="345" t="s">
        <v>244</v>
      </c>
      <c r="B4" s="345" t="s">
        <v>244</v>
      </c>
      <c r="C4" s="346">
        <v>44805.125011145836</v>
      </c>
      <c r="D4" s="208">
        <v>515.28399999999999</v>
      </c>
      <c r="E4" s="345" t="s">
        <v>245</v>
      </c>
      <c r="F4" s="345" t="s">
        <v>246</v>
      </c>
      <c r="G4" s="345" t="s">
        <v>255</v>
      </c>
      <c r="H4" s="205"/>
      <c r="J4" s="208">
        <v>502.08</v>
      </c>
      <c r="K4" s="208">
        <v>6.82</v>
      </c>
      <c r="L4" s="208">
        <v>5.19</v>
      </c>
      <c r="M4" s="208">
        <v>1.36</v>
      </c>
      <c r="N4" s="194">
        <f t="shared" si="1"/>
        <v>515.45000000000005</v>
      </c>
      <c r="O4" s="193">
        <f t="shared" si="2"/>
        <v>-0.16600000000005366</v>
      </c>
      <c r="Q4" s="206"/>
      <c r="R4" s="208">
        <v>6.71</v>
      </c>
      <c r="S4" s="208">
        <v>0.09</v>
      </c>
      <c r="T4" s="208">
        <v>0.11</v>
      </c>
      <c r="U4" s="208">
        <v>0.03</v>
      </c>
      <c r="V4" s="194">
        <f t="shared" si="0"/>
        <v>6.94</v>
      </c>
    </row>
    <row r="5" spans="1:22" x14ac:dyDescent="0.2">
      <c r="A5" s="345" t="s">
        <v>244</v>
      </c>
      <c r="B5" s="345" t="s">
        <v>244</v>
      </c>
      <c r="C5" s="346">
        <v>44805.1666778125</v>
      </c>
      <c r="D5" s="208">
        <v>508.42700000000002</v>
      </c>
      <c r="E5" s="345" t="s">
        <v>245</v>
      </c>
      <c r="F5" s="345" t="s">
        <v>246</v>
      </c>
      <c r="G5" s="345" t="s">
        <v>255</v>
      </c>
      <c r="H5" s="205"/>
      <c r="J5" s="208">
        <v>495.23</v>
      </c>
      <c r="K5" s="208">
        <v>6.64</v>
      </c>
      <c r="L5" s="208">
        <v>5.2</v>
      </c>
      <c r="M5" s="208">
        <v>1.37</v>
      </c>
      <c r="N5" s="194">
        <f t="shared" si="1"/>
        <v>508.44</v>
      </c>
      <c r="O5" s="193">
        <f t="shared" si="2"/>
        <v>-1.2999999999976808E-2</v>
      </c>
      <c r="Q5" s="206"/>
      <c r="R5" s="208">
        <v>6.6</v>
      </c>
      <c r="S5" s="208">
        <v>0.09</v>
      </c>
      <c r="T5" s="208">
        <v>0.11</v>
      </c>
      <c r="U5" s="208">
        <v>0.03</v>
      </c>
      <c r="V5" s="194">
        <f t="shared" si="0"/>
        <v>6.83</v>
      </c>
    </row>
    <row r="6" spans="1:22" x14ac:dyDescent="0.2">
      <c r="A6" s="345" t="s">
        <v>244</v>
      </c>
      <c r="B6" s="345" t="s">
        <v>244</v>
      </c>
      <c r="C6" s="346">
        <v>44805.208344479164</v>
      </c>
      <c r="D6" s="208">
        <v>509.79300000000001</v>
      </c>
      <c r="E6" s="345" t="s">
        <v>245</v>
      </c>
      <c r="F6" s="345" t="s">
        <v>246</v>
      </c>
      <c r="G6" s="345" t="s">
        <v>255</v>
      </c>
      <c r="H6" s="205"/>
      <c r="J6" s="208">
        <v>496.5</v>
      </c>
      <c r="K6" s="208">
        <v>6.92</v>
      </c>
      <c r="L6" s="208">
        <v>5.22</v>
      </c>
      <c r="M6" s="208">
        <v>1.36</v>
      </c>
      <c r="N6" s="194">
        <f t="shared" si="1"/>
        <v>510.00000000000006</v>
      </c>
      <c r="O6" s="193">
        <f t="shared" si="2"/>
        <v>-0.20700000000005048</v>
      </c>
      <c r="Q6" s="206"/>
      <c r="R6" s="208">
        <v>6.8</v>
      </c>
      <c r="S6" s="208">
        <v>0.1</v>
      </c>
      <c r="T6" s="208">
        <v>0.11</v>
      </c>
      <c r="U6" s="208">
        <v>0.03</v>
      </c>
      <c r="V6" s="194">
        <f t="shared" si="0"/>
        <v>7.04</v>
      </c>
    </row>
    <row r="7" spans="1:22" x14ac:dyDescent="0.2">
      <c r="A7" s="345" t="s">
        <v>244</v>
      </c>
      <c r="B7" s="345" t="s">
        <v>244</v>
      </c>
      <c r="C7" s="346">
        <v>44805.250011145836</v>
      </c>
      <c r="D7" s="208">
        <v>522.25800000000004</v>
      </c>
      <c r="E7" s="345" t="s">
        <v>245</v>
      </c>
      <c r="F7" s="345" t="s">
        <v>246</v>
      </c>
      <c r="G7" s="345" t="s">
        <v>255</v>
      </c>
      <c r="H7" s="205"/>
      <c r="J7" s="208">
        <v>508.26</v>
      </c>
      <c r="K7" s="208">
        <v>7.42</v>
      </c>
      <c r="L7" s="208">
        <v>5.22</v>
      </c>
      <c r="M7" s="208">
        <v>1.36</v>
      </c>
      <c r="N7" s="194">
        <f t="shared" si="1"/>
        <v>522.26</v>
      </c>
      <c r="O7" s="193">
        <f t="shared" si="2"/>
        <v>-1.9999999999527063E-3</v>
      </c>
      <c r="Q7" s="206"/>
      <c r="R7" s="208">
        <v>7.28</v>
      </c>
      <c r="S7" s="208">
        <v>0.11</v>
      </c>
      <c r="T7" s="208">
        <v>0.12</v>
      </c>
      <c r="U7" s="208">
        <v>0.03</v>
      </c>
      <c r="V7" s="194">
        <f t="shared" si="0"/>
        <v>7.5400000000000009</v>
      </c>
    </row>
    <row r="8" spans="1:22" x14ac:dyDescent="0.2">
      <c r="A8" s="345" t="s">
        <v>244</v>
      </c>
      <c r="B8" s="345" t="s">
        <v>244</v>
      </c>
      <c r="C8" s="346">
        <v>44805.2916778125</v>
      </c>
      <c r="D8" s="208">
        <v>555.85699999999997</v>
      </c>
      <c r="E8" s="345" t="s">
        <v>245</v>
      </c>
      <c r="F8" s="345" t="s">
        <v>246</v>
      </c>
      <c r="G8" s="345" t="s">
        <v>255</v>
      </c>
      <c r="H8" s="205"/>
      <c r="J8" s="208">
        <v>541.13</v>
      </c>
      <c r="K8" s="208">
        <v>8.01</v>
      </c>
      <c r="L8" s="208">
        <v>5.2</v>
      </c>
      <c r="M8" s="208">
        <v>1.36</v>
      </c>
      <c r="N8" s="194">
        <f t="shared" si="1"/>
        <v>555.70000000000005</v>
      </c>
      <c r="O8" s="193">
        <f t="shared" si="2"/>
        <v>0.15699999999992542</v>
      </c>
      <c r="Q8" s="206"/>
      <c r="R8" s="208">
        <v>8.08</v>
      </c>
      <c r="S8" s="208">
        <v>0.12</v>
      </c>
      <c r="T8" s="208">
        <v>0.12</v>
      </c>
      <c r="U8" s="208">
        <v>0.03</v>
      </c>
      <c r="V8" s="194">
        <f t="shared" si="0"/>
        <v>8.3499999999999979</v>
      </c>
    </row>
    <row r="9" spans="1:22" x14ac:dyDescent="0.2">
      <c r="A9" s="345" t="s">
        <v>244</v>
      </c>
      <c r="B9" s="345" t="s">
        <v>244</v>
      </c>
      <c r="C9" s="346">
        <v>44805.333344479164</v>
      </c>
      <c r="D9" s="208">
        <v>569.44500000000005</v>
      </c>
      <c r="E9" s="345" t="s">
        <v>245</v>
      </c>
      <c r="F9" s="345" t="s">
        <v>246</v>
      </c>
      <c r="G9" s="345" t="s">
        <v>255</v>
      </c>
      <c r="H9" s="205"/>
      <c r="J9" s="208">
        <v>554.76</v>
      </c>
      <c r="K9" s="208">
        <v>8.18</v>
      </c>
      <c r="L9" s="208">
        <v>5.18</v>
      </c>
      <c r="M9" s="208">
        <v>1.36</v>
      </c>
      <c r="N9" s="194">
        <f t="shared" si="1"/>
        <v>569.4799999999999</v>
      </c>
      <c r="O9" s="193">
        <f t="shared" si="2"/>
        <v>-3.4999999999854481E-2</v>
      </c>
      <c r="Q9" s="206"/>
      <c r="R9" s="208">
        <v>7.98</v>
      </c>
      <c r="S9" s="208">
        <v>0.12</v>
      </c>
      <c r="T9" s="208">
        <v>0.11</v>
      </c>
      <c r="U9" s="208">
        <v>0.03</v>
      </c>
      <c r="V9" s="194">
        <f t="shared" si="0"/>
        <v>8.2399999999999984</v>
      </c>
    </row>
    <row r="10" spans="1:22" x14ac:dyDescent="0.2">
      <c r="A10" s="345" t="s">
        <v>244</v>
      </c>
      <c r="B10" s="345" t="s">
        <v>244</v>
      </c>
      <c r="C10" s="346">
        <v>44805.375011145836</v>
      </c>
      <c r="D10" s="208">
        <v>583.298</v>
      </c>
      <c r="E10" s="345" t="s">
        <v>245</v>
      </c>
      <c r="F10" s="345" t="s">
        <v>246</v>
      </c>
      <c r="G10" s="345" t="s">
        <v>255</v>
      </c>
      <c r="H10" s="205"/>
      <c r="J10" s="208">
        <v>567.88</v>
      </c>
      <c r="K10" s="208">
        <v>8.7200000000000006</v>
      </c>
      <c r="L10" s="208">
        <v>5.19</v>
      </c>
      <c r="M10" s="208">
        <v>1.36</v>
      </c>
      <c r="N10" s="194">
        <f t="shared" si="1"/>
        <v>583.15000000000009</v>
      </c>
      <c r="O10" s="193">
        <f t="shared" si="2"/>
        <v>0.14799999999991087</v>
      </c>
      <c r="Q10" s="206"/>
      <c r="R10" s="208">
        <v>7.96</v>
      </c>
      <c r="S10" s="208">
        <v>0.12</v>
      </c>
      <c r="T10" s="208">
        <v>0.11</v>
      </c>
      <c r="U10" s="208">
        <v>0.03</v>
      </c>
      <c r="V10" s="194">
        <f t="shared" si="0"/>
        <v>8.2199999999999989</v>
      </c>
    </row>
    <row r="11" spans="1:22" x14ac:dyDescent="0.2">
      <c r="A11" s="345" t="s">
        <v>244</v>
      </c>
      <c r="B11" s="345" t="s">
        <v>244</v>
      </c>
      <c r="C11" s="346">
        <v>44805.4166778125</v>
      </c>
      <c r="D11" s="208">
        <v>606.20399999999995</v>
      </c>
      <c r="E11" s="345" t="s">
        <v>245</v>
      </c>
      <c r="F11" s="345" t="s">
        <v>246</v>
      </c>
      <c r="G11" s="345" t="s">
        <v>255</v>
      </c>
      <c r="H11" s="205"/>
      <c r="J11" s="208">
        <v>589.97</v>
      </c>
      <c r="K11" s="208">
        <v>9</v>
      </c>
      <c r="L11" s="208">
        <v>5.18</v>
      </c>
      <c r="M11" s="208">
        <v>1.37</v>
      </c>
      <c r="N11" s="194">
        <f t="shared" si="1"/>
        <v>605.52</v>
      </c>
      <c r="O11" s="193">
        <f t="shared" si="2"/>
        <v>0.68399999999996908</v>
      </c>
      <c r="Q11" s="206"/>
      <c r="R11" s="208">
        <v>8.67</v>
      </c>
      <c r="S11" s="208">
        <v>0.13</v>
      </c>
      <c r="T11" s="208">
        <v>0.11</v>
      </c>
      <c r="U11" s="208">
        <v>0.03</v>
      </c>
      <c r="V11" s="194">
        <f t="shared" si="0"/>
        <v>8.94</v>
      </c>
    </row>
    <row r="12" spans="1:22" x14ac:dyDescent="0.2">
      <c r="A12" s="345" t="s">
        <v>244</v>
      </c>
      <c r="B12" s="345" t="s">
        <v>244</v>
      </c>
      <c r="C12" s="346">
        <v>44805.458344479164</v>
      </c>
      <c r="D12" s="208">
        <v>638.548</v>
      </c>
      <c r="E12" s="345" t="s">
        <v>245</v>
      </c>
      <c r="F12" s="345" t="s">
        <v>246</v>
      </c>
      <c r="G12" s="345" t="s">
        <v>255</v>
      </c>
      <c r="H12" s="205"/>
      <c r="J12" s="208">
        <v>620.59</v>
      </c>
      <c r="K12" s="208">
        <v>9.69</v>
      </c>
      <c r="L12" s="208">
        <v>5.72</v>
      </c>
      <c r="M12" s="208">
        <v>1.36</v>
      </c>
      <c r="N12" s="194">
        <f t="shared" si="1"/>
        <v>637.36000000000013</v>
      </c>
      <c r="O12" s="193">
        <f t="shared" si="2"/>
        <v>1.1879999999998745</v>
      </c>
      <c r="Q12" s="206"/>
      <c r="R12" s="208">
        <v>9.44</v>
      </c>
      <c r="S12" s="208">
        <v>0.15</v>
      </c>
      <c r="T12" s="208">
        <v>0.12</v>
      </c>
      <c r="U12" s="208">
        <v>0.03</v>
      </c>
      <c r="V12" s="194">
        <f t="shared" si="0"/>
        <v>9.7399999999999984</v>
      </c>
    </row>
    <row r="13" spans="1:22" x14ac:dyDescent="0.2">
      <c r="A13" s="345" t="s">
        <v>244</v>
      </c>
      <c r="B13" s="345" t="s">
        <v>244</v>
      </c>
      <c r="C13" s="346">
        <v>44805.500011145836</v>
      </c>
      <c r="D13" s="208">
        <v>675.35400000000004</v>
      </c>
      <c r="E13" s="345" t="s">
        <v>245</v>
      </c>
      <c r="F13" s="345" t="s">
        <v>246</v>
      </c>
      <c r="G13" s="345" t="s">
        <v>255</v>
      </c>
      <c r="H13" s="205"/>
      <c r="J13" s="208">
        <v>655.82</v>
      </c>
      <c r="K13" s="208">
        <v>10.42</v>
      </c>
      <c r="L13" s="208">
        <v>6.27</v>
      </c>
      <c r="M13" s="208">
        <v>1.37</v>
      </c>
      <c r="N13" s="194">
        <f t="shared" si="1"/>
        <v>673.88</v>
      </c>
      <c r="O13" s="193">
        <f t="shared" si="2"/>
        <v>1.4740000000000464</v>
      </c>
      <c r="Q13" s="206"/>
      <c r="R13" s="208">
        <v>10.43</v>
      </c>
      <c r="S13" s="208">
        <v>0.17</v>
      </c>
      <c r="T13" s="208">
        <v>0.14000000000000001</v>
      </c>
      <c r="U13" s="208">
        <v>0.03</v>
      </c>
      <c r="V13" s="194">
        <f t="shared" si="0"/>
        <v>10.77</v>
      </c>
    </row>
    <row r="14" spans="1:22" x14ac:dyDescent="0.2">
      <c r="A14" s="345" t="s">
        <v>244</v>
      </c>
      <c r="B14" s="345" t="s">
        <v>244</v>
      </c>
      <c r="C14" s="346">
        <v>44805.5416778125</v>
      </c>
      <c r="D14" s="208">
        <v>724.85400000000004</v>
      </c>
      <c r="E14" s="345" t="s">
        <v>245</v>
      </c>
      <c r="F14" s="345" t="s">
        <v>246</v>
      </c>
      <c r="G14" s="345" t="s">
        <v>255</v>
      </c>
      <c r="H14" s="205"/>
      <c r="J14" s="208">
        <v>701.94</v>
      </c>
      <c r="K14" s="208">
        <v>10.44</v>
      </c>
      <c r="L14" s="208">
        <v>6.21</v>
      </c>
      <c r="M14" s="208">
        <v>1.35</v>
      </c>
      <c r="N14" s="194">
        <f t="shared" si="1"/>
        <v>719.94000000000017</v>
      </c>
      <c r="O14" s="193">
        <f t="shared" si="2"/>
        <v>4.9139999999998736</v>
      </c>
      <c r="Q14" s="206"/>
      <c r="R14" s="208">
        <v>12.05</v>
      </c>
      <c r="S14" s="208">
        <v>0.18</v>
      </c>
      <c r="T14" s="208">
        <v>0.15</v>
      </c>
      <c r="U14" s="208">
        <v>0.03</v>
      </c>
      <c r="V14" s="194">
        <f t="shared" si="0"/>
        <v>12.41</v>
      </c>
    </row>
    <row r="15" spans="1:22" x14ac:dyDescent="0.2">
      <c r="A15" s="345" t="s">
        <v>244</v>
      </c>
      <c r="B15" s="345" t="s">
        <v>244</v>
      </c>
      <c r="C15" s="346">
        <v>44805.583344479164</v>
      </c>
      <c r="D15" s="208">
        <v>758.88099999999997</v>
      </c>
      <c r="E15" s="345" t="s">
        <v>245</v>
      </c>
      <c r="F15" s="345" t="s">
        <v>246</v>
      </c>
      <c r="G15" s="345" t="s">
        <v>255</v>
      </c>
      <c r="H15" s="205"/>
      <c r="J15" s="208">
        <v>737.98</v>
      </c>
      <c r="K15" s="208">
        <v>11.19</v>
      </c>
      <c r="L15" s="208">
        <v>6.28</v>
      </c>
      <c r="M15" s="208">
        <v>1.35</v>
      </c>
      <c r="N15" s="194">
        <f t="shared" si="1"/>
        <v>756.80000000000007</v>
      </c>
      <c r="O15" s="193">
        <f t="shared" si="2"/>
        <v>2.0809999999999036</v>
      </c>
      <c r="Q15" s="206"/>
      <c r="R15" s="208">
        <v>13.4</v>
      </c>
      <c r="S15" s="208">
        <v>0.2</v>
      </c>
      <c r="T15" s="208">
        <v>0.16</v>
      </c>
      <c r="U15" s="208">
        <v>0.03</v>
      </c>
      <c r="V15" s="194">
        <f t="shared" si="0"/>
        <v>13.79</v>
      </c>
    </row>
    <row r="16" spans="1:22" x14ac:dyDescent="0.2">
      <c r="A16" s="345" t="s">
        <v>244</v>
      </c>
      <c r="B16" s="345" t="s">
        <v>244</v>
      </c>
      <c r="C16" s="346">
        <v>44805.625011145836</v>
      </c>
      <c r="D16" s="208">
        <v>795.10699999999997</v>
      </c>
      <c r="E16" s="345" t="s">
        <v>245</v>
      </c>
      <c r="F16" s="345" t="s">
        <v>246</v>
      </c>
      <c r="G16" s="345" t="s">
        <v>255</v>
      </c>
      <c r="H16" s="205"/>
      <c r="J16" s="208">
        <v>774</v>
      </c>
      <c r="K16" s="208">
        <v>11.63</v>
      </c>
      <c r="L16" s="208">
        <v>6.19</v>
      </c>
      <c r="M16" s="208">
        <v>1.35</v>
      </c>
      <c r="N16" s="194">
        <f t="shared" si="1"/>
        <v>793.17000000000007</v>
      </c>
      <c r="O16" s="193">
        <f t="shared" si="2"/>
        <v>1.9369999999998981</v>
      </c>
      <c r="Q16" s="206"/>
      <c r="R16" s="208">
        <v>13.6</v>
      </c>
      <c r="S16" s="208">
        <v>0.2</v>
      </c>
      <c r="T16" s="208">
        <v>0.15</v>
      </c>
      <c r="U16" s="208">
        <v>0.03</v>
      </c>
      <c r="V16" s="194">
        <f t="shared" si="0"/>
        <v>13.979999999999999</v>
      </c>
    </row>
    <row r="17" spans="1:22" x14ac:dyDescent="0.2">
      <c r="A17" s="345" t="s">
        <v>244</v>
      </c>
      <c r="B17" s="345" t="s">
        <v>244</v>
      </c>
      <c r="C17" s="346">
        <v>44805.6666778125</v>
      </c>
      <c r="D17" s="208">
        <v>815.92</v>
      </c>
      <c r="E17" s="345" t="s">
        <v>245</v>
      </c>
      <c r="F17" s="345" t="s">
        <v>246</v>
      </c>
      <c r="G17" s="345" t="s">
        <v>255</v>
      </c>
      <c r="H17" s="205"/>
      <c r="J17" s="208">
        <v>794.35</v>
      </c>
      <c r="K17" s="208">
        <v>11.84</v>
      </c>
      <c r="L17" s="208">
        <v>6.15</v>
      </c>
      <c r="M17" s="208">
        <v>1.35</v>
      </c>
      <c r="N17" s="194">
        <f t="shared" si="1"/>
        <v>813.69</v>
      </c>
      <c r="O17" s="193">
        <f t="shared" si="2"/>
        <v>2.2299999999999045</v>
      </c>
      <c r="Q17" s="206"/>
      <c r="R17" s="208">
        <v>14.78</v>
      </c>
      <c r="S17" s="208">
        <v>0.22</v>
      </c>
      <c r="T17" s="208">
        <v>0.16</v>
      </c>
      <c r="U17" s="208">
        <v>0.03</v>
      </c>
      <c r="V17" s="194">
        <f t="shared" si="0"/>
        <v>15.19</v>
      </c>
    </row>
    <row r="18" spans="1:22" x14ac:dyDescent="0.2">
      <c r="A18" s="345" t="s">
        <v>244</v>
      </c>
      <c r="B18" s="345" t="s">
        <v>244</v>
      </c>
      <c r="C18" s="346">
        <v>44805.708344479164</v>
      </c>
      <c r="D18" s="208">
        <v>822.221</v>
      </c>
      <c r="E18" s="345" t="s">
        <v>245</v>
      </c>
      <c r="F18" s="345" t="s">
        <v>246</v>
      </c>
      <c r="G18" s="345" t="s">
        <v>255</v>
      </c>
      <c r="H18" s="205"/>
      <c r="J18" s="208">
        <v>801.03</v>
      </c>
      <c r="K18" s="208">
        <v>12.18</v>
      </c>
      <c r="L18" s="208">
        <v>5.66</v>
      </c>
      <c r="M18" s="208">
        <v>1.35</v>
      </c>
      <c r="N18" s="194">
        <f t="shared" si="1"/>
        <v>820.21999999999991</v>
      </c>
      <c r="O18" s="193">
        <f t="shared" si="2"/>
        <v>2.00100000000009</v>
      </c>
      <c r="Q18" s="206"/>
      <c r="R18" s="208">
        <v>13.99</v>
      </c>
      <c r="S18" s="208">
        <v>0.21</v>
      </c>
      <c r="T18" s="208">
        <v>0.14000000000000001</v>
      </c>
      <c r="U18" s="208">
        <v>0.03</v>
      </c>
      <c r="V18" s="194">
        <f t="shared" si="0"/>
        <v>14.370000000000001</v>
      </c>
    </row>
    <row r="19" spans="1:22" x14ac:dyDescent="0.2">
      <c r="A19" s="345" t="s">
        <v>244</v>
      </c>
      <c r="B19" s="345" t="s">
        <v>244</v>
      </c>
      <c r="C19" s="346">
        <v>44805.750011145836</v>
      </c>
      <c r="D19" s="208">
        <v>810.63599999999997</v>
      </c>
      <c r="E19" s="345" t="s">
        <v>245</v>
      </c>
      <c r="F19" s="345" t="s">
        <v>246</v>
      </c>
      <c r="G19" s="345" t="s">
        <v>255</v>
      </c>
      <c r="H19" s="205"/>
      <c r="J19" s="208">
        <v>789.66</v>
      </c>
      <c r="K19" s="208">
        <v>12.02</v>
      </c>
      <c r="L19" s="208">
        <v>6.04</v>
      </c>
      <c r="M19" s="208">
        <v>1.34</v>
      </c>
      <c r="N19" s="194">
        <f t="shared" si="1"/>
        <v>809.06</v>
      </c>
      <c r="O19" s="193">
        <f t="shared" si="2"/>
        <v>1.5760000000000218</v>
      </c>
      <c r="Q19" s="206"/>
      <c r="R19" s="208">
        <v>13.69</v>
      </c>
      <c r="S19" s="208">
        <v>0.21</v>
      </c>
      <c r="T19" s="208">
        <v>0.15</v>
      </c>
      <c r="U19" s="208">
        <v>0.03</v>
      </c>
      <c r="V19" s="194">
        <f t="shared" si="0"/>
        <v>14.08</v>
      </c>
    </row>
    <row r="20" spans="1:22" x14ac:dyDescent="0.2">
      <c r="A20" s="345" t="s">
        <v>244</v>
      </c>
      <c r="B20" s="345" t="s">
        <v>244</v>
      </c>
      <c r="C20" s="346">
        <v>44805.7916778125</v>
      </c>
      <c r="D20" s="208">
        <v>787.00900000000001</v>
      </c>
      <c r="E20" s="345" t="s">
        <v>245</v>
      </c>
      <c r="F20" s="345" t="s">
        <v>246</v>
      </c>
      <c r="G20" s="345" t="s">
        <v>255</v>
      </c>
      <c r="H20" s="205"/>
      <c r="J20" s="208">
        <v>765.81</v>
      </c>
      <c r="K20" s="208">
        <v>11.97</v>
      </c>
      <c r="L20" s="208">
        <v>6.01</v>
      </c>
      <c r="M20" s="208">
        <v>1.35</v>
      </c>
      <c r="N20" s="194">
        <f t="shared" si="1"/>
        <v>785.14</v>
      </c>
      <c r="O20" s="193">
        <f t="shared" si="2"/>
        <v>1.8690000000000282</v>
      </c>
      <c r="Q20" s="206"/>
      <c r="R20" s="208">
        <v>13.1</v>
      </c>
      <c r="S20" s="208">
        <v>0.2</v>
      </c>
      <c r="T20" s="208">
        <v>0.14000000000000001</v>
      </c>
      <c r="U20" s="208">
        <v>0.03</v>
      </c>
      <c r="V20" s="194">
        <f t="shared" si="0"/>
        <v>13.469999999999999</v>
      </c>
    </row>
    <row r="21" spans="1:22" x14ac:dyDescent="0.2">
      <c r="A21" s="345" t="s">
        <v>244</v>
      </c>
      <c r="B21" s="345" t="s">
        <v>244</v>
      </c>
      <c r="C21" s="346">
        <v>44805.833344479164</v>
      </c>
      <c r="D21" s="208">
        <v>752.52</v>
      </c>
      <c r="E21" s="345" t="s">
        <v>245</v>
      </c>
      <c r="F21" s="345" t="s">
        <v>246</v>
      </c>
      <c r="G21" s="345" t="s">
        <v>255</v>
      </c>
      <c r="H21" s="205"/>
      <c r="J21" s="208">
        <v>732.12</v>
      </c>
      <c r="K21" s="208">
        <v>11.36</v>
      </c>
      <c r="L21" s="208">
        <v>6.02</v>
      </c>
      <c r="M21" s="208">
        <v>1.34</v>
      </c>
      <c r="N21" s="194">
        <f t="shared" si="1"/>
        <v>750.84</v>
      </c>
      <c r="O21" s="193">
        <f t="shared" si="2"/>
        <v>1.67999999999995</v>
      </c>
      <c r="Q21" s="206"/>
      <c r="R21" s="208">
        <v>12.11</v>
      </c>
      <c r="S21" s="208">
        <v>0.19</v>
      </c>
      <c r="T21" s="208">
        <v>0.14000000000000001</v>
      </c>
      <c r="U21" s="208">
        <v>0.03</v>
      </c>
      <c r="V21" s="194">
        <f t="shared" si="0"/>
        <v>12.469999999999999</v>
      </c>
    </row>
    <row r="22" spans="1:22" x14ac:dyDescent="0.2">
      <c r="A22" s="345" t="s">
        <v>244</v>
      </c>
      <c r="B22" s="345" t="s">
        <v>244</v>
      </c>
      <c r="C22" s="346">
        <v>44805.875011145836</v>
      </c>
      <c r="D22" s="208">
        <v>728.04899999999998</v>
      </c>
      <c r="E22" s="345" t="s">
        <v>245</v>
      </c>
      <c r="F22" s="345" t="s">
        <v>246</v>
      </c>
      <c r="G22" s="345" t="s">
        <v>255</v>
      </c>
      <c r="H22" s="205"/>
      <c r="J22" s="208">
        <v>709.24</v>
      </c>
      <c r="K22" s="208">
        <v>10.76</v>
      </c>
      <c r="L22" s="208">
        <v>6.06</v>
      </c>
      <c r="M22" s="208">
        <v>1.36</v>
      </c>
      <c r="N22" s="194">
        <f t="shared" si="1"/>
        <v>727.42</v>
      </c>
      <c r="O22" s="193">
        <f t="shared" si="2"/>
        <v>0.6290000000000191</v>
      </c>
      <c r="Q22" s="206"/>
      <c r="R22" s="208">
        <v>11.41</v>
      </c>
      <c r="S22" s="208">
        <v>0.17</v>
      </c>
      <c r="T22" s="208">
        <v>0.14000000000000001</v>
      </c>
      <c r="U22" s="208">
        <v>0.03</v>
      </c>
      <c r="V22" s="194">
        <f t="shared" si="0"/>
        <v>11.75</v>
      </c>
    </row>
    <row r="23" spans="1:22" x14ac:dyDescent="0.2">
      <c r="A23" s="345" t="s">
        <v>244</v>
      </c>
      <c r="B23" s="345" t="s">
        <v>244</v>
      </c>
      <c r="C23" s="346">
        <v>44805.9166778125</v>
      </c>
      <c r="D23" s="208">
        <v>702.38800000000003</v>
      </c>
      <c r="E23" s="345" t="s">
        <v>245</v>
      </c>
      <c r="F23" s="345" t="s">
        <v>246</v>
      </c>
      <c r="G23" s="345" t="s">
        <v>255</v>
      </c>
      <c r="H23" s="205"/>
      <c r="J23" s="208">
        <v>683.13</v>
      </c>
      <c r="K23" s="208">
        <v>10.23</v>
      </c>
      <c r="L23" s="208">
        <v>6.06</v>
      </c>
      <c r="M23" s="208">
        <v>1.34</v>
      </c>
      <c r="N23" s="194">
        <f t="shared" si="1"/>
        <v>700.76</v>
      </c>
      <c r="O23" s="193">
        <f t="shared" si="2"/>
        <v>1.6280000000000427</v>
      </c>
      <c r="Q23" s="206"/>
      <c r="R23" s="208">
        <v>10.64</v>
      </c>
      <c r="S23" s="208">
        <v>0.16</v>
      </c>
      <c r="T23" s="208">
        <v>0.14000000000000001</v>
      </c>
      <c r="U23" s="208">
        <v>0.03</v>
      </c>
      <c r="V23" s="194">
        <f t="shared" si="0"/>
        <v>10.97</v>
      </c>
    </row>
    <row r="24" spans="1:22" x14ac:dyDescent="0.2">
      <c r="A24" s="345" t="s">
        <v>244</v>
      </c>
      <c r="B24" s="345" t="s">
        <v>244</v>
      </c>
      <c r="C24" s="346">
        <v>44805.958344479164</v>
      </c>
      <c r="D24" s="208">
        <v>642.41399999999999</v>
      </c>
      <c r="E24" s="345" t="s">
        <v>245</v>
      </c>
      <c r="F24" s="345" t="s">
        <v>246</v>
      </c>
      <c r="G24" s="345" t="s">
        <v>255</v>
      </c>
      <c r="H24" s="205"/>
      <c r="J24" s="208">
        <v>624.54999999999995</v>
      </c>
      <c r="K24" s="208">
        <v>9.23</v>
      </c>
      <c r="L24" s="208">
        <v>6.08</v>
      </c>
      <c r="M24" s="208">
        <v>1.37</v>
      </c>
      <c r="N24" s="194">
        <f t="shared" si="1"/>
        <v>641.23</v>
      </c>
      <c r="O24" s="193">
        <f t="shared" si="2"/>
        <v>1.1839999999999691</v>
      </c>
      <c r="Q24" s="206"/>
      <c r="R24" s="208">
        <v>9.56</v>
      </c>
      <c r="S24" s="208">
        <v>0.14000000000000001</v>
      </c>
      <c r="T24" s="208">
        <v>0.14000000000000001</v>
      </c>
      <c r="U24" s="208">
        <v>0.03</v>
      </c>
      <c r="V24" s="194">
        <f t="shared" si="0"/>
        <v>9.870000000000001</v>
      </c>
    </row>
    <row r="25" spans="1:22" x14ac:dyDescent="0.2">
      <c r="A25" s="345" t="s">
        <v>244</v>
      </c>
      <c r="B25" s="345" t="s">
        <v>244</v>
      </c>
      <c r="C25" s="346">
        <v>44806.000011145836</v>
      </c>
      <c r="D25" s="208">
        <v>592.87900000000002</v>
      </c>
      <c r="E25" s="345" t="s">
        <v>245</v>
      </c>
      <c r="F25" s="345" t="s">
        <v>246</v>
      </c>
      <c r="G25" s="345" t="s">
        <v>255</v>
      </c>
      <c r="H25" s="205"/>
      <c r="J25" s="208">
        <v>576.12</v>
      </c>
      <c r="K25" s="208">
        <v>8.24</v>
      </c>
      <c r="L25" s="208">
        <v>6.08</v>
      </c>
      <c r="M25" s="208">
        <v>1.36</v>
      </c>
      <c r="N25" s="194">
        <f t="shared" si="1"/>
        <v>591.80000000000007</v>
      </c>
      <c r="O25" s="193">
        <f t="shared" si="2"/>
        <v>1.0789999999999509</v>
      </c>
      <c r="Q25" s="206"/>
      <c r="R25" s="208">
        <v>8.4600000000000009</v>
      </c>
      <c r="S25" s="208">
        <v>0.12</v>
      </c>
      <c r="T25" s="208">
        <v>0.13</v>
      </c>
      <c r="U25" s="208">
        <v>0.03</v>
      </c>
      <c r="V25" s="194">
        <f t="shared" si="0"/>
        <v>8.74</v>
      </c>
    </row>
    <row r="26" spans="1:22" x14ac:dyDescent="0.2">
      <c r="A26" s="345" t="s">
        <v>244</v>
      </c>
      <c r="B26" s="345" t="s">
        <v>244</v>
      </c>
      <c r="C26" s="346">
        <v>44806.0416778125</v>
      </c>
      <c r="D26" s="208">
        <v>556.65200000000004</v>
      </c>
      <c r="E26" s="345" t="s">
        <v>245</v>
      </c>
      <c r="F26" s="345" t="s">
        <v>246</v>
      </c>
      <c r="G26" s="345" t="s">
        <v>255</v>
      </c>
      <c r="H26" s="205"/>
      <c r="J26" s="208">
        <v>541.15</v>
      </c>
      <c r="K26" s="208">
        <v>7.56</v>
      </c>
      <c r="L26" s="208">
        <v>6.11</v>
      </c>
      <c r="M26" s="208">
        <v>1.35</v>
      </c>
      <c r="N26" s="194">
        <f t="shared" si="1"/>
        <v>556.16999999999996</v>
      </c>
      <c r="O26" s="193">
        <f t="shared" si="2"/>
        <v>0.48200000000008458</v>
      </c>
      <c r="Q26" s="206"/>
      <c r="R26" s="208">
        <v>7.99</v>
      </c>
      <c r="S26" s="208">
        <v>0.11</v>
      </c>
      <c r="T26" s="208">
        <v>0.14000000000000001</v>
      </c>
      <c r="U26" s="208">
        <v>0.03</v>
      </c>
      <c r="V26" s="194">
        <f t="shared" si="0"/>
        <v>8.27</v>
      </c>
    </row>
    <row r="27" spans="1:22" x14ac:dyDescent="0.2">
      <c r="A27" s="345" t="s">
        <v>244</v>
      </c>
      <c r="B27" s="345" t="s">
        <v>244</v>
      </c>
      <c r="C27" s="346">
        <v>44806.083344479164</v>
      </c>
      <c r="D27" s="208">
        <v>531.49400000000003</v>
      </c>
      <c r="E27" s="345" t="s">
        <v>245</v>
      </c>
      <c r="F27" s="345" t="s">
        <v>246</v>
      </c>
      <c r="G27" s="345" t="s">
        <v>255</v>
      </c>
      <c r="H27" s="205"/>
      <c r="J27" s="208">
        <v>517.29</v>
      </c>
      <c r="K27" s="208">
        <v>7.11</v>
      </c>
      <c r="L27" s="208">
        <v>6.13</v>
      </c>
      <c r="M27" s="208">
        <v>1.36</v>
      </c>
      <c r="N27" s="194">
        <f t="shared" si="1"/>
        <v>531.89</v>
      </c>
      <c r="O27" s="193">
        <f t="shared" si="2"/>
        <v>-0.39599999999995816</v>
      </c>
      <c r="Q27" s="206"/>
      <c r="R27" s="208">
        <v>7.58</v>
      </c>
      <c r="S27" s="208">
        <v>0.1</v>
      </c>
      <c r="T27" s="208">
        <v>0.14000000000000001</v>
      </c>
      <c r="U27" s="208">
        <v>0.03</v>
      </c>
      <c r="V27" s="194">
        <f t="shared" si="0"/>
        <v>7.85</v>
      </c>
    </row>
    <row r="28" spans="1:22" x14ac:dyDescent="0.2">
      <c r="A28" s="345" t="s">
        <v>244</v>
      </c>
      <c r="B28" s="345" t="s">
        <v>244</v>
      </c>
      <c r="C28" s="346">
        <v>44806.125011145836</v>
      </c>
      <c r="D28" s="208">
        <v>521.37699999999995</v>
      </c>
      <c r="E28" s="345" t="s">
        <v>245</v>
      </c>
      <c r="F28" s="345" t="s">
        <v>246</v>
      </c>
      <c r="G28" s="345" t="s">
        <v>255</v>
      </c>
      <c r="H28" s="205"/>
      <c r="J28" s="208">
        <v>507.64</v>
      </c>
      <c r="K28" s="208">
        <v>6.89</v>
      </c>
      <c r="L28" s="208">
        <v>6.11</v>
      </c>
      <c r="M28" s="208">
        <v>1.37</v>
      </c>
      <c r="N28" s="194">
        <f t="shared" si="1"/>
        <v>522.01</v>
      </c>
      <c r="O28" s="193">
        <f t="shared" si="2"/>
        <v>-0.6330000000000382</v>
      </c>
      <c r="Q28" s="206"/>
      <c r="R28" s="208">
        <v>7.2</v>
      </c>
      <c r="S28" s="208">
        <v>0.1</v>
      </c>
      <c r="T28" s="208">
        <v>0.14000000000000001</v>
      </c>
      <c r="U28" s="208">
        <v>0.03</v>
      </c>
      <c r="V28" s="194">
        <f t="shared" si="0"/>
        <v>7.47</v>
      </c>
    </row>
    <row r="29" spans="1:22" x14ac:dyDescent="0.2">
      <c r="A29" s="345" t="s">
        <v>244</v>
      </c>
      <c r="B29" s="345" t="s">
        <v>244</v>
      </c>
      <c r="C29" s="346">
        <v>44806.1666778125</v>
      </c>
      <c r="D29" s="208">
        <v>511.66899999999998</v>
      </c>
      <c r="E29" s="345" t="s">
        <v>245</v>
      </c>
      <c r="F29" s="345" t="s">
        <v>246</v>
      </c>
      <c r="G29" s="345" t="s">
        <v>255</v>
      </c>
      <c r="H29" s="205"/>
      <c r="J29" s="208">
        <v>497.94</v>
      </c>
      <c r="K29" s="208">
        <v>6.81</v>
      </c>
      <c r="L29" s="208">
        <v>6.13</v>
      </c>
      <c r="M29" s="208">
        <v>1.37</v>
      </c>
      <c r="N29" s="194">
        <f t="shared" si="1"/>
        <v>512.25</v>
      </c>
      <c r="O29" s="193">
        <f t="shared" si="2"/>
        <v>-0.58100000000001728</v>
      </c>
      <c r="Q29" s="206"/>
      <c r="R29" s="208">
        <v>6.99</v>
      </c>
      <c r="S29" s="208">
        <v>0.1</v>
      </c>
      <c r="T29" s="208">
        <v>0.14000000000000001</v>
      </c>
      <c r="U29" s="208">
        <v>0.03</v>
      </c>
      <c r="V29" s="194">
        <f t="shared" si="0"/>
        <v>7.26</v>
      </c>
    </row>
    <row r="30" spans="1:22" x14ac:dyDescent="0.2">
      <c r="A30" s="345" t="s">
        <v>244</v>
      </c>
      <c r="B30" s="345" t="s">
        <v>244</v>
      </c>
      <c r="C30" s="346">
        <v>44806.208344479164</v>
      </c>
      <c r="D30" s="208">
        <v>511.22</v>
      </c>
      <c r="E30" s="345" t="s">
        <v>245</v>
      </c>
      <c r="F30" s="345" t="s">
        <v>246</v>
      </c>
      <c r="G30" s="345" t="s">
        <v>255</v>
      </c>
      <c r="H30" s="205"/>
      <c r="J30" s="208">
        <v>497.26</v>
      </c>
      <c r="K30" s="208">
        <v>7.17</v>
      </c>
      <c r="L30" s="208">
        <v>6.12</v>
      </c>
      <c r="M30" s="208">
        <v>1.36</v>
      </c>
      <c r="N30" s="194">
        <f t="shared" si="1"/>
        <v>511.91</v>
      </c>
      <c r="O30" s="193">
        <f t="shared" si="2"/>
        <v>-0.68999999999999773</v>
      </c>
      <c r="Q30" s="206"/>
      <c r="R30" s="208">
        <v>7.1</v>
      </c>
      <c r="S30" s="208">
        <v>0.1</v>
      </c>
      <c r="T30" s="208">
        <v>0.14000000000000001</v>
      </c>
      <c r="U30" s="208">
        <v>0.03</v>
      </c>
      <c r="V30" s="194">
        <f t="shared" si="0"/>
        <v>7.3699999999999992</v>
      </c>
    </row>
    <row r="31" spans="1:22" x14ac:dyDescent="0.2">
      <c r="A31" s="345" t="s">
        <v>244</v>
      </c>
      <c r="B31" s="345" t="s">
        <v>244</v>
      </c>
      <c r="C31" s="346">
        <v>44806.250011145836</v>
      </c>
      <c r="D31" s="208">
        <v>524.13599999999997</v>
      </c>
      <c r="E31" s="345" t="s">
        <v>245</v>
      </c>
      <c r="F31" s="345" t="s">
        <v>246</v>
      </c>
      <c r="G31" s="345" t="s">
        <v>255</v>
      </c>
      <c r="H31" s="205"/>
      <c r="J31" s="208">
        <v>509.95</v>
      </c>
      <c r="K31" s="208">
        <v>7.32</v>
      </c>
      <c r="L31" s="208">
        <v>6.12</v>
      </c>
      <c r="M31" s="208">
        <v>1.37</v>
      </c>
      <c r="N31" s="194">
        <f t="shared" si="1"/>
        <v>524.76</v>
      </c>
      <c r="O31" s="193">
        <f t="shared" si="2"/>
        <v>-0.62400000000002365</v>
      </c>
      <c r="Q31" s="206"/>
      <c r="R31" s="208">
        <v>7.39</v>
      </c>
      <c r="S31" s="208">
        <v>0.11</v>
      </c>
      <c r="T31" s="208">
        <v>0.14000000000000001</v>
      </c>
      <c r="U31" s="208">
        <v>0.03</v>
      </c>
      <c r="V31" s="194">
        <f t="shared" si="0"/>
        <v>7.67</v>
      </c>
    </row>
    <row r="32" spans="1:22" x14ac:dyDescent="0.2">
      <c r="A32" s="345" t="s">
        <v>244</v>
      </c>
      <c r="B32" s="345" t="s">
        <v>244</v>
      </c>
      <c r="C32" s="346">
        <v>44806.2916778125</v>
      </c>
      <c r="D32" s="208">
        <v>554.70399999999995</v>
      </c>
      <c r="E32" s="345" t="s">
        <v>245</v>
      </c>
      <c r="F32" s="345" t="s">
        <v>246</v>
      </c>
      <c r="G32" s="345" t="s">
        <v>255</v>
      </c>
      <c r="H32" s="205"/>
      <c r="J32" s="208">
        <v>540.04</v>
      </c>
      <c r="K32" s="208">
        <v>7.92</v>
      </c>
      <c r="L32" s="208">
        <v>6.08</v>
      </c>
      <c r="M32" s="208">
        <v>1.37</v>
      </c>
      <c r="N32" s="194">
        <f t="shared" si="1"/>
        <v>555.41</v>
      </c>
      <c r="O32" s="193">
        <f t="shared" si="2"/>
        <v>-0.70600000000001728</v>
      </c>
      <c r="Q32" s="206"/>
      <c r="R32" s="208">
        <v>8.07</v>
      </c>
      <c r="S32" s="208">
        <v>0.12</v>
      </c>
      <c r="T32" s="208">
        <v>0.14000000000000001</v>
      </c>
      <c r="U32" s="208">
        <v>0.03</v>
      </c>
      <c r="V32" s="194">
        <f t="shared" si="0"/>
        <v>8.36</v>
      </c>
    </row>
    <row r="33" spans="1:22" x14ac:dyDescent="0.2">
      <c r="A33" s="345" t="s">
        <v>244</v>
      </c>
      <c r="B33" s="345" t="s">
        <v>244</v>
      </c>
      <c r="C33" s="346">
        <v>44806.333344479164</v>
      </c>
      <c r="D33" s="208">
        <v>565.60599999999999</v>
      </c>
      <c r="E33" s="345" t="s">
        <v>245</v>
      </c>
      <c r="F33" s="345" t="s">
        <v>246</v>
      </c>
      <c r="G33" s="345" t="s">
        <v>255</v>
      </c>
      <c r="H33" s="205"/>
      <c r="J33" s="208">
        <v>550.77</v>
      </c>
      <c r="K33" s="208">
        <v>8.2100000000000009</v>
      </c>
      <c r="L33" s="208">
        <v>6.11</v>
      </c>
      <c r="M33" s="208">
        <v>1.37</v>
      </c>
      <c r="N33" s="194">
        <f t="shared" si="1"/>
        <v>566.46</v>
      </c>
      <c r="O33" s="193">
        <f t="shared" si="2"/>
        <v>-0.85400000000004184</v>
      </c>
      <c r="Q33" s="206"/>
      <c r="R33" s="208">
        <v>7.98</v>
      </c>
      <c r="S33" s="208">
        <v>0.12</v>
      </c>
      <c r="T33" s="208">
        <v>0.14000000000000001</v>
      </c>
      <c r="U33" s="208">
        <v>0.03</v>
      </c>
      <c r="V33" s="194">
        <f t="shared" si="0"/>
        <v>8.27</v>
      </c>
    </row>
    <row r="34" spans="1:22" x14ac:dyDescent="0.2">
      <c r="A34" s="345" t="s">
        <v>244</v>
      </c>
      <c r="B34" s="345" t="s">
        <v>244</v>
      </c>
      <c r="C34" s="346">
        <v>44806.375011145836</v>
      </c>
      <c r="D34" s="208">
        <v>581.83600000000001</v>
      </c>
      <c r="E34" s="345" t="s">
        <v>245</v>
      </c>
      <c r="F34" s="345" t="s">
        <v>246</v>
      </c>
      <c r="G34" s="345" t="s">
        <v>255</v>
      </c>
      <c r="H34" s="205"/>
      <c r="J34" s="208">
        <v>566.37</v>
      </c>
      <c r="K34" s="208">
        <v>8.67</v>
      </c>
      <c r="L34" s="208">
        <v>6.26</v>
      </c>
      <c r="M34" s="208">
        <v>1.36</v>
      </c>
      <c r="N34" s="194">
        <f t="shared" si="1"/>
        <v>582.66</v>
      </c>
      <c r="O34" s="193">
        <f t="shared" si="2"/>
        <v>-0.82399999999995543</v>
      </c>
      <c r="Q34" s="206"/>
      <c r="R34" s="208">
        <v>7.67</v>
      </c>
      <c r="S34" s="208">
        <v>0.12</v>
      </c>
      <c r="T34" s="208">
        <v>0.13</v>
      </c>
      <c r="U34" s="208">
        <v>0.03</v>
      </c>
      <c r="V34" s="194">
        <f t="shared" si="0"/>
        <v>7.95</v>
      </c>
    </row>
    <row r="35" spans="1:22" x14ac:dyDescent="0.2">
      <c r="A35" s="345" t="s">
        <v>244</v>
      </c>
      <c r="B35" s="345" t="s">
        <v>244</v>
      </c>
      <c r="C35" s="346">
        <v>44806.4166778125</v>
      </c>
      <c r="D35" s="208">
        <v>612.06700000000001</v>
      </c>
      <c r="E35" s="345" t="s">
        <v>245</v>
      </c>
      <c r="F35" s="345" t="s">
        <v>246</v>
      </c>
      <c r="G35" s="345" t="s">
        <v>255</v>
      </c>
      <c r="H35" s="205"/>
      <c r="J35" s="208">
        <v>596.6</v>
      </c>
      <c r="K35" s="208">
        <v>8.69</v>
      </c>
      <c r="L35" s="208">
        <v>6.31</v>
      </c>
      <c r="M35" s="208">
        <v>1.36</v>
      </c>
      <c r="N35" s="194">
        <f t="shared" si="1"/>
        <v>612.96</v>
      </c>
      <c r="O35" s="193">
        <f t="shared" si="2"/>
        <v>-0.8930000000000291</v>
      </c>
      <c r="Q35" s="206"/>
      <c r="R35" s="208">
        <v>8.18</v>
      </c>
      <c r="S35" s="208">
        <v>0.12</v>
      </c>
      <c r="T35" s="208">
        <v>0.13</v>
      </c>
      <c r="U35" s="208">
        <v>0.03</v>
      </c>
      <c r="V35" s="194">
        <f t="shared" si="0"/>
        <v>8.4599999999999991</v>
      </c>
    </row>
    <row r="36" spans="1:22" x14ac:dyDescent="0.2">
      <c r="A36" s="345" t="s">
        <v>244</v>
      </c>
      <c r="B36" s="345" t="s">
        <v>244</v>
      </c>
      <c r="C36" s="346">
        <v>44806.458344479164</v>
      </c>
      <c r="D36" s="208">
        <v>647.33500000000004</v>
      </c>
      <c r="E36" s="345" t="s">
        <v>245</v>
      </c>
      <c r="F36" s="345" t="s">
        <v>246</v>
      </c>
      <c r="G36" s="345" t="s">
        <v>255</v>
      </c>
      <c r="H36" s="205"/>
      <c r="J36" s="208">
        <v>631.32000000000005</v>
      </c>
      <c r="K36" s="208">
        <v>9.65</v>
      </c>
      <c r="L36" s="208">
        <v>6.32</v>
      </c>
      <c r="M36" s="208">
        <v>1.35</v>
      </c>
      <c r="N36" s="194">
        <f t="shared" si="1"/>
        <v>648.6400000000001</v>
      </c>
      <c r="O36" s="193">
        <f t="shared" si="2"/>
        <v>-1.3050000000000637</v>
      </c>
      <c r="Q36" s="206"/>
      <c r="R36" s="208">
        <v>9.06</v>
      </c>
      <c r="S36" s="208">
        <v>0.14000000000000001</v>
      </c>
      <c r="T36" s="208">
        <v>0.13</v>
      </c>
      <c r="U36" s="208">
        <v>0.03</v>
      </c>
      <c r="V36" s="194">
        <f t="shared" si="0"/>
        <v>9.3600000000000012</v>
      </c>
    </row>
    <row r="37" spans="1:22" x14ac:dyDescent="0.2">
      <c r="A37" s="345" t="s">
        <v>244</v>
      </c>
      <c r="B37" s="345" t="s">
        <v>244</v>
      </c>
      <c r="C37" s="346">
        <v>44806.500011145836</v>
      </c>
      <c r="D37" s="208">
        <v>696.22699999999998</v>
      </c>
      <c r="E37" s="345" t="s">
        <v>245</v>
      </c>
      <c r="F37" s="345" t="s">
        <v>246</v>
      </c>
      <c r="G37" s="345" t="s">
        <v>255</v>
      </c>
      <c r="H37" s="205"/>
      <c r="J37" s="208">
        <v>679.79</v>
      </c>
      <c r="K37" s="208">
        <v>10.38</v>
      </c>
      <c r="L37" s="208">
        <v>6.23</v>
      </c>
      <c r="M37" s="208">
        <v>1.36</v>
      </c>
      <c r="N37" s="194">
        <f t="shared" si="1"/>
        <v>697.76</v>
      </c>
      <c r="O37" s="193">
        <f t="shared" si="2"/>
        <v>-1.5330000000000155</v>
      </c>
      <c r="Q37" s="206"/>
      <c r="R37" s="208">
        <v>10.130000000000001</v>
      </c>
      <c r="S37" s="208">
        <v>0.15</v>
      </c>
      <c r="T37" s="208">
        <v>0.14000000000000001</v>
      </c>
      <c r="U37" s="208">
        <v>0.03</v>
      </c>
      <c r="V37" s="194">
        <f t="shared" si="0"/>
        <v>10.450000000000001</v>
      </c>
    </row>
    <row r="38" spans="1:22" x14ac:dyDescent="0.2">
      <c r="A38" s="345" t="s">
        <v>244</v>
      </c>
      <c r="B38" s="345" t="s">
        <v>244</v>
      </c>
      <c r="C38" s="346">
        <v>44806.5416778125</v>
      </c>
      <c r="D38" s="208">
        <v>746.20699999999999</v>
      </c>
      <c r="E38" s="345" t="s">
        <v>245</v>
      </c>
      <c r="F38" s="345" t="s">
        <v>246</v>
      </c>
      <c r="G38" s="345" t="s">
        <v>255</v>
      </c>
      <c r="H38" s="205"/>
      <c r="J38" s="208">
        <v>730.58</v>
      </c>
      <c r="K38" s="208">
        <v>10.98</v>
      </c>
      <c r="L38" s="208">
        <v>6.11</v>
      </c>
      <c r="M38" s="208">
        <v>1.36</v>
      </c>
      <c r="N38" s="194">
        <f t="shared" si="1"/>
        <v>749.03000000000009</v>
      </c>
      <c r="O38" s="193">
        <f t="shared" si="2"/>
        <v>-2.8230000000000928</v>
      </c>
      <c r="Q38" s="206"/>
      <c r="R38" s="208">
        <v>11.23</v>
      </c>
      <c r="S38" s="208">
        <v>0.17</v>
      </c>
      <c r="T38" s="208">
        <v>0.13</v>
      </c>
      <c r="U38" s="208">
        <v>0.03</v>
      </c>
      <c r="V38" s="194">
        <f t="shared" si="0"/>
        <v>11.56</v>
      </c>
    </row>
    <row r="39" spans="1:22" x14ac:dyDescent="0.2">
      <c r="A39" s="345" t="s">
        <v>244</v>
      </c>
      <c r="B39" s="345" t="s">
        <v>244</v>
      </c>
      <c r="C39" s="346">
        <v>44806.583344479164</v>
      </c>
      <c r="D39" s="208">
        <v>797.32399999999996</v>
      </c>
      <c r="E39" s="345" t="s">
        <v>245</v>
      </c>
      <c r="F39" s="345" t="s">
        <v>246</v>
      </c>
      <c r="G39" s="345" t="s">
        <v>255</v>
      </c>
      <c r="H39" s="205"/>
      <c r="J39" s="208">
        <v>781.29</v>
      </c>
      <c r="K39" s="208">
        <v>11.45</v>
      </c>
      <c r="L39" s="208">
        <v>5.54</v>
      </c>
      <c r="M39" s="208">
        <v>1.35</v>
      </c>
      <c r="N39" s="194">
        <f t="shared" si="1"/>
        <v>799.63</v>
      </c>
      <c r="O39" s="193">
        <f t="shared" si="2"/>
        <v>-2.30600000000004</v>
      </c>
      <c r="Q39" s="206"/>
      <c r="R39" s="208">
        <v>12.21</v>
      </c>
      <c r="S39" s="208">
        <v>0.18</v>
      </c>
      <c r="T39" s="208">
        <v>0.12</v>
      </c>
      <c r="U39" s="208">
        <v>0.03</v>
      </c>
      <c r="V39" s="194">
        <f t="shared" si="0"/>
        <v>12.54</v>
      </c>
    </row>
    <row r="40" spans="1:22" x14ac:dyDescent="0.2">
      <c r="A40" s="345" t="s">
        <v>244</v>
      </c>
      <c r="B40" s="345" t="s">
        <v>244</v>
      </c>
      <c r="C40" s="346">
        <v>44806.625011145836</v>
      </c>
      <c r="D40" s="208">
        <v>827.80899999999997</v>
      </c>
      <c r="E40" s="345" t="s">
        <v>245</v>
      </c>
      <c r="F40" s="345" t="s">
        <v>246</v>
      </c>
      <c r="G40" s="345" t="s">
        <v>255</v>
      </c>
      <c r="H40" s="205"/>
      <c r="J40" s="208">
        <v>812.39</v>
      </c>
      <c r="K40" s="208">
        <v>12.02</v>
      </c>
      <c r="L40" s="208">
        <v>4.37</v>
      </c>
      <c r="M40" s="208">
        <v>1.35</v>
      </c>
      <c r="N40" s="194">
        <f t="shared" si="1"/>
        <v>830.13</v>
      </c>
      <c r="O40" s="193">
        <f t="shared" si="2"/>
        <v>-2.3210000000000264</v>
      </c>
      <c r="Q40" s="206"/>
      <c r="R40" s="208">
        <v>12.32</v>
      </c>
      <c r="S40" s="208">
        <v>0.18</v>
      </c>
      <c r="T40" s="208">
        <v>0.09</v>
      </c>
      <c r="U40" s="208">
        <v>0.03</v>
      </c>
      <c r="V40" s="194">
        <f t="shared" si="0"/>
        <v>12.62</v>
      </c>
    </row>
    <row r="41" spans="1:22" x14ac:dyDescent="0.2">
      <c r="A41" s="345" t="s">
        <v>244</v>
      </c>
      <c r="B41" s="345" t="s">
        <v>244</v>
      </c>
      <c r="C41" s="346">
        <v>44806.6666778125</v>
      </c>
      <c r="D41" s="208">
        <v>837.91899999999998</v>
      </c>
      <c r="E41" s="345" t="s">
        <v>245</v>
      </c>
      <c r="F41" s="345" t="s">
        <v>246</v>
      </c>
      <c r="G41" s="345" t="s">
        <v>255</v>
      </c>
      <c r="H41" s="205"/>
      <c r="J41" s="208">
        <v>822.88</v>
      </c>
      <c r="K41" s="208">
        <v>12.19</v>
      </c>
      <c r="L41" s="208">
        <v>3.73</v>
      </c>
      <c r="M41" s="208">
        <v>1.37</v>
      </c>
      <c r="N41" s="194">
        <f t="shared" si="1"/>
        <v>840.17000000000007</v>
      </c>
      <c r="O41" s="193">
        <f t="shared" si="2"/>
        <v>-2.25100000000009</v>
      </c>
      <c r="Q41" s="206"/>
      <c r="R41" s="208">
        <v>12.91</v>
      </c>
      <c r="S41" s="208">
        <v>0.19</v>
      </c>
      <c r="T41" s="208">
        <v>0.08</v>
      </c>
      <c r="U41" s="208">
        <v>0.03</v>
      </c>
      <c r="V41" s="194">
        <f t="shared" si="0"/>
        <v>13.209999999999999</v>
      </c>
    </row>
    <row r="42" spans="1:22" x14ac:dyDescent="0.2">
      <c r="A42" s="345" t="s">
        <v>244</v>
      </c>
      <c r="B42" s="345" t="s">
        <v>244</v>
      </c>
      <c r="C42" s="346">
        <v>44806.708344479164</v>
      </c>
      <c r="D42" s="208">
        <v>850.23199999999997</v>
      </c>
      <c r="E42" s="345" t="s">
        <v>245</v>
      </c>
      <c r="F42" s="345" t="s">
        <v>246</v>
      </c>
      <c r="G42" s="345" t="s">
        <v>255</v>
      </c>
      <c r="H42" s="205"/>
      <c r="J42" s="208">
        <v>834.86</v>
      </c>
      <c r="K42" s="208">
        <v>12.37</v>
      </c>
      <c r="L42" s="208">
        <v>3.75</v>
      </c>
      <c r="M42" s="208">
        <v>1.35</v>
      </c>
      <c r="N42" s="194">
        <f t="shared" si="1"/>
        <v>852.33</v>
      </c>
      <c r="O42" s="193">
        <f t="shared" si="2"/>
        <v>-2.09800000000007</v>
      </c>
      <c r="Q42" s="206"/>
      <c r="R42" s="208">
        <v>13.7</v>
      </c>
      <c r="S42" s="208">
        <v>0.2</v>
      </c>
      <c r="T42" s="208">
        <v>0.08</v>
      </c>
      <c r="U42" s="208">
        <v>0.03</v>
      </c>
      <c r="V42" s="194">
        <f t="shared" si="0"/>
        <v>14.009999999999998</v>
      </c>
    </row>
    <row r="43" spans="1:22" x14ac:dyDescent="0.2">
      <c r="A43" s="345" t="s">
        <v>244</v>
      </c>
      <c r="B43" s="345" t="s">
        <v>244</v>
      </c>
      <c r="C43" s="346">
        <v>44806.750011145836</v>
      </c>
      <c r="D43" s="208">
        <v>828.59500000000003</v>
      </c>
      <c r="E43" s="345" t="s">
        <v>245</v>
      </c>
      <c r="F43" s="345" t="s">
        <v>246</v>
      </c>
      <c r="G43" s="345" t="s">
        <v>255</v>
      </c>
      <c r="H43" s="205"/>
      <c r="J43" s="208">
        <v>813.43</v>
      </c>
      <c r="K43" s="208">
        <v>12.14</v>
      </c>
      <c r="L43" s="208">
        <v>3.72</v>
      </c>
      <c r="M43" s="208">
        <v>1.35</v>
      </c>
      <c r="N43" s="194">
        <f t="shared" si="1"/>
        <v>830.64</v>
      </c>
      <c r="O43" s="193">
        <f t="shared" si="2"/>
        <v>-2.0449999999999591</v>
      </c>
      <c r="Q43" s="206"/>
      <c r="R43" s="208">
        <v>13.4</v>
      </c>
      <c r="S43" s="208">
        <v>0.2</v>
      </c>
      <c r="T43" s="208">
        <v>0.08</v>
      </c>
      <c r="U43" s="208">
        <v>0.03</v>
      </c>
      <c r="V43" s="194">
        <f t="shared" si="0"/>
        <v>13.709999999999999</v>
      </c>
    </row>
    <row r="44" spans="1:22" x14ac:dyDescent="0.2">
      <c r="A44" s="345" t="s">
        <v>244</v>
      </c>
      <c r="B44" s="345" t="s">
        <v>244</v>
      </c>
      <c r="C44" s="346">
        <v>44806.7916778125</v>
      </c>
      <c r="D44" s="208">
        <v>798.11199999999997</v>
      </c>
      <c r="E44" s="345" t="s">
        <v>245</v>
      </c>
      <c r="F44" s="345" t="s">
        <v>246</v>
      </c>
      <c r="G44" s="345" t="s">
        <v>255</v>
      </c>
      <c r="H44" s="205"/>
      <c r="J44" s="208">
        <v>782.74</v>
      </c>
      <c r="K44" s="208">
        <v>11.62</v>
      </c>
      <c r="L44" s="208">
        <v>3.73</v>
      </c>
      <c r="M44" s="208">
        <v>1.36</v>
      </c>
      <c r="N44" s="194">
        <f t="shared" si="1"/>
        <v>799.45</v>
      </c>
      <c r="O44" s="193">
        <f t="shared" si="2"/>
        <v>-1.3380000000000791</v>
      </c>
      <c r="Q44" s="206"/>
      <c r="R44" s="208">
        <v>12.51</v>
      </c>
      <c r="S44" s="208">
        <v>0.19</v>
      </c>
      <c r="T44" s="208">
        <v>0.08</v>
      </c>
      <c r="U44" s="208">
        <v>0.03</v>
      </c>
      <c r="V44" s="194">
        <f t="shared" si="0"/>
        <v>12.809999999999999</v>
      </c>
    </row>
    <row r="45" spans="1:22" x14ac:dyDescent="0.2">
      <c r="A45" s="345" t="s">
        <v>244</v>
      </c>
      <c r="B45" s="345" t="s">
        <v>244</v>
      </c>
      <c r="C45" s="346">
        <v>44806.833344479164</v>
      </c>
      <c r="D45" s="208">
        <v>761.86800000000005</v>
      </c>
      <c r="E45" s="345" t="s">
        <v>245</v>
      </c>
      <c r="F45" s="345" t="s">
        <v>246</v>
      </c>
      <c r="G45" s="345" t="s">
        <v>255</v>
      </c>
      <c r="H45" s="205"/>
      <c r="J45" s="208">
        <v>746.6</v>
      </c>
      <c r="K45" s="208">
        <v>11.02</v>
      </c>
      <c r="L45" s="208">
        <v>4.07</v>
      </c>
      <c r="M45" s="208">
        <v>1.35</v>
      </c>
      <c r="N45" s="194">
        <f t="shared" si="1"/>
        <v>763.04000000000008</v>
      </c>
      <c r="O45" s="193">
        <f t="shared" si="2"/>
        <v>-1.1720000000000255</v>
      </c>
      <c r="Q45" s="206"/>
      <c r="R45" s="208">
        <v>11.63</v>
      </c>
      <c r="S45" s="208">
        <v>0.17</v>
      </c>
      <c r="T45" s="208">
        <v>0.09</v>
      </c>
      <c r="U45" s="208">
        <v>0.03</v>
      </c>
      <c r="V45" s="194">
        <f t="shared" si="0"/>
        <v>11.92</v>
      </c>
    </row>
    <row r="46" spans="1:22" x14ac:dyDescent="0.2">
      <c r="A46" s="345" t="s">
        <v>244</v>
      </c>
      <c r="B46" s="345" t="s">
        <v>244</v>
      </c>
      <c r="C46" s="346">
        <v>44806.875011145836</v>
      </c>
      <c r="D46" s="208">
        <v>747.87699999999995</v>
      </c>
      <c r="E46" s="345" t="s">
        <v>245</v>
      </c>
      <c r="F46" s="345" t="s">
        <v>246</v>
      </c>
      <c r="G46" s="345" t="s">
        <v>255</v>
      </c>
      <c r="H46" s="205"/>
      <c r="J46" s="208">
        <v>733.03</v>
      </c>
      <c r="K46" s="208">
        <v>10.71</v>
      </c>
      <c r="L46" s="208">
        <v>4.13</v>
      </c>
      <c r="M46" s="208">
        <v>1.35</v>
      </c>
      <c r="N46" s="194">
        <f t="shared" si="1"/>
        <v>749.22</v>
      </c>
      <c r="O46" s="193">
        <f t="shared" si="2"/>
        <v>-1.3430000000000746</v>
      </c>
      <c r="Q46" s="206"/>
      <c r="R46" s="208">
        <v>11.42</v>
      </c>
      <c r="S46" s="208">
        <v>0.17</v>
      </c>
      <c r="T46" s="208">
        <v>0.09</v>
      </c>
      <c r="U46" s="208">
        <v>0.03</v>
      </c>
      <c r="V46" s="194">
        <f t="shared" si="0"/>
        <v>11.709999999999999</v>
      </c>
    </row>
    <row r="47" spans="1:22" x14ac:dyDescent="0.2">
      <c r="A47" s="345" t="s">
        <v>244</v>
      </c>
      <c r="B47" s="345" t="s">
        <v>244</v>
      </c>
      <c r="C47" s="346">
        <v>44806.9166778125</v>
      </c>
      <c r="D47" s="208">
        <v>708.08699999999999</v>
      </c>
      <c r="E47" s="345" t="s">
        <v>245</v>
      </c>
      <c r="F47" s="345" t="s">
        <v>246</v>
      </c>
      <c r="G47" s="345" t="s">
        <v>255</v>
      </c>
      <c r="H47" s="205"/>
      <c r="J47" s="208">
        <v>693.66</v>
      </c>
      <c r="K47" s="208">
        <v>10.47</v>
      </c>
      <c r="L47" s="208">
        <v>3.83</v>
      </c>
      <c r="M47" s="208">
        <v>1.36</v>
      </c>
      <c r="N47" s="194">
        <f t="shared" si="1"/>
        <v>709.32</v>
      </c>
      <c r="O47" s="193">
        <f t="shared" si="2"/>
        <v>-1.2330000000000609</v>
      </c>
      <c r="Q47" s="206"/>
      <c r="R47" s="208">
        <v>10.74</v>
      </c>
      <c r="S47" s="208">
        <v>0.16</v>
      </c>
      <c r="T47" s="208">
        <v>0.08</v>
      </c>
      <c r="U47" s="208">
        <v>0.03</v>
      </c>
      <c r="V47" s="194">
        <f t="shared" si="0"/>
        <v>11.01</v>
      </c>
    </row>
    <row r="48" spans="1:22" x14ac:dyDescent="0.2">
      <c r="A48" s="345" t="s">
        <v>244</v>
      </c>
      <c r="B48" s="345" t="s">
        <v>244</v>
      </c>
      <c r="C48" s="346">
        <v>44806.958344479164</v>
      </c>
      <c r="D48" s="208">
        <v>669.452</v>
      </c>
      <c r="E48" s="345" t="s">
        <v>245</v>
      </c>
      <c r="F48" s="345" t="s">
        <v>246</v>
      </c>
      <c r="G48" s="345" t="s">
        <v>255</v>
      </c>
      <c r="H48" s="205"/>
      <c r="J48" s="208">
        <v>655.37</v>
      </c>
      <c r="K48" s="208">
        <v>9.9</v>
      </c>
      <c r="L48" s="208">
        <v>3.81</v>
      </c>
      <c r="M48" s="208">
        <v>1.37</v>
      </c>
      <c r="N48" s="194">
        <f t="shared" si="1"/>
        <v>670.44999999999993</v>
      </c>
      <c r="O48" s="193">
        <f t="shared" si="2"/>
        <v>-0.99799999999993361</v>
      </c>
      <c r="Q48" s="206"/>
      <c r="R48" s="208">
        <v>9.5399999999999991</v>
      </c>
      <c r="S48" s="208">
        <v>0.14000000000000001</v>
      </c>
      <c r="T48" s="208">
        <v>0.08</v>
      </c>
      <c r="U48" s="208">
        <v>0.03</v>
      </c>
      <c r="V48" s="194">
        <f t="shared" si="0"/>
        <v>9.7899999999999991</v>
      </c>
    </row>
    <row r="49" spans="1:22" x14ac:dyDescent="0.2">
      <c r="A49" s="345" t="s">
        <v>244</v>
      </c>
      <c r="B49" s="345" t="s">
        <v>244</v>
      </c>
      <c r="C49" s="346">
        <v>44807.000011145836</v>
      </c>
      <c r="D49" s="208">
        <v>626.20100000000002</v>
      </c>
      <c r="E49" s="345" t="s">
        <v>245</v>
      </c>
      <c r="F49" s="345" t="s">
        <v>246</v>
      </c>
      <c r="G49" s="345" t="s">
        <v>255</v>
      </c>
      <c r="H49" s="205"/>
      <c r="J49" s="208">
        <v>613.29</v>
      </c>
      <c r="K49" s="208">
        <v>9</v>
      </c>
      <c r="L49" s="208">
        <v>3.85</v>
      </c>
      <c r="M49" s="208">
        <v>1.4</v>
      </c>
      <c r="N49" s="194">
        <f t="shared" si="1"/>
        <v>627.54</v>
      </c>
      <c r="O49" s="193">
        <f t="shared" si="2"/>
        <v>-1.3389999999999418</v>
      </c>
      <c r="Q49" s="206"/>
      <c r="R49" s="208">
        <v>8.8699999999999992</v>
      </c>
      <c r="S49" s="208">
        <v>0.13</v>
      </c>
      <c r="T49" s="208">
        <v>0.08</v>
      </c>
      <c r="U49" s="208">
        <v>0.03</v>
      </c>
      <c r="V49" s="194">
        <f t="shared" si="0"/>
        <v>9.11</v>
      </c>
    </row>
    <row r="50" spans="1:22" x14ac:dyDescent="0.2">
      <c r="A50" s="345" t="s">
        <v>244</v>
      </c>
      <c r="B50" s="345" t="s">
        <v>244</v>
      </c>
      <c r="C50" s="346">
        <v>44807.0416778125</v>
      </c>
      <c r="D50" s="208">
        <v>590.90499999999997</v>
      </c>
      <c r="E50" s="345" t="s">
        <v>245</v>
      </c>
      <c r="F50" s="345" t="s">
        <v>246</v>
      </c>
      <c r="G50" s="345" t="s">
        <v>255</v>
      </c>
      <c r="H50" s="205"/>
      <c r="J50" s="208">
        <v>577.61</v>
      </c>
      <c r="K50" s="208">
        <v>8.32</v>
      </c>
      <c r="L50" s="208">
        <v>3.86</v>
      </c>
      <c r="M50" s="208">
        <v>1.4</v>
      </c>
      <c r="N50" s="194">
        <f t="shared" si="1"/>
        <v>591.19000000000005</v>
      </c>
      <c r="O50" s="193">
        <f t="shared" si="2"/>
        <v>-0.28500000000008185</v>
      </c>
      <c r="Q50" s="206"/>
      <c r="R50" s="208">
        <v>8.68</v>
      </c>
      <c r="S50" s="208">
        <v>0.12</v>
      </c>
      <c r="T50" s="208">
        <v>0.09</v>
      </c>
      <c r="U50" s="208">
        <v>0.03</v>
      </c>
      <c r="V50" s="194">
        <f t="shared" si="0"/>
        <v>8.9199999999999982</v>
      </c>
    </row>
    <row r="51" spans="1:22" x14ac:dyDescent="0.2">
      <c r="A51" s="345" t="s">
        <v>244</v>
      </c>
      <c r="B51" s="345" t="s">
        <v>244</v>
      </c>
      <c r="C51" s="346">
        <v>44807.083344479164</v>
      </c>
      <c r="D51" s="208">
        <v>560.24599999999998</v>
      </c>
      <c r="E51" s="345" t="s">
        <v>245</v>
      </c>
      <c r="F51" s="345" t="s">
        <v>246</v>
      </c>
      <c r="G51" s="345" t="s">
        <v>255</v>
      </c>
      <c r="H51" s="205"/>
      <c r="J51" s="208">
        <v>548.17999999999995</v>
      </c>
      <c r="K51" s="208">
        <v>7.68</v>
      </c>
      <c r="L51" s="208">
        <v>3.84</v>
      </c>
      <c r="M51" s="208">
        <v>1.39</v>
      </c>
      <c r="N51" s="194">
        <f t="shared" si="1"/>
        <v>561.08999999999992</v>
      </c>
      <c r="O51" s="193">
        <f t="shared" si="2"/>
        <v>-0.84399999999993724</v>
      </c>
      <c r="Q51" s="206"/>
      <c r="R51" s="208">
        <v>8.07</v>
      </c>
      <c r="S51" s="208">
        <v>0.11</v>
      </c>
      <c r="T51" s="208">
        <v>0.09</v>
      </c>
      <c r="U51" s="208">
        <v>0.03</v>
      </c>
      <c r="V51" s="194">
        <f t="shared" si="0"/>
        <v>8.2999999999999989</v>
      </c>
    </row>
    <row r="52" spans="1:22" x14ac:dyDescent="0.2">
      <c r="A52" s="345" t="s">
        <v>244</v>
      </c>
      <c r="B52" s="345" t="s">
        <v>244</v>
      </c>
      <c r="C52" s="346">
        <v>44807.125011145836</v>
      </c>
      <c r="D52" s="208">
        <v>544.67499999999995</v>
      </c>
      <c r="E52" s="345" t="s">
        <v>245</v>
      </c>
      <c r="F52" s="345" t="s">
        <v>246</v>
      </c>
      <c r="G52" s="345" t="s">
        <v>255</v>
      </c>
      <c r="H52" s="205"/>
      <c r="J52" s="208">
        <v>532.85</v>
      </c>
      <c r="K52" s="208">
        <v>7.46</v>
      </c>
      <c r="L52" s="208">
        <v>3.83</v>
      </c>
      <c r="M52" s="208">
        <v>1.42</v>
      </c>
      <c r="N52" s="194">
        <f t="shared" si="1"/>
        <v>545.56000000000006</v>
      </c>
      <c r="O52" s="193">
        <f t="shared" si="2"/>
        <v>-0.88500000000010459</v>
      </c>
      <c r="Q52" s="206"/>
      <c r="R52" s="208">
        <v>7.5</v>
      </c>
      <c r="S52" s="208">
        <v>0.1</v>
      </c>
      <c r="T52" s="208">
        <v>0.08</v>
      </c>
      <c r="U52" s="208">
        <v>0.03</v>
      </c>
      <c r="V52" s="194">
        <f t="shared" si="0"/>
        <v>7.71</v>
      </c>
    </row>
    <row r="53" spans="1:22" x14ac:dyDescent="0.2">
      <c r="A53" s="345" t="s">
        <v>244</v>
      </c>
      <c r="B53" s="345" t="s">
        <v>244</v>
      </c>
      <c r="C53" s="346">
        <v>44807.1666778125</v>
      </c>
      <c r="D53" s="208">
        <v>531.51499999999999</v>
      </c>
      <c r="E53" s="345" t="s">
        <v>245</v>
      </c>
      <c r="F53" s="345" t="s">
        <v>246</v>
      </c>
      <c r="G53" s="345" t="s">
        <v>255</v>
      </c>
      <c r="H53" s="205"/>
      <c r="J53" s="208">
        <v>519.98</v>
      </c>
      <c r="K53" s="208">
        <v>7.19</v>
      </c>
      <c r="L53" s="208">
        <v>3.83</v>
      </c>
      <c r="M53" s="208">
        <v>1.44</v>
      </c>
      <c r="N53" s="194">
        <f t="shared" si="1"/>
        <v>532.44000000000017</v>
      </c>
      <c r="O53" s="193">
        <f t="shared" si="2"/>
        <v>-0.9250000000001819</v>
      </c>
      <c r="Q53" s="206"/>
      <c r="R53" s="208">
        <v>7.38</v>
      </c>
      <c r="S53" s="208">
        <v>0.1</v>
      </c>
      <c r="T53" s="208">
        <v>0.09</v>
      </c>
      <c r="U53" s="208">
        <v>0.03</v>
      </c>
      <c r="V53" s="194">
        <f t="shared" si="0"/>
        <v>7.6</v>
      </c>
    </row>
    <row r="54" spans="1:22" x14ac:dyDescent="0.2">
      <c r="A54" s="345" t="s">
        <v>244</v>
      </c>
      <c r="B54" s="345" t="s">
        <v>244</v>
      </c>
      <c r="C54" s="346">
        <v>44807.208344479164</v>
      </c>
      <c r="D54" s="208">
        <v>529.93399999999997</v>
      </c>
      <c r="E54" s="345" t="s">
        <v>245</v>
      </c>
      <c r="F54" s="345" t="s">
        <v>246</v>
      </c>
      <c r="G54" s="345" t="s">
        <v>255</v>
      </c>
      <c r="H54" s="205"/>
      <c r="J54" s="208">
        <v>516.57000000000005</v>
      </c>
      <c r="K54" s="208">
        <v>7.08</v>
      </c>
      <c r="L54" s="208">
        <v>3.83</v>
      </c>
      <c r="M54" s="208">
        <v>3.31</v>
      </c>
      <c r="N54" s="194">
        <f t="shared" si="1"/>
        <v>530.79000000000008</v>
      </c>
      <c r="O54" s="193">
        <f t="shared" si="2"/>
        <v>-0.85600000000010823</v>
      </c>
      <c r="Q54" s="206"/>
      <c r="R54" s="208">
        <v>7.3</v>
      </c>
      <c r="S54" s="208">
        <v>0.1</v>
      </c>
      <c r="T54" s="208">
        <v>0.09</v>
      </c>
      <c r="U54" s="208">
        <v>7.0000000000000007E-2</v>
      </c>
      <c r="V54" s="194">
        <f t="shared" si="0"/>
        <v>7.56</v>
      </c>
    </row>
    <row r="55" spans="1:22" x14ac:dyDescent="0.2">
      <c r="A55" s="345" t="s">
        <v>244</v>
      </c>
      <c r="B55" s="345" t="s">
        <v>244</v>
      </c>
      <c r="C55" s="346">
        <v>44807.250011145836</v>
      </c>
      <c r="D55" s="208">
        <v>533.15</v>
      </c>
      <c r="E55" s="345" t="s">
        <v>245</v>
      </c>
      <c r="F55" s="345" t="s">
        <v>246</v>
      </c>
      <c r="G55" s="345" t="s">
        <v>255</v>
      </c>
      <c r="H55" s="205"/>
      <c r="J55" s="208">
        <v>514.66</v>
      </c>
      <c r="K55" s="208">
        <v>6.67</v>
      </c>
      <c r="L55" s="208">
        <v>3.81</v>
      </c>
      <c r="M55" s="208">
        <v>8.84</v>
      </c>
      <c r="N55" s="194">
        <f t="shared" si="1"/>
        <v>533.9799999999999</v>
      </c>
      <c r="O55" s="193">
        <f t="shared" si="2"/>
        <v>-0.82999999999992724</v>
      </c>
      <c r="Q55" s="206"/>
      <c r="R55" s="208">
        <v>7.19</v>
      </c>
      <c r="S55" s="208">
        <v>0.09</v>
      </c>
      <c r="T55" s="208">
        <v>0.08</v>
      </c>
      <c r="U55" s="208">
        <v>0.18</v>
      </c>
      <c r="V55" s="194">
        <f t="shared" si="0"/>
        <v>7.54</v>
      </c>
    </row>
    <row r="56" spans="1:22" x14ac:dyDescent="0.2">
      <c r="A56" s="345" t="s">
        <v>244</v>
      </c>
      <c r="B56" s="345" t="s">
        <v>244</v>
      </c>
      <c r="C56" s="346">
        <v>44807.2916778125</v>
      </c>
      <c r="D56" s="208">
        <v>542.80899999999997</v>
      </c>
      <c r="E56" s="345" t="s">
        <v>245</v>
      </c>
      <c r="F56" s="345" t="s">
        <v>246</v>
      </c>
      <c r="G56" s="345" t="s">
        <v>255</v>
      </c>
      <c r="H56" s="205"/>
      <c r="J56" s="208">
        <v>524.77</v>
      </c>
      <c r="K56" s="208">
        <v>6.09</v>
      </c>
      <c r="L56" s="208">
        <v>3.8</v>
      </c>
      <c r="M56" s="208">
        <v>8.4600000000000009</v>
      </c>
      <c r="N56" s="194">
        <f t="shared" si="1"/>
        <v>543.12</v>
      </c>
      <c r="O56" s="193">
        <f t="shared" si="2"/>
        <v>-0.31100000000003547</v>
      </c>
      <c r="Q56" s="206"/>
      <c r="R56" s="208">
        <v>7.41</v>
      </c>
      <c r="S56" s="208">
        <v>0.09</v>
      </c>
      <c r="T56" s="208">
        <v>0.08</v>
      </c>
      <c r="U56" s="208">
        <v>0.17</v>
      </c>
      <c r="V56" s="194">
        <f t="shared" si="0"/>
        <v>7.75</v>
      </c>
    </row>
    <row r="57" spans="1:22" x14ac:dyDescent="0.2">
      <c r="A57" s="345" t="s">
        <v>244</v>
      </c>
      <c r="B57" s="345" t="s">
        <v>244</v>
      </c>
      <c r="C57" s="346">
        <v>44807.333344479164</v>
      </c>
      <c r="D57" s="208">
        <v>540.15099999999995</v>
      </c>
      <c r="E57" s="345" t="s">
        <v>245</v>
      </c>
      <c r="F57" s="345" t="s">
        <v>246</v>
      </c>
      <c r="G57" s="345" t="s">
        <v>255</v>
      </c>
      <c r="H57" s="205"/>
      <c r="J57" s="208">
        <v>521.98</v>
      </c>
      <c r="K57" s="208">
        <v>6.33</v>
      </c>
      <c r="L57" s="208">
        <v>3.85</v>
      </c>
      <c r="M57" s="208">
        <v>8.4600000000000009</v>
      </c>
      <c r="N57" s="194">
        <f t="shared" si="1"/>
        <v>540.62000000000012</v>
      </c>
      <c r="O57" s="193">
        <f t="shared" si="2"/>
        <v>-0.46900000000016462</v>
      </c>
      <c r="Q57" s="206"/>
      <c r="R57" s="208">
        <v>7.31</v>
      </c>
      <c r="S57" s="208">
        <v>0.09</v>
      </c>
      <c r="T57" s="208">
        <v>0.08</v>
      </c>
      <c r="U57" s="208">
        <v>0.17</v>
      </c>
      <c r="V57" s="194">
        <f t="shared" si="0"/>
        <v>7.6499999999999995</v>
      </c>
    </row>
    <row r="58" spans="1:22" x14ac:dyDescent="0.2">
      <c r="A58" s="345" t="s">
        <v>244</v>
      </c>
      <c r="B58" s="345" t="s">
        <v>244</v>
      </c>
      <c r="C58" s="346">
        <v>44807.375011145836</v>
      </c>
      <c r="D58" s="208">
        <v>562.44100000000003</v>
      </c>
      <c r="E58" s="345" t="s">
        <v>245</v>
      </c>
      <c r="F58" s="345" t="s">
        <v>246</v>
      </c>
      <c r="G58" s="345" t="s">
        <v>255</v>
      </c>
      <c r="H58" s="205"/>
      <c r="J58" s="208">
        <v>544.16</v>
      </c>
      <c r="K58" s="208">
        <v>6.98</v>
      </c>
      <c r="L58" s="208">
        <v>3.89</v>
      </c>
      <c r="M58" s="208">
        <v>8.11</v>
      </c>
      <c r="N58" s="194">
        <f t="shared" si="1"/>
        <v>563.14</v>
      </c>
      <c r="O58" s="193">
        <f t="shared" si="2"/>
        <v>-0.69899999999995543</v>
      </c>
      <c r="Q58" s="206"/>
      <c r="R58" s="208">
        <v>7.69</v>
      </c>
      <c r="S58" s="208">
        <v>0.1</v>
      </c>
      <c r="T58" s="208">
        <v>0.08</v>
      </c>
      <c r="U58" s="208">
        <v>0.16</v>
      </c>
      <c r="V58" s="194">
        <f t="shared" si="0"/>
        <v>8.0299999999999994</v>
      </c>
    </row>
    <row r="59" spans="1:22" x14ac:dyDescent="0.2">
      <c r="A59" s="345" t="s">
        <v>244</v>
      </c>
      <c r="B59" s="345" t="s">
        <v>244</v>
      </c>
      <c r="C59" s="346">
        <v>44807.4166778125</v>
      </c>
      <c r="D59" s="208">
        <v>596.76</v>
      </c>
      <c r="E59" s="345" t="s">
        <v>245</v>
      </c>
      <c r="F59" s="345" t="s">
        <v>246</v>
      </c>
      <c r="G59" s="345" t="s">
        <v>255</v>
      </c>
      <c r="H59" s="205"/>
      <c r="J59" s="208">
        <v>578.45000000000005</v>
      </c>
      <c r="K59" s="208">
        <v>7.32</v>
      </c>
      <c r="L59" s="208">
        <v>3.95</v>
      </c>
      <c r="M59" s="208">
        <v>8.07</v>
      </c>
      <c r="N59" s="194">
        <f t="shared" si="1"/>
        <v>597.79000000000019</v>
      </c>
      <c r="O59" s="193">
        <f t="shared" si="2"/>
        <v>-1.0300000000002001</v>
      </c>
      <c r="Q59" s="206"/>
      <c r="R59" s="208">
        <v>8</v>
      </c>
      <c r="S59" s="208">
        <v>0.1</v>
      </c>
      <c r="T59" s="208">
        <v>0.08</v>
      </c>
      <c r="U59" s="208">
        <v>0.16</v>
      </c>
      <c r="V59" s="194">
        <f t="shared" si="0"/>
        <v>8.34</v>
      </c>
    </row>
    <row r="60" spans="1:22" x14ac:dyDescent="0.2">
      <c r="A60" s="345" t="s">
        <v>244</v>
      </c>
      <c r="B60" s="345" t="s">
        <v>244</v>
      </c>
      <c r="C60" s="346">
        <v>44807.458344479164</v>
      </c>
      <c r="D60" s="208">
        <v>634.75699999999995</v>
      </c>
      <c r="E60" s="345" t="s">
        <v>245</v>
      </c>
      <c r="F60" s="345" t="s">
        <v>246</v>
      </c>
      <c r="G60" s="345" t="s">
        <v>255</v>
      </c>
      <c r="H60" s="205"/>
      <c r="J60" s="208">
        <v>616.28</v>
      </c>
      <c r="K60" s="208">
        <v>7.71</v>
      </c>
      <c r="L60" s="208">
        <v>3.92</v>
      </c>
      <c r="M60" s="208">
        <v>8.19</v>
      </c>
      <c r="N60" s="194">
        <f t="shared" si="1"/>
        <v>636.1</v>
      </c>
      <c r="O60" s="193">
        <f t="shared" si="2"/>
        <v>-1.3430000000000746</v>
      </c>
      <c r="Q60" s="206"/>
      <c r="R60" s="208">
        <v>8.2799999999999994</v>
      </c>
      <c r="S60" s="208">
        <v>0.1</v>
      </c>
      <c r="T60" s="208">
        <v>0.08</v>
      </c>
      <c r="U60" s="208">
        <v>0.15</v>
      </c>
      <c r="V60" s="194">
        <f t="shared" si="0"/>
        <v>8.61</v>
      </c>
    </row>
    <row r="61" spans="1:22" x14ac:dyDescent="0.2">
      <c r="A61" s="345" t="s">
        <v>244</v>
      </c>
      <c r="B61" s="345" t="s">
        <v>244</v>
      </c>
      <c r="C61" s="346">
        <v>44807.500011145836</v>
      </c>
      <c r="D61" s="208">
        <v>666.29700000000003</v>
      </c>
      <c r="E61" s="345" t="s">
        <v>245</v>
      </c>
      <c r="F61" s="345" t="s">
        <v>246</v>
      </c>
      <c r="G61" s="345" t="s">
        <v>255</v>
      </c>
      <c r="H61" s="205"/>
      <c r="J61" s="208">
        <v>647.78</v>
      </c>
      <c r="K61" s="208">
        <v>8.26</v>
      </c>
      <c r="L61" s="208">
        <v>3.88</v>
      </c>
      <c r="M61" s="208">
        <v>8.31</v>
      </c>
      <c r="N61" s="194">
        <f t="shared" si="1"/>
        <v>668.2299999999999</v>
      </c>
      <c r="O61" s="193">
        <f t="shared" si="2"/>
        <v>-1.932999999999879</v>
      </c>
      <c r="Q61" s="206"/>
      <c r="R61" s="208">
        <v>8.49</v>
      </c>
      <c r="S61" s="208">
        <v>0.11</v>
      </c>
      <c r="T61" s="208">
        <v>7.0000000000000007E-2</v>
      </c>
      <c r="U61" s="208">
        <v>0.15</v>
      </c>
      <c r="V61" s="194">
        <f t="shared" si="0"/>
        <v>8.82</v>
      </c>
    </row>
    <row r="62" spans="1:22" x14ac:dyDescent="0.2">
      <c r="A62" s="345" t="s">
        <v>244</v>
      </c>
      <c r="B62" s="345" t="s">
        <v>244</v>
      </c>
      <c r="C62" s="346">
        <v>44807.5416778125</v>
      </c>
      <c r="D62" s="208">
        <v>697.62900000000002</v>
      </c>
      <c r="E62" s="345" t="s">
        <v>245</v>
      </c>
      <c r="F62" s="345" t="s">
        <v>246</v>
      </c>
      <c r="G62" s="345" t="s">
        <v>255</v>
      </c>
      <c r="H62" s="205"/>
      <c r="J62" s="208">
        <v>679.22</v>
      </c>
      <c r="K62" s="208">
        <v>8.4600000000000009</v>
      </c>
      <c r="L62" s="208">
        <v>3.91</v>
      </c>
      <c r="M62" s="208">
        <v>8.36</v>
      </c>
      <c r="N62" s="194">
        <f t="shared" si="1"/>
        <v>699.95</v>
      </c>
      <c r="O62" s="193">
        <f t="shared" si="2"/>
        <v>-2.3210000000000264</v>
      </c>
      <c r="Q62" s="206"/>
      <c r="R62" s="208">
        <v>8.99</v>
      </c>
      <c r="S62" s="208">
        <v>0.11</v>
      </c>
      <c r="T62" s="208">
        <v>7.0000000000000007E-2</v>
      </c>
      <c r="U62" s="208">
        <v>0.15</v>
      </c>
      <c r="V62" s="194">
        <f t="shared" si="0"/>
        <v>9.32</v>
      </c>
    </row>
    <row r="63" spans="1:22" x14ac:dyDescent="0.2">
      <c r="A63" s="345" t="s">
        <v>244</v>
      </c>
      <c r="B63" s="345" t="s">
        <v>244</v>
      </c>
      <c r="C63" s="346">
        <v>44807.583344479164</v>
      </c>
      <c r="D63" s="208">
        <v>727.47699999999998</v>
      </c>
      <c r="E63" s="345" t="s">
        <v>245</v>
      </c>
      <c r="F63" s="345" t="s">
        <v>246</v>
      </c>
      <c r="G63" s="345" t="s">
        <v>255</v>
      </c>
      <c r="H63" s="205"/>
      <c r="J63" s="208">
        <v>709.24</v>
      </c>
      <c r="K63" s="208">
        <v>8.68</v>
      </c>
      <c r="L63" s="208">
        <v>3.9</v>
      </c>
      <c r="M63" s="208">
        <v>7.82</v>
      </c>
      <c r="N63" s="194">
        <f t="shared" si="1"/>
        <v>729.64</v>
      </c>
      <c r="O63" s="193">
        <f t="shared" si="2"/>
        <v>-2.1630000000000109</v>
      </c>
      <c r="Q63" s="206"/>
      <c r="R63" s="208">
        <v>9.27</v>
      </c>
      <c r="S63" s="208">
        <v>0.11</v>
      </c>
      <c r="T63" s="208">
        <v>7.0000000000000007E-2</v>
      </c>
      <c r="U63" s="208">
        <v>0.14000000000000001</v>
      </c>
      <c r="V63" s="194">
        <f t="shared" si="0"/>
        <v>9.59</v>
      </c>
    </row>
    <row r="64" spans="1:22" x14ac:dyDescent="0.2">
      <c r="A64" s="345" t="s">
        <v>244</v>
      </c>
      <c r="B64" s="345" t="s">
        <v>244</v>
      </c>
      <c r="C64" s="346">
        <v>44807.625011145836</v>
      </c>
      <c r="D64" s="208">
        <v>743.56299999999999</v>
      </c>
      <c r="E64" s="345" t="s">
        <v>245</v>
      </c>
      <c r="F64" s="345" t="s">
        <v>246</v>
      </c>
      <c r="G64" s="345" t="s">
        <v>255</v>
      </c>
      <c r="H64" s="205"/>
      <c r="J64" s="208">
        <v>725.41</v>
      </c>
      <c r="K64" s="208">
        <v>8.76</v>
      </c>
      <c r="L64" s="208">
        <v>3.85</v>
      </c>
      <c r="M64" s="208">
        <v>7.92</v>
      </c>
      <c r="N64" s="194">
        <f t="shared" si="1"/>
        <v>745.93999999999994</v>
      </c>
      <c r="O64" s="193">
        <f t="shared" si="2"/>
        <v>-2.3769999999999527</v>
      </c>
      <c r="Q64" s="206"/>
      <c r="R64" s="208">
        <v>9.58</v>
      </c>
      <c r="S64" s="208">
        <v>0.12</v>
      </c>
      <c r="T64" s="208">
        <v>7.0000000000000007E-2</v>
      </c>
      <c r="U64" s="208">
        <v>0.14000000000000001</v>
      </c>
      <c r="V64" s="194">
        <f t="shared" si="0"/>
        <v>9.91</v>
      </c>
    </row>
    <row r="65" spans="1:22" x14ac:dyDescent="0.2">
      <c r="A65" s="345" t="s">
        <v>244</v>
      </c>
      <c r="B65" s="345" t="s">
        <v>244</v>
      </c>
      <c r="C65" s="346">
        <v>44807.6666778125</v>
      </c>
      <c r="D65" s="208">
        <v>757.96299999999997</v>
      </c>
      <c r="E65" s="345" t="s">
        <v>245</v>
      </c>
      <c r="F65" s="345" t="s">
        <v>246</v>
      </c>
      <c r="G65" s="345" t="s">
        <v>255</v>
      </c>
      <c r="H65" s="205"/>
      <c r="J65" s="208">
        <v>739.45</v>
      </c>
      <c r="K65" s="208">
        <v>8.82</v>
      </c>
      <c r="L65" s="208">
        <v>3.83</v>
      </c>
      <c r="M65" s="208">
        <v>7.86</v>
      </c>
      <c r="N65" s="194">
        <f t="shared" si="1"/>
        <v>759.96000000000015</v>
      </c>
      <c r="O65" s="193">
        <f t="shared" si="2"/>
        <v>-1.9970000000001846</v>
      </c>
      <c r="Q65" s="206"/>
      <c r="R65" s="208">
        <v>10.07</v>
      </c>
      <c r="S65" s="208">
        <v>0.12</v>
      </c>
      <c r="T65" s="208">
        <v>7.0000000000000007E-2</v>
      </c>
      <c r="U65" s="208">
        <v>0.14000000000000001</v>
      </c>
      <c r="V65" s="194">
        <f t="shared" si="0"/>
        <v>10.4</v>
      </c>
    </row>
    <row r="66" spans="1:22" x14ac:dyDescent="0.2">
      <c r="A66" s="345" t="s">
        <v>244</v>
      </c>
      <c r="B66" s="345" t="s">
        <v>244</v>
      </c>
      <c r="C66" s="346">
        <v>44807.708344479164</v>
      </c>
      <c r="D66" s="208">
        <v>757.58199999999999</v>
      </c>
      <c r="E66" s="345" t="s">
        <v>245</v>
      </c>
      <c r="F66" s="345" t="s">
        <v>246</v>
      </c>
      <c r="G66" s="345" t="s">
        <v>255</v>
      </c>
      <c r="H66" s="205"/>
      <c r="J66" s="208">
        <v>740.03</v>
      </c>
      <c r="K66" s="208">
        <v>8.6199999999999992</v>
      </c>
      <c r="L66" s="208">
        <v>3.81</v>
      </c>
      <c r="M66" s="208">
        <v>7.35</v>
      </c>
      <c r="N66" s="194">
        <f t="shared" si="1"/>
        <v>759.81</v>
      </c>
      <c r="O66" s="193">
        <f t="shared" si="2"/>
        <v>-2.2279999999999518</v>
      </c>
      <c r="Q66" s="206"/>
      <c r="R66" s="208">
        <v>10.08</v>
      </c>
      <c r="S66" s="208">
        <v>0.12</v>
      </c>
      <c r="T66" s="208">
        <v>7.0000000000000007E-2</v>
      </c>
      <c r="U66" s="208">
        <v>0.13</v>
      </c>
      <c r="V66" s="194">
        <f t="shared" ref="V66:V129" si="3">SUM(R66:U66)</f>
        <v>10.4</v>
      </c>
    </row>
    <row r="67" spans="1:22" x14ac:dyDescent="0.2">
      <c r="A67" s="345" t="s">
        <v>244</v>
      </c>
      <c r="B67" s="345" t="s">
        <v>244</v>
      </c>
      <c r="C67" s="346">
        <v>44807.750011145836</v>
      </c>
      <c r="D67" s="208">
        <v>759.54100000000005</v>
      </c>
      <c r="E67" s="345" t="s">
        <v>245</v>
      </c>
      <c r="F67" s="345" t="s">
        <v>246</v>
      </c>
      <c r="G67" s="345" t="s">
        <v>255</v>
      </c>
      <c r="H67" s="205"/>
      <c r="J67" s="208">
        <v>741.28</v>
      </c>
      <c r="K67" s="208">
        <v>8.51</v>
      </c>
      <c r="L67" s="208">
        <v>4.53</v>
      </c>
      <c r="M67" s="208">
        <v>7.24</v>
      </c>
      <c r="N67" s="194">
        <f t="shared" ref="N67:N130" si="4">SUM(J67:M67)</f>
        <v>761.56</v>
      </c>
      <c r="O67" s="193">
        <f t="shared" ref="O67:O130" si="5">D67-N67</f>
        <v>-2.0189999999998918</v>
      </c>
      <c r="Q67" s="206"/>
      <c r="R67" s="208">
        <v>10.08</v>
      </c>
      <c r="S67" s="208">
        <v>0.12</v>
      </c>
      <c r="T67" s="208">
        <v>0.09</v>
      </c>
      <c r="U67" s="208">
        <v>0.13</v>
      </c>
      <c r="V67" s="194">
        <f t="shared" si="3"/>
        <v>10.42</v>
      </c>
    </row>
    <row r="68" spans="1:22" x14ac:dyDescent="0.2">
      <c r="A68" s="345" t="s">
        <v>244</v>
      </c>
      <c r="B68" s="345" t="s">
        <v>244</v>
      </c>
      <c r="C68" s="346">
        <v>44807.7916778125</v>
      </c>
      <c r="D68" s="208">
        <v>740.48199999999997</v>
      </c>
      <c r="E68" s="345" t="s">
        <v>245</v>
      </c>
      <c r="F68" s="345" t="s">
        <v>246</v>
      </c>
      <c r="G68" s="345" t="s">
        <v>255</v>
      </c>
      <c r="H68" s="205"/>
      <c r="J68" s="208">
        <v>721.58</v>
      </c>
      <c r="K68" s="208">
        <v>8.3699999999999992</v>
      </c>
      <c r="L68" s="208">
        <v>4.93</v>
      </c>
      <c r="M68" s="208">
        <v>7.16</v>
      </c>
      <c r="N68" s="194">
        <f t="shared" si="4"/>
        <v>742.04</v>
      </c>
      <c r="O68" s="193">
        <f t="shared" si="5"/>
        <v>-1.5579999999999927</v>
      </c>
      <c r="Q68" s="206"/>
      <c r="R68" s="208">
        <v>9.8699999999999992</v>
      </c>
      <c r="S68" s="208">
        <v>0.11</v>
      </c>
      <c r="T68" s="208">
        <v>0.09</v>
      </c>
      <c r="U68" s="208">
        <v>0.13</v>
      </c>
      <c r="V68" s="194">
        <f t="shared" si="3"/>
        <v>10.199999999999999</v>
      </c>
    </row>
    <row r="69" spans="1:22" x14ac:dyDescent="0.2">
      <c r="A69" s="345" t="s">
        <v>244</v>
      </c>
      <c r="B69" s="345" t="s">
        <v>244</v>
      </c>
      <c r="C69" s="346">
        <v>44807.833344479164</v>
      </c>
      <c r="D69" s="208">
        <v>718.14599999999996</v>
      </c>
      <c r="E69" s="345" t="s">
        <v>245</v>
      </c>
      <c r="F69" s="345" t="s">
        <v>246</v>
      </c>
      <c r="G69" s="345" t="s">
        <v>255</v>
      </c>
      <c r="H69" s="205"/>
      <c r="J69" s="208">
        <v>698.77</v>
      </c>
      <c r="K69" s="208">
        <v>8.41</v>
      </c>
      <c r="L69" s="208">
        <v>4.99</v>
      </c>
      <c r="M69" s="208">
        <v>7.21</v>
      </c>
      <c r="N69" s="194">
        <f t="shared" si="4"/>
        <v>719.38</v>
      </c>
      <c r="O69" s="193">
        <f t="shared" si="5"/>
        <v>-1.2340000000000373</v>
      </c>
      <c r="Q69" s="206"/>
      <c r="R69" s="208">
        <v>9.68</v>
      </c>
      <c r="S69" s="208">
        <v>0.12</v>
      </c>
      <c r="T69" s="208">
        <v>0.1</v>
      </c>
      <c r="U69" s="208">
        <v>0.13</v>
      </c>
      <c r="V69" s="194">
        <f t="shared" si="3"/>
        <v>10.029999999999999</v>
      </c>
    </row>
    <row r="70" spans="1:22" x14ac:dyDescent="0.2">
      <c r="A70" s="345" t="s">
        <v>244</v>
      </c>
      <c r="B70" s="345" t="s">
        <v>244</v>
      </c>
      <c r="C70" s="346">
        <v>44807.875011145836</v>
      </c>
      <c r="D70" s="208">
        <v>707.03200000000004</v>
      </c>
      <c r="E70" s="345" t="s">
        <v>245</v>
      </c>
      <c r="F70" s="345" t="s">
        <v>246</v>
      </c>
      <c r="G70" s="345" t="s">
        <v>255</v>
      </c>
      <c r="H70" s="205"/>
      <c r="J70" s="208">
        <v>687.61</v>
      </c>
      <c r="K70" s="208">
        <v>8.34</v>
      </c>
      <c r="L70" s="208">
        <v>5.19</v>
      </c>
      <c r="M70" s="208">
        <v>7.21</v>
      </c>
      <c r="N70" s="194">
        <f t="shared" si="4"/>
        <v>708.35000000000014</v>
      </c>
      <c r="O70" s="193">
        <f t="shared" si="5"/>
        <v>-1.3180000000000973</v>
      </c>
      <c r="Q70" s="206"/>
      <c r="R70" s="208">
        <v>9.77</v>
      </c>
      <c r="S70" s="208">
        <v>0.12</v>
      </c>
      <c r="T70" s="208">
        <v>0.1</v>
      </c>
      <c r="U70" s="208">
        <v>0.14000000000000001</v>
      </c>
      <c r="V70" s="194">
        <f t="shared" si="3"/>
        <v>10.129999999999999</v>
      </c>
    </row>
    <row r="71" spans="1:22" x14ac:dyDescent="0.2">
      <c r="A71" s="345" t="s">
        <v>244</v>
      </c>
      <c r="B71" s="345" t="s">
        <v>244</v>
      </c>
      <c r="C71" s="346">
        <v>44807.9166778125</v>
      </c>
      <c r="D71" s="208">
        <v>686.90200000000004</v>
      </c>
      <c r="E71" s="345" t="s">
        <v>245</v>
      </c>
      <c r="F71" s="345" t="s">
        <v>246</v>
      </c>
      <c r="G71" s="345" t="s">
        <v>255</v>
      </c>
      <c r="H71" s="205"/>
      <c r="J71" s="208">
        <v>667.61</v>
      </c>
      <c r="K71" s="208">
        <v>8.1199999999999992</v>
      </c>
      <c r="L71" s="208">
        <v>5</v>
      </c>
      <c r="M71" s="208">
        <v>7.22</v>
      </c>
      <c r="N71" s="194">
        <f t="shared" si="4"/>
        <v>687.95</v>
      </c>
      <c r="O71" s="193">
        <f t="shared" si="5"/>
        <v>-1.0480000000000018</v>
      </c>
      <c r="Q71" s="206"/>
      <c r="R71" s="208">
        <v>9.48</v>
      </c>
      <c r="S71" s="208">
        <v>0.12</v>
      </c>
      <c r="T71" s="208">
        <v>0.1</v>
      </c>
      <c r="U71" s="208">
        <v>0.14000000000000001</v>
      </c>
      <c r="V71" s="194">
        <f t="shared" si="3"/>
        <v>9.84</v>
      </c>
    </row>
    <row r="72" spans="1:22" x14ac:dyDescent="0.2">
      <c r="A72" s="345" t="s">
        <v>244</v>
      </c>
      <c r="B72" s="345" t="s">
        <v>244</v>
      </c>
      <c r="C72" s="346">
        <v>44807.958344479164</v>
      </c>
      <c r="D72" s="208">
        <v>652.01700000000005</v>
      </c>
      <c r="E72" s="345" t="s">
        <v>245</v>
      </c>
      <c r="F72" s="345" t="s">
        <v>246</v>
      </c>
      <c r="G72" s="345" t="s">
        <v>255</v>
      </c>
      <c r="H72" s="205"/>
      <c r="J72" s="208">
        <v>634.35</v>
      </c>
      <c r="K72" s="208">
        <v>7.71</v>
      </c>
      <c r="L72" s="208">
        <v>3.86</v>
      </c>
      <c r="M72" s="208">
        <v>7.29</v>
      </c>
      <c r="N72" s="194">
        <f t="shared" si="4"/>
        <v>653.21</v>
      </c>
      <c r="O72" s="193">
        <f t="shared" si="5"/>
        <v>-1.1929999999999836</v>
      </c>
      <c r="Q72" s="206"/>
      <c r="R72" s="208">
        <v>8.89</v>
      </c>
      <c r="S72" s="208">
        <v>0.11</v>
      </c>
      <c r="T72" s="208">
        <v>0.08</v>
      </c>
      <c r="U72" s="208">
        <v>0.14000000000000001</v>
      </c>
      <c r="V72" s="194">
        <f t="shared" si="3"/>
        <v>9.2200000000000006</v>
      </c>
    </row>
    <row r="73" spans="1:22" x14ac:dyDescent="0.2">
      <c r="A73" s="345" t="s">
        <v>244</v>
      </c>
      <c r="B73" s="345" t="s">
        <v>244</v>
      </c>
      <c r="C73" s="346">
        <v>44808.000011145836</v>
      </c>
      <c r="D73" s="208">
        <v>618.83000000000004</v>
      </c>
      <c r="E73" s="345" t="s">
        <v>245</v>
      </c>
      <c r="F73" s="345" t="s">
        <v>246</v>
      </c>
      <c r="G73" s="345" t="s">
        <v>255</v>
      </c>
      <c r="H73" s="205"/>
      <c r="J73" s="208">
        <v>601.82000000000005</v>
      </c>
      <c r="K73" s="208">
        <v>7.08</v>
      </c>
      <c r="L73" s="208">
        <v>3.85</v>
      </c>
      <c r="M73" s="208">
        <v>7.32</v>
      </c>
      <c r="N73" s="194">
        <f t="shared" si="4"/>
        <v>620.07000000000016</v>
      </c>
      <c r="O73" s="193">
        <f t="shared" si="5"/>
        <v>-1.2400000000001228</v>
      </c>
      <c r="Q73" s="206"/>
      <c r="R73" s="208">
        <v>8.8800000000000008</v>
      </c>
      <c r="S73" s="208">
        <v>0.1</v>
      </c>
      <c r="T73" s="208">
        <v>0.08</v>
      </c>
      <c r="U73" s="208">
        <v>0.15</v>
      </c>
      <c r="V73" s="194">
        <f t="shared" si="3"/>
        <v>9.2100000000000009</v>
      </c>
    </row>
    <row r="74" spans="1:22" x14ac:dyDescent="0.2">
      <c r="A74" s="345" t="s">
        <v>244</v>
      </c>
      <c r="B74" s="345" t="s">
        <v>244</v>
      </c>
      <c r="C74" s="346">
        <v>44808.0416778125</v>
      </c>
      <c r="D74" s="208">
        <v>591.79</v>
      </c>
      <c r="E74" s="345" t="s">
        <v>245</v>
      </c>
      <c r="F74" s="345" t="s">
        <v>246</v>
      </c>
      <c r="G74" s="345" t="s">
        <v>255</v>
      </c>
      <c r="H74" s="205"/>
      <c r="J74" s="208">
        <v>573.33000000000004</v>
      </c>
      <c r="K74" s="208">
        <v>6.56</v>
      </c>
      <c r="L74" s="208">
        <v>5.0999999999999996</v>
      </c>
      <c r="M74" s="208">
        <v>7.18</v>
      </c>
      <c r="N74" s="194">
        <f t="shared" si="4"/>
        <v>592.16999999999996</v>
      </c>
      <c r="O74" s="193">
        <f t="shared" si="5"/>
        <v>-0.37999999999999545</v>
      </c>
      <c r="Q74" s="206"/>
      <c r="R74" s="208">
        <v>9.1</v>
      </c>
      <c r="S74" s="208">
        <v>0.1</v>
      </c>
      <c r="T74" s="208">
        <v>0.12</v>
      </c>
      <c r="U74" s="208">
        <v>0.16</v>
      </c>
      <c r="V74" s="194">
        <f t="shared" si="3"/>
        <v>9.4799999999999986</v>
      </c>
    </row>
    <row r="75" spans="1:22" x14ac:dyDescent="0.2">
      <c r="A75" s="345" t="s">
        <v>244</v>
      </c>
      <c r="B75" s="345" t="s">
        <v>244</v>
      </c>
      <c r="C75" s="346">
        <v>44808.083344479164</v>
      </c>
      <c r="D75" s="208">
        <v>566.69000000000005</v>
      </c>
      <c r="E75" s="345" t="s">
        <v>245</v>
      </c>
      <c r="F75" s="345" t="s">
        <v>246</v>
      </c>
      <c r="G75" s="345" t="s">
        <v>255</v>
      </c>
      <c r="H75" s="205"/>
      <c r="J75" s="208">
        <v>549.51</v>
      </c>
      <c r="K75" s="208">
        <v>6.22</v>
      </c>
      <c r="L75" s="208">
        <v>5.23</v>
      </c>
      <c r="M75" s="208">
        <v>6.77</v>
      </c>
      <c r="N75" s="194">
        <f t="shared" si="4"/>
        <v>567.73</v>
      </c>
      <c r="O75" s="193">
        <f t="shared" si="5"/>
        <v>-1.0399999999999636</v>
      </c>
      <c r="Q75" s="206"/>
      <c r="R75" s="208">
        <v>8.7799999999999994</v>
      </c>
      <c r="S75" s="208">
        <v>0.1</v>
      </c>
      <c r="T75" s="208">
        <v>0.13</v>
      </c>
      <c r="U75" s="208">
        <v>0.15</v>
      </c>
      <c r="V75" s="194">
        <f t="shared" si="3"/>
        <v>9.16</v>
      </c>
    </row>
    <row r="76" spans="1:22" x14ac:dyDescent="0.2">
      <c r="A76" s="345" t="s">
        <v>244</v>
      </c>
      <c r="B76" s="345" t="s">
        <v>244</v>
      </c>
      <c r="C76" s="346">
        <v>44808.125011145836</v>
      </c>
      <c r="D76" s="208">
        <v>557.86099999999999</v>
      </c>
      <c r="E76" s="345" t="s">
        <v>245</v>
      </c>
      <c r="F76" s="345" t="s">
        <v>246</v>
      </c>
      <c r="G76" s="345" t="s">
        <v>255</v>
      </c>
      <c r="H76" s="205"/>
      <c r="J76" s="208">
        <v>541.99</v>
      </c>
      <c r="K76" s="208">
        <v>6.09</v>
      </c>
      <c r="L76" s="208">
        <v>5.42</v>
      </c>
      <c r="M76" s="208">
        <v>5.36</v>
      </c>
      <c r="N76" s="194">
        <f t="shared" si="4"/>
        <v>558.86</v>
      </c>
      <c r="O76" s="193">
        <f t="shared" si="5"/>
        <v>-0.99900000000002365</v>
      </c>
      <c r="Q76" s="206"/>
      <c r="R76" s="208">
        <v>8.11</v>
      </c>
      <c r="S76" s="208">
        <v>0.09</v>
      </c>
      <c r="T76" s="208">
        <v>0.13</v>
      </c>
      <c r="U76" s="208">
        <v>0.12</v>
      </c>
      <c r="V76" s="194">
        <f t="shared" si="3"/>
        <v>8.4499999999999993</v>
      </c>
    </row>
    <row r="77" spans="1:22" x14ac:dyDescent="0.2">
      <c r="A77" s="345" t="s">
        <v>244</v>
      </c>
      <c r="B77" s="345" t="s">
        <v>244</v>
      </c>
      <c r="C77" s="346">
        <v>44808.1666778125</v>
      </c>
      <c r="D77" s="208">
        <v>536.77599999999995</v>
      </c>
      <c r="E77" s="345" t="s">
        <v>245</v>
      </c>
      <c r="F77" s="345" t="s">
        <v>246</v>
      </c>
      <c r="G77" s="345" t="s">
        <v>255</v>
      </c>
      <c r="H77" s="205"/>
      <c r="J77" s="208">
        <v>521.98</v>
      </c>
      <c r="K77" s="208">
        <v>5.84</v>
      </c>
      <c r="L77" s="208">
        <v>5.38</v>
      </c>
      <c r="M77" s="208">
        <v>4.59</v>
      </c>
      <c r="N77" s="194">
        <f t="shared" si="4"/>
        <v>537.79000000000008</v>
      </c>
      <c r="O77" s="193">
        <f t="shared" si="5"/>
        <v>-1.0140000000001237</v>
      </c>
      <c r="Q77" s="206"/>
      <c r="R77" s="208">
        <v>7.9</v>
      </c>
      <c r="S77" s="208">
        <v>0.09</v>
      </c>
      <c r="T77" s="208">
        <v>0.13</v>
      </c>
      <c r="U77" s="208">
        <v>0.1</v>
      </c>
      <c r="V77" s="194">
        <f t="shared" si="3"/>
        <v>8.2200000000000006</v>
      </c>
    </row>
    <row r="78" spans="1:22" x14ac:dyDescent="0.2">
      <c r="A78" s="345" t="s">
        <v>244</v>
      </c>
      <c r="B78" s="345" t="s">
        <v>244</v>
      </c>
      <c r="C78" s="346">
        <v>44808.208344479164</v>
      </c>
      <c r="D78" s="208">
        <v>534.79899999999998</v>
      </c>
      <c r="E78" s="345" t="s">
        <v>245</v>
      </c>
      <c r="F78" s="345" t="s">
        <v>246</v>
      </c>
      <c r="G78" s="345" t="s">
        <v>255</v>
      </c>
      <c r="H78" s="205"/>
      <c r="J78" s="208">
        <v>521.02</v>
      </c>
      <c r="K78" s="208">
        <v>5.7</v>
      </c>
      <c r="L78" s="208">
        <v>5.5</v>
      </c>
      <c r="M78" s="208">
        <v>3.38</v>
      </c>
      <c r="N78" s="194">
        <f t="shared" si="4"/>
        <v>535.6</v>
      </c>
      <c r="O78" s="193">
        <f t="shared" si="5"/>
        <v>-0.80100000000004457</v>
      </c>
      <c r="Q78" s="206"/>
      <c r="R78" s="208">
        <v>7.72</v>
      </c>
      <c r="S78" s="208">
        <v>0.08</v>
      </c>
      <c r="T78" s="208">
        <v>0.13</v>
      </c>
      <c r="U78" s="208">
        <v>7.0000000000000007E-2</v>
      </c>
      <c r="V78" s="194">
        <f t="shared" si="3"/>
        <v>8</v>
      </c>
    </row>
    <row r="79" spans="1:22" x14ac:dyDescent="0.2">
      <c r="A79" s="345" t="s">
        <v>244</v>
      </c>
      <c r="B79" s="345" t="s">
        <v>244</v>
      </c>
      <c r="C79" s="346">
        <v>44808.250011145836</v>
      </c>
      <c r="D79" s="208">
        <v>534.67200000000003</v>
      </c>
      <c r="E79" s="345" t="s">
        <v>245</v>
      </c>
      <c r="F79" s="345" t="s">
        <v>246</v>
      </c>
      <c r="G79" s="345" t="s">
        <v>255</v>
      </c>
      <c r="H79" s="205"/>
      <c r="J79" s="208">
        <v>520.32000000000005</v>
      </c>
      <c r="K79" s="208">
        <v>5.72</v>
      </c>
      <c r="L79" s="208">
        <v>5.85</v>
      </c>
      <c r="M79" s="208">
        <v>3.33</v>
      </c>
      <c r="N79" s="194">
        <f t="shared" si="4"/>
        <v>535.22000000000014</v>
      </c>
      <c r="O79" s="193">
        <f t="shared" si="5"/>
        <v>-0.54800000000011551</v>
      </c>
      <c r="Q79" s="206"/>
      <c r="R79" s="208">
        <v>7.71</v>
      </c>
      <c r="S79" s="208">
        <v>0.09</v>
      </c>
      <c r="T79" s="208">
        <v>0.14000000000000001</v>
      </c>
      <c r="U79" s="208">
        <v>7.0000000000000007E-2</v>
      </c>
      <c r="V79" s="194">
        <f t="shared" si="3"/>
        <v>8.01</v>
      </c>
    </row>
    <row r="80" spans="1:22" x14ac:dyDescent="0.2">
      <c r="A80" s="345" t="s">
        <v>244</v>
      </c>
      <c r="B80" s="345" t="s">
        <v>244</v>
      </c>
      <c r="C80" s="346">
        <v>44808.2916778125</v>
      </c>
      <c r="D80" s="208">
        <v>535.43100000000004</v>
      </c>
      <c r="E80" s="345" t="s">
        <v>245</v>
      </c>
      <c r="F80" s="345" t="s">
        <v>246</v>
      </c>
      <c r="G80" s="345" t="s">
        <v>255</v>
      </c>
      <c r="H80" s="205"/>
      <c r="J80" s="208">
        <v>520.52</v>
      </c>
      <c r="K80" s="208">
        <v>6.08</v>
      </c>
      <c r="L80" s="208">
        <v>5.71</v>
      </c>
      <c r="M80" s="208">
        <v>3.33</v>
      </c>
      <c r="N80" s="194">
        <f t="shared" si="4"/>
        <v>535.6400000000001</v>
      </c>
      <c r="O80" s="193">
        <f t="shared" si="5"/>
        <v>-0.20900000000006003</v>
      </c>
      <c r="Q80" s="206"/>
      <c r="R80" s="208">
        <v>7.7</v>
      </c>
      <c r="S80" s="208">
        <v>0.09</v>
      </c>
      <c r="T80" s="208">
        <v>0.13</v>
      </c>
      <c r="U80" s="208">
        <v>7.0000000000000007E-2</v>
      </c>
      <c r="V80" s="194">
        <f t="shared" si="3"/>
        <v>7.99</v>
      </c>
    </row>
    <row r="81" spans="1:22" x14ac:dyDescent="0.2">
      <c r="A81" s="345" t="s">
        <v>244</v>
      </c>
      <c r="B81" s="345" t="s">
        <v>244</v>
      </c>
      <c r="C81" s="346">
        <v>44808.333344479164</v>
      </c>
      <c r="D81" s="208">
        <v>544.077</v>
      </c>
      <c r="E81" s="345" t="s">
        <v>245</v>
      </c>
      <c r="F81" s="345" t="s">
        <v>246</v>
      </c>
      <c r="G81" s="345" t="s">
        <v>255</v>
      </c>
      <c r="H81" s="205"/>
      <c r="J81" s="208">
        <v>529.4</v>
      </c>
      <c r="K81" s="208">
        <v>6.26</v>
      </c>
      <c r="L81" s="208">
        <v>5.71</v>
      </c>
      <c r="M81" s="208">
        <v>3.19</v>
      </c>
      <c r="N81" s="194">
        <f t="shared" si="4"/>
        <v>544.56000000000006</v>
      </c>
      <c r="O81" s="193">
        <f t="shared" si="5"/>
        <v>-0.48300000000006094</v>
      </c>
      <c r="Q81" s="206"/>
      <c r="R81" s="208">
        <v>7.31</v>
      </c>
      <c r="S81" s="208">
        <v>0.09</v>
      </c>
      <c r="T81" s="208">
        <v>0.12</v>
      </c>
      <c r="U81" s="208">
        <v>0.06</v>
      </c>
      <c r="V81" s="194">
        <f t="shared" si="3"/>
        <v>7.5799999999999992</v>
      </c>
    </row>
    <row r="82" spans="1:22" x14ac:dyDescent="0.2">
      <c r="A82" s="345" t="s">
        <v>244</v>
      </c>
      <c r="B82" s="345" t="s">
        <v>244</v>
      </c>
      <c r="C82" s="346">
        <v>44808.375011145836</v>
      </c>
      <c r="D82" s="208">
        <v>563.89</v>
      </c>
      <c r="E82" s="345" t="s">
        <v>245</v>
      </c>
      <c r="F82" s="345" t="s">
        <v>246</v>
      </c>
      <c r="G82" s="345" t="s">
        <v>255</v>
      </c>
      <c r="H82" s="205"/>
      <c r="J82" s="208">
        <v>548.61</v>
      </c>
      <c r="K82" s="208">
        <v>6.83</v>
      </c>
      <c r="L82" s="208">
        <v>5.9</v>
      </c>
      <c r="M82" s="208">
        <v>3.16</v>
      </c>
      <c r="N82" s="194">
        <f t="shared" si="4"/>
        <v>564.5</v>
      </c>
      <c r="O82" s="193">
        <f t="shared" si="5"/>
        <v>-0.61000000000001364</v>
      </c>
      <c r="Q82" s="206"/>
      <c r="R82" s="208">
        <v>7.49</v>
      </c>
      <c r="S82" s="208">
        <v>0.09</v>
      </c>
      <c r="T82" s="208">
        <v>0.12</v>
      </c>
      <c r="U82" s="208">
        <v>0.06</v>
      </c>
      <c r="V82" s="194">
        <f t="shared" si="3"/>
        <v>7.76</v>
      </c>
    </row>
    <row r="83" spans="1:22" x14ac:dyDescent="0.2">
      <c r="A83" s="345" t="s">
        <v>244</v>
      </c>
      <c r="B83" s="345" t="s">
        <v>244</v>
      </c>
      <c r="C83" s="346">
        <v>44808.4166778125</v>
      </c>
      <c r="D83" s="208">
        <v>591.11599999999999</v>
      </c>
      <c r="E83" s="345" t="s">
        <v>245</v>
      </c>
      <c r="F83" s="345" t="s">
        <v>246</v>
      </c>
      <c r="G83" s="345" t="s">
        <v>255</v>
      </c>
      <c r="H83" s="205"/>
      <c r="J83" s="208">
        <v>575.91999999999996</v>
      </c>
      <c r="K83" s="208">
        <v>7.21</v>
      </c>
      <c r="L83" s="208">
        <v>5.78</v>
      </c>
      <c r="M83" s="208">
        <v>3.14</v>
      </c>
      <c r="N83" s="194">
        <f t="shared" si="4"/>
        <v>592.04999999999995</v>
      </c>
      <c r="O83" s="193">
        <f t="shared" si="5"/>
        <v>-0.93399999999996908</v>
      </c>
      <c r="Q83" s="206"/>
      <c r="R83" s="208">
        <v>8.3000000000000007</v>
      </c>
      <c r="S83" s="208">
        <v>0.1</v>
      </c>
      <c r="T83" s="208">
        <v>0.13</v>
      </c>
      <c r="U83" s="208">
        <v>7.0000000000000007E-2</v>
      </c>
      <c r="V83" s="194">
        <f t="shared" si="3"/>
        <v>8.6000000000000014</v>
      </c>
    </row>
    <row r="84" spans="1:22" x14ac:dyDescent="0.2">
      <c r="A84" s="345" t="s">
        <v>244</v>
      </c>
      <c r="B84" s="345" t="s">
        <v>244</v>
      </c>
      <c r="C84" s="346">
        <v>44808.458344479164</v>
      </c>
      <c r="D84" s="208">
        <v>615.46400000000006</v>
      </c>
      <c r="E84" s="345" t="s">
        <v>245</v>
      </c>
      <c r="F84" s="345" t="s">
        <v>246</v>
      </c>
      <c r="G84" s="345" t="s">
        <v>255</v>
      </c>
      <c r="H84" s="205"/>
      <c r="J84" s="208">
        <v>600.79999999999995</v>
      </c>
      <c r="K84" s="208">
        <v>7.52</v>
      </c>
      <c r="L84" s="208">
        <v>5.33</v>
      </c>
      <c r="M84" s="208">
        <v>3.14</v>
      </c>
      <c r="N84" s="194">
        <f t="shared" si="4"/>
        <v>616.79</v>
      </c>
      <c r="O84" s="193">
        <f t="shared" si="5"/>
        <v>-1.3259999999999081</v>
      </c>
      <c r="Q84" s="206"/>
      <c r="R84" s="208">
        <v>8.7899999999999991</v>
      </c>
      <c r="S84" s="208">
        <v>0.11</v>
      </c>
      <c r="T84" s="208">
        <v>0.12</v>
      </c>
      <c r="U84" s="208">
        <v>0.06</v>
      </c>
      <c r="V84" s="194">
        <f t="shared" si="3"/>
        <v>9.0799999999999983</v>
      </c>
    </row>
    <row r="85" spans="1:22" x14ac:dyDescent="0.2">
      <c r="A85" s="345" t="s">
        <v>244</v>
      </c>
      <c r="B85" s="345" t="s">
        <v>244</v>
      </c>
      <c r="C85" s="346">
        <v>44808.500011145836</v>
      </c>
      <c r="D85" s="208">
        <v>643.26800000000003</v>
      </c>
      <c r="E85" s="345" t="s">
        <v>245</v>
      </c>
      <c r="F85" s="345" t="s">
        <v>246</v>
      </c>
      <c r="G85" s="345" t="s">
        <v>255</v>
      </c>
      <c r="H85" s="205"/>
      <c r="J85" s="208">
        <v>628.57000000000005</v>
      </c>
      <c r="K85" s="208">
        <v>7.97</v>
      </c>
      <c r="L85" s="208">
        <v>5.35</v>
      </c>
      <c r="M85" s="208">
        <v>3.13</v>
      </c>
      <c r="N85" s="194">
        <f t="shared" si="4"/>
        <v>645.0200000000001</v>
      </c>
      <c r="O85" s="193">
        <f t="shared" si="5"/>
        <v>-1.7520000000000664</v>
      </c>
      <c r="Q85" s="206"/>
      <c r="R85" s="208">
        <v>9.56</v>
      </c>
      <c r="S85" s="208">
        <v>0.12</v>
      </c>
      <c r="T85" s="208">
        <v>0.12</v>
      </c>
      <c r="U85" s="208">
        <v>7.0000000000000007E-2</v>
      </c>
      <c r="V85" s="194">
        <f t="shared" si="3"/>
        <v>9.8699999999999992</v>
      </c>
    </row>
    <row r="86" spans="1:22" x14ac:dyDescent="0.2">
      <c r="A86" s="345" t="s">
        <v>244</v>
      </c>
      <c r="B86" s="345" t="s">
        <v>244</v>
      </c>
      <c r="C86" s="346">
        <v>44808.5416778125</v>
      </c>
      <c r="D86" s="208">
        <v>669.25699999999995</v>
      </c>
      <c r="E86" s="345" t="s">
        <v>245</v>
      </c>
      <c r="F86" s="345" t="s">
        <v>246</v>
      </c>
      <c r="G86" s="345" t="s">
        <v>255</v>
      </c>
      <c r="H86" s="205"/>
      <c r="J86" s="208">
        <v>654.47</v>
      </c>
      <c r="K86" s="208">
        <v>8.4</v>
      </c>
      <c r="L86" s="208">
        <v>5.37</v>
      </c>
      <c r="M86" s="208">
        <v>3.15</v>
      </c>
      <c r="N86" s="194">
        <f t="shared" si="4"/>
        <v>671.39</v>
      </c>
      <c r="O86" s="193">
        <f t="shared" si="5"/>
        <v>-2.1330000000000382</v>
      </c>
      <c r="Q86" s="206"/>
      <c r="R86" s="208">
        <v>10.37</v>
      </c>
      <c r="S86" s="208">
        <v>0.13</v>
      </c>
      <c r="T86" s="208">
        <v>0.12</v>
      </c>
      <c r="U86" s="208">
        <v>7.0000000000000007E-2</v>
      </c>
      <c r="V86" s="194">
        <f t="shared" si="3"/>
        <v>10.69</v>
      </c>
    </row>
    <row r="87" spans="1:22" x14ac:dyDescent="0.2">
      <c r="A87" s="345" t="s">
        <v>244</v>
      </c>
      <c r="B87" s="345" t="s">
        <v>244</v>
      </c>
      <c r="C87" s="346">
        <v>44808.583344479164</v>
      </c>
      <c r="D87" s="208">
        <v>698.62900000000002</v>
      </c>
      <c r="E87" s="345" t="s">
        <v>245</v>
      </c>
      <c r="F87" s="345" t="s">
        <v>246</v>
      </c>
      <c r="G87" s="345" t="s">
        <v>255</v>
      </c>
      <c r="H87" s="205"/>
      <c r="J87" s="208">
        <v>683.58</v>
      </c>
      <c r="K87" s="208">
        <v>8.9600000000000009</v>
      </c>
      <c r="L87" s="208">
        <v>5.29</v>
      </c>
      <c r="M87" s="208">
        <v>3.1</v>
      </c>
      <c r="N87" s="194">
        <f t="shared" si="4"/>
        <v>700.93000000000006</v>
      </c>
      <c r="O87" s="193">
        <f t="shared" si="5"/>
        <v>-2.3010000000000446</v>
      </c>
      <c r="Q87" s="206"/>
      <c r="R87" s="208">
        <v>11.53</v>
      </c>
      <c r="S87" s="208">
        <v>0.15</v>
      </c>
      <c r="T87" s="208">
        <v>0.13</v>
      </c>
      <c r="U87" s="208">
        <v>7.0000000000000007E-2</v>
      </c>
      <c r="V87" s="194">
        <f t="shared" si="3"/>
        <v>11.88</v>
      </c>
    </row>
    <row r="88" spans="1:22" x14ac:dyDescent="0.2">
      <c r="A88" s="345" t="s">
        <v>244</v>
      </c>
      <c r="B88" s="345" t="s">
        <v>244</v>
      </c>
      <c r="C88" s="346">
        <v>44808.625011145836</v>
      </c>
      <c r="D88" s="208">
        <v>723.10299999999995</v>
      </c>
      <c r="E88" s="345" t="s">
        <v>245</v>
      </c>
      <c r="F88" s="345" t="s">
        <v>246</v>
      </c>
      <c r="G88" s="345" t="s">
        <v>255</v>
      </c>
      <c r="H88" s="205"/>
      <c r="J88" s="208">
        <v>708.65</v>
      </c>
      <c r="K88" s="208">
        <v>9.1199999999999992</v>
      </c>
      <c r="L88" s="208">
        <v>5.0999999999999996</v>
      </c>
      <c r="M88" s="208">
        <v>3.09</v>
      </c>
      <c r="N88" s="194">
        <f t="shared" si="4"/>
        <v>725.96</v>
      </c>
      <c r="O88" s="193">
        <f t="shared" si="5"/>
        <v>-2.8570000000000846</v>
      </c>
      <c r="Q88" s="206"/>
      <c r="R88" s="208">
        <v>12.24</v>
      </c>
      <c r="S88" s="208">
        <v>0.16</v>
      </c>
      <c r="T88" s="208">
        <v>0.12</v>
      </c>
      <c r="U88" s="208">
        <v>7.0000000000000007E-2</v>
      </c>
      <c r="V88" s="194">
        <f t="shared" si="3"/>
        <v>12.59</v>
      </c>
    </row>
    <row r="89" spans="1:22" x14ac:dyDescent="0.2">
      <c r="A89" s="345" t="s">
        <v>244</v>
      </c>
      <c r="B89" s="345" t="s">
        <v>244</v>
      </c>
      <c r="C89" s="346">
        <v>44808.6666778125</v>
      </c>
      <c r="D89" s="208">
        <v>735.00800000000004</v>
      </c>
      <c r="E89" s="345" t="s">
        <v>245</v>
      </c>
      <c r="F89" s="345" t="s">
        <v>246</v>
      </c>
      <c r="G89" s="345" t="s">
        <v>255</v>
      </c>
      <c r="H89" s="205"/>
      <c r="J89" s="208">
        <v>718.87</v>
      </c>
      <c r="K89" s="208">
        <v>9.4499999999999993</v>
      </c>
      <c r="L89" s="208">
        <v>5.33</v>
      </c>
      <c r="M89" s="208">
        <v>3.11</v>
      </c>
      <c r="N89" s="194">
        <f t="shared" si="4"/>
        <v>736.7600000000001</v>
      </c>
      <c r="O89" s="193">
        <f t="shared" si="5"/>
        <v>-1.7520000000000664</v>
      </c>
      <c r="Q89" s="206"/>
      <c r="R89" s="208">
        <v>12.34</v>
      </c>
      <c r="S89" s="208">
        <v>0.16</v>
      </c>
      <c r="T89" s="208">
        <v>0.13</v>
      </c>
      <c r="U89" s="208">
        <v>7.0000000000000007E-2</v>
      </c>
      <c r="V89" s="194">
        <f t="shared" si="3"/>
        <v>12.700000000000001</v>
      </c>
    </row>
    <row r="90" spans="1:22" x14ac:dyDescent="0.2">
      <c r="A90" s="345" t="s">
        <v>244</v>
      </c>
      <c r="B90" s="345" t="s">
        <v>244</v>
      </c>
      <c r="C90" s="346">
        <v>44808.708344479164</v>
      </c>
      <c r="D90" s="208">
        <v>722.69899999999996</v>
      </c>
      <c r="E90" s="345" t="s">
        <v>245</v>
      </c>
      <c r="F90" s="345" t="s">
        <v>246</v>
      </c>
      <c r="G90" s="345" t="s">
        <v>255</v>
      </c>
      <c r="H90" s="205"/>
      <c r="J90" s="208">
        <v>706.8</v>
      </c>
      <c r="K90" s="208">
        <v>9.5399999999999991</v>
      </c>
      <c r="L90" s="208">
        <v>5.22</v>
      </c>
      <c r="M90" s="208">
        <v>3.07</v>
      </c>
      <c r="N90" s="194">
        <f t="shared" si="4"/>
        <v>724.63</v>
      </c>
      <c r="O90" s="193">
        <f t="shared" si="5"/>
        <v>-1.93100000000004</v>
      </c>
      <c r="Q90" s="206"/>
      <c r="R90" s="208">
        <v>12.32</v>
      </c>
      <c r="S90" s="208">
        <v>0.17</v>
      </c>
      <c r="T90" s="208">
        <v>0.13</v>
      </c>
      <c r="U90" s="208">
        <v>7.0000000000000007E-2</v>
      </c>
      <c r="V90" s="194">
        <f t="shared" si="3"/>
        <v>12.690000000000001</v>
      </c>
    </row>
    <row r="91" spans="1:22" x14ac:dyDescent="0.2">
      <c r="A91" s="345" t="s">
        <v>244</v>
      </c>
      <c r="B91" s="345" t="s">
        <v>244</v>
      </c>
      <c r="C91" s="346">
        <v>44808.750011145836</v>
      </c>
      <c r="D91" s="208">
        <v>715.08900000000006</v>
      </c>
      <c r="E91" s="345" t="s">
        <v>245</v>
      </c>
      <c r="F91" s="345" t="s">
        <v>246</v>
      </c>
      <c r="G91" s="345" t="s">
        <v>255</v>
      </c>
      <c r="H91" s="205"/>
      <c r="J91" s="208">
        <v>699.41</v>
      </c>
      <c r="K91" s="208">
        <v>9.4</v>
      </c>
      <c r="L91" s="208">
        <v>5.03</v>
      </c>
      <c r="M91" s="208">
        <v>3.06</v>
      </c>
      <c r="N91" s="194">
        <f t="shared" si="4"/>
        <v>716.89999999999986</v>
      </c>
      <c r="O91" s="193">
        <f t="shared" si="5"/>
        <v>-1.8109999999998081</v>
      </c>
      <c r="Q91" s="206"/>
      <c r="R91" s="208">
        <v>12.14</v>
      </c>
      <c r="S91" s="208">
        <v>0.16</v>
      </c>
      <c r="T91" s="208">
        <v>0.12</v>
      </c>
      <c r="U91" s="208">
        <v>7.0000000000000007E-2</v>
      </c>
      <c r="V91" s="194">
        <f t="shared" si="3"/>
        <v>12.49</v>
      </c>
    </row>
    <row r="92" spans="1:22" x14ac:dyDescent="0.2">
      <c r="A92" s="345" t="s">
        <v>244</v>
      </c>
      <c r="B92" s="345" t="s">
        <v>244</v>
      </c>
      <c r="C92" s="346">
        <v>44808.7916778125</v>
      </c>
      <c r="D92" s="208">
        <v>707.28300000000002</v>
      </c>
      <c r="E92" s="345" t="s">
        <v>245</v>
      </c>
      <c r="F92" s="345" t="s">
        <v>246</v>
      </c>
      <c r="G92" s="345" t="s">
        <v>255</v>
      </c>
      <c r="H92" s="205"/>
      <c r="J92" s="208">
        <v>691.28</v>
      </c>
      <c r="K92" s="208">
        <v>9.24</v>
      </c>
      <c r="L92" s="208">
        <v>5</v>
      </c>
      <c r="M92" s="208">
        <v>3.07</v>
      </c>
      <c r="N92" s="194">
        <f t="shared" si="4"/>
        <v>708.59</v>
      </c>
      <c r="O92" s="193">
        <f t="shared" si="5"/>
        <v>-1.3070000000000164</v>
      </c>
      <c r="Q92" s="206"/>
      <c r="R92" s="208">
        <v>12.12</v>
      </c>
      <c r="S92" s="208">
        <v>0.16</v>
      </c>
      <c r="T92" s="208">
        <v>0.13</v>
      </c>
      <c r="U92" s="208">
        <v>7.0000000000000007E-2</v>
      </c>
      <c r="V92" s="194">
        <f t="shared" si="3"/>
        <v>12.48</v>
      </c>
    </row>
    <row r="93" spans="1:22" x14ac:dyDescent="0.2">
      <c r="A93" s="345" t="s">
        <v>244</v>
      </c>
      <c r="B93" s="345" t="s">
        <v>244</v>
      </c>
      <c r="C93" s="346">
        <v>44808.833344479164</v>
      </c>
      <c r="D93" s="208">
        <v>691.56700000000001</v>
      </c>
      <c r="E93" s="345" t="s">
        <v>245</v>
      </c>
      <c r="F93" s="345" t="s">
        <v>246</v>
      </c>
      <c r="G93" s="345" t="s">
        <v>255</v>
      </c>
      <c r="H93" s="205"/>
      <c r="J93" s="208">
        <v>675.68</v>
      </c>
      <c r="K93" s="208">
        <v>9</v>
      </c>
      <c r="L93" s="208">
        <v>5.0999999999999996</v>
      </c>
      <c r="M93" s="208">
        <v>3.08</v>
      </c>
      <c r="N93" s="194">
        <f t="shared" si="4"/>
        <v>692.86</v>
      </c>
      <c r="O93" s="193">
        <f t="shared" si="5"/>
        <v>-1.2930000000000064</v>
      </c>
      <c r="Q93" s="206"/>
      <c r="R93" s="208">
        <v>11.74</v>
      </c>
      <c r="S93" s="208">
        <v>0.16</v>
      </c>
      <c r="T93" s="208">
        <v>0.13</v>
      </c>
      <c r="U93" s="208">
        <v>7.0000000000000007E-2</v>
      </c>
      <c r="V93" s="194">
        <f t="shared" si="3"/>
        <v>12.100000000000001</v>
      </c>
    </row>
    <row r="94" spans="1:22" x14ac:dyDescent="0.2">
      <c r="A94" s="345" t="s">
        <v>244</v>
      </c>
      <c r="B94" s="345" t="s">
        <v>244</v>
      </c>
      <c r="C94" s="346">
        <v>44808.875011145836</v>
      </c>
      <c r="D94" s="208">
        <v>686.01700000000005</v>
      </c>
      <c r="E94" s="345" t="s">
        <v>245</v>
      </c>
      <c r="F94" s="345" t="s">
        <v>246</v>
      </c>
      <c r="G94" s="345" t="s">
        <v>255</v>
      </c>
      <c r="H94" s="205"/>
      <c r="J94" s="208">
        <v>670.17</v>
      </c>
      <c r="K94" s="208">
        <v>8.83</v>
      </c>
      <c r="L94" s="208">
        <v>5.13</v>
      </c>
      <c r="M94" s="208">
        <v>3.11</v>
      </c>
      <c r="N94" s="194">
        <f t="shared" si="4"/>
        <v>687.24</v>
      </c>
      <c r="O94" s="193">
        <f t="shared" si="5"/>
        <v>-1.2229999999999563</v>
      </c>
      <c r="Q94" s="206"/>
      <c r="R94" s="208">
        <v>11.74</v>
      </c>
      <c r="S94" s="208">
        <v>0.15</v>
      </c>
      <c r="T94" s="208">
        <v>0.13</v>
      </c>
      <c r="U94" s="208">
        <v>7.0000000000000007E-2</v>
      </c>
      <c r="V94" s="194">
        <f t="shared" si="3"/>
        <v>12.090000000000002</v>
      </c>
    </row>
    <row r="95" spans="1:22" x14ac:dyDescent="0.2">
      <c r="A95" s="345" t="s">
        <v>244</v>
      </c>
      <c r="B95" s="345" t="s">
        <v>244</v>
      </c>
      <c r="C95" s="346">
        <v>44808.9166778125</v>
      </c>
      <c r="D95" s="208">
        <v>662.322</v>
      </c>
      <c r="E95" s="345" t="s">
        <v>245</v>
      </c>
      <c r="F95" s="345" t="s">
        <v>246</v>
      </c>
      <c r="G95" s="345" t="s">
        <v>255</v>
      </c>
      <c r="H95" s="205"/>
      <c r="J95" s="208">
        <v>647.21</v>
      </c>
      <c r="K95" s="208">
        <v>8.23</v>
      </c>
      <c r="L95" s="208">
        <v>5.0599999999999996</v>
      </c>
      <c r="M95" s="208">
        <v>3.12</v>
      </c>
      <c r="N95" s="194">
        <f t="shared" si="4"/>
        <v>663.62</v>
      </c>
      <c r="O95" s="193">
        <f t="shared" si="5"/>
        <v>-1.2980000000000018</v>
      </c>
      <c r="Q95" s="206"/>
      <c r="R95" s="208">
        <v>11.83</v>
      </c>
      <c r="S95" s="208">
        <v>0.15</v>
      </c>
      <c r="T95" s="208">
        <v>0.14000000000000001</v>
      </c>
      <c r="U95" s="208">
        <v>0.08</v>
      </c>
      <c r="V95" s="194">
        <f t="shared" si="3"/>
        <v>12.200000000000001</v>
      </c>
    </row>
    <row r="96" spans="1:22" x14ac:dyDescent="0.2">
      <c r="A96" s="345" t="s">
        <v>244</v>
      </c>
      <c r="B96" s="345" t="s">
        <v>244</v>
      </c>
      <c r="C96" s="346">
        <v>44808.958344479164</v>
      </c>
      <c r="D96" s="208">
        <v>638.899</v>
      </c>
      <c r="E96" s="345" t="s">
        <v>245</v>
      </c>
      <c r="F96" s="345" t="s">
        <v>246</v>
      </c>
      <c r="G96" s="345" t="s">
        <v>255</v>
      </c>
      <c r="H96" s="205"/>
      <c r="J96" s="208">
        <v>624.14</v>
      </c>
      <c r="K96" s="208">
        <v>7.66</v>
      </c>
      <c r="L96" s="208">
        <v>5.08</v>
      </c>
      <c r="M96" s="208">
        <v>3.24</v>
      </c>
      <c r="N96" s="194">
        <f t="shared" si="4"/>
        <v>640.12</v>
      </c>
      <c r="O96" s="193">
        <f t="shared" si="5"/>
        <v>-1.2210000000000036</v>
      </c>
      <c r="Q96" s="206"/>
      <c r="R96" s="208">
        <v>11.06</v>
      </c>
      <c r="S96" s="208">
        <v>0.14000000000000001</v>
      </c>
      <c r="T96" s="208">
        <v>0.14000000000000001</v>
      </c>
      <c r="U96" s="208">
        <v>0.08</v>
      </c>
      <c r="V96" s="194">
        <f t="shared" si="3"/>
        <v>11.420000000000002</v>
      </c>
    </row>
    <row r="97" spans="1:22" x14ac:dyDescent="0.2">
      <c r="A97" s="345" t="s">
        <v>244</v>
      </c>
      <c r="B97" s="345" t="s">
        <v>244</v>
      </c>
      <c r="C97" s="346">
        <v>44809.000011145836</v>
      </c>
      <c r="D97" s="208">
        <v>612.47299999999996</v>
      </c>
      <c r="E97" s="345" t="s">
        <v>245</v>
      </c>
      <c r="F97" s="345" t="s">
        <v>246</v>
      </c>
      <c r="G97" s="345" t="s">
        <v>255</v>
      </c>
      <c r="H97" s="205"/>
      <c r="J97" s="208">
        <v>598.01</v>
      </c>
      <c r="K97" s="208">
        <v>7.13</v>
      </c>
      <c r="L97" s="208">
        <v>5.27</v>
      </c>
      <c r="M97" s="208">
        <v>3.2</v>
      </c>
      <c r="N97" s="194">
        <f t="shared" si="4"/>
        <v>613.61</v>
      </c>
      <c r="O97" s="193">
        <f t="shared" si="5"/>
        <v>-1.1370000000000573</v>
      </c>
      <c r="Q97" s="206"/>
      <c r="R97" s="208">
        <v>11.15</v>
      </c>
      <c r="S97" s="208">
        <v>0.13</v>
      </c>
      <c r="T97" s="208">
        <v>0.15</v>
      </c>
      <c r="U97" s="208">
        <v>0.09</v>
      </c>
      <c r="V97" s="194">
        <f t="shared" si="3"/>
        <v>11.520000000000001</v>
      </c>
    </row>
    <row r="98" spans="1:22" x14ac:dyDescent="0.2">
      <c r="A98" s="345" t="s">
        <v>244</v>
      </c>
      <c r="B98" s="345" t="s">
        <v>244</v>
      </c>
      <c r="C98" s="346">
        <v>44809.0416778125</v>
      </c>
      <c r="D98" s="208">
        <v>577.995</v>
      </c>
      <c r="E98" s="345" t="s">
        <v>245</v>
      </c>
      <c r="F98" s="345" t="s">
        <v>246</v>
      </c>
      <c r="G98" s="345" t="s">
        <v>255</v>
      </c>
      <c r="H98" s="205"/>
      <c r="J98" s="208">
        <v>558.94000000000005</v>
      </c>
      <c r="K98" s="208">
        <v>6.66</v>
      </c>
      <c r="L98" s="208">
        <v>6.13</v>
      </c>
      <c r="M98" s="208">
        <v>3.2</v>
      </c>
      <c r="N98" s="194">
        <f t="shared" si="4"/>
        <v>574.93000000000006</v>
      </c>
      <c r="O98" s="193">
        <f t="shared" si="5"/>
        <v>3.0649999999999409</v>
      </c>
      <c r="Q98" s="206"/>
      <c r="R98" s="208">
        <v>10.38</v>
      </c>
      <c r="S98" s="208">
        <v>0.12</v>
      </c>
      <c r="T98" s="208">
        <v>0.18</v>
      </c>
      <c r="U98" s="208">
        <v>0.09</v>
      </c>
      <c r="V98" s="194">
        <f t="shared" si="3"/>
        <v>10.77</v>
      </c>
    </row>
    <row r="99" spans="1:22" x14ac:dyDescent="0.2">
      <c r="A99" s="345" t="s">
        <v>244</v>
      </c>
      <c r="B99" s="345" t="s">
        <v>244</v>
      </c>
      <c r="C99" s="346">
        <v>44809.083344479164</v>
      </c>
      <c r="D99" s="208">
        <v>557.29700000000003</v>
      </c>
      <c r="E99" s="345" t="s">
        <v>245</v>
      </c>
      <c r="F99" s="345" t="s">
        <v>246</v>
      </c>
      <c r="G99" s="345" t="s">
        <v>255</v>
      </c>
      <c r="H99" s="205"/>
      <c r="J99" s="208">
        <v>538.22</v>
      </c>
      <c r="K99" s="208">
        <v>6.31</v>
      </c>
      <c r="L99" s="208">
        <v>6.02</v>
      </c>
      <c r="M99" s="208">
        <v>3.27</v>
      </c>
      <c r="N99" s="194">
        <f t="shared" si="4"/>
        <v>553.81999999999994</v>
      </c>
      <c r="O99" s="193">
        <f t="shared" si="5"/>
        <v>3.4770000000000891</v>
      </c>
      <c r="Q99" s="206"/>
      <c r="R99" s="208">
        <v>9.7899999999999991</v>
      </c>
      <c r="S99" s="208">
        <v>0.12</v>
      </c>
      <c r="T99" s="208">
        <v>0.17</v>
      </c>
      <c r="U99" s="208">
        <v>0.09</v>
      </c>
      <c r="V99" s="194">
        <f t="shared" si="3"/>
        <v>10.169999999999998</v>
      </c>
    </row>
    <row r="100" spans="1:22" x14ac:dyDescent="0.2">
      <c r="A100" s="345" t="s">
        <v>244</v>
      </c>
      <c r="B100" s="345" t="s">
        <v>244</v>
      </c>
      <c r="C100" s="346">
        <v>44809.125011145836</v>
      </c>
      <c r="D100" s="208">
        <v>537.22500000000002</v>
      </c>
      <c r="E100" s="345" t="s">
        <v>245</v>
      </c>
      <c r="F100" s="345" t="s">
        <v>246</v>
      </c>
      <c r="G100" s="345" t="s">
        <v>255</v>
      </c>
      <c r="H100" s="205"/>
      <c r="J100" s="208">
        <v>519.96</v>
      </c>
      <c r="K100" s="208">
        <v>6.04</v>
      </c>
      <c r="L100" s="208">
        <v>4.49</v>
      </c>
      <c r="M100" s="208">
        <v>3.16</v>
      </c>
      <c r="N100" s="194">
        <f t="shared" si="4"/>
        <v>533.65</v>
      </c>
      <c r="O100" s="193">
        <f t="shared" si="5"/>
        <v>3.5750000000000455</v>
      </c>
      <c r="Q100" s="206"/>
      <c r="R100" s="208">
        <v>9.4700000000000006</v>
      </c>
      <c r="S100" s="208">
        <v>0.11</v>
      </c>
      <c r="T100" s="208">
        <v>0.13</v>
      </c>
      <c r="U100" s="208">
        <v>0.09</v>
      </c>
      <c r="V100" s="194">
        <f t="shared" si="3"/>
        <v>9.8000000000000007</v>
      </c>
    </row>
    <row r="101" spans="1:22" x14ac:dyDescent="0.2">
      <c r="A101" s="345" t="s">
        <v>244</v>
      </c>
      <c r="B101" s="345" t="s">
        <v>244</v>
      </c>
      <c r="C101" s="346">
        <v>44809.1666778125</v>
      </c>
      <c r="D101" s="208">
        <v>529.30700000000002</v>
      </c>
      <c r="E101" s="345" t="s">
        <v>245</v>
      </c>
      <c r="F101" s="345" t="s">
        <v>246</v>
      </c>
      <c r="G101" s="345" t="s">
        <v>255</v>
      </c>
      <c r="H101" s="205"/>
      <c r="J101" s="208">
        <v>512.63</v>
      </c>
      <c r="K101" s="208">
        <v>5.74</v>
      </c>
      <c r="L101" s="208">
        <v>4.0199999999999996</v>
      </c>
      <c r="M101" s="208">
        <v>3.22</v>
      </c>
      <c r="N101" s="194">
        <f t="shared" si="4"/>
        <v>525.61</v>
      </c>
      <c r="O101" s="193">
        <f t="shared" si="5"/>
        <v>3.6970000000000027</v>
      </c>
      <c r="Q101" s="206"/>
      <c r="R101" s="208">
        <v>9.1</v>
      </c>
      <c r="S101" s="208">
        <v>0.1</v>
      </c>
      <c r="T101" s="208">
        <v>0.12</v>
      </c>
      <c r="U101" s="208">
        <v>0.09</v>
      </c>
      <c r="V101" s="194">
        <f t="shared" si="3"/>
        <v>9.4099999999999984</v>
      </c>
    </row>
    <row r="102" spans="1:22" x14ac:dyDescent="0.2">
      <c r="A102" s="345" t="s">
        <v>244</v>
      </c>
      <c r="B102" s="345" t="s">
        <v>244</v>
      </c>
      <c r="C102" s="346">
        <v>44809.208344479164</v>
      </c>
      <c r="D102" s="208">
        <v>527.58000000000004</v>
      </c>
      <c r="E102" s="345" t="s">
        <v>245</v>
      </c>
      <c r="F102" s="345" t="s">
        <v>246</v>
      </c>
      <c r="G102" s="345" t="s">
        <v>255</v>
      </c>
      <c r="H102" s="205"/>
      <c r="J102" s="208">
        <v>510.76</v>
      </c>
      <c r="K102" s="208">
        <v>5.76</v>
      </c>
      <c r="L102" s="208">
        <v>3.97</v>
      </c>
      <c r="M102" s="208">
        <v>3.27</v>
      </c>
      <c r="N102" s="194">
        <f t="shared" si="4"/>
        <v>523.76</v>
      </c>
      <c r="O102" s="193">
        <f t="shared" si="5"/>
        <v>3.82000000000005</v>
      </c>
      <c r="Q102" s="206"/>
      <c r="R102" s="208">
        <v>8.98</v>
      </c>
      <c r="S102" s="208">
        <v>0.1</v>
      </c>
      <c r="T102" s="208">
        <v>0.11</v>
      </c>
      <c r="U102" s="208">
        <v>0.09</v>
      </c>
      <c r="V102" s="194">
        <f t="shared" si="3"/>
        <v>9.2799999999999994</v>
      </c>
    </row>
    <row r="103" spans="1:22" x14ac:dyDescent="0.2">
      <c r="A103" s="345" t="s">
        <v>244</v>
      </c>
      <c r="B103" s="345" t="s">
        <v>244</v>
      </c>
      <c r="C103" s="346">
        <v>44809.250011145836</v>
      </c>
      <c r="D103" s="208">
        <v>537.28800000000001</v>
      </c>
      <c r="E103" s="345" t="s">
        <v>245</v>
      </c>
      <c r="F103" s="345" t="s">
        <v>246</v>
      </c>
      <c r="G103" s="345" t="s">
        <v>255</v>
      </c>
      <c r="H103" s="205"/>
      <c r="J103" s="208">
        <v>519.79999999999995</v>
      </c>
      <c r="K103" s="208">
        <v>5.96</v>
      </c>
      <c r="L103" s="208">
        <v>3.98</v>
      </c>
      <c r="M103" s="208">
        <v>3.28</v>
      </c>
      <c r="N103" s="194">
        <f t="shared" si="4"/>
        <v>533.02</v>
      </c>
      <c r="O103" s="193">
        <f t="shared" si="5"/>
        <v>4.2680000000000291</v>
      </c>
      <c r="Q103" s="206"/>
      <c r="R103" s="208">
        <v>8.6999999999999993</v>
      </c>
      <c r="S103" s="208">
        <v>0.1</v>
      </c>
      <c r="T103" s="208">
        <v>0.11</v>
      </c>
      <c r="U103" s="208">
        <v>0.08</v>
      </c>
      <c r="V103" s="194">
        <f t="shared" si="3"/>
        <v>8.9899999999999984</v>
      </c>
    </row>
    <row r="104" spans="1:22" x14ac:dyDescent="0.2">
      <c r="A104" s="345" t="s">
        <v>244</v>
      </c>
      <c r="B104" s="345" t="s">
        <v>244</v>
      </c>
      <c r="C104" s="346">
        <v>44809.2916778125</v>
      </c>
      <c r="D104" s="208">
        <v>550.97400000000005</v>
      </c>
      <c r="E104" s="345" t="s">
        <v>245</v>
      </c>
      <c r="F104" s="345" t="s">
        <v>246</v>
      </c>
      <c r="G104" s="345" t="s">
        <v>255</v>
      </c>
      <c r="H104" s="205"/>
      <c r="J104" s="208">
        <v>533.41999999999996</v>
      </c>
      <c r="K104" s="208">
        <v>6.02</v>
      </c>
      <c r="L104" s="208">
        <v>3.97</v>
      </c>
      <c r="M104" s="208">
        <v>3.28</v>
      </c>
      <c r="N104" s="194">
        <f t="shared" si="4"/>
        <v>546.68999999999994</v>
      </c>
      <c r="O104" s="193">
        <f t="shared" si="5"/>
        <v>4.2840000000001055</v>
      </c>
      <c r="Q104" s="206"/>
      <c r="R104" s="208">
        <v>8.59</v>
      </c>
      <c r="S104" s="208">
        <v>0.1</v>
      </c>
      <c r="T104" s="208">
        <v>0.1</v>
      </c>
      <c r="U104" s="208">
        <v>0.08</v>
      </c>
      <c r="V104" s="194">
        <f t="shared" si="3"/>
        <v>8.8699999999999992</v>
      </c>
    </row>
    <row r="105" spans="1:22" x14ac:dyDescent="0.2">
      <c r="A105" s="345" t="s">
        <v>244</v>
      </c>
      <c r="B105" s="345" t="s">
        <v>244</v>
      </c>
      <c r="C105" s="346">
        <v>44809.333344479164</v>
      </c>
      <c r="D105" s="208">
        <v>561.06299999999999</v>
      </c>
      <c r="E105" s="345" t="s">
        <v>245</v>
      </c>
      <c r="F105" s="345" t="s">
        <v>246</v>
      </c>
      <c r="G105" s="345" t="s">
        <v>255</v>
      </c>
      <c r="H105" s="205"/>
      <c r="J105" s="208">
        <v>543.54999999999995</v>
      </c>
      <c r="K105" s="208">
        <v>6.1</v>
      </c>
      <c r="L105" s="208">
        <v>3.94</v>
      </c>
      <c r="M105" s="208">
        <v>3.13</v>
      </c>
      <c r="N105" s="194">
        <f t="shared" si="4"/>
        <v>556.72</v>
      </c>
      <c r="O105" s="193">
        <f t="shared" si="5"/>
        <v>4.3429999999999609</v>
      </c>
      <c r="Q105" s="206"/>
      <c r="R105" s="208">
        <v>8.51</v>
      </c>
      <c r="S105" s="208">
        <v>0.1</v>
      </c>
      <c r="T105" s="208">
        <v>0.1</v>
      </c>
      <c r="U105" s="208">
        <v>7.0000000000000007E-2</v>
      </c>
      <c r="V105" s="194">
        <f t="shared" si="3"/>
        <v>8.7799999999999994</v>
      </c>
    </row>
    <row r="106" spans="1:22" x14ac:dyDescent="0.2">
      <c r="A106" s="345" t="s">
        <v>244</v>
      </c>
      <c r="B106" s="345" t="s">
        <v>244</v>
      </c>
      <c r="C106" s="346">
        <v>44809.375011145836</v>
      </c>
      <c r="D106" s="208">
        <v>568.92399999999998</v>
      </c>
      <c r="E106" s="345" t="s">
        <v>245</v>
      </c>
      <c r="F106" s="345" t="s">
        <v>246</v>
      </c>
      <c r="G106" s="345" t="s">
        <v>255</v>
      </c>
      <c r="H106" s="205"/>
      <c r="J106" s="208">
        <v>551.14</v>
      </c>
      <c r="K106" s="208">
        <v>6.53</v>
      </c>
      <c r="L106" s="208">
        <v>3.95</v>
      </c>
      <c r="M106" s="208">
        <v>3.11</v>
      </c>
      <c r="N106" s="194">
        <f t="shared" si="4"/>
        <v>564.73</v>
      </c>
      <c r="O106" s="193">
        <f t="shared" si="5"/>
        <v>4.19399999999996</v>
      </c>
      <c r="Q106" s="206"/>
      <c r="R106" s="208">
        <v>8.5</v>
      </c>
      <c r="S106" s="208">
        <v>0.1</v>
      </c>
      <c r="T106" s="208">
        <v>0.1</v>
      </c>
      <c r="U106" s="208">
        <v>7.0000000000000007E-2</v>
      </c>
      <c r="V106" s="194">
        <f t="shared" si="3"/>
        <v>8.77</v>
      </c>
    </row>
    <row r="107" spans="1:22" x14ac:dyDescent="0.2">
      <c r="A107" s="345" t="s">
        <v>244</v>
      </c>
      <c r="B107" s="345" t="s">
        <v>244</v>
      </c>
      <c r="C107" s="346">
        <v>44809.4166778125</v>
      </c>
      <c r="D107" s="208">
        <v>584.39</v>
      </c>
      <c r="E107" s="345" t="s">
        <v>245</v>
      </c>
      <c r="F107" s="345" t="s">
        <v>246</v>
      </c>
      <c r="G107" s="345" t="s">
        <v>255</v>
      </c>
      <c r="H107" s="205"/>
      <c r="J107" s="208">
        <v>566.63</v>
      </c>
      <c r="K107" s="208">
        <v>6.98</v>
      </c>
      <c r="L107" s="208">
        <v>3.92</v>
      </c>
      <c r="M107" s="208">
        <v>3.12</v>
      </c>
      <c r="N107" s="194">
        <f t="shared" si="4"/>
        <v>580.65</v>
      </c>
      <c r="O107" s="193">
        <f t="shared" si="5"/>
        <v>3.7400000000000091</v>
      </c>
      <c r="Q107" s="206"/>
      <c r="R107" s="208">
        <v>9.3699999999999992</v>
      </c>
      <c r="S107" s="208">
        <v>0.12</v>
      </c>
      <c r="T107" s="208">
        <v>0.1</v>
      </c>
      <c r="U107" s="208">
        <v>7.0000000000000007E-2</v>
      </c>
      <c r="V107" s="194">
        <f t="shared" si="3"/>
        <v>9.6599999999999984</v>
      </c>
    </row>
    <row r="108" spans="1:22" x14ac:dyDescent="0.2">
      <c r="A108" s="345" t="s">
        <v>244</v>
      </c>
      <c r="B108" s="345" t="s">
        <v>244</v>
      </c>
      <c r="C108" s="346">
        <v>44809.458344479164</v>
      </c>
      <c r="D108" s="208">
        <v>609.67700000000002</v>
      </c>
      <c r="E108" s="345" t="s">
        <v>245</v>
      </c>
      <c r="F108" s="345" t="s">
        <v>246</v>
      </c>
      <c r="G108" s="345" t="s">
        <v>255</v>
      </c>
      <c r="H108" s="205"/>
      <c r="J108" s="208">
        <v>592.54999999999995</v>
      </c>
      <c r="K108" s="208">
        <v>7.3</v>
      </c>
      <c r="L108" s="208">
        <v>3.92</v>
      </c>
      <c r="M108" s="208">
        <v>3.1</v>
      </c>
      <c r="N108" s="194">
        <f t="shared" si="4"/>
        <v>606.86999999999989</v>
      </c>
      <c r="O108" s="193">
        <f t="shared" si="5"/>
        <v>2.8070000000001301</v>
      </c>
      <c r="Q108" s="206"/>
      <c r="R108" s="208">
        <v>9.68</v>
      </c>
      <c r="S108" s="208">
        <v>0.12</v>
      </c>
      <c r="T108" s="208">
        <v>0.1</v>
      </c>
      <c r="U108" s="208">
        <v>7.0000000000000007E-2</v>
      </c>
      <c r="V108" s="194">
        <f t="shared" si="3"/>
        <v>9.9699999999999989</v>
      </c>
    </row>
    <row r="109" spans="1:22" x14ac:dyDescent="0.2">
      <c r="A109" s="345" t="s">
        <v>244</v>
      </c>
      <c r="B109" s="345" t="s">
        <v>244</v>
      </c>
      <c r="C109" s="346">
        <v>44809.500011145836</v>
      </c>
      <c r="D109" s="208">
        <v>634.88499999999999</v>
      </c>
      <c r="E109" s="345" t="s">
        <v>245</v>
      </c>
      <c r="F109" s="345" t="s">
        <v>246</v>
      </c>
      <c r="G109" s="345" t="s">
        <v>255</v>
      </c>
      <c r="H109" s="205"/>
      <c r="J109" s="208">
        <v>618.27</v>
      </c>
      <c r="K109" s="208">
        <v>7.8</v>
      </c>
      <c r="L109" s="208">
        <v>3.91</v>
      </c>
      <c r="M109" s="208">
        <v>3.11</v>
      </c>
      <c r="N109" s="194">
        <f t="shared" si="4"/>
        <v>633.08999999999992</v>
      </c>
      <c r="O109" s="193">
        <f t="shared" si="5"/>
        <v>1.7950000000000728</v>
      </c>
      <c r="Q109" s="206"/>
      <c r="R109" s="208">
        <v>10.75</v>
      </c>
      <c r="S109" s="208">
        <v>0.14000000000000001</v>
      </c>
      <c r="T109" s="208">
        <v>0.1</v>
      </c>
      <c r="U109" s="208">
        <v>0.08</v>
      </c>
      <c r="V109" s="194">
        <f t="shared" si="3"/>
        <v>11.07</v>
      </c>
    </row>
    <row r="110" spans="1:22" x14ac:dyDescent="0.2">
      <c r="A110" s="345" t="s">
        <v>244</v>
      </c>
      <c r="B110" s="345" t="s">
        <v>244</v>
      </c>
      <c r="C110" s="346">
        <v>44809.5416778125</v>
      </c>
      <c r="D110" s="208">
        <v>653.49599999999998</v>
      </c>
      <c r="E110" s="345" t="s">
        <v>245</v>
      </c>
      <c r="F110" s="345" t="s">
        <v>246</v>
      </c>
      <c r="G110" s="345" t="s">
        <v>255</v>
      </c>
      <c r="H110" s="205"/>
      <c r="J110" s="208">
        <v>637.05999999999995</v>
      </c>
      <c r="K110" s="208">
        <v>8.3800000000000008</v>
      </c>
      <c r="L110" s="208">
        <v>3.95</v>
      </c>
      <c r="M110" s="208">
        <v>3.11</v>
      </c>
      <c r="N110" s="194">
        <f t="shared" si="4"/>
        <v>652.5</v>
      </c>
      <c r="O110" s="193">
        <f t="shared" si="5"/>
        <v>0.9959999999999809</v>
      </c>
      <c r="Q110" s="206"/>
      <c r="R110" s="208">
        <v>11.55</v>
      </c>
      <c r="S110" s="208">
        <v>0.15</v>
      </c>
      <c r="T110" s="208">
        <v>0.11</v>
      </c>
      <c r="U110" s="208">
        <v>0.08</v>
      </c>
      <c r="V110" s="194">
        <f t="shared" si="3"/>
        <v>11.89</v>
      </c>
    </row>
    <row r="111" spans="1:22" x14ac:dyDescent="0.2">
      <c r="A111" s="345" t="s">
        <v>244</v>
      </c>
      <c r="B111" s="345" t="s">
        <v>244</v>
      </c>
      <c r="C111" s="346">
        <v>44809.583344479164</v>
      </c>
      <c r="D111" s="208">
        <v>664.09400000000005</v>
      </c>
      <c r="E111" s="345" t="s">
        <v>245</v>
      </c>
      <c r="F111" s="345" t="s">
        <v>246</v>
      </c>
      <c r="G111" s="345" t="s">
        <v>255</v>
      </c>
      <c r="H111" s="205"/>
      <c r="J111" s="208">
        <v>648.29999999999995</v>
      </c>
      <c r="K111" s="208">
        <v>8.36</v>
      </c>
      <c r="L111" s="208">
        <v>3.99</v>
      </c>
      <c r="M111" s="208">
        <v>3.11</v>
      </c>
      <c r="N111" s="194">
        <f t="shared" si="4"/>
        <v>663.76</v>
      </c>
      <c r="O111" s="193">
        <f t="shared" si="5"/>
        <v>0.33400000000006003</v>
      </c>
      <c r="Q111" s="206"/>
      <c r="R111" s="208">
        <v>12.14</v>
      </c>
      <c r="S111" s="208">
        <v>0.16</v>
      </c>
      <c r="T111" s="208">
        <v>0.11</v>
      </c>
      <c r="U111" s="208">
        <v>0.08</v>
      </c>
      <c r="V111" s="194">
        <f t="shared" si="3"/>
        <v>12.49</v>
      </c>
    </row>
    <row r="112" spans="1:22" x14ac:dyDescent="0.2">
      <c r="A112" s="345" t="s">
        <v>244</v>
      </c>
      <c r="B112" s="345" t="s">
        <v>244</v>
      </c>
      <c r="C112" s="346">
        <v>44809.625011145836</v>
      </c>
      <c r="D112" s="208">
        <v>671.90099999999995</v>
      </c>
      <c r="E112" s="345" t="s">
        <v>245</v>
      </c>
      <c r="F112" s="345" t="s">
        <v>246</v>
      </c>
      <c r="G112" s="345" t="s">
        <v>255</v>
      </c>
      <c r="H112" s="205"/>
      <c r="J112" s="208">
        <v>656.93</v>
      </c>
      <c r="K112" s="208">
        <v>8.6</v>
      </c>
      <c r="L112" s="208">
        <v>3.95</v>
      </c>
      <c r="M112" s="208">
        <v>3.09</v>
      </c>
      <c r="N112" s="194">
        <f t="shared" si="4"/>
        <v>672.57</v>
      </c>
      <c r="O112" s="193">
        <f t="shared" si="5"/>
        <v>-0.66900000000009641</v>
      </c>
      <c r="Q112" s="206"/>
      <c r="R112" s="208">
        <v>12.02</v>
      </c>
      <c r="S112" s="208">
        <v>0.16</v>
      </c>
      <c r="T112" s="208">
        <v>0.1</v>
      </c>
      <c r="U112" s="208">
        <v>0.08</v>
      </c>
      <c r="V112" s="194">
        <f t="shared" si="3"/>
        <v>12.36</v>
      </c>
    </row>
    <row r="113" spans="1:22" x14ac:dyDescent="0.2">
      <c r="A113" s="345" t="s">
        <v>244</v>
      </c>
      <c r="B113" s="345" t="s">
        <v>244</v>
      </c>
      <c r="C113" s="346">
        <v>44809.6666778125</v>
      </c>
      <c r="D113" s="208">
        <v>681.21100000000001</v>
      </c>
      <c r="E113" s="345" t="s">
        <v>245</v>
      </c>
      <c r="F113" s="345" t="s">
        <v>246</v>
      </c>
      <c r="G113" s="345" t="s">
        <v>255</v>
      </c>
      <c r="H113" s="205"/>
      <c r="J113" s="208">
        <v>665.54</v>
      </c>
      <c r="K113" s="208">
        <v>9.06</v>
      </c>
      <c r="L113" s="208">
        <v>3.93</v>
      </c>
      <c r="M113" s="208">
        <v>3.11</v>
      </c>
      <c r="N113" s="194">
        <f t="shared" si="4"/>
        <v>681.63999999999987</v>
      </c>
      <c r="O113" s="193">
        <f t="shared" si="5"/>
        <v>-0.42899999999985994</v>
      </c>
      <c r="Q113" s="206"/>
      <c r="R113" s="208">
        <v>12.63</v>
      </c>
      <c r="S113" s="208">
        <v>0.17</v>
      </c>
      <c r="T113" s="208">
        <v>0.11</v>
      </c>
      <c r="U113" s="208">
        <v>0.08</v>
      </c>
      <c r="V113" s="194">
        <f t="shared" si="3"/>
        <v>12.99</v>
      </c>
    </row>
    <row r="114" spans="1:22" x14ac:dyDescent="0.2">
      <c r="A114" s="345" t="s">
        <v>244</v>
      </c>
      <c r="B114" s="345" t="s">
        <v>244</v>
      </c>
      <c r="C114" s="346">
        <v>44809.708344479164</v>
      </c>
      <c r="D114" s="208">
        <v>691.42</v>
      </c>
      <c r="E114" s="345" t="s">
        <v>245</v>
      </c>
      <c r="F114" s="345" t="s">
        <v>246</v>
      </c>
      <c r="G114" s="345" t="s">
        <v>255</v>
      </c>
      <c r="H114" s="205"/>
      <c r="J114" s="208">
        <v>675.74</v>
      </c>
      <c r="K114" s="208">
        <v>9.2200000000000006</v>
      </c>
      <c r="L114" s="208">
        <v>3.93</v>
      </c>
      <c r="M114" s="208">
        <v>3.11</v>
      </c>
      <c r="N114" s="194">
        <f t="shared" si="4"/>
        <v>692</v>
      </c>
      <c r="O114" s="193">
        <f t="shared" si="5"/>
        <v>-0.58000000000004093</v>
      </c>
      <c r="Q114" s="206"/>
      <c r="R114" s="208">
        <v>13.12</v>
      </c>
      <c r="S114" s="208">
        <v>0.18</v>
      </c>
      <c r="T114" s="208">
        <v>0.11</v>
      </c>
      <c r="U114" s="208">
        <v>0.08</v>
      </c>
      <c r="V114" s="194">
        <f t="shared" si="3"/>
        <v>13.489999999999998</v>
      </c>
    </row>
    <row r="115" spans="1:22" x14ac:dyDescent="0.2">
      <c r="A115" s="345" t="s">
        <v>244</v>
      </c>
      <c r="B115" s="345" t="s">
        <v>244</v>
      </c>
      <c r="C115" s="346">
        <v>44809.750011145836</v>
      </c>
      <c r="D115" s="208">
        <v>694.81299999999999</v>
      </c>
      <c r="E115" s="345" t="s">
        <v>245</v>
      </c>
      <c r="F115" s="345" t="s">
        <v>246</v>
      </c>
      <c r="G115" s="345" t="s">
        <v>255</v>
      </c>
      <c r="H115" s="205"/>
      <c r="J115" s="208">
        <v>678.6</v>
      </c>
      <c r="K115" s="208">
        <v>9.2799999999999994</v>
      </c>
      <c r="L115" s="208">
        <v>3.91</v>
      </c>
      <c r="M115" s="208">
        <v>3.1</v>
      </c>
      <c r="N115" s="194">
        <f t="shared" si="4"/>
        <v>694.89</v>
      </c>
      <c r="O115" s="193">
        <f t="shared" si="5"/>
        <v>-7.6999999999998181E-2</v>
      </c>
      <c r="Q115" s="206"/>
      <c r="R115" s="208">
        <v>13.2</v>
      </c>
      <c r="S115" s="208">
        <v>0.18</v>
      </c>
      <c r="T115" s="208">
        <v>0.11</v>
      </c>
      <c r="U115" s="208">
        <v>0.08</v>
      </c>
      <c r="V115" s="194">
        <f t="shared" si="3"/>
        <v>13.569999999999999</v>
      </c>
    </row>
    <row r="116" spans="1:22" x14ac:dyDescent="0.2">
      <c r="A116" s="345" t="s">
        <v>244</v>
      </c>
      <c r="B116" s="345" t="s">
        <v>244</v>
      </c>
      <c r="C116" s="346">
        <v>44809.7916778125</v>
      </c>
      <c r="D116" s="208">
        <v>692.98800000000006</v>
      </c>
      <c r="E116" s="345" t="s">
        <v>245</v>
      </c>
      <c r="F116" s="345" t="s">
        <v>246</v>
      </c>
      <c r="G116" s="345" t="s">
        <v>255</v>
      </c>
      <c r="H116" s="205"/>
      <c r="J116" s="208">
        <v>676.19</v>
      </c>
      <c r="K116" s="208">
        <v>9.06</v>
      </c>
      <c r="L116" s="208">
        <v>3.9</v>
      </c>
      <c r="M116" s="208">
        <v>3.09</v>
      </c>
      <c r="N116" s="194">
        <f t="shared" si="4"/>
        <v>692.24</v>
      </c>
      <c r="O116" s="193">
        <f t="shared" si="5"/>
        <v>0.74800000000004729</v>
      </c>
      <c r="Q116" s="206"/>
      <c r="R116" s="208">
        <v>12.53</v>
      </c>
      <c r="S116" s="208">
        <v>0.17</v>
      </c>
      <c r="T116" s="208">
        <v>0.1</v>
      </c>
      <c r="U116" s="208">
        <v>0.08</v>
      </c>
      <c r="V116" s="194">
        <f t="shared" si="3"/>
        <v>12.879999999999999</v>
      </c>
    </row>
    <row r="117" spans="1:22" x14ac:dyDescent="0.2">
      <c r="A117" s="345" t="s">
        <v>244</v>
      </c>
      <c r="B117" s="345" t="s">
        <v>244</v>
      </c>
      <c r="C117" s="346">
        <v>44809.833344479164</v>
      </c>
      <c r="D117" s="208">
        <v>682.90499999999997</v>
      </c>
      <c r="E117" s="345" t="s">
        <v>245</v>
      </c>
      <c r="F117" s="345" t="s">
        <v>246</v>
      </c>
      <c r="G117" s="345" t="s">
        <v>255</v>
      </c>
      <c r="H117" s="205"/>
      <c r="J117" s="208">
        <v>665.6</v>
      </c>
      <c r="K117" s="208">
        <v>9.09</v>
      </c>
      <c r="L117" s="208">
        <v>3.91</v>
      </c>
      <c r="M117" s="208">
        <v>3.09</v>
      </c>
      <c r="N117" s="194">
        <f t="shared" si="4"/>
        <v>681.69</v>
      </c>
      <c r="O117" s="193">
        <f t="shared" si="5"/>
        <v>1.2149999999999181</v>
      </c>
      <c r="Q117" s="206"/>
      <c r="R117" s="208">
        <v>12.02</v>
      </c>
      <c r="S117" s="208">
        <v>0.16</v>
      </c>
      <c r="T117" s="208">
        <v>0.1</v>
      </c>
      <c r="U117" s="208">
        <v>7.0000000000000007E-2</v>
      </c>
      <c r="V117" s="194">
        <f t="shared" si="3"/>
        <v>12.35</v>
      </c>
    </row>
    <row r="118" spans="1:22" x14ac:dyDescent="0.2">
      <c r="A118" s="345" t="s">
        <v>244</v>
      </c>
      <c r="B118" s="345" t="s">
        <v>244</v>
      </c>
      <c r="C118" s="346">
        <v>44809.875011145836</v>
      </c>
      <c r="D118" s="208">
        <v>685.76</v>
      </c>
      <c r="E118" s="345" t="s">
        <v>245</v>
      </c>
      <c r="F118" s="345" t="s">
        <v>246</v>
      </c>
      <c r="G118" s="345" t="s">
        <v>255</v>
      </c>
      <c r="H118" s="205"/>
      <c r="J118" s="208">
        <v>667.82</v>
      </c>
      <c r="K118" s="208">
        <v>9.2100000000000009</v>
      </c>
      <c r="L118" s="208">
        <v>3.95</v>
      </c>
      <c r="M118" s="208">
        <v>3.12</v>
      </c>
      <c r="N118" s="194">
        <f t="shared" si="4"/>
        <v>684.10000000000014</v>
      </c>
      <c r="O118" s="193">
        <f t="shared" si="5"/>
        <v>1.6599999999998545</v>
      </c>
      <c r="Q118" s="206"/>
      <c r="R118" s="208">
        <v>11.74</v>
      </c>
      <c r="S118" s="208">
        <v>0.16</v>
      </c>
      <c r="T118" s="208">
        <v>0.1</v>
      </c>
      <c r="U118" s="208">
        <v>7.0000000000000007E-2</v>
      </c>
      <c r="V118" s="194">
        <f t="shared" si="3"/>
        <v>12.07</v>
      </c>
    </row>
    <row r="119" spans="1:22" x14ac:dyDescent="0.2">
      <c r="A119" s="345" t="s">
        <v>244</v>
      </c>
      <c r="B119" s="345" t="s">
        <v>244</v>
      </c>
      <c r="C119" s="346">
        <v>44809.9166778125</v>
      </c>
      <c r="D119" s="208">
        <v>657.92700000000002</v>
      </c>
      <c r="E119" s="345" t="s">
        <v>245</v>
      </c>
      <c r="F119" s="345" t="s">
        <v>246</v>
      </c>
      <c r="G119" s="345" t="s">
        <v>255</v>
      </c>
      <c r="H119" s="205"/>
      <c r="J119" s="208">
        <v>640.39</v>
      </c>
      <c r="K119" s="208">
        <v>8.59</v>
      </c>
      <c r="L119" s="208">
        <v>3.97</v>
      </c>
      <c r="M119" s="208">
        <v>3.15</v>
      </c>
      <c r="N119" s="194">
        <f t="shared" si="4"/>
        <v>656.1</v>
      </c>
      <c r="O119" s="193">
        <f t="shared" si="5"/>
        <v>1.8269999999999982</v>
      </c>
      <c r="Q119" s="206"/>
      <c r="R119" s="208">
        <v>11.45</v>
      </c>
      <c r="S119" s="208">
        <v>0.15</v>
      </c>
      <c r="T119" s="208">
        <v>0.1</v>
      </c>
      <c r="U119" s="208">
        <v>7.0000000000000007E-2</v>
      </c>
      <c r="V119" s="194">
        <f t="shared" si="3"/>
        <v>11.77</v>
      </c>
    </row>
    <row r="120" spans="1:22" x14ac:dyDescent="0.2">
      <c r="A120" s="345" t="s">
        <v>244</v>
      </c>
      <c r="B120" s="345" t="s">
        <v>244</v>
      </c>
      <c r="C120" s="346">
        <v>44809.958344479164</v>
      </c>
      <c r="D120" s="208">
        <v>623.149</v>
      </c>
      <c r="E120" s="345" t="s">
        <v>245</v>
      </c>
      <c r="F120" s="345" t="s">
        <v>246</v>
      </c>
      <c r="G120" s="345" t="s">
        <v>255</v>
      </c>
      <c r="H120" s="205"/>
      <c r="J120" s="208">
        <v>606.16999999999996</v>
      </c>
      <c r="K120" s="208">
        <v>7.66</v>
      </c>
      <c r="L120" s="208">
        <v>3.95</v>
      </c>
      <c r="M120" s="208">
        <v>3.25</v>
      </c>
      <c r="N120" s="194">
        <f t="shared" si="4"/>
        <v>621.03</v>
      </c>
      <c r="O120" s="193">
        <f t="shared" si="5"/>
        <v>2.1190000000000282</v>
      </c>
      <c r="Q120" s="206"/>
      <c r="R120" s="208">
        <v>11.04</v>
      </c>
      <c r="S120" s="208">
        <v>0.14000000000000001</v>
      </c>
      <c r="T120" s="208">
        <v>0.11</v>
      </c>
      <c r="U120" s="208">
        <v>0.08</v>
      </c>
      <c r="V120" s="194">
        <f t="shared" si="3"/>
        <v>11.37</v>
      </c>
    </row>
    <row r="121" spans="1:22" x14ac:dyDescent="0.2">
      <c r="A121" s="345" t="s">
        <v>244</v>
      </c>
      <c r="B121" s="345" t="s">
        <v>244</v>
      </c>
      <c r="C121" s="346">
        <v>44810.000011145836</v>
      </c>
      <c r="D121" s="208">
        <v>583.24199999999996</v>
      </c>
      <c r="E121" s="345" t="s">
        <v>245</v>
      </c>
      <c r="F121" s="345" t="s">
        <v>246</v>
      </c>
      <c r="G121" s="345" t="s">
        <v>255</v>
      </c>
      <c r="H121" s="205"/>
      <c r="J121" s="208">
        <v>567.01</v>
      </c>
      <c r="K121" s="208">
        <v>6.8</v>
      </c>
      <c r="L121" s="208">
        <v>3.98</v>
      </c>
      <c r="M121" s="208">
        <v>3.25</v>
      </c>
      <c r="N121" s="194">
        <f t="shared" si="4"/>
        <v>581.04</v>
      </c>
      <c r="O121" s="193">
        <f t="shared" si="5"/>
        <v>2.2019999999999982</v>
      </c>
      <c r="Q121" s="206"/>
      <c r="R121" s="208">
        <v>11.27</v>
      </c>
      <c r="S121" s="208">
        <v>0.14000000000000001</v>
      </c>
      <c r="T121" s="208">
        <v>0.12</v>
      </c>
      <c r="U121" s="208">
        <v>0.09</v>
      </c>
      <c r="V121" s="194">
        <f t="shared" si="3"/>
        <v>11.62</v>
      </c>
    </row>
    <row r="122" spans="1:22" x14ac:dyDescent="0.2">
      <c r="A122" s="345" t="s">
        <v>244</v>
      </c>
      <c r="B122" s="345" t="s">
        <v>244</v>
      </c>
      <c r="C122" s="346">
        <v>44810.0416778125</v>
      </c>
      <c r="D122" s="208">
        <v>556.23599999999999</v>
      </c>
      <c r="E122" s="345" t="s">
        <v>245</v>
      </c>
      <c r="F122" s="345" t="s">
        <v>246</v>
      </c>
      <c r="G122" s="345" t="s">
        <v>255</v>
      </c>
      <c r="H122" s="205"/>
      <c r="J122" s="208">
        <v>543.85</v>
      </c>
      <c r="K122" s="208">
        <v>6.45</v>
      </c>
      <c r="L122" s="208">
        <v>3.98</v>
      </c>
      <c r="M122" s="208">
        <v>3.24</v>
      </c>
      <c r="N122" s="194">
        <f t="shared" si="4"/>
        <v>557.5200000000001</v>
      </c>
      <c r="O122" s="193">
        <f t="shared" si="5"/>
        <v>-1.2840000000001055</v>
      </c>
      <c r="Q122" s="206"/>
      <c r="R122" s="208">
        <v>11.54</v>
      </c>
      <c r="S122" s="208">
        <v>0.14000000000000001</v>
      </c>
      <c r="T122" s="208">
        <v>0.13</v>
      </c>
      <c r="U122" s="208">
        <v>0.1</v>
      </c>
      <c r="V122" s="194">
        <f t="shared" si="3"/>
        <v>11.91</v>
      </c>
    </row>
    <row r="123" spans="1:22" x14ac:dyDescent="0.2">
      <c r="A123" s="345" t="s">
        <v>244</v>
      </c>
      <c r="B123" s="345" t="s">
        <v>244</v>
      </c>
      <c r="C123" s="346">
        <v>44810.083344479164</v>
      </c>
      <c r="D123" s="208">
        <v>542.97900000000004</v>
      </c>
      <c r="E123" s="345" t="s">
        <v>245</v>
      </c>
      <c r="F123" s="345" t="s">
        <v>246</v>
      </c>
      <c r="G123" s="345" t="s">
        <v>255</v>
      </c>
      <c r="H123" s="205"/>
      <c r="J123" s="208">
        <v>530.52</v>
      </c>
      <c r="K123" s="208">
        <v>6.19</v>
      </c>
      <c r="L123" s="208">
        <v>4.28</v>
      </c>
      <c r="M123" s="208">
        <v>3.29</v>
      </c>
      <c r="N123" s="194">
        <f t="shared" si="4"/>
        <v>544.28</v>
      </c>
      <c r="O123" s="193">
        <f t="shared" si="5"/>
        <v>-1.3009999999999309</v>
      </c>
      <c r="Q123" s="206"/>
      <c r="R123" s="208">
        <v>11.07</v>
      </c>
      <c r="S123" s="208">
        <v>0.13</v>
      </c>
      <c r="T123" s="208">
        <v>0.14000000000000001</v>
      </c>
      <c r="U123" s="208">
        <v>0.1</v>
      </c>
      <c r="V123" s="194">
        <f t="shared" si="3"/>
        <v>11.440000000000001</v>
      </c>
    </row>
    <row r="124" spans="1:22" x14ac:dyDescent="0.2">
      <c r="A124" s="345" t="s">
        <v>244</v>
      </c>
      <c r="B124" s="345" t="s">
        <v>244</v>
      </c>
      <c r="C124" s="346">
        <v>44810.125011145836</v>
      </c>
      <c r="D124" s="208">
        <v>530.452</v>
      </c>
      <c r="E124" s="345" t="s">
        <v>245</v>
      </c>
      <c r="F124" s="345" t="s">
        <v>246</v>
      </c>
      <c r="G124" s="345" t="s">
        <v>255</v>
      </c>
      <c r="H124" s="205"/>
      <c r="J124" s="208">
        <v>517.32000000000005</v>
      </c>
      <c r="K124" s="208">
        <v>5.93</v>
      </c>
      <c r="L124" s="208">
        <v>5.04</v>
      </c>
      <c r="M124" s="208">
        <v>3.25</v>
      </c>
      <c r="N124" s="194">
        <f t="shared" si="4"/>
        <v>531.54</v>
      </c>
      <c r="O124" s="193">
        <f t="shared" si="5"/>
        <v>-1.0879999999999654</v>
      </c>
      <c r="Q124" s="206"/>
      <c r="R124" s="208">
        <v>10.85</v>
      </c>
      <c r="S124" s="208">
        <v>0.12</v>
      </c>
      <c r="T124" s="208">
        <v>0.17</v>
      </c>
      <c r="U124" s="208">
        <v>0.1</v>
      </c>
      <c r="V124" s="194">
        <f t="shared" si="3"/>
        <v>11.239999999999998</v>
      </c>
    </row>
    <row r="125" spans="1:22" x14ac:dyDescent="0.2">
      <c r="A125" s="345" t="s">
        <v>244</v>
      </c>
      <c r="B125" s="345" t="s">
        <v>244</v>
      </c>
      <c r="C125" s="346">
        <v>44810.1666778125</v>
      </c>
      <c r="D125" s="208">
        <v>531.41800000000001</v>
      </c>
      <c r="E125" s="345" t="s">
        <v>245</v>
      </c>
      <c r="F125" s="345" t="s">
        <v>246</v>
      </c>
      <c r="G125" s="345" t="s">
        <v>255</v>
      </c>
      <c r="H125" s="205"/>
      <c r="J125" s="208">
        <v>517.41999999999996</v>
      </c>
      <c r="K125" s="208">
        <v>6.75</v>
      </c>
      <c r="L125" s="208">
        <v>5.05</v>
      </c>
      <c r="M125" s="208">
        <v>3.25</v>
      </c>
      <c r="N125" s="194">
        <f t="shared" si="4"/>
        <v>532.46999999999991</v>
      </c>
      <c r="O125" s="193">
        <f t="shared" si="5"/>
        <v>-1.0519999999999072</v>
      </c>
      <c r="Q125" s="206"/>
      <c r="R125" s="208">
        <v>10.66</v>
      </c>
      <c r="S125" s="208">
        <v>0.14000000000000001</v>
      </c>
      <c r="T125" s="208">
        <v>0.17</v>
      </c>
      <c r="U125" s="208">
        <v>0.1</v>
      </c>
      <c r="V125" s="194">
        <f t="shared" si="3"/>
        <v>11.07</v>
      </c>
    </row>
    <row r="126" spans="1:22" x14ac:dyDescent="0.2">
      <c r="A126" s="345" t="s">
        <v>244</v>
      </c>
      <c r="B126" s="345" t="s">
        <v>244</v>
      </c>
      <c r="C126" s="346">
        <v>44810.208344479164</v>
      </c>
      <c r="D126" s="208">
        <v>533.005</v>
      </c>
      <c r="E126" s="345" t="s">
        <v>245</v>
      </c>
      <c r="F126" s="345" t="s">
        <v>246</v>
      </c>
      <c r="G126" s="345" t="s">
        <v>255</v>
      </c>
      <c r="H126" s="205"/>
      <c r="J126" s="208">
        <v>519.21</v>
      </c>
      <c r="K126" s="208">
        <v>6.45</v>
      </c>
      <c r="L126" s="208">
        <v>5.29</v>
      </c>
      <c r="M126" s="208">
        <v>3.22</v>
      </c>
      <c r="N126" s="194">
        <f t="shared" si="4"/>
        <v>534.17000000000007</v>
      </c>
      <c r="O126" s="193">
        <f t="shared" si="5"/>
        <v>-1.1650000000000773</v>
      </c>
      <c r="Q126" s="206"/>
      <c r="R126" s="208">
        <v>10.77</v>
      </c>
      <c r="S126" s="208">
        <v>0.13</v>
      </c>
      <c r="T126" s="208">
        <v>0.18</v>
      </c>
      <c r="U126" s="208">
        <v>0.1</v>
      </c>
      <c r="V126" s="194">
        <f t="shared" si="3"/>
        <v>11.18</v>
      </c>
    </row>
    <row r="127" spans="1:22" x14ac:dyDescent="0.2">
      <c r="A127" s="345" t="s">
        <v>244</v>
      </c>
      <c r="B127" s="345" t="s">
        <v>244</v>
      </c>
      <c r="C127" s="346">
        <v>44810.250011145836</v>
      </c>
      <c r="D127" s="208">
        <v>545.92899999999997</v>
      </c>
      <c r="E127" s="345" t="s">
        <v>245</v>
      </c>
      <c r="F127" s="345" t="s">
        <v>246</v>
      </c>
      <c r="G127" s="345" t="s">
        <v>255</v>
      </c>
      <c r="H127" s="205"/>
      <c r="J127" s="208">
        <v>530.69000000000005</v>
      </c>
      <c r="K127" s="208">
        <v>6.86</v>
      </c>
      <c r="L127" s="208">
        <v>6.23</v>
      </c>
      <c r="M127" s="208">
        <v>3.26</v>
      </c>
      <c r="N127" s="194">
        <f t="shared" si="4"/>
        <v>547.04000000000008</v>
      </c>
      <c r="O127" s="193">
        <f t="shared" si="5"/>
        <v>-1.1110000000001037</v>
      </c>
      <c r="Q127" s="206"/>
      <c r="R127" s="208">
        <v>10.66</v>
      </c>
      <c r="S127" s="208">
        <v>0.14000000000000001</v>
      </c>
      <c r="T127" s="208">
        <v>0.2</v>
      </c>
      <c r="U127" s="208">
        <v>0.09</v>
      </c>
      <c r="V127" s="194">
        <f t="shared" si="3"/>
        <v>11.09</v>
      </c>
    </row>
    <row r="128" spans="1:22" x14ac:dyDescent="0.2">
      <c r="A128" s="345" t="s">
        <v>244</v>
      </c>
      <c r="B128" s="345" t="s">
        <v>244</v>
      </c>
      <c r="C128" s="346">
        <v>44810.2916778125</v>
      </c>
      <c r="D128" s="208">
        <v>588.625</v>
      </c>
      <c r="E128" s="345" t="s">
        <v>245</v>
      </c>
      <c r="F128" s="345" t="s">
        <v>246</v>
      </c>
      <c r="G128" s="345" t="s">
        <v>255</v>
      </c>
      <c r="H128" s="205"/>
      <c r="J128" s="208">
        <v>572.42999999999995</v>
      </c>
      <c r="K128" s="208">
        <v>7.9</v>
      </c>
      <c r="L128" s="208">
        <v>6.19</v>
      </c>
      <c r="M128" s="208">
        <v>3.13</v>
      </c>
      <c r="N128" s="194">
        <f t="shared" si="4"/>
        <v>589.65</v>
      </c>
      <c r="O128" s="193">
        <f t="shared" si="5"/>
        <v>-1.0249999999999773</v>
      </c>
      <c r="Q128" s="206"/>
      <c r="R128" s="208">
        <v>10.85</v>
      </c>
      <c r="S128" s="208">
        <v>0.15</v>
      </c>
      <c r="T128" s="208">
        <v>0.18</v>
      </c>
      <c r="U128" s="208">
        <v>0.08</v>
      </c>
      <c r="V128" s="194">
        <f t="shared" si="3"/>
        <v>11.26</v>
      </c>
    </row>
    <row r="129" spans="1:22" x14ac:dyDescent="0.2">
      <c r="A129" s="345" t="s">
        <v>244</v>
      </c>
      <c r="B129" s="345" t="s">
        <v>244</v>
      </c>
      <c r="C129" s="346">
        <v>44810.333344479164</v>
      </c>
      <c r="D129" s="208">
        <v>605.05600000000004</v>
      </c>
      <c r="E129" s="345" t="s">
        <v>245</v>
      </c>
      <c r="F129" s="345" t="s">
        <v>246</v>
      </c>
      <c r="G129" s="345" t="s">
        <v>255</v>
      </c>
      <c r="H129" s="205"/>
      <c r="J129" s="208">
        <v>588.66</v>
      </c>
      <c r="K129" s="208">
        <v>8.18</v>
      </c>
      <c r="L129" s="208">
        <v>6.22</v>
      </c>
      <c r="M129" s="208">
        <v>3.11</v>
      </c>
      <c r="N129" s="194">
        <f t="shared" si="4"/>
        <v>606.16999999999996</v>
      </c>
      <c r="O129" s="193">
        <f t="shared" si="5"/>
        <v>-1.1139999999999191</v>
      </c>
      <c r="Q129" s="206"/>
      <c r="R129" s="208">
        <v>10.26</v>
      </c>
      <c r="S129" s="208">
        <v>0.14000000000000001</v>
      </c>
      <c r="T129" s="208">
        <v>0.16</v>
      </c>
      <c r="U129" s="208">
        <v>0.08</v>
      </c>
      <c r="V129" s="194">
        <f t="shared" si="3"/>
        <v>10.64</v>
      </c>
    </row>
    <row r="130" spans="1:22" x14ac:dyDescent="0.2">
      <c r="A130" s="345" t="s">
        <v>244</v>
      </c>
      <c r="B130" s="345" t="s">
        <v>244</v>
      </c>
      <c r="C130" s="346">
        <v>44810.375011145836</v>
      </c>
      <c r="D130" s="208">
        <v>613.58299999999997</v>
      </c>
      <c r="E130" s="345" t="s">
        <v>245</v>
      </c>
      <c r="F130" s="345" t="s">
        <v>246</v>
      </c>
      <c r="G130" s="345" t="s">
        <v>255</v>
      </c>
      <c r="H130" s="205"/>
      <c r="J130" s="208">
        <v>596.52</v>
      </c>
      <c r="K130" s="208">
        <v>8.77</v>
      </c>
      <c r="L130" s="208">
        <v>6.28</v>
      </c>
      <c r="M130" s="208">
        <v>3.12</v>
      </c>
      <c r="N130" s="194">
        <f t="shared" si="4"/>
        <v>614.68999999999994</v>
      </c>
      <c r="O130" s="193">
        <f t="shared" si="5"/>
        <v>-1.1069999999999709</v>
      </c>
      <c r="Q130" s="206"/>
      <c r="R130" s="208">
        <v>9.25</v>
      </c>
      <c r="S130" s="208">
        <v>0.14000000000000001</v>
      </c>
      <c r="T130" s="208">
        <v>0.15</v>
      </c>
      <c r="U130" s="208">
        <v>7.0000000000000007E-2</v>
      </c>
      <c r="V130" s="194">
        <f t="shared" ref="V130:V193" si="6">SUM(R130:U130)</f>
        <v>9.6100000000000012</v>
      </c>
    </row>
    <row r="131" spans="1:22" x14ac:dyDescent="0.2">
      <c r="A131" s="345" t="s">
        <v>244</v>
      </c>
      <c r="B131" s="345" t="s">
        <v>244</v>
      </c>
      <c r="C131" s="346">
        <v>44810.4166778125</v>
      </c>
      <c r="D131" s="208">
        <v>637.51800000000003</v>
      </c>
      <c r="E131" s="345" t="s">
        <v>245</v>
      </c>
      <c r="F131" s="345" t="s">
        <v>246</v>
      </c>
      <c r="G131" s="345" t="s">
        <v>255</v>
      </c>
      <c r="H131" s="205"/>
      <c r="J131" s="208">
        <v>611</v>
      </c>
      <c r="K131" s="208">
        <v>8.9700000000000006</v>
      </c>
      <c r="L131" s="208">
        <v>6.25</v>
      </c>
      <c r="M131" s="208">
        <v>3.1</v>
      </c>
      <c r="N131" s="194">
        <f t="shared" ref="N131:N194" si="7">SUM(J131:M131)</f>
        <v>629.32000000000005</v>
      </c>
      <c r="O131" s="193">
        <f t="shared" ref="O131:O194" si="8">D131-N131</f>
        <v>8.1979999999999791</v>
      </c>
      <c r="Q131" s="206"/>
      <c r="R131" s="208">
        <v>9.1300000000000008</v>
      </c>
      <c r="S131" s="208">
        <v>0.13</v>
      </c>
      <c r="T131" s="208">
        <v>0.14000000000000001</v>
      </c>
      <c r="U131" s="208">
        <v>0.06</v>
      </c>
      <c r="V131" s="194">
        <f t="shared" si="6"/>
        <v>9.4600000000000026</v>
      </c>
    </row>
    <row r="132" spans="1:22" x14ac:dyDescent="0.2">
      <c r="A132" s="345" t="s">
        <v>244</v>
      </c>
      <c r="B132" s="345" t="s">
        <v>244</v>
      </c>
      <c r="C132" s="346">
        <v>44810.458344479164</v>
      </c>
      <c r="D132" s="208">
        <v>661.73699999999997</v>
      </c>
      <c r="E132" s="345" t="s">
        <v>245</v>
      </c>
      <c r="F132" s="345" t="s">
        <v>246</v>
      </c>
      <c r="G132" s="345" t="s">
        <v>255</v>
      </c>
      <c r="H132" s="205"/>
      <c r="J132" s="208">
        <v>644.54999999999995</v>
      </c>
      <c r="K132" s="208">
        <v>9.64</v>
      </c>
      <c r="L132" s="208">
        <v>6.25</v>
      </c>
      <c r="M132" s="208">
        <v>3.09</v>
      </c>
      <c r="N132" s="194">
        <f t="shared" si="7"/>
        <v>663.53</v>
      </c>
      <c r="O132" s="193">
        <f t="shared" si="8"/>
        <v>-1.7930000000000064</v>
      </c>
      <c r="Q132" s="206"/>
      <c r="R132" s="208">
        <v>9.15</v>
      </c>
      <c r="S132" s="208">
        <v>0.14000000000000001</v>
      </c>
      <c r="T132" s="208">
        <v>0.13</v>
      </c>
      <c r="U132" s="208">
        <v>0.06</v>
      </c>
      <c r="V132" s="194">
        <f t="shared" si="6"/>
        <v>9.4800000000000022</v>
      </c>
    </row>
    <row r="133" spans="1:22" x14ac:dyDescent="0.2">
      <c r="A133" s="345" t="s">
        <v>244</v>
      </c>
      <c r="B133" s="345" t="s">
        <v>244</v>
      </c>
      <c r="C133" s="346">
        <v>44810.500011145836</v>
      </c>
      <c r="D133" s="208">
        <v>695.26300000000003</v>
      </c>
      <c r="E133" s="345" t="s">
        <v>245</v>
      </c>
      <c r="F133" s="345" t="s">
        <v>246</v>
      </c>
      <c r="G133" s="345" t="s">
        <v>255</v>
      </c>
      <c r="H133" s="205"/>
      <c r="J133" s="208">
        <v>677.72</v>
      </c>
      <c r="K133" s="208">
        <v>10.14</v>
      </c>
      <c r="L133" s="208">
        <v>6.22</v>
      </c>
      <c r="M133" s="208">
        <v>3.07</v>
      </c>
      <c r="N133" s="194">
        <f t="shared" si="7"/>
        <v>697.15000000000009</v>
      </c>
      <c r="O133" s="193">
        <f t="shared" si="8"/>
        <v>-1.8870000000000573</v>
      </c>
      <c r="Q133" s="206"/>
      <c r="R133" s="208">
        <v>9.75</v>
      </c>
      <c r="S133" s="208">
        <v>0.15</v>
      </c>
      <c r="T133" s="208">
        <v>0.13</v>
      </c>
      <c r="U133" s="208">
        <v>0.06</v>
      </c>
      <c r="V133" s="194">
        <f t="shared" si="6"/>
        <v>10.090000000000002</v>
      </c>
    </row>
    <row r="134" spans="1:22" x14ac:dyDescent="0.2">
      <c r="A134" s="345" t="s">
        <v>244</v>
      </c>
      <c r="B134" s="345" t="s">
        <v>244</v>
      </c>
      <c r="C134" s="346">
        <v>44810.5416778125</v>
      </c>
      <c r="D134" s="208">
        <v>728.572</v>
      </c>
      <c r="E134" s="345" t="s">
        <v>245</v>
      </c>
      <c r="F134" s="345" t="s">
        <v>246</v>
      </c>
      <c r="G134" s="345" t="s">
        <v>255</v>
      </c>
      <c r="H134" s="205"/>
      <c r="J134" s="208">
        <v>700.86</v>
      </c>
      <c r="K134" s="208">
        <v>10.48</v>
      </c>
      <c r="L134" s="208">
        <v>6.26</v>
      </c>
      <c r="M134" s="208">
        <v>3.07</v>
      </c>
      <c r="N134" s="194">
        <f t="shared" si="7"/>
        <v>720.67000000000007</v>
      </c>
      <c r="O134" s="193">
        <f t="shared" si="8"/>
        <v>7.90199999999993</v>
      </c>
      <c r="Q134" s="206"/>
      <c r="R134" s="208">
        <v>10.199999999999999</v>
      </c>
      <c r="S134" s="208">
        <v>0.15</v>
      </c>
      <c r="T134" s="208">
        <v>0.13</v>
      </c>
      <c r="U134" s="208">
        <v>0.06</v>
      </c>
      <c r="V134" s="194">
        <f t="shared" si="6"/>
        <v>10.540000000000001</v>
      </c>
    </row>
    <row r="135" spans="1:22" x14ac:dyDescent="0.2">
      <c r="A135" s="345" t="s">
        <v>244</v>
      </c>
      <c r="B135" s="345" t="s">
        <v>244</v>
      </c>
      <c r="C135" s="346">
        <v>44810.583344479164</v>
      </c>
      <c r="D135" s="208">
        <v>753.90899999999999</v>
      </c>
      <c r="E135" s="345" t="s">
        <v>245</v>
      </c>
      <c r="F135" s="345" t="s">
        <v>246</v>
      </c>
      <c r="G135" s="345" t="s">
        <v>255</v>
      </c>
      <c r="H135" s="205"/>
      <c r="J135" s="208">
        <v>735.69</v>
      </c>
      <c r="K135" s="208">
        <v>10.63</v>
      </c>
      <c r="L135" s="208">
        <v>6.33</v>
      </c>
      <c r="M135" s="208">
        <v>3.07</v>
      </c>
      <c r="N135" s="194">
        <f t="shared" si="7"/>
        <v>755.72000000000014</v>
      </c>
      <c r="O135" s="193">
        <f t="shared" si="8"/>
        <v>-1.8110000000001492</v>
      </c>
      <c r="Q135" s="206"/>
      <c r="R135" s="208">
        <v>10.63</v>
      </c>
      <c r="S135" s="208">
        <v>0.15</v>
      </c>
      <c r="T135" s="208">
        <v>0.13</v>
      </c>
      <c r="U135" s="208">
        <v>0.06</v>
      </c>
      <c r="V135" s="194">
        <f t="shared" si="6"/>
        <v>10.970000000000002</v>
      </c>
    </row>
    <row r="136" spans="1:22" x14ac:dyDescent="0.2">
      <c r="A136" s="345" t="s">
        <v>244</v>
      </c>
      <c r="B136" s="345" t="s">
        <v>244</v>
      </c>
      <c r="C136" s="346">
        <v>44810.625011145836</v>
      </c>
      <c r="D136" s="208">
        <v>762.06799999999998</v>
      </c>
      <c r="E136" s="345" t="s">
        <v>245</v>
      </c>
      <c r="F136" s="345" t="s">
        <v>246</v>
      </c>
      <c r="G136" s="345" t="s">
        <v>255</v>
      </c>
      <c r="H136" s="205"/>
      <c r="J136" s="208">
        <v>743.94</v>
      </c>
      <c r="K136" s="208">
        <v>10.88</v>
      </c>
      <c r="L136" s="208">
        <v>6.27</v>
      </c>
      <c r="M136" s="208">
        <v>3.1</v>
      </c>
      <c r="N136" s="194">
        <f t="shared" si="7"/>
        <v>764.19</v>
      </c>
      <c r="O136" s="193">
        <f t="shared" si="8"/>
        <v>-2.1220000000000709</v>
      </c>
      <c r="Q136" s="206"/>
      <c r="R136" s="208">
        <v>10.84</v>
      </c>
      <c r="S136" s="208">
        <v>0.16</v>
      </c>
      <c r="T136" s="208">
        <v>0.13</v>
      </c>
      <c r="U136" s="208">
        <v>0.06</v>
      </c>
      <c r="V136" s="194">
        <f t="shared" si="6"/>
        <v>11.190000000000001</v>
      </c>
    </row>
    <row r="137" spans="1:22" x14ac:dyDescent="0.2">
      <c r="A137" s="345" t="s">
        <v>244</v>
      </c>
      <c r="B137" s="345" t="s">
        <v>244</v>
      </c>
      <c r="C137" s="346">
        <v>44810.6666778125</v>
      </c>
      <c r="D137" s="208">
        <v>766.74900000000002</v>
      </c>
      <c r="E137" s="345" t="s">
        <v>245</v>
      </c>
      <c r="F137" s="345" t="s">
        <v>246</v>
      </c>
      <c r="G137" s="345" t="s">
        <v>255</v>
      </c>
      <c r="H137" s="205"/>
      <c r="J137" s="208">
        <v>748.72</v>
      </c>
      <c r="K137" s="208">
        <v>10.95</v>
      </c>
      <c r="L137" s="208">
        <v>6.25</v>
      </c>
      <c r="M137" s="208">
        <v>3.08</v>
      </c>
      <c r="N137" s="194">
        <f t="shared" si="7"/>
        <v>769.00000000000011</v>
      </c>
      <c r="O137" s="193">
        <f t="shared" si="8"/>
        <v>-2.25100000000009</v>
      </c>
      <c r="Q137" s="206"/>
      <c r="R137" s="208">
        <v>11.43</v>
      </c>
      <c r="S137" s="208">
        <v>0.17</v>
      </c>
      <c r="T137" s="208">
        <v>0.13</v>
      </c>
      <c r="U137" s="208">
        <v>0.06</v>
      </c>
      <c r="V137" s="194">
        <f t="shared" si="6"/>
        <v>11.790000000000001</v>
      </c>
    </row>
    <row r="138" spans="1:22" x14ac:dyDescent="0.2">
      <c r="A138" s="345" t="s">
        <v>244</v>
      </c>
      <c r="B138" s="345" t="s">
        <v>244</v>
      </c>
      <c r="C138" s="346">
        <v>44810.708344479164</v>
      </c>
      <c r="D138" s="208">
        <v>776.36500000000001</v>
      </c>
      <c r="E138" s="345" t="s">
        <v>245</v>
      </c>
      <c r="F138" s="345" t="s">
        <v>246</v>
      </c>
      <c r="G138" s="345" t="s">
        <v>255</v>
      </c>
      <c r="H138" s="205"/>
      <c r="J138" s="208">
        <v>758.24</v>
      </c>
      <c r="K138" s="208">
        <v>10.75</v>
      </c>
      <c r="L138" s="208">
        <v>6.24</v>
      </c>
      <c r="M138" s="208">
        <v>3.03</v>
      </c>
      <c r="N138" s="194">
        <f t="shared" si="7"/>
        <v>778.26</v>
      </c>
      <c r="O138" s="193">
        <f t="shared" si="8"/>
        <v>-1.8949999999999818</v>
      </c>
      <c r="Q138" s="206"/>
      <c r="R138" s="208">
        <v>11.83</v>
      </c>
      <c r="S138" s="208">
        <v>0.17</v>
      </c>
      <c r="T138" s="208">
        <v>0.13</v>
      </c>
      <c r="U138" s="208">
        <v>0.06</v>
      </c>
      <c r="V138" s="194">
        <f t="shared" si="6"/>
        <v>12.190000000000001</v>
      </c>
    </row>
    <row r="139" spans="1:22" x14ac:dyDescent="0.2">
      <c r="A139" s="345" t="s">
        <v>244</v>
      </c>
      <c r="B139" s="345" t="s">
        <v>244</v>
      </c>
      <c r="C139" s="346">
        <v>44810.750011145836</v>
      </c>
      <c r="D139" s="208">
        <v>764.44100000000003</v>
      </c>
      <c r="E139" s="345" t="s">
        <v>245</v>
      </c>
      <c r="F139" s="345" t="s">
        <v>246</v>
      </c>
      <c r="G139" s="345" t="s">
        <v>255</v>
      </c>
      <c r="H139" s="205"/>
      <c r="J139" s="208">
        <v>746.89</v>
      </c>
      <c r="K139" s="208">
        <v>10.58</v>
      </c>
      <c r="L139" s="208">
        <v>6.18</v>
      </c>
      <c r="M139" s="208">
        <v>3.01</v>
      </c>
      <c r="N139" s="194">
        <f t="shared" si="7"/>
        <v>766.66</v>
      </c>
      <c r="O139" s="193">
        <f t="shared" si="8"/>
        <v>-2.2189999999999372</v>
      </c>
      <c r="Q139" s="206"/>
      <c r="R139" s="208">
        <v>11.63</v>
      </c>
      <c r="S139" s="208">
        <v>0.17</v>
      </c>
      <c r="T139" s="208">
        <v>0.13</v>
      </c>
      <c r="U139" s="208">
        <v>0.06</v>
      </c>
      <c r="V139" s="194">
        <f t="shared" si="6"/>
        <v>11.990000000000002</v>
      </c>
    </row>
    <row r="140" spans="1:22" x14ac:dyDescent="0.2">
      <c r="A140" s="345" t="s">
        <v>244</v>
      </c>
      <c r="B140" s="345" t="s">
        <v>244</v>
      </c>
      <c r="C140" s="346">
        <v>44810.7916778125</v>
      </c>
      <c r="D140" s="208">
        <v>748.04300000000001</v>
      </c>
      <c r="E140" s="345" t="s">
        <v>245</v>
      </c>
      <c r="F140" s="345" t="s">
        <v>246</v>
      </c>
      <c r="G140" s="345" t="s">
        <v>255</v>
      </c>
      <c r="H140" s="205"/>
      <c r="J140" s="208">
        <v>730.33</v>
      </c>
      <c r="K140" s="208">
        <v>10.55</v>
      </c>
      <c r="L140" s="208">
        <v>6.14</v>
      </c>
      <c r="M140" s="208">
        <v>3.02</v>
      </c>
      <c r="N140" s="194">
        <f t="shared" si="7"/>
        <v>750.04</v>
      </c>
      <c r="O140" s="193">
        <f t="shared" si="8"/>
        <v>-1.9969999999999573</v>
      </c>
      <c r="Q140" s="206"/>
      <c r="R140" s="208">
        <v>11.44</v>
      </c>
      <c r="S140" s="208">
        <v>0.17</v>
      </c>
      <c r="T140" s="208">
        <v>0.13</v>
      </c>
      <c r="U140" s="208">
        <v>0.06</v>
      </c>
      <c r="V140" s="194">
        <f t="shared" si="6"/>
        <v>11.8</v>
      </c>
    </row>
    <row r="141" spans="1:22" x14ac:dyDescent="0.2">
      <c r="A141" s="345" t="s">
        <v>244</v>
      </c>
      <c r="B141" s="345" t="s">
        <v>244</v>
      </c>
      <c r="C141" s="346">
        <v>44810.833344479164</v>
      </c>
      <c r="D141" s="208">
        <v>735.63699999999994</v>
      </c>
      <c r="E141" s="345" t="s">
        <v>245</v>
      </c>
      <c r="F141" s="345" t="s">
        <v>246</v>
      </c>
      <c r="G141" s="345" t="s">
        <v>255</v>
      </c>
      <c r="H141" s="205"/>
      <c r="J141" s="208">
        <v>717.76</v>
      </c>
      <c r="K141" s="208">
        <v>10.42</v>
      </c>
      <c r="L141" s="208">
        <v>6.16</v>
      </c>
      <c r="M141" s="208">
        <v>3.04</v>
      </c>
      <c r="N141" s="194">
        <f t="shared" si="7"/>
        <v>737.37999999999988</v>
      </c>
      <c r="O141" s="193">
        <f t="shared" si="8"/>
        <v>-1.7429999999999382</v>
      </c>
      <c r="Q141" s="206"/>
      <c r="R141" s="208">
        <v>11.14</v>
      </c>
      <c r="S141" s="208">
        <v>0.16</v>
      </c>
      <c r="T141" s="208">
        <v>0.13</v>
      </c>
      <c r="U141" s="208">
        <v>0.06</v>
      </c>
      <c r="V141" s="194">
        <f t="shared" si="6"/>
        <v>11.490000000000002</v>
      </c>
    </row>
    <row r="142" spans="1:22" x14ac:dyDescent="0.2">
      <c r="A142" s="345" t="s">
        <v>244</v>
      </c>
      <c r="B142" s="345" t="s">
        <v>244</v>
      </c>
      <c r="C142" s="346">
        <v>44810.875011145836</v>
      </c>
      <c r="D142" s="208">
        <v>734.26900000000001</v>
      </c>
      <c r="E142" s="345" t="s">
        <v>245</v>
      </c>
      <c r="F142" s="345" t="s">
        <v>246</v>
      </c>
      <c r="G142" s="345" t="s">
        <v>255</v>
      </c>
      <c r="H142" s="205"/>
      <c r="J142" s="208">
        <v>716.49</v>
      </c>
      <c r="K142" s="208">
        <v>10.31</v>
      </c>
      <c r="L142" s="208">
        <v>6.18</v>
      </c>
      <c r="M142" s="208">
        <v>3.06</v>
      </c>
      <c r="N142" s="194">
        <f t="shared" si="7"/>
        <v>736.03999999999985</v>
      </c>
      <c r="O142" s="193">
        <f t="shared" si="8"/>
        <v>-1.7709999999998445</v>
      </c>
      <c r="Q142" s="206"/>
      <c r="R142" s="208">
        <v>11.04</v>
      </c>
      <c r="S142" s="208">
        <v>0.16</v>
      </c>
      <c r="T142" s="208">
        <v>0.13</v>
      </c>
      <c r="U142" s="208">
        <v>0.06</v>
      </c>
      <c r="V142" s="194">
        <f t="shared" si="6"/>
        <v>11.39</v>
      </c>
    </row>
    <row r="143" spans="1:22" x14ac:dyDescent="0.2">
      <c r="A143" s="345" t="s">
        <v>244</v>
      </c>
      <c r="B143" s="345" t="s">
        <v>244</v>
      </c>
      <c r="C143" s="346">
        <v>44810.9166778125</v>
      </c>
      <c r="D143" s="208">
        <v>694.82899999999995</v>
      </c>
      <c r="E143" s="345" t="s">
        <v>245</v>
      </c>
      <c r="F143" s="345" t="s">
        <v>246</v>
      </c>
      <c r="G143" s="345" t="s">
        <v>255</v>
      </c>
      <c r="H143" s="205"/>
      <c r="J143" s="208">
        <v>677.6</v>
      </c>
      <c r="K143" s="208">
        <v>9.49</v>
      </c>
      <c r="L143" s="208">
        <v>6.19</v>
      </c>
      <c r="M143" s="208">
        <v>3.12</v>
      </c>
      <c r="N143" s="194">
        <f t="shared" si="7"/>
        <v>696.40000000000009</v>
      </c>
      <c r="O143" s="193">
        <f t="shared" si="8"/>
        <v>-1.5710000000001401</v>
      </c>
      <c r="Q143" s="206"/>
      <c r="R143" s="208">
        <v>9.86</v>
      </c>
      <c r="S143" s="208">
        <v>0.14000000000000001</v>
      </c>
      <c r="T143" s="208">
        <v>0.13</v>
      </c>
      <c r="U143" s="208">
        <v>0.06</v>
      </c>
      <c r="V143" s="194">
        <f t="shared" si="6"/>
        <v>10.190000000000001</v>
      </c>
    </row>
    <row r="144" spans="1:22" x14ac:dyDescent="0.2">
      <c r="A144" s="345" t="s">
        <v>244</v>
      </c>
      <c r="B144" s="345" t="s">
        <v>244</v>
      </c>
      <c r="C144" s="346">
        <v>44810.958344479164</v>
      </c>
      <c r="D144" s="208">
        <v>647.97400000000005</v>
      </c>
      <c r="E144" s="345" t="s">
        <v>245</v>
      </c>
      <c r="F144" s="345" t="s">
        <v>246</v>
      </c>
      <c r="G144" s="345" t="s">
        <v>255</v>
      </c>
      <c r="H144" s="205"/>
      <c r="J144" s="208">
        <v>631.27</v>
      </c>
      <c r="K144" s="208">
        <v>8.69</v>
      </c>
      <c r="L144" s="208">
        <v>6.24</v>
      </c>
      <c r="M144" s="208">
        <v>3.23</v>
      </c>
      <c r="N144" s="194">
        <f t="shared" si="7"/>
        <v>649.43000000000006</v>
      </c>
      <c r="O144" s="193">
        <f t="shared" si="8"/>
        <v>-1.4560000000000173</v>
      </c>
      <c r="Q144" s="206"/>
      <c r="R144" s="208">
        <v>8.86</v>
      </c>
      <c r="S144" s="208">
        <v>0.12</v>
      </c>
      <c r="T144" s="208">
        <v>0.13</v>
      </c>
      <c r="U144" s="208">
        <v>0.06</v>
      </c>
      <c r="V144" s="194">
        <f t="shared" si="6"/>
        <v>9.17</v>
      </c>
    </row>
    <row r="145" spans="1:22" x14ac:dyDescent="0.2">
      <c r="A145" s="345" t="s">
        <v>244</v>
      </c>
      <c r="B145" s="345" t="s">
        <v>244</v>
      </c>
      <c r="C145" s="346">
        <v>44811.000011145836</v>
      </c>
      <c r="D145" s="208">
        <v>615.09900000000005</v>
      </c>
      <c r="E145" s="345" t="s">
        <v>245</v>
      </c>
      <c r="F145" s="345" t="s">
        <v>246</v>
      </c>
      <c r="G145" s="345" t="s">
        <v>255</v>
      </c>
      <c r="H145" s="205"/>
      <c r="J145" s="208">
        <v>598.73</v>
      </c>
      <c r="K145" s="208">
        <v>8.07</v>
      </c>
      <c r="L145" s="208">
        <v>6.27</v>
      </c>
      <c r="M145" s="208">
        <v>3.28</v>
      </c>
      <c r="N145" s="194">
        <f t="shared" si="7"/>
        <v>616.35</v>
      </c>
      <c r="O145" s="193">
        <f t="shared" si="8"/>
        <v>-1.2509999999999764</v>
      </c>
      <c r="Q145" s="206"/>
      <c r="R145" s="208">
        <v>8.8800000000000008</v>
      </c>
      <c r="S145" s="208">
        <v>0.12</v>
      </c>
      <c r="T145" s="208">
        <v>0.14000000000000001</v>
      </c>
      <c r="U145" s="208">
        <v>7.0000000000000007E-2</v>
      </c>
      <c r="V145" s="194">
        <f t="shared" si="6"/>
        <v>9.2100000000000009</v>
      </c>
    </row>
    <row r="146" spans="1:22" x14ac:dyDescent="0.2">
      <c r="A146" s="345" t="s">
        <v>244</v>
      </c>
      <c r="B146" s="345" t="s">
        <v>244</v>
      </c>
      <c r="C146" s="346">
        <v>44811.0416778125</v>
      </c>
      <c r="D146" s="208">
        <v>575.91200000000003</v>
      </c>
      <c r="E146" s="345" t="s">
        <v>245</v>
      </c>
      <c r="F146" s="345" t="s">
        <v>246</v>
      </c>
      <c r="G146" s="345" t="s">
        <v>255</v>
      </c>
      <c r="H146" s="205"/>
      <c r="J146" s="208">
        <v>558.57000000000005</v>
      </c>
      <c r="K146" s="208">
        <v>7.42</v>
      </c>
      <c r="L146" s="208">
        <v>6.25</v>
      </c>
      <c r="M146" s="208">
        <v>3.27</v>
      </c>
      <c r="N146" s="194">
        <f t="shared" si="7"/>
        <v>575.51</v>
      </c>
      <c r="O146" s="193">
        <f t="shared" si="8"/>
        <v>0.40200000000004366</v>
      </c>
      <c r="Q146" s="206"/>
      <c r="R146" s="208">
        <v>8.57</v>
      </c>
      <c r="S146" s="208">
        <v>0.11</v>
      </c>
      <c r="T146" s="208">
        <v>0.14000000000000001</v>
      </c>
      <c r="U146" s="208">
        <v>7.0000000000000007E-2</v>
      </c>
      <c r="V146" s="194">
        <f t="shared" si="6"/>
        <v>8.89</v>
      </c>
    </row>
    <row r="147" spans="1:22" x14ac:dyDescent="0.2">
      <c r="A147" s="345" t="s">
        <v>244</v>
      </c>
      <c r="B147" s="345" t="s">
        <v>244</v>
      </c>
      <c r="C147" s="346">
        <v>44811.083344479164</v>
      </c>
      <c r="D147" s="208">
        <v>553.42399999999998</v>
      </c>
      <c r="E147" s="345" t="s">
        <v>245</v>
      </c>
      <c r="F147" s="345" t="s">
        <v>246</v>
      </c>
      <c r="G147" s="345" t="s">
        <v>255</v>
      </c>
      <c r="H147" s="205"/>
      <c r="J147" s="208">
        <v>536.6</v>
      </c>
      <c r="K147" s="208">
        <v>7.06</v>
      </c>
      <c r="L147" s="208">
        <v>6.3</v>
      </c>
      <c r="M147" s="208">
        <v>3.18</v>
      </c>
      <c r="N147" s="194">
        <f t="shared" si="7"/>
        <v>553.13999999999987</v>
      </c>
      <c r="O147" s="193">
        <f t="shared" si="8"/>
        <v>0.2840000000001055</v>
      </c>
      <c r="Q147" s="206"/>
      <c r="R147" s="208">
        <v>8.09</v>
      </c>
      <c r="S147" s="208">
        <v>0.11</v>
      </c>
      <c r="T147" s="208">
        <v>0.15</v>
      </c>
      <c r="U147" s="208">
        <v>7.0000000000000007E-2</v>
      </c>
      <c r="V147" s="194">
        <f t="shared" si="6"/>
        <v>8.42</v>
      </c>
    </row>
    <row r="148" spans="1:22" x14ac:dyDescent="0.2">
      <c r="A148" s="345" t="s">
        <v>244</v>
      </c>
      <c r="B148" s="345" t="s">
        <v>244</v>
      </c>
      <c r="C148" s="346">
        <v>44811.125011145836</v>
      </c>
      <c r="D148" s="208">
        <v>539.35199999999998</v>
      </c>
      <c r="E148" s="345" t="s">
        <v>245</v>
      </c>
      <c r="F148" s="345" t="s">
        <v>246</v>
      </c>
      <c r="G148" s="345" t="s">
        <v>255</v>
      </c>
      <c r="H148" s="205"/>
      <c r="J148" s="208">
        <v>521.80999999999995</v>
      </c>
      <c r="K148" s="208">
        <v>6.9</v>
      </c>
      <c r="L148" s="208">
        <v>6.29</v>
      </c>
      <c r="M148" s="208">
        <v>3.23</v>
      </c>
      <c r="N148" s="194">
        <f t="shared" si="7"/>
        <v>538.2299999999999</v>
      </c>
      <c r="O148" s="193">
        <f t="shared" si="8"/>
        <v>1.1220000000000709</v>
      </c>
      <c r="Q148" s="206"/>
      <c r="R148" s="208">
        <v>7.8</v>
      </c>
      <c r="S148" s="208">
        <v>0.1</v>
      </c>
      <c r="T148" s="208">
        <v>0.14000000000000001</v>
      </c>
      <c r="U148" s="208">
        <v>7.0000000000000007E-2</v>
      </c>
      <c r="V148" s="194">
        <f t="shared" si="6"/>
        <v>8.11</v>
      </c>
    </row>
    <row r="149" spans="1:22" x14ac:dyDescent="0.2">
      <c r="A149" s="345" t="s">
        <v>244</v>
      </c>
      <c r="B149" s="345" t="s">
        <v>244</v>
      </c>
      <c r="C149" s="346">
        <v>44811.1666778125</v>
      </c>
      <c r="D149" s="208">
        <v>532.05600000000004</v>
      </c>
      <c r="E149" s="345" t="s">
        <v>245</v>
      </c>
      <c r="F149" s="345" t="s">
        <v>246</v>
      </c>
      <c r="G149" s="345" t="s">
        <v>255</v>
      </c>
      <c r="H149" s="205"/>
      <c r="J149" s="208">
        <v>516.01</v>
      </c>
      <c r="K149" s="208">
        <v>6.76</v>
      </c>
      <c r="L149" s="208">
        <v>6.25</v>
      </c>
      <c r="M149" s="208">
        <v>3.17</v>
      </c>
      <c r="N149" s="194">
        <f t="shared" si="7"/>
        <v>532.18999999999994</v>
      </c>
      <c r="O149" s="193">
        <f t="shared" si="8"/>
        <v>-0.13399999999990087</v>
      </c>
      <c r="Q149" s="206"/>
      <c r="R149" s="208">
        <v>7.58</v>
      </c>
      <c r="S149" s="208">
        <v>0.1</v>
      </c>
      <c r="T149" s="208">
        <v>0.14000000000000001</v>
      </c>
      <c r="U149" s="208">
        <v>7.0000000000000007E-2</v>
      </c>
      <c r="V149" s="194">
        <f t="shared" si="6"/>
        <v>7.89</v>
      </c>
    </row>
    <row r="150" spans="1:22" x14ac:dyDescent="0.2">
      <c r="A150" s="345" t="s">
        <v>244</v>
      </c>
      <c r="B150" s="345" t="s">
        <v>244</v>
      </c>
      <c r="C150" s="346">
        <v>44811.208344479164</v>
      </c>
      <c r="D150" s="208">
        <v>529.31399999999996</v>
      </c>
      <c r="E150" s="345" t="s">
        <v>245</v>
      </c>
      <c r="F150" s="345" t="s">
        <v>246</v>
      </c>
      <c r="G150" s="345" t="s">
        <v>255</v>
      </c>
      <c r="H150" s="205"/>
      <c r="J150" s="208">
        <v>513.16999999999996</v>
      </c>
      <c r="K150" s="208">
        <v>6.88</v>
      </c>
      <c r="L150" s="208">
        <v>6.27</v>
      </c>
      <c r="M150" s="208">
        <v>3.25</v>
      </c>
      <c r="N150" s="194">
        <f t="shared" si="7"/>
        <v>529.56999999999994</v>
      </c>
      <c r="O150" s="193">
        <f t="shared" si="8"/>
        <v>-0.25599999999997181</v>
      </c>
      <c r="Q150" s="206"/>
      <c r="R150" s="208">
        <v>7.7</v>
      </c>
      <c r="S150" s="208">
        <v>0.1</v>
      </c>
      <c r="T150" s="208">
        <v>0.15</v>
      </c>
      <c r="U150" s="208">
        <v>7.0000000000000007E-2</v>
      </c>
      <c r="V150" s="194">
        <f t="shared" si="6"/>
        <v>8.02</v>
      </c>
    </row>
    <row r="151" spans="1:22" x14ac:dyDescent="0.2">
      <c r="A151" s="345" t="s">
        <v>244</v>
      </c>
      <c r="B151" s="345" t="s">
        <v>244</v>
      </c>
      <c r="C151" s="346">
        <v>44811.250011145836</v>
      </c>
      <c r="D151" s="208">
        <v>546.79399999999998</v>
      </c>
      <c r="E151" s="345" t="s">
        <v>245</v>
      </c>
      <c r="F151" s="345" t="s">
        <v>246</v>
      </c>
      <c r="G151" s="345" t="s">
        <v>255</v>
      </c>
      <c r="H151" s="205"/>
      <c r="J151" s="208">
        <v>529.83000000000004</v>
      </c>
      <c r="K151" s="208">
        <v>7.15</v>
      </c>
      <c r="L151" s="208">
        <v>6.26</v>
      </c>
      <c r="M151" s="208">
        <v>3.36</v>
      </c>
      <c r="N151" s="194">
        <f t="shared" si="7"/>
        <v>546.6</v>
      </c>
      <c r="O151" s="193">
        <f t="shared" si="8"/>
        <v>0.19399999999995998</v>
      </c>
      <c r="Q151" s="206"/>
      <c r="R151" s="208">
        <v>8.07</v>
      </c>
      <c r="S151" s="208">
        <v>0.11</v>
      </c>
      <c r="T151" s="208">
        <v>0.15</v>
      </c>
      <c r="U151" s="208">
        <v>7.0000000000000007E-2</v>
      </c>
      <c r="V151" s="194">
        <f t="shared" si="6"/>
        <v>8.4</v>
      </c>
    </row>
    <row r="152" spans="1:22" x14ac:dyDescent="0.2">
      <c r="A152" s="345" t="s">
        <v>244</v>
      </c>
      <c r="B152" s="345" t="s">
        <v>244</v>
      </c>
      <c r="C152" s="346">
        <v>44811.2916778125</v>
      </c>
      <c r="D152" s="208">
        <v>585.07899999999995</v>
      </c>
      <c r="E152" s="345" t="s">
        <v>245</v>
      </c>
      <c r="F152" s="345" t="s">
        <v>246</v>
      </c>
      <c r="G152" s="345" t="s">
        <v>255</v>
      </c>
      <c r="H152" s="205"/>
      <c r="J152" s="208">
        <v>567.82000000000005</v>
      </c>
      <c r="K152" s="208">
        <v>7.88</v>
      </c>
      <c r="L152" s="208">
        <v>6.25</v>
      </c>
      <c r="M152" s="208">
        <v>3.35</v>
      </c>
      <c r="N152" s="194">
        <f t="shared" si="7"/>
        <v>585.30000000000007</v>
      </c>
      <c r="O152" s="193">
        <f t="shared" si="8"/>
        <v>-0.22100000000011732</v>
      </c>
      <c r="Q152" s="206"/>
      <c r="R152" s="208">
        <v>9.07</v>
      </c>
      <c r="S152" s="208">
        <v>0.13</v>
      </c>
      <c r="T152" s="208">
        <v>0.15</v>
      </c>
      <c r="U152" s="208">
        <v>7.0000000000000007E-2</v>
      </c>
      <c r="V152" s="194">
        <f t="shared" si="6"/>
        <v>9.4200000000000017</v>
      </c>
    </row>
    <row r="153" spans="1:22" x14ac:dyDescent="0.2">
      <c r="A153" s="345" t="s">
        <v>244</v>
      </c>
      <c r="B153" s="345" t="s">
        <v>244</v>
      </c>
      <c r="C153" s="346">
        <v>44811.333344479164</v>
      </c>
      <c r="D153" s="208">
        <v>607.077</v>
      </c>
      <c r="E153" s="345" t="s">
        <v>245</v>
      </c>
      <c r="F153" s="345" t="s">
        <v>246</v>
      </c>
      <c r="G153" s="345" t="s">
        <v>255</v>
      </c>
      <c r="H153" s="205"/>
      <c r="J153" s="208">
        <v>590.08000000000004</v>
      </c>
      <c r="K153" s="208">
        <v>8.19</v>
      </c>
      <c r="L153" s="208">
        <v>6.27</v>
      </c>
      <c r="M153" s="208">
        <v>3.26</v>
      </c>
      <c r="N153" s="194">
        <f t="shared" si="7"/>
        <v>607.80000000000007</v>
      </c>
      <c r="O153" s="193">
        <f t="shared" si="8"/>
        <v>-0.72300000000007003</v>
      </c>
      <c r="Q153" s="206"/>
      <c r="R153" s="208">
        <v>8.8800000000000008</v>
      </c>
      <c r="S153" s="208">
        <v>0.12</v>
      </c>
      <c r="T153" s="208">
        <v>0.14000000000000001</v>
      </c>
      <c r="U153" s="208">
        <v>7.0000000000000007E-2</v>
      </c>
      <c r="V153" s="194">
        <f t="shared" si="6"/>
        <v>9.2100000000000009</v>
      </c>
    </row>
    <row r="154" spans="1:22" x14ac:dyDescent="0.2">
      <c r="A154" s="345" t="s">
        <v>244</v>
      </c>
      <c r="B154" s="345" t="s">
        <v>244</v>
      </c>
      <c r="C154" s="346">
        <v>44811.375011145836</v>
      </c>
      <c r="D154" s="208">
        <v>622.69000000000005</v>
      </c>
      <c r="E154" s="345" t="s">
        <v>245</v>
      </c>
      <c r="F154" s="345" t="s">
        <v>246</v>
      </c>
      <c r="G154" s="345" t="s">
        <v>255</v>
      </c>
      <c r="H154" s="205"/>
      <c r="J154" s="208">
        <v>605.35</v>
      </c>
      <c r="K154" s="208">
        <v>8.9600000000000009</v>
      </c>
      <c r="L154" s="208">
        <v>6.27</v>
      </c>
      <c r="M154" s="208">
        <v>3.2</v>
      </c>
      <c r="N154" s="194">
        <f t="shared" si="7"/>
        <v>623.78000000000009</v>
      </c>
      <c r="O154" s="193">
        <f t="shared" si="8"/>
        <v>-1.0900000000000318</v>
      </c>
      <c r="Q154" s="206"/>
      <c r="R154" s="208">
        <v>8.66</v>
      </c>
      <c r="S154" s="208">
        <v>0.13</v>
      </c>
      <c r="T154" s="208">
        <v>0.13</v>
      </c>
      <c r="U154" s="208">
        <v>0.06</v>
      </c>
      <c r="V154" s="194">
        <f t="shared" si="6"/>
        <v>8.9800000000000022</v>
      </c>
    </row>
    <row r="155" spans="1:22" x14ac:dyDescent="0.2">
      <c r="A155" s="345" t="s">
        <v>244</v>
      </c>
      <c r="B155" s="345" t="s">
        <v>244</v>
      </c>
      <c r="C155" s="346">
        <v>44811.4166778125</v>
      </c>
      <c r="D155" s="208">
        <v>644.33199999999999</v>
      </c>
      <c r="E155" s="345" t="s">
        <v>245</v>
      </c>
      <c r="F155" s="345" t="s">
        <v>246</v>
      </c>
      <c r="G155" s="345" t="s">
        <v>255</v>
      </c>
      <c r="H155" s="205"/>
      <c r="J155" s="208">
        <v>624.4</v>
      </c>
      <c r="K155" s="208">
        <v>9.06</v>
      </c>
      <c r="L155" s="208">
        <v>6.28</v>
      </c>
      <c r="M155" s="208">
        <v>3.24</v>
      </c>
      <c r="N155" s="194">
        <f t="shared" si="7"/>
        <v>642.9799999999999</v>
      </c>
      <c r="O155" s="193">
        <f t="shared" si="8"/>
        <v>1.3520000000000891</v>
      </c>
      <c r="Q155" s="206"/>
      <c r="R155" s="208">
        <v>8.48</v>
      </c>
      <c r="S155" s="208">
        <v>0.12</v>
      </c>
      <c r="T155" s="208">
        <v>0.12</v>
      </c>
      <c r="U155" s="208">
        <v>0.06</v>
      </c>
      <c r="V155" s="194">
        <f t="shared" si="6"/>
        <v>8.7799999999999994</v>
      </c>
    </row>
    <row r="156" spans="1:22" x14ac:dyDescent="0.2">
      <c r="A156" s="345" t="s">
        <v>244</v>
      </c>
      <c r="B156" s="345" t="s">
        <v>244</v>
      </c>
      <c r="C156" s="346">
        <v>44811.458344479164</v>
      </c>
      <c r="D156" s="208">
        <v>664.447</v>
      </c>
      <c r="E156" s="345" t="s">
        <v>245</v>
      </c>
      <c r="F156" s="345" t="s">
        <v>246</v>
      </c>
      <c r="G156" s="345" t="s">
        <v>255</v>
      </c>
      <c r="H156" s="205"/>
      <c r="J156" s="208">
        <v>645.59</v>
      </c>
      <c r="K156" s="208">
        <v>9.56</v>
      </c>
      <c r="L156" s="208">
        <v>6.3</v>
      </c>
      <c r="M156" s="208">
        <v>3.2</v>
      </c>
      <c r="N156" s="194">
        <f t="shared" si="7"/>
        <v>664.65</v>
      </c>
      <c r="O156" s="193">
        <f t="shared" si="8"/>
        <v>-0.20299999999997453</v>
      </c>
      <c r="Q156" s="206"/>
      <c r="R156" s="208">
        <v>9.0500000000000007</v>
      </c>
      <c r="S156" s="208">
        <v>0.13</v>
      </c>
      <c r="T156" s="208">
        <v>0.13</v>
      </c>
      <c r="U156" s="208">
        <v>0.06</v>
      </c>
      <c r="V156" s="194">
        <f t="shared" si="6"/>
        <v>9.3700000000000028</v>
      </c>
    </row>
    <row r="157" spans="1:22" x14ac:dyDescent="0.2">
      <c r="A157" s="345" t="s">
        <v>244</v>
      </c>
      <c r="B157" s="345" t="s">
        <v>244</v>
      </c>
      <c r="C157" s="346">
        <v>44811.500011145836</v>
      </c>
      <c r="D157" s="208">
        <v>681.74300000000005</v>
      </c>
      <c r="E157" s="345" t="s">
        <v>245</v>
      </c>
      <c r="F157" s="345" t="s">
        <v>246</v>
      </c>
      <c r="G157" s="345" t="s">
        <v>255</v>
      </c>
      <c r="H157" s="205"/>
      <c r="J157" s="208">
        <v>662.44</v>
      </c>
      <c r="K157" s="208">
        <v>10.07</v>
      </c>
      <c r="L157" s="208">
        <v>6.3</v>
      </c>
      <c r="M157" s="208">
        <v>3.19</v>
      </c>
      <c r="N157" s="194">
        <f t="shared" si="7"/>
        <v>682.00000000000011</v>
      </c>
      <c r="O157" s="193">
        <f t="shared" si="8"/>
        <v>-0.25700000000006185</v>
      </c>
      <c r="Q157" s="206"/>
      <c r="R157" s="208">
        <v>9.26</v>
      </c>
      <c r="S157" s="208">
        <v>0.14000000000000001</v>
      </c>
      <c r="T157" s="208">
        <v>0.13</v>
      </c>
      <c r="U157" s="208">
        <v>0.06</v>
      </c>
      <c r="V157" s="194">
        <f t="shared" si="6"/>
        <v>9.5900000000000016</v>
      </c>
    </row>
    <row r="158" spans="1:22" x14ac:dyDescent="0.2">
      <c r="A158" s="345" t="s">
        <v>244</v>
      </c>
      <c r="B158" s="345" t="s">
        <v>244</v>
      </c>
      <c r="C158" s="346">
        <v>44811.5416778125</v>
      </c>
      <c r="D158" s="208">
        <v>697.23800000000006</v>
      </c>
      <c r="E158" s="345" t="s">
        <v>245</v>
      </c>
      <c r="F158" s="345" t="s">
        <v>246</v>
      </c>
      <c r="G158" s="345" t="s">
        <v>255</v>
      </c>
      <c r="H158" s="205"/>
      <c r="J158" s="208">
        <v>677.92</v>
      </c>
      <c r="K158" s="208">
        <v>10.11</v>
      </c>
      <c r="L158" s="208">
        <v>6.28</v>
      </c>
      <c r="M158" s="208">
        <v>3.17</v>
      </c>
      <c r="N158" s="194">
        <f t="shared" si="7"/>
        <v>697.4799999999999</v>
      </c>
      <c r="O158" s="193">
        <f t="shared" si="8"/>
        <v>-0.24199999999984811</v>
      </c>
      <c r="Q158" s="206"/>
      <c r="R158" s="208">
        <v>9.85</v>
      </c>
      <c r="S158" s="208">
        <v>0.15</v>
      </c>
      <c r="T158" s="208">
        <v>0.13</v>
      </c>
      <c r="U158" s="208">
        <v>0.06</v>
      </c>
      <c r="V158" s="194">
        <f t="shared" si="6"/>
        <v>10.190000000000001</v>
      </c>
    </row>
    <row r="159" spans="1:22" x14ac:dyDescent="0.2">
      <c r="A159" s="345" t="s">
        <v>244</v>
      </c>
      <c r="B159" s="345" t="s">
        <v>244</v>
      </c>
      <c r="C159" s="346">
        <v>44811.583344479164</v>
      </c>
      <c r="D159" s="208">
        <v>716.15899999999999</v>
      </c>
      <c r="E159" s="345" t="s">
        <v>245</v>
      </c>
      <c r="F159" s="345" t="s">
        <v>246</v>
      </c>
      <c r="G159" s="345" t="s">
        <v>255</v>
      </c>
      <c r="H159" s="205"/>
      <c r="J159" s="208">
        <v>696.63</v>
      </c>
      <c r="K159" s="208">
        <v>10.4</v>
      </c>
      <c r="L159" s="208">
        <v>6.28</v>
      </c>
      <c r="M159" s="208">
        <v>3.13</v>
      </c>
      <c r="N159" s="194">
        <f t="shared" si="7"/>
        <v>716.43999999999994</v>
      </c>
      <c r="O159" s="193">
        <f t="shared" si="8"/>
        <v>-0.28099999999994907</v>
      </c>
      <c r="Q159" s="206"/>
      <c r="R159" s="208">
        <v>10.92</v>
      </c>
      <c r="S159" s="208">
        <v>0.16</v>
      </c>
      <c r="T159" s="208">
        <v>0.14000000000000001</v>
      </c>
      <c r="U159" s="208">
        <v>7.0000000000000007E-2</v>
      </c>
      <c r="V159" s="194">
        <f t="shared" si="6"/>
        <v>11.290000000000001</v>
      </c>
    </row>
    <row r="160" spans="1:22" x14ac:dyDescent="0.2">
      <c r="A160" s="345" t="s">
        <v>244</v>
      </c>
      <c r="B160" s="345" t="s">
        <v>244</v>
      </c>
      <c r="C160" s="346">
        <v>44811.625011145836</v>
      </c>
      <c r="D160" s="208">
        <v>724.57500000000005</v>
      </c>
      <c r="E160" s="345" t="s">
        <v>245</v>
      </c>
      <c r="F160" s="345" t="s">
        <v>246</v>
      </c>
      <c r="G160" s="345" t="s">
        <v>255</v>
      </c>
      <c r="H160" s="205"/>
      <c r="J160" s="208">
        <v>706.69</v>
      </c>
      <c r="K160" s="208">
        <v>10.34</v>
      </c>
      <c r="L160" s="208">
        <v>5.23</v>
      </c>
      <c r="M160" s="208">
        <v>3.13</v>
      </c>
      <c r="N160" s="194">
        <f t="shared" si="7"/>
        <v>725.3900000000001</v>
      </c>
      <c r="O160" s="193">
        <f t="shared" si="8"/>
        <v>-0.81500000000005457</v>
      </c>
      <c r="Q160" s="206"/>
      <c r="R160" s="208">
        <v>11.63</v>
      </c>
      <c r="S160" s="208">
        <v>0.17</v>
      </c>
      <c r="T160" s="208">
        <v>0.12</v>
      </c>
      <c r="U160" s="208">
        <v>7.0000000000000007E-2</v>
      </c>
      <c r="V160" s="194">
        <f t="shared" si="6"/>
        <v>11.99</v>
      </c>
    </row>
    <row r="161" spans="1:22" x14ac:dyDescent="0.2">
      <c r="A161" s="345" t="s">
        <v>244</v>
      </c>
      <c r="B161" s="345" t="s">
        <v>244</v>
      </c>
      <c r="C161" s="346">
        <v>44811.6666778125</v>
      </c>
      <c r="D161" s="208">
        <v>730.029</v>
      </c>
      <c r="E161" s="345" t="s">
        <v>245</v>
      </c>
      <c r="F161" s="345" t="s">
        <v>246</v>
      </c>
      <c r="G161" s="345" t="s">
        <v>255</v>
      </c>
      <c r="H161" s="205"/>
      <c r="J161" s="208">
        <v>711.15</v>
      </c>
      <c r="K161" s="208">
        <v>10.41</v>
      </c>
      <c r="L161" s="208">
        <v>5.0999999999999996</v>
      </c>
      <c r="M161" s="208">
        <v>3.14</v>
      </c>
      <c r="N161" s="194">
        <f t="shared" si="7"/>
        <v>729.8</v>
      </c>
      <c r="O161" s="193">
        <f t="shared" si="8"/>
        <v>0.22900000000004184</v>
      </c>
      <c r="Q161" s="206"/>
      <c r="R161" s="208">
        <v>11.61</v>
      </c>
      <c r="S161" s="208">
        <v>0.17</v>
      </c>
      <c r="T161" s="208">
        <v>0.12</v>
      </c>
      <c r="U161" s="208">
        <v>7.0000000000000007E-2</v>
      </c>
      <c r="V161" s="194">
        <f t="shared" si="6"/>
        <v>11.969999999999999</v>
      </c>
    </row>
    <row r="162" spans="1:22" x14ac:dyDescent="0.2">
      <c r="A162" s="345" t="s">
        <v>244</v>
      </c>
      <c r="B162" s="345" t="s">
        <v>244</v>
      </c>
      <c r="C162" s="346">
        <v>44811.708344479164</v>
      </c>
      <c r="D162" s="208">
        <v>729.36900000000003</v>
      </c>
      <c r="E162" s="345" t="s">
        <v>245</v>
      </c>
      <c r="F162" s="345" t="s">
        <v>246</v>
      </c>
      <c r="G162" s="345" t="s">
        <v>255</v>
      </c>
      <c r="H162" s="205"/>
      <c r="J162" s="208">
        <v>710.1</v>
      </c>
      <c r="K162" s="208">
        <v>10.77</v>
      </c>
      <c r="L162" s="208">
        <v>5.07</v>
      </c>
      <c r="M162" s="208">
        <v>3.13</v>
      </c>
      <c r="N162" s="194">
        <f t="shared" si="7"/>
        <v>729.07</v>
      </c>
      <c r="O162" s="193">
        <f t="shared" si="8"/>
        <v>0.29899999999997817</v>
      </c>
      <c r="Q162" s="206"/>
      <c r="R162" s="208">
        <v>11.72</v>
      </c>
      <c r="S162" s="208">
        <v>0.18</v>
      </c>
      <c r="T162" s="208">
        <v>0.12</v>
      </c>
      <c r="U162" s="208">
        <v>7.0000000000000007E-2</v>
      </c>
      <c r="V162" s="194">
        <f t="shared" si="6"/>
        <v>12.09</v>
      </c>
    </row>
    <row r="163" spans="1:22" x14ac:dyDescent="0.2">
      <c r="A163" s="345" t="s">
        <v>244</v>
      </c>
      <c r="B163" s="345" t="s">
        <v>244</v>
      </c>
      <c r="C163" s="346">
        <v>44811.750011145836</v>
      </c>
      <c r="D163" s="208">
        <v>729.66899999999998</v>
      </c>
      <c r="E163" s="345" t="s">
        <v>245</v>
      </c>
      <c r="F163" s="345" t="s">
        <v>246</v>
      </c>
      <c r="G163" s="345" t="s">
        <v>255</v>
      </c>
      <c r="H163" s="205"/>
      <c r="J163" s="208">
        <v>710.24</v>
      </c>
      <c r="K163" s="208">
        <v>10.8</v>
      </c>
      <c r="L163" s="208">
        <v>5.0199999999999996</v>
      </c>
      <c r="M163" s="208">
        <v>3.09</v>
      </c>
      <c r="N163" s="194">
        <f t="shared" si="7"/>
        <v>729.15</v>
      </c>
      <c r="O163" s="193">
        <f t="shared" si="8"/>
        <v>0.51900000000000546</v>
      </c>
      <c r="Q163" s="206"/>
      <c r="R163" s="208">
        <v>11.43</v>
      </c>
      <c r="S163" s="208">
        <v>0.17</v>
      </c>
      <c r="T163" s="208">
        <v>0.11</v>
      </c>
      <c r="U163" s="208">
        <v>7.0000000000000007E-2</v>
      </c>
      <c r="V163" s="194">
        <f t="shared" si="6"/>
        <v>11.78</v>
      </c>
    </row>
    <row r="164" spans="1:22" x14ac:dyDescent="0.2">
      <c r="A164" s="345" t="s">
        <v>244</v>
      </c>
      <c r="B164" s="345" t="s">
        <v>244</v>
      </c>
      <c r="C164" s="346">
        <v>44811.7916778125</v>
      </c>
      <c r="D164" s="208">
        <v>712.76800000000003</v>
      </c>
      <c r="E164" s="345" t="s">
        <v>245</v>
      </c>
      <c r="F164" s="345" t="s">
        <v>246</v>
      </c>
      <c r="G164" s="345" t="s">
        <v>255</v>
      </c>
      <c r="H164" s="205"/>
      <c r="J164" s="208">
        <v>693.28</v>
      </c>
      <c r="K164" s="208">
        <v>10.51</v>
      </c>
      <c r="L164" s="208">
        <v>5.0199999999999996</v>
      </c>
      <c r="M164" s="208">
        <v>3.09</v>
      </c>
      <c r="N164" s="194">
        <f t="shared" si="7"/>
        <v>711.9</v>
      </c>
      <c r="O164" s="193">
        <f t="shared" si="8"/>
        <v>0.86800000000005184</v>
      </c>
      <c r="Q164" s="206"/>
      <c r="R164" s="208">
        <v>10.74</v>
      </c>
      <c r="S164" s="208">
        <v>0.16</v>
      </c>
      <c r="T164" s="208">
        <v>0.11</v>
      </c>
      <c r="U164" s="208">
        <v>0.06</v>
      </c>
      <c r="V164" s="194">
        <f t="shared" si="6"/>
        <v>11.07</v>
      </c>
    </row>
    <row r="165" spans="1:22" x14ac:dyDescent="0.2">
      <c r="A165" s="345" t="s">
        <v>244</v>
      </c>
      <c r="B165" s="345" t="s">
        <v>244</v>
      </c>
      <c r="C165" s="346">
        <v>44811.833344479164</v>
      </c>
      <c r="D165" s="208">
        <v>684.99199999999996</v>
      </c>
      <c r="E165" s="345" t="s">
        <v>245</v>
      </c>
      <c r="F165" s="345" t="s">
        <v>246</v>
      </c>
      <c r="G165" s="345" t="s">
        <v>255</v>
      </c>
      <c r="H165" s="205"/>
      <c r="J165" s="208">
        <v>667.15</v>
      </c>
      <c r="K165" s="208">
        <v>9.84</v>
      </c>
      <c r="L165" s="208">
        <v>5.05</v>
      </c>
      <c r="M165" s="208">
        <v>3.08</v>
      </c>
      <c r="N165" s="194">
        <f t="shared" si="7"/>
        <v>685.12</v>
      </c>
      <c r="O165" s="193">
        <f t="shared" si="8"/>
        <v>-0.12800000000004275</v>
      </c>
      <c r="Q165" s="206"/>
      <c r="R165" s="208">
        <v>9.86</v>
      </c>
      <c r="S165" s="208">
        <v>0.14000000000000001</v>
      </c>
      <c r="T165" s="208">
        <v>0.11</v>
      </c>
      <c r="U165" s="208">
        <v>0.06</v>
      </c>
      <c r="V165" s="194">
        <f t="shared" si="6"/>
        <v>10.17</v>
      </c>
    </row>
    <row r="166" spans="1:22" x14ac:dyDescent="0.2">
      <c r="A166" s="345" t="s">
        <v>244</v>
      </c>
      <c r="B166" s="345" t="s">
        <v>244</v>
      </c>
      <c r="C166" s="346">
        <v>44811.875011145836</v>
      </c>
      <c r="D166" s="208">
        <v>675.50300000000004</v>
      </c>
      <c r="E166" s="345" t="s">
        <v>245</v>
      </c>
      <c r="F166" s="345" t="s">
        <v>246</v>
      </c>
      <c r="G166" s="345" t="s">
        <v>255</v>
      </c>
      <c r="H166" s="205"/>
      <c r="J166" s="208">
        <v>658.27</v>
      </c>
      <c r="K166" s="208">
        <v>9.67</v>
      </c>
      <c r="L166" s="208">
        <v>5.0599999999999996</v>
      </c>
      <c r="M166" s="208">
        <v>3.12</v>
      </c>
      <c r="N166" s="194">
        <f t="shared" si="7"/>
        <v>676.11999999999989</v>
      </c>
      <c r="O166" s="193">
        <f t="shared" si="8"/>
        <v>-0.61699999999984811</v>
      </c>
      <c r="Q166" s="206"/>
      <c r="R166" s="208">
        <v>9.35</v>
      </c>
      <c r="S166" s="208">
        <v>0.14000000000000001</v>
      </c>
      <c r="T166" s="208">
        <v>0.1</v>
      </c>
      <c r="U166" s="208">
        <v>0.06</v>
      </c>
      <c r="V166" s="194">
        <f t="shared" si="6"/>
        <v>9.65</v>
      </c>
    </row>
    <row r="167" spans="1:22" x14ac:dyDescent="0.2">
      <c r="A167" s="345" t="s">
        <v>244</v>
      </c>
      <c r="B167" s="345" t="s">
        <v>244</v>
      </c>
      <c r="C167" s="346">
        <v>44811.9166778125</v>
      </c>
      <c r="D167" s="208">
        <v>649.08500000000004</v>
      </c>
      <c r="E167" s="345" t="s">
        <v>245</v>
      </c>
      <c r="F167" s="345" t="s">
        <v>246</v>
      </c>
      <c r="G167" s="345" t="s">
        <v>255</v>
      </c>
      <c r="H167" s="205"/>
      <c r="J167" s="208">
        <v>626.32000000000005</v>
      </c>
      <c r="K167" s="208">
        <v>8.92</v>
      </c>
      <c r="L167" s="208">
        <v>5.07</v>
      </c>
      <c r="M167" s="208">
        <v>3.21</v>
      </c>
      <c r="N167" s="194">
        <f t="shared" si="7"/>
        <v>643.5200000000001</v>
      </c>
      <c r="O167" s="193">
        <f t="shared" si="8"/>
        <v>5.5649999999999409</v>
      </c>
      <c r="Q167" s="206"/>
      <c r="R167" s="208">
        <v>8.8699999999999992</v>
      </c>
      <c r="S167" s="208">
        <v>0.13</v>
      </c>
      <c r="T167" s="208">
        <v>0.1</v>
      </c>
      <c r="U167" s="208">
        <v>0.06</v>
      </c>
      <c r="V167" s="194">
        <f t="shared" si="6"/>
        <v>9.16</v>
      </c>
    </row>
    <row r="168" spans="1:22" x14ac:dyDescent="0.2">
      <c r="A168" s="345" t="s">
        <v>244</v>
      </c>
      <c r="B168" s="345" t="s">
        <v>244</v>
      </c>
      <c r="C168" s="346">
        <v>44811.958344479164</v>
      </c>
      <c r="D168" s="208">
        <v>603.54</v>
      </c>
      <c r="E168" s="345" t="s">
        <v>245</v>
      </c>
      <c r="F168" s="345" t="s">
        <v>246</v>
      </c>
      <c r="G168" s="345" t="s">
        <v>255</v>
      </c>
      <c r="H168" s="205"/>
      <c r="J168" s="208">
        <v>591.33000000000004</v>
      </c>
      <c r="K168" s="208">
        <v>7.88</v>
      </c>
      <c r="L168" s="208">
        <v>5.08</v>
      </c>
      <c r="M168" s="208">
        <v>3.27</v>
      </c>
      <c r="N168" s="194">
        <f t="shared" si="7"/>
        <v>607.56000000000006</v>
      </c>
      <c r="O168" s="193">
        <f t="shared" si="8"/>
        <v>-4.0200000000000955</v>
      </c>
      <c r="Q168" s="206"/>
      <c r="R168" s="208">
        <v>8.18</v>
      </c>
      <c r="S168" s="208">
        <v>0.11</v>
      </c>
      <c r="T168" s="208">
        <v>0.1</v>
      </c>
      <c r="U168" s="208">
        <v>0.06</v>
      </c>
      <c r="V168" s="194">
        <f t="shared" si="6"/>
        <v>8.4499999999999993</v>
      </c>
    </row>
    <row r="169" spans="1:22" x14ac:dyDescent="0.2">
      <c r="A169" s="345" t="s">
        <v>244</v>
      </c>
      <c r="B169" s="345" t="s">
        <v>244</v>
      </c>
      <c r="C169" s="346">
        <v>44812.000011145836</v>
      </c>
      <c r="D169" s="208">
        <v>569.98800000000006</v>
      </c>
      <c r="E169" s="345" t="s">
        <v>245</v>
      </c>
      <c r="F169" s="345" t="s">
        <v>246</v>
      </c>
      <c r="G169" s="345" t="s">
        <v>255</v>
      </c>
      <c r="H169" s="205"/>
      <c r="J169" s="208">
        <v>554.25</v>
      </c>
      <c r="K169" s="208">
        <v>7.26</v>
      </c>
      <c r="L169" s="208">
        <v>4.9800000000000004</v>
      </c>
      <c r="M169" s="208">
        <v>3.29</v>
      </c>
      <c r="N169" s="194">
        <f t="shared" si="7"/>
        <v>569.78</v>
      </c>
      <c r="O169" s="193">
        <f t="shared" si="8"/>
        <v>0.20800000000008367</v>
      </c>
      <c r="Q169" s="206"/>
      <c r="R169" s="208">
        <v>8.49</v>
      </c>
      <c r="S169" s="208">
        <v>0.11</v>
      </c>
      <c r="T169" s="208">
        <v>0.12</v>
      </c>
      <c r="U169" s="208">
        <v>7.0000000000000007E-2</v>
      </c>
      <c r="V169" s="194">
        <f t="shared" si="6"/>
        <v>8.7899999999999991</v>
      </c>
    </row>
    <row r="170" spans="1:22" x14ac:dyDescent="0.2">
      <c r="A170" s="345" t="s">
        <v>244</v>
      </c>
      <c r="B170" s="345" t="s">
        <v>244</v>
      </c>
      <c r="C170" s="346">
        <v>44812.0416778125</v>
      </c>
      <c r="D170" s="208">
        <v>536.654</v>
      </c>
      <c r="E170" s="345" t="s">
        <v>245</v>
      </c>
      <c r="F170" s="345" t="s">
        <v>246</v>
      </c>
      <c r="G170" s="345" t="s">
        <v>255</v>
      </c>
      <c r="H170" s="205"/>
      <c r="J170" s="208">
        <v>513.86</v>
      </c>
      <c r="K170" s="208">
        <v>6.92</v>
      </c>
      <c r="L170" s="208">
        <v>4.82</v>
      </c>
      <c r="M170" s="208">
        <v>3.26</v>
      </c>
      <c r="N170" s="194">
        <f t="shared" si="7"/>
        <v>528.86</v>
      </c>
      <c r="O170" s="193">
        <f t="shared" si="8"/>
        <v>7.7939999999999827</v>
      </c>
      <c r="Q170" s="206"/>
      <c r="R170" s="208">
        <v>8.39</v>
      </c>
      <c r="S170" s="208">
        <v>0.11</v>
      </c>
      <c r="T170" s="208">
        <v>0.12</v>
      </c>
      <c r="U170" s="208">
        <v>7.0000000000000007E-2</v>
      </c>
      <c r="V170" s="194">
        <f t="shared" si="6"/>
        <v>8.69</v>
      </c>
    </row>
    <row r="171" spans="1:22" x14ac:dyDescent="0.2">
      <c r="A171" s="345" t="s">
        <v>244</v>
      </c>
      <c r="B171" s="345" t="s">
        <v>244</v>
      </c>
      <c r="C171" s="346">
        <v>44812.083344479164</v>
      </c>
      <c r="D171" s="208">
        <v>520.30399999999997</v>
      </c>
      <c r="E171" s="345" t="s">
        <v>245</v>
      </c>
      <c r="F171" s="345" t="s">
        <v>246</v>
      </c>
      <c r="G171" s="345" t="s">
        <v>255</v>
      </c>
      <c r="H171" s="205"/>
      <c r="J171" s="208">
        <v>496.55</v>
      </c>
      <c r="K171" s="208">
        <v>6.6</v>
      </c>
      <c r="L171" s="208">
        <v>4.84</v>
      </c>
      <c r="M171" s="208">
        <v>3.21</v>
      </c>
      <c r="N171" s="194">
        <f t="shared" si="7"/>
        <v>511.2</v>
      </c>
      <c r="O171" s="193">
        <f t="shared" si="8"/>
        <v>9.103999999999985</v>
      </c>
      <c r="Q171" s="206"/>
      <c r="R171" s="208">
        <v>7.58</v>
      </c>
      <c r="S171" s="208">
        <v>0.1</v>
      </c>
      <c r="T171" s="208">
        <v>0.11</v>
      </c>
      <c r="U171" s="208">
        <v>7.0000000000000007E-2</v>
      </c>
      <c r="V171" s="194">
        <f t="shared" si="6"/>
        <v>7.86</v>
      </c>
    </row>
    <row r="172" spans="1:22" x14ac:dyDescent="0.2">
      <c r="A172" s="345" t="s">
        <v>244</v>
      </c>
      <c r="B172" s="345" t="s">
        <v>244</v>
      </c>
      <c r="C172" s="346">
        <v>44812.125011145836</v>
      </c>
      <c r="D172" s="208">
        <v>508.74200000000002</v>
      </c>
      <c r="E172" s="345" t="s">
        <v>245</v>
      </c>
      <c r="F172" s="345" t="s">
        <v>246</v>
      </c>
      <c r="G172" s="345" t="s">
        <v>255</v>
      </c>
      <c r="H172" s="205"/>
      <c r="J172" s="208">
        <v>485.67</v>
      </c>
      <c r="K172" s="208">
        <v>6.54</v>
      </c>
      <c r="L172" s="208">
        <v>4.84</v>
      </c>
      <c r="M172" s="208">
        <v>3.23</v>
      </c>
      <c r="N172" s="194">
        <f t="shared" si="7"/>
        <v>500.28000000000003</v>
      </c>
      <c r="O172" s="193">
        <f t="shared" si="8"/>
        <v>8.4619999999999891</v>
      </c>
      <c r="Q172" s="206"/>
      <c r="R172" s="208">
        <v>7.6</v>
      </c>
      <c r="S172" s="208">
        <v>0.1</v>
      </c>
      <c r="T172" s="208">
        <v>0.12</v>
      </c>
      <c r="U172" s="208">
        <v>7.0000000000000007E-2</v>
      </c>
      <c r="V172" s="194">
        <f t="shared" si="6"/>
        <v>7.89</v>
      </c>
    </row>
    <row r="173" spans="1:22" x14ac:dyDescent="0.2">
      <c r="A173" s="345" t="s">
        <v>244</v>
      </c>
      <c r="B173" s="345" t="s">
        <v>244</v>
      </c>
      <c r="C173" s="346">
        <v>44812.1666778125</v>
      </c>
      <c r="D173" s="208">
        <v>504.61900000000003</v>
      </c>
      <c r="E173" s="345" t="s">
        <v>245</v>
      </c>
      <c r="F173" s="345" t="s">
        <v>246</v>
      </c>
      <c r="G173" s="345" t="s">
        <v>255</v>
      </c>
      <c r="H173" s="205"/>
      <c r="J173" s="208">
        <v>481.35</v>
      </c>
      <c r="K173" s="208">
        <v>6.53</v>
      </c>
      <c r="L173" s="208">
        <v>4.87</v>
      </c>
      <c r="M173" s="208">
        <v>3.26</v>
      </c>
      <c r="N173" s="194">
        <f t="shared" si="7"/>
        <v>496.01</v>
      </c>
      <c r="O173" s="193">
        <f t="shared" si="8"/>
        <v>8.6090000000000373</v>
      </c>
      <c r="Q173" s="206"/>
      <c r="R173" s="208">
        <v>7.58</v>
      </c>
      <c r="S173" s="208">
        <v>0.1</v>
      </c>
      <c r="T173" s="208">
        <v>0.12</v>
      </c>
      <c r="U173" s="208">
        <v>7.0000000000000007E-2</v>
      </c>
      <c r="V173" s="194">
        <f t="shared" si="6"/>
        <v>7.87</v>
      </c>
    </row>
    <row r="174" spans="1:22" x14ac:dyDescent="0.2">
      <c r="A174" s="345" t="s">
        <v>244</v>
      </c>
      <c r="B174" s="345" t="s">
        <v>244</v>
      </c>
      <c r="C174" s="346">
        <v>44812.208344479164</v>
      </c>
      <c r="D174" s="208">
        <v>508.54199999999997</v>
      </c>
      <c r="E174" s="345" t="s">
        <v>245</v>
      </c>
      <c r="F174" s="345" t="s">
        <v>246</v>
      </c>
      <c r="G174" s="345" t="s">
        <v>255</v>
      </c>
      <c r="H174" s="205"/>
      <c r="J174" s="208">
        <v>486.07</v>
      </c>
      <c r="K174" s="208">
        <v>6.94</v>
      </c>
      <c r="L174" s="208">
        <v>4.84</v>
      </c>
      <c r="M174" s="208">
        <v>3.28</v>
      </c>
      <c r="N174" s="194">
        <f t="shared" si="7"/>
        <v>501.12999999999994</v>
      </c>
      <c r="O174" s="193">
        <f t="shared" si="8"/>
        <v>7.4120000000000346</v>
      </c>
      <c r="Q174" s="206"/>
      <c r="R174" s="208">
        <v>7.69</v>
      </c>
      <c r="S174" s="208">
        <v>0.11</v>
      </c>
      <c r="T174" s="208">
        <v>0.12</v>
      </c>
      <c r="U174" s="208">
        <v>7.0000000000000007E-2</v>
      </c>
      <c r="V174" s="194">
        <f t="shared" si="6"/>
        <v>7.9900000000000011</v>
      </c>
    </row>
    <row r="175" spans="1:22" x14ac:dyDescent="0.2">
      <c r="A175" s="345" t="s">
        <v>244</v>
      </c>
      <c r="B175" s="345" t="s">
        <v>244</v>
      </c>
      <c r="C175" s="346">
        <v>44812.250011145836</v>
      </c>
      <c r="D175" s="208">
        <v>520.30700000000002</v>
      </c>
      <c r="E175" s="345" t="s">
        <v>245</v>
      </c>
      <c r="F175" s="345" t="s">
        <v>246</v>
      </c>
      <c r="G175" s="345" t="s">
        <v>255</v>
      </c>
      <c r="H175" s="205"/>
      <c r="J175" s="208">
        <v>497.48</v>
      </c>
      <c r="K175" s="208">
        <v>7.13</v>
      </c>
      <c r="L175" s="208">
        <v>4.82</v>
      </c>
      <c r="M175" s="208">
        <v>3.24</v>
      </c>
      <c r="N175" s="194">
        <f t="shared" si="7"/>
        <v>512.66999999999996</v>
      </c>
      <c r="O175" s="193">
        <f t="shared" si="8"/>
        <v>7.6370000000000573</v>
      </c>
      <c r="Q175" s="206"/>
      <c r="R175" s="208">
        <v>8.48</v>
      </c>
      <c r="S175" s="208">
        <v>0.12</v>
      </c>
      <c r="T175" s="208">
        <v>0.12</v>
      </c>
      <c r="U175" s="208">
        <v>0.08</v>
      </c>
      <c r="V175" s="194">
        <f t="shared" si="6"/>
        <v>8.7999999999999989</v>
      </c>
    </row>
    <row r="176" spans="1:22" x14ac:dyDescent="0.2">
      <c r="A176" s="345" t="s">
        <v>244</v>
      </c>
      <c r="B176" s="345" t="s">
        <v>244</v>
      </c>
      <c r="C176" s="346">
        <v>44812.2916778125</v>
      </c>
      <c r="D176" s="208">
        <v>550.64099999999996</v>
      </c>
      <c r="E176" s="345" t="s">
        <v>245</v>
      </c>
      <c r="F176" s="345" t="s">
        <v>246</v>
      </c>
      <c r="G176" s="345" t="s">
        <v>255</v>
      </c>
      <c r="H176" s="205"/>
      <c r="J176" s="208">
        <v>531</v>
      </c>
      <c r="K176" s="208">
        <v>7.78</v>
      </c>
      <c r="L176" s="208">
        <v>4.8099999999999996</v>
      </c>
      <c r="M176" s="208">
        <v>3.29</v>
      </c>
      <c r="N176" s="194">
        <f t="shared" si="7"/>
        <v>546.87999999999988</v>
      </c>
      <c r="O176" s="193">
        <f t="shared" si="8"/>
        <v>3.7610000000000809</v>
      </c>
      <c r="Q176" s="206"/>
      <c r="R176" s="208">
        <v>9.0500000000000007</v>
      </c>
      <c r="S176" s="208">
        <v>0.13</v>
      </c>
      <c r="T176" s="208">
        <v>0.12</v>
      </c>
      <c r="U176" s="208">
        <v>0.08</v>
      </c>
      <c r="V176" s="194">
        <f t="shared" si="6"/>
        <v>9.3800000000000008</v>
      </c>
    </row>
    <row r="177" spans="1:22" x14ac:dyDescent="0.2">
      <c r="A177" s="345" t="s">
        <v>244</v>
      </c>
      <c r="B177" s="345" t="s">
        <v>244</v>
      </c>
      <c r="C177" s="346">
        <v>44812.333344479164</v>
      </c>
      <c r="D177" s="208">
        <v>567.45600000000002</v>
      </c>
      <c r="E177" s="345" t="s">
        <v>245</v>
      </c>
      <c r="F177" s="345" t="s">
        <v>246</v>
      </c>
      <c r="G177" s="345" t="s">
        <v>255</v>
      </c>
      <c r="H177" s="205"/>
      <c r="J177" s="208">
        <v>550</v>
      </c>
      <c r="K177" s="208">
        <v>7.91</v>
      </c>
      <c r="L177" s="208">
        <v>4.87</v>
      </c>
      <c r="M177" s="208">
        <v>3.13</v>
      </c>
      <c r="N177" s="194">
        <f t="shared" si="7"/>
        <v>565.91</v>
      </c>
      <c r="O177" s="193">
        <f t="shared" si="8"/>
        <v>1.5460000000000491</v>
      </c>
      <c r="Q177" s="206"/>
      <c r="R177" s="208">
        <v>8.68</v>
      </c>
      <c r="S177" s="208">
        <v>0.12</v>
      </c>
      <c r="T177" s="208">
        <v>0.11</v>
      </c>
      <c r="U177" s="208">
        <v>7.0000000000000007E-2</v>
      </c>
      <c r="V177" s="194">
        <f t="shared" si="6"/>
        <v>8.9799999999999986</v>
      </c>
    </row>
    <row r="178" spans="1:22" x14ac:dyDescent="0.2">
      <c r="A178" s="345" t="s">
        <v>244</v>
      </c>
      <c r="B178" s="345" t="s">
        <v>244</v>
      </c>
      <c r="C178" s="346">
        <v>44812.375011145836</v>
      </c>
      <c r="D178" s="208">
        <v>580.74800000000005</v>
      </c>
      <c r="E178" s="345" t="s">
        <v>245</v>
      </c>
      <c r="F178" s="345" t="s">
        <v>246</v>
      </c>
      <c r="G178" s="345" t="s">
        <v>255</v>
      </c>
      <c r="H178" s="205"/>
      <c r="J178" s="208">
        <v>562.54999999999995</v>
      </c>
      <c r="K178" s="208">
        <v>8.39</v>
      </c>
      <c r="L178" s="208">
        <v>4.9000000000000004</v>
      </c>
      <c r="M178" s="208">
        <v>3.15</v>
      </c>
      <c r="N178" s="194">
        <f t="shared" si="7"/>
        <v>578.9899999999999</v>
      </c>
      <c r="O178" s="193">
        <f t="shared" si="8"/>
        <v>1.7580000000001519</v>
      </c>
      <c r="Q178" s="206"/>
      <c r="R178" s="208">
        <v>8.16</v>
      </c>
      <c r="S178" s="208">
        <v>0.12</v>
      </c>
      <c r="T178" s="208">
        <v>0.1</v>
      </c>
      <c r="U178" s="208">
        <v>0.06</v>
      </c>
      <c r="V178" s="194">
        <f t="shared" si="6"/>
        <v>8.44</v>
      </c>
    </row>
    <row r="179" spans="1:22" x14ac:dyDescent="0.2">
      <c r="A179" s="345" t="s">
        <v>244</v>
      </c>
      <c r="B179" s="345" t="s">
        <v>244</v>
      </c>
      <c r="C179" s="346">
        <v>44812.4166778125</v>
      </c>
      <c r="D179" s="208">
        <v>597.28599999999994</v>
      </c>
      <c r="E179" s="345" t="s">
        <v>245</v>
      </c>
      <c r="F179" s="345" t="s">
        <v>246</v>
      </c>
      <c r="G179" s="345" t="s">
        <v>255</v>
      </c>
      <c r="H179" s="205"/>
      <c r="J179" s="208">
        <v>579.48</v>
      </c>
      <c r="K179" s="208">
        <v>8.48</v>
      </c>
      <c r="L179" s="208">
        <v>4.91</v>
      </c>
      <c r="M179" s="208">
        <v>3.18</v>
      </c>
      <c r="N179" s="194">
        <f t="shared" si="7"/>
        <v>596.04999999999995</v>
      </c>
      <c r="O179" s="193">
        <f t="shared" si="8"/>
        <v>1.23599999999999</v>
      </c>
      <c r="Q179" s="206"/>
      <c r="R179" s="208">
        <v>8.18</v>
      </c>
      <c r="S179" s="208">
        <v>0.12</v>
      </c>
      <c r="T179" s="208">
        <v>0.1</v>
      </c>
      <c r="U179" s="208">
        <v>0.06</v>
      </c>
      <c r="V179" s="194">
        <f t="shared" si="6"/>
        <v>8.4599999999999991</v>
      </c>
    </row>
    <row r="180" spans="1:22" x14ac:dyDescent="0.2">
      <c r="A180" s="345" t="s">
        <v>244</v>
      </c>
      <c r="B180" s="345" t="s">
        <v>244</v>
      </c>
      <c r="C180" s="346">
        <v>44812.458344479164</v>
      </c>
      <c r="D180" s="208">
        <v>616.39499999999998</v>
      </c>
      <c r="E180" s="345" t="s">
        <v>245</v>
      </c>
      <c r="F180" s="345" t="s">
        <v>246</v>
      </c>
      <c r="G180" s="345" t="s">
        <v>255</v>
      </c>
      <c r="H180" s="205"/>
      <c r="J180" s="208">
        <v>602.32000000000005</v>
      </c>
      <c r="K180" s="208">
        <v>9.1999999999999993</v>
      </c>
      <c r="L180" s="208">
        <v>4.91</v>
      </c>
      <c r="M180" s="208">
        <v>3.18</v>
      </c>
      <c r="N180" s="194">
        <f t="shared" si="7"/>
        <v>619.61</v>
      </c>
      <c r="O180" s="193">
        <f t="shared" si="8"/>
        <v>-3.2150000000000318</v>
      </c>
      <c r="Q180" s="206"/>
      <c r="R180" s="208">
        <v>8.06</v>
      </c>
      <c r="S180" s="208">
        <v>0.12</v>
      </c>
      <c r="T180" s="208">
        <v>0.1</v>
      </c>
      <c r="U180" s="208">
        <v>0.06</v>
      </c>
      <c r="V180" s="194">
        <f t="shared" si="6"/>
        <v>8.34</v>
      </c>
    </row>
    <row r="181" spans="1:22" x14ac:dyDescent="0.2">
      <c r="A181" s="345" t="s">
        <v>244</v>
      </c>
      <c r="B181" s="345" t="s">
        <v>244</v>
      </c>
      <c r="C181" s="346">
        <v>44812.500011145836</v>
      </c>
      <c r="D181" s="208">
        <v>635.04300000000001</v>
      </c>
      <c r="E181" s="345" t="s">
        <v>245</v>
      </c>
      <c r="F181" s="345" t="s">
        <v>246</v>
      </c>
      <c r="G181" s="345" t="s">
        <v>255</v>
      </c>
      <c r="H181" s="205"/>
      <c r="J181" s="208">
        <v>620.80999999999995</v>
      </c>
      <c r="K181" s="208">
        <v>9.8000000000000007</v>
      </c>
      <c r="L181" s="208">
        <v>4.8899999999999997</v>
      </c>
      <c r="M181" s="208">
        <v>3.15</v>
      </c>
      <c r="N181" s="194">
        <f t="shared" si="7"/>
        <v>638.64999999999986</v>
      </c>
      <c r="O181" s="193">
        <f t="shared" si="8"/>
        <v>-3.6069999999998572</v>
      </c>
      <c r="Q181" s="206"/>
      <c r="R181" s="208">
        <v>8.3699999999999992</v>
      </c>
      <c r="S181" s="208">
        <v>0.13</v>
      </c>
      <c r="T181" s="208">
        <v>0.09</v>
      </c>
      <c r="U181" s="208">
        <v>0.06</v>
      </c>
      <c r="V181" s="194">
        <f t="shared" si="6"/>
        <v>8.65</v>
      </c>
    </row>
    <row r="182" spans="1:22" x14ac:dyDescent="0.2">
      <c r="A182" s="345" t="s">
        <v>244</v>
      </c>
      <c r="B182" s="345" t="s">
        <v>244</v>
      </c>
      <c r="C182" s="346">
        <v>44812.5416778125</v>
      </c>
      <c r="D182" s="208">
        <v>664.49300000000005</v>
      </c>
      <c r="E182" s="345" t="s">
        <v>245</v>
      </c>
      <c r="F182" s="345" t="s">
        <v>246</v>
      </c>
      <c r="G182" s="345" t="s">
        <v>255</v>
      </c>
      <c r="H182" s="205"/>
      <c r="J182" s="208">
        <v>651.66999999999996</v>
      </c>
      <c r="K182" s="208">
        <v>9.86</v>
      </c>
      <c r="L182" s="208">
        <v>4.8600000000000003</v>
      </c>
      <c r="M182" s="208">
        <v>3.1</v>
      </c>
      <c r="N182" s="194">
        <f t="shared" si="7"/>
        <v>669.49</v>
      </c>
      <c r="O182" s="193">
        <f t="shared" si="8"/>
        <v>-4.9969999999999573</v>
      </c>
      <c r="Q182" s="206"/>
      <c r="R182" s="208">
        <v>8.8699999999999992</v>
      </c>
      <c r="S182" s="208">
        <v>0.13</v>
      </c>
      <c r="T182" s="208">
        <v>0.1</v>
      </c>
      <c r="U182" s="208">
        <v>0.06</v>
      </c>
      <c r="V182" s="194">
        <f t="shared" si="6"/>
        <v>9.16</v>
      </c>
    </row>
    <row r="183" spans="1:22" x14ac:dyDescent="0.2">
      <c r="A183" s="345" t="s">
        <v>244</v>
      </c>
      <c r="B183" s="345" t="s">
        <v>244</v>
      </c>
      <c r="C183" s="346">
        <v>44812.583344479164</v>
      </c>
      <c r="D183" s="208">
        <v>695.81799999999998</v>
      </c>
      <c r="E183" s="345" t="s">
        <v>245</v>
      </c>
      <c r="F183" s="345" t="s">
        <v>246</v>
      </c>
      <c r="G183" s="345" t="s">
        <v>255</v>
      </c>
      <c r="H183" s="205"/>
      <c r="J183" s="208">
        <v>682.85</v>
      </c>
      <c r="K183" s="208">
        <v>10.17</v>
      </c>
      <c r="L183" s="208">
        <v>4.8499999999999996</v>
      </c>
      <c r="M183" s="208">
        <v>3.07</v>
      </c>
      <c r="N183" s="194">
        <f t="shared" si="7"/>
        <v>700.94</v>
      </c>
      <c r="O183" s="193">
        <f t="shared" si="8"/>
        <v>-5.1220000000000709</v>
      </c>
      <c r="Q183" s="206"/>
      <c r="R183" s="208">
        <v>9.74</v>
      </c>
      <c r="S183" s="208">
        <v>0.14000000000000001</v>
      </c>
      <c r="T183" s="208">
        <v>0.1</v>
      </c>
      <c r="U183" s="208">
        <v>0.06</v>
      </c>
      <c r="V183" s="194">
        <f t="shared" si="6"/>
        <v>10.040000000000001</v>
      </c>
    </row>
    <row r="184" spans="1:22" x14ac:dyDescent="0.2">
      <c r="A184" s="345" t="s">
        <v>244</v>
      </c>
      <c r="B184" s="345" t="s">
        <v>244</v>
      </c>
      <c r="C184" s="346">
        <v>44812.625011145836</v>
      </c>
      <c r="D184" s="208">
        <v>729.51</v>
      </c>
      <c r="E184" s="345" t="s">
        <v>245</v>
      </c>
      <c r="F184" s="345" t="s">
        <v>246</v>
      </c>
      <c r="G184" s="345" t="s">
        <v>255</v>
      </c>
      <c r="H184" s="205"/>
      <c r="J184" s="208">
        <v>714.64</v>
      </c>
      <c r="K184" s="208">
        <v>10.65</v>
      </c>
      <c r="L184" s="208">
        <v>4.82</v>
      </c>
      <c r="M184" s="208">
        <v>3.08</v>
      </c>
      <c r="N184" s="194">
        <f t="shared" si="7"/>
        <v>733.19</v>
      </c>
      <c r="O184" s="193">
        <f t="shared" si="8"/>
        <v>-3.6800000000000637</v>
      </c>
      <c r="Q184" s="206"/>
      <c r="R184" s="208">
        <v>10.44</v>
      </c>
      <c r="S184" s="208">
        <v>0.16</v>
      </c>
      <c r="T184" s="208">
        <v>0.1</v>
      </c>
      <c r="U184" s="208">
        <v>0.06</v>
      </c>
      <c r="V184" s="194">
        <f t="shared" si="6"/>
        <v>10.76</v>
      </c>
    </row>
    <row r="185" spans="1:22" x14ac:dyDescent="0.2">
      <c r="A185" s="345" t="s">
        <v>244</v>
      </c>
      <c r="B185" s="345" t="s">
        <v>244</v>
      </c>
      <c r="C185" s="346">
        <v>44812.6666778125</v>
      </c>
      <c r="D185" s="208">
        <v>742.69</v>
      </c>
      <c r="E185" s="345" t="s">
        <v>245</v>
      </c>
      <c r="F185" s="345" t="s">
        <v>246</v>
      </c>
      <c r="G185" s="345" t="s">
        <v>255</v>
      </c>
      <c r="H185" s="205"/>
      <c r="J185" s="208">
        <v>688.9</v>
      </c>
      <c r="K185" s="208">
        <v>11.1</v>
      </c>
      <c r="L185" s="208">
        <v>4.82</v>
      </c>
      <c r="M185" s="208">
        <v>3.08</v>
      </c>
      <c r="N185" s="194">
        <f t="shared" si="7"/>
        <v>707.90000000000009</v>
      </c>
      <c r="O185" s="193">
        <f t="shared" si="8"/>
        <v>34.789999999999964</v>
      </c>
      <c r="Q185" s="206"/>
      <c r="R185" s="208">
        <v>10.71</v>
      </c>
      <c r="S185" s="208">
        <v>0.17</v>
      </c>
      <c r="T185" s="208">
        <v>0.1</v>
      </c>
      <c r="U185" s="208">
        <v>0.06</v>
      </c>
      <c r="V185" s="194">
        <f t="shared" si="6"/>
        <v>11.040000000000001</v>
      </c>
    </row>
    <row r="186" spans="1:22" x14ac:dyDescent="0.2">
      <c r="A186" s="345" t="s">
        <v>244</v>
      </c>
      <c r="B186" s="345" t="s">
        <v>244</v>
      </c>
      <c r="C186" s="346">
        <v>44812.708344479164</v>
      </c>
      <c r="D186" s="208">
        <v>757.38800000000003</v>
      </c>
      <c r="E186" s="345" t="s">
        <v>245</v>
      </c>
      <c r="F186" s="345" t="s">
        <v>246</v>
      </c>
      <c r="G186" s="345" t="s">
        <v>255</v>
      </c>
      <c r="H186" s="205"/>
      <c r="J186" s="208">
        <v>701.81</v>
      </c>
      <c r="K186" s="208">
        <v>11.37</v>
      </c>
      <c r="L186" s="208">
        <v>5.24</v>
      </c>
      <c r="M186" s="208">
        <v>3.08</v>
      </c>
      <c r="N186" s="194">
        <f t="shared" si="7"/>
        <v>721.5</v>
      </c>
      <c r="O186" s="193">
        <f t="shared" si="8"/>
        <v>35.888000000000034</v>
      </c>
      <c r="Q186" s="206"/>
      <c r="R186" s="208">
        <v>11.32</v>
      </c>
      <c r="S186" s="208">
        <v>0.18</v>
      </c>
      <c r="T186" s="208">
        <v>0.12</v>
      </c>
      <c r="U186" s="208">
        <v>7.0000000000000007E-2</v>
      </c>
      <c r="V186" s="194">
        <f t="shared" si="6"/>
        <v>11.69</v>
      </c>
    </row>
    <row r="187" spans="1:22" x14ac:dyDescent="0.2">
      <c r="A187" s="345" t="s">
        <v>244</v>
      </c>
      <c r="B187" s="345" t="s">
        <v>244</v>
      </c>
      <c r="C187" s="346">
        <v>44812.750011145836</v>
      </c>
      <c r="D187" s="208">
        <v>758.07799999999997</v>
      </c>
      <c r="E187" s="345" t="s">
        <v>245</v>
      </c>
      <c r="F187" s="345" t="s">
        <v>246</v>
      </c>
      <c r="G187" s="345" t="s">
        <v>255</v>
      </c>
      <c r="H187" s="205"/>
      <c r="J187" s="208">
        <v>705.43</v>
      </c>
      <c r="K187" s="208">
        <v>11.06</v>
      </c>
      <c r="L187" s="208">
        <v>6.4</v>
      </c>
      <c r="M187" s="208">
        <v>3.04</v>
      </c>
      <c r="N187" s="194">
        <f t="shared" si="7"/>
        <v>725.92999999999984</v>
      </c>
      <c r="O187" s="193">
        <f t="shared" si="8"/>
        <v>32.148000000000138</v>
      </c>
      <c r="Q187" s="206"/>
      <c r="R187" s="208">
        <v>11.22</v>
      </c>
      <c r="S187" s="208">
        <v>0.18</v>
      </c>
      <c r="T187" s="208">
        <v>0.14000000000000001</v>
      </c>
      <c r="U187" s="208">
        <v>7.0000000000000007E-2</v>
      </c>
      <c r="V187" s="194">
        <f t="shared" si="6"/>
        <v>11.610000000000001</v>
      </c>
    </row>
    <row r="188" spans="1:22" x14ac:dyDescent="0.2">
      <c r="A188" s="345" t="s">
        <v>244</v>
      </c>
      <c r="B188" s="345" t="s">
        <v>244</v>
      </c>
      <c r="C188" s="346">
        <v>44812.7916778125</v>
      </c>
      <c r="D188" s="208">
        <v>736.44100000000003</v>
      </c>
      <c r="E188" s="345" t="s">
        <v>245</v>
      </c>
      <c r="F188" s="345" t="s">
        <v>246</v>
      </c>
      <c r="G188" s="345" t="s">
        <v>255</v>
      </c>
      <c r="H188" s="205"/>
      <c r="J188" s="208">
        <v>684.5</v>
      </c>
      <c r="K188" s="208">
        <v>10.65</v>
      </c>
      <c r="L188" s="208">
        <v>6.33</v>
      </c>
      <c r="M188" s="208">
        <v>3.03</v>
      </c>
      <c r="N188" s="194">
        <f t="shared" si="7"/>
        <v>704.51</v>
      </c>
      <c r="O188" s="193">
        <f t="shared" si="8"/>
        <v>31.93100000000004</v>
      </c>
      <c r="Q188" s="206"/>
      <c r="R188" s="208">
        <v>10.93</v>
      </c>
      <c r="S188" s="208">
        <v>0.17</v>
      </c>
      <c r="T188" s="208">
        <v>0.14000000000000001</v>
      </c>
      <c r="U188" s="208">
        <v>0.06</v>
      </c>
      <c r="V188" s="194">
        <f t="shared" si="6"/>
        <v>11.3</v>
      </c>
    </row>
    <row r="189" spans="1:22" x14ac:dyDescent="0.2">
      <c r="A189" s="345" t="s">
        <v>244</v>
      </c>
      <c r="B189" s="345" t="s">
        <v>244</v>
      </c>
      <c r="C189" s="346">
        <v>44812.833344479164</v>
      </c>
      <c r="D189" s="208">
        <v>706.01300000000003</v>
      </c>
      <c r="E189" s="345" t="s">
        <v>245</v>
      </c>
      <c r="F189" s="345" t="s">
        <v>246</v>
      </c>
      <c r="G189" s="345" t="s">
        <v>255</v>
      </c>
      <c r="H189" s="205"/>
      <c r="J189" s="208">
        <v>682.59</v>
      </c>
      <c r="K189" s="208">
        <v>10.18</v>
      </c>
      <c r="L189" s="208">
        <v>5.96</v>
      </c>
      <c r="M189" s="208">
        <v>3.04</v>
      </c>
      <c r="N189" s="194">
        <f t="shared" si="7"/>
        <v>701.77</v>
      </c>
      <c r="O189" s="193">
        <f t="shared" si="8"/>
        <v>4.2430000000000518</v>
      </c>
      <c r="Q189" s="206"/>
      <c r="R189" s="208">
        <v>9.66</v>
      </c>
      <c r="S189" s="208">
        <v>0.14000000000000001</v>
      </c>
      <c r="T189" s="208">
        <v>0.12</v>
      </c>
      <c r="U189" s="208">
        <v>0.06</v>
      </c>
      <c r="V189" s="194">
        <f t="shared" si="6"/>
        <v>9.98</v>
      </c>
    </row>
    <row r="190" spans="1:22" x14ac:dyDescent="0.2">
      <c r="A190" s="345" t="s">
        <v>244</v>
      </c>
      <c r="B190" s="345" t="s">
        <v>244</v>
      </c>
      <c r="C190" s="346">
        <v>44812.875011145836</v>
      </c>
      <c r="D190" s="208">
        <v>694.23800000000006</v>
      </c>
      <c r="E190" s="345" t="s">
        <v>245</v>
      </c>
      <c r="F190" s="345" t="s">
        <v>246</v>
      </c>
      <c r="G190" s="345" t="s">
        <v>255</v>
      </c>
      <c r="H190" s="205"/>
      <c r="J190" s="208">
        <v>685.41</v>
      </c>
      <c r="K190" s="208">
        <v>10.15</v>
      </c>
      <c r="L190" s="208">
        <v>5.95</v>
      </c>
      <c r="M190" s="208">
        <v>3.05</v>
      </c>
      <c r="N190" s="194">
        <f t="shared" si="7"/>
        <v>704.56</v>
      </c>
      <c r="O190" s="193">
        <f t="shared" si="8"/>
        <v>-10.321999999999889</v>
      </c>
      <c r="Q190" s="206"/>
      <c r="R190" s="208">
        <v>9.74</v>
      </c>
      <c r="S190" s="208">
        <v>0.14000000000000001</v>
      </c>
      <c r="T190" s="208">
        <v>0.12</v>
      </c>
      <c r="U190" s="208">
        <v>0.06</v>
      </c>
      <c r="V190" s="194">
        <f t="shared" si="6"/>
        <v>10.06</v>
      </c>
    </row>
    <row r="191" spans="1:22" x14ac:dyDescent="0.2">
      <c r="A191" s="345" t="s">
        <v>244</v>
      </c>
      <c r="B191" s="345" t="s">
        <v>244</v>
      </c>
      <c r="C191" s="346">
        <v>44812.9166778125</v>
      </c>
      <c r="D191" s="208">
        <v>664.72299999999996</v>
      </c>
      <c r="E191" s="345" t="s">
        <v>245</v>
      </c>
      <c r="F191" s="345" t="s">
        <v>246</v>
      </c>
      <c r="G191" s="345" t="s">
        <v>255</v>
      </c>
      <c r="H191" s="205"/>
      <c r="J191" s="208">
        <v>654.52</v>
      </c>
      <c r="K191" s="208">
        <v>9.51</v>
      </c>
      <c r="L191" s="208">
        <v>5.93</v>
      </c>
      <c r="M191" s="208">
        <v>3.16</v>
      </c>
      <c r="N191" s="194">
        <f t="shared" si="7"/>
        <v>673.11999999999989</v>
      </c>
      <c r="O191" s="193">
        <f t="shared" si="8"/>
        <v>-8.3969999999999345</v>
      </c>
      <c r="Q191" s="206"/>
      <c r="R191" s="208">
        <v>9.17</v>
      </c>
      <c r="S191" s="208">
        <v>0.13</v>
      </c>
      <c r="T191" s="208">
        <v>0.12</v>
      </c>
      <c r="U191" s="208">
        <v>0.06</v>
      </c>
      <c r="V191" s="194">
        <f t="shared" si="6"/>
        <v>9.48</v>
      </c>
    </row>
    <row r="192" spans="1:22" x14ac:dyDescent="0.2">
      <c r="A192" s="345" t="s">
        <v>244</v>
      </c>
      <c r="B192" s="345" t="s">
        <v>244</v>
      </c>
      <c r="C192" s="346">
        <v>44812.958344479164</v>
      </c>
      <c r="D192" s="208">
        <v>620.471</v>
      </c>
      <c r="E192" s="345" t="s">
        <v>245</v>
      </c>
      <c r="F192" s="345" t="s">
        <v>246</v>
      </c>
      <c r="G192" s="345" t="s">
        <v>255</v>
      </c>
      <c r="H192" s="205"/>
      <c r="J192" s="208">
        <v>605.53</v>
      </c>
      <c r="K192" s="208">
        <v>8.36</v>
      </c>
      <c r="L192" s="208">
        <v>6.06</v>
      </c>
      <c r="M192" s="208">
        <v>3.17</v>
      </c>
      <c r="N192" s="194">
        <f t="shared" si="7"/>
        <v>623.11999999999989</v>
      </c>
      <c r="O192" s="193">
        <f t="shared" si="8"/>
        <v>-2.6489999999998872</v>
      </c>
      <c r="Q192" s="206"/>
      <c r="R192" s="208">
        <v>8.4700000000000006</v>
      </c>
      <c r="S192" s="208">
        <v>0.12</v>
      </c>
      <c r="T192" s="208">
        <v>0.12</v>
      </c>
      <c r="U192" s="208">
        <v>0.06</v>
      </c>
      <c r="V192" s="194">
        <f t="shared" si="6"/>
        <v>8.77</v>
      </c>
    </row>
    <row r="193" spans="1:22" x14ac:dyDescent="0.2">
      <c r="A193" s="345" t="s">
        <v>244</v>
      </c>
      <c r="B193" s="345" t="s">
        <v>244</v>
      </c>
      <c r="C193" s="346">
        <v>44813.000011145836</v>
      </c>
      <c r="D193" s="208">
        <v>583.98500000000001</v>
      </c>
      <c r="E193" s="345" t="s">
        <v>245</v>
      </c>
      <c r="F193" s="345" t="s">
        <v>246</v>
      </c>
      <c r="G193" s="345" t="s">
        <v>255</v>
      </c>
      <c r="H193" s="205"/>
      <c r="J193" s="208">
        <v>564.46</v>
      </c>
      <c r="K193" s="208">
        <v>7.5</v>
      </c>
      <c r="L193" s="208">
        <v>6.27</v>
      </c>
      <c r="M193" s="208">
        <v>3.15</v>
      </c>
      <c r="N193" s="194">
        <f t="shared" si="7"/>
        <v>581.38</v>
      </c>
      <c r="O193" s="193">
        <f t="shared" si="8"/>
        <v>2.6050000000000182</v>
      </c>
      <c r="Q193" s="206"/>
      <c r="R193" s="208">
        <v>7.99</v>
      </c>
      <c r="S193" s="208">
        <v>0.11</v>
      </c>
      <c r="T193" s="208">
        <v>0.13</v>
      </c>
      <c r="U193" s="208">
        <v>0.06</v>
      </c>
      <c r="V193" s="194">
        <f t="shared" si="6"/>
        <v>8.2900000000000009</v>
      </c>
    </row>
    <row r="194" spans="1:22" x14ac:dyDescent="0.2">
      <c r="A194" s="345" t="s">
        <v>244</v>
      </c>
      <c r="B194" s="345" t="s">
        <v>244</v>
      </c>
      <c r="C194" s="346">
        <v>44813.0416778125</v>
      </c>
      <c r="D194" s="208">
        <v>549.63099999999997</v>
      </c>
      <c r="E194" s="345" t="s">
        <v>245</v>
      </c>
      <c r="F194" s="345" t="s">
        <v>246</v>
      </c>
      <c r="G194" s="345" t="s">
        <v>255</v>
      </c>
      <c r="H194" s="205"/>
      <c r="J194" s="208">
        <v>532.64</v>
      </c>
      <c r="K194" s="208">
        <v>7.18</v>
      </c>
      <c r="L194" s="208">
        <v>6.28</v>
      </c>
      <c r="M194" s="208">
        <v>3.17</v>
      </c>
      <c r="N194" s="194">
        <f t="shared" si="7"/>
        <v>549.26999999999987</v>
      </c>
      <c r="O194" s="193">
        <f t="shared" si="8"/>
        <v>0.36100000000010368</v>
      </c>
      <c r="Q194" s="206"/>
      <c r="R194" s="208">
        <v>7.99</v>
      </c>
      <c r="S194" s="208">
        <v>0.11</v>
      </c>
      <c r="T194" s="208">
        <v>0.14000000000000001</v>
      </c>
      <c r="U194" s="208">
        <v>7.0000000000000007E-2</v>
      </c>
      <c r="V194" s="194">
        <f t="shared" ref="V194:V257" si="9">SUM(R194:U194)</f>
        <v>8.31</v>
      </c>
    </row>
    <row r="195" spans="1:22" x14ac:dyDescent="0.2">
      <c r="A195" s="345" t="s">
        <v>244</v>
      </c>
      <c r="B195" s="345" t="s">
        <v>244</v>
      </c>
      <c r="C195" s="346">
        <v>44813.083344479164</v>
      </c>
      <c r="D195" s="208">
        <v>522.30700000000002</v>
      </c>
      <c r="E195" s="345" t="s">
        <v>245</v>
      </c>
      <c r="F195" s="345" t="s">
        <v>246</v>
      </c>
      <c r="G195" s="345" t="s">
        <v>255</v>
      </c>
      <c r="H195" s="205"/>
      <c r="J195" s="208">
        <v>506.6</v>
      </c>
      <c r="K195" s="208">
        <v>6.84</v>
      </c>
      <c r="L195" s="208">
        <v>6.27</v>
      </c>
      <c r="M195" s="208">
        <v>3.19</v>
      </c>
      <c r="N195" s="194">
        <f t="shared" ref="N195:N258" si="10">SUM(J195:M195)</f>
        <v>522.90000000000009</v>
      </c>
      <c r="O195" s="193">
        <f t="shared" ref="O195:O258" si="11">D195-N195</f>
        <v>-0.59300000000007458</v>
      </c>
      <c r="Q195" s="206"/>
      <c r="R195" s="208">
        <v>7.58</v>
      </c>
      <c r="S195" s="208">
        <v>0.1</v>
      </c>
      <c r="T195" s="208">
        <v>0.15</v>
      </c>
      <c r="U195" s="208">
        <v>7.0000000000000007E-2</v>
      </c>
      <c r="V195" s="194">
        <f t="shared" si="9"/>
        <v>7.9</v>
      </c>
    </row>
    <row r="196" spans="1:22" x14ac:dyDescent="0.2">
      <c r="A196" s="345" t="s">
        <v>244</v>
      </c>
      <c r="B196" s="345" t="s">
        <v>244</v>
      </c>
      <c r="C196" s="346">
        <v>44813.125011145836</v>
      </c>
      <c r="D196" s="208">
        <v>512.66099999999994</v>
      </c>
      <c r="E196" s="345" t="s">
        <v>245</v>
      </c>
      <c r="F196" s="345" t="s">
        <v>246</v>
      </c>
      <c r="G196" s="345" t="s">
        <v>255</v>
      </c>
      <c r="H196" s="205"/>
      <c r="J196" s="208">
        <v>497.43</v>
      </c>
      <c r="K196" s="208">
        <v>6.51</v>
      </c>
      <c r="L196" s="208">
        <v>6.23</v>
      </c>
      <c r="M196" s="208">
        <v>3.19</v>
      </c>
      <c r="N196" s="194">
        <f t="shared" si="10"/>
        <v>513.36</v>
      </c>
      <c r="O196" s="193">
        <f t="shared" si="11"/>
        <v>-0.69900000000006912</v>
      </c>
      <c r="Q196" s="206"/>
      <c r="R196" s="208">
        <v>7.8</v>
      </c>
      <c r="S196" s="208">
        <v>0.1</v>
      </c>
      <c r="T196" s="208">
        <v>0.15</v>
      </c>
      <c r="U196" s="208">
        <v>7.0000000000000007E-2</v>
      </c>
      <c r="V196" s="194">
        <f t="shared" si="9"/>
        <v>8.1199999999999992</v>
      </c>
    </row>
    <row r="197" spans="1:22" x14ac:dyDescent="0.2">
      <c r="A197" s="345" t="s">
        <v>244</v>
      </c>
      <c r="B197" s="345" t="s">
        <v>244</v>
      </c>
      <c r="C197" s="346">
        <v>44813.1666778125</v>
      </c>
      <c r="D197" s="208">
        <v>506.47300000000001</v>
      </c>
      <c r="E197" s="345" t="s">
        <v>245</v>
      </c>
      <c r="F197" s="345" t="s">
        <v>246</v>
      </c>
      <c r="G197" s="345" t="s">
        <v>255</v>
      </c>
      <c r="H197" s="205"/>
      <c r="J197" s="208">
        <v>491.18</v>
      </c>
      <c r="K197" s="208">
        <v>6.59</v>
      </c>
      <c r="L197" s="208">
        <v>6.21</v>
      </c>
      <c r="M197" s="208">
        <v>3.21</v>
      </c>
      <c r="N197" s="194">
        <f t="shared" si="10"/>
        <v>507.18999999999994</v>
      </c>
      <c r="O197" s="193">
        <f t="shared" si="11"/>
        <v>-0.7169999999999277</v>
      </c>
      <c r="Q197" s="206"/>
      <c r="R197" s="208">
        <v>7.98</v>
      </c>
      <c r="S197" s="208">
        <v>0.11</v>
      </c>
      <c r="T197" s="208">
        <v>0.16</v>
      </c>
      <c r="U197" s="208">
        <v>0.08</v>
      </c>
      <c r="V197" s="194">
        <f t="shared" si="9"/>
        <v>8.33</v>
      </c>
    </row>
    <row r="198" spans="1:22" x14ac:dyDescent="0.2">
      <c r="A198" s="345" t="s">
        <v>244</v>
      </c>
      <c r="B198" s="345" t="s">
        <v>244</v>
      </c>
      <c r="C198" s="346">
        <v>44813.208344479164</v>
      </c>
      <c r="D198" s="208">
        <v>507.35399999999998</v>
      </c>
      <c r="E198" s="345" t="s">
        <v>245</v>
      </c>
      <c r="F198" s="345" t="s">
        <v>246</v>
      </c>
      <c r="G198" s="345" t="s">
        <v>255</v>
      </c>
      <c r="H198" s="205"/>
      <c r="J198" s="208">
        <v>491.75</v>
      </c>
      <c r="K198" s="208">
        <v>6.96</v>
      </c>
      <c r="L198" s="208">
        <v>6.24</v>
      </c>
      <c r="M198" s="208">
        <v>3.2</v>
      </c>
      <c r="N198" s="194">
        <f t="shared" si="10"/>
        <v>508.15</v>
      </c>
      <c r="O198" s="193">
        <f t="shared" si="11"/>
        <v>-0.79599999999999227</v>
      </c>
      <c r="Q198" s="206"/>
      <c r="R198" s="208">
        <v>8.09</v>
      </c>
      <c r="S198" s="208">
        <v>0.12</v>
      </c>
      <c r="T198" s="208">
        <v>0.16</v>
      </c>
      <c r="U198" s="208">
        <v>0.08</v>
      </c>
      <c r="V198" s="194">
        <f t="shared" si="9"/>
        <v>8.4499999999999993</v>
      </c>
    </row>
    <row r="199" spans="1:22" x14ac:dyDescent="0.2">
      <c r="A199" s="345" t="s">
        <v>244</v>
      </c>
      <c r="B199" s="345" t="s">
        <v>244</v>
      </c>
      <c r="C199" s="346">
        <v>44813.250011145836</v>
      </c>
      <c r="D199" s="208">
        <v>519.23400000000004</v>
      </c>
      <c r="E199" s="345" t="s">
        <v>245</v>
      </c>
      <c r="F199" s="345" t="s">
        <v>246</v>
      </c>
      <c r="G199" s="345" t="s">
        <v>255</v>
      </c>
      <c r="H199" s="205"/>
      <c r="J199" s="208">
        <v>503.35</v>
      </c>
      <c r="K199" s="208">
        <v>7.25</v>
      </c>
      <c r="L199" s="208">
        <v>6.22</v>
      </c>
      <c r="M199" s="208">
        <v>3.17</v>
      </c>
      <c r="N199" s="194">
        <f t="shared" si="10"/>
        <v>519.99</v>
      </c>
      <c r="O199" s="193">
        <f t="shared" si="11"/>
        <v>-0.75599999999997181</v>
      </c>
      <c r="Q199" s="206"/>
      <c r="R199" s="208">
        <v>8.08</v>
      </c>
      <c r="S199" s="208">
        <v>0.12</v>
      </c>
      <c r="T199" s="208">
        <v>0.16</v>
      </c>
      <c r="U199" s="208">
        <v>7.0000000000000007E-2</v>
      </c>
      <c r="V199" s="194">
        <f t="shared" si="9"/>
        <v>8.43</v>
      </c>
    </row>
    <row r="200" spans="1:22" x14ac:dyDescent="0.2">
      <c r="A200" s="345" t="s">
        <v>244</v>
      </c>
      <c r="B200" s="345" t="s">
        <v>244</v>
      </c>
      <c r="C200" s="346">
        <v>44813.2916778125</v>
      </c>
      <c r="D200" s="208">
        <v>557.59500000000003</v>
      </c>
      <c r="E200" s="345" t="s">
        <v>245</v>
      </c>
      <c r="F200" s="345" t="s">
        <v>246</v>
      </c>
      <c r="G200" s="345" t="s">
        <v>255</v>
      </c>
      <c r="H200" s="205"/>
      <c r="J200" s="208">
        <v>541.14</v>
      </c>
      <c r="K200" s="208">
        <v>7.81</v>
      </c>
      <c r="L200" s="208">
        <v>6.22</v>
      </c>
      <c r="M200" s="208">
        <v>3.13</v>
      </c>
      <c r="N200" s="194">
        <f t="shared" si="10"/>
        <v>558.29999999999995</v>
      </c>
      <c r="O200" s="193">
        <f t="shared" si="11"/>
        <v>-0.70499999999992724</v>
      </c>
      <c r="Q200" s="206"/>
      <c r="R200" s="208">
        <v>8.4600000000000009</v>
      </c>
      <c r="S200" s="208">
        <v>0.12</v>
      </c>
      <c r="T200" s="208">
        <v>0.15</v>
      </c>
      <c r="U200" s="208">
        <v>7.0000000000000007E-2</v>
      </c>
      <c r="V200" s="194">
        <f t="shared" si="9"/>
        <v>8.8000000000000007</v>
      </c>
    </row>
    <row r="201" spans="1:22" x14ac:dyDescent="0.2">
      <c r="A201" s="345" t="s">
        <v>244</v>
      </c>
      <c r="B201" s="345" t="s">
        <v>244</v>
      </c>
      <c r="C201" s="346">
        <v>44813.333344479164</v>
      </c>
      <c r="D201" s="208">
        <v>571.05399999999997</v>
      </c>
      <c r="E201" s="345" t="s">
        <v>245</v>
      </c>
      <c r="F201" s="345" t="s">
        <v>246</v>
      </c>
      <c r="G201" s="345" t="s">
        <v>255</v>
      </c>
      <c r="H201" s="205"/>
      <c r="J201" s="208">
        <v>555.14</v>
      </c>
      <c r="K201" s="208">
        <v>7.67</v>
      </c>
      <c r="L201" s="208">
        <v>6.25</v>
      </c>
      <c r="M201" s="208">
        <v>3.05</v>
      </c>
      <c r="N201" s="194">
        <f t="shared" si="10"/>
        <v>572.1099999999999</v>
      </c>
      <c r="O201" s="193">
        <f t="shared" si="11"/>
        <v>-1.0559999999999263</v>
      </c>
      <c r="Q201" s="206"/>
      <c r="R201" s="208">
        <v>8.2899999999999991</v>
      </c>
      <c r="S201" s="208">
        <v>0.11</v>
      </c>
      <c r="T201" s="208">
        <v>0.14000000000000001</v>
      </c>
      <c r="U201" s="208">
        <v>7.0000000000000007E-2</v>
      </c>
      <c r="V201" s="194">
        <f t="shared" si="9"/>
        <v>8.61</v>
      </c>
    </row>
    <row r="202" spans="1:22" x14ac:dyDescent="0.2">
      <c r="A202" s="345" t="s">
        <v>244</v>
      </c>
      <c r="B202" s="345" t="s">
        <v>244</v>
      </c>
      <c r="C202" s="346">
        <v>44813.375011145836</v>
      </c>
      <c r="D202" s="208">
        <v>582.76499999999999</v>
      </c>
      <c r="E202" s="345" t="s">
        <v>245</v>
      </c>
      <c r="F202" s="345" t="s">
        <v>246</v>
      </c>
      <c r="G202" s="345" t="s">
        <v>255</v>
      </c>
      <c r="H202" s="205"/>
      <c r="J202" s="208">
        <v>566.37</v>
      </c>
      <c r="K202" s="208">
        <v>8.09</v>
      </c>
      <c r="L202" s="208">
        <v>6.24</v>
      </c>
      <c r="M202" s="208">
        <v>3.03</v>
      </c>
      <c r="N202" s="194">
        <f t="shared" si="10"/>
        <v>583.73</v>
      </c>
      <c r="O202" s="193">
        <f t="shared" si="11"/>
        <v>-0.96500000000003183</v>
      </c>
      <c r="Q202" s="206"/>
      <c r="R202" s="208">
        <v>8.07</v>
      </c>
      <c r="S202" s="208">
        <v>0.12</v>
      </c>
      <c r="T202" s="208">
        <v>0.13</v>
      </c>
      <c r="U202" s="208">
        <v>0.06</v>
      </c>
      <c r="V202" s="194">
        <f t="shared" si="9"/>
        <v>8.3800000000000008</v>
      </c>
    </row>
    <row r="203" spans="1:22" x14ac:dyDescent="0.2">
      <c r="A203" s="345" t="s">
        <v>244</v>
      </c>
      <c r="B203" s="345" t="s">
        <v>244</v>
      </c>
      <c r="C203" s="346">
        <v>44813.4166778125</v>
      </c>
      <c r="D203" s="208">
        <v>603.78700000000003</v>
      </c>
      <c r="E203" s="345" t="s">
        <v>245</v>
      </c>
      <c r="F203" s="345" t="s">
        <v>246</v>
      </c>
      <c r="G203" s="345" t="s">
        <v>255</v>
      </c>
      <c r="H203" s="205"/>
      <c r="J203" s="208">
        <v>587.11</v>
      </c>
      <c r="K203" s="208">
        <v>8.34</v>
      </c>
      <c r="L203" s="208">
        <v>6.24</v>
      </c>
      <c r="M203" s="208">
        <v>3.01</v>
      </c>
      <c r="N203" s="194">
        <f t="shared" si="10"/>
        <v>604.70000000000005</v>
      </c>
      <c r="O203" s="193">
        <f t="shared" si="11"/>
        <v>-0.91300000000001091</v>
      </c>
      <c r="Q203" s="206"/>
      <c r="R203" s="208">
        <v>7.89</v>
      </c>
      <c r="S203" s="208">
        <v>0.11</v>
      </c>
      <c r="T203" s="208">
        <v>0.12</v>
      </c>
      <c r="U203" s="208">
        <v>0.06</v>
      </c>
      <c r="V203" s="194">
        <f t="shared" si="9"/>
        <v>8.18</v>
      </c>
    </row>
    <row r="204" spans="1:22" x14ac:dyDescent="0.2">
      <c r="A204" s="345" t="s">
        <v>244</v>
      </c>
      <c r="B204" s="345" t="s">
        <v>244</v>
      </c>
      <c r="C204" s="346">
        <v>44813.458344479164</v>
      </c>
      <c r="D204" s="208">
        <v>637.67899999999997</v>
      </c>
      <c r="E204" s="345" t="s">
        <v>245</v>
      </c>
      <c r="F204" s="345" t="s">
        <v>246</v>
      </c>
      <c r="G204" s="345" t="s">
        <v>255</v>
      </c>
      <c r="H204" s="205"/>
      <c r="J204" s="208">
        <v>620.71</v>
      </c>
      <c r="K204" s="208">
        <v>9</v>
      </c>
      <c r="L204" s="208">
        <v>6.22</v>
      </c>
      <c r="M204" s="208">
        <v>2.98</v>
      </c>
      <c r="N204" s="194">
        <f t="shared" si="10"/>
        <v>638.91000000000008</v>
      </c>
      <c r="O204" s="193">
        <f t="shared" si="11"/>
        <v>-1.2310000000001082</v>
      </c>
      <c r="Q204" s="206"/>
      <c r="R204" s="208">
        <v>8.58</v>
      </c>
      <c r="S204" s="208">
        <v>0.12</v>
      </c>
      <c r="T204" s="208">
        <v>0.12</v>
      </c>
      <c r="U204" s="208">
        <v>0.06</v>
      </c>
      <c r="V204" s="194">
        <f t="shared" si="9"/>
        <v>8.879999999999999</v>
      </c>
    </row>
    <row r="205" spans="1:22" x14ac:dyDescent="0.2">
      <c r="A205" s="345" t="s">
        <v>244</v>
      </c>
      <c r="B205" s="345" t="s">
        <v>244</v>
      </c>
      <c r="C205" s="346">
        <v>44813.500011145836</v>
      </c>
      <c r="D205" s="208">
        <v>677.67</v>
      </c>
      <c r="E205" s="345" t="s">
        <v>245</v>
      </c>
      <c r="F205" s="345" t="s">
        <v>246</v>
      </c>
      <c r="G205" s="345" t="s">
        <v>255</v>
      </c>
      <c r="H205" s="205"/>
      <c r="J205" s="208">
        <v>660.48</v>
      </c>
      <c r="K205" s="208">
        <v>9.7200000000000006</v>
      </c>
      <c r="L205" s="208">
        <v>6.21</v>
      </c>
      <c r="M205" s="208">
        <v>2.95</v>
      </c>
      <c r="N205" s="194">
        <f t="shared" si="10"/>
        <v>679.36000000000013</v>
      </c>
      <c r="O205" s="193">
        <f t="shared" si="11"/>
        <v>-1.6900000000001683</v>
      </c>
      <c r="Q205" s="206"/>
      <c r="R205" s="208">
        <v>9.0500000000000007</v>
      </c>
      <c r="S205" s="208">
        <v>0.13</v>
      </c>
      <c r="T205" s="208">
        <v>0.12</v>
      </c>
      <c r="U205" s="208">
        <v>0.06</v>
      </c>
      <c r="V205" s="194">
        <f t="shared" si="9"/>
        <v>9.3600000000000012</v>
      </c>
    </row>
    <row r="206" spans="1:22" x14ac:dyDescent="0.2">
      <c r="A206" s="345" t="s">
        <v>244</v>
      </c>
      <c r="B206" s="345" t="s">
        <v>244</v>
      </c>
      <c r="C206" s="346">
        <v>44813.5416778125</v>
      </c>
      <c r="D206" s="208">
        <v>720.50300000000004</v>
      </c>
      <c r="E206" s="345" t="s">
        <v>245</v>
      </c>
      <c r="F206" s="345" t="s">
        <v>246</v>
      </c>
      <c r="G206" s="345" t="s">
        <v>255</v>
      </c>
      <c r="H206" s="205"/>
      <c r="J206" s="208">
        <v>702.66</v>
      </c>
      <c r="K206" s="208">
        <v>10.45</v>
      </c>
      <c r="L206" s="208">
        <v>6.18</v>
      </c>
      <c r="M206" s="208">
        <v>2.96</v>
      </c>
      <c r="N206" s="194">
        <f t="shared" si="10"/>
        <v>722.25</v>
      </c>
      <c r="O206" s="193">
        <f t="shared" si="11"/>
        <v>-1.7469999999999573</v>
      </c>
      <c r="Q206" s="206"/>
      <c r="R206" s="208">
        <v>9.9499999999999993</v>
      </c>
      <c r="S206" s="208">
        <v>0.15</v>
      </c>
      <c r="T206" s="208">
        <v>0.12</v>
      </c>
      <c r="U206" s="208">
        <v>0.06</v>
      </c>
      <c r="V206" s="194">
        <f t="shared" si="9"/>
        <v>10.28</v>
      </c>
    </row>
    <row r="207" spans="1:22" x14ac:dyDescent="0.2">
      <c r="A207" s="345" t="s">
        <v>244</v>
      </c>
      <c r="B207" s="345" t="s">
        <v>244</v>
      </c>
      <c r="C207" s="346">
        <v>44813.583344479164</v>
      </c>
      <c r="D207" s="208">
        <v>759.39099999999996</v>
      </c>
      <c r="E207" s="345" t="s">
        <v>245</v>
      </c>
      <c r="F207" s="345" t="s">
        <v>246</v>
      </c>
      <c r="G207" s="345" t="s">
        <v>255</v>
      </c>
      <c r="H207" s="205"/>
      <c r="J207" s="208">
        <v>742.1</v>
      </c>
      <c r="K207" s="208">
        <v>10.96</v>
      </c>
      <c r="L207" s="208">
        <v>5.1100000000000003</v>
      </c>
      <c r="M207" s="208">
        <v>2.94</v>
      </c>
      <c r="N207" s="194">
        <f t="shared" si="10"/>
        <v>761.11000000000013</v>
      </c>
      <c r="O207" s="193">
        <f t="shared" si="11"/>
        <v>-1.7190000000001646</v>
      </c>
      <c r="Q207" s="206"/>
      <c r="R207" s="208">
        <v>10.73</v>
      </c>
      <c r="S207" s="208">
        <v>0.16</v>
      </c>
      <c r="T207" s="208">
        <v>0.1</v>
      </c>
      <c r="U207" s="208">
        <v>0.06</v>
      </c>
      <c r="V207" s="194">
        <f t="shared" si="9"/>
        <v>11.05</v>
      </c>
    </row>
    <row r="208" spans="1:22" x14ac:dyDescent="0.2">
      <c r="A208" s="345" t="s">
        <v>244</v>
      </c>
      <c r="B208" s="345" t="s">
        <v>244</v>
      </c>
      <c r="C208" s="346">
        <v>44813.625011145836</v>
      </c>
      <c r="D208" s="208">
        <v>790.88400000000001</v>
      </c>
      <c r="E208" s="345" t="s">
        <v>245</v>
      </c>
      <c r="F208" s="345" t="s">
        <v>246</v>
      </c>
      <c r="G208" s="345" t="s">
        <v>255</v>
      </c>
      <c r="H208" s="205"/>
      <c r="J208" s="208">
        <v>772</v>
      </c>
      <c r="K208" s="208">
        <v>11.54</v>
      </c>
      <c r="L208" s="208">
        <v>6.18</v>
      </c>
      <c r="M208" s="208">
        <v>2.95</v>
      </c>
      <c r="N208" s="194">
        <f t="shared" si="10"/>
        <v>792.67</v>
      </c>
      <c r="O208" s="193">
        <f t="shared" si="11"/>
        <v>-1.7859999999999445</v>
      </c>
      <c r="Q208" s="206"/>
      <c r="R208" s="208">
        <v>11.04</v>
      </c>
      <c r="S208" s="208">
        <v>0.17</v>
      </c>
      <c r="T208" s="208">
        <v>0.12</v>
      </c>
      <c r="U208" s="208">
        <v>0.06</v>
      </c>
      <c r="V208" s="194">
        <f t="shared" si="9"/>
        <v>11.389999999999999</v>
      </c>
    </row>
    <row r="209" spans="1:22" x14ac:dyDescent="0.2">
      <c r="A209" s="345" t="s">
        <v>244</v>
      </c>
      <c r="B209" s="345" t="s">
        <v>244</v>
      </c>
      <c r="C209" s="346">
        <v>44813.6666778125</v>
      </c>
      <c r="D209" s="208">
        <v>799.346</v>
      </c>
      <c r="E209" s="345" t="s">
        <v>245</v>
      </c>
      <c r="F209" s="345" t="s">
        <v>246</v>
      </c>
      <c r="G209" s="345" t="s">
        <v>255</v>
      </c>
      <c r="H209" s="205"/>
      <c r="J209" s="208">
        <v>779.88</v>
      </c>
      <c r="K209" s="208">
        <v>11.8</v>
      </c>
      <c r="L209" s="208">
        <v>6.27</v>
      </c>
      <c r="M209" s="208">
        <v>2.98</v>
      </c>
      <c r="N209" s="194">
        <f t="shared" si="10"/>
        <v>800.93</v>
      </c>
      <c r="O209" s="193">
        <f t="shared" si="11"/>
        <v>-1.5839999999999463</v>
      </c>
      <c r="Q209" s="206"/>
      <c r="R209" s="208">
        <v>11.72</v>
      </c>
      <c r="S209" s="208">
        <v>0.18</v>
      </c>
      <c r="T209" s="208">
        <v>0.13</v>
      </c>
      <c r="U209" s="208">
        <v>0.06</v>
      </c>
      <c r="V209" s="194">
        <f t="shared" si="9"/>
        <v>12.090000000000002</v>
      </c>
    </row>
    <row r="210" spans="1:22" x14ac:dyDescent="0.2">
      <c r="A210" s="345" t="s">
        <v>244</v>
      </c>
      <c r="B210" s="345" t="s">
        <v>244</v>
      </c>
      <c r="C210" s="346">
        <v>44813.708344479164</v>
      </c>
      <c r="D210" s="208">
        <v>806.11599999999999</v>
      </c>
      <c r="E210" s="345" t="s">
        <v>245</v>
      </c>
      <c r="F210" s="345" t="s">
        <v>246</v>
      </c>
      <c r="G210" s="345" t="s">
        <v>255</v>
      </c>
      <c r="H210" s="205"/>
      <c r="J210" s="208">
        <v>787.35</v>
      </c>
      <c r="K210" s="208">
        <v>12.13</v>
      </c>
      <c r="L210" s="208">
        <v>5.49</v>
      </c>
      <c r="M210" s="208">
        <v>2.99</v>
      </c>
      <c r="N210" s="194">
        <f t="shared" si="10"/>
        <v>807.96</v>
      </c>
      <c r="O210" s="193">
        <f t="shared" si="11"/>
        <v>-1.8440000000000509</v>
      </c>
      <c r="Q210" s="206"/>
      <c r="R210" s="208">
        <v>12.61</v>
      </c>
      <c r="S210" s="208">
        <v>0.19</v>
      </c>
      <c r="T210" s="208">
        <v>0.12</v>
      </c>
      <c r="U210" s="208">
        <v>0.06</v>
      </c>
      <c r="V210" s="194">
        <f t="shared" si="9"/>
        <v>12.979999999999999</v>
      </c>
    </row>
    <row r="211" spans="1:22" x14ac:dyDescent="0.2">
      <c r="A211" s="345" t="s">
        <v>244</v>
      </c>
      <c r="B211" s="345" t="s">
        <v>244</v>
      </c>
      <c r="C211" s="346">
        <v>44813.750011145836</v>
      </c>
      <c r="D211" s="208">
        <v>790.38900000000001</v>
      </c>
      <c r="E211" s="345" t="s">
        <v>245</v>
      </c>
      <c r="F211" s="345" t="s">
        <v>246</v>
      </c>
      <c r="G211" s="345" t="s">
        <v>255</v>
      </c>
      <c r="H211" s="205"/>
      <c r="J211" s="208">
        <v>772.19</v>
      </c>
      <c r="K211" s="208">
        <v>11.98</v>
      </c>
      <c r="L211" s="208">
        <v>5.01</v>
      </c>
      <c r="M211" s="208">
        <v>2.92</v>
      </c>
      <c r="N211" s="194">
        <f t="shared" si="10"/>
        <v>792.1</v>
      </c>
      <c r="O211" s="193">
        <f t="shared" si="11"/>
        <v>-1.7110000000000127</v>
      </c>
      <c r="Q211" s="206"/>
      <c r="R211" s="208">
        <v>12.31</v>
      </c>
      <c r="S211" s="208">
        <v>0.19</v>
      </c>
      <c r="T211" s="208">
        <v>0.11</v>
      </c>
      <c r="U211" s="208">
        <v>0.06</v>
      </c>
      <c r="V211" s="194">
        <f t="shared" si="9"/>
        <v>12.67</v>
      </c>
    </row>
    <row r="212" spans="1:22" x14ac:dyDescent="0.2">
      <c r="A212" s="345" t="s">
        <v>244</v>
      </c>
      <c r="B212" s="345" t="s">
        <v>244</v>
      </c>
      <c r="C212" s="346">
        <v>44813.7916778125</v>
      </c>
      <c r="D212" s="208">
        <v>770.76300000000003</v>
      </c>
      <c r="E212" s="345" t="s">
        <v>245</v>
      </c>
      <c r="F212" s="345" t="s">
        <v>246</v>
      </c>
      <c r="G212" s="345" t="s">
        <v>255</v>
      </c>
      <c r="H212" s="205"/>
      <c r="J212" s="208">
        <v>752.85</v>
      </c>
      <c r="K212" s="208">
        <v>11.56</v>
      </c>
      <c r="L212" s="208">
        <v>4.9800000000000004</v>
      </c>
      <c r="M212" s="208">
        <v>2.94</v>
      </c>
      <c r="N212" s="194">
        <f t="shared" si="10"/>
        <v>772.33</v>
      </c>
      <c r="O212" s="193">
        <f t="shared" si="11"/>
        <v>-1.5670000000000073</v>
      </c>
      <c r="Q212" s="206"/>
      <c r="R212" s="208">
        <v>11.43</v>
      </c>
      <c r="S212" s="208">
        <v>0.17</v>
      </c>
      <c r="T212" s="208">
        <v>0.1</v>
      </c>
      <c r="U212" s="208">
        <v>0.06</v>
      </c>
      <c r="V212" s="194">
        <f t="shared" si="9"/>
        <v>11.76</v>
      </c>
    </row>
    <row r="213" spans="1:22" x14ac:dyDescent="0.2">
      <c r="A213" s="345" t="s">
        <v>244</v>
      </c>
      <c r="B213" s="345" t="s">
        <v>244</v>
      </c>
      <c r="C213" s="346">
        <v>44813.833344479164</v>
      </c>
      <c r="D213" s="208">
        <v>729.28599999999994</v>
      </c>
      <c r="E213" s="345" t="s">
        <v>245</v>
      </c>
      <c r="F213" s="345" t="s">
        <v>246</v>
      </c>
      <c r="G213" s="345" t="s">
        <v>255</v>
      </c>
      <c r="H213" s="205"/>
      <c r="J213" s="208">
        <v>711.76</v>
      </c>
      <c r="K213" s="208">
        <v>10.82</v>
      </c>
      <c r="L213" s="208">
        <v>4.9800000000000004</v>
      </c>
      <c r="M213" s="208">
        <v>2.95</v>
      </c>
      <c r="N213" s="194">
        <f t="shared" si="10"/>
        <v>730.5100000000001</v>
      </c>
      <c r="O213" s="193">
        <f t="shared" si="11"/>
        <v>-1.2240000000001601</v>
      </c>
      <c r="Q213" s="206"/>
      <c r="R213" s="208">
        <v>10.74</v>
      </c>
      <c r="S213" s="208">
        <v>0.16</v>
      </c>
      <c r="T213" s="208">
        <v>0.1</v>
      </c>
      <c r="U213" s="208">
        <v>0.06</v>
      </c>
      <c r="V213" s="194">
        <f t="shared" si="9"/>
        <v>11.06</v>
      </c>
    </row>
    <row r="214" spans="1:22" x14ac:dyDescent="0.2">
      <c r="A214" s="345" t="s">
        <v>244</v>
      </c>
      <c r="B214" s="345" t="s">
        <v>244</v>
      </c>
      <c r="C214" s="346">
        <v>44813.875011145836</v>
      </c>
      <c r="D214" s="208">
        <v>710.65300000000002</v>
      </c>
      <c r="E214" s="345" t="s">
        <v>245</v>
      </c>
      <c r="F214" s="345" t="s">
        <v>246</v>
      </c>
      <c r="G214" s="345" t="s">
        <v>255</v>
      </c>
      <c r="H214" s="205"/>
      <c r="J214" s="208">
        <v>693.55</v>
      </c>
      <c r="K214" s="208">
        <v>10.56</v>
      </c>
      <c r="L214" s="208">
        <v>5</v>
      </c>
      <c r="M214" s="208">
        <v>2.95</v>
      </c>
      <c r="N214" s="194">
        <f t="shared" si="10"/>
        <v>712.06</v>
      </c>
      <c r="O214" s="193">
        <f t="shared" si="11"/>
        <v>-1.4069999999999254</v>
      </c>
      <c r="Q214" s="206"/>
      <c r="R214" s="208">
        <v>10.14</v>
      </c>
      <c r="S214" s="208">
        <v>0.15</v>
      </c>
      <c r="T214" s="208">
        <v>0.1</v>
      </c>
      <c r="U214" s="208">
        <v>0.06</v>
      </c>
      <c r="V214" s="194">
        <f t="shared" si="9"/>
        <v>10.450000000000001</v>
      </c>
    </row>
    <row r="215" spans="1:22" x14ac:dyDescent="0.2">
      <c r="A215" s="345" t="s">
        <v>244</v>
      </c>
      <c r="B215" s="345" t="s">
        <v>244</v>
      </c>
      <c r="C215" s="346">
        <v>44813.9166778125</v>
      </c>
      <c r="D215" s="208">
        <v>672.09799999999996</v>
      </c>
      <c r="E215" s="345" t="s">
        <v>245</v>
      </c>
      <c r="F215" s="345" t="s">
        <v>246</v>
      </c>
      <c r="G215" s="345" t="s">
        <v>255</v>
      </c>
      <c r="H215" s="205"/>
      <c r="J215" s="208">
        <v>655.17999999999995</v>
      </c>
      <c r="K215" s="208">
        <v>10.09</v>
      </c>
      <c r="L215" s="208">
        <v>5.03</v>
      </c>
      <c r="M215" s="208">
        <v>3</v>
      </c>
      <c r="N215" s="194">
        <f t="shared" si="10"/>
        <v>673.3</v>
      </c>
      <c r="O215" s="193">
        <f t="shared" si="11"/>
        <v>-1.2019999999999982</v>
      </c>
      <c r="Q215" s="206"/>
      <c r="R215" s="208">
        <v>9.5399999999999991</v>
      </c>
      <c r="S215" s="208">
        <v>0.15</v>
      </c>
      <c r="T215" s="208">
        <v>0.1</v>
      </c>
      <c r="U215" s="208">
        <v>0.06</v>
      </c>
      <c r="V215" s="194">
        <f t="shared" si="9"/>
        <v>9.85</v>
      </c>
    </row>
    <row r="216" spans="1:22" x14ac:dyDescent="0.2">
      <c r="A216" s="345" t="s">
        <v>244</v>
      </c>
      <c r="B216" s="345" t="s">
        <v>244</v>
      </c>
      <c r="C216" s="346">
        <v>44813.958344479164</v>
      </c>
      <c r="D216" s="208">
        <v>637.13699999999994</v>
      </c>
      <c r="E216" s="345" t="s">
        <v>245</v>
      </c>
      <c r="F216" s="345" t="s">
        <v>246</v>
      </c>
      <c r="G216" s="345" t="s">
        <v>255</v>
      </c>
      <c r="H216" s="205"/>
      <c r="J216" s="208">
        <v>621.28</v>
      </c>
      <c r="K216" s="208">
        <v>9.2200000000000006</v>
      </c>
      <c r="L216" s="208">
        <v>5.05</v>
      </c>
      <c r="M216" s="208">
        <v>3.05</v>
      </c>
      <c r="N216" s="194">
        <f t="shared" si="10"/>
        <v>638.59999999999991</v>
      </c>
      <c r="O216" s="193">
        <f t="shared" si="11"/>
        <v>-1.4629999999999654</v>
      </c>
      <c r="Q216" s="206"/>
      <c r="R216" s="208">
        <v>8.67</v>
      </c>
      <c r="S216" s="208">
        <v>0.13</v>
      </c>
      <c r="T216" s="208">
        <v>0.1</v>
      </c>
      <c r="U216" s="208">
        <v>0.06</v>
      </c>
      <c r="V216" s="194">
        <f t="shared" si="9"/>
        <v>8.9600000000000009</v>
      </c>
    </row>
    <row r="217" spans="1:22" x14ac:dyDescent="0.2">
      <c r="A217" s="345" t="s">
        <v>244</v>
      </c>
      <c r="B217" s="345" t="s">
        <v>244</v>
      </c>
      <c r="C217" s="346">
        <v>44814.000011145836</v>
      </c>
      <c r="D217" s="208">
        <v>596.10599999999999</v>
      </c>
      <c r="E217" s="345" t="s">
        <v>245</v>
      </c>
      <c r="F217" s="345" t="s">
        <v>246</v>
      </c>
      <c r="G217" s="345" t="s">
        <v>255</v>
      </c>
      <c r="H217" s="205"/>
      <c r="J217" s="208">
        <v>580.77</v>
      </c>
      <c r="K217" s="208">
        <v>8.2799999999999994</v>
      </c>
      <c r="L217" s="208">
        <v>5.08</v>
      </c>
      <c r="M217" s="208">
        <v>3</v>
      </c>
      <c r="N217" s="194">
        <f t="shared" si="10"/>
        <v>597.13</v>
      </c>
      <c r="O217" s="193">
        <f t="shared" si="11"/>
        <v>-1.0240000000000009</v>
      </c>
      <c r="Q217" s="206"/>
      <c r="R217" s="208">
        <v>8.3699999999999992</v>
      </c>
      <c r="S217" s="208">
        <v>0.12</v>
      </c>
      <c r="T217" s="208">
        <v>0.11</v>
      </c>
      <c r="U217" s="208">
        <v>0.06</v>
      </c>
      <c r="V217" s="194">
        <f t="shared" si="9"/>
        <v>8.6599999999999984</v>
      </c>
    </row>
    <row r="218" spans="1:22" x14ac:dyDescent="0.2">
      <c r="A218" s="345" t="s">
        <v>244</v>
      </c>
      <c r="B218" s="345" t="s">
        <v>244</v>
      </c>
      <c r="C218" s="346">
        <v>44814.0416778125</v>
      </c>
      <c r="D218" s="208">
        <v>557.96600000000001</v>
      </c>
      <c r="E218" s="345" t="s">
        <v>245</v>
      </c>
      <c r="F218" s="345" t="s">
        <v>246</v>
      </c>
      <c r="G218" s="345" t="s">
        <v>255</v>
      </c>
      <c r="H218" s="205"/>
      <c r="J218" s="208">
        <v>542.88</v>
      </c>
      <c r="K218" s="208">
        <v>7.52</v>
      </c>
      <c r="L218" s="208">
        <v>5.0199999999999996</v>
      </c>
      <c r="M218" s="208">
        <v>2.94</v>
      </c>
      <c r="N218" s="194">
        <f t="shared" si="10"/>
        <v>558.36</v>
      </c>
      <c r="O218" s="193">
        <f t="shared" si="11"/>
        <v>-0.39400000000000546</v>
      </c>
      <c r="Q218" s="206"/>
      <c r="R218" s="208">
        <v>7.79</v>
      </c>
      <c r="S218" s="208">
        <v>0.11</v>
      </c>
      <c r="T218" s="208">
        <v>0.11</v>
      </c>
      <c r="U218" s="208">
        <v>0.06</v>
      </c>
      <c r="V218" s="194">
        <f t="shared" si="9"/>
        <v>8.07</v>
      </c>
    </row>
    <row r="219" spans="1:22" x14ac:dyDescent="0.2">
      <c r="A219" s="345" t="s">
        <v>244</v>
      </c>
      <c r="B219" s="345" t="s">
        <v>244</v>
      </c>
      <c r="C219" s="346">
        <v>44814.083344479164</v>
      </c>
      <c r="D219" s="208">
        <v>533.65899999999999</v>
      </c>
      <c r="E219" s="345" t="s">
        <v>245</v>
      </c>
      <c r="F219" s="345" t="s">
        <v>246</v>
      </c>
      <c r="G219" s="345" t="s">
        <v>255</v>
      </c>
      <c r="H219" s="205"/>
      <c r="J219" s="208">
        <v>519.58000000000004</v>
      </c>
      <c r="K219" s="208">
        <v>7.19</v>
      </c>
      <c r="L219" s="208">
        <v>5</v>
      </c>
      <c r="M219" s="208">
        <v>2.78</v>
      </c>
      <c r="N219" s="194">
        <f t="shared" si="10"/>
        <v>534.55000000000007</v>
      </c>
      <c r="O219" s="193">
        <f t="shared" si="11"/>
        <v>-0.8910000000000764</v>
      </c>
      <c r="Q219" s="206"/>
      <c r="R219" s="208">
        <v>7.38</v>
      </c>
      <c r="S219" s="208">
        <v>0.1</v>
      </c>
      <c r="T219" s="208">
        <v>0.11</v>
      </c>
      <c r="U219" s="208">
        <v>0.06</v>
      </c>
      <c r="V219" s="194">
        <f t="shared" si="9"/>
        <v>7.6499999999999995</v>
      </c>
    </row>
    <row r="220" spans="1:22" x14ac:dyDescent="0.2">
      <c r="A220" s="345" t="s">
        <v>244</v>
      </c>
      <c r="B220" s="345" t="s">
        <v>244</v>
      </c>
      <c r="C220" s="346">
        <v>44814.125011145836</v>
      </c>
      <c r="D220" s="208">
        <v>515.38499999999999</v>
      </c>
      <c r="E220" s="345" t="s">
        <v>245</v>
      </c>
      <c r="F220" s="345" t="s">
        <v>246</v>
      </c>
      <c r="G220" s="345" t="s">
        <v>255</v>
      </c>
      <c r="H220" s="205"/>
      <c r="J220" s="208">
        <v>503.79</v>
      </c>
      <c r="K220" s="208">
        <v>6.8</v>
      </c>
      <c r="L220" s="208">
        <v>5.0199999999999996</v>
      </c>
      <c r="M220" s="208">
        <v>2.58</v>
      </c>
      <c r="N220" s="194">
        <f t="shared" si="10"/>
        <v>518.19000000000005</v>
      </c>
      <c r="O220" s="193">
        <f t="shared" si="11"/>
        <v>-2.8050000000000637</v>
      </c>
      <c r="Q220" s="206"/>
      <c r="R220" s="208">
        <v>7</v>
      </c>
      <c r="S220" s="208">
        <v>0.1</v>
      </c>
      <c r="T220" s="208">
        <v>0.11</v>
      </c>
      <c r="U220" s="208">
        <v>0.05</v>
      </c>
      <c r="V220" s="194">
        <f t="shared" si="9"/>
        <v>7.26</v>
      </c>
    </row>
    <row r="221" spans="1:22" x14ac:dyDescent="0.2">
      <c r="A221" s="345" t="s">
        <v>244</v>
      </c>
      <c r="B221" s="345" t="s">
        <v>244</v>
      </c>
      <c r="C221" s="346">
        <v>44814.1666778125</v>
      </c>
      <c r="D221" s="208">
        <v>507.315</v>
      </c>
      <c r="E221" s="345" t="s">
        <v>245</v>
      </c>
      <c r="F221" s="345" t="s">
        <v>246</v>
      </c>
      <c r="G221" s="345" t="s">
        <v>255</v>
      </c>
      <c r="H221" s="205"/>
      <c r="J221" s="208">
        <v>498.21</v>
      </c>
      <c r="K221" s="208">
        <v>6.46</v>
      </c>
      <c r="L221" s="208">
        <v>5.04</v>
      </c>
      <c r="M221" s="208">
        <v>2.6</v>
      </c>
      <c r="N221" s="194">
        <f t="shared" si="10"/>
        <v>512.30999999999995</v>
      </c>
      <c r="O221" s="193">
        <f t="shared" si="11"/>
        <v>-4.9949999999999477</v>
      </c>
      <c r="Q221" s="206"/>
      <c r="R221" s="208">
        <v>6.81</v>
      </c>
      <c r="S221" s="208">
        <v>0.09</v>
      </c>
      <c r="T221" s="208">
        <v>0.11</v>
      </c>
      <c r="U221" s="208">
        <v>0.05</v>
      </c>
      <c r="V221" s="194">
        <f t="shared" si="9"/>
        <v>7.06</v>
      </c>
    </row>
    <row r="222" spans="1:22" x14ac:dyDescent="0.2">
      <c r="A222" s="345" t="s">
        <v>244</v>
      </c>
      <c r="B222" s="345" t="s">
        <v>244</v>
      </c>
      <c r="C222" s="346">
        <v>44814.208344479164</v>
      </c>
      <c r="D222" s="208">
        <v>505.65</v>
      </c>
      <c r="E222" s="345" t="s">
        <v>245</v>
      </c>
      <c r="F222" s="345" t="s">
        <v>246</v>
      </c>
      <c r="G222" s="345" t="s">
        <v>255</v>
      </c>
      <c r="H222" s="205"/>
      <c r="J222" s="208">
        <v>493.37</v>
      </c>
      <c r="K222" s="208">
        <v>6.33</v>
      </c>
      <c r="L222" s="208">
        <v>5.08</v>
      </c>
      <c r="M222" s="208">
        <v>2.57</v>
      </c>
      <c r="N222" s="194">
        <f t="shared" si="10"/>
        <v>507.34999999999997</v>
      </c>
      <c r="O222" s="193">
        <f t="shared" si="11"/>
        <v>-1.6999999999999886</v>
      </c>
      <c r="Q222" s="206"/>
      <c r="R222" s="208">
        <v>6.7</v>
      </c>
      <c r="S222" s="208">
        <v>0.09</v>
      </c>
      <c r="T222" s="208">
        <v>0.11</v>
      </c>
      <c r="U222" s="208">
        <v>0.05</v>
      </c>
      <c r="V222" s="194">
        <f t="shared" si="9"/>
        <v>6.95</v>
      </c>
    </row>
    <row r="223" spans="1:22" x14ac:dyDescent="0.2">
      <c r="A223" s="345" t="s">
        <v>244</v>
      </c>
      <c r="B223" s="345" t="s">
        <v>244</v>
      </c>
      <c r="C223" s="346">
        <v>44814.250011145836</v>
      </c>
      <c r="D223" s="208">
        <v>508.17599999999999</v>
      </c>
      <c r="E223" s="345" t="s">
        <v>245</v>
      </c>
      <c r="F223" s="345" t="s">
        <v>246</v>
      </c>
      <c r="G223" s="345" t="s">
        <v>255</v>
      </c>
      <c r="H223" s="205"/>
      <c r="J223" s="208">
        <v>496.97</v>
      </c>
      <c r="K223" s="208">
        <v>6.21</v>
      </c>
      <c r="L223" s="208">
        <v>5.05</v>
      </c>
      <c r="M223" s="208">
        <v>2.58</v>
      </c>
      <c r="N223" s="194">
        <f t="shared" si="10"/>
        <v>510.81</v>
      </c>
      <c r="O223" s="193">
        <f t="shared" si="11"/>
        <v>-2.6340000000000146</v>
      </c>
      <c r="Q223" s="206"/>
      <c r="R223" s="208">
        <v>6.72</v>
      </c>
      <c r="S223" s="208">
        <v>0.08</v>
      </c>
      <c r="T223" s="208">
        <v>0.11</v>
      </c>
      <c r="U223" s="208">
        <v>0.05</v>
      </c>
      <c r="V223" s="194">
        <f t="shared" si="9"/>
        <v>6.96</v>
      </c>
    </row>
    <row r="224" spans="1:22" x14ac:dyDescent="0.2">
      <c r="A224" s="345" t="s">
        <v>244</v>
      </c>
      <c r="B224" s="345" t="s">
        <v>244</v>
      </c>
      <c r="C224" s="346">
        <v>44814.2916778125</v>
      </c>
      <c r="D224" s="208">
        <v>526.56399999999996</v>
      </c>
      <c r="E224" s="345" t="s">
        <v>245</v>
      </c>
      <c r="F224" s="345" t="s">
        <v>246</v>
      </c>
      <c r="G224" s="345" t="s">
        <v>255</v>
      </c>
      <c r="H224" s="205"/>
      <c r="J224" s="208">
        <v>515.27</v>
      </c>
      <c r="K224" s="208">
        <v>5.79</v>
      </c>
      <c r="L224" s="208">
        <v>5.07</v>
      </c>
      <c r="M224" s="208">
        <v>2.61</v>
      </c>
      <c r="N224" s="194">
        <f t="shared" si="10"/>
        <v>528.74</v>
      </c>
      <c r="O224" s="193">
        <f t="shared" si="11"/>
        <v>-2.1760000000000446</v>
      </c>
      <c r="Q224" s="206"/>
      <c r="R224" s="208">
        <v>7.21</v>
      </c>
      <c r="S224" s="208">
        <v>0.08</v>
      </c>
      <c r="T224" s="208">
        <v>0.11</v>
      </c>
      <c r="U224" s="208">
        <v>0.05</v>
      </c>
      <c r="V224" s="194">
        <f t="shared" si="9"/>
        <v>7.45</v>
      </c>
    </row>
    <row r="225" spans="1:22" x14ac:dyDescent="0.2">
      <c r="A225" s="345" t="s">
        <v>244</v>
      </c>
      <c r="B225" s="345" t="s">
        <v>244</v>
      </c>
      <c r="C225" s="346">
        <v>44814.333344479164</v>
      </c>
      <c r="D225" s="208">
        <v>531.68299999999999</v>
      </c>
      <c r="E225" s="345" t="s">
        <v>245</v>
      </c>
      <c r="F225" s="345" t="s">
        <v>246</v>
      </c>
      <c r="G225" s="345" t="s">
        <v>255</v>
      </c>
      <c r="H225" s="205"/>
      <c r="J225" s="208">
        <v>521.85</v>
      </c>
      <c r="K225" s="208">
        <v>5.69</v>
      </c>
      <c r="L225" s="208">
        <v>5.03</v>
      </c>
      <c r="M225" s="208">
        <v>2.48</v>
      </c>
      <c r="N225" s="194">
        <f t="shared" si="10"/>
        <v>535.05000000000007</v>
      </c>
      <c r="O225" s="193">
        <f t="shared" si="11"/>
        <v>-3.3670000000000755</v>
      </c>
      <c r="Q225" s="206"/>
      <c r="R225" s="208">
        <v>7.32</v>
      </c>
      <c r="S225" s="208">
        <v>0.08</v>
      </c>
      <c r="T225" s="208">
        <v>0.11</v>
      </c>
      <c r="U225" s="208">
        <v>0.05</v>
      </c>
      <c r="V225" s="194">
        <f t="shared" si="9"/>
        <v>7.5600000000000005</v>
      </c>
    </row>
    <row r="226" spans="1:22" x14ac:dyDescent="0.2">
      <c r="A226" s="345" t="s">
        <v>244</v>
      </c>
      <c r="B226" s="345" t="s">
        <v>244</v>
      </c>
      <c r="C226" s="346">
        <v>44814.375011145836</v>
      </c>
      <c r="D226" s="208">
        <v>549.18399999999997</v>
      </c>
      <c r="E226" s="345" t="s">
        <v>245</v>
      </c>
      <c r="F226" s="345" t="s">
        <v>246</v>
      </c>
      <c r="G226" s="345" t="s">
        <v>255</v>
      </c>
      <c r="H226" s="205"/>
      <c r="J226" s="208">
        <v>539</v>
      </c>
      <c r="K226" s="208">
        <v>6.05</v>
      </c>
      <c r="L226" s="208">
        <v>4.0999999999999996</v>
      </c>
      <c r="M226" s="208">
        <v>2.44</v>
      </c>
      <c r="N226" s="194">
        <f t="shared" si="10"/>
        <v>551.59</v>
      </c>
      <c r="O226" s="193">
        <f t="shared" si="11"/>
        <v>-2.4060000000000628</v>
      </c>
      <c r="Q226" s="206"/>
      <c r="R226" s="208">
        <v>7.32</v>
      </c>
      <c r="S226" s="208">
        <v>0.08</v>
      </c>
      <c r="T226" s="208">
        <v>0.09</v>
      </c>
      <c r="U226" s="208">
        <v>0.05</v>
      </c>
      <c r="V226" s="194">
        <f t="shared" si="9"/>
        <v>7.54</v>
      </c>
    </row>
    <row r="227" spans="1:22" x14ac:dyDescent="0.2">
      <c r="A227" s="345" t="s">
        <v>244</v>
      </c>
      <c r="B227" s="345" t="s">
        <v>244</v>
      </c>
      <c r="C227" s="346">
        <v>44814.4166778125</v>
      </c>
      <c r="D227" s="208">
        <v>567.62199999999996</v>
      </c>
      <c r="E227" s="345" t="s">
        <v>245</v>
      </c>
      <c r="F227" s="345" t="s">
        <v>246</v>
      </c>
      <c r="G227" s="345" t="s">
        <v>255</v>
      </c>
      <c r="H227" s="205"/>
      <c r="J227" s="208">
        <v>556.80999999999995</v>
      </c>
      <c r="K227" s="208">
        <v>6.64</v>
      </c>
      <c r="L227" s="208">
        <v>3.91</v>
      </c>
      <c r="M227" s="208">
        <v>2.52</v>
      </c>
      <c r="N227" s="194">
        <f t="shared" si="10"/>
        <v>569.87999999999988</v>
      </c>
      <c r="O227" s="193">
        <f t="shared" si="11"/>
        <v>-2.2579999999999245</v>
      </c>
      <c r="Q227" s="206"/>
      <c r="R227" s="208">
        <v>7.69</v>
      </c>
      <c r="S227" s="208">
        <v>0.09</v>
      </c>
      <c r="T227" s="208">
        <v>0.08</v>
      </c>
      <c r="U227" s="208">
        <v>0.05</v>
      </c>
      <c r="V227" s="194">
        <f t="shared" si="9"/>
        <v>7.91</v>
      </c>
    </row>
    <row r="228" spans="1:22" x14ac:dyDescent="0.2">
      <c r="A228" s="345" t="s">
        <v>244</v>
      </c>
      <c r="B228" s="345" t="s">
        <v>244</v>
      </c>
      <c r="C228" s="346">
        <v>44814.458344479164</v>
      </c>
      <c r="D228" s="208">
        <v>596.79399999999998</v>
      </c>
      <c r="E228" s="345" t="s">
        <v>245</v>
      </c>
      <c r="F228" s="345" t="s">
        <v>246</v>
      </c>
      <c r="G228" s="345" t="s">
        <v>255</v>
      </c>
      <c r="H228" s="205"/>
      <c r="J228" s="208">
        <v>586.57000000000005</v>
      </c>
      <c r="K228" s="208">
        <v>7.14</v>
      </c>
      <c r="L228" s="208">
        <v>3.9</v>
      </c>
      <c r="M228" s="208">
        <v>2.52</v>
      </c>
      <c r="N228" s="194">
        <f t="shared" si="10"/>
        <v>600.13</v>
      </c>
      <c r="O228" s="193">
        <f t="shared" si="11"/>
        <v>-3.3360000000000127</v>
      </c>
      <c r="Q228" s="206"/>
      <c r="R228" s="208">
        <v>7.71</v>
      </c>
      <c r="S228" s="208">
        <v>0.09</v>
      </c>
      <c r="T228" s="208">
        <v>0.08</v>
      </c>
      <c r="U228" s="208">
        <v>0.05</v>
      </c>
      <c r="V228" s="194">
        <f t="shared" si="9"/>
        <v>7.93</v>
      </c>
    </row>
    <row r="229" spans="1:22" x14ac:dyDescent="0.2">
      <c r="A229" s="345" t="s">
        <v>244</v>
      </c>
      <c r="B229" s="345" t="s">
        <v>244</v>
      </c>
      <c r="C229" s="346">
        <v>44814.500011145836</v>
      </c>
      <c r="D229" s="208">
        <v>618.61900000000003</v>
      </c>
      <c r="E229" s="345" t="s">
        <v>245</v>
      </c>
      <c r="F229" s="345" t="s">
        <v>246</v>
      </c>
      <c r="G229" s="345" t="s">
        <v>255</v>
      </c>
      <c r="H229" s="205"/>
      <c r="J229" s="208">
        <v>609.11</v>
      </c>
      <c r="K229" s="208">
        <v>7.43</v>
      </c>
      <c r="L229" s="208">
        <v>3.92</v>
      </c>
      <c r="M229" s="208">
        <v>2.41</v>
      </c>
      <c r="N229" s="194">
        <f t="shared" si="10"/>
        <v>622.86999999999989</v>
      </c>
      <c r="O229" s="193">
        <f t="shared" si="11"/>
        <v>-4.2509999999998627</v>
      </c>
      <c r="Q229" s="206"/>
      <c r="R229" s="208">
        <v>8.2899999999999991</v>
      </c>
      <c r="S229" s="208">
        <v>0.1</v>
      </c>
      <c r="T229" s="208">
        <v>0.08</v>
      </c>
      <c r="U229" s="208">
        <v>0.04</v>
      </c>
      <c r="V229" s="194">
        <f t="shared" si="9"/>
        <v>8.509999999999998</v>
      </c>
    </row>
    <row r="230" spans="1:22" x14ac:dyDescent="0.2">
      <c r="A230" s="345" t="s">
        <v>244</v>
      </c>
      <c r="B230" s="345" t="s">
        <v>244</v>
      </c>
      <c r="C230" s="346">
        <v>44814.5416778125</v>
      </c>
      <c r="D230" s="208">
        <v>633.19600000000003</v>
      </c>
      <c r="E230" s="345" t="s">
        <v>245</v>
      </c>
      <c r="F230" s="345" t="s">
        <v>246</v>
      </c>
      <c r="G230" s="345" t="s">
        <v>255</v>
      </c>
      <c r="H230" s="205"/>
      <c r="J230" s="208">
        <v>620.29999999999995</v>
      </c>
      <c r="K230" s="208">
        <v>7.51</v>
      </c>
      <c r="L230" s="208">
        <v>3.92</v>
      </c>
      <c r="M230" s="208">
        <v>2.38</v>
      </c>
      <c r="N230" s="194">
        <f t="shared" si="10"/>
        <v>634.1099999999999</v>
      </c>
      <c r="O230" s="193">
        <f t="shared" si="11"/>
        <v>-0.91399999999987358</v>
      </c>
      <c r="Q230" s="206"/>
      <c r="R230" s="208">
        <v>8.4</v>
      </c>
      <c r="S230" s="208">
        <v>0.1</v>
      </c>
      <c r="T230" s="208">
        <v>0.08</v>
      </c>
      <c r="U230" s="208">
        <v>0.04</v>
      </c>
      <c r="V230" s="194">
        <f t="shared" si="9"/>
        <v>8.6199999999999992</v>
      </c>
    </row>
    <row r="231" spans="1:22" x14ac:dyDescent="0.2">
      <c r="A231" s="345" t="s">
        <v>244</v>
      </c>
      <c r="B231" s="345" t="s">
        <v>244</v>
      </c>
      <c r="C231" s="346">
        <v>44814.583344479164</v>
      </c>
      <c r="D231" s="208">
        <v>642.71</v>
      </c>
      <c r="E231" s="345" t="s">
        <v>245</v>
      </c>
      <c r="F231" s="345" t="s">
        <v>246</v>
      </c>
      <c r="G231" s="345" t="s">
        <v>255</v>
      </c>
      <c r="H231" s="205"/>
      <c r="J231" s="208">
        <v>631.32000000000005</v>
      </c>
      <c r="K231" s="208">
        <v>7.56</v>
      </c>
      <c r="L231" s="208">
        <v>3.91</v>
      </c>
      <c r="M231" s="208">
        <v>2.44</v>
      </c>
      <c r="N231" s="194">
        <f t="shared" si="10"/>
        <v>645.23</v>
      </c>
      <c r="O231" s="193">
        <f t="shared" si="11"/>
        <v>-2.5199999999999818</v>
      </c>
      <c r="Q231" s="206"/>
      <c r="R231" s="208">
        <v>8.4</v>
      </c>
      <c r="S231" s="208">
        <v>0.1</v>
      </c>
      <c r="T231" s="208">
        <v>0.08</v>
      </c>
      <c r="U231" s="208">
        <v>0.04</v>
      </c>
      <c r="V231" s="194">
        <f t="shared" si="9"/>
        <v>8.6199999999999992</v>
      </c>
    </row>
    <row r="232" spans="1:22" x14ac:dyDescent="0.2">
      <c r="A232" s="345" t="s">
        <v>244</v>
      </c>
      <c r="B232" s="345" t="s">
        <v>244</v>
      </c>
      <c r="C232" s="346">
        <v>44814.625011145836</v>
      </c>
      <c r="D232" s="208">
        <v>648.39599999999996</v>
      </c>
      <c r="E232" s="345" t="s">
        <v>245</v>
      </c>
      <c r="F232" s="345" t="s">
        <v>246</v>
      </c>
      <c r="G232" s="345" t="s">
        <v>255</v>
      </c>
      <c r="H232" s="205"/>
      <c r="J232" s="208">
        <v>637</v>
      </c>
      <c r="K232" s="208">
        <v>7.79</v>
      </c>
      <c r="L232" s="208">
        <v>3.89</v>
      </c>
      <c r="M232" s="208">
        <v>2.44</v>
      </c>
      <c r="N232" s="194">
        <f t="shared" si="10"/>
        <v>651.12</v>
      </c>
      <c r="O232" s="193">
        <f t="shared" si="11"/>
        <v>-2.7240000000000464</v>
      </c>
      <c r="Q232" s="206"/>
      <c r="R232" s="208">
        <v>8.69</v>
      </c>
      <c r="S232" s="208">
        <v>0.11</v>
      </c>
      <c r="T232" s="208">
        <v>0.08</v>
      </c>
      <c r="U232" s="208">
        <v>0.05</v>
      </c>
      <c r="V232" s="194">
        <f t="shared" si="9"/>
        <v>8.93</v>
      </c>
    </row>
    <row r="233" spans="1:22" x14ac:dyDescent="0.2">
      <c r="A233" s="345" t="s">
        <v>244</v>
      </c>
      <c r="B233" s="345" t="s">
        <v>244</v>
      </c>
      <c r="C233" s="346">
        <v>44814.6666778125</v>
      </c>
      <c r="D233" s="208">
        <v>660.55799999999999</v>
      </c>
      <c r="E233" s="345" t="s">
        <v>245</v>
      </c>
      <c r="F233" s="345" t="s">
        <v>246</v>
      </c>
      <c r="G233" s="345" t="s">
        <v>255</v>
      </c>
      <c r="H233" s="205"/>
      <c r="J233" s="208">
        <v>647.15</v>
      </c>
      <c r="K233" s="208">
        <v>8.2100000000000009</v>
      </c>
      <c r="L233" s="208">
        <v>3.87</v>
      </c>
      <c r="M233" s="208">
        <v>2.4500000000000002</v>
      </c>
      <c r="N233" s="194">
        <f t="shared" si="10"/>
        <v>661.68000000000006</v>
      </c>
      <c r="O233" s="193">
        <f t="shared" si="11"/>
        <v>-1.1220000000000709</v>
      </c>
      <c r="Q233" s="206"/>
      <c r="R233" s="208">
        <v>8.7899999999999991</v>
      </c>
      <c r="S233" s="208">
        <v>0.11</v>
      </c>
      <c r="T233" s="208">
        <v>7.0000000000000007E-2</v>
      </c>
      <c r="U233" s="208">
        <v>0.04</v>
      </c>
      <c r="V233" s="194">
        <f t="shared" si="9"/>
        <v>9.009999999999998</v>
      </c>
    </row>
    <row r="234" spans="1:22" x14ac:dyDescent="0.2">
      <c r="A234" s="345" t="s">
        <v>244</v>
      </c>
      <c r="B234" s="345" t="s">
        <v>244</v>
      </c>
      <c r="C234" s="346">
        <v>44814.708344479164</v>
      </c>
      <c r="D234" s="208">
        <v>656.53800000000001</v>
      </c>
      <c r="E234" s="345" t="s">
        <v>245</v>
      </c>
      <c r="F234" s="345" t="s">
        <v>246</v>
      </c>
      <c r="G234" s="345" t="s">
        <v>255</v>
      </c>
      <c r="H234" s="205"/>
      <c r="J234" s="208">
        <v>645.21</v>
      </c>
      <c r="K234" s="208">
        <v>8.26</v>
      </c>
      <c r="L234" s="208">
        <v>3.85</v>
      </c>
      <c r="M234" s="208">
        <v>2.39</v>
      </c>
      <c r="N234" s="194">
        <f t="shared" si="10"/>
        <v>659.71</v>
      </c>
      <c r="O234" s="193">
        <f t="shared" si="11"/>
        <v>-3.1720000000000255</v>
      </c>
      <c r="Q234" s="206"/>
      <c r="R234" s="208">
        <v>9.18</v>
      </c>
      <c r="S234" s="208">
        <v>0.12</v>
      </c>
      <c r="T234" s="208">
        <v>0.08</v>
      </c>
      <c r="U234" s="208">
        <v>0.04</v>
      </c>
      <c r="V234" s="194">
        <f t="shared" si="9"/>
        <v>9.4199999999999982</v>
      </c>
    </row>
    <row r="235" spans="1:22" x14ac:dyDescent="0.2">
      <c r="A235" s="345" t="s">
        <v>244</v>
      </c>
      <c r="B235" s="345" t="s">
        <v>244</v>
      </c>
      <c r="C235" s="346">
        <v>44814.750011145836</v>
      </c>
      <c r="D235" s="208">
        <v>650.28800000000001</v>
      </c>
      <c r="E235" s="345" t="s">
        <v>245</v>
      </c>
      <c r="F235" s="345" t="s">
        <v>246</v>
      </c>
      <c r="G235" s="345" t="s">
        <v>255</v>
      </c>
      <c r="H235" s="205"/>
      <c r="J235" s="208">
        <v>636.9</v>
      </c>
      <c r="K235" s="208">
        <v>8.11</v>
      </c>
      <c r="L235" s="208">
        <v>3.84</v>
      </c>
      <c r="M235" s="208">
        <v>2.38</v>
      </c>
      <c r="N235" s="194">
        <f t="shared" si="10"/>
        <v>651.23</v>
      </c>
      <c r="O235" s="193">
        <f t="shared" si="11"/>
        <v>-0.94200000000000728</v>
      </c>
      <c r="Q235" s="206"/>
      <c r="R235" s="208">
        <v>8.99</v>
      </c>
      <c r="S235" s="208">
        <v>0.11</v>
      </c>
      <c r="T235" s="208">
        <v>0.08</v>
      </c>
      <c r="U235" s="208">
        <v>0.05</v>
      </c>
      <c r="V235" s="194">
        <f t="shared" si="9"/>
        <v>9.23</v>
      </c>
    </row>
    <row r="236" spans="1:22" x14ac:dyDescent="0.2">
      <c r="A236" s="345" t="s">
        <v>244</v>
      </c>
      <c r="B236" s="345" t="s">
        <v>244</v>
      </c>
      <c r="C236" s="346">
        <v>44814.7916778125</v>
      </c>
      <c r="D236" s="208">
        <v>640.19799999999998</v>
      </c>
      <c r="E236" s="345" t="s">
        <v>245</v>
      </c>
      <c r="F236" s="345" t="s">
        <v>246</v>
      </c>
      <c r="G236" s="345" t="s">
        <v>255</v>
      </c>
      <c r="H236" s="205"/>
      <c r="J236" s="208">
        <v>628.21</v>
      </c>
      <c r="K236" s="208">
        <v>7.88</v>
      </c>
      <c r="L236" s="208">
        <v>3.86</v>
      </c>
      <c r="M236" s="208">
        <v>2.38</v>
      </c>
      <c r="N236" s="194">
        <f t="shared" si="10"/>
        <v>642.33000000000004</v>
      </c>
      <c r="O236" s="193">
        <f t="shared" si="11"/>
        <v>-2.1320000000000618</v>
      </c>
      <c r="Q236" s="206"/>
      <c r="R236" s="208">
        <v>8.68</v>
      </c>
      <c r="S236" s="208">
        <v>0.11</v>
      </c>
      <c r="T236" s="208">
        <v>0.08</v>
      </c>
      <c r="U236" s="208">
        <v>0.05</v>
      </c>
      <c r="V236" s="194">
        <f t="shared" si="9"/>
        <v>8.92</v>
      </c>
    </row>
    <row r="237" spans="1:22" x14ac:dyDescent="0.2">
      <c r="A237" s="345" t="s">
        <v>244</v>
      </c>
      <c r="B237" s="345" t="s">
        <v>244</v>
      </c>
      <c r="C237" s="346">
        <v>44814.833344479164</v>
      </c>
      <c r="D237" s="208">
        <v>636.62900000000002</v>
      </c>
      <c r="E237" s="345" t="s">
        <v>245</v>
      </c>
      <c r="F237" s="345" t="s">
        <v>246</v>
      </c>
      <c r="G237" s="345" t="s">
        <v>255</v>
      </c>
      <c r="H237" s="205"/>
      <c r="J237" s="208">
        <v>625.67999999999995</v>
      </c>
      <c r="K237" s="208">
        <v>7.72</v>
      </c>
      <c r="L237" s="208">
        <v>3.88</v>
      </c>
      <c r="M237" s="208">
        <v>2.37</v>
      </c>
      <c r="N237" s="194">
        <f t="shared" si="10"/>
        <v>639.65</v>
      </c>
      <c r="O237" s="193">
        <f t="shared" si="11"/>
        <v>-3.0209999999999582</v>
      </c>
      <c r="Q237" s="206"/>
      <c r="R237" s="208">
        <v>8.4</v>
      </c>
      <c r="S237" s="208">
        <v>0.1</v>
      </c>
      <c r="T237" s="208">
        <v>0.08</v>
      </c>
      <c r="U237" s="208">
        <v>0.04</v>
      </c>
      <c r="V237" s="194">
        <f t="shared" si="9"/>
        <v>8.6199999999999992</v>
      </c>
    </row>
    <row r="238" spans="1:22" x14ac:dyDescent="0.2">
      <c r="A238" s="345" t="s">
        <v>244</v>
      </c>
      <c r="B238" s="345" t="s">
        <v>244</v>
      </c>
      <c r="C238" s="346">
        <v>44814.875011145836</v>
      </c>
      <c r="D238" s="208">
        <v>635.58299999999997</v>
      </c>
      <c r="E238" s="345" t="s">
        <v>245</v>
      </c>
      <c r="F238" s="345" t="s">
        <v>246</v>
      </c>
      <c r="G238" s="345" t="s">
        <v>255</v>
      </c>
      <c r="H238" s="205"/>
      <c r="J238" s="208">
        <v>623</v>
      </c>
      <c r="K238" s="208">
        <v>7.91</v>
      </c>
      <c r="L238" s="208">
        <v>3.87</v>
      </c>
      <c r="M238" s="208">
        <v>2.38</v>
      </c>
      <c r="N238" s="194">
        <f t="shared" si="10"/>
        <v>637.16</v>
      </c>
      <c r="O238" s="193">
        <f t="shared" si="11"/>
        <v>-1.5769999999999982</v>
      </c>
      <c r="Q238" s="206"/>
      <c r="R238" s="208">
        <v>8.39</v>
      </c>
      <c r="S238" s="208">
        <v>0.11</v>
      </c>
      <c r="T238" s="208">
        <v>7.0000000000000007E-2</v>
      </c>
      <c r="U238" s="208">
        <v>0.04</v>
      </c>
      <c r="V238" s="194">
        <f t="shared" si="9"/>
        <v>8.61</v>
      </c>
    </row>
    <row r="239" spans="1:22" x14ac:dyDescent="0.2">
      <c r="A239" s="345" t="s">
        <v>244</v>
      </c>
      <c r="B239" s="345" t="s">
        <v>244</v>
      </c>
      <c r="C239" s="346">
        <v>44814.9166778125</v>
      </c>
      <c r="D239" s="208">
        <v>611.98199999999997</v>
      </c>
      <c r="E239" s="345" t="s">
        <v>245</v>
      </c>
      <c r="F239" s="345" t="s">
        <v>246</v>
      </c>
      <c r="G239" s="345" t="s">
        <v>255</v>
      </c>
      <c r="H239" s="205"/>
      <c r="J239" s="208">
        <v>601.33000000000004</v>
      </c>
      <c r="K239" s="208">
        <v>7.65</v>
      </c>
      <c r="L239" s="208">
        <v>3.87</v>
      </c>
      <c r="M239" s="208">
        <v>2.3199999999999998</v>
      </c>
      <c r="N239" s="194">
        <f t="shared" si="10"/>
        <v>615.17000000000007</v>
      </c>
      <c r="O239" s="193">
        <f t="shared" si="11"/>
        <v>-3.1880000000001019</v>
      </c>
      <c r="Q239" s="206"/>
      <c r="R239" s="208">
        <v>8.18</v>
      </c>
      <c r="S239" s="208">
        <v>0.1</v>
      </c>
      <c r="T239" s="208">
        <v>7.0000000000000007E-2</v>
      </c>
      <c r="U239" s="208">
        <v>0.04</v>
      </c>
      <c r="V239" s="194">
        <f t="shared" si="9"/>
        <v>8.3899999999999988</v>
      </c>
    </row>
    <row r="240" spans="1:22" x14ac:dyDescent="0.2">
      <c r="A240" s="345" t="s">
        <v>244</v>
      </c>
      <c r="B240" s="345" t="s">
        <v>244</v>
      </c>
      <c r="C240" s="346">
        <v>44814.958344479164</v>
      </c>
      <c r="D240" s="208">
        <v>588.29700000000003</v>
      </c>
      <c r="E240" s="345" t="s">
        <v>245</v>
      </c>
      <c r="F240" s="345" t="s">
        <v>246</v>
      </c>
      <c r="G240" s="345" t="s">
        <v>255</v>
      </c>
      <c r="H240" s="205"/>
      <c r="J240" s="208">
        <v>577.36</v>
      </c>
      <c r="K240" s="208">
        <v>7.07</v>
      </c>
      <c r="L240" s="208">
        <v>3.88</v>
      </c>
      <c r="M240" s="208">
        <v>2.38</v>
      </c>
      <c r="N240" s="194">
        <f t="shared" si="10"/>
        <v>590.69000000000005</v>
      </c>
      <c r="O240" s="193">
        <f t="shared" si="11"/>
        <v>-2.3930000000000291</v>
      </c>
      <c r="Q240" s="206"/>
      <c r="R240" s="208">
        <v>7.61</v>
      </c>
      <c r="S240" s="208">
        <v>0.09</v>
      </c>
      <c r="T240" s="208">
        <v>7.0000000000000007E-2</v>
      </c>
      <c r="U240" s="208">
        <v>0.04</v>
      </c>
      <c r="V240" s="194">
        <f t="shared" si="9"/>
        <v>7.8100000000000005</v>
      </c>
    </row>
    <row r="241" spans="1:22" x14ac:dyDescent="0.2">
      <c r="A241" s="345" t="s">
        <v>244</v>
      </c>
      <c r="B241" s="345" t="s">
        <v>244</v>
      </c>
      <c r="C241" s="346">
        <v>44815.000011145836</v>
      </c>
      <c r="D241" s="208">
        <v>561.13599999999997</v>
      </c>
      <c r="E241" s="345" t="s">
        <v>245</v>
      </c>
      <c r="F241" s="345" t="s">
        <v>246</v>
      </c>
      <c r="G241" s="345" t="s">
        <v>255</v>
      </c>
      <c r="H241" s="205"/>
      <c r="J241" s="208">
        <v>551.94000000000005</v>
      </c>
      <c r="K241" s="208">
        <v>6.56</v>
      </c>
      <c r="L241" s="208">
        <v>3.91</v>
      </c>
      <c r="M241" s="208">
        <v>2.42</v>
      </c>
      <c r="N241" s="194">
        <f t="shared" si="10"/>
        <v>564.82999999999993</v>
      </c>
      <c r="O241" s="193">
        <f t="shared" si="11"/>
        <v>-3.69399999999996</v>
      </c>
      <c r="Q241" s="206"/>
      <c r="R241" s="208">
        <v>7.5</v>
      </c>
      <c r="S241" s="208">
        <v>0.09</v>
      </c>
      <c r="T241" s="208">
        <v>0.08</v>
      </c>
      <c r="U241" s="208">
        <v>0.05</v>
      </c>
      <c r="V241" s="194">
        <f t="shared" si="9"/>
        <v>7.72</v>
      </c>
    </row>
    <row r="242" spans="1:22" x14ac:dyDescent="0.2">
      <c r="A242" s="345" t="s">
        <v>244</v>
      </c>
      <c r="B242" s="345" t="s">
        <v>244</v>
      </c>
      <c r="C242" s="346">
        <v>44815.0416778125</v>
      </c>
      <c r="D242" s="208">
        <v>535.27099999999996</v>
      </c>
      <c r="E242" s="345" t="s">
        <v>245</v>
      </c>
      <c r="F242" s="345" t="s">
        <v>246</v>
      </c>
      <c r="G242" s="345" t="s">
        <v>255</v>
      </c>
      <c r="H242" s="205"/>
      <c r="J242" s="208">
        <v>523.72</v>
      </c>
      <c r="K242" s="208">
        <v>6.05</v>
      </c>
      <c r="L242" s="208">
        <v>3.9</v>
      </c>
      <c r="M242" s="208">
        <v>2.4700000000000002</v>
      </c>
      <c r="N242" s="194">
        <f t="shared" si="10"/>
        <v>536.14</v>
      </c>
      <c r="O242" s="193">
        <f t="shared" si="11"/>
        <v>-0.86900000000002819</v>
      </c>
      <c r="Q242" s="206"/>
      <c r="R242" s="208">
        <v>7.22</v>
      </c>
      <c r="S242" s="208">
        <v>0.08</v>
      </c>
      <c r="T242" s="208">
        <v>0.08</v>
      </c>
      <c r="U242" s="208">
        <v>0.05</v>
      </c>
      <c r="V242" s="194">
        <f t="shared" si="9"/>
        <v>7.43</v>
      </c>
    </row>
    <row r="243" spans="1:22" x14ac:dyDescent="0.2">
      <c r="A243" s="345" t="s">
        <v>244</v>
      </c>
      <c r="B243" s="345" t="s">
        <v>244</v>
      </c>
      <c r="C243" s="346">
        <v>44815.083344479164</v>
      </c>
      <c r="D243" s="208">
        <v>515.38300000000004</v>
      </c>
      <c r="E243" s="345" t="s">
        <v>245</v>
      </c>
      <c r="F243" s="345" t="s">
        <v>246</v>
      </c>
      <c r="G243" s="345" t="s">
        <v>255</v>
      </c>
      <c r="H243" s="205"/>
      <c r="J243" s="208">
        <v>507.87</v>
      </c>
      <c r="K243" s="208">
        <v>5.73</v>
      </c>
      <c r="L243" s="208">
        <v>3.87</v>
      </c>
      <c r="M243" s="208">
        <v>2.44</v>
      </c>
      <c r="N243" s="194">
        <f t="shared" si="10"/>
        <v>519.91000000000008</v>
      </c>
      <c r="O243" s="193">
        <f t="shared" si="11"/>
        <v>-4.5270000000000437</v>
      </c>
      <c r="Q243" s="206"/>
      <c r="R243" s="208">
        <v>7.22</v>
      </c>
      <c r="S243" s="208">
        <v>0.08</v>
      </c>
      <c r="T243" s="208">
        <v>0.09</v>
      </c>
      <c r="U243" s="208">
        <v>0.05</v>
      </c>
      <c r="V243" s="194">
        <f t="shared" si="9"/>
        <v>7.4399999999999995</v>
      </c>
    </row>
    <row r="244" spans="1:22" x14ac:dyDescent="0.2">
      <c r="A244" s="345" t="s">
        <v>244</v>
      </c>
      <c r="B244" s="345" t="s">
        <v>244</v>
      </c>
      <c r="C244" s="346">
        <v>44815.125011145836</v>
      </c>
      <c r="D244" s="208">
        <v>501.97199999999998</v>
      </c>
      <c r="E244" s="345" t="s">
        <v>245</v>
      </c>
      <c r="F244" s="345" t="s">
        <v>246</v>
      </c>
      <c r="G244" s="345" t="s">
        <v>255</v>
      </c>
      <c r="H244" s="205"/>
      <c r="J244" s="208">
        <v>491.84</v>
      </c>
      <c r="K244" s="208">
        <v>5.47</v>
      </c>
      <c r="L244" s="208">
        <v>3.88</v>
      </c>
      <c r="M244" s="208">
        <v>2.46</v>
      </c>
      <c r="N244" s="194">
        <f t="shared" si="10"/>
        <v>503.65</v>
      </c>
      <c r="O244" s="193">
        <f t="shared" si="11"/>
        <v>-1.6779999999999973</v>
      </c>
      <c r="Q244" s="206"/>
      <c r="R244" s="208">
        <v>7.3</v>
      </c>
      <c r="S244" s="208">
        <v>0.08</v>
      </c>
      <c r="T244" s="208">
        <v>0.09</v>
      </c>
      <c r="U244" s="208">
        <v>0.05</v>
      </c>
      <c r="V244" s="194">
        <f t="shared" si="9"/>
        <v>7.52</v>
      </c>
    </row>
    <row r="245" spans="1:22" x14ac:dyDescent="0.2">
      <c r="A245" s="345" t="s">
        <v>244</v>
      </c>
      <c r="B245" s="345" t="s">
        <v>244</v>
      </c>
      <c r="C245" s="346">
        <v>44815.1666778125</v>
      </c>
      <c r="D245" s="208">
        <v>497.69900000000001</v>
      </c>
      <c r="E245" s="345" t="s">
        <v>245</v>
      </c>
      <c r="F245" s="345" t="s">
        <v>246</v>
      </c>
      <c r="G245" s="345" t="s">
        <v>255</v>
      </c>
      <c r="H245" s="205"/>
      <c r="J245" s="208">
        <v>488.77</v>
      </c>
      <c r="K245" s="208">
        <v>5.3</v>
      </c>
      <c r="L245" s="208">
        <v>3.89</v>
      </c>
      <c r="M245" s="208">
        <v>2.5</v>
      </c>
      <c r="N245" s="194">
        <f t="shared" si="10"/>
        <v>500.46</v>
      </c>
      <c r="O245" s="193">
        <f t="shared" si="11"/>
        <v>-2.7609999999999673</v>
      </c>
      <c r="Q245" s="206"/>
      <c r="R245" s="208">
        <v>7.12</v>
      </c>
      <c r="S245" s="208">
        <v>0.08</v>
      </c>
      <c r="T245" s="208">
        <v>0.09</v>
      </c>
      <c r="U245" s="208">
        <v>0.05</v>
      </c>
      <c r="V245" s="194">
        <f t="shared" si="9"/>
        <v>7.34</v>
      </c>
    </row>
    <row r="246" spans="1:22" x14ac:dyDescent="0.2">
      <c r="A246" s="345" t="s">
        <v>244</v>
      </c>
      <c r="B246" s="345" t="s">
        <v>244</v>
      </c>
      <c r="C246" s="346">
        <v>44815.208344479164</v>
      </c>
      <c r="D246" s="208">
        <v>493.91399999999999</v>
      </c>
      <c r="E246" s="345" t="s">
        <v>245</v>
      </c>
      <c r="F246" s="345" t="s">
        <v>246</v>
      </c>
      <c r="G246" s="345" t="s">
        <v>255</v>
      </c>
      <c r="H246" s="205"/>
      <c r="J246" s="208">
        <v>485.84</v>
      </c>
      <c r="K246" s="208">
        <v>5.36</v>
      </c>
      <c r="L246" s="208">
        <v>3.92</v>
      </c>
      <c r="M246" s="208">
        <v>2.48</v>
      </c>
      <c r="N246" s="194">
        <f t="shared" si="10"/>
        <v>497.6</v>
      </c>
      <c r="O246" s="193">
        <f t="shared" si="11"/>
        <v>-3.6860000000000355</v>
      </c>
      <c r="Q246" s="206"/>
      <c r="R246" s="208">
        <v>7.4</v>
      </c>
      <c r="S246" s="208">
        <v>0.08</v>
      </c>
      <c r="T246" s="208">
        <v>0.09</v>
      </c>
      <c r="U246" s="208">
        <v>0.06</v>
      </c>
      <c r="V246" s="194">
        <f t="shared" si="9"/>
        <v>7.63</v>
      </c>
    </row>
    <row r="247" spans="1:22" x14ac:dyDescent="0.2">
      <c r="A247" s="345" t="s">
        <v>244</v>
      </c>
      <c r="B247" s="345" t="s">
        <v>244</v>
      </c>
      <c r="C247" s="346">
        <v>44815.250011145836</v>
      </c>
      <c r="D247" s="208">
        <v>495.548</v>
      </c>
      <c r="E247" s="345" t="s">
        <v>245</v>
      </c>
      <c r="F247" s="345" t="s">
        <v>246</v>
      </c>
      <c r="G247" s="345" t="s">
        <v>255</v>
      </c>
      <c r="H247" s="205"/>
      <c r="J247" s="208">
        <v>486.15</v>
      </c>
      <c r="K247" s="208">
        <v>5.53</v>
      </c>
      <c r="L247" s="208">
        <v>3.9</v>
      </c>
      <c r="M247" s="208">
        <v>2.48</v>
      </c>
      <c r="N247" s="194">
        <f t="shared" si="10"/>
        <v>498.05999999999995</v>
      </c>
      <c r="O247" s="193">
        <f t="shared" si="11"/>
        <v>-2.5119999999999436</v>
      </c>
      <c r="Q247" s="206"/>
      <c r="R247" s="208">
        <v>7.42</v>
      </c>
      <c r="S247" s="208">
        <v>0.08</v>
      </c>
      <c r="T247" s="208">
        <v>0.09</v>
      </c>
      <c r="U247" s="208">
        <v>0.06</v>
      </c>
      <c r="V247" s="194">
        <f t="shared" si="9"/>
        <v>7.6499999999999995</v>
      </c>
    </row>
    <row r="248" spans="1:22" x14ac:dyDescent="0.2">
      <c r="A248" s="345" t="s">
        <v>244</v>
      </c>
      <c r="B248" s="345" t="s">
        <v>244</v>
      </c>
      <c r="C248" s="346">
        <v>44815.2916778125</v>
      </c>
      <c r="D248" s="208">
        <v>500.685</v>
      </c>
      <c r="E248" s="345" t="s">
        <v>245</v>
      </c>
      <c r="F248" s="345" t="s">
        <v>246</v>
      </c>
      <c r="G248" s="345" t="s">
        <v>255</v>
      </c>
      <c r="H248" s="205"/>
      <c r="J248" s="208">
        <v>490.85</v>
      </c>
      <c r="K248" s="208">
        <v>5.68</v>
      </c>
      <c r="L248" s="208">
        <v>3.89</v>
      </c>
      <c r="M248" s="208">
        <v>2.44</v>
      </c>
      <c r="N248" s="194">
        <f t="shared" si="10"/>
        <v>502.86</v>
      </c>
      <c r="O248" s="193">
        <f t="shared" si="11"/>
        <v>-2.1750000000000114</v>
      </c>
      <c r="Q248" s="206"/>
      <c r="R248" s="208">
        <v>7.79</v>
      </c>
      <c r="S248" s="208">
        <v>0.09</v>
      </c>
      <c r="T248" s="208">
        <v>0.1</v>
      </c>
      <c r="U248" s="208">
        <v>0.06</v>
      </c>
      <c r="V248" s="194">
        <f t="shared" si="9"/>
        <v>8.0399999999999991</v>
      </c>
    </row>
    <row r="249" spans="1:22" x14ac:dyDescent="0.2">
      <c r="A249" s="345" t="s">
        <v>244</v>
      </c>
      <c r="B249" s="345" t="s">
        <v>244</v>
      </c>
      <c r="C249" s="346">
        <v>44815.333344479164</v>
      </c>
      <c r="D249" s="208">
        <v>509.75700000000001</v>
      </c>
      <c r="E249" s="345" t="s">
        <v>245</v>
      </c>
      <c r="F249" s="345" t="s">
        <v>246</v>
      </c>
      <c r="G249" s="345" t="s">
        <v>255</v>
      </c>
      <c r="H249" s="205"/>
      <c r="J249" s="208">
        <v>500.27</v>
      </c>
      <c r="K249" s="208">
        <v>5.74</v>
      </c>
      <c r="L249" s="208">
        <v>3.86</v>
      </c>
      <c r="M249" s="208">
        <v>2.29</v>
      </c>
      <c r="N249" s="194">
        <f t="shared" si="10"/>
        <v>512.16</v>
      </c>
      <c r="O249" s="193">
        <f t="shared" si="11"/>
        <v>-2.4029999999999632</v>
      </c>
      <c r="Q249" s="206"/>
      <c r="R249" s="208">
        <v>8.11</v>
      </c>
      <c r="S249" s="208">
        <v>0.09</v>
      </c>
      <c r="T249" s="208">
        <v>0.1</v>
      </c>
      <c r="U249" s="208">
        <v>0.05</v>
      </c>
      <c r="V249" s="194">
        <f t="shared" si="9"/>
        <v>8.35</v>
      </c>
    </row>
    <row r="250" spans="1:22" x14ac:dyDescent="0.2">
      <c r="A250" s="345" t="s">
        <v>244</v>
      </c>
      <c r="B250" s="345" t="s">
        <v>244</v>
      </c>
      <c r="C250" s="346">
        <v>44815.375011145836</v>
      </c>
      <c r="D250" s="208">
        <v>527.54999999999995</v>
      </c>
      <c r="E250" s="345" t="s">
        <v>245</v>
      </c>
      <c r="F250" s="345" t="s">
        <v>246</v>
      </c>
      <c r="G250" s="345" t="s">
        <v>255</v>
      </c>
      <c r="H250" s="205"/>
      <c r="J250" s="208">
        <v>517.67999999999995</v>
      </c>
      <c r="K250" s="208">
        <v>6.25</v>
      </c>
      <c r="L250" s="208">
        <v>3.86</v>
      </c>
      <c r="M250" s="208">
        <v>2.2400000000000002</v>
      </c>
      <c r="N250" s="194">
        <f t="shared" si="10"/>
        <v>530.03</v>
      </c>
      <c r="O250" s="193">
        <f t="shared" si="11"/>
        <v>-2.4800000000000182</v>
      </c>
      <c r="Q250" s="206"/>
      <c r="R250" s="208">
        <v>8.5</v>
      </c>
      <c r="S250" s="208">
        <v>0.1</v>
      </c>
      <c r="T250" s="208">
        <v>0.1</v>
      </c>
      <c r="U250" s="208">
        <v>0.05</v>
      </c>
      <c r="V250" s="194">
        <f t="shared" si="9"/>
        <v>8.75</v>
      </c>
    </row>
    <row r="251" spans="1:22" x14ac:dyDescent="0.2">
      <c r="A251" s="345" t="s">
        <v>244</v>
      </c>
      <c r="B251" s="345" t="s">
        <v>244</v>
      </c>
      <c r="C251" s="346">
        <v>44815.4166778125</v>
      </c>
      <c r="D251" s="208">
        <v>555.66800000000001</v>
      </c>
      <c r="E251" s="345" t="s">
        <v>245</v>
      </c>
      <c r="F251" s="345" t="s">
        <v>246</v>
      </c>
      <c r="G251" s="345" t="s">
        <v>255</v>
      </c>
      <c r="H251" s="205"/>
      <c r="J251" s="208">
        <v>545.13</v>
      </c>
      <c r="K251" s="208">
        <v>6.83</v>
      </c>
      <c r="L251" s="208">
        <v>3.87</v>
      </c>
      <c r="M251" s="208">
        <v>2.11</v>
      </c>
      <c r="N251" s="194">
        <f t="shared" si="10"/>
        <v>557.94000000000005</v>
      </c>
      <c r="O251" s="193">
        <f t="shared" si="11"/>
        <v>-2.2720000000000482</v>
      </c>
      <c r="Q251" s="206"/>
      <c r="R251" s="208">
        <v>8.68</v>
      </c>
      <c r="S251" s="208">
        <v>0.11</v>
      </c>
      <c r="T251" s="208">
        <v>0.09</v>
      </c>
      <c r="U251" s="208">
        <v>0.05</v>
      </c>
      <c r="V251" s="194">
        <f t="shared" si="9"/>
        <v>8.93</v>
      </c>
    </row>
    <row r="252" spans="1:22" x14ac:dyDescent="0.2">
      <c r="A252" s="345" t="s">
        <v>244</v>
      </c>
      <c r="B252" s="345" t="s">
        <v>244</v>
      </c>
      <c r="C252" s="346">
        <v>44815.458344479164</v>
      </c>
      <c r="D252" s="208">
        <v>585.19600000000003</v>
      </c>
      <c r="E252" s="345" t="s">
        <v>245</v>
      </c>
      <c r="F252" s="345" t="s">
        <v>246</v>
      </c>
      <c r="G252" s="345" t="s">
        <v>255</v>
      </c>
      <c r="H252" s="205"/>
      <c r="J252" s="208">
        <v>575.48</v>
      </c>
      <c r="K252" s="208">
        <v>7.16</v>
      </c>
      <c r="L252" s="208">
        <v>3.88</v>
      </c>
      <c r="M252" s="208">
        <v>1.97</v>
      </c>
      <c r="N252" s="194">
        <f t="shared" si="10"/>
        <v>588.49</v>
      </c>
      <c r="O252" s="193">
        <f t="shared" si="11"/>
        <v>-3.2939999999999827</v>
      </c>
      <c r="Q252" s="206"/>
      <c r="R252" s="208">
        <v>9.09</v>
      </c>
      <c r="S252" s="208">
        <v>0.11</v>
      </c>
      <c r="T252" s="208">
        <v>0.09</v>
      </c>
      <c r="U252" s="208">
        <v>0.04</v>
      </c>
      <c r="V252" s="194">
        <f t="shared" si="9"/>
        <v>9.3299999999999983</v>
      </c>
    </row>
    <row r="253" spans="1:22" x14ac:dyDescent="0.2">
      <c r="A253" s="345" t="s">
        <v>244</v>
      </c>
      <c r="B253" s="345" t="s">
        <v>244</v>
      </c>
      <c r="C253" s="346">
        <v>44815.500011145836</v>
      </c>
      <c r="D253" s="208">
        <v>615.55999999999995</v>
      </c>
      <c r="E253" s="345" t="s">
        <v>245</v>
      </c>
      <c r="F253" s="345" t="s">
        <v>246</v>
      </c>
      <c r="G253" s="345" t="s">
        <v>255</v>
      </c>
      <c r="H253" s="205"/>
      <c r="J253" s="208">
        <v>604.36</v>
      </c>
      <c r="K253" s="208">
        <v>7.48</v>
      </c>
      <c r="L253" s="208">
        <v>3.89</v>
      </c>
      <c r="M253" s="208">
        <v>2.02</v>
      </c>
      <c r="N253" s="194">
        <f t="shared" si="10"/>
        <v>617.75</v>
      </c>
      <c r="O253" s="193">
        <f t="shared" si="11"/>
        <v>-2.1900000000000546</v>
      </c>
      <c r="Q253" s="206"/>
      <c r="R253" s="208">
        <v>9.76</v>
      </c>
      <c r="S253" s="208">
        <v>0.12</v>
      </c>
      <c r="T253" s="208">
        <v>0.09</v>
      </c>
      <c r="U253" s="208">
        <v>0.04</v>
      </c>
      <c r="V253" s="194">
        <f t="shared" si="9"/>
        <v>10.009999999999998</v>
      </c>
    </row>
    <row r="254" spans="1:22" x14ac:dyDescent="0.2">
      <c r="A254" s="345" t="s">
        <v>244</v>
      </c>
      <c r="B254" s="345" t="s">
        <v>244</v>
      </c>
      <c r="C254" s="346">
        <v>44815.5416778125</v>
      </c>
      <c r="D254" s="208">
        <v>660.50400000000002</v>
      </c>
      <c r="E254" s="345" t="s">
        <v>245</v>
      </c>
      <c r="F254" s="345" t="s">
        <v>246</v>
      </c>
      <c r="G254" s="345" t="s">
        <v>255</v>
      </c>
      <c r="H254" s="205"/>
      <c r="J254" s="208">
        <v>648.64</v>
      </c>
      <c r="K254" s="208">
        <v>8.0299999999999994</v>
      </c>
      <c r="L254" s="208">
        <v>3.88</v>
      </c>
      <c r="M254" s="208">
        <v>2.15</v>
      </c>
      <c r="N254" s="194">
        <f t="shared" si="10"/>
        <v>662.69999999999993</v>
      </c>
      <c r="O254" s="193">
        <f t="shared" si="11"/>
        <v>-2.1959999999999127</v>
      </c>
      <c r="Q254" s="206"/>
      <c r="R254" s="208">
        <v>11.34</v>
      </c>
      <c r="S254" s="208">
        <v>0.14000000000000001</v>
      </c>
      <c r="T254" s="208">
        <v>0.1</v>
      </c>
      <c r="U254" s="208">
        <v>0.05</v>
      </c>
      <c r="V254" s="194">
        <f t="shared" si="9"/>
        <v>11.63</v>
      </c>
    </row>
    <row r="255" spans="1:22" x14ac:dyDescent="0.2">
      <c r="A255" s="345" t="s">
        <v>244</v>
      </c>
      <c r="B255" s="345" t="s">
        <v>244</v>
      </c>
      <c r="C255" s="346">
        <v>44815.583344479164</v>
      </c>
      <c r="D255" s="208">
        <v>700.24099999999999</v>
      </c>
      <c r="E255" s="345" t="s">
        <v>245</v>
      </c>
      <c r="F255" s="345" t="s">
        <v>246</v>
      </c>
      <c r="G255" s="345" t="s">
        <v>255</v>
      </c>
      <c r="H255" s="205"/>
      <c r="J255" s="208">
        <v>689.66</v>
      </c>
      <c r="K255" s="208">
        <v>8.4600000000000009</v>
      </c>
      <c r="L255" s="208">
        <v>3.86</v>
      </c>
      <c r="M255" s="208">
        <v>2.14</v>
      </c>
      <c r="N255" s="194">
        <f t="shared" si="10"/>
        <v>704.12</v>
      </c>
      <c r="O255" s="193">
        <f t="shared" si="11"/>
        <v>-3.8790000000000191</v>
      </c>
      <c r="Q255" s="206"/>
      <c r="R255" s="208">
        <v>12.74</v>
      </c>
      <c r="S255" s="208">
        <v>0.16</v>
      </c>
      <c r="T255" s="208">
        <v>0.1</v>
      </c>
      <c r="U255" s="208">
        <v>0.05</v>
      </c>
      <c r="V255" s="194">
        <f t="shared" si="9"/>
        <v>13.05</v>
      </c>
    </row>
    <row r="256" spans="1:22" x14ac:dyDescent="0.2">
      <c r="A256" s="345" t="s">
        <v>244</v>
      </c>
      <c r="B256" s="345" t="s">
        <v>244</v>
      </c>
      <c r="C256" s="346">
        <v>44815.625011145836</v>
      </c>
      <c r="D256" s="208">
        <v>724.59900000000005</v>
      </c>
      <c r="E256" s="345" t="s">
        <v>245</v>
      </c>
      <c r="F256" s="345" t="s">
        <v>246</v>
      </c>
      <c r="G256" s="345" t="s">
        <v>255</v>
      </c>
      <c r="H256" s="205"/>
      <c r="J256" s="208">
        <v>713.79</v>
      </c>
      <c r="K256" s="208">
        <v>8.91</v>
      </c>
      <c r="L256" s="208">
        <v>3.85</v>
      </c>
      <c r="M256" s="208">
        <v>2.13</v>
      </c>
      <c r="N256" s="194">
        <f t="shared" si="10"/>
        <v>728.68</v>
      </c>
      <c r="O256" s="193">
        <f t="shared" si="11"/>
        <v>-4.0809999999999036</v>
      </c>
      <c r="Q256" s="206"/>
      <c r="R256" s="208">
        <v>14.22</v>
      </c>
      <c r="S256" s="208">
        <v>0.18</v>
      </c>
      <c r="T256" s="208">
        <v>0.11</v>
      </c>
      <c r="U256" s="208">
        <v>0.06</v>
      </c>
      <c r="V256" s="194">
        <f t="shared" si="9"/>
        <v>14.57</v>
      </c>
    </row>
    <row r="257" spans="1:22" x14ac:dyDescent="0.2">
      <c r="A257" s="345" t="s">
        <v>244</v>
      </c>
      <c r="B257" s="345" t="s">
        <v>244</v>
      </c>
      <c r="C257" s="346">
        <v>44815.6666778125</v>
      </c>
      <c r="D257" s="208">
        <v>742.20899999999995</v>
      </c>
      <c r="E257" s="345" t="s">
        <v>245</v>
      </c>
      <c r="F257" s="345" t="s">
        <v>246</v>
      </c>
      <c r="G257" s="345" t="s">
        <v>255</v>
      </c>
      <c r="H257" s="205"/>
      <c r="I257" s="180"/>
      <c r="J257" s="208">
        <v>730.29</v>
      </c>
      <c r="K257" s="208">
        <v>9.06</v>
      </c>
      <c r="L257" s="208">
        <v>4.33</v>
      </c>
      <c r="M257" s="208">
        <v>2.12</v>
      </c>
      <c r="N257" s="194">
        <f t="shared" si="10"/>
        <v>745.8</v>
      </c>
      <c r="O257" s="193">
        <f t="shared" si="11"/>
        <v>-3.5910000000000082</v>
      </c>
      <c r="Q257" s="206"/>
      <c r="R257" s="208">
        <v>14.91</v>
      </c>
      <c r="S257" s="208">
        <v>0.18</v>
      </c>
      <c r="T257" s="208">
        <v>0.12</v>
      </c>
      <c r="U257" s="208">
        <v>0.06</v>
      </c>
      <c r="V257" s="194">
        <f t="shared" si="9"/>
        <v>15.27</v>
      </c>
    </row>
    <row r="258" spans="1:22" x14ac:dyDescent="0.2">
      <c r="A258" s="345" t="s">
        <v>244</v>
      </c>
      <c r="B258" s="345" t="s">
        <v>244</v>
      </c>
      <c r="C258" s="346">
        <v>44815.708344479164</v>
      </c>
      <c r="D258" s="208">
        <v>738.86099999999999</v>
      </c>
      <c r="E258" s="345" t="s">
        <v>245</v>
      </c>
      <c r="F258" s="345" t="s">
        <v>246</v>
      </c>
      <c r="G258" s="345" t="s">
        <v>255</v>
      </c>
      <c r="H258" s="205"/>
      <c r="I258" s="180"/>
      <c r="J258" s="208">
        <v>724.79</v>
      </c>
      <c r="K258" s="208">
        <v>9.43</v>
      </c>
      <c r="L258" s="208">
        <v>4.99</v>
      </c>
      <c r="M258" s="208">
        <v>2.11</v>
      </c>
      <c r="N258" s="194">
        <f t="shared" si="10"/>
        <v>741.31999999999994</v>
      </c>
      <c r="O258" s="193">
        <f t="shared" si="11"/>
        <v>-2.4589999999999463</v>
      </c>
      <c r="Q258" s="206"/>
      <c r="R258" s="208">
        <v>14.51</v>
      </c>
      <c r="S258" s="208">
        <v>0.19</v>
      </c>
      <c r="T258" s="208">
        <v>0.14000000000000001</v>
      </c>
      <c r="U258" s="208">
        <v>0.06</v>
      </c>
      <c r="V258" s="194">
        <f t="shared" ref="V258:V321" si="12">SUM(R258:U258)</f>
        <v>14.9</v>
      </c>
    </row>
    <row r="259" spans="1:22" x14ac:dyDescent="0.2">
      <c r="A259" s="345" t="s">
        <v>244</v>
      </c>
      <c r="B259" s="345" t="s">
        <v>244</v>
      </c>
      <c r="C259" s="346">
        <v>44815.750011145836</v>
      </c>
      <c r="D259" s="208">
        <v>725.774</v>
      </c>
      <c r="E259" s="345" t="s">
        <v>245</v>
      </c>
      <c r="F259" s="345" t="s">
        <v>246</v>
      </c>
      <c r="G259" s="345" t="s">
        <v>255</v>
      </c>
      <c r="H259" s="205"/>
      <c r="I259" s="180"/>
      <c r="J259" s="208">
        <v>712.15</v>
      </c>
      <c r="K259" s="208">
        <v>9.41</v>
      </c>
      <c r="L259" s="208">
        <v>4.96</v>
      </c>
      <c r="M259" s="208">
        <v>2.1</v>
      </c>
      <c r="N259" s="194">
        <f t="shared" ref="N259:N322" si="13">SUM(J259:M259)</f>
        <v>728.62</v>
      </c>
      <c r="O259" s="193">
        <f t="shared" ref="O259:O322" si="14">D259-N259</f>
        <v>-2.8460000000000036</v>
      </c>
      <c r="Q259" s="206"/>
      <c r="R259" s="208">
        <v>14.71</v>
      </c>
      <c r="S259" s="208">
        <v>0.19</v>
      </c>
      <c r="T259" s="208">
        <v>0.14000000000000001</v>
      </c>
      <c r="U259" s="208">
        <v>0.06</v>
      </c>
      <c r="V259" s="194">
        <f t="shared" si="12"/>
        <v>15.100000000000001</v>
      </c>
    </row>
    <row r="260" spans="1:22" x14ac:dyDescent="0.2">
      <c r="A260" s="345" t="s">
        <v>244</v>
      </c>
      <c r="B260" s="345" t="s">
        <v>244</v>
      </c>
      <c r="C260" s="346">
        <v>44815.7916778125</v>
      </c>
      <c r="D260" s="208">
        <v>703.31600000000003</v>
      </c>
      <c r="E260" s="345" t="s">
        <v>245</v>
      </c>
      <c r="F260" s="345" t="s">
        <v>246</v>
      </c>
      <c r="G260" s="345" t="s">
        <v>255</v>
      </c>
      <c r="H260" s="205"/>
      <c r="J260" s="208">
        <v>690.01</v>
      </c>
      <c r="K260" s="208">
        <v>9.1300000000000008</v>
      </c>
      <c r="L260" s="208">
        <v>4.96</v>
      </c>
      <c r="M260" s="208">
        <v>2.09</v>
      </c>
      <c r="N260" s="194">
        <f t="shared" si="13"/>
        <v>706.19</v>
      </c>
      <c r="O260" s="193">
        <f t="shared" si="14"/>
        <v>-2.8740000000000236</v>
      </c>
      <c r="Q260" s="206"/>
      <c r="R260" s="208">
        <v>13.42</v>
      </c>
      <c r="S260" s="208">
        <v>0.18</v>
      </c>
      <c r="T260" s="208">
        <v>0.14000000000000001</v>
      </c>
      <c r="U260" s="208">
        <v>0.05</v>
      </c>
      <c r="V260" s="194">
        <f t="shared" si="12"/>
        <v>13.790000000000001</v>
      </c>
    </row>
    <row r="261" spans="1:22" x14ac:dyDescent="0.2">
      <c r="A261" s="345" t="s">
        <v>244</v>
      </c>
      <c r="B261" s="345" t="s">
        <v>244</v>
      </c>
      <c r="C261" s="346">
        <v>44815.833344479164</v>
      </c>
      <c r="D261" s="208">
        <v>686.476</v>
      </c>
      <c r="E261" s="345" t="s">
        <v>245</v>
      </c>
      <c r="F261" s="345" t="s">
        <v>246</v>
      </c>
      <c r="G261" s="345" t="s">
        <v>255</v>
      </c>
      <c r="H261" s="205"/>
      <c r="J261" s="208">
        <v>673.46</v>
      </c>
      <c r="K261" s="208">
        <v>8.83</v>
      </c>
      <c r="L261" s="208">
        <v>4.8899999999999997</v>
      </c>
      <c r="M261" s="208">
        <v>2.11</v>
      </c>
      <c r="N261" s="194">
        <f t="shared" si="13"/>
        <v>689.29000000000008</v>
      </c>
      <c r="O261" s="193">
        <f t="shared" si="14"/>
        <v>-2.8140000000000782</v>
      </c>
      <c r="Q261" s="206"/>
      <c r="R261" s="208">
        <v>13.42</v>
      </c>
      <c r="S261" s="208">
        <v>0.18</v>
      </c>
      <c r="T261" s="208">
        <v>0.14000000000000001</v>
      </c>
      <c r="U261" s="208">
        <v>0.06</v>
      </c>
      <c r="V261" s="194">
        <f t="shared" si="12"/>
        <v>13.8</v>
      </c>
    </row>
    <row r="262" spans="1:22" x14ac:dyDescent="0.2">
      <c r="A262" s="345" t="s">
        <v>244</v>
      </c>
      <c r="B262" s="345" t="s">
        <v>244</v>
      </c>
      <c r="C262" s="346">
        <v>44815.875011145836</v>
      </c>
      <c r="D262" s="208">
        <v>682.11500000000001</v>
      </c>
      <c r="E262" s="345" t="s">
        <v>245</v>
      </c>
      <c r="F262" s="345" t="s">
        <v>246</v>
      </c>
      <c r="G262" s="345" t="s">
        <v>255</v>
      </c>
      <c r="H262" s="205"/>
      <c r="J262" s="208">
        <v>669.51</v>
      </c>
      <c r="K262" s="208">
        <v>8.93</v>
      </c>
      <c r="L262" s="208">
        <v>4.91</v>
      </c>
      <c r="M262" s="208">
        <v>2.13</v>
      </c>
      <c r="N262" s="194">
        <f t="shared" si="13"/>
        <v>685.4799999999999</v>
      </c>
      <c r="O262" s="193">
        <f t="shared" si="14"/>
        <v>-3.3649999999998954</v>
      </c>
      <c r="Q262" s="206"/>
      <c r="R262" s="208">
        <v>12.53</v>
      </c>
      <c r="S262" s="208">
        <v>0.17</v>
      </c>
      <c r="T262" s="208">
        <v>0.13</v>
      </c>
      <c r="U262" s="208">
        <v>0.05</v>
      </c>
      <c r="V262" s="194">
        <f t="shared" si="12"/>
        <v>12.88</v>
      </c>
    </row>
    <row r="263" spans="1:22" x14ac:dyDescent="0.2">
      <c r="A263" s="345" t="s">
        <v>244</v>
      </c>
      <c r="B263" s="345" t="s">
        <v>244</v>
      </c>
      <c r="C263" s="346">
        <v>44815.9166778125</v>
      </c>
      <c r="D263" s="208">
        <v>651.73199999999997</v>
      </c>
      <c r="E263" s="345" t="s">
        <v>245</v>
      </c>
      <c r="F263" s="345" t="s">
        <v>246</v>
      </c>
      <c r="G263" s="345" t="s">
        <v>255</v>
      </c>
      <c r="H263" s="205"/>
      <c r="J263" s="208">
        <v>641.1</v>
      </c>
      <c r="K263" s="208">
        <v>8.19</v>
      </c>
      <c r="L263" s="208">
        <v>4.92</v>
      </c>
      <c r="M263" s="208">
        <v>2.21</v>
      </c>
      <c r="N263" s="194">
        <f t="shared" si="13"/>
        <v>656.42000000000007</v>
      </c>
      <c r="O263" s="193">
        <f t="shared" si="14"/>
        <v>-4.6880000000001019</v>
      </c>
      <c r="Q263" s="206"/>
      <c r="R263" s="208">
        <v>11.95</v>
      </c>
      <c r="S263" s="208">
        <v>0.15</v>
      </c>
      <c r="T263" s="208">
        <v>0.13</v>
      </c>
      <c r="U263" s="208">
        <v>0.06</v>
      </c>
      <c r="V263" s="194">
        <f t="shared" si="12"/>
        <v>12.290000000000001</v>
      </c>
    </row>
    <row r="264" spans="1:22" x14ac:dyDescent="0.2">
      <c r="A264" s="345" t="s">
        <v>244</v>
      </c>
      <c r="B264" s="345" t="s">
        <v>244</v>
      </c>
      <c r="C264" s="346">
        <v>44815.958344479164</v>
      </c>
      <c r="D264" s="208">
        <v>610.91800000000001</v>
      </c>
      <c r="E264" s="345" t="s">
        <v>245</v>
      </c>
      <c r="F264" s="345" t="s">
        <v>246</v>
      </c>
      <c r="G264" s="345" t="s">
        <v>255</v>
      </c>
      <c r="H264" s="205"/>
      <c r="J264" s="208">
        <v>601.16</v>
      </c>
      <c r="K264" s="208">
        <v>7.43</v>
      </c>
      <c r="L264" s="208">
        <v>5</v>
      </c>
      <c r="M264" s="208">
        <v>2.23</v>
      </c>
      <c r="N264" s="194">
        <f t="shared" si="13"/>
        <v>615.81999999999994</v>
      </c>
      <c r="O264" s="193">
        <f t="shared" si="14"/>
        <v>-4.90199999999993</v>
      </c>
      <c r="Q264" s="206"/>
      <c r="R264" s="208">
        <v>11.26</v>
      </c>
      <c r="S264" s="208">
        <v>0.14000000000000001</v>
      </c>
      <c r="T264" s="208">
        <v>0.14000000000000001</v>
      </c>
      <c r="U264" s="208">
        <v>0.06</v>
      </c>
      <c r="V264" s="194">
        <f t="shared" si="12"/>
        <v>11.600000000000001</v>
      </c>
    </row>
    <row r="265" spans="1:22" x14ac:dyDescent="0.2">
      <c r="A265" s="345" t="s">
        <v>244</v>
      </c>
      <c r="B265" s="345" t="s">
        <v>244</v>
      </c>
      <c r="C265" s="346">
        <v>44816.000011145836</v>
      </c>
      <c r="D265" s="208">
        <v>579.37400000000002</v>
      </c>
      <c r="E265" s="345" t="s">
        <v>245</v>
      </c>
      <c r="F265" s="345" t="s">
        <v>246</v>
      </c>
      <c r="G265" s="345" t="s">
        <v>255</v>
      </c>
      <c r="H265" s="205"/>
      <c r="J265" s="208">
        <v>568.5</v>
      </c>
      <c r="K265" s="208">
        <v>6.77</v>
      </c>
      <c r="L265" s="208">
        <v>5.07</v>
      </c>
      <c r="M265" s="208">
        <v>2.27</v>
      </c>
      <c r="N265" s="194">
        <f t="shared" si="13"/>
        <v>582.61</v>
      </c>
      <c r="O265" s="193">
        <f t="shared" si="14"/>
        <v>-3.23599999999999</v>
      </c>
      <c r="Q265" s="206"/>
      <c r="R265" s="208">
        <v>10.87</v>
      </c>
      <c r="S265" s="208">
        <v>0.13</v>
      </c>
      <c r="T265" s="208">
        <v>0.15</v>
      </c>
      <c r="U265" s="208">
        <v>0.06</v>
      </c>
      <c r="V265" s="194">
        <f t="shared" si="12"/>
        <v>11.21</v>
      </c>
    </row>
    <row r="266" spans="1:22" x14ac:dyDescent="0.2">
      <c r="A266" s="345" t="s">
        <v>244</v>
      </c>
      <c r="B266" s="345" t="s">
        <v>244</v>
      </c>
      <c r="C266" s="346">
        <v>44816.0416778125</v>
      </c>
      <c r="D266" s="208">
        <v>552.08600000000001</v>
      </c>
      <c r="E266" s="345" t="s">
        <v>245</v>
      </c>
      <c r="F266" s="345" t="s">
        <v>246</v>
      </c>
      <c r="G266" s="345" t="s">
        <v>255</v>
      </c>
      <c r="H266" s="205"/>
      <c r="J266" s="208">
        <v>539.70000000000005</v>
      </c>
      <c r="K266" s="208">
        <v>6.2</v>
      </c>
      <c r="L266" s="208">
        <v>5</v>
      </c>
      <c r="M266" s="208">
        <v>2.21</v>
      </c>
      <c r="N266" s="194">
        <f t="shared" si="13"/>
        <v>553.11000000000013</v>
      </c>
      <c r="O266" s="193">
        <f t="shared" si="14"/>
        <v>-1.0240000000001146</v>
      </c>
      <c r="Q266" s="206"/>
      <c r="R266" s="208">
        <v>10.97</v>
      </c>
      <c r="S266" s="208">
        <v>0.13</v>
      </c>
      <c r="T266" s="208">
        <v>0.16</v>
      </c>
      <c r="U266" s="208">
        <v>0.06</v>
      </c>
      <c r="V266" s="194">
        <f t="shared" si="12"/>
        <v>11.320000000000002</v>
      </c>
    </row>
    <row r="267" spans="1:22" x14ac:dyDescent="0.2">
      <c r="A267" s="345" t="s">
        <v>244</v>
      </c>
      <c r="B267" s="345" t="s">
        <v>244</v>
      </c>
      <c r="C267" s="346">
        <v>44816.083344479164</v>
      </c>
      <c r="D267" s="208">
        <v>539.51700000000005</v>
      </c>
      <c r="E267" s="345" t="s">
        <v>245</v>
      </c>
      <c r="F267" s="345" t="s">
        <v>246</v>
      </c>
      <c r="G267" s="345" t="s">
        <v>255</v>
      </c>
      <c r="H267" s="205"/>
      <c r="J267" s="208">
        <v>526.14</v>
      </c>
      <c r="K267" s="208">
        <v>5.84</v>
      </c>
      <c r="L267" s="208">
        <v>4.99</v>
      </c>
      <c r="M267" s="208">
        <v>2.23</v>
      </c>
      <c r="N267" s="194">
        <f t="shared" si="13"/>
        <v>539.20000000000005</v>
      </c>
      <c r="O267" s="193">
        <f t="shared" si="14"/>
        <v>0.31700000000000728</v>
      </c>
      <c r="Q267" s="206"/>
      <c r="R267" s="208">
        <v>10.88</v>
      </c>
      <c r="S267" s="208">
        <v>0.12</v>
      </c>
      <c r="T267" s="208">
        <v>0.16</v>
      </c>
      <c r="U267" s="208">
        <v>7.0000000000000007E-2</v>
      </c>
      <c r="V267" s="194">
        <f t="shared" si="12"/>
        <v>11.23</v>
      </c>
    </row>
    <row r="268" spans="1:22" x14ac:dyDescent="0.2">
      <c r="A268" s="345" t="s">
        <v>244</v>
      </c>
      <c r="B268" s="345" t="s">
        <v>244</v>
      </c>
      <c r="C268" s="346">
        <v>44816.125011145836</v>
      </c>
      <c r="D268" s="208">
        <v>525.40200000000004</v>
      </c>
      <c r="E268" s="345" t="s">
        <v>245</v>
      </c>
      <c r="F268" s="345" t="s">
        <v>246</v>
      </c>
      <c r="G268" s="345" t="s">
        <v>255</v>
      </c>
      <c r="H268" s="205"/>
      <c r="J268" s="208">
        <v>512.12</v>
      </c>
      <c r="K268" s="208">
        <v>5.61</v>
      </c>
      <c r="L268" s="208">
        <v>5.01</v>
      </c>
      <c r="M268" s="208">
        <v>2.2400000000000002</v>
      </c>
      <c r="N268" s="194">
        <f t="shared" si="13"/>
        <v>524.98</v>
      </c>
      <c r="O268" s="193">
        <f t="shared" si="14"/>
        <v>0.42200000000002547</v>
      </c>
      <c r="Q268" s="206"/>
      <c r="R268" s="208">
        <v>10.78</v>
      </c>
      <c r="S268" s="208">
        <v>0.12</v>
      </c>
      <c r="T268" s="208">
        <v>0.17</v>
      </c>
      <c r="U268" s="208">
        <v>7.0000000000000007E-2</v>
      </c>
      <c r="V268" s="194">
        <f t="shared" si="12"/>
        <v>11.139999999999999</v>
      </c>
    </row>
    <row r="269" spans="1:22" x14ac:dyDescent="0.2">
      <c r="A269" s="345" t="s">
        <v>244</v>
      </c>
      <c r="B269" s="345" t="s">
        <v>244</v>
      </c>
      <c r="C269" s="346">
        <v>44816.1666778125</v>
      </c>
      <c r="D269" s="208">
        <v>516.19399999999996</v>
      </c>
      <c r="E269" s="345" t="s">
        <v>245</v>
      </c>
      <c r="F269" s="345" t="s">
        <v>246</v>
      </c>
      <c r="G269" s="345" t="s">
        <v>255</v>
      </c>
      <c r="H269" s="205"/>
      <c r="J269" s="208">
        <v>503.12</v>
      </c>
      <c r="K269" s="208">
        <v>6.19</v>
      </c>
      <c r="L269" s="208">
        <v>5.0199999999999996</v>
      </c>
      <c r="M269" s="208">
        <v>2.25</v>
      </c>
      <c r="N269" s="194">
        <f t="shared" si="13"/>
        <v>516.58000000000004</v>
      </c>
      <c r="O269" s="193">
        <f t="shared" si="14"/>
        <v>-0.38600000000008095</v>
      </c>
      <c r="Q269" s="206"/>
      <c r="R269" s="208">
        <v>10.37</v>
      </c>
      <c r="S269" s="208">
        <v>0.13</v>
      </c>
      <c r="T269" s="208">
        <v>0.16</v>
      </c>
      <c r="U269" s="208">
        <v>7.0000000000000007E-2</v>
      </c>
      <c r="V269" s="194">
        <f t="shared" si="12"/>
        <v>10.73</v>
      </c>
    </row>
    <row r="270" spans="1:22" x14ac:dyDescent="0.2">
      <c r="A270" s="345" t="s">
        <v>244</v>
      </c>
      <c r="B270" s="345" t="s">
        <v>244</v>
      </c>
      <c r="C270" s="346">
        <v>44816.208344479164</v>
      </c>
      <c r="D270" s="208">
        <v>519.52200000000005</v>
      </c>
      <c r="E270" s="345" t="s">
        <v>245</v>
      </c>
      <c r="F270" s="345" t="s">
        <v>246</v>
      </c>
      <c r="G270" s="345" t="s">
        <v>255</v>
      </c>
      <c r="H270" s="205"/>
      <c r="J270" s="208">
        <v>505.36</v>
      </c>
      <c r="K270" s="208">
        <v>6.09</v>
      </c>
      <c r="L270" s="208">
        <v>5.0599999999999996</v>
      </c>
      <c r="M270" s="208">
        <v>2.23</v>
      </c>
      <c r="N270" s="194">
        <f t="shared" si="13"/>
        <v>518.74</v>
      </c>
      <c r="O270" s="193">
        <f t="shared" si="14"/>
        <v>0.78200000000003911</v>
      </c>
      <c r="Q270" s="206"/>
      <c r="R270" s="208">
        <v>10.67</v>
      </c>
      <c r="S270" s="208">
        <v>0.13</v>
      </c>
      <c r="T270" s="208">
        <v>0.17</v>
      </c>
      <c r="U270" s="208">
        <v>7.0000000000000007E-2</v>
      </c>
      <c r="V270" s="194">
        <f t="shared" si="12"/>
        <v>11.040000000000001</v>
      </c>
    </row>
    <row r="271" spans="1:22" x14ac:dyDescent="0.2">
      <c r="A271" s="345" t="s">
        <v>244</v>
      </c>
      <c r="B271" s="345" t="s">
        <v>244</v>
      </c>
      <c r="C271" s="346">
        <v>44816.250011145836</v>
      </c>
      <c r="D271" s="208">
        <v>538.875</v>
      </c>
      <c r="E271" s="345" t="s">
        <v>245</v>
      </c>
      <c r="F271" s="345" t="s">
        <v>246</v>
      </c>
      <c r="G271" s="345" t="s">
        <v>255</v>
      </c>
      <c r="H271" s="205"/>
      <c r="J271" s="208">
        <v>523.89</v>
      </c>
      <c r="K271" s="208">
        <v>6.61</v>
      </c>
      <c r="L271" s="208">
        <v>5</v>
      </c>
      <c r="M271" s="208">
        <v>2.31</v>
      </c>
      <c r="N271" s="194">
        <f t="shared" si="13"/>
        <v>537.80999999999995</v>
      </c>
      <c r="O271" s="193">
        <f t="shared" si="14"/>
        <v>1.0650000000000546</v>
      </c>
      <c r="Q271" s="206"/>
      <c r="R271" s="208">
        <v>11.16</v>
      </c>
      <c r="S271" s="208">
        <v>0.14000000000000001</v>
      </c>
      <c r="T271" s="208">
        <v>0.17</v>
      </c>
      <c r="U271" s="208">
        <v>7.0000000000000007E-2</v>
      </c>
      <c r="V271" s="194">
        <f t="shared" si="12"/>
        <v>11.540000000000001</v>
      </c>
    </row>
    <row r="272" spans="1:22" x14ac:dyDescent="0.2">
      <c r="A272" s="345" t="s">
        <v>244</v>
      </c>
      <c r="B272" s="345" t="s">
        <v>244</v>
      </c>
      <c r="C272" s="346">
        <v>44816.2916778125</v>
      </c>
      <c r="D272" s="208">
        <v>580.94899999999996</v>
      </c>
      <c r="E272" s="345" t="s">
        <v>245</v>
      </c>
      <c r="F272" s="345" t="s">
        <v>246</v>
      </c>
      <c r="G272" s="345" t="s">
        <v>255</v>
      </c>
      <c r="H272" s="205"/>
      <c r="J272" s="208">
        <v>564.9</v>
      </c>
      <c r="K272" s="208">
        <v>7.6</v>
      </c>
      <c r="L272" s="208">
        <v>4.99</v>
      </c>
      <c r="M272" s="208">
        <v>2.38</v>
      </c>
      <c r="N272" s="194">
        <f t="shared" si="13"/>
        <v>579.87</v>
      </c>
      <c r="O272" s="193">
        <f t="shared" si="14"/>
        <v>1.0789999999999509</v>
      </c>
      <c r="Q272" s="206"/>
      <c r="R272" s="208">
        <v>11.15</v>
      </c>
      <c r="S272" s="208">
        <v>0.15</v>
      </c>
      <c r="T272" s="208">
        <v>0.15</v>
      </c>
      <c r="U272" s="208">
        <v>7.0000000000000007E-2</v>
      </c>
      <c r="V272" s="194">
        <f t="shared" si="12"/>
        <v>11.520000000000001</v>
      </c>
    </row>
    <row r="273" spans="1:22" x14ac:dyDescent="0.2">
      <c r="A273" s="345" t="s">
        <v>244</v>
      </c>
      <c r="B273" s="345" t="s">
        <v>244</v>
      </c>
      <c r="C273" s="346">
        <v>44816.333344479164</v>
      </c>
      <c r="D273" s="208">
        <v>603.625</v>
      </c>
      <c r="E273" s="345" t="s">
        <v>245</v>
      </c>
      <c r="F273" s="345" t="s">
        <v>246</v>
      </c>
      <c r="G273" s="345" t="s">
        <v>255</v>
      </c>
      <c r="H273" s="205"/>
      <c r="J273" s="208">
        <v>587.05999999999995</v>
      </c>
      <c r="K273" s="208">
        <v>7.88</v>
      </c>
      <c r="L273" s="208">
        <v>5.0199999999999996</v>
      </c>
      <c r="M273" s="208">
        <v>2.2599999999999998</v>
      </c>
      <c r="N273" s="194">
        <f t="shared" si="13"/>
        <v>602.21999999999991</v>
      </c>
      <c r="O273" s="193">
        <f t="shared" si="14"/>
        <v>1.4050000000000864</v>
      </c>
      <c r="Q273" s="206"/>
      <c r="R273" s="208">
        <v>10.76</v>
      </c>
      <c r="S273" s="208">
        <v>0.14000000000000001</v>
      </c>
      <c r="T273" s="208">
        <v>0.14000000000000001</v>
      </c>
      <c r="U273" s="208">
        <v>0.06</v>
      </c>
      <c r="V273" s="194">
        <f t="shared" si="12"/>
        <v>11.100000000000001</v>
      </c>
    </row>
    <row r="274" spans="1:22" x14ac:dyDescent="0.2">
      <c r="A274" s="345" t="s">
        <v>244</v>
      </c>
      <c r="B274" s="345" t="s">
        <v>244</v>
      </c>
      <c r="C274" s="346">
        <v>44816.375011145836</v>
      </c>
      <c r="D274" s="208">
        <v>612.53599999999994</v>
      </c>
      <c r="E274" s="345" t="s">
        <v>245</v>
      </c>
      <c r="F274" s="345" t="s">
        <v>246</v>
      </c>
      <c r="G274" s="345" t="s">
        <v>255</v>
      </c>
      <c r="H274" s="205"/>
      <c r="J274" s="208">
        <v>594.63</v>
      </c>
      <c r="K274" s="208">
        <v>8.67</v>
      </c>
      <c r="L274" s="208">
        <v>5.03</v>
      </c>
      <c r="M274" s="208">
        <v>2.21</v>
      </c>
      <c r="N274" s="194">
        <f t="shared" si="13"/>
        <v>610.54</v>
      </c>
      <c r="O274" s="193">
        <f t="shared" si="14"/>
        <v>1.9959999999999809</v>
      </c>
      <c r="Q274" s="206"/>
      <c r="R274" s="208">
        <v>11.24</v>
      </c>
      <c r="S274" s="208">
        <v>0.16</v>
      </c>
      <c r="T274" s="208">
        <v>0.14000000000000001</v>
      </c>
      <c r="U274" s="208">
        <v>0.06</v>
      </c>
      <c r="V274" s="194">
        <f t="shared" si="12"/>
        <v>11.600000000000001</v>
      </c>
    </row>
    <row r="275" spans="1:22" x14ac:dyDescent="0.2">
      <c r="A275" s="345" t="s">
        <v>244</v>
      </c>
      <c r="B275" s="345" t="s">
        <v>244</v>
      </c>
      <c r="C275" s="346">
        <v>44816.4166778125</v>
      </c>
      <c r="D275" s="208">
        <v>621.98400000000004</v>
      </c>
      <c r="E275" s="345" t="s">
        <v>245</v>
      </c>
      <c r="F275" s="345" t="s">
        <v>246</v>
      </c>
      <c r="G275" s="345" t="s">
        <v>255</v>
      </c>
      <c r="H275" s="205"/>
      <c r="J275" s="208">
        <v>604.89</v>
      </c>
      <c r="K275" s="208">
        <v>8.83</v>
      </c>
      <c r="L275" s="208">
        <v>5.05</v>
      </c>
      <c r="M275" s="208">
        <v>2.2200000000000002</v>
      </c>
      <c r="N275" s="194">
        <f t="shared" si="13"/>
        <v>620.99</v>
      </c>
      <c r="O275" s="193">
        <f t="shared" si="14"/>
        <v>0.99400000000002819</v>
      </c>
      <c r="Q275" s="206"/>
      <c r="R275" s="208">
        <v>11.83</v>
      </c>
      <c r="S275" s="208">
        <v>0.17</v>
      </c>
      <c r="T275" s="208">
        <v>0.15</v>
      </c>
      <c r="U275" s="208">
        <v>0.06</v>
      </c>
      <c r="V275" s="194">
        <f t="shared" si="12"/>
        <v>12.21</v>
      </c>
    </row>
    <row r="276" spans="1:22" x14ac:dyDescent="0.2">
      <c r="A276" s="345" t="s">
        <v>244</v>
      </c>
      <c r="B276" s="345" t="s">
        <v>244</v>
      </c>
      <c r="C276" s="346">
        <v>44816.458344479164</v>
      </c>
      <c r="D276" s="208">
        <v>630.46500000000003</v>
      </c>
      <c r="E276" s="345" t="s">
        <v>245</v>
      </c>
      <c r="F276" s="345" t="s">
        <v>246</v>
      </c>
      <c r="G276" s="345" t="s">
        <v>255</v>
      </c>
      <c r="H276" s="205"/>
      <c r="J276" s="208">
        <v>613.48</v>
      </c>
      <c r="K276" s="208">
        <v>9.25</v>
      </c>
      <c r="L276" s="208">
        <v>5.0599999999999996</v>
      </c>
      <c r="M276" s="208">
        <v>2.2400000000000002</v>
      </c>
      <c r="N276" s="194">
        <f t="shared" si="13"/>
        <v>630.03</v>
      </c>
      <c r="O276" s="193">
        <f t="shared" si="14"/>
        <v>0.43500000000005912</v>
      </c>
      <c r="Q276" s="206"/>
      <c r="R276" s="208">
        <v>11.53</v>
      </c>
      <c r="S276" s="208">
        <v>0.17</v>
      </c>
      <c r="T276" s="208">
        <v>0.14000000000000001</v>
      </c>
      <c r="U276" s="208">
        <v>0.06</v>
      </c>
      <c r="V276" s="194">
        <f t="shared" si="12"/>
        <v>11.9</v>
      </c>
    </row>
    <row r="277" spans="1:22" x14ac:dyDescent="0.2">
      <c r="A277" s="345" t="s">
        <v>244</v>
      </c>
      <c r="B277" s="345" t="s">
        <v>244</v>
      </c>
      <c r="C277" s="346">
        <v>44816.500011145836</v>
      </c>
      <c r="D277" s="208">
        <v>645.46</v>
      </c>
      <c r="E277" s="345" t="s">
        <v>245</v>
      </c>
      <c r="F277" s="345" t="s">
        <v>246</v>
      </c>
      <c r="G277" s="345" t="s">
        <v>255</v>
      </c>
      <c r="H277" s="205"/>
      <c r="J277" s="208">
        <v>628.95000000000005</v>
      </c>
      <c r="K277" s="208">
        <v>9.66</v>
      </c>
      <c r="L277" s="208">
        <v>5.0199999999999996</v>
      </c>
      <c r="M277" s="208">
        <v>2.21</v>
      </c>
      <c r="N277" s="194">
        <f t="shared" si="13"/>
        <v>645.84</v>
      </c>
      <c r="O277" s="193">
        <f t="shared" si="14"/>
        <v>-0.37999999999999545</v>
      </c>
      <c r="Q277" s="206"/>
      <c r="R277" s="208">
        <v>11.92</v>
      </c>
      <c r="S277" s="208">
        <v>0.18</v>
      </c>
      <c r="T277" s="208">
        <v>0.14000000000000001</v>
      </c>
      <c r="U277" s="208">
        <v>0.06</v>
      </c>
      <c r="V277" s="194">
        <f t="shared" si="12"/>
        <v>12.3</v>
      </c>
    </row>
    <row r="278" spans="1:22" x14ac:dyDescent="0.2">
      <c r="A278" s="345" t="s">
        <v>244</v>
      </c>
      <c r="B278" s="345" t="s">
        <v>244</v>
      </c>
      <c r="C278" s="346">
        <v>44816.5416778125</v>
      </c>
      <c r="D278" s="208">
        <v>657.51199999999994</v>
      </c>
      <c r="E278" s="345" t="s">
        <v>245</v>
      </c>
      <c r="F278" s="345" t="s">
        <v>246</v>
      </c>
      <c r="G278" s="345" t="s">
        <v>255</v>
      </c>
      <c r="H278" s="205"/>
      <c r="J278" s="208">
        <v>641.29</v>
      </c>
      <c r="K278" s="208">
        <v>9.5500000000000007</v>
      </c>
      <c r="L278" s="208">
        <v>5</v>
      </c>
      <c r="M278" s="208">
        <v>2.1800000000000002</v>
      </c>
      <c r="N278" s="194">
        <f t="shared" si="13"/>
        <v>658.01999999999987</v>
      </c>
      <c r="O278" s="193">
        <f t="shared" si="14"/>
        <v>-0.50799999999992451</v>
      </c>
      <c r="Q278" s="206"/>
      <c r="R278" s="208">
        <v>13.87</v>
      </c>
      <c r="S278" s="208">
        <v>0.21</v>
      </c>
      <c r="T278" s="208">
        <v>0.16</v>
      </c>
      <c r="U278" s="208">
        <v>0.06</v>
      </c>
      <c r="V278" s="194">
        <f t="shared" si="12"/>
        <v>14.3</v>
      </c>
    </row>
    <row r="279" spans="1:22" x14ac:dyDescent="0.2">
      <c r="A279" s="345" t="s">
        <v>244</v>
      </c>
      <c r="B279" s="345" t="s">
        <v>244</v>
      </c>
      <c r="C279" s="208">
        <v>44816.583344479164</v>
      </c>
      <c r="D279" s="208">
        <v>674.29100000000005</v>
      </c>
      <c r="E279" s="345" t="s">
        <v>245</v>
      </c>
      <c r="F279" s="345" t="s">
        <v>246</v>
      </c>
      <c r="G279" s="345" t="s">
        <v>255</v>
      </c>
      <c r="H279" s="205"/>
      <c r="J279" s="208">
        <v>660.47</v>
      </c>
      <c r="K279" s="208">
        <v>9.6300000000000008</v>
      </c>
      <c r="L279" s="208">
        <v>4.93</v>
      </c>
      <c r="M279" s="208">
        <v>2.15</v>
      </c>
      <c r="N279" s="194">
        <f t="shared" si="13"/>
        <v>677.18</v>
      </c>
      <c r="O279" s="193">
        <f t="shared" si="14"/>
        <v>-2.8889999999998963</v>
      </c>
      <c r="Q279" s="206"/>
      <c r="R279" s="208">
        <v>16.260000000000002</v>
      </c>
      <c r="S279" s="208">
        <v>0.24</v>
      </c>
      <c r="T279" s="208">
        <v>0.18</v>
      </c>
      <c r="U279" s="208">
        <v>7.0000000000000007E-2</v>
      </c>
      <c r="V279" s="194">
        <f t="shared" si="12"/>
        <v>16.75</v>
      </c>
    </row>
    <row r="280" spans="1:22" x14ac:dyDescent="0.2">
      <c r="A280" s="345" t="s">
        <v>244</v>
      </c>
      <c r="B280" s="345" t="s">
        <v>244</v>
      </c>
      <c r="C280" s="208">
        <v>44816.625011145836</v>
      </c>
      <c r="D280" s="208">
        <v>689.25099999999998</v>
      </c>
      <c r="E280" s="345" t="s">
        <v>245</v>
      </c>
      <c r="F280" s="345" t="s">
        <v>246</v>
      </c>
      <c r="G280" s="345" t="s">
        <v>255</v>
      </c>
      <c r="H280" s="205"/>
      <c r="J280" s="208">
        <v>673.42</v>
      </c>
      <c r="K280" s="208">
        <v>9.65</v>
      </c>
      <c r="L280" s="208">
        <v>4.95</v>
      </c>
      <c r="M280" s="208">
        <v>2.14</v>
      </c>
      <c r="N280" s="194">
        <f t="shared" si="13"/>
        <v>690.16</v>
      </c>
      <c r="O280" s="193">
        <f t="shared" si="14"/>
        <v>-0.90899999999999181</v>
      </c>
      <c r="Q280" s="206"/>
      <c r="R280" s="208">
        <v>17.149999999999999</v>
      </c>
      <c r="S280" s="208">
        <v>0.25</v>
      </c>
      <c r="T280" s="208">
        <v>0.18</v>
      </c>
      <c r="U280" s="208">
        <v>0.08</v>
      </c>
      <c r="V280" s="194">
        <f t="shared" si="12"/>
        <v>17.659999999999997</v>
      </c>
    </row>
    <row r="281" spans="1:22" x14ac:dyDescent="0.2">
      <c r="A281" s="345" t="s">
        <v>244</v>
      </c>
      <c r="B281" s="345" t="s">
        <v>244</v>
      </c>
      <c r="C281" s="208">
        <v>44816.6666778125</v>
      </c>
      <c r="D281" s="208">
        <v>703.52200000000005</v>
      </c>
      <c r="E281" s="345" t="s">
        <v>245</v>
      </c>
      <c r="F281" s="345" t="s">
        <v>246</v>
      </c>
      <c r="G281" s="345" t="s">
        <v>255</v>
      </c>
      <c r="H281" s="205"/>
      <c r="I281" s="180"/>
      <c r="J281" s="208">
        <v>687.9</v>
      </c>
      <c r="K281" s="208">
        <v>9.92</v>
      </c>
      <c r="L281" s="208">
        <v>4.91</v>
      </c>
      <c r="M281" s="208">
        <v>2.13</v>
      </c>
      <c r="N281" s="194">
        <f t="shared" si="13"/>
        <v>704.8599999999999</v>
      </c>
      <c r="O281" s="193">
        <f t="shared" si="14"/>
        <v>-1.3379999999998518</v>
      </c>
      <c r="Q281" s="206"/>
      <c r="R281" s="208">
        <v>17.03</v>
      </c>
      <c r="S281" s="208">
        <v>0.25</v>
      </c>
      <c r="T281" s="208">
        <v>0.18</v>
      </c>
      <c r="U281" s="208">
        <v>7.0000000000000007E-2</v>
      </c>
      <c r="V281" s="194">
        <f t="shared" si="12"/>
        <v>17.53</v>
      </c>
    </row>
    <row r="282" spans="1:22" x14ac:dyDescent="0.2">
      <c r="A282" s="345" t="s">
        <v>244</v>
      </c>
      <c r="B282" s="345" t="s">
        <v>244</v>
      </c>
      <c r="C282" s="208">
        <v>44816.708344479164</v>
      </c>
      <c r="D282" s="208">
        <v>707.77</v>
      </c>
      <c r="E282" s="345" t="s">
        <v>245</v>
      </c>
      <c r="F282" s="345" t="s">
        <v>246</v>
      </c>
      <c r="G282" s="345" t="s">
        <v>255</v>
      </c>
      <c r="H282" s="205"/>
      <c r="I282" s="180"/>
      <c r="J282" s="208">
        <v>691.56</v>
      </c>
      <c r="K282" s="208">
        <v>10.27</v>
      </c>
      <c r="L282" s="208">
        <v>5.05</v>
      </c>
      <c r="M282" s="208">
        <v>2.12</v>
      </c>
      <c r="N282" s="194">
        <f t="shared" si="13"/>
        <v>708.99999999999989</v>
      </c>
      <c r="O282" s="193">
        <f t="shared" si="14"/>
        <v>-1.2299999999999045</v>
      </c>
      <c r="Q282" s="206"/>
      <c r="R282" s="208">
        <v>17.05</v>
      </c>
      <c r="S282" s="208">
        <v>0.25</v>
      </c>
      <c r="T282" s="208">
        <v>0.18</v>
      </c>
      <c r="U282" s="208">
        <v>7.0000000000000007E-2</v>
      </c>
      <c r="V282" s="194">
        <f t="shared" si="12"/>
        <v>17.55</v>
      </c>
    </row>
    <row r="283" spans="1:22" x14ac:dyDescent="0.2">
      <c r="A283" s="345" t="s">
        <v>244</v>
      </c>
      <c r="B283" s="345" t="s">
        <v>244</v>
      </c>
      <c r="C283" s="208">
        <v>44816.750011145836</v>
      </c>
      <c r="D283" s="208">
        <v>701.57100000000003</v>
      </c>
      <c r="E283" s="345" t="s">
        <v>245</v>
      </c>
      <c r="F283" s="345" t="s">
        <v>246</v>
      </c>
      <c r="G283" s="345" t="s">
        <v>255</v>
      </c>
      <c r="H283" s="205"/>
      <c r="J283" s="208">
        <v>685.8</v>
      </c>
      <c r="K283" s="208">
        <v>9.94</v>
      </c>
      <c r="L283" s="208">
        <v>5.0199999999999996</v>
      </c>
      <c r="M283" s="208">
        <v>2.1</v>
      </c>
      <c r="N283" s="194">
        <f t="shared" si="13"/>
        <v>702.86</v>
      </c>
      <c r="O283" s="193">
        <f t="shared" si="14"/>
        <v>-1.2889999999999873</v>
      </c>
      <c r="Q283" s="206"/>
      <c r="R283" s="208">
        <v>16.86</v>
      </c>
      <c r="S283" s="208">
        <v>0.24</v>
      </c>
      <c r="T283" s="208">
        <v>0.18</v>
      </c>
      <c r="U283" s="208">
        <v>7.0000000000000007E-2</v>
      </c>
      <c r="V283" s="194">
        <f t="shared" si="12"/>
        <v>17.349999999999998</v>
      </c>
    </row>
    <row r="284" spans="1:22" x14ac:dyDescent="0.2">
      <c r="A284" s="345" t="s">
        <v>244</v>
      </c>
      <c r="B284" s="345" t="s">
        <v>244</v>
      </c>
      <c r="C284" s="208">
        <v>44816.7916778125</v>
      </c>
      <c r="D284" s="208">
        <v>675.59400000000005</v>
      </c>
      <c r="E284" s="345" t="s">
        <v>245</v>
      </c>
      <c r="F284" s="345" t="s">
        <v>246</v>
      </c>
      <c r="G284" s="345" t="s">
        <v>255</v>
      </c>
      <c r="H284" s="205"/>
      <c r="J284" s="208">
        <v>658.64</v>
      </c>
      <c r="K284" s="208">
        <v>9.61</v>
      </c>
      <c r="L284" s="208">
        <v>5.01</v>
      </c>
      <c r="M284" s="208">
        <v>2.13</v>
      </c>
      <c r="N284" s="194">
        <f t="shared" si="13"/>
        <v>675.39</v>
      </c>
      <c r="O284" s="193">
        <f t="shared" si="14"/>
        <v>0.20400000000006457</v>
      </c>
      <c r="Q284" s="206"/>
      <c r="R284" s="208">
        <v>14.76</v>
      </c>
      <c r="S284" s="208">
        <v>0.21</v>
      </c>
      <c r="T284" s="208">
        <v>0.16</v>
      </c>
      <c r="U284" s="208">
        <v>7.0000000000000007E-2</v>
      </c>
      <c r="V284" s="194">
        <f t="shared" si="12"/>
        <v>15.200000000000001</v>
      </c>
    </row>
    <row r="285" spans="1:22" x14ac:dyDescent="0.2">
      <c r="A285" s="345" t="s">
        <v>244</v>
      </c>
      <c r="B285" s="345" t="s">
        <v>244</v>
      </c>
      <c r="C285" s="208">
        <v>44816.833344479164</v>
      </c>
      <c r="D285" s="208">
        <v>654.51300000000003</v>
      </c>
      <c r="E285" s="345" t="s">
        <v>245</v>
      </c>
      <c r="F285" s="345" t="s">
        <v>246</v>
      </c>
      <c r="G285" s="345" t="s">
        <v>255</v>
      </c>
      <c r="H285" s="205"/>
      <c r="J285" s="208">
        <v>638.37</v>
      </c>
      <c r="K285" s="208">
        <v>9.18</v>
      </c>
      <c r="L285" s="208">
        <v>5.01</v>
      </c>
      <c r="M285" s="208">
        <v>2.15</v>
      </c>
      <c r="N285" s="194">
        <f t="shared" si="13"/>
        <v>654.70999999999992</v>
      </c>
      <c r="O285" s="193">
        <f t="shared" si="14"/>
        <v>-0.19699999999988904</v>
      </c>
      <c r="Q285" s="206"/>
      <c r="R285" s="208">
        <v>13.11</v>
      </c>
      <c r="S285" s="208">
        <v>0.19</v>
      </c>
      <c r="T285" s="208">
        <v>0.15</v>
      </c>
      <c r="U285" s="208">
        <v>0.06</v>
      </c>
      <c r="V285" s="194">
        <f t="shared" si="12"/>
        <v>13.51</v>
      </c>
    </row>
    <row r="286" spans="1:22" x14ac:dyDescent="0.2">
      <c r="A286" s="345" t="s">
        <v>244</v>
      </c>
      <c r="B286" s="345" t="s">
        <v>244</v>
      </c>
      <c r="C286" s="208">
        <v>44816.875011145836</v>
      </c>
      <c r="D286" s="208">
        <v>650.95799999999997</v>
      </c>
      <c r="E286" s="345" t="s">
        <v>245</v>
      </c>
      <c r="F286" s="345" t="s">
        <v>246</v>
      </c>
      <c r="G286" s="345" t="s">
        <v>255</v>
      </c>
      <c r="H286" s="205"/>
      <c r="J286" s="208">
        <v>633.80999999999995</v>
      </c>
      <c r="K286" s="208">
        <v>9.07</v>
      </c>
      <c r="L286" s="208">
        <v>4.93</v>
      </c>
      <c r="M286" s="208">
        <v>2.1800000000000002</v>
      </c>
      <c r="N286" s="194">
        <f t="shared" si="13"/>
        <v>649.9899999999999</v>
      </c>
      <c r="O286" s="193">
        <f t="shared" si="14"/>
        <v>0.96800000000007458</v>
      </c>
      <c r="Q286" s="206"/>
      <c r="R286" s="208">
        <v>13.31</v>
      </c>
      <c r="S286" s="208">
        <v>0.19</v>
      </c>
      <c r="T286" s="208">
        <v>0.15</v>
      </c>
      <c r="U286" s="208">
        <v>0.06</v>
      </c>
      <c r="V286" s="194">
        <f t="shared" si="12"/>
        <v>13.71</v>
      </c>
    </row>
    <row r="287" spans="1:22" x14ac:dyDescent="0.2">
      <c r="A287" s="345" t="s">
        <v>244</v>
      </c>
      <c r="B287" s="345" t="s">
        <v>244</v>
      </c>
      <c r="C287" s="208">
        <v>44816.9166778125</v>
      </c>
      <c r="D287" s="208">
        <v>620.74400000000003</v>
      </c>
      <c r="E287" s="345" t="s">
        <v>245</v>
      </c>
      <c r="F287" s="345" t="s">
        <v>246</v>
      </c>
      <c r="G287" s="345" t="s">
        <v>255</v>
      </c>
      <c r="H287" s="205"/>
      <c r="J287" s="208">
        <v>605.26</v>
      </c>
      <c r="K287" s="208">
        <v>8.48</v>
      </c>
      <c r="L287" s="208">
        <v>5.0199999999999996</v>
      </c>
      <c r="M287" s="208">
        <v>2.17</v>
      </c>
      <c r="N287" s="194">
        <f t="shared" si="13"/>
        <v>620.92999999999995</v>
      </c>
      <c r="O287" s="193">
        <f t="shared" si="14"/>
        <v>-0.18599999999992178</v>
      </c>
      <c r="Q287" s="206"/>
      <c r="R287" s="208">
        <v>12.31</v>
      </c>
      <c r="S287" s="208">
        <v>0.17</v>
      </c>
      <c r="T287" s="208">
        <v>0.15</v>
      </c>
      <c r="U287" s="208">
        <v>0.06</v>
      </c>
      <c r="V287" s="194">
        <f t="shared" si="12"/>
        <v>12.690000000000001</v>
      </c>
    </row>
    <row r="288" spans="1:22" x14ac:dyDescent="0.2">
      <c r="A288" s="345" t="s">
        <v>244</v>
      </c>
      <c r="B288" s="345" t="s">
        <v>244</v>
      </c>
      <c r="C288" s="208">
        <v>44816.958344479164</v>
      </c>
      <c r="D288" s="208">
        <v>581.70799999999997</v>
      </c>
      <c r="E288" s="345" t="s">
        <v>245</v>
      </c>
      <c r="F288" s="345" t="s">
        <v>246</v>
      </c>
      <c r="G288" s="345" t="s">
        <v>255</v>
      </c>
      <c r="H288" s="205"/>
      <c r="J288" s="208">
        <v>567.09</v>
      </c>
      <c r="K288" s="208">
        <v>7.72</v>
      </c>
      <c r="L288" s="208">
        <v>5.03</v>
      </c>
      <c r="M288" s="208">
        <v>2.25</v>
      </c>
      <c r="N288" s="194">
        <f t="shared" si="13"/>
        <v>582.09</v>
      </c>
      <c r="O288" s="193">
        <f t="shared" si="14"/>
        <v>-0.38200000000006185</v>
      </c>
      <c r="Q288" s="206"/>
      <c r="R288" s="208">
        <v>11.35</v>
      </c>
      <c r="S288" s="208">
        <v>0.15</v>
      </c>
      <c r="T288" s="208">
        <v>0.15</v>
      </c>
      <c r="U288" s="208">
        <v>0.06</v>
      </c>
      <c r="V288" s="194">
        <f t="shared" si="12"/>
        <v>11.71</v>
      </c>
    </row>
    <row r="289" spans="1:22" x14ac:dyDescent="0.2">
      <c r="A289" s="345" t="s">
        <v>244</v>
      </c>
      <c r="B289" s="345" t="s">
        <v>244</v>
      </c>
      <c r="C289" s="208">
        <v>44817.000011145836</v>
      </c>
      <c r="D289" s="208">
        <v>546.44500000000005</v>
      </c>
      <c r="E289" s="345" t="s">
        <v>245</v>
      </c>
      <c r="F289" s="345" t="s">
        <v>246</v>
      </c>
      <c r="G289" s="345" t="s">
        <v>255</v>
      </c>
      <c r="H289" s="205"/>
      <c r="J289" s="208">
        <v>532.39</v>
      </c>
      <c r="K289" s="208">
        <v>7.06</v>
      </c>
      <c r="L289" s="208">
        <v>5.05</v>
      </c>
      <c r="M289" s="208">
        <v>2.29</v>
      </c>
      <c r="N289" s="194">
        <f t="shared" si="13"/>
        <v>546.78999999999985</v>
      </c>
      <c r="O289" s="193">
        <f t="shared" si="14"/>
        <v>-0.34499999999979991</v>
      </c>
      <c r="Q289" s="206"/>
      <c r="R289" s="208">
        <v>9.8699999999999992</v>
      </c>
      <c r="S289" s="208">
        <v>0.13</v>
      </c>
      <c r="T289" s="208">
        <v>0.14000000000000001</v>
      </c>
      <c r="U289" s="208">
        <v>0.06</v>
      </c>
      <c r="V289" s="194">
        <f t="shared" si="12"/>
        <v>10.200000000000001</v>
      </c>
    </row>
    <row r="290" spans="1:22" x14ac:dyDescent="0.2">
      <c r="A290" s="345" t="s">
        <v>244</v>
      </c>
      <c r="B290" s="345" t="s">
        <v>244</v>
      </c>
      <c r="C290" s="208">
        <v>44817.0416778125</v>
      </c>
      <c r="D290" s="208">
        <v>509.98</v>
      </c>
      <c r="E290" s="345" t="s">
        <v>245</v>
      </c>
      <c r="F290" s="345" t="s">
        <v>246</v>
      </c>
      <c r="G290" s="345" t="s">
        <v>255</v>
      </c>
      <c r="H290" s="205"/>
      <c r="J290" s="208">
        <v>501.46</v>
      </c>
      <c r="K290" s="208">
        <v>6.61</v>
      </c>
      <c r="L290" s="208">
        <v>4.57</v>
      </c>
      <c r="M290" s="208">
        <v>2.31</v>
      </c>
      <c r="N290" s="194">
        <f t="shared" si="13"/>
        <v>514.94999999999993</v>
      </c>
      <c r="O290" s="193">
        <f t="shared" si="14"/>
        <v>-4.9699999999999136</v>
      </c>
      <c r="Q290" s="206"/>
      <c r="R290" s="208">
        <v>9.16</v>
      </c>
      <c r="S290" s="208">
        <v>0.12</v>
      </c>
      <c r="T290" s="208">
        <v>0.13</v>
      </c>
      <c r="U290" s="208">
        <v>0.06</v>
      </c>
      <c r="V290" s="194">
        <f t="shared" si="12"/>
        <v>9.4700000000000006</v>
      </c>
    </row>
    <row r="291" spans="1:22" x14ac:dyDescent="0.2">
      <c r="A291" s="345" t="s">
        <v>244</v>
      </c>
      <c r="B291" s="345" t="s">
        <v>244</v>
      </c>
      <c r="C291" s="208">
        <v>44817.083344479164</v>
      </c>
      <c r="D291" s="208">
        <v>499.25200000000001</v>
      </c>
      <c r="E291" s="345" t="s">
        <v>245</v>
      </c>
      <c r="F291" s="345" t="s">
        <v>246</v>
      </c>
      <c r="G291" s="345" t="s">
        <v>255</v>
      </c>
      <c r="H291" s="205"/>
      <c r="J291" s="208">
        <v>492.63</v>
      </c>
      <c r="K291" s="208">
        <v>6.34</v>
      </c>
      <c r="L291" s="208">
        <v>3.93</v>
      </c>
      <c r="M291" s="208">
        <v>2.37</v>
      </c>
      <c r="N291" s="194">
        <f t="shared" si="13"/>
        <v>505.27</v>
      </c>
      <c r="O291" s="193">
        <f t="shared" si="14"/>
        <v>-6.0179999999999723</v>
      </c>
      <c r="Q291" s="206"/>
      <c r="R291" s="208">
        <v>8.1</v>
      </c>
      <c r="S291" s="208">
        <v>0.1</v>
      </c>
      <c r="T291" s="208">
        <v>0.1</v>
      </c>
      <c r="U291" s="208">
        <v>0.06</v>
      </c>
      <c r="V291" s="194">
        <f t="shared" si="12"/>
        <v>8.36</v>
      </c>
    </row>
    <row r="292" spans="1:22" x14ac:dyDescent="0.2">
      <c r="A292" s="345" t="s">
        <v>244</v>
      </c>
      <c r="B292" s="345" t="s">
        <v>244</v>
      </c>
      <c r="C292" s="208">
        <v>44817.125011145836</v>
      </c>
      <c r="D292" s="208">
        <v>483.76</v>
      </c>
      <c r="E292" s="345" t="s">
        <v>245</v>
      </c>
      <c r="F292" s="345" t="s">
        <v>246</v>
      </c>
      <c r="G292" s="345" t="s">
        <v>255</v>
      </c>
      <c r="H292" s="205"/>
      <c r="J292" s="208">
        <v>474.19</v>
      </c>
      <c r="K292" s="208">
        <v>6.18</v>
      </c>
      <c r="L292" s="208">
        <v>3.9</v>
      </c>
      <c r="M292" s="208">
        <v>2.38</v>
      </c>
      <c r="N292" s="194">
        <f t="shared" si="13"/>
        <v>486.65</v>
      </c>
      <c r="O292" s="193">
        <f t="shared" si="14"/>
        <v>-2.8899999999999864</v>
      </c>
      <c r="Q292" s="206"/>
      <c r="R292" s="208">
        <v>7.7</v>
      </c>
      <c r="S292" s="208">
        <v>0.1</v>
      </c>
      <c r="T292" s="208">
        <v>0.1</v>
      </c>
      <c r="U292" s="208">
        <v>0.06</v>
      </c>
      <c r="V292" s="194">
        <f t="shared" si="12"/>
        <v>7.9599999999999991</v>
      </c>
    </row>
    <row r="293" spans="1:22" x14ac:dyDescent="0.2">
      <c r="A293" s="345" t="s">
        <v>244</v>
      </c>
      <c r="B293" s="345" t="s">
        <v>244</v>
      </c>
      <c r="C293" s="208">
        <v>44817.1666778125</v>
      </c>
      <c r="D293" s="208">
        <v>479.35399999999998</v>
      </c>
      <c r="E293" s="345" t="s">
        <v>245</v>
      </c>
      <c r="F293" s="345" t="s">
        <v>246</v>
      </c>
      <c r="G293" s="345" t="s">
        <v>255</v>
      </c>
      <c r="H293" s="205"/>
      <c r="J293" s="208">
        <v>470.06</v>
      </c>
      <c r="K293" s="208">
        <v>6.1</v>
      </c>
      <c r="L293" s="208">
        <v>3.9</v>
      </c>
      <c r="M293" s="208">
        <v>2.17</v>
      </c>
      <c r="N293" s="194">
        <f t="shared" si="13"/>
        <v>482.23</v>
      </c>
      <c r="O293" s="193">
        <f t="shared" si="14"/>
        <v>-2.8760000000000332</v>
      </c>
      <c r="Q293" s="206"/>
      <c r="R293" s="208">
        <v>7.78</v>
      </c>
      <c r="S293" s="208">
        <v>0.1</v>
      </c>
      <c r="T293" s="208">
        <v>0.1</v>
      </c>
      <c r="U293" s="208">
        <v>0.06</v>
      </c>
      <c r="V293" s="194">
        <f t="shared" si="12"/>
        <v>8.0399999999999991</v>
      </c>
    </row>
    <row r="294" spans="1:22" x14ac:dyDescent="0.2">
      <c r="A294" s="345" t="s">
        <v>244</v>
      </c>
      <c r="B294" s="345" t="s">
        <v>244</v>
      </c>
      <c r="C294" s="208">
        <v>44817.208344479164</v>
      </c>
      <c r="D294" s="208">
        <v>480.32</v>
      </c>
      <c r="E294" s="345" t="s">
        <v>245</v>
      </c>
      <c r="F294" s="345" t="s">
        <v>246</v>
      </c>
      <c r="G294" s="345" t="s">
        <v>255</v>
      </c>
      <c r="H294" s="205"/>
      <c r="J294" s="208">
        <v>470.87</v>
      </c>
      <c r="K294" s="208">
        <v>6.53</v>
      </c>
      <c r="L294" s="208">
        <v>3.9</v>
      </c>
      <c r="M294" s="208">
        <v>2.17</v>
      </c>
      <c r="N294" s="194">
        <f t="shared" si="13"/>
        <v>483.46999999999997</v>
      </c>
      <c r="O294" s="193">
        <f t="shared" si="14"/>
        <v>-3.1499999999999773</v>
      </c>
      <c r="Q294" s="206"/>
      <c r="R294" s="208">
        <v>7.69</v>
      </c>
      <c r="S294" s="208">
        <v>0.11</v>
      </c>
      <c r="T294" s="208">
        <v>0.1</v>
      </c>
      <c r="U294" s="208">
        <v>0.05</v>
      </c>
      <c r="V294" s="194">
        <f t="shared" si="12"/>
        <v>7.95</v>
      </c>
    </row>
    <row r="295" spans="1:22" x14ac:dyDescent="0.2">
      <c r="A295" s="345" t="s">
        <v>244</v>
      </c>
      <c r="B295" s="345" t="s">
        <v>244</v>
      </c>
      <c r="C295" s="208">
        <v>44817.250011145836</v>
      </c>
      <c r="D295" s="208">
        <v>496.64600000000002</v>
      </c>
      <c r="E295" s="345" t="s">
        <v>245</v>
      </c>
      <c r="F295" s="345" t="s">
        <v>246</v>
      </c>
      <c r="G295" s="345" t="s">
        <v>255</v>
      </c>
      <c r="H295" s="205"/>
      <c r="J295" s="208">
        <v>489.83</v>
      </c>
      <c r="K295" s="208">
        <v>6.84</v>
      </c>
      <c r="L295" s="208">
        <v>3.9</v>
      </c>
      <c r="M295" s="208">
        <v>2.14</v>
      </c>
      <c r="N295" s="194">
        <f t="shared" si="13"/>
        <v>502.70999999999992</v>
      </c>
      <c r="O295" s="193">
        <f t="shared" si="14"/>
        <v>-6.0639999999999077</v>
      </c>
      <c r="Q295" s="206"/>
      <c r="R295" s="208">
        <v>7.99</v>
      </c>
      <c r="S295" s="208">
        <v>0.11</v>
      </c>
      <c r="T295" s="208">
        <v>0.1</v>
      </c>
      <c r="U295" s="208">
        <v>0.05</v>
      </c>
      <c r="V295" s="194">
        <f t="shared" si="12"/>
        <v>8.25</v>
      </c>
    </row>
    <row r="296" spans="1:22" x14ac:dyDescent="0.2">
      <c r="A296" s="345" t="s">
        <v>244</v>
      </c>
      <c r="B296" s="345" t="s">
        <v>244</v>
      </c>
      <c r="C296" s="208">
        <v>44817.2916778125</v>
      </c>
      <c r="D296" s="208">
        <v>533.03700000000003</v>
      </c>
      <c r="E296" s="345" t="s">
        <v>245</v>
      </c>
      <c r="F296" s="345" t="s">
        <v>246</v>
      </c>
      <c r="G296" s="345" t="s">
        <v>255</v>
      </c>
      <c r="H296" s="205"/>
      <c r="J296" s="208">
        <v>521.26</v>
      </c>
      <c r="K296" s="208">
        <v>7.76</v>
      </c>
      <c r="L296" s="208">
        <v>3.91</v>
      </c>
      <c r="M296" s="208">
        <v>2.04</v>
      </c>
      <c r="N296" s="194">
        <f t="shared" si="13"/>
        <v>534.96999999999991</v>
      </c>
      <c r="O296" s="193">
        <f t="shared" si="14"/>
        <v>-1.932999999999879</v>
      </c>
      <c r="Q296" s="206"/>
      <c r="R296" s="208">
        <v>8.65</v>
      </c>
      <c r="S296" s="208">
        <v>0.13</v>
      </c>
      <c r="T296" s="208">
        <v>0.1</v>
      </c>
      <c r="U296" s="208">
        <v>0.05</v>
      </c>
      <c r="V296" s="194">
        <f t="shared" si="12"/>
        <v>8.9300000000000015</v>
      </c>
    </row>
    <row r="297" spans="1:22" x14ac:dyDescent="0.2">
      <c r="A297" s="345" t="s">
        <v>244</v>
      </c>
      <c r="B297" s="345" t="s">
        <v>244</v>
      </c>
      <c r="C297" s="208">
        <v>44817.333344479164</v>
      </c>
      <c r="D297" s="208">
        <v>549.70799999999997</v>
      </c>
      <c r="E297" s="345" t="s">
        <v>245</v>
      </c>
      <c r="F297" s="345" t="s">
        <v>246</v>
      </c>
      <c r="G297" s="345" t="s">
        <v>255</v>
      </c>
      <c r="H297" s="205"/>
      <c r="J297" s="208">
        <v>538.96</v>
      </c>
      <c r="K297" s="208">
        <v>7.7</v>
      </c>
      <c r="L297" s="208">
        <v>3.97</v>
      </c>
      <c r="M297" s="208">
        <v>2.0299999999999998</v>
      </c>
      <c r="N297" s="194">
        <f t="shared" si="13"/>
        <v>552.66000000000008</v>
      </c>
      <c r="O297" s="193">
        <f t="shared" si="14"/>
        <v>-2.9520000000001119</v>
      </c>
      <c r="Q297" s="206"/>
      <c r="R297" s="208">
        <v>8.48</v>
      </c>
      <c r="S297" s="208">
        <v>0.12</v>
      </c>
      <c r="T297" s="208">
        <v>0.1</v>
      </c>
      <c r="U297" s="208">
        <v>0.05</v>
      </c>
      <c r="V297" s="194">
        <f t="shared" si="12"/>
        <v>8.75</v>
      </c>
    </row>
    <row r="298" spans="1:22" x14ac:dyDescent="0.2">
      <c r="A298" s="345" t="s">
        <v>244</v>
      </c>
      <c r="B298" s="345" t="s">
        <v>244</v>
      </c>
      <c r="C298" s="208">
        <v>44817.375011145836</v>
      </c>
      <c r="D298" s="208">
        <v>556.60299999999995</v>
      </c>
      <c r="E298" s="345" t="s">
        <v>245</v>
      </c>
      <c r="F298" s="345" t="s">
        <v>246</v>
      </c>
      <c r="G298" s="345" t="s">
        <v>255</v>
      </c>
      <c r="H298" s="205"/>
      <c r="J298" s="208">
        <v>546.47</v>
      </c>
      <c r="K298" s="208">
        <v>8.17</v>
      </c>
      <c r="L298" s="208">
        <v>4</v>
      </c>
      <c r="M298" s="208">
        <v>1.99</v>
      </c>
      <c r="N298" s="194">
        <f t="shared" si="13"/>
        <v>560.63</v>
      </c>
      <c r="O298" s="193">
        <f t="shared" si="14"/>
        <v>-4.0270000000000437</v>
      </c>
      <c r="Q298" s="206"/>
      <c r="R298" s="208">
        <v>8.26</v>
      </c>
      <c r="S298" s="208">
        <v>0.12</v>
      </c>
      <c r="T298" s="208">
        <v>0.09</v>
      </c>
      <c r="U298" s="208">
        <v>0.04</v>
      </c>
      <c r="V298" s="194">
        <f t="shared" si="12"/>
        <v>8.509999999999998</v>
      </c>
    </row>
    <row r="299" spans="1:22" x14ac:dyDescent="0.2">
      <c r="A299" s="345" t="s">
        <v>244</v>
      </c>
      <c r="B299" s="345" t="s">
        <v>244</v>
      </c>
      <c r="C299" s="208">
        <v>44817.4166778125</v>
      </c>
      <c r="D299" s="208">
        <v>581.23599999999999</v>
      </c>
      <c r="E299" s="345" t="s">
        <v>245</v>
      </c>
      <c r="F299" s="345" t="s">
        <v>246</v>
      </c>
      <c r="G299" s="345" t="s">
        <v>255</v>
      </c>
      <c r="H299" s="205"/>
      <c r="J299" s="208">
        <v>570.11</v>
      </c>
      <c r="K299" s="208">
        <v>8.02</v>
      </c>
      <c r="L299" s="208">
        <v>3.99</v>
      </c>
      <c r="M299" s="208">
        <v>2.08</v>
      </c>
      <c r="N299" s="194">
        <f t="shared" si="13"/>
        <v>584.20000000000005</v>
      </c>
      <c r="O299" s="193">
        <f t="shared" si="14"/>
        <v>-2.9640000000000555</v>
      </c>
      <c r="Q299" s="206"/>
      <c r="R299" s="208">
        <v>8.09</v>
      </c>
      <c r="S299" s="208">
        <v>0.11</v>
      </c>
      <c r="T299" s="208">
        <v>0.09</v>
      </c>
      <c r="U299" s="208">
        <v>0.04</v>
      </c>
      <c r="V299" s="194">
        <f t="shared" si="12"/>
        <v>8.3299999999999983</v>
      </c>
    </row>
    <row r="300" spans="1:22" x14ac:dyDescent="0.2">
      <c r="A300" s="345" t="s">
        <v>244</v>
      </c>
      <c r="B300" s="345" t="s">
        <v>244</v>
      </c>
      <c r="C300" s="208">
        <v>44817.458344479164</v>
      </c>
      <c r="D300" s="208">
        <v>591.45000000000005</v>
      </c>
      <c r="E300" s="345" t="s">
        <v>245</v>
      </c>
      <c r="F300" s="345" t="s">
        <v>246</v>
      </c>
      <c r="G300" s="345" t="s">
        <v>255</v>
      </c>
      <c r="H300" s="205"/>
      <c r="J300" s="208">
        <v>580.79</v>
      </c>
      <c r="K300" s="208">
        <v>8.51</v>
      </c>
      <c r="L300" s="208">
        <v>3.98</v>
      </c>
      <c r="M300" s="208">
        <v>2.1</v>
      </c>
      <c r="N300" s="194">
        <f t="shared" si="13"/>
        <v>595.38</v>
      </c>
      <c r="O300" s="193">
        <f t="shared" si="14"/>
        <v>-3.92999999999995</v>
      </c>
      <c r="Q300" s="206"/>
      <c r="R300" s="208">
        <v>8.08</v>
      </c>
      <c r="S300" s="208">
        <v>0.12</v>
      </c>
      <c r="T300" s="208">
        <v>0.08</v>
      </c>
      <c r="U300" s="208">
        <v>0.04</v>
      </c>
      <c r="V300" s="194">
        <f t="shared" si="12"/>
        <v>8.3199999999999985</v>
      </c>
    </row>
    <row r="301" spans="1:22" x14ac:dyDescent="0.2">
      <c r="A301" s="345" t="s">
        <v>244</v>
      </c>
      <c r="B301" s="345" t="s">
        <v>244</v>
      </c>
      <c r="C301" s="208">
        <v>44817.500011145836</v>
      </c>
      <c r="D301" s="208">
        <v>604.97400000000005</v>
      </c>
      <c r="E301" s="345" t="s">
        <v>245</v>
      </c>
      <c r="F301" s="345" t="s">
        <v>246</v>
      </c>
      <c r="G301" s="345" t="s">
        <v>255</v>
      </c>
      <c r="H301" s="205"/>
      <c r="J301" s="208">
        <v>593</v>
      </c>
      <c r="K301" s="208">
        <v>8.6</v>
      </c>
      <c r="L301" s="208">
        <v>4</v>
      </c>
      <c r="M301" s="208">
        <v>2.13</v>
      </c>
      <c r="N301" s="194">
        <f t="shared" si="13"/>
        <v>607.73</v>
      </c>
      <c r="O301" s="193">
        <f t="shared" si="14"/>
        <v>-2.7559999999999718</v>
      </c>
      <c r="Q301" s="206"/>
      <c r="R301" s="208">
        <v>8.36</v>
      </c>
      <c r="S301" s="208">
        <v>0.12</v>
      </c>
      <c r="T301" s="208">
        <v>0.08</v>
      </c>
      <c r="U301" s="208">
        <v>0.04</v>
      </c>
      <c r="V301" s="194">
        <f t="shared" si="12"/>
        <v>8.5999999999999979</v>
      </c>
    </row>
    <row r="302" spans="1:22" x14ac:dyDescent="0.2">
      <c r="A302" s="345" t="s">
        <v>244</v>
      </c>
      <c r="B302" s="345" t="s">
        <v>244</v>
      </c>
      <c r="C302" s="208">
        <v>44817.5416778125</v>
      </c>
      <c r="D302" s="208">
        <v>610.46100000000001</v>
      </c>
      <c r="E302" s="345" t="s">
        <v>245</v>
      </c>
      <c r="F302" s="345" t="s">
        <v>246</v>
      </c>
      <c r="G302" s="345" t="s">
        <v>255</v>
      </c>
      <c r="H302" s="205"/>
      <c r="J302" s="208">
        <v>599.11</v>
      </c>
      <c r="K302" s="208">
        <v>8.48</v>
      </c>
      <c r="L302" s="208">
        <v>3.93</v>
      </c>
      <c r="M302" s="208">
        <v>2.19</v>
      </c>
      <c r="N302" s="194">
        <f t="shared" si="13"/>
        <v>613.71</v>
      </c>
      <c r="O302" s="193">
        <f t="shared" si="14"/>
        <v>-3.2490000000000236</v>
      </c>
      <c r="Q302" s="206"/>
      <c r="R302" s="208">
        <v>8.48</v>
      </c>
      <c r="S302" s="208">
        <v>0.12</v>
      </c>
      <c r="T302" s="208">
        <v>0.08</v>
      </c>
      <c r="U302" s="208">
        <v>0.04</v>
      </c>
      <c r="V302" s="194">
        <f t="shared" si="12"/>
        <v>8.7199999999999989</v>
      </c>
    </row>
    <row r="303" spans="1:22" x14ac:dyDescent="0.2">
      <c r="A303" s="345" t="s">
        <v>244</v>
      </c>
      <c r="B303" s="345" t="s">
        <v>244</v>
      </c>
      <c r="C303" s="208">
        <v>44817.583344479164</v>
      </c>
      <c r="D303" s="208">
        <v>624.19000000000005</v>
      </c>
      <c r="E303" s="345" t="s">
        <v>245</v>
      </c>
      <c r="F303" s="345" t="s">
        <v>246</v>
      </c>
      <c r="G303" s="345" t="s">
        <v>255</v>
      </c>
      <c r="H303" s="205"/>
      <c r="J303" s="208">
        <v>613.32000000000005</v>
      </c>
      <c r="K303" s="208">
        <v>8.66</v>
      </c>
      <c r="L303" s="208">
        <v>4.05</v>
      </c>
      <c r="M303" s="208">
        <v>2.1800000000000002</v>
      </c>
      <c r="N303" s="194">
        <f t="shared" si="13"/>
        <v>628.20999999999992</v>
      </c>
      <c r="O303" s="193">
        <f t="shared" si="14"/>
        <v>-4.0199999999998681</v>
      </c>
      <c r="Q303" s="206"/>
      <c r="R303" s="208">
        <v>8.68</v>
      </c>
      <c r="S303" s="208">
        <v>0.12</v>
      </c>
      <c r="T303" s="208">
        <v>0.09</v>
      </c>
      <c r="U303" s="208">
        <v>0.04</v>
      </c>
      <c r="V303" s="194">
        <f t="shared" si="12"/>
        <v>8.9299999999999979</v>
      </c>
    </row>
    <row r="304" spans="1:22" x14ac:dyDescent="0.2">
      <c r="A304" s="345" t="s">
        <v>244</v>
      </c>
      <c r="B304" s="345" t="s">
        <v>244</v>
      </c>
      <c r="C304" s="208">
        <v>44817.625011145836</v>
      </c>
      <c r="D304" s="208">
        <v>642.26700000000005</v>
      </c>
      <c r="E304" s="345" t="s">
        <v>245</v>
      </c>
      <c r="F304" s="345" t="s">
        <v>246</v>
      </c>
      <c r="G304" s="345" t="s">
        <v>255</v>
      </c>
      <c r="H304" s="205"/>
      <c r="J304" s="208">
        <v>628.91</v>
      </c>
      <c r="K304" s="208">
        <v>8.7799999999999994</v>
      </c>
      <c r="L304" s="208">
        <v>4.01</v>
      </c>
      <c r="M304" s="208">
        <v>2.1800000000000002</v>
      </c>
      <c r="N304" s="194">
        <f t="shared" si="13"/>
        <v>643.87999999999988</v>
      </c>
      <c r="O304" s="193">
        <f t="shared" si="14"/>
        <v>-1.612999999999829</v>
      </c>
      <c r="Q304" s="206"/>
      <c r="R304" s="208">
        <v>9.26</v>
      </c>
      <c r="S304" s="208">
        <v>0.13</v>
      </c>
      <c r="T304" s="208">
        <v>0.09</v>
      </c>
      <c r="U304" s="208">
        <v>0.04</v>
      </c>
      <c r="V304" s="194">
        <f t="shared" si="12"/>
        <v>9.52</v>
      </c>
    </row>
    <row r="305" spans="1:22" x14ac:dyDescent="0.2">
      <c r="A305" s="345" t="s">
        <v>244</v>
      </c>
      <c r="B305" s="345" t="s">
        <v>244</v>
      </c>
      <c r="C305" s="208">
        <v>44817.6666778125</v>
      </c>
      <c r="D305" s="208">
        <v>649.64800000000002</v>
      </c>
      <c r="E305" s="345" t="s">
        <v>245</v>
      </c>
      <c r="F305" s="345" t="s">
        <v>246</v>
      </c>
      <c r="G305" s="345" t="s">
        <v>255</v>
      </c>
      <c r="H305" s="205"/>
      <c r="J305" s="208">
        <v>636.99</v>
      </c>
      <c r="K305" s="208">
        <v>8.67</v>
      </c>
      <c r="L305" s="208">
        <v>3.99</v>
      </c>
      <c r="M305" s="208">
        <v>2.17</v>
      </c>
      <c r="N305" s="194">
        <f t="shared" si="13"/>
        <v>651.81999999999994</v>
      </c>
      <c r="O305" s="193">
        <f t="shared" si="14"/>
        <v>-2.1719999999999118</v>
      </c>
      <c r="Q305" s="206"/>
      <c r="R305" s="208">
        <v>9.77</v>
      </c>
      <c r="S305" s="208">
        <v>0.13</v>
      </c>
      <c r="T305" s="208">
        <v>0.09</v>
      </c>
      <c r="U305" s="208">
        <v>0.05</v>
      </c>
      <c r="V305" s="194">
        <f t="shared" si="12"/>
        <v>10.040000000000001</v>
      </c>
    </row>
    <row r="306" spans="1:22" x14ac:dyDescent="0.2">
      <c r="A306" s="345" t="s">
        <v>244</v>
      </c>
      <c r="B306" s="345" t="s">
        <v>244</v>
      </c>
      <c r="C306" s="208">
        <v>44817.708344479164</v>
      </c>
      <c r="D306" s="208">
        <v>655.94100000000003</v>
      </c>
      <c r="E306" s="345" t="s">
        <v>245</v>
      </c>
      <c r="F306" s="345" t="s">
        <v>246</v>
      </c>
      <c r="G306" s="345" t="s">
        <v>255</v>
      </c>
      <c r="H306" s="205"/>
      <c r="J306" s="208">
        <v>643.03</v>
      </c>
      <c r="K306" s="208">
        <v>8.68</v>
      </c>
      <c r="L306" s="208">
        <v>3.9</v>
      </c>
      <c r="M306" s="208">
        <v>2.21</v>
      </c>
      <c r="N306" s="194">
        <f t="shared" si="13"/>
        <v>657.81999999999994</v>
      </c>
      <c r="O306" s="193">
        <f t="shared" si="14"/>
        <v>-1.8789999999999054</v>
      </c>
      <c r="Q306" s="206"/>
      <c r="R306" s="208">
        <v>10.34</v>
      </c>
      <c r="S306" s="208">
        <v>0.14000000000000001</v>
      </c>
      <c r="T306" s="208">
        <v>0.09</v>
      </c>
      <c r="U306" s="208">
        <v>0.05</v>
      </c>
      <c r="V306" s="194">
        <f t="shared" si="12"/>
        <v>10.620000000000001</v>
      </c>
    </row>
    <row r="307" spans="1:22" x14ac:dyDescent="0.2">
      <c r="A307" s="345" t="s">
        <v>244</v>
      </c>
      <c r="B307" s="345" t="s">
        <v>244</v>
      </c>
      <c r="C307" s="208">
        <v>44817.750011145836</v>
      </c>
      <c r="D307" s="208">
        <v>652.67999999999995</v>
      </c>
      <c r="E307" s="345" t="s">
        <v>245</v>
      </c>
      <c r="F307" s="345" t="s">
        <v>246</v>
      </c>
      <c r="G307" s="345" t="s">
        <v>255</v>
      </c>
      <c r="H307" s="205"/>
      <c r="J307" s="208">
        <v>640.48</v>
      </c>
      <c r="K307" s="208">
        <v>8.48</v>
      </c>
      <c r="L307" s="208">
        <v>4.75</v>
      </c>
      <c r="M307" s="208">
        <v>2.23</v>
      </c>
      <c r="N307" s="194">
        <f t="shared" si="13"/>
        <v>655.94</v>
      </c>
      <c r="O307" s="193">
        <f t="shared" si="14"/>
        <v>-3.2600000000001046</v>
      </c>
      <c r="Q307" s="206"/>
      <c r="R307" s="208">
        <v>10.64</v>
      </c>
      <c r="S307" s="208">
        <v>0.14000000000000001</v>
      </c>
      <c r="T307" s="208">
        <v>0.11</v>
      </c>
      <c r="U307" s="208">
        <v>0.05</v>
      </c>
      <c r="V307" s="194">
        <f t="shared" si="12"/>
        <v>10.940000000000001</v>
      </c>
    </row>
    <row r="308" spans="1:22" x14ac:dyDescent="0.2">
      <c r="A308" s="345" t="s">
        <v>244</v>
      </c>
      <c r="B308" s="345" t="s">
        <v>244</v>
      </c>
      <c r="C308" s="208">
        <v>44817.7916778125</v>
      </c>
      <c r="D308" s="208">
        <v>642.27599999999995</v>
      </c>
      <c r="E308" s="345" t="s">
        <v>245</v>
      </c>
      <c r="F308" s="345" t="s">
        <v>246</v>
      </c>
      <c r="G308" s="345" t="s">
        <v>255</v>
      </c>
      <c r="H308" s="205"/>
      <c r="J308" s="208">
        <v>629.21</v>
      </c>
      <c r="K308" s="208">
        <v>8.85</v>
      </c>
      <c r="L308" s="208">
        <v>4.99</v>
      </c>
      <c r="M308" s="208">
        <v>2.08</v>
      </c>
      <c r="N308" s="194">
        <f t="shared" si="13"/>
        <v>645.13000000000011</v>
      </c>
      <c r="O308" s="193">
        <f t="shared" si="14"/>
        <v>-2.8540000000001555</v>
      </c>
      <c r="Q308" s="206"/>
      <c r="R308" s="208">
        <v>11.24</v>
      </c>
      <c r="S308" s="208">
        <v>0.16</v>
      </c>
      <c r="T308" s="208">
        <v>0.13</v>
      </c>
      <c r="U308" s="208">
        <v>0.05</v>
      </c>
      <c r="V308" s="194">
        <f t="shared" si="12"/>
        <v>11.580000000000002</v>
      </c>
    </row>
    <row r="309" spans="1:22" x14ac:dyDescent="0.2">
      <c r="A309" s="345" t="s">
        <v>244</v>
      </c>
      <c r="B309" s="345" t="s">
        <v>244</v>
      </c>
      <c r="C309" s="208">
        <v>44817.833344479164</v>
      </c>
      <c r="D309" s="208">
        <v>635.71</v>
      </c>
      <c r="E309" s="345" t="s">
        <v>245</v>
      </c>
      <c r="F309" s="345" t="s">
        <v>246</v>
      </c>
      <c r="G309" s="345" t="s">
        <v>255</v>
      </c>
      <c r="H309" s="205"/>
      <c r="J309" s="208">
        <v>621.30999999999995</v>
      </c>
      <c r="K309" s="208">
        <v>8.7799999999999994</v>
      </c>
      <c r="L309" s="208">
        <v>5</v>
      </c>
      <c r="M309" s="208">
        <v>2.0099999999999998</v>
      </c>
      <c r="N309" s="194">
        <f t="shared" si="13"/>
        <v>637.09999999999991</v>
      </c>
      <c r="O309" s="193">
        <f t="shared" si="14"/>
        <v>-1.3899999999998727</v>
      </c>
      <c r="Q309" s="206"/>
      <c r="R309" s="208">
        <v>10.63</v>
      </c>
      <c r="S309" s="208">
        <v>0.15</v>
      </c>
      <c r="T309" s="208">
        <v>0.12</v>
      </c>
      <c r="U309" s="208">
        <v>0.05</v>
      </c>
      <c r="V309" s="194">
        <f t="shared" si="12"/>
        <v>10.950000000000001</v>
      </c>
    </row>
    <row r="310" spans="1:22" x14ac:dyDescent="0.2">
      <c r="A310" s="345" t="s">
        <v>244</v>
      </c>
      <c r="B310" s="345" t="s">
        <v>244</v>
      </c>
      <c r="C310" s="208">
        <v>44817.875011145836</v>
      </c>
      <c r="D310" s="208">
        <v>637.07600000000002</v>
      </c>
      <c r="E310" s="345" t="s">
        <v>245</v>
      </c>
      <c r="F310" s="345" t="s">
        <v>246</v>
      </c>
      <c r="G310" s="345" t="s">
        <v>255</v>
      </c>
      <c r="H310" s="205"/>
      <c r="J310" s="208">
        <v>624.51</v>
      </c>
      <c r="K310" s="208">
        <v>8.81</v>
      </c>
      <c r="L310" s="208">
        <v>5.01</v>
      </c>
      <c r="M310" s="208">
        <v>2.0499999999999998</v>
      </c>
      <c r="N310" s="194">
        <f t="shared" si="13"/>
        <v>640.37999999999988</v>
      </c>
      <c r="O310" s="193">
        <f t="shared" si="14"/>
        <v>-3.3039999999998599</v>
      </c>
      <c r="Q310" s="206"/>
      <c r="R310" s="208">
        <v>10.26</v>
      </c>
      <c r="S310" s="208">
        <v>0.14000000000000001</v>
      </c>
      <c r="T310" s="208">
        <v>0.12</v>
      </c>
      <c r="U310" s="208">
        <v>0.05</v>
      </c>
      <c r="V310" s="194">
        <f t="shared" si="12"/>
        <v>10.57</v>
      </c>
    </row>
    <row r="311" spans="1:22" x14ac:dyDescent="0.2">
      <c r="A311" s="345" t="s">
        <v>244</v>
      </c>
      <c r="B311" s="345" t="s">
        <v>244</v>
      </c>
      <c r="C311" s="208">
        <v>44817.9166778125</v>
      </c>
      <c r="D311" s="208">
        <v>621.98500000000001</v>
      </c>
      <c r="E311" s="345" t="s">
        <v>245</v>
      </c>
      <c r="F311" s="345" t="s">
        <v>246</v>
      </c>
      <c r="G311" s="345" t="s">
        <v>255</v>
      </c>
      <c r="H311" s="205"/>
      <c r="J311" s="208">
        <v>610.23</v>
      </c>
      <c r="K311" s="208">
        <v>8.26</v>
      </c>
      <c r="L311" s="208">
        <v>5.03</v>
      </c>
      <c r="M311" s="208">
        <v>2.1</v>
      </c>
      <c r="N311" s="194">
        <f t="shared" si="13"/>
        <v>625.62</v>
      </c>
      <c r="O311" s="193">
        <f t="shared" si="14"/>
        <v>-3.6349999999999909</v>
      </c>
      <c r="Q311" s="206"/>
      <c r="R311" s="208">
        <v>9.57</v>
      </c>
      <c r="S311" s="208">
        <v>0.13</v>
      </c>
      <c r="T311" s="208">
        <v>0.12</v>
      </c>
      <c r="U311" s="208">
        <v>0.04</v>
      </c>
      <c r="V311" s="194">
        <f t="shared" si="12"/>
        <v>9.86</v>
      </c>
    </row>
    <row r="312" spans="1:22" x14ac:dyDescent="0.2">
      <c r="A312" s="345" t="s">
        <v>244</v>
      </c>
      <c r="B312" s="345" t="s">
        <v>244</v>
      </c>
      <c r="C312" s="208">
        <v>44817.958344479164</v>
      </c>
      <c r="D312" s="208">
        <v>581.38900000000001</v>
      </c>
      <c r="E312" s="345" t="s">
        <v>245</v>
      </c>
      <c r="F312" s="345" t="s">
        <v>246</v>
      </c>
      <c r="G312" s="345" t="s">
        <v>255</v>
      </c>
      <c r="H312" s="205"/>
      <c r="J312" s="208">
        <v>570.17999999999995</v>
      </c>
      <c r="K312" s="208">
        <v>7.57</v>
      </c>
      <c r="L312" s="208">
        <v>5.03</v>
      </c>
      <c r="M312" s="208">
        <v>2.16</v>
      </c>
      <c r="N312" s="194">
        <f t="shared" si="13"/>
        <v>584.93999999999994</v>
      </c>
      <c r="O312" s="193">
        <f t="shared" si="14"/>
        <v>-3.5509999999999309</v>
      </c>
      <c r="Q312" s="206"/>
      <c r="R312" s="208">
        <v>8.8699999999999992</v>
      </c>
      <c r="S312" s="208">
        <v>0.12</v>
      </c>
      <c r="T312" s="208">
        <v>0.11</v>
      </c>
      <c r="U312" s="208">
        <v>0.05</v>
      </c>
      <c r="V312" s="194">
        <f t="shared" si="12"/>
        <v>9.1499999999999986</v>
      </c>
    </row>
    <row r="313" spans="1:22" x14ac:dyDescent="0.2">
      <c r="A313" s="345" t="s">
        <v>244</v>
      </c>
      <c r="B313" s="345" t="s">
        <v>244</v>
      </c>
      <c r="C313" s="208">
        <v>44818.000011145836</v>
      </c>
      <c r="D313" s="208">
        <v>548.42700000000002</v>
      </c>
      <c r="E313" s="345" t="s">
        <v>245</v>
      </c>
      <c r="F313" s="345" t="s">
        <v>246</v>
      </c>
      <c r="G313" s="345" t="s">
        <v>255</v>
      </c>
      <c r="H313" s="205"/>
      <c r="J313" s="208">
        <v>538.08000000000004</v>
      </c>
      <c r="K313" s="208">
        <v>7</v>
      </c>
      <c r="L313" s="208">
        <v>5.01</v>
      </c>
      <c r="M313" s="208">
        <v>2.15</v>
      </c>
      <c r="N313" s="194">
        <f t="shared" si="13"/>
        <v>552.24</v>
      </c>
      <c r="O313" s="193">
        <f t="shared" si="14"/>
        <v>-3.8129999999999882</v>
      </c>
      <c r="Q313" s="206"/>
      <c r="R313" s="208">
        <v>8.49</v>
      </c>
      <c r="S313" s="208">
        <v>0.11</v>
      </c>
      <c r="T313" s="208">
        <v>0.12</v>
      </c>
      <c r="U313" s="208">
        <v>0.05</v>
      </c>
      <c r="V313" s="194">
        <f t="shared" si="12"/>
        <v>8.77</v>
      </c>
    </row>
    <row r="314" spans="1:22" x14ac:dyDescent="0.2">
      <c r="A314" s="345" t="s">
        <v>244</v>
      </c>
      <c r="B314" s="345" t="s">
        <v>244</v>
      </c>
      <c r="C314" s="208">
        <v>44818.0416778125</v>
      </c>
      <c r="D314" s="208">
        <v>519.03099999999995</v>
      </c>
      <c r="E314" s="345" t="s">
        <v>245</v>
      </c>
      <c r="F314" s="345" t="s">
        <v>246</v>
      </c>
      <c r="G314" s="345" t="s">
        <v>255</v>
      </c>
      <c r="H314" s="205"/>
      <c r="J314" s="208">
        <v>505.7</v>
      </c>
      <c r="K314" s="208">
        <v>6.45</v>
      </c>
      <c r="L314" s="208">
        <v>3.91</v>
      </c>
      <c r="M314" s="208">
        <v>2.2000000000000002</v>
      </c>
      <c r="N314" s="194">
        <f t="shared" si="13"/>
        <v>518.26</v>
      </c>
      <c r="O314" s="193">
        <f t="shared" si="14"/>
        <v>0.77099999999995816</v>
      </c>
      <c r="Q314" s="206"/>
      <c r="R314" s="208">
        <v>8.1</v>
      </c>
      <c r="S314" s="208">
        <v>0.1</v>
      </c>
      <c r="T314" s="208">
        <v>0.1</v>
      </c>
      <c r="U314" s="208">
        <v>0.05</v>
      </c>
      <c r="V314" s="194">
        <f t="shared" si="12"/>
        <v>8.35</v>
      </c>
    </row>
    <row r="315" spans="1:22" x14ac:dyDescent="0.2">
      <c r="A315" s="345" t="s">
        <v>244</v>
      </c>
      <c r="B315" s="345" t="s">
        <v>244</v>
      </c>
      <c r="C315" s="208">
        <v>44818.083344479164</v>
      </c>
      <c r="D315" s="208">
        <v>496.19</v>
      </c>
      <c r="E315" s="345" t="s">
        <v>245</v>
      </c>
      <c r="F315" s="345" t="s">
        <v>246</v>
      </c>
      <c r="G315" s="345" t="s">
        <v>255</v>
      </c>
      <c r="H315" s="205"/>
      <c r="J315" s="208">
        <v>483.54</v>
      </c>
      <c r="K315" s="208">
        <v>5.98</v>
      </c>
      <c r="L315" s="208">
        <v>3.88</v>
      </c>
      <c r="M315" s="208">
        <v>2.1800000000000002</v>
      </c>
      <c r="N315" s="194">
        <f t="shared" si="13"/>
        <v>495.58000000000004</v>
      </c>
      <c r="O315" s="193">
        <f t="shared" si="14"/>
        <v>0.6099999999999568</v>
      </c>
      <c r="Q315" s="206"/>
      <c r="R315" s="208">
        <v>7.69</v>
      </c>
      <c r="S315" s="208">
        <v>0.1</v>
      </c>
      <c r="T315" s="208">
        <v>0.1</v>
      </c>
      <c r="U315" s="208">
        <v>0.05</v>
      </c>
      <c r="V315" s="194">
        <f t="shared" si="12"/>
        <v>7.9399999999999995</v>
      </c>
    </row>
    <row r="316" spans="1:22" x14ac:dyDescent="0.2">
      <c r="A316" s="345" t="s">
        <v>244</v>
      </c>
      <c r="B316" s="345" t="s">
        <v>244</v>
      </c>
      <c r="C316" s="208">
        <v>44818.125011145836</v>
      </c>
      <c r="D316" s="208">
        <v>487.86599999999999</v>
      </c>
      <c r="E316" s="345" t="s">
        <v>245</v>
      </c>
      <c r="F316" s="345" t="s">
        <v>246</v>
      </c>
      <c r="G316" s="345" t="s">
        <v>255</v>
      </c>
      <c r="H316" s="205"/>
      <c r="J316" s="208">
        <v>476.37</v>
      </c>
      <c r="K316" s="208">
        <v>5.93</v>
      </c>
      <c r="L316" s="208">
        <v>3.89</v>
      </c>
      <c r="M316" s="208">
        <v>2.15</v>
      </c>
      <c r="N316" s="194">
        <f t="shared" si="13"/>
        <v>488.34</v>
      </c>
      <c r="O316" s="193">
        <f t="shared" si="14"/>
        <v>-0.47399999999998954</v>
      </c>
      <c r="Q316" s="206"/>
      <c r="R316" s="208">
        <v>7.51</v>
      </c>
      <c r="S316" s="208">
        <v>0.09</v>
      </c>
      <c r="T316" s="208">
        <v>0.1</v>
      </c>
      <c r="U316" s="208">
        <v>0.05</v>
      </c>
      <c r="V316" s="194">
        <f t="shared" si="12"/>
        <v>7.7499999999999991</v>
      </c>
    </row>
    <row r="317" spans="1:22" x14ac:dyDescent="0.2">
      <c r="A317" s="345" t="s">
        <v>244</v>
      </c>
      <c r="B317" s="345" t="s">
        <v>244</v>
      </c>
      <c r="C317" s="208">
        <v>44818.1666778125</v>
      </c>
      <c r="D317" s="208">
        <v>479.149</v>
      </c>
      <c r="E317" s="345" t="s">
        <v>245</v>
      </c>
      <c r="F317" s="345" t="s">
        <v>246</v>
      </c>
      <c r="G317" s="345" t="s">
        <v>255</v>
      </c>
      <c r="H317" s="205"/>
      <c r="J317" s="208">
        <v>465.64</v>
      </c>
      <c r="K317" s="208">
        <v>6.06</v>
      </c>
      <c r="L317" s="208">
        <v>3.9</v>
      </c>
      <c r="M317" s="208">
        <v>2.16</v>
      </c>
      <c r="N317" s="194">
        <f t="shared" si="13"/>
        <v>477.76</v>
      </c>
      <c r="O317" s="193">
        <f t="shared" si="14"/>
        <v>1.38900000000001</v>
      </c>
      <c r="Q317" s="206"/>
      <c r="R317" s="208">
        <v>7.29</v>
      </c>
      <c r="S317" s="208">
        <v>0.1</v>
      </c>
      <c r="T317" s="208">
        <v>0.1</v>
      </c>
      <c r="U317" s="208">
        <v>0.05</v>
      </c>
      <c r="V317" s="194">
        <f t="shared" si="12"/>
        <v>7.5399999999999991</v>
      </c>
    </row>
    <row r="318" spans="1:22" x14ac:dyDescent="0.2">
      <c r="A318" s="345" t="s">
        <v>244</v>
      </c>
      <c r="B318" s="345" t="s">
        <v>244</v>
      </c>
      <c r="C318" s="208">
        <v>44818.208344479164</v>
      </c>
      <c r="D318" s="208">
        <v>488.97</v>
      </c>
      <c r="E318" s="345" t="s">
        <v>245</v>
      </c>
      <c r="F318" s="345" t="s">
        <v>246</v>
      </c>
      <c r="G318" s="345" t="s">
        <v>255</v>
      </c>
      <c r="H318" s="205"/>
      <c r="J318" s="208">
        <v>476.2</v>
      </c>
      <c r="K318" s="208">
        <v>6.42</v>
      </c>
      <c r="L318" s="208">
        <v>3.9</v>
      </c>
      <c r="M318" s="208">
        <v>2.1800000000000002</v>
      </c>
      <c r="N318" s="194">
        <f t="shared" si="13"/>
        <v>488.7</v>
      </c>
      <c r="O318" s="193">
        <f t="shared" si="14"/>
        <v>0.27000000000003865</v>
      </c>
      <c r="Q318" s="206"/>
      <c r="R318" s="208">
        <v>7.4</v>
      </c>
      <c r="S318" s="208">
        <v>0.1</v>
      </c>
      <c r="T318" s="208">
        <v>0.09</v>
      </c>
      <c r="U318" s="208">
        <v>0.05</v>
      </c>
      <c r="V318" s="194">
        <f t="shared" si="12"/>
        <v>7.64</v>
      </c>
    </row>
    <row r="319" spans="1:22" x14ac:dyDescent="0.2">
      <c r="A319" s="345" t="s">
        <v>244</v>
      </c>
      <c r="B319" s="345" t="s">
        <v>244</v>
      </c>
      <c r="C319" s="208">
        <v>44818.250011145836</v>
      </c>
      <c r="D319" s="208">
        <v>501.339</v>
      </c>
      <c r="E319" s="345" t="s">
        <v>245</v>
      </c>
      <c r="F319" s="345" t="s">
        <v>246</v>
      </c>
      <c r="G319" s="345" t="s">
        <v>255</v>
      </c>
      <c r="H319" s="205"/>
      <c r="J319" s="208">
        <v>488.52</v>
      </c>
      <c r="K319" s="208">
        <v>6.71</v>
      </c>
      <c r="L319" s="208">
        <v>3.9</v>
      </c>
      <c r="M319" s="208">
        <v>2.27</v>
      </c>
      <c r="N319" s="194">
        <f t="shared" si="13"/>
        <v>501.39999999999992</v>
      </c>
      <c r="O319" s="193">
        <f t="shared" si="14"/>
        <v>-6.0999999999921783E-2</v>
      </c>
      <c r="Q319" s="206"/>
      <c r="R319" s="208">
        <v>7.99</v>
      </c>
      <c r="S319" s="208">
        <v>0.11</v>
      </c>
      <c r="T319" s="208">
        <v>0.1</v>
      </c>
      <c r="U319" s="208">
        <v>0.05</v>
      </c>
      <c r="V319" s="194">
        <f t="shared" si="12"/>
        <v>8.25</v>
      </c>
    </row>
    <row r="320" spans="1:22" x14ac:dyDescent="0.2">
      <c r="A320" s="345" t="s">
        <v>244</v>
      </c>
      <c r="B320" s="345" t="s">
        <v>244</v>
      </c>
      <c r="C320" s="208">
        <v>44818.2916778125</v>
      </c>
      <c r="D320" s="208">
        <v>539.25599999999997</v>
      </c>
      <c r="E320" s="345" t="s">
        <v>245</v>
      </c>
      <c r="F320" s="345" t="s">
        <v>246</v>
      </c>
      <c r="G320" s="345" t="s">
        <v>255</v>
      </c>
      <c r="H320" s="205"/>
      <c r="J320" s="208">
        <v>526.38</v>
      </c>
      <c r="K320" s="208">
        <v>7.32</v>
      </c>
      <c r="L320" s="208">
        <v>3.88</v>
      </c>
      <c r="M320" s="208">
        <v>2.2799999999999998</v>
      </c>
      <c r="N320" s="194">
        <f t="shared" si="13"/>
        <v>539.86</v>
      </c>
      <c r="O320" s="193">
        <f t="shared" si="14"/>
        <v>-0.60400000000004184</v>
      </c>
      <c r="Q320" s="206"/>
      <c r="R320" s="208">
        <v>9.15</v>
      </c>
      <c r="S320" s="208">
        <v>0.13</v>
      </c>
      <c r="T320" s="208">
        <v>0.1</v>
      </c>
      <c r="U320" s="208">
        <v>0.06</v>
      </c>
      <c r="V320" s="194">
        <f t="shared" si="12"/>
        <v>9.4400000000000013</v>
      </c>
    </row>
    <row r="321" spans="1:22" x14ac:dyDescent="0.2">
      <c r="A321" s="345" t="s">
        <v>244</v>
      </c>
      <c r="B321" s="345" t="s">
        <v>244</v>
      </c>
      <c r="C321" s="208">
        <v>44818.333344479164</v>
      </c>
      <c r="D321" s="208">
        <v>547.96500000000003</v>
      </c>
      <c r="E321" s="345" t="s">
        <v>245</v>
      </c>
      <c r="F321" s="345" t="s">
        <v>246</v>
      </c>
      <c r="G321" s="345" t="s">
        <v>255</v>
      </c>
      <c r="H321" s="205"/>
      <c r="J321" s="208">
        <v>536.15</v>
      </c>
      <c r="K321" s="208">
        <v>7.45</v>
      </c>
      <c r="L321" s="208">
        <v>3.94</v>
      </c>
      <c r="M321" s="208">
        <v>2.16</v>
      </c>
      <c r="N321" s="194">
        <f t="shared" si="13"/>
        <v>549.70000000000005</v>
      </c>
      <c r="O321" s="193">
        <f t="shared" si="14"/>
        <v>-1.7350000000000136</v>
      </c>
      <c r="Q321" s="206"/>
      <c r="R321" s="208">
        <v>8.58</v>
      </c>
      <c r="S321" s="208">
        <v>0.12</v>
      </c>
      <c r="T321" s="208">
        <v>0.09</v>
      </c>
      <c r="U321" s="208">
        <v>0.05</v>
      </c>
      <c r="V321" s="194">
        <f t="shared" si="12"/>
        <v>8.84</v>
      </c>
    </row>
    <row r="322" spans="1:22" x14ac:dyDescent="0.2">
      <c r="A322" s="345" t="s">
        <v>244</v>
      </c>
      <c r="B322" s="345" t="s">
        <v>244</v>
      </c>
      <c r="C322" s="208">
        <v>44818.375011145836</v>
      </c>
      <c r="D322" s="208">
        <v>559.78499999999997</v>
      </c>
      <c r="E322" s="345" t="s">
        <v>245</v>
      </c>
      <c r="F322" s="345" t="s">
        <v>246</v>
      </c>
      <c r="G322" s="345" t="s">
        <v>255</v>
      </c>
      <c r="H322" s="205"/>
      <c r="J322" s="208">
        <v>545.12</v>
      </c>
      <c r="K322" s="208">
        <v>7.8</v>
      </c>
      <c r="L322" s="208">
        <v>3.97</v>
      </c>
      <c r="M322" s="208">
        <v>2.13</v>
      </c>
      <c r="N322" s="194">
        <f t="shared" si="13"/>
        <v>559.02</v>
      </c>
      <c r="O322" s="193">
        <f t="shared" si="14"/>
        <v>0.76499999999998636</v>
      </c>
      <c r="Q322" s="206"/>
      <c r="R322" s="208">
        <v>8.66</v>
      </c>
      <c r="S322" s="208">
        <v>0.12</v>
      </c>
      <c r="T322" s="208">
        <v>0.09</v>
      </c>
      <c r="U322" s="208">
        <v>0.05</v>
      </c>
      <c r="V322" s="194">
        <f t="shared" ref="V322:V385" si="15">SUM(R322:U322)</f>
        <v>8.92</v>
      </c>
    </row>
    <row r="323" spans="1:22" x14ac:dyDescent="0.2">
      <c r="A323" s="345" t="s">
        <v>244</v>
      </c>
      <c r="B323" s="345" t="s">
        <v>244</v>
      </c>
      <c r="C323" s="208">
        <v>44818.4166778125</v>
      </c>
      <c r="D323" s="208">
        <v>575.44600000000003</v>
      </c>
      <c r="E323" s="345" t="s">
        <v>245</v>
      </c>
      <c r="F323" s="345" t="s">
        <v>246</v>
      </c>
      <c r="G323" s="345" t="s">
        <v>255</v>
      </c>
      <c r="H323" s="205"/>
      <c r="J323" s="208">
        <v>559.1</v>
      </c>
      <c r="K323" s="208">
        <v>7.85</v>
      </c>
      <c r="L323" s="208">
        <v>3.96</v>
      </c>
      <c r="M323" s="208">
        <v>2.13</v>
      </c>
      <c r="N323" s="194">
        <f t="shared" ref="N323:N386" si="16">SUM(J323:M323)</f>
        <v>573.04000000000008</v>
      </c>
      <c r="O323" s="193">
        <f t="shared" ref="O323:O386" si="17">D323-N323</f>
        <v>2.4059999999999491</v>
      </c>
      <c r="Q323" s="206"/>
      <c r="R323" s="208">
        <v>8.8800000000000008</v>
      </c>
      <c r="S323" s="208">
        <v>0.12</v>
      </c>
      <c r="T323" s="208">
        <v>0.09</v>
      </c>
      <c r="U323" s="208">
        <v>0.05</v>
      </c>
      <c r="V323" s="194">
        <f t="shared" si="15"/>
        <v>9.14</v>
      </c>
    </row>
    <row r="324" spans="1:22" x14ac:dyDescent="0.2">
      <c r="A324" s="345" t="s">
        <v>244</v>
      </c>
      <c r="B324" s="345" t="s">
        <v>244</v>
      </c>
      <c r="C324" s="208">
        <v>44818.458344479164</v>
      </c>
      <c r="D324" s="208">
        <v>579.98599999999999</v>
      </c>
      <c r="E324" s="345" t="s">
        <v>245</v>
      </c>
      <c r="F324" s="345" t="s">
        <v>246</v>
      </c>
      <c r="G324" s="345" t="s">
        <v>255</v>
      </c>
      <c r="H324" s="205"/>
      <c r="J324" s="208">
        <v>566.02</v>
      </c>
      <c r="K324" s="208">
        <v>8.06</v>
      </c>
      <c r="L324" s="208">
        <v>4.07</v>
      </c>
      <c r="M324" s="208">
        <v>2.1</v>
      </c>
      <c r="N324" s="194">
        <f t="shared" si="16"/>
        <v>580.25</v>
      </c>
      <c r="O324" s="193">
        <f t="shared" si="17"/>
        <v>-0.26400000000001</v>
      </c>
      <c r="Q324" s="206"/>
      <c r="R324" s="208">
        <v>8.2799999999999994</v>
      </c>
      <c r="S324" s="208">
        <v>0.12</v>
      </c>
      <c r="T324" s="208">
        <v>0.09</v>
      </c>
      <c r="U324" s="208">
        <v>0.04</v>
      </c>
      <c r="V324" s="194">
        <f t="shared" si="15"/>
        <v>8.5299999999999976</v>
      </c>
    </row>
    <row r="325" spans="1:22" x14ac:dyDescent="0.2">
      <c r="A325" s="345" t="s">
        <v>244</v>
      </c>
      <c r="B325" s="345" t="s">
        <v>244</v>
      </c>
      <c r="C325" s="208">
        <v>44818.500011145836</v>
      </c>
      <c r="D325" s="208">
        <v>601.76700000000005</v>
      </c>
      <c r="E325" s="345" t="s">
        <v>245</v>
      </c>
      <c r="F325" s="345" t="s">
        <v>246</v>
      </c>
      <c r="G325" s="345" t="s">
        <v>255</v>
      </c>
      <c r="H325" s="205"/>
      <c r="J325" s="208">
        <v>587.13</v>
      </c>
      <c r="K325" s="208">
        <v>8.6</v>
      </c>
      <c r="L325" s="208">
        <v>4.17</v>
      </c>
      <c r="M325" s="208">
        <v>2.09</v>
      </c>
      <c r="N325" s="194">
        <f t="shared" si="16"/>
        <v>601.99</v>
      </c>
      <c r="O325" s="193">
        <f t="shared" si="17"/>
        <v>-0.22299999999995634</v>
      </c>
      <c r="Q325" s="206"/>
      <c r="R325" s="208">
        <v>8.4600000000000009</v>
      </c>
      <c r="S325" s="208">
        <v>0.12</v>
      </c>
      <c r="T325" s="208">
        <v>0.09</v>
      </c>
      <c r="U325" s="208">
        <v>0.04</v>
      </c>
      <c r="V325" s="194">
        <f t="shared" si="15"/>
        <v>8.7099999999999991</v>
      </c>
    </row>
    <row r="326" spans="1:22" x14ac:dyDescent="0.2">
      <c r="A326" s="345" t="s">
        <v>244</v>
      </c>
      <c r="B326" s="345" t="s">
        <v>244</v>
      </c>
      <c r="C326" s="208">
        <v>44818.5416778125</v>
      </c>
      <c r="D326" s="208">
        <v>616.15800000000002</v>
      </c>
      <c r="E326" s="345" t="s">
        <v>245</v>
      </c>
      <c r="F326" s="345" t="s">
        <v>246</v>
      </c>
      <c r="G326" s="345" t="s">
        <v>255</v>
      </c>
      <c r="H326" s="205"/>
      <c r="J326" s="208">
        <v>600.78</v>
      </c>
      <c r="K326" s="208">
        <v>8.35</v>
      </c>
      <c r="L326" s="208">
        <v>4.53</v>
      </c>
      <c r="M326" s="208">
        <v>2.09</v>
      </c>
      <c r="N326" s="194">
        <f t="shared" si="16"/>
        <v>615.75</v>
      </c>
      <c r="O326" s="193">
        <f t="shared" si="17"/>
        <v>0.40800000000001546</v>
      </c>
      <c r="Q326" s="206"/>
      <c r="R326" s="208">
        <v>8.8800000000000008</v>
      </c>
      <c r="S326" s="208">
        <v>0.12</v>
      </c>
      <c r="T326" s="208">
        <v>0.1</v>
      </c>
      <c r="U326" s="208">
        <v>0.04</v>
      </c>
      <c r="V326" s="194">
        <f t="shared" si="15"/>
        <v>9.1399999999999988</v>
      </c>
    </row>
    <row r="327" spans="1:22" x14ac:dyDescent="0.2">
      <c r="A327" s="345" t="s">
        <v>244</v>
      </c>
      <c r="B327" s="345" t="s">
        <v>244</v>
      </c>
      <c r="C327" s="208">
        <v>44818.583344479164</v>
      </c>
      <c r="D327" s="208">
        <v>643.17600000000004</v>
      </c>
      <c r="E327" s="345" t="s">
        <v>245</v>
      </c>
      <c r="F327" s="345" t="s">
        <v>246</v>
      </c>
      <c r="G327" s="345" t="s">
        <v>255</v>
      </c>
      <c r="H327" s="205"/>
      <c r="J327" s="208">
        <v>628.9</v>
      </c>
      <c r="K327" s="208">
        <v>8.74</v>
      </c>
      <c r="L327" s="208">
        <v>4.45</v>
      </c>
      <c r="M327" s="208">
        <v>2.1</v>
      </c>
      <c r="N327" s="194">
        <f t="shared" si="16"/>
        <v>644.19000000000005</v>
      </c>
      <c r="O327" s="193">
        <f t="shared" si="17"/>
        <v>-1.01400000000001</v>
      </c>
      <c r="Q327" s="206"/>
      <c r="R327" s="208">
        <v>9.17</v>
      </c>
      <c r="S327" s="208">
        <v>0.13</v>
      </c>
      <c r="T327" s="208">
        <v>0.09</v>
      </c>
      <c r="U327" s="208">
        <v>0.04</v>
      </c>
      <c r="V327" s="194">
        <f t="shared" si="15"/>
        <v>9.43</v>
      </c>
    </row>
    <row r="328" spans="1:22" x14ac:dyDescent="0.2">
      <c r="A328" s="345" t="s">
        <v>244</v>
      </c>
      <c r="B328" s="345" t="s">
        <v>244</v>
      </c>
      <c r="C328" s="208">
        <v>44818.625011145836</v>
      </c>
      <c r="D328" s="208">
        <v>668.18399999999997</v>
      </c>
      <c r="E328" s="345" t="s">
        <v>245</v>
      </c>
      <c r="F328" s="345" t="s">
        <v>246</v>
      </c>
      <c r="G328" s="345" t="s">
        <v>255</v>
      </c>
      <c r="H328" s="205"/>
      <c r="J328" s="208">
        <v>652.28</v>
      </c>
      <c r="K328" s="208">
        <v>9.27</v>
      </c>
      <c r="L328" s="208">
        <v>4.3899999999999997</v>
      </c>
      <c r="M328" s="208">
        <v>2.08</v>
      </c>
      <c r="N328" s="194">
        <f t="shared" si="16"/>
        <v>668.02</v>
      </c>
      <c r="O328" s="193">
        <f t="shared" si="17"/>
        <v>0.16399999999998727</v>
      </c>
      <c r="Q328" s="206"/>
      <c r="R328" s="208">
        <v>9.65</v>
      </c>
      <c r="S328" s="208">
        <v>0.14000000000000001</v>
      </c>
      <c r="T328" s="208">
        <v>0.09</v>
      </c>
      <c r="U328" s="208">
        <v>0.04</v>
      </c>
      <c r="V328" s="194">
        <f t="shared" si="15"/>
        <v>9.92</v>
      </c>
    </row>
    <row r="329" spans="1:22" x14ac:dyDescent="0.2">
      <c r="A329" s="345" t="s">
        <v>244</v>
      </c>
      <c r="B329" s="345" t="s">
        <v>244</v>
      </c>
      <c r="C329" s="208">
        <v>44818.6666778125</v>
      </c>
      <c r="D329" s="208">
        <v>682.17899999999997</v>
      </c>
      <c r="E329" s="345" t="s">
        <v>245</v>
      </c>
      <c r="F329" s="345" t="s">
        <v>246</v>
      </c>
      <c r="G329" s="345" t="s">
        <v>255</v>
      </c>
      <c r="H329" s="205"/>
      <c r="J329" s="208">
        <v>666.39</v>
      </c>
      <c r="K329" s="208">
        <v>9.33</v>
      </c>
      <c r="L329" s="208">
        <v>4.58</v>
      </c>
      <c r="M329" s="208">
        <v>2.09</v>
      </c>
      <c r="N329" s="194">
        <f t="shared" si="16"/>
        <v>682.3900000000001</v>
      </c>
      <c r="O329" s="193">
        <f t="shared" si="17"/>
        <v>-0.21100000000012642</v>
      </c>
      <c r="Q329" s="206"/>
      <c r="R329" s="208">
        <v>10.26</v>
      </c>
      <c r="S329" s="208">
        <v>0.14000000000000001</v>
      </c>
      <c r="T329" s="208">
        <v>0.1</v>
      </c>
      <c r="U329" s="208">
        <v>0.04</v>
      </c>
      <c r="V329" s="194">
        <f t="shared" si="15"/>
        <v>10.54</v>
      </c>
    </row>
    <row r="330" spans="1:22" x14ac:dyDescent="0.2">
      <c r="A330" s="345" t="s">
        <v>244</v>
      </c>
      <c r="B330" s="345" t="s">
        <v>244</v>
      </c>
      <c r="C330" s="208">
        <v>44818.708344479164</v>
      </c>
      <c r="D330" s="208">
        <v>696.85299999999995</v>
      </c>
      <c r="E330" s="345" t="s">
        <v>245</v>
      </c>
      <c r="F330" s="345" t="s">
        <v>246</v>
      </c>
      <c r="G330" s="345" t="s">
        <v>255</v>
      </c>
      <c r="H330" s="205"/>
      <c r="J330" s="208">
        <v>681.76</v>
      </c>
      <c r="K330" s="208">
        <v>9.86</v>
      </c>
      <c r="L330" s="208">
        <v>5.0199999999999996</v>
      </c>
      <c r="M330" s="208">
        <v>2.0699999999999998</v>
      </c>
      <c r="N330" s="194">
        <f t="shared" si="16"/>
        <v>698.71</v>
      </c>
      <c r="O330" s="193">
        <f t="shared" si="17"/>
        <v>-1.8570000000000846</v>
      </c>
      <c r="Q330" s="206"/>
      <c r="R330" s="208">
        <v>10.74</v>
      </c>
      <c r="S330" s="208">
        <v>0.15</v>
      </c>
      <c r="T330" s="208">
        <v>0.11</v>
      </c>
      <c r="U330" s="208">
        <v>0.04</v>
      </c>
      <c r="V330" s="194">
        <f t="shared" si="15"/>
        <v>11.04</v>
      </c>
    </row>
    <row r="331" spans="1:22" x14ac:dyDescent="0.2">
      <c r="A331" s="345" t="s">
        <v>244</v>
      </c>
      <c r="B331" s="345" t="s">
        <v>244</v>
      </c>
      <c r="C331" s="208">
        <v>44818.750011145836</v>
      </c>
      <c r="D331" s="208">
        <v>700.875</v>
      </c>
      <c r="E331" s="345" t="s">
        <v>245</v>
      </c>
      <c r="F331" s="345" t="s">
        <v>246</v>
      </c>
      <c r="G331" s="345" t="s">
        <v>255</v>
      </c>
      <c r="H331" s="205"/>
      <c r="J331" s="208">
        <v>685.06</v>
      </c>
      <c r="K331" s="208">
        <v>9.7200000000000006</v>
      </c>
      <c r="L331" s="208">
        <v>5.01</v>
      </c>
      <c r="M331" s="208">
        <v>2.0699999999999998</v>
      </c>
      <c r="N331" s="194">
        <f t="shared" si="16"/>
        <v>701.86</v>
      </c>
      <c r="O331" s="193">
        <f t="shared" si="17"/>
        <v>-0.98500000000001364</v>
      </c>
      <c r="Q331" s="206"/>
      <c r="R331" s="208">
        <v>11.22</v>
      </c>
      <c r="S331" s="208">
        <v>0.16</v>
      </c>
      <c r="T331" s="208">
        <v>0.11</v>
      </c>
      <c r="U331" s="208">
        <v>0.04</v>
      </c>
      <c r="V331" s="194">
        <f t="shared" si="15"/>
        <v>11.53</v>
      </c>
    </row>
    <row r="332" spans="1:22" x14ac:dyDescent="0.2">
      <c r="A332" s="345" t="s">
        <v>244</v>
      </c>
      <c r="B332" s="345" t="s">
        <v>244</v>
      </c>
      <c r="C332" s="208">
        <v>44818.7916778125</v>
      </c>
      <c r="D332" s="208">
        <v>683.91700000000003</v>
      </c>
      <c r="E332" s="345" t="s">
        <v>245</v>
      </c>
      <c r="F332" s="345" t="s">
        <v>246</v>
      </c>
      <c r="G332" s="345" t="s">
        <v>255</v>
      </c>
      <c r="H332" s="205"/>
      <c r="J332" s="208">
        <v>668.53</v>
      </c>
      <c r="K332" s="208">
        <v>9.5299999999999994</v>
      </c>
      <c r="L332" s="208">
        <v>4.99</v>
      </c>
      <c r="M332" s="208">
        <v>2.0299999999999998</v>
      </c>
      <c r="N332" s="194">
        <f t="shared" si="16"/>
        <v>685.07999999999993</v>
      </c>
      <c r="O332" s="193">
        <f t="shared" si="17"/>
        <v>-1.1629999999998972</v>
      </c>
      <c r="Q332" s="206"/>
      <c r="R332" s="208">
        <v>10.94</v>
      </c>
      <c r="S332" s="208">
        <v>0.16</v>
      </c>
      <c r="T332" s="208">
        <v>0.12</v>
      </c>
      <c r="U332" s="208">
        <v>0.04</v>
      </c>
      <c r="V332" s="194">
        <f t="shared" si="15"/>
        <v>11.259999999999998</v>
      </c>
    </row>
    <row r="333" spans="1:22" x14ac:dyDescent="0.2">
      <c r="A333" s="345" t="s">
        <v>244</v>
      </c>
      <c r="B333" s="345" t="s">
        <v>244</v>
      </c>
      <c r="C333" s="208">
        <v>44818.833344479164</v>
      </c>
      <c r="D333" s="208">
        <v>660.2</v>
      </c>
      <c r="E333" s="345" t="s">
        <v>245</v>
      </c>
      <c r="F333" s="345" t="s">
        <v>246</v>
      </c>
      <c r="G333" s="345" t="s">
        <v>255</v>
      </c>
      <c r="H333" s="205"/>
      <c r="J333" s="208">
        <v>647.29</v>
      </c>
      <c r="K333" s="208">
        <v>9.5</v>
      </c>
      <c r="L333" s="208">
        <v>4.99</v>
      </c>
      <c r="M333" s="208">
        <v>2.02</v>
      </c>
      <c r="N333" s="194">
        <f t="shared" si="16"/>
        <v>663.8</v>
      </c>
      <c r="O333" s="193">
        <f t="shared" si="17"/>
        <v>-3.5999999999999091</v>
      </c>
      <c r="Q333" s="206"/>
      <c r="R333" s="208">
        <v>10.64</v>
      </c>
      <c r="S333" s="208">
        <v>0.16</v>
      </c>
      <c r="T333" s="208">
        <v>0.12</v>
      </c>
      <c r="U333" s="208">
        <v>0.04</v>
      </c>
      <c r="V333" s="194">
        <f t="shared" si="15"/>
        <v>10.959999999999999</v>
      </c>
    </row>
    <row r="334" spans="1:22" x14ac:dyDescent="0.2">
      <c r="A334" s="345" t="s">
        <v>244</v>
      </c>
      <c r="B334" s="345" t="s">
        <v>244</v>
      </c>
      <c r="C334" s="208">
        <v>44818.875011145836</v>
      </c>
      <c r="D334" s="208">
        <v>654.90200000000004</v>
      </c>
      <c r="E334" s="345" t="s">
        <v>245</v>
      </c>
      <c r="F334" s="345" t="s">
        <v>246</v>
      </c>
      <c r="G334" s="345" t="s">
        <v>255</v>
      </c>
      <c r="H334" s="205"/>
      <c r="J334" s="208">
        <v>640.78</v>
      </c>
      <c r="K334" s="208">
        <v>9.5</v>
      </c>
      <c r="L334" s="208">
        <v>5.03</v>
      </c>
      <c r="M334" s="208">
        <v>2.0499999999999998</v>
      </c>
      <c r="N334" s="194">
        <f t="shared" si="16"/>
        <v>657.3599999999999</v>
      </c>
      <c r="O334" s="193">
        <f t="shared" si="17"/>
        <v>-2.4579999999998563</v>
      </c>
      <c r="Q334" s="206"/>
      <c r="R334" s="208">
        <v>10.33</v>
      </c>
      <c r="S334" s="208">
        <v>0.15</v>
      </c>
      <c r="T334" s="208">
        <v>0.11</v>
      </c>
      <c r="U334" s="208">
        <v>0.04</v>
      </c>
      <c r="V334" s="194">
        <f t="shared" si="15"/>
        <v>10.629999999999999</v>
      </c>
    </row>
    <row r="335" spans="1:22" x14ac:dyDescent="0.2">
      <c r="A335" s="345" t="s">
        <v>244</v>
      </c>
      <c r="B335" s="345" t="s">
        <v>244</v>
      </c>
      <c r="C335" s="208">
        <v>44818.9166778125</v>
      </c>
      <c r="D335" s="208">
        <v>626.92600000000004</v>
      </c>
      <c r="E335" s="345" t="s">
        <v>245</v>
      </c>
      <c r="F335" s="345" t="s">
        <v>246</v>
      </c>
      <c r="G335" s="345" t="s">
        <v>255</v>
      </c>
      <c r="H335" s="205"/>
      <c r="J335" s="208">
        <v>613.5</v>
      </c>
      <c r="K335" s="208">
        <v>8.73</v>
      </c>
      <c r="L335" s="208">
        <v>4.79</v>
      </c>
      <c r="M335" s="208">
        <v>2.0699999999999998</v>
      </c>
      <c r="N335" s="194">
        <f t="shared" si="16"/>
        <v>629.09</v>
      </c>
      <c r="O335" s="193">
        <f t="shared" si="17"/>
        <v>-2.1639999999999873</v>
      </c>
      <c r="Q335" s="206"/>
      <c r="R335" s="208">
        <v>10.16</v>
      </c>
      <c r="S335" s="208">
        <v>0.14000000000000001</v>
      </c>
      <c r="T335" s="208">
        <v>0.11</v>
      </c>
      <c r="U335" s="208">
        <v>0.05</v>
      </c>
      <c r="V335" s="194">
        <f t="shared" si="15"/>
        <v>10.46</v>
      </c>
    </row>
    <row r="336" spans="1:22" x14ac:dyDescent="0.2">
      <c r="A336" s="345" t="s">
        <v>244</v>
      </c>
      <c r="B336" s="345" t="s">
        <v>244</v>
      </c>
      <c r="C336" s="208">
        <v>44818.958344479164</v>
      </c>
      <c r="D336" s="208">
        <v>588.52300000000002</v>
      </c>
      <c r="E336" s="345" t="s">
        <v>245</v>
      </c>
      <c r="F336" s="345" t="s">
        <v>246</v>
      </c>
      <c r="G336" s="345" t="s">
        <v>255</v>
      </c>
      <c r="H336" s="205"/>
      <c r="J336" s="208">
        <v>574.03</v>
      </c>
      <c r="K336" s="208">
        <v>7.82</v>
      </c>
      <c r="L336" s="208">
        <v>4.79</v>
      </c>
      <c r="M336" s="208">
        <v>2.08</v>
      </c>
      <c r="N336" s="194">
        <f t="shared" si="16"/>
        <v>588.72</v>
      </c>
      <c r="O336" s="193">
        <f t="shared" si="17"/>
        <v>-0.19700000000000273</v>
      </c>
      <c r="Q336" s="206"/>
      <c r="R336" s="208">
        <v>8.9600000000000009</v>
      </c>
      <c r="S336" s="208">
        <v>0.12</v>
      </c>
      <c r="T336" s="208">
        <v>0.11</v>
      </c>
      <c r="U336" s="208">
        <v>0.04</v>
      </c>
      <c r="V336" s="194">
        <f t="shared" si="15"/>
        <v>9.2299999999999986</v>
      </c>
    </row>
    <row r="337" spans="1:22" x14ac:dyDescent="0.2">
      <c r="A337" s="345" t="s">
        <v>244</v>
      </c>
      <c r="B337" s="345" t="s">
        <v>244</v>
      </c>
      <c r="C337" s="208">
        <v>44819.000011145836</v>
      </c>
      <c r="D337" s="208">
        <v>545.45299999999997</v>
      </c>
      <c r="E337" s="345" t="s">
        <v>245</v>
      </c>
      <c r="F337" s="345" t="s">
        <v>246</v>
      </c>
      <c r="G337" s="345" t="s">
        <v>255</v>
      </c>
      <c r="H337" s="205"/>
      <c r="J337" s="208">
        <v>530.62</v>
      </c>
      <c r="K337" s="208">
        <v>7.15</v>
      </c>
      <c r="L337" s="208">
        <v>4.78</v>
      </c>
      <c r="M337" s="208">
        <v>2.15</v>
      </c>
      <c r="N337" s="194">
        <f t="shared" si="16"/>
        <v>544.69999999999993</v>
      </c>
      <c r="O337" s="193">
        <f t="shared" si="17"/>
        <v>0.75300000000004275</v>
      </c>
      <c r="Q337" s="206"/>
      <c r="R337" s="208">
        <v>8.58</v>
      </c>
      <c r="S337" s="208">
        <v>0.12</v>
      </c>
      <c r="T337" s="208">
        <v>0.12</v>
      </c>
      <c r="U337" s="208">
        <v>0.05</v>
      </c>
      <c r="V337" s="194">
        <f t="shared" si="15"/>
        <v>8.8699999999999992</v>
      </c>
    </row>
    <row r="338" spans="1:22" x14ac:dyDescent="0.2">
      <c r="A338" s="345" t="s">
        <v>244</v>
      </c>
      <c r="B338" s="345" t="s">
        <v>244</v>
      </c>
      <c r="C338" s="208">
        <v>44819.0416778125</v>
      </c>
      <c r="D338" s="208">
        <v>521.29100000000005</v>
      </c>
      <c r="E338" s="345" t="s">
        <v>245</v>
      </c>
      <c r="F338" s="345" t="s">
        <v>246</v>
      </c>
      <c r="G338" s="345" t="s">
        <v>255</v>
      </c>
      <c r="H338" s="205"/>
      <c r="J338" s="208">
        <v>507.82</v>
      </c>
      <c r="K338" s="208">
        <v>6.86</v>
      </c>
      <c r="L338" s="208">
        <v>4.76</v>
      </c>
      <c r="M338" s="208">
        <v>2.15</v>
      </c>
      <c r="N338" s="194">
        <f t="shared" si="16"/>
        <v>521.58999999999992</v>
      </c>
      <c r="O338" s="193">
        <f t="shared" si="17"/>
        <v>-0.29899999999986449</v>
      </c>
      <c r="Q338" s="206"/>
      <c r="R338" s="208">
        <v>8.48</v>
      </c>
      <c r="S338" s="208">
        <v>0.12</v>
      </c>
      <c r="T338" s="208">
        <v>0.12</v>
      </c>
      <c r="U338" s="208">
        <v>0.05</v>
      </c>
      <c r="V338" s="194">
        <f t="shared" si="15"/>
        <v>8.77</v>
      </c>
    </row>
    <row r="339" spans="1:22" x14ac:dyDescent="0.2">
      <c r="A339" s="345" t="s">
        <v>244</v>
      </c>
      <c r="B339" s="345" t="s">
        <v>244</v>
      </c>
      <c r="C339" s="208">
        <v>44819.083344479164</v>
      </c>
      <c r="D339" s="208">
        <v>501.40899999999999</v>
      </c>
      <c r="E339" s="345" t="s">
        <v>245</v>
      </c>
      <c r="F339" s="345" t="s">
        <v>246</v>
      </c>
      <c r="G339" s="345" t="s">
        <v>255</v>
      </c>
      <c r="H339" s="205"/>
      <c r="J339" s="208">
        <v>488.48</v>
      </c>
      <c r="K339" s="208">
        <v>6.51</v>
      </c>
      <c r="L339" s="208">
        <v>4.8099999999999996</v>
      </c>
      <c r="M339" s="208">
        <v>2.08</v>
      </c>
      <c r="N339" s="194">
        <f t="shared" si="16"/>
        <v>501.88</v>
      </c>
      <c r="O339" s="193">
        <f t="shared" si="17"/>
        <v>-0.47100000000000364</v>
      </c>
      <c r="Q339" s="206"/>
      <c r="R339" s="208">
        <v>7.88</v>
      </c>
      <c r="S339" s="208">
        <v>0.1</v>
      </c>
      <c r="T339" s="208">
        <v>0.12</v>
      </c>
      <c r="U339" s="208">
        <v>0.05</v>
      </c>
      <c r="V339" s="194">
        <f t="shared" si="15"/>
        <v>8.15</v>
      </c>
    </row>
    <row r="340" spans="1:22" x14ac:dyDescent="0.2">
      <c r="A340" s="345" t="s">
        <v>244</v>
      </c>
      <c r="B340" s="345" t="s">
        <v>244</v>
      </c>
      <c r="C340" s="208">
        <v>44819.125011145836</v>
      </c>
      <c r="D340" s="208">
        <v>496.84800000000001</v>
      </c>
      <c r="E340" s="345" t="s">
        <v>245</v>
      </c>
      <c r="F340" s="345" t="s">
        <v>246</v>
      </c>
      <c r="G340" s="345" t="s">
        <v>255</v>
      </c>
      <c r="H340" s="205"/>
      <c r="J340" s="208">
        <v>484.31</v>
      </c>
      <c r="K340" s="208">
        <v>6.16</v>
      </c>
      <c r="L340" s="208">
        <v>4.8099999999999996</v>
      </c>
      <c r="M340" s="208">
        <v>2.0699999999999998</v>
      </c>
      <c r="N340" s="194">
        <f t="shared" si="16"/>
        <v>497.35</v>
      </c>
      <c r="O340" s="193">
        <f t="shared" si="17"/>
        <v>-0.50200000000000955</v>
      </c>
      <c r="Q340" s="206"/>
      <c r="R340" s="208">
        <v>7.7</v>
      </c>
      <c r="S340" s="208">
        <v>0.1</v>
      </c>
      <c r="T340" s="208">
        <v>0.12</v>
      </c>
      <c r="U340" s="208">
        <v>0.05</v>
      </c>
      <c r="V340" s="194">
        <f t="shared" si="15"/>
        <v>7.97</v>
      </c>
    </row>
    <row r="341" spans="1:22" x14ac:dyDescent="0.2">
      <c r="A341" s="345" t="s">
        <v>244</v>
      </c>
      <c r="B341" s="345" t="s">
        <v>244</v>
      </c>
      <c r="C341" s="208">
        <v>44819.1666778125</v>
      </c>
      <c r="D341" s="208">
        <v>487.62400000000002</v>
      </c>
      <c r="E341" s="345" t="s">
        <v>245</v>
      </c>
      <c r="F341" s="345" t="s">
        <v>246</v>
      </c>
      <c r="G341" s="345" t="s">
        <v>255</v>
      </c>
      <c r="H341" s="205"/>
      <c r="J341" s="208">
        <v>475.09</v>
      </c>
      <c r="K341" s="208">
        <v>6.22</v>
      </c>
      <c r="L341" s="208">
        <v>4.8</v>
      </c>
      <c r="M341" s="208">
        <v>2.06</v>
      </c>
      <c r="N341" s="194">
        <f t="shared" si="16"/>
        <v>488.17</v>
      </c>
      <c r="O341" s="193">
        <f t="shared" si="17"/>
        <v>-0.54599999999999227</v>
      </c>
      <c r="Q341" s="206"/>
      <c r="R341" s="208">
        <v>7.7</v>
      </c>
      <c r="S341" s="208">
        <v>0.1</v>
      </c>
      <c r="T341" s="208">
        <v>0.12</v>
      </c>
      <c r="U341" s="208">
        <v>0.05</v>
      </c>
      <c r="V341" s="194">
        <f t="shared" si="15"/>
        <v>7.97</v>
      </c>
    </row>
    <row r="342" spans="1:22" x14ac:dyDescent="0.2">
      <c r="A342" s="345" t="s">
        <v>244</v>
      </c>
      <c r="B342" s="345" t="s">
        <v>244</v>
      </c>
      <c r="C342" s="208">
        <v>44819.208344479164</v>
      </c>
      <c r="D342" s="208">
        <v>492.65800000000002</v>
      </c>
      <c r="E342" s="345" t="s">
        <v>245</v>
      </c>
      <c r="F342" s="345" t="s">
        <v>246</v>
      </c>
      <c r="G342" s="345" t="s">
        <v>255</v>
      </c>
      <c r="H342" s="205"/>
      <c r="J342" s="208">
        <v>479.81</v>
      </c>
      <c r="K342" s="208">
        <v>6.52</v>
      </c>
      <c r="L342" s="208">
        <v>4.7699999999999996</v>
      </c>
      <c r="M342" s="208">
        <v>2.0699999999999998</v>
      </c>
      <c r="N342" s="194">
        <f t="shared" si="16"/>
        <v>493.16999999999996</v>
      </c>
      <c r="O342" s="193">
        <f t="shared" si="17"/>
        <v>-0.51199999999994361</v>
      </c>
      <c r="Q342" s="206"/>
      <c r="R342" s="208">
        <v>7.78</v>
      </c>
      <c r="S342" s="208">
        <v>0.11</v>
      </c>
      <c r="T342" s="208">
        <v>0.12</v>
      </c>
      <c r="U342" s="208">
        <v>0.05</v>
      </c>
      <c r="V342" s="194">
        <f t="shared" si="15"/>
        <v>8.06</v>
      </c>
    </row>
    <row r="343" spans="1:22" x14ac:dyDescent="0.2">
      <c r="A343" s="345" t="s">
        <v>244</v>
      </c>
      <c r="B343" s="345" t="s">
        <v>244</v>
      </c>
      <c r="C343" s="208">
        <v>44819.250011145836</v>
      </c>
      <c r="D343" s="208">
        <v>509.03199999999998</v>
      </c>
      <c r="E343" s="345" t="s">
        <v>245</v>
      </c>
      <c r="F343" s="345" t="s">
        <v>246</v>
      </c>
      <c r="G343" s="345" t="s">
        <v>255</v>
      </c>
      <c r="H343" s="205"/>
      <c r="J343" s="208">
        <v>497.88</v>
      </c>
      <c r="K343" s="208">
        <v>5.94</v>
      </c>
      <c r="L343" s="208">
        <v>3.66</v>
      </c>
      <c r="M343" s="208">
        <v>1.99</v>
      </c>
      <c r="N343" s="194">
        <f t="shared" si="16"/>
        <v>509.47</v>
      </c>
      <c r="O343" s="193">
        <f t="shared" si="17"/>
        <v>-0.43800000000004502</v>
      </c>
      <c r="Q343" s="206"/>
      <c r="R343" s="208">
        <v>8.1</v>
      </c>
      <c r="S343" s="208">
        <v>0.1</v>
      </c>
      <c r="T343" s="208">
        <v>0.1</v>
      </c>
      <c r="U343" s="208">
        <v>0.05</v>
      </c>
      <c r="V343" s="194">
        <f t="shared" si="15"/>
        <v>8.35</v>
      </c>
    </row>
    <row r="344" spans="1:22" x14ac:dyDescent="0.2">
      <c r="A344" s="345" t="s">
        <v>244</v>
      </c>
      <c r="B344" s="345" t="s">
        <v>244</v>
      </c>
      <c r="C344" s="208">
        <v>44819.2916778125</v>
      </c>
      <c r="D344" s="208">
        <v>543.84799999999996</v>
      </c>
      <c r="E344" s="345" t="s">
        <v>245</v>
      </c>
      <c r="F344" s="345" t="s">
        <v>246</v>
      </c>
      <c r="G344" s="345" t="s">
        <v>255</v>
      </c>
      <c r="H344" s="205"/>
      <c r="J344" s="208">
        <v>531.01</v>
      </c>
      <c r="K344" s="208">
        <v>7.64</v>
      </c>
      <c r="L344" s="208">
        <v>3.63</v>
      </c>
      <c r="M344" s="208">
        <v>1.96</v>
      </c>
      <c r="N344" s="194">
        <f t="shared" si="16"/>
        <v>544.24</v>
      </c>
      <c r="O344" s="193">
        <f t="shared" si="17"/>
        <v>-0.39200000000005275</v>
      </c>
      <c r="Q344" s="206"/>
      <c r="R344" s="208">
        <v>8.9499999999999993</v>
      </c>
      <c r="S344" s="208">
        <v>0.13</v>
      </c>
      <c r="T344" s="208">
        <v>0.09</v>
      </c>
      <c r="U344" s="208">
        <v>0.05</v>
      </c>
      <c r="V344" s="194">
        <f t="shared" si="15"/>
        <v>9.2200000000000006</v>
      </c>
    </row>
    <row r="345" spans="1:22" x14ac:dyDescent="0.2">
      <c r="A345" s="345" t="s">
        <v>244</v>
      </c>
      <c r="B345" s="345" t="s">
        <v>244</v>
      </c>
      <c r="C345" s="208">
        <v>44819.333344479164</v>
      </c>
      <c r="D345" s="208">
        <v>562.12300000000005</v>
      </c>
      <c r="E345" s="345" t="s">
        <v>245</v>
      </c>
      <c r="F345" s="345" t="s">
        <v>246</v>
      </c>
      <c r="G345" s="345" t="s">
        <v>255</v>
      </c>
      <c r="H345" s="205"/>
      <c r="J345" s="208">
        <v>549.48</v>
      </c>
      <c r="K345" s="208">
        <v>7.61</v>
      </c>
      <c r="L345" s="208">
        <v>3.62</v>
      </c>
      <c r="M345" s="208">
        <v>1.95</v>
      </c>
      <c r="N345" s="194">
        <f t="shared" si="16"/>
        <v>562.66000000000008</v>
      </c>
      <c r="O345" s="193">
        <f t="shared" si="17"/>
        <v>-0.53700000000003456</v>
      </c>
      <c r="Q345" s="206"/>
      <c r="R345" s="208">
        <v>9.17</v>
      </c>
      <c r="S345" s="208">
        <v>0.13</v>
      </c>
      <c r="T345" s="208">
        <v>0.09</v>
      </c>
      <c r="U345" s="208">
        <v>0.05</v>
      </c>
      <c r="V345" s="194">
        <f t="shared" si="15"/>
        <v>9.4400000000000013</v>
      </c>
    </row>
    <row r="346" spans="1:22" x14ac:dyDescent="0.2">
      <c r="A346" s="345" t="s">
        <v>244</v>
      </c>
      <c r="B346" s="345" t="s">
        <v>244</v>
      </c>
      <c r="C346" s="208">
        <v>44819.375011145836</v>
      </c>
      <c r="D346" s="208">
        <v>568.03800000000001</v>
      </c>
      <c r="E346" s="345" t="s">
        <v>245</v>
      </c>
      <c r="F346" s="345" t="s">
        <v>246</v>
      </c>
      <c r="G346" s="345" t="s">
        <v>255</v>
      </c>
      <c r="H346" s="205"/>
      <c r="J346" s="208">
        <v>554.71</v>
      </c>
      <c r="K346" s="208">
        <v>8.1300000000000008</v>
      </c>
      <c r="L346" s="208">
        <v>3.65</v>
      </c>
      <c r="M346" s="208">
        <v>1.94</v>
      </c>
      <c r="N346" s="194">
        <f t="shared" si="16"/>
        <v>568.43000000000006</v>
      </c>
      <c r="O346" s="193">
        <f t="shared" si="17"/>
        <v>-0.39200000000005275</v>
      </c>
      <c r="Q346" s="206"/>
      <c r="R346" s="208">
        <v>8.77</v>
      </c>
      <c r="S346" s="208">
        <v>0.13</v>
      </c>
      <c r="T346" s="208">
        <v>0.09</v>
      </c>
      <c r="U346" s="208">
        <v>0.04</v>
      </c>
      <c r="V346" s="194">
        <f t="shared" si="15"/>
        <v>9.0299999999999994</v>
      </c>
    </row>
    <row r="347" spans="1:22" x14ac:dyDescent="0.2">
      <c r="A347" s="345" t="s">
        <v>244</v>
      </c>
      <c r="B347" s="345" t="s">
        <v>244</v>
      </c>
      <c r="C347" s="208">
        <v>44819.4166778125</v>
      </c>
      <c r="D347" s="208">
        <v>579.88300000000004</v>
      </c>
      <c r="E347" s="345" t="s">
        <v>245</v>
      </c>
      <c r="F347" s="345" t="s">
        <v>246</v>
      </c>
      <c r="G347" s="345" t="s">
        <v>255</v>
      </c>
      <c r="H347" s="205"/>
      <c r="J347" s="208">
        <v>565.79999999999995</v>
      </c>
      <c r="K347" s="208">
        <v>8.19</v>
      </c>
      <c r="L347" s="208">
        <v>3.67</v>
      </c>
      <c r="M347" s="208">
        <v>1.93</v>
      </c>
      <c r="N347" s="194">
        <f t="shared" si="16"/>
        <v>579.58999999999992</v>
      </c>
      <c r="O347" s="193">
        <f t="shared" si="17"/>
        <v>0.29300000000012005</v>
      </c>
      <c r="Q347" s="206"/>
      <c r="R347" s="208">
        <v>8.77</v>
      </c>
      <c r="S347" s="208">
        <v>0.13</v>
      </c>
      <c r="T347" s="208">
        <v>0.08</v>
      </c>
      <c r="U347" s="208">
        <v>0.04</v>
      </c>
      <c r="V347" s="194">
        <f t="shared" si="15"/>
        <v>9.02</v>
      </c>
    </row>
    <row r="348" spans="1:22" x14ac:dyDescent="0.2">
      <c r="A348" s="345" t="s">
        <v>244</v>
      </c>
      <c r="B348" s="345" t="s">
        <v>244</v>
      </c>
      <c r="C348" s="208">
        <v>44819.458344479164</v>
      </c>
      <c r="D348" s="208">
        <v>591.20799999999997</v>
      </c>
      <c r="E348" s="345" t="s">
        <v>245</v>
      </c>
      <c r="F348" s="345" t="s">
        <v>246</v>
      </c>
      <c r="G348" s="345" t="s">
        <v>255</v>
      </c>
      <c r="H348" s="205"/>
      <c r="J348" s="208">
        <v>576.07000000000005</v>
      </c>
      <c r="K348" s="208">
        <v>8.43</v>
      </c>
      <c r="L348" s="208">
        <v>3.66</v>
      </c>
      <c r="M348" s="208">
        <v>1.88</v>
      </c>
      <c r="N348" s="194">
        <f t="shared" si="16"/>
        <v>590.04</v>
      </c>
      <c r="O348" s="193">
        <f t="shared" si="17"/>
        <v>1.1680000000000064</v>
      </c>
      <c r="Q348" s="206"/>
      <c r="R348" s="208">
        <v>8.85</v>
      </c>
      <c r="S348" s="208">
        <v>0.13</v>
      </c>
      <c r="T348" s="208">
        <v>0.08</v>
      </c>
      <c r="U348" s="208">
        <v>0.04</v>
      </c>
      <c r="V348" s="194">
        <f t="shared" si="15"/>
        <v>9.1</v>
      </c>
    </row>
    <row r="349" spans="1:22" x14ac:dyDescent="0.2">
      <c r="A349" s="345" t="s">
        <v>244</v>
      </c>
      <c r="B349" s="345" t="s">
        <v>244</v>
      </c>
      <c r="C349" s="208">
        <v>44819.500011145836</v>
      </c>
      <c r="D349" s="208">
        <v>618.35699999999997</v>
      </c>
      <c r="E349" s="345" t="s">
        <v>245</v>
      </c>
      <c r="F349" s="345" t="s">
        <v>246</v>
      </c>
      <c r="G349" s="345" t="s">
        <v>255</v>
      </c>
      <c r="H349" s="205"/>
      <c r="J349" s="208">
        <v>601.91999999999996</v>
      </c>
      <c r="K349" s="208">
        <v>9.07</v>
      </c>
      <c r="L349" s="208">
        <v>3.74</v>
      </c>
      <c r="M349" s="208">
        <v>1.89</v>
      </c>
      <c r="N349" s="194">
        <f t="shared" si="16"/>
        <v>616.62</v>
      </c>
      <c r="O349" s="193">
        <f t="shared" si="17"/>
        <v>1.7369999999999663</v>
      </c>
      <c r="Q349" s="206"/>
      <c r="R349" s="208">
        <v>8.9600000000000009</v>
      </c>
      <c r="S349" s="208">
        <v>0.14000000000000001</v>
      </c>
      <c r="T349" s="208">
        <v>0.08</v>
      </c>
      <c r="U349" s="208">
        <v>0.04</v>
      </c>
      <c r="V349" s="194">
        <f t="shared" si="15"/>
        <v>9.2200000000000006</v>
      </c>
    </row>
    <row r="350" spans="1:22" x14ac:dyDescent="0.2">
      <c r="A350" s="345" t="s">
        <v>244</v>
      </c>
      <c r="B350" s="345" t="s">
        <v>244</v>
      </c>
      <c r="C350" s="208">
        <v>44819.5416778125</v>
      </c>
      <c r="D350" s="208">
        <v>641.60400000000004</v>
      </c>
      <c r="E350" s="345" t="s">
        <v>245</v>
      </c>
      <c r="F350" s="345" t="s">
        <v>246</v>
      </c>
      <c r="G350" s="345" t="s">
        <v>255</v>
      </c>
      <c r="H350" s="205"/>
      <c r="I350" s="180"/>
      <c r="J350" s="208">
        <v>625.42999999999995</v>
      </c>
      <c r="K350" s="208">
        <v>9.08</v>
      </c>
      <c r="L350" s="208">
        <v>3.69</v>
      </c>
      <c r="M350" s="208">
        <v>1.88</v>
      </c>
      <c r="N350" s="194">
        <f t="shared" si="16"/>
        <v>640.08000000000004</v>
      </c>
      <c r="O350" s="193">
        <f t="shared" si="17"/>
        <v>1.5240000000000009</v>
      </c>
      <c r="Q350" s="206"/>
      <c r="R350" s="208">
        <v>9.4499999999999993</v>
      </c>
      <c r="S350" s="208">
        <v>0.14000000000000001</v>
      </c>
      <c r="T350" s="208">
        <v>0.08</v>
      </c>
      <c r="U350" s="208">
        <v>0.04</v>
      </c>
      <c r="V350" s="194">
        <f t="shared" si="15"/>
        <v>9.7099999999999991</v>
      </c>
    </row>
    <row r="351" spans="1:22" x14ac:dyDescent="0.2">
      <c r="A351" s="345" t="s">
        <v>244</v>
      </c>
      <c r="B351" s="345" t="s">
        <v>244</v>
      </c>
      <c r="C351" s="208">
        <v>44819.583344479164</v>
      </c>
      <c r="D351" s="208">
        <v>669.40899999999999</v>
      </c>
      <c r="E351" s="345" t="s">
        <v>245</v>
      </c>
      <c r="F351" s="345" t="s">
        <v>246</v>
      </c>
      <c r="G351" s="345" t="s">
        <v>255</v>
      </c>
      <c r="H351" s="205"/>
      <c r="I351" s="180"/>
      <c r="J351" s="208">
        <v>652.37</v>
      </c>
      <c r="K351" s="208">
        <v>9.35</v>
      </c>
      <c r="L351" s="208">
        <v>3.74</v>
      </c>
      <c r="M351" s="208">
        <v>1.87</v>
      </c>
      <c r="N351" s="194">
        <f t="shared" si="16"/>
        <v>667.33</v>
      </c>
      <c r="O351" s="193">
        <f t="shared" si="17"/>
        <v>2.0789999999999509</v>
      </c>
      <c r="Q351" s="206"/>
      <c r="R351" s="208">
        <v>9.9600000000000009</v>
      </c>
      <c r="S351" s="208">
        <v>0.14000000000000001</v>
      </c>
      <c r="T351" s="208">
        <v>0.08</v>
      </c>
      <c r="U351" s="208">
        <v>0.04</v>
      </c>
      <c r="V351" s="194">
        <f t="shared" si="15"/>
        <v>10.220000000000001</v>
      </c>
    </row>
    <row r="352" spans="1:22" x14ac:dyDescent="0.2">
      <c r="A352" s="345" t="s">
        <v>244</v>
      </c>
      <c r="B352" s="345" t="s">
        <v>244</v>
      </c>
      <c r="C352" s="208">
        <v>44819.625011145836</v>
      </c>
      <c r="D352" s="208">
        <v>701.96600000000001</v>
      </c>
      <c r="E352" s="345" t="s">
        <v>245</v>
      </c>
      <c r="F352" s="345" t="s">
        <v>246</v>
      </c>
      <c r="G352" s="345" t="s">
        <v>255</v>
      </c>
      <c r="H352" s="205"/>
      <c r="I352" s="180"/>
      <c r="J352" s="208">
        <v>684.47</v>
      </c>
      <c r="K352" s="208">
        <v>9.8800000000000008</v>
      </c>
      <c r="L352" s="208">
        <v>3.72</v>
      </c>
      <c r="M352" s="208">
        <v>1.88</v>
      </c>
      <c r="N352" s="194">
        <f t="shared" si="16"/>
        <v>699.95</v>
      </c>
      <c r="O352" s="193">
        <f t="shared" si="17"/>
        <v>2.0159999999999627</v>
      </c>
      <c r="Q352" s="206"/>
      <c r="R352" s="208">
        <v>10.65</v>
      </c>
      <c r="S352" s="208">
        <v>0.15</v>
      </c>
      <c r="T352" s="208">
        <v>0.08</v>
      </c>
      <c r="U352" s="208">
        <v>0.04</v>
      </c>
      <c r="V352" s="194">
        <f t="shared" si="15"/>
        <v>10.92</v>
      </c>
    </row>
    <row r="353" spans="1:22" x14ac:dyDescent="0.2">
      <c r="A353" s="345" t="s">
        <v>244</v>
      </c>
      <c r="B353" s="345" t="s">
        <v>244</v>
      </c>
      <c r="C353" s="208">
        <v>44819.6666778125</v>
      </c>
      <c r="D353" s="208">
        <v>720.59500000000003</v>
      </c>
      <c r="E353" s="345" t="s">
        <v>245</v>
      </c>
      <c r="F353" s="345" t="s">
        <v>246</v>
      </c>
      <c r="G353" s="345" t="s">
        <v>255</v>
      </c>
      <c r="H353" s="205"/>
      <c r="I353" s="180"/>
      <c r="J353" s="208">
        <v>702.58</v>
      </c>
      <c r="K353" s="208">
        <v>10.28</v>
      </c>
      <c r="L353" s="208">
        <v>3.77</v>
      </c>
      <c r="M353" s="208">
        <v>1.87</v>
      </c>
      <c r="N353" s="194">
        <f t="shared" si="16"/>
        <v>718.5</v>
      </c>
      <c r="O353" s="193">
        <f t="shared" si="17"/>
        <v>2.0950000000000273</v>
      </c>
      <c r="Q353" s="206"/>
      <c r="R353" s="208">
        <v>11.22</v>
      </c>
      <c r="S353" s="208">
        <v>0.16</v>
      </c>
      <c r="T353" s="208">
        <v>0.08</v>
      </c>
      <c r="U353" s="208">
        <v>0.04</v>
      </c>
      <c r="V353" s="194">
        <f t="shared" si="15"/>
        <v>11.5</v>
      </c>
    </row>
    <row r="354" spans="1:22" x14ac:dyDescent="0.2">
      <c r="A354" s="345" t="s">
        <v>244</v>
      </c>
      <c r="B354" s="345" t="s">
        <v>244</v>
      </c>
      <c r="C354" s="208">
        <v>44819.708344479164</v>
      </c>
      <c r="D354" s="208">
        <v>735.28499999999997</v>
      </c>
      <c r="E354" s="345" t="s">
        <v>245</v>
      </c>
      <c r="F354" s="345" t="s">
        <v>246</v>
      </c>
      <c r="G354" s="345" t="s">
        <v>255</v>
      </c>
      <c r="H354" s="205"/>
      <c r="I354" s="180"/>
      <c r="J354" s="208">
        <v>716.95</v>
      </c>
      <c r="K354" s="208">
        <v>10.58</v>
      </c>
      <c r="L354" s="208">
        <v>3.79</v>
      </c>
      <c r="M354" s="208">
        <v>1.88</v>
      </c>
      <c r="N354" s="194">
        <f t="shared" si="16"/>
        <v>733.2</v>
      </c>
      <c r="O354" s="193">
        <f t="shared" si="17"/>
        <v>2.0849999999999227</v>
      </c>
      <c r="Q354" s="206"/>
      <c r="R354" s="208">
        <v>12.02</v>
      </c>
      <c r="S354" s="208">
        <v>0.18</v>
      </c>
      <c r="T354" s="208">
        <v>0.09</v>
      </c>
      <c r="U354" s="208">
        <v>0.04</v>
      </c>
      <c r="V354" s="194">
        <f t="shared" si="15"/>
        <v>12.329999999999998</v>
      </c>
    </row>
    <row r="355" spans="1:22" x14ac:dyDescent="0.2">
      <c r="A355" s="345" t="s">
        <v>244</v>
      </c>
      <c r="B355" s="345" t="s">
        <v>244</v>
      </c>
      <c r="C355" s="208">
        <v>44819.750011145836</v>
      </c>
      <c r="D355" s="208">
        <v>730.25300000000004</v>
      </c>
      <c r="E355" s="345" t="s">
        <v>245</v>
      </c>
      <c r="F355" s="345" t="s">
        <v>246</v>
      </c>
      <c r="G355" s="345" t="s">
        <v>255</v>
      </c>
      <c r="H355" s="205"/>
      <c r="I355" s="180"/>
      <c r="J355" s="208">
        <v>713.47</v>
      </c>
      <c r="K355" s="208">
        <v>10.41</v>
      </c>
      <c r="L355" s="208">
        <v>3.78</v>
      </c>
      <c r="M355" s="208">
        <v>1.88</v>
      </c>
      <c r="N355" s="194">
        <f t="shared" si="16"/>
        <v>729.54</v>
      </c>
      <c r="O355" s="193">
        <f t="shared" si="17"/>
        <v>0.71300000000007913</v>
      </c>
      <c r="Q355" s="206"/>
      <c r="R355" s="208">
        <v>12.32</v>
      </c>
      <c r="S355" s="208">
        <v>0.18</v>
      </c>
      <c r="T355" s="208">
        <v>0.09</v>
      </c>
      <c r="U355" s="208">
        <v>0.04</v>
      </c>
      <c r="V355" s="194">
        <f t="shared" si="15"/>
        <v>12.629999999999999</v>
      </c>
    </row>
    <row r="356" spans="1:22" x14ac:dyDescent="0.2">
      <c r="A356" s="345" t="s">
        <v>244</v>
      </c>
      <c r="B356" s="345" t="s">
        <v>244</v>
      </c>
      <c r="C356" s="208">
        <v>44819.7916778125</v>
      </c>
      <c r="D356" s="208">
        <v>703.59500000000003</v>
      </c>
      <c r="E356" s="345" t="s">
        <v>245</v>
      </c>
      <c r="F356" s="345" t="s">
        <v>246</v>
      </c>
      <c r="G356" s="345" t="s">
        <v>255</v>
      </c>
      <c r="H356" s="205"/>
      <c r="I356" s="180"/>
      <c r="J356" s="208">
        <v>686.6</v>
      </c>
      <c r="K356" s="208">
        <v>10.210000000000001</v>
      </c>
      <c r="L356" s="208">
        <v>3.76</v>
      </c>
      <c r="M356" s="208">
        <v>1.88</v>
      </c>
      <c r="N356" s="194">
        <f t="shared" si="16"/>
        <v>702.45</v>
      </c>
      <c r="O356" s="193">
        <f t="shared" si="17"/>
        <v>1.1449999999999818</v>
      </c>
      <c r="Q356" s="206"/>
      <c r="R356" s="208">
        <v>11.71</v>
      </c>
      <c r="S356" s="208">
        <v>0.17</v>
      </c>
      <c r="T356" s="208">
        <v>0.09</v>
      </c>
      <c r="U356" s="208">
        <v>0.04</v>
      </c>
      <c r="V356" s="194">
        <f t="shared" si="15"/>
        <v>12.01</v>
      </c>
    </row>
    <row r="357" spans="1:22" x14ac:dyDescent="0.2">
      <c r="A357" s="345" t="s">
        <v>244</v>
      </c>
      <c r="B357" s="345" t="s">
        <v>244</v>
      </c>
      <c r="C357" s="208">
        <v>44819.833344479164</v>
      </c>
      <c r="D357" s="208">
        <v>677.32799999999997</v>
      </c>
      <c r="E357" s="345" t="s">
        <v>245</v>
      </c>
      <c r="F357" s="345" t="s">
        <v>246</v>
      </c>
      <c r="G357" s="345" t="s">
        <v>255</v>
      </c>
      <c r="H357" s="205"/>
      <c r="J357" s="208">
        <v>660.39</v>
      </c>
      <c r="K357" s="208">
        <v>9.89</v>
      </c>
      <c r="L357" s="208">
        <v>3.76</v>
      </c>
      <c r="M357" s="208">
        <v>1.86</v>
      </c>
      <c r="N357" s="194">
        <f t="shared" si="16"/>
        <v>675.9</v>
      </c>
      <c r="O357" s="193">
        <f t="shared" si="17"/>
        <v>1.4279999999999973</v>
      </c>
      <c r="Q357" s="206"/>
      <c r="R357" s="208">
        <v>10.94</v>
      </c>
      <c r="S357" s="208">
        <v>0.16</v>
      </c>
      <c r="T357" s="208">
        <v>0.09</v>
      </c>
      <c r="U357" s="208">
        <v>0.04</v>
      </c>
      <c r="V357" s="194">
        <f t="shared" si="15"/>
        <v>11.229999999999999</v>
      </c>
    </row>
    <row r="358" spans="1:22" x14ac:dyDescent="0.2">
      <c r="A358" s="345" t="s">
        <v>244</v>
      </c>
      <c r="B358" s="345" t="s">
        <v>244</v>
      </c>
      <c r="C358" s="208">
        <v>44819.875011145836</v>
      </c>
      <c r="D358" s="208">
        <v>675.49400000000003</v>
      </c>
      <c r="E358" s="345" t="s">
        <v>245</v>
      </c>
      <c r="F358" s="345" t="s">
        <v>246</v>
      </c>
      <c r="G358" s="345" t="s">
        <v>255</v>
      </c>
      <c r="H358" s="205"/>
      <c r="J358" s="208">
        <v>659.76</v>
      </c>
      <c r="K358" s="208">
        <v>9.75</v>
      </c>
      <c r="L358" s="208">
        <v>3.79</v>
      </c>
      <c r="M358" s="208">
        <v>1.89</v>
      </c>
      <c r="N358" s="194">
        <f t="shared" si="16"/>
        <v>675.18999999999994</v>
      </c>
      <c r="O358" s="193">
        <f t="shared" si="17"/>
        <v>0.30400000000008731</v>
      </c>
      <c r="Q358" s="206"/>
      <c r="R358" s="208">
        <v>11.13</v>
      </c>
      <c r="S358" s="208">
        <v>0.17</v>
      </c>
      <c r="T358" s="208">
        <v>0.09</v>
      </c>
      <c r="U358" s="208">
        <v>0.04</v>
      </c>
      <c r="V358" s="194">
        <f t="shared" si="15"/>
        <v>11.43</v>
      </c>
    </row>
    <row r="359" spans="1:22" x14ac:dyDescent="0.2">
      <c r="A359" s="345" t="s">
        <v>244</v>
      </c>
      <c r="B359" s="345" t="s">
        <v>244</v>
      </c>
      <c r="C359" s="208">
        <v>44819.9166778125</v>
      </c>
      <c r="D359" s="208">
        <v>647.48099999999999</v>
      </c>
      <c r="E359" s="345" t="s">
        <v>245</v>
      </c>
      <c r="F359" s="345" t="s">
        <v>246</v>
      </c>
      <c r="G359" s="345" t="s">
        <v>255</v>
      </c>
      <c r="H359" s="205"/>
      <c r="J359" s="208">
        <v>631.59</v>
      </c>
      <c r="K359" s="208">
        <v>8.9600000000000009</v>
      </c>
      <c r="L359" s="208">
        <v>3.81</v>
      </c>
      <c r="M359" s="208">
        <v>1.96</v>
      </c>
      <c r="N359" s="194">
        <f t="shared" si="16"/>
        <v>646.32000000000005</v>
      </c>
      <c r="O359" s="193">
        <f t="shared" si="17"/>
        <v>1.1609999999999445</v>
      </c>
      <c r="Q359" s="206"/>
      <c r="R359" s="208">
        <v>10.63</v>
      </c>
      <c r="S359" s="208">
        <v>0.15</v>
      </c>
      <c r="T359" s="208">
        <v>0.09</v>
      </c>
      <c r="U359" s="208">
        <v>0.04</v>
      </c>
      <c r="V359" s="194">
        <f t="shared" si="15"/>
        <v>10.91</v>
      </c>
    </row>
    <row r="360" spans="1:22" x14ac:dyDescent="0.2">
      <c r="A360" s="345" t="s">
        <v>244</v>
      </c>
      <c r="B360" s="345" t="s">
        <v>244</v>
      </c>
      <c r="C360" s="208">
        <v>44819.958344479164</v>
      </c>
      <c r="D360" s="208">
        <v>606.22500000000002</v>
      </c>
      <c r="E360" s="345" t="s">
        <v>245</v>
      </c>
      <c r="F360" s="345" t="s">
        <v>246</v>
      </c>
      <c r="G360" s="345" t="s">
        <v>255</v>
      </c>
      <c r="H360" s="205"/>
      <c r="J360" s="208">
        <v>591.82000000000005</v>
      </c>
      <c r="K360" s="208">
        <v>7.94</v>
      </c>
      <c r="L360" s="208">
        <v>3.8</v>
      </c>
      <c r="M360" s="208">
        <v>1.99</v>
      </c>
      <c r="N360" s="194">
        <f t="shared" si="16"/>
        <v>605.55000000000007</v>
      </c>
      <c r="O360" s="193">
        <f t="shared" si="17"/>
        <v>0.67499999999995453</v>
      </c>
      <c r="Q360" s="206"/>
      <c r="R360" s="208">
        <v>9.77</v>
      </c>
      <c r="S360" s="208">
        <v>0.13</v>
      </c>
      <c r="T360" s="208">
        <v>0.09</v>
      </c>
      <c r="U360" s="208">
        <v>0.04</v>
      </c>
      <c r="V360" s="194">
        <f t="shared" si="15"/>
        <v>10.029999999999999</v>
      </c>
    </row>
    <row r="361" spans="1:22" x14ac:dyDescent="0.2">
      <c r="A361" s="345" t="s">
        <v>244</v>
      </c>
      <c r="B361" s="345" t="s">
        <v>244</v>
      </c>
      <c r="C361" s="208">
        <v>44820.000011145836</v>
      </c>
      <c r="D361" s="208">
        <v>566.06600000000003</v>
      </c>
      <c r="E361" s="345" t="s">
        <v>245</v>
      </c>
      <c r="F361" s="345" t="s">
        <v>246</v>
      </c>
      <c r="G361" s="345" t="s">
        <v>255</v>
      </c>
      <c r="H361" s="205"/>
      <c r="J361" s="208">
        <v>552.53</v>
      </c>
      <c r="K361" s="208">
        <v>7.31</v>
      </c>
      <c r="L361" s="208">
        <v>3.81</v>
      </c>
      <c r="M361" s="208">
        <v>2.02</v>
      </c>
      <c r="N361" s="194">
        <f t="shared" si="16"/>
        <v>565.66999999999985</v>
      </c>
      <c r="O361" s="193">
        <f t="shared" si="17"/>
        <v>0.39600000000018554</v>
      </c>
      <c r="Q361" s="206"/>
      <c r="R361" s="208">
        <v>9.3800000000000008</v>
      </c>
      <c r="S361" s="208">
        <v>0.12</v>
      </c>
      <c r="T361" s="208">
        <v>0.1</v>
      </c>
      <c r="U361" s="208">
        <v>0.05</v>
      </c>
      <c r="V361" s="194">
        <f t="shared" si="15"/>
        <v>9.65</v>
      </c>
    </row>
    <row r="362" spans="1:22" x14ac:dyDescent="0.2">
      <c r="A362" s="345" t="s">
        <v>244</v>
      </c>
      <c r="B362" s="345" t="s">
        <v>244</v>
      </c>
      <c r="C362" s="208">
        <v>44820.0416778125</v>
      </c>
      <c r="D362" s="208">
        <v>525.83000000000004</v>
      </c>
      <c r="E362" s="345" t="s">
        <v>245</v>
      </c>
      <c r="F362" s="345" t="s">
        <v>246</v>
      </c>
      <c r="G362" s="345" t="s">
        <v>255</v>
      </c>
      <c r="H362" s="205"/>
      <c r="J362" s="208">
        <v>512.5</v>
      </c>
      <c r="K362" s="208">
        <v>6.88</v>
      </c>
      <c r="L362" s="208">
        <v>3.82</v>
      </c>
      <c r="M362" s="208">
        <v>2</v>
      </c>
      <c r="N362" s="194">
        <f t="shared" si="16"/>
        <v>525.20000000000005</v>
      </c>
      <c r="O362" s="193">
        <f t="shared" si="17"/>
        <v>0.62999999999999545</v>
      </c>
      <c r="Q362" s="206"/>
      <c r="R362" s="208">
        <v>8.67</v>
      </c>
      <c r="S362" s="208">
        <v>0.12</v>
      </c>
      <c r="T362" s="208">
        <v>0.1</v>
      </c>
      <c r="U362" s="208">
        <v>0.05</v>
      </c>
      <c r="V362" s="194">
        <f t="shared" si="15"/>
        <v>8.94</v>
      </c>
    </row>
    <row r="363" spans="1:22" x14ac:dyDescent="0.2">
      <c r="A363" s="345" t="s">
        <v>244</v>
      </c>
      <c r="B363" s="345" t="s">
        <v>244</v>
      </c>
      <c r="C363" s="208">
        <v>44820.083344479164</v>
      </c>
      <c r="D363" s="208">
        <v>509.90100000000001</v>
      </c>
      <c r="E363" s="345" t="s">
        <v>245</v>
      </c>
      <c r="F363" s="345" t="s">
        <v>246</v>
      </c>
      <c r="G363" s="345" t="s">
        <v>255</v>
      </c>
      <c r="H363" s="205"/>
      <c r="J363" s="208">
        <v>498.04</v>
      </c>
      <c r="K363" s="208">
        <v>6.6</v>
      </c>
      <c r="L363" s="208">
        <v>3.81</v>
      </c>
      <c r="M363" s="208">
        <v>1.97</v>
      </c>
      <c r="N363" s="194">
        <f t="shared" si="16"/>
        <v>510.42000000000007</v>
      </c>
      <c r="O363" s="193">
        <f t="shared" si="17"/>
        <v>-0.5190000000000623</v>
      </c>
      <c r="Q363" s="206"/>
      <c r="R363" s="208">
        <v>8.2899999999999991</v>
      </c>
      <c r="S363" s="208">
        <v>0.11</v>
      </c>
      <c r="T363" s="208">
        <v>0.1</v>
      </c>
      <c r="U363" s="208">
        <v>0.05</v>
      </c>
      <c r="V363" s="194">
        <f t="shared" si="15"/>
        <v>8.5499999999999989</v>
      </c>
    </row>
    <row r="364" spans="1:22" x14ac:dyDescent="0.2">
      <c r="A364" s="345" t="s">
        <v>244</v>
      </c>
      <c r="B364" s="345" t="s">
        <v>244</v>
      </c>
      <c r="C364" s="208">
        <v>44820.125011145836</v>
      </c>
      <c r="D364" s="208">
        <v>494.49200000000002</v>
      </c>
      <c r="E364" s="345" t="s">
        <v>245</v>
      </c>
      <c r="F364" s="345" t="s">
        <v>246</v>
      </c>
      <c r="G364" s="345" t="s">
        <v>255</v>
      </c>
      <c r="H364" s="205"/>
      <c r="J364" s="208">
        <v>483.01</v>
      </c>
      <c r="K364" s="208">
        <v>6.26</v>
      </c>
      <c r="L364" s="208">
        <v>3.78</v>
      </c>
      <c r="M364" s="208">
        <v>2.02</v>
      </c>
      <c r="N364" s="194">
        <f t="shared" si="16"/>
        <v>495.06999999999994</v>
      </c>
      <c r="O364" s="193">
        <f t="shared" si="17"/>
        <v>-0.57799999999991769</v>
      </c>
      <c r="Q364" s="206"/>
      <c r="R364" s="208">
        <v>7.5</v>
      </c>
      <c r="S364" s="208">
        <v>0.1</v>
      </c>
      <c r="T364" s="208">
        <v>0.1</v>
      </c>
      <c r="U364" s="208">
        <v>0.05</v>
      </c>
      <c r="V364" s="194">
        <f t="shared" si="15"/>
        <v>7.7499999999999991</v>
      </c>
    </row>
    <row r="365" spans="1:22" x14ac:dyDescent="0.2">
      <c r="A365" s="345" t="s">
        <v>244</v>
      </c>
      <c r="B365" s="345" t="s">
        <v>244</v>
      </c>
      <c r="C365" s="208">
        <v>44820.1666778125</v>
      </c>
      <c r="D365" s="208">
        <v>488.93200000000002</v>
      </c>
      <c r="E365" s="345" t="s">
        <v>245</v>
      </c>
      <c r="F365" s="345" t="s">
        <v>246</v>
      </c>
      <c r="G365" s="345" t="s">
        <v>255</v>
      </c>
      <c r="H365" s="205"/>
      <c r="J365" s="208">
        <v>477.59</v>
      </c>
      <c r="K365" s="208">
        <v>6.07</v>
      </c>
      <c r="L365" s="208">
        <v>3.79</v>
      </c>
      <c r="M365" s="208">
        <v>2.04</v>
      </c>
      <c r="N365" s="194">
        <f t="shared" si="16"/>
        <v>489.49</v>
      </c>
      <c r="O365" s="193">
        <f t="shared" si="17"/>
        <v>-0.55799999999999272</v>
      </c>
      <c r="Q365" s="206"/>
      <c r="R365" s="208">
        <v>7.39</v>
      </c>
      <c r="S365" s="208">
        <v>0.09</v>
      </c>
      <c r="T365" s="208">
        <v>0.09</v>
      </c>
      <c r="U365" s="208">
        <v>0.05</v>
      </c>
      <c r="V365" s="194">
        <f t="shared" si="15"/>
        <v>7.6199999999999992</v>
      </c>
    </row>
    <row r="366" spans="1:22" x14ac:dyDescent="0.2">
      <c r="A366" s="345" t="s">
        <v>244</v>
      </c>
      <c r="B366" s="345" t="s">
        <v>244</v>
      </c>
      <c r="C366" s="208">
        <v>44820.208344479164</v>
      </c>
      <c r="D366" s="208">
        <v>496.61</v>
      </c>
      <c r="E366" s="345" t="s">
        <v>245</v>
      </c>
      <c r="F366" s="345" t="s">
        <v>246</v>
      </c>
      <c r="G366" s="345" t="s">
        <v>255</v>
      </c>
      <c r="H366" s="205"/>
      <c r="J366" s="208">
        <v>485.35</v>
      </c>
      <c r="K366" s="208">
        <v>6.22</v>
      </c>
      <c r="L366" s="208">
        <v>3.79</v>
      </c>
      <c r="M366" s="208">
        <v>2</v>
      </c>
      <c r="N366" s="194">
        <f t="shared" si="16"/>
        <v>497.36000000000007</v>
      </c>
      <c r="O366" s="193">
        <f t="shared" si="17"/>
        <v>-0.75000000000005684</v>
      </c>
      <c r="Q366" s="206"/>
      <c r="R366" s="208">
        <v>7.31</v>
      </c>
      <c r="S366" s="208">
        <v>0.09</v>
      </c>
      <c r="T366" s="208">
        <v>0.09</v>
      </c>
      <c r="U366" s="208">
        <v>0.04</v>
      </c>
      <c r="V366" s="194">
        <f t="shared" si="15"/>
        <v>7.5299999999999994</v>
      </c>
    </row>
    <row r="367" spans="1:22" x14ac:dyDescent="0.2">
      <c r="A367" s="345" t="s">
        <v>244</v>
      </c>
      <c r="B367" s="345" t="s">
        <v>244</v>
      </c>
      <c r="C367" s="208">
        <v>44820.250011145836</v>
      </c>
      <c r="D367" s="208">
        <v>505.38099999999997</v>
      </c>
      <c r="E367" s="345" t="s">
        <v>245</v>
      </c>
      <c r="F367" s="345" t="s">
        <v>246</v>
      </c>
      <c r="G367" s="345" t="s">
        <v>255</v>
      </c>
      <c r="H367" s="205"/>
      <c r="J367" s="208">
        <v>493.9</v>
      </c>
      <c r="K367" s="208">
        <v>6.48</v>
      </c>
      <c r="L367" s="208">
        <v>3.76</v>
      </c>
      <c r="M367" s="208">
        <v>2.0099999999999998</v>
      </c>
      <c r="N367" s="194">
        <f t="shared" si="16"/>
        <v>506.15</v>
      </c>
      <c r="O367" s="193">
        <f t="shared" si="17"/>
        <v>-0.76900000000000546</v>
      </c>
      <c r="Q367" s="206"/>
      <c r="R367" s="208">
        <v>7.5</v>
      </c>
      <c r="S367" s="208">
        <v>0.1</v>
      </c>
      <c r="T367" s="208">
        <v>0.09</v>
      </c>
      <c r="U367" s="208">
        <v>0.04</v>
      </c>
      <c r="V367" s="194">
        <f t="shared" si="15"/>
        <v>7.7299999999999995</v>
      </c>
    </row>
    <row r="368" spans="1:22" x14ac:dyDescent="0.2">
      <c r="A368" s="345" t="s">
        <v>244</v>
      </c>
      <c r="B368" s="345" t="s">
        <v>244</v>
      </c>
      <c r="C368" s="208">
        <v>44820.2916778125</v>
      </c>
      <c r="D368" s="208">
        <v>538.48099999999999</v>
      </c>
      <c r="E368" s="345" t="s">
        <v>245</v>
      </c>
      <c r="F368" s="345" t="s">
        <v>246</v>
      </c>
      <c r="G368" s="345" t="s">
        <v>255</v>
      </c>
      <c r="H368" s="205"/>
      <c r="J368" s="208">
        <v>526.24</v>
      </c>
      <c r="K368" s="208">
        <v>7.25</v>
      </c>
      <c r="L368" s="208">
        <v>3.63</v>
      </c>
      <c r="M368" s="208">
        <v>1.96</v>
      </c>
      <c r="N368" s="194">
        <f t="shared" si="16"/>
        <v>539.08000000000004</v>
      </c>
      <c r="O368" s="193">
        <f t="shared" si="17"/>
        <v>-0.59900000000004638</v>
      </c>
      <c r="Q368" s="206"/>
      <c r="R368" s="208">
        <v>8.27</v>
      </c>
      <c r="S368" s="208">
        <v>0.11</v>
      </c>
      <c r="T368" s="208">
        <v>0.09</v>
      </c>
      <c r="U368" s="208">
        <v>0.04</v>
      </c>
      <c r="V368" s="194">
        <f t="shared" si="15"/>
        <v>8.509999999999998</v>
      </c>
    </row>
    <row r="369" spans="1:22" x14ac:dyDescent="0.2">
      <c r="A369" s="345" t="s">
        <v>244</v>
      </c>
      <c r="B369" s="345" t="s">
        <v>244</v>
      </c>
      <c r="C369" s="208">
        <v>44820.333344479164</v>
      </c>
      <c r="D369" s="208">
        <v>565.45399999999995</v>
      </c>
      <c r="E369" s="345" t="s">
        <v>245</v>
      </c>
      <c r="F369" s="345" t="s">
        <v>246</v>
      </c>
      <c r="G369" s="345" t="s">
        <v>255</v>
      </c>
      <c r="H369" s="205"/>
      <c r="J369" s="208">
        <v>553.30999999999995</v>
      </c>
      <c r="K369" s="208">
        <v>7.57</v>
      </c>
      <c r="L369" s="208">
        <v>3.63</v>
      </c>
      <c r="M369" s="208">
        <v>1.88</v>
      </c>
      <c r="N369" s="194">
        <f t="shared" si="16"/>
        <v>566.39</v>
      </c>
      <c r="O369" s="193">
        <f t="shared" si="17"/>
        <v>-0.93600000000003547</v>
      </c>
      <c r="Q369" s="206"/>
      <c r="R369" s="208">
        <v>8.58</v>
      </c>
      <c r="S369" s="208">
        <v>0.12</v>
      </c>
      <c r="T369" s="208">
        <v>0.09</v>
      </c>
      <c r="U369" s="208">
        <v>0.04</v>
      </c>
      <c r="V369" s="194">
        <f t="shared" si="15"/>
        <v>8.8299999999999983</v>
      </c>
    </row>
    <row r="370" spans="1:22" x14ac:dyDescent="0.2">
      <c r="A370" s="345" t="s">
        <v>244</v>
      </c>
      <c r="B370" s="345" t="s">
        <v>244</v>
      </c>
      <c r="C370" s="208">
        <v>44820.375011145836</v>
      </c>
      <c r="D370" s="208">
        <v>566.14099999999996</v>
      </c>
      <c r="E370" s="345" t="s">
        <v>245</v>
      </c>
      <c r="F370" s="345" t="s">
        <v>246</v>
      </c>
      <c r="G370" s="345" t="s">
        <v>255</v>
      </c>
      <c r="H370" s="205"/>
      <c r="J370" s="208">
        <v>552.44000000000005</v>
      </c>
      <c r="K370" s="208">
        <v>7.73</v>
      </c>
      <c r="L370" s="208">
        <v>4.91</v>
      </c>
      <c r="M370" s="208">
        <v>1.86</v>
      </c>
      <c r="N370" s="194">
        <f t="shared" si="16"/>
        <v>566.94000000000005</v>
      </c>
      <c r="O370" s="193">
        <f t="shared" si="17"/>
        <v>-0.79900000000009186</v>
      </c>
      <c r="Q370" s="206"/>
      <c r="R370" s="208">
        <v>8.19</v>
      </c>
      <c r="S370" s="208">
        <v>0.11</v>
      </c>
      <c r="T370" s="208">
        <v>0.11</v>
      </c>
      <c r="U370" s="208">
        <v>0.04</v>
      </c>
      <c r="V370" s="194">
        <f t="shared" si="15"/>
        <v>8.4499999999999975</v>
      </c>
    </row>
    <row r="371" spans="1:22" x14ac:dyDescent="0.2">
      <c r="A371" s="345" t="s">
        <v>244</v>
      </c>
      <c r="B371" s="345" t="s">
        <v>244</v>
      </c>
      <c r="C371" s="208">
        <v>44820.4166778125</v>
      </c>
      <c r="D371" s="208">
        <v>584.346</v>
      </c>
      <c r="E371" s="345" t="s">
        <v>245</v>
      </c>
      <c r="F371" s="345" t="s">
        <v>246</v>
      </c>
      <c r="G371" s="345" t="s">
        <v>255</v>
      </c>
      <c r="H371" s="205"/>
      <c r="J371" s="208">
        <v>570.17999999999995</v>
      </c>
      <c r="K371" s="208">
        <v>7.9</v>
      </c>
      <c r="L371" s="208">
        <v>4.93</v>
      </c>
      <c r="M371" s="208">
        <v>1.97</v>
      </c>
      <c r="N371" s="194">
        <f t="shared" si="16"/>
        <v>584.9799999999999</v>
      </c>
      <c r="O371" s="193">
        <f t="shared" si="17"/>
        <v>-0.63399999999990087</v>
      </c>
      <c r="Q371" s="206"/>
      <c r="R371" s="208">
        <v>8.27</v>
      </c>
      <c r="S371" s="208">
        <v>0.12</v>
      </c>
      <c r="T371" s="208">
        <v>0.11</v>
      </c>
      <c r="U371" s="208">
        <v>0.04</v>
      </c>
      <c r="V371" s="194">
        <f t="shared" si="15"/>
        <v>8.5399999999999974</v>
      </c>
    </row>
    <row r="372" spans="1:22" x14ac:dyDescent="0.2">
      <c r="A372" s="345" t="s">
        <v>244</v>
      </c>
      <c r="B372" s="345" t="s">
        <v>244</v>
      </c>
      <c r="C372" s="208">
        <v>44820.458344479164</v>
      </c>
      <c r="D372" s="208">
        <v>607.66399999999999</v>
      </c>
      <c r="E372" s="345" t="s">
        <v>245</v>
      </c>
      <c r="F372" s="345" t="s">
        <v>246</v>
      </c>
      <c r="G372" s="345" t="s">
        <v>255</v>
      </c>
      <c r="H372" s="205"/>
      <c r="J372" s="208">
        <v>592.72</v>
      </c>
      <c r="K372" s="208">
        <v>8.3800000000000008</v>
      </c>
      <c r="L372" s="208">
        <v>4.9400000000000004</v>
      </c>
      <c r="M372" s="208">
        <v>1.99</v>
      </c>
      <c r="N372" s="194">
        <f t="shared" si="16"/>
        <v>608.03000000000009</v>
      </c>
      <c r="O372" s="193">
        <f t="shared" si="17"/>
        <v>-0.36600000000009913</v>
      </c>
      <c r="Q372" s="206"/>
      <c r="R372" s="208">
        <v>8.58</v>
      </c>
      <c r="S372" s="208">
        <v>0.12</v>
      </c>
      <c r="T372" s="208">
        <v>0.1</v>
      </c>
      <c r="U372" s="208">
        <v>0.04</v>
      </c>
      <c r="V372" s="194">
        <f t="shared" si="15"/>
        <v>8.8399999999999981</v>
      </c>
    </row>
    <row r="373" spans="1:22" x14ac:dyDescent="0.2">
      <c r="A373" s="345" t="s">
        <v>244</v>
      </c>
      <c r="B373" s="345" t="s">
        <v>244</v>
      </c>
      <c r="C373" s="208">
        <v>44820.500011145836</v>
      </c>
      <c r="D373" s="208">
        <v>633.47</v>
      </c>
      <c r="E373" s="345" t="s">
        <v>245</v>
      </c>
      <c r="F373" s="345" t="s">
        <v>246</v>
      </c>
      <c r="G373" s="345" t="s">
        <v>255</v>
      </c>
      <c r="H373" s="205"/>
      <c r="J373" s="208">
        <v>618.49</v>
      </c>
      <c r="K373" s="208">
        <v>8.85</v>
      </c>
      <c r="L373" s="208">
        <v>4.9400000000000004</v>
      </c>
      <c r="M373" s="208">
        <v>2.0099999999999998</v>
      </c>
      <c r="N373" s="194">
        <f t="shared" si="16"/>
        <v>634.29000000000008</v>
      </c>
      <c r="O373" s="193">
        <f t="shared" si="17"/>
        <v>-0.82000000000005002</v>
      </c>
      <c r="Q373" s="206"/>
      <c r="R373" s="208">
        <v>9.17</v>
      </c>
      <c r="S373" s="208">
        <v>0.13</v>
      </c>
      <c r="T373" s="208">
        <v>0.1</v>
      </c>
      <c r="U373" s="208">
        <v>0.04</v>
      </c>
      <c r="V373" s="194">
        <f t="shared" si="15"/>
        <v>9.44</v>
      </c>
    </row>
    <row r="374" spans="1:22" x14ac:dyDescent="0.2">
      <c r="A374" s="345" t="s">
        <v>244</v>
      </c>
      <c r="B374" s="345" t="s">
        <v>244</v>
      </c>
      <c r="C374" s="208">
        <v>44820.5416778125</v>
      </c>
      <c r="D374" s="208">
        <v>668.39300000000003</v>
      </c>
      <c r="E374" s="345" t="s">
        <v>245</v>
      </c>
      <c r="F374" s="345" t="s">
        <v>246</v>
      </c>
      <c r="G374" s="345" t="s">
        <v>255</v>
      </c>
      <c r="H374" s="205"/>
      <c r="J374" s="208">
        <v>653.27</v>
      </c>
      <c r="K374" s="208">
        <v>9.15</v>
      </c>
      <c r="L374" s="208">
        <v>4.95</v>
      </c>
      <c r="M374" s="208">
        <v>1.99</v>
      </c>
      <c r="N374" s="194">
        <f t="shared" si="16"/>
        <v>669.36</v>
      </c>
      <c r="O374" s="193">
        <f t="shared" si="17"/>
        <v>-0.96699999999998454</v>
      </c>
      <c r="Q374" s="206"/>
      <c r="R374" s="208">
        <v>9.85</v>
      </c>
      <c r="S374" s="208">
        <v>0.14000000000000001</v>
      </c>
      <c r="T374" s="208">
        <v>0.1</v>
      </c>
      <c r="U374" s="208">
        <v>0.04</v>
      </c>
      <c r="V374" s="194">
        <f t="shared" si="15"/>
        <v>10.129999999999999</v>
      </c>
    </row>
    <row r="375" spans="1:22" x14ac:dyDescent="0.2">
      <c r="A375" s="345" t="s">
        <v>244</v>
      </c>
      <c r="B375" s="345" t="s">
        <v>244</v>
      </c>
      <c r="C375" s="208">
        <v>44820.583344479164</v>
      </c>
      <c r="D375" s="208">
        <v>706.79</v>
      </c>
      <c r="E375" s="345" t="s">
        <v>245</v>
      </c>
      <c r="F375" s="345" t="s">
        <v>246</v>
      </c>
      <c r="G375" s="345" t="s">
        <v>255</v>
      </c>
      <c r="H375" s="205"/>
      <c r="I375" s="180"/>
      <c r="J375" s="208">
        <v>691.49</v>
      </c>
      <c r="K375" s="208">
        <v>9.6199999999999992</v>
      </c>
      <c r="L375" s="208">
        <v>4.96</v>
      </c>
      <c r="M375" s="208">
        <v>1.95</v>
      </c>
      <c r="N375" s="194">
        <f t="shared" si="16"/>
        <v>708.0200000000001</v>
      </c>
      <c r="O375" s="193">
        <f t="shared" si="17"/>
        <v>-1.2300000000001319</v>
      </c>
      <c r="Q375" s="206"/>
      <c r="R375" s="208">
        <v>10.75</v>
      </c>
      <c r="S375" s="208">
        <v>0.15</v>
      </c>
      <c r="T375" s="208">
        <v>0.11</v>
      </c>
      <c r="U375" s="208">
        <v>0.04</v>
      </c>
      <c r="V375" s="194">
        <f t="shared" si="15"/>
        <v>11.049999999999999</v>
      </c>
    </row>
    <row r="376" spans="1:22" x14ac:dyDescent="0.2">
      <c r="A376" s="345" t="s">
        <v>244</v>
      </c>
      <c r="B376" s="345" t="s">
        <v>244</v>
      </c>
      <c r="C376" s="208">
        <v>44820.625011145836</v>
      </c>
      <c r="D376" s="208">
        <v>731.245</v>
      </c>
      <c r="E376" s="345" t="s">
        <v>245</v>
      </c>
      <c r="F376" s="345" t="s">
        <v>246</v>
      </c>
      <c r="G376" s="345" t="s">
        <v>255</v>
      </c>
      <c r="H376" s="205"/>
      <c r="I376" s="180"/>
      <c r="J376" s="208">
        <v>715.32</v>
      </c>
      <c r="K376" s="208">
        <v>10.23</v>
      </c>
      <c r="L376" s="208">
        <v>4.95</v>
      </c>
      <c r="M376" s="208">
        <v>1.87</v>
      </c>
      <c r="N376" s="194">
        <f t="shared" si="16"/>
        <v>732.37000000000012</v>
      </c>
      <c r="O376" s="193">
        <f t="shared" si="17"/>
        <v>-1.1250000000001137</v>
      </c>
      <c r="Q376" s="206"/>
      <c r="R376" s="208">
        <v>10.93</v>
      </c>
      <c r="S376" s="208">
        <v>0.16</v>
      </c>
      <c r="T376" s="208">
        <v>0.1</v>
      </c>
      <c r="U376" s="208">
        <v>0.04</v>
      </c>
      <c r="V376" s="194">
        <f t="shared" si="15"/>
        <v>11.229999999999999</v>
      </c>
    </row>
    <row r="377" spans="1:22" x14ac:dyDescent="0.2">
      <c r="A377" s="345" t="s">
        <v>244</v>
      </c>
      <c r="B377" s="345" t="s">
        <v>244</v>
      </c>
      <c r="C377" s="208">
        <v>44820.6666778125</v>
      </c>
      <c r="D377" s="208">
        <v>750.90099999999995</v>
      </c>
      <c r="E377" s="345" t="s">
        <v>245</v>
      </c>
      <c r="F377" s="345" t="s">
        <v>246</v>
      </c>
      <c r="G377" s="345" t="s">
        <v>255</v>
      </c>
      <c r="H377" s="205"/>
      <c r="I377" s="180"/>
      <c r="J377" s="208">
        <v>734.41</v>
      </c>
      <c r="K377" s="208">
        <v>10.73</v>
      </c>
      <c r="L377" s="208">
        <v>4.9800000000000004</v>
      </c>
      <c r="M377" s="208">
        <v>1.86</v>
      </c>
      <c r="N377" s="194">
        <f t="shared" si="16"/>
        <v>751.98</v>
      </c>
      <c r="O377" s="193">
        <f t="shared" si="17"/>
        <v>-1.0790000000000646</v>
      </c>
      <c r="Q377" s="206"/>
      <c r="R377" s="208">
        <v>11.24</v>
      </c>
      <c r="S377" s="208">
        <v>0.16</v>
      </c>
      <c r="T377" s="208">
        <v>0.1</v>
      </c>
      <c r="U377" s="208">
        <v>0.04</v>
      </c>
      <c r="V377" s="194">
        <f t="shared" si="15"/>
        <v>11.54</v>
      </c>
    </row>
    <row r="378" spans="1:22" x14ac:dyDescent="0.2">
      <c r="A378" s="345" t="s">
        <v>244</v>
      </c>
      <c r="B378" s="345" t="s">
        <v>244</v>
      </c>
      <c r="C378" s="208">
        <v>44820.708344479164</v>
      </c>
      <c r="D378" s="208">
        <v>761.98699999999997</v>
      </c>
      <c r="E378" s="345" t="s">
        <v>245</v>
      </c>
      <c r="F378" s="345" t="s">
        <v>246</v>
      </c>
      <c r="G378" s="345" t="s">
        <v>255</v>
      </c>
      <c r="H378" s="205"/>
      <c r="J378" s="208">
        <v>745.65</v>
      </c>
      <c r="K378" s="208">
        <v>10.88</v>
      </c>
      <c r="L378" s="208">
        <v>4.75</v>
      </c>
      <c r="M378" s="208">
        <v>1.8</v>
      </c>
      <c r="N378" s="194">
        <f t="shared" si="16"/>
        <v>763.07999999999993</v>
      </c>
      <c r="O378" s="193">
        <f t="shared" si="17"/>
        <v>-1.0929999999999609</v>
      </c>
      <c r="Q378" s="206"/>
      <c r="R378" s="208">
        <v>11.83</v>
      </c>
      <c r="S378" s="208">
        <v>0.17</v>
      </c>
      <c r="T378" s="208">
        <v>0.1</v>
      </c>
      <c r="U378" s="208">
        <v>0.04</v>
      </c>
      <c r="V378" s="194">
        <f t="shared" si="15"/>
        <v>12.139999999999999</v>
      </c>
    </row>
    <row r="379" spans="1:22" x14ac:dyDescent="0.2">
      <c r="A379" s="345" t="s">
        <v>244</v>
      </c>
      <c r="B379" s="345" t="s">
        <v>244</v>
      </c>
      <c r="C379" s="208">
        <v>44820.750011145836</v>
      </c>
      <c r="D379" s="208">
        <v>743.30100000000004</v>
      </c>
      <c r="E379" s="345" t="s">
        <v>245</v>
      </c>
      <c r="F379" s="345" t="s">
        <v>246</v>
      </c>
      <c r="G379" s="345" t="s">
        <v>255</v>
      </c>
      <c r="H379" s="205"/>
      <c r="J379" s="208">
        <v>727.36</v>
      </c>
      <c r="K379" s="208">
        <v>10.68</v>
      </c>
      <c r="L379" s="208">
        <v>4.67</v>
      </c>
      <c r="M379" s="208">
        <v>1.76</v>
      </c>
      <c r="N379" s="194">
        <f t="shared" si="16"/>
        <v>744.46999999999991</v>
      </c>
      <c r="O379" s="193">
        <f t="shared" si="17"/>
        <v>-1.168999999999869</v>
      </c>
      <c r="Q379" s="206"/>
      <c r="R379" s="208">
        <v>11.32</v>
      </c>
      <c r="S379" s="208">
        <v>0.17</v>
      </c>
      <c r="T379" s="208">
        <v>0.1</v>
      </c>
      <c r="U379" s="208">
        <v>0.04</v>
      </c>
      <c r="V379" s="194">
        <f t="shared" si="15"/>
        <v>11.629999999999999</v>
      </c>
    </row>
    <row r="380" spans="1:22" x14ac:dyDescent="0.2">
      <c r="A380" s="345" t="s">
        <v>244</v>
      </c>
      <c r="B380" s="345" t="s">
        <v>244</v>
      </c>
      <c r="C380" s="208">
        <v>44820.7916778125</v>
      </c>
      <c r="D380" s="208">
        <v>711.45399999999995</v>
      </c>
      <c r="E380" s="345" t="s">
        <v>245</v>
      </c>
      <c r="F380" s="345" t="s">
        <v>246</v>
      </c>
      <c r="G380" s="345" t="s">
        <v>255</v>
      </c>
      <c r="H380" s="205"/>
      <c r="J380" s="208">
        <v>695.65</v>
      </c>
      <c r="K380" s="208">
        <v>10.27</v>
      </c>
      <c r="L380" s="208">
        <v>4.62</v>
      </c>
      <c r="M380" s="208">
        <v>1.79</v>
      </c>
      <c r="N380" s="194">
        <f t="shared" si="16"/>
        <v>712.32999999999993</v>
      </c>
      <c r="O380" s="193">
        <f t="shared" si="17"/>
        <v>-0.87599999999997635</v>
      </c>
      <c r="Q380" s="206"/>
      <c r="R380" s="208">
        <v>10.54</v>
      </c>
      <c r="S380" s="208">
        <v>0.16</v>
      </c>
      <c r="T380" s="208">
        <v>0.1</v>
      </c>
      <c r="U380" s="208">
        <v>0.04</v>
      </c>
      <c r="V380" s="194">
        <f t="shared" si="15"/>
        <v>10.839999999999998</v>
      </c>
    </row>
    <row r="381" spans="1:22" x14ac:dyDescent="0.2">
      <c r="A381" s="345" t="s">
        <v>244</v>
      </c>
      <c r="B381" s="345" t="s">
        <v>244</v>
      </c>
      <c r="C381" s="208">
        <v>44820.833344479164</v>
      </c>
      <c r="D381" s="208">
        <v>670.30799999999999</v>
      </c>
      <c r="E381" s="345" t="s">
        <v>245</v>
      </c>
      <c r="F381" s="345" t="s">
        <v>246</v>
      </c>
      <c r="G381" s="345" t="s">
        <v>255</v>
      </c>
      <c r="H381" s="205"/>
      <c r="J381" s="208">
        <v>654.86</v>
      </c>
      <c r="K381" s="208">
        <v>9.67</v>
      </c>
      <c r="L381" s="208">
        <v>4.63</v>
      </c>
      <c r="M381" s="208">
        <v>1.8</v>
      </c>
      <c r="N381" s="194">
        <f t="shared" si="16"/>
        <v>670.95999999999992</v>
      </c>
      <c r="O381" s="193">
        <f t="shared" si="17"/>
        <v>-0.65199999999992997</v>
      </c>
      <c r="Q381" s="206"/>
      <c r="R381" s="208">
        <v>9.64</v>
      </c>
      <c r="S381" s="208">
        <v>0.14000000000000001</v>
      </c>
      <c r="T381" s="208">
        <v>0.09</v>
      </c>
      <c r="U381" s="208">
        <v>0.04</v>
      </c>
      <c r="V381" s="194">
        <f t="shared" si="15"/>
        <v>9.91</v>
      </c>
    </row>
    <row r="382" spans="1:22" x14ac:dyDescent="0.2">
      <c r="A382" s="345" t="s">
        <v>244</v>
      </c>
      <c r="B382" s="345" t="s">
        <v>244</v>
      </c>
      <c r="C382" s="208">
        <v>44820.875011145836</v>
      </c>
      <c r="D382" s="208">
        <v>660.80399999999997</v>
      </c>
      <c r="E382" s="345" t="s">
        <v>245</v>
      </c>
      <c r="F382" s="345" t="s">
        <v>246</v>
      </c>
      <c r="G382" s="345" t="s">
        <v>255</v>
      </c>
      <c r="H382" s="205"/>
      <c r="J382" s="208">
        <v>645.30999999999995</v>
      </c>
      <c r="K382" s="208">
        <v>9.48</v>
      </c>
      <c r="L382" s="208">
        <v>4.6399999999999997</v>
      </c>
      <c r="M382" s="208">
        <v>1.78</v>
      </c>
      <c r="N382" s="194">
        <f t="shared" si="16"/>
        <v>661.20999999999992</v>
      </c>
      <c r="O382" s="193">
        <f t="shared" si="17"/>
        <v>-0.40599999999994907</v>
      </c>
      <c r="Q382" s="206"/>
      <c r="R382" s="208">
        <v>9.56</v>
      </c>
      <c r="S382" s="208">
        <v>0.14000000000000001</v>
      </c>
      <c r="T382" s="208">
        <v>0.1</v>
      </c>
      <c r="U382" s="208">
        <v>0.04</v>
      </c>
      <c r="V382" s="194">
        <f t="shared" si="15"/>
        <v>9.84</v>
      </c>
    </row>
    <row r="383" spans="1:22" x14ac:dyDescent="0.2">
      <c r="A383" s="345" t="s">
        <v>244</v>
      </c>
      <c r="B383" s="345" t="s">
        <v>244</v>
      </c>
      <c r="C383" s="208">
        <v>44820.9166778125</v>
      </c>
      <c r="D383" s="208">
        <v>630.23299999999995</v>
      </c>
      <c r="E383" s="345" t="s">
        <v>245</v>
      </c>
      <c r="F383" s="345" t="s">
        <v>246</v>
      </c>
      <c r="G383" s="345" t="s">
        <v>255</v>
      </c>
      <c r="H383" s="205"/>
      <c r="J383" s="208">
        <v>615.25</v>
      </c>
      <c r="K383" s="208">
        <v>8.7100000000000009</v>
      </c>
      <c r="L383" s="208">
        <v>4.6500000000000004</v>
      </c>
      <c r="M383" s="208">
        <v>1.81</v>
      </c>
      <c r="N383" s="194">
        <f t="shared" si="16"/>
        <v>630.41999999999996</v>
      </c>
      <c r="O383" s="193">
        <f t="shared" si="17"/>
        <v>-0.18700000000001182</v>
      </c>
      <c r="Q383" s="206"/>
      <c r="R383" s="208">
        <v>9.07</v>
      </c>
      <c r="S383" s="208">
        <v>0.13</v>
      </c>
      <c r="T383" s="208">
        <v>0.1</v>
      </c>
      <c r="U383" s="208">
        <v>0.04</v>
      </c>
      <c r="V383" s="194">
        <f t="shared" si="15"/>
        <v>9.34</v>
      </c>
    </row>
    <row r="384" spans="1:22" x14ac:dyDescent="0.2">
      <c r="A384" s="345" t="s">
        <v>244</v>
      </c>
      <c r="B384" s="345" t="s">
        <v>244</v>
      </c>
      <c r="C384" s="208">
        <v>44820.958344479164</v>
      </c>
      <c r="D384" s="208">
        <v>598.702</v>
      </c>
      <c r="E384" s="345" t="s">
        <v>245</v>
      </c>
      <c r="F384" s="345" t="s">
        <v>246</v>
      </c>
      <c r="G384" s="345" t="s">
        <v>255</v>
      </c>
      <c r="H384" s="205"/>
      <c r="J384" s="208">
        <v>584.44000000000005</v>
      </c>
      <c r="K384" s="208">
        <v>7.88</v>
      </c>
      <c r="L384" s="208">
        <v>4.67</v>
      </c>
      <c r="M384" s="208">
        <v>1.9</v>
      </c>
      <c r="N384" s="194">
        <f t="shared" si="16"/>
        <v>598.89</v>
      </c>
      <c r="O384" s="193">
        <f t="shared" si="17"/>
        <v>-0.18799999999998818</v>
      </c>
      <c r="Q384" s="206"/>
      <c r="R384" s="208">
        <v>8.67</v>
      </c>
      <c r="S384" s="208">
        <v>0.12</v>
      </c>
      <c r="T384" s="208">
        <v>0.1</v>
      </c>
      <c r="U384" s="208">
        <v>0.04</v>
      </c>
      <c r="V384" s="194">
        <f t="shared" si="15"/>
        <v>8.9299999999999979</v>
      </c>
    </row>
    <row r="385" spans="1:22" x14ac:dyDescent="0.2">
      <c r="A385" s="345" t="s">
        <v>244</v>
      </c>
      <c r="B385" s="345" t="s">
        <v>244</v>
      </c>
      <c r="C385" s="208">
        <v>44821.000011145836</v>
      </c>
      <c r="D385" s="208">
        <v>564.09900000000005</v>
      </c>
      <c r="E385" s="345" t="s">
        <v>245</v>
      </c>
      <c r="F385" s="345" t="s">
        <v>246</v>
      </c>
      <c r="G385" s="345" t="s">
        <v>255</v>
      </c>
      <c r="H385" s="205"/>
      <c r="J385" s="208">
        <v>550.66999999999996</v>
      </c>
      <c r="K385" s="208">
        <v>7.34</v>
      </c>
      <c r="L385" s="208">
        <v>4.6900000000000004</v>
      </c>
      <c r="M385" s="208">
        <v>1.91</v>
      </c>
      <c r="N385" s="194">
        <f t="shared" si="16"/>
        <v>564.61</v>
      </c>
      <c r="O385" s="193">
        <f t="shared" si="17"/>
        <v>-0.51099999999996726</v>
      </c>
      <c r="Q385" s="206"/>
      <c r="R385" s="208">
        <v>8.39</v>
      </c>
      <c r="S385" s="208">
        <v>0.11</v>
      </c>
      <c r="T385" s="208">
        <v>0.11</v>
      </c>
      <c r="U385" s="208">
        <v>0.04</v>
      </c>
      <c r="V385" s="194">
        <f t="shared" si="15"/>
        <v>8.6499999999999986</v>
      </c>
    </row>
    <row r="386" spans="1:22" x14ac:dyDescent="0.2">
      <c r="A386" s="345" t="s">
        <v>244</v>
      </c>
      <c r="B386" s="345" t="s">
        <v>244</v>
      </c>
      <c r="C386" s="208">
        <v>44821.0416778125</v>
      </c>
      <c r="D386" s="208">
        <v>531.17700000000002</v>
      </c>
      <c r="E386" s="345" t="s">
        <v>245</v>
      </c>
      <c r="F386" s="345" t="s">
        <v>246</v>
      </c>
      <c r="G386" s="345" t="s">
        <v>255</v>
      </c>
      <c r="H386" s="205"/>
      <c r="J386" s="208">
        <v>517.49</v>
      </c>
      <c r="K386" s="208">
        <v>6.85</v>
      </c>
      <c r="L386" s="208">
        <v>4.68</v>
      </c>
      <c r="M386" s="208">
        <v>1.9</v>
      </c>
      <c r="N386" s="194">
        <f t="shared" si="16"/>
        <v>530.91999999999996</v>
      </c>
      <c r="O386" s="193">
        <f t="shared" si="17"/>
        <v>0.25700000000006185</v>
      </c>
      <c r="Q386" s="206"/>
      <c r="R386" s="208">
        <v>8.08</v>
      </c>
      <c r="S386" s="208">
        <v>0.11</v>
      </c>
      <c r="T386" s="208">
        <v>0.11</v>
      </c>
      <c r="U386" s="208">
        <v>0.04</v>
      </c>
      <c r="V386" s="194">
        <f t="shared" ref="V386:V449" si="18">SUM(R386:U386)</f>
        <v>8.3399999999999981</v>
      </c>
    </row>
    <row r="387" spans="1:22" x14ac:dyDescent="0.2">
      <c r="A387" s="345" t="s">
        <v>244</v>
      </c>
      <c r="B387" s="345" t="s">
        <v>244</v>
      </c>
      <c r="C387" s="208">
        <v>44821.083344479164</v>
      </c>
      <c r="D387" s="208">
        <v>513.63300000000004</v>
      </c>
      <c r="E387" s="345" t="s">
        <v>245</v>
      </c>
      <c r="F387" s="345" t="s">
        <v>246</v>
      </c>
      <c r="G387" s="345" t="s">
        <v>255</v>
      </c>
      <c r="H387" s="205"/>
      <c r="J387" s="208">
        <v>501.28</v>
      </c>
      <c r="K387" s="208">
        <v>6.4</v>
      </c>
      <c r="L387" s="208">
        <v>4.74</v>
      </c>
      <c r="M387" s="208">
        <v>1.9</v>
      </c>
      <c r="N387" s="194">
        <f t="shared" ref="N387:N450" si="19">SUM(J387:M387)</f>
        <v>514.31999999999994</v>
      </c>
      <c r="O387" s="193">
        <f t="shared" ref="O387:O450" si="20">D387-N387</f>
        <v>-0.68699999999989814</v>
      </c>
      <c r="Q387" s="206"/>
      <c r="R387" s="208">
        <v>8.1999999999999993</v>
      </c>
      <c r="S387" s="208">
        <v>0.1</v>
      </c>
      <c r="T387" s="208">
        <v>0.12</v>
      </c>
      <c r="U387" s="208">
        <v>0.04</v>
      </c>
      <c r="V387" s="194">
        <f t="shared" si="18"/>
        <v>8.4599999999999973</v>
      </c>
    </row>
    <row r="388" spans="1:22" x14ac:dyDescent="0.2">
      <c r="A388" s="345" t="s">
        <v>244</v>
      </c>
      <c r="B388" s="345" t="s">
        <v>244</v>
      </c>
      <c r="C388" s="208">
        <v>44821.125011145836</v>
      </c>
      <c r="D388" s="208">
        <v>499.572</v>
      </c>
      <c r="E388" s="345" t="s">
        <v>245</v>
      </c>
      <c r="F388" s="345" t="s">
        <v>246</v>
      </c>
      <c r="G388" s="345" t="s">
        <v>255</v>
      </c>
      <c r="H388" s="205"/>
      <c r="J388" s="208">
        <v>487.92</v>
      </c>
      <c r="K388" s="208">
        <v>6.24</v>
      </c>
      <c r="L388" s="208">
        <v>4.26</v>
      </c>
      <c r="M388" s="208">
        <v>1.91</v>
      </c>
      <c r="N388" s="194">
        <f t="shared" si="19"/>
        <v>500.33000000000004</v>
      </c>
      <c r="O388" s="193">
        <f t="shared" si="20"/>
        <v>-0.7580000000000382</v>
      </c>
      <c r="Q388" s="206"/>
      <c r="R388" s="208">
        <v>7.9</v>
      </c>
      <c r="S388" s="208">
        <v>0.1</v>
      </c>
      <c r="T388" s="208">
        <v>0.11</v>
      </c>
      <c r="U388" s="208">
        <v>0.04</v>
      </c>
      <c r="V388" s="194">
        <f t="shared" si="18"/>
        <v>8.1499999999999986</v>
      </c>
    </row>
    <row r="389" spans="1:22" x14ac:dyDescent="0.2">
      <c r="A389" s="345" t="s">
        <v>244</v>
      </c>
      <c r="B389" s="345" t="s">
        <v>244</v>
      </c>
      <c r="C389" s="208">
        <v>44821.1666778125</v>
      </c>
      <c r="D389" s="208">
        <v>490.61</v>
      </c>
      <c r="E389" s="345" t="s">
        <v>245</v>
      </c>
      <c r="F389" s="345" t="s">
        <v>246</v>
      </c>
      <c r="G389" s="345" t="s">
        <v>255</v>
      </c>
      <c r="H389" s="205"/>
      <c r="J389" s="208">
        <v>479.65</v>
      </c>
      <c r="K389" s="208">
        <v>6.12</v>
      </c>
      <c r="L389" s="208">
        <v>3.54</v>
      </c>
      <c r="M389" s="208">
        <v>1.94</v>
      </c>
      <c r="N389" s="194">
        <f t="shared" si="19"/>
        <v>491.25</v>
      </c>
      <c r="O389" s="193">
        <f t="shared" si="20"/>
        <v>-0.63999999999998636</v>
      </c>
      <c r="Q389" s="206"/>
      <c r="R389" s="208">
        <v>7.59</v>
      </c>
      <c r="S389" s="208">
        <v>0.1</v>
      </c>
      <c r="T389" s="208">
        <v>0.09</v>
      </c>
      <c r="U389" s="208">
        <v>0.04</v>
      </c>
      <c r="V389" s="194">
        <f t="shared" si="18"/>
        <v>7.8199999999999994</v>
      </c>
    </row>
    <row r="390" spans="1:22" x14ac:dyDescent="0.2">
      <c r="A390" s="345" t="s">
        <v>244</v>
      </c>
      <c r="B390" s="345" t="s">
        <v>244</v>
      </c>
      <c r="C390" s="208">
        <v>44821.208344479164</v>
      </c>
      <c r="D390" s="208">
        <v>490.56299999999999</v>
      </c>
      <c r="E390" s="345" t="s">
        <v>245</v>
      </c>
      <c r="F390" s="345" t="s">
        <v>246</v>
      </c>
      <c r="G390" s="345" t="s">
        <v>255</v>
      </c>
      <c r="H390" s="205"/>
      <c r="J390" s="208">
        <v>479.8</v>
      </c>
      <c r="K390" s="208">
        <v>6.03</v>
      </c>
      <c r="L390" s="208">
        <v>3.54</v>
      </c>
      <c r="M390" s="208">
        <v>1.91</v>
      </c>
      <c r="N390" s="194">
        <f t="shared" si="19"/>
        <v>491.28000000000003</v>
      </c>
      <c r="O390" s="193">
        <f t="shared" si="20"/>
        <v>-0.71700000000004138</v>
      </c>
      <c r="Q390" s="206"/>
      <c r="R390" s="208">
        <v>7.41</v>
      </c>
      <c r="S390" s="208">
        <v>0.09</v>
      </c>
      <c r="T390" s="208">
        <v>0.09</v>
      </c>
      <c r="U390" s="208">
        <v>0.04</v>
      </c>
      <c r="V390" s="194">
        <f t="shared" si="18"/>
        <v>7.63</v>
      </c>
    </row>
    <row r="391" spans="1:22" x14ac:dyDescent="0.2">
      <c r="A391" s="345" t="s">
        <v>244</v>
      </c>
      <c r="B391" s="345" t="s">
        <v>244</v>
      </c>
      <c r="C391" s="208">
        <v>44821.250011145836</v>
      </c>
      <c r="D391" s="208">
        <v>491.60599999999999</v>
      </c>
      <c r="E391" s="345" t="s">
        <v>245</v>
      </c>
      <c r="F391" s="345" t="s">
        <v>246</v>
      </c>
      <c r="G391" s="345" t="s">
        <v>255</v>
      </c>
      <c r="H391" s="205"/>
      <c r="J391" s="208">
        <v>480.8</v>
      </c>
      <c r="K391" s="208">
        <v>5.86</v>
      </c>
      <c r="L391" s="208">
        <v>3.56</v>
      </c>
      <c r="M391" s="208">
        <v>1.89</v>
      </c>
      <c r="N391" s="194">
        <f t="shared" si="19"/>
        <v>492.11</v>
      </c>
      <c r="O391" s="193">
        <f t="shared" si="20"/>
        <v>-0.5040000000000191</v>
      </c>
      <c r="Q391" s="206"/>
      <c r="R391" s="208">
        <v>7.49</v>
      </c>
      <c r="S391" s="208">
        <v>0.09</v>
      </c>
      <c r="T391" s="208">
        <v>0.09</v>
      </c>
      <c r="U391" s="208">
        <v>0.04</v>
      </c>
      <c r="V391" s="194">
        <f t="shared" si="18"/>
        <v>7.71</v>
      </c>
    </row>
    <row r="392" spans="1:22" x14ac:dyDescent="0.2">
      <c r="A392" s="345" t="s">
        <v>244</v>
      </c>
      <c r="B392" s="345" t="s">
        <v>244</v>
      </c>
      <c r="C392" s="208">
        <v>44821.2916778125</v>
      </c>
      <c r="D392" s="208">
        <v>504.07799999999997</v>
      </c>
      <c r="E392" s="345" t="s">
        <v>245</v>
      </c>
      <c r="F392" s="345" t="s">
        <v>246</v>
      </c>
      <c r="G392" s="345" t="s">
        <v>255</v>
      </c>
      <c r="H392" s="205"/>
      <c r="J392" s="208">
        <v>493.26</v>
      </c>
      <c r="K392" s="208">
        <v>5.39</v>
      </c>
      <c r="L392" s="208">
        <v>3.58</v>
      </c>
      <c r="M392" s="208">
        <v>1.89</v>
      </c>
      <c r="N392" s="194">
        <f t="shared" si="19"/>
        <v>504.11999999999995</v>
      </c>
      <c r="O392" s="193">
        <f t="shared" si="20"/>
        <v>-4.199999999997317E-2</v>
      </c>
      <c r="Q392" s="206"/>
      <c r="R392" s="208">
        <v>7.82</v>
      </c>
      <c r="S392" s="208">
        <v>0.09</v>
      </c>
      <c r="T392" s="208">
        <v>0.09</v>
      </c>
      <c r="U392" s="208">
        <v>0.04</v>
      </c>
      <c r="V392" s="194">
        <f t="shared" si="18"/>
        <v>8.0399999999999991</v>
      </c>
    </row>
    <row r="393" spans="1:22" x14ac:dyDescent="0.2">
      <c r="A393" s="345" t="s">
        <v>244</v>
      </c>
      <c r="B393" s="345" t="s">
        <v>244</v>
      </c>
      <c r="C393" s="208">
        <v>44821.333344479164</v>
      </c>
      <c r="D393" s="208">
        <v>508.31200000000001</v>
      </c>
      <c r="E393" s="345" t="s">
        <v>245</v>
      </c>
      <c r="F393" s="345" t="s">
        <v>246</v>
      </c>
      <c r="G393" s="345" t="s">
        <v>255</v>
      </c>
      <c r="H393" s="205"/>
      <c r="J393" s="208">
        <v>497.97</v>
      </c>
      <c r="K393" s="208">
        <v>5.31</v>
      </c>
      <c r="L393" s="208">
        <v>3.63</v>
      </c>
      <c r="M393" s="208">
        <v>1.79</v>
      </c>
      <c r="N393" s="194">
        <f t="shared" si="19"/>
        <v>508.70000000000005</v>
      </c>
      <c r="O393" s="193">
        <f t="shared" si="20"/>
        <v>-0.38800000000003365</v>
      </c>
      <c r="Q393" s="206"/>
      <c r="R393" s="208">
        <v>7.72</v>
      </c>
      <c r="S393" s="208">
        <v>0.08</v>
      </c>
      <c r="T393" s="208">
        <v>0.09</v>
      </c>
      <c r="U393" s="208">
        <v>0.04</v>
      </c>
      <c r="V393" s="194">
        <f t="shared" si="18"/>
        <v>7.93</v>
      </c>
    </row>
    <row r="394" spans="1:22" x14ac:dyDescent="0.2">
      <c r="A394" s="345" t="s">
        <v>244</v>
      </c>
      <c r="B394" s="345" t="s">
        <v>244</v>
      </c>
      <c r="C394" s="208">
        <v>44821.375011145836</v>
      </c>
      <c r="D394" s="208">
        <v>517.98199999999997</v>
      </c>
      <c r="E394" s="345" t="s">
        <v>245</v>
      </c>
      <c r="F394" s="345" t="s">
        <v>246</v>
      </c>
      <c r="G394" s="345" t="s">
        <v>255</v>
      </c>
      <c r="H394" s="205"/>
      <c r="J394" s="208">
        <v>507.23</v>
      </c>
      <c r="K394" s="208">
        <v>5.69</v>
      </c>
      <c r="L394" s="208">
        <v>3.63</v>
      </c>
      <c r="M394" s="208">
        <v>1.77</v>
      </c>
      <c r="N394" s="194">
        <f t="shared" si="19"/>
        <v>518.32000000000005</v>
      </c>
      <c r="O394" s="193">
        <f t="shared" si="20"/>
        <v>-0.33800000000007913</v>
      </c>
      <c r="Q394" s="206"/>
      <c r="R394" s="208">
        <v>7.89</v>
      </c>
      <c r="S394" s="208">
        <v>0.09</v>
      </c>
      <c r="T394" s="208">
        <v>0.09</v>
      </c>
      <c r="U394" s="208">
        <v>0.04</v>
      </c>
      <c r="V394" s="194">
        <f t="shared" si="18"/>
        <v>8.11</v>
      </c>
    </row>
    <row r="395" spans="1:22" x14ac:dyDescent="0.2">
      <c r="A395" s="345" t="s">
        <v>244</v>
      </c>
      <c r="B395" s="345" t="s">
        <v>244</v>
      </c>
      <c r="C395" s="208">
        <v>44821.4166778125</v>
      </c>
      <c r="D395" s="208">
        <v>544.10599999999999</v>
      </c>
      <c r="E395" s="345" t="s">
        <v>245</v>
      </c>
      <c r="F395" s="345" t="s">
        <v>246</v>
      </c>
      <c r="G395" s="345" t="s">
        <v>255</v>
      </c>
      <c r="H395" s="205"/>
      <c r="J395" s="208">
        <v>532.83000000000004</v>
      </c>
      <c r="K395" s="208">
        <v>6.24</v>
      </c>
      <c r="L395" s="208">
        <v>3.64</v>
      </c>
      <c r="M395" s="208">
        <v>1.78</v>
      </c>
      <c r="N395" s="194">
        <f t="shared" si="19"/>
        <v>544.49</v>
      </c>
      <c r="O395" s="193">
        <f t="shared" si="20"/>
        <v>-0.38400000000001455</v>
      </c>
      <c r="Q395" s="206"/>
      <c r="R395" s="208">
        <v>7.71</v>
      </c>
      <c r="S395" s="208">
        <v>0.09</v>
      </c>
      <c r="T395" s="208">
        <v>0.08</v>
      </c>
      <c r="U395" s="208">
        <v>0.04</v>
      </c>
      <c r="V395" s="194">
        <f t="shared" si="18"/>
        <v>7.92</v>
      </c>
    </row>
    <row r="396" spans="1:22" x14ac:dyDescent="0.2">
      <c r="A396" s="345" t="s">
        <v>244</v>
      </c>
      <c r="B396" s="345" t="s">
        <v>244</v>
      </c>
      <c r="C396" s="208">
        <v>44821.458344479164</v>
      </c>
      <c r="D396" s="208">
        <v>571.78200000000004</v>
      </c>
      <c r="E396" s="345" t="s">
        <v>245</v>
      </c>
      <c r="F396" s="345" t="s">
        <v>246</v>
      </c>
      <c r="G396" s="345" t="s">
        <v>255</v>
      </c>
      <c r="H396" s="205"/>
      <c r="J396" s="208">
        <v>559.85</v>
      </c>
      <c r="K396" s="208">
        <v>6.89</v>
      </c>
      <c r="L396" s="208">
        <v>3.62</v>
      </c>
      <c r="M396" s="208">
        <v>1.79</v>
      </c>
      <c r="N396" s="194">
        <f t="shared" si="19"/>
        <v>572.15</v>
      </c>
      <c r="O396" s="193">
        <f t="shared" si="20"/>
        <v>-0.36799999999993815</v>
      </c>
      <c r="Q396" s="206"/>
      <c r="R396" s="208">
        <v>8.1</v>
      </c>
      <c r="S396" s="208">
        <v>0.1</v>
      </c>
      <c r="T396" s="208">
        <v>0.08</v>
      </c>
      <c r="U396" s="208">
        <v>0.04</v>
      </c>
      <c r="V396" s="194">
        <f t="shared" si="18"/>
        <v>8.3199999999999985</v>
      </c>
    </row>
    <row r="397" spans="1:22" x14ac:dyDescent="0.2">
      <c r="A397" s="345" t="s">
        <v>244</v>
      </c>
      <c r="B397" s="345" t="s">
        <v>244</v>
      </c>
      <c r="C397" s="208">
        <v>44821.500011145836</v>
      </c>
      <c r="D397" s="208">
        <v>605.90899999999999</v>
      </c>
      <c r="E397" s="345" t="s">
        <v>245</v>
      </c>
      <c r="F397" s="345" t="s">
        <v>246</v>
      </c>
      <c r="G397" s="345" t="s">
        <v>255</v>
      </c>
      <c r="H397" s="205"/>
      <c r="J397" s="208">
        <v>593.62</v>
      </c>
      <c r="K397" s="208">
        <v>7.5</v>
      </c>
      <c r="L397" s="208">
        <v>3.61</v>
      </c>
      <c r="M397" s="208">
        <v>1.78</v>
      </c>
      <c r="N397" s="194">
        <f t="shared" si="19"/>
        <v>606.51</v>
      </c>
      <c r="O397" s="193">
        <f t="shared" si="20"/>
        <v>-0.60099999999999909</v>
      </c>
      <c r="Q397" s="206"/>
      <c r="R397" s="208">
        <v>8.18</v>
      </c>
      <c r="S397" s="208">
        <v>0.1</v>
      </c>
      <c r="T397" s="208">
        <v>7.0000000000000007E-2</v>
      </c>
      <c r="U397" s="208">
        <v>0.04</v>
      </c>
      <c r="V397" s="194">
        <f t="shared" si="18"/>
        <v>8.3899999999999988</v>
      </c>
    </row>
    <row r="398" spans="1:22" x14ac:dyDescent="0.2">
      <c r="A398" s="345" t="s">
        <v>244</v>
      </c>
      <c r="B398" s="345" t="s">
        <v>244</v>
      </c>
      <c r="C398" s="208">
        <v>44821.5416778125</v>
      </c>
      <c r="D398" s="208">
        <v>646.62300000000005</v>
      </c>
      <c r="E398" s="345" t="s">
        <v>245</v>
      </c>
      <c r="F398" s="345" t="s">
        <v>246</v>
      </c>
      <c r="G398" s="345" t="s">
        <v>255</v>
      </c>
      <c r="H398" s="205"/>
      <c r="J398" s="208">
        <v>633.98</v>
      </c>
      <c r="K398" s="208">
        <v>8.17</v>
      </c>
      <c r="L398" s="208">
        <v>3.6</v>
      </c>
      <c r="M398" s="208">
        <v>1.76</v>
      </c>
      <c r="N398" s="194">
        <f t="shared" si="19"/>
        <v>647.51</v>
      </c>
      <c r="O398" s="193">
        <f t="shared" si="20"/>
        <v>-0.88699999999994361</v>
      </c>
      <c r="Q398" s="206"/>
      <c r="R398" s="208">
        <v>8.69</v>
      </c>
      <c r="S398" s="208">
        <v>0.11</v>
      </c>
      <c r="T398" s="208">
        <v>7.0000000000000007E-2</v>
      </c>
      <c r="U398" s="208">
        <v>0.03</v>
      </c>
      <c r="V398" s="194">
        <f t="shared" si="18"/>
        <v>8.8999999999999986</v>
      </c>
    </row>
    <row r="399" spans="1:22" x14ac:dyDescent="0.2">
      <c r="A399" s="345" t="s">
        <v>244</v>
      </c>
      <c r="B399" s="345" t="s">
        <v>244</v>
      </c>
      <c r="C399" s="208">
        <v>44821.583344479164</v>
      </c>
      <c r="D399" s="208">
        <v>677.25099999999998</v>
      </c>
      <c r="E399" s="345" t="s">
        <v>245</v>
      </c>
      <c r="F399" s="345" t="s">
        <v>246</v>
      </c>
      <c r="G399" s="345" t="s">
        <v>255</v>
      </c>
      <c r="H399" s="205"/>
      <c r="J399" s="208">
        <v>664.39</v>
      </c>
      <c r="K399" s="208">
        <v>8.7200000000000006</v>
      </c>
      <c r="L399" s="208">
        <v>3.62</v>
      </c>
      <c r="M399" s="208">
        <v>1.75</v>
      </c>
      <c r="N399" s="194">
        <f t="shared" si="19"/>
        <v>678.48</v>
      </c>
      <c r="O399" s="193">
        <f t="shared" si="20"/>
        <v>-1.2290000000000418</v>
      </c>
      <c r="Q399" s="206"/>
      <c r="R399" s="208">
        <v>8.8800000000000008</v>
      </c>
      <c r="S399" s="208">
        <v>0.12</v>
      </c>
      <c r="T399" s="208">
        <v>7.0000000000000007E-2</v>
      </c>
      <c r="U399" s="208">
        <v>0.03</v>
      </c>
      <c r="V399" s="194">
        <f t="shared" si="18"/>
        <v>9.1</v>
      </c>
    </row>
    <row r="400" spans="1:22" x14ac:dyDescent="0.2">
      <c r="A400" s="345" t="s">
        <v>244</v>
      </c>
      <c r="B400" s="345" t="s">
        <v>244</v>
      </c>
      <c r="C400" s="208">
        <v>44821.625011145836</v>
      </c>
      <c r="D400" s="208">
        <v>704.07799999999997</v>
      </c>
      <c r="E400" s="345" t="s">
        <v>245</v>
      </c>
      <c r="F400" s="345" t="s">
        <v>246</v>
      </c>
      <c r="G400" s="345" t="s">
        <v>255</v>
      </c>
      <c r="H400" s="205"/>
      <c r="I400" s="180"/>
      <c r="J400" s="208">
        <v>691.09</v>
      </c>
      <c r="K400" s="208">
        <v>9.17</v>
      </c>
      <c r="L400" s="208">
        <v>3.57</v>
      </c>
      <c r="M400" s="208">
        <v>1.77</v>
      </c>
      <c r="N400" s="194">
        <f t="shared" si="19"/>
        <v>705.6</v>
      </c>
      <c r="O400" s="193">
        <f t="shared" si="20"/>
        <v>-1.5220000000000482</v>
      </c>
      <c r="Q400" s="206"/>
      <c r="R400" s="208">
        <v>9.07</v>
      </c>
      <c r="S400" s="208">
        <v>0.12</v>
      </c>
      <c r="T400" s="208">
        <v>7.0000000000000007E-2</v>
      </c>
      <c r="U400" s="208">
        <v>0.03</v>
      </c>
      <c r="V400" s="194">
        <f t="shared" si="18"/>
        <v>9.2899999999999991</v>
      </c>
    </row>
    <row r="401" spans="1:22" x14ac:dyDescent="0.2">
      <c r="A401" s="345" t="s">
        <v>244</v>
      </c>
      <c r="B401" s="345" t="s">
        <v>244</v>
      </c>
      <c r="C401" s="208">
        <v>44821.6666778125</v>
      </c>
      <c r="D401" s="208">
        <v>720.03399999999999</v>
      </c>
      <c r="E401" s="345" t="s">
        <v>245</v>
      </c>
      <c r="F401" s="345" t="s">
        <v>246</v>
      </c>
      <c r="G401" s="345" t="s">
        <v>255</v>
      </c>
      <c r="H401" s="205"/>
      <c r="I401" s="180"/>
      <c r="J401" s="208">
        <v>706.04</v>
      </c>
      <c r="K401" s="208">
        <v>9.5299999999999994</v>
      </c>
      <c r="L401" s="208">
        <v>3.51</v>
      </c>
      <c r="M401" s="208">
        <v>1.78</v>
      </c>
      <c r="N401" s="194">
        <f t="shared" si="19"/>
        <v>720.8599999999999</v>
      </c>
      <c r="O401" s="193">
        <f t="shared" si="20"/>
        <v>-0.82599999999990814</v>
      </c>
      <c r="Q401" s="206"/>
      <c r="R401" s="208">
        <v>9.4700000000000006</v>
      </c>
      <c r="S401" s="208">
        <v>0.13</v>
      </c>
      <c r="T401" s="208">
        <v>7.0000000000000007E-2</v>
      </c>
      <c r="U401" s="208">
        <v>0.03</v>
      </c>
      <c r="V401" s="194">
        <f t="shared" si="18"/>
        <v>9.7000000000000011</v>
      </c>
    </row>
    <row r="402" spans="1:22" x14ac:dyDescent="0.2">
      <c r="A402" s="345" t="s">
        <v>244</v>
      </c>
      <c r="B402" s="345" t="s">
        <v>244</v>
      </c>
      <c r="C402" s="208">
        <v>44821.708344479164</v>
      </c>
      <c r="D402" s="208">
        <v>732.23199999999997</v>
      </c>
      <c r="E402" s="345" t="s">
        <v>245</v>
      </c>
      <c r="F402" s="345" t="s">
        <v>246</v>
      </c>
      <c r="G402" s="345" t="s">
        <v>255</v>
      </c>
      <c r="H402" s="205"/>
      <c r="I402" s="180"/>
      <c r="J402" s="208">
        <v>718.55</v>
      </c>
      <c r="K402" s="208">
        <v>9.7899999999999991</v>
      </c>
      <c r="L402" s="208">
        <v>3.53</v>
      </c>
      <c r="M402" s="208">
        <v>1.47</v>
      </c>
      <c r="N402" s="194">
        <f t="shared" si="19"/>
        <v>733.33999999999992</v>
      </c>
      <c r="O402" s="193">
        <f t="shared" si="20"/>
        <v>-1.1079999999999472</v>
      </c>
      <c r="Q402" s="206"/>
      <c r="R402" s="208">
        <v>9.9499999999999993</v>
      </c>
      <c r="S402" s="208">
        <v>0.14000000000000001</v>
      </c>
      <c r="T402" s="208">
        <v>7.0000000000000007E-2</v>
      </c>
      <c r="U402" s="208">
        <v>0.03</v>
      </c>
      <c r="V402" s="194">
        <f t="shared" si="18"/>
        <v>10.19</v>
      </c>
    </row>
    <row r="403" spans="1:22" x14ac:dyDescent="0.2">
      <c r="A403" s="345" t="s">
        <v>244</v>
      </c>
      <c r="B403" s="345" t="s">
        <v>244</v>
      </c>
      <c r="C403" s="208">
        <v>44821.750011145836</v>
      </c>
      <c r="D403" s="208">
        <v>721.52300000000002</v>
      </c>
      <c r="E403" s="345" t="s">
        <v>245</v>
      </c>
      <c r="F403" s="345" t="s">
        <v>246</v>
      </c>
      <c r="G403" s="345" t="s">
        <v>255</v>
      </c>
      <c r="H403" s="205"/>
      <c r="I403" s="180"/>
      <c r="J403" s="208">
        <v>708.4</v>
      </c>
      <c r="K403" s="208">
        <v>9.5500000000000007</v>
      </c>
      <c r="L403" s="208">
        <v>3.52</v>
      </c>
      <c r="M403" s="208">
        <v>1.29</v>
      </c>
      <c r="N403" s="194">
        <f t="shared" si="19"/>
        <v>722.75999999999988</v>
      </c>
      <c r="O403" s="193">
        <f t="shared" si="20"/>
        <v>-1.2369999999998527</v>
      </c>
      <c r="Q403" s="206"/>
      <c r="R403" s="208">
        <v>9.77</v>
      </c>
      <c r="S403" s="208">
        <v>0.13</v>
      </c>
      <c r="T403" s="208">
        <v>7.0000000000000007E-2</v>
      </c>
      <c r="U403" s="208">
        <v>0.02</v>
      </c>
      <c r="V403" s="194">
        <f t="shared" si="18"/>
        <v>9.99</v>
      </c>
    </row>
    <row r="404" spans="1:22" x14ac:dyDescent="0.2">
      <c r="A404" s="345" t="s">
        <v>244</v>
      </c>
      <c r="B404" s="345" t="s">
        <v>244</v>
      </c>
      <c r="C404" s="208">
        <v>44821.7916778125</v>
      </c>
      <c r="D404" s="208">
        <v>695.84</v>
      </c>
      <c r="E404" s="345" t="s">
        <v>245</v>
      </c>
      <c r="F404" s="345" t="s">
        <v>246</v>
      </c>
      <c r="G404" s="345" t="s">
        <v>255</v>
      </c>
      <c r="H404" s="205"/>
      <c r="J404" s="208">
        <v>682.94</v>
      </c>
      <c r="K404" s="208">
        <v>9.0500000000000007</v>
      </c>
      <c r="L404" s="208">
        <v>3.5</v>
      </c>
      <c r="M404" s="208">
        <v>1.3</v>
      </c>
      <c r="N404" s="194">
        <f t="shared" si="19"/>
        <v>696.79</v>
      </c>
      <c r="O404" s="193">
        <f t="shared" si="20"/>
        <v>-0.94999999999993179</v>
      </c>
      <c r="Q404" s="206"/>
      <c r="R404" s="208">
        <v>8.9700000000000006</v>
      </c>
      <c r="S404" s="208">
        <v>0.12</v>
      </c>
      <c r="T404" s="208">
        <v>7.0000000000000007E-2</v>
      </c>
      <c r="U404" s="208">
        <v>0.02</v>
      </c>
      <c r="V404" s="194">
        <f t="shared" si="18"/>
        <v>9.18</v>
      </c>
    </row>
    <row r="405" spans="1:22" x14ac:dyDescent="0.2">
      <c r="A405" s="345" t="s">
        <v>244</v>
      </c>
      <c r="B405" s="345" t="s">
        <v>244</v>
      </c>
      <c r="C405" s="208">
        <v>44821.833344479164</v>
      </c>
      <c r="D405" s="208">
        <v>668.25300000000004</v>
      </c>
      <c r="E405" s="345" t="s">
        <v>245</v>
      </c>
      <c r="F405" s="345" t="s">
        <v>246</v>
      </c>
      <c r="G405" s="345" t="s">
        <v>255</v>
      </c>
      <c r="H405" s="205"/>
      <c r="J405" s="208">
        <v>655.43</v>
      </c>
      <c r="K405" s="208">
        <v>8.66</v>
      </c>
      <c r="L405" s="208">
        <v>3.33</v>
      </c>
      <c r="M405" s="208">
        <v>1.3</v>
      </c>
      <c r="N405" s="194">
        <f t="shared" si="19"/>
        <v>668.71999999999991</v>
      </c>
      <c r="O405" s="193">
        <f t="shared" si="20"/>
        <v>-0.46699999999987085</v>
      </c>
      <c r="Q405" s="206"/>
      <c r="R405" s="208">
        <v>8.69</v>
      </c>
      <c r="S405" s="208">
        <v>0.12</v>
      </c>
      <c r="T405" s="208">
        <v>0.06</v>
      </c>
      <c r="U405" s="208">
        <v>0.02</v>
      </c>
      <c r="V405" s="194">
        <f t="shared" si="18"/>
        <v>8.8899999999999988</v>
      </c>
    </row>
    <row r="406" spans="1:22" x14ac:dyDescent="0.2">
      <c r="A406" s="345" t="s">
        <v>244</v>
      </c>
      <c r="B406" s="345" t="s">
        <v>244</v>
      </c>
      <c r="C406" s="208">
        <v>44821.875011145836</v>
      </c>
      <c r="D406" s="208">
        <v>655.23099999999999</v>
      </c>
      <c r="E406" s="345" t="s">
        <v>245</v>
      </c>
      <c r="F406" s="345" t="s">
        <v>246</v>
      </c>
      <c r="G406" s="345" t="s">
        <v>255</v>
      </c>
      <c r="H406" s="205"/>
      <c r="J406" s="208">
        <v>642.92999999999995</v>
      </c>
      <c r="K406" s="208">
        <v>8.51</v>
      </c>
      <c r="L406" s="208">
        <v>3.26</v>
      </c>
      <c r="M406" s="208">
        <v>1.31</v>
      </c>
      <c r="N406" s="194">
        <f t="shared" si="19"/>
        <v>656.00999999999988</v>
      </c>
      <c r="O406" s="193">
        <f t="shared" si="20"/>
        <v>-0.77899999999988268</v>
      </c>
      <c r="Q406" s="206"/>
      <c r="R406" s="208">
        <v>8.49</v>
      </c>
      <c r="S406" s="208">
        <v>0.11</v>
      </c>
      <c r="T406" s="208">
        <v>0.06</v>
      </c>
      <c r="U406" s="208">
        <v>0.02</v>
      </c>
      <c r="V406" s="194">
        <f t="shared" si="18"/>
        <v>8.68</v>
      </c>
    </row>
    <row r="407" spans="1:22" x14ac:dyDescent="0.2">
      <c r="A407" s="345" t="s">
        <v>244</v>
      </c>
      <c r="B407" s="345" t="s">
        <v>244</v>
      </c>
      <c r="C407" s="208">
        <v>44821.9166778125</v>
      </c>
      <c r="D407" s="208">
        <v>623.99800000000005</v>
      </c>
      <c r="E407" s="345" t="s">
        <v>245</v>
      </c>
      <c r="F407" s="345" t="s">
        <v>246</v>
      </c>
      <c r="G407" s="345" t="s">
        <v>255</v>
      </c>
      <c r="H407" s="205"/>
      <c r="J407" s="208">
        <v>611.99</v>
      </c>
      <c r="K407" s="208">
        <v>7.95</v>
      </c>
      <c r="L407" s="208">
        <v>3.25</v>
      </c>
      <c r="M407" s="208">
        <v>1.43</v>
      </c>
      <c r="N407" s="194">
        <f t="shared" si="19"/>
        <v>624.62</v>
      </c>
      <c r="O407" s="193">
        <f t="shared" si="20"/>
        <v>-0.62199999999995725</v>
      </c>
      <c r="Q407" s="206"/>
      <c r="R407" s="208">
        <v>8.9700000000000006</v>
      </c>
      <c r="S407" s="208">
        <v>0.12</v>
      </c>
      <c r="T407" s="208">
        <v>7.0000000000000007E-2</v>
      </c>
      <c r="U407" s="208">
        <v>0.03</v>
      </c>
      <c r="V407" s="194">
        <f t="shared" si="18"/>
        <v>9.19</v>
      </c>
    </row>
    <row r="408" spans="1:22" x14ac:dyDescent="0.2">
      <c r="A408" s="345" t="s">
        <v>244</v>
      </c>
      <c r="B408" s="345" t="s">
        <v>244</v>
      </c>
      <c r="C408" s="208">
        <v>44821.958344479164</v>
      </c>
      <c r="D408" s="208">
        <v>591.22900000000004</v>
      </c>
      <c r="E408" s="345" t="s">
        <v>245</v>
      </c>
      <c r="F408" s="345" t="s">
        <v>246</v>
      </c>
      <c r="G408" s="345" t="s">
        <v>255</v>
      </c>
      <c r="H408" s="205"/>
      <c r="J408" s="208">
        <v>580.08000000000004</v>
      </c>
      <c r="K408" s="208">
        <v>7.01</v>
      </c>
      <c r="L408" s="208">
        <v>3.26</v>
      </c>
      <c r="M408" s="208">
        <v>1.42</v>
      </c>
      <c r="N408" s="194">
        <f t="shared" si="19"/>
        <v>591.77</v>
      </c>
      <c r="O408" s="193">
        <f t="shared" si="20"/>
        <v>-0.54099999999993997</v>
      </c>
      <c r="Q408" s="206"/>
      <c r="R408" s="208">
        <v>8.99</v>
      </c>
      <c r="S408" s="208">
        <v>0.11</v>
      </c>
      <c r="T408" s="208">
        <v>7.0000000000000007E-2</v>
      </c>
      <c r="U408" s="208">
        <v>0.03</v>
      </c>
      <c r="V408" s="194">
        <f t="shared" si="18"/>
        <v>9.1999999999999993</v>
      </c>
    </row>
    <row r="409" spans="1:22" x14ac:dyDescent="0.2">
      <c r="A409" s="345" t="s">
        <v>244</v>
      </c>
      <c r="B409" s="345" t="s">
        <v>244</v>
      </c>
      <c r="C409" s="208">
        <v>44822.000011145836</v>
      </c>
      <c r="D409" s="208">
        <v>557.32100000000003</v>
      </c>
      <c r="E409" s="345" t="s">
        <v>245</v>
      </c>
      <c r="F409" s="345" t="s">
        <v>246</v>
      </c>
      <c r="G409" s="345" t="s">
        <v>255</v>
      </c>
      <c r="H409" s="205"/>
      <c r="J409" s="208">
        <v>546.77</v>
      </c>
      <c r="K409" s="208">
        <v>6.42</v>
      </c>
      <c r="L409" s="208">
        <v>3.28</v>
      </c>
      <c r="M409" s="208">
        <v>1.4</v>
      </c>
      <c r="N409" s="194">
        <f t="shared" si="19"/>
        <v>557.86999999999989</v>
      </c>
      <c r="O409" s="193">
        <f t="shared" si="20"/>
        <v>-0.54899999999986449</v>
      </c>
      <c r="Q409" s="206"/>
      <c r="R409" s="208">
        <v>8.68</v>
      </c>
      <c r="S409" s="208">
        <v>0.1</v>
      </c>
      <c r="T409" s="208">
        <v>0.08</v>
      </c>
      <c r="U409" s="208">
        <v>0.03</v>
      </c>
      <c r="V409" s="194">
        <f t="shared" si="18"/>
        <v>8.8899999999999988</v>
      </c>
    </row>
    <row r="410" spans="1:22" x14ac:dyDescent="0.2">
      <c r="A410" s="345" t="s">
        <v>244</v>
      </c>
      <c r="B410" s="345" t="s">
        <v>244</v>
      </c>
      <c r="C410" s="208">
        <v>44822.0416778125</v>
      </c>
      <c r="D410" s="208">
        <v>530.20299999999997</v>
      </c>
      <c r="E410" s="345" t="s">
        <v>245</v>
      </c>
      <c r="F410" s="345" t="s">
        <v>246</v>
      </c>
      <c r="G410" s="345" t="s">
        <v>255</v>
      </c>
      <c r="H410" s="205"/>
      <c r="J410" s="208">
        <v>519.20000000000005</v>
      </c>
      <c r="K410" s="208">
        <v>5.97</v>
      </c>
      <c r="L410" s="208">
        <v>3.31</v>
      </c>
      <c r="M410" s="208">
        <v>1.38</v>
      </c>
      <c r="N410" s="194">
        <f t="shared" si="19"/>
        <v>529.86</v>
      </c>
      <c r="O410" s="193">
        <f t="shared" si="20"/>
        <v>0.34299999999996089</v>
      </c>
      <c r="Q410" s="206"/>
      <c r="R410" s="208">
        <v>8.3000000000000007</v>
      </c>
      <c r="S410" s="208">
        <v>0.1</v>
      </c>
      <c r="T410" s="208">
        <v>0.08</v>
      </c>
      <c r="U410" s="208">
        <v>0.03</v>
      </c>
      <c r="V410" s="194">
        <f t="shared" si="18"/>
        <v>8.51</v>
      </c>
    </row>
    <row r="411" spans="1:22" x14ac:dyDescent="0.2">
      <c r="A411" s="345" t="s">
        <v>244</v>
      </c>
      <c r="B411" s="345" t="s">
        <v>244</v>
      </c>
      <c r="C411" s="208">
        <v>44822.083344479164</v>
      </c>
      <c r="D411" s="208">
        <v>509.14600000000002</v>
      </c>
      <c r="E411" s="345" t="s">
        <v>245</v>
      </c>
      <c r="F411" s="345" t="s">
        <v>246</v>
      </c>
      <c r="G411" s="345" t="s">
        <v>255</v>
      </c>
      <c r="H411" s="205"/>
      <c r="J411" s="208">
        <v>499.5</v>
      </c>
      <c r="K411" s="208">
        <v>5.53</v>
      </c>
      <c r="L411" s="208">
        <v>3.31</v>
      </c>
      <c r="M411" s="208">
        <v>1.41</v>
      </c>
      <c r="N411" s="194">
        <f t="shared" si="19"/>
        <v>509.75</v>
      </c>
      <c r="O411" s="193">
        <f t="shared" si="20"/>
        <v>-0.60399999999998499</v>
      </c>
      <c r="Q411" s="206"/>
      <c r="R411" s="208">
        <v>7.81</v>
      </c>
      <c r="S411" s="208">
        <v>0.09</v>
      </c>
      <c r="T411" s="208">
        <v>0.08</v>
      </c>
      <c r="U411" s="208">
        <v>0.03</v>
      </c>
      <c r="V411" s="194">
        <f t="shared" si="18"/>
        <v>8.01</v>
      </c>
    </row>
    <row r="412" spans="1:22" x14ac:dyDescent="0.2">
      <c r="A412" s="345" t="s">
        <v>244</v>
      </c>
      <c r="B412" s="345" t="s">
        <v>244</v>
      </c>
      <c r="C412" s="208">
        <v>44822.125011145836</v>
      </c>
      <c r="D412" s="208">
        <v>495.63900000000001</v>
      </c>
      <c r="E412" s="345" t="s">
        <v>245</v>
      </c>
      <c r="F412" s="345" t="s">
        <v>246</v>
      </c>
      <c r="G412" s="345" t="s">
        <v>255</v>
      </c>
      <c r="H412" s="205"/>
      <c r="J412" s="208">
        <v>486.35</v>
      </c>
      <c r="K412" s="208">
        <v>5.22</v>
      </c>
      <c r="L412" s="208">
        <v>3.31</v>
      </c>
      <c r="M412" s="208">
        <v>1.36</v>
      </c>
      <c r="N412" s="194">
        <f t="shared" si="19"/>
        <v>496.24000000000007</v>
      </c>
      <c r="O412" s="193">
        <f t="shared" si="20"/>
        <v>-0.60100000000005593</v>
      </c>
      <c r="Q412" s="206"/>
      <c r="R412" s="208">
        <v>7.21</v>
      </c>
      <c r="S412" s="208">
        <v>0.08</v>
      </c>
      <c r="T412" s="208">
        <v>0.08</v>
      </c>
      <c r="U412" s="208">
        <v>0.03</v>
      </c>
      <c r="V412" s="194">
        <f t="shared" si="18"/>
        <v>7.4</v>
      </c>
    </row>
    <row r="413" spans="1:22" x14ac:dyDescent="0.2">
      <c r="A413" s="345" t="s">
        <v>244</v>
      </c>
      <c r="B413" s="345" t="s">
        <v>244</v>
      </c>
      <c r="C413" s="208">
        <v>44822.1666778125</v>
      </c>
      <c r="D413" s="208">
        <v>485.762</v>
      </c>
      <c r="E413" s="345" t="s">
        <v>245</v>
      </c>
      <c r="F413" s="345" t="s">
        <v>246</v>
      </c>
      <c r="G413" s="345" t="s">
        <v>255</v>
      </c>
      <c r="H413" s="205"/>
      <c r="J413" s="208">
        <v>476.64</v>
      </c>
      <c r="K413" s="208">
        <v>5.09</v>
      </c>
      <c r="L413" s="208">
        <v>3.28</v>
      </c>
      <c r="M413" s="208">
        <v>1.42</v>
      </c>
      <c r="N413" s="194">
        <f t="shared" si="19"/>
        <v>486.42999999999995</v>
      </c>
      <c r="O413" s="193">
        <f t="shared" si="20"/>
        <v>-0.66799999999994952</v>
      </c>
      <c r="Q413" s="206"/>
      <c r="R413" s="208">
        <v>7.32</v>
      </c>
      <c r="S413" s="208">
        <v>0.08</v>
      </c>
      <c r="T413" s="208">
        <v>0.08</v>
      </c>
      <c r="U413" s="208">
        <v>0.03</v>
      </c>
      <c r="V413" s="194">
        <f t="shared" si="18"/>
        <v>7.5100000000000007</v>
      </c>
    </row>
    <row r="414" spans="1:22" x14ac:dyDescent="0.2">
      <c r="A414" s="345" t="s">
        <v>244</v>
      </c>
      <c r="B414" s="345" t="s">
        <v>244</v>
      </c>
      <c r="C414" s="208">
        <v>44822.208344479164</v>
      </c>
      <c r="D414" s="208">
        <v>483.86099999999999</v>
      </c>
      <c r="E414" s="345" t="s">
        <v>245</v>
      </c>
      <c r="F414" s="345" t="s">
        <v>246</v>
      </c>
      <c r="G414" s="345" t="s">
        <v>255</v>
      </c>
      <c r="H414" s="205"/>
      <c r="J414" s="208">
        <v>475.04</v>
      </c>
      <c r="K414" s="208">
        <v>4.82</v>
      </c>
      <c r="L414" s="208">
        <v>3.27</v>
      </c>
      <c r="M414" s="208">
        <v>1.39</v>
      </c>
      <c r="N414" s="194">
        <f t="shared" si="19"/>
        <v>484.52</v>
      </c>
      <c r="O414" s="193">
        <f t="shared" si="20"/>
        <v>-0.65899999999999181</v>
      </c>
      <c r="Q414" s="206"/>
      <c r="R414" s="208">
        <v>7.31</v>
      </c>
      <c r="S414" s="208">
        <v>7.0000000000000007E-2</v>
      </c>
      <c r="T414" s="208">
        <v>0.08</v>
      </c>
      <c r="U414" s="208">
        <v>0.03</v>
      </c>
      <c r="V414" s="194">
        <f t="shared" si="18"/>
        <v>7.49</v>
      </c>
    </row>
    <row r="415" spans="1:22" x14ac:dyDescent="0.2">
      <c r="A415" s="345" t="s">
        <v>244</v>
      </c>
      <c r="B415" s="345" t="s">
        <v>244</v>
      </c>
      <c r="C415" s="208">
        <v>44822.250011145836</v>
      </c>
      <c r="D415" s="208">
        <v>482.303</v>
      </c>
      <c r="E415" s="345" t="s">
        <v>245</v>
      </c>
      <c r="F415" s="345" t="s">
        <v>246</v>
      </c>
      <c r="G415" s="345" t="s">
        <v>255</v>
      </c>
      <c r="H415" s="205"/>
      <c r="J415" s="208">
        <v>473.27</v>
      </c>
      <c r="K415" s="208">
        <v>4.8899999999999997</v>
      </c>
      <c r="L415" s="208">
        <v>3.25</v>
      </c>
      <c r="M415" s="208">
        <v>1.4</v>
      </c>
      <c r="N415" s="194">
        <f t="shared" si="19"/>
        <v>482.80999999999995</v>
      </c>
      <c r="O415" s="193">
        <f t="shared" si="20"/>
        <v>-0.50699999999994816</v>
      </c>
      <c r="Q415" s="206"/>
      <c r="R415" s="208">
        <v>7.22</v>
      </c>
      <c r="S415" s="208">
        <v>7.0000000000000007E-2</v>
      </c>
      <c r="T415" s="208">
        <v>0.08</v>
      </c>
      <c r="U415" s="208">
        <v>0.03</v>
      </c>
      <c r="V415" s="194">
        <f t="shared" si="18"/>
        <v>7.4</v>
      </c>
    </row>
    <row r="416" spans="1:22" x14ac:dyDescent="0.2">
      <c r="A416" s="345" t="s">
        <v>244</v>
      </c>
      <c r="B416" s="345" t="s">
        <v>244</v>
      </c>
      <c r="C416" s="208">
        <v>44822.2916778125</v>
      </c>
      <c r="D416" s="208">
        <v>487.221</v>
      </c>
      <c r="E416" s="345" t="s">
        <v>245</v>
      </c>
      <c r="F416" s="345" t="s">
        <v>246</v>
      </c>
      <c r="G416" s="345" t="s">
        <v>255</v>
      </c>
      <c r="H416" s="205"/>
      <c r="J416" s="208">
        <v>477.41</v>
      </c>
      <c r="K416" s="208">
        <v>5.18</v>
      </c>
      <c r="L416" s="208">
        <v>3.25</v>
      </c>
      <c r="M416" s="208">
        <v>1.34</v>
      </c>
      <c r="N416" s="194">
        <f t="shared" si="19"/>
        <v>487.18</v>
      </c>
      <c r="O416" s="193">
        <f t="shared" si="20"/>
        <v>4.0999999999996817E-2</v>
      </c>
      <c r="Q416" s="206"/>
      <c r="R416" s="208">
        <v>7.11</v>
      </c>
      <c r="S416" s="208">
        <v>0.08</v>
      </c>
      <c r="T416" s="208">
        <v>0.08</v>
      </c>
      <c r="U416" s="208">
        <v>0.03</v>
      </c>
      <c r="V416" s="194">
        <f t="shared" si="18"/>
        <v>7.3000000000000007</v>
      </c>
    </row>
    <row r="417" spans="1:22" x14ac:dyDescent="0.2">
      <c r="A417" s="345" t="s">
        <v>244</v>
      </c>
      <c r="B417" s="345" t="s">
        <v>244</v>
      </c>
      <c r="C417" s="208">
        <v>44822.333344479164</v>
      </c>
      <c r="D417" s="208">
        <v>490.09500000000003</v>
      </c>
      <c r="E417" s="345" t="s">
        <v>245</v>
      </c>
      <c r="F417" s="345" t="s">
        <v>246</v>
      </c>
      <c r="G417" s="345" t="s">
        <v>255</v>
      </c>
      <c r="H417" s="205"/>
      <c r="J417" s="208">
        <v>479.61</v>
      </c>
      <c r="K417" s="208">
        <v>5.47</v>
      </c>
      <c r="L417" s="208">
        <v>4.07</v>
      </c>
      <c r="M417" s="208">
        <v>1.26</v>
      </c>
      <c r="N417" s="194">
        <f t="shared" si="19"/>
        <v>490.41</v>
      </c>
      <c r="O417" s="193">
        <f t="shared" si="20"/>
        <v>-0.31499999999999773</v>
      </c>
      <c r="Q417" s="206"/>
      <c r="R417" s="208">
        <v>6.62</v>
      </c>
      <c r="S417" s="208">
        <v>0.08</v>
      </c>
      <c r="T417" s="208">
        <v>0.09</v>
      </c>
      <c r="U417" s="208">
        <v>0.03</v>
      </c>
      <c r="V417" s="194">
        <f t="shared" si="18"/>
        <v>6.82</v>
      </c>
    </row>
    <row r="418" spans="1:22" x14ac:dyDescent="0.2">
      <c r="A418" s="345" t="s">
        <v>244</v>
      </c>
      <c r="B418" s="345" t="s">
        <v>244</v>
      </c>
      <c r="C418" s="208">
        <v>44822.375011145836</v>
      </c>
      <c r="D418" s="208">
        <v>510.91300000000001</v>
      </c>
      <c r="E418" s="345" t="s">
        <v>245</v>
      </c>
      <c r="F418" s="345" t="s">
        <v>246</v>
      </c>
      <c r="G418" s="345" t="s">
        <v>255</v>
      </c>
      <c r="H418" s="205"/>
      <c r="J418" s="208">
        <v>499.54</v>
      </c>
      <c r="K418" s="208">
        <v>6.04</v>
      </c>
      <c r="L418" s="208">
        <v>4.38</v>
      </c>
      <c r="M418" s="208">
        <v>1.25</v>
      </c>
      <c r="N418" s="194">
        <f t="shared" si="19"/>
        <v>511.21000000000004</v>
      </c>
      <c r="O418" s="193">
        <f t="shared" si="20"/>
        <v>-0.29700000000002547</v>
      </c>
      <c r="Q418" s="206"/>
      <c r="R418" s="208">
        <v>6.32</v>
      </c>
      <c r="S418" s="208">
        <v>0.08</v>
      </c>
      <c r="T418" s="208">
        <v>0.09</v>
      </c>
      <c r="U418" s="208">
        <v>0.02</v>
      </c>
      <c r="V418" s="194">
        <f t="shared" si="18"/>
        <v>6.51</v>
      </c>
    </row>
    <row r="419" spans="1:22" x14ac:dyDescent="0.2">
      <c r="A419" s="345" t="s">
        <v>244</v>
      </c>
      <c r="B419" s="345" t="s">
        <v>244</v>
      </c>
      <c r="C419" s="208">
        <v>44822.4166778125</v>
      </c>
      <c r="D419" s="208">
        <v>538.59100000000001</v>
      </c>
      <c r="E419" s="345" t="s">
        <v>245</v>
      </c>
      <c r="F419" s="345" t="s">
        <v>246</v>
      </c>
      <c r="G419" s="345" t="s">
        <v>255</v>
      </c>
      <c r="H419" s="205"/>
      <c r="J419" s="208">
        <v>526.85</v>
      </c>
      <c r="K419" s="208">
        <v>6.43</v>
      </c>
      <c r="L419" s="208">
        <v>4.38</v>
      </c>
      <c r="M419" s="208">
        <v>1.25</v>
      </c>
      <c r="N419" s="194">
        <f t="shared" si="19"/>
        <v>538.91</v>
      </c>
      <c r="O419" s="193">
        <f t="shared" si="20"/>
        <v>-0.31899999999995998</v>
      </c>
      <c r="Q419" s="206"/>
      <c r="R419" s="208">
        <v>6.31</v>
      </c>
      <c r="S419" s="208">
        <v>0.08</v>
      </c>
      <c r="T419" s="208">
        <v>0.08</v>
      </c>
      <c r="U419" s="208">
        <v>0.02</v>
      </c>
      <c r="V419" s="194">
        <f t="shared" si="18"/>
        <v>6.4899999999999993</v>
      </c>
    </row>
    <row r="420" spans="1:22" x14ac:dyDescent="0.2">
      <c r="A420" s="345" t="s">
        <v>244</v>
      </c>
      <c r="B420" s="345" t="s">
        <v>244</v>
      </c>
      <c r="C420" s="208">
        <v>44822.458344479164</v>
      </c>
      <c r="D420" s="208">
        <v>568.303</v>
      </c>
      <c r="E420" s="345" t="s">
        <v>245</v>
      </c>
      <c r="F420" s="345" t="s">
        <v>246</v>
      </c>
      <c r="G420" s="345" t="s">
        <v>255</v>
      </c>
      <c r="H420" s="205"/>
      <c r="J420" s="208">
        <v>556.57000000000005</v>
      </c>
      <c r="K420" s="208">
        <v>7.06</v>
      </c>
      <c r="L420" s="208">
        <v>4.3899999999999997</v>
      </c>
      <c r="M420" s="208">
        <v>1.25</v>
      </c>
      <c r="N420" s="194">
        <f t="shared" si="19"/>
        <v>569.27</v>
      </c>
      <c r="O420" s="193">
        <f t="shared" si="20"/>
        <v>-0.96699999999998454</v>
      </c>
      <c r="Q420" s="206"/>
      <c r="R420" s="208">
        <v>6.81</v>
      </c>
      <c r="S420" s="208">
        <v>0.09</v>
      </c>
      <c r="T420" s="208">
        <v>0.08</v>
      </c>
      <c r="U420" s="208">
        <v>0.02</v>
      </c>
      <c r="V420" s="194">
        <f t="shared" si="18"/>
        <v>6.9999999999999991</v>
      </c>
    </row>
    <row r="421" spans="1:22" x14ac:dyDescent="0.2">
      <c r="A421" s="345" t="s">
        <v>244</v>
      </c>
      <c r="B421" s="345" t="s">
        <v>244</v>
      </c>
      <c r="C421" s="208">
        <v>44822.500011145836</v>
      </c>
      <c r="D421" s="208">
        <v>600.38199999999995</v>
      </c>
      <c r="E421" s="345" t="s">
        <v>245</v>
      </c>
      <c r="F421" s="345" t="s">
        <v>246</v>
      </c>
      <c r="G421" s="345" t="s">
        <v>255</v>
      </c>
      <c r="H421" s="205"/>
      <c r="J421" s="208">
        <v>588.12</v>
      </c>
      <c r="K421" s="208">
        <v>7.78</v>
      </c>
      <c r="L421" s="208">
        <v>4.3899999999999997</v>
      </c>
      <c r="M421" s="208">
        <v>1.24</v>
      </c>
      <c r="N421" s="194">
        <f t="shared" si="19"/>
        <v>601.53</v>
      </c>
      <c r="O421" s="193">
        <f t="shared" si="20"/>
        <v>-1.1480000000000246</v>
      </c>
      <c r="Q421" s="206"/>
      <c r="R421" s="208">
        <v>7.29</v>
      </c>
      <c r="S421" s="208">
        <v>0.1</v>
      </c>
      <c r="T421" s="208">
        <v>0.08</v>
      </c>
      <c r="U421" s="208">
        <v>0.02</v>
      </c>
      <c r="V421" s="194">
        <f t="shared" si="18"/>
        <v>7.4899999999999993</v>
      </c>
    </row>
    <row r="422" spans="1:22" x14ac:dyDescent="0.2">
      <c r="A422" s="345" t="s">
        <v>244</v>
      </c>
      <c r="B422" s="345" t="s">
        <v>244</v>
      </c>
      <c r="C422" s="208">
        <v>44822.5416778125</v>
      </c>
      <c r="D422" s="208">
        <v>642.87</v>
      </c>
      <c r="E422" s="345" t="s">
        <v>245</v>
      </c>
      <c r="F422" s="345" t="s">
        <v>246</v>
      </c>
      <c r="G422" s="345" t="s">
        <v>255</v>
      </c>
      <c r="H422" s="205"/>
      <c r="I422" s="180"/>
      <c r="J422" s="208">
        <v>629.69000000000005</v>
      </c>
      <c r="K422" s="208">
        <v>8.5500000000000007</v>
      </c>
      <c r="L422" s="208">
        <v>4.3600000000000003</v>
      </c>
      <c r="M422" s="208">
        <v>1.25</v>
      </c>
      <c r="N422" s="194">
        <f t="shared" si="19"/>
        <v>643.85</v>
      </c>
      <c r="O422" s="193">
        <f t="shared" si="20"/>
        <v>-0.98000000000001819</v>
      </c>
      <c r="Q422" s="206"/>
      <c r="R422" s="208">
        <v>8.19</v>
      </c>
      <c r="S422" s="208">
        <v>0.11</v>
      </c>
      <c r="T422" s="208">
        <v>0.08</v>
      </c>
      <c r="U422" s="208">
        <v>0.02</v>
      </c>
      <c r="V422" s="194">
        <f t="shared" si="18"/>
        <v>8.3999999999999986</v>
      </c>
    </row>
    <row r="423" spans="1:22" x14ac:dyDescent="0.2">
      <c r="A423" s="345" t="s">
        <v>244</v>
      </c>
      <c r="B423" s="345" t="s">
        <v>244</v>
      </c>
      <c r="C423" s="208">
        <v>44822.583344479164</v>
      </c>
      <c r="D423" s="208">
        <v>677.18799999999999</v>
      </c>
      <c r="E423" s="345" t="s">
        <v>245</v>
      </c>
      <c r="F423" s="345" t="s">
        <v>246</v>
      </c>
      <c r="G423" s="345" t="s">
        <v>255</v>
      </c>
      <c r="H423" s="205"/>
      <c r="I423" s="180"/>
      <c r="J423" s="208">
        <v>664.29</v>
      </c>
      <c r="K423" s="208">
        <v>8.9499999999999993</v>
      </c>
      <c r="L423" s="208">
        <v>4.38</v>
      </c>
      <c r="M423" s="208">
        <v>1.25</v>
      </c>
      <c r="N423" s="194">
        <f t="shared" si="19"/>
        <v>678.87</v>
      </c>
      <c r="O423" s="193">
        <f t="shared" si="20"/>
        <v>-1.6820000000000164</v>
      </c>
      <c r="Q423" s="206"/>
      <c r="R423" s="208">
        <v>8.68</v>
      </c>
      <c r="S423" s="208">
        <v>0.12</v>
      </c>
      <c r="T423" s="208">
        <v>0.08</v>
      </c>
      <c r="U423" s="208">
        <v>0.02</v>
      </c>
      <c r="V423" s="194">
        <f t="shared" si="18"/>
        <v>8.8999999999999986</v>
      </c>
    </row>
    <row r="424" spans="1:22" x14ac:dyDescent="0.2">
      <c r="A424" s="345" t="s">
        <v>244</v>
      </c>
      <c r="B424" s="345" t="s">
        <v>244</v>
      </c>
      <c r="C424" s="208">
        <v>44822.625011145836</v>
      </c>
      <c r="D424" s="208">
        <v>698.63599999999997</v>
      </c>
      <c r="E424" s="345" t="s">
        <v>245</v>
      </c>
      <c r="F424" s="345" t="s">
        <v>246</v>
      </c>
      <c r="G424" s="345" t="s">
        <v>255</v>
      </c>
      <c r="H424" s="205"/>
      <c r="I424" s="180"/>
      <c r="J424" s="208">
        <v>684.96</v>
      </c>
      <c r="K424" s="208">
        <v>9.19</v>
      </c>
      <c r="L424" s="208">
        <v>4.37</v>
      </c>
      <c r="M424" s="208">
        <v>1.26</v>
      </c>
      <c r="N424" s="194">
        <f t="shared" si="19"/>
        <v>699.78000000000009</v>
      </c>
      <c r="O424" s="193">
        <f t="shared" si="20"/>
        <v>-1.1440000000001191</v>
      </c>
      <c r="Q424" s="206"/>
      <c r="R424" s="208">
        <v>8.57</v>
      </c>
      <c r="S424" s="208">
        <v>0.12</v>
      </c>
      <c r="T424" s="208">
        <v>7.0000000000000007E-2</v>
      </c>
      <c r="U424" s="208">
        <v>0.02</v>
      </c>
      <c r="V424" s="194">
        <f t="shared" si="18"/>
        <v>8.7799999999999994</v>
      </c>
    </row>
    <row r="425" spans="1:22" x14ac:dyDescent="0.2">
      <c r="A425" s="345" t="s">
        <v>244</v>
      </c>
      <c r="B425" s="345" t="s">
        <v>244</v>
      </c>
      <c r="C425" s="208">
        <v>44822.6666778125</v>
      </c>
      <c r="D425" s="208">
        <v>724.35400000000004</v>
      </c>
      <c r="E425" s="345" t="s">
        <v>245</v>
      </c>
      <c r="F425" s="345" t="s">
        <v>246</v>
      </c>
      <c r="G425" s="345" t="s">
        <v>255</v>
      </c>
      <c r="H425" s="205"/>
      <c r="I425" s="180"/>
      <c r="J425" s="208">
        <v>710.09</v>
      </c>
      <c r="K425" s="208">
        <v>9.5299999999999994</v>
      </c>
      <c r="L425" s="208">
        <v>4.41</v>
      </c>
      <c r="M425" s="208">
        <v>1.28</v>
      </c>
      <c r="N425" s="194">
        <f t="shared" si="19"/>
        <v>725.31</v>
      </c>
      <c r="O425" s="193">
        <f t="shared" si="20"/>
        <v>-0.95599999999990359</v>
      </c>
      <c r="Q425" s="206"/>
      <c r="R425" s="208">
        <v>8.7799999999999994</v>
      </c>
      <c r="S425" s="208">
        <v>0.12</v>
      </c>
      <c r="T425" s="208">
        <v>7.0000000000000007E-2</v>
      </c>
      <c r="U425" s="208">
        <v>0.02</v>
      </c>
      <c r="V425" s="194">
        <f t="shared" si="18"/>
        <v>8.9899999999999984</v>
      </c>
    </row>
    <row r="426" spans="1:22" x14ac:dyDescent="0.2">
      <c r="A426" s="345" t="s">
        <v>244</v>
      </c>
      <c r="B426" s="345" t="s">
        <v>244</v>
      </c>
      <c r="C426" s="208">
        <v>44822.708344479164</v>
      </c>
      <c r="D426" s="208">
        <v>731.49800000000005</v>
      </c>
      <c r="E426" s="345" t="s">
        <v>245</v>
      </c>
      <c r="F426" s="345" t="s">
        <v>246</v>
      </c>
      <c r="G426" s="345" t="s">
        <v>255</v>
      </c>
      <c r="H426" s="205"/>
      <c r="I426" s="180"/>
      <c r="J426" s="208">
        <v>716.93</v>
      </c>
      <c r="K426" s="208">
        <v>9.73</v>
      </c>
      <c r="L426" s="208">
        <v>4.5999999999999996</v>
      </c>
      <c r="M426" s="208">
        <v>1.29</v>
      </c>
      <c r="N426" s="194">
        <f t="shared" si="19"/>
        <v>732.55</v>
      </c>
      <c r="O426" s="193">
        <f t="shared" si="20"/>
        <v>-1.0519999999999072</v>
      </c>
      <c r="Q426" s="206"/>
      <c r="R426" s="208">
        <v>9.3699999999999992</v>
      </c>
      <c r="S426" s="208">
        <v>0.13</v>
      </c>
      <c r="T426" s="208">
        <v>0.08</v>
      </c>
      <c r="U426" s="208">
        <v>0.02</v>
      </c>
      <c r="V426" s="194">
        <f t="shared" si="18"/>
        <v>9.6</v>
      </c>
    </row>
    <row r="427" spans="1:22" x14ac:dyDescent="0.2">
      <c r="A427" s="345" t="s">
        <v>244</v>
      </c>
      <c r="B427" s="345" t="s">
        <v>244</v>
      </c>
      <c r="C427" s="208">
        <v>44822.750011145836</v>
      </c>
      <c r="D427" s="208">
        <v>730.774</v>
      </c>
      <c r="E427" s="345" t="s">
        <v>245</v>
      </c>
      <c r="F427" s="345" t="s">
        <v>246</v>
      </c>
      <c r="G427" s="345" t="s">
        <v>255</v>
      </c>
      <c r="H427" s="205"/>
      <c r="J427" s="208">
        <v>716.02</v>
      </c>
      <c r="K427" s="208">
        <v>9.99</v>
      </c>
      <c r="L427" s="208">
        <v>4.5999999999999996</v>
      </c>
      <c r="M427" s="208">
        <v>1.26</v>
      </c>
      <c r="N427" s="194">
        <f t="shared" si="19"/>
        <v>731.87</v>
      </c>
      <c r="O427" s="193">
        <f t="shared" si="20"/>
        <v>-1.0960000000000036</v>
      </c>
      <c r="Q427" s="206"/>
      <c r="R427" s="208">
        <v>9.4700000000000006</v>
      </c>
      <c r="S427" s="208">
        <v>0.13</v>
      </c>
      <c r="T427" s="208">
        <v>0.08</v>
      </c>
      <c r="U427" s="208">
        <v>0.02</v>
      </c>
      <c r="V427" s="194">
        <f t="shared" si="18"/>
        <v>9.7000000000000011</v>
      </c>
    </row>
    <row r="428" spans="1:22" x14ac:dyDescent="0.2">
      <c r="A428" s="345" t="s">
        <v>244</v>
      </c>
      <c r="B428" s="345" t="s">
        <v>244</v>
      </c>
      <c r="C428" s="208">
        <v>44822.7916778125</v>
      </c>
      <c r="D428" s="208">
        <v>705.90200000000004</v>
      </c>
      <c r="E428" s="345" t="s">
        <v>245</v>
      </c>
      <c r="F428" s="345" t="s">
        <v>246</v>
      </c>
      <c r="G428" s="345" t="s">
        <v>255</v>
      </c>
      <c r="H428" s="205"/>
      <c r="J428" s="208">
        <v>691.32</v>
      </c>
      <c r="K428" s="208">
        <v>9.75</v>
      </c>
      <c r="L428" s="208">
        <v>4.6100000000000003</v>
      </c>
      <c r="M428" s="208">
        <v>1.25</v>
      </c>
      <c r="N428" s="194">
        <f t="shared" si="19"/>
        <v>706.93000000000006</v>
      </c>
      <c r="O428" s="193">
        <f t="shared" si="20"/>
        <v>-1.02800000000002</v>
      </c>
      <c r="Q428" s="206"/>
      <c r="R428" s="208">
        <v>9.3699999999999992</v>
      </c>
      <c r="S428" s="208">
        <v>0.13</v>
      </c>
      <c r="T428" s="208">
        <v>0.09</v>
      </c>
      <c r="U428" s="208">
        <v>0.02</v>
      </c>
      <c r="V428" s="194">
        <f t="shared" si="18"/>
        <v>9.61</v>
      </c>
    </row>
    <row r="429" spans="1:22" x14ac:dyDescent="0.2">
      <c r="A429" s="345" t="s">
        <v>244</v>
      </c>
      <c r="B429" s="345" t="s">
        <v>244</v>
      </c>
      <c r="C429" s="208">
        <v>44822.833344479164</v>
      </c>
      <c r="D429" s="208">
        <v>679.81100000000004</v>
      </c>
      <c r="E429" s="345" t="s">
        <v>245</v>
      </c>
      <c r="F429" s="345" t="s">
        <v>246</v>
      </c>
      <c r="G429" s="345" t="s">
        <v>255</v>
      </c>
      <c r="H429" s="205"/>
      <c r="J429" s="208">
        <v>665.16</v>
      </c>
      <c r="K429" s="208">
        <v>9.31</v>
      </c>
      <c r="L429" s="208">
        <v>4.63</v>
      </c>
      <c r="M429" s="208">
        <v>1.25</v>
      </c>
      <c r="N429" s="194">
        <f t="shared" si="19"/>
        <v>680.34999999999991</v>
      </c>
      <c r="O429" s="193">
        <f t="shared" si="20"/>
        <v>-0.53899999999987358</v>
      </c>
      <c r="Q429" s="206"/>
      <c r="R429" s="208">
        <v>9.17</v>
      </c>
      <c r="S429" s="208">
        <v>0.13</v>
      </c>
      <c r="T429" s="208">
        <v>0.09</v>
      </c>
      <c r="U429" s="208">
        <v>0.02</v>
      </c>
      <c r="V429" s="194">
        <f t="shared" si="18"/>
        <v>9.41</v>
      </c>
    </row>
    <row r="430" spans="1:22" x14ac:dyDescent="0.2">
      <c r="A430" s="345" t="s">
        <v>244</v>
      </c>
      <c r="B430" s="345" t="s">
        <v>244</v>
      </c>
      <c r="C430" s="208">
        <v>44822.875011145836</v>
      </c>
      <c r="D430" s="208">
        <v>669.77</v>
      </c>
      <c r="E430" s="345" t="s">
        <v>245</v>
      </c>
      <c r="F430" s="345" t="s">
        <v>246</v>
      </c>
      <c r="G430" s="345" t="s">
        <v>255</v>
      </c>
      <c r="H430" s="205"/>
      <c r="J430" s="208">
        <v>655.57</v>
      </c>
      <c r="K430" s="208">
        <v>9.1300000000000008</v>
      </c>
      <c r="L430" s="208">
        <v>4.6399999999999997</v>
      </c>
      <c r="M430" s="208">
        <v>1.29</v>
      </c>
      <c r="N430" s="194">
        <f t="shared" si="19"/>
        <v>670.63</v>
      </c>
      <c r="O430" s="193">
        <f t="shared" si="20"/>
        <v>-0.86000000000001364</v>
      </c>
      <c r="Q430" s="206"/>
      <c r="R430" s="208">
        <v>8.76</v>
      </c>
      <c r="S430" s="208">
        <v>0.12</v>
      </c>
      <c r="T430" s="208">
        <v>0.09</v>
      </c>
      <c r="U430" s="208">
        <v>0.02</v>
      </c>
      <c r="V430" s="194">
        <f t="shared" si="18"/>
        <v>8.9899999999999984</v>
      </c>
    </row>
    <row r="431" spans="1:22" x14ac:dyDescent="0.2">
      <c r="A431" s="345" t="s">
        <v>244</v>
      </c>
      <c r="B431" s="345" t="s">
        <v>244</v>
      </c>
      <c r="C431" s="208">
        <v>44822.9166778125</v>
      </c>
      <c r="D431" s="208">
        <v>631.47199999999998</v>
      </c>
      <c r="E431" s="345" t="s">
        <v>245</v>
      </c>
      <c r="F431" s="345" t="s">
        <v>246</v>
      </c>
      <c r="G431" s="345" t="s">
        <v>255</v>
      </c>
      <c r="H431" s="205"/>
      <c r="J431" s="208">
        <v>617.67999999999995</v>
      </c>
      <c r="K431" s="208">
        <v>8.06</v>
      </c>
      <c r="L431" s="208">
        <v>4.62</v>
      </c>
      <c r="M431" s="208">
        <v>1.38</v>
      </c>
      <c r="N431" s="194">
        <f t="shared" si="19"/>
        <v>631.7399999999999</v>
      </c>
      <c r="O431" s="193">
        <f t="shared" si="20"/>
        <v>-0.26799999999991542</v>
      </c>
      <c r="Q431" s="206"/>
      <c r="R431" s="208">
        <v>8.39</v>
      </c>
      <c r="S431" s="208">
        <v>0.11</v>
      </c>
      <c r="T431" s="208">
        <v>0.09</v>
      </c>
      <c r="U431" s="208">
        <v>0.03</v>
      </c>
      <c r="V431" s="194">
        <f t="shared" si="18"/>
        <v>8.6199999999999992</v>
      </c>
    </row>
    <row r="432" spans="1:22" x14ac:dyDescent="0.2">
      <c r="A432" s="345" t="s">
        <v>244</v>
      </c>
      <c r="B432" s="345" t="s">
        <v>244</v>
      </c>
      <c r="C432" s="208">
        <v>44822.958344479164</v>
      </c>
      <c r="D432" s="208">
        <v>587.62099999999998</v>
      </c>
      <c r="E432" s="345" t="s">
        <v>245</v>
      </c>
      <c r="F432" s="345" t="s">
        <v>246</v>
      </c>
      <c r="G432" s="345" t="s">
        <v>255</v>
      </c>
      <c r="H432" s="205"/>
      <c r="J432" s="208">
        <v>574.66</v>
      </c>
      <c r="K432" s="208">
        <v>7.03</v>
      </c>
      <c r="L432" s="208">
        <v>4.5999999999999996</v>
      </c>
      <c r="M432" s="208">
        <v>1.39</v>
      </c>
      <c r="N432" s="194">
        <f t="shared" si="19"/>
        <v>587.67999999999995</v>
      </c>
      <c r="O432" s="193">
        <f t="shared" si="20"/>
        <v>-5.8999999999969077E-2</v>
      </c>
      <c r="Q432" s="206"/>
      <c r="R432" s="208">
        <v>7.99</v>
      </c>
      <c r="S432" s="208">
        <v>0.1</v>
      </c>
      <c r="T432" s="208">
        <v>0.09</v>
      </c>
      <c r="U432" s="208">
        <v>0.03</v>
      </c>
      <c r="V432" s="194">
        <f t="shared" si="18"/>
        <v>8.2099999999999991</v>
      </c>
    </row>
    <row r="433" spans="1:22" x14ac:dyDescent="0.2">
      <c r="A433" s="345" t="s">
        <v>244</v>
      </c>
      <c r="B433" s="345" t="s">
        <v>244</v>
      </c>
      <c r="C433" s="208">
        <v>44823.000011145836</v>
      </c>
      <c r="D433" s="208">
        <v>549.69000000000005</v>
      </c>
      <c r="E433" s="345" t="s">
        <v>245</v>
      </c>
      <c r="F433" s="345" t="s">
        <v>246</v>
      </c>
      <c r="G433" s="345" t="s">
        <v>255</v>
      </c>
      <c r="H433" s="205"/>
      <c r="J433" s="208">
        <v>537.9</v>
      </c>
      <c r="K433" s="208">
        <v>6.44</v>
      </c>
      <c r="L433" s="208">
        <v>4.4800000000000004</v>
      </c>
      <c r="M433" s="208">
        <v>1.38</v>
      </c>
      <c r="N433" s="194">
        <f t="shared" si="19"/>
        <v>550.20000000000005</v>
      </c>
      <c r="O433" s="193">
        <f t="shared" si="20"/>
        <v>-0.50999999999999091</v>
      </c>
      <c r="Q433" s="206"/>
      <c r="R433" s="208">
        <v>7.71</v>
      </c>
      <c r="S433" s="208">
        <v>0.09</v>
      </c>
      <c r="T433" s="208">
        <v>0.1</v>
      </c>
      <c r="U433" s="208">
        <v>0.03</v>
      </c>
      <c r="V433" s="194">
        <f t="shared" si="18"/>
        <v>7.93</v>
      </c>
    </row>
    <row r="434" spans="1:22" x14ac:dyDescent="0.2">
      <c r="A434" s="345" t="s">
        <v>244</v>
      </c>
      <c r="B434" s="345" t="s">
        <v>244</v>
      </c>
      <c r="C434" s="208">
        <v>44823.0416778125</v>
      </c>
      <c r="D434" s="208">
        <v>515.78</v>
      </c>
      <c r="E434" s="345" t="s">
        <v>245</v>
      </c>
      <c r="F434" s="345" t="s">
        <v>246</v>
      </c>
      <c r="G434" s="345" t="s">
        <v>255</v>
      </c>
      <c r="H434" s="205"/>
      <c r="J434" s="208">
        <v>500.3</v>
      </c>
      <c r="K434" s="208">
        <v>5.92</v>
      </c>
      <c r="L434" s="208">
        <v>4.5</v>
      </c>
      <c r="M434" s="208">
        <v>1.4</v>
      </c>
      <c r="N434" s="194">
        <f t="shared" si="19"/>
        <v>512.12</v>
      </c>
      <c r="O434" s="193">
        <f t="shared" si="20"/>
        <v>3.6599999999999682</v>
      </c>
      <c r="Q434" s="206"/>
      <c r="R434" s="208">
        <v>6.92</v>
      </c>
      <c r="S434" s="208">
        <v>0.08</v>
      </c>
      <c r="T434" s="208">
        <v>0.1</v>
      </c>
      <c r="U434" s="208">
        <v>0.03</v>
      </c>
      <c r="V434" s="194">
        <f t="shared" si="18"/>
        <v>7.13</v>
      </c>
    </row>
    <row r="435" spans="1:22" x14ac:dyDescent="0.2">
      <c r="A435" s="345" t="s">
        <v>244</v>
      </c>
      <c r="B435" s="345" t="s">
        <v>244</v>
      </c>
      <c r="C435" s="208">
        <v>44823.083344479164</v>
      </c>
      <c r="D435" s="208">
        <v>503.69400000000002</v>
      </c>
      <c r="E435" s="345" t="s">
        <v>245</v>
      </c>
      <c r="F435" s="345" t="s">
        <v>246</v>
      </c>
      <c r="G435" s="345" t="s">
        <v>255</v>
      </c>
      <c r="H435" s="205"/>
      <c r="J435" s="208">
        <v>488.45</v>
      </c>
      <c r="K435" s="208">
        <v>5.36</v>
      </c>
      <c r="L435" s="208">
        <v>4.5</v>
      </c>
      <c r="M435" s="208">
        <v>1.41</v>
      </c>
      <c r="N435" s="194">
        <f t="shared" si="19"/>
        <v>499.72</v>
      </c>
      <c r="O435" s="193">
        <f t="shared" si="20"/>
        <v>3.9739999999999895</v>
      </c>
      <c r="Q435" s="206"/>
      <c r="R435" s="208">
        <v>6.51</v>
      </c>
      <c r="S435" s="208">
        <v>7.0000000000000007E-2</v>
      </c>
      <c r="T435" s="208">
        <v>0.1</v>
      </c>
      <c r="U435" s="208">
        <v>0.03</v>
      </c>
      <c r="V435" s="194">
        <f t="shared" si="18"/>
        <v>6.71</v>
      </c>
    </row>
    <row r="436" spans="1:22" x14ac:dyDescent="0.2">
      <c r="A436" s="345" t="s">
        <v>244</v>
      </c>
      <c r="B436" s="345" t="s">
        <v>244</v>
      </c>
      <c r="C436" s="208">
        <v>44823.125011145836</v>
      </c>
      <c r="D436" s="208">
        <v>491.07900000000001</v>
      </c>
      <c r="E436" s="345" t="s">
        <v>245</v>
      </c>
      <c r="F436" s="345" t="s">
        <v>246</v>
      </c>
      <c r="G436" s="345" t="s">
        <v>255</v>
      </c>
      <c r="H436" s="205"/>
      <c r="J436" s="208">
        <v>476.02</v>
      </c>
      <c r="K436" s="208">
        <v>5.21</v>
      </c>
      <c r="L436" s="208">
        <v>4.5599999999999996</v>
      </c>
      <c r="M436" s="208">
        <v>1.45</v>
      </c>
      <c r="N436" s="194">
        <f t="shared" si="19"/>
        <v>487.23999999999995</v>
      </c>
      <c r="O436" s="193">
        <f t="shared" si="20"/>
        <v>3.8390000000000555</v>
      </c>
      <c r="Q436" s="206"/>
      <c r="R436" s="208">
        <v>6.13</v>
      </c>
      <c r="S436" s="208">
        <v>7.0000000000000007E-2</v>
      </c>
      <c r="T436" s="208">
        <v>0.09</v>
      </c>
      <c r="U436" s="208">
        <v>0.03</v>
      </c>
      <c r="V436" s="194">
        <f t="shared" si="18"/>
        <v>6.32</v>
      </c>
    </row>
    <row r="437" spans="1:22" x14ac:dyDescent="0.2">
      <c r="A437" s="345" t="s">
        <v>244</v>
      </c>
      <c r="B437" s="345" t="s">
        <v>244</v>
      </c>
      <c r="C437" s="208">
        <v>44823.1666778125</v>
      </c>
      <c r="D437" s="208">
        <v>486.596</v>
      </c>
      <c r="E437" s="345" t="s">
        <v>245</v>
      </c>
      <c r="F437" s="345" t="s">
        <v>246</v>
      </c>
      <c r="G437" s="345" t="s">
        <v>255</v>
      </c>
      <c r="H437" s="205"/>
      <c r="J437" s="208">
        <v>470.96</v>
      </c>
      <c r="K437" s="208">
        <v>5.94</v>
      </c>
      <c r="L437" s="208">
        <v>4.0999999999999996</v>
      </c>
      <c r="M437" s="208">
        <v>1.45</v>
      </c>
      <c r="N437" s="194">
        <f t="shared" si="19"/>
        <v>482.45</v>
      </c>
      <c r="O437" s="193">
        <f t="shared" si="20"/>
        <v>4.146000000000015</v>
      </c>
      <c r="Q437" s="206"/>
      <c r="R437" s="208">
        <v>6.31</v>
      </c>
      <c r="S437" s="208">
        <v>0.08</v>
      </c>
      <c r="T437" s="208">
        <v>0.09</v>
      </c>
      <c r="U437" s="208">
        <v>0.03</v>
      </c>
      <c r="V437" s="194">
        <f t="shared" si="18"/>
        <v>6.51</v>
      </c>
    </row>
    <row r="438" spans="1:22" x14ac:dyDescent="0.2">
      <c r="A438" s="345" t="s">
        <v>244</v>
      </c>
      <c r="B438" s="345" t="s">
        <v>244</v>
      </c>
      <c r="C438" s="208">
        <v>44823.208344479164</v>
      </c>
      <c r="D438" s="208">
        <v>487.85899999999998</v>
      </c>
      <c r="E438" s="345" t="s">
        <v>245</v>
      </c>
      <c r="F438" s="345" t="s">
        <v>246</v>
      </c>
      <c r="G438" s="345" t="s">
        <v>255</v>
      </c>
      <c r="H438" s="205"/>
      <c r="J438" s="208">
        <v>473.28</v>
      </c>
      <c r="K438" s="208">
        <v>5.67</v>
      </c>
      <c r="L438" s="208">
        <v>3.38</v>
      </c>
      <c r="M438" s="208">
        <v>1.43</v>
      </c>
      <c r="N438" s="194">
        <f t="shared" si="19"/>
        <v>483.76</v>
      </c>
      <c r="O438" s="193">
        <f t="shared" si="20"/>
        <v>4.0989999999999895</v>
      </c>
      <c r="Q438" s="206"/>
      <c r="R438" s="208">
        <v>6.82</v>
      </c>
      <c r="S438" s="208">
        <v>0.08</v>
      </c>
      <c r="T438" s="208">
        <v>7.0000000000000007E-2</v>
      </c>
      <c r="U438" s="208">
        <v>0.03</v>
      </c>
      <c r="V438" s="194">
        <f t="shared" si="18"/>
        <v>7.0000000000000009</v>
      </c>
    </row>
    <row r="439" spans="1:22" x14ac:dyDescent="0.2">
      <c r="A439" s="345" t="s">
        <v>244</v>
      </c>
      <c r="B439" s="345" t="s">
        <v>244</v>
      </c>
      <c r="C439" s="208">
        <v>44823.250011145836</v>
      </c>
      <c r="D439" s="208">
        <v>504.26900000000001</v>
      </c>
      <c r="E439" s="345" t="s">
        <v>245</v>
      </c>
      <c r="F439" s="345" t="s">
        <v>246</v>
      </c>
      <c r="G439" s="345" t="s">
        <v>255</v>
      </c>
      <c r="H439" s="205"/>
      <c r="J439" s="208">
        <v>489.05</v>
      </c>
      <c r="K439" s="208">
        <v>5.96</v>
      </c>
      <c r="L439" s="208">
        <v>3.35</v>
      </c>
      <c r="M439" s="208">
        <v>1.43</v>
      </c>
      <c r="N439" s="194">
        <f t="shared" si="19"/>
        <v>499.79</v>
      </c>
      <c r="O439" s="193">
        <f t="shared" si="20"/>
        <v>4.478999999999985</v>
      </c>
      <c r="Q439" s="206"/>
      <c r="R439" s="208">
        <v>7.31</v>
      </c>
      <c r="S439" s="208">
        <v>0.09</v>
      </c>
      <c r="T439" s="208">
        <v>0.08</v>
      </c>
      <c r="U439" s="208">
        <v>0.03</v>
      </c>
      <c r="V439" s="194">
        <f t="shared" si="18"/>
        <v>7.51</v>
      </c>
    </row>
    <row r="440" spans="1:22" x14ac:dyDescent="0.2">
      <c r="A440" s="345" t="s">
        <v>244</v>
      </c>
      <c r="B440" s="345" t="s">
        <v>244</v>
      </c>
      <c r="C440" s="208">
        <v>44823.2916778125</v>
      </c>
      <c r="D440" s="208">
        <v>542.63499999999999</v>
      </c>
      <c r="E440" s="345" t="s">
        <v>245</v>
      </c>
      <c r="F440" s="345" t="s">
        <v>246</v>
      </c>
      <c r="G440" s="345" t="s">
        <v>255</v>
      </c>
      <c r="H440" s="205"/>
      <c r="J440" s="208">
        <v>526.28</v>
      </c>
      <c r="K440" s="208">
        <v>7.13</v>
      </c>
      <c r="L440" s="208">
        <v>3.35</v>
      </c>
      <c r="M440" s="208">
        <v>1.42</v>
      </c>
      <c r="N440" s="194">
        <f t="shared" si="19"/>
        <v>538.17999999999995</v>
      </c>
      <c r="O440" s="193">
        <f t="shared" si="20"/>
        <v>4.4550000000000409</v>
      </c>
      <c r="Q440" s="206"/>
      <c r="R440" s="208">
        <v>8.07</v>
      </c>
      <c r="S440" s="208">
        <v>0.11</v>
      </c>
      <c r="T440" s="208">
        <v>0.08</v>
      </c>
      <c r="U440" s="208">
        <v>0.03</v>
      </c>
      <c r="V440" s="194">
        <f t="shared" si="18"/>
        <v>8.2899999999999991</v>
      </c>
    </row>
    <row r="441" spans="1:22" x14ac:dyDescent="0.2">
      <c r="A441" s="345" t="s">
        <v>244</v>
      </c>
      <c r="B441" s="345" t="s">
        <v>244</v>
      </c>
      <c r="C441" s="208">
        <v>44823.333344479164</v>
      </c>
      <c r="D441" s="208">
        <v>559.49300000000005</v>
      </c>
      <c r="E441" s="345" t="s">
        <v>245</v>
      </c>
      <c r="F441" s="345" t="s">
        <v>246</v>
      </c>
      <c r="G441" s="345" t="s">
        <v>255</v>
      </c>
      <c r="H441" s="205"/>
      <c r="J441" s="208">
        <v>542.79</v>
      </c>
      <c r="K441" s="208">
        <v>7.61</v>
      </c>
      <c r="L441" s="208">
        <v>3.4</v>
      </c>
      <c r="M441" s="208">
        <v>1.32</v>
      </c>
      <c r="N441" s="194">
        <f t="shared" si="19"/>
        <v>555.12</v>
      </c>
      <c r="O441" s="193">
        <f t="shared" si="20"/>
        <v>4.3730000000000473</v>
      </c>
      <c r="Q441" s="206"/>
      <c r="R441" s="208">
        <v>7.99</v>
      </c>
      <c r="S441" s="208">
        <v>0.11</v>
      </c>
      <c r="T441" s="208">
        <v>7.0000000000000007E-2</v>
      </c>
      <c r="U441" s="208">
        <v>0.03</v>
      </c>
      <c r="V441" s="194">
        <f t="shared" si="18"/>
        <v>8.1999999999999993</v>
      </c>
    </row>
    <row r="442" spans="1:22" x14ac:dyDescent="0.2">
      <c r="A442" s="345" t="s">
        <v>244</v>
      </c>
      <c r="B442" s="345" t="s">
        <v>244</v>
      </c>
      <c r="C442" s="208">
        <v>44823.375011145836</v>
      </c>
      <c r="D442" s="208">
        <v>581.673</v>
      </c>
      <c r="E442" s="345" t="s">
        <v>245</v>
      </c>
      <c r="F442" s="345" t="s">
        <v>246</v>
      </c>
      <c r="G442" s="345" t="s">
        <v>255</v>
      </c>
      <c r="H442" s="205"/>
      <c r="J442" s="208">
        <v>565.22</v>
      </c>
      <c r="K442" s="208">
        <v>7.71</v>
      </c>
      <c r="L442" s="208">
        <v>3.38</v>
      </c>
      <c r="M442" s="208">
        <v>1.33</v>
      </c>
      <c r="N442" s="194">
        <f t="shared" si="19"/>
        <v>577.6400000000001</v>
      </c>
      <c r="O442" s="193">
        <f t="shared" si="20"/>
        <v>4.0329999999999018</v>
      </c>
      <c r="Q442" s="206"/>
      <c r="R442" s="208">
        <v>7.98</v>
      </c>
      <c r="S442" s="208">
        <v>0.11</v>
      </c>
      <c r="T442" s="208">
        <v>7.0000000000000007E-2</v>
      </c>
      <c r="U442" s="208">
        <v>0.03</v>
      </c>
      <c r="V442" s="194">
        <f t="shared" si="18"/>
        <v>8.19</v>
      </c>
    </row>
    <row r="443" spans="1:22" x14ac:dyDescent="0.2">
      <c r="A443" s="345" t="s">
        <v>244</v>
      </c>
      <c r="B443" s="345" t="s">
        <v>244</v>
      </c>
      <c r="C443" s="208">
        <v>44823.4166778125</v>
      </c>
      <c r="D443" s="208">
        <v>596.03899999999999</v>
      </c>
      <c r="E443" s="345" t="s">
        <v>245</v>
      </c>
      <c r="F443" s="345" t="s">
        <v>246</v>
      </c>
      <c r="G443" s="345" t="s">
        <v>255</v>
      </c>
      <c r="H443" s="205"/>
      <c r="J443" s="208">
        <v>579.63</v>
      </c>
      <c r="K443" s="208">
        <v>8</v>
      </c>
      <c r="L443" s="208">
        <v>3.37</v>
      </c>
      <c r="M443" s="208">
        <v>1.42</v>
      </c>
      <c r="N443" s="194">
        <f t="shared" si="19"/>
        <v>592.41999999999996</v>
      </c>
      <c r="O443" s="193">
        <f t="shared" si="20"/>
        <v>3.6190000000000282</v>
      </c>
      <c r="Q443" s="206"/>
      <c r="R443" s="208">
        <v>7.99</v>
      </c>
      <c r="S443" s="208">
        <v>0.11</v>
      </c>
      <c r="T443" s="208">
        <v>7.0000000000000007E-2</v>
      </c>
      <c r="U443" s="208">
        <v>0.03</v>
      </c>
      <c r="V443" s="194">
        <f t="shared" si="18"/>
        <v>8.1999999999999993</v>
      </c>
    </row>
    <row r="444" spans="1:22" x14ac:dyDescent="0.2">
      <c r="A444" s="345" t="s">
        <v>244</v>
      </c>
      <c r="B444" s="345" t="s">
        <v>244</v>
      </c>
      <c r="C444" s="208">
        <v>44823.458344479164</v>
      </c>
      <c r="D444" s="208">
        <v>616.69500000000005</v>
      </c>
      <c r="E444" s="345" t="s">
        <v>245</v>
      </c>
      <c r="F444" s="345" t="s">
        <v>246</v>
      </c>
      <c r="G444" s="345" t="s">
        <v>255</v>
      </c>
      <c r="H444" s="205"/>
      <c r="J444" s="208">
        <v>600.11</v>
      </c>
      <c r="K444" s="208">
        <v>8.93</v>
      </c>
      <c r="L444" s="208">
        <v>3.38</v>
      </c>
      <c r="M444" s="208">
        <v>1.35</v>
      </c>
      <c r="N444" s="194">
        <f t="shared" si="19"/>
        <v>613.77</v>
      </c>
      <c r="O444" s="193">
        <f t="shared" si="20"/>
        <v>2.9250000000000682</v>
      </c>
      <c r="Q444" s="206"/>
      <c r="R444" s="208">
        <v>7.98</v>
      </c>
      <c r="S444" s="208">
        <v>0.12</v>
      </c>
      <c r="T444" s="208">
        <v>7.0000000000000007E-2</v>
      </c>
      <c r="U444" s="208">
        <v>0.03</v>
      </c>
      <c r="V444" s="194">
        <f t="shared" si="18"/>
        <v>8.1999999999999993</v>
      </c>
    </row>
    <row r="445" spans="1:22" x14ac:dyDescent="0.2">
      <c r="A445" s="345" t="s">
        <v>244</v>
      </c>
      <c r="B445" s="345" t="s">
        <v>244</v>
      </c>
      <c r="C445" s="208">
        <v>44823.500011145836</v>
      </c>
      <c r="D445" s="208">
        <v>645.572</v>
      </c>
      <c r="E445" s="345" t="s">
        <v>245</v>
      </c>
      <c r="F445" s="345" t="s">
        <v>246</v>
      </c>
      <c r="G445" s="345" t="s">
        <v>255</v>
      </c>
      <c r="H445" s="205"/>
      <c r="J445" s="208">
        <v>630.29999999999995</v>
      </c>
      <c r="K445" s="208">
        <v>9.67</v>
      </c>
      <c r="L445" s="208">
        <v>3.4</v>
      </c>
      <c r="M445" s="208">
        <v>1.46</v>
      </c>
      <c r="N445" s="194">
        <f t="shared" si="19"/>
        <v>644.82999999999993</v>
      </c>
      <c r="O445" s="193">
        <f t="shared" si="20"/>
        <v>0.74200000000007549</v>
      </c>
      <c r="Q445" s="206"/>
      <c r="R445" s="208">
        <v>8.4600000000000009</v>
      </c>
      <c r="S445" s="208">
        <v>0.13</v>
      </c>
      <c r="T445" s="208">
        <v>7.0000000000000007E-2</v>
      </c>
      <c r="U445" s="208">
        <v>0.03</v>
      </c>
      <c r="V445" s="194">
        <f t="shared" si="18"/>
        <v>8.6900000000000013</v>
      </c>
    </row>
    <row r="446" spans="1:22" x14ac:dyDescent="0.2">
      <c r="A446" s="345" t="s">
        <v>244</v>
      </c>
      <c r="B446" s="345" t="s">
        <v>244</v>
      </c>
      <c r="C446" s="208">
        <v>44823.5416778125</v>
      </c>
      <c r="D446" s="208">
        <v>674.09799999999996</v>
      </c>
      <c r="E446" s="345" t="s">
        <v>245</v>
      </c>
      <c r="F446" s="345" t="s">
        <v>246</v>
      </c>
      <c r="G446" s="345" t="s">
        <v>255</v>
      </c>
      <c r="H446" s="205"/>
      <c r="J446" s="208">
        <v>658.09</v>
      </c>
      <c r="K446" s="208">
        <v>10.08</v>
      </c>
      <c r="L446" s="208">
        <v>3.42</v>
      </c>
      <c r="M446" s="208">
        <v>1.44</v>
      </c>
      <c r="N446" s="194">
        <f t="shared" si="19"/>
        <v>673.03000000000009</v>
      </c>
      <c r="O446" s="193">
        <f t="shared" si="20"/>
        <v>1.0679999999998699</v>
      </c>
      <c r="Q446" s="206"/>
      <c r="R446" s="208">
        <v>9.06</v>
      </c>
      <c r="S446" s="208">
        <v>0.14000000000000001</v>
      </c>
      <c r="T446" s="208">
        <v>7.0000000000000007E-2</v>
      </c>
      <c r="U446" s="208">
        <v>0.03</v>
      </c>
      <c r="V446" s="194">
        <f t="shared" si="18"/>
        <v>9.3000000000000007</v>
      </c>
    </row>
    <row r="447" spans="1:22" x14ac:dyDescent="0.2">
      <c r="A447" s="345" t="s">
        <v>244</v>
      </c>
      <c r="B447" s="345" t="s">
        <v>244</v>
      </c>
      <c r="C447" s="208">
        <v>44823.583344479164</v>
      </c>
      <c r="D447" s="208">
        <v>704.01099999999997</v>
      </c>
      <c r="E447" s="345" t="s">
        <v>245</v>
      </c>
      <c r="F447" s="345" t="s">
        <v>246</v>
      </c>
      <c r="G447" s="345" t="s">
        <v>255</v>
      </c>
      <c r="H447" s="205"/>
      <c r="J447" s="208">
        <v>688.18</v>
      </c>
      <c r="K447" s="208">
        <v>10.88</v>
      </c>
      <c r="L447" s="208">
        <v>3.42</v>
      </c>
      <c r="M447" s="208">
        <v>1.43</v>
      </c>
      <c r="N447" s="194">
        <f t="shared" si="19"/>
        <v>703.90999999999985</v>
      </c>
      <c r="O447" s="193">
        <f t="shared" si="20"/>
        <v>0.10100000000011278</v>
      </c>
      <c r="Q447" s="206"/>
      <c r="R447" s="208">
        <v>9.34</v>
      </c>
      <c r="S447" s="208">
        <v>0.15</v>
      </c>
      <c r="T447" s="208">
        <v>7.0000000000000007E-2</v>
      </c>
      <c r="U447" s="208">
        <v>0.03</v>
      </c>
      <c r="V447" s="194">
        <f t="shared" si="18"/>
        <v>9.59</v>
      </c>
    </row>
    <row r="448" spans="1:22" x14ac:dyDescent="0.2">
      <c r="A448" s="345" t="s">
        <v>244</v>
      </c>
      <c r="B448" s="345" t="s">
        <v>244</v>
      </c>
      <c r="C448" s="208">
        <v>44823.625011145836</v>
      </c>
      <c r="D448" s="208">
        <v>743.35299999999995</v>
      </c>
      <c r="E448" s="345" t="s">
        <v>245</v>
      </c>
      <c r="F448" s="345" t="s">
        <v>246</v>
      </c>
      <c r="G448" s="345" t="s">
        <v>255</v>
      </c>
      <c r="H448" s="205"/>
      <c r="J448" s="208">
        <v>727.77</v>
      </c>
      <c r="K448" s="208">
        <v>11.19</v>
      </c>
      <c r="L448" s="208">
        <v>3.46</v>
      </c>
      <c r="M448" s="208">
        <v>1.45</v>
      </c>
      <c r="N448" s="194">
        <f t="shared" si="19"/>
        <v>743.87000000000012</v>
      </c>
      <c r="O448" s="193">
        <f t="shared" si="20"/>
        <v>-0.51700000000016644</v>
      </c>
      <c r="Q448" s="206"/>
      <c r="R448" s="208">
        <v>10.050000000000001</v>
      </c>
      <c r="S448" s="208">
        <v>0.15</v>
      </c>
      <c r="T448" s="208">
        <v>7.0000000000000007E-2</v>
      </c>
      <c r="U448" s="208">
        <v>0.03</v>
      </c>
      <c r="V448" s="194">
        <f t="shared" si="18"/>
        <v>10.3</v>
      </c>
    </row>
    <row r="449" spans="1:22" x14ac:dyDescent="0.2">
      <c r="A449" s="345" t="s">
        <v>244</v>
      </c>
      <c r="B449" s="345" t="s">
        <v>244</v>
      </c>
      <c r="C449" s="208">
        <v>44823.6666778125</v>
      </c>
      <c r="D449" s="208">
        <v>774.65899999999999</v>
      </c>
      <c r="E449" s="345" t="s">
        <v>245</v>
      </c>
      <c r="F449" s="345" t="s">
        <v>246</v>
      </c>
      <c r="G449" s="345" t="s">
        <v>255</v>
      </c>
      <c r="H449" s="205"/>
      <c r="J449" s="208">
        <v>758.58</v>
      </c>
      <c r="K449" s="208">
        <v>11.71</v>
      </c>
      <c r="L449" s="208">
        <v>3.54</v>
      </c>
      <c r="M449" s="208">
        <v>1.38</v>
      </c>
      <c r="N449" s="194">
        <f t="shared" si="19"/>
        <v>775.21</v>
      </c>
      <c r="O449" s="193">
        <f t="shared" si="20"/>
        <v>-0.55100000000004457</v>
      </c>
      <c r="Q449" s="206"/>
      <c r="R449" s="208">
        <v>11.03</v>
      </c>
      <c r="S449" s="208">
        <v>0.17</v>
      </c>
      <c r="T449" s="208">
        <v>7.0000000000000007E-2</v>
      </c>
      <c r="U449" s="208">
        <v>0.03</v>
      </c>
      <c r="V449" s="194">
        <f t="shared" si="18"/>
        <v>11.299999999999999</v>
      </c>
    </row>
    <row r="450" spans="1:22" x14ac:dyDescent="0.2">
      <c r="A450" s="345" t="s">
        <v>244</v>
      </c>
      <c r="B450" s="345" t="s">
        <v>244</v>
      </c>
      <c r="C450" s="208">
        <v>44823.708344479164</v>
      </c>
      <c r="D450" s="208">
        <v>793.18100000000004</v>
      </c>
      <c r="E450" s="345" t="s">
        <v>245</v>
      </c>
      <c r="F450" s="345" t="s">
        <v>246</v>
      </c>
      <c r="G450" s="345" t="s">
        <v>255</v>
      </c>
      <c r="H450" s="205"/>
      <c r="J450" s="208">
        <v>776.64</v>
      </c>
      <c r="K450" s="208">
        <v>12.19</v>
      </c>
      <c r="L450" s="208">
        <v>3.51</v>
      </c>
      <c r="M450" s="208">
        <v>1.4</v>
      </c>
      <c r="N450" s="194">
        <f t="shared" si="19"/>
        <v>793.74</v>
      </c>
      <c r="O450" s="193">
        <f t="shared" si="20"/>
        <v>-0.55899999999996908</v>
      </c>
      <c r="Q450" s="206"/>
      <c r="R450" s="208">
        <v>11.8</v>
      </c>
      <c r="S450" s="208">
        <v>0.18</v>
      </c>
      <c r="T450" s="208">
        <v>7.0000000000000007E-2</v>
      </c>
      <c r="U450" s="208">
        <v>0.03</v>
      </c>
      <c r="V450" s="194">
        <f t="shared" ref="V450:V513" si="21">SUM(R450:U450)</f>
        <v>12.08</v>
      </c>
    </row>
    <row r="451" spans="1:22" x14ac:dyDescent="0.2">
      <c r="A451" s="345" t="s">
        <v>244</v>
      </c>
      <c r="B451" s="345" t="s">
        <v>244</v>
      </c>
      <c r="C451" s="208">
        <v>44823.750011145836</v>
      </c>
      <c r="D451" s="208">
        <v>793.26599999999996</v>
      </c>
      <c r="E451" s="345" t="s">
        <v>245</v>
      </c>
      <c r="F451" s="345" t="s">
        <v>246</v>
      </c>
      <c r="G451" s="345" t="s">
        <v>255</v>
      </c>
      <c r="H451" s="205"/>
      <c r="J451" s="208">
        <v>777.27</v>
      </c>
      <c r="K451" s="208">
        <v>11.83</v>
      </c>
      <c r="L451" s="208">
        <v>3.48</v>
      </c>
      <c r="M451" s="208">
        <v>1.38</v>
      </c>
      <c r="N451" s="194">
        <f t="shared" ref="N451:N514" si="22">SUM(J451:M451)</f>
        <v>793.96</v>
      </c>
      <c r="O451" s="193">
        <f t="shared" ref="O451:O514" si="23">D451-N451</f>
        <v>-0.69400000000007367</v>
      </c>
      <c r="Q451" s="206"/>
      <c r="R451" s="208">
        <v>12.21</v>
      </c>
      <c r="S451" s="208">
        <v>0.19</v>
      </c>
      <c r="T451" s="208">
        <v>7.0000000000000007E-2</v>
      </c>
      <c r="U451" s="208">
        <v>0.03</v>
      </c>
      <c r="V451" s="194">
        <f t="shared" si="21"/>
        <v>12.5</v>
      </c>
    </row>
    <row r="452" spans="1:22" x14ac:dyDescent="0.2">
      <c r="A452" s="345" t="s">
        <v>244</v>
      </c>
      <c r="B452" s="345" t="s">
        <v>244</v>
      </c>
      <c r="C452" s="208">
        <v>44823.7916778125</v>
      </c>
      <c r="D452" s="208">
        <v>768.05600000000004</v>
      </c>
      <c r="E452" s="345" t="s">
        <v>245</v>
      </c>
      <c r="F452" s="345" t="s">
        <v>246</v>
      </c>
      <c r="G452" s="345" t="s">
        <v>255</v>
      </c>
      <c r="H452" s="205"/>
      <c r="J452" s="208">
        <v>752.02</v>
      </c>
      <c r="K452" s="208">
        <v>11.39</v>
      </c>
      <c r="L452" s="208">
        <v>3.48</v>
      </c>
      <c r="M452" s="208">
        <v>1.39</v>
      </c>
      <c r="N452" s="194">
        <f t="shared" si="22"/>
        <v>768.28</v>
      </c>
      <c r="O452" s="193">
        <f t="shared" si="23"/>
        <v>-0.2239999999999327</v>
      </c>
      <c r="Q452" s="206"/>
      <c r="R452" s="208">
        <v>11.51</v>
      </c>
      <c r="S452" s="208">
        <v>0.17</v>
      </c>
      <c r="T452" s="208">
        <v>7.0000000000000007E-2</v>
      </c>
      <c r="U452" s="208">
        <v>0.03</v>
      </c>
      <c r="V452" s="194">
        <f t="shared" si="21"/>
        <v>11.78</v>
      </c>
    </row>
    <row r="453" spans="1:22" x14ac:dyDescent="0.2">
      <c r="A453" s="345" t="s">
        <v>244</v>
      </c>
      <c r="B453" s="345" t="s">
        <v>244</v>
      </c>
      <c r="C453" s="208">
        <v>44823.833344479164</v>
      </c>
      <c r="D453" s="208">
        <v>744.41899999999998</v>
      </c>
      <c r="E453" s="345" t="s">
        <v>245</v>
      </c>
      <c r="F453" s="345" t="s">
        <v>246</v>
      </c>
      <c r="G453" s="345" t="s">
        <v>255</v>
      </c>
      <c r="H453" s="205"/>
      <c r="J453" s="208">
        <v>727.83</v>
      </c>
      <c r="K453" s="208">
        <v>11.1</v>
      </c>
      <c r="L453" s="208">
        <v>3.51</v>
      </c>
      <c r="M453" s="208">
        <v>1.32</v>
      </c>
      <c r="N453" s="194">
        <f t="shared" si="22"/>
        <v>743.7600000000001</v>
      </c>
      <c r="O453" s="193">
        <f t="shared" si="23"/>
        <v>0.65899999999987813</v>
      </c>
      <c r="Q453" s="206"/>
      <c r="R453" s="208">
        <v>11.03</v>
      </c>
      <c r="S453" s="208">
        <v>0.17</v>
      </c>
      <c r="T453" s="208">
        <v>7.0000000000000007E-2</v>
      </c>
      <c r="U453" s="208">
        <v>0.03</v>
      </c>
      <c r="V453" s="194">
        <f t="shared" si="21"/>
        <v>11.299999999999999</v>
      </c>
    </row>
    <row r="454" spans="1:22" x14ac:dyDescent="0.2">
      <c r="A454" s="345" t="s">
        <v>244</v>
      </c>
      <c r="B454" s="345" t="s">
        <v>244</v>
      </c>
      <c r="C454" s="208">
        <v>44823.875011145836</v>
      </c>
      <c r="D454" s="208">
        <v>732.42100000000005</v>
      </c>
      <c r="E454" s="345" t="s">
        <v>245</v>
      </c>
      <c r="F454" s="345" t="s">
        <v>246</v>
      </c>
      <c r="G454" s="345" t="s">
        <v>255</v>
      </c>
      <c r="H454" s="205"/>
      <c r="J454" s="208">
        <v>715.87</v>
      </c>
      <c r="K454" s="208">
        <v>10.83</v>
      </c>
      <c r="L454" s="208">
        <v>3.52</v>
      </c>
      <c r="M454" s="208">
        <v>1.34</v>
      </c>
      <c r="N454" s="194">
        <f t="shared" si="22"/>
        <v>731.56000000000006</v>
      </c>
      <c r="O454" s="193">
        <f t="shared" si="23"/>
        <v>0.86099999999999</v>
      </c>
      <c r="Q454" s="206"/>
      <c r="R454" s="208">
        <v>11.23</v>
      </c>
      <c r="S454" s="208">
        <v>0.17</v>
      </c>
      <c r="T454" s="208">
        <v>0.08</v>
      </c>
      <c r="U454" s="208">
        <v>0.03</v>
      </c>
      <c r="V454" s="194">
        <f t="shared" si="21"/>
        <v>11.51</v>
      </c>
    </row>
    <row r="455" spans="1:22" x14ac:dyDescent="0.2">
      <c r="A455" s="345" t="s">
        <v>244</v>
      </c>
      <c r="B455" s="345" t="s">
        <v>244</v>
      </c>
      <c r="C455" s="208">
        <v>44823.9166778125</v>
      </c>
      <c r="D455" s="208">
        <v>687.86500000000001</v>
      </c>
      <c r="E455" s="345" t="s">
        <v>245</v>
      </c>
      <c r="F455" s="345" t="s">
        <v>246</v>
      </c>
      <c r="G455" s="345" t="s">
        <v>255</v>
      </c>
      <c r="H455" s="205"/>
      <c r="J455" s="208">
        <v>672.49</v>
      </c>
      <c r="K455" s="208">
        <v>9.85</v>
      </c>
      <c r="L455" s="208">
        <v>3.53</v>
      </c>
      <c r="M455" s="208">
        <v>1.41</v>
      </c>
      <c r="N455" s="194">
        <f t="shared" si="22"/>
        <v>687.28</v>
      </c>
      <c r="O455" s="193">
        <f t="shared" si="23"/>
        <v>0.58500000000003638</v>
      </c>
      <c r="Q455" s="206"/>
      <c r="R455" s="208">
        <v>10.73</v>
      </c>
      <c r="S455" s="208">
        <v>0.16</v>
      </c>
      <c r="T455" s="208">
        <v>0.08</v>
      </c>
      <c r="U455" s="208">
        <v>0.03</v>
      </c>
      <c r="V455" s="194">
        <f t="shared" si="21"/>
        <v>11</v>
      </c>
    </row>
    <row r="456" spans="1:22" x14ac:dyDescent="0.2">
      <c r="A456" s="345" t="s">
        <v>244</v>
      </c>
      <c r="B456" s="345" t="s">
        <v>244</v>
      </c>
      <c r="C456" s="208">
        <v>44823.958344479164</v>
      </c>
      <c r="D456" s="208">
        <v>644.827</v>
      </c>
      <c r="E456" s="345" t="s">
        <v>245</v>
      </c>
      <c r="F456" s="345" t="s">
        <v>246</v>
      </c>
      <c r="G456" s="345" t="s">
        <v>255</v>
      </c>
      <c r="H456" s="205"/>
      <c r="J456" s="208">
        <v>629.69000000000005</v>
      </c>
      <c r="K456" s="208">
        <v>8.84</v>
      </c>
      <c r="L456" s="208">
        <v>3.51</v>
      </c>
      <c r="M456" s="208">
        <v>1.46</v>
      </c>
      <c r="N456" s="194">
        <f t="shared" si="22"/>
        <v>643.50000000000011</v>
      </c>
      <c r="O456" s="193">
        <f t="shared" si="23"/>
        <v>1.3269999999998845</v>
      </c>
      <c r="Q456" s="206"/>
      <c r="R456" s="208">
        <v>10.16</v>
      </c>
      <c r="S456" s="208">
        <v>0.14000000000000001</v>
      </c>
      <c r="T456" s="208">
        <v>0.08</v>
      </c>
      <c r="U456" s="208">
        <v>0.03</v>
      </c>
      <c r="V456" s="194">
        <f t="shared" si="21"/>
        <v>10.41</v>
      </c>
    </row>
    <row r="457" spans="1:22" x14ac:dyDescent="0.2">
      <c r="A457" s="345" t="s">
        <v>244</v>
      </c>
      <c r="B457" s="345" t="s">
        <v>244</v>
      </c>
      <c r="C457" s="208">
        <v>44824.000011145836</v>
      </c>
      <c r="D457" s="208">
        <v>597.18200000000002</v>
      </c>
      <c r="E457" s="345" t="s">
        <v>245</v>
      </c>
      <c r="F457" s="345" t="s">
        <v>246</v>
      </c>
      <c r="G457" s="345" t="s">
        <v>255</v>
      </c>
      <c r="H457" s="205"/>
      <c r="J457" s="208">
        <v>582.67999999999995</v>
      </c>
      <c r="K457" s="208">
        <v>8.0500000000000007</v>
      </c>
      <c r="L457" s="208">
        <v>3.52</v>
      </c>
      <c r="M457" s="208">
        <v>1.44</v>
      </c>
      <c r="N457" s="194">
        <f t="shared" si="22"/>
        <v>595.68999999999994</v>
      </c>
      <c r="O457" s="193">
        <f t="shared" si="23"/>
        <v>1.4920000000000755</v>
      </c>
      <c r="Q457" s="206"/>
      <c r="R457" s="208">
        <v>9.65</v>
      </c>
      <c r="S457" s="208">
        <v>0.13</v>
      </c>
      <c r="T457" s="208">
        <v>0.09</v>
      </c>
      <c r="U457" s="208">
        <v>0.03</v>
      </c>
      <c r="V457" s="194">
        <f t="shared" si="21"/>
        <v>9.9</v>
      </c>
    </row>
    <row r="458" spans="1:22" x14ac:dyDescent="0.2">
      <c r="A458" s="345" t="s">
        <v>244</v>
      </c>
      <c r="B458" s="345" t="s">
        <v>244</v>
      </c>
      <c r="C458" s="208">
        <v>44824.0416778125</v>
      </c>
      <c r="D458" s="208">
        <v>561.31299999999999</v>
      </c>
      <c r="E458" s="345" t="s">
        <v>245</v>
      </c>
      <c r="F458" s="345" t="s">
        <v>246</v>
      </c>
      <c r="G458" s="345" t="s">
        <v>255</v>
      </c>
      <c r="H458" s="205"/>
      <c r="J458" s="208">
        <v>550.39</v>
      </c>
      <c r="K458" s="208">
        <v>7.56</v>
      </c>
      <c r="L458" s="208">
        <v>3.53</v>
      </c>
      <c r="M458" s="208">
        <v>1.39</v>
      </c>
      <c r="N458" s="194">
        <f t="shared" si="22"/>
        <v>562.86999999999989</v>
      </c>
      <c r="O458" s="193">
        <f t="shared" si="23"/>
        <v>-1.5569999999999027</v>
      </c>
      <c r="Q458" s="206"/>
      <c r="R458" s="208">
        <v>9.27</v>
      </c>
      <c r="S458" s="208">
        <v>0.13</v>
      </c>
      <c r="T458" s="208">
        <v>0.09</v>
      </c>
      <c r="U458" s="208">
        <v>0.03</v>
      </c>
      <c r="V458" s="194">
        <f t="shared" si="21"/>
        <v>9.52</v>
      </c>
    </row>
    <row r="459" spans="1:22" x14ac:dyDescent="0.2">
      <c r="A459" s="345" t="s">
        <v>244</v>
      </c>
      <c r="B459" s="345" t="s">
        <v>244</v>
      </c>
      <c r="C459" s="208">
        <v>44824.083344479164</v>
      </c>
      <c r="D459" s="208">
        <v>543.40099999999995</v>
      </c>
      <c r="E459" s="345" t="s">
        <v>245</v>
      </c>
      <c r="F459" s="345" t="s">
        <v>246</v>
      </c>
      <c r="G459" s="345" t="s">
        <v>255</v>
      </c>
      <c r="H459" s="205"/>
      <c r="J459" s="208">
        <v>532.41999999999996</v>
      </c>
      <c r="K459" s="208">
        <v>7.12</v>
      </c>
      <c r="L459" s="208">
        <v>4.05</v>
      </c>
      <c r="M459" s="208">
        <v>1.43</v>
      </c>
      <c r="N459" s="194">
        <f t="shared" si="22"/>
        <v>545.01999999999987</v>
      </c>
      <c r="O459" s="193">
        <f t="shared" si="23"/>
        <v>-1.6189999999999145</v>
      </c>
      <c r="Q459" s="206"/>
      <c r="R459" s="208">
        <v>8.68</v>
      </c>
      <c r="S459" s="208">
        <v>0.12</v>
      </c>
      <c r="T459" s="208">
        <v>0.1</v>
      </c>
      <c r="U459" s="208">
        <v>0.03</v>
      </c>
      <c r="V459" s="194">
        <f t="shared" si="21"/>
        <v>8.9299999999999979</v>
      </c>
    </row>
    <row r="460" spans="1:22" x14ac:dyDescent="0.2">
      <c r="A460" s="345" t="s">
        <v>244</v>
      </c>
      <c r="B460" s="345" t="s">
        <v>244</v>
      </c>
      <c r="C460" s="208">
        <v>44824.125011145836</v>
      </c>
      <c r="D460" s="208">
        <v>525.31100000000004</v>
      </c>
      <c r="E460" s="345" t="s">
        <v>245</v>
      </c>
      <c r="F460" s="345" t="s">
        <v>246</v>
      </c>
      <c r="G460" s="345" t="s">
        <v>255</v>
      </c>
      <c r="H460" s="205"/>
      <c r="J460" s="208">
        <v>513.79</v>
      </c>
      <c r="K460" s="208">
        <v>6.77</v>
      </c>
      <c r="L460" s="208">
        <v>4.6500000000000004</v>
      </c>
      <c r="M460" s="208">
        <v>1.41</v>
      </c>
      <c r="N460" s="194">
        <f t="shared" si="22"/>
        <v>526.61999999999989</v>
      </c>
      <c r="O460" s="193">
        <f t="shared" si="23"/>
        <v>-1.3089999999998554</v>
      </c>
      <c r="Q460" s="206"/>
      <c r="R460" s="208">
        <v>8.57</v>
      </c>
      <c r="S460" s="208">
        <v>0.11</v>
      </c>
      <c r="T460" s="208">
        <v>0.12</v>
      </c>
      <c r="U460" s="208">
        <v>0.04</v>
      </c>
      <c r="V460" s="194">
        <f t="shared" si="21"/>
        <v>8.8399999999999981</v>
      </c>
    </row>
    <row r="461" spans="1:22" x14ac:dyDescent="0.2">
      <c r="A461" s="345" t="s">
        <v>244</v>
      </c>
      <c r="B461" s="345" t="s">
        <v>244</v>
      </c>
      <c r="C461" s="208">
        <v>44824.1666778125</v>
      </c>
      <c r="D461" s="208">
        <v>518.197</v>
      </c>
      <c r="E461" s="345" t="s">
        <v>245</v>
      </c>
      <c r="F461" s="345" t="s">
        <v>246</v>
      </c>
      <c r="G461" s="345" t="s">
        <v>255</v>
      </c>
      <c r="H461" s="205"/>
      <c r="J461" s="208">
        <v>506.69</v>
      </c>
      <c r="K461" s="208">
        <v>6.67</v>
      </c>
      <c r="L461" s="208">
        <v>4.67</v>
      </c>
      <c r="M461" s="208">
        <v>1.38</v>
      </c>
      <c r="N461" s="194">
        <f t="shared" si="22"/>
        <v>519.41</v>
      </c>
      <c r="O461" s="193">
        <f t="shared" si="23"/>
        <v>-1.2129999999999654</v>
      </c>
      <c r="Q461" s="206"/>
      <c r="R461" s="208">
        <v>8.39</v>
      </c>
      <c r="S461" s="208">
        <v>0.11</v>
      </c>
      <c r="T461" s="208">
        <v>0.13</v>
      </c>
      <c r="U461" s="208">
        <v>0.03</v>
      </c>
      <c r="V461" s="194">
        <f t="shared" si="21"/>
        <v>8.66</v>
      </c>
    </row>
    <row r="462" spans="1:22" x14ac:dyDescent="0.2">
      <c r="A462" s="345" t="s">
        <v>244</v>
      </c>
      <c r="B462" s="345" t="s">
        <v>244</v>
      </c>
      <c r="C462" s="208">
        <v>44824.208344479164</v>
      </c>
      <c r="D462" s="208">
        <v>517.577</v>
      </c>
      <c r="E462" s="345" t="s">
        <v>245</v>
      </c>
      <c r="F462" s="345" t="s">
        <v>246</v>
      </c>
      <c r="G462" s="345" t="s">
        <v>255</v>
      </c>
      <c r="H462" s="205"/>
      <c r="J462" s="208">
        <v>505.9</v>
      </c>
      <c r="K462" s="208">
        <v>6.89</v>
      </c>
      <c r="L462" s="208">
        <v>4.6500000000000004</v>
      </c>
      <c r="M462" s="208">
        <v>1.37</v>
      </c>
      <c r="N462" s="194">
        <f t="shared" si="22"/>
        <v>518.80999999999995</v>
      </c>
      <c r="O462" s="193">
        <f t="shared" si="23"/>
        <v>-1.2329999999999472</v>
      </c>
      <c r="Q462" s="206"/>
      <c r="R462" s="208">
        <v>8.66</v>
      </c>
      <c r="S462" s="208">
        <v>0.12</v>
      </c>
      <c r="T462" s="208">
        <v>0.13</v>
      </c>
      <c r="U462" s="208">
        <v>0.04</v>
      </c>
      <c r="V462" s="194">
        <f t="shared" si="21"/>
        <v>8.9499999999999993</v>
      </c>
    </row>
    <row r="463" spans="1:22" x14ac:dyDescent="0.2">
      <c r="A463" s="345" t="s">
        <v>244</v>
      </c>
      <c r="B463" s="345" t="s">
        <v>244</v>
      </c>
      <c r="C463" s="208">
        <v>44824.250011145836</v>
      </c>
      <c r="D463" s="208">
        <v>530.33199999999999</v>
      </c>
      <c r="E463" s="345" t="s">
        <v>245</v>
      </c>
      <c r="F463" s="345" t="s">
        <v>246</v>
      </c>
      <c r="G463" s="345" t="s">
        <v>255</v>
      </c>
      <c r="H463" s="205"/>
      <c r="J463" s="208">
        <v>517.89</v>
      </c>
      <c r="K463" s="208">
        <v>7.38</v>
      </c>
      <c r="L463" s="208">
        <v>4.6500000000000004</v>
      </c>
      <c r="M463" s="208">
        <v>1.4</v>
      </c>
      <c r="N463" s="194">
        <f t="shared" si="22"/>
        <v>531.31999999999994</v>
      </c>
      <c r="O463" s="193">
        <f t="shared" si="23"/>
        <v>-0.9879999999999427</v>
      </c>
      <c r="Q463" s="206"/>
      <c r="R463" s="208">
        <v>9.56</v>
      </c>
      <c r="S463" s="208">
        <v>0.14000000000000001</v>
      </c>
      <c r="T463" s="208">
        <v>0.14000000000000001</v>
      </c>
      <c r="U463" s="208">
        <v>0.04</v>
      </c>
      <c r="V463" s="194">
        <f t="shared" si="21"/>
        <v>9.8800000000000008</v>
      </c>
    </row>
    <row r="464" spans="1:22" x14ac:dyDescent="0.2">
      <c r="A464" s="345" t="s">
        <v>244</v>
      </c>
      <c r="B464" s="345" t="s">
        <v>244</v>
      </c>
      <c r="C464" s="208">
        <v>44824.2916778125</v>
      </c>
      <c r="D464" s="208">
        <v>575.58199999999999</v>
      </c>
      <c r="E464" s="345" t="s">
        <v>245</v>
      </c>
      <c r="F464" s="345" t="s">
        <v>246</v>
      </c>
      <c r="G464" s="345" t="s">
        <v>255</v>
      </c>
      <c r="H464" s="205"/>
      <c r="J464" s="208">
        <v>562.5</v>
      </c>
      <c r="K464" s="208">
        <v>8.08</v>
      </c>
      <c r="L464" s="208">
        <v>4.6500000000000004</v>
      </c>
      <c r="M464" s="208">
        <v>1.4</v>
      </c>
      <c r="N464" s="194">
        <f t="shared" si="22"/>
        <v>576.63</v>
      </c>
      <c r="O464" s="193">
        <f t="shared" si="23"/>
        <v>-1.0480000000000018</v>
      </c>
      <c r="Q464" s="206"/>
      <c r="R464" s="208">
        <v>10.84</v>
      </c>
      <c r="S464" s="208">
        <v>0.16</v>
      </c>
      <c r="T464" s="208">
        <v>0.14000000000000001</v>
      </c>
      <c r="U464" s="208">
        <v>0.04</v>
      </c>
      <c r="V464" s="194">
        <f t="shared" si="21"/>
        <v>11.18</v>
      </c>
    </row>
    <row r="465" spans="1:22" x14ac:dyDescent="0.2">
      <c r="A465" s="345" t="s">
        <v>244</v>
      </c>
      <c r="B465" s="345" t="s">
        <v>244</v>
      </c>
      <c r="C465" s="208">
        <v>44824.333344479164</v>
      </c>
      <c r="D465" s="208">
        <v>588.22299999999996</v>
      </c>
      <c r="E465" s="345" t="s">
        <v>245</v>
      </c>
      <c r="F465" s="345" t="s">
        <v>246</v>
      </c>
      <c r="G465" s="345" t="s">
        <v>255</v>
      </c>
      <c r="H465" s="205"/>
      <c r="J465" s="208">
        <v>574.95000000000005</v>
      </c>
      <c r="K465" s="208">
        <v>8.32</v>
      </c>
      <c r="L465" s="208">
        <v>4.6500000000000004</v>
      </c>
      <c r="M465" s="208">
        <v>1.28</v>
      </c>
      <c r="N465" s="194">
        <f t="shared" si="22"/>
        <v>589.20000000000005</v>
      </c>
      <c r="O465" s="193">
        <f t="shared" si="23"/>
        <v>-0.97700000000008913</v>
      </c>
      <c r="Q465" s="206"/>
      <c r="R465" s="208">
        <v>10.43</v>
      </c>
      <c r="S465" s="208">
        <v>0.15</v>
      </c>
      <c r="T465" s="208">
        <v>0.13</v>
      </c>
      <c r="U465" s="208">
        <v>0.03</v>
      </c>
      <c r="V465" s="194">
        <f t="shared" si="21"/>
        <v>10.74</v>
      </c>
    </row>
    <row r="466" spans="1:22" x14ac:dyDescent="0.2">
      <c r="A466" s="345" t="s">
        <v>244</v>
      </c>
      <c r="B466" s="345" t="s">
        <v>244</v>
      </c>
      <c r="C466" s="208">
        <v>44824.375011145836</v>
      </c>
      <c r="D466" s="208">
        <v>595.98099999999999</v>
      </c>
      <c r="E466" s="345" t="s">
        <v>245</v>
      </c>
      <c r="F466" s="345" t="s">
        <v>246</v>
      </c>
      <c r="G466" s="345" t="s">
        <v>255</v>
      </c>
      <c r="H466" s="205"/>
      <c r="J466" s="208">
        <v>582.85</v>
      </c>
      <c r="K466" s="208">
        <v>8.49</v>
      </c>
      <c r="L466" s="208">
        <v>4.62</v>
      </c>
      <c r="M466" s="208">
        <v>1.25</v>
      </c>
      <c r="N466" s="194">
        <f t="shared" si="22"/>
        <v>597.21</v>
      </c>
      <c r="O466" s="193">
        <f t="shared" si="23"/>
        <v>-1.2290000000000418</v>
      </c>
      <c r="Q466" s="206"/>
      <c r="R466" s="208">
        <v>9.66</v>
      </c>
      <c r="S466" s="208">
        <v>0.14000000000000001</v>
      </c>
      <c r="T466" s="208">
        <v>0.12</v>
      </c>
      <c r="U466" s="208">
        <v>0.03</v>
      </c>
      <c r="V466" s="194">
        <f t="shared" si="21"/>
        <v>9.9499999999999993</v>
      </c>
    </row>
    <row r="467" spans="1:22" x14ac:dyDescent="0.2">
      <c r="A467" s="345" t="s">
        <v>244</v>
      </c>
      <c r="B467" s="345" t="s">
        <v>244</v>
      </c>
      <c r="C467" s="208">
        <v>44824.4166778125</v>
      </c>
      <c r="D467" s="208">
        <v>613.70600000000002</v>
      </c>
      <c r="E467" s="345" t="s">
        <v>245</v>
      </c>
      <c r="F467" s="345" t="s">
        <v>246</v>
      </c>
      <c r="G467" s="345" t="s">
        <v>255</v>
      </c>
      <c r="H467" s="205"/>
      <c r="J467" s="208">
        <v>600.46</v>
      </c>
      <c r="K467" s="208">
        <v>8.7899999999999991</v>
      </c>
      <c r="L467" s="208">
        <v>4.6500000000000004</v>
      </c>
      <c r="M467" s="208">
        <v>1.25</v>
      </c>
      <c r="N467" s="194">
        <f t="shared" si="22"/>
        <v>615.15</v>
      </c>
      <c r="O467" s="193">
        <f t="shared" si="23"/>
        <v>-1.44399999999996</v>
      </c>
      <c r="Q467" s="206"/>
      <c r="R467" s="208">
        <v>9.5399999999999991</v>
      </c>
      <c r="S467" s="208">
        <v>0.14000000000000001</v>
      </c>
      <c r="T467" s="208">
        <v>0.11</v>
      </c>
      <c r="U467" s="208">
        <v>0.03</v>
      </c>
      <c r="V467" s="194">
        <f t="shared" si="21"/>
        <v>9.8199999999999985</v>
      </c>
    </row>
    <row r="468" spans="1:22" x14ac:dyDescent="0.2">
      <c r="A468" s="345" t="s">
        <v>244</v>
      </c>
      <c r="B468" s="345" t="s">
        <v>244</v>
      </c>
      <c r="C468" s="208">
        <v>44824.458344479164</v>
      </c>
      <c r="D468" s="208">
        <v>652.44000000000005</v>
      </c>
      <c r="E468" s="345" t="s">
        <v>245</v>
      </c>
      <c r="F468" s="345" t="s">
        <v>246</v>
      </c>
      <c r="G468" s="345" t="s">
        <v>255</v>
      </c>
      <c r="H468" s="205"/>
      <c r="J468" s="208">
        <v>638.91</v>
      </c>
      <c r="K468" s="208">
        <v>9.5399999999999991</v>
      </c>
      <c r="L468" s="208">
        <v>4.66</v>
      </c>
      <c r="M468" s="208">
        <v>1.26</v>
      </c>
      <c r="N468" s="194">
        <f t="shared" si="22"/>
        <v>654.36999999999989</v>
      </c>
      <c r="O468" s="193">
        <f t="shared" si="23"/>
        <v>-1.9299999999998363</v>
      </c>
      <c r="Q468" s="206"/>
      <c r="R468" s="208">
        <v>10.25</v>
      </c>
      <c r="S468" s="208">
        <v>0.15</v>
      </c>
      <c r="T468" s="208">
        <v>0.11</v>
      </c>
      <c r="U468" s="208">
        <v>0.03</v>
      </c>
      <c r="V468" s="194">
        <f t="shared" si="21"/>
        <v>10.54</v>
      </c>
    </row>
    <row r="469" spans="1:22" x14ac:dyDescent="0.2">
      <c r="A469" s="345" t="s">
        <v>244</v>
      </c>
      <c r="B469" s="345" t="s">
        <v>244</v>
      </c>
      <c r="C469" s="208">
        <v>44824.500011145836</v>
      </c>
      <c r="D469" s="208">
        <v>706.35</v>
      </c>
      <c r="E469" s="345" t="s">
        <v>245</v>
      </c>
      <c r="F469" s="345" t="s">
        <v>246</v>
      </c>
      <c r="G469" s="345" t="s">
        <v>255</v>
      </c>
      <c r="H469" s="205"/>
      <c r="J469" s="208">
        <v>693.41</v>
      </c>
      <c r="K469" s="208">
        <v>10.47</v>
      </c>
      <c r="L469" s="208">
        <v>4.5999999999999996</v>
      </c>
      <c r="M469" s="208">
        <v>1.26</v>
      </c>
      <c r="N469" s="194">
        <f t="shared" si="22"/>
        <v>709.74</v>
      </c>
      <c r="O469" s="193">
        <f t="shared" si="23"/>
        <v>-3.3899999999999864</v>
      </c>
      <c r="Q469" s="206"/>
      <c r="R469" s="208">
        <v>10.64</v>
      </c>
      <c r="S469" s="208">
        <v>0.16</v>
      </c>
      <c r="T469" s="208">
        <v>0.1</v>
      </c>
      <c r="U469" s="208">
        <v>0.03</v>
      </c>
      <c r="V469" s="194">
        <f t="shared" si="21"/>
        <v>10.93</v>
      </c>
    </row>
    <row r="470" spans="1:22" x14ac:dyDescent="0.2">
      <c r="A470" s="345" t="s">
        <v>244</v>
      </c>
      <c r="B470" s="345" t="s">
        <v>244</v>
      </c>
      <c r="C470" s="208">
        <v>44824.5416778125</v>
      </c>
      <c r="D470" s="208">
        <v>751.57500000000005</v>
      </c>
      <c r="E470" s="345" t="s">
        <v>245</v>
      </c>
      <c r="F470" s="345" t="s">
        <v>246</v>
      </c>
      <c r="G470" s="345" t="s">
        <v>255</v>
      </c>
      <c r="H470" s="205"/>
      <c r="J470" s="208">
        <v>737.01</v>
      </c>
      <c r="K470" s="208">
        <v>10.79</v>
      </c>
      <c r="L470" s="208">
        <v>4.67</v>
      </c>
      <c r="M470" s="208">
        <v>1.25</v>
      </c>
      <c r="N470" s="194">
        <f t="shared" si="22"/>
        <v>753.71999999999991</v>
      </c>
      <c r="O470" s="193">
        <f t="shared" si="23"/>
        <v>-2.1449999999998681</v>
      </c>
      <c r="Q470" s="206"/>
      <c r="R470" s="208">
        <v>11.61</v>
      </c>
      <c r="S470" s="208">
        <v>0.17</v>
      </c>
      <c r="T470" s="208">
        <v>0.11</v>
      </c>
      <c r="U470" s="208">
        <v>0.03</v>
      </c>
      <c r="V470" s="194">
        <f t="shared" si="21"/>
        <v>11.919999999999998</v>
      </c>
    </row>
    <row r="471" spans="1:22" x14ac:dyDescent="0.2">
      <c r="A471" s="345" t="s">
        <v>244</v>
      </c>
      <c r="B471" s="345" t="s">
        <v>244</v>
      </c>
      <c r="C471" s="208">
        <v>44824.583344479164</v>
      </c>
      <c r="D471" s="208">
        <v>796.524</v>
      </c>
      <c r="E471" s="345" t="s">
        <v>245</v>
      </c>
      <c r="F471" s="345" t="s">
        <v>246</v>
      </c>
      <c r="G471" s="345" t="s">
        <v>255</v>
      </c>
      <c r="H471" s="205"/>
      <c r="J471" s="208">
        <v>781.83</v>
      </c>
      <c r="K471" s="208">
        <v>11.6</v>
      </c>
      <c r="L471" s="208">
        <v>4.71</v>
      </c>
      <c r="M471" s="208">
        <v>1.26</v>
      </c>
      <c r="N471" s="194">
        <f t="shared" si="22"/>
        <v>799.40000000000009</v>
      </c>
      <c r="O471" s="193">
        <f t="shared" si="23"/>
        <v>-2.87600000000009</v>
      </c>
      <c r="Q471" s="206"/>
      <c r="R471" s="208">
        <v>12.71</v>
      </c>
      <c r="S471" s="208">
        <v>0.19</v>
      </c>
      <c r="T471" s="208">
        <v>0.11</v>
      </c>
      <c r="U471" s="208">
        <v>0.03</v>
      </c>
      <c r="V471" s="194">
        <f t="shared" si="21"/>
        <v>13.04</v>
      </c>
    </row>
    <row r="472" spans="1:22" x14ac:dyDescent="0.2">
      <c r="A472" s="345" t="s">
        <v>244</v>
      </c>
      <c r="B472" s="345" t="s">
        <v>244</v>
      </c>
      <c r="C472" s="208">
        <v>44824.625011145836</v>
      </c>
      <c r="D472" s="208">
        <v>825.505</v>
      </c>
      <c r="E472" s="345" t="s">
        <v>245</v>
      </c>
      <c r="F472" s="345" t="s">
        <v>246</v>
      </c>
      <c r="G472" s="345" t="s">
        <v>255</v>
      </c>
      <c r="H472" s="205"/>
      <c r="J472" s="208">
        <v>810.28</v>
      </c>
      <c r="K472" s="208">
        <v>11.87</v>
      </c>
      <c r="L472" s="208">
        <v>4.7</v>
      </c>
      <c r="M472" s="208">
        <v>1.26</v>
      </c>
      <c r="N472" s="194">
        <f t="shared" si="22"/>
        <v>828.11</v>
      </c>
      <c r="O472" s="193">
        <f t="shared" si="23"/>
        <v>-2.6050000000000182</v>
      </c>
      <c r="Q472" s="206"/>
      <c r="R472" s="208">
        <v>13.78</v>
      </c>
      <c r="S472" s="208">
        <v>0.2</v>
      </c>
      <c r="T472" s="208">
        <v>0.11</v>
      </c>
      <c r="U472" s="208">
        <v>0.03</v>
      </c>
      <c r="V472" s="194">
        <f t="shared" si="21"/>
        <v>14.119999999999997</v>
      </c>
    </row>
    <row r="473" spans="1:22" x14ac:dyDescent="0.2">
      <c r="A473" s="345" t="s">
        <v>244</v>
      </c>
      <c r="B473" s="345" t="s">
        <v>244</v>
      </c>
      <c r="C473" s="208">
        <v>44824.6666778125</v>
      </c>
      <c r="D473" s="208">
        <v>841.62599999999998</v>
      </c>
      <c r="E473" s="345" t="s">
        <v>245</v>
      </c>
      <c r="F473" s="345" t="s">
        <v>246</v>
      </c>
      <c r="G473" s="345" t="s">
        <v>255</v>
      </c>
      <c r="H473" s="205"/>
      <c r="J473" s="208">
        <v>826.21</v>
      </c>
      <c r="K473" s="208">
        <v>12.3</v>
      </c>
      <c r="L473" s="208">
        <v>4.6399999999999997</v>
      </c>
      <c r="M473" s="208">
        <v>1.27</v>
      </c>
      <c r="N473" s="194">
        <f t="shared" si="22"/>
        <v>844.42</v>
      </c>
      <c r="O473" s="193">
        <f t="shared" si="23"/>
        <v>-2.7939999999999827</v>
      </c>
      <c r="Q473" s="206"/>
      <c r="R473" s="208">
        <v>14.19</v>
      </c>
      <c r="S473" s="208">
        <v>0.21</v>
      </c>
      <c r="T473" s="208">
        <v>0.11</v>
      </c>
      <c r="U473" s="208">
        <v>0.03</v>
      </c>
      <c r="V473" s="194">
        <f t="shared" si="21"/>
        <v>14.54</v>
      </c>
    </row>
    <row r="474" spans="1:22" x14ac:dyDescent="0.2">
      <c r="A474" s="345" t="s">
        <v>244</v>
      </c>
      <c r="B474" s="345" t="s">
        <v>244</v>
      </c>
      <c r="C474" s="208">
        <v>44824.708344479164</v>
      </c>
      <c r="D474" s="208">
        <v>845.59799999999996</v>
      </c>
      <c r="E474" s="345" t="s">
        <v>245</v>
      </c>
      <c r="F474" s="345" t="s">
        <v>246</v>
      </c>
      <c r="G474" s="345" t="s">
        <v>255</v>
      </c>
      <c r="H474" s="205"/>
      <c r="J474" s="208">
        <v>830.12</v>
      </c>
      <c r="K474" s="208">
        <v>12.65</v>
      </c>
      <c r="L474" s="208">
        <v>4.6100000000000003</v>
      </c>
      <c r="M474" s="208">
        <v>1.31</v>
      </c>
      <c r="N474" s="194">
        <f t="shared" si="22"/>
        <v>848.68999999999994</v>
      </c>
      <c r="O474" s="193">
        <f t="shared" si="23"/>
        <v>-3.0919999999999845</v>
      </c>
      <c r="Q474" s="206"/>
      <c r="R474" s="208">
        <v>14.18</v>
      </c>
      <c r="S474" s="208">
        <v>0.22</v>
      </c>
      <c r="T474" s="208">
        <v>0.11</v>
      </c>
      <c r="U474" s="208">
        <v>0.03</v>
      </c>
      <c r="V474" s="194">
        <f t="shared" si="21"/>
        <v>14.54</v>
      </c>
    </row>
    <row r="475" spans="1:22" x14ac:dyDescent="0.2">
      <c r="A475" s="345" t="s">
        <v>244</v>
      </c>
      <c r="B475" s="345" t="s">
        <v>244</v>
      </c>
      <c r="C475" s="208">
        <v>44824.750011145836</v>
      </c>
      <c r="D475" s="208">
        <v>829.44399999999996</v>
      </c>
      <c r="E475" s="345" t="s">
        <v>245</v>
      </c>
      <c r="F475" s="345" t="s">
        <v>246</v>
      </c>
      <c r="G475" s="345" t="s">
        <v>255</v>
      </c>
      <c r="H475" s="205"/>
      <c r="J475" s="208">
        <v>815.4</v>
      </c>
      <c r="K475" s="208">
        <v>12.25</v>
      </c>
      <c r="L475" s="208">
        <v>3.56</v>
      </c>
      <c r="M475" s="208">
        <v>1.33</v>
      </c>
      <c r="N475" s="194">
        <f t="shared" si="22"/>
        <v>832.54</v>
      </c>
      <c r="O475" s="193">
        <f t="shared" si="23"/>
        <v>-3.0960000000000036</v>
      </c>
      <c r="Q475" s="206"/>
      <c r="R475" s="208">
        <v>13.69</v>
      </c>
      <c r="S475" s="208">
        <v>0.21</v>
      </c>
      <c r="T475" s="208">
        <v>0.08</v>
      </c>
      <c r="U475" s="208">
        <v>0.03</v>
      </c>
      <c r="V475" s="194">
        <f t="shared" si="21"/>
        <v>14.01</v>
      </c>
    </row>
    <row r="476" spans="1:22" x14ac:dyDescent="0.2">
      <c r="A476" s="345" t="s">
        <v>244</v>
      </c>
      <c r="B476" s="345" t="s">
        <v>244</v>
      </c>
      <c r="C476" s="208">
        <v>44824.7916778125</v>
      </c>
      <c r="D476" s="208">
        <v>788.04</v>
      </c>
      <c r="E476" s="345" t="s">
        <v>245</v>
      </c>
      <c r="F476" s="345" t="s">
        <v>246</v>
      </c>
      <c r="G476" s="345" t="s">
        <v>255</v>
      </c>
      <c r="H476" s="205"/>
      <c r="J476" s="208">
        <v>774.41</v>
      </c>
      <c r="K476" s="208">
        <v>11.8</v>
      </c>
      <c r="L476" s="208">
        <v>3.48</v>
      </c>
      <c r="M476" s="208">
        <v>1.33</v>
      </c>
      <c r="N476" s="194">
        <f t="shared" si="22"/>
        <v>791.02</v>
      </c>
      <c r="O476" s="193">
        <f t="shared" si="23"/>
        <v>-2.9800000000000182</v>
      </c>
      <c r="Q476" s="206"/>
      <c r="R476" s="208">
        <v>13</v>
      </c>
      <c r="S476" s="208">
        <v>0.2</v>
      </c>
      <c r="T476" s="208">
        <v>0.08</v>
      </c>
      <c r="U476" s="208">
        <v>0.03</v>
      </c>
      <c r="V476" s="194">
        <f t="shared" si="21"/>
        <v>13.309999999999999</v>
      </c>
    </row>
    <row r="477" spans="1:22" x14ac:dyDescent="0.2">
      <c r="A477" s="345" t="s">
        <v>244</v>
      </c>
      <c r="B477" s="345" t="s">
        <v>244</v>
      </c>
      <c r="C477" s="208">
        <v>44824.833344479164</v>
      </c>
      <c r="D477" s="208">
        <v>754.22699999999998</v>
      </c>
      <c r="E477" s="345" t="s">
        <v>245</v>
      </c>
      <c r="F477" s="345" t="s">
        <v>246</v>
      </c>
      <c r="G477" s="345" t="s">
        <v>255</v>
      </c>
      <c r="H477" s="205"/>
      <c r="J477" s="208">
        <v>740.63</v>
      </c>
      <c r="K477" s="208">
        <v>10.93</v>
      </c>
      <c r="L477" s="208">
        <v>3.52</v>
      </c>
      <c r="M477" s="208">
        <v>1.33</v>
      </c>
      <c r="N477" s="194">
        <f t="shared" si="22"/>
        <v>756.41</v>
      </c>
      <c r="O477" s="193">
        <f t="shared" si="23"/>
        <v>-2.1829999999999927</v>
      </c>
      <c r="Q477" s="206"/>
      <c r="R477" s="208">
        <v>11.92</v>
      </c>
      <c r="S477" s="208">
        <v>0.18</v>
      </c>
      <c r="T477" s="208">
        <v>0.08</v>
      </c>
      <c r="U477" s="208">
        <v>0.03</v>
      </c>
      <c r="V477" s="194">
        <f t="shared" si="21"/>
        <v>12.209999999999999</v>
      </c>
    </row>
    <row r="478" spans="1:22" x14ac:dyDescent="0.2">
      <c r="A478" s="345" t="s">
        <v>244</v>
      </c>
      <c r="B478" s="345" t="s">
        <v>244</v>
      </c>
      <c r="C478" s="208">
        <v>44824.875011145836</v>
      </c>
      <c r="D478" s="208">
        <v>731.50300000000004</v>
      </c>
      <c r="E478" s="345" t="s">
        <v>245</v>
      </c>
      <c r="F478" s="345" t="s">
        <v>246</v>
      </c>
      <c r="G478" s="345" t="s">
        <v>255</v>
      </c>
      <c r="H478" s="205"/>
      <c r="J478" s="208">
        <v>717.75</v>
      </c>
      <c r="K478" s="208">
        <v>10.27</v>
      </c>
      <c r="L478" s="208">
        <v>3.52</v>
      </c>
      <c r="M478" s="208">
        <v>1.33</v>
      </c>
      <c r="N478" s="194">
        <f t="shared" si="22"/>
        <v>732.87</v>
      </c>
      <c r="O478" s="193">
        <f t="shared" si="23"/>
        <v>-1.3669999999999618</v>
      </c>
      <c r="Q478" s="206"/>
      <c r="R478" s="208">
        <v>11.24</v>
      </c>
      <c r="S478" s="208">
        <v>0.16</v>
      </c>
      <c r="T478" s="208">
        <v>0.08</v>
      </c>
      <c r="U478" s="208">
        <v>0.03</v>
      </c>
      <c r="V478" s="194">
        <f t="shared" si="21"/>
        <v>11.51</v>
      </c>
    </row>
    <row r="479" spans="1:22" x14ac:dyDescent="0.2">
      <c r="A479" s="345" t="s">
        <v>244</v>
      </c>
      <c r="B479" s="345" t="s">
        <v>244</v>
      </c>
      <c r="C479" s="208">
        <v>44824.9166778125</v>
      </c>
      <c r="D479" s="208">
        <v>681.07</v>
      </c>
      <c r="E479" s="345" t="s">
        <v>245</v>
      </c>
      <c r="F479" s="345" t="s">
        <v>246</v>
      </c>
      <c r="G479" s="345" t="s">
        <v>255</v>
      </c>
      <c r="H479" s="205"/>
      <c r="J479" s="208">
        <v>668.26</v>
      </c>
      <c r="K479" s="208">
        <v>9.32</v>
      </c>
      <c r="L479" s="208">
        <v>3.52</v>
      </c>
      <c r="M479" s="208">
        <v>1.36</v>
      </c>
      <c r="N479" s="194">
        <f t="shared" si="22"/>
        <v>682.46</v>
      </c>
      <c r="O479" s="193">
        <f t="shared" si="23"/>
        <v>-1.3899999999999864</v>
      </c>
      <c r="Q479" s="206"/>
      <c r="R479" s="208">
        <v>10.45</v>
      </c>
      <c r="S479" s="208">
        <v>0.15</v>
      </c>
      <c r="T479" s="208">
        <v>0.08</v>
      </c>
      <c r="U479" s="208">
        <v>0.03</v>
      </c>
      <c r="V479" s="194">
        <f t="shared" si="21"/>
        <v>10.709999999999999</v>
      </c>
    </row>
    <row r="480" spans="1:22" x14ac:dyDescent="0.2">
      <c r="A480" s="345" t="s">
        <v>244</v>
      </c>
      <c r="B480" s="345" t="s">
        <v>244</v>
      </c>
      <c r="C480" s="208">
        <v>44824.958344479164</v>
      </c>
      <c r="D480" s="208">
        <v>632.57299999999998</v>
      </c>
      <c r="E480" s="345" t="s">
        <v>245</v>
      </c>
      <c r="F480" s="345" t="s">
        <v>246</v>
      </c>
      <c r="G480" s="345" t="s">
        <v>255</v>
      </c>
      <c r="H480" s="205"/>
      <c r="J480" s="208">
        <v>619.94000000000005</v>
      </c>
      <c r="K480" s="208">
        <v>8.42</v>
      </c>
      <c r="L480" s="208">
        <v>3.52</v>
      </c>
      <c r="M480" s="208">
        <v>1.55</v>
      </c>
      <c r="N480" s="194">
        <f t="shared" si="22"/>
        <v>633.42999999999995</v>
      </c>
      <c r="O480" s="193">
        <f t="shared" si="23"/>
        <v>-0.8569999999999709</v>
      </c>
      <c r="Q480" s="206"/>
      <c r="R480" s="208">
        <v>9.75</v>
      </c>
      <c r="S480" s="208">
        <v>0.13</v>
      </c>
      <c r="T480" s="208">
        <v>0.08</v>
      </c>
      <c r="U480" s="208">
        <v>0.03</v>
      </c>
      <c r="V480" s="194">
        <f t="shared" si="21"/>
        <v>9.99</v>
      </c>
    </row>
    <row r="481" spans="1:22" x14ac:dyDescent="0.2">
      <c r="A481" s="345" t="s">
        <v>244</v>
      </c>
      <c r="B481" s="345" t="s">
        <v>244</v>
      </c>
      <c r="C481" s="208">
        <v>44825.000011145836</v>
      </c>
      <c r="D481" s="208">
        <v>587.30200000000002</v>
      </c>
      <c r="E481" s="345" t="s">
        <v>245</v>
      </c>
      <c r="F481" s="345" t="s">
        <v>246</v>
      </c>
      <c r="G481" s="345" t="s">
        <v>255</v>
      </c>
      <c r="H481" s="205"/>
      <c r="J481" s="208">
        <v>575.29999999999995</v>
      </c>
      <c r="K481" s="208">
        <v>7.73</v>
      </c>
      <c r="L481" s="208">
        <v>3.53</v>
      </c>
      <c r="M481" s="208">
        <v>1.57</v>
      </c>
      <c r="N481" s="194">
        <f t="shared" si="22"/>
        <v>588.13</v>
      </c>
      <c r="O481" s="193">
        <f t="shared" si="23"/>
        <v>-0.82799999999997453</v>
      </c>
      <c r="Q481" s="206"/>
      <c r="R481" s="208">
        <v>9.18</v>
      </c>
      <c r="S481" s="208">
        <v>0.12</v>
      </c>
      <c r="T481" s="208">
        <v>0.09</v>
      </c>
      <c r="U481" s="208">
        <v>0.04</v>
      </c>
      <c r="V481" s="194">
        <f t="shared" si="21"/>
        <v>9.4299999999999979</v>
      </c>
    </row>
    <row r="482" spans="1:22" x14ac:dyDescent="0.2">
      <c r="A482" s="345" t="s">
        <v>244</v>
      </c>
      <c r="B482" s="345" t="s">
        <v>244</v>
      </c>
      <c r="C482" s="208">
        <v>44825.0416778125</v>
      </c>
      <c r="D482" s="208">
        <v>544.59400000000005</v>
      </c>
      <c r="E482" s="345" t="s">
        <v>245</v>
      </c>
      <c r="F482" s="345" t="s">
        <v>246</v>
      </c>
      <c r="G482" s="345" t="s">
        <v>255</v>
      </c>
      <c r="H482" s="205"/>
      <c r="J482" s="208">
        <v>531.53</v>
      </c>
      <c r="K482" s="208">
        <v>7.21</v>
      </c>
      <c r="L482" s="208">
        <v>3.53</v>
      </c>
      <c r="M482" s="208">
        <v>1.49</v>
      </c>
      <c r="N482" s="194">
        <f t="shared" si="22"/>
        <v>543.76</v>
      </c>
      <c r="O482" s="193">
        <f t="shared" si="23"/>
        <v>0.83400000000006003</v>
      </c>
      <c r="Q482" s="206"/>
      <c r="R482" s="208">
        <v>8.7799999999999994</v>
      </c>
      <c r="S482" s="208">
        <v>0.12</v>
      </c>
      <c r="T482" s="208">
        <v>0.09</v>
      </c>
      <c r="U482" s="208">
        <v>0.04</v>
      </c>
      <c r="V482" s="194">
        <f t="shared" si="21"/>
        <v>9.0299999999999976</v>
      </c>
    </row>
    <row r="483" spans="1:22" x14ac:dyDescent="0.2">
      <c r="A483" s="345" t="s">
        <v>244</v>
      </c>
      <c r="B483" s="345" t="s">
        <v>244</v>
      </c>
      <c r="C483" s="208">
        <v>44825.083344479164</v>
      </c>
      <c r="D483" s="208">
        <v>516.80200000000002</v>
      </c>
      <c r="E483" s="345" t="s">
        <v>245</v>
      </c>
      <c r="F483" s="345" t="s">
        <v>246</v>
      </c>
      <c r="G483" s="345" t="s">
        <v>255</v>
      </c>
      <c r="H483" s="205"/>
      <c r="J483" s="208">
        <v>504.36</v>
      </c>
      <c r="K483" s="208">
        <v>6.74</v>
      </c>
      <c r="L483" s="208">
        <v>3.55</v>
      </c>
      <c r="M483" s="208">
        <v>1.49</v>
      </c>
      <c r="N483" s="194">
        <f t="shared" si="22"/>
        <v>516.14</v>
      </c>
      <c r="O483" s="193">
        <f t="shared" si="23"/>
        <v>0.66200000000003456</v>
      </c>
      <c r="Q483" s="206"/>
      <c r="R483" s="208">
        <v>7.88</v>
      </c>
      <c r="S483" s="208">
        <v>0.1</v>
      </c>
      <c r="T483" s="208">
        <v>0.09</v>
      </c>
      <c r="U483" s="208">
        <v>0.03</v>
      </c>
      <c r="V483" s="194">
        <f t="shared" si="21"/>
        <v>8.1</v>
      </c>
    </row>
    <row r="484" spans="1:22" x14ac:dyDescent="0.2">
      <c r="A484" s="345" t="s">
        <v>244</v>
      </c>
      <c r="B484" s="345" t="s">
        <v>244</v>
      </c>
      <c r="C484" s="208">
        <v>44825.125011145836</v>
      </c>
      <c r="D484" s="208">
        <v>509.334</v>
      </c>
      <c r="E484" s="345" t="s">
        <v>245</v>
      </c>
      <c r="F484" s="345" t="s">
        <v>246</v>
      </c>
      <c r="G484" s="345" t="s">
        <v>255</v>
      </c>
      <c r="H484" s="205"/>
      <c r="J484" s="208">
        <v>497.39</v>
      </c>
      <c r="K484" s="208">
        <v>6.38</v>
      </c>
      <c r="L484" s="208">
        <v>3.55</v>
      </c>
      <c r="M484" s="208">
        <v>1.5</v>
      </c>
      <c r="N484" s="194">
        <f t="shared" si="22"/>
        <v>508.82</v>
      </c>
      <c r="O484" s="193">
        <f t="shared" si="23"/>
        <v>0.51400000000001</v>
      </c>
      <c r="Q484" s="206"/>
      <c r="R484" s="208">
        <v>7.6</v>
      </c>
      <c r="S484" s="208">
        <v>0.1</v>
      </c>
      <c r="T484" s="208">
        <v>0.09</v>
      </c>
      <c r="U484" s="208">
        <v>0.03</v>
      </c>
      <c r="V484" s="194">
        <f t="shared" si="21"/>
        <v>7.8199999999999994</v>
      </c>
    </row>
    <row r="485" spans="1:22" x14ac:dyDescent="0.2">
      <c r="A485" s="345" t="s">
        <v>244</v>
      </c>
      <c r="B485" s="345" t="s">
        <v>244</v>
      </c>
      <c r="C485" s="208">
        <v>44825.1666778125</v>
      </c>
      <c r="D485" s="208">
        <v>501.57499999999999</v>
      </c>
      <c r="E485" s="345" t="s">
        <v>245</v>
      </c>
      <c r="F485" s="345" t="s">
        <v>246</v>
      </c>
      <c r="G485" s="345" t="s">
        <v>255</v>
      </c>
      <c r="H485" s="205"/>
      <c r="J485" s="208">
        <v>489.83</v>
      </c>
      <c r="K485" s="208">
        <v>6.32</v>
      </c>
      <c r="L485" s="208">
        <v>3.54</v>
      </c>
      <c r="M485" s="208">
        <v>1.49</v>
      </c>
      <c r="N485" s="194">
        <f t="shared" si="22"/>
        <v>501.18</v>
      </c>
      <c r="O485" s="193">
        <f t="shared" si="23"/>
        <v>0.39499999999998181</v>
      </c>
      <c r="Q485" s="206"/>
      <c r="R485" s="208">
        <v>7.19</v>
      </c>
      <c r="S485" s="208">
        <v>0.09</v>
      </c>
      <c r="T485" s="208">
        <v>0.08</v>
      </c>
      <c r="U485" s="208">
        <v>0.03</v>
      </c>
      <c r="V485" s="194">
        <f t="shared" si="21"/>
        <v>7.3900000000000006</v>
      </c>
    </row>
    <row r="486" spans="1:22" x14ac:dyDescent="0.2">
      <c r="A486" s="345" t="s">
        <v>244</v>
      </c>
      <c r="B486" s="345" t="s">
        <v>244</v>
      </c>
      <c r="C486" s="208">
        <v>44825.208344479164</v>
      </c>
      <c r="D486" s="208">
        <v>504.09199999999998</v>
      </c>
      <c r="E486" s="345" t="s">
        <v>245</v>
      </c>
      <c r="F486" s="345" t="s">
        <v>246</v>
      </c>
      <c r="G486" s="345" t="s">
        <v>255</v>
      </c>
      <c r="H486" s="205"/>
      <c r="J486" s="208">
        <v>492.12</v>
      </c>
      <c r="K486" s="208">
        <v>6.65</v>
      </c>
      <c r="L486" s="208">
        <v>3.51</v>
      </c>
      <c r="M486" s="208">
        <v>1.5</v>
      </c>
      <c r="N486" s="194">
        <f t="shared" si="22"/>
        <v>503.78</v>
      </c>
      <c r="O486" s="193">
        <f t="shared" si="23"/>
        <v>0.31200000000001182</v>
      </c>
      <c r="Q486" s="206"/>
      <c r="R486" s="208">
        <v>7.2</v>
      </c>
      <c r="S486" s="208">
        <v>0.1</v>
      </c>
      <c r="T486" s="208">
        <v>0.08</v>
      </c>
      <c r="U486" s="208">
        <v>0.03</v>
      </c>
      <c r="V486" s="194">
        <f t="shared" si="21"/>
        <v>7.41</v>
      </c>
    </row>
    <row r="487" spans="1:22" x14ac:dyDescent="0.2">
      <c r="A487" s="345" t="s">
        <v>244</v>
      </c>
      <c r="B487" s="345" t="s">
        <v>244</v>
      </c>
      <c r="C487" s="208">
        <v>44825.250011145836</v>
      </c>
      <c r="D487" s="208">
        <v>517.53599999999994</v>
      </c>
      <c r="E487" s="345" t="s">
        <v>245</v>
      </c>
      <c r="F487" s="345" t="s">
        <v>246</v>
      </c>
      <c r="G487" s="345" t="s">
        <v>255</v>
      </c>
      <c r="H487" s="205"/>
      <c r="J487" s="208">
        <v>505.55</v>
      </c>
      <c r="K487" s="208">
        <v>7.12</v>
      </c>
      <c r="L487" s="208">
        <v>3.53</v>
      </c>
      <c r="M487" s="208">
        <v>1.48</v>
      </c>
      <c r="N487" s="194">
        <f t="shared" si="22"/>
        <v>517.67999999999995</v>
      </c>
      <c r="O487" s="193">
        <f t="shared" si="23"/>
        <v>-0.14400000000000546</v>
      </c>
      <c r="Q487" s="206"/>
      <c r="R487" s="208">
        <v>7.89</v>
      </c>
      <c r="S487" s="208">
        <v>0.11</v>
      </c>
      <c r="T487" s="208">
        <v>0.09</v>
      </c>
      <c r="U487" s="208">
        <v>0.03</v>
      </c>
      <c r="V487" s="194">
        <f t="shared" si="21"/>
        <v>8.1199999999999992</v>
      </c>
    </row>
    <row r="488" spans="1:22" x14ac:dyDescent="0.2">
      <c r="A488" s="345" t="s">
        <v>244</v>
      </c>
      <c r="B488" s="345" t="s">
        <v>244</v>
      </c>
      <c r="C488" s="208">
        <v>44825.2916778125</v>
      </c>
      <c r="D488" s="208">
        <v>558.88</v>
      </c>
      <c r="E488" s="345" t="s">
        <v>245</v>
      </c>
      <c r="F488" s="345" t="s">
        <v>246</v>
      </c>
      <c r="G488" s="345" t="s">
        <v>255</v>
      </c>
      <c r="H488" s="205"/>
      <c r="J488" s="208">
        <v>546.35</v>
      </c>
      <c r="K488" s="208">
        <v>7.83</v>
      </c>
      <c r="L488" s="208">
        <v>3.54</v>
      </c>
      <c r="M488" s="208">
        <v>1.49</v>
      </c>
      <c r="N488" s="194">
        <f t="shared" si="22"/>
        <v>559.21</v>
      </c>
      <c r="O488" s="193">
        <f t="shared" si="23"/>
        <v>-0.33000000000004093</v>
      </c>
      <c r="Q488" s="206"/>
      <c r="R488" s="208">
        <v>8.86</v>
      </c>
      <c r="S488" s="208">
        <v>0.13</v>
      </c>
      <c r="T488" s="208">
        <v>0.09</v>
      </c>
      <c r="U488" s="208">
        <v>0.04</v>
      </c>
      <c r="V488" s="194">
        <f t="shared" si="21"/>
        <v>9.1199999999999992</v>
      </c>
    </row>
    <row r="489" spans="1:22" x14ac:dyDescent="0.2">
      <c r="A489" s="345" t="s">
        <v>244</v>
      </c>
      <c r="B489" s="345" t="s">
        <v>244</v>
      </c>
      <c r="C489" s="208">
        <v>44825.333344479164</v>
      </c>
      <c r="D489" s="208">
        <v>579.38300000000004</v>
      </c>
      <c r="E489" s="345" t="s">
        <v>245</v>
      </c>
      <c r="F489" s="345" t="s">
        <v>246</v>
      </c>
      <c r="G489" s="345" t="s">
        <v>255</v>
      </c>
      <c r="H489" s="205"/>
      <c r="J489" s="208">
        <v>567.11</v>
      </c>
      <c r="K489" s="208">
        <v>7.84</v>
      </c>
      <c r="L489" s="208">
        <v>3.55</v>
      </c>
      <c r="M489" s="208">
        <v>1.35</v>
      </c>
      <c r="N489" s="194">
        <f t="shared" si="22"/>
        <v>579.85</v>
      </c>
      <c r="O489" s="193">
        <f t="shared" si="23"/>
        <v>-0.46699999999998454</v>
      </c>
      <c r="Q489" s="206"/>
      <c r="R489" s="208">
        <v>9.17</v>
      </c>
      <c r="S489" s="208">
        <v>0.13</v>
      </c>
      <c r="T489" s="208">
        <v>0.09</v>
      </c>
      <c r="U489" s="208">
        <v>0.03</v>
      </c>
      <c r="V489" s="194">
        <f t="shared" si="21"/>
        <v>9.42</v>
      </c>
    </row>
    <row r="490" spans="1:22" x14ac:dyDescent="0.2">
      <c r="A490" s="345" t="s">
        <v>244</v>
      </c>
      <c r="B490" s="345" t="s">
        <v>244</v>
      </c>
      <c r="C490" s="208">
        <v>44825.375011145836</v>
      </c>
      <c r="D490" s="208">
        <v>592.11900000000003</v>
      </c>
      <c r="E490" s="345" t="s">
        <v>245</v>
      </c>
      <c r="F490" s="345" t="s">
        <v>246</v>
      </c>
      <c r="G490" s="345" t="s">
        <v>255</v>
      </c>
      <c r="H490" s="205"/>
      <c r="J490" s="208">
        <v>579.32000000000005</v>
      </c>
      <c r="K490" s="208">
        <v>8.16</v>
      </c>
      <c r="L490" s="208">
        <v>3.6</v>
      </c>
      <c r="M490" s="208">
        <v>1.29</v>
      </c>
      <c r="N490" s="194">
        <f t="shared" si="22"/>
        <v>592.37</v>
      </c>
      <c r="O490" s="193">
        <f t="shared" si="23"/>
        <v>-0.25099999999997635</v>
      </c>
      <c r="Q490" s="206"/>
      <c r="R490" s="208">
        <v>8.76</v>
      </c>
      <c r="S490" s="208">
        <v>0.12</v>
      </c>
      <c r="T490" s="208">
        <v>0.08</v>
      </c>
      <c r="U490" s="208">
        <v>0.03</v>
      </c>
      <c r="V490" s="194">
        <f t="shared" si="21"/>
        <v>8.9899999999999984</v>
      </c>
    </row>
    <row r="491" spans="1:22" x14ac:dyDescent="0.2">
      <c r="A491" s="345" t="s">
        <v>244</v>
      </c>
      <c r="B491" s="345" t="s">
        <v>244</v>
      </c>
      <c r="C491" s="208">
        <v>44825.4166778125</v>
      </c>
      <c r="D491" s="208">
        <v>608.827</v>
      </c>
      <c r="E491" s="345" t="s">
        <v>245</v>
      </c>
      <c r="F491" s="345" t="s">
        <v>246</v>
      </c>
      <c r="G491" s="345" t="s">
        <v>255</v>
      </c>
      <c r="H491" s="205"/>
      <c r="J491" s="208">
        <v>595.30999999999995</v>
      </c>
      <c r="K491" s="208">
        <v>8.5299999999999994</v>
      </c>
      <c r="L491" s="208">
        <v>3.6</v>
      </c>
      <c r="M491" s="208">
        <v>1.3</v>
      </c>
      <c r="N491" s="194">
        <f t="shared" si="22"/>
        <v>608.7399999999999</v>
      </c>
      <c r="O491" s="193">
        <f t="shared" si="23"/>
        <v>8.7000000000102773E-2</v>
      </c>
      <c r="Q491" s="206"/>
      <c r="R491" s="208">
        <v>8.77</v>
      </c>
      <c r="S491" s="208">
        <v>0.13</v>
      </c>
      <c r="T491" s="208">
        <v>0.08</v>
      </c>
      <c r="U491" s="208">
        <v>0.03</v>
      </c>
      <c r="V491" s="194">
        <f t="shared" si="21"/>
        <v>9.01</v>
      </c>
    </row>
    <row r="492" spans="1:22" x14ac:dyDescent="0.2">
      <c r="A492" s="345" t="s">
        <v>244</v>
      </c>
      <c r="B492" s="345" t="s">
        <v>244</v>
      </c>
      <c r="C492" s="208">
        <v>44825.458344479164</v>
      </c>
      <c r="D492" s="208">
        <v>638.56100000000004</v>
      </c>
      <c r="E492" s="345" t="s">
        <v>245</v>
      </c>
      <c r="F492" s="345" t="s">
        <v>246</v>
      </c>
      <c r="G492" s="345" t="s">
        <v>255</v>
      </c>
      <c r="H492" s="205"/>
      <c r="J492" s="208">
        <v>624.91</v>
      </c>
      <c r="K492" s="208">
        <v>9.1199999999999992</v>
      </c>
      <c r="L492" s="208">
        <v>3.57</v>
      </c>
      <c r="M492" s="208">
        <v>1.32</v>
      </c>
      <c r="N492" s="194">
        <f t="shared" si="22"/>
        <v>638.92000000000007</v>
      </c>
      <c r="O492" s="193">
        <f t="shared" si="23"/>
        <v>-0.35900000000003729</v>
      </c>
      <c r="Q492" s="206"/>
      <c r="R492" s="208">
        <v>9.36</v>
      </c>
      <c r="S492" s="208">
        <v>0.14000000000000001</v>
      </c>
      <c r="T492" s="208">
        <v>0.08</v>
      </c>
      <c r="U492" s="208">
        <v>0.03</v>
      </c>
      <c r="V492" s="194">
        <f t="shared" si="21"/>
        <v>9.61</v>
      </c>
    </row>
    <row r="493" spans="1:22" x14ac:dyDescent="0.2">
      <c r="A493" s="345" t="s">
        <v>244</v>
      </c>
      <c r="B493" s="345" t="s">
        <v>244</v>
      </c>
      <c r="C493" s="208">
        <v>44825.500011145836</v>
      </c>
      <c r="D493" s="208">
        <v>683.53599999999994</v>
      </c>
      <c r="E493" s="345" t="s">
        <v>245</v>
      </c>
      <c r="F493" s="345" t="s">
        <v>246</v>
      </c>
      <c r="G493" s="345" t="s">
        <v>255</v>
      </c>
      <c r="H493" s="205"/>
      <c r="J493" s="208">
        <v>670.64</v>
      </c>
      <c r="K493" s="208">
        <v>9.84</v>
      </c>
      <c r="L493" s="208">
        <v>3.56</v>
      </c>
      <c r="M493" s="208">
        <v>1.31</v>
      </c>
      <c r="N493" s="194">
        <f t="shared" si="22"/>
        <v>685.34999999999991</v>
      </c>
      <c r="O493" s="193">
        <f t="shared" si="23"/>
        <v>-1.8139999999999645</v>
      </c>
      <c r="Q493" s="206"/>
      <c r="R493" s="208">
        <v>9.94</v>
      </c>
      <c r="S493" s="208">
        <v>0.15</v>
      </c>
      <c r="T493" s="208">
        <v>0.08</v>
      </c>
      <c r="U493" s="208">
        <v>0.03</v>
      </c>
      <c r="V493" s="194">
        <f t="shared" si="21"/>
        <v>10.199999999999999</v>
      </c>
    </row>
    <row r="494" spans="1:22" x14ac:dyDescent="0.2">
      <c r="A494" s="345" t="s">
        <v>244</v>
      </c>
      <c r="B494" s="345" t="s">
        <v>244</v>
      </c>
      <c r="C494" s="208">
        <v>44825.5416778125</v>
      </c>
      <c r="D494" s="208">
        <v>742.13900000000001</v>
      </c>
      <c r="E494" s="345" t="s">
        <v>245</v>
      </c>
      <c r="F494" s="345" t="s">
        <v>246</v>
      </c>
      <c r="G494" s="345" t="s">
        <v>255</v>
      </c>
      <c r="H494" s="205"/>
      <c r="J494" s="208">
        <v>727.79</v>
      </c>
      <c r="K494" s="208">
        <v>10.68</v>
      </c>
      <c r="L494" s="208">
        <v>3.54</v>
      </c>
      <c r="M494" s="208">
        <v>1.32</v>
      </c>
      <c r="N494" s="194">
        <f t="shared" si="22"/>
        <v>743.32999999999993</v>
      </c>
      <c r="O494" s="193">
        <f t="shared" si="23"/>
        <v>-1.1909999999999172</v>
      </c>
      <c r="Q494" s="206"/>
      <c r="R494" s="208">
        <v>11.23</v>
      </c>
      <c r="S494" s="208">
        <v>0.17</v>
      </c>
      <c r="T494" s="208">
        <v>0.08</v>
      </c>
      <c r="U494" s="208">
        <v>0.03</v>
      </c>
      <c r="V494" s="194">
        <f t="shared" si="21"/>
        <v>11.51</v>
      </c>
    </row>
    <row r="495" spans="1:22" x14ac:dyDescent="0.2">
      <c r="A495" s="345" t="s">
        <v>244</v>
      </c>
      <c r="B495" s="345" t="s">
        <v>244</v>
      </c>
      <c r="C495" s="208">
        <v>44825.583344479164</v>
      </c>
      <c r="D495" s="208">
        <v>792.26499999999999</v>
      </c>
      <c r="E495" s="345" t="s">
        <v>245</v>
      </c>
      <c r="F495" s="345" t="s">
        <v>246</v>
      </c>
      <c r="G495" s="345" t="s">
        <v>255</v>
      </c>
      <c r="H495" s="205"/>
      <c r="J495" s="208">
        <v>777.13</v>
      </c>
      <c r="K495" s="208">
        <v>11.48</v>
      </c>
      <c r="L495" s="208">
        <v>4.13</v>
      </c>
      <c r="M495" s="208">
        <v>1.32</v>
      </c>
      <c r="N495" s="194">
        <f t="shared" si="22"/>
        <v>794.06000000000006</v>
      </c>
      <c r="O495" s="193">
        <f t="shared" si="23"/>
        <v>-1.7950000000000728</v>
      </c>
      <c r="Q495" s="206"/>
      <c r="R495" s="208">
        <v>12.22</v>
      </c>
      <c r="S495" s="208">
        <v>0.18</v>
      </c>
      <c r="T495" s="208">
        <v>0.09</v>
      </c>
      <c r="U495" s="208">
        <v>0.03</v>
      </c>
      <c r="V495" s="194">
        <f t="shared" si="21"/>
        <v>12.52</v>
      </c>
    </row>
    <row r="496" spans="1:22" x14ac:dyDescent="0.2">
      <c r="A496" s="345" t="s">
        <v>244</v>
      </c>
      <c r="B496" s="345" t="s">
        <v>244</v>
      </c>
      <c r="C496" s="208">
        <v>44825.625011145836</v>
      </c>
      <c r="D496" s="208">
        <v>836.98199999999997</v>
      </c>
      <c r="E496" s="345" t="s">
        <v>245</v>
      </c>
      <c r="F496" s="345" t="s">
        <v>246</v>
      </c>
      <c r="G496" s="345" t="s">
        <v>255</v>
      </c>
      <c r="H496" s="205"/>
      <c r="J496" s="208">
        <v>821.27</v>
      </c>
      <c r="K496" s="208">
        <v>12.49</v>
      </c>
      <c r="L496" s="208">
        <v>3.77</v>
      </c>
      <c r="M496" s="208">
        <v>1.32</v>
      </c>
      <c r="N496" s="194">
        <f t="shared" si="22"/>
        <v>838.85</v>
      </c>
      <c r="O496" s="193">
        <f t="shared" si="23"/>
        <v>-1.8680000000000518</v>
      </c>
      <c r="Q496" s="206"/>
      <c r="R496" s="208">
        <v>13.59</v>
      </c>
      <c r="S496" s="208">
        <v>0.21</v>
      </c>
      <c r="T496" s="208">
        <v>0.09</v>
      </c>
      <c r="U496" s="208">
        <v>0.03</v>
      </c>
      <c r="V496" s="194">
        <f t="shared" si="21"/>
        <v>13.92</v>
      </c>
    </row>
    <row r="497" spans="1:22" x14ac:dyDescent="0.2">
      <c r="A497" s="345" t="s">
        <v>244</v>
      </c>
      <c r="B497" s="345" t="s">
        <v>244</v>
      </c>
      <c r="C497" s="208">
        <v>44825.6666778125</v>
      </c>
      <c r="D497" s="208">
        <v>862.37199999999996</v>
      </c>
      <c r="E497" s="345" t="s">
        <v>245</v>
      </c>
      <c r="F497" s="345" t="s">
        <v>246</v>
      </c>
      <c r="G497" s="345" t="s">
        <v>255</v>
      </c>
      <c r="H497" s="205"/>
      <c r="J497" s="208">
        <v>845.58</v>
      </c>
      <c r="K497" s="208">
        <v>13.12</v>
      </c>
      <c r="L497" s="208">
        <v>4.49</v>
      </c>
      <c r="M497" s="208">
        <v>1.34</v>
      </c>
      <c r="N497" s="194">
        <f t="shared" si="22"/>
        <v>864.53000000000009</v>
      </c>
      <c r="O497" s="193">
        <f t="shared" si="23"/>
        <v>-2.1580000000001291</v>
      </c>
      <c r="Q497" s="206"/>
      <c r="R497" s="208">
        <v>14.47</v>
      </c>
      <c r="S497" s="208">
        <v>0.23</v>
      </c>
      <c r="T497" s="208">
        <v>0.11</v>
      </c>
      <c r="U497" s="208">
        <v>0.03</v>
      </c>
      <c r="V497" s="194">
        <f t="shared" si="21"/>
        <v>14.84</v>
      </c>
    </row>
    <row r="498" spans="1:22" x14ac:dyDescent="0.2">
      <c r="A498" s="345" t="s">
        <v>244</v>
      </c>
      <c r="B498" s="345" t="s">
        <v>244</v>
      </c>
      <c r="C498" s="208">
        <v>44825.708344479164</v>
      </c>
      <c r="D498" s="208">
        <v>879.83399999999995</v>
      </c>
      <c r="E498" s="345" t="s">
        <v>245</v>
      </c>
      <c r="F498" s="345" t="s">
        <v>246</v>
      </c>
      <c r="G498" s="345" t="s">
        <v>255</v>
      </c>
      <c r="H498" s="205"/>
      <c r="J498" s="208">
        <v>862.24</v>
      </c>
      <c r="K498" s="208">
        <v>13.55</v>
      </c>
      <c r="L498" s="208">
        <v>4.4800000000000004</v>
      </c>
      <c r="M498" s="208">
        <v>1.31</v>
      </c>
      <c r="N498" s="194">
        <f t="shared" si="22"/>
        <v>881.57999999999993</v>
      </c>
      <c r="O498" s="193">
        <f t="shared" si="23"/>
        <v>-1.7459999999999809</v>
      </c>
      <c r="Q498" s="206"/>
      <c r="R498" s="208">
        <v>14.77</v>
      </c>
      <c r="S498" s="208">
        <v>0.23</v>
      </c>
      <c r="T498" s="208">
        <v>0.11</v>
      </c>
      <c r="U498" s="208">
        <v>0.03</v>
      </c>
      <c r="V498" s="194">
        <f t="shared" si="21"/>
        <v>15.139999999999999</v>
      </c>
    </row>
    <row r="499" spans="1:22" x14ac:dyDescent="0.2">
      <c r="A499" s="345" t="s">
        <v>244</v>
      </c>
      <c r="B499" s="345" t="s">
        <v>244</v>
      </c>
      <c r="C499" s="208">
        <v>44825.750011145836</v>
      </c>
      <c r="D499" s="208">
        <v>866.84199999999998</v>
      </c>
      <c r="E499" s="345" t="s">
        <v>245</v>
      </c>
      <c r="F499" s="345" t="s">
        <v>246</v>
      </c>
      <c r="G499" s="345" t="s">
        <v>255</v>
      </c>
      <c r="H499" s="205"/>
      <c r="J499" s="208">
        <v>849.36</v>
      </c>
      <c r="K499" s="208">
        <v>13.33</v>
      </c>
      <c r="L499" s="208">
        <v>4.45</v>
      </c>
      <c r="M499" s="208">
        <v>1.31</v>
      </c>
      <c r="N499" s="194">
        <f t="shared" si="22"/>
        <v>868.45</v>
      </c>
      <c r="O499" s="193">
        <f t="shared" si="23"/>
        <v>-1.6080000000000609</v>
      </c>
      <c r="Q499" s="206"/>
      <c r="R499" s="208">
        <v>15.26</v>
      </c>
      <c r="S499" s="208">
        <v>0.24</v>
      </c>
      <c r="T499" s="208">
        <v>0.11</v>
      </c>
      <c r="U499" s="208">
        <v>0.03</v>
      </c>
      <c r="V499" s="194">
        <f t="shared" si="21"/>
        <v>15.639999999999999</v>
      </c>
    </row>
    <row r="500" spans="1:22" x14ac:dyDescent="0.2">
      <c r="A500" s="345" t="s">
        <v>244</v>
      </c>
      <c r="B500" s="345" t="s">
        <v>244</v>
      </c>
      <c r="C500" s="208">
        <v>44825.7916778125</v>
      </c>
      <c r="D500" s="208">
        <v>834.048</v>
      </c>
      <c r="E500" s="345" t="s">
        <v>245</v>
      </c>
      <c r="F500" s="345" t="s">
        <v>246</v>
      </c>
      <c r="G500" s="345" t="s">
        <v>255</v>
      </c>
      <c r="H500" s="205"/>
      <c r="J500" s="208">
        <v>817.4</v>
      </c>
      <c r="K500" s="208">
        <v>12.33</v>
      </c>
      <c r="L500" s="208">
        <v>4.46</v>
      </c>
      <c r="M500" s="208">
        <v>1.31</v>
      </c>
      <c r="N500" s="194">
        <f t="shared" si="22"/>
        <v>835.5</v>
      </c>
      <c r="O500" s="193">
        <f t="shared" si="23"/>
        <v>-1.4519999999999982</v>
      </c>
      <c r="Q500" s="206"/>
      <c r="R500" s="208">
        <v>14.78</v>
      </c>
      <c r="S500" s="208">
        <v>0.22</v>
      </c>
      <c r="T500" s="208">
        <v>0.11</v>
      </c>
      <c r="U500" s="208">
        <v>0.03</v>
      </c>
      <c r="V500" s="194">
        <f t="shared" si="21"/>
        <v>15.139999999999999</v>
      </c>
    </row>
    <row r="501" spans="1:22" x14ac:dyDescent="0.2">
      <c r="A501" s="345" t="s">
        <v>244</v>
      </c>
      <c r="B501" s="345" t="s">
        <v>244</v>
      </c>
      <c r="C501" s="208">
        <v>44825.833344479164</v>
      </c>
      <c r="D501" s="208">
        <v>802.39800000000002</v>
      </c>
      <c r="E501" s="345" t="s">
        <v>245</v>
      </c>
      <c r="F501" s="345" t="s">
        <v>246</v>
      </c>
      <c r="G501" s="345" t="s">
        <v>255</v>
      </c>
      <c r="H501" s="205"/>
      <c r="J501" s="208">
        <v>786.59</v>
      </c>
      <c r="K501" s="208">
        <v>11.59</v>
      </c>
      <c r="L501" s="208">
        <v>4.46</v>
      </c>
      <c r="M501" s="208">
        <v>1.31</v>
      </c>
      <c r="N501" s="194">
        <f t="shared" si="22"/>
        <v>803.95</v>
      </c>
      <c r="O501" s="193">
        <f t="shared" si="23"/>
        <v>-1.5520000000000209</v>
      </c>
      <c r="Q501" s="206"/>
      <c r="R501" s="208">
        <v>13.8</v>
      </c>
      <c r="S501" s="208">
        <v>0.2</v>
      </c>
      <c r="T501" s="208">
        <v>0.11</v>
      </c>
      <c r="U501" s="208">
        <v>0.03</v>
      </c>
      <c r="V501" s="194">
        <f t="shared" si="21"/>
        <v>14.139999999999999</v>
      </c>
    </row>
    <row r="502" spans="1:22" x14ac:dyDescent="0.2">
      <c r="A502" s="345" t="s">
        <v>244</v>
      </c>
      <c r="B502" s="345" t="s">
        <v>244</v>
      </c>
      <c r="C502" s="208">
        <v>44825.875011145836</v>
      </c>
      <c r="D502" s="208">
        <v>779.82</v>
      </c>
      <c r="E502" s="345" t="s">
        <v>245</v>
      </c>
      <c r="F502" s="345" t="s">
        <v>246</v>
      </c>
      <c r="G502" s="345" t="s">
        <v>255</v>
      </c>
      <c r="H502" s="205"/>
      <c r="J502" s="208">
        <v>764.34</v>
      </c>
      <c r="K502" s="208">
        <v>11.42</v>
      </c>
      <c r="L502" s="208">
        <v>4.4400000000000004</v>
      </c>
      <c r="M502" s="208">
        <v>1.31</v>
      </c>
      <c r="N502" s="194">
        <f t="shared" si="22"/>
        <v>781.51</v>
      </c>
      <c r="O502" s="193">
        <f t="shared" si="23"/>
        <v>-1.6899999999999409</v>
      </c>
      <c r="Q502" s="206"/>
      <c r="R502" s="208">
        <v>13.7</v>
      </c>
      <c r="S502" s="208">
        <v>0.2</v>
      </c>
      <c r="T502" s="208">
        <v>0.11</v>
      </c>
      <c r="U502" s="208">
        <v>0.03</v>
      </c>
      <c r="V502" s="194">
        <f t="shared" si="21"/>
        <v>14.039999999999997</v>
      </c>
    </row>
    <row r="503" spans="1:22" x14ac:dyDescent="0.2">
      <c r="A503" s="345" t="s">
        <v>244</v>
      </c>
      <c r="B503" s="345" t="s">
        <v>244</v>
      </c>
      <c r="C503" s="208">
        <v>44825.9166778125</v>
      </c>
      <c r="D503" s="208">
        <v>737.44100000000003</v>
      </c>
      <c r="E503" s="345" t="s">
        <v>245</v>
      </c>
      <c r="F503" s="345" t="s">
        <v>246</v>
      </c>
      <c r="G503" s="345" t="s">
        <v>255</v>
      </c>
      <c r="H503" s="205"/>
      <c r="J503" s="208">
        <v>722.24</v>
      </c>
      <c r="K503" s="208">
        <v>10.63</v>
      </c>
      <c r="L503" s="208">
        <v>4.43</v>
      </c>
      <c r="M503" s="208">
        <v>1.45</v>
      </c>
      <c r="N503" s="194">
        <f t="shared" si="22"/>
        <v>738.75</v>
      </c>
      <c r="O503" s="193">
        <f t="shared" si="23"/>
        <v>-1.3089999999999691</v>
      </c>
      <c r="Q503" s="206"/>
      <c r="R503" s="208">
        <v>13.01</v>
      </c>
      <c r="S503" s="208">
        <v>0.19</v>
      </c>
      <c r="T503" s="208">
        <v>0.12</v>
      </c>
      <c r="U503" s="208">
        <v>0.04</v>
      </c>
      <c r="V503" s="194">
        <f t="shared" si="21"/>
        <v>13.359999999999998</v>
      </c>
    </row>
    <row r="504" spans="1:22" x14ac:dyDescent="0.2">
      <c r="A504" s="345" t="s">
        <v>244</v>
      </c>
      <c r="B504" s="345" t="s">
        <v>244</v>
      </c>
      <c r="C504" s="208">
        <v>44825.958344479164</v>
      </c>
      <c r="D504" s="208">
        <v>691.29200000000003</v>
      </c>
      <c r="E504" s="345" t="s">
        <v>245</v>
      </c>
      <c r="F504" s="345" t="s">
        <v>246</v>
      </c>
      <c r="G504" s="345" t="s">
        <v>255</v>
      </c>
      <c r="H504" s="205"/>
      <c r="J504" s="208">
        <v>676.99</v>
      </c>
      <c r="K504" s="208">
        <v>9.7200000000000006</v>
      </c>
      <c r="L504" s="208">
        <v>4.4400000000000004</v>
      </c>
      <c r="M504" s="208">
        <v>1.49</v>
      </c>
      <c r="N504" s="194">
        <f t="shared" si="22"/>
        <v>692.6400000000001</v>
      </c>
      <c r="O504" s="193">
        <f t="shared" si="23"/>
        <v>-1.34800000000007</v>
      </c>
      <c r="Q504" s="206"/>
      <c r="R504" s="208">
        <v>12.82</v>
      </c>
      <c r="S504" s="208">
        <v>0.18</v>
      </c>
      <c r="T504" s="208">
        <v>0.12</v>
      </c>
      <c r="U504" s="208">
        <v>0.04</v>
      </c>
      <c r="V504" s="194">
        <f t="shared" si="21"/>
        <v>13.159999999999998</v>
      </c>
    </row>
    <row r="505" spans="1:22" x14ac:dyDescent="0.2">
      <c r="A505" s="345" t="s">
        <v>244</v>
      </c>
      <c r="B505" s="345" t="s">
        <v>244</v>
      </c>
      <c r="C505" s="208">
        <v>44826.000011145836</v>
      </c>
      <c r="D505" s="208">
        <v>639.13199999999995</v>
      </c>
      <c r="E505" s="345" t="s">
        <v>245</v>
      </c>
      <c r="F505" s="345" t="s">
        <v>246</v>
      </c>
      <c r="G505" s="345" t="s">
        <v>255</v>
      </c>
      <c r="H505" s="205"/>
      <c r="J505" s="208">
        <v>626.03</v>
      </c>
      <c r="K505" s="208">
        <v>8.44</v>
      </c>
      <c r="L505" s="208">
        <v>4.12</v>
      </c>
      <c r="M505" s="208">
        <v>1.48</v>
      </c>
      <c r="N505" s="194">
        <f t="shared" si="22"/>
        <v>640.07000000000005</v>
      </c>
      <c r="O505" s="193">
        <f t="shared" si="23"/>
        <v>-0.93800000000010186</v>
      </c>
      <c r="Q505" s="206"/>
      <c r="R505" s="208">
        <v>11.62</v>
      </c>
      <c r="S505" s="208">
        <v>0.16</v>
      </c>
      <c r="T505" s="208">
        <v>0.12</v>
      </c>
      <c r="U505" s="208">
        <v>0.04</v>
      </c>
      <c r="V505" s="194">
        <f t="shared" si="21"/>
        <v>11.939999999999998</v>
      </c>
    </row>
    <row r="506" spans="1:22" x14ac:dyDescent="0.2">
      <c r="A506" s="345" t="s">
        <v>244</v>
      </c>
      <c r="B506" s="345" t="s">
        <v>244</v>
      </c>
      <c r="C506" s="208">
        <v>44826.0416778125</v>
      </c>
      <c r="D506" s="208">
        <v>593.80999999999995</v>
      </c>
      <c r="E506" s="345" t="s">
        <v>245</v>
      </c>
      <c r="F506" s="345" t="s">
        <v>246</v>
      </c>
      <c r="G506" s="345" t="s">
        <v>255</v>
      </c>
      <c r="H506" s="205"/>
      <c r="J506" s="208">
        <v>582.85</v>
      </c>
      <c r="K506" s="208">
        <v>8.0399999999999991</v>
      </c>
      <c r="L506" s="208">
        <v>3.31</v>
      </c>
      <c r="M506" s="208">
        <v>1.49</v>
      </c>
      <c r="N506" s="194">
        <f t="shared" si="22"/>
        <v>595.68999999999994</v>
      </c>
      <c r="O506" s="193">
        <f t="shared" si="23"/>
        <v>-1.8799999999999955</v>
      </c>
      <c r="Q506" s="206"/>
      <c r="R506" s="208">
        <v>11.15</v>
      </c>
      <c r="S506" s="208">
        <v>0.15</v>
      </c>
      <c r="T506" s="208">
        <v>0.1</v>
      </c>
      <c r="U506" s="208">
        <v>0.04</v>
      </c>
      <c r="V506" s="194">
        <f t="shared" si="21"/>
        <v>11.44</v>
      </c>
    </row>
    <row r="507" spans="1:22" x14ac:dyDescent="0.2">
      <c r="A507" s="345" t="s">
        <v>244</v>
      </c>
      <c r="B507" s="345" t="s">
        <v>244</v>
      </c>
      <c r="C507" s="208">
        <v>44826.083344479164</v>
      </c>
      <c r="D507" s="208">
        <v>576.87300000000005</v>
      </c>
      <c r="E507" s="345" t="s">
        <v>245</v>
      </c>
      <c r="F507" s="345" t="s">
        <v>246</v>
      </c>
      <c r="G507" s="345" t="s">
        <v>255</v>
      </c>
      <c r="H507" s="205"/>
      <c r="J507" s="208">
        <v>564.99</v>
      </c>
      <c r="K507" s="208">
        <v>7.6</v>
      </c>
      <c r="L507" s="208">
        <v>4.46</v>
      </c>
      <c r="M507" s="208">
        <v>1.46</v>
      </c>
      <c r="N507" s="194">
        <f t="shared" si="22"/>
        <v>578.5100000000001</v>
      </c>
      <c r="O507" s="193">
        <f t="shared" si="23"/>
        <v>-1.6370000000000573</v>
      </c>
      <c r="Q507" s="206"/>
      <c r="R507" s="208">
        <v>10.64</v>
      </c>
      <c r="S507" s="208">
        <v>0.14000000000000001</v>
      </c>
      <c r="T507" s="208">
        <v>0.13</v>
      </c>
      <c r="U507" s="208">
        <v>0.04</v>
      </c>
      <c r="V507" s="194">
        <f t="shared" si="21"/>
        <v>10.950000000000001</v>
      </c>
    </row>
    <row r="508" spans="1:22" x14ac:dyDescent="0.2">
      <c r="A508" s="345" t="s">
        <v>244</v>
      </c>
      <c r="B508" s="345" t="s">
        <v>244</v>
      </c>
      <c r="C508" s="208">
        <v>44826.125011145836</v>
      </c>
      <c r="D508" s="208">
        <v>568.08900000000006</v>
      </c>
      <c r="E508" s="345" t="s">
        <v>245</v>
      </c>
      <c r="F508" s="345" t="s">
        <v>246</v>
      </c>
      <c r="G508" s="345" t="s">
        <v>255</v>
      </c>
      <c r="H508" s="205"/>
      <c r="J508" s="208">
        <v>544.82000000000005</v>
      </c>
      <c r="K508" s="208">
        <v>7.16</v>
      </c>
      <c r="L508" s="208">
        <v>16.670000000000002</v>
      </c>
      <c r="M508" s="208">
        <v>1.5</v>
      </c>
      <c r="N508" s="194">
        <f t="shared" si="22"/>
        <v>570.15</v>
      </c>
      <c r="O508" s="193">
        <f t="shared" si="23"/>
        <v>-2.0609999999999218</v>
      </c>
      <c r="Q508" s="206"/>
      <c r="R508" s="208">
        <v>10.56</v>
      </c>
      <c r="S508" s="208">
        <v>0.14000000000000001</v>
      </c>
      <c r="T508" s="208">
        <v>0.51</v>
      </c>
      <c r="U508" s="208">
        <v>0.04</v>
      </c>
      <c r="V508" s="194">
        <f t="shared" si="21"/>
        <v>11.25</v>
      </c>
    </row>
    <row r="509" spans="1:22" x14ac:dyDescent="0.2">
      <c r="A509" s="345" t="s">
        <v>244</v>
      </c>
      <c r="B509" s="345" t="s">
        <v>244</v>
      </c>
      <c r="C509" s="208">
        <v>44826.1666778125</v>
      </c>
      <c r="D509" s="208">
        <v>558.85900000000004</v>
      </c>
      <c r="E509" s="345" t="s">
        <v>245</v>
      </c>
      <c r="F509" s="345" t="s">
        <v>246</v>
      </c>
      <c r="G509" s="345" t="s">
        <v>255</v>
      </c>
      <c r="H509" s="205"/>
      <c r="J509" s="208">
        <v>534.67999999999995</v>
      </c>
      <c r="K509" s="208">
        <v>7.01</v>
      </c>
      <c r="L509" s="208">
        <v>17.559999999999999</v>
      </c>
      <c r="M509" s="208">
        <v>1.47</v>
      </c>
      <c r="N509" s="194">
        <f t="shared" si="22"/>
        <v>560.71999999999991</v>
      </c>
      <c r="O509" s="193">
        <f t="shared" si="23"/>
        <v>-1.8609999999998763</v>
      </c>
      <c r="Q509" s="206"/>
      <c r="R509" s="208">
        <v>10.74</v>
      </c>
      <c r="S509" s="208">
        <v>0.14000000000000001</v>
      </c>
      <c r="T509" s="208">
        <v>0.56000000000000005</v>
      </c>
      <c r="U509" s="208">
        <v>0.04</v>
      </c>
      <c r="V509" s="194">
        <f t="shared" si="21"/>
        <v>11.48</v>
      </c>
    </row>
    <row r="510" spans="1:22" x14ac:dyDescent="0.2">
      <c r="A510" s="345" t="s">
        <v>244</v>
      </c>
      <c r="B510" s="345" t="s">
        <v>244</v>
      </c>
      <c r="C510" s="208">
        <v>44826.208344479164</v>
      </c>
      <c r="D510" s="208">
        <v>560.71299999999997</v>
      </c>
      <c r="E510" s="345" t="s">
        <v>245</v>
      </c>
      <c r="F510" s="345" t="s">
        <v>246</v>
      </c>
      <c r="G510" s="345" t="s">
        <v>255</v>
      </c>
      <c r="H510" s="205"/>
      <c r="J510" s="208">
        <v>536.23</v>
      </c>
      <c r="K510" s="208">
        <v>7.33</v>
      </c>
      <c r="L510" s="208">
        <v>17.420000000000002</v>
      </c>
      <c r="M510" s="208">
        <v>1.46</v>
      </c>
      <c r="N510" s="194">
        <f t="shared" si="22"/>
        <v>562.44000000000005</v>
      </c>
      <c r="O510" s="193">
        <f t="shared" si="23"/>
        <v>-1.7270000000000891</v>
      </c>
      <c r="Q510" s="206"/>
      <c r="R510" s="208">
        <v>10.85</v>
      </c>
      <c r="S510" s="208">
        <v>0.15</v>
      </c>
      <c r="T510" s="208">
        <v>0.56000000000000005</v>
      </c>
      <c r="U510" s="208">
        <v>0.04</v>
      </c>
      <c r="V510" s="194">
        <f t="shared" si="21"/>
        <v>11.6</v>
      </c>
    </row>
    <row r="511" spans="1:22" x14ac:dyDescent="0.2">
      <c r="A511" s="345" t="s">
        <v>244</v>
      </c>
      <c r="B511" s="345" t="s">
        <v>244</v>
      </c>
      <c r="C511" s="208">
        <v>44826.250011145836</v>
      </c>
      <c r="D511" s="208">
        <v>572.13900000000001</v>
      </c>
      <c r="E511" s="345" t="s">
        <v>245</v>
      </c>
      <c r="F511" s="345" t="s">
        <v>246</v>
      </c>
      <c r="G511" s="345" t="s">
        <v>255</v>
      </c>
      <c r="H511" s="205"/>
      <c r="J511" s="208">
        <v>547.15</v>
      </c>
      <c r="K511" s="208">
        <v>7.59</v>
      </c>
      <c r="L511" s="208">
        <v>17.420000000000002</v>
      </c>
      <c r="M511" s="208">
        <v>1.43</v>
      </c>
      <c r="N511" s="194">
        <f t="shared" si="22"/>
        <v>573.58999999999992</v>
      </c>
      <c r="O511" s="193">
        <f t="shared" si="23"/>
        <v>-1.4509999999999081</v>
      </c>
      <c r="Q511" s="206"/>
      <c r="R511" s="208">
        <v>10.65</v>
      </c>
      <c r="S511" s="208">
        <v>0.15</v>
      </c>
      <c r="T511" s="208">
        <v>0.53</v>
      </c>
      <c r="U511" s="208">
        <v>0.04</v>
      </c>
      <c r="V511" s="194">
        <f t="shared" si="21"/>
        <v>11.37</v>
      </c>
    </row>
    <row r="512" spans="1:22" x14ac:dyDescent="0.2">
      <c r="A512" s="345" t="s">
        <v>244</v>
      </c>
      <c r="B512" s="345" t="s">
        <v>244</v>
      </c>
      <c r="C512" s="208">
        <v>44826.2916778125</v>
      </c>
      <c r="D512" s="208">
        <v>599.80200000000002</v>
      </c>
      <c r="E512" s="345" t="s">
        <v>245</v>
      </c>
      <c r="F512" s="345" t="s">
        <v>246</v>
      </c>
      <c r="G512" s="345" t="s">
        <v>255</v>
      </c>
      <c r="H512" s="205"/>
      <c r="J512" s="208">
        <v>573.54999999999995</v>
      </c>
      <c r="K512" s="208">
        <v>8.5399999999999991</v>
      </c>
      <c r="L512" s="208">
        <v>17.440000000000001</v>
      </c>
      <c r="M512" s="208">
        <v>1.44</v>
      </c>
      <c r="N512" s="194">
        <f t="shared" si="22"/>
        <v>600.97</v>
      </c>
      <c r="O512" s="193">
        <f t="shared" si="23"/>
        <v>-1.1680000000000064</v>
      </c>
      <c r="Q512" s="206"/>
      <c r="R512" s="208">
        <v>11.11</v>
      </c>
      <c r="S512" s="208">
        <v>0.17</v>
      </c>
      <c r="T512" s="208">
        <v>0.52</v>
      </c>
      <c r="U512" s="208">
        <v>0.04</v>
      </c>
      <c r="V512" s="194">
        <f t="shared" si="21"/>
        <v>11.839999999999998</v>
      </c>
    </row>
    <row r="513" spans="1:22" x14ac:dyDescent="0.2">
      <c r="A513" s="345" t="s">
        <v>244</v>
      </c>
      <c r="B513" s="345" t="s">
        <v>244</v>
      </c>
      <c r="C513" s="208">
        <v>44826.333344479164</v>
      </c>
      <c r="D513" s="208">
        <v>617.24199999999996</v>
      </c>
      <c r="E513" s="345" t="s">
        <v>245</v>
      </c>
      <c r="F513" s="345" t="s">
        <v>246</v>
      </c>
      <c r="G513" s="345" t="s">
        <v>255</v>
      </c>
      <c r="H513" s="205"/>
      <c r="J513" s="208">
        <v>590.94000000000005</v>
      </c>
      <c r="K513" s="208">
        <v>8.6999999999999993</v>
      </c>
      <c r="L513" s="208">
        <v>17.420000000000002</v>
      </c>
      <c r="M513" s="208">
        <v>1.32</v>
      </c>
      <c r="N513" s="194">
        <f t="shared" si="22"/>
        <v>618.38000000000011</v>
      </c>
      <c r="O513" s="193">
        <f t="shared" si="23"/>
        <v>-1.1380000000001473</v>
      </c>
      <c r="Q513" s="206"/>
      <c r="R513" s="208">
        <v>10.94</v>
      </c>
      <c r="S513" s="208">
        <v>0.16</v>
      </c>
      <c r="T513" s="208">
        <v>0.49</v>
      </c>
      <c r="U513" s="208">
        <v>0.04</v>
      </c>
      <c r="V513" s="194">
        <f t="shared" si="21"/>
        <v>11.629999999999999</v>
      </c>
    </row>
    <row r="514" spans="1:22" x14ac:dyDescent="0.2">
      <c r="A514" s="345" t="s">
        <v>244</v>
      </c>
      <c r="B514" s="345" t="s">
        <v>244</v>
      </c>
      <c r="C514" s="208">
        <v>44826.375011145836</v>
      </c>
      <c r="D514" s="208">
        <v>612.69000000000005</v>
      </c>
      <c r="E514" s="345" t="s">
        <v>245</v>
      </c>
      <c r="F514" s="345" t="s">
        <v>246</v>
      </c>
      <c r="G514" s="345" t="s">
        <v>255</v>
      </c>
      <c r="H514" s="205"/>
      <c r="J514" s="208">
        <v>585.89</v>
      </c>
      <c r="K514" s="208">
        <v>9.02</v>
      </c>
      <c r="L514" s="208">
        <v>17.399999999999999</v>
      </c>
      <c r="M514" s="208">
        <v>1.3</v>
      </c>
      <c r="N514" s="194">
        <f t="shared" si="22"/>
        <v>613.6099999999999</v>
      </c>
      <c r="O514" s="193">
        <f t="shared" si="23"/>
        <v>-0.91999999999984539</v>
      </c>
      <c r="Q514" s="206"/>
      <c r="R514" s="208">
        <v>10.029999999999999</v>
      </c>
      <c r="S514" s="208">
        <v>0.15</v>
      </c>
      <c r="T514" s="208">
        <v>0.46</v>
      </c>
      <c r="U514" s="208">
        <v>0.03</v>
      </c>
      <c r="V514" s="194">
        <f t="shared" ref="V514:V577" si="24">SUM(R514:U514)</f>
        <v>10.67</v>
      </c>
    </row>
    <row r="515" spans="1:22" x14ac:dyDescent="0.2">
      <c r="A515" s="345" t="s">
        <v>244</v>
      </c>
      <c r="B515" s="345" t="s">
        <v>244</v>
      </c>
      <c r="C515" s="208">
        <v>44826.4166778125</v>
      </c>
      <c r="D515" s="208">
        <v>626.41499999999996</v>
      </c>
      <c r="E515" s="345" t="s">
        <v>245</v>
      </c>
      <c r="F515" s="345" t="s">
        <v>246</v>
      </c>
      <c r="G515" s="345" t="s">
        <v>255</v>
      </c>
      <c r="H515" s="205"/>
      <c r="J515" s="208">
        <v>599.03</v>
      </c>
      <c r="K515" s="208">
        <v>8.6199999999999992</v>
      </c>
      <c r="L515" s="208">
        <v>17.489999999999998</v>
      </c>
      <c r="M515" s="208">
        <v>1.39</v>
      </c>
      <c r="N515" s="194">
        <f t="shared" ref="N515:N578" si="25">SUM(J515:M515)</f>
        <v>626.53</v>
      </c>
      <c r="O515" s="193">
        <f t="shared" ref="O515:O578" si="26">D515-N515</f>
        <v>-0.11500000000000909</v>
      </c>
      <c r="Q515" s="206"/>
      <c r="R515" s="208">
        <v>10.65</v>
      </c>
      <c r="S515" s="208">
        <v>0.15</v>
      </c>
      <c r="T515" s="208">
        <v>0.47</v>
      </c>
      <c r="U515" s="208">
        <v>0.04</v>
      </c>
      <c r="V515" s="194">
        <f t="shared" si="24"/>
        <v>11.31</v>
      </c>
    </row>
    <row r="516" spans="1:22" x14ac:dyDescent="0.2">
      <c r="A516" s="345" t="s">
        <v>244</v>
      </c>
      <c r="B516" s="345" t="s">
        <v>244</v>
      </c>
      <c r="C516" s="208">
        <v>44826.458344479164</v>
      </c>
      <c r="D516" s="208">
        <v>639.06500000000005</v>
      </c>
      <c r="E516" s="345" t="s">
        <v>245</v>
      </c>
      <c r="F516" s="345" t="s">
        <v>246</v>
      </c>
      <c r="G516" s="345" t="s">
        <v>255</v>
      </c>
      <c r="H516" s="205"/>
      <c r="J516" s="208">
        <v>608.95000000000005</v>
      </c>
      <c r="K516" s="208">
        <v>9.1</v>
      </c>
      <c r="L516" s="208">
        <v>18.5</v>
      </c>
      <c r="M516" s="208">
        <v>1.89</v>
      </c>
      <c r="N516" s="194">
        <f t="shared" si="25"/>
        <v>638.44000000000005</v>
      </c>
      <c r="O516" s="193">
        <f t="shared" si="26"/>
        <v>0.625</v>
      </c>
      <c r="Q516" s="206"/>
      <c r="R516" s="208">
        <v>11.92</v>
      </c>
      <c r="S516" s="208">
        <v>0.18</v>
      </c>
      <c r="T516" s="208">
        <v>0.55000000000000004</v>
      </c>
      <c r="U516" s="208">
        <v>0.05</v>
      </c>
      <c r="V516" s="194">
        <f t="shared" si="24"/>
        <v>12.700000000000001</v>
      </c>
    </row>
    <row r="517" spans="1:22" x14ac:dyDescent="0.2">
      <c r="A517" s="345" t="s">
        <v>244</v>
      </c>
      <c r="B517" s="345" t="s">
        <v>244</v>
      </c>
      <c r="C517" s="208">
        <v>44826.500011145836</v>
      </c>
      <c r="D517" s="208">
        <v>649.10500000000002</v>
      </c>
      <c r="E517" s="345" t="s">
        <v>245</v>
      </c>
      <c r="F517" s="345" t="s">
        <v>246</v>
      </c>
      <c r="G517" s="345" t="s">
        <v>255</v>
      </c>
      <c r="H517" s="205"/>
      <c r="J517" s="208">
        <v>619.14</v>
      </c>
      <c r="K517" s="208">
        <v>9.44</v>
      </c>
      <c r="L517" s="208">
        <v>17.55</v>
      </c>
      <c r="M517" s="208">
        <v>1.4</v>
      </c>
      <c r="N517" s="194">
        <f t="shared" si="25"/>
        <v>647.53</v>
      </c>
      <c r="O517" s="193">
        <f t="shared" si="26"/>
        <v>1.5750000000000455</v>
      </c>
      <c r="Q517" s="206"/>
      <c r="R517" s="208">
        <v>13.18</v>
      </c>
      <c r="S517" s="208">
        <v>0.2</v>
      </c>
      <c r="T517" s="208">
        <v>0.56999999999999995</v>
      </c>
      <c r="U517" s="208">
        <v>0.04</v>
      </c>
      <c r="V517" s="194">
        <f t="shared" si="24"/>
        <v>13.989999999999998</v>
      </c>
    </row>
    <row r="518" spans="1:22" x14ac:dyDescent="0.2">
      <c r="A518" s="345" t="s">
        <v>244</v>
      </c>
      <c r="B518" s="345" t="s">
        <v>244</v>
      </c>
      <c r="C518" s="208">
        <v>44826.5416778125</v>
      </c>
      <c r="D518" s="208">
        <v>657.221</v>
      </c>
      <c r="E518" s="345" t="s">
        <v>245</v>
      </c>
      <c r="F518" s="345" t="s">
        <v>246</v>
      </c>
      <c r="G518" s="345" t="s">
        <v>255</v>
      </c>
      <c r="H518" s="205"/>
      <c r="J518" s="208">
        <v>627.08000000000004</v>
      </c>
      <c r="K518" s="208">
        <v>9.19</v>
      </c>
      <c r="L518" s="208">
        <v>17.559999999999999</v>
      </c>
      <c r="M518" s="208">
        <v>1.41</v>
      </c>
      <c r="N518" s="194">
        <f t="shared" si="25"/>
        <v>655.24</v>
      </c>
      <c r="O518" s="193">
        <f t="shared" si="26"/>
        <v>1.9809999999999945</v>
      </c>
      <c r="Q518" s="206"/>
      <c r="R518" s="208">
        <v>13.3</v>
      </c>
      <c r="S518" s="208">
        <v>0.2</v>
      </c>
      <c r="T518" s="208">
        <v>0.56000000000000005</v>
      </c>
      <c r="U518" s="208">
        <v>0.04</v>
      </c>
      <c r="V518" s="194">
        <f t="shared" si="24"/>
        <v>14.1</v>
      </c>
    </row>
    <row r="519" spans="1:22" x14ac:dyDescent="0.2">
      <c r="A519" s="345" t="s">
        <v>244</v>
      </c>
      <c r="B519" s="345" t="s">
        <v>244</v>
      </c>
      <c r="C519" s="208">
        <v>44826.583344479164</v>
      </c>
      <c r="D519" s="208">
        <v>672.54200000000003</v>
      </c>
      <c r="E519" s="345" t="s">
        <v>245</v>
      </c>
      <c r="F519" s="345" t="s">
        <v>246</v>
      </c>
      <c r="G519" s="345" t="s">
        <v>255</v>
      </c>
      <c r="H519" s="205"/>
      <c r="I519" s="180"/>
      <c r="J519" s="208">
        <v>641.57000000000005</v>
      </c>
      <c r="K519" s="208">
        <v>9.17</v>
      </c>
      <c r="L519" s="208">
        <v>17.61</v>
      </c>
      <c r="M519" s="208">
        <v>1.4</v>
      </c>
      <c r="N519" s="194">
        <f t="shared" si="25"/>
        <v>669.75</v>
      </c>
      <c r="O519" s="193">
        <f t="shared" si="26"/>
        <v>2.79200000000003</v>
      </c>
      <c r="Q519" s="206"/>
      <c r="R519" s="208">
        <v>12.89</v>
      </c>
      <c r="S519" s="208">
        <v>0.18</v>
      </c>
      <c r="T519" s="208">
        <v>0.53</v>
      </c>
      <c r="U519" s="208">
        <v>0.04</v>
      </c>
      <c r="V519" s="194">
        <f t="shared" si="24"/>
        <v>13.639999999999999</v>
      </c>
    </row>
    <row r="520" spans="1:22" x14ac:dyDescent="0.2">
      <c r="A520" s="345" t="s">
        <v>244</v>
      </c>
      <c r="B520" s="345" t="s">
        <v>244</v>
      </c>
      <c r="C520" s="208">
        <v>44826.625011145836</v>
      </c>
      <c r="D520" s="208">
        <v>687.31799999999998</v>
      </c>
      <c r="E520" s="345" t="s">
        <v>245</v>
      </c>
      <c r="F520" s="345" t="s">
        <v>246</v>
      </c>
      <c r="G520" s="345" t="s">
        <v>255</v>
      </c>
      <c r="H520" s="205"/>
      <c r="I520" s="180"/>
      <c r="J520" s="208">
        <v>656.42</v>
      </c>
      <c r="K520" s="208">
        <v>9.19</v>
      </c>
      <c r="L520" s="208">
        <v>17.5</v>
      </c>
      <c r="M520" s="208">
        <v>1.42</v>
      </c>
      <c r="N520" s="194">
        <f t="shared" si="25"/>
        <v>684.53</v>
      </c>
      <c r="O520" s="193">
        <f t="shared" si="26"/>
        <v>2.7880000000000109</v>
      </c>
      <c r="Q520" s="206"/>
      <c r="R520" s="208">
        <v>13.21</v>
      </c>
      <c r="S520" s="208">
        <v>0.18</v>
      </c>
      <c r="T520" s="208">
        <v>0.54</v>
      </c>
      <c r="U520" s="208">
        <v>0.04</v>
      </c>
      <c r="V520" s="194">
        <f t="shared" si="24"/>
        <v>13.969999999999999</v>
      </c>
    </row>
    <row r="521" spans="1:22" x14ac:dyDescent="0.2">
      <c r="A521" s="345" t="s">
        <v>244</v>
      </c>
      <c r="B521" s="345" t="s">
        <v>244</v>
      </c>
      <c r="C521" s="208">
        <v>44826.6666778125</v>
      </c>
      <c r="D521" s="208">
        <v>701.61500000000001</v>
      </c>
      <c r="E521" s="345" t="s">
        <v>245</v>
      </c>
      <c r="F521" s="345" t="s">
        <v>246</v>
      </c>
      <c r="G521" s="345" t="s">
        <v>255</v>
      </c>
      <c r="H521" s="205"/>
      <c r="I521" s="180"/>
      <c r="J521" s="208">
        <v>670.27</v>
      </c>
      <c r="K521" s="208">
        <v>8.93</v>
      </c>
      <c r="L521" s="208">
        <v>17.5</v>
      </c>
      <c r="M521" s="208">
        <v>1.36</v>
      </c>
      <c r="N521" s="194">
        <f t="shared" si="25"/>
        <v>698.06</v>
      </c>
      <c r="O521" s="193">
        <f t="shared" si="26"/>
        <v>3.5550000000000637</v>
      </c>
      <c r="Q521" s="206"/>
      <c r="R521" s="208">
        <v>13.91</v>
      </c>
      <c r="S521" s="208">
        <v>0.18</v>
      </c>
      <c r="T521" s="208">
        <v>0.56000000000000005</v>
      </c>
      <c r="U521" s="208">
        <v>0.04</v>
      </c>
      <c r="V521" s="194">
        <f t="shared" si="24"/>
        <v>14.69</v>
      </c>
    </row>
    <row r="522" spans="1:22" x14ac:dyDescent="0.2">
      <c r="A522" s="345" t="s">
        <v>244</v>
      </c>
      <c r="B522" s="345" t="s">
        <v>244</v>
      </c>
      <c r="C522" s="208">
        <v>44826.708344479164</v>
      </c>
      <c r="D522" s="208">
        <v>699.11599999999999</v>
      </c>
      <c r="E522" s="345" t="s">
        <v>245</v>
      </c>
      <c r="F522" s="345" t="s">
        <v>246</v>
      </c>
      <c r="G522" s="345" t="s">
        <v>255</v>
      </c>
      <c r="H522" s="205"/>
      <c r="I522" s="180"/>
      <c r="J522" s="208">
        <v>667.78</v>
      </c>
      <c r="K522" s="208">
        <v>8.93</v>
      </c>
      <c r="L522" s="208">
        <v>17.46</v>
      </c>
      <c r="M522" s="208">
        <v>1.36</v>
      </c>
      <c r="N522" s="194">
        <f t="shared" si="25"/>
        <v>695.53</v>
      </c>
      <c r="O522" s="193">
        <f t="shared" si="26"/>
        <v>3.5860000000000127</v>
      </c>
      <c r="Q522" s="206"/>
      <c r="R522" s="208">
        <v>13.5</v>
      </c>
      <c r="S522" s="208">
        <v>0.18</v>
      </c>
      <c r="T522" s="208">
        <v>0.55000000000000004</v>
      </c>
      <c r="U522" s="208">
        <v>0.04</v>
      </c>
      <c r="V522" s="194">
        <f t="shared" si="24"/>
        <v>14.27</v>
      </c>
    </row>
    <row r="523" spans="1:22" x14ac:dyDescent="0.2">
      <c r="A523" s="345" t="s">
        <v>244</v>
      </c>
      <c r="B523" s="345" t="s">
        <v>244</v>
      </c>
      <c r="C523" s="208">
        <v>44826.750011145836</v>
      </c>
      <c r="D523" s="208">
        <v>675.9</v>
      </c>
      <c r="E523" s="345" t="s">
        <v>245</v>
      </c>
      <c r="F523" s="345" t="s">
        <v>246</v>
      </c>
      <c r="G523" s="345" t="s">
        <v>255</v>
      </c>
      <c r="H523" s="205"/>
      <c r="I523" s="180"/>
      <c r="J523" s="208">
        <v>649.91999999999996</v>
      </c>
      <c r="K523" s="208">
        <v>8.9</v>
      </c>
      <c r="L523" s="208">
        <v>12.95</v>
      </c>
      <c r="M523" s="208">
        <v>1.35</v>
      </c>
      <c r="N523" s="194">
        <f t="shared" si="25"/>
        <v>673.12</v>
      </c>
      <c r="O523" s="193">
        <f t="shared" si="26"/>
        <v>2.7799999999999727</v>
      </c>
      <c r="Q523" s="206"/>
      <c r="R523" s="208">
        <v>12.73</v>
      </c>
      <c r="S523" s="208">
        <v>0.17</v>
      </c>
      <c r="T523" s="208">
        <v>0.39</v>
      </c>
      <c r="U523" s="208">
        <v>0.04</v>
      </c>
      <c r="V523" s="194">
        <f t="shared" si="24"/>
        <v>13.33</v>
      </c>
    </row>
    <row r="524" spans="1:22" x14ac:dyDescent="0.2">
      <c r="A524" s="345" t="s">
        <v>244</v>
      </c>
      <c r="B524" s="345" t="s">
        <v>244</v>
      </c>
      <c r="C524" s="208">
        <v>44826.7916778125</v>
      </c>
      <c r="D524" s="208">
        <v>645.01300000000003</v>
      </c>
      <c r="E524" s="345" t="s">
        <v>245</v>
      </c>
      <c r="F524" s="345" t="s">
        <v>246</v>
      </c>
      <c r="G524" s="345" t="s">
        <v>255</v>
      </c>
      <c r="H524" s="205"/>
      <c r="I524" s="180"/>
      <c r="J524" s="208">
        <v>622.74</v>
      </c>
      <c r="K524" s="208">
        <v>8.6300000000000008</v>
      </c>
      <c r="L524" s="208">
        <v>9.31</v>
      </c>
      <c r="M524" s="208">
        <v>1.35</v>
      </c>
      <c r="N524" s="194">
        <f t="shared" si="25"/>
        <v>642.03</v>
      </c>
      <c r="O524" s="193">
        <f t="shared" si="26"/>
        <v>2.9830000000000609</v>
      </c>
      <c r="Q524" s="206"/>
      <c r="R524" s="208">
        <v>11.72</v>
      </c>
      <c r="S524" s="208">
        <v>0.16</v>
      </c>
      <c r="T524" s="208">
        <v>0.26</v>
      </c>
      <c r="U524" s="208">
        <v>0.04</v>
      </c>
      <c r="V524" s="194">
        <f t="shared" si="24"/>
        <v>12.18</v>
      </c>
    </row>
    <row r="525" spans="1:22" x14ac:dyDescent="0.2">
      <c r="A525" s="345" t="s">
        <v>244</v>
      </c>
      <c r="B525" s="345" t="s">
        <v>244</v>
      </c>
      <c r="C525" s="208">
        <v>44826.833344479164</v>
      </c>
      <c r="D525" s="208">
        <v>636.59400000000005</v>
      </c>
      <c r="E525" s="345" t="s">
        <v>245</v>
      </c>
      <c r="F525" s="345" t="s">
        <v>246</v>
      </c>
      <c r="G525" s="345" t="s">
        <v>255</v>
      </c>
      <c r="H525" s="205"/>
      <c r="J525" s="208">
        <v>615.51</v>
      </c>
      <c r="K525" s="208">
        <v>8.6199999999999992</v>
      </c>
      <c r="L525" s="208">
        <v>8.6999999999999993</v>
      </c>
      <c r="M525" s="208">
        <v>1.36</v>
      </c>
      <c r="N525" s="194">
        <f t="shared" si="25"/>
        <v>634.19000000000005</v>
      </c>
      <c r="O525" s="193">
        <f t="shared" si="26"/>
        <v>2.4039999999999964</v>
      </c>
      <c r="Q525" s="206"/>
      <c r="R525" s="208">
        <v>10.85</v>
      </c>
      <c r="S525" s="208">
        <v>0.15</v>
      </c>
      <c r="T525" s="208">
        <v>0.23</v>
      </c>
      <c r="U525" s="208">
        <v>0.03</v>
      </c>
      <c r="V525" s="194">
        <f t="shared" si="24"/>
        <v>11.26</v>
      </c>
    </row>
    <row r="526" spans="1:22" x14ac:dyDescent="0.2">
      <c r="A526" s="345" t="s">
        <v>244</v>
      </c>
      <c r="B526" s="345" t="s">
        <v>244</v>
      </c>
      <c r="C526" s="208">
        <v>44826.875011145836</v>
      </c>
      <c r="D526" s="208">
        <v>627.255</v>
      </c>
      <c r="E526" s="345" t="s">
        <v>245</v>
      </c>
      <c r="F526" s="345" t="s">
        <v>246</v>
      </c>
      <c r="G526" s="345" t="s">
        <v>255</v>
      </c>
      <c r="H526" s="205"/>
      <c r="J526" s="208">
        <v>607.47</v>
      </c>
      <c r="K526" s="208">
        <v>8.39</v>
      </c>
      <c r="L526" s="208">
        <v>8.39</v>
      </c>
      <c r="M526" s="208">
        <v>1.39</v>
      </c>
      <c r="N526" s="194">
        <f t="shared" si="25"/>
        <v>625.64</v>
      </c>
      <c r="O526" s="193">
        <f t="shared" si="26"/>
        <v>1.6150000000000091</v>
      </c>
      <c r="Q526" s="206"/>
      <c r="R526" s="208">
        <v>10.36</v>
      </c>
      <c r="S526" s="208">
        <v>0.14000000000000001</v>
      </c>
      <c r="T526" s="208">
        <v>0.21</v>
      </c>
      <c r="U526" s="208">
        <v>0.03</v>
      </c>
      <c r="V526" s="194">
        <f t="shared" si="24"/>
        <v>10.74</v>
      </c>
    </row>
    <row r="527" spans="1:22" x14ac:dyDescent="0.2">
      <c r="A527" s="345" t="s">
        <v>244</v>
      </c>
      <c r="B527" s="345" t="s">
        <v>244</v>
      </c>
      <c r="C527" s="208">
        <v>44826.9166778125</v>
      </c>
      <c r="D527" s="208">
        <v>604.99400000000003</v>
      </c>
      <c r="E527" s="345" t="s">
        <v>245</v>
      </c>
      <c r="F527" s="345" t="s">
        <v>246</v>
      </c>
      <c r="G527" s="345" t="s">
        <v>255</v>
      </c>
      <c r="H527" s="205"/>
      <c r="J527" s="208">
        <v>586.04</v>
      </c>
      <c r="K527" s="208">
        <v>7.76</v>
      </c>
      <c r="L527" s="208">
        <v>8.43</v>
      </c>
      <c r="M527" s="208">
        <v>1.43</v>
      </c>
      <c r="N527" s="194">
        <f t="shared" si="25"/>
        <v>603.65999999999985</v>
      </c>
      <c r="O527" s="193">
        <f t="shared" si="26"/>
        <v>1.3340000000001737</v>
      </c>
      <c r="Q527" s="206"/>
      <c r="R527" s="208">
        <v>9.9499999999999993</v>
      </c>
      <c r="S527" s="208">
        <v>0.13</v>
      </c>
      <c r="T527" s="208">
        <v>0.22</v>
      </c>
      <c r="U527" s="208">
        <v>0.04</v>
      </c>
      <c r="V527" s="194">
        <f t="shared" si="24"/>
        <v>10.34</v>
      </c>
    </row>
    <row r="528" spans="1:22" x14ac:dyDescent="0.2">
      <c r="A528" s="345" t="s">
        <v>244</v>
      </c>
      <c r="B528" s="345" t="s">
        <v>244</v>
      </c>
      <c r="C528" s="208">
        <v>44826.958344479164</v>
      </c>
      <c r="D528" s="208">
        <v>573.70799999999997</v>
      </c>
      <c r="E528" s="345" t="s">
        <v>245</v>
      </c>
      <c r="F528" s="345" t="s">
        <v>246</v>
      </c>
      <c r="G528" s="345" t="s">
        <v>255</v>
      </c>
      <c r="H528" s="205"/>
      <c r="J528" s="208">
        <v>556.09</v>
      </c>
      <c r="K528" s="208">
        <v>7.2</v>
      </c>
      <c r="L528" s="208">
        <v>8.32</v>
      </c>
      <c r="M528" s="208">
        <v>1.51</v>
      </c>
      <c r="N528" s="194">
        <f t="shared" si="25"/>
        <v>573.12000000000012</v>
      </c>
      <c r="O528" s="193">
        <f t="shared" si="26"/>
        <v>0.58799999999985175</v>
      </c>
      <c r="Q528" s="206"/>
      <c r="R528" s="208">
        <v>9.68</v>
      </c>
      <c r="S528" s="208">
        <v>0.12</v>
      </c>
      <c r="T528" s="208">
        <v>0.23</v>
      </c>
      <c r="U528" s="208">
        <v>0.04</v>
      </c>
      <c r="V528" s="194">
        <f t="shared" si="24"/>
        <v>10.069999999999999</v>
      </c>
    </row>
    <row r="529" spans="1:22" x14ac:dyDescent="0.2">
      <c r="A529" s="345" t="s">
        <v>244</v>
      </c>
      <c r="B529" s="345" t="s">
        <v>244</v>
      </c>
      <c r="C529" s="208">
        <v>44827.000011145836</v>
      </c>
      <c r="D529" s="208">
        <v>537.61099999999999</v>
      </c>
      <c r="E529" s="345" t="s">
        <v>245</v>
      </c>
      <c r="F529" s="345" t="s">
        <v>246</v>
      </c>
      <c r="G529" s="345" t="s">
        <v>255</v>
      </c>
      <c r="H529" s="205"/>
      <c r="J529" s="208">
        <v>520.53</v>
      </c>
      <c r="K529" s="208">
        <v>6.82</v>
      </c>
      <c r="L529" s="208">
        <v>8.4700000000000006</v>
      </c>
      <c r="M529" s="208">
        <v>1.53</v>
      </c>
      <c r="N529" s="194">
        <f t="shared" si="25"/>
        <v>537.35</v>
      </c>
      <c r="O529" s="193">
        <f t="shared" si="26"/>
        <v>0.26099999999996726</v>
      </c>
      <c r="Q529" s="206"/>
      <c r="R529" s="208">
        <v>9.36</v>
      </c>
      <c r="S529" s="208">
        <v>0.12</v>
      </c>
      <c r="T529" s="208">
        <v>0.24</v>
      </c>
      <c r="U529" s="208">
        <v>0.04</v>
      </c>
      <c r="V529" s="194">
        <f t="shared" si="24"/>
        <v>9.759999999999998</v>
      </c>
    </row>
    <row r="530" spans="1:22" x14ac:dyDescent="0.2">
      <c r="A530" s="345" t="s">
        <v>244</v>
      </c>
      <c r="B530" s="345" t="s">
        <v>244</v>
      </c>
      <c r="C530" s="208">
        <v>44827.0416778125</v>
      </c>
      <c r="D530" s="208">
        <v>507.86399999999998</v>
      </c>
      <c r="E530" s="345" t="s">
        <v>245</v>
      </c>
      <c r="F530" s="345" t="s">
        <v>246</v>
      </c>
      <c r="G530" s="345" t="s">
        <v>255</v>
      </c>
      <c r="H530" s="205"/>
      <c r="J530" s="208">
        <v>490.79</v>
      </c>
      <c r="K530" s="208">
        <v>6.61</v>
      </c>
      <c r="L530" s="208">
        <v>8.5299999999999994</v>
      </c>
      <c r="M530" s="208">
        <v>1.49</v>
      </c>
      <c r="N530" s="194">
        <f t="shared" si="25"/>
        <v>507.42</v>
      </c>
      <c r="O530" s="193">
        <f t="shared" si="26"/>
        <v>0.44399999999995998</v>
      </c>
      <c r="Q530" s="206"/>
      <c r="R530" s="208">
        <v>8.8800000000000008</v>
      </c>
      <c r="S530" s="208">
        <v>0.12</v>
      </c>
      <c r="T530" s="208">
        <v>0.25</v>
      </c>
      <c r="U530" s="208">
        <v>0.04</v>
      </c>
      <c r="V530" s="194">
        <f t="shared" si="24"/>
        <v>9.2899999999999991</v>
      </c>
    </row>
    <row r="531" spans="1:22" x14ac:dyDescent="0.2">
      <c r="A531" s="345" t="s">
        <v>244</v>
      </c>
      <c r="B531" s="345" t="s">
        <v>244</v>
      </c>
      <c r="C531" s="208">
        <v>44827.083344479164</v>
      </c>
      <c r="D531" s="208">
        <v>490.66899999999998</v>
      </c>
      <c r="E531" s="345" t="s">
        <v>245</v>
      </c>
      <c r="F531" s="345" t="s">
        <v>246</v>
      </c>
      <c r="G531" s="345" t="s">
        <v>255</v>
      </c>
      <c r="H531" s="205"/>
      <c r="J531" s="208">
        <v>475.17</v>
      </c>
      <c r="K531" s="208">
        <v>6.28</v>
      </c>
      <c r="L531" s="208">
        <v>8.52</v>
      </c>
      <c r="M531" s="208">
        <v>1.52</v>
      </c>
      <c r="N531" s="194">
        <f t="shared" si="25"/>
        <v>491.48999999999995</v>
      </c>
      <c r="O531" s="193">
        <f t="shared" si="26"/>
        <v>-0.82099999999996953</v>
      </c>
      <c r="Q531" s="206"/>
      <c r="R531" s="208">
        <v>8.19</v>
      </c>
      <c r="S531" s="208">
        <v>0.11</v>
      </c>
      <c r="T531" s="208">
        <v>0.24</v>
      </c>
      <c r="U531" s="208">
        <v>0.04</v>
      </c>
      <c r="V531" s="194">
        <f t="shared" si="24"/>
        <v>8.5799999999999983</v>
      </c>
    </row>
    <row r="532" spans="1:22" x14ac:dyDescent="0.2">
      <c r="A532" s="345" t="s">
        <v>244</v>
      </c>
      <c r="B532" s="345" t="s">
        <v>244</v>
      </c>
      <c r="C532" s="208">
        <v>44827.125011145836</v>
      </c>
      <c r="D532" s="208">
        <v>479.90699999999998</v>
      </c>
      <c r="E532" s="345" t="s">
        <v>245</v>
      </c>
      <c r="F532" s="345" t="s">
        <v>246</v>
      </c>
      <c r="G532" s="345" t="s">
        <v>255</v>
      </c>
      <c r="H532" s="205"/>
      <c r="J532" s="208">
        <v>464.7</v>
      </c>
      <c r="K532" s="208">
        <v>6.04</v>
      </c>
      <c r="L532" s="208">
        <v>8.5</v>
      </c>
      <c r="M532" s="208">
        <v>1.55</v>
      </c>
      <c r="N532" s="194">
        <f t="shared" si="25"/>
        <v>480.79</v>
      </c>
      <c r="O532" s="193">
        <f t="shared" si="26"/>
        <v>-0.8830000000000382</v>
      </c>
      <c r="Q532" s="206"/>
      <c r="R532" s="208">
        <v>7.98</v>
      </c>
      <c r="S532" s="208">
        <v>0.1</v>
      </c>
      <c r="T532" s="208">
        <v>0.24</v>
      </c>
      <c r="U532" s="208">
        <v>0.04</v>
      </c>
      <c r="V532" s="194">
        <f t="shared" si="24"/>
        <v>8.36</v>
      </c>
    </row>
    <row r="533" spans="1:22" x14ac:dyDescent="0.2">
      <c r="A533" s="345" t="s">
        <v>244</v>
      </c>
      <c r="B533" s="345" t="s">
        <v>244</v>
      </c>
      <c r="C533" s="208">
        <v>44827.1666778125</v>
      </c>
      <c r="D533" s="208">
        <v>476.45499999999998</v>
      </c>
      <c r="E533" s="345" t="s">
        <v>245</v>
      </c>
      <c r="F533" s="345" t="s">
        <v>246</v>
      </c>
      <c r="G533" s="345" t="s">
        <v>255</v>
      </c>
      <c r="H533" s="205"/>
      <c r="J533" s="208">
        <v>461.77</v>
      </c>
      <c r="K533" s="208">
        <v>5.93</v>
      </c>
      <c r="L533" s="208">
        <v>8.52</v>
      </c>
      <c r="M533" s="208">
        <v>1.54</v>
      </c>
      <c r="N533" s="194">
        <f t="shared" si="25"/>
        <v>477.76</v>
      </c>
      <c r="O533" s="193">
        <f t="shared" si="26"/>
        <v>-1.3050000000000068</v>
      </c>
      <c r="Q533" s="206"/>
      <c r="R533" s="208">
        <v>7.7</v>
      </c>
      <c r="S533" s="208">
        <v>0.1</v>
      </c>
      <c r="T533" s="208">
        <v>0.23</v>
      </c>
      <c r="U533" s="208">
        <v>0.04</v>
      </c>
      <c r="V533" s="194">
        <f t="shared" si="24"/>
        <v>8.0699999999999985</v>
      </c>
    </row>
    <row r="534" spans="1:22" x14ac:dyDescent="0.2">
      <c r="A534" s="345" t="s">
        <v>244</v>
      </c>
      <c r="B534" s="345" t="s">
        <v>244</v>
      </c>
      <c r="C534" s="208">
        <v>44827.208344479164</v>
      </c>
      <c r="D534" s="208">
        <v>480.041</v>
      </c>
      <c r="E534" s="345" t="s">
        <v>245</v>
      </c>
      <c r="F534" s="345" t="s">
        <v>246</v>
      </c>
      <c r="G534" s="345" t="s">
        <v>255</v>
      </c>
      <c r="H534" s="205"/>
      <c r="J534" s="208">
        <v>465.47</v>
      </c>
      <c r="K534" s="208">
        <v>5.94</v>
      </c>
      <c r="L534" s="208">
        <v>8.58</v>
      </c>
      <c r="M534" s="208">
        <v>1.46</v>
      </c>
      <c r="N534" s="194">
        <f t="shared" si="25"/>
        <v>481.45</v>
      </c>
      <c r="O534" s="193">
        <f t="shared" si="26"/>
        <v>-1.4089999999999918</v>
      </c>
      <c r="Q534" s="206"/>
      <c r="R534" s="208">
        <v>7</v>
      </c>
      <c r="S534" s="208">
        <v>0.09</v>
      </c>
      <c r="T534" s="208">
        <v>0.21</v>
      </c>
      <c r="U534" s="208">
        <v>0.03</v>
      </c>
      <c r="V534" s="194">
        <f t="shared" si="24"/>
        <v>7.33</v>
      </c>
    </row>
    <row r="535" spans="1:22" x14ac:dyDescent="0.2">
      <c r="A535" s="345" t="s">
        <v>244</v>
      </c>
      <c r="B535" s="345" t="s">
        <v>244</v>
      </c>
      <c r="C535" s="208">
        <v>44827.250011145836</v>
      </c>
      <c r="D535" s="208">
        <v>496.38900000000001</v>
      </c>
      <c r="E535" s="345" t="s">
        <v>245</v>
      </c>
      <c r="F535" s="345" t="s">
        <v>246</v>
      </c>
      <c r="G535" s="345" t="s">
        <v>255</v>
      </c>
      <c r="H535" s="205"/>
      <c r="J535" s="208">
        <v>481.96</v>
      </c>
      <c r="K535" s="208">
        <v>6.21</v>
      </c>
      <c r="L535" s="208">
        <v>8.5</v>
      </c>
      <c r="M535" s="208">
        <v>1.53</v>
      </c>
      <c r="N535" s="194">
        <f t="shared" si="25"/>
        <v>498.19999999999993</v>
      </c>
      <c r="O535" s="193">
        <f t="shared" si="26"/>
        <v>-1.8109999999999218</v>
      </c>
      <c r="Q535" s="206"/>
      <c r="R535" s="208">
        <v>7.01</v>
      </c>
      <c r="S535" s="208">
        <v>0.09</v>
      </c>
      <c r="T535" s="208">
        <v>0.2</v>
      </c>
      <c r="U535" s="208">
        <v>0.03</v>
      </c>
      <c r="V535" s="194">
        <f t="shared" si="24"/>
        <v>7.33</v>
      </c>
    </row>
    <row r="536" spans="1:22" x14ac:dyDescent="0.2">
      <c r="A536" s="345" t="s">
        <v>244</v>
      </c>
      <c r="B536" s="345" t="s">
        <v>244</v>
      </c>
      <c r="C536" s="208">
        <v>44827.2916778125</v>
      </c>
      <c r="D536" s="208">
        <v>530.27499999999998</v>
      </c>
      <c r="E536" s="345" t="s">
        <v>245</v>
      </c>
      <c r="F536" s="345" t="s">
        <v>246</v>
      </c>
      <c r="G536" s="345" t="s">
        <v>255</v>
      </c>
      <c r="H536" s="205"/>
      <c r="J536" s="208">
        <v>515.19000000000005</v>
      </c>
      <c r="K536" s="208">
        <v>7.04</v>
      </c>
      <c r="L536" s="208">
        <v>8.52</v>
      </c>
      <c r="M536" s="208">
        <v>1.4</v>
      </c>
      <c r="N536" s="194">
        <f t="shared" si="25"/>
        <v>532.15</v>
      </c>
      <c r="O536" s="193">
        <f t="shared" si="26"/>
        <v>-1.875</v>
      </c>
      <c r="Q536" s="206"/>
      <c r="R536" s="208">
        <v>7.48</v>
      </c>
      <c r="S536" s="208">
        <v>0.1</v>
      </c>
      <c r="T536" s="208">
        <v>0.2</v>
      </c>
      <c r="U536" s="208">
        <v>0.03</v>
      </c>
      <c r="V536" s="194">
        <f t="shared" si="24"/>
        <v>7.8100000000000005</v>
      </c>
    </row>
    <row r="537" spans="1:22" x14ac:dyDescent="0.2">
      <c r="A537" s="345" t="s">
        <v>244</v>
      </c>
      <c r="B537" s="345" t="s">
        <v>244</v>
      </c>
      <c r="C537" s="208">
        <v>44827.333344479164</v>
      </c>
      <c r="D537" s="208">
        <v>556.27800000000002</v>
      </c>
      <c r="E537" s="345" t="s">
        <v>245</v>
      </c>
      <c r="F537" s="345" t="s">
        <v>246</v>
      </c>
      <c r="G537" s="345" t="s">
        <v>255</v>
      </c>
      <c r="H537" s="205"/>
      <c r="J537" s="208">
        <v>541.25</v>
      </c>
      <c r="K537" s="208">
        <v>7.51</v>
      </c>
      <c r="L537" s="208">
        <v>8.56</v>
      </c>
      <c r="M537" s="208">
        <v>1.4</v>
      </c>
      <c r="N537" s="194">
        <f t="shared" si="25"/>
        <v>558.71999999999991</v>
      </c>
      <c r="O537" s="193">
        <f t="shared" si="26"/>
        <v>-2.4419999999998936</v>
      </c>
      <c r="Q537" s="206"/>
      <c r="R537" s="208">
        <v>7.4</v>
      </c>
      <c r="S537" s="208">
        <v>0.1</v>
      </c>
      <c r="T537" s="208">
        <v>0.18</v>
      </c>
      <c r="U537" s="208">
        <v>0.03</v>
      </c>
      <c r="V537" s="194">
        <f t="shared" si="24"/>
        <v>7.71</v>
      </c>
    </row>
    <row r="538" spans="1:22" x14ac:dyDescent="0.2">
      <c r="A538" s="345" t="s">
        <v>244</v>
      </c>
      <c r="B538" s="345" t="s">
        <v>244</v>
      </c>
      <c r="C538" s="208">
        <v>44827.375011145836</v>
      </c>
      <c r="D538" s="208">
        <v>562.76099999999997</v>
      </c>
      <c r="E538" s="345" t="s">
        <v>245</v>
      </c>
      <c r="F538" s="345" t="s">
        <v>246</v>
      </c>
      <c r="G538" s="345" t="s">
        <v>255</v>
      </c>
      <c r="H538" s="205"/>
      <c r="J538" s="208">
        <v>546.79</v>
      </c>
      <c r="K538" s="208">
        <v>7.69</v>
      </c>
      <c r="L538" s="208">
        <v>8.5399999999999991</v>
      </c>
      <c r="M538" s="208">
        <v>1.42</v>
      </c>
      <c r="N538" s="194">
        <f t="shared" si="25"/>
        <v>564.43999999999994</v>
      </c>
      <c r="O538" s="193">
        <f t="shared" si="26"/>
        <v>-1.6789999999999736</v>
      </c>
      <c r="Q538" s="206"/>
      <c r="R538" s="208">
        <v>6.9</v>
      </c>
      <c r="S538" s="208">
        <v>0.1</v>
      </c>
      <c r="T538" s="208">
        <v>0.17</v>
      </c>
      <c r="U538" s="208">
        <v>0.03</v>
      </c>
      <c r="V538" s="194">
        <f t="shared" si="24"/>
        <v>7.2</v>
      </c>
    </row>
    <row r="539" spans="1:22" x14ac:dyDescent="0.2">
      <c r="A539" s="345" t="s">
        <v>244</v>
      </c>
      <c r="B539" s="345" t="s">
        <v>244</v>
      </c>
      <c r="C539" s="208">
        <v>44827.4166778125</v>
      </c>
      <c r="D539" s="208">
        <v>566.32600000000002</v>
      </c>
      <c r="E539" s="345" t="s">
        <v>245</v>
      </c>
      <c r="F539" s="345" t="s">
        <v>246</v>
      </c>
      <c r="G539" s="345" t="s">
        <v>255</v>
      </c>
      <c r="H539" s="205"/>
      <c r="J539" s="208">
        <v>549.5</v>
      </c>
      <c r="K539" s="208">
        <v>7.82</v>
      </c>
      <c r="L539" s="208">
        <v>8.49</v>
      </c>
      <c r="M539" s="208">
        <v>1.44</v>
      </c>
      <c r="N539" s="194">
        <f t="shared" si="25"/>
        <v>567.25000000000011</v>
      </c>
      <c r="O539" s="193">
        <f t="shared" si="26"/>
        <v>-0.92400000000009186</v>
      </c>
      <c r="Q539" s="206"/>
      <c r="R539" s="208">
        <v>6.89</v>
      </c>
      <c r="S539" s="208">
        <v>0.1</v>
      </c>
      <c r="T539" s="208">
        <v>0.16</v>
      </c>
      <c r="U539" s="208">
        <v>0.03</v>
      </c>
      <c r="V539" s="194">
        <f t="shared" si="24"/>
        <v>7.18</v>
      </c>
    </row>
    <row r="540" spans="1:22" x14ac:dyDescent="0.2">
      <c r="A540" s="345" t="s">
        <v>244</v>
      </c>
      <c r="B540" s="345" t="s">
        <v>244</v>
      </c>
      <c r="C540" s="208">
        <v>44827.458344479164</v>
      </c>
      <c r="D540" s="208">
        <v>571.32500000000005</v>
      </c>
      <c r="E540" s="345" t="s">
        <v>245</v>
      </c>
      <c r="F540" s="345" t="s">
        <v>246</v>
      </c>
      <c r="G540" s="345" t="s">
        <v>255</v>
      </c>
      <c r="H540" s="205"/>
      <c r="J540" s="208">
        <v>554.04</v>
      </c>
      <c r="K540" s="208">
        <v>7.97</v>
      </c>
      <c r="L540" s="208">
        <v>8.49</v>
      </c>
      <c r="M540" s="208">
        <v>1.41</v>
      </c>
      <c r="N540" s="194">
        <f t="shared" si="25"/>
        <v>571.91</v>
      </c>
      <c r="O540" s="193">
        <f t="shared" si="26"/>
        <v>-0.58499999999992269</v>
      </c>
      <c r="Q540" s="206"/>
      <c r="R540" s="208">
        <v>7</v>
      </c>
      <c r="S540" s="208">
        <v>0.1</v>
      </c>
      <c r="T540" s="208">
        <v>0.17</v>
      </c>
      <c r="U540" s="208">
        <v>0.03</v>
      </c>
      <c r="V540" s="194">
        <f t="shared" si="24"/>
        <v>7.3</v>
      </c>
    </row>
    <row r="541" spans="1:22" x14ac:dyDescent="0.2">
      <c r="A541" s="345" t="s">
        <v>244</v>
      </c>
      <c r="B541" s="345" t="s">
        <v>244</v>
      </c>
      <c r="C541" s="208">
        <v>44827.500011145836</v>
      </c>
      <c r="D541" s="208">
        <v>574.77</v>
      </c>
      <c r="E541" s="345" t="s">
        <v>245</v>
      </c>
      <c r="F541" s="345" t="s">
        <v>246</v>
      </c>
      <c r="G541" s="345" t="s">
        <v>255</v>
      </c>
      <c r="H541" s="205"/>
      <c r="J541" s="208">
        <v>556.80999999999995</v>
      </c>
      <c r="K541" s="208">
        <v>8.19</v>
      </c>
      <c r="L541" s="208">
        <v>8.5</v>
      </c>
      <c r="M541" s="208">
        <v>1.41</v>
      </c>
      <c r="N541" s="194">
        <f t="shared" si="25"/>
        <v>574.91</v>
      </c>
      <c r="O541" s="193">
        <f t="shared" si="26"/>
        <v>-0.13999999999998636</v>
      </c>
      <c r="Q541" s="206"/>
      <c r="R541" s="208">
        <v>6.98</v>
      </c>
      <c r="S541" s="208">
        <v>0.1</v>
      </c>
      <c r="T541" s="208">
        <v>0.17</v>
      </c>
      <c r="U541" s="208">
        <v>0.03</v>
      </c>
      <c r="V541" s="194">
        <f t="shared" si="24"/>
        <v>7.28</v>
      </c>
    </row>
    <row r="542" spans="1:22" x14ac:dyDescent="0.2">
      <c r="A542" s="345" t="s">
        <v>244</v>
      </c>
      <c r="B542" s="345" t="s">
        <v>244</v>
      </c>
      <c r="C542" s="208">
        <v>44827.5416778125</v>
      </c>
      <c r="D542" s="208">
        <v>579.28200000000004</v>
      </c>
      <c r="E542" s="345" t="s">
        <v>245</v>
      </c>
      <c r="F542" s="345" t="s">
        <v>246</v>
      </c>
      <c r="G542" s="345" t="s">
        <v>255</v>
      </c>
      <c r="H542" s="205"/>
      <c r="I542" s="180"/>
      <c r="J542" s="208">
        <v>561.33000000000004</v>
      </c>
      <c r="K542" s="208">
        <v>8.06</v>
      </c>
      <c r="L542" s="208">
        <v>8.4499999999999993</v>
      </c>
      <c r="M542" s="208">
        <v>1.4</v>
      </c>
      <c r="N542" s="194">
        <f t="shared" si="25"/>
        <v>579.24</v>
      </c>
      <c r="O542" s="193">
        <f t="shared" si="26"/>
        <v>4.2000000000030013E-2</v>
      </c>
      <c r="Q542" s="206"/>
      <c r="R542" s="208">
        <v>7.2</v>
      </c>
      <c r="S542" s="208">
        <v>0.1</v>
      </c>
      <c r="T542" s="208">
        <v>0.17</v>
      </c>
      <c r="U542" s="208">
        <v>0.03</v>
      </c>
      <c r="V542" s="194">
        <f t="shared" si="24"/>
        <v>7.5</v>
      </c>
    </row>
    <row r="543" spans="1:22" x14ac:dyDescent="0.2">
      <c r="A543" s="345" t="s">
        <v>244</v>
      </c>
      <c r="B543" s="345" t="s">
        <v>244</v>
      </c>
      <c r="C543" s="208">
        <v>44827.583344479164</v>
      </c>
      <c r="D543" s="208">
        <v>580.86300000000006</v>
      </c>
      <c r="E543" s="345" t="s">
        <v>245</v>
      </c>
      <c r="F543" s="345" t="s">
        <v>246</v>
      </c>
      <c r="G543" s="345" t="s">
        <v>255</v>
      </c>
      <c r="H543" s="205"/>
      <c r="I543" s="180"/>
      <c r="J543" s="208">
        <v>563.05999999999995</v>
      </c>
      <c r="K543" s="208">
        <v>8.0500000000000007</v>
      </c>
      <c r="L543" s="208">
        <v>8.0299999999999994</v>
      </c>
      <c r="M543" s="208">
        <v>1.38</v>
      </c>
      <c r="N543" s="194">
        <f t="shared" si="25"/>
        <v>580.51999999999987</v>
      </c>
      <c r="O543" s="193">
        <f t="shared" si="26"/>
        <v>0.34300000000018827</v>
      </c>
      <c r="Q543" s="206"/>
      <c r="R543" s="208">
        <v>7.3</v>
      </c>
      <c r="S543" s="208">
        <v>0.1</v>
      </c>
      <c r="T543" s="208">
        <v>0.16</v>
      </c>
      <c r="U543" s="208">
        <v>0.03</v>
      </c>
      <c r="V543" s="194">
        <f t="shared" si="24"/>
        <v>7.59</v>
      </c>
    </row>
    <row r="544" spans="1:22" x14ac:dyDescent="0.2">
      <c r="A544" s="345" t="s">
        <v>244</v>
      </c>
      <c r="B544" s="345" t="s">
        <v>244</v>
      </c>
      <c r="C544" s="208">
        <v>44827.625011145836</v>
      </c>
      <c r="D544" s="208">
        <v>577.45799999999997</v>
      </c>
      <c r="E544" s="345" t="s">
        <v>245</v>
      </c>
      <c r="F544" s="345" t="s">
        <v>246</v>
      </c>
      <c r="G544" s="345" t="s">
        <v>255</v>
      </c>
      <c r="H544" s="205"/>
      <c r="I544" s="180"/>
      <c r="J544" s="208">
        <v>560.47</v>
      </c>
      <c r="K544" s="208">
        <v>7.62</v>
      </c>
      <c r="L544" s="208">
        <v>7.44</v>
      </c>
      <c r="M544" s="208">
        <v>1.39</v>
      </c>
      <c r="N544" s="194">
        <f t="shared" si="25"/>
        <v>576.92000000000007</v>
      </c>
      <c r="O544" s="193">
        <f t="shared" si="26"/>
        <v>0.53799999999989723</v>
      </c>
      <c r="Q544" s="206"/>
      <c r="R544" s="208">
        <v>7.58</v>
      </c>
      <c r="S544" s="208">
        <v>0.1</v>
      </c>
      <c r="T544" s="208">
        <v>0.15</v>
      </c>
      <c r="U544" s="208">
        <v>0.03</v>
      </c>
      <c r="V544" s="194">
        <f t="shared" si="24"/>
        <v>7.86</v>
      </c>
    </row>
    <row r="545" spans="1:22" x14ac:dyDescent="0.2">
      <c r="A545" s="345" t="s">
        <v>244</v>
      </c>
      <c r="B545" s="345" t="s">
        <v>244</v>
      </c>
      <c r="C545" s="208">
        <v>44827.6666778125</v>
      </c>
      <c r="D545" s="208">
        <v>579.58000000000004</v>
      </c>
      <c r="E545" s="345" t="s">
        <v>245</v>
      </c>
      <c r="F545" s="345" t="s">
        <v>246</v>
      </c>
      <c r="G545" s="345" t="s">
        <v>255</v>
      </c>
      <c r="H545" s="205"/>
      <c r="I545" s="180"/>
      <c r="J545" s="208">
        <v>561.82000000000005</v>
      </c>
      <c r="K545" s="208">
        <v>7.73</v>
      </c>
      <c r="L545" s="208">
        <v>7.41</v>
      </c>
      <c r="M545" s="208">
        <v>1.39</v>
      </c>
      <c r="N545" s="194">
        <f t="shared" si="25"/>
        <v>578.35</v>
      </c>
      <c r="O545" s="193">
        <f t="shared" si="26"/>
        <v>1.2300000000000182</v>
      </c>
      <c r="Q545" s="206"/>
      <c r="R545" s="208">
        <v>7.69</v>
      </c>
      <c r="S545" s="208">
        <v>0.11</v>
      </c>
      <c r="T545" s="208">
        <v>0.16</v>
      </c>
      <c r="U545" s="208">
        <v>0.03</v>
      </c>
      <c r="V545" s="194">
        <f t="shared" si="24"/>
        <v>7.9900000000000011</v>
      </c>
    </row>
    <row r="546" spans="1:22" x14ac:dyDescent="0.2">
      <c r="A546" s="345" t="s">
        <v>244</v>
      </c>
      <c r="B546" s="345" t="s">
        <v>244</v>
      </c>
      <c r="C546" s="208">
        <v>44827.708344479164</v>
      </c>
      <c r="D546" s="208">
        <v>578.17600000000004</v>
      </c>
      <c r="E546" s="345" t="s">
        <v>245</v>
      </c>
      <c r="F546" s="345" t="s">
        <v>246</v>
      </c>
      <c r="G546" s="345" t="s">
        <v>255</v>
      </c>
      <c r="H546" s="205"/>
      <c r="I546" s="180"/>
      <c r="J546" s="208">
        <v>560.30999999999995</v>
      </c>
      <c r="K546" s="208">
        <v>7.99</v>
      </c>
      <c r="L546" s="208">
        <v>7.42</v>
      </c>
      <c r="M546" s="208">
        <v>1.36</v>
      </c>
      <c r="N546" s="194">
        <f t="shared" si="25"/>
        <v>577.07999999999993</v>
      </c>
      <c r="O546" s="193">
        <f t="shared" si="26"/>
        <v>1.0960000000001173</v>
      </c>
      <c r="Q546" s="206"/>
      <c r="R546" s="208">
        <v>8.07</v>
      </c>
      <c r="S546" s="208">
        <v>0.12</v>
      </c>
      <c r="T546" s="208">
        <v>0.16</v>
      </c>
      <c r="U546" s="208">
        <v>0.03</v>
      </c>
      <c r="V546" s="194">
        <f t="shared" si="24"/>
        <v>8.379999999999999</v>
      </c>
    </row>
    <row r="547" spans="1:22" x14ac:dyDescent="0.2">
      <c r="A547" s="345" t="s">
        <v>244</v>
      </c>
      <c r="B547" s="345" t="s">
        <v>244</v>
      </c>
      <c r="C547" s="208">
        <v>44827.750011145836</v>
      </c>
      <c r="D547" s="208">
        <v>575.78</v>
      </c>
      <c r="E547" s="345" t="s">
        <v>245</v>
      </c>
      <c r="F547" s="345" t="s">
        <v>246</v>
      </c>
      <c r="G547" s="345" t="s">
        <v>255</v>
      </c>
      <c r="H547" s="205"/>
      <c r="I547" s="180"/>
      <c r="J547" s="208">
        <v>558.07000000000005</v>
      </c>
      <c r="K547" s="208">
        <v>7.85</v>
      </c>
      <c r="L547" s="208">
        <v>7.42</v>
      </c>
      <c r="M547" s="208">
        <v>1.35</v>
      </c>
      <c r="N547" s="194">
        <f t="shared" si="25"/>
        <v>574.69000000000005</v>
      </c>
      <c r="O547" s="193">
        <f t="shared" si="26"/>
        <v>1.0899999999999181</v>
      </c>
      <c r="Q547" s="206"/>
      <c r="R547" s="208">
        <v>7.89</v>
      </c>
      <c r="S547" s="208">
        <v>0.11</v>
      </c>
      <c r="T547" s="208">
        <v>0.16</v>
      </c>
      <c r="U547" s="208">
        <v>0.03</v>
      </c>
      <c r="V547" s="194">
        <f t="shared" si="24"/>
        <v>8.19</v>
      </c>
    </row>
    <row r="548" spans="1:22" x14ac:dyDescent="0.2">
      <c r="A548" s="345" t="s">
        <v>244</v>
      </c>
      <c r="B548" s="345" t="s">
        <v>244</v>
      </c>
      <c r="C548" s="208">
        <v>44827.7916778125</v>
      </c>
      <c r="D548" s="208">
        <v>564.64499999999998</v>
      </c>
      <c r="E548" s="345" t="s">
        <v>245</v>
      </c>
      <c r="F548" s="345" t="s">
        <v>246</v>
      </c>
      <c r="G548" s="345" t="s">
        <v>255</v>
      </c>
      <c r="H548" s="205"/>
      <c r="J548" s="208">
        <v>547.46</v>
      </c>
      <c r="K548" s="208">
        <v>7.58</v>
      </c>
      <c r="L548" s="208">
        <v>7.38</v>
      </c>
      <c r="M548" s="208">
        <v>1.34</v>
      </c>
      <c r="N548" s="194">
        <f t="shared" si="25"/>
        <v>563.7600000000001</v>
      </c>
      <c r="O548" s="193">
        <f t="shared" si="26"/>
        <v>0.88499999999987722</v>
      </c>
      <c r="Q548" s="206"/>
      <c r="R548" s="208">
        <v>8.19</v>
      </c>
      <c r="S548" s="208">
        <v>0.11</v>
      </c>
      <c r="T548" s="208">
        <v>0.17</v>
      </c>
      <c r="U548" s="208">
        <v>0.03</v>
      </c>
      <c r="V548" s="194">
        <f t="shared" si="24"/>
        <v>8.4999999999999982</v>
      </c>
    </row>
    <row r="549" spans="1:22" x14ac:dyDescent="0.2">
      <c r="A549" s="345" t="s">
        <v>244</v>
      </c>
      <c r="B549" s="345" t="s">
        <v>244</v>
      </c>
      <c r="C549" s="208">
        <v>44827.833344479164</v>
      </c>
      <c r="D549" s="208">
        <v>565.72699999999998</v>
      </c>
      <c r="E549" s="345" t="s">
        <v>245</v>
      </c>
      <c r="F549" s="345" t="s">
        <v>246</v>
      </c>
      <c r="G549" s="345" t="s">
        <v>255</v>
      </c>
      <c r="H549" s="205"/>
      <c r="J549" s="208">
        <v>548.28</v>
      </c>
      <c r="K549" s="208">
        <v>7.69</v>
      </c>
      <c r="L549" s="208">
        <v>7.44</v>
      </c>
      <c r="M549" s="208">
        <v>1.37</v>
      </c>
      <c r="N549" s="194">
        <f t="shared" si="25"/>
        <v>564.78000000000009</v>
      </c>
      <c r="O549" s="193">
        <f t="shared" si="26"/>
        <v>0.94699999999988904</v>
      </c>
      <c r="Q549" s="206"/>
      <c r="R549" s="208">
        <v>8.07</v>
      </c>
      <c r="S549" s="208">
        <v>0.11</v>
      </c>
      <c r="T549" s="208">
        <v>0.17</v>
      </c>
      <c r="U549" s="208">
        <v>0.03</v>
      </c>
      <c r="V549" s="194">
        <f t="shared" si="24"/>
        <v>8.379999999999999</v>
      </c>
    </row>
    <row r="550" spans="1:22" x14ac:dyDescent="0.2">
      <c r="A550" s="345" t="s">
        <v>244</v>
      </c>
      <c r="B550" s="345" t="s">
        <v>244</v>
      </c>
      <c r="C550" s="208">
        <v>44827.875011145836</v>
      </c>
      <c r="D550" s="208">
        <v>560.95500000000004</v>
      </c>
      <c r="E550" s="345" t="s">
        <v>245</v>
      </c>
      <c r="F550" s="345" t="s">
        <v>246</v>
      </c>
      <c r="G550" s="345" t="s">
        <v>255</v>
      </c>
      <c r="H550" s="205"/>
      <c r="J550" s="208">
        <v>543.98</v>
      </c>
      <c r="K550" s="208">
        <v>7.75</v>
      </c>
      <c r="L550" s="208">
        <v>7.46</v>
      </c>
      <c r="M550" s="208">
        <v>1.38</v>
      </c>
      <c r="N550" s="194">
        <f t="shared" si="25"/>
        <v>560.57000000000005</v>
      </c>
      <c r="O550" s="193">
        <f t="shared" si="26"/>
        <v>0.38499999999999091</v>
      </c>
      <c r="Q550" s="206"/>
      <c r="R550" s="208">
        <v>7.69</v>
      </c>
      <c r="S550" s="208">
        <v>0.11</v>
      </c>
      <c r="T550" s="208">
        <v>0.16</v>
      </c>
      <c r="U550" s="208">
        <v>0.03</v>
      </c>
      <c r="V550" s="194">
        <f t="shared" si="24"/>
        <v>7.9900000000000011</v>
      </c>
    </row>
    <row r="551" spans="1:22" x14ac:dyDescent="0.2">
      <c r="A551" s="345" t="s">
        <v>244</v>
      </c>
      <c r="B551" s="345" t="s">
        <v>244</v>
      </c>
      <c r="C551" s="208">
        <v>44827.9166778125</v>
      </c>
      <c r="D551" s="208">
        <v>546.77300000000002</v>
      </c>
      <c r="E551" s="345" t="s">
        <v>245</v>
      </c>
      <c r="F551" s="345" t="s">
        <v>246</v>
      </c>
      <c r="G551" s="345" t="s">
        <v>255</v>
      </c>
      <c r="H551" s="205"/>
      <c r="J551" s="208">
        <v>531.16999999999996</v>
      </c>
      <c r="K551" s="208">
        <v>7.47</v>
      </c>
      <c r="L551" s="208">
        <v>6.63</v>
      </c>
      <c r="M551" s="208">
        <v>1.38</v>
      </c>
      <c r="N551" s="194">
        <f t="shared" si="25"/>
        <v>546.65</v>
      </c>
      <c r="O551" s="193">
        <f t="shared" si="26"/>
        <v>0.12300000000004729</v>
      </c>
      <c r="Q551" s="206"/>
      <c r="R551" s="208">
        <v>7.38</v>
      </c>
      <c r="S551" s="208">
        <v>0.1</v>
      </c>
      <c r="T551" s="208">
        <v>0.14000000000000001</v>
      </c>
      <c r="U551" s="208">
        <v>0.03</v>
      </c>
      <c r="V551" s="194">
        <f t="shared" si="24"/>
        <v>7.6499999999999995</v>
      </c>
    </row>
    <row r="552" spans="1:22" x14ac:dyDescent="0.2">
      <c r="A552" s="345" t="s">
        <v>244</v>
      </c>
      <c r="B552" s="345" t="s">
        <v>244</v>
      </c>
      <c r="C552" s="208">
        <v>44827.958344479164</v>
      </c>
      <c r="D552" s="208">
        <v>528.16399999999999</v>
      </c>
      <c r="E552" s="345" t="s">
        <v>245</v>
      </c>
      <c r="F552" s="345" t="s">
        <v>246</v>
      </c>
      <c r="G552" s="345" t="s">
        <v>255</v>
      </c>
      <c r="H552" s="205"/>
      <c r="J552" s="208">
        <v>513.15</v>
      </c>
      <c r="K552" s="208">
        <v>7.06</v>
      </c>
      <c r="L552" s="208">
        <v>6.63</v>
      </c>
      <c r="M552" s="208">
        <v>1.51</v>
      </c>
      <c r="N552" s="194">
        <f t="shared" si="25"/>
        <v>528.34999999999991</v>
      </c>
      <c r="O552" s="193">
        <f t="shared" si="26"/>
        <v>-0.18599999999992178</v>
      </c>
      <c r="Q552" s="206"/>
      <c r="R552" s="208">
        <v>6.91</v>
      </c>
      <c r="S552" s="208">
        <v>0.1</v>
      </c>
      <c r="T552" s="208">
        <v>0.14000000000000001</v>
      </c>
      <c r="U552" s="208">
        <v>0.03</v>
      </c>
      <c r="V552" s="194">
        <f t="shared" si="24"/>
        <v>7.18</v>
      </c>
    </row>
    <row r="553" spans="1:22" x14ac:dyDescent="0.2">
      <c r="A553" s="345" t="s">
        <v>244</v>
      </c>
      <c r="B553" s="345" t="s">
        <v>244</v>
      </c>
      <c r="C553" s="208">
        <v>44828.000011145836</v>
      </c>
      <c r="D553" s="208">
        <v>498.55700000000002</v>
      </c>
      <c r="E553" s="345" t="s">
        <v>245</v>
      </c>
      <c r="F553" s="345" t="s">
        <v>246</v>
      </c>
      <c r="G553" s="345" t="s">
        <v>255</v>
      </c>
      <c r="H553" s="205"/>
      <c r="J553" s="208">
        <v>484.19</v>
      </c>
      <c r="K553" s="208">
        <v>6.68</v>
      </c>
      <c r="L553" s="208">
        <v>6.64</v>
      </c>
      <c r="M553" s="208">
        <v>1.55</v>
      </c>
      <c r="N553" s="194">
        <f t="shared" si="25"/>
        <v>499.06</v>
      </c>
      <c r="O553" s="193">
        <f t="shared" si="26"/>
        <v>-0.5029999999999859</v>
      </c>
      <c r="Q553" s="206"/>
      <c r="R553" s="208">
        <v>6.59</v>
      </c>
      <c r="S553" s="208">
        <v>0.09</v>
      </c>
      <c r="T553" s="208">
        <v>0.14000000000000001</v>
      </c>
      <c r="U553" s="208">
        <v>0.03</v>
      </c>
      <c r="V553" s="194">
        <f t="shared" si="24"/>
        <v>6.85</v>
      </c>
    </row>
    <row r="554" spans="1:22" x14ac:dyDescent="0.2">
      <c r="A554" s="345" t="s">
        <v>244</v>
      </c>
      <c r="B554" s="345" t="s">
        <v>244</v>
      </c>
      <c r="C554" s="208">
        <v>44828.0416778125</v>
      </c>
      <c r="D554" s="208">
        <v>480.67599999999999</v>
      </c>
      <c r="E554" s="345" t="s">
        <v>245</v>
      </c>
      <c r="F554" s="345" t="s">
        <v>246</v>
      </c>
      <c r="G554" s="345" t="s">
        <v>255</v>
      </c>
      <c r="H554" s="205"/>
      <c r="J554" s="208">
        <v>465.96</v>
      </c>
      <c r="K554" s="208">
        <v>6.38</v>
      </c>
      <c r="L554" s="208">
        <v>6.65</v>
      </c>
      <c r="M554" s="208">
        <v>1.53</v>
      </c>
      <c r="N554" s="194">
        <f t="shared" si="25"/>
        <v>480.51999999999992</v>
      </c>
      <c r="O554" s="193">
        <f t="shared" si="26"/>
        <v>0.15600000000006276</v>
      </c>
      <c r="Q554" s="206"/>
      <c r="R554" s="208">
        <v>6.12</v>
      </c>
      <c r="S554" s="208">
        <v>0.08</v>
      </c>
      <c r="T554" s="208">
        <v>0.14000000000000001</v>
      </c>
      <c r="U554" s="208">
        <v>0.03</v>
      </c>
      <c r="V554" s="194">
        <f t="shared" si="24"/>
        <v>6.37</v>
      </c>
    </row>
    <row r="555" spans="1:22" x14ac:dyDescent="0.2">
      <c r="A555" s="345" t="s">
        <v>244</v>
      </c>
      <c r="B555" s="345" t="s">
        <v>244</v>
      </c>
      <c r="C555" s="208">
        <v>44828.083344479164</v>
      </c>
      <c r="D555" s="208">
        <v>468.05799999999999</v>
      </c>
      <c r="E555" s="345" t="s">
        <v>245</v>
      </c>
      <c r="F555" s="345" t="s">
        <v>246</v>
      </c>
      <c r="G555" s="345" t="s">
        <v>255</v>
      </c>
      <c r="H555" s="205"/>
      <c r="J555" s="208">
        <v>454.34</v>
      </c>
      <c r="K555" s="208">
        <v>6.21</v>
      </c>
      <c r="L555" s="208">
        <v>6.67</v>
      </c>
      <c r="M555" s="208">
        <v>1.47</v>
      </c>
      <c r="N555" s="194">
        <f t="shared" si="25"/>
        <v>468.69</v>
      </c>
      <c r="O555" s="193">
        <f t="shared" si="26"/>
        <v>-0.632000000000005</v>
      </c>
      <c r="Q555" s="206"/>
      <c r="R555" s="208">
        <v>6.21</v>
      </c>
      <c r="S555" s="208">
        <v>0.09</v>
      </c>
      <c r="T555" s="208">
        <v>0.15</v>
      </c>
      <c r="U555" s="208">
        <v>0.03</v>
      </c>
      <c r="V555" s="194">
        <f t="shared" si="24"/>
        <v>6.48</v>
      </c>
    </row>
    <row r="556" spans="1:22" x14ac:dyDescent="0.2">
      <c r="A556" s="345" t="s">
        <v>244</v>
      </c>
      <c r="B556" s="345" t="s">
        <v>244</v>
      </c>
      <c r="C556" s="208">
        <v>44828.125011145836</v>
      </c>
      <c r="D556" s="208">
        <v>461.10300000000001</v>
      </c>
      <c r="E556" s="345" t="s">
        <v>245</v>
      </c>
      <c r="F556" s="345" t="s">
        <v>246</v>
      </c>
      <c r="G556" s="345" t="s">
        <v>255</v>
      </c>
      <c r="H556" s="205"/>
      <c r="J556" s="208">
        <v>447.61</v>
      </c>
      <c r="K556" s="208">
        <v>5.98</v>
      </c>
      <c r="L556" s="208">
        <v>6.71</v>
      </c>
      <c r="M556" s="208">
        <v>1.52</v>
      </c>
      <c r="N556" s="194">
        <f t="shared" si="25"/>
        <v>461.82</v>
      </c>
      <c r="O556" s="193">
        <f t="shared" si="26"/>
        <v>-0.71699999999998454</v>
      </c>
      <c r="Q556" s="206"/>
      <c r="R556" s="208">
        <v>5.81</v>
      </c>
      <c r="S556" s="208">
        <v>0.08</v>
      </c>
      <c r="T556" s="208">
        <v>0.14000000000000001</v>
      </c>
      <c r="U556" s="208">
        <v>0.03</v>
      </c>
      <c r="V556" s="194">
        <f t="shared" si="24"/>
        <v>6.06</v>
      </c>
    </row>
    <row r="557" spans="1:22" x14ac:dyDescent="0.2">
      <c r="A557" s="345" t="s">
        <v>244</v>
      </c>
      <c r="B557" s="345" t="s">
        <v>244</v>
      </c>
      <c r="C557" s="208">
        <v>44828.1666778125</v>
      </c>
      <c r="D557" s="208">
        <v>455.33</v>
      </c>
      <c r="E557" s="345" t="s">
        <v>245</v>
      </c>
      <c r="F557" s="345" t="s">
        <v>246</v>
      </c>
      <c r="G557" s="345" t="s">
        <v>255</v>
      </c>
      <c r="H557" s="205"/>
      <c r="J557" s="208">
        <v>442.08</v>
      </c>
      <c r="K557" s="208">
        <v>5.75</v>
      </c>
      <c r="L557" s="208">
        <v>6.78</v>
      </c>
      <c r="M557" s="208">
        <v>1.54</v>
      </c>
      <c r="N557" s="194">
        <f t="shared" si="25"/>
        <v>456.15</v>
      </c>
      <c r="O557" s="193">
        <f t="shared" si="26"/>
        <v>-0.81999999999999318</v>
      </c>
      <c r="Q557" s="206"/>
      <c r="R557" s="208">
        <v>5.92</v>
      </c>
      <c r="S557" s="208">
        <v>0.08</v>
      </c>
      <c r="T557" s="208">
        <v>0.15</v>
      </c>
      <c r="U557" s="208">
        <v>0.03</v>
      </c>
      <c r="V557" s="194">
        <f t="shared" si="24"/>
        <v>6.1800000000000006</v>
      </c>
    </row>
    <row r="558" spans="1:22" x14ac:dyDescent="0.2">
      <c r="A558" s="345" t="s">
        <v>244</v>
      </c>
      <c r="B558" s="345" t="s">
        <v>244</v>
      </c>
      <c r="C558" s="208">
        <v>44828.208344479164</v>
      </c>
      <c r="D558" s="208">
        <v>457.19</v>
      </c>
      <c r="E558" s="345" t="s">
        <v>245</v>
      </c>
      <c r="F558" s="345" t="s">
        <v>246</v>
      </c>
      <c r="G558" s="345" t="s">
        <v>255</v>
      </c>
      <c r="H558" s="205"/>
      <c r="J558" s="208">
        <v>443.93</v>
      </c>
      <c r="K558" s="208">
        <v>5.84</v>
      </c>
      <c r="L558" s="208">
        <v>6.67</v>
      </c>
      <c r="M558" s="208">
        <v>1.42</v>
      </c>
      <c r="N558" s="194">
        <f t="shared" si="25"/>
        <v>457.86</v>
      </c>
      <c r="O558" s="193">
        <f t="shared" si="26"/>
        <v>-0.67000000000001592</v>
      </c>
      <c r="Q558" s="206"/>
      <c r="R558" s="208">
        <v>6.01</v>
      </c>
      <c r="S558" s="208">
        <v>0.08</v>
      </c>
      <c r="T558" s="208">
        <v>0.15</v>
      </c>
      <c r="U558" s="208">
        <v>0.03</v>
      </c>
      <c r="V558" s="194">
        <f t="shared" si="24"/>
        <v>6.2700000000000005</v>
      </c>
    </row>
    <row r="559" spans="1:22" x14ac:dyDescent="0.2">
      <c r="A559" s="345" t="s">
        <v>244</v>
      </c>
      <c r="B559" s="345" t="s">
        <v>244</v>
      </c>
      <c r="C559" s="208">
        <v>44828.250011145836</v>
      </c>
      <c r="D559" s="208">
        <v>465.786</v>
      </c>
      <c r="E559" s="345" t="s">
        <v>245</v>
      </c>
      <c r="F559" s="345" t="s">
        <v>246</v>
      </c>
      <c r="G559" s="345" t="s">
        <v>255</v>
      </c>
      <c r="H559" s="205"/>
      <c r="J559" s="208">
        <v>452.18</v>
      </c>
      <c r="K559" s="208">
        <v>6.13</v>
      </c>
      <c r="L559" s="208">
        <v>6.64</v>
      </c>
      <c r="M559" s="208">
        <v>1.39</v>
      </c>
      <c r="N559" s="194">
        <f t="shared" si="25"/>
        <v>466.34</v>
      </c>
      <c r="O559" s="193">
        <f t="shared" si="26"/>
        <v>-0.55399999999997362</v>
      </c>
      <c r="Q559" s="206"/>
      <c r="R559" s="208">
        <v>5.62</v>
      </c>
      <c r="S559" s="208">
        <v>0.08</v>
      </c>
      <c r="T559" s="208">
        <v>0.14000000000000001</v>
      </c>
      <c r="U559" s="208">
        <v>0.03</v>
      </c>
      <c r="V559" s="194">
        <f t="shared" si="24"/>
        <v>5.87</v>
      </c>
    </row>
    <row r="560" spans="1:22" x14ac:dyDescent="0.2">
      <c r="A560" s="345" t="s">
        <v>244</v>
      </c>
      <c r="B560" s="345" t="s">
        <v>244</v>
      </c>
      <c r="C560" s="208">
        <v>44828.2916778125</v>
      </c>
      <c r="D560" s="208">
        <v>475.07299999999998</v>
      </c>
      <c r="E560" s="345" t="s">
        <v>245</v>
      </c>
      <c r="F560" s="345" t="s">
        <v>246</v>
      </c>
      <c r="G560" s="345" t="s">
        <v>255</v>
      </c>
      <c r="H560" s="205"/>
      <c r="J560" s="208">
        <v>461.37</v>
      </c>
      <c r="K560" s="208">
        <v>5.79</v>
      </c>
      <c r="L560" s="208">
        <v>6.63</v>
      </c>
      <c r="M560" s="208">
        <v>1.52</v>
      </c>
      <c r="N560" s="194">
        <f t="shared" si="25"/>
        <v>475.31</v>
      </c>
      <c r="O560" s="193">
        <f t="shared" si="26"/>
        <v>-0.23700000000002319</v>
      </c>
      <c r="Q560" s="206"/>
      <c r="R560" s="208">
        <v>5.71</v>
      </c>
      <c r="S560" s="208">
        <v>7.0000000000000007E-2</v>
      </c>
      <c r="T560" s="208">
        <v>0.13</v>
      </c>
      <c r="U560" s="208">
        <v>0.03</v>
      </c>
      <c r="V560" s="194">
        <f t="shared" si="24"/>
        <v>5.94</v>
      </c>
    </row>
    <row r="561" spans="1:22" x14ac:dyDescent="0.2">
      <c r="A561" s="345" t="s">
        <v>244</v>
      </c>
      <c r="B561" s="345" t="s">
        <v>244</v>
      </c>
      <c r="C561" s="208">
        <v>44828.333344479164</v>
      </c>
      <c r="D561" s="208">
        <v>490.35399999999998</v>
      </c>
      <c r="E561" s="345" t="s">
        <v>245</v>
      </c>
      <c r="F561" s="345" t="s">
        <v>246</v>
      </c>
      <c r="G561" s="345" t="s">
        <v>255</v>
      </c>
      <c r="H561" s="205"/>
      <c r="J561" s="208">
        <v>477.35</v>
      </c>
      <c r="K561" s="208">
        <v>5.34</v>
      </c>
      <c r="L561" s="208">
        <v>6.52</v>
      </c>
      <c r="M561" s="208">
        <v>1.4</v>
      </c>
      <c r="N561" s="194">
        <f t="shared" si="25"/>
        <v>490.60999999999996</v>
      </c>
      <c r="O561" s="193">
        <f t="shared" si="26"/>
        <v>-0.25599999999997181</v>
      </c>
      <c r="Q561" s="206"/>
      <c r="R561" s="208">
        <v>5.93</v>
      </c>
      <c r="S561" s="208">
        <v>7.0000000000000007E-2</v>
      </c>
      <c r="T561" s="208">
        <v>0.13</v>
      </c>
      <c r="U561" s="208">
        <v>0.03</v>
      </c>
      <c r="V561" s="194">
        <f t="shared" si="24"/>
        <v>6.16</v>
      </c>
    </row>
    <row r="562" spans="1:22" x14ac:dyDescent="0.2">
      <c r="A562" s="345" t="s">
        <v>244</v>
      </c>
      <c r="B562" s="345" t="s">
        <v>244</v>
      </c>
      <c r="C562" s="208">
        <v>44828.375011145836</v>
      </c>
      <c r="D562" s="208">
        <v>508.56</v>
      </c>
      <c r="E562" s="345" t="s">
        <v>245</v>
      </c>
      <c r="F562" s="345" t="s">
        <v>246</v>
      </c>
      <c r="G562" s="345" t="s">
        <v>255</v>
      </c>
      <c r="H562" s="205"/>
      <c r="J562" s="208">
        <v>495.64</v>
      </c>
      <c r="K562" s="208">
        <v>5.58</v>
      </c>
      <c r="L562" s="208">
        <v>6.51</v>
      </c>
      <c r="M562" s="208">
        <v>1.39</v>
      </c>
      <c r="N562" s="194">
        <f t="shared" si="25"/>
        <v>509.11999999999995</v>
      </c>
      <c r="O562" s="193">
        <f t="shared" si="26"/>
        <v>-0.55999999999994543</v>
      </c>
      <c r="Q562" s="206"/>
      <c r="R562" s="208">
        <v>6.23</v>
      </c>
      <c r="S562" s="208">
        <v>7.0000000000000007E-2</v>
      </c>
      <c r="T562" s="208">
        <v>0.13</v>
      </c>
      <c r="U562" s="208">
        <v>0.03</v>
      </c>
      <c r="V562" s="194">
        <f t="shared" si="24"/>
        <v>6.4600000000000009</v>
      </c>
    </row>
    <row r="563" spans="1:22" x14ac:dyDescent="0.2">
      <c r="A563" s="345" t="s">
        <v>244</v>
      </c>
      <c r="B563" s="345" t="s">
        <v>244</v>
      </c>
      <c r="C563" s="208">
        <v>44828.4166778125</v>
      </c>
      <c r="D563" s="208">
        <v>527.51800000000003</v>
      </c>
      <c r="E563" s="345" t="s">
        <v>245</v>
      </c>
      <c r="F563" s="345" t="s">
        <v>246</v>
      </c>
      <c r="G563" s="345" t="s">
        <v>255</v>
      </c>
      <c r="H563" s="205"/>
      <c r="J563" s="208">
        <v>514.29999999999995</v>
      </c>
      <c r="K563" s="208">
        <v>6.01</v>
      </c>
      <c r="L563" s="208">
        <v>6.5</v>
      </c>
      <c r="M563" s="208">
        <v>1.37</v>
      </c>
      <c r="N563" s="194">
        <f t="shared" si="25"/>
        <v>528.17999999999995</v>
      </c>
      <c r="O563" s="193">
        <f t="shared" si="26"/>
        <v>-0.66199999999992087</v>
      </c>
      <c r="Q563" s="206"/>
      <c r="R563" s="208">
        <v>6.61</v>
      </c>
      <c r="S563" s="208">
        <v>0.08</v>
      </c>
      <c r="T563" s="208">
        <v>0.13</v>
      </c>
      <c r="U563" s="208">
        <v>0.03</v>
      </c>
      <c r="V563" s="194">
        <f t="shared" si="24"/>
        <v>6.8500000000000005</v>
      </c>
    </row>
    <row r="564" spans="1:22" x14ac:dyDescent="0.2">
      <c r="A564" s="345" t="s">
        <v>244</v>
      </c>
      <c r="B564" s="345" t="s">
        <v>244</v>
      </c>
      <c r="C564" s="208">
        <v>44828.458344479164</v>
      </c>
      <c r="D564" s="208">
        <v>537.61400000000003</v>
      </c>
      <c r="E564" s="345" t="s">
        <v>245</v>
      </c>
      <c r="F564" s="345" t="s">
        <v>246</v>
      </c>
      <c r="G564" s="345" t="s">
        <v>255</v>
      </c>
      <c r="H564" s="205"/>
      <c r="J564" s="208">
        <v>523.88</v>
      </c>
      <c r="K564" s="208">
        <v>6.1</v>
      </c>
      <c r="L564" s="208">
        <v>6.45</v>
      </c>
      <c r="M564" s="208">
        <v>1.38</v>
      </c>
      <c r="N564" s="194">
        <f t="shared" si="25"/>
        <v>537.81000000000006</v>
      </c>
      <c r="O564" s="193">
        <f t="shared" si="26"/>
        <v>-0.19600000000002638</v>
      </c>
      <c r="Q564" s="206"/>
      <c r="R564" s="208">
        <v>6.82</v>
      </c>
      <c r="S564" s="208">
        <v>0.08</v>
      </c>
      <c r="T564" s="208">
        <v>0.13</v>
      </c>
      <c r="U564" s="208">
        <v>0.03</v>
      </c>
      <c r="V564" s="194">
        <f t="shared" si="24"/>
        <v>7.0600000000000005</v>
      </c>
    </row>
    <row r="565" spans="1:22" x14ac:dyDescent="0.2">
      <c r="A565" s="345" t="s">
        <v>244</v>
      </c>
      <c r="B565" s="345" t="s">
        <v>244</v>
      </c>
      <c r="C565" s="208">
        <v>44828.500011145836</v>
      </c>
      <c r="D565" s="208">
        <v>542.75099999999998</v>
      </c>
      <c r="E565" s="345" t="s">
        <v>245</v>
      </c>
      <c r="F565" s="345" t="s">
        <v>246</v>
      </c>
      <c r="G565" s="345" t="s">
        <v>255</v>
      </c>
      <c r="H565" s="205"/>
      <c r="J565" s="208">
        <v>528.6</v>
      </c>
      <c r="K565" s="208">
        <v>6.3</v>
      </c>
      <c r="L565" s="208">
        <v>6.43</v>
      </c>
      <c r="M565" s="208">
        <v>1.38</v>
      </c>
      <c r="N565" s="194">
        <f t="shared" si="25"/>
        <v>542.70999999999992</v>
      </c>
      <c r="O565" s="193">
        <f t="shared" si="26"/>
        <v>4.100000000005366E-2</v>
      </c>
      <c r="Q565" s="206"/>
      <c r="R565" s="208">
        <v>7.99</v>
      </c>
      <c r="S565" s="208">
        <v>0.1</v>
      </c>
      <c r="T565" s="208">
        <v>0.15</v>
      </c>
      <c r="U565" s="208">
        <v>0.03</v>
      </c>
      <c r="V565" s="194">
        <f t="shared" si="24"/>
        <v>8.27</v>
      </c>
    </row>
    <row r="566" spans="1:22" x14ac:dyDescent="0.2">
      <c r="A566" s="345" t="s">
        <v>244</v>
      </c>
      <c r="B566" s="345" t="s">
        <v>244</v>
      </c>
      <c r="C566" s="208">
        <v>44828.5416778125</v>
      </c>
      <c r="D566" s="208">
        <v>544.79899999999998</v>
      </c>
      <c r="E566" s="345" t="s">
        <v>245</v>
      </c>
      <c r="F566" s="345" t="s">
        <v>246</v>
      </c>
      <c r="G566" s="345" t="s">
        <v>255</v>
      </c>
      <c r="H566" s="205"/>
      <c r="J566" s="208">
        <v>530.4</v>
      </c>
      <c r="K566" s="208">
        <v>6.42</v>
      </c>
      <c r="L566" s="208">
        <v>6.42</v>
      </c>
      <c r="M566" s="208">
        <v>1.36</v>
      </c>
      <c r="N566" s="194">
        <f t="shared" si="25"/>
        <v>544.59999999999991</v>
      </c>
      <c r="O566" s="193">
        <f t="shared" si="26"/>
        <v>0.19900000000006912</v>
      </c>
      <c r="Q566" s="206"/>
      <c r="R566" s="208">
        <v>8.1</v>
      </c>
      <c r="S566" s="208">
        <v>0.1</v>
      </c>
      <c r="T566" s="208">
        <v>0.15</v>
      </c>
      <c r="U566" s="208">
        <v>0.03</v>
      </c>
      <c r="V566" s="194">
        <f t="shared" si="24"/>
        <v>8.379999999999999</v>
      </c>
    </row>
    <row r="567" spans="1:22" x14ac:dyDescent="0.2">
      <c r="A567" s="345" t="s">
        <v>244</v>
      </c>
      <c r="B567" s="345" t="s">
        <v>244</v>
      </c>
      <c r="C567" s="208">
        <v>44828.583344479164</v>
      </c>
      <c r="D567" s="208">
        <v>550.00599999999997</v>
      </c>
      <c r="E567" s="345" t="s">
        <v>245</v>
      </c>
      <c r="F567" s="345" t="s">
        <v>246</v>
      </c>
      <c r="G567" s="345" t="s">
        <v>255</v>
      </c>
      <c r="H567" s="205"/>
      <c r="J567" s="208">
        <v>535.54</v>
      </c>
      <c r="K567" s="208">
        <v>6.56</v>
      </c>
      <c r="L567" s="208">
        <v>6.4</v>
      </c>
      <c r="M567" s="208">
        <v>1.37</v>
      </c>
      <c r="N567" s="194">
        <f t="shared" si="25"/>
        <v>549.86999999999989</v>
      </c>
      <c r="O567" s="193">
        <f t="shared" si="26"/>
        <v>0.13600000000008095</v>
      </c>
      <c r="Q567" s="206"/>
      <c r="R567" s="208">
        <v>8.4</v>
      </c>
      <c r="S567" s="208">
        <v>0.1</v>
      </c>
      <c r="T567" s="208">
        <v>0.15</v>
      </c>
      <c r="U567" s="208">
        <v>0.03</v>
      </c>
      <c r="V567" s="194">
        <f t="shared" si="24"/>
        <v>8.68</v>
      </c>
    </row>
    <row r="568" spans="1:22" x14ac:dyDescent="0.2">
      <c r="A568" s="345" t="s">
        <v>244</v>
      </c>
      <c r="B568" s="345" t="s">
        <v>244</v>
      </c>
      <c r="C568" s="208">
        <v>44828.625011145836</v>
      </c>
      <c r="D568" s="208">
        <v>560.875</v>
      </c>
      <c r="E568" s="345" t="s">
        <v>245</v>
      </c>
      <c r="F568" s="345" t="s">
        <v>246</v>
      </c>
      <c r="G568" s="345" t="s">
        <v>255</v>
      </c>
      <c r="H568" s="205"/>
      <c r="J568" s="208">
        <v>546.4</v>
      </c>
      <c r="K568" s="208">
        <v>6.66</v>
      </c>
      <c r="L568" s="208">
        <v>6.44</v>
      </c>
      <c r="M568" s="208">
        <v>1.36</v>
      </c>
      <c r="N568" s="194">
        <f t="shared" si="25"/>
        <v>560.86</v>
      </c>
      <c r="O568" s="193">
        <f t="shared" si="26"/>
        <v>1.4999999999986358E-2</v>
      </c>
      <c r="Q568" s="206"/>
      <c r="R568" s="208">
        <v>8.3800000000000008</v>
      </c>
      <c r="S568" s="208">
        <v>0.1</v>
      </c>
      <c r="T568" s="208">
        <v>0.15</v>
      </c>
      <c r="U568" s="208">
        <v>0.03</v>
      </c>
      <c r="V568" s="194">
        <f t="shared" si="24"/>
        <v>8.66</v>
      </c>
    </row>
    <row r="569" spans="1:22" x14ac:dyDescent="0.2">
      <c r="A569" s="345" t="s">
        <v>244</v>
      </c>
      <c r="B569" s="345" t="s">
        <v>244</v>
      </c>
      <c r="C569" s="208">
        <v>44828.6666778125</v>
      </c>
      <c r="D569" s="208">
        <v>575.42200000000003</v>
      </c>
      <c r="E569" s="345" t="s">
        <v>245</v>
      </c>
      <c r="F569" s="345" t="s">
        <v>246</v>
      </c>
      <c r="G569" s="345" t="s">
        <v>255</v>
      </c>
      <c r="H569" s="205"/>
      <c r="I569" s="180"/>
      <c r="J569" s="208">
        <v>559.82000000000005</v>
      </c>
      <c r="K569" s="208">
        <v>6.61</v>
      </c>
      <c r="L569" s="208">
        <v>6.41</v>
      </c>
      <c r="M569" s="208">
        <v>1.38</v>
      </c>
      <c r="N569" s="194">
        <f t="shared" si="25"/>
        <v>574.22</v>
      </c>
      <c r="O569" s="193">
        <f t="shared" si="26"/>
        <v>1.2019999999999982</v>
      </c>
      <c r="Q569" s="206"/>
      <c r="R569" s="208">
        <v>8.01</v>
      </c>
      <c r="S569" s="208">
        <v>0.09</v>
      </c>
      <c r="T569" s="208">
        <v>0.14000000000000001</v>
      </c>
      <c r="U569" s="208">
        <v>0.03</v>
      </c>
      <c r="V569" s="194">
        <f t="shared" si="24"/>
        <v>8.27</v>
      </c>
    </row>
    <row r="570" spans="1:22" x14ac:dyDescent="0.2">
      <c r="A570" s="345" t="s">
        <v>244</v>
      </c>
      <c r="B570" s="345" t="s">
        <v>244</v>
      </c>
      <c r="C570" s="208">
        <v>44828.708344479164</v>
      </c>
      <c r="D570" s="208">
        <v>576.80999999999995</v>
      </c>
      <c r="E570" s="345" t="s">
        <v>245</v>
      </c>
      <c r="F570" s="345" t="s">
        <v>246</v>
      </c>
      <c r="G570" s="345" t="s">
        <v>255</v>
      </c>
      <c r="H570" s="205"/>
      <c r="I570" s="180"/>
      <c r="J570" s="208">
        <v>561.63</v>
      </c>
      <c r="K570" s="208">
        <v>6.45</v>
      </c>
      <c r="L570" s="208">
        <v>6.37</v>
      </c>
      <c r="M570" s="208">
        <v>1.37</v>
      </c>
      <c r="N570" s="194">
        <f t="shared" si="25"/>
        <v>575.82000000000005</v>
      </c>
      <c r="O570" s="193">
        <f t="shared" si="26"/>
        <v>0.98999999999989541</v>
      </c>
      <c r="Q570" s="206"/>
      <c r="R570" s="208">
        <v>8.09</v>
      </c>
      <c r="S570" s="208">
        <v>0.09</v>
      </c>
      <c r="T570" s="208">
        <v>0.14000000000000001</v>
      </c>
      <c r="U570" s="208">
        <v>0.03</v>
      </c>
      <c r="V570" s="194">
        <f t="shared" si="24"/>
        <v>8.35</v>
      </c>
    </row>
    <row r="571" spans="1:22" x14ac:dyDescent="0.2">
      <c r="A571" s="345" t="s">
        <v>244</v>
      </c>
      <c r="B571" s="345" t="s">
        <v>244</v>
      </c>
      <c r="C571" s="208">
        <v>44828.750011145836</v>
      </c>
      <c r="D571" s="208">
        <v>574.96900000000005</v>
      </c>
      <c r="E571" s="345" t="s">
        <v>245</v>
      </c>
      <c r="F571" s="345" t="s">
        <v>246</v>
      </c>
      <c r="G571" s="345" t="s">
        <v>255</v>
      </c>
      <c r="H571" s="205"/>
      <c r="I571" s="180"/>
      <c r="J571" s="208">
        <v>559.99</v>
      </c>
      <c r="K571" s="208">
        <v>6.49</v>
      </c>
      <c r="L571" s="208">
        <v>6.38</v>
      </c>
      <c r="M571" s="208">
        <v>1.36</v>
      </c>
      <c r="N571" s="194">
        <f t="shared" si="25"/>
        <v>574.22</v>
      </c>
      <c r="O571" s="193">
        <f t="shared" si="26"/>
        <v>0.74900000000002365</v>
      </c>
      <c r="Q571" s="206"/>
      <c r="R571" s="208">
        <v>8.4</v>
      </c>
      <c r="S571" s="208">
        <v>0.1</v>
      </c>
      <c r="T571" s="208">
        <v>0.14000000000000001</v>
      </c>
      <c r="U571" s="208">
        <v>0.03</v>
      </c>
      <c r="V571" s="194">
        <f t="shared" si="24"/>
        <v>8.67</v>
      </c>
    </row>
    <row r="572" spans="1:22" x14ac:dyDescent="0.2">
      <c r="A572" s="345" t="s">
        <v>244</v>
      </c>
      <c r="B572" s="345" t="s">
        <v>244</v>
      </c>
      <c r="C572" s="208">
        <v>44828.7916778125</v>
      </c>
      <c r="D572" s="208">
        <v>569.06500000000005</v>
      </c>
      <c r="E572" s="345" t="s">
        <v>245</v>
      </c>
      <c r="F572" s="345" t="s">
        <v>246</v>
      </c>
      <c r="G572" s="345" t="s">
        <v>255</v>
      </c>
      <c r="H572" s="205"/>
      <c r="J572" s="208">
        <v>553.69000000000005</v>
      </c>
      <c r="K572" s="208">
        <v>6.58</v>
      </c>
      <c r="L572" s="208">
        <v>6.4</v>
      </c>
      <c r="M572" s="208">
        <v>1.37</v>
      </c>
      <c r="N572" s="194">
        <f t="shared" si="25"/>
        <v>568.04000000000008</v>
      </c>
      <c r="O572" s="193">
        <f t="shared" si="26"/>
        <v>1.0249999999999773</v>
      </c>
      <c r="Q572" s="206"/>
      <c r="R572" s="208">
        <v>8.6999999999999993</v>
      </c>
      <c r="S572" s="208">
        <v>0.1</v>
      </c>
      <c r="T572" s="208">
        <v>0.15</v>
      </c>
      <c r="U572" s="208">
        <v>0.03</v>
      </c>
      <c r="V572" s="194">
        <f t="shared" si="24"/>
        <v>8.9799999999999986</v>
      </c>
    </row>
    <row r="573" spans="1:22" x14ac:dyDescent="0.2">
      <c r="A573" s="345" t="s">
        <v>244</v>
      </c>
      <c r="B573" s="345" t="s">
        <v>244</v>
      </c>
      <c r="C573" s="208">
        <v>44828.833344479164</v>
      </c>
      <c r="D573" s="208">
        <v>568.53300000000002</v>
      </c>
      <c r="E573" s="345" t="s">
        <v>245</v>
      </c>
      <c r="F573" s="345" t="s">
        <v>246</v>
      </c>
      <c r="G573" s="345" t="s">
        <v>255</v>
      </c>
      <c r="H573" s="205"/>
      <c r="J573" s="208">
        <v>553.16999999999996</v>
      </c>
      <c r="K573" s="208">
        <v>6.65</v>
      </c>
      <c r="L573" s="208">
        <v>6.43</v>
      </c>
      <c r="M573" s="208">
        <v>1.37</v>
      </c>
      <c r="N573" s="194">
        <f t="shared" si="25"/>
        <v>567.61999999999989</v>
      </c>
      <c r="O573" s="193">
        <f t="shared" si="26"/>
        <v>0.9130000000001246</v>
      </c>
      <c r="Q573" s="206"/>
      <c r="R573" s="208">
        <v>8.19</v>
      </c>
      <c r="S573" s="208">
        <v>0.1</v>
      </c>
      <c r="T573" s="208">
        <v>0.14000000000000001</v>
      </c>
      <c r="U573" s="208">
        <v>0.03</v>
      </c>
      <c r="V573" s="194">
        <f t="shared" si="24"/>
        <v>8.4599999999999991</v>
      </c>
    </row>
    <row r="574" spans="1:22" x14ac:dyDescent="0.2">
      <c r="A574" s="345" t="s">
        <v>244</v>
      </c>
      <c r="B574" s="345" t="s">
        <v>244</v>
      </c>
      <c r="C574" s="208">
        <v>44828.875011145836</v>
      </c>
      <c r="D574" s="208">
        <v>572.02599999999995</v>
      </c>
      <c r="E574" s="345" t="s">
        <v>245</v>
      </c>
      <c r="F574" s="345" t="s">
        <v>246</v>
      </c>
      <c r="G574" s="345" t="s">
        <v>255</v>
      </c>
      <c r="H574" s="205"/>
      <c r="J574" s="208">
        <v>557.14</v>
      </c>
      <c r="K574" s="208">
        <v>6.71</v>
      </c>
      <c r="L574" s="208">
        <v>6.48</v>
      </c>
      <c r="M574" s="208">
        <v>1.38</v>
      </c>
      <c r="N574" s="194">
        <f t="shared" si="25"/>
        <v>571.71</v>
      </c>
      <c r="O574" s="193">
        <f t="shared" si="26"/>
        <v>0.31599999999991724</v>
      </c>
      <c r="Q574" s="206"/>
      <c r="R574" s="208">
        <v>8.1</v>
      </c>
      <c r="S574" s="208">
        <v>0.1</v>
      </c>
      <c r="T574" s="208">
        <v>0.14000000000000001</v>
      </c>
      <c r="U574" s="208">
        <v>0.03</v>
      </c>
      <c r="V574" s="194">
        <f t="shared" si="24"/>
        <v>8.3699999999999992</v>
      </c>
    </row>
    <row r="575" spans="1:22" x14ac:dyDescent="0.2">
      <c r="A575" s="345" t="s">
        <v>244</v>
      </c>
      <c r="B575" s="345" t="s">
        <v>244</v>
      </c>
      <c r="C575" s="208">
        <v>44828.9166778125</v>
      </c>
      <c r="D575" s="208">
        <v>548.4</v>
      </c>
      <c r="E575" s="345" t="s">
        <v>245</v>
      </c>
      <c r="F575" s="345" t="s">
        <v>246</v>
      </c>
      <c r="G575" s="345" t="s">
        <v>255</v>
      </c>
      <c r="H575" s="205"/>
      <c r="J575" s="208">
        <v>534.17999999999995</v>
      </c>
      <c r="K575" s="208">
        <v>6.42</v>
      </c>
      <c r="L575" s="208">
        <v>6.42</v>
      </c>
      <c r="M575" s="208">
        <v>1.5</v>
      </c>
      <c r="N575" s="194">
        <f t="shared" si="25"/>
        <v>548.51999999999987</v>
      </c>
      <c r="O575" s="193">
        <f t="shared" si="26"/>
        <v>-0.11999999999989086</v>
      </c>
      <c r="Q575" s="206"/>
      <c r="R575" s="208">
        <v>7.59</v>
      </c>
      <c r="S575" s="208">
        <v>0.09</v>
      </c>
      <c r="T575" s="208">
        <v>0.14000000000000001</v>
      </c>
      <c r="U575" s="208">
        <v>0.03</v>
      </c>
      <c r="V575" s="194">
        <f t="shared" si="24"/>
        <v>7.85</v>
      </c>
    </row>
    <row r="576" spans="1:22" x14ac:dyDescent="0.2">
      <c r="A576" s="345" t="s">
        <v>244</v>
      </c>
      <c r="B576" s="345" t="s">
        <v>244</v>
      </c>
      <c r="C576" s="208">
        <v>44828.958344479164</v>
      </c>
      <c r="D576" s="208">
        <v>527.86300000000006</v>
      </c>
      <c r="E576" s="345" t="s">
        <v>245</v>
      </c>
      <c r="F576" s="345" t="s">
        <v>246</v>
      </c>
      <c r="G576" s="345" t="s">
        <v>255</v>
      </c>
      <c r="H576" s="205"/>
      <c r="J576" s="208">
        <v>514</v>
      </c>
      <c r="K576" s="208">
        <v>6.18</v>
      </c>
      <c r="L576" s="208">
        <v>6.45</v>
      </c>
      <c r="M576" s="208">
        <v>1.52</v>
      </c>
      <c r="N576" s="194">
        <f t="shared" si="25"/>
        <v>528.15</v>
      </c>
      <c r="O576" s="193">
        <f t="shared" si="26"/>
        <v>-0.28699999999992087</v>
      </c>
      <c r="Q576" s="206"/>
      <c r="R576" s="208">
        <v>7.31</v>
      </c>
      <c r="S576" s="208">
        <v>0.09</v>
      </c>
      <c r="T576" s="208">
        <v>0.14000000000000001</v>
      </c>
      <c r="U576" s="208">
        <v>0.03</v>
      </c>
      <c r="V576" s="194">
        <f t="shared" si="24"/>
        <v>7.5699999999999994</v>
      </c>
    </row>
    <row r="577" spans="1:22" x14ac:dyDescent="0.2">
      <c r="A577" s="345" t="s">
        <v>244</v>
      </c>
      <c r="B577" s="345" t="s">
        <v>244</v>
      </c>
      <c r="C577" s="208">
        <v>44829.000011145836</v>
      </c>
      <c r="D577" s="208">
        <v>497.56200000000001</v>
      </c>
      <c r="E577" s="345" t="s">
        <v>245</v>
      </c>
      <c r="F577" s="345" t="s">
        <v>246</v>
      </c>
      <c r="G577" s="345" t="s">
        <v>255</v>
      </c>
      <c r="H577" s="205"/>
      <c r="J577" s="208">
        <v>484.55</v>
      </c>
      <c r="K577" s="208">
        <v>5.53</v>
      </c>
      <c r="L577" s="208">
        <v>6.44</v>
      </c>
      <c r="M577" s="208">
        <v>1.55</v>
      </c>
      <c r="N577" s="194">
        <f t="shared" si="25"/>
        <v>498.07</v>
      </c>
      <c r="O577" s="193">
        <f t="shared" si="26"/>
        <v>-0.50799999999998136</v>
      </c>
      <c r="Q577" s="206"/>
      <c r="R577" s="208">
        <v>7.6</v>
      </c>
      <c r="S577" s="208">
        <v>0.09</v>
      </c>
      <c r="T577" s="208">
        <v>0.16</v>
      </c>
      <c r="U577" s="208">
        <v>0.04</v>
      </c>
      <c r="V577" s="194">
        <f t="shared" si="24"/>
        <v>7.89</v>
      </c>
    </row>
    <row r="578" spans="1:22" x14ac:dyDescent="0.2">
      <c r="A578" s="345" t="s">
        <v>244</v>
      </c>
      <c r="B578" s="345" t="s">
        <v>244</v>
      </c>
      <c r="C578" s="208">
        <v>44829.0416778125</v>
      </c>
      <c r="D578" s="208">
        <v>475.46300000000002</v>
      </c>
      <c r="E578" s="345" t="s">
        <v>245</v>
      </c>
      <c r="F578" s="345" t="s">
        <v>246</v>
      </c>
      <c r="G578" s="345" t="s">
        <v>255</v>
      </c>
      <c r="H578" s="205"/>
      <c r="J578" s="208">
        <v>462.02</v>
      </c>
      <c r="K578" s="208">
        <v>5.17</v>
      </c>
      <c r="L578" s="208">
        <v>6.44</v>
      </c>
      <c r="M578" s="208">
        <v>1.56</v>
      </c>
      <c r="N578" s="194">
        <f t="shared" si="25"/>
        <v>475.19</v>
      </c>
      <c r="O578" s="193">
        <f t="shared" si="26"/>
        <v>0.27300000000002456</v>
      </c>
      <c r="Q578" s="206"/>
      <c r="R578" s="208">
        <v>7.22</v>
      </c>
      <c r="S578" s="208">
        <v>0.08</v>
      </c>
      <c r="T578" s="208">
        <v>0.16</v>
      </c>
      <c r="U578" s="208">
        <v>0.04</v>
      </c>
      <c r="V578" s="194">
        <f t="shared" ref="V578:V641" si="27">SUM(R578:U578)</f>
        <v>7.5</v>
      </c>
    </row>
    <row r="579" spans="1:22" x14ac:dyDescent="0.2">
      <c r="A579" s="345" t="s">
        <v>244</v>
      </c>
      <c r="B579" s="345" t="s">
        <v>244</v>
      </c>
      <c r="C579" s="208">
        <v>44829.083344479164</v>
      </c>
      <c r="D579" s="208">
        <v>461.87200000000001</v>
      </c>
      <c r="E579" s="345" t="s">
        <v>245</v>
      </c>
      <c r="F579" s="345" t="s">
        <v>246</v>
      </c>
      <c r="G579" s="345" t="s">
        <v>255</v>
      </c>
      <c r="H579" s="205"/>
      <c r="J579" s="208">
        <v>449.71</v>
      </c>
      <c r="K579" s="208">
        <v>4.96</v>
      </c>
      <c r="L579" s="208">
        <v>6.46</v>
      </c>
      <c r="M579" s="208">
        <v>1.52</v>
      </c>
      <c r="N579" s="194">
        <f t="shared" ref="N579:N642" si="28">SUM(J579:M579)</f>
        <v>462.64999999999992</v>
      </c>
      <c r="O579" s="193">
        <f t="shared" ref="O579:O642" si="29">D579-N579</f>
        <v>-0.77799999999990632</v>
      </c>
      <c r="Q579" s="206"/>
      <c r="R579" s="208">
        <v>6.83</v>
      </c>
      <c r="S579" s="208">
        <v>7.0000000000000007E-2</v>
      </c>
      <c r="T579" s="208">
        <v>0.16</v>
      </c>
      <c r="U579" s="208">
        <v>0.04</v>
      </c>
      <c r="V579" s="194">
        <f t="shared" si="27"/>
        <v>7.1000000000000005</v>
      </c>
    </row>
    <row r="580" spans="1:22" x14ac:dyDescent="0.2">
      <c r="A580" s="345" t="s">
        <v>244</v>
      </c>
      <c r="B580" s="345" t="s">
        <v>244</v>
      </c>
      <c r="C580" s="208">
        <v>44829.125011145836</v>
      </c>
      <c r="D580" s="208">
        <v>452.76</v>
      </c>
      <c r="E580" s="345" t="s">
        <v>245</v>
      </c>
      <c r="F580" s="345" t="s">
        <v>246</v>
      </c>
      <c r="G580" s="345" t="s">
        <v>255</v>
      </c>
      <c r="H580" s="205"/>
      <c r="J580" s="208">
        <v>440.75</v>
      </c>
      <c r="K580" s="208">
        <v>4.75</v>
      </c>
      <c r="L580" s="208">
        <v>6.45</v>
      </c>
      <c r="M580" s="208">
        <v>1.54</v>
      </c>
      <c r="N580" s="194">
        <f t="shared" si="28"/>
        <v>453.49</v>
      </c>
      <c r="O580" s="193">
        <f t="shared" si="29"/>
        <v>-0.73000000000001819</v>
      </c>
      <c r="Q580" s="206"/>
      <c r="R580" s="208">
        <v>7.21</v>
      </c>
      <c r="S580" s="208">
        <v>0.08</v>
      </c>
      <c r="T580" s="208">
        <v>0.17</v>
      </c>
      <c r="U580" s="208">
        <v>0.04</v>
      </c>
      <c r="V580" s="194">
        <f t="shared" si="27"/>
        <v>7.5</v>
      </c>
    </row>
    <row r="581" spans="1:22" x14ac:dyDescent="0.2">
      <c r="A581" s="345" t="s">
        <v>244</v>
      </c>
      <c r="B581" s="345" t="s">
        <v>244</v>
      </c>
      <c r="C581" s="208">
        <v>44829.1666778125</v>
      </c>
      <c r="D581" s="208">
        <v>446.72500000000002</v>
      </c>
      <c r="E581" s="345" t="s">
        <v>245</v>
      </c>
      <c r="F581" s="345" t="s">
        <v>246</v>
      </c>
      <c r="G581" s="345" t="s">
        <v>255</v>
      </c>
      <c r="H581" s="205"/>
      <c r="J581" s="208">
        <v>435.04</v>
      </c>
      <c r="K581" s="208">
        <v>4.5199999999999996</v>
      </c>
      <c r="L581" s="208">
        <v>6.44</v>
      </c>
      <c r="M581" s="208">
        <v>1.51</v>
      </c>
      <c r="N581" s="194">
        <f t="shared" si="28"/>
        <v>447.51</v>
      </c>
      <c r="O581" s="193">
        <f t="shared" si="29"/>
        <v>-0.78499999999996817</v>
      </c>
      <c r="Q581" s="206"/>
      <c r="R581" s="208">
        <v>7.62</v>
      </c>
      <c r="S581" s="208">
        <v>0.08</v>
      </c>
      <c r="T581" s="208">
        <v>0.19</v>
      </c>
      <c r="U581" s="208">
        <v>0.04</v>
      </c>
      <c r="V581" s="194">
        <f t="shared" si="27"/>
        <v>7.9300000000000006</v>
      </c>
    </row>
    <row r="582" spans="1:22" x14ac:dyDescent="0.2">
      <c r="A582" s="345" t="s">
        <v>244</v>
      </c>
      <c r="B582" s="345" t="s">
        <v>244</v>
      </c>
      <c r="C582" s="208">
        <v>44829.208344479164</v>
      </c>
      <c r="D582" s="208">
        <v>446.93599999999998</v>
      </c>
      <c r="E582" s="345" t="s">
        <v>245</v>
      </c>
      <c r="F582" s="345" t="s">
        <v>246</v>
      </c>
      <c r="G582" s="345" t="s">
        <v>255</v>
      </c>
      <c r="H582" s="205"/>
      <c r="J582" s="208">
        <v>435.08</v>
      </c>
      <c r="K582" s="208">
        <v>4.62</v>
      </c>
      <c r="L582" s="208">
        <v>6.42</v>
      </c>
      <c r="M582" s="208">
        <v>1.5</v>
      </c>
      <c r="N582" s="194">
        <f t="shared" si="28"/>
        <v>447.62</v>
      </c>
      <c r="O582" s="193">
        <f t="shared" si="29"/>
        <v>-0.68400000000002592</v>
      </c>
      <c r="Q582" s="206"/>
      <c r="R582" s="208">
        <v>7.9</v>
      </c>
      <c r="S582" s="208">
        <v>0.08</v>
      </c>
      <c r="T582" s="208">
        <v>0.19</v>
      </c>
      <c r="U582" s="208">
        <v>0.04</v>
      </c>
      <c r="V582" s="194">
        <f t="shared" si="27"/>
        <v>8.2099999999999991</v>
      </c>
    </row>
    <row r="583" spans="1:22" x14ac:dyDescent="0.2">
      <c r="A583" s="345" t="s">
        <v>244</v>
      </c>
      <c r="B583" s="345" t="s">
        <v>244</v>
      </c>
      <c r="C583" s="208">
        <v>44829.250011145836</v>
      </c>
      <c r="D583" s="208">
        <v>450.935</v>
      </c>
      <c r="E583" s="345" t="s">
        <v>245</v>
      </c>
      <c r="F583" s="345" t="s">
        <v>246</v>
      </c>
      <c r="G583" s="345" t="s">
        <v>255</v>
      </c>
      <c r="H583" s="205"/>
      <c r="J583" s="208">
        <v>438.85</v>
      </c>
      <c r="K583" s="208">
        <v>4.76</v>
      </c>
      <c r="L583" s="208">
        <v>6.41</v>
      </c>
      <c r="M583" s="208">
        <v>1.52</v>
      </c>
      <c r="N583" s="194">
        <f t="shared" si="28"/>
        <v>451.54</v>
      </c>
      <c r="O583" s="193">
        <f t="shared" si="29"/>
        <v>-0.60500000000001819</v>
      </c>
      <c r="Q583" s="206"/>
      <c r="R583" s="208">
        <v>7.82</v>
      </c>
      <c r="S583" s="208">
        <v>0.09</v>
      </c>
      <c r="T583" s="208">
        <v>0.19</v>
      </c>
      <c r="U583" s="208">
        <v>0.04</v>
      </c>
      <c r="V583" s="194">
        <f t="shared" si="27"/>
        <v>8.1399999999999988</v>
      </c>
    </row>
    <row r="584" spans="1:22" x14ac:dyDescent="0.2">
      <c r="A584" s="345" t="s">
        <v>244</v>
      </c>
      <c r="B584" s="345" t="s">
        <v>244</v>
      </c>
      <c r="C584" s="208">
        <v>44829.2916778125</v>
      </c>
      <c r="D584" s="208">
        <v>460.72399999999999</v>
      </c>
      <c r="E584" s="345" t="s">
        <v>245</v>
      </c>
      <c r="F584" s="345" t="s">
        <v>246</v>
      </c>
      <c r="G584" s="345" t="s">
        <v>255</v>
      </c>
      <c r="H584" s="205"/>
      <c r="J584" s="208">
        <v>448.11</v>
      </c>
      <c r="K584" s="208">
        <v>4.9800000000000004</v>
      </c>
      <c r="L584" s="208">
        <v>6.41</v>
      </c>
      <c r="M584" s="208">
        <v>1.49</v>
      </c>
      <c r="N584" s="194">
        <f t="shared" si="28"/>
        <v>460.99000000000007</v>
      </c>
      <c r="O584" s="193">
        <f t="shared" si="29"/>
        <v>-0.2660000000000764</v>
      </c>
      <c r="Q584" s="206"/>
      <c r="R584" s="208">
        <v>8.19</v>
      </c>
      <c r="S584" s="208">
        <v>0.09</v>
      </c>
      <c r="T584" s="208">
        <v>0.19</v>
      </c>
      <c r="U584" s="208">
        <v>0.04</v>
      </c>
      <c r="V584" s="194">
        <f t="shared" si="27"/>
        <v>8.509999999999998</v>
      </c>
    </row>
    <row r="585" spans="1:22" x14ac:dyDescent="0.2">
      <c r="A585" s="345" t="s">
        <v>244</v>
      </c>
      <c r="B585" s="345" t="s">
        <v>244</v>
      </c>
      <c r="C585" s="208">
        <v>44829.333344479164</v>
      </c>
      <c r="D585" s="208">
        <v>466.58</v>
      </c>
      <c r="E585" s="345" t="s">
        <v>245</v>
      </c>
      <c r="F585" s="345" t="s">
        <v>246</v>
      </c>
      <c r="G585" s="345" t="s">
        <v>255</v>
      </c>
      <c r="H585" s="205"/>
      <c r="J585" s="208">
        <v>454.16</v>
      </c>
      <c r="K585" s="208">
        <v>5.09</v>
      </c>
      <c r="L585" s="208">
        <v>6.37</v>
      </c>
      <c r="M585" s="208">
        <v>1.4</v>
      </c>
      <c r="N585" s="194">
        <f t="shared" si="28"/>
        <v>467.02</v>
      </c>
      <c r="O585" s="193">
        <f t="shared" si="29"/>
        <v>-0.43999999999999773</v>
      </c>
      <c r="Q585" s="206"/>
      <c r="R585" s="208">
        <v>8.41</v>
      </c>
      <c r="S585" s="208">
        <v>0.09</v>
      </c>
      <c r="T585" s="208">
        <v>0.19</v>
      </c>
      <c r="U585" s="208">
        <v>0.04</v>
      </c>
      <c r="V585" s="194">
        <f t="shared" si="27"/>
        <v>8.7299999999999986</v>
      </c>
    </row>
    <row r="586" spans="1:22" x14ac:dyDescent="0.2">
      <c r="A586" s="345" t="s">
        <v>244</v>
      </c>
      <c r="B586" s="345" t="s">
        <v>244</v>
      </c>
      <c r="C586" s="208">
        <v>44829.375011145836</v>
      </c>
      <c r="D586" s="208">
        <v>482.47899999999998</v>
      </c>
      <c r="E586" s="345" t="s">
        <v>245</v>
      </c>
      <c r="F586" s="345" t="s">
        <v>246</v>
      </c>
      <c r="G586" s="345" t="s">
        <v>255</v>
      </c>
      <c r="H586" s="205"/>
      <c r="J586" s="208">
        <v>469.47</v>
      </c>
      <c r="K586" s="208">
        <v>5.79</v>
      </c>
      <c r="L586" s="208">
        <v>6.34</v>
      </c>
      <c r="M586" s="208">
        <v>1.36</v>
      </c>
      <c r="N586" s="194">
        <f t="shared" si="28"/>
        <v>482.96000000000004</v>
      </c>
      <c r="O586" s="193">
        <f t="shared" si="29"/>
        <v>-0.48100000000005139</v>
      </c>
      <c r="Q586" s="206"/>
      <c r="R586" s="208">
        <v>7.8</v>
      </c>
      <c r="S586" s="208">
        <v>0.1</v>
      </c>
      <c r="T586" s="208">
        <v>0.17</v>
      </c>
      <c r="U586" s="208">
        <v>0.03</v>
      </c>
      <c r="V586" s="194">
        <f t="shared" si="27"/>
        <v>8.1</v>
      </c>
    </row>
    <row r="587" spans="1:22" x14ac:dyDescent="0.2">
      <c r="A587" s="345" t="s">
        <v>244</v>
      </c>
      <c r="B587" s="345" t="s">
        <v>244</v>
      </c>
      <c r="C587" s="208">
        <v>44829.4166778125</v>
      </c>
      <c r="D587" s="208">
        <v>498.07799999999997</v>
      </c>
      <c r="E587" s="345" t="s">
        <v>245</v>
      </c>
      <c r="F587" s="345" t="s">
        <v>246</v>
      </c>
      <c r="G587" s="345" t="s">
        <v>255</v>
      </c>
      <c r="H587" s="205"/>
      <c r="J587" s="208">
        <v>484.65</v>
      </c>
      <c r="K587" s="208">
        <v>6.03</v>
      </c>
      <c r="L587" s="208">
        <v>6.36</v>
      </c>
      <c r="M587" s="208">
        <v>1.35</v>
      </c>
      <c r="N587" s="194">
        <f t="shared" si="28"/>
        <v>498.39</v>
      </c>
      <c r="O587" s="193">
        <f t="shared" si="29"/>
        <v>-0.31200000000001182</v>
      </c>
      <c r="Q587" s="206"/>
      <c r="R587" s="208">
        <v>7.39</v>
      </c>
      <c r="S587" s="208">
        <v>0.09</v>
      </c>
      <c r="T587" s="208">
        <v>0.15</v>
      </c>
      <c r="U587" s="208">
        <v>0.03</v>
      </c>
      <c r="V587" s="194">
        <f t="shared" si="27"/>
        <v>7.66</v>
      </c>
    </row>
    <row r="588" spans="1:22" x14ac:dyDescent="0.2">
      <c r="A588" s="345" t="s">
        <v>244</v>
      </c>
      <c r="B588" s="345" t="s">
        <v>244</v>
      </c>
      <c r="C588" s="208">
        <v>44829.458344479164</v>
      </c>
      <c r="D588" s="208">
        <v>511.22500000000002</v>
      </c>
      <c r="E588" s="345" t="s">
        <v>245</v>
      </c>
      <c r="F588" s="345" t="s">
        <v>246</v>
      </c>
      <c r="G588" s="345" t="s">
        <v>255</v>
      </c>
      <c r="H588" s="205"/>
      <c r="J588" s="208">
        <v>497.8</v>
      </c>
      <c r="K588" s="208">
        <v>6.14</v>
      </c>
      <c r="L588" s="208">
        <v>6.38</v>
      </c>
      <c r="M588" s="208">
        <v>1.36</v>
      </c>
      <c r="N588" s="194">
        <f t="shared" si="28"/>
        <v>511.68</v>
      </c>
      <c r="O588" s="193">
        <f t="shared" si="29"/>
        <v>-0.45499999999998408</v>
      </c>
      <c r="Q588" s="206"/>
      <c r="R588" s="208">
        <v>7.01</v>
      </c>
      <c r="S588" s="208">
        <v>0.09</v>
      </c>
      <c r="T588" s="208">
        <v>0.14000000000000001</v>
      </c>
      <c r="U588" s="208">
        <v>0.03</v>
      </c>
      <c r="V588" s="194">
        <f t="shared" si="27"/>
        <v>7.27</v>
      </c>
    </row>
    <row r="589" spans="1:22" x14ac:dyDescent="0.2">
      <c r="A589" s="345" t="s">
        <v>244</v>
      </c>
      <c r="B589" s="345" t="s">
        <v>244</v>
      </c>
      <c r="C589" s="208">
        <v>44829.500011145836</v>
      </c>
      <c r="D589" s="208">
        <v>519.15899999999999</v>
      </c>
      <c r="E589" s="345" t="s">
        <v>245</v>
      </c>
      <c r="F589" s="345" t="s">
        <v>246</v>
      </c>
      <c r="G589" s="345" t="s">
        <v>255</v>
      </c>
      <c r="H589" s="205"/>
      <c r="J589" s="208">
        <v>505.11</v>
      </c>
      <c r="K589" s="208">
        <v>6.41</v>
      </c>
      <c r="L589" s="208">
        <v>6.36</v>
      </c>
      <c r="M589" s="208">
        <v>1.36</v>
      </c>
      <c r="N589" s="194">
        <f t="shared" si="28"/>
        <v>519.24</v>
      </c>
      <c r="O589" s="193">
        <f t="shared" si="29"/>
        <v>-8.100000000001728E-2</v>
      </c>
      <c r="Q589" s="206"/>
      <c r="R589" s="208">
        <v>7.19</v>
      </c>
      <c r="S589" s="208">
        <v>0.09</v>
      </c>
      <c r="T589" s="208">
        <v>0.14000000000000001</v>
      </c>
      <c r="U589" s="208">
        <v>0.03</v>
      </c>
      <c r="V589" s="194">
        <f t="shared" si="27"/>
        <v>7.45</v>
      </c>
    </row>
    <row r="590" spans="1:22" x14ac:dyDescent="0.2">
      <c r="A590" s="345" t="s">
        <v>244</v>
      </c>
      <c r="B590" s="345" t="s">
        <v>244</v>
      </c>
      <c r="C590" s="208">
        <v>44829.5416778125</v>
      </c>
      <c r="D590" s="208">
        <v>535.11599999999999</v>
      </c>
      <c r="E590" s="345" t="s">
        <v>245</v>
      </c>
      <c r="F590" s="345" t="s">
        <v>246</v>
      </c>
      <c r="G590" s="345" t="s">
        <v>255</v>
      </c>
      <c r="H590" s="205"/>
      <c r="J590" s="208">
        <v>520.80999999999995</v>
      </c>
      <c r="K590" s="208">
        <v>6.47</v>
      </c>
      <c r="L590" s="208">
        <v>6.33</v>
      </c>
      <c r="M590" s="208">
        <v>1.37</v>
      </c>
      <c r="N590" s="194">
        <f t="shared" si="28"/>
        <v>534.98</v>
      </c>
      <c r="O590" s="193">
        <f t="shared" si="29"/>
        <v>0.13599999999996726</v>
      </c>
      <c r="Q590" s="206"/>
      <c r="R590" s="208">
        <v>7.61</v>
      </c>
      <c r="S590" s="208">
        <v>0.09</v>
      </c>
      <c r="T590" s="208">
        <v>0.14000000000000001</v>
      </c>
      <c r="U590" s="208">
        <v>0.03</v>
      </c>
      <c r="V590" s="194">
        <f t="shared" si="27"/>
        <v>7.87</v>
      </c>
    </row>
    <row r="591" spans="1:22" x14ac:dyDescent="0.2">
      <c r="A591" s="345" t="s">
        <v>244</v>
      </c>
      <c r="B591" s="345" t="s">
        <v>244</v>
      </c>
      <c r="C591" s="208">
        <v>44829.583344479164</v>
      </c>
      <c r="D591" s="208">
        <v>548.52200000000005</v>
      </c>
      <c r="E591" s="345" t="s">
        <v>245</v>
      </c>
      <c r="F591" s="345" t="s">
        <v>246</v>
      </c>
      <c r="G591" s="345" t="s">
        <v>255</v>
      </c>
      <c r="H591" s="205"/>
      <c r="J591" s="208">
        <v>533.99</v>
      </c>
      <c r="K591" s="208">
        <v>6.58</v>
      </c>
      <c r="L591" s="208">
        <v>6.3</v>
      </c>
      <c r="M591" s="208">
        <v>1.36</v>
      </c>
      <c r="N591" s="194">
        <f t="shared" si="28"/>
        <v>548.23</v>
      </c>
      <c r="O591" s="193">
        <f t="shared" si="29"/>
        <v>0.29200000000003001</v>
      </c>
      <c r="Q591" s="206"/>
      <c r="R591" s="208">
        <v>8.49</v>
      </c>
      <c r="S591" s="208">
        <v>0.1</v>
      </c>
      <c r="T591" s="208">
        <v>0.15</v>
      </c>
      <c r="U591" s="208">
        <v>0.03</v>
      </c>
      <c r="V591" s="194">
        <f t="shared" si="27"/>
        <v>8.77</v>
      </c>
    </row>
    <row r="592" spans="1:22" x14ac:dyDescent="0.2">
      <c r="A592" s="345" t="s">
        <v>244</v>
      </c>
      <c r="B592" s="345" t="s">
        <v>244</v>
      </c>
      <c r="C592" s="208">
        <v>44829.625011145836</v>
      </c>
      <c r="D592" s="208">
        <v>554.74599999999998</v>
      </c>
      <c r="E592" s="345" t="s">
        <v>245</v>
      </c>
      <c r="F592" s="345" t="s">
        <v>246</v>
      </c>
      <c r="G592" s="345" t="s">
        <v>255</v>
      </c>
      <c r="H592" s="205"/>
      <c r="J592" s="208">
        <v>540.57000000000005</v>
      </c>
      <c r="K592" s="208">
        <v>6.87</v>
      </c>
      <c r="L592" s="208">
        <v>6.26</v>
      </c>
      <c r="M592" s="208">
        <v>1.36</v>
      </c>
      <c r="N592" s="194">
        <f t="shared" si="28"/>
        <v>555.06000000000006</v>
      </c>
      <c r="O592" s="193">
        <f t="shared" si="29"/>
        <v>-0.31400000000007822</v>
      </c>
      <c r="Q592" s="206"/>
      <c r="R592" s="208">
        <v>8.77</v>
      </c>
      <c r="S592" s="208">
        <v>0.11</v>
      </c>
      <c r="T592" s="208">
        <v>0.15</v>
      </c>
      <c r="U592" s="208">
        <v>0.03</v>
      </c>
      <c r="V592" s="194">
        <f t="shared" si="27"/>
        <v>9.0599999999999987</v>
      </c>
    </row>
    <row r="593" spans="1:22" x14ac:dyDescent="0.2">
      <c r="A593" s="345" t="s">
        <v>244</v>
      </c>
      <c r="B593" s="345" t="s">
        <v>244</v>
      </c>
      <c r="C593" s="208">
        <v>44829.6666778125</v>
      </c>
      <c r="D593" s="208">
        <v>569.17999999999995</v>
      </c>
      <c r="E593" s="345" t="s">
        <v>245</v>
      </c>
      <c r="F593" s="345" t="s">
        <v>246</v>
      </c>
      <c r="G593" s="345" t="s">
        <v>255</v>
      </c>
      <c r="H593" s="205"/>
      <c r="J593" s="208">
        <v>554.42999999999995</v>
      </c>
      <c r="K593" s="208">
        <v>7.04</v>
      </c>
      <c r="L593" s="208">
        <v>6.26</v>
      </c>
      <c r="M593" s="208">
        <v>1.35</v>
      </c>
      <c r="N593" s="194">
        <f t="shared" si="28"/>
        <v>569.07999999999993</v>
      </c>
      <c r="O593" s="193">
        <f t="shared" si="29"/>
        <v>0.10000000000002274</v>
      </c>
      <c r="Q593" s="206"/>
      <c r="R593" s="208">
        <v>9.7799999999999994</v>
      </c>
      <c r="S593" s="208">
        <v>0.12</v>
      </c>
      <c r="T593" s="208">
        <v>0.17</v>
      </c>
      <c r="U593" s="208">
        <v>0.03</v>
      </c>
      <c r="V593" s="194">
        <f t="shared" si="27"/>
        <v>10.099999999999998</v>
      </c>
    </row>
    <row r="594" spans="1:22" x14ac:dyDescent="0.2">
      <c r="A594" s="345" t="s">
        <v>244</v>
      </c>
      <c r="B594" s="345" t="s">
        <v>244</v>
      </c>
      <c r="C594" s="208">
        <v>44829.708344479164</v>
      </c>
      <c r="D594" s="208">
        <v>584.34</v>
      </c>
      <c r="E594" s="345" t="s">
        <v>245</v>
      </c>
      <c r="F594" s="345" t="s">
        <v>246</v>
      </c>
      <c r="G594" s="345" t="s">
        <v>255</v>
      </c>
      <c r="H594" s="205"/>
      <c r="I594" s="180"/>
      <c r="J594" s="208">
        <v>569.54999999999995</v>
      </c>
      <c r="K594" s="208">
        <v>7.27</v>
      </c>
      <c r="L594" s="208">
        <v>6.27</v>
      </c>
      <c r="M594" s="208">
        <v>1.34</v>
      </c>
      <c r="N594" s="194">
        <f t="shared" si="28"/>
        <v>584.42999999999995</v>
      </c>
      <c r="O594" s="193">
        <f t="shared" si="29"/>
        <v>-8.9999999999918145E-2</v>
      </c>
      <c r="Q594" s="206"/>
      <c r="R594" s="208">
        <v>10.25</v>
      </c>
      <c r="S594" s="208">
        <v>0.13</v>
      </c>
      <c r="T594" s="208">
        <v>0.17</v>
      </c>
      <c r="U594" s="208">
        <v>0.04</v>
      </c>
      <c r="V594" s="194">
        <f t="shared" si="27"/>
        <v>10.59</v>
      </c>
    </row>
    <row r="595" spans="1:22" x14ac:dyDescent="0.2">
      <c r="A595" s="345" t="s">
        <v>244</v>
      </c>
      <c r="B595" s="345" t="s">
        <v>244</v>
      </c>
      <c r="C595" s="208">
        <v>44829.750011145836</v>
      </c>
      <c r="D595" s="208">
        <v>591.60500000000002</v>
      </c>
      <c r="E595" s="345" t="s">
        <v>245</v>
      </c>
      <c r="F595" s="345" t="s">
        <v>246</v>
      </c>
      <c r="G595" s="345" t="s">
        <v>255</v>
      </c>
      <c r="H595" s="205"/>
      <c r="I595" s="180"/>
      <c r="J595" s="208">
        <v>576.54</v>
      </c>
      <c r="K595" s="208">
        <v>7.23</v>
      </c>
      <c r="L595" s="208">
        <v>6.3</v>
      </c>
      <c r="M595" s="208">
        <v>1.35</v>
      </c>
      <c r="N595" s="194">
        <f t="shared" si="28"/>
        <v>591.41999999999996</v>
      </c>
      <c r="O595" s="193">
        <f t="shared" si="29"/>
        <v>0.18500000000005912</v>
      </c>
      <c r="Q595" s="206"/>
      <c r="R595" s="208">
        <v>10.47</v>
      </c>
      <c r="S595" s="208">
        <v>0.13</v>
      </c>
      <c r="T595" s="208">
        <v>0.17</v>
      </c>
      <c r="U595" s="208">
        <v>0.04</v>
      </c>
      <c r="V595" s="194">
        <f t="shared" si="27"/>
        <v>10.81</v>
      </c>
    </row>
    <row r="596" spans="1:22" x14ac:dyDescent="0.2">
      <c r="A596" s="345" t="s">
        <v>244</v>
      </c>
      <c r="B596" s="345" t="s">
        <v>244</v>
      </c>
      <c r="C596" s="208">
        <v>44829.7916778125</v>
      </c>
      <c r="D596" s="208">
        <v>587.26800000000003</v>
      </c>
      <c r="E596" s="345" t="s">
        <v>245</v>
      </c>
      <c r="F596" s="345" t="s">
        <v>246</v>
      </c>
      <c r="G596" s="345" t="s">
        <v>255</v>
      </c>
      <c r="H596" s="205"/>
      <c r="J596" s="208">
        <v>572</v>
      </c>
      <c r="K596" s="208">
        <v>7.28</v>
      </c>
      <c r="L596" s="208">
        <v>6.28</v>
      </c>
      <c r="M596" s="208">
        <v>1.34</v>
      </c>
      <c r="N596" s="194">
        <f t="shared" si="28"/>
        <v>586.9</v>
      </c>
      <c r="O596" s="193">
        <f t="shared" si="29"/>
        <v>0.36800000000005184</v>
      </c>
      <c r="Q596" s="206"/>
      <c r="R596" s="208">
        <v>10.37</v>
      </c>
      <c r="S596" s="208">
        <v>0.13</v>
      </c>
      <c r="T596" s="208">
        <v>0.17</v>
      </c>
      <c r="U596" s="208">
        <v>0.03</v>
      </c>
      <c r="V596" s="194">
        <f t="shared" si="27"/>
        <v>10.7</v>
      </c>
    </row>
    <row r="597" spans="1:22" x14ac:dyDescent="0.2">
      <c r="A597" s="345" t="s">
        <v>244</v>
      </c>
      <c r="B597" s="345" t="s">
        <v>244</v>
      </c>
      <c r="C597" s="208">
        <v>44829.833344479164</v>
      </c>
      <c r="D597" s="208">
        <v>586.35</v>
      </c>
      <c r="E597" s="345" t="s">
        <v>245</v>
      </c>
      <c r="F597" s="345" t="s">
        <v>246</v>
      </c>
      <c r="G597" s="345" t="s">
        <v>255</v>
      </c>
      <c r="H597" s="205"/>
      <c r="J597" s="208">
        <v>570.34</v>
      </c>
      <c r="K597" s="208">
        <v>7.49</v>
      </c>
      <c r="L597" s="208">
        <v>6.33</v>
      </c>
      <c r="M597" s="208">
        <v>1.35</v>
      </c>
      <c r="N597" s="194">
        <f t="shared" si="28"/>
        <v>585.5100000000001</v>
      </c>
      <c r="O597" s="193">
        <f t="shared" si="29"/>
        <v>0.83999999999991815</v>
      </c>
      <c r="Q597" s="206"/>
      <c r="R597" s="208">
        <v>9.66</v>
      </c>
      <c r="S597" s="208">
        <v>0.13</v>
      </c>
      <c r="T597" s="208">
        <v>0.16</v>
      </c>
      <c r="U597" s="208">
        <v>0.03</v>
      </c>
      <c r="V597" s="194">
        <f t="shared" si="27"/>
        <v>9.98</v>
      </c>
    </row>
    <row r="598" spans="1:22" x14ac:dyDescent="0.2">
      <c r="A598" s="345" t="s">
        <v>244</v>
      </c>
      <c r="B598" s="345" t="s">
        <v>244</v>
      </c>
      <c r="C598" s="208">
        <v>44829.875011145836</v>
      </c>
      <c r="D598" s="208">
        <v>590.19799999999998</v>
      </c>
      <c r="E598" s="345" t="s">
        <v>245</v>
      </c>
      <c r="F598" s="345" t="s">
        <v>246</v>
      </c>
      <c r="G598" s="345" t="s">
        <v>255</v>
      </c>
      <c r="H598" s="205"/>
      <c r="J598" s="208">
        <v>574.66999999999996</v>
      </c>
      <c r="K598" s="208">
        <v>7.55</v>
      </c>
      <c r="L598" s="208">
        <v>6.35</v>
      </c>
      <c r="M598" s="208">
        <v>1.37</v>
      </c>
      <c r="N598" s="194">
        <f t="shared" si="28"/>
        <v>589.93999999999994</v>
      </c>
      <c r="O598" s="193">
        <f t="shared" si="29"/>
        <v>0.2580000000000382</v>
      </c>
      <c r="Q598" s="206"/>
      <c r="R598" s="208">
        <v>8.98</v>
      </c>
      <c r="S598" s="208">
        <v>0.12</v>
      </c>
      <c r="T598" s="208">
        <v>0.14000000000000001</v>
      </c>
      <c r="U598" s="208">
        <v>0.03</v>
      </c>
      <c r="V598" s="194">
        <f t="shared" si="27"/>
        <v>9.27</v>
      </c>
    </row>
    <row r="599" spans="1:22" x14ac:dyDescent="0.2">
      <c r="A599" s="345" t="s">
        <v>244</v>
      </c>
      <c r="B599" s="345" t="s">
        <v>244</v>
      </c>
      <c r="C599" s="208">
        <v>44829.9166778125</v>
      </c>
      <c r="D599" s="208">
        <v>562.40200000000004</v>
      </c>
      <c r="E599" s="345" t="s">
        <v>245</v>
      </c>
      <c r="F599" s="345" t="s">
        <v>246</v>
      </c>
      <c r="G599" s="345" t="s">
        <v>255</v>
      </c>
      <c r="H599" s="205"/>
      <c r="J599" s="208">
        <v>541.4</v>
      </c>
      <c r="K599" s="208">
        <v>6.87</v>
      </c>
      <c r="L599" s="208">
        <v>6.37</v>
      </c>
      <c r="M599" s="208">
        <v>1.44</v>
      </c>
      <c r="N599" s="194">
        <f t="shared" si="28"/>
        <v>556.08000000000004</v>
      </c>
      <c r="O599" s="193">
        <f t="shared" si="29"/>
        <v>6.3220000000000027</v>
      </c>
      <c r="Q599" s="206"/>
      <c r="R599" s="208">
        <v>8.8699999999999992</v>
      </c>
      <c r="S599" s="208">
        <v>0.11</v>
      </c>
      <c r="T599" s="208">
        <v>0.15</v>
      </c>
      <c r="U599" s="208">
        <v>0.03</v>
      </c>
      <c r="V599" s="194">
        <f t="shared" si="27"/>
        <v>9.1599999999999984</v>
      </c>
    </row>
    <row r="600" spans="1:22" x14ac:dyDescent="0.2">
      <c r="A600" s="345" t="s">
        <v>244</v>
      </c>
      <c r="B600" s="345" t="s">
        <v>244</v>
      </c>
      <c r="C600" s="208">
        <v>44829.958344479164</v>
      </c>
      <c r="D600" s="208">
        <v>535.05700000000002</v>
      </c>
      <c r="E600" s="345" t="s">
        <v>245</v>
      </c>
      <c r="F600" s="345" t="s">
        <v>246</v>
      </c>
      <c r="G600" s="345" t="s">
        <v>255</v>
      </c>
      <c r="H600" s="205"/>
      <c r="J600" s="208">
        <v>521.41999999999996</v>
      </c>
      <c r="K600" s="208">
        <v>6.03</v>
      </c>
      <c r="L600" s="208">
        <v>6.38</v>
      </c>
      <c r="M600" s="208">
        <v>1.51</v>
      </c>
      <c r="N600" s="194">
        <f t="shared" si="28"/>
        <v>535.33999999999992</v>
      </c>
      <c r="O600" s="193">
        <f t="shared" si="29"/>
        <v>-0.28299999999990177</v>
      </c>
      <c r="Q600" s="206"/>
      <c r="R600" s="208">
        <v>8.09</v>
      </c>
      <c r="S600" s="208">
        <v>0.09</v>
      </c>
      <c r="T600" s="208">
        <v>0.15</v>
      </c>
      <c r="U600" s="208">
        <v>0.03</v>
      </c>
      <c r="V600" s="194">
        <f t="shared" si="27"/>
        <v>8.36</v>
      </c>
    </row>
    <row r="601" spans="1:22" x14ac:dyDescent="0.2">
      <c r="A601" s="345" t="s">
        <v>244</v>
      </c>
      <c r="B601" s="345" t="s">
        <v>244</v>
      </c>
      <c r="C601" s="208">
        <v>44830.000011145836</v>
      </c>
      <c r="D601" s="208">
        <v>498.07799999999997</v>
      </c>
      <c r="E601" s="345" t="s">
        <v>245</v>
      </c>
      <c r="F601" s="345" t="s">
        <v>246</v>
      </c>
      <c r="G601" s="345" t="s">
        <v>255</v>
      </c>
      <c r="H601" s="205"/>
      <c r="J601" s="208">
        <v>485.3</v>
      </c>
      <c r="K601" s="208">
        <v>5.42</v>
      </c>
      <c r="L601" s="208">
        <v>6.39</v>
      </c>
      <c r="M601" s="208">
        <v>1.5</v>
      </c>
      <c r="N601" s="194">
        <f t="shared" si="28"/>
        <v>498.61</v>
      </c>
      <c r="O601" s="193">
        <f t="shared" si="29"/>
        <v>-0.53200000000003911</v>
      </c>
      <c r="Q601" s="206"/>
      <c r="R601" s="208">
        <v>8.31</v>
      </c>
      <c r="S601" s="208">
        <v>0.09</v>
      </c>
      <c r="T601" s="208">
        <v>0.17</v>
      </c>
      <c r="U601" s="208">
        <v>0.04</v>
      </c>
      <c r="V601" s="194">
        <f t="shared" si="27"/>
        <v>8.61</v>
      </c>
    </row>
    <row r="602" spans="1:22" x14ac:dyDescent="0.2">
      <c r="A602" s="345" t="s">
        <v>244</v>
      </c>
      <c r="B602" s="345" t="s">
        <v>244</v>
      </c>
      <c r="C602" s="208">
        <v>44830.0416778125</v>
      </c>
      <c r="D602" s="208">
        <v>486.26299999999998</v>
      </c>
      <c r="E602" s="345" t="s">
        <v>245</v>
      </c>
      <c r="F602" s="345" t="s">
        <v>246</v>
      </c>
      <c r="G602" s="345" t="s">
        <v>255</v>
      </c>
      <c r="H602" s="205"/>
      <c r="J602" s="208">
        <v>469.64</v>
      </c>
      <c r="K602" s="208">
        <v>5.17</v>
      </c>
      <c r="L602" s="208">
        <v>6.37</v>
      </c>
      <c r="M602" s="208">
        <v>1.51</v>
      </c>
      <c r="N602" s="194">
        <f t="shared" si="28"/>
        <v>482.69</v>
      </c>
      <c r="O602" s="193">
        <f t="shared" si="29"/>
        <v>3.5729999999999791</v>
      </c>
      <c r="Q602" s="206"/>
      <c r="R602" s="208">
        <v>8.01</v>
      </c>
      <c r="S602" s="208">
        <v>0.09</v>
      </c>
      <c r="T602" s="208">
        <v>0.18</v>
      </c>
      <c r="U602" s="208">
        <v>0.04</v>
      </c>
      <c r="V602" s="194">
        <f t="shared" si="27"/>
        <v>8.3199999999999985</v>
      </c>
    </row>
    <row r="603" spans="1:22" x14ac:dyDescent="0.2">
      <c r="A603" s="345" t="s">
        <v>244</v>
      </c>
      <c r="B603" s="345" t="s">
        <v>244</v>
      </c>
      <c r="C603" s="208">
        <v>44830.083344479164</v>
      </c>
      <c r="D603" s="208">
        <v>465.69499999999999</v>
      </c>
      <c r="E603" s="345" t="s">
        <v>245</v>
      </c>
      <c r="F603" s="345" t="s">
        <v>246</v>
      </c>
      <c r="G603" s="345" t="s">
        <v>255</v>
      </c>
      <c r="H603" s="205"/>
      <c r="J603" s="208">
        <v>449.08</v>
      </c>
      <c r="K603" s="208">
        <v>4.8099999999999996</v>
      </c>
      <c r="L603" s="208">
        <v>6.38</v>
      </c>
      <c r="M603" s="208">
        <v>1.5</v>
      </c>
      <c r="N603" s="194">
        <f t="shared" si="28"/>
        <v>461.77</v>
      </c>
      <c r="O603" s="193">
        <f t="shared" si="29"/>
        <v>3.9250000000000114</v>
      </c>
      <c r="Q603" s="206"/>
      <c r="R603" s="208">
        <v>7.11</v>
      </c>
      <c r="S603" s="208">
        <v>0.08</v>
      </c>
      <c r="T603" s="208">
        <v>0.17</v>
      </c>
      <c r="U603" s="208">
        <v>0.04</v>
      </c>
      <c r="V603" s="194">
        <f t="shared" si="27"/>
        <v>7.4</v>
      </c>
    </row>
    <row r="604" spans="1:22" x14ac:dyDescent="0.2">
      <c r="A604" s="345" t="s">
        <v>244</v>
      </c>
      <c r="B604" s="345" t="s">
        <v>244</v>
      </c>
      <c r="C604" s="208">
        <v>44830.125011145836</v>
      </c>
      <c r="D604" s="208">
        <v>464.07299999999998</v>
      </c>
      <c r="E604" s="345" t="s">
        <v>245</v>
      </c>
      <c r="F604" s="345" t="s">
        <v>246</v>
      </c>
      <c r="G604" s="345" t="s">
        <v>255</v>
      </c>
      <c r="H604" s="205"/>
      <c r="J604" s="208">
        <v>447.78</v>
      </c>
      <c r="K604" s="208">
        <v>4.59</v>
      </c>
      <c r="L604" s="208">
        <v>6.38</v>
      </c>
      <c r="M604" s="208">
        <v>1.51</v>
      </c>
      <c r="N604" s="194">
        <f t="shared" si="28"/>
        <v>460.25999999999993</v>
      </c>
      <c r="O604" s="193">
        <f t="shared" si="29"/>
        <v>3.813000000000045</v>
      </c>
      <c r="Q604" s="206"/>
      <c r="R604" s="208">
        <v>6.73</v>
      </c>
      <c r="S604" s="208">
        <v>7.0000000000000007E-2</v>
      </c>
      <c r="T604" s="208">
        <v>0.16</v>
      </c>
      <c r="U604" s="208">
        <v>0.04</v>
      </c>
      <c r="V604" s="194">
        <f t="shared" si="27"/>
        <v>7.0000000000000009</v>
      </c>
    </row>
    <row r="605" spans="1:22" x14ac:dyDescent="0.2">
      <c r="A605" s="345" t="s">
        <v>244</v>
      </c>
      <c r="B605" s="345" t="s">
        <v>244</v>
      </c>
      <c r="C605" s="208">
        <v>44830.1666778125</v>
      </c>
      <c r="D605" s="208">
        <v>458.21899999999999</v>
      </c>
      <c r="E605" s="345" t="s">
        <v>245</v>
      </c>
      <c r="F605" s="345" t="s">
        <v>246</v>
      </c>
      <c r="G605" s="345" t="s">
        <v>255</v>
      </c>
      <c r="H605" s="205"/>
      <c r="J605" s="208">
        <v>441.05</v>
      </c>
      <c r="K605" s="208">
        <v>5.23</v>
      </c>
      <c r="L605" s="208">
        <v>6.38</v>
      </c>
      <c r="M605" s="208">
        <v>1.52</v>
      </c>
      <c r="N605" s="194">
        <f t="shared" si="28"/>
        <v>454.18</v>
      </c>
      <c r="O605" s="193">
        <f t="shared" si="29"/>
        <v>4.0389999999999873</v>
      </c>
      <c r="Q605" s="206"/>
      <c r="R605" s="208">
        <v>6.71</v>
      </c>
      <c r="S605" s="208">
        <v>0.08</v>
      </c>
      <c r="T605" s="208">
        <v>0.16</v>
      </c>
      <c r="U605" s="208">
        <v>0.04</v>
      </c>
      <c r="V605" s="194">
        <f t="shared" si="27"/>
        <v>6.99</v>
      </c>
    </row>
    <row r="606" spans="1:22" x14ac:dyDescent="0.2">
      <c r="A606" s="345" t="s">
        <v>244</v>
      </c>
      <c r="B606" s="345" t="s">
        <v>244</v>
      </c>
      <c r="C606" s="208">
        <v>44830.208344479164</v>
      </c>
      <c r="D606" s="208">
        <v>461.88900000000001</v>
      </c>
      <c r="E606" s="345" t="s">
        <v>245</v>
      </c>
      <c r="F606" s="345" t="s">
        <v>246</v>
      </c>
      <c r="G606" s="345" t="s">
        <v>255</v>
      </c>
      <c r="H606" s="205"/>
      <c r="J606" s="208">
        <v>444.71</v>
      </c>
      <c r="K606" s="208">
        <v>5.24</v>
      </c>
      <c r="L606" s="208">
        <v>6.39</v>
      </c>
      <c r="M606" s="208">
        <v>1.53</v>
      </c>
      <c r="N606" s="194">
        <f t="shared" si="28"/>
        <v>457.86999999999995</v>
      </c>
      <c r="O606" s="193">
        <f t="shared" si="29"/>
        <v>4.0190000000000623</v>
      </c>
      <c r="Q606" s="206"/>
      <c r="R606" s="208">
        <v>7.31</v>
      </c>
      <c r="S606" s="208">
        <v>0.09</v>
      </c>
      <c r="T606" s="208">
        <v>0.17</v>
      </c>
      <c r="U606" s="208">
        <v>0.04</v>
      </c>
      <c r="V606" s="194">
        <f t="shared" si="27"/>
        <v>7.6099999999999994</v>
      </c>
    </row>
    <row r="607" spans="1:22" x14ac:dyDescent="0.2">
      <c r="A607" s="345" t="s">
        <v>244</v>
      </c>
      <c r="B607" s="345" t="s">
        <v>244</v>
      </c>
      <c r="C607" s="208">
        <v>44830.250011145836</v>
      </c>
      <c r="D607" s="208">
        <v>476.86900000000003</v>
      </c>
      <c r="E607" s="345" t="s">
        <v>245</v>
      </c>
      <c r="F607" s="345" t="s">
        <v>246</v>
      </c>
      <c r="G607" s="345" t="s">
        <v>255</v>
      </c>
      <c r="H607" s="205"/>
      <c r="J607" s="208">
        <v>459.11</v>
      </c>
      <c r="K607" s="208">
        <v>5.66</v>
      </c>
      <c r="L607" s="208">
        <v>6.39</v>
      </c>
      <c r="M607" s="208">
        <v>1.46</v>
      </c>
      <c r="N607" s="194">
        <f t="shared" si="28"/>
        <v>472.62</v>
      </c>
      <c r="O607" s="193">
        <f t="shared" si="29"/>
        <v>4.2490000000000236</v>
      </c>
      <c r="Q607" s="206"/>
      <c r="R607" s="208">
        <v>7.59</v>
      </c>
      <c r="S607" s="208">
        <v>0.09</v>
      </c>
      <c r="T607" s="208">
        <v>0.17</v>
      </c>
      <c r="U607" s="208">
        <v>0.04</v>
      </c>
      <c r="V607" s="194">
        <f t="shared" si="27"/>
        <v>7.89</v>
      </c>
    </row>
    <row r="608" spans="1:22" x14ac:dyDescent="0.2">
      <c r="A608" s="345" t="s">
        <v>244</v>
      </c>
      <c r="B608" s="345" t="s">
        <v>244</v>
      </c>
      <c r="C608" s="208">
        <v>44830.2916778125</v>
      </c>
      <c r="D608" s="208">
        <v>522.98900000000003</v>
      </c>
      <c r="E608" s="345" t="s">
        <v>245</v>
      </c>
      <c r="F608" s="345" t="s">
        <v>246</v>
      </c>
      <c r="G608" s="345" t="s">
        <v>255</v>
      </c>
      <c r="H608" s="205"/>
      <c r="J608" s="208">
        <v>504.35</v>
      </c>
      <c r="K608" s="208">
        <v>6.65</v>
      </c>
      <c r="L608" s="208">
        <v>6.39</v>
      </c>
      <c r="M608" s="208">
        <v>1.41</v>
      </c>
      <c r="N608" s="194">
        <f t="shared" si="28"/>
        <v>518.79999999999995</v>
      </c>
      <c r="O608" s="193">
        <f t="shared" si="29"/>
        <v>4.1890000000000782</v>
      </c>
      <c r="Q608" s="206"/>
      <c r="R608" s="208">
        <v>7.7</v>
      </c>
      <c r="S608" s="208">
        <v>0.1</v>
      </c>
      <c r="T608" s="208">
        <v>0.15</v>
      </c>
      <c r="U608" s="208">
        <v>0.03</v>
      </c>
      <c r="V608" s="194">
        <f t="shared" si="27"/>
        <v>7.98</v>
      </c>
    </row>
    <row r="609" spans="1:22" x14ac:dyDescent="0.2">
      <c r="A609" s="345" t="s">
        <v>244</v>
      </c>
      <c r="B609" s="345" t="s">
        <v>244</v>
      </c>
      <c r="C609" s="208">
        <v>44830.333344479164</v>
      </c>
      <c r="D609" s="208">
        <v>541.38499999999999</v>
      </c>
      <c r="E609" s="345" t="s">
        <v>245</v>
      </c>
      <c r="F609" s="345" t="s">
        <v>246</v>
      </c>
      <c r="G609" s="345" t="s">
        <v>255</v>
      </c>
      <c r="H609" s="205"/>
      <c r="J609" s="208">
        <v>522.03</v>
      </c>
      <c r="K609" s="208">
        <v>7.15</v>
      </c>
      <c r="L609" s="208">
        <v>6.41</v>
      </c>
      <c r="M609" s="208">
        <v>1.41</v>
      </c>
      <c r="N609" s="194">
        <f t="shared" si="28"/>
        <v>536.99999999999989</v>
      </c>
      <c r="O609" s="193">
        <f t="shared" si="29"/>
        <v>4.3850000000001046</v>
      </c>
      <c r="Q609" s="206"/>
      <c r="R609" s="208">
        <v>7.7</v>
      </c>
      <c r="S609" s="208">
        <v>0.1</v>
      </c>
      <c r="T609" s="208">
        <v>0.14000000000000001</v>
      </c>
      <c r="U609" s="208">
        <v>0.03</v>
      </c>
      <c r="V609" s="194">
        <f t="shared" si="27"/>
        <v>7.97</v>
      </c>
    </row>
    <row r="610" spans="1:22" x14ac:dyDescent="0.2">
      <c r="A610" s="345" t="s">
        <v>244</v>
      </c>
      <c r="B610" s="345" t="s">
        <v>244</v>
      </c>
      <c r="C610" s="208">
        <v>44830.375011145836</v>
      </c>
      <c r="D610" s="208">
        <v>542.09500000000003</v>
      </c>
      <c r="E610" s="345" t="s">
        <v>245</v>
      </c>
      <c r="F610" s="345" t="s">
        <v>246</v>
      </c>
      <c r="G610" s="345" t="s">
        <v>255</v>
      </c>
      <c r="H610" s="205"/>
      <c r="J610" s="208">
        <v>522.19000000000005</v>
      </c>
      <c r="K610" s="208">
        <v>8.1</v>
      </c>
      <c r="L610" s="208">
        <v>6.39</v>
      </c>
      <c r="M610" s="208">
        <v>1.4</v>
      </c>
      <c r="N610" s="194">
        <f t="shared" si="28"/>
        <v>538.08000000000004</v>
      </c>
      <c r="O610" s="193">
        <f t="shared" si="29"/>
        <v>4.0149999999999864</v>
      </c>
      <c r="Q610" s="206"/>
      <c r="R610" s="208">
        <v>6.78</v>
      </c>
      <c r="S610" s="208">
        <v>0.1</v>
      </c>
      <c r="T610" s="208">
        <v>0.12</v>
      </c>
      <c r="U610" s="208">
        <v>0.03</v>
      </c>
      <c r="V610" s="194">
        <f t="shared" si="27"/>
        <v>7.03</v>
      </c>
    </row>
    <row r="611" spans="1:22" x14ac:dyDescent="0.2">
      <c r="A611" s="345" t="s">
        <v>244</v>
      </c>
      <c r="B611" s="345" t="s">
        <v>244</v>
      </c>
      <c r="C611" s="208">
        <v>44830.4166778125</v>
      </c>
      <c r="D611" s="208">
        <v>550.17899999999997</v>
      </c>
      <c r="E611" s="345" t="s">
        <v>245</v>
      </c>
      <c r="F611" s="345" t="s">
        <v>246</v>
      </c>
      <c r="G611" s="345" t="s">
        <v>255</v>
      </c>
      <c r="H611" s="205"/>
      <c r="J611" s="208">
        <v>529.94000000000005</v>
      </c>
      <c r="K611" s="208">
        <v>8.33</v>
      </c>
      <c r="L611" s="208">
        <v>6.66</v>
      </c>
      <c r="M611" s="208">
        <v>1.41</v>
      </c>
      <c r="N611" s="194">
        <f t="shared" si="28"/>
        <v>546.34</v>
      </c>
      <c r="O611" s="193">
        <f t="shared" si="29"/>
        <v>3.8389999999999418</v>
      </c>
      <c r="Q611" s="206"/>
      <c r="R611" s="208">
        <v>6.89</v>
      </c>
      <c r="S611" s="208">
        <v>0.11</v>
      </c>
      <c r="T611" s="208">
        <v>0.13</v>
      </c>
      <c r="U611" s="208">
        <v>0.03</v>
      </c>
      <c r="V611" s="194">
        <f t="shared" si="27"/>
        <v>7.16</v>
      </c>
    </row>
    <row r="612" spans="1:22" x14ac:dyDescent="0.2">
      <c r="A612" s="345" t="s">
        <v>244</v>
      </c>
      <c r="B612" s="345" t="s">
        <v>244</v>
      </c>
      <c r="C612" s="208">
        <v>44830.458344479164</v>
      </c>
      <c r="D612" s="208">
        <v>567.94600000000003</v>
      </c>
      <c r="E612" s="345" t="s">
        <v>245</v>
      </c>
      <c r="F612" s="345" t="s">
        <v>246</v>
      </c>
      <c r="G612" s="345" t="s">
        <v>255</v>
      </c>
      <c r="H612" s="205"/>
      <c r="J612" s="208">
        <v>547.41</v>
      </c>
      <c r="K612" s="208">
        <v>8.52</v>
      </c>
      <c r="L612" s="208">
        <v>7.25</v>
      </c>
      <c r="M612" s="208">
        <v>1.4</v>
      </c>
      <c r="N612" s="194">
        <f t="shared" si="28"/>
        <v>564.57999999999993</v>
      </c>
      <c r="O612" s="193">
        <f t="shared" si="29"/>
        <v>3.3660000000000991</v>
      </c>
      <c r="Q612" s="206"/>
      <c r="R612" s="208">
        <v>7.27</v>
      </c>
      <c r="S612" s="208">
        <v>0.11</v>
      </c>
      <c r="T612" s="208">
        <v>0.15</v>
      </c>
      <c r="U612" s="208">
        <v>0.03</v>
      </c>
      <c r="V612" s="194">
        <f t="shared" si="27"/>
        <v>7.5600000000000005</v>
      </c>
    </row>
    <row r="613" spans="1:22" x14ac:dyDescent="0.2">
      <c r="A613" s="345" t="s">
        <v>244</v>
      </c>
      <c r="B613" s="345" t="s">
        <v>244</v>
      </c>
      <c r="C613" s="208">
        <v>44830.500011145836</v>
      </c>
      <c r="D613" s="208">
        <v>576.19500000000005</v>
      </c>
      <c r="E613" s="345" t="s">
        <v>245</v>
      </c>
      <c r="F613" s="345" t="s">
        <v>246</v>
      </c>
      <c r="G613" s="345" t="s">
        <v>255</v>
      </c>
      <c r="H613" s="205"/>
      <c r="J613" s="208">
        <v>556.53</v>
      </c>
      <c r="K613" s="208">
        <v>8.69</v>
      </c>
      <c r="L613" s="208">
        <v>6.99</v>
      </c>
      <c r="M613" s="208">
        <v>1.4</v>
      </c>
      <c r="N613" s="194">
        <f t="shared" si="28"/>
        <v>573.61</v>
      </c>
      <c r="O613" s="193">
        <f t="shared" si="29"/>
        <v>2.5850000000000364</v>
      </c>
      <c r="Q613" s="206"/>
      <c r="R613" s="208">
        <v>7.97</v>
      </c>
      <c r="S613" s="208">
        <v>0.12</v>
      </c>
      <c r="T613" s="208">
        <v>0.15</v>
      </c>
      <c r="U613" s="208">
        <v>0.03</v>
      </c>
      <c r="V613" s="194">
        <f t="shared" si="27"/>
        <v>8.27</v>
      </c>
    </row>
    <row r="614" spans="1:22" x14ac:dyDescent="0.2">
      <c r="A614" s="345" t="s">
        <v>244</v>
      </c>
      <c r="B614" s="345" t="s">
        <v>244</v>
      </c>
      <c r="C614" s="208">
        <v>44830.5416778125</v>
      </c>
      <c r="D614" s="208">
        <v>585.33100000000002</v>
      </c>
      <c r="E614" s="345" t="s">
        <v>245</v>
      </c>
      <c r="F614" s="345" t="s">
        <v>246</v>
      </c>
      <c r="G614" s="345" t="s">
        <v>255</v>
      </c>
      <c r="H614" s="205"/>
      <c r="J614" s="208">
        <v>565.94000000000005</v>
      </c>
      <c r="K614" s="208">
        <v>8.41</v>
      </c>
      <c r="L614" s="208">
        <v>7.3</v>
      </c>
      <c r="M614" s="208">
        <v>1.37</v>
      </c>
      <c r="N614" s="194">
        <f t="shared" si="28"/>
        <v>583.02</v>
      </c>
      <c r="O614" s="193">
        <f t="shared" si="29"/>
        <v>2.3110000000000355</v>
      </c>
      <c r="Q614" s="206"/>
      <c r="R614" s="208">
        <v>8.9700000000000006</v>
      </c>
      <c r="S614" s="208">
        <v>0.13</v>
      </c>
      <c r="T614" s="208">
        <v>0.17</v>
      </c>
      <c r="U614" s="208">
        <v>0.03</v>
      </c>
      <c r="V614" s="194">
        <f t="shared" si="27"/>
        <v>9.3000000000000007</v>
      </c>
    </row>
    <row r="615" spans="1:22" x14ac:dyDescent="0.2">
      <c r="A615" s="345" t="s">
        <v>244</v>
      </c>
      <c r="B615" s="345" t="s">
        <v>244</v>
      </c>
      <c r="C615" s="208">
        <v>44830.583344479164</v>
      </c>
      <c r="D615" s="208">
        <v>587.69000000000005</v>
      </c>
      <c r="E615" s="345" t="s">
        <v>245</v>
      </c>
      <c r="F615" s="345" t="s">
        <v>246</v>
      </c>
      <c r="G615" s="345" t="s">
        <v>255</v>
      </c>
      <c r="H615" s="205"/>
      <c r="J615" s="208">
        <v>568.74</v>
      </c>
      <c r="K615" s="208">
        <v>8.31</v>
      </c>
      <c r="L615" s="208">
        <v>7.14</v>
      </c>
      <c r="M615" s="208">
        <v>1.36</v>
      </c>
      <c r="N615" s="194">
        <f t="shared" si="28"/>
        <v>585.54999999999995</v>
      </c>
      <c r="O615" s="193">
        <f t="shared" si="29"/>
        <v>2.1400000000001</v>
      </c>
      <c r="Q615" s="206"/>
      <c r="R615" s="208">
        <v>9.15</v>
      </c>
      <c r="S615" s="208">
        <v>0.13</v>
      </c>
      <c r="T615" s="208">
        <v>0.17</v>
      </c>
      <c r="U615" s="208">
        <v>0.03</v>
      </c>
      <c r="V615" s="194">
        <f t="shared" si="27"/>
        <v>9.48</v>
      </c>
    </row>
    <row r="616" spans="1:22" x14ac:dyDescent="0.2">
      <c r="A616" s="345" t="s">
        <v>244</v>
      </c>
      <c r="B616" s="345" t="s">
        <v>244</v>
      </c>
      <c r="C616" s="208">
        <v>44830.625011145836</v>
      </c>
      <c r="D616" s="208">
        <v>591.24800000000005</v>
      </c>
      <c r="E616" s="345" t="s">
        <v>245</v>
      </c>
      <c r="F616" s="345" t="s">
        <v>246</v>
      </c>
      <c r="G616" s="345" t="s">
        <v>255</v>
      </c>
      <c r="H616" s="205"/>
      <c r="J616" s="208">
        <v>572.85</v>
      </c>
      <c r="K616" s="208">
        <v>8.18</v>
      </c>
      <c r="L616" s="208">
        <v>7.26</v>
      </c>
      <c r="M616" s="208">
        <v>1.42</v>
      </c>
      <c r="N616" s="194">
        <f t="shared" si="28"/>
        <v>589.70999999999992</v>
      </c>
      <c r="O616" s="193">
        <f t="shared" si="29"/>
        <v>1.5380000000001246</v>
      </c>
      <c r="Q616" s="206"/>
      <c r="R616" s="208">
        <v>9.27</v>
      </c>
      <c r="S616" s="208">
        <v>0.13</v>
      </c>
      <c r="T616" s="208">
        <v>0.17</v>
      </c>
      <c r="U616" s="208">
        <v>0.03</v>
      </c>
      <c r="V616" s="194">
        <f t="shared" si="27"/>
        <v>9.6</v>
      </c>
    </row>
    <row r="617" spans="1:22" x14ac:dyDescent="0.2">
      <c r="A617" s="345" t="s">
        <v>244</v>
      </c>
      <c r="B617" s="345" t="s">
        <v>244</v>
      </c>
      <c r="C617" s="208">
        <v>44830.6666778125</v>
      </c>
      <c r="D617" s="208">
        <v>594.66700000000003</v>
      </c>
      <c r="E617" s="345" t="s">
        <v>245</v>
      </c>
      <c r="F617" s="345" t="s">
        <v>246</v>
      </c>
      <c r="G617" s="345" t="s">
        <v>255</v>
      </c>
      <c r="H617" s="205"/>
      <c r="J617" s="208">
        <v>576.23</v>
      </c>
      <c r="K617" s="208">
        <v>8.3000000000000007</v>
      </c>
      <c r="L617" s="208">
        <v>7.1</v>
      </c>
      <c r="M617" s="208">
        <v>1.41</v>
      </c>
      <c r="N617" s="194">
        <f t="shared" si="28"/>
        <v>593.04</v>
      </c>
      <c r="O617" s="193">
        <f t="shared" si="29"/>
        <v>1.6270000000000664</v>
      </c>
      <c r="Q617" s="206"/>
      <c r="R617" s="208">
        <v>9.4499999999999993</v>
      </c>
      <c r="S617" s="208">
        <v>0.14000000000000001</v>
      </c>
      <c r="T617" s="208">
        <v>0.17</v>
      </c>
      <c r="U617" s="208">
        <v>0.03</v>
      </c>
      <c r="V617" s="194">
        <f t="shared" si="27"/>
        <v>9.7899999999999991</v>
      </c>
    </row>
    <row r="618" spans="1:22" x14ac:dyDescent="0.2">
      <c r="A618" s="345" t="s">
        <v>244</v>
      </c>
      <c r="B618" s="345" t="s">
        <v>244</v>
      </c>
      <c r="C618" s="208">
        <v>44830.708344479164</v>
      </c>
      <c r="D618" s="208">
        <v>602.97</v>
      </c>
      <c r="E618" s="345" t="s">
        <v>245</v>
      </c>
      <c r="F618" s="345" t="s">
        <v>246</v>
      </c>
      <c r="G618" s="345" t="s">
        <v>255</v>
      </c>
      <c r="H618" s="205"/>
      <c r="J618" s="208">
        <v>584.67999999999995</v>
      </c>
      <c r="K618" s="208">
        <v>8.4</v>
      </c>
      <c r="L618" s="208">
        <v>6.77</v>
      </c>
      <c r="M618" s="208">
        <v>1.4</v>
      </c>
      <c r="N618" s="194">
        <f t="shared" si="28"/>
        <v>601.24999999999989</v>
      </c>
      <c r="O618" s="193">
        <f t="shared" si="29"/>
        <v>1.720000000000141</v>
      </c>
      <c r="Q618" s="206"/>
      <c r="R618" s="208">
        <v>10.06</v>
      </c>
      <c r="S618" s="208">
        <v>0.14000000000000001</v>
      </c>
      <c r="T618" s="208">
        <v>0.17</v>
      </c>
      <c r="U618" s="208">
        <v>0.03</v>
      </c>
      <c r="V618" s="194">
        <f t="shared" si="27"/>
        <v>10.4</v>
      </c>
    </row>
    <row r="619" spans="1:22" x14ac:dyDescent="0.2">
      <c r="A619" s="345" t="s">
        <v>244</v>
      </c>
      <c r="B619" s="345" t="s">
        <v>244</v>
      </c>
      <c r="C619" s="208">
        <v>44830.750011145836</v>
      </c>
      <c r="D619" s="208">
        <v>595.80700000000002</v>
      </c>
      <c r="E619" s="345" t="s">
        <v>245</v>
      </c>
      <c r="F619" s="345" t="s">
        <v>246</v>
      </c>
      <c r="G619" s="345" t="s">
        <v>255</v>
      </c>
      <c r="H619" s="205"/>
      <c r="J619" s="208">
        <v>577.39</v>
      </c>
      <c r="K619" s="208">
        <v>8.07</v>
      </c>
      <c r="L619" s="208">
        <v>6.72</v>
      </c>
      <c r="M619" s="208">
        <v>1.39</v>
      </c>
      <c r="N619" s="194">
        <f t="shared" si="28"/>
        <v>593.57000000000005</v>
      </c>
      <c r="O619" s="193">
        <f t="shared" si="29"/>
        <v>2.2369999999999663</v>
      </c>
      <c r="Q619" s="206"/>
      <c r="R619" s="208">
        <v>10.55</v>
      </c>
      <c r="S619" s="208">
        <v>0.15</v>
      </c>
      <c r="T619" s="208">
        <v>0.18</v>
      </c>
      <c r="U619" s="208">
        <v>0.03</v>
      </c>
      <c r="V619" s="194">
        <f t="shared" si="27"/>
        <v>10.91</v>
      </c>
    </row>
    <row r="620" spans="1:22" x14ac:dyDescent="0.2">
      <c r="A620" s="345" t="s">
        <v>244</v>
      </c>
      <c r="B620" s="345" t="s">
        <v>244</v>
      </c>
      <c r="C620" s="208">
        <v>44830.7916778125</v>
      </c>
      <c r="D620" s="208">
        <v>583.42600000000004</v>
      </c>
      <c r="E620" s="345" t="s">
        <v>245</v>
      </c>
      <c r="F620" s="345" t="s">
        <v>246</v>
      </c>
      <c r="G620" s="345" t="s">
        <v>255</v>
      </c>
      <c r="H620" s="205"/>
      <c r="J620" s="208">
        <v>564.9</v>
      </c>
      <c r="K620" s="208">
        <v>7.98</v>
      </c>
      <c r="L620" s="208">
        <v>6.48</v>
      </c>
      <c r="M620" s="208">
        <v>1.36</v>
      </c>
      <c r="N620" s="194">
        <f t="shared" si="28"/>
        <v>580.72</v>
      </c>
      <c r="O620" s="193">
        <f t="shared" si="29"/>
        <v>2.7060000000000173</v>
      </c>
      <c r="Q620" s="206"/>
      <c r="R620" s="208">
        <v>9.84</v>
      </c>
      <c r="S620" s="208">
        <v>0.14000000000000001</v>
      </c>
      <c r="T620" s="208">
        <v>0.16</v>
      </c>
      <c r="U620" s="208">
        <v>0.03</v>
      </c>
      <c r="V620" s="194">
        <f t="shared" si="27"/>
        <v>10.17</v>
      </c>
    </row>
    <row r="621" spans="1:22" x14ac:dyDescent="0.2">
      <c r="A621" s="345" t="s">
        <v>244</v>
      </c>
      <c r="B621" s="345" t="s">
        <v>244</v>
      </c>
      <c r="C621" s="208">
        <v>44830.833344479164</v>
      </c>
      <c r="D621" s="208">
        <v>588.68100000000004</v>
      </c>
      <c r="E621" s="345" t="s">
        <v>245</v>
      </c>
      <c r="F621" s="345" t="s">
        <v>246</v>
      </c>
      <c r="G621" s="345" t="s">
        <v>255</v>
      </c>
      <c r="H621" s="205"/>
      <c r="J621" s="208">
        <v>569.79</v>
      </c>
      <c r="K621" s="208">
        <v>8.23</v>
      </c>
      <c r="L621" s="208">
        <v>6.55</v>
      </c>
      <c r="M621" s="208">
        <v>1.35</v>
      </c>
      <c r="N621" s="194">
        <f t="shared" si="28"/>
        <v>585.91999999999996</v>
      </c>
      <c r="O621" s="193">
        <f t="shared" si="29"/>
        <v>2.7610000000000809</v>
      </c>
      <c r="Q621" s="206"/>
      <c r="R621" s="208">
        <v>8.8699999999999992</v>
      </c>
      <c r="S621" s="208">
        <v>0.13</v>
      </c>
      <c r="T621" s="208">
        <v>0.15</v>
      </c>
      <c r="U621" s="208">
        <v>0.03</v>
      </c>
      <c r="V621" s="194">
        <f t="shared" si="27"/>
        <v>9.18</v>
      </c>
    </row>
    <row r="622" spans="1:22" x14ac:dyDescent="0.2">
      <c r="A622" s="345" t="s">
        <v>244</v>
      </c>
      <c r="B622" s="345" t="s">
        <v>244</v>
      </c>
      <c r="C622" s="208">
        <v>44830.875011145836</v>
      </c>
      <c r="D622" s="208">
        <v>592.19100000000003</v>
      </c>
      <c r="E622" s="345" t="s">
        <v>245</v>
      </c>
      <c r="F622" s="345" t="s">
        <v>246</v>
      </c>
      <c r="G622" s="345" t="s">
        <v>255</v>
      </c>
      <c r="H622" s="205"/>
      <c r="J622" s="208">
        <v>573.22</v>
      </c>
      <c r="K622" s="208">
        <v>8.2200000000000006</v>
      </c>
      <c r="L622" s="208">
        <v>6.6</v>
      </c>
      <c r="M622" s="208">
        <v>1.39</v>
      </c>
      <c r="N622" s="194">
        <f t="shared" si="28"/>
        <v>589.43000000000006</v>
      </c>
      <c r="O622" s="193">
        <f t="shared" si="29"/>
        <v>2.7609999999999673</v>
      </c>
      <c r="Q622" s="206"/>
      <c r="R622" s="208">
        <v>8.2799999999999994</v>
      </c>
      <c r="S622" s="208">
        <v>0.12</v>
      </c>
      <c r="T622" s="208">
        <v>0.14000000000000001</v>
      </c>
      <c r="U622" s="208">
        <v>0.03</v>
      </c>
      <c r="V622" s="194">
        <f t="shared" si="27"/>
        <v>8.5699999999999985</v>
      </c>
    </row>
    <row r="623" spans="1:22" x14ac:dyDescent="0.2">
      <c r="A623" s="345" t="s">
        <v>244</v>
      </c>
      <c r="B623" s="345" t="s">
        <v>244</v>
      </c>
      <c r="C623" s="208">
        <v>44830.9166778125</v>
      </c>
      <c r="D623" s="208">
        <v>570.95299999999997</v>
      </c>
      <c r="E623" s="345" t="s">
        <v>245</v>
      </c>
      <c r="F623" s="345" t="s">
        <v>246</v>
      </c>
      <c r="G623" s="345" t="s">
        <v>255</v>
      </c>
      <c r="H623" s="205"/>
      <c r="J623" s="208">
        <v>552.39</v>
      </c>
      <c r="K623" s="208">
        <v>7.74</v>
      </c>
      <c r="L623" s="208">
        <v>6.62</v>
      </c>
      <c r="M623" s="208">
        <v>1.4</v>
      </c>
      <c r="N623" s="194">
        <f t="shared" si="28"/>
        <v>568.15</v>
      </c>
      <c r="O623" s="193">
        <f t="shared" si="29"/>
        <v>2.8029999999999973</v>
      </c>
      <c r="Q623" s="206"/>
      <c r="R623" s="208">
        <v>7.78</v>
      </c>
      <c r="S623" s="208">
        <v>0.11</v>
      </c>
      <c r="T623" s="208">
        <v>0.14000000000000001</v>
      </c>
      <c r="U623" s="208">
        <v>0.03</v>
      </c>
      <c r="V623" s="194">
        <f t="shared" si="27"/>
        <v>8.06</v>
      </c>
    </row>
    <row r="624" spans="1:22" x14ac:dyDescent="0.2">
      <c r="A624" s="345" t="s">
        <v>244</v>
      </c>
      <c r="B624" s="345" t="s">
        <v>244</v>
      </c>
      <c r="C624" s="208">
        <v>44830.958344479164</v>
      </c>
      <c r="D624" s="208">
        <v>540.37300000000005</v>
      </c>
      <c r="E624" s="345" t="s">
        <v>245</v>
      </c>
      <c r="F624" s="345" t="s">
        <v>246</v>
      </c>
      <c r="G624" s="345" t="s">
        <v>255</v>
      </c>
      <c r="H624" s="205"/>
      <c r="J624" s="208">
        <v>522.30999999999995</v>
      </c>
      <c r="K624" s="208">
        <v>7.21</v>
      </c>
      <c r="L624" s="208">
        <v>6.63</v>
      </c>
      <c r="M624" s="208">
        <v>1.5</v>
      </c>
      <c r="N624" s="194">
        <f t="shared" si="28"/>
        <v>537.65</v>
      </c>
      <c r="O624" s="193">
        <f t="shared" si="29"/>
        <v>2.72300000000007</v>
      </c>
      <c r="Q624" s="206"/>
      <c r="R624" s="208">
        <v>7.79</v>
      </c>
      <c r="S624" s="208">
        <v>0.11</v>
      </c>
      <c r="T624" s="208">
        <v>0.15</v>
      </c>
      <c r="U624" s="208">
        <v>0.03</v>
      </c>
      <c r="V624" s="194">
        <f t="shared" si="27"/>
        <v>8.08</v>
      </c>
    </row>
    <row r="625" spans="1:22" x14ac:dyDescent="0.2">
      <c r="A625" s="345" t="s">
        <v>244</v>
      </c>
      <c r="B625" s="345" t="s">
        <v>244</v>
      </c>
      <c r="C625" s="208">
        <v>44831.000011145836</v>
      </c>
      <c r="D625" s="208">
        <v>506.03</v>
      </c>
      <c r="E625" s="345" t="s">
        <v>245</v>
      </c>
      <c r="F625" s="345" t="s">
        <v>246</v>
      </c>
      <c r="G625" s="345" t="s">
        <v>255</v>
      </c>
      <c r="H625" s="205"/>
      <c r="J625" s="208">
        <v>488.44</v>
      </c>
      <c r="K625" s="208">
        <v>6.77</v>
      </c>
      <c r="L625" s="208">
        <v>6.58</v>
      </c>
      <c r="M625" s="208">
        <v>1.5</v>
      </c>
      <c r="N625" s="194">
        <f t="shared" si="28"/>
        <v>503.28999999999996</v>
      </c>
      <c r="O625" s="193">
        <f t="shared" si="29"/>
        <v>2.7400000000000091</v>
      </c>
      <c r="Q625" s="206"/>
      <c r="R625" s="208">
        <v>7.28</v>
      </c>
      <c r="S625" s="208">
        <v>0.1</v>
      </c>
      <c r="T625" s="208">
        <v>0.15</v>
      </c>
      <c r="U625" s="208">
        <v>0.03</v>
      </c>
      <c r="V625" s="194">
        <f t="shared" si="27"/>
        <v>7.5600000000000005</v>
      </c>
    </row>
    <row r="626" spans="1:22" x14ac:dyDescent="0.2">
      <c r="A626" s="345" t="s">
        <v>244</v>
      </c>
      <c r="B626" s="345" t="s">
        <v>244</v>
      </c>
      <c r="C626" s="208">
        <v>44831.0416778125</v>
      </c>
      <c r="D626" s="208">
        <v>476.45699999999999</v>
      </c>
      <c r="E626" s="345" t="s">
        <v>245</v>
      </c>
      <c r="F626" s="345" t="s">
        <v>246</v>
      </c>
      <c r="G626" s="345" t="s">
        <v>255</v>
      </c>
      <c r="H626" s="205"/>
      <c r="J626" s="208">
        <v>461.02</v>
      </c>
      <c r="K626" s="208">
        <v>6.49</v>
      </c>
      <c r="L626" s="208">
        <v>6.55</v>
      </c>
      <c r="M626" s="208">
        <v>1.52</v>
      </c>
      <c r="N626" s="194">
        <f t="shared" si="28"/>
        <v>475.58</v>
      </c>
      <c r="O626" s="193">
        <f t="shared" si="29"/>
        <v>0.87700000000000955</v>
      </c>
      <c r="Q626" s="206"/>
      <c r="R626" s="208">
        <v>6.8</v>
      </c>
      <c r="S626" s="208">
        <v>0.1</v>
      </c>
      <c r="T626" s="208">
        <v>0.15</v>
      </c>
      <c r="U626" s="208">
        <v>0.03</v>
      </c>
      <c r="V626" s="194">
        <f t="shared" si="27"/>
        <v>7.08</v>
      </c>
    </row>
    <row r="627" spans="1:22" x14ac:dyDescent="0.2">
      <c r="A627" s="345" t="s">
        <v>244</v>
      </c>
      <c r="B627" s="345" t="s">
        <v>244</v>
      </c>
      <c r="C627" s="208">
        <v>44831.083344479164</v>
      </c>
      <c r="D627" s="208">
        <v>468.541</v>
      </c>
      <c r="E627" s="345" t="s">
        <v>245</v>
      </c>
      <c r="F627" s="345" t="s">
        <v>246</v>
      </c>
      <c r="G627" s="345" t="s">
        <v>255</v>
      </c>
      <c r="H627" s="205"/>
      <c r="J627" s="208">
        <v>453.79</v>
      </c>
      <c r="K627" s="208">
        <v>6.05</v>
      </c>
      <c r="L627" s="208">
        <v>6.57</v>
      </c>
      <c r="M627" s="208">
        <v>1.52</v>
      </c>
      <c r="N627" s="194">
        <f t="shared" si="28"/>
        <v>467.93</v>
      </c>
      <c r="O627" s="193">
        <f t="shared" si="29"/>
        <v>0.61099999999999</v>
      </c>
      <c r="Q627" s="206"/>
      <c r="R627" s="208">
        <v>6.6</v>
      </c>
      <c r="S627" s="208">
        <v>0.09</v>
      </c>
      <c r="T627" s="208">
        <v>0.15</v>
      </c>
      <c r="U627" s="208">
        <v>0.03</v>
      </c>
      <c r="V627" s="194">
        <f t="shared" si="27"/>
        <v>6.87</v>
      </c>
    </row>
    <row r="628" spans="1:22" x14ac:dyDescent="0.2">
      <c r="A628" s="345" t="s">
        <v>244</v>
      </c>
      <c r="B628" s="345" t="s">
        <v>244</v>
      </c>
      <c r="C628" s="208">
        <v>44831.125011145836</v>
      </c>
      <c r="D628" s="208">
        <v>466.90800000000002</v>
      </c>
      <c r="E628" s="345" t="s">
        <v>245</v>
      </c>
      <c r="F628" s="345" t="s">
        <v>246</v>
      </c>
      <c r="G628" s="345" t="s">
        <v>255</v>
      </c>
      <c r="H628" s="205"/>
      <c r="J628" s="208">
        <v>452.92</v>
      </c>
      <c r="K628" s="208">
        <v>5.97</v>
      </c>
      <c r="L628" s="208">
        <v>6.58</v>
      </c>
      <c r="M628" s="208">
        <v>1.46</v>
      </c>
      <c r="N628" s="194">
        <f t="shared" si="28"/>
        <v>466.93</v>
      </c>
      <c r="O628" s="193">
        <f t="shared" si="29"/>
        <v>-2.199999999999136E-2</v>
      </c>
      <c r="Q628" s="206"/>
      <c r="R628" s="208">
        <v>6.51</v>
      </c>
      <c r="S628" s="208">
        <v>0.09</v>
      </c>
      <c r="T628" s="208">
        <v>0.15</v>
      </c>
      <c r="U628" s="208">
        <v>0.03</v>
      </c>
      <c r="V628" s="194">
        <f t="shared" si="27"/>
        <v>6.78</v>
      </c>
    </row>
    <row r="629" spans="1:22" x14ac:dyDescent="0.2">
      <c r="A629" s="345" t="s">
        <v>244</v>
      </c>
      <c r="B629" s="345" t="s">
        <v>244</v>
      </c>
      <c r="C629" s="208">
        <v>44831.1666778125</v>
      </c>
      <c r="D629" s="208">
        <v>463.99599999999998</v>
      </c>
      <c r="E629" s="345" t="s">
        <v>245</v>
      </c>
      <c r="F629" s="345" t="s">
        <v>246</v>
      </c>
      <c r="G629" s="345" t="s">
        <v>255</v>
      </c>
      <c r="H629" s="205"/>
      <c r="J629" s="208">
        <v>450.44</v>
      </c>
      <c r="K629" s="208">
        <v>5.97</v>
      </c>
      <c r="L629" s="208">
        <v>6.55</v>
      </c>
      <c r="M629" s="208">
        <v>1.46</v>
      </c>
      <c r="N629" s="194">
        <f t="shared" si="28"/>
        <v>464.42</v>
      </c>
      <c r="O629" s="193">
        <f t="shared" si="29"/>
        <v>-0.42400000000003502</v>
      </c>
      <c r="Q629" s="206"/>
      <c r="R629" s="208">
        <v>6.32</v>
      </c>
      <c r="S629" s="208">
        <v>0.08</v>
      </c>
      <c r="T629" s="208">
        <v>0.14000000000000001</v>
      </c>
      <c r="U629" s="208">
        <v>0.03</v>
      </c>
      <c r="V629" s="194">
        <f t="shared" si="27"/>
        <v>6.57</v>
      </c>
    </row>
    <row r="630" spans="1:22" x14ac:dyDescent="0.2">
      <c r="A630" s="345" t="s">
        <v>244</v>
      </c>
      <c r="B630" s="345" t="s">
        <v>244</v>
      </c>
      <c r="C630" s="208">
        <v>44831.208344479164</v>
      </c>
      <c r="D630" s="208">
        <v>466.49799999999999</v>
      </c>
      <c r="E630" s="345" t="s">
        <v>245</v>
      </c>
      <c r="F630" s="345" t="s">
        <v>246</v>
      </c>
      <c r="G630" s="345" t="s">
        <v>255</v>
      </c>
      <c r="H630" s="205"/>
      <c r="J630" s="208">
        <v>452.68</v>
      </c>
      <c r="K630" s="208">
        <v>6.46</v>
      </c>
      <c r="L630" s="208">
        <v>6.52</v>
      </c>
      <c r="M630" s="208">
        <v>1.51</v>
      </c>
      <c r="N630" s="194">
        <f t="shared" si="28"/>
        <v>467.16999999999996</v>
      </c>
      <c r="O630" s="193">
        <f t="shared" si="29"/>
        <v>-0.67199999999996862</v>
      </c>
      <c r="Q630" s="206"/>
      <c r="R630" s="208">
        <v>6.3</v>
      </c>
      <c r="S630" s="208">
        <v>0.09</v>
      </c>
      <c r="T630" s="208">
        <v>0.14000000000000001</v>
      </c>
      <c r="U630" s="208">
        <v>0.03</v>
      </c>
      <c r="V630" s="194">
        <f t="shared" si="27"/>
        <v>6.56</v>
      </c>
    </row>
    <row r="631" spans="1:22" x14ac:dyDescent="0.2">
      <c r="A631" s="345" t="s">
        <v>244</v>
      </c>
      <c r="B631" s="345" t="s">
        <v>244</v>
      </c>
      <c r="C631" s="208">
        <v>44831.250011145836</v>
      </c>
      <c r="D631" s="208">
        <v>495.84500000000003</v>
      </c>
      <c r="E631" s="345" t="s">
        <v>245</v>
      </c>
      <c r="F631" s="345" t="s">
        <v>246</v>
      </c>
      <c r="G631" s="345" t="s">
        <v>255</v>
      </c>
      <c r="H631" s="205"/>
      <c r="J631" s="208">
        <v>482.28</v>
      </c>
      <c r="K631" s="208">
        <v>6.79</v>
      </c>
      <c r="L631" s="208">
        <v>6.54</v>
      </c>
      <c r="M631" s="208">
        <v>1.46</v>
      </c>
      <c r="N631" s="194">
        <f t="shared" si="28"/>
        <v>497.07</v>
      </c>
      <c r="O631" s="193">
        <f t="shared" si="29"/>
        <v>-1.2249999999999659</v>
      </c>
      <c r="Q631" s="206"/>
      <c r="R631" s="208">
        <v>6.71</v>
      </c>
      <c r="S631" s="208">
        <v>0.09</v>
      </c>
      <c r="T631" s="208">
        <v>0.14000000000000001</v>
      </c>
      <c r="U631" s="208">
        <v>0.03</v>
      </c>
      <c r="V631" s="194">
        <f t="shared" si="27"/>
        <v>6.97</v>
      </c>
    </row>
    <row r="632" spans="1:22" x14ac:dyDescent="0.2">
      <c r="A632" s="345" t="s">
        <v>244</v>
      </c>
      <c r="B632" s="345" t="s">
        <v>244</v>
      </c>
      <c r="C632" s="208">
        <v>44831.2916778125</v>
      </c>
      <c r="D632" s="208">
        <v>552.601</v>
      </c>
      <c r="E632" s="345" t="s">
        <v>245</v>
      </c>
      <c r="F632" s="345" t="s">
        <v>246</v>
      </c>
      <c r="G632" s="345" t="s">
        <v>255</v>
      </c>
      <c r="H632" s="205"/>
      <c r="J632" s="208">
        <v>538.38</v>
      </c>
      <c r="K632" s="208">
        <v>7.92</v>
      </c>
      <c r="L632" s="208">
        <v>6.56</v>
      </c>
      <c r="M632" s="208">
        <v>1.48</v>
      </c>
      <c r="N632" s="194">
        <f t="shared" si="28"/>
        <v>554.33999999999992</v>
      </c>
      <c r="O632" s="193">
        <f t="shared" si="29"/>
        <v>-1.7389999999999191</v>
      </c>
      <c r="Q632" s="206"/>
      <c r="R632" s="208">
        <v>7.77</v>
      </c>
      <c r="S632" s="208">
        <v>0.11</v>
      </c>
      <c r="T632" s="208">
        <v>0.14000000000000001</v>
      </c>
      <c r="U632" s="208">
        <v>0.03</v>
      </c>
      <c r="V632" s="194">
        <f t="shared" si="27"/>
        <v>8.0499999999999989</v>
      </c>
    </row>
    <row r="633" spans="1:22" x14ac:dyDescent="0.2">
      <c r="A633" s="345" t="s">
        <v>244</v>
      </c>
      <c r="B633" s="345" t="s">
        <v>244</v>
      </c>
      <c r="C633" s="208">
        <v>44831.333344479164</v>
      </c>
      <c r="D633" s="208">
        <v>578.59500000000003</v>
      </c>
      <c r="E633" s="345" t="s">
        <v>245</v>
      </c>
      <c r="F633" s="345" t="s">
        <v>246</v>
      </c>
      <c r="G633" s="345" t="s">
        <v>255</v>
      </c>
      <c r="H633" s="205"/>
      <c r="J633" s="208">
        <v>564.49</v>
      </c>
      <c r="K633" s="208">
        <v>8.2799999999999994</v>
      </c>
      <c r="L633" s="208">
        <v>6.6</v>
      </c>
      <c r="M633" s="208">
        <v>1.4</v>
      </c>
      <c r="N633" s="194">
        <f t="shared" si="28"/>
        <v>580.77</v>
      </c>
      <c r="O633" s="193">
        <f t="shared" si="29"/>
        <v>-2.1749999999999545</v>
      </c>
      <c r="Q633" s="206"/>
      <c r="R633" s="208">
        <v>8.08</v>
      </c>
      <c r="S633" s="208">
        <v>0.12</v>
      </c>
      <c r="T633" s="208">
        <v>0.14000000000000001</v>
      </c>
      <c r="U633" s="208">
        <v>0.03</v>
      </c>
      <c r="V633" s="194">
        <f t="shared" si="27"/>
        <v>8.3699999999999992</v>
      </c>
    </row>
    <row r="634" spans="1:22" x14ac:dyDescent="0.2">
      <c r="A634" s="345" t="s">
        <v>244</v>
      </c>
      <c r="B634" s="345" t="s">
        <v>244</v>
      </c>
      <c r="C634" s="208">
        <v>44831.375011145836</v>
      </c>
      <c r="D634" s="208">
        <v>585.36800000000005</v>
      </c>
      <c r="E634" s="345" t="s">
        <v>245</v>
      </c>
      <c r="F634" s="345" t="s">
        <v>246</v>
      </c>
      <c r="G634" s="345" t="s">
        <v>255</v>
      </c>
      <c r="H634" s="205"/>
      <c r="J634" s="208">
        <v>570.28</v>
      </c>
      <c r="K634" s="208">
        <v>8.41</v>
      </c>
      <c r="L634" s="208">
        <v>6.75</v>
      </c>
      <c r="M634" s="208">
        <v>1.4</v>
      </c>
      <c r="N634" s="194">
        <f t="shared" si="28"/>
        <v>586.83999999999992</v>
      </c>
      <c r="O634" s="193">
        <f t="shared" si="29"/>
        <v>-1.4719999999998663</v>
      </c>
      <c r="Q634" s="206"/>
      <c r="R634" s="208">
        <v>7.97</v>
      </c>
      <c r="S634" s="208">
        <v>0.12</v>
      </c>
      <c r="T634" s="208">
        <v>0.14000000000000001</v>
      </c>
      <c r="U634" s="208">
        <v>0.03</v>
      </c>
      <c r="V634" s="194">
        <f t="shared" si="27"/>
        <v>8.26</v>
      </c>
    </row>
    <row r="635" spans="1:22" x14ac:dyDescent="0.2">
      <c r="A635" s="345" t="s">
        <v>244</v>
      </c>
      <c r="B635" s="345" t="s">
        <v>244</v>
      </c>
      <c r="C635" s="208">
        <v>44831.4166778125</v>
      </c>
      <c r="D635" s="208">
        <v>587.62</v>
      </c>
      <c r="E635" s="345" t="s">
        <v>245</v>
      </c>
      <c r="F635" s="345" t="s">
        <v>246</v>
      </c>
      <c r="G635" s="345" t="s">
        <v>255</v>
      </c>
      <c r="H635" s="205"/>
      <c r="J635" s="208">
        <v>571.62</v>
      </c>
      <c r="K635" s="208">
        <v>8.24</v>
      </c>
      <c r="L635" s="208">
        <v>6.65</v>
      </c>
      <c r="M635" s="208">
        <v>1.43</v>
      </c>
      <c r="N635" s="194">
        <f t="shared" si="28"/>
        <v>587.93999999999994</v>
      </c>
      <c r="O635" s="193">
        <f t="shared" si="29"/>
        <v>-0.31999999999993634</v>
      </c>
      <c r="Q635" s="206"/>
      <c r="R635" s="208">
        <v>8.3800000000000008</v>
      </c>
      <c r="S635" s="208">
        <v>0.12</v>
      </c>
      <c r="T635" s="208">
        <v>0.14000000000000001</v>
      </c>
      <c r="U635" s="208">
        <v>0.03</v>
      </c>
      <c r="V635" s="194">
        <f t="shared" si="27"/>
        <v>8.67</v>
      </c>
    </row>
    <row r="636" spans="1:22" x14ac:dyDescent="0.2">
      <c r="A636" s="345" t="s">
        <v>244</v>
      </c>
      <c r="B636" s="345" t="s">
        <v>244</v>
      </c>
      <c r="C636" s="208">
        <v>44831.458344479164</v>
      </c>
      <c r="D636" s="208">
        <v>587.84199999999998</v>
      </c>
      <c r="E636" s="345" t="s">
        <v>245</v>
      </c>
      <c r="F636" s="345" t="s">
        <v>246</v>
      </c>
      <c r="G636" s="345" t="s">
        <v>255</v>
      </c>
      <c r="H636" s="205"/>
      <c r="J636" s="208">
        <v>570.53</v>
      </c>
      <c r="K636" s="208">
        <v>8.48</v>
      </c>
      <c r="L636" s="208">
        <v>6.67</v>
      </c>
      <c r="M636" s="208">
        <v>1.41</v>
      </c>
      <c r="N636" s="194">
        <f t="shared" si="28"/>
        <v>587.08999999999992</v>
      </c>
      <c r="O636" s="193">
        <f t="shared" si="29"/>
        <v>0.75200000000006639</v>
      </c>
      <c r="Q636" s="206"/>
      <c r="R636" s="208">
        <v>8.4700000000000006</v>
      </c>
      <c r="S636" s="208">
        <v>0.13</v>
      </c>
      <c r="T636" s="208">
        <v>0.14000000000000001</v>
      </c>
      <c r="U636" s="208">
        <v>0.03</v>
      </c>
      <c r="V636" s="194">
        <f t="shared" si="27"/>
        <v>8.7700000000000014</v>
      </c>
    </row>
    <row r="637" spans="1:22" x14ac:dyDescent="0.2">
      <c r="A637" s="345" t="s">
        <v>244</v>
      </c>
      <c r="B637" s="345" t="s">
        <v>244</v>
      </c>
      <c r="C637" s="208">
        <v>44831.500011145836</v>
      </c>
      <c r="D637" s="208">
        <v>582.27499999999998</v>
      </c>
      <c r="E637" s="345" t="s">
        <v>245</v>
      </c>
      <c r="F637" s="345" t="s">
        <v>246</v>
      </c>
      <c r="G637" s="345" t="s">
        <v>255</v>
      </c>
      <c r="H637" s="205"/>
      <c r="J637" s="208">
        <v>564.76</v>
      </c>
      <c r="K637" s="208">
        <v>8.5500000000000007</v>
      </c>
      <c r="L637" s="208">
        <v>6.63</v>
      </c>
      <c r="M637" s="208">
        <v>1.4</v>
      </c>
      <c r="N637" s="194">
        <f t="shared" si="28"/>
        <v>581.33999999999992</v>
      </c>
      <c r="O637" s="193">
        <f t="shared" si="29"/>
        <v>0.93500000000005912</v>
      </c>
      <c r="Q637" s="206"/>
      <c r="R637" s="208">
        <v>7.96</v>
      </c>
      <c r="S637" s="208">
        <v>0.12</v>
      </c>
      <c r="T637" s="208">
        <v>0.14000000000000001</v>
      </c>
      <c r="U637" s="208">
        <v>0.03</v>
      </c>
      <c r="V637" s="194">
        <f t="shared" si="27"/>
        <v>8.25</v>
      </c>
    </row>
    <row r="638" spans="1:22" x14ac:dyDescent="0.2">
      <c r="A638" s="345" t="s">
        <v>244</v>
      </c>
      <c r="B638" s="345" t="s">
        <v>244</v>
      </c>
      <c r="C638" s="208">
        <v>44831.5416778125</v>
      </c>
      <c r="D638" s="208">
        <v>584.13800000000003</v>
      </c>
      <c r="E638" s="345" t="s">
        <v>245</v>
      </c>
      <c r="F638" s="345" t="s">
        <v>246</v>
      </c>
      <c r="G638" s="345" t="s">
        <v>255</v>
      </c>
      <c r="H638" s="205"/>
      <c r="J638" s="208">
        <v>566.38</v>
      </c>
      <c r="K638" s="208">
        <v>8.16</v>
      </c>
      <c r="L638" s="208">
        <v>7.08</v>
      </c>
      <c r="M638" s="208">
        <v>1.39</v>
      </c>
      <c r="N638" s="194">
        <f t="shared" si="28"/>
        <v>583.01</v>
      </c>
      <c r="O638" s="193">
        <f t="shared" si="29"/>
        <v>1.1280000000000427</v>
      </c>
      <c r="Q638" s="206"/>
      <c r="R638" s="208">
        <v>8.2799999999999994</v>
      </c>
      <c r="S638" s="208">
        <v>0.12</v>
      </c>
      <c r="T638" s="208">
        <v>0.15</v>
      </c>
      <c r="U638" s="208">
        <v>0.03</v>
      </c>
      <c r="V638" s="194">
        <f t="shared" si="27"/>
        <v>8.5799999999999983</v>
      </c>
    </row>
    <row r="639" spans="1:22" x14ac:dyDescent="0.2">
      <c r="A639" s="345" t="s">
        <v>244</v>
      </c>
      <c r="B639" s="345" t="s">
        <v>244</v>
      </c>
      <c r="C639" s="208">
        <v>44831.583344479164</v>
      </c>
      <c r="D639" s="208">
        <v>586.48800000000006</v>
      </c>
      <c r="E639" s="345" t="s">
        <v>245</v>
      </c>
      <c r="F639" s="345" t="s">
        <v>246</v>
      </c>
      <c r="G639" s="345" t="s">
        <v>255</v>
      </c>
      <c r="H639" s="205"/>
      <c r="J639" s="208">
        <v>568.54999999999995</v>
      </c>
      <c r="K639" s="208">
        <v>7.95</v>
      </c>
      <c r="L639" s="208">
        <v>6.89</v>
      </c>
      <c r="M639" s="208">
        <v>1.38</v>
      </c>
      <c r="N639" s="194">
        <f t="shared" si="28"/>
        <v>584.77</v>
      </c>
      <c r="O639" s="193">
        <f t="shared" si="29"/>
        <v>1.7180000000000746</v>
      </c>
      <c r="Q639" s="206"/>
      <c r="R639" s="208">
        <v>8.3699999999999992</v>
      </c>
      <c r="S639" s="208">
        <v>0.12</v>
      </c>
      <c r="T639" s="208">
        <v>0.15</v>
      </c>
      <c r="U639" s="208">
        <v>0.03</v>
      </c>
      <c r="V639" s="194">
        <f t="shared" si="27"/>
        <v>8.6699999999999982</v>
      </c>
    </row>
    <row r="640" spans="1:22" x14ac:dyDescent="0.2">
      <c r="A640" s="345" t="s">
        <v>244</v>
      </c>
      <c r="B640" s="345" t="s">
        <v>244</v>
      </c>
      <c r="C640" s="208">
        <v>44831.625011145836</v>
      </c>
      <c r="D640" s="208">
        <v>583.524</v>
      </c>
      <c r="E640" s="345" t="s">
        <v>245</v>
      </c>
      <c r="F640" s="345" t="s">
        <v>246</v>
      </c>
      <c r="G640" s="345" t="s">
        <v>255</v>
      </c>
      <c r="H640" s="205"/>
      <c r="J640" s="208">
        <v>565.87</v>
      </c>
      <c r="K640" s="208">
        <v>7.65</v>
      </c>
      <c r="L640" s="208">
        <v>6.75</v>
      </c>
      <c r="M640" s="208">
        <v>1.36</v>
      </c>
      <c r="N640" s="194">
        <f t="shared" si="28"/>
        <v>581.63</v>
      </c>
      <c r="O640" s="193">
        <f t="shared" si="29"/>
        <v>1.8940000000000055</v>
      </c>
      <c r="Q640" s="206"/>
      <c r="R640" s="208">
        <v>8.48</v>
      </c>
      <c r="S640" s="208">
        <v>0.12</v>
      </c>
      <c r="T640" s="208">
        <v>0.15</v>
      </c>
      <c r="U640" s="208">
        <v>0.03</v>
      </c>
      <c r="V640" s="194">
        <f t="shared" si="27"/>
        <v>8.7799999999999994</v>
      </c>
    </row>
    <row r="641" spans="1:22" x14ac:dyDescent="0.2">
      <c r="A641" s="345" t="s">
        <v>244</v>
      </c>
      <c r="B641" s="345" t="s">
        <v>244</v>
      </c>
      <c r="C641" s="208">
        <v>44831.6666778125</v>
      </c>
      <c r="D641" s="208">
        <v>580.41300000000001</v>
      </c>
      <c r="E641" s="345" t="s">
        <v>245</v>
      </c>
      <c r="F641" s="345" t="s">
        <v>246</v>
      </c>
      <c r="G641" s="345" t="s">
        <v>255</v>
      </c>
      <c r="H641" s="205"/>
      <c r="J641" s="208">
        <v>562.79</v>
      </c>
      <c r="K641" s="208">
        <v>7.77</v>
      </c>
      <c r="L641" s="208">
        <v>6.61</v>
      </c>
      <c r="M641" s="208">
        <v>1.35</v>
      </c>
      <c r="N641" s="194">
        <f t="shared" si="28"/>
        <v>578.52</v>
      </c>
      <c r="O641" s="193">
        <f t="shared" si="29"/>
        <v>1.8930000000000291</v>
      </c>
      <c r="Q641" s="206"/>
      <c r="R641" s="208">
        <v>8.58</v>
      </c>
      <c r="S641" s="208">
        <v>0.12</v>
      </c>
      <c r="T641" s="208">
        <v>0.15</v>
      </c>
      <c r="U641" s="208">
        <v>0.03</v>
      </c>
      <c r="V641" s="194">
        <f t="shared" si="27"/>
        <v>8.879999999999999</v>
      </c>
    </row>
    <row r="642" spans="1:22" x14ac:dyDescent="0.2">
      <c r="A642" s="345" t="s">
        <v>244</v>
      </c>
      <c r="B642" s="345" t="s">
        <v>244</v>
      </c>
      <c r="C642" s="208">
        <v>44831.708344479164</v>
      </c>
      <c r="D642" s="208">
        <v>577.697</v>
      </c>
      <c r="E642" s="345" t="s">
        <v>245</v>
      </c>
      <c r="F642" s="345" t="s">
        <v>246</v>
      </c>
      <c r="G642" s="345" t="s">
        <v>255</v>
      </c>
      <c r="H642" s="205"/>
      <c r="J642" s="208">
        <v>560.38</v>
      </c>
      <c r="K642" s="208">
        <v>7.77</v>
      </c>
      <c r="L642" s="208">
        <v>5.57</v>
      </c>
      <c r="M642" s="208">
        <v>1.35</v>
      </c>
      <c r="N642" s="194">
        <f t="shared" si="28"/>
        <v>575.07000000000005</v>
      </c>
      <c r="O642" s="193">
        <f t="shared" si="29"/>
        <v>2.6269999999999527</v>
      </c>
      <c r="Q642" s="206"/>
      <c r="R642" s="208">
        <v>8.66</v>
      </c>
      <c r="S642" s="208">
        <v>0.12</v>
      </c>
      <c r="T642" s="208">
        <v>0.13</v>
      </c>
      <c r="U642" s="208">
        <v>0.03</v>
      </c>
      <c r="V642" s="194">
        <f t="shared" ref="V642:V705" si="30">SUM(R642:U642)</f>
        <v>8.94</v>
      </c>
    </row>
    <row r="643" spans="1:22" x14ac:dyDescent="0.2">
      <c r="A643" s="345" t="s">
        <v>244</v>
      </c>
      <c r="B643" s="345" t="s">
        <v>244</v>
      </c>
      <c r="C643" s="208">
        <v>44831.750011145836</v>
      </c>
      <c r="D643" s="208">
        <v>574.18700000000001</v>
      </c>
      <c r="E643" s="345" t="s">
        <v>245</v>
      </c>
      <c r="F643" s="345" t="s">
        <v>246</v>
      </c>
      <c r="G643" s="345" t="s">
        <v>255</v>
      </c>
      <c r="H643" s="205"/>
      <c r="J643" s="208">
        <v>558.23</v>
      </c>
      <c r="K643" s="208">
        <v>7.55</v>
      </c>
      <c r="L643" s="208">
        <v>4.57</v>
      </c>
      <c r="M643" s="208">
        <v>1.34</v>
      </c>
      <c r="N643" s="194">
        <f t="shared" ref="N643:N706" si="31">SUM(J643:M643)</f>
        <v>571.69000000000005</v>
      </c>
      <c r="O643" s="193">
        <f t="shared" ref="O643:O673" si="32">D643-N643</f>
        <v>2.4969999999999573</v>
      </c>
      <c r="Q643" s="206"/>
      <c r="R643" s="208">
        <v>8.7799999999999994</v>
      </c>
      <c r="S643" s="208">
        <v>0.12</v>
      </c>
      <c r="T643" s="208">
        <v>0.11</v>
      </c>
      <c r="U643" s="208">
        <v>0.03</v>
      </c>
      <c r="V643" s="194">
        <f t="shared" si="30"/>
        <v>9.0399999999999974</v>
      </c>
    </row>
    <row r="644" spans="1:22" x14ac:dyDescent="0.2">
      <c r="A644" s="345" t="s">
        <v>244</v>
      </c>
      <c r="B644" s="345" t="s">
        <v>244</v>
      </c>
      <c r="C644" s="208">
        <v>44831.7916778125</v>
      </c>
      <c r="D644" s="208">
        <v>572.87099999999998</v>
      </c>
      <c r="E644" s="345" t="s">
        <v>245</v>
      </c>
      <c r="F644" s="345" t="s">
        <v>246</v>
      </c>
      <c r="G644" s="345" t="s">
        <v>255</v>
      </c>
      <c r="H644" s="205"/>
      <c r="J644" s="208">
        <v>557.39</v>
      </c>
      <c r="K644" s="208">
        <v>7.71</v>
      </c>
      <c r="L644" s="208">
        <v>4.28</v>
      </c>
      <c r="M644" s="208">
        <v>1.33</v>
      </c>
      <c r="N644" s="194">
        <f t="shared" si="31"/>
        <v>570.71</v>
      </c>
      <c r="O644" s="193">
        <f t="shared" si="32"/>
        <v>2.1609999999999445</v>
      </c>
      <c r="Q644" s="206"/>
      <c r="R644" s="208">
        <v>8.68</v>
      </c>
      <c r="S644" s="208">
        <v>0.12</v>
      </c>
      <c r="T644" s="208">
        <v>0.1</v>
      </c>
      <c r="U644" s="208">
        <v>0.03</v>
      </c>
      <c r="V644" s="194">
        <f t="shared" si="30"/>
        <v>8.9299999999999979</v>
      </c>
    </row>
    <row r="645" spans="1:22" x14ac:dyDescent="0.2">
      <c r="A645" s="345" t="s">
        <v>244</v>
      </c>
      <c r="B645" s="345" t="s">
        <v>244</v>
      </c>
      <c r="C645" s="208">
        <v>44831.833344479164</v>
      </c>
      <c r="D645" s="208">
        <v>588.34400000000005</v>
      </c>
      <c r="E645" s="345" t="s">
        <v>245</v>
      </c>
      <c r="F645" s="345" t="s">
        <v>246</v>
      </c>
      <c r="G645" s="345" t="s">
        <v>255</v>
      </c>
      <c r="H645" s="205"/>
      <c r="J645" s="208">
        <v>573.07000000000005</v>
      </c>
      <c r="K645" s="208">
        <v>8.0500000000000007</v>
      </c>
      <c r="L645" s="208">
        <v>4.34</v>
      </c>
      <c r="M645" s="208">
        <v>1.35</v>
      </c>
      <c r="N645" s="194">
        <f t="shared" si="31"/>
        <v>586.81000000000006</v>
      </c>
      <c r="O645" s="193">
        <f t="shared" si="32"/>
        <v>1.5339999999999918</v>
      </c>
      <c r="Q645" s="206"/>
      <c r="R645" s="208">
        <v>8.19</v>
      </c>
      <c r="S645" s="208">
        <v>0.12</v>
      </c>
      <c r="T645" s="208">
        <v>0.09</v>
      </c>
      <c r="U645" s="208">
        <v>0.03</v>
      </c>
      <c r="V645" s="194">
        <f t="shared" si="30"/>
        <v>8.4299999999999979</v>
      </c>
    </row>
    <row r="646" spans="1:22" x14ac:dyDescent="0.2">
      <c r="A646" s="345" t="s">
        <v>244</v>
      </c>
      <c r="B646" s="345" t="s">
        <v>244</v>
      </c>
      <c r="C646" s="208">
        <v>44831.875011145836</v>
      </c>
      <c r="D646" s="208">
        <v>597.09100000000001</v>
      </c>
      <c r="E646" s="345" t="s">
        <v>245</v>
      </c>
      <c r="F646" s="345" t="s">
        <v>246</v>
      </c>
      <c r="G646" s="345" t="s">
        <v>255</v>
      </c>
      <c r="H646" s="205"/>
      <c r="J646" s="208">
        <v>582.59</v>
      </c>
      <c r="K646" s="208">
        <v>7.99</v>
      </c>
      <c r="L646" s="208">
        <v>4.2</v>
      </c>
      <c r="M646" s="208">
        <v>1.38</v>
      </c>
      <c r="N646" s="194">
        <f t="shared" si="31"/>
        <v>596.16000000000008</v>
      </c>
      <c r="O646" s="193">
        <f t="shared" si="32"/>
        <v>0.93099999999992633</v>
      </c>
      <c r="Q646" s="206"/>
      <c r="R646" s="208">
        <v>8.58</v>
      </c>
      <c r="S646" s="208">
        <v>0.12</v>
      </c>
      <c r="T646" s="208">
        <v>0.09</v>
      </c>
      <c r="U646" s="208">
        <v>0.03</v>
      </c>
      <c r="V646" s="194">
        <f t="shared" si="30"/>
        <v>8.8199999999999985</v>
      </c>
    </row>
    <row r="647" spans="1:22" x14ac:dyDescent="0.2">
      <c r="A647" s="345" t="s">
        <v>244</v>
      </c>
      <c r="B647" s="345" t="s">
        <v>244</v>
      </c>
      <c r="C647" s="208">
        <v>44831.9166778125</v>
      </c>
      <c r="D647" s="208">
        <v>585.45100000000002</v>
      </c>
      <c r="E647" s="345" t="s">
        <v>245</v>
      </c>
      <c r="F647" s="345" t="s">
        <v>246</v>
      </c>
      <c r="G647" s="345" t="s">
        <v>255</v>
      </c>
      <c r="H647" s="205"/>
      <c r="J647" s="208">
        <v>571.16</v>
      </c>
      <c r="K647" s="208">
        <v>7.81</v>
      </c>
      <c r="L647" s="208">
        <v>4.21</v>
      </c>
      <c r="M647" s="208">
        <v>1.43</v>
      </c>
      <c r="N647" s="194">
        <f t="shared" si="31"/>
        <v>584.6099999999999</v>
      </c>
      <c r="O647" s="193">
        <f t="shared" si="32"/>
        <v>0.84100000000012187</v>
      </c>
      <c r="Q647" s="206"/>
      <c r="R647" s="208">
        <v>8.8800000000000008</v>
      </c>
      <c r="S647" s="208">
        <v>0.12</v>
      </c>
      <c r="T647" s="208">
        <v>0.1</v>
      </c>
      <c r="U647" s="208">
        <v>0.03</v>
      </c>
      <c r="V647" s="194">
        <f t="shared" si="30"/>
        <v>9.129999999999999</v>
      </c>
    </row>
    <row r="648" spans="1:22" x14ac:dyDescent="0.2">
      <c r="A648" s="345" t="s">
        <v>244</v>
      </c>
      <c r="B648" s="345" t="s">
        <v>244</v>
      </c>
      <c r="C648" s="208">
        <v>44831.958344479164</v>
      </c>
      <c r="D648" s="208">
        <v>558.822</v>
      </c>
      <c r="E648" s="345" t="s">
        <v>245</v>
      </c>
      <c r="F648" s="345" t="s">
        <v>246</v>
      </c>
      <c r="G648" s="345" t="s">
        <v>255</v>
      </c>
      <c r="H648" s="205"/>
      <c r="J648" s="208">
        <v>545.35</v>
      </c>
      <c r="K648" s="208">
        <v>7.34</v>
      </c>
      <c r="L648" s="208">
        <v>4.2300000000000004</v>
      </c>
      <c r="M648" s="208">
        <v>1.5</v>
      </c>
      <c r="N648" s="194">
        <f t="shared" si="31"/>
        <v>558.42000000000007</v>
      </c>
      <c r="O648" s="193">
        <f t="shared" si="32"/>
        <v>0.40199999999992997</v>
      </c>
      <c r="Q648" s="206"/>
      <c r="R648" s="208">
        <v>8.57</v>
      </c>
      <c r="S648" s="208">
        <v>0.12</v>
      </c>
      <c r="T648" s="208">
        <v>0.1</v>
      </c>
      <c r="U648" s="208">
        <v>0.03</v>
      </c>
      <c r="V648" s="194">
        <f t="shared" si="30"/>
        <v>8.8199999999999985</v>
      </c>
    </row>
    <row r="649" spans="1:22" x14ac:dyDescent="0.2">
      <c r="A649" s="345" t="s">
        <v>244</v>
      </c>
      <c r="B649" s="345" t="s">
        <v>244</v>
      </c>
      <c r="C649" s="208">
        <v>44832.000011145836</v>
      </c>
      <c r="D649" s="208">
        <v>531.029</v>
      </c>
      <c r="E649" s="345" t="s">
        <v>245</v>
      </c>
      <c r="F649" s="345" t="s">
        <v>246</v>
      </c>
      <c r="G649" s="345" t="s">
        <v>255</v>
      </c>
      <c r="H649" s="205"/>
      <c r="J649" s="208">
        <v>518.15</v>
      </c>
      <c r="K649" s="208">
        <v>7.06</v>
      </c>
      <c r="L649" s="208">
        <v>4.26</v>
      </c>
      <c r="M649" s="208">
        <v>1.41</v>
      </c>
      <c r="N649" s="194">
        <f t="shared" si="31"/>
        <v>530.87999999999988</v>
      </c>
      <c r="O649" s="193">
        <f t="shared" si="32"/>
        <v>0.1490000000001146</v>
      </c>
      <c r="Q649" s="206"/>
      <c r="R649" s="208">
        <v>7.99</v>
      </c>
      <c r="S649" s="208">
        <v>0.11</v>
      </c>
      <c r="T649" s="208">
        <v>0.1</v>
      </c>
      <c r="U649" s="208">
        <v>0.03</v>
      </c>
      <c r="V649" s="194">
        <f t="shared" si="30"/>
        <v>8.2299999999999986</v>
      </c>
    </row>
    <row r="650" spans="1:22" x14ac:dyDescent="0.2">
      <c r="A650" s="345" t="s">
        <v>244</v>
      </c>
      <c r="B650" s="345" t="s">
        <v>244</v>
      </c>
      <c r="C650" s="208">
        <v>44832.0416778125</v>
      </c>
      <c r="D650" s="208">
        <v>509.39299999999997</v>
      </c>
      <c r="E650" s="345" t="s">
        <v>245</v>
      </c>
      <c r="F650" s="345" t="s">
        <v>246</v>
      </c>
      <c r="G650" s="345" t="s">
        <v>255</v>
      </c>
      <c r="H650" s="205"/>
      <c r="J650" s="208">
        <v>496.87</v>
      </c>
      <c r="K650" s="208">
        <v>6.8</v>
      </c>
      <c r="L650" s="208">
        <v>4.2699999999999996</v>
      </c>
      <c r="M650" s="208">
        <v>1.51</v>
      </c>
      <c r="N650" s="194">
        <f t="shared" si="31"/>
        <v>509.45</v>
      </c>
      <c r="O650" s="193">
        <f t="shared" si="32"/>
        <v>-5.7000000000016371E-2</v>
      </c>
      <c r="Q650" s="206"/>
      <c r="R650" s="208">
        <v>7.97</v>
      </c>
      <c r="S650" s="208">
        <v>0.11</v>
      </c>
      <c r="T650" s="208">
        <v>0.1</v>
      </c>
      <c r="U650" s="208">
        <v>0.03</v>
      </c>
      <c r="V650" s="194">
        <f t="shared" si="30"/>
        <v>8.2099999999999991</v>
      </c>
    </row>
    <row r="651" spans="1:22" x14ac:dyDescent="0.2">
      <c r="A651" s="345" t="s">
        <v>244</v>
      </c>
      <c r="B651" s="345" t="s">
        <v>244</v>
      </c>
      <c r="C651" s="208">
        <v>44832.083344479164</v>
      </c>
      <c r="D651" s="208">
        <v>500.06799999999998</v>
      </c>
      <c r="E651" s="345" t="s">
        <v>245</v>
      </c>
      <c r="F651" s="345" t="s">
        <v>246</v>
      </c>
      <c r="G651" s="345" t="s">
        <v>255</v>
      </c>
      <c r="H651" s="205"/>
      <c r="J651" s="208">
        <v>488.03</v>
      </c>
      <c r="K651" s="208">
        <v>6.39</v>
      </c>
      <c r="L651" s="208">
        <v>4.24</v>
      </c>
      <c r="M651" s="208">
        <v>1.52</v>
      </c>
      <c r="N651" s="194">
        <f t="shared" si="31"/>
        <v>500.17999999999995</v>
      </c>
      <c r="O651" s="193">
        <f t="shared" si="32"/>
        <v>-0.11199999999996635</v>
      </c>
      <c r="Q651" s="206"/>
      <c r="R651" s="208">
        <v>8</v>
      </c>
      <c r="S651" s="208">
        <v>0.1</v>
      </c>
      <c r="T651" s="208">
        <v>0.11</v>
      </c>
      <c r="U651" s="208">
        <v>0.04</v>
      </c>
      <c r="V651" s="194">
        <f t="shared" si="30"/>
        <v>8.2499999999999982</v>
      </c>
    </row>
    <row r="652" spans="1:22" x14ac:dyDescent="0.2">
      <c r="A652" s="345" t="s">
        <v>244</v>
      </c>
      <c r="B652" s="345" t="s">
        <v>244</v>
      </c>
      <c r="C652" s="208">
        <v>44832.125011145836</v>
      </c>
      <c r="D652" s="208">
        <v>500.63400000000001</v>
      </c>
      <c r="E652" s="345" t="s">
        <v>245</v>
      </c>
      <c r="F652" s="345" t="s">
        <v>246</v>
      </c>
      <c r="G652" s="345" t="s">
        <v>255</v>
      </c>
      <c r="H652" s="205"/>
      <c r="J652" s="208">
        <v>489.02</v>
      </c>
      <c r="K652" s="208">
        <v>6.38</v>
      </c>
      <c r="L652" s="208">
        <v>4.21</v>
      </c>
      <c r="M652" s="208">
        <v>1.5</v>
      </c>
      <c r="N652" s="194">
        <f t="shared" si="31"/>
        <v>501.10999999999996</v>
      </c>
      <c r="O652" s="193">
        <f t="shared" si="32"/>
        <v>-0.47599999999994225</v>
      </c>
      <c r="Q652" s="206"/>
      <c r="R652" s="208">
        <v>7.88</v>
      </c>
      <c r="S652" s="208">
        <v>0.1</v>
      </c>
      <c r="T652" s="208">
        <v>0.1</v>
      </c>
      <c r="U652" s="208">
        <v>0.04</v>
      </c>
      <c r="V652" s="194">
        <f t="shared" si="30"/>
        <v>8.1199999999999992</v>
      </c>
    </row>
    <row r="653" spans="1:22" x14ac:dyDescent="0.2">
      <c r="A653" s="345" t="s">
        <v>244</v>
      </c>
      <c r="B653" s="345" t="s">
        <v>244</v>
      </c>
      <c r="C653" s="208">
        <v>44832.1666778125</v>
      </c>
      <c r="D653" s="208">
        <v>500.51299999999998</v>
      </c>
      <c r="E653" s="345" t="s">
        <v>245</v>
      </c>
      <c r="F653" s="345" t="s">
        <v>246</v>
      </c>
      <c r="G653" s="345" t="s">
        <v>255</v>
      </c>
      <c r="H653" s="205"/>
      <c r="J653" s="208">
        <v>488.92</v>
      </c>
      <c r="K653" s="208">
        <v>6.45</v>
      </c>
      <c r="L653" s="208">
        <v>4.21</v>
      </c>
      <c r="M653" s="208">
        <v>1.53</v>
      </c>
      <c r="N653" s="194">
        <f t="shared" si="31"/>
        <v>501.10999999999996</v>
      </c>
      <c r="O653" s="193">
        <f t="shared" si="32"/>
        <v>-0.59699999999997999</v>
      </c>
      <c r="Q653" s="206"/>
      <c r="R653" s="208">
        <v>7.9</v>
      </c>
      <c r="S653" s="208">
        <v>0.1</v>
      </c>
      <c r="T653" s="208">
        <v>0.1</v>
      </c>
      <c r="U653" s="208">
        <v>0.04</v>
      </c>
      <c r="V653" s="194">
        <f t="shared" si="30"/>
        <v>8.1399999999999988</v>
      </c>
    </row>
    <row r="654" spans="1:22" x14ac:dyDescent="0.2">
      <c r="A654" s="345" t="s">
        <v>244</v>
      </c>
      <c r="B654" s="345" t="s">
        <v>244</v>
      </c>
      <c r="C654" s="208">
        <v>44832.208344479164</v>
      </c>
      <c r="D654" s="208">
        <v>508.19400000000002</v>
      </c>
      <c r="E654" s="345" t="s">
        <v>245</v>
      </c>
      <c r="F654" s="345" t="s">
        <v>246</v>
      </c>
      <c r="G654" s="345" t="s">
        <v>255</v>
      </c>
      <c r="H654" s="205"/>
      <c r="J654" s="208">
        <v>496.91</v>
      </c>
      <c r="K654" s="208">
        <v>6.91</v>
      </c>
      <c r="L654" s="208">
        <v>4.21</v>
      </c>
      <c r="M654" s="208">
        <v>1.51</v>
      </c>
      <c r="N654" s="194">
        <f t="shared" si="31"/>
        <v>509.54</v>
      </c>
      <c r="O654" s="193">
        <f t="shared" si="32"/>
        <v>-1.3460000000000036</v>
      </c>
      <c r="Q654" s="206"/>
      <c r="R654" s="208">
        <v>8.17</v>
      </c>
      <c r="S654" s="208">
        <v>0.11</v>
      </c>
      <c r="T654" s="208">
        <v>0.1</v>
      </c>
      <c r="U654" s="208">
        <v>0.04</v>
      </c>
      <c r="V654" s="194">
        <f t="shared" si="30"/>
        <v>8.4199999999999982</v>
      </c>
    </row>
    <row r="655" spans="1:22" x14ac:dyDescent="0.2">
      <c r="A655" s="345" t="s">
        <v>244</v>
      </c>
      <c r="B655" s="345" t="s">
        <v>244</v>
      </c>
      <c r="C655" s="208">
        <v>44832.250011145836</v>
      </c>
      <c r="D655" s="208">
        <v>537.51499999999999</v>
      </c>
      <c r="E655" s="345" t="s">
        <v>245</v>
      </c>
      <c r="F655" s="345" t="s">
        <v>246</v>
      </c>
      <c r="G655" s="345" t="s">
        <v>255</v>
      </c>
      <c r="H655" s="205"/>
      <c r="J655" s="208">
        <v>526.58000000000004</v>
      </c>
      <c r="K655" s="208">
        <v>7.54</v>
      </c>
      <c r="L655" s="208">
        <v>4.22</v>
      </c>
      <c r="M655" s="208">
        <v>1.47</v>
      </c>
      <c r="N655" s="194">
        <f t="shared" si="31"/>
        <v>539.81000000000006</v>
      </c>
      <c r="O655" s="193">
        <f t="shared" si="32"/>
        <v>-2.2950000000000728</v>
      </c>
      <c r="Q655" s="206"/>
      <c r="R655" s="208">
        <v>8.68</v>
      </c>
      <c r="S655" s="208">
        <v>0.12</v>
      </c>
      <c r="T655" s="208">
        <v>0.1</v>
      </c>
      <c r="U655" s="208">
        <v>0.03</v>
      </c>
      <c r="V655" s="194">
        <f t="shared" si="30"/>
        <v>8.9299999999999979</v>
      </c>
    </row>
    <row r="656" spans="1:22" x14ac:dyDescent="0.2">
      <c r="A656" s="345" t="s">
        <v>244</v>
      </c>
      <c r="B656" s="345" t="s">
        <v>244</v>
      </c>
      <c r="C656" s="208">
        <v>44832.2916778125</v>
      </c>
      <c r="D656" s="208">
        <v>589.94000000000005</v>
      </c>
      <c r="E656" s="345" t="s">
        <v>245</v>
      </c>
      <c r="F656" s="345" t="s">
        <v>246</v>
      </c>
      <c r="G656" s="345" t="s">
        <v>255</v>
      </c>
      <c r="H656" s="205"/>
      <c r="J656" s="208">
        <v>578.64</v>
      </c>
      <c r="K656" s="208">
        <v>8.44</v>
      </c>
      <c r="L656" s="208">
        <v>4.22</v>
      </c>
      <c r="M656" s="208">
        <v>1.41</v>
      </c>
      <c r="N656" s="194">
        <f t="shared" si="31"/>
        <v>592.71</v>
      </c>
      <c r="O656" s="193">
        <f t="shared" si="32"/>
        <v>-2.7699999999999818</v>
      </c>
      <c r="Q656" s="206"/>
      <c r="R656" s="208">
        <v>9.4600000000000009</v>
      </c>
      <c r="S656" s="208">
        <v>0.14000000000000001</v>
      </c>
      <c r="T656" s="208">
        <v>0.1</v>
      </c>
      <c r="U656" s="208">
        <v>0.03</v>
      </c>
      <c r="V656" s="194">
        <f t="shared" si="30"/>
        <v>9.73</v>
      </c>
    </row>
    <row r="657" spans="1:22" x14ac:dyDescent="0.2">
      <c r="A657" s="345" t="s">
        <v>244</v>
      </c>
      <c r="B657" s="345" t="s">
        <v>244</v>
      </c>
      <c r="C657" s="208">
        <v>44832.333344479164</v>
      </c>
      <c r="D657" s="208">
        <v>616.096</v>
      </c>
      <c r="E657" s="345" t="s">
        <v>245</v>
      </c>
      <c r="F657" s="345" t="s">
        <v>246</v>
      </c>
      <c r="G657" s="345" t="s">
        <v>255</v>
      </c>
      <c r="H657" s="205"/>
      <c r="J657" s="208">
        <v>604.9</v>
      </c>
      <c r="K657" s="208">
        <v>8.5399999999999991</v>
      </c>
      <c r="L657" s="208">
        <v>4.18</v>
      </c>
      <c r="M657" s="208">
        <v>1.42</v>
      </c>
      <c r="N657" s="194">
        <f t="shared" si="31"/>
        <v>619.03999999999985</v>
      </c>
      <c r="O657" s="193">
        <f t="shared" si="32"/>
        <v>-2.9439999999998463</v>
      </c>
      <c r="Q657" s="206"/>
      <c r="R657" s="208">
        <v>9.4499999999999993</v>
      </c>
      <c r="S657" s="208">
        <v>0.13</v>
      </c>
      <c r="T657" s="208">
        <v>0.09</v>
      </c>
      <c r="U657" s="208">
        <v>0.03</v>
      </c>
      <c r="V657" s="194">
        <f t="shared" si="30"/>
        <v>9.6999999999999993</v>
      </c>
    </row>
    <row r="658" spans="1:22" x14ac:dyDescent="0.2">
      <c r="A658" s="345" t="s">
        <v>244</v>
      </c>
      <c r="B658" s="345" t="s">
        <v>244</v>
      </c>
      <c r="C658" s="208">
        <v>44832.375011145836</v>
      </c>
      <c r="D658" s="208">
        <v>624.92700000000002</v>
      </c>
      <c r="E658" s="345" t="s">
        <v>245</v>
      </c>
      <c r="F658" s="345" t="s">
        <v>246</v>
      </c>
      <c r="G658" s="345" t="s">
        <v>255</v>
      </c>
      <c r="H658" s="205"/>
      <c r="J658" s="208">
        <v>611.53</v>
      </c>
      <c r="K658" s="208">
        <v>8.83</v>
      </c>
      <c r="L658" s="208">
        <v>4.54</v>
      </c>
      <c r="M658" s="208">
        <v>1.4</v>
      </c>
      <c r="N658" s="194">
        <f t="shared" si="31"/>
        <v>626.29999999999995</v>
      </c>
      <c r="O658" s="193">
        <f t="shared" si="32"/>
        <v>-1.3729999999999336</v>
      </c>
      <c r="Q658" s="206"/>
      <c r="R658" s="208">
        <v>9.4600000000000009</v>
      </c>
      <c r="S658" s="208">
        <v>0.14000000000000001</v>
      </c>
      <c r="T658" s="208">
        <v>0.1</v>
      </c>
      <c r="U658" s="208">
        <v>0.03</v>
      </c>
      <c r="V658" s="194">
        <f t="shared" si="30"/>
        <v>9.73</v>
      </c>
    </row>
    <row r="659" spans="1:22" x14ac:dyDescent="0.2">
      <c r="A659" s="345" t="s">
        <v>244</v>
      </c>
      <c r="B659" s="345" t="s">
        <v>244</v>
      </c>
      <c r="C659" s="208">
        <v>44832.4166778125</v>
      </c>
      <c r="D659" s="208">
        <v>618.08500000000004</v>
      </c>
      <c r="E659" s="345" t="s">
        <v>245</v>
      </c>
      <c r="F659" s="345" t="s">
        <v>246</v>
      </c>
      <c r="G659" s="345" t="s">
        <v>255</v>
      </c>
      <c r="H659" s="205"/>
      <c r="J659" s="208">
        <v>589.85</v>
      </c>
      <c r="K659" s="208">
        <v>8.86</v>
      </c>
      <c r="L659" s="208">
        <v>4.55</v>
      </c>
      <c r="M659" s="208">
        <v>1.43</v>
      </c>
      <c r="N659" s="194">
        <f t="shared" si="31"/>
        <v>604.68999999999994</v>
      </c>
      <c r="O659" s="193">
        <f t="shared" si="32"/>
        <v>13.395000000000095</v>
      </c>
      <c r="Q659" s="206"/>
      <c r="R659" s="208">
        <v>9.14</v>
      </c>
      <c r="S659" s="208">
        <v>0.14000000000000001</v>
      </c>
      <c r="T659" s="208">
        <v>0.1</v>
      </c>
      <c r="U659" s="208">
        <v>0.03</v>
      </c>
      <c r="V659" s="194">
        <f t="shared" si="30"/>
        <v>9.41</v>
      </c>
    </row>
    <row r="660" spans="1:22" x14ac:dyDescent="0.2">
      <c r="A660" s="345" t="s">
        <v>244</v>
      </c>
      <c r="B660" s="345" t="s">
        <v>244</v>
      </c>
      <c r="C660" s="208">
        <v>44832.458344479164</v>
      </c>
      <c r="D660" s="208">
        <v>601.19799999999998</v>
      </c>
      <c r="E660" s="345" t="s">
        <v>245</v>
      </c>
      <c r="F660" s="345" t="s">
        <v>246</v>
      </c>
      <c r="G660" s="345" t="s">
        <v>255</v>
      </c>
      <c r="H660" s="205"/>
      <c r="J660" s="208">
        <v>579.07000000000005</v>
      </c>
      <c r="K660" s="208">
        <v>8.92</v>
      </c>
      <c r="L660" s="208">
        <v>4.43</v>
      </c>
      <c r="M660" s="208">
        <v>1.42</v>
      </c>
      <c r="N660" s="194">
        <f t="shared" si="31"/>
        <v>593.83999999999992</v>
      </c>
      <c r="O660" s="193">
        <f t="shared" si="32"/>
        <v>7.3580000000000609</v>
      </c>
      <c r="Q660" s="206"/>
      <c r="R660" s="208">
        <v>8.94</v>
      </c>
      <c r="S660" s="208">
        <v>0.14000000000000001</v>
      </c>
      <c r="T660" s="208">
        <v>0.1</v>
      </c>
      <c r="U660" s="208">
        <v>0.03</v>
      </c>
      <c r="V660" s="194">
        <f t="shared" si="30"/>
        <v>9.2099999999999991</v>
      </c>
    </row>
    <row r="661" spans="1:22" x14ac:dyDescent="0.2">
      <c r="A661" s="345" t="s">
        <v>244</v>
      </c>
      <c r="B661" s="345" t="s">
        <v>244</v>
      </c>
      <c r="C661" s="208">
        <v>44832.500011145836</v>
      </c>
      <c r="D661" s="208">
        <v>593.14</v>
      </c>
      <c r="E661" s="345" t="s">
        <v>245</v>
      </c>
      <c r="F661" s="345" t="s">
        <v>246</v>
      </c>
      <c r="G661" s="345" t="s">
        <v>255</v>
      </c>
      <c r="H661" s="205"/>
      <c r="J661" s="208">
        <v>578.02</v>
      </c>
      <c r="K661" s="208">
        <v>8.7799999999999994</v>
      </c>
      <c r="L661" s="208">
        <v>4.12</v>
      </c>
      <c r="M661" s="208">
        <v>1.4</v>
      </c>
      <c r="N661" s="194">
        <f t="shared" si="31"/>
        <v>592.31999999999994</v>
      </c>
      <c r="O661" s="193">
        <f t="shared" si="32"/>
        <v>0.82000000000005002</v>
      </c>
      <c r="Q661" s="206"/>
      <c r="R661" s="208">
        <v>8.4700000000000006</v>
      </c>
      <c r="S661" s="208">
        <v>0.13</v>
      </c>
      <c r="T661" s="208">
        <v>0.09</v>
      </c>
      <c r="U661" s="208">
        <v>0.03</v>
      </c>
      <c r="V661" s="194">
        <f t="shared" si="30"/>
        <v>8.7200000000000006</v>
      </c>
    </row>
    <row r="662" spans="1:22" x14ac:dyDescent="0.2">
      <c r="A662" s="345" t="s">
        <v>244</v>
      </c>
      <c r="B662" s="345" t="s">
        <v>244</v>
      </c>
      <c r="C662" s="208">
        <v>44832.5416778125</v>
      </c>
      <c r="D662" s="208">
        <v>583.52300000000002</v>
      </c>
      <c r="E662" s="345" t="s">
        <v>245</v>
      </c>
      <c r="F662" s="345" t="s">
        <v>246</v>
      </c>
      <c r="G662" s="345" t="s">
        <v>255</v>
      </c>
      <c r="H662" s="205"/>
      <c r="J662" s="208">
        <v>568.52</v>
      </c>
      <c r="K662" s="208">
        <v>8.1300000000000008</v>
      </c>
      <c r="L662" s="208">
        <v>4.3499999999999996</v>
      </c>
      <c r="M662" s="208">
        <v>1.39</v>
      </c>
      <c r="N662" s="194">
        <f t="shared" si="31"/>
        <v>582.39</v>
      </c>
      <c r="O662" s="193">
        <f t="shared" si="32"/>
        <v>1.1330000000000382</v>
      </c>
      <c r="Q662" s="206"/>
      <c r="R662" s="208">
        <v>8.3699999999999992</v>
      </c>
      <c r="S662" s="208">
        <v>0.12</v>
      </c>
      <c r="T662" s="208">
        <v>0.09</v>
      </c>
      <c r="U662" s="208">
        <v>0.03</v>
      </c>
      <c r="V662" s="194">
        <f t="shared" si="30"/>
        <v>8.6099999999999977</v>
      </c>
    </row>
    <row r="663" spans="1:22" x14ac:dyDescent="0.2">
      <c r="A663" s="345" t="s">
        <v>244</v>
      </c>
      <c r="B663" s="345" t="s">
        <v>244</v>
      </c>
      <c r="C663" s="208">
        <v>44832.583344479164</v>
      </c>
      <c r="D663" s="208">
        <v>579.625</v>
      </c>
      <c r="E663" s="345" t="s">
        <v>245</v>
      </c>
      <c r="F663" s="345" t="s">
        <v>246</v>
      </c>
      <c r="G663" s="345" t="s">
        <v>255</v>
      </c>
      <c r="H663" s="205"/>
      <c r="J663" s="208">
        <v>563.87</v>
      </c>
      <c r="K663" s="208">
        <v>8.1</v>
      </c>
      <c r="L663" s="208">
        <v>4.59</v>
      </c>
      <c r="M663" s="208">
        <v>1.38</v>
      </c>
      <c r="N663" s="194">
        <f t="shared" si="31"/>
        <v>577.94000000000005</v>
      </c>
      <c r="O663" s="193">
        <f t="shared" si="32"/>
        <v>1.6849999999999454</v>
      </c>
      <c r="Q663" s="206"/>
      <c r="R663" s="208">
        <v>8.2799999999999994</v>
      </c>
      <c r="S663" s="208">
        <v>0.12</v>
      </c>
      <c r="T663" s="208">
        <v>0.1</v>
      </c>
      <c r="U663" s="208">
        <v>0.03</v>
      </c>
      <c r="V663" s="194">
        <f t="shared" si="30"/>
        <v>8.5299999999999976</v>
      </c>
    </row>
    <row r="664" spans="1:22" x14ac:dyDescent="0.2">
      <c r="A664" s="345" t="s">
        <v>244</v>
      </c>
      <c r="B664" s="345" t="s">
        <v>244</v>
      </c>
      <c r="C664" s="208">
        <v>44832.625011145836</v>
      </c>
      <c r="D664" s="208">
        <v>578.07799999999997</v>
      </c>
      <c r="E664" s="345" t="s">
        <v>245</v>
      </c>
      <c r="F664" s="345" t="s">
        <v>246</v>
      </c>
      <c r="G664" s="345" t="s">
        <v>255</v>
      </c>
      <c r="H664" s="205"/>
      <c r="J664" s="208">
        <v>549.08000000000004</v>
      </c>
      <c r="K664" s="208">
        <v>7.77</v>
      </c>
      <c r="L664" s="208">
        <v>4.62</v>
      </c>
      <c r="M664" s="208">
        <v>1.38</v>
      </c>
      <c r="N664" s="194">
        <f t="shared" si="31"/>
        <v>562.85</v>
      </c>
      <c r="O664" s="193">
        <f t="shared" si="32"/>
        <v>15.227999999999952</v>
      </c>
      <c r="Q664" s="206"/>
      <c r="R664" s="208">
        <v>7.99</v>
      </c>
      <c r="S664" s="208">
        <v>0.11</v>
      </c>
      <c r="T664" s="208">
        <v>0.1</v>
      </c>
      <c r="U664" s="208">
        <v>0.03</v>
      </c>
      <c r="V664" s="194">
        <f t="shared" si="30"/>
        <v>8.2299999999999986</v>
      </c>
    </row>
    <row r="665" spans="1:22" x14ac:dyDescent="0.2">
      <c r="A665" s="345" t="s">
        <v>244</v>
      </c>
      <c r="B665" s="345" t="s">
        <v>244</v>
      </c>
      <c r="C665" s="208">
        <v>44832.6666778125</v>
      </c>
      <c r="D665" s="208">
        <v>568.94200000000001</v>
      </c>
      <c r="E665" s="345" t="s">
        <v>245</v>
      </c>
      <c r="F665" s="345" t="s">
        <v>246</v>
      </c>
      <c r="G665" s="345" t="s">
        <v>255</v>
      </c>
      <c r="H665" s="205"/>
      <c r="J665" s="208">
        <v>549.79999999999995</v>
      </c>
      <c r="K665" s="208">
        <v>7.77</v>
      </c>
      <c r="L665" s="208">
        <v>4.57</v>
      </c>
      <c r="M665" s="208">
        <v>1.37</v>
      </c>
      <c r="N665" s="194">
        <f t="shared" si="31"/>
        <v>563.51</v>
      </c>
      <c r="O665" s="193">
        <f t="shared" si="32"/>
        <v>5.4320000000000164</v>
      </c>
      <c r="Q665" s="206"/>
      <c r="R665" s="208">
        <v>7.63</v>
      </c>
      <c r="S665" s="208">
        <v>0.11</v>
      </c>
      <c r="T665" s="208">
        <v>0.09</v>
      </c>
      <c r="U665" s="208">
        <v>0.03</v>
      </c>
      <c r="V665" s="194">
        <f t="shared" si="30"/>
        <v>7.86</v>
      </c>
    </row>
    <row r="666" spans="1:22" x14ac:dyDescent="0.2">
      <c r="A666" s="345" t="s">
        <v>244</v>
      </c>
      <c r="B666" s="345" t="s">
        <v>244</v>
      </c>
      <c r="C666" s="208">
        <v>44832.708344479164</v>
      </c>
      <c r="D666" s="208">
        <v>573.41899999999998</v>
      </c>
      <c r="E666" s="345" t="s">
        <v>245</v>
      </c>
      <c r="F666" s="345" t="s">
        <v>246</v>
      </c>
      <c r="G666" s="345" t="s">
        <v>255</v>
      </c>
      <c r="H666" s="205"/>
      <c r="J666" s="208">
        <v>553.74</v>
      </c>
      <c r="K666" s="208">
        <v>7.87</v>
      </c>
      <c r="L666" s="208">
        <v>4.24</v>
      </c>
      <c r="M666" s="208">
        <v>1.36</v>
      </c>
      <c r="N666" s="194">
        <f t="shared" si="31"/>
        <v>567.21</v>
      </c>
      <c r="O666" s="193">
        <f t="shared" si="32"/>
        <v>6.2089999999999463</v>
      </c>
      <c r="Q666" s="206"/>
      <c r="R666" s="208">
        <v>7.73</v>
      </c>
      <c r="S666" s="208">
        <v>0.11</v>
      </c>
      <c r="T666" s="208">
        <v>0.09</v>
      </c>
      <c r="U666" s="208">
        <v>0.03</v>
      </c>
      <c r="V666" s="194">
        <f t="shared" si="30"/>
        <v>7.9600000000000009</v>
      </c>
    </row>
    <row r="667" spans="1:22" x14ac:dyDescent="0.2">
      <c r="A667" s="345" t="s">
        <v>244</v>
      </c>
      <c r="B667" s="345" t="s">
        <v>244</v>
      </c>
      <c r="C667" s="208">
        <v>44832.750011145836</v>
      </c>
      <c r="D667" s="208">
        <v>574.96900000000005</v>
      </c>
      <c r="E667" s="345" t="s">
        <v>245</v>
      </c>
      <c r="F667" s="345" t="s">
        <v>246</v>
      </c>
      <c r="G667" s="345" t="s">
        <v>255</v>
      </c>
      <c r="H667" s="205"/>
      <c r="J667" s="208">
        <v>545.84</v>
      </c>
      <c r="K667" s="208">
        <v>7.63</v>
      </c>
      <c r="L667" s="208">
        <v>4.04</v>
      </c>
      <c r="M667" s="208">
        <v>1.36</v>
      </c>
      <c r="N667" s="194">
        <f t="shared" si="31"/>
        <v>558.87</v>
      </c>
      <c r="O667" s="193">
        <f t="shared" si="32"/>
        <v>16.099000000000046</v>
      </c>
      <c r="Q667" s="206"/>
      <c r="R667" s="208">
        <v>7.88</v>
      </c>
      <c r="S667" s="208">
        <v>0.11</v>
      </c>
      <c r="T667" s="208">
        <v>0.08</v>
      </c>
      <c r="U667" s="208">
        <v>0.03</v>
      </c>
      <c r="V667" s="194">
        <f t="shared" si="30"/>
        <v>8.1</v>
      </c>
    </row>
    <row r="668" spans="1:22" x14ac:dyDescent="0.2">
      <c r="A668" s="345" t="s">
        <v>244</v>
      </c>
      <c r="B668" s="345" t="s">
        <v>244</v>
      </c>
      <c r="C668" s="208">
        <v>44832.7916778125</v>
      </c>
      <c r="D668" s="208">
        <v>584.25599999999997</v>
      </c>
      <c r="E668" s="345" t="s">
        <v>245</v>
      </c>
      <c r="F668" s="345" t="s">
        <v>246</v>
      </c>
      <c r="G668" s="345" t="s">
        <v>255</v>
      </c>
      <c r="H668" s="205"/>
      <c r="J668" s="208">
        <v>569.1</v>
      </c>
      <c r="K668" s="208">
        <v>7.91</v>
      </c>
      <c r="L668" s="208">
        <v>3.93</v>
      </c>
      <c r="M668" s="208">
        <v>1.37</v>
      </c>
      <c r="N668" s="194">
        <f t="shared" si="31"/>
        <v>582.30999999999995</v>
      </c>
      <c r="O668" s="193">
        <f t="shared" si="32"/>
        <v>1.9460000000000264</v>
      </c>
      <c r="Q668" s="206"/>
      <c r="R668" s="208">
        <v>8.2899999999999991</v>
      </c>
      <c r="S668" s="208">
        <v>0.12</v>
      </c>
      <c r="T668" s="208">
        <v>0.08</v>
      </c>
      <c r="U668" s="208">
        <v>0.03</v>
      </c>
      <c r="V668" s="194">
        <f t="shared" si="30"/>
        <v>8.5199999999999978</v>
      </c>
    </row>
    <row r="669" spans="1:22" x14ac:dyDescent="0.2">
      <c r="A669" s="345" t="s">
        <v>244</v>
      </c>
      <c r="B669" s="345" t="s">
        <v>244</v>
      </c>
      <c r="C669" s="208">
        <v>44832.833344479164</v>
      </c>
      <c r="D669" s="208">
        <v>604.10699999999997</v>
      </c>
      <c r="E669" s="345" t="s">
        <v>245</v>
      </c>
      <c r="F669" s="345" t="s">
        <v>246</v>
      </c>
      <c r="G669" s="345" t="s">
        <v>255</v>
      </c>
      <c r="H669" s="205"/>
      <c r="J669" s="208">
        <v>589.12</v>
      </c>
      <c r="K669" s="208">
        <v>8.42</v>
      </c>
      <c r="L669" s="208">
        <v>4.01</v>
      </c>
      <c r="M669" s="208">
        <v>1.37</v>
      </c>
      <c r="N669" s="194">
        <f t="shared" si="31"/>
        <v>602.91999999999996</v>
      </c>
      <c r="O669" s="193">
        <f t="shared" si="32"/>
        <v>1.1870000000000118</v>
      </c>
      <c r="Q669" s="206"/>
      <c r="R669" s="208">
        <v>8.9600000000000009</v>
      </c>
      <c r="S669" s="208">
        <v>0.13</v>
      </c>
      <c r="T669" s="208">
        <v>0.09</v>
      </c>
      <c r="U669" s="208">
        <v>0.03</v>
      </c>
      <c r="V669" s="194">
        <f t="shared" si="30"/>
        <v>9.2100000000000009</v>
      </c>
    </row>
    <row r="670" spans="1:22" x14ac:dyDescent="0.2">
      <c r="A670" s="345" t="s">
        <v>244</v>
      </c>
      <c r="B670" s="345" t="s">
        <v>244</v>
      </c>
      <c r="C670" s="208">
        <v>44832.875011145836</v>
      </c>
      <c r="D670" s="208">
        <v>611.46699999999998</v>
      </c>
      <c r="E670" s="345" t="s">
        <v>245</v>
      </c>
      <c r="F670" s="345" t="s">
        <v>246</v>
      </c>
      <c r="G670" s="345" t="s">
        <v>255</v>
      </c>
      <c r="H670" s="205"/>
      <c r="J670" s="208">
        <v>582.85</v>
      </c>
      <c r="K670" s="208">
        <v>8.64</v>
      </c>
      <c r="L670" s="208">
        <v>4.07</v>
      </c>
      <c r="M670" s="208">
        <v>1.4</v>
      </c>
      <c r="N670" s="194">
        <f t="shared" si="31"/>
        <v>596.96</v>
      </c>
      <c r="O670" s="193">
        <f t="shared" si="32"/>
        <v>14.506999999999948</v>
      </c>
      <c r="Q670" s="206"/>
      <c r="R670" s="208">
        <v>9.43</v>
      </c>
      <c r="S670" s="208">
        <v>0.14000000000000001</v>
      </c>
      <c r="T670" s="208">
        <v>0.09</v>
      </c>
      <c r="U670" s="208">
        <v>0.03</v>
      </c>
      <c r="V670" s="194">
        <f t="shared" si="30"/>
        <v>9.69</v>
      </c>
    </row>
    <row r="671" spans="1:22" x14ac:dyDescent="0.2">
      <c r="A671" s="345" t="s">
        <v>244</v>
      </c>
      <c r="B671" s="345" t="s">
        <v>244</v>
      </c>
      <c r="C671" s="208">
        <v>44832.9166778125</v>
      </c>
      <c r="D671" s="208">
        <v>603.495</v>
      </c>
      <c r="E671" s="345" t="s">
        <v>245</v>
      </c>
      <c r="F671" s="345" t="s">
        <v>246</v>
      </c>
      <c r="G671" s="345" t="s">
        <v>255</v>
      </c>
      <c r="H671" s="205"/>
      <c r="J671" s="208">
        <v>575.26</v>
      </c>
      <c r="K671" s="208">
        <v>7.99</v>
      </c>
      <c r="L671" s="208">
        <v>4.16</v>
      </c>
      <c r="M671" s="208">
        <v>1.4</v>
      </c>
      <c r="N671" s="194">
        <f t="shared" si="31"/>
        <v>588.80999999999995</v>
      </c>
      <c r="O671" s="193">
        <f t="shared" si="32"/>
        <v>14.685000000000059</v>
      </c>
      <c r="Q671" s="206"/>
      <c r="R671" s="208">
        <v>9.43</v>
      </c>
      <c r="S671" s="208">
        <v>0.13</v>
      </c>
      <c r="T671" s="208">
        <v>0.1</v>
      </c>
      <c r="U671" s="208">
        <v>0.03</v>
      </c>
      <c r="V671" s="194">
        <f t="shared" si="30"/>
        <v>9.69</v>
      </c>
    </row>
    <row r="672" spans="1:22" x14ac:dyDescent="0.2">
      <c r="A672" s="345" t="s">
        <v>244</v>
      </c>
      <c r="B672" s="345" t="s">
        <v>244</v>
      </c>
      <c r="C672" s="208">
        <v>44832.958344479164</v>
      </c>
      <c r="D672" s="208">
        <v>574.14099999999996</v>
      </c>
      <c r="E672" s="345" t="s">
        <v>245</v>
      </c>
      <c r="F672" s="345" t="s">
        <v>246</v>
      </c>
      <c r="G672" s="345" t="s">
        <v>255</v>
      </c>
      <c r="H672" s="205"/>
      <c r="J672" s="208">
        <v>560.59</v>
      </c>
      <c r="K672" s="208">
        <v>7.45</v>
      </c>
      <c r="L672" s="208">
        <v>4.16</v>
      </c>
      <c r="M672" s="208">
        <v>1.41</v>
      </c>
      <c r="N672" s="194">
        <f t="shared" si="31"/>
        <v>573.61</v>
      </c>
      <c r="O672" s="193">
        <f t="shared" si="32"/>
        <v>0.53099999999994907</v>
      </c>
      <c r="Q672" s="206"/>
      <c r="R672" s="208">
        <v>8.8800000000000008</v>
      </c>
      <c r="S672" s="208">
        <v>0.12</v>
      </c>
      <c r="T672" s="208">
        <v>0.1</v>
      </c>
      <c r="U672" s="208">
        <v>0.03</v>
      </c>
      <c r="V672" s="194">
        <f t="shared" si="30"/>
        <v>9.129999999999999</v>
      </c>
    </row>
    <row r="673" spans="1:22" x14ac:dyDescent="0.2">
      <c r="A673" s="345" t="s">
        <v>244</v>
      </c>
      <c r="B673" s="345" t="s">
        <v>244</v>
      </c>
      <c r="C673" s="208">
        <v>44833.000011145836</v>
      </c>
      <c r="D673" s="208">
        <v>550.94399999999996</v>
      </c>
      <c r="E673" s="345" t="s">
        <v>245</v>
      </c>
      <c r="F673" s="345" t="s">
        <v>246</v>
      </c>
      <c r="G673" s="345" t="s">
        <v>255</v>
      </c>
      <c r="H673" s="205"/>
      <c r="J673" s="208">
        <v>537.85</v>
      </c>
      <c r="K673" s="208">
        <v>7.19</v>
      </c>
      <c r="L673" s="208">
        <v>4.16</v>
      </c>
      <c r="M673" s="208">
        <v>1.39</v>
      </c>
      <c r="N673" s="194">
        <f t="shared" si="31"/>
        <v>550.59</v>
      </c>
      <c r="O673" s="193">
        <f t="shared" si="32"/>
        <v>0.35399999999992815</v>
      </c>
      <c r="Q673" s="206"/>
      <c r="R673" s="208">
        <v>8.67</v>
      </c>
      <c r="S673" s="208">
        <v>0.12</v>
      </c>
      <c r="T673" s="208">
        <v>0.1</v>
      </c>
      <c r="U673" s="208">
        <v>0.03</v>
      </c>
      <c r="V673" s="194">
        <f t="shared" si="30"/>
        <v>8.9199999999999982</v>
      </c>
    </row>
    <row r="674" spans="1:22" x14ac:dyDescent="0.2">
      <c r="A674" s="345" t="s">
        <v>244</v>
      </c>
      <c r="B674" s="345" t="s">
        <v>244</v>
      </c>
      <c r="C674" s="208">
        <v>44833.0416778125</v>
      </c>
      <c r="D674" s="208">
        <v>528.34799999999996</v>
      </c>
      <c r="E674" s="345" t="s">
        <v>245</v>
      </c>
      <c r="F674" s="345" t="s">
        <v>246</v>
      </c>
      <c r="G674" s="345" t="s">
        <v>255</v>
      </c>
      <c r="H674" s="205"/>
      <c r="J674" s="208">
        <v>516.62</v>
      </c>
      <c r="K674" s="208">
        <v>7.09</v>
      </c>
      <c r="L674" s="208">
        <v>4.18</v>
      </c>
      <c r="M674" s="208">
        <v>1.42</v>
      </c>
      <c r="N674" s="194">
        <f t="shared" si="31"/>
        <v>529.30999999999995</v>
      </c>
      <c r="O674" s="193">
        <f t="shared" ref="O674:O721" si="33">D674-N674</f>
        <v>-0.96199999999998909</v>
      </c>
      <c r="Q674" s="206"/>
      <c r="R674" s="208">
        <v>8.48</v>
      </c>
      <c r="S674" s="208">
        <v>0.12</v>
      </c>
      <c r="T674" s="208">
        <v>0.1</v>
      </c>
      <c r="U674" s="208">
        <v>0.03</v>
      </c>
      <c r="V674" s="194">
        <f t="shared" si="30"/>
        <v>8.7299999999999986</v>
      </c>
    </row>
    <row r="675" spans="1:22" x14ac:dyDescent="0.2">
      <c r="A675" s="345" t="s">
        <v>244</v>
      </c>
      <c r="B675" s="345" t="s">
        <v>244</v>
      </c>
      <c r="C675" s="208">
        <v>44833.083344479164</v>
      </c>
      <c r="D675" s="208">
        <v>520.34699999999998</v>
      </c>
      <c r="E675" s="345" t="s">
        <v>245</v>
      </c>
      <c r="F675" s="345" t="s">
        <v>246</v>
      </c>
      <c r="G675" s="345" t="s">
        <v>255</v>
      </c>
      <c r="H675" s="205"/>
      <c r="J675" s="208">
        <v>508.87</v>
      </c>
      <c r="K675" s="208">
        <v>6.97</v>
      </c>
      <c r="L675" s="208">
        <v>4.1900000000000004</v>
      </c>
      <c r="M675" s="208">
        <v>1.39</v>
      </c>
      <c r="N675" s="194">
        <f t="shared" si="31"/>
        <v>521.42000000000007</v>
      </c>
      <c r="O675" s="193">
        <f t="shared" si="33"/>
        <v>-1.0730000000000928</v>
      </c>
      <c r="Q675" s="206"/>
      <c r="R675" s="208">
        <v>8.4700000000000006</v>
      </c>
      <c r="S675" s="208">
        <v>0.12</v>
      </c>
      <c r="T675" s="208">
        <v>0.1</v>
      </c>
      <c r="U675" s="208">
        <v>0.03</v>
      </c>
      <c r="V675" s="194">
        <f t="shared" si="30"/>
        <v>8.7199999999999989</v>
      </c>
    </row>
    <row r="676" spans="1:22" x14ac:dyDescent="0.2">
      <c r="A676" s="345" t="s">
        <v>244</v>
      </c>
      <c r="B676" s="345" t="s">
        <v>244</v>
      </c>
      <c r="C676" s="208">
        <v>44833.125011145836</v>
      </c>
      <c r="D676" s="208">
        <v>516.72900000000004</v>
      </c>
      <c r="E676" s="345" t="s">
        <v>245</v>
      </c>
      <c r="F676" s="345" t="s">
        <v>246</v>
      </c>
      <c r="G676" s="345" t="s">
        <v>255</v>
      </c>
      <c r="H676" s="205"/>
      <c r="J676" s="208">
        <v>505.85</v>
      </c>
      <c r="K676" s="208">
        <v>6.68</v>
      </c>
      <c r="L676" s="208">
        <v>4.17</v>
      </c>
      <c r="M676" s="208">
        <v>1.41</v>
      </c>
      <c r="N676" s="194">
        <f t="shared" si="31"/>
        <v>518.1099999999999</v>
      </c>
      <c r="O676" s="193">
        <f t="shared" si="33"/>
        <v>-1.3809999999998581</v>
      </c>
      <c r="Q676" s="206"/>
      <c r="R676" s="208">
        <v>8.09</v>
      </c>
      <c r="S676" s="208">
        <v>0.11</v>
      </c>
      <c r="T676" s="208">
        <v>0.1</v>
      </c>
      <c r="U676" s="208">
        <v>0.03</v>
      </c>
      <c r="V676" s="194">
        <f t="shared" si="30"/>
        <v>8.3299999999999983</v>
      </c>
    </row>
    <row r="677" spans="1:22" x14ac:dyDescent="0.2">
      <c r="A677" s="345" t="s">
        <v>244</v>
      </c>
      <c r="B677" s="345" t="s">
        <v>244</v>
      </c>
      <c r="C677" s="208">
        <v>44833.1666778125</v>
      </c>
      <c r="D677" s="208">
        <v>514.27</v>
      </c>
      <c r="E677" s="345" t="s">
        <v>245</v>
      </c>
      <c r="F677" s="345" t="s">
        <v>246</v>
      </c>
      <c r="G677" s="345" t="s">
        <v>255</v>
      </c>
      <c r="H677" s="205"/>
      <c r="J677" s="208">
        <v>503.32</v>
      </c>
      <c r="K677" s="208">
        <v>6.76</v>
      </c>
      <c r="L677" s="208">
        <v>4.1500000000000004</v>
      </c>
      <c r="M677" s="208">
        <v>1.4</v>
      </c>
      <c r="N677" s="194">
        <f t="shared" si="31"/>
        <v>515.63</v>
      </c>
      <c r="O677" s="193">
        <f t="shared" si="33"/>
        <v>-1.3600000000000136</v>
      </c>
      <c r="Q677" s="206"/>
      <c r="R677" s="208">
        <v>8.07</v>
      </c>
      <c r="S677" s="208">
        <v>0.11</v>
      </c>
      <c r="T677" s="208">
        <v>0.1</v>
      </c>
      <c r="U677" s="208">
        <v>0.03</v>
      </c>
      <c r="V677" s="194">
        <f t="shared" si="30"/>
        <v>8.3099999999999987</v>
      </c>
    </row>
    <row r="678" spans="1:22" x14ac:dyDescent="0.2">
      <c r="A678" s="345" t="s">
        <v>244</v>
      </c>
      <c r="B678" s="345" t="s">
        <v>244</v>
      </c>
      <c r="C678" s="208">
        <v>44833.208344479164</v>
      </c>
      <c r="D678" s="208">
        <v>526.02200000000005</v>
      </c>
      <c r="E678" s="345" t="s">
        <v>245</v>
      </c>
      <c r="F678" s="345" t="s">
        <v>246</v>
      </c>
      <c r="G678" s="345" t="s">
        <v>255</v>
      </c>
      <c r="H678" s="205"/>
      <c r="J678" s="208">
        <v>515</v>
      </c>
      <c r="K678" s="208">
        <v>7.23</v>
      </c>
      <c r="L678" s="208">
        <v>4.1500000000000004</v>
      </c>
      <c r="M678" s="208">
        <v>1.39</v>
      </c>
      <c r="N678" s="194">
        <f t="shared" si="31"/>
        <v>527.77</v>
      </c>
      <c r="O678" s="193">
        <f t="shared" si="33"/>
        <v>-1.7479999999999336</v>
      </c>
      <c r="Q678" s="206"/>
      <c r="R678" s="208">
        <v>8.19</v>
      </c>
      <c r="S678" s="208">
        <v>0.12</v>
      </c>
      <c r="T678" s="208">
        <v>0.1</v>
      </c>
      <c r="U678" s="208">
        <v>0.03</v>
      </c>
      <c r="V678" s="194">
        <f t="shared" si="30"/>
        <v>8.4399999999999977</v>
      </c>
    </row>
    <row r="679" spans="1:22" x14ac:dyDescent="0.2">
      <c r="A679" s="345" t="s">
        <v>244</v>
      </c>
      <c r="B679" s="345" t="s">
        <v>244</v>
      </c>
      <c r="C679" s="208">
        <v>44833.250011145836</v>
      </c>
      <c r="D679" s="208">
        <v>547.01300000000003</v>
      </c>
      <c r="E679" s="345" t="s">
        <v>245</v>
      </c>
      <c r="F679" s="345" t="s">
        <v>246</v>
      </c>
      <c r="G679" s="345" t="s">
        <v>255</v>
      </c>
      <c r="H679" s="205"/>
      <c r="J679" s="208">
        <v>536.47</v>
      </c>
      <c r="K679" s="208">
        <v>6.67</v>
      </c>
      <c r="L679" s="208">
        <v>4.1900000000000004</v>
      </c>
      <c r="M679" s="208">
        <v>1.4</v>
      </c>
      <c r="N679" s="194">
        <f t="shared" si="31"/>
        <v>548.73</v>
      </c>
      <c r="O679" s="193">
        <f t="shared" si="33"/>
        <v>-1.7169999999999845</v>
      </c>
      <c r="Q679" s="206"/>
      <c r="R679" s="208">
        <v>8.69</v>
      </c>
      <c r="S679" s="208">
        <v>0.11</v>
      </c>
      <c r="T679" s="208">
        <v>0.1</v>
      </c>
      <c r="U679" s="208">
        <v>0.03</v>
      </c>
      <c r="V679" s="194">
        <f t="shared" si="30"/>
        <v>8.9299999999999979</v>
      </c>
    </row>
    <row r="680" spans="1:22" x14ac:dyDescent="0.2">
      <c r="A680" s="345" t="s">
        <v>244</v>
      </c>
      <c r="B680" s="345" t="s">
        <v>244</v>
      </c>
      <c r="C680" s="208">
        <v>44833.2916778125</v>
      </c>
      <c r="D680" s="208">
        <v>595.31200000000001</v>
      </c>
      <c r="E680" s="345" t="s">
        <v>245</v>
      </c>
      <c r="F680" s="345" t="s">
        <v>246</v>
      </c>
      <c r="G680" s="345" t="s">
        <v>255</v>
      </c>
      <c r="H680" s="205"/>
      <c r="J680" s="208">
        <v>582.96</v>
      </c>
      <c r="K680" s="208">
        <v>8.4600000000000009</v>
      </c>
      <c r="L680" s="208">
        <v>4.1500000000000004</v>
      </c>
      <c r="M680" s="208">
        <v>1.42</v>
      </c>
      <c r="N680" s="194">
        <f t="shared" si="31"/>
        <v>596.99</v>
      </c>
      <c r="O680" s="193">
        <f t="shared" si="33"/>
        <v>-1.6779999999999973</v>
      </c>
      <c r="Q680" s="206"/>
      <c r="R680" s="208">
        <v>9.76</v>
      </c>
      <c r="S680" s="208">
        <v>0.14000000000000001</v>
      </c>
      <c r="T680" s="208">
        <v>0.1</v>
      </c>
      <c r="U680" s="208">
        <v>0.03</v>
      </c>
      <c r="V680" s="194">
        <f t="shared" si="30"/>
        <v>10.029999999999999</v>
      </c>
    </row>
    <row r="681" spans="1:22" x14ac:dyDescent="0.2">
      <c r="A681" s="345" t="s">
        <v>244</v>
      </c>
      <c r="B681" s="345" t="s">
        <v>244</v>
      </c>
      <c r="C681" s="208">
        <v>44833.333344479164</v>
      </c>
      <c r="D681" s="208">
        <v>623.66600000000005</v>
      </c>
      <c r="E681" s="345" t="s">
        <v>245</v>
      </c>
      <c r="F681" s="345" t="s">
        <v>246</v>
      </c>
      <c r="G681" s="345" t="s">
        <v>255</v>
      </c>
      <c r="H681" s="205"/>
      <c r="J681" s="208">
        <v>610.78</v>
      </c>
      <c r="K681" s="208">
        <v>9.09</v>
      </c>
      <c r="L681" s="208">
        <v>4.09</v>
      </c>
      <c r="M681" s="208">
        <v>1.42</v>
      </c>
      <c r="N681" s="194">
        <f t="shared" si="31"/>
        <v>625.38</v>
      </c>
      <c r="O681" s="193">
        <f t="shared" si="33"/>
        <v>-1.7139999999999418</v>
      </c>
      <c r="Q681" s="206"/>
      <c r="R681" s="208">
        <v>9.85</v>
      </c>
      <c r="S681" s="208">
        <v>0.15</v>
      </c>
      <c r="T681" s="208">
        <v>0.09</v>
      </c>
      <c r="U681" s="208">
        <v>0.03</v>
      </c>
      <c r="V681" s="194">
        <f t="shared" si="30"/>
        <v>10.119999999999999</v>
      </c>
    </row>
    <row r="682" spans="1:22" x14ac:dyDescent="0.2">
      <c r="A682" s="345" t="s">
        <v>244</v>
      </c>
      <c r="B682" s="345" t="s">
        <v>244</v>
      </c>
      <c r="C682" s="208">
        <v>44833.375011145836</v>
      </c>
      <c r="D682" s="208">
        <v>628.98800000000006</v>
      </c>
      <c r="E682" s="345" t="s">
        <v>245</v>
      </c>
      <c r="F682" s="345" t="s">
        <v>246</v>
      </c>
      <c r="G682" s="345" t="s">
        <v>255</v>
      </c>
      <c r="H682" s="205"/>
      <c r="J682" s="208">
        <v>615.41</v>
      </c>
      <c r="K682" s="208">
        <v>9.3000000000000007</v>
      </c>
      <c r="L682" s="208">
        <v>4.57</v>
      </c>
      <c r="M682" s="208">
        <v>1.4</v>
      </c>
      <c r="N682" s="194">
        <f t="shared" si="31"/>
        <v>630.67999999999995</v>
      </c>
      <c r="O682" s="193">
        <f t="shared" si="33"/>
        <v>-1.6919999999998936</v>
      </c>
      <c r="Q682" s="206"/>
      <c r="R682" s="208">
        <v>9.4600000000000009</v>
      </c>
      <c r="S682" s="208">
        <v>0.14000000000000001</v>
      </c>
      <c r="T682" s="208">
        <v>0.1</v>
      </c>
      <c r="U682" s="208">
        <v>0.03</v>
      </c>
      <c r="V682" s="194">
        <f t="shared" si="30"/>
        <v>9.73</v>
      </c>
    </row>
    <row r="683" spans="1:22" x14ac:dyDescent="0.2">
      <c r="A683" s="345" t="s">
        <v>244</v>
      </c>
      <c r="B683" s="345" t="s">
        <v>244</v>
      </c>
      <c r="C683" s="208">
        <v>44833.4166778125</v>
      </c>
      <c r="D683" s="208">
        <v>635.20100000000002</v>
      </c>
      <c r="E683" s="345" t="s">
        <v>245</v>
      </c>
      <c r="F683" s="345" t="s">
        <v>246</v>
      </c>
      <c r="G683" s="345" t="s">
        <v>255</v>
      </c>
      <c r="H683" s="205"/>
      <c r="J683" s="208">
        <v>621.49</v>
      </c>
      <c r="K683" s="208">
        <v>9</v>
      </c>
      <c r="L683" s="208">
        <v>4.3499999999999996</v>
      </c>
      <c r="M683" s="208">
        <v>1.4</v>
      </c>
      <c r="N683" s="194">
        <f t="shared" si="31"/>
        <v>636.24</v>
      </c>
      <c r="O683" s="193">
        <f t="shared" si="33"/>
        <v>-1.0389999999999873</v>
      </c>
      <c r="Q683" s="206"/>
      <c r="R683" s="208">
        <v>9.17</v>
      </c>
      <c r="S683" s="208">
        <v>0.13</v>
      </c>
      <c r="T683" s="208">
        <v>0.09</v>
      </c>
      <c r="U683" s="208">
        <v>0.03</v>
      </c>
      <c r="V683" s="194">
        <f t="shared" si="30"/>
        <v>9.42</v>
      </c>
    </row>
    <row r="684" spans="1:22" x14ac:dyDescent="0.2">
      <c r="A684" s="345" t="s">
        <v>244</v>
      </c>
      <c r="B684" s="345" t="s">
        <v>244</v>
      </c>
      <c r="C684" s="208">
        <v>44833.458344479164</v>
      </c>
      <c r="D684" s="208">
        <v>618.71</v>
      </c>
      <c r="E684" s="345" t="s">
        <v>245</v>
      </c>
      <c r="F684" s="345" t="s">
        <v>246</v>
      </c>
      <c r="G684" s="345" t="s">
        <v>255</v>
      </c>
      <c r="H684" s="205"/>
      <c r="J684" s="208">
        <v>603.5</v>
      </c>
      <c r="K684" s="208">
        <v>8.98</v>
      </c>
      <c r="L684" s="208">
        <v>4.2699999999999996</v>
      </c>
      <c r="M684" s="208">
        <v>1.4</v>
      </c>
      <c r="N684" s="194">
        <f t="shared" si="31"/>
        <v>618.15</v>
      </c>
      <c r="O684" s="193">
        <f t="shared" si="33"/>
        <v>0.56000000000005912</v>
      </c>
      <c r="Q684" s="206"/>
      <c r="R684" s="208">
        <v>8.66</v>
      </c>
      <c r="S684" s="208">
        <v>0.13</v>
      </c>
      <c r="T684" s="208">
        <v>0.09</v>
      </c>
      <c r="U684" s="208">
        <v>0.03</v>
      </c>
      <c r="V684" s="194">
        <f t="shared" si="30"/>
        <v>8.91</v>
      </c>
    </row>
    <row r="685" spans="1:22" x14ac:dyDescent="0.2">
      <c r="A685" s="345" t="s">
        <v>244</v>
      </c>
      <c r="B685" s="345" t="s">
        <v>244</v>
      </c>
      <c r="C685" s="208">
        <v>44833.500011145836</v>
      </c>
      <c r="D685" s="208">
        <v>613.904</v>
      </c>
      <c r="E685" s="345" t="s">
        <v>245</v>
      </c>
      <c r="F685" s="345" t="s">
        <v>246</v>
      </c>
      <c r="G685" s="345" t="s">
        <v>255</v>
      </c>
      <c r="H685" s="205"/>
      <c r="J685" s="208">
        <v>583.89</v>
      </c>
      <c r="K685" s="208">
        <v>8.99</v>
      </c>
      <c r="L685" s="208">
        <v>4.18</v>
      </c>
      <c r="M685" s="208">
        <v>1.37</v>
      </c>
      <c r="N685" s="194">
        <f t="shared" si="31"/>
        <v>598.42999999999995</v>
      </c>
      <c r="O685" s="193">
        <f t="shared" si="33"/>
        <v>15.474000000000046</v>
      </c>
      <c r="Q685" s="206"/>
      <c r="R685" s="208">
        <v>8.3800000000000008</v>
      </c>
      <c r="S685" s="208">
        <v>0.13</v>
      </c>
      <c r="T685" s="208">
        <v>0.09</v>
      </c>
      <c r="U685" s="208">
        <v>0.03</v>
      </c>
      <c r="V685" s="194">
        <f t="shared" si="30"/>
        <v>8.6300000000000008</v>
      </c>
    </row>
    <row r="686" spans="1:22" x14ac:dyDescent="0.2">
      <c r="A686" s="345" t="s">
        <v>244</v>
      </c>
      <c r="B686" s="345" t="s">
        <v>244</v>
      </c>
      <c r="C686" s="208">
        <v>44833.5416778125</v>
      </c>
      <c r="D686" s="208">
        <v>597.45000000000005</v>
      </c>
      <c r="E686" s="345" t="s">
        <v>245</v>
      </c>
      <c r="F686" s="345" t="s">
        <v>246</v>
      </c>
      <c r="G686" s="345" t="s">
        <v>255</v>
      </c>
      <c r="H686" s="205"/>
      <c r="J686" s="208">
        <v>566.79</v>
      </c>
      <c r="K686" s="208">
        <v>8.57</v>
      </c>
      <c r="L686" s="208">
        <v>4.1900000000000004</v>
      </c>
      <c r="M686" s="208">
        <v>1.36</v>
      </c>
      <c r="N686" s="194">
        <f t="shared" si="31"/>
        <v>580.91000000000008</v>
      </c>
      <c r="O686" s="193">
        <f t="shared" si="33"/>
        <v>16.539999999999964</v>
      </c>
      <c r="Q686" s="206"/>
      <c r="R686" s="208">
        <v>8.35</v>
      </c>
      <c r="S686" s="208">
        <v>0.13</v>
      </c>
      <c r="T686" s="208">
        <v>0.09</v>
      </c>
      <c r="U686" s="208">
        <v>0.03</v>
      </c>
      <c r="V686" s="194">
        <f t="shared" si="30"/>
        <v>8.6</v>
      </c>
    </row>
    <row r="687" spans="1:22" x14ac:dyDescent="0.2">
      <c r="A687" s="345" t="s">
        <v>244</v>
      </c>
      <c r="B687" s="345" t="s">
        <v>244</v>
      </c>
      <c r="C687" s="208">
        <v>44833.583344479164</v>
      </c>
      <c r="D687" s="208">
        <v>589.77200000000005</v>
      </c>
      <c r="E687" s="345" t="s">
        <v>245</v>
      </c>
      <c r="F687" s="345" t="s">
        <v>246</v>
      </c>
      <c r="G687" s="345" t="s">
        <v>255</v>
      </c>
      <c r="H687" s="205"/>
      <c r="J687" s="208">
        <v>558.79</v>
      </c>
      <c r="K687" s="208">
        <v>8.17</v>
      </c>
      <c r="L687" s="208">
        <v>4.24</v>
      </c>
      <c r="M687" s="208">
        <v>1.36</v>
      </c>
      <c r="N687" s="194">
        <f t="shared" si="31"/>
        <v>572.55999999999995</v>
      </c>
      <c r="O687" s="193">
        <f t="shared" si="33"/>
        <v>17.212000000000103</v>
      </c>
      <c r="Q687" s="206"/>
      <c r="R687" s="208">
        <v>8.27</v>
      </c>
      <c r="S687" s="208">
        <v>0.12</v>
      </c>
      <c r="T687" s="208">
        <v>0.09</v>
      </c>
      <c r="U687" s="208">
        <v>0.03</v>
      </c>
      <c r="V687" s="194">
        <f t="shared" si="30"/>
        <v>8.509999999999998</v>
      </c>
    </row>
    <row r="688" spans="1:22" x14ac:dyDescent="0.2">
      <c r="A688" s="345" t="s">
        <v>244</v>
      </c>
      <c r="B688" s="345" t="s">
        <v>244</v>
      </c>
      <c r="C688" s="208">
        <v>44833.625011145836</v>
      </c>
      <c r="D688" s="208">
        <v>587.23</v>
      </c>
      <c r="E688" s="345" t="s">
        <v>245</v>
      </c>
      <c r="F688" s="345" t="s">
        <v>246</v>
      </c>
      <c r="G688" s="345" t="s">
        <v>255</v>
      </c>
      <c r="H688" s="205"/>
      <c r="J688" s="208">
        <v>556.34</v>
      </c>
      <c r="K688" s="208">
        <v>7.8</v>
      </c>
      <c r="L688" s="208">
        <v>4.2300000000000004</v>
      </c>
      <c r="M688" s="208">
        <v>1.35</v>
      </c>
      <c r="N688" s="194">
        <f t="shared" si="31"/>
        <v>569.72</v>
      </c>
      <c r="O688" s="193">
        <f t="shared" si="33"/>
        <v>17.509999999999991</v>
      </c>
      <c r="Q688" s="206"/>
      <c r="R688" s="208">
        <v>7.79</v>
      </c>
      <c r="S688" s="208">
        <v>0.11</v>
      </c>
      <c r="T688" s="208">
        <v>0.08</v>
      </c>
      <c r="U688" s="208">
        <v>0.03</v>
      </c>
      <c r="V688" s="194">
        <f t="shared" si="30"/>
        <v>8.01</v>
      </c>
    </row>
    <row r="689" spans="1:22" x14ac:dyDescent="0.2">
      <c r="A689" s="345" t="s">
        <v>244</v>
      </c>
      <c r="B689" s="345" t="s">
        <v>244</v>
      </c>
      <c r="C689" s="208">
        <v>44833.6666778125</v>
      </c>
      <c r="D689" s="208">
        <v>582.86599999999999</v>
      </c>
      <c r="E689" s="345" t="s">
        <v>245</v>
      </c>
      <c r="F689" s="345" t="s">
        <v>246</v>
      </c>
      <c r="G689" s="345" t="s">
        <v>255</v>
      </c>
      <c r="H689" s="205"/>
      <c r="J689" s="208">
        <v>552.51</v>
      </c>
      <c r="K689" s="208">
        <v>7.58</v>
      </c>
      <c r="L689" s="208">
        <v>4.1900000000000004</v>
      </c>
      <c r="M689" s="208">
        <v>1.36</v>
      </c>
      <c r="N689" s="194">
        <f t="shared" si="31"/>
        <v>565.6400000000001</v>
      </c>
      <c r="O689" s="193">
        <f t="shared" si="33"/>
        <v>17.225999999999885</v>
      </c>
      <c r="Q689" s="206"/>
      <c r="R689" s="208">
        <v>7.79</v>
      </c>
      <c r="S689" s="208">
        <v>0.11</v>
      </c>
      <c r="T689" s="208">
        <v>0.08</v>
      </c>
      <c r="U689" s="208">
        <v>0.03</v>
      </c>
      <c r="V689" s="194">
        <f t="shared" si="30"/>
        <v>8.01</v>
      </c>
    </row>
    <row r="690" spans="1:22" x14ac:dyDescent="0.2">
      <c r="A690" s="345" t="s">
        <v>244</v>
      </c>
      <c r="B690" s="345" t="s">
        <v>244</v>
      </c>
      <c r="C690" s="208">
        <v>44833.708344479164</v>
      </c>
      <c r="D690" s="208">
        <v>585.31799999999998</v>
      </c>
      <c r="E690" s="345" t="s">
        <v>245</v>
      </c>
      <c r="F690" s="345" t="s">
        <v>246</v>
      </c>
      <c r="G690" s="345" t="s">
        <v>255</v>
      </c>
      <c r="H690" s="205"/>
      <c r="J690" s="208">
        <v>568.32000000000005</v>
      </c>
      <c r="K690" s="208">
        <v>7.65</v>
      </c>
      <c r="L690" s="208">
        <v>4.04</v>
      </c>
      <c r="M690" s="208">
        <v>1.34</v>
      </c>
      <c r="N690" s="194">
        <f t="shared" si="31"/>
        <v>581.35</v>
      </c>
      <c r="O690" s="193">
        <f t="shared" si="33"/>
        <v>3.9679999999999609</v>
      </c>
      <c r="Q690" s="206"/>
      <c r="R690" s="208">
        <v>7.89</v>
      </c>
      <c r="S690" s="208">
        <v>0.11</v>
      </c>
      <c r="T690" s="208">
        <v>0.08</v>
      </c>
      <c r="U690" s="208">
        <v>0.03</v>
      </c>
      <c r="V690" s="194">
        <f t="shared" si="30"/>
        <v>8.11</v>
      </c>
    </row>
    <row r="691" spans="1:22" x14ac:dyDescent="0.2">
      <c r="A691" s="345" t="s">
        <v>244</v>
      </c>
      <c r="B691" s="345" t="s">
        <v>244</v>
      </c>
      <c r="C691" s="208">
        <v>44833.750011145836</v>
      </c>
      <c r="D691" s="208">
        <v>582.721</v>
      </c>
      <c r="E691" s="345" t="s">
        <v>245</v>
      </c>
      <c r="F691" s="345" t="s">
        <v>246</v>
      </c>
      <c r="G691" s="345" t="s">
        <v>255</v>
      </c>
      <c r="H691" s="205"/>
      <c r="J691" s="208">
        <v>553.04</v>
      </c>
      <c r="K691" s="208">
        <v>7.65</v>
      </c>
      <c r="L691" s="208">
        <v>4.05</v>
      </c>
      <c r="M691" s="208">
        <v>1.35</v>
      </c>
      <c r="N691" s="194">
        <f t="shared" si="31"/>
        <v>566.08999999999992</v>
      </c>
      <c r="O691" s="193">
        <f t="shared" si="33"/>
        <v>16.631000000000085</v>
      </c>
      <c r="Q691" s="206"/>
      <c r="R691" s="208">
        <v>7.6</v>
      </c>
      <c r="S691" s="208">
        <v>0.1</v>
      </c>
      <c r="T691" s="208">
        <v>0.08</v>
      </c>
      <c r="U691" s="208">
        <v>0.03</v>
      </c>
      <c r="V691" s="194">
        <f t="shared" si="30"/>
        <v>7.81</v>
      </c>
    </row>
    <row r="692" spans="1:22" x14ac:dyDescent="0.2">
      <c r="A692" s="345" t="s">
        <v>244</v>
      </c>
      <c r="B692" s="345" t="s">
        <v>244</v>
      </c>
      <c r="C692" s="208">
        <v>44833.7916778125</v>
      </c>
      <c r="D692" s="208">
        <v>578.80999999999995</v>
      </c>
      <c r="E692" s="345" t="s">
        <v>245</v>
      </c>
      <c r="F692" s="345" t="s">
        <v>246</v>
      </c>
      <c r="G692" s="345" t="s">
        <v>255</v>
      </c>
      <c r="H692" s="205"/>
      <c r="J692" s="208">
        <v>548.55999999999995</v>
      </c>
      <c r="K692" s="208">
        <v>7.68</v>
      </c>
      <c r="L692" s="208">
        <v>4.03</v>
      </c>
      <c r="M692" s="208">
        <v>1.34</v>
      </c>
      <c r="N692" s="194">
        <f t="shared" si="31"/>
        <v>561.6099999999999</v>
      </c>
      <c r="O692" s="193">
        <f t="shared" si="33"/>
        <v>17.200000000000045</v>
      </c>
      <c r="Q692" s="206"/>
      <c r="R692" s="208">
        <v>7.69</v>
      </c>
      <c r="S692" s="208">
        <v>0.11</v>
      </c>
      <c r="T692" s="208">
        <v>0.08</v>
      </c>
      <c r="U692" s="208">
        <v>0.03</v>
      </c>
      <c r="V692" s="194">
        <f t="shared" si="30"/>
        <v>7.910000000000001</v>
      </c>
    </row>
    <row r="693" spans="1:22" x14ac:dyDescent="0.2">
      <c r="A693" s="345" t="s">
        <v>244</v>
      </c>
      <c r="B693" s="345" t="s">
        <v>244</v>
      </c>
      <c r="C693" s="208">
        <v>44833.833344479164</v>
      </c>
      <c r="D693" s="208">
        <v>594.02599999999995</v>
      </c>
      <c r="E693" s="345" t="s">
        <v>245</v>
      </c>
      <c r="F693" s="345" t="s">
        <v>246</v>
      </c>
      <c r="G693" s="345" t="s">
        <v>255</v>
      </c>
      <c r="H693" s="205"/>
      <c r="J693" s="208">
        <v>563.79</v>
      </c>
      <c r="K693" s="208">
        <v>8.1</v>
      </c>
      <c r="L693" s="208">
        <v>4.1100000000000003</v>
      </c>
      <c r="M693" s="208">
        <v>1.35</v>
      </c>
      <c r="N693" s="194">
        <f t="shared" si="31"/>
        <v>577.35</v>
      </c>
      <c r="O693" s="193">
        <f t="shared" si="33"/>
        <v>16.675999999999931</v>
      </c>
      <c r="Q693" s="206"/>
      <c r="R693" s="208">
        <v>8.08</v>
      </c>
      <c r="S693" s="208">
        <v>0.12</v>
      </c>
      <c r="T693" s="208">
        <v>0.08</v>
      </c>
      <c r="U693" s="208">
        <v>0.03</v>
      </c>
      <c r="V693" s="194">
        <f t="shared" si="30"/>
        <v>8.3099999999999987</v>
      </c>
    </row>
    <row r="694" spans="1:22" x14ac:dyDescent="0.2">
      <c r="A694" s="345" t="s">
        <v>244</v>
      </c>
      <c r="B694" s="345" t="s">
        <v>244</v>
      </c>
      <c r="C694" s="208">
        <v>44833.875011145836</v>
      </c>
      <c r="D694" s="208">
        <v>599.89200000000005</v>
      </c>
      <c r="E694" s="345" t="s">
        <v>245</v>
      </c>
      <c r="F694" s="345" t="s">
        <v>246</v>
      </c>
      <c r="G694" s="345" t="s">
        <v>255</v>
      </c>
      <c r="H694" s="205"/>
      <c r="J694" s="208">
        <v>569.86</v>
      </c>
      <c r="K694" s="208">
        <v>8.51</v>
      </c>
      <c r="L694" s="208">
        <v>4.12</v>
      </c>
      <c r="M694" s="208">
        <v>1.36</v>
      </c>
      <c r="N694" s="194">
        <f t="shared" si="31"/>
        <v>583.85</v>
      </c>
      <c r="O694" s="193">
        <f t="shared" si="33"/>
        <v>16.04200000000003</v>
      </c>
      <c r="Q694" s="206"/>
      <c r="R694" s="208">
        <v>8.02</v>
      </c>
      <c r="S694" s="208">
        <v>0.12</v>
      </c>
      <c r="T694" s="208">
        <v>0.08</v>
      </c>
      <c r="U694" s="208">
        <v>0.03</v>
      </c>
      <c r="V694" s="194">
        <f t="shared" si="30"/>
        <v>8.2499999999999982</v>
      </c>
    </row>
    <row r="695" spans="1:22" x14ac:dyDescent="0.2">
      <c r="A695" s="345" t="s">
        <v>244</v>
      </c>
      <c r="B695" s="345" t="s">
        <v>244</v>
      </c>
      <c r="C695" s="208">
        <v>44833.9166778125</v>
      </c>
      <c r="D695" s="208">
        <v>582.654</v>
      </c>
      <c r="E695" s="345" t="s">
        <v>245</v>
      </c>
      <c r="F695" s="345" t="s">
        <v>246</v>
      </c>
      <c r="G695" s="345" t="s">
        <v>255</v>
      </c>
      <c r="H695" s="205"/>
      <c r="J695" s="208">
        <v>554</v>
      </c>
      <c r="K695" s="208">
        <v>8.24</v>
      </c>
      <c r="L695" s="208">
        <v>4.1399999999999997</v>
      </c>
      <c r="M695" s="208">
        <v>1.46</v>
      </c>
      <c r="N695" s="194">
        <f t="shared" si="31"/>
        <v>567.84</v>
      </c>
      <c r="O695" s="193">
        <f t="shared" si="33"/>
        <v>14.813999999999965</v>
      </c>
      <c r="Q695" s="206"/>
      <c r="R695" s="208">
        <v>8.08</v>
      </c>
      <c r="S695" s="208">
        <v>0.12</v>
      </c>
      <c r="T695" s="208">
        <v>0.08</v>
      </c>
      <c r="U695" s="208">
        <v>0.03</v>
      </c>
      <c r="V695" s="194">
        <f t="shared" si="30"/>
        <v>8.3099999999999987</v>
      </c>
    </row>
    <row r="696" spans="1:22" x14ac:dyDescent="0.2">
      <c r="A696" s="345" t="s">
        <v>244</v>
      </c>
      <c r="B696" s="345" t="s">
        <v>244</v>
      </c>
      <c r="C696" s="208">
        <v>44833.958344479164</v>
      </c>
      <c r="D696" s="208">
        <v>565.15</v>
      </c>
      <c r="E696" s="345" t="s">
        <v>245</v>
      </c>
      <c r="F696" s="345" t="s">
        <v>246</v>
      </c>
      <c r="G696" s="345" t="s">
        <v>255</v>
      </c>
      <c r="H696" s="205"/>
      <c r="J696" s="208">
        <v>544.23</v>
      </c>
      <c r="K696" s="208">
        <v>7.76</v>
      </c>
      <c r="L696" s="208">
        <v>4.0999999999999996</v>
      </c>
      <c r="M696" s="208">
        <v>1.48</v>
      </c>
      <c r="N696" s="194">
        <f t="shared" si="31"/>
        <v>557.57000000000005</v>
      </c>
      <c r="O696" s="193">
        <f t="shared" si="33"/>
        <v>7.5799999999999272</v>
      </c>
      <c r="Q696" s="206"/>
      <c r="R696" s="208">
        <v>8.08</v>
      </c>
      <c r="S696" s="208">
        <v>0.12</v>
      </c>
      <c r="T696" s="208">
        <v>0.09</v>
      </c>
      <c r="U696" s="208">
        <v>0.03</v>
      </c>
      <c r="V696" s="194">
        <f t="shared" si="30"/>
        <v>8.3199999999999985</v>
      </c>
    </row>
    <row r="697" spans="1:22" x14ac:dyDescent="0.2">
      <c r="A697" s="345" t="s">
        <v>244</v>
      </c>
      <c r="B697" s="345" t="s">
        <v>244</v>
      </c>
      <c r="C697" s="208">
        <v>44834.000011145836</v>
      </c>
      <c r="D697" s="208">
        <v>536.04700000000003</v>
      </c>
      <c r="E697" s="345" t="s">
        <v>245</v>
      </c>
      <c r="F697" s="345" t="s">
        <v>246</v>
      </c>
      <c r="G697" s="345" t="s">
        <v>255</v>
      </c>
      <c r="H697" s="205"/>
      <c r="J697" s="208">
        <v>522.86</v>
      </c>
      <c r="K697" s="208">
        <v>7.25</v>
      </c>
      <c r="L697" s="208">
        <v>4.1100000000000003</v>
      </c>
      <c r="M697" s="208">
        <v>1.49</v>
      </c>
      <c r="N697" s="194">
        <f t="shared" si="31"/>
        <v>535.71</v>
      </c>
      <c r="O697" s="193">
        <f t="shared" si="33"/>
        <v>0.33699999999998909</v>
      </c>
      <c r="Q697" s="206"/>
      <c r="R697" s="208">
        <v>8.19</v>
      </c>
      <c r="S697" s="208">
        <v>0.11</v>
      </c>
      <c r="T697" s="208">
        <v>0.1</v>
      </c>
      <c r="U697" s="208">
        <v>0.03</v>
      </c>
      <c r="V697" s="194">
        <f t="shared" si="30"/>
        <v>8.4299999999999979</v>
      </c>
    </row>
    <row r="698" spans="1:22" x14ac:dyDescent="0.2">
      <c r="A698" s="345" t="s">
        <v>244</v>
      </c>
      <c r="B698" s="345" t="s">
        <v>244</v>
      </c>
      <c r="C698" s="208">
        <v>44834.0416778125</v>
      </c>
      <c r="D698" s="208">
        <v>516.23500000000001</v>
      </c>
      <c r="E698" s="345" t="s">
        <v>245</v>
      </c>
      <c r="F698" s="345" t="s">
        <v>246</v>
      </c>
      <c r="G698" s="345" t="s">
        <v>255</v>
      </c>
      <c r="H698" s="205"/>
      <c r="J698" s="208">
        <v>503.7</v>
      </c>
      <c r="K698" s="208">
        <v>6.96</v>
      </c>
      <c r="L698" s="208">
        <v>4.16</v>
      </c>
      <c r="M698" s="208">
        <v>1.49</v>
      </c>
      <c r="N698" s="194">
        <f t="shared" si="31"/>
        <v>516.30999999999995</v>
      </c>
      <c r="O698" s="193">
        <f t="shared" si="33"/>
        <v>-7.4999999999931788E-2</v>
      </c>
      <c r="Q698" s="206"/>
      <c r="R698" s="208">
        <v>7.97</v>
      </c>
      <c r="S698" s="208">
        <v>0.11</v>
      </c>
      <c r="T698" s="208">
        <v>0.1</v>
      </c>
      <c r="U698" s="208">
        <v>0.03</v>
      </c>
      <c r="V698" s="194">
        <f t="shared" si="30"/>
        <v>8.2099999999999991</v>
      </c>
    </row>
    <row r="699" spans="1:22" x14ac:dyDescent="0.2">
      <c r="A699" s="345" t="s">
        <v>244</v>
      </c>
      <c r="B699" s="345" t="s">
        <v>244</v>
      </c>
      <c r="C699" s="208">
        <v>44834.083344479164</v>
      </c>
      <c r="D699" s="208">
        <v>509.72</v>
      </c>
      <c r="E699" s="345" t="s">
        <v>245</v>
      </c>
      <c r="F699" s="345" t="s">
        <v>246</v>
      </c>
      <c r="G699" s="345" t="s">
        <v>255</v>
      </c>
      <c r="H699" s="205"/>
      <c r="J699" s="208">
        <v>498.56</v>
      </c>
      <c r="K699" s="208">
        <v>6.82</v>
      </c>
      <c r="L699" s="208">
        <v>3.97</v>
      </c>
      <c r="M699" s="208">
        <v>1.49</v>
      </c>
      <c r="N699" s="194">
        <f t="shared" si="31"/>
        <v>510.84000000000003</v>
      </c>
      <c r="O699" s="193">
        <f t="shared" si="33"/>
        <v>-1.1200000000000045</v>
      </c>
      <c r="Q699" s="206"/>
      <c r="R699" s="208">
        <v>7.99</v>
      </c>
      <c r="S699" s="208">
        <v>0.11</v>
      </c>
      <c r="T699" s="208">
        <v>0.1</v>
      </c>
      <c r="U699" s="208">
        <v>0.03</v>
      </c>
      <c r="V699" s="194">
        <f t="shared" si="30"/>
        <v>8.2299999999999986</v>
      </c>
    </row>
    <row r="700" spans="1:22" x14ac:dyDescent="0.2">
      <c r="A700" s="345" t="s">
        <v>244</v>
      </c>
      <c r="B700" s="345" t="s">
        <v>244</v>
      </c>
      <c r="C700" s="208">
        <v>44834.125011145836</v>
      </c>
      <c r="D700" s="208">
        <v>505.76299999999998</v>
      </c>
      <c r="E700" s="345" t="s">
        <v>245</v>
      </c>
      <c r="F700" s="345" t="s">
        <v>246</v>
      </c>
      <c r="G700" s="345" t="s">
        <v>255</v>
      </c>
      <c r="H700" s="205"/>
      <c r="J700" s="208">
        <v>495.14</v>
      </c>
      <c r="K700" s="208">
        <v>6.7</v>
      </c>
      <c r="L700" s="208">
        <v>3.89</v>
      </c>
      <c r="M700" s="208">
        <v>1.49</v>
      </c>
      <c r="N700" s="194">
        <f t="shared" si="31"/>
        <v>507.21999999999997</v>
      </c>
      <c r="O700" s="193">
        <f t="shared" si="33"/>
        <v>-1.4569999999999936</v>
      </c>
      <c r="Q700" s="206"/>
      <c r="R700" s="208">
        <v>7.79</v>
      </c>
      <c r="S700" s="208">
        <v>0.11</v>
      </c>
      <c r="T700" s="208">
        <v>0.09</v>
      </c>
      <c r="U700" s="208">
        <v>0.03</v>
      </c>
      <c r="V700" s="194">
        <f t="shared" si="30"/>
        <v>8.02</v>
      </c>
    </row>
    <row r="701" spans="1:22" x14ac:dyDescent="0.2">
      <c r="A701" s="345" t="s">
        <v>244</v>
      </c>
      <c r="B701" s="345" t="s">
        <v>244</v>
      </c>
      <c r="C701" s="208">
        <v>44834.1666778125</v>
      </c>
      <c r="D701" s="208">
        <v>513.99900000000002</v>
      </c>
      <c r="E701" s="345" t="s">
        <v>245</v>
      </c>
      <c r="F701" s="345" t="s">
        <v>246</v>
      </c>
      <c r="G701" s="345" t="s">
        <v>255</v>
      </c>
      <c r="H701" s="205"/>
      <c r="J701" s="208">
        <v>503.34</v>
      </c>
      <c r="K701" s="208">
        <v>6.82</v>
      </c>
      <c r="L701" s="208">
        <v>4.0199999999999996</v>
      </c>
      <c r="M701" s="208">
        <v>1.52</v>
      </c>
      <c r="N701" s="194">
        <f t="shared" si="31"/>
        <v>515.69999999999993</v>
      </c>
      <c r="O701" s="193">
        <f t="shared" si="33"/>
        <v>-1.7009999999999081</v>
      </c>
      <c r="Q701" s="206"/>
      <c r="R701" s="208">
        <v>7.68</v>
      </c>
      <c r="S701" s="208">
        <v>0.1</v>
      </c>
      <c r="T701" s="208">
        <v>0.09</v>
      </c>
      <c r="U701" s="208">
        <v>0.03</v>
      </c>
      <c r="V701" s="194">
        <f t="shared" si="30"/>
        <v>7.8999999999999995</v>
      </c>
    </row>
    <row r="702" spans="1:22" x14ac:dyDescent="0.2">
      <c r="A702" s="345" t="s">
        <v>244</v>
      </c>
      <c r="B702" s="345" t="s">
        <v>244</v>
      </c>
      <c r="C702" s="208">
        <v>44834.208344479164</v>
      </c>
      <c r="D702" s="208">
        <v>518.37599999999998</v>
      </c>
      <c r="E702" s="345" t="s">
        <v>245</v>
      </c>
      <c r="F702" s="345" t="s">
        <v>246</v>
      </c>
      <c r="G702" s="345" t="s">
        <v>255</v>
      </c>
      <c r="H702" s="205"/>
      <c r="J702" s="208">
        <v>507.35</v>
      </c>
      <c r="K702" s="208">
        <v>7.07</v>
      </c>
      <c r="L702" s="208">
        <v>4.3</v>
      </c>
      <c r="M702" s="208">
        <v>1.51</v>
      </c>
      <c r="N702" s="194">
        <f t="shared" si="31"/>
        <v>520.23</v>
      </c>
      <c r="O702" s="193">
        <f t="shared" si="33"/>
        <v>-1.8540000000000418</v>
      </c>
      <c r="Q702" s="206"/>
      <c r="R702" s="208">
        <v>7.89</v>
      </c>
      <c r="S702" s="208">
        <v>0.11</v>
      </c>
      <c r="T702" s="208">
        <v>0.1</v>
      </c>
      <c r="U702" s="208">
        <v>0.03</v>
      </c>
      <c r="V702" s="194">
        <f t="shared" si="30"/>
        <v>8.129999999999999</v>
      </c>
    </row>
    <row r="703" spans="1:22" x14ac:dyDescent="0.2">
      <c r="A703" s="345" t="s">
        <v>244</v>
      </c>
      <c r="B703" s="345" t="s">
        <v>244</v>
      </c>
      <c r="C703" s="208">
        <v>44834.250011145836</v>
      </c>
      <c r="D703" s="208">
        <v>540.13400000000001</v>
      </c>
      <c r="E703" s="345" t="s">
        <v>245</v>
      </c>
      <c r="F703" s="345" t="s">
        <v>246</v>
      </c>
      <c r="G703" s="345" t="s">
        <v>255</v>
      </c>
      <c r="H703" s="205"/>
      <c r="J703" s="208">
        <v>529.09</v>
      </c>
      <c r="K703" s="208">
        <v>7.31</v>
      </c>
      <c r="L703" s="208">
        <v>4.29</v>
      </c>
      <c r="M703" s="208">
        <v>1.49</v>
      </c>
      <c r="N703" s="194">
        <f t="shared" si="31"/>
        <v>542.17999999999995</v>
      </c>
      <c r="O703" s="193">
        <f t="shared" si="33"/>
        <v>-2.0459999999999354</v>
      </c>
      <c r="Q703" s="206"/>
      <c r="R703" s="208">
        <v>7.78</v>
      </c>
      <c r="S703" s="208">
        <v>0.11</v>
      </c>
      <c r="T703" s="208">
        <v>0.1</v>
      </c>
      <c r="U703" s="208">
        <v>0.03</v>
      </c>
      <c r="V703" s="194">
        <f t="shared" si="30"/>
        <v>8.02</v>
      </c>
    </row>
    <row r="704" spans="1:22" x14ac:dyDescent="0.2">
      <c r="A704" s="345" t="s">
        <v>244</v>
      </c>
      <c r="B704" s="345" t="s">
        <v>244</v>
      </c>
      <c r="C704" s="208">
        <v>44834.2916778125</v>
      </c>
      <c r="D704" s="208">
        <v>588.76400000000001</v>
      </c>
      <c r="E704" s="345" t="s">
        <v>245</v>
      </c>
      <c r="F704" s="345" t="s">
        <v>246</v>
      </c>
      <c r="G704" s="345" t="s">
        <v>255</v>
      </c>
      <c r="H704" s="205"/>
      <c r="J704" s="208">
        <v>576.92999999999995</v>
      </c>
      <c r="K704" s="208">
        <v>8.42</v>
      </c>
      <c r="L704" s="208">
        <v>4.29</v>
      </c>
      <c r="M704" s="208">
        <v>1.51</v>
      </c>
      <c r="N704" s="194">
        <f t="shared" si="31"/>
        <v>591.14999999999986</v>
      </c>
      <c r="O704" s="193">
        <f t="shared" si="33"/>
        <v>-2.3859999999998536</v>
      </c>
      <c r="Q704" s="206"/>
      <c r="R704" s="208">
        <v>8.48</v>
      </c>
      <c r="S704" s="208">
        <v>0.12</v>
      </c>
      <c r="T704" s="208">
        <v>0.09</v>
      </c>
      <c r="U704" s="208">
        <v>0.03</v>
      </c>
      <c r="V704" s="194">
        <f t="shared" si="30"/>
        <v>8.7199999999999989</v>
      </c>
    </row>
    <row r="705" spans="1:22" x14ac:dyDescent="0.2">
      <c r="A705" s="345" t="s">
        <v>244</v>
      </c>
      <c r="B705" s="345" t="s">
        <v>244</v>
      </c>
      <c r="C705" s="208">
        <v>44834.333344479164</v>
      </c>
      <c r="D705" s="208">
        <v>614.86099999999999</v>
      </c>
      <c r="E705" s="345" t="s">
        <v>245</v>
      </c>
      <c r="F705" s="345" t="s">
        <v>246</v>
      </c>
      <c r="G705" s="345" t="s">
        <v>255</v>
      </c>
      <c r="H705" s="205"/>
      <c r="J705" s="208">
        <v>602.96</v>
      </c>
      <c r="K705" s="208">
        <v>8.84</v>
      </c>
      <c r="L705" s="208">
        <v>4.34</v>
      </c>
      <c r="M705" s="208">
        <v>1.41</v>
      </c>
      <c r="N705" s="194">
        <f t="shared" si="31"/>
        <v>617.55000000000007</v>
      </c>
      <c r="O705" s="193">
        <f t="shared" si="33"/>
        <v>-2.6890000000000782</v>
      </c>
      <c r="Q705" s="206"/>
      <c r="R705" s="208">
        <v>8.66</v>
      </c>
      <c r="S705" s="208">
        <v>0.13</v>
      </c>
      <c r="T705" s="208">
        <v>0.09</v>
      </c>
      <c r="U705" s="208">
        <v>0.03</v>
      </c>
      <c r="V705" s="194">
        <f t="shared" si="30"/>
        <v>8.91</v>
      </c>
    </row>
    <row r="706" spans="1:22" x14ac:dyDescent="0.2">
      <c r="A706" s="345" t="s">
        <v>244</v>
      </c>
      <c r="B706" s="345" t="s">
        <v>244</v>
      </c>
      <c r="C706" s="208">
        <v>44834.375011145836</v>
      </c>
      <c r="D706" s="208">
        <v>619.80600000000004</v>
      </c>
      <c r="E706" s="345" t="s">
        <v>245</v>
      </c>
      <c r="F706" s="345" t="s">
        <v>246</v>
      </c>
      <c r="G706" s="345" t="s">
        <v>255</v>
      </c>
      <c r="H706" s="205"/>
      <c r="J706" s="208">
        <v>600.66999999999996</v>
      </c>
      <c r="K706" s="208">
        <v>9.1300000000000008</v>
      </c>
      <c r="L706" s="208">
        <v>4.4000000000000004</v>
      </c>
      <c r="M706" s="208">
        <v>1.38</v>
      </c>
      <c r="N706" s="194">
        <f t="shared" si="31"/>
        <v>615.57999999999993</v>
      </c>
      <c r="O706" s="193">
        <f t="shared" si="33"/>
        <v>4.2260000000001128</v>
      </c>
      <c r="Q706" s="206"/>
      <c r="R706" s="208">
        <v>8.2899999999999991</v>
      </c>
      <c r="S706" s="208">
        <v>0.13</v>
      </c>
      <c r="T706" s="208">
        <v>0.09</v>
      </c>
      <c r="U706" s="208">
        <v>0.03</v>
      </c>
      <c r="V706" s="194">
        <f t="shared" ref="V706:V721" si="34">SUM(R706:U706)</f>
        <v>8.5399999999999991</v>
      </c>
    </row>
    <row r="707" spans="1:22" x14ac:dyDescent="0.2">
      <c r="A707" s="345" t="s">
        <v>244</v>
      </c>
      <c r="B707" s="345" t="s">
        <v>244</v>
      </c>
      <c r="C707" s="208">
        <v>44834.4166778125</v>
      </c>
      <c r="D707" s="208">
        <v>621.78099999999995</v>
      </c>
      <c r="E707" s="345" t="s">
        <v>245</v>
      </c>
      <c r="F707" s="345" t="s">
        <v>246</v>
      </c>
      <c r="G707" s="345" t="s">
        <v>255</v>
      </c>
      <c r="H707" s="205"/>
      <c r="J707" s="208">
        <v>594.08000000000004</v>
      </c>
      <c r="K707" s="208">
        <v>8.8000000000000007</v>
      </c>
      <c r="L707" s="208">
        <v>4.4800000000000004</v>
      </c>
      <c r="M707" s="208">
        <v>1.38</v>
      </c>
      <c r="N707" s="194">
        <f t="shared" ref="N707:N721" si="35">SUM(J707:M707)</f>
        <v>608.74</v>
      </c>
      <c r="O707" s="193">
        <f t="shared" si="33"/>
        <v>13.04099999999994</v>
      </c>
      <c r="Q707" s="206"/>
      <c r="R707" s="208">
        <v>8.5500000000000007</v>
      </c>
      <c r="S707" s="208">
        <v>0.13</v>
      </c>
      <c r="T707" s="208">
        <v>0.09</v>
      </c>
      <c r="U707" s="208">
        <v>0.03</v>
      </c>
      <c r="V707" s="194">
        <f t="shared" si="34"/>
        <v>8.8000000000000007</v>
      </c>
    </row>
    <row r="708" spans="1:22" x14ac:dyDescent="0.2">
      <c r="A708" s="345" t="s">
        <v>244</v>
      </c>
      <c r="B708" s="345" t="s">
        <v>244</v>
      </c>
      <c r="C708" s="208">
        <v>44834.458344479164</v>
      </c>
      <c r="D708" s="208">
        <v>616.73400000000004</v>
      </c>
      <c r="E708" s="345" t="s">
        <v>245</v>
      </c>
      <c r="F708" s="345" t="s">
        <v>246</v>
      </c>
      <c r="G708" s="345" t="s">
        <v>255</v>
      </c>
      <c r="H708" s="205"/>
      <c r="J708" s="208">
        <v>588.47</v>
      </c>
      <c r="K708" s="208">
        <v>8.4499999999999993</v>
      </c>
      <c r="L708" s="208">
        <v>4.51</v>
      </c>
      <c r="M708" s="208">
        <v>1.37</v>
      </c>
      <c r="N708" s="194">
        <f t="shared" si="35"/>
        <v>602.80000000000007</v>
      </c>
      <c r="O708" s="193">
        <f t="shared" si="33"/>
        <v>13.933999999999969</v>
      </c>
      <c r="Q708" s="206"/>
      <c r="R708" s="208">
        <v>8.76</v>
      </c>
      <c r="S708" s="208">
        <v>0.13</v>
      </c>
      <c r="T708" s="208">
        <v>0.1</v>
      </c>
      <c r="U708" s="208">
        <v>0.03</v>
      </c>
      <c r="V708" s="194">
        <f t="shared" si="34"/>
        <v>9.02</v>
      </c>
    </row>
    <row r="709" spans="1:22" x14ac:dyDescent="0.2">
      <c r="A709" s="345" t="s">
        <v>244</v>
      </c>
      <c r="B709" s="345" t="s">
        <v>244</v>
      </c>
      <c r="C709" s="208">
        <v>44834.500011145836</v>
      </c>
      <c r="D709" s="208">
        <v>602.38199999999995</v>
      </c>
      <c r="E709" s="345" t="s">
        <v>245</v>
      </c>
      <c r="F709" s="345" t="s">
        <v>246</v>
      </c>
      <c r="G709" s="345" t="s">
        <v>255</v>
      </c>
      <c r="H709" s="205"/>
      <c r="J709" s="208">
        <v>573.83000000000004</v>
      </c>
      <c r="K709" s="208">
        <v>8.64</v>
      </c>
      <c r="L709" s="208">
        <v>4.43</v>
      </c>
      <c r="M709" s="208">
        <v>1.36</v>
      </c>
      <c r="N709" s="194">
        <f t="shared" si="35"/>
        <v>588.26</v>
      </c>
      <c r="O709" s="193">
        <f t="shared" si="33"/>
        <v>14.121999999999957</v>
      </c>
      <c r="Q709" s="206"/>
      <c r="R709" s="208">
        <v>8.17</v>
      </c>
      <c r="S709" s="208">
        <v>0.12</v>
      </c>
      <c r="T709" s="208">
        <v>0.09</v>
      </c>
      <c r="U709" s="208">
        <v>0.03</v>
      </c>
      <c r="V709" s="194">
        <f t="shared" si="34"/>
        <v>8.4099999999999984</v>
      </c>
    </row>
    <row r="710" spans="1:22" x14ac:dyDescent="0.2">
      <c r="A710" s="345" t="s">
        <v>244</v>
      </c>
      <c r="B710" s="345" t="s">
        <v>244</v>
      </c>
      <c r="C710" s="208">
        <v>44834.5416778125</v>
      </c>
      <c r="D710" s="208">
        <v>600.25699999999995</v>
      </c>
      <c r="E710" s="345" t="s">
        <v>245</v>
      </c>
      <c r="F710" s="345" t="s">
        <v>246</v>
      </c>
      <c r="G710" s="345" t="s">
        <v>255</v>
      </c>
      <c r="H710" s="205"/>
      <c r="J710" s="208">
        <v>572.01</v>
      </c>
      <c r="K710" s="208">
        <v>8.3699999999999992</v>
      </c>
      <c r="L710" s="208">
        <v>4.33</v>
      </c>
      <c r="M710" s="208">
        <v>1.35</v>
      </c>
      <c r="N710" s="194">
        <f t="shared" si="35"/>
        <v>586.06000000000006</v>
      </c>
      <c r="O710" s="193">
        <f t="shared" si="33"/>
        <v>14.196999999999889</v>
      </c>
      <c r="Q710" s="206"/>
      <c r="R710" s="208">
        <v>8.17</v>
      </c>
      <c r="S710" s="208">
        <v>0.12</v>
      </c>
      <c r="T710" s="208">
        <v>0.09</v>
      </c>
      <c r="U710" s="208">
        <v>0.03</v>
      </c>
      <c r="V710" s="194">
        <f t="shared" si="34"/>
        <v>8.4099999999999984</v>
      </c>
    </row>
    <row r="711" spans="1:22" x14ac:dyDescent="0.2">
      <c r="A711" s="345" t="s">
        <v>244</v>
      </c>
      <c r="B711" s="345" t="s">
        <v>244</v>
      </c>
      <c r="C711" s="208">
        <v>44834.583344479164</v>
      </c>
      <c r="D711" s="208">
        <v>591.54200000000003</v>
      </c>
      <c r="E711" s="345" t="s">
        <v>245</v>
      </c>
      <c r="F711" s="345" t="s">
        <v>246</v>
      </c>
      <c r="G711" s="345" t="s">
        <v>255</v>
      </c>
      <c r="H711" s="205"/>
      <c r="J711" s="208">
        <v>570.32000000000005</v>
      </c>
      <c r="K711" s="208">
        <v>8.07</v>
      </c>
      <c r="L711" s="208">
        <v>4.3600000000000003</v>
      </c>
      <c r="M711" s="208">
        <v>1.35</v>
      </c>
      <c r="N711" s="194">
        <f t="shared" si="35"/>
        <v>584.10000000000014</v>
      </c>
      <c r="O711" s="193">
        <f t="shared" si="33"/>
        <v>7.4419999999998936</v>
      </c>
      <c r="Q711" s="206"/>
      <c r="R711" s="208">
        <v>8.17</v>
      </c>
      <c r="S711" s="208">
        <v>0.12</v>
      </c>
      <c r="T711" s="208">
        <v>0.09</v>
      </c>
      <c r="U711" s="208">
        <v>0.03</v>
      </c>
      <c r="V711" s="194">
        <f t="shared" si="34"/>
        <v>8.4099999999999984</v>
      </c>
    </row>
    <row r="712" spans="1:22" x14ac:dyDescent="0.2">
      <c r="A712" s="345" t="s">
        <v>244</v>
      </c>
      <c r="B712" s="345" t="s">
        <v>244</v>
      </c>
      <c r="C712" s="208">
        <v>44834.625011145836</v>
      </c>
      <c r="D712" s="208">
        <v>582.101</v>
      </c>
      <c r="E712" s="345" t="s">
        <v>245</v>
      </c>
      <c r="F712" s="345" t="s">
        <v>246</v>
      </c>
      <c r="G712" s="345" t="s">
        <v>255</v>
      </c>
      <c r="H712" s="205"/>
      <c r="J712" s="208">
        <v>554.83000000000004</v>
      </c>
      <c r="K712" s="208">
        <v>7.96</v>
      </c>
      <c r="L712" s="208">
        <v>4.22</v>
      </c>
      <c r="M712" s="208">
        <v>1.34</v>
      </c>
      <c r="N712" s="194">
        <f t="shared" si="35"/>
        <v>568.35000000000014</v>
      </c>
      <c r="O712" s="193">
        <f t="shared" si="33"/>
        <v>13.750999999999863</v>
      </c>
      <c r="Q712" s="206"/>
      <c r="R712" s="208">
        <v>7.89</v>
      </c>
      <c r="S712" s="208">
        <v>0.11</v>
      </c>
      <c r="T712" s="208">
        <v>0.09</v>
      </c>
      <c r="U712" s="208">
        <v>0.03</v>
      </c>
      <c r="V712" s="194">
        <f t="shared" si="34"/>
        <v>8.1199999999999992</v>
      </c>
    </row>
    <row r="713" spans="1:22" x14ac:dyDescent="0.2">
      <c r="A713" s="345" t="s">
        <v>244</v>
      </c>
      <c r="B713" s="345" t="s">
        <v>244</v>
      </c>
      <c r="C713" s="208">
        <v>44834.6666778125</v>
      </c>
      <c r="D713" s="208">
        <v>570.55700000000002</v>
      </c>
      <c r="E713" s="345" t="s">
        <v>245</v>
      </c>
      <c r="F713" s="345" t="s">
        <v>246</v>
      </c>
      <c r="G713" s="345" t="s">
        <v>255</v>
      </c>
      <c r="H713" s="205"/>
      <c r="J713" s="208">
        <v>544.48</v>
      </c>
      <c r="K713" s="208">
        <v>7.65</v>
      </c>
      <c r="L713" s="208">
        <v>5.2</v>
      </c>
      <c r="M713" s="208">
        <v>1.35</v>
      </c>
      <c r="N713" s="194">
        <f t="shared" si="35"/>
        <v>558.68000000000006</v>
      </c>
      <c r="O713" s="193">
        <f t="shared" si="33"/>
        <v>11.876999999999953</v>
      </c>
      <c r="Q713" s="206"/>
      <c r="R713" s="208">
        <v>7.73</v>
      </c>
      <c r="S713" s="208">
        <v>0.11</v>
      </c>
      <c r="T713" s="208">
        <v>0.11</v>
      </c>
      <c r="U713" s="208">
        <v>0.03</v>
      </c>
      <c r="V713" s="194">
        <f t="shared" si="34"/>
        <v>7.9800000000000013</v>
      </c>
    </row>
    <row r="714" spans="1:22" x14ac:dyDescent="0.2">
      <c r="A714" s="345" t="s">
        <v>244</v>
      </c>
      <c r="B714" s="345" t="s">
        <v>244</v>
      </c>
      <c r="C714" s="208">
        <v>44834.708344479164</v>
      </c>
      <c r="D714" s="208">
        <v>569.02800000000002</v>
      </c>
      <c r="E714" s="345" t="s">
        <v>245</v>
      </c>
      <c r="F714" s="345" t="s">
        <v>246</v>
      </c>
      <c r="G714" s="345" t="s">
        <v>255</v>
      </c>
      <c r="H714" s="205"/>
      <c r="J714" s="208">
        <v>550.28</v>
      </c>
      <c r="K714" s="208">
        <v>7.3</v>
      </c>
      <c r="L714" s="208">
        <v>5.33</v>
      </c>
      <c r="M714" s="208">
        <v>1.32</v>
      </c>
      <c r="N714" s="194">
        <f t="shared" si="35"/>
        <v>564.23</v>
      </c>
      <c r="O714" s="193">
        <f t="shared" si="33"/>
        <v>4.7980000000000018</v>
      </c>
      <c r="Q714" s="206"/>
      <c r="R714" s="208">
        <v>7.93</v>
      </c>
      <c r="S714" s="208">
        <v>0.1</v>
      </c>
      <c r="T714" s="208">
        <v>0.11</v>
      </c>
      <c r="U714" s="208">
        <v>0.03</v>
      </c>
      <c r="V714" s="194">
        <f t="shared" si="34"/>
        <v>8.1699999999999982</v>
      </c>
    </row>
    <row r="715" spans="1:22" x14ac:dyDescent="0.2">
      <c r="A715" s="345" t="s">
        <v>244</v>
      </c>
      <c r="B715" s="345" t="s">
        <v>244</v>
      </c>
      <c r="C715" s="208">
        <v>44834.750011145836</v>
      </c>
      <c r="D715" s="208">
        <v>569.19100000000003</v>
      </c>
      <c r="E715" s="345" t="s">
        <v>245</v>
      </c>
      <c r="F715" s="345" t="s">
        <v>246</v>
      </c>
      <c r="G715" s="345" t="s">
        <v>255</v>
      </c>
      <c r="H715" s="205"/>
      <c r="J715" s="208">
        <v>540.57000000000005</v>
      </c>
      <c r="K715" s="208">
        <v>7.15</v>
      </c>
      <c r="L715" s="208">
        <v>5.3</v>
      </c>
      <c r="M715" s="208">
        <v>1.35</v>
      </c>
      <c r="N715" s="194">
        <f t="shared" si="35"/>
        <v>554.37</v>
      </c>
      <c r="O715" s="193">
        <f t="shared" si="33"/>
        <v>14.821000000000026</v>
      </c>
      <c r="Q715" s="206"/>
      <c r="R715" s="208">
        <v>7.79</v>
      </c>
      <c r="S715" s="208">
        <v>0.1</v>
      </c>
      <c r="T715" s="208">
        <v>0.11</v>
      </c>
      <c r="U715" s="208">
        <v>0.03</v>
      </c>
      <c r="V715" s="194">
        <f t="shared" si="34"/>
        <v>8.0299999999999994</v>
      </c>
    </row>
    <row r="716" spans="1:22" x14ac:dyDescent="0.2">
      <c r="A716" s="345" t="s">
        <v>244</v>
      </c>
      <c r="B716" s="345" t="s">
        <v>244</v>
      </c>
      <c r="C716" s="208">
        <v>44834.7916778125</v>
      </c>
      <c r="D716" s="208">
        <v>571.56899999999996</v>
      </c>
      <c r="E716" s="345" t="s">
        <v>245</v>
      </c>
      <c r="F716" s="345" t="s">
        <v>246</v>
      </c>
      <c r="G716" s="345" t="s">
        <v>255</v>
      </c>
      <c r="H716" s="205"/>
      <c r="J716" s="208">
        <v>542.91999999999996</v>
      </c>
      <c r="K716" s="208">
        <v>7.24</v>
      </c>
      <c r="L716" s="208">
        <v>5.31</v>
      </c>
      <c r="M716" s="208">
        <v>1.33</v>
      </c>
      <c r="N716" s="194">
        <f t="shared" si="35"/>
        <v>556.79999999999995</v>
      </c>
      <c r="O716" s="193">
        <f t="shared" si="33"/>
        <v>14.769000000000005</v>
      </c>
      <c r="Q716" s="206"/>
      <c r="R716" s="208">
        <v>7.5</v>
      </c>
      <c r="S716" s="208">
        <v>0.1</v>
      </c>
      <c r="T716" s="208">
        <v>0.11</v>
      </c>
      <c r="U716" s="208">
        <v>0.03</v>
      </c>
      <c r="V716" s="194">
        <f t="shared" si="34"/>
        <v>7.74</v>
      </c>
    </row>
    <row r="717" spans="1:22" x14ac:dyDescent="0.2">
      <c r="A717" s="345" t="s">
        <v>244</v>
      </c>
      <c r="B717" s="345" t="s">
        <v>244</v>
      </c>
      <c r="C717" s="208">
        <v>44834.833344479164</v>
      </c>
      <c r="D717" s="208">
        <v>583.89499999999998</v>
      </c>
      <c r="E717" s="345" t="s">
        <v>245</v>
      </c>
      <c r="F717" s="345" t="s">
        <v>246</v>
      </c>
      <c r="G717" s="345" t="s">
        <v>255</v>
      </c>
      <c r="H717" s="205"/>
      <c r="J717" s="208">
        <v>568.69000000000005</v>
      </c>
      <c r="K717" s="208">
        <v>7.62</v>
      </c>
      <c r="L717" s="208">
        <v>5.37</v>
      </c>
      <c r="M717" s="208">
        <v>1.33</v>
      </c>
      <c r="N717" s="194">
        <f t="shared" si="35"/>
        <v>583.0100000000001</v>
      </c>
      <c r="O717" s="193">
        <f t="shared" si="33"/>
        <v>0.88499999999987722</v>
      </c>
      <c r="Q717" s="206"/>
      <c r="R717" s="208">
        <v>7.6</v>
      </c>
      <c r="S717" s="208">
        <v>0.1</v>
      </c>
      <c r="T717" s="208">
        <v>0.11</v>
      </c>
      <c r="U717" s="208">
        <v>0.03</v>
      </c>
      <c r="V717" s="194">
        <f t="shared" si="34"/>
        <v>7.84</v>
      </c>
    </row>
    <row r="718" spans="1:22" x14ac:dyDescent="0.2">
      <c r="A718" s="345" t="s">
        <v>244</v>
      </c>
      <c r="B718" s="345" t="s">
        <v>244</v>
      </c>
      <c r="C718" s="208">
        <v>44834.875011145836</v>
      </c>
      <c r="D718" s="208">
        <v>592.46199999999999</v>
      </c>
      <c r="E718" s="345" t="s">
        <v>245</v>
      </c>
      <c r="F718" s="345" t="s">
        <v>246</v>
      </c>
      <c r="G718" s="345" t="s">
        <v>255</v>
      </c>
      <c r="H718" s="205"/>
      <c r="J718" s="208">
        <v>564.02</v>
      </c>
      <c r="K718" s="208">
        <v>7.68</v>
      </c>
      <c r="L718" s="208">
        <v>5.4</v>
      </c>
      <c r="M718" s="208">
        <v>1.34</v>
      </c>
      <c r="N718" s="194">
        <f t="shared" si="35"/>
        <v>578.43999999999994</v>
      </c>
      <c r="O718" s="193">
        <f t="shared" si="33"/>
        <v>14.022000000000048</v>
      </c>
      <c r="Q718" s="206"/>
      <c r="R718" s="208">
        <v>7.7</v>
      </c>
      <c r="S718" s="208">
        <v>0.1</v>
      </c>
      <c r="T718" s="208">
        <v>0.11</v>
      </c>
      <c r="U718" s="208">
        <v>0.03</v>
      </c>
      <c r="V718" s="194">
        <f t="shared" si="34"/>
        <v>7.94</v>
      </c>
    </row>
    <row r="719" spans="1:22" x14ac:dyDescent="0.2">
      <c r="A719" s="345" t="s">
        <v>244</v>
      </c>
      <c r="B719" s="345" t="s">
        <v>244</v>
      </c>
      <c r="C719" s="208">
        <v>44834.9166778125</v>
      </c>
      <c r="D719" s="208">
        <v>580.721</v>
      </c>
      <c r="E719" s="345" t="s">
        <v>245</v>
      </c>
      <c r="F719" s="345" t="s">
        <v>246</v>
      </c>
      <c r="G719" s="345" t="s">
        <v>255</v>
      </c>
      <c r="H719" s="205"/>
      <c r="J719" s="208">
        <v>552.70000000000005</v>
      </c>
      <c r="K719" s="208">
        <v>7.51</v>
      </c>
      <c r="L719" s="208">
        <v>5.39</v>
      </c>
      <c r="M719" s="208">
        <v>1.38</v>
      </c>
      <c r="N719" s="194">
        <f t="shared" si="35"/>
        <v>566.98</v>
      </c>
      <c r="O719" s="193">
        <f t="shared" si="33"/>
        <v>13.740999999999985</v>
      </c>
      <c r="Q719" s="206"/>
      <c r="R719" s="208">
        <v>7.6</v>
      </c>
      <c r="S719" s="208">
        <v>0.1</v>
      </c>
      <c r="T719" s="208">
        <v>0.11</v>
      </c>
      <c r="U719" s="208">
        <v>0.03</v>
      </c>
      <c r="V719" s="194">
        <f t="shared" si="34"/>
        <v>7.84</v>
      </c>
    </row>
    <row r="720" spans="1:22" x14ac:dyDescent="0.2">
      <c r="A720" s="345" t="s">
        <v>244</v>
      </c>
      <c r="B720" s="345" t="s">
        <v>244</v>
      </c>
      <c r="C720" s="208">
        <v>44834.958344479164</v>
      </c>
      <c r="D720" s="208">
        <v>567.32899999999995</v>
      </c>
      <c r="E720" s="345" t="s">
        <v>245</v>
      </c>
      <c r="F720" s="345" t="s">
        <v>246</v>
      </c>
      <c r="G720" s="345" t="s">
        <v>255</v>
      </c>
      <c r="H720" s="205"/>
      <c r="J720" s="208">
        <v>553.54</v>
      </c>
      <c r="K720" s="208">
        <v>7.26</v>
      </c>
      <c r="L720" s="208">
        <v>5.39</v>
      </c>
      <c r="M720" s="208">
        <v>1.47</v>
      </c>
      <c r="N720" s="194">
        <f t="shared" si="35"/>
        <v>567.66</v>
      </c>
      <c r="O720" s="193">
        <f>D720-N720</f>
        <v>-0.33100000000001728</v>
      </c>
      <c r="Q720" s="206"/>
      <c r="R720" s="208">
        <v>7.21</v>
      </c>
      <c r="S720" s="208">
        <v>0.1</v>
      </c>
      <c r="T720" s="208">
        <v>0.11</v>
      </c>
      <c r="U720" s="208">
        <v>0.03</v>
      </c>
      <c r="V720" s="194">
        <f t="shared" si="34"/>
        <v>7.45</v>
      </c>
    </row>
    <row r="721" spans="1:22" x14ac:dyDescent="0.2">
      <c r="A721" s="345" t="s">
        <v>244</v>
      </c>
      <c r="B721" s="345" t="s">
        <v>244</v>
      </c>
      <c r="C721" s="208">
        <v>44835.000011145836</v>
      </c>
      <c r="D721" s="208">
        <v>544.68299999999999</v>
      </c>
      <c r="E721" s="345" t="s">
        <v>245</v>
      </c>
      <c r="F721" s="345" t="s">
        <v>246</v>
      </c>
      <c r="G721" s="345" t="s">
        <v>255</v>
      </c>
      <c r="H721" s="205"/>
      <c r="J721" s="208">
        <v>531.4</v>
      </c>
      <c r="K721" s="208">
        <v>6.97</v>
      </c>
      <c r="L721" s="208">
        <v>5.37</v>
      </c>
      <c r="M721" s="208">
        <v>1.47</v>
      </c>
      <c r="N721" s="194">
        <f t="shared" si="35"/>
        <v>545.21</v>
      </c>
      <c r="O721" s="193">
        <f t="shared" si="33"/>
        <v>-0.52700000000004366</v>
      </c>
      <c r="Q721" s="206"/>
      <c r="R721" s="208">
        <v>7.29</v>
      </c>
      <c r="S721" s="208">
        <v>0.1</v>
      </c>
      <c r="T721" s="208">
        <v>0.12</v>
      </c>
      <c r="U721" s="208">
        <v>0.03</v>
      </c>
      <c r="V721" s="194">
        <f t="shared" si="34"/>
        <v>7.54</v>
      </c>
    </row>
  </sheetData>
  <pageMargins left="0.25" right="0.25" top="0.75" bottom="0.75" header="0.3" footer="0.3"/>
  <pageSetup scale="50" orientation="landscape" r:id="rId1"/>
  <headerFooter>
    <oddHeader>&amp;RKPSC Case No. 2023-00008
KIUC's First Set of Data Requests
Dated October 26, 2023
Item No. 3
Attachment 5
Page &amp;P of  &amp;N</oddHeader>
    <oddFooter>&amp;LPUE Calculation - September 2022&amp;R
TAB 1 of 7: &amp;A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75"/>
  <sheetViews>
    <sheetView zoomScaleNormal="100" zoomScalePageLayoutView="70" workbookViewId="0">
      <selection activeCell="H19" sqref="H19:J21"/>
    </sheetView>
  </sheetViews>
  <sheetFormatPr defaultColWidth="9.140625" defaultRowHeight="12.75" x14ac:dyDescent="0.2"/>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x14ac:dyDescent="0.2">
      <c r="A1" s="93" t="s">
        <v>117</v>
      </c>
    </row>
    <row r="2" spans="1:11" x14ac:dyDescent="0.2">
      <c r="A2" s="81"/>
    </row>
    <row r="3" spans="1:11" s="91" customFormat="1" x14ac:dyDescent="0.2">
      <c r="A3" s="91" t="s">
        <v>118</v>
      </c>
      <c r="B3" s="91" t="s">
        <v>119</v>
      </c>
      <c r="C3" s="91" t="s">
        <v>120</v>
      </c>
      <c r="D3" s="91" t="s">
        <v>71</v>
      </c>
      <c r="E3" s="91" t="s">
        <v>121</v>
      </c>
      <c r="F3" s="93" t="s">
        <v>235</v>
      </c>
      <c r="G3" s="91" t="s">
        <v>122</v>
      </c>
      <c r="H3" s="91" t="s">
        <v>210</v>
      </c>
      <c r="I3" s="91" t="s">
        <v>123</v>
      </c>
      <c r="J3" s="91" t="s">
        <v>247</v>
      </c>
    </row>
    <row r="4" spans="1:11" x14ac:dyDescent="0.2">
      <c r="A4" s="208"/>
      <c r="B4" s="208"/>
      <c r="C4" s="203"/>
      <c r="D4" s="203"/>
      <c r="E4" s="208"/>
      <c r="G4" s="208"/>
      <c r="H4" s="208"/>
      <c r="I4" s="208"/>
      <c r="J4" s="249"/>
    </row>
    <row r="5" spans="1:11" x14ac:dyDescent="0.2">
      <c r="A5" s="208" t="s">
        <v>234</v>
      </c>
      <c r="B5" s="272" t="s">
        <v>262</v>
      </c>
      <c r="C5" s="295"/>
      <c r="D5" s="295"/>
      <c r="E5" s="296"/>
      <c r="F5" s="291"/>
      <c r="G5" s="297"/>
      <c r="H5" s="298"/>
      <c r="I5" s="299">
        <f>H5*G5</f>
        <v>0</v>
      </c>
      <c r="J5" s="249"/>
      <c r="K5" s="249">
        <f>J5</f>
        <v>0</v>
      </c>
    </row>
    <row r="6" spans="1:11" x14ac:dyDescent="0.2">
      <c r="A6" s="90" t="s">
        <v>64</v>
      </c>
      <c r="B6" s="272" t="s">
        <v>262</v>
      </c>
      <c r="C6" s="324"/>
      <c r="D6" s="324"/>
      <c r="E6" s="325"/>
      <c r="F6" s="325"/>
      <c r="G6" s="209"/>
      <c r="H6" s="209"/>
      <c r="I6" s="299">
        <f>H6*G6</f>
        <v>0</v>
      </c>
      <c r="J6" s="326">
        <f>I6/2</f>
        <v>0</v>
      </c>
    </row>
    <row r="7" spans="1:11" s="209" customFormat="1" x14ac:dyDescent="0.2">
      <c r="A7" s="90"/>
      <c r="B7" s="294"/>
      <c r="C7" s="341"/>
      <c r="D7" s="341"/>
      <c r="E7" s="342"/>
      <c r="F7" s="342"/>
      <c r="I7" s="343">
        <f>H7*G7</f>
        <v>0</v>
      </c>
      <c r="J7" s="344">
        <f>I7/2</f>
        <v>0</v>
      </c>
    </row>
    <row r="8" spans="1:11" s="209" customFormat="1" x14ac:dyDescent="0.2">
      <c r="B8" s="294"/>
      <c r="C8" s="85"/>
      <c r="D8" s="85"/>
      <c r="E8" s="281"/>
      <c r="F8" s="281"/>
      <c r="I8" s="343">
        <f>H8*G8</f>
        <v>0</v>
      </c>
      <c r="J8" s="200">
        <f t="shared" ref="J8:J13" si="0">I8/2</f>
        <v>0</v>
      </c>
      <c r="K8" s="200">
        <f>SUM(J6:J9)</f>
        <v>0</v>
      </c>
    </row>
    <row r="9" spans="1:11" s="209" customFormat="1" x14ac:dyDescent="0.2">
      <c r="B9" s="294"/>
      <c r="C9" s="85"/>
      <c r="D9" s="85"/>
      <c r="E9" s="281"/>
      <c r="I9" s="343">
        <f>H9*G9</f>
        <v>0</v>
      </c>
      <c r="J9" s="200">
        <f t="shared" si="0"/>
        <v>0</v>
      </c>
    </row>
    <row r="10" spans="1:11" x14ac:dyDescent="0.2">
      <c r="B10" s="274"/>
      <c r="F10" s="208"/>
      <c r="G10" s="300"/>
      <c r="H10" s="301"/>
      <c r="I10" s="299"/>
      <c r="J10" s="204"/>
    </row>
    <row r="11" spans="1:11" x14ac:dyDescent="0.2">
      <c r="A11" s="16" t="s">
        <v>65</v>
      </c>
      <c r="B11" s="272" t="s">
        <v>262</v>
      </c>
      <c r="C11" s="293"/>
      <c r="D11" s="293"/>
      <c r="E11" s="296"/>
      <c r="F11" s="291"/>
      <c r="G11" s="297"/>
      <c r="H11" s="301"/>
      <c r="I11" s="299">
        <f>H11*G11</f>
        <v>0</v>
      </c>
      <c r="J11" s="204">
        <f t="shared" si="0"/>
        <v>0</v>
      </c>
    </row>
    <row r="12" spans="1:11" s="208" customFormat="1" x14ac:dyDescent="0.2">
      <c r="A12" s="16"/>
      <c r="B12" s="272"/>
      <c r="C12" s="278"/>
      <c r="D12" s="278"/>
      <c r="E12" s="294"/>
      <c r="H12" s="209"/>
      <c r="I12" s="299">
        <f t="shared" ref="I12:I13" si="1">H12*G12</f>
        <v>0</v>
      </c>
      <c r="J12" s="204">
        <f t="shared" si="0"/>
        <v>0</v>
      </c>
    </row>
    <row r="13" spans="1:11" s="199" customFormat="1" x14ac:dyDescent="0.2">
      <c r="A13" s="90"/>
      <c r="B13" s="275"/>
      <c r="C13" s="271"/>
      <c r="D13" s="271"/>
      <c r="E13" s="294"/>
      <c r="F13" s="208"/>
      <c r="G13" s="209"/>
      <c r="H13" s="209"/>
      <c r="I13" s="299">
        <f t="shared" si="1"/>
        <v>0</v>
      </c>
      <c r="J13" s="204">
        <f t="shared" si="0"/>
        <v>0</v>
      </c>
      <c r="K13" s="337">
        <f>SUM(J11:J13)</f>
        <v>0</v>
      </c>
    </row>
    <row r="14" spans="1:11" s="199" customFormat="1" x14ac:dyDescent="0.2">
      <c r="A14" s="90"/>
      <c r="B14" s="275"/>
      <c r="C14" s="271"/>
      <c r="D14" s="335">
        <v>295</v>
      </c>
      <c r="E14" s="336">
        <v>385</v>
      </c>
      <c r="F14" s="336">
        <v>395</v>
      </c>
      <c r="G14" s="209"/>
      <c r="H14" s="209"/>
      <c r="I14" s="209"/>
      <c r="J14" s="209"/>
    </row>
    <row r="15" spans="1:11" s="78" customFormat="1" x14ac:dyDescent="0.2">
      <c r="D15" s="340">
        <f>SUM(D18:D765)</f>
        <v>0</v>
      </c>
      <c r="E15" s="340">
        <f>SUM(E18:E765)</f>
        <v>0</v>
      </c>
      <c r="F15" s="340">
        <f t="shared" ref="F15" si="2">SUM(F18:F765)</f>
        <v>0</v>
      </c>
      <c r="H15" s="209"/>
      <c r="I15" s="209"/>
      <c r="J15" s="209"/>
    </row>
    <row r="16" spans="1:11" s="78" customFormat="1" x14ac:dyDescent="0.2">
      <c r="B16" s="273"/>
      <c r="C16" s="85"/>
      <c r="D16" s="209"/>
      <c r="H16" s="200"/>
      <c r="I16" s="201"/>
    </row>
    <row r="17" spans="1:16" s="78" customFormat="1" x14ac:dyDescent="0.2">
      <c r="B17" s="273"/>
      <c r="C17" s="85" t="s">
        <v>243</v>
      </c>
      <c r="D17" s="284" t="s">
        <v>66</v>
      </c>
      <c r="E17" s="294" t="s">
        <v>239</v>
      </c>
      <c r="F17" s="294" t="s">
        <v>240</v>
      </c>
      <c r="I17" s="201"/>
    </row>
    <row r="18" spans="1:16" x14ac:dyDescent="0.2">
      <c r="B18" s="276"/>
      <c r="C18" s="280">
        <v>44805</v>
      </c>
      <c r="D18" s="282"/>
      <c r="H18" s="1" t="s">
        <v>217</v>
      </c>
      <c r="I18" s="1" t="s">
        <v>218</v>
      </c>
    </row>
    <row r="19" spans="1:16" s="78" customFormat="1" x14ac:dyDescent="0.2">
      <c r="B19" s="276"/>
      <c r="C19" s="280">
        <f>C18+1/24</f>
        <v>44805.041666666664</v>
      </c>
      <c r="D19" s="282"/>
      <c r="E19" s="208"/>
      <c r="H19" s="209">
        <v>385</v>
      </c>
      <c r="I19" s="375">
        <f>SUM(I6:I9)/2</f>
        <v>0</v>
      </c>
      <c r="J19" s="90" t="s">
        <v>140</v>
      </c>
    </row>
    <row r="20" spans="1:16" x14ac:dyDescent="0.2">
      <c r="B20" s="198"/>
      <c r="C20" s="280">
        <f t="shared" ref="C20:C83" si="3">C19+1/24</f>
        <v>44805.083333333328</v>
      </c>
      <c r="D20" s="282"/>
      <c r="E20" s="208"/>
      <c r="H20" s="209">
        <v>395</v>
      </c>
      <c r="I20" s="375">
        <f>SUM(I11:I13)/2</f>
        <v>0</v>
      </c>
      <c r="J20" s="90" t="s">
        <v>135</v>
      </c>
      <c r="K20" s="90"/>
      <c r="L20" s="78"/>
    </row>
    <row r="21" spans="1:16" x14ac:dyDescent="0.2">
      <c r="C21" s="280">
        <f t="shared" si="3"/>
        <v>44805.124999999993</v>
      </c>
      <c r="D21" s="282"/>
      <c r="E21" s="208"/>
      <c r="H21" s="209">
        <v>295</v>
      </c>
      <c r="I21" s="375">
        <f>H21*G5</f>
        <v>0</v>
      </c>
      <c r="J21" s="90" t="s">
        <v>216</v>
      </c>
    </row>
    <row r="22" spans="1:16" x14ac:dyDescent="0.2">
      <c r="C22" s="280">
        <f t="shared" si="3"/>
        <v>44805.166666666657</v>
      </c>
      <c r="D22" s="282"/>
      <c r="E22" s="208"/>
    </row>
    <row r="23" spans="1:16" x14ac:dyDescent="0.2">
      <c r="A23" s="90"/>
      <c r="C23" s="280">
        <f t="shared" si="3"/>
        <v>44805.208333333321</v>
      </c>
      <c r="D23" s="282"/>
      <c r="E23" s="208"/>
    </row>
    <row r="24" spans="1:16" x14ac:dyDescent="0.2">
      <c r="C24" s="280">
        <f t="shared" si="3"/>
        <v>44805.249999999985</v>
      </c>
      <c r="D24" s="282"/>
      <c r="E24" s="208"/>
    </row>
    <row r="25" spans="1:16" x14ac:dyDescent="0.2">
      <c r="C25" s="280">
        <f t="shared" si="3"/>
        <v>44805.29166666665</v>
      </c>
      <c r="D25" s="282"/>
      <c r="E25" s="208"/>
    </row>
    <row r="26" spans="1:16" x14ac:dyDescent="0.2">
      <c r="C26" s="280">
        <f t="shared" si="3"/>
        <v>44805.333333333314</v>
      </c>
      <c r="D26" s="282"/>
      <c r="E26" s="208"/>
    </row>
    <row r="27" spans="1:16" x14ac:dyDescent="0.2">
      <c r="C27" s="280">
        <f t="shared" si="3"/>
        <v>44805.374999999978</v>
      </c>
      <c r="D27" s="282"/>
      <c r="E27" s="208"/>
    </row>
    <row r="28" spans="1:16" x14ac:dyDescent="0.2">
      <c r="C28" s="280">
        <f t="shared" si="3"/>
        <v>44805.416666666642</v>
      </c>
      <c r="D28" s="282"/>
      <c r="E28" s="208"/>
    </row>
    <row r="29" spans="1:16" x14ac:dyDescent="0.2">
      <c r="A29" s="208"/>
      <c r="B29" s="208"/>
      <c r="C29" s="280">
        <f t="shared" si="3"/>
        <v>44805.458333333307</v>
      </c>
      <c r="D29" s="282"/>
      <c r="E29" s="208"/>
      <c r="F29" s="208"/>
      <c r="G29" s="208"/>
      <c r="H29" s="208"/>
      <c r="I29" s="208"/>
      <c r="J29" s="208"/>
      <c r="K29" s="208"/>
      <c r="L29" s="208"/>
      <c r="M29" s="208"/>
      <c r="N29" s="208"/>
      <c r="O29" s="208"/>
      <c r="P29" s="208"/>
    </row>
    <row r="30" spans="1:16" x14ac:dyDescent="0.2">
      <c r="A30" s="208"/>
      <c r="B30" s="208"/>
      <c r="C30" s="280">
        <f t="shared" si="3"/>
        <v>44805.499999999971</v>
      </c>
      <c r="D30" s="282"/>
      <c r="E30" s="208"/>
      <c r="F30" s="208"/>
      <c r="G30" s="203"/>
      <c r="H30" s="203"/>
      <c r="I30" s="208"/>
      <c r="J30" s="208"/>
      <c r="K30" s="208"/>
      <c r="L30" s="208"/>
      <c r="M30" s="208"/>
      <c r="N30" s="208"/>
      <c r="O30" s="208"/>
      <c r="P30" s="208"/>
    </row>
    <row r="31" spans="1:16" x14ac:dyDescent="0.2">
      <c r="A31" s="208"/>
      <c r="B31" s="208"/>
      <c r="C31" s="280">
        <f t="shared" si="3"/>
        <v>44805.541666666635</v>
      </c>
      <c r="D31" s="282"/>
      <c r="E31" s="208"/>
      <c r="F31" s="208"/>
      <c r="G31" s="203"/>
      <c r="H31" s="203"/>
      <c r="I31" s="208"/>
      <c r="J31" s="208"/>
      <c r="K31" s="208"/>
      <c r="L31" s="208"/>
      <c r="M31" s="208"/>
      <c r="N31" s="208"/>
      <c r="O31" s="208"/>
      <c r="P31" s="208"/>
    </row>
    <row r="32" spans="1:16" x14ac:dyDescent="0.2">
      <c r="A32" s="208"/>
      <c r="B32" s="208"/>
      <c r="C32" s="280">
        <f t="shared" si="3"/>
        <v>44805.583333333299</v>
      </c>
      <c r="D32" s="282"/>
      <c r="E32" s="208"/>
      <c r="F32" s="208"/>
      <c r="G32" s="203"/>
      <c r="H32" s="203"/>
      <c r="I32" s="208"/>
      <c r="J32" s="208"/>
      <c r="K32" s="208"/>
      <c r="L32" s="208"/>
      <c r="M32" s="208"/>
      <c r="N32" s="208"/>
      <c r="O32" s="208"/>
      <c r="P32" s="208"/>
    </row>
    <row r="33" spans="1:16" x14ac:dyDescent="0.2">
      <c r="A33" s="208"/>
      <c r="B33" s="208"/>
      <c r="C33" s="280">
        <f t="shared" si="3"/>
        <v>44805.624999999964</v>
      </c>
      <c r="D33" s="282"/>
      <c r="E33" s="208"/>
      <c r="F33" s="208"/>
      <c r="G33" s="203"/>
      <c r="H33" s="203"/>
      <c r="I33" s="208"/>
      <c r="J33" s="208"/>
      <c r="K33" s="208"/>
      <c r="L33" s="208"/>
      <c r="M33" s="208"/>
      <c r="N33" s="208"/>
      <c r="O33" s="208"/>
      <c r="P33" s="208"/>
    </row>
    <row r="34" spans="1:16" x14ac:dyDescent="0.2">
      <c r="A34" s="208"/>
      <c r="B34" s="208"/>
      <c r="C34" s="280">
        <f t="shared" si="3"/>
        <v>44805.666666666628</v>
      </c>
      <c r="D34" s="282"/>
      <c r="E34" s="208"/>
      <c r="F34" s="208"/>
      <c r="G34" s="203"/>
      <c r="H34" s="203"/>
      <c r="I34" s="208"/>
      <c r="J34" s="208"/>
      <c r="K34" s="208"/>
      <c r="L34" s="208"/>
      <c r="M34" s="208"/>
      <c r="N34" s="208"/>
      <c r="O34" s="208"/>
      <c r="P34" s="208"/>
    </row>
    <row r="35" spans="1:16" x14ac:dyDescent="0.2">
      <c r="A35" s="208"/>
      <c r="B35" s="208"/>
      <c r="C35" s="280">
        <f t="shared" si="3"/>
        <v>44805.708333333292</v>
      </c>
      <c r="D35" s="282"/>
      <c r="E35" s="208"/>
      <c r="F35" s="208"/>
      <c r="G35" s="203"/>
      <c r="H35" s="203"/>
      <c r="I35" s="208"/>
      <c r="J35" s="208"/>
      <c r="K35" s="208"/>
      <c r="L35" s="208"/>
      <c r="M35" s="208"/>
      <c r="N35" s="208"/>
      <c r="O35" s="208"/>
      <c r="P35" s="208"/>
    </row>
    <row r="36" spans="1:16" x14ac:dyDescent="0.2">
      <c r="A36" s="208"/>
      <c r="B36" s="208"/>
      <c r="C36" s="280">
        <f t="shared" si="3"/>
        <v>44805.749999999956</v>
      </c>
      <c r="D36" s="282"/>
      <c r="E36" s="208"/>
      <c r="F36" s="208"/>
      <c r="G36" s="203"/>
      <c r="H36" s="203"/>
      <c r="I36" s="208"/>
      <c r="J36" s="208"/>
      <c r="K36" s="208"/>
      <c r="L36" s="208"/>
      <c r="M36" s="208"/>
      <c r="N36" s="208"/>
      <c r="O36" s="208"/>
      <c r="P36" s="208"/>
    </row>
    <row r="37" spans="1:16" x14ac:dyDescent="0.2">
      <c r="A37" s="208"/>
      <c r="B37" s="208"/>
      <c r="C37" s="280">
        <f t="shared" si="3"/>
        <v>44805.791666666621</v>
      </c>
      <c r="D37" s="282"/>
      <c r="E37" s="208"/>
      <c r="F37" s="208"/>
      <c r="G37" s="203"/>
      <c r="I37" s="208"/>
      <c r="J37" s="208"/>
      <c r="K37" s="208"/>
      <c r="L37" s="208"/>
      <c r="M37" s="208"/>
      <c r="N37" s="208"/>
      <c r="O37" s="208"/>
      <c r="P37" s="208"/>
    </row>
    <row r="38" spans="1:16" x14ac:dyDescent="0.2">
      <c r="A38" s="208"/>
      <c r="B38" s="208"/>
      <c r="C38" s="280">
        <f t="shared" si="3"/>
        <v>44805.833333333285</v>
      </c>
      <c r="D38" s="282"/>
      <c r="E38" s="208"/>
      <c r="F38" s="208"/>
      <c r="G38" s="203"/>
      <c r="I38" s="208"/>
      <c r="J38" s="208"/>
      <c r="K38" s="208"/>
      <c r="L38" s="208"/>
      <c r="M38" s="208"/>
      <c r="N38" s="208"/>
      <c r="O38" s="208"/>
      <c r="P38" s="208"/>
    </row>
    <row r="39" spans="1:16" x14ac:dyDescent="0.2">
      <c r="A39" s="208"/>
      <c r="B39" s="208"/>
      <c r="C39" s="280">
        <f t="shared" si="3"/>
        <v>44805.874999999949</v>
      </c>
      <c r="D39" s="282"/>
      <c r="E39" s="208"/>
      <c r="F39" s="208"/>
      <c r="G39" s="203"/>
      <c r="H39" s="203"/>
      <c r="I39" s="208"/>
      <c r="J39" s="208"/>
      <c r="K39" s="208"/>
      <c r="L39" s="208"/>
      <c r="M39" s="208"/>
      <c r="N39" s="208"/>
      <c r="O39" s="208"/>
      <c r="P39" s="208"/>
    </row>
    <row r="40" spans="1:16" x14ac:dyDescent="0.2">
      <c r="A40" s="208"/>
      <c r="B40" s="208"/>
      <c r="C40" s="280">
        <f t="shared" si="3"/>
        <v>44805.916666666613</v>
      </c>
      <c r="D40" s="282"/>
      <c r="E40" s="208"/>
      <c r="F40" s="208"/>
      <c r="G40" s="203"/>
      <c r="H40" s="203"/>
      <c r="I40" s="208"/>
      <c r="J40" s="208"/>
      <c r="K40" s="208"/>
      <c r="L40" s="208"/>
      <c r="M40" s="208"/>
      <c r="N40" s="208"/>
      <c r="O40" s="208"/>
      <c r="P40" s="208"/>
    </row>
    <row r="41" spans="1:16" x14ac:dyDescent="0.2">
      <c r="A41" s="208"/>
      <c r="B41" s="208"/>
      <c r="C41" s="280">
        <f t="shared" si="3"/>
        <v>44805.958333333278</v>
      </c>
      <c r="D41" s="282"/>
      <c r="E41" s="208"/>
      <c r="F41" s="208"/>
      <c r="G41" s="203"/>
      <c r="H41" s="203"/>
      <c r="I41" s="208"/>
      <c r="J41" s="208"/>
      <c r="K41" s="208"/>
      <c r="L41" s="208"/>
      <c r="M41" s="208"/>
      <c r="N41" s="208"/>
      <c r="O41" s="208"/>
      <c r="P41" s="208"/>
    </row>
    <row r="42" spans="1:16" x14ac:dyDescent="0.2">
      <c r="A42" s="208"/>
      <c r="B42" s="208"/>
      <c r="C42" s="280">
        <f t="shared" si="3"/>
        <v>44805.999999999942</v>
      </c>
      <c r="D42" s="282"/>
      <c r="E42" s="208"/>
      <c r="F42" s="208"/>
      <c r="G42" s="203"/>
      <c r="H42" s="203"/>
      <c r="I42" s="208"/>
      <c r="J42" s="208"/>
      <c r="K42" s="208"/>
      <c r="L42" s="208"/>
      <c r="M42" s="208"/>
      <c r="N42" s="208"/>
      <c r="O42" s="208"/>
      <c r="P42" s="208"/>
    </row>
    <row r="43" spans="1:16" x14ac:dyDescent="0.2">
      <c r="A43" s="208"/>
      <c r="B43" s="208"/>
      <c r="C43" s="280">
        <f t="shared" si="3"/>
        <v>44806.041666666606</v>
      </c>
      <c r="D43" s="282"/>
      <c r="E43" s="208"/>
      <c r="F43" s="208"/>
      <c r="G43" s="203"/>
      <c r="H43" s="203"/>
      <c r="I43" s="208"/>
      <c r="J43" s="208"/>
      <c r="K43" s="208"/>
      <c r="L43" s="208"/>
      <c r="M43" s="208"/>
      <c r="N43" s="208"/>
      <c r="O43" s="208"/>
      <c r="P43" s="208"/>
    </row>
    <row r="44" spans="1:16" x14ac:dyDescent="0.2">
      <c r="A44" s="208"/>
      <c r="B44" s="208"/>
      <c r="C44" s="280">
        <f t="shared" si="3"/>
        <v>44806.08333333327</v>
      </c>
      <c r="D44" s="282"/>
      <c r="E44" s="208"/>
      <c r="F44" s="208"/>
      <c r="G44" s="203"/>
      <c r="H44" s="203"/>
      <c r="I44" s="208"/>
      <c r="J44" s="208"/>
      <c r="K44" s="208"/>
      <c r="L44" s="208"/>
      <c r="M44" s="208"/>
      <c r="N44" s="208"/>
      <c r="O44" s="208"/>
      <c r="P44" s="208"/>
    </row>
    <row r="45" spans="1:16" x14ac:dyDescent="0.2">
      <c r="A45" s="208"/>
      <c r="B45" s="208"/>
      <c r="C45" s="280">
        <f t="shared" si="3"/>
        <v>44806.124999999935</v>
      </c>
      <c r="D45" s="282"/>
      <c r="E45" s="208"/>
      <c r="F45" s="208"/>
      <c r="G45" s="203"/>
      <c r="H45" s="203"/>
      <c r="I45" s="208"/>
      <c r="J45" s="208"/>
      <c r="K45" s="208"/>
      <c r="L45" s="208"/>
      <c r="M45" s="208"/>
      <c r="N45" s="208"/>
      <c r="O45" s="208"/>
      <c r="P45" s="208"/>
    </row>
    <row r="46" spans="1:16" x14ac:dyDescent="0.2">
      <c r="A46" s="208"/>
      <c r="B46" s="208"/>
      <c r="C46" s="280">
        <f t="shared" si="3"/>
        <v>44806.166666666599</v>
      </c>
      <c r="D46" s="282"/>
      <c r="E46" s="208"/>
      <c r="F46" s="208"/>
      <c r="G46" s="203"/>
      <c r="H46" s="203"/>
      <c r="I46" s="208"/>
      <c r="J46" s="208"/>
      <c r="K46" s="208"/>
      <c r="L46" s="208"/>
      <c r="M46" s="208"/>
      <c r="N46" s="208"/>
      <c r="O46" s="208"/>
      <c r="P46" s="208"/>
    </row>
    <row r="47" spans="1:16" x14ac:dyDescent="0.2">
      <c r="A47" s="208"/>
      <c r="B47" s="208"/>
      <c r="C47" s="280">
        <f t="shared" si="3"/>
        <v>44806.208333333263</v>
      </c>
      <c r="D47" s="282"/>
      <c r="E47" s="208"/>
      <c r="F47" s="208"/>
      <c r="G47" s="203"/>
      <c r="H47" s="203"/>
      <c r="I47" s="208"/>
      <c r="J47" s="208"/>
      <c r="K47" s="208"/>
      <c r="L47" s="208"/>
      <c r="M47" s="208"/>
      <c r="N47" s="208"/>
      <c r="O47" s="208"/>
      <c r="P47" s="208"/>
    </row>
    <row r="48" spans="1:16" x14ac:dyDescent="0.2">
      <c r="A48" s="208"/>
      <c r="B48" s="208"/>
      <c r="C48" s="280">
        <f t="shared" si="3"/>
        <v>44806.249999999927</v>
      </c>
      <c r="D48" s="282"/>
      <c r="E48" s="208"/>
      <c r="F48" s="208"/>
      <c r="G48" s="203"/>
      <c r="H48" s="203"/>
      <c r="I48" s="208"/>
      <c r="J48" s="208"/>
      <c r="K48" s="208"/>
      <c r="L48" s="208"/>
      <c r="M48" s="208"/>
      <c r="N48" s="208"/>
      <c r="O48" s="208"/>
      <c r="P48" s="208"/>
    </row>
    <row r="49" spans="1:16" x14ac:dyDescent="0.2">
      <c r="A49" s="208"/>
      <c r="B49" s="208"/>
      <c r="C49" s="280">
        <f t="shared" si="3"/>
        <v>44806.291666666591</v>
      </c>
      <c r="D49" s="282"/>
      <c r="E49" s="208"/>
      <c r="F49" s="208"/>
      <c r="G49" s="203"/>
      <c r="H49" s="203"/>
      <c r="I49" s="208"/>
      <c r="J49" s="208"/>
      <c r="K49" s="208"/>
      <c r="L49" s="208"/>
      <c r="M49" s="208"/>
      <c r="N49" s="208"/>
      <c r="O49" s="208"/>
      <c r="P49" s="208"/>
    </row>
    <row r="50" spans="1:16" x14ac:dyDescent="0.2">
      <c r="A50" s="208"/>
      <c r="B50" s="208"/>
      <c r="C50" s="280">
        <f t="shared" si="3"/>
        <v>44806.333333333256</v>
      </c>
      <c r="D50" s="282"/>
      <c r="E50" s="208"/>
      <c r="F50" s="208"/>
      <c r="G50" s="203"/>
      <c r="H50" s="203"/>
      <c r="I50" s="208"/>
      <c r="J50" s="208"/>
      <c r="K50" s="208"/>
      <c r="L50" s="208"/>
      <c r="M50" s="208"/>
      <c r="N50" s="208"/>
      <c r="O50" s="208"/>
      <c r="P50" s="208"/>
    </row>
    <row r="51" spans="1:16" x14ac:dyDescent="0.2">
      <c r="A51" s="208"/>
      <c r="B51" s="208"/>
      <c r="C51" s="280">
        <f t="shared" si="3"/>
        <v>44806.37499999992</v>
      </c>
      <c r="D51" s="282"/>
      <c r="E51" s="208"/>
      <c r="F51" s="208"/>
      <c r="G51" s="203"/>
      <c r="H51" s="203"/>
      <c r="I51" s="208"/>
      <c r="J51" s="208"/>
      <c r="K51" s="208"/>
      <c r="L51" s="208"/>
      <c r="M51" s="208"/>
      <c r="N51" s="208"/>
      <c r="O51" s="208"/>
      <c r="P51" s="208"/>
    </row>
    <row r="52" spans="1:16" x14ac:dyDescent="0.2">
      <c r="A52" s="208"/>
      <c r="B52" s="208"/>
      <c r="C52" s="280">
        <f t="shared" si="3"/>
        <v>44806.416666666584</v>
      </c>
      <c r="D52" s="282"/>
      <c r="E52" s="208"/>
      <c r="F52" s="208"/>
      <c r="G52" s="203"/>
      <c r="H52" s="203"/>
      <c r="I52" s="208"/>
      <c r="J52" s="208"/>
      <c r="K52" s="208"/>
      <c r="L52" s="208"/>
      <c r="M52" s="208"/>
      <c r="N52" s="208"/>
      <c r="O52" s="208"/>
      <c r="P52" s="208"/>
    </row>
    <row r="53" spans="1:16" x14ac:dyDescent="0.2">
      <c r="A53" s="208"/>
      <c r="B53" s="208"/>
      <c r="C53" s="280">
        <f t="shared" si="3"/>
        <v>44806.458333333248</v>
      </c>
      <c r="D53" s="282"/>
      <c r="E53" s="208"/>
      <c r="F53" s="208"/>
      <c r="G53" s="203"/>
      <c r="H53" s="203"/>
      <c r="I53" s="208"/>
      <c r="J53" s="208"/>
      <c r="K53" s="208"/>
      <c r="L53" s="208"/>
      <c r="M53" s="208"/>
      <c r="N53" s="208"/>
      <c r="O53" s="208"/>
      <c r="P53" s="208"/>
    </row>
    <row r="54" spans="1:16" x14ac:dyDescent="0.2">
      <c r="A54" s="208"/>
      <c r="B54" s="208"/>
      <c r="C54" s="280">
        <f t="shared" si="3"/>
        <v>44806.499999999913</v>
      </c>
      <c r="D54" s="282"/>
      <c r="E54" s="208"/>
      <c r="F54" s="208"/>
      <c r="G54" s="203"/>
      <c r="H54" s="203"/>
      <c r="I54" s="208"/>
      <c r="J54" s="208"/>
      <c r="K54" s="208"/>
      <c r="L54" s="208"/>
      <c r="M54" s="208"/>
      <c r="N54" s="208"/>
      <c r="O54" s="208"/>
      <c r="P54" s="208"/>
    </row>
    <row r="55" spans="1:16" x14ac:dyDescent="0.2">
      <c r="A55" s="208"/>
      <c r="B55" s="208"/>
      <c r="C55" s="280">
        <f t="shared" si="3"/>
        <v>44806.541666666577</v>
      </c>
      <c r="D55" s="282"/>
      <c r="E55" s="208"/>
      <c r="F55" s="208"/>
      <c r="G55" s="203"/>
      <c r="H55" s="203"/>
      <c r="I55" s="208"/>
      <c r="J55" s="208"/>
      <c r="K55" s="208"/>
      <c r="L55" s="208"/>
      <c r="M55" s="208"/>
      <c r="N55" s="208"/>
      <c r="O55" s="208"/>
      <c r="P55" s="208"/>
    </row>
    <row r="56" spans="1:16" x14ac:dyDescent="0.2">
      <c r="A56" s="208"/>
      <c r="B56" s="208"/>
      <c r="C56" s="280">
        <f t="shared" si="3"/>
        <v>44806.583333333241</v>
      </c>
      <c r="D56" s="282"/>
      <c r="E56" s="208"/>
      <c r="F56" s="208"/>
      <c r="G56" s="203"/>
      <c r="H56" s="203"/>
      <c r="I56" s="208"/>
      <c r="J56" s="208"/>
      <c r="K56" s="208"/>
      <c r="L56" s="208"/>
      <c r="M56" s="208"/>
      <c r="N56" s="208"/>
      <c r="O56" s="208"/>
      <c r="P56" s="208"/>
    </row>
    <row r="57" spans="1:16" x14ac:dyDescent="0.2">
      <c r="A57" s="208"/>
      <c r="B57" s="208"/>
      <c r="C57" s="280">
        <f t="shared" si="3"/>
        <v>44806.624999999905</v>
      </c>
      <c r="D57" s="208"/>
      <c r="E57" s="208"/>
      <c r="F57" s="208"/>
      <c r="G57" s="203"/>
      <c r="H57" s="203"/>
      <c r="I57" s="208"/>
      <c r="J57" s="208"/>
      <c r="K57" s="208"/>
      <c r="L57" s="208"/>
      <c r="M57" s="208"/>
      <c r="N57" s="208"/>
      <c r="O57" s="208"/>
      <c r="P57" s="208"/>
    </row>
    <row r="58" spans="1:16" x14ac:dyDescent="0.2">
      <c r="A58" s="208"/>
      <c r="B58" s="208"/>
      <c r="C58" s="280">
        <f t="shared" si="3"/>
        <v>44806.66666666657</v>
      </c>
      <c r="D58" s="208"/>
      <c r="E58" s="208"/>
      <c r="F58" s="208"/>
      <c r="G58" s="203"/>
      <c r="H58" s="203"/>
      <c r="I58" s="208"/>
      <c r="J58" s="208"/>
      <c r="K58" s="208"/>
      <c r="L58" s="208"/>
      <c r="M58" s="208"/>
      <c r="N58" s="208"/>
      <c r="O58" s="208"/>
      <c r="P58" s="208"/>
    </row>
    <row r="59" spans="1:16" x14ac:dyDescent="0.2">
      <c r="A59" s="208"/>
      <c r="B59" s="208"/>
      <c r="C59" s="280">
        <f t="shared" si="3"/>
        <v>44806.708333333234</v>
      </c>
      <c r="D59" s="208"/>
      <c r="E59" s="208"/>
      <c r="F59" s="208"/>
      <c r="G59" s="203"/>
      <c r="H59" s="203"/>
      <c r="I59" s="208"/>
      <c r="J59" s="208"/>
      <c r="K59" s="208"/>
      <c r="L59" s="208"/>
      <c r="M59" s="208"/>
      <c r="N59" s="208"/>
      <c r="O59" s="208"/>
      <c r="P59" s="208"/>
    </row>
    <row r="60" spans="1:16" x14ac:dyDescent="0.2">
      <c r="A60" s="208"/>
      <c r="B60" s="208"/>
      <c r="C60" s="280">
        <f t="shared" si="3"/>
        <v>44806.749999999898</v>
      </c>
      <c r="D60" s="208"/>
      <c r="E60" s="208"/>
      <c r="F60" s="208"/>
      <c r="G60" s="203"/>
      <c r="H60" s="203"/>
      <c r="I60" s="208"/>
      <c r="J60" s="208"/>
      <c r="K60" s="208"/>
      <c r="L60" s="208"/>
      <c r="M60" s="208"/>
      <c r="N60" s="208"/>
      <c r="O60" s="208"/>
      <c r="P60" s="208"/>
    </row>
    <row r="61" spans="1:16" x14ac:dyDescent="0.2">
      <c r="A61" s="208"/>
      <c r="B61" s="208"/>
      <c r="C61" s="280">
        <f t="shared" si="3"/>
        <v>44806.791666666562</v>
      </c>
      <c r="D61" s="208"/>
      <c r="E61" s="208"/>
      <c r="F61" s="208"/>
      <c r="G61" s="203"/>
      <c r="H61" s="203"/>
      <c r="I61" s="208"/>
      <c r="J61" s="208"/>
      <c r="K61" s="208"/>
      <c r="L61" s="208"/>
      <c r="M61" s="208"/>
      <c r="N61" s="208"/>
      <c r="O61" s="208"/>
      <c r="P61" s="208"/>
    </row>
    <row r="62" spans="1:16" x14ac:dyDescent="0.2">
      <c r="C62" s="280">
        <f t="shared" si="3"/>
        <v>44806.833333333227</v>
      </c>
      <c r="D62" s="208"/>
    </row>
    <row r="63" spans="1:16" x14ac:dyDescent="0.2">
      <c r="C63" s="280">
        <f t="shared" si="3"/>
        <v>44806.874999999891</v>
      </c>
      <c r="D63" s="208"/>
    </row>
    <row r="64" spans="1:16" x14ac:dyDescent="0.2">
      <c r="C64" s="280">
        <f t="shared" si="3"/>
        <v>44806.916666666555</v>
      </c>
      <c r="D64" s="208"/>
    </row>
    <row r="65" spans="3:4" x14ac:dyDescent="0.2">
      <c r="C65" s="280">
        <f t="shared" si="3"/>
        <v>44806.958333333219</v>
      </c>
      <c r="D65" s="208"/>
    </row>
    <row r="66" spans="3:4" x14ac:dyDescent="0.2">
      <c r="C66" s="280">
        <f t="shared" si="3"/>
        <v>44806.999999999884</v>
      </c>
      <c r="D66" s="208"/>
    </row>
    <row r="67" spans="3:4" x14ac:dyDescent="0.2">
      <c r="C67" s="280">
        <f t="shared" si="3"/>
        <v>44807.041666666548</v>
      </c>
      <c r="D67" s="208"/>
    </row>
    <row r="68" spans="3:4" x14ac:dyDescent="0.2">
      <c r="C68" s="280">
        <f t="shared" si="3"/>
        <v>44807.083333333212</v>
      </c>
      <c r="D68" s="208"/>
    </row>
    <row r="69" spans="3:4" x14ac:dyDescent="0.2">
      <c r="C69" s="280">
        <f t="shared" si="3"/>
        <v>44807.124999999876</v>
      </c>
      <c r="D69" s="208"/>
    </row>
    <row r="70" spans="3:4" x14ac:dyDescent="0.2">
      <c r="C70" s="280">
        <f t="shared" si="3"/>
        <v>44807.166666666541</v>
      </c>
      <c r="D70" s="208"/>
    </row>
    <row r="71" spans="3:4" x14ac:dyDescent="0.2">
      <c r="C71" s="280">
        <f t="shared" si="3"/>
        <v>44807.208333333205</v>
      </c>
      <c r="D71" s="208"/>
    </row>
    <row r="72" spans="3:4" x14ac:dyDescent="0.2">
      <c r="C72" s="280">
        <f t="shared" si="3"/>
        <v>44807.249999999869</v>
      </c>
      <c r="D72" s="208"/>
    </row>
    <row r="73" spans="3:4" x14ac:dyDescent="0.2">
      <c r="C73" s="280">
        <f t="shared" si="3"/>
        <v>44807.291666666533</v>
      </c>
      <c r="D73" s="208"/>
    </row>
    <row r="74" spans="3:4" x14ac:dyDescent="0.2">
      <c r="C74" s="280">
        <f t="shared" si="3"/>
        <v>44807.333333333198</v>
      </c>
      <c r="D74" s="208"/>
    </row>
    <row r="75" spans="3:4" x14ac:dyDescent="0.2">
      <c r="C75" s="280">
        <f t="shared" si="3"/>
        <v>44807.374999999862</v>
      </c>
      <c r="D75" s="208"/>
    </row>
    <row r="76" spans="3:4" x14ac:dyDescent="0.2">
      <c r="C76" s="280">
        <f t="shared" si="3"/>
        <v>44807.416666666526</v>
      </c>
      <c r="D76" s="208"/>
    </row>
    <row r="77" spans="3:4" x14ac:dyDescent="0.2">
      <c r="C77" s="280">
        <f t="shared" si="3"/>
        <v>44807.45833333319</v>
      </c>
      <c r="D77" s="208"/>
    </row>
    <row r="78" spans="3:4" x14ac:dyDescent="0.2">
      <c r="C78" s="280">
        <f t="shared" si="3"/>
        <v>44807.499999999854</v>
      </c>
      <c r="D78" s="208"/>
    </row>
    <row r="79" spans="3:4" x14ac:dyDescent="0.2">
      <c r="C79" s="280">
        <f t="shared" si="3"/>
        <v>44807.541666666519</v>
      </c>
      <c r="D79" s="208"/>
    </row>
    <row r="80" spans="3:4" x14ac:dyDescent="0.2">
      <c r="C80" s="280">
        <f t="shared" si="3"/>
        <v>44807.583333333183</v>
      </c>
      <c r="D80" s="208"/>
    </row>
    <row r="81" spans="3:4" x14ac:dyDescent="0.2">
      <c r="C81" s="280">
        <f t="shared" si="3"/>
        <v>44807.624999999847</v>
      </c>
      <c r="D81" s="208"/>
    </row>
    <row r="82" spans="3:4" x14ac:dyDescent="0.2">
      <c r="C82" s="280">
        <f t="shared" si="3"/>
        <v>44807.666666666511</v>
      </c>
      <c r="D82" s="208"/>
    </row>
    <row r="83" spans="3:4" x14ac:dyDescent="0.2">
      <c r="C83" s="280">
        <f t="shared" si="3"/>
        <v>44807.708333333176</v>
      </c>
      <c r="D83" s="208"/>
    </row>
    <row r="84" spans="3:4" x14ac:dyDescent="0.2">
      <c r="C84" s="280">
        <f t="shared" ref="C84:C147" si="4">C83+1/24</f>
        <v>44807.74999999984</v>
      </c>
      <c r="D84" s="208"/>
    </row>
    <row r="85" spans="3:4" x14ac:dyDescent="0.2">
      <c r="C85" s="280">
        <f t="shared" si="4"/>
        <v>44807.791666666504</v>
      </c>
      <c r="D85" s="208"/>
    </row>
    <row r="86" spans="3:4" x14ac:dyDescent="0.2">
      <c r="C86" s="280">
        <f t="shared" si="4"/>
        <v>44807.833333333168</v>
      </c>
      <c r="D86" s="208"/>
    </row>
    <row r="87" spans="3:4" x14ac:dyDescent="0.2">
      <c r="C87" s="280">
        <f t="shared" si="4"/>
        <v>44807.874999999833</v>
      </c>
      <c r="D87" s="208"/>
    </row>
    <row r="88" spans="3:4" x14ac:dyDescent="0.2">
      <c r="C88" s="280">
        <f t="shared" si="4"/>
        <v>44807.916666666497</v>
      </c>
      <c r="D88" s="208"/>
    </row>
    <row r="89" spans="3:4" x14ac:dyDescent="0.2">
      <c r="C89" s="280">
        <f t="shared" si="4"/>
        <v>44807.958333333161</v>
      </c>
      <c r="D89" s="208"/>
    </row>
    <row r="90" spans="3:4" x14ac:dyDescent="0.2">
      <c r="C90" s="280">
        <f t="shared" si="4"/>
        <v>44807.999999999825</v>
      </c>
      <c r="D90" s="208"/>
    </row>
    <row r="91" spans="3:4" x14ac:dyDescent="0.2">
      <c r="C91" s="280">
        <f t="shared" si="4"/>
        <v>44808.04166666649</v>
      </c>
      <c r="D91" s="208"/>
    </row>
    <row r="92" spans="3:4" x14ac:dyDescent="0.2">
      <c r="C92" s="280">
        <f t="shared" si="4"/>
        <v>44808.083333333154</v>
      </c>
      <c r="D92" s="208"/>
    </row>
    <row r="93" spans="3:4" x14ac:dyDescent="0.2">
      <c r="C93" s="280">
        <f t="shared" si="4"/>
        <v>44808.124999999818</v>
      </c>
      <c r="D93" s="208"/>
    </row>
    <row r="94" spans="3:4" x14ac:dyDescent="0.2">
      <c r="C94" s="280">
        <f t="shared" si="4"/>
        <v>44808.166666666482</v>
      </c>
      <c r="D94" s="208"/>
    </row>
    <row r="95" spans="3:4" x14ac:dyDescent="0.2">
      <c r="C95" s="280">
        <f t="shared" si="4"/>
        <v>44808.208333333147</v>
      </c>
      <c r="D95" s="208"/>
    </row>
    <row r="96" spans="3:4" x14ac:dyDescent="0.2">
      <c r="C96" s="280">
        <f t="shared" si="4"/>
        <v>44808.249999999811</v>
      </c>
      <c r="D96" s="208"/>
    </row>
    <row r="97" spans="3:4" x14ac:dyDescent="0.2">
      <c r="C97" s="280">
        <f t="shared" si="4"/>
        <v>44808.291666666475</v>
      </c>
      <c r="D97" s="208"/>
    </row>
    <row r="98" spans="3:4" x14ac:dyDescent="0.2">
      <c r="C98" s="280">
        <f t="shared" si="4"/>
        <v>44808.333333333139</v>
      </c>
      <c r="D98" s="208"/>
    </row>
    <row r="99" spans="3:4" x14ac:dyDescent="0.2">
      <c r="C99" s="280">
        <f t="shared" si="4"/>
        <v>44808.374999999804</v>
      </c>
      <c r="D99" s="208"/>
    </row>
    <row r="100" spans="3:4" x14ac:dyDescent="0.2">
      <c r="C100" s="280">
        <f t="shared" si="4"/>
        <v>44808.416666666468</v>
      </c>
      <c r="D100" s="208"/>
    </row>
    <row r="101" spans="3:4" x14ac:dyDescent="0.2">
      <c r="C101" s="280">
        <f t="shared" si="4"/>
        <v>44808.458333333132</v>
      </c>
      <c r="D101" s="208"/>
    </row>
    <row r="102" spans="3:4" x14ac:dyDescent="0.2">
      <c r="C102" s="280">
        <f t="shared" si="4"/>
        <v>44808.499999999796</v>
      </c>
      <c r="D102" s="208"/>
    </row>
    <row r="103" spans="3:4" x14ac:dyDescent="0.2">
      <c r="C103" s="280">
        <f t="shared" si="4"/>
        <v>44808.541666666461</v>
      </c>
    </row>
    <row r="104" spans="3:4" x14ac:dyDescent="0.2">
      <c r="C104" s="280">
        <f t="shared" si="4"/>
        <v>44808.583333333125</v>
      </c>
    </row>
    <row r="105" spans="3:4" x14ac:dyDescent="0.2">
      <c r="C105" s="280">
        <f t="shared" si="4"/>
        <v>44808.624999999789</v>
      </c>
    </row>
    <row r="106" spans="3:4" x14ac:dyDescent="0.2">
      <c r="C106" s="280">
        <f t="shared" si="4"/>
        <v>44808.666666666453</v>
      </c>
    </row>
    <row r="107" spans="3:4" x14ac:dyDescent="0.2">
      <c r="C107" s="280">
        <f t="shared" si="4"/>
        <v>44808.708333333117</v>
      </c>
    </row>
    <row r="108" spans="3:4" x14ac:dyDescent="0.2">
      <c r="C108" s="280">
        <f t="shared" si="4"/>
        <v>44808.749999999782</v>
      </c>
    </row>
    <row r="109" spans="3:4" x14ac:dyDescent="0.2">
      <c r="C109" s="280">
        <f t="shared" si="4"/>
        <v>44808.791666666446</v>
      </c>
    </row>
    <row r="110" spans="3:4" x14ac:dyDescent="0.2">
      <c r="C110" s="280">
        <f t="shared" si="4"/>
        <v>44808.83333333311</v>
      </c>
    </row>
    <row r="111" spans="3:4" x14ac:dyDescent="0.2">
      <c r="C111" s="280">
        <f t="shared" si="4"/>
        <v>44808.874999999774</v>
      </c>
    </row>
    <row r="112" spans="3:4" x14ac:dyDescent="0.2">
      <c r="C112" s="280">
        <f t="shared" si="4"/>
        <v>44808.916666666439</v>
      </c>
    </row>
    <row r="113" spans="3:4" x14ac:dyDescent="0.2">
      <c r="C113" s="280">
        <f t="shared" si="4"/>
        <v>44808.958333333103</v>
      </c>
    </row>
    <row r="114" spans="3:4" x14ac:dyDescent="0.2">
      <c r="C114" s="280">
        <f t="shared" si="4"/>
        <v>44808.999999999767</v>
      </c>
    </row>
    <row r="115" spans="3:4" x14ac:dyDescent="0.2">
      <c r="C115" s="280">
        <f t="shared" si="4"/>
        <v>44809.041666666431</v>
      </c>
    </row>
    <row r="116" spans="3:4" x14ac:dyDescent="0.2">
      <c r="C116" s="280">
        <f t="shared" si="4"/>
        <v>44809.083333333096</v>
      </c>
      <c r="D116" s="208"/>
    </row>
    <row r="117" spans="3:4" x14ac:dyDescent="0.2">
      <c r="C117" s="280">
        <f t="shared" si="4"/>
        <v>44809.12499999976</v>
      </c>
      <c r="D117" s="208"/>
    </row>
    <row r="118" spans="3:4" x14ac:dyDescent="0.2">
      <c r="C118" s="280">
        <f t="shared" si="4"/>
        <v>44809.166666666424</v>
      </c>
      <c r="D118" s="208"/>
    </row>
    <row r="119" spans="3:4" x14ac:dyDescent="0.2">
      <c r="C119" s="280">
        <f t="shared" si="4"/>
        <v>44809.208333333088</v>
      </c>
      <c r="D119" s="208"/>
    </row>
    <row r="120" spans="3:4" x14ac:dyDescent="0.2">
      <c r="C120" s="280">
        <f t="shared" si="4"/>
        <v>44809.249999999753</v>
      </c>
      <c r="D120" s="208"/>
    </row>
    <row r="121" spans="3:4" x14ac:dyDescent="0.2">
      <c r="C121" s="280">
        <f t="shared" si="4"/>
        <v>44809.291666666417</v>
      </c>
      <c r="D121" s="208"/>
    </row>
    <row r="122" spans="3:4" x14ac:dyDescent="0.2">
      <c r="C122" s="280">
        <f t="shared" si="4"/>
        <v>44809.333333333081</v>
      </c>
      <c r="D122" s="208"/>
    </row>
    <row r="123" spans="3:4" x14ac:dyDescent="0.2">
      <c r="C123" s="280">
        <f t="shared" si="4"/>
        <v>44809.374999999745</v>
      </c>
      <c r="D123" s="208"/>
    </row>
    <row r="124" spans="3:4" x14ac:dyDescent="0.2">
      <c r="C124" s="280">
        <f t="shared" si="4"/>
        <v>44809.41666666641</v>
      </c>
      <c r="D124" s="208"/>
    </row>
    <row r="125" spans="3:4" x14ac:dyDescent="0.2">
      <c r="C125" s="280">
        <f t="shared" si="4"/>
        <v>44809.458333333074</v>
      </c>
      <c r="D125" s="208"/>
    </row>
    <row r="126" spans="3:4" x14ac:dyDescent="0.2">
      <c r="C126" s="280">
        <f t="shared" si="4"/>
        <v>44809.499999999738</v>
      </c>
      <c r="D126" s="208"/>
    </row>
    <row r="127" spans="3:4" x14ac:dyDescent="0.2">
      <c r="C127" s="280">
        <f t="shared" si="4"/>
        <v>44809.541666666402</v>
      </c>
      <c r="D127" s="208"/>
    </row>
    <row r="128" spans="3:4" x14ac:dyDescent="0.2">
      <c r="C128" s="280">
        <f t="shared" si="4"/>
        <v>44809.583333333067</v>
      </c>
      <c r="D128" s="208"/>
    </row>
    <row r="129" spans="3:7" x14ac:dyDescent="0.2">
      <c r="C129" s="280">
        <f t="shared" si="4"/>
        <v>44809.624999999731</v>
      </c>
      <c r="D129" s="208"/>
    </row>
    <row r="130" spans="3:7" x14ac:dyDescent="0.2">
      <c r="C130" s="280">
        <f t="shared" si="4"/>
        <v>44809.666666666395</v>
      </c>
      <c r="D130" s="208"/>
    </row>
    <row r="131" spans="3:7" x14ac:dyDescent="0.2">
      <c r="C131" s="280">
        <f t="shared" si="4"/>
        <v>44809.708333333059</v>
      </c>
      <c r="D131" s="208"/>
    </row>
    <row r="132" spans="3:7" x14ac:dyDescent="0.2">
      <c r="C132" s="280">
        <f t="shared" si="4"/>
        <v>44809.749999999724</v>
      </c>
      <c r="D132" s="208"/>
    </row>
    <row r="133" spans="3:7" x14ac:dyDescent="0.2">
      <c r="C133" s="280">
        <f t="shared" si="4"/>
        <v>44809.791666666388</v>
      </c>
      <c r="D133" s="208"/>
    </row>
    <row r="134" spans="3:7" x14ac:dyDescent="0.2">
      <c r="C134" s="280">
        <f t="shared" si="4"/>
        <v>44809.833333333052</v>
      </c>
      <c r="D134" s="208"/>
    </row>
    <row r="135" spans="3:7" x14ac:dyDescent="0.2">
      <c r="C135" s="280">
        <f t="shared" si="4"/>
        <v>44809.874999999716</v>
      </c>
      <c r="D135" s="208"/>
    </row>
    <row r="136" spans="3:7" x14ac:dyDescent="0.2">
      <c r="C136" s="280">
        <f t="shared" si="4"/>
        <v>44809.91666666638</v>
      </c>
      <c r="D136" s="208"/>
      <c r="G136" s="204"/>
    </row>
    <row r="137" spans="3:7" x14ac:dyDescent="0.2">
      <c r="C137" s="280">
        <f t="shared" si="4"/>
        <v>44809.958333333045</v>
      </c>
      <c r="D137" s="208"/>
    </row>
    <row r="138" spans="3:7" x14ac:dyDescent="0.2">
      <c r="C138" s="280">
        <f t="shared" si="4"/>
        <v>44809.999999999709</v>
      </c>
      <c r="D138" s="208"/>
    </row>
    <row r="139" spans="3:7" x14ac:dyDescent="0.2">
      <c r="C139" s="280">
        <f t="shared" si="4"/>
        <v>44810.041666666373</v>
      </c>
      <c r="D139" s="208"/>
    </row>
    <row r="140" spans="3:7" x14ac:dyDescent="0.2">
      <c r="C140" s="280">
        <f t="shared" si="4"/>
        <v>44810.083333333037</v>
      </c>
      <c r="D140" s="208"/>
    </row>
    <row r="141" spans="3:7" x14ac:dyDescent="0.2">
      <c r="C141" s="280">
        <f t="shared" si="4"/>
        <v>44810.124999999702</v>
      </c>
      <c r="D141" s="208"/>
    </row>
    <row r="142" spans="3:7" x14ac:dyDescent="0.2">
      <c r="C142" s="280">
        <f t="shared" si="4"/>
        <v>44810.166666666366</v>
      </c>
      <c r="D142" s="208"/>
    </row>
    <row r="143" spans="3:7" x14ac:dyDescent="0.2">
      <c r="C143" s="280">
        <f t="shared" si="4"/>
        <v>44810.20833333303</v>
      </c>
      <c r="D143" s="208"/>
    </row>
    <row r="144" spans="3:7" x14ac:dyDescent="0.2">
      <c r="C144" s="280">
        <f t="shared" si="4"/>
        <v>44810.249999999694</v>
      </c>
      <c r="D144" s="208"/>
    </row>
    <row r="145" spans="3:4" x14ac:dyDescent="0.2">
      <c r="C145" s="280">
        <f t="shared" si="4"/>
        <v>44810.291666666359</v>
      </c>
      <c r="D145" s="208"/>
    </row>
    <row r="146" spans="3:4" x14ac:dyDescent="0.2">
      <c r="C146" s="280">
        <f t="shared" si="4"/>
        <v>44810.333333333023</v>
      </c>
      <c r="D146" s="208"/>
    </row>
    <row r="147" spans="3:4" x14ac:dyDescent="0.2">
      <c r="C147" s="280">
        <f t="shared" si="4"/>
        <v>44810.374999999687</v>
      </c>
      <c r="D147" s="208"/>
    </row>
    <row r="148" spans="3:4" x14ac:dyDescent="0.2">
      <c r="C148" s="280">
        <f t="shared" ref="C148:C211" si="5">C147+1/24</f>
        <v>44810.416666666351</v>
      </c>
      <c r="D148" s="208"/>
    </row>
    <row r="149" spans="3:4" x14ac:dyDescent="0.2">
      <c r="C149" s="280">
        <f t="shared" si="5"/>
        <v>44810.458333333016</v>
      </c>
      <c r="D149" s="208"/>
    </row>
    <row r="150" spans="3:4" x14ac:dyDescent="0.2">
      <c r="C150" s="280">
        <f t="shared" si="5"/>
        <v>44810.49999999968</v>
      </c>
      <c r="D150" s="208"/>
    </row>
    <row r="151" spans="3:4" x14ac:dyDescent="0.2">
      <c r="C151" s="280">
        <f t="shared" si="5"/>
        <v>44810.541666666344</v>
      </c>
      <c r="D151" s="208"/>
    </row>
    <row r="152" spans="3:4" x14ac:dyDescent="0.2">
      <c r="C152" s="280">
        <f t="shared" si="5"/>
        <v>44810.583333333008</v>
      </c>
      <c r="D152" s="208"/>
    </row>
    <row r="153" spans="3:4" x14ac:dyDescent="0.2">
      <c r="C153" s="280">
        <f t="shared" si="5"/>
        <v>44810.624999999673</v>
      </c>
      <c r="D153" s="208"/>
    </row>
    <row r="154" spans="3:4" x14ac:dyDescent="0.2">
      <c r="C154" s="280">
        <f t="shared" si="5"/>
        <v>44810.666666666337</v>
      </c>
      <c r="D154" s="208"/>
    </row>
    <row r="155" spans="3:4" x14ac:dyDescent="0.2">
      <c r="C155" s="280">
        <f t="shared" si="5"/>
        <v>44810.708333333001</v>
      </c>
      <c r="D155" s="208"/>
    </row>
    <row r="156" spans="3:4" x14ac:dyDescent="0.2">
      <c r="C156" s="280">
        <f t="shared" si="5"/>
        <v>44810.749999999665</v>
      </c>
      <c r="D156" s="208"/>
    </row>
    <row r="157" spans="3:4" x14ac:dyDescent="0.2">
      <c r="C157" s="280">
        <f t="shared" si="5"/>
        <v>44810.79166666633</v>
      </c>
      <c r="D157" s="208"/>
    </row>
    <row r="158" spans="3:4" x14ac:dyDescent="0.2">
      <c r="C158" s="280">
        <f t="shared" si="5"/>
        <v>44810.833333332994</v>
      </c>
      <c r="D158" s="208"/>
    </row>
    <row r="159" spans="3:4" x14ac:dyDescent="0.2">
      <c r="C159" s="280">
        <f t="shared" si="5"/>
        <v>44810.874999999658</v>
      </c>
      <c r="D159" s="208"/>
    </row>
    <row r="160" spans="3:4" x14ac:dyDescent="0.2">
      <c r="C160" s="280">
        <f t="shared" si="5"/>
        <v>44810.916666666322</v>
      </c>
      <c r="D160" s="208"/>
    </row>
    <row r="161" spans="3:4" x14ac:dyDescent="0.2">
      <c r="C161" s="280">
        <f t="shared" si="5"/>
        <v>44810.958333332987</v>
      </c>
      <c r="D161" s="208"/>
    </row>
    <row r="162" spans="3:4" x14ac:dyDescent="0.2">
      <c r="C162" s="280">
        <f t="shared" si="5"/>
        <v>44810.999999999651</v>
      </c>
      <c r="D162" s="208"/>
    </row>
    <row r="163" spans="3:4" x14ac:dyDescent="0.2">
      <c r="C163" s="280">
        <f t="shared" si="5"/>
        <v>44811.041666666315</v>
      </c>
    </row>
    <row r="164" spans="3:4" x14ac:dyDescent="0.2">
      <c r="C164" s="280">
        <f t="shared" si="5"/>
        <v>44811.083333332979</v>
      </c>
    </row>
    <row r="165" spans="3:4" x14ac:dyDescent="0.2">
      <c r="C165" s="280">
        <f t="shared" si="5"/>
        <v>44811.124999999643</v>
      </c>
    </row>
    <row r="166" spans="3:4" x14ac:dyDescent="0.2">
      <c r="C166" s="280">
        <f t="shared" si="5"/>
        <v>44811.166666666308</v>
      </c>
    </row>
    <row r="167" spans="3:4" x14ac:dyDescent="0.2">
      <c r="C167" s="280">
        <f t="shared" si="5"/>
        <v>44811.208333332972</v>
      </c>
    </row>
    <row r="168" spans="3:4" x14ac:dyDescent="0.2">
      <c r="C168" s="280">
        <f t="shared" si="5"/>
        <v>44811.249999999636</v>
      </c>
    </row>
    <row r="169" spans="3:4" x14ac:dyDescent="0.2">
      <c r="C169" s="280">
        <f t="shared" si="5"/>
        <v>44811.2916666663</v>
      </c>
    </row>
    <row r="170" spans="3:4" x14ac:dyDescent="0.2">
      <c r="C170" s="280">
        <f t="shared" si="5"/>
        <v>44811.333333332965</v>
      </c>
    </row>
    <row r="171" spans="3:4" x14ac:dyDescent="0.2">
      <c r="C171" s="280">
        <f t="shared" si="5"/>
        <v>44811.374999999629</v>
      </c>
    </row>
    <row r="172" spans="3:4" x14ac:dyDescent="0.2">
      <c r="C172" s="280">
        <f t="shared" si="5"/>
        <v>44811.416666666293</v>
      </c>
    </row>
    <row r="173" spans="3:4" x14ac:dyDescent="0.2">
      <c r="C173" s="280">
        <f t="shared" si="5"/>
        <v>44811.458333332957</v>
      </c>
    </row>
    <row r="174" spans="3:4" x14ac:dyDescent="0.2">
      <c r="C174" s="280">
        <f t="shared" si="5"/>
        <v>44811.499999999622</v>
      </c>
    </row>
    <row r="175" spans="3:4" x14ac:dyDescent="0.2">
      <c r="C175" s="280">
        <f t="shared" si="5"/>
        <v>44811.541666666286</v>
      </c>
    </row>
    <row r="176" spans="3:4" x14ac:dyDescent="0.2">
      <c r="C176" s="280">
        <f t="shared" si="5"/>
        <v>44811.58333333295</v>
      </c>
    </row>
    <row r="177" spans="1:4" x14ac:dyDescent="0.2">
      <c r="C177" s="280">
        <f t="shared" si="5"/>
        <v>44811.624999999614</v>
      </c>
    </row>
    <row r="178" spans="1:4" x14ac:dyDescent="0.2">
      <c r="C178" s="280">
        <f t="shared" si="5"/>
        <v>44811.666666666279</v>
      </c>
    </row>
    <row r="179" spans="1:4" x14ac:dyDescent="0.2">
      <c r="C179" s="280">
        <f t="shared" si="5"/>
        <v>44811.708333332943</v>
      </c>
    </row>
    <row r="180" spans="1:4" x14ac:dyDescent="0.2">
      <c r="C180" s="280">
        <f t="shared" si="5"/>
        <v>44811.749999999607</v>
      </c>
    </row>
    <row r="181" spans="1:4" x14ac:dyDescent="0.2">
      <c r="C181" s="280">
        <f t="shared" si="5"/>
        <v>44811.791666666271</v>
      </c>
    </row>
    <row r="182" spans="1:4" x14ac:dyDescent="0.2">
      <c r="C182" s="280">
        <f t="shared" si="5"/>
        <v>44811.833333332936</v>
      </c>
    </row>
    <row r="183" spans="1:4" x14ac:dyDescent="0.2">
      <c r="C183" s="280">
        <f t="shared" si="5"/>
        <v>44811.8749999996</v>
      </c>
    </row>
    <row r="184" spans="1:4" x14ac:dyDescent="0.2">
      <c r="C184" s="280">
        <f t="shared" si="5"/>
        <v>44811.916666666264</v>
      </c>
    </row>
    <row r="185" spans="1:4" x14ac:dyDescent="0.2">
      <c r="C185" s="280">
        <f t="shared" si="5"/>
        <v>44811.958333332928</v>
      </c>
    </row>
    <row r="186" spans="1:4" x14ac:dyDescent="0.2">
      <c r="C186" s="280">
        <f t="shared" si="5"/>
        <v>44811.999999999593</v>
      </c>
    </row>
    <row r="187" spans="1:4" x14ac:dyDescent="0.2">
      <c r="C187" s="280">
        <f t="shared" si="5"/>
        <v>44812.041666666257</v>
      </c>
    </row>
    <row r="188" spans="1:4" x14ac:dyDescent="0.2">
      <c r="C188" s="280">
        <f t="shared" si="5"/>
        <v>44812.083333332921</v>
      </c>
    </row>
    <row r="189" spans="1:4" s="208" customFormat="1" x14ac:dyDescent="0.2">
      <c r="A189" s="290"/>
      <c r="B189" s="209"/>
      <c r="C189" s="280">
        <f t="shared" si="5"/>
        <v>44812.124999999585</v>
      </c>
      <c r="D189" s="209"/>
    </row>
    <row r="190" spans="1:4" x14ac:dyDescent="0.2">
      <c r="C190" s="280">
        <f t="shared" si="5"/>
        <v>44812.16666666625</v>
      </c>
    </row>
    <row r="191" spans="1:4" x14ac:dyDescent="0.2">
      <c r="C191" s="280">
        <f t="shared" si="5"/>
        <v>44812.208333332914</v>
      </c>
    </row>
    <row r="192" spans="1:4" x14ac:dyDescent="0.2">
      <c r="C192" s="280">
        <f t="shared" si="5"/>
        <v>44812.249999999578</v>
      </c>
    </row>
    <row r="193" spans="3:3" x14ac:dyDescent="0.2">
      <c r="C193" s="280">
        <f t="shared" si="5"/>
        <v>44812.291666666242</v>
      </c>
    </row>
    <row r="194" spans="3:3" x14ac:dyDescent="0.2">
      <c r="C194" s="280">
        <f t="shared" si="5"/>
        <v>44812.333333332906</v>
      </c>
    </row>
    <row r="195" spans="3:3" x14ac:dyDescent="0.2">
      <c r="C195" s="280">
        <f t="shared" si="5"/>
        <v>44812.374999999571</v>
      </c>
    </row>
    <row r="196" spans="3:3" x14ac:dyDescent="0.2">
      <c r="C196" s="280">
        <f t="shared" si="5"/>
        <v>44812.416666666235</v>
      </c>
    </row>
    <row r="197" spans="3:3" x14ac:dyDescent="0.2">
      <c r="C197" s="280">
        <f t="shared" si="5"/>
        <v>44812.458333332899</v>
      </c>
    </row>
    <row r="198" spans="3:3" x14ac:dyDescent="0.2">
      <c r="C198" s="280">
        <f t="shared" si="5"/>
        <v>44812.499999999563</v>
      </c>
    </row>
    <row r="199" spans="3:3" x14ac:dyDescent="0.2">
      <c r="C199" s="280">
        <f t="shared" si="5"/>
        <v>44812.541666666228</v>
      </c>
    </row>
    <row r="200" spans="3:3" x14ac:dyDescent="0.2">
      <c r="C200" s="280">
        <f t="shared" si="5"/>
        <v>44812.583333332892</v>
      </c>
    </row>
    <row r="201" spans="3:3" x14ac:dyDescent="0.2">
      <c r="C201" s="280">
        <f t="shared" si="5"/>
        <v>44812.624999999556</v>
      </c>
    </row>
    <row r="202" spans="3:3" x14ac:dyDescent="0.2">
      <c r="C202" s="280">
        <f t="shared" si="5"/>
        <v>44812.66666666622</v>
      </c>
    </row>
    <row r="203" spans="3:3" x14ac:dyDescent="0.2">
      <c r="C203" s="280">
        <f t="shared" si="5"/>
        <v>44812.708333332885</v>
      </c>
    </row>
    <row r="204" spans="3:3" x14ac:dyDescent="0.2">
      <c r="C204" s="280">
        <f t="shared" si="5"/>
        <v>44812.749999999549</v>
      </c>
    </row>
    <row r="205" spans="3:3" x14ac:dyDescent="0.2">
      <c r="C205" s="280">
        <f t="shared" si="5"/>
        <v>44812.791666666213</v>
      </c>
    </row>
    <row r="206" spans="3:3" x14ac:dyDescent="0.2">
      <c r="C206" s="280">
        <f t="shared" si="5"/>
        <v>44812.833333332877</v>
      </c>
    </row>
    <row r="207" spans="3:3" x14ac:dyDescent="0.2">
      <c r="C207" s="280">
        <f t="shared" si="5"/>
        <v>44812.874999999542</v>
      </c>
    </row>
    <row r="208" spans="3:3" x14ac:dyDescent="0.2">
      <c r="C208" s="280">
        <f t="shared" si="5"/>
        <v>44812.916666666206</v>
      </c>
    </row>
    <row r="209" spans="3:6" x14ac:dyDescent="0.2">
      <c r="C209" s="280">
        <f t="shared" si="5"/>
        <v>44812.95833333287</v>
      </c>
    </row>
    <row r="210" spans="3:6" x14ac:dyDescent="0.2">
      <c r="C210" s="280">
        <f t="shared" si="5"/>
        <v>44812.999999999534</v>
      </c>
    </row>
    <row r="211" spans="3:6" x14ac:dyDescent="0.2">
      <c r="C211" s="280">
        <f t="shared" si="5"/>
        <v>44813.041666666199</v>
      </c>
    </row>
    <row r="212" spans="3:6" x14ac:dyDescent="0.2">
      <c r="C212" s="280">
        <f t="shared" ref="C212:C275" si="6">C211+1/24</f>
        <v>44813.083333332863</v>
      </c>
    </row>
    <row r="213" spans="3:6" x14ac:dyDescent="0.2">
      <c r="C213" s="280">
        <f t="shared" si="6"/>
        <v>44813.124999999527</v>
      </c>
    </row>
    <row r="214" spans="3:6" x14ac:dyDescent="0.2">
      <c r="C214" s="280">
        <f t="shared" si="6"/>
        <v>44813.166666666191</v>
      </c>
    </row>
    <row r="215" spans="3:6" x14ac:dyDescent="0.2">
      <c r="C215" s="280">
        <f t="shared" si="6"/>
        <v>44813.208333332856</v>
      </c>
    </row>
    <row r="216" spans="3:6" x14ac:dyDescent="0.2">
      <c r="C216" s="280">
        <f t="shared" si="6"/>
        <v>44813.24999999952</v>
      </c>
    </row>
    <row r="217" spans="3:6" x14ac:dyDescent="0.2">
      <c r="C217" s="280">
        <f t="shared" si="6"/>
        <v>44813.291666666184</v>
      </c>
    </row>
    <row r="218" spans="3:6" x14ac:dyDescent="0.2">
      <c r="C218" s="280">
        <f t="shared" si="6"/>
        <v>44813.333333332848</v>
      </c>
    </row>
    <row r="219" spans="3:6" x14ac:dyDescent="0.2">
      <c r="C219" s="280">
        <f t="shared" si="6"/>
        <v>44813.374999999513</v>
      </c>
    </row>
    <row r="220" spans="3:6" x14ac:dyDescent="0.2">
      <c r="C220" s="280">
        <f t="shared" si="6"/>
        <v>44813.416666666177</v>
      </c>
    </row>
    <row r="221" spans="3:6" x14ac:dyDescent="0.2">
      <c r="C221" s="280">
        <f t="shared" si="6"/>
        <v>44813.458333332841</v>
      </c>
    </row>
    <row r="222" spans="3:6" x14ac:dyDescent="0.2">
      <c r="C222" s="280">
        <f t="shared" si="6"/>
        <v>44813.499999999505</v>
      </c>
    </row>
    <row r="223" spans="3:6" x14ac:dyDescent="0.2">
      <c r="C223" s="280">
        <f t="shared" si="6"/>
        <v>44813.541666666169</v>
      </c>
    </row>
    <row r="224" spans="3:6" x14ac:dyDescent="0.2">
      <c r="C224" s="280">
        <f t="shared" si="6"/>
        <v>44813.583333332834</v>
      </c>
      <c r="F224" s="208"/>
    </row>
    <row r="225" spans="3:6" x14ac:dyDescent="0.2">
      <c r="C225" s="280">
        <f t="shared" si="6"/>
        <v>44813.624999999498</v>
      </c>
      <c r="F225" s="208"/>
    </row>
    <row r="226" spans="3:6" x14ac:dyDescent="0.2">
      <c r="C226" s="280">
        <f t="shared" si="6"/>
        <v>44813.666666666162</v>
      </c>
      <c r="F226" s="208"/>
    </row>
    <row r="227" spans="3:6" x14ac:dyDescent="0.2">
      <c r="C227" s="280">
        <f t="shared" si="6"/>
        <v>44813.708333332826</v>
      </c>
      <c r="F227" s="208"/>
    </row>
    <row r="228" spans="3:6" x14ac:dyDescent="0.2">
      <c r="C228" s="280">
        <f t="shared" si="6"/>
        <v>44813.749999999491</v>
      </c>
      <c r="F228" s="208"/>
    </row>
    <row r="229" spans="3:6" x14ac:dyDescent="0.2">
      <c r="C229" s="280">
        <f t="shared" si="6"/>
        <v>44813.791666666155</v>
      </c>
      <c r="F229" s="208"/>
    </row>
    <row r="230" spans="3:6" x14ac:dyDescent="0.2">
      <c r="C230" s="280">
        <f t="shared" si="6"/>
        <v>44813.833333332819</v>
      </c>
      <c r="F230" s="208"/>
    </row>
    <row r="231" spans="3:6" x14ac:dyDescent="0.2">
      <c r="C231" s="280">
        <f t="shared" si="6"/>
        <v>44813.874999999483</v>
      </c>
      <c r="F231" s="208"/>
    </row>
    <row r="232" spans="3:6" x14ac:dyDescent="0.2">
      <c r="C232" s="280">
        <f t="shared" si="6"/>
        <v>44813.916666666148</v>
      </c>
      <c r="F232" s="208"/>
    </row>
    <row r="233" spans="3:6" x14ac:dyDescent="0.2">
      <c r="C233" s="280">
        <f t="shared" si="6"/>
        <v>44813.958333332812</v>
      </c>
      <c r="F233" s="208"/>
    </row>
    <row r="234" spans="3:6" x14ac:dyDescent="0.2">
      <c r="C234" s="280">
        <f t="shared" si="6"/>
        <v>44813.999999999476</v>
      </c>
      <c r="F234" s="208"/>
    </row>
    <row r="235" spans="3:6" x14ac:dyDescent="0.2">
      <c r="C235" s="280">
        <f t="shared" si="6"/>
        <v>44814.04166666614</v>
      </c>
      <c r="F235" s="208"/>
    </row>
    <row r="236" spans="3:6" x14ac:dyDescent="0.2">
      <c r="C236" s="280">
        <f t="shared" si="6"/>
        <v>44814.083333332805</v>
      </c>
      <c r="F236" s="208"/>
    </row>
    <row r="237" spans="3:6" x14ac:dyDescent="0.2">
      <c r="C237" s="280">
        <f t="shared" si="6"/>
        <v>44814.124999999469</v>
      </c>
      <c r="F237" s="208"/>
    </row>
    <row r="238" spans="3:6" x14ac:dyDescent="0.2">
      <c r="C238" s="280">
        <f t="shared" si="6"/>
        <v>44814.166666666133</v>
      </c>
      <c r="F238" s="208"/>
    </row>
    <row r="239" spans="3:6" x14ac:dyDescent="0.2">
      <c r="C239" s="280">
        <f t="shared" si="6"/>
        <v>44814.208333332797</v>
      </c>
      <c r="F239" s="208"/>
    </row>
    <row r="240" spans="3:6" x14ac:dyDescent="0.2">
      <c r="C240" s="280">
        <f t="shared" si="6"/>
        <v>44814.249999999462</v>
      </c>
      <c r="F240" s="208"/>
    </row>
    <row r="241" spans="3:6" x14ac:dyDescent="0.2">
      <c r="C241" s="280">
        <f t="shared" si="6"/>
        <v>44814.291666666126</v>
      </c>
      <c r="F241" s="208"/>
    </row>
    <row r="242" spans="3:6" x14ac:dyDescent="0.2">
      <c r="C242" s="280">
        <f t="shared" si="6"/>
        <v>44814.33333333279</v>
      </c>
      <c r="F242" s="208"/>
    </row>
    <row r="243" spans="3:6" x14ac:dyDescent="0.2">
      <c r="C243" s="280">
        <f t="shared" si="6"/>
        <v>44814.374999999454</v>
      </c>
      <c r="F243" s="208"/>
    </row>
    <row r="244" spans="3:6" x14ac:dyDescent="0.2">
      <c r="C244" s="280">
        <f t="shared" si="6"/>
        <v>44814.416666666119</v>
      </c>
      <c r="F244" s="208"/>
    </row>
    <row r="245" spans="3:6" x14ac:dyDescent="0.2">
      <c r="C245" s="280">
        <f t="shared" si="6"/>
        <v>44814.458333332783</v>
      </c>
      <c r="F245" s="208"/>
    </row>
    <row r="246" spans="3:6" x14ac:dyDescent="0.2">
      <c r="C246" s="280">
        <f t="shared" si="6"/>
        <v>44814.499999999447</v>
      </c>
      <c r="F246" s="208"/>
    </row>
    <row r="247" spans="3:6" x14ac:dyDescent="0.2">
      <c r="C247" s="280">
        <f t="shared" si="6"/>
        <v>44814.541666666111</v>
      </c>
      <c r="F247" s="208"/>
    </row>
    <row r="248" spans="3:6" x14ac:dyDescent="0.2">
      <c r="C248" s="280">
        <f t="shared" si="6"/>
        <v>44814.583333332776</v>
      </c>
      <c r="F248" s="208"/>
    </row>
    <row r="249" spans="3:6" x14ac:dyDescent="0.2">
      <c r="C249" s="280">
        <f t="shared" si="6"/>
        <v>44814.62499999944</v>
      </c>
      <c r="F249" s="208"/>
    </row>
    <row r="250" spans="3:6" x14ac:dyDescent="0.2">
      <c r="C250" s="280">
        <f t="shared" si="6"/>
        <v>44814.666666666104</v>
      </c>
      <c r="F250" s="208"/>
    </row>
    <row r="251" spans="3:6" x14ac:dyDescent="0.2">
      <c r="C251" s="280">
        <f t="shared" si="6"/>
        <v>44814.708333332768</v>
      </c>
      <c r="F251" s="208"/>
    </row>
    <row r="252" spans="3:6" x14ac:dyDescent="0.2">
      <c r="C252" s="280">
        <f t="shared" si="6"/>
        <v>44814.749999999432</v>
      </c>
      <c r="F252" s="208"/>
    </row>
    <row r="253" spans="3:6" x14ac:dyDescent="0.2">
      <c r="C253" s="280">
        <f t="shared" si="6"/>
        <v>44814.791666666097</v>
      </c>
      <c r="F253" s="208"/>
    </row>
    <row r="254" spans="3:6" x14ac:dyDescent="0.2">
      <c r="C254" s="280">
        <f t="shared" si="6"/>
        <v>44814.833333332761</v>
      </c>
      <c r="F254" s="208"/>
    </row>
    <row r="255" spans="3:6" x14ac:dyDescent="0.2">
      <c r="C255" s="280">
        <f t="shared" si="6"/>
        <v>44814.874999999425</v>
      </c>
      <c r="F255" s="208"/>
    </row>
    <row r="256" spans="3:6" x14ac:dyDescent="0.2">
      <c r="C256" s="280">
        <f t="shared" si="6"/>
        <v>44814.916666666089</v>
      </c>
      <c r="F256" s="208"/>
    </row>
    <row r="257" spans="3:6" x14ac:dyDescent="0.2">
      <c r="C257" s="280">
        <f t="shared" si="6"/>
        <v>44814.958333332754</v>
      </c>
      <c r="F257" s="208"/>
    </row>
    <row r="258" spans="3:6" x14ac:dyDescent="0.2">
      <c r="C258" s="280">
        <f t="shared" si="6"/>
        <v>44814.999999999418</v>
      </c>
      <c r="F258" s="208"/>
    </row>
    <row r="259" spans="3:6" x14ac:dyDescent="0.2">
      <c r="C259" s="280">
        <f t="shared" si="6"/>
        <v>44815.041666666082</v>
      </c>
      <c r="F259" s="208"/>
    </row>
    <row r="260" spans="3:6" x14ac:dyDescent="0.2">
      <c r="C260" s="280">
        <f t="shared" si="6"/>
        <v>44815.083333332746</v>
      </c>
      <c r="F260" s="208"/>
    </row>
    <row r="261" spans="3:6" x14ac:dyDescent="0.2">
      <c r="C261" s="280">
        <f t="shared" si="6"/>
        <v>44815.124999999411</v>
      </c>
      <c r="F261" s="208"/>
    </row>
    <row r="262" spans="3:6" x14ac:dyDescent="0.2">
      <c r="C262" s="280">
        <f t="shared" si="6"/>
        <v>44815.166666666075</v>
      </c>
      <c r="F262" s="208"/>
    </row>
    <row r="263" spans="3:6" x14ac:dyDescent="0.2">
      <c r="C263" s="280">
        <f t="shared" si="6"/>
        <v>44815.208333332739</v>
      </c>
      <c r="F263" s="208"/>
    </row>
    <row r="264" spans="3:6" x14ac:dyDescent="0.2">
      <c r="C264" s="280">
        <f t="shared" si="6"/>
        <v>44815.249999999403</v>
      </c>
      <c r="F264" s="208"/>
    </row>
    <row r="265" spans="3:6" x14ac:dyDescent="0.2">
      <c r="C265" s="280">
        <f t="shared" si="6"/>
        <v>44815.291666666068</v>
      </c>
      <c r="F265" s="208"/>
    </row>
    <row r="266" spans="3:6" x14ac:dyDescent="0.2">
      <c r="C266" s="280">
        <f t="shared" si="6"/>
        <v>44815.333333332732</v>
      </c>
      <c r="F266" s="208"/>
    </row>
    <row r="267" spans="3:6" x14ac:dyDescent="0.2">
      <c r="C267" s="280">
        <f t="shared" si="6"/>
        <v>44815.374999999396</v>
      </c>
      <c r="F267" s="208"/>
    </row>
    <row r="268" spans="3:6" x14ac:dyDescent="0.2">
      <c r="C268" s="280">
        <f t="shared" si="6"/>
        <v>44815.41666666606</v>
      </c>
      <c r="E268" s="208"/>
      <c r="F268" s="208"/>
    </row>
    <row r="269" spans="3:6" x14ac:dyDescent="0.2">
      <c r="C269" s="280">
        <f t="shared" si="6"/>
        <v>44815.458333332725</v>
      </c>
      <c r="E269" s="208"/>
      <c r="F269" s="208"/>
    </row>
    <row r="270" spans="3:6" x14ac:dyDescent="0.2">
      <c r="C270" s="280">
        <f t="shared" si="6"/>
        <v>44815.499999999389</v>
      </c>
      <c r="E270" s="208"/>
      <c r="F270" s="208"/>
    </row>
    <row r="271" spans="3:6" x14ac:dyDescent="0.2">
      <c r="C271" s="280">
        <f t="shared" si="6"/>
        <v>44815.541666666053</v>
      </c>
      <c r="E271" s="208"/>
      <c r="F271" s="208"/>
    </row>
    <row r="272" spans="3:6" x14ac:dyDescent="0.2">
      <c r="C272" s="280">
        <f t="shared" si="6"/>
        <v>44815.583333332717</v>
      </c>
      <c r="F272" s="208"/>
    </row>
    <row r="273" spans="3:6" x14ac:dyDescent="0.2">
      <c r="C273" s="280">
        <f t="shared" si="6"/>
        <v>44815.624999999382</v>
      </c>
      <c r="E273" s="208"/>
      <c r="F273" s="208"/>
    </row>
    <row r="274" spans="3:6" x14ac:dyDescent="0.2">
      <c r="C274" s="280">
        <f t="shared" si="6"/>
        <v>44815.666666666046</v>
      </c>
      <c r="E274" s="208"/>
      <c r="F274" s="208"/>
    </row>
    <row r="275" spans="3:6" x14ac:dyDescent="0.2">
      <c r="C275" s="280">
        <f t="shared" si="6"/>
        <v>44815.70833333271</v>
      </c>
      <c r="E275" s="208"/>
      <c r="F275" s="208"/>
    </row>
    <row r="276" spans="3:6" x14ac:dyDescent="0.2">
      <c r="C276" s="280">
        <f t="shared" ref="C276:C339" si="7">C275+1/24</f>
        <v>44815.749999999374</v>
      </c>
      <c r="E276" s="208"/>
      <c r="F276" s="208"/>
    </row>
    <row r="277" spans="3:6" x14ac:dyDescent="0.2">
      <c r="C277" s="280">
        <f t="shared" si="7"/>
        <v>44815.791666666039</v>
      </c>
      <c r="E277" s="208"/>
      <c r="F277" s="208"/>
    </row>
    <row r="278" spans="3:6" x14ac:dyDescent="0.2">
      <c r="C278" s="280">
        <f t="shared" si="7"/>
        <v>44815.833333332703</v>
      </c>
      <c r="E278" s="208"/>
      <c r="F278" s="208"/>
    </row>
    <row r="279" spans="3:6" x14ac:dyDescent="0.2">
      <c r="C279" s="280">
        <f t="shared" si="7"/>
        <v>44815.874999999367</v>
      </c>
      <c r="E279" s="208"/>
      <c r="F279" s="208"/>
    </row>
    <row r="280" spans="3:6" x14ac:dyDescent="0.2">
      <c r="C280" s="280">
        <f t="shared" si="7"/>
        <v>44815.916666666031</v>
      </c>
      <c r="E280" s="208"/>
      <c r="F280" s="208"/>
    </row>
    <row r="281" spans="3:6" x14ac:dyDescent="0.2">
      <c r="C281" s="280">
        <f t="shared" si="7"/>
        <v>44815.958333332695</v>
      </c>
      <c r="E281" s="208"/>
      <c r="F281" s="208"/>
    </row>
    <row r="282" spans="3:6" x14ac:dyDescent="0.2">
      <c r="C282" s="280">
        <f t="shared" si="7"/>
        <v>44815.99999999936</v>
      </c>
      <c r="E282" s="208"/>
      <c r="F282" s="208"/>
    </row>
    <row r="283" spans="3:6" x14ac:dyDescent="0.2">
      <c r="C283" s="280">
        <f t="shared" si="7"/>
        <v>44816.041666666024</v>
      </c>
      <c r="E283" s="208"/>
      <c r="F283" s="208"/>
    </row>
    <row r="284" spans="3:6" x14ac:dyDescent="0.2">
      <c r="C284" s="280">
        <f t="shared" si="7"/>
        <v>44816.083333332688</v>
      </c>
      <c r="E284" s="208"/>
      <c r="F284" s="208"/>
    </row>
    <row r="285" spans="3:6" x14ac:dyDescent="0.2">
      <c r="C285" s="280">
        <f t="shared" si="7"/>
        <v>44816.124999999352</v>
      </c>
      <c r="E285" s="208"/>
      <c r="F285" s="208"/>
    </row>
    <row r="286" spans="3:6" x14ac:dyDescent="0.2">
      <c r="C286" s="280">
        <f t="shared" si="7"/>
        <v>44816.166666666017</v>
      </c>
      <c r="E286" s="208"/>
      <c r="F286" s="208"/>
    </row>
    <row r="287" spans="3:6" x14ac:dyDescent="0.2">
      <c r="C287" s="280">
        <f t="shared" si="7"/>
        <v>44816.208333332681</v>
      </c>
      <c r="E287" s="208"/>
      <c r="F287" s="208"/>
    </row>
    <row r="288" spans="3:6" x14ac:dyDescent="0.2">
      <c r="C288" s="280">
        <f t="shared" si="7"/>
        <v>44816.249999999345</v>
      </c>
      <c r="E288" s="208"/>
      <c r="F288" s="208"/>
    </row>
    <row r="289" spans="3:6" x14ac:dyDescent="0.2">
      <c r="C289" s="280">
        <f t="shared" si="7"/>
        <v>44816.291666666009</v>
      </c>
      <c r="E289" s="208"/>
      <c r="F289" s="208"/>
    </row>
    <row r="290" spans="3:6" x14ac:dyDescent="0.2">
      <c r="C290" s="280">
        <f t="shared" si="7"/>
        <v>44816.333333332674</v>
      </c>
      <c r="E290" s="208"/>
      <c r="F290" s="208"/>
    </row>
    <row r="291" spans="3:6" x14ac:dyDescent="0.2">
      <c r="C291" s="280">
        <f t="shared" si="7"/>
        <v>44816.374999999338</v>
      </c>
      <c r="E291" s="208"/>
      <c r="F291" s="208"/>
    </row>
    <row r="292" spans="3:6" x14ac:dyDescent="0.2">
      <c r="C292" s="280">
        <f t="shared" si="7"/>
        <v>44816.416666666002</v>
      </c>
      <c r="E292" s="208"/>
      <c r="F292" s="208"/>
    </row>
    <row r="293" spans="3:6" x14ac:dyDescent="0.2">
      <c r="C293" s="280">
        <f t="shared" si="7"/>
        <v>44816.458333332666</v>
      </c>
      <c r="E293" s="208"/>
      <c r="F293" s="208"/>
    </row>
    <row r="294" spans="3:6" x14ac:dyDescent="0.2">
      <c r="C294" s="280">
        <f t="shared" si="7"/>
        <v>44816.499999999331</v>
      </c>
      <c r="E294" s="208"/>
      <c r="F294" s="208"/>
    </row>
    <row r="295" spans="3:6" x14ac:dyDescent="0.2">
      <c r="C295" s="280">
        <f t="shared" si="7"/>
        <v>44816.541666665995</v>
      </c>
      <c r="E295" s="208"/>
      <c r="F295" s="208"/>
    </row>
    <row r="296" spans="3:6" x14ac:dyDescent="0.2">
      <c r="C296" s="280">
        <f t="shared" si="7"/>
        <v>44816.583333332659</v>
      </c>
      <c r="E296" s="208"/>
      <c r="F296" s="208"/>
    </row>
    <row r="297" spans="3:6" x14ac:dyDescent="0.2">
      <c r="C297" s="280">
        <f t="shared" si="7"/>
        <v>44816.624999999323</v>
      </c>
      <c r="E297" s="208"/>
      <c r="F297" s="208"/>
    </row>
    <row r="298" spans="3:6" x14ac:dyDescent="0.2">
      <c r="C298" s="280">
        <f t="shared" si="7"/>
        <v>44816.666666665988</v>
      </c>
      <c r="E298" s="208"/>
      <c r="F298" s="208"/>
    </row>
    <row r="299" spans="3:6" x14ac:dyDescent="0.2">
      <c r="C299" s="280">
        <f t="shared" si="7"/>
        <v>44816.708333332652</v>
      </c>
      <c r="E299" s="208"/>
      <c r="F299" s="208"/>
    </row>
    <row r="300" spans="3:6" x14ac:dyDescent="0.2">
      <c r="C300" s="280">
        <f t="shared" si="7"/>
        <v>44816.749999999316</v>
      </c>
      <c r="E300" s="208"/>
      <c r="F300" s="208"/>
    </row>
    <row r="301" spans="3:6" x14ac:dyDescent="0.2">
      <c r="C301" s="280">
        <f t="shared" si="7"/>
        <v>44816.79166666598</v>
      </c>
      <c r="E301" s="208"/>
      <c r="F301" s="208"/>
    </row>
    <row r="302" spans="3:6" x14ac:dyDescent="0.2">
      <c r="C302" s="280">
        <f t="shared" si="7"/>
        <v>44816.833333332645</v>
      </c>
      <c r="E302" s="208"/>
      <c r="F302" s="208"/>
    </row>
    <row r="303" spans="3:6" x14ac:dyDescent="0.2">
      <c r="C303" s="280">
        <f t="shared" si="7"/>
        <v>44816.874999999309</v>
      </c>
      <c r="E303" s="208"/>
      <c r="F303" s="208"/>
    </row>
    <row r="304" spans="3:6" x14ac:dyDescent="0.2">
      <c r="C304" s="280">
        <f t="shared" si="7"/>
        <v>44816.916666665973</v>
      </c>
      <c r="E304" s="208"/>
      <c r="F304" s="208"/>
    </row>
    <row r="305" spans="3:6" x14ac:dyDescent="0.2">
      <c r="C305" s="280">
        <f t="shared" si="7"/>
        <v>44816.958333332637</v>
      </c>
      <c r="E305" s="208"/>
      <c r="F305" s="208"/>
    </row>
    <row r="306" spans="3:6" x14ac:dyDescent="0.2">
      <c r="C306" s="280">
        <f t="shared" si="7"/>
        <v>44816.999999999302</v>
      </c>
      <c r="E306" s="208"/>
      <c r="F306" s="208"/>
    </row>
    <row r="307" spans="3:6" x14ac:dyDescent="0.2">
      <c r="C307" s="280">
        <f t="shared" si="7"/>
        <v>44817.041666665966</v>
      </c>
      <c r="E307" s="208"/>
      <c r="F307" s="208"/>
    </row>
    <row r="308" spans="3:6" x14ac:dyDescent="0.2">
      <c r="C308" s="280">
        <f t="shared" si="7"/>
        <v>44817.08333333263</v>
      </c>
      <c r="E308" s="208"/>
      <c r="F308" s="208"/>
    </row>
    <row r="309" spans="3:6" x14ac:dyDescent="0.2">
      <c r="C309" s="280">
        <f t="shared" si="7"/>
        <v>44817.124999999294</v>
      </c>
      <c r="E309" s="208"/>
      <c r="F309" s="208"/>
    </row>
    <row r="310" spans="3:6" x14ac:dyDescent="0.2">
      <c r="C310" s="280">
        <f t="shared" si="7"/>
        <v>44817.166666665958</v>
      </c>
      <c r="E310" s="208"/>
      <c r="F310" s="208"/>
    </row>
    <row r="311" spans="3:6" x14ac:dyDescent="0.2">
      <c r="C311" s="280">
        <f t="shared" si="7"/>
        <v>44817.208333332623</v>
      </c>
      <c r="E311" s="208"/>
      <c r="F311" s="208"/>
    </row>
    <row r="312" spans="3:6" x14ac:dyDescent="0.2">
      <c r="C312" s="280">
        <f t="shared" si="7"/>
        <v>44817.249999999287</v>
      </c>
      <c r="E312" s="208"/>
      <c r="F312" s="208"/>
    </row>
    <row r="313" spans="3:6" x14ac:dyDescent="0.2">
      <c r="C313" s="280">
        <f t="shared" si="7"/>
        <v>44817.291666665951</v>
      </c>
      <c r="E313" s="208"/>
      <c r="F313" s="208"/>
    </row>
    <row r="314" spans="3:6" x14ac:dyDescent="0.2">
      <c r="C314" s="280">
        <f t="shared" si="7"/>
        <v>44817.333333332615</v>
      </c>
      <c r="E314" s="208"/>
      <c r="F314" s="208"/>
    </row>
    <row r="315" spans="3:6" x14ac:dyDescent="0.2">
      <c r="C315" s="280">
        <f t="shared" si="7"/>
        <v>44817.37499999928</v>
      </c>
      <c r="E315" s="208"/>
      <c r="F315" s="208"/>
    </row>
    <row r="316" spans="3:6" x14ac:dyDescent="0.2">
      <c r="C316" s="280">
        <f t="shared" si="7"/>
        <v>44817.416666665944</v>
      </c>
      <c r="E316" s="208"/>
      <c r="F316" s="208"/>
    </row>
    <row r="317" spans="3:6" x14ac:dyDescent="0.2">
      <c r="C317" s="280">
        <f t="shared" si="7"/>
        <v>44817.458333332608</v>
      </c>
      <c r="E317" s="208"/>
      <c r="F317" s="208"/>
    </row>
    <row r="318" spans="3:6" x14ac:dyDescent="0.2">
      <c r="C318" s="280">
        <f t="shared" si="7"/>
        <v>44817.499999999272</v>
      </c>
      <c r="E318" s="208"/>
      <c r="F318" s="208"/>
    </row>
    <row r="319" spans="3:6" x14ac:dyDescent="0.2">
      <c r="C319" s="280">
        <f t="shared" si="7"/>
        <v>44817.541666665937</v>
      </c>
      <c r="E319" s="208"/>
      <c r="F319" s="208"/>
    </row>
    <row r="320" spans="3:6" x14ac:dyDescent="0.2">
      <c r="C320" s="280">
        <f t="shared" si="7"/>
        <v>44817.583333332601</v>
      </c>
      <c r="E320" s="208"/>
      <c r="F320" s="208"/>
    </row>
    <row r="321" spans="3:6" x14ac:dyDescent="0.2">
      <c r="C321" s="280">
        <f t="shared" si="7"/>
        <v>44817.624999999265</v>
      </c>
      <c r="E321" s="208"/>
      <c r="F321" s="208"/>
    </row>
    <row r="322" spans="3:6" x14ac:dyDescent="0.2">
      <c r="C322" s="280">
        <f t="shared" si="7"/>
        <v>44817.666666665929</v>
      </c>
      <c r="E322" s="208"/>
      <c r="F322" s="208"/>
    </row>
    <row r="323" spans="3:6" x14ac:dyDescent="0.2">
      <c r="C323" s="280">
        <f t="shared" si="7"/>
        <v>44817.708333332594</v>
      </c>
      <c r="E323" s="208"/>
      <c r="F323" s="208"/>
    </row>
    <row r="324" spans="3:6" x14ac:dyDescent="0.2">
      <c r="C324" s="280">
        <f t="shared" si="7"/>
        <v>44817.749999999258</v>
      </c>
      <c r="E324" s="208"/>
      <c r="F324" s="208"/>
    </row>
    <row r="325" spans="3:6" x14ac:dyDescent="0.2">
      <c r="C325" s="280">
        <f t="shared" si="7"/>
        <v>44817.791666665922</v>
      </c>
      <c r="E325" s="208"/>
      <c r="F325" s="208"/>
    </row>
    <row r="326" spans="3:6" x14ac:dyDescent="0.2">
      <c r="C326" s="280">
        <f t="shared" si="7"/>
        <v>44817.833333332586</v>
      </c>
      <c r="E326" s="208"/>
      <c r="F326" s="208"/>
    </row>
    <row r="327" spans="3:6" x14ac:dyDescent="0.2">
      <c r="C327" s="280">
        <f t="shared" si="7"/>
        <v>44817.874999999251</v>
      </c>
      <c r="E327" s="208"/>
      <c r="F327" s="208"/>
    </row>
    <row r="328" spans="3:6" x14ac:dyDescent="0.2">
      <c r="C328" s="280">
        <f t="shared" si="7"/>
        <v>44817.916666665915</v>
      </c>
      <c r="E328" s="208"/>
      <c r="F328" s="208"/>
    </row>
    <row r="329" spans="3:6" x14ac:dyDescent="0.2">
      <c r="C329" s="280">
        <f t="shared" si="7"/>
        <v>44817.958333332579</v>
      </c>
      <c r="E329" s="208"/>
      <c r="F329" s="208"/>
    </row>
    <row r="330" spans="3:6" x14ac:dyDescent="0.2">
      <c r="C330" s="280">
        <f t="shared" si="7"/>
        <v>44817.999999999243</v>
      </c>
      <c r="E330" s="208"/>
      <c r="F330" s="208"/>
    </row>
    <row r="331" spans="3:6" x14ac:dyDescent="0.2">
      <c r="C331" s="280">
        <f t="shared" si="7"/>
        <v>44818.041666665908</v>
      </c>
      <c r="E331" s="208"/>
      <c r="F331" s="208"/>
    </row>
    <row r="332" spans="3:6" x14ac:dyDescent="0.2">
      <c r="C332" s="280">
        <f t="shared" si="7"/>
        <v>44818.083333332572</v>
      </c>
      <c r="E332" s="208"/>
      <c r="F332" s="208"/>
    </row>
    <row r="333" spans="3:6" x14ac:dyDescent="0.2">
      <c r="C333" s="280">
        <f t="shared" si="7"/>
        <v>44818.124999999236</v>
      </c>
      <c r="E333" s="208"/>
      <c r="F333" s="208"/>
    </row>
    <row r="334" spans="3:6" x14ac:dyDescent="0.2">
      <c r="C334" s="280">
        <f t="shared" si="7"/>
        <v>44818.1666666659</v>
      </c>
      <c r="E334" s="208"/>
      <c r="F334" s="208"/>
    </row>
    <row r="335" spans="3:6" x14ac:dyDescent="0.2">
      <c r="C335" s="280">
        <f t="shared" si="7"/>
        <v>44818.208333332565</v>
      </c>
      <c r="E335" s="208"/>
      <c r="F335" s="208"/>
    </row>
    <row r="336" spans="3:6" x14ac:dyDescent="0.2">
      <c r="C336" s="280">
        <f t="shared" si="7"/>
        <v>44818.249999999229</v>
      </c>
      <c r="E336" s="208"/>
      <c r="F336" s="208"/>
    </row>
    <row r="337" spans="3:7" x14ac:dyDescent="0.2">
      <c r="C337" s="280">
        <f t="shared" si="7"/>
        <v>44818.291666665893</v>
      </c>
      <c r="E337" s="208"/>
      <c r="F337" s="208"/>
    </row>
    <row r="338" spans="3:7" x14ac:dyDescent="0.2">
      <c r="C338" s="280">
        <f t="shared" si="7"/>
        <v>44818.333333332557</v>
      </c>
      <c r="E338" s="208"/>
      <c r="F338" s="208"/>
    </row>
    <row r="339" spans="3:7" x14ac:dyDescent="0.2">
      <c r="C339" s="280">
        <f t="shared" si="7"/>
        <v>44818.374999999221</v>
      </c>
      <c r="E339" s="208"/>
      <c r="F339" s="208"/>
    </row>
    <row r="340" spans="3:7" x14ac:dyDescent="0.2">
      <c r="C340" s="280">
        <f t="shared" ref="C340:C403" si="8">C339+1/24</f>
        <v>44818.416666665886</v>
      </c>
      <c r="E340" s="208"/>
      <c r="F340" s="208"/>
    </row>
    <row r="341" spans="3:7" x14ac:dyDescent="0.2">
      <c r="C341" s="280">
        <f t="shared" si="8"/>
        <v>44818.45833333255</v>
      </c>
      <c r="E341" s="208"/>
      <c r="F341" s="208"/>
    </row>
    <row r="342" spans="3:7" x14ac:dyDescent="0.2">
      <c r="C342" s="280">
        <f t="shared" si="8"/>
        <v>44818.499999999214</v>
      </c>
      <c r="E342" s="208"/>
      <c r="F342" s="208"/>
    </row>
    <row r="343" spans="3:7" x14ac:dyDescent="0.2">
      <c r="C343" s="280">
        <f t="shared" si="8"/>
        <v>44818.541666665878</v>
      </c>
      <c r="E343" s="208"/>
      <c r="F343" s="208"/>
    </row>
    <row r="344" spans="3:7" x14ac:dyDescent="0.2">
      <c r="C344" s="280">
        <f t="shared" si="8"/>
        <v>44818.583333332543</v>
      </c>
      <c r="E344" s="208"/>
      <c r="F344" s="208"/>
    </row>
    <row r="345" spans="3:7" x14ac:dyDescent="0.2">
      <c r="C345" s="280">
        <f t="shared" si="8"/>
        <v>44818.624999999207</v>
      </c>
      <c r="E345" s="208"/>
      <c r="F345" s="208"/>
    </row>
    <row r="346" spans="3:7" x14ac:dyDescent="0.2">
      <c r="C346" s="280">
        <f t="shared" si="8"/>
        <v>44818.666666665871</v>
      </c>
      <c r="E346" s="208"/>
      <c r="F346" s="208"/>
    </row>
    <row r="347" spans="3:7" x14ac:dyDescent="0.2">
      <c r="C347" s="280">
        <f t="shared" si="8"/>
        <v>44818.708333332535</v>
      </c>
      <c r="E347" s="208"/>
      <c r="F347" s="208"/>
    </row>
    <row r="348" spans="3:7" x14ac:dyDescent="0.2">
      <c r="C348" s="280">
        <f t="shared" si="8"/>
        <v>44818.7499999992</v>
      </c>
      <c r="E348" s="208"/>
      <c r="F348" s="208"/>
    </row>
    <row r="349" spans="3:7" x14ac:dyDescent="0.2">
      <c r="C349" s="280">
        <f t="shared" si="8"/>
        <v>44818.791666665864</v>
      </c>
      <c r="E349" s="208"/>
      <c r="F349" s="208"/>
    </row>
    <row r="350" spans="3:7" x14ac:dyDescent="0.2">
      <c r="C350" s="280">
        <f t="shared" si="8"/>
        <v>44818.833333332528</v>
      </c>
      <c r="E350" s="208"/>
      <c r="F350" s="208"/>
      <c r="G350" s="282"/>
    </row>
    <row r="351" spans="3:7" x14ac:dyDescent="0.2">
      <c r="C351" s="280">
        <f t="shared" si="8"/>
        <v>44818.874999999192</v>
      </c>
      <c r="E351" s="208"/>
      <c r="F351" s="208"/>
    </row>
    <row r="352" spans="3:7" x14ac:dyDescent="0.2">
      <c r="C352" s="280">
        <f t="shared" si="8"/>
        <v>44818.916666665857</v>
      </c>
      <c r="E352" s="208"/>
      <c r="F352" s="208"/>
    </row>
    <row r="353" spans="3:6" x14ac:dyDescent="0.2">
      <c r="C353" s="280">
        <f t="shared" si="8"/>
        <v>44818.958333332521</v>
      </c>
      <c r="E353" s="208"/>
      <c r="F353" s="208"/>
    </row>
    <row r="354" spans="3:6" x14ac:dyDescent="0.2">
      <c r="C354" s="280">
        <f t="shared" si="8"/>
        <v>44818.999999999185</v>
      </c>
      <c r="E354" s="208"/>
      <c r="F354" s="208"/>
    </row>
    <row r="355" spans="3:6" x14ac:dyDescent="0.2">
      <c r="C355" s="280">
        <f t="shared" si="8"/>
        <v>44819.041666665849</v>
      </c>
      <c r="E355" s="208"/>
      <c r="F355" s="208"/>
    </row>
    <row r="356" spans="3:6" x14ac:dyDescent="0.2">
      <c r="C356" s="280">
        <f t="shared" si="8"/>
        <v>44819.083333332514</v>
      </c>
      <c r="E356" s="208"/>
      <c r="F356" s="208"/>
    </row>
    <row r="357" spans="3:6" x14ac:dyDescent="0.2">
      <c r="C357" s="280">
        <f t="shared" si="8"/>
        <v>44819.124999999178</v>
      </c>
      <c r="E357" s="208"/>
      <c r="F357" s="208"/>
    </row>
    <row r="358" spans="3:6" x14ac:dyDescent="0.2">
      <c r="C358" s="280">
        <f t="shared" si="8"/>
        <v>44819.166666665842</v>
      </c>
      <c r="E358" s="208"/>
      <c r="F358" s="208"/>
    </row>
    <row r="359" spans="3:6" x14ac:dyDescent="0.2">
      <c r="C359" s="280">
        <f t="shared" si="8"/>
        <v>44819.208333332506</v>
      </c>
      <c r="E359" s="208"/>
      <c r="F359" s="208"/>
    </row>
    <row r="360" spans="3:6" x14ac:dyDescent="0.2">
      <c r="C360" s="280">
        <f t="shared" si="8"/>
        <v>44819.249999999171</v>
      </c>
      <c r="E360" s="208"/>
      <c r="F360" s="208"/>
    </row>
    <row r="361" spans="3:6" x14ac:dyDescent="0.2">
      <c r="C361" s="280">
        <f t="shared" si="8"/>
        <v>44819.291666665835</v>
      </c>
      <c r="E361" s="208"/>
      <c r="F361" s="208"/>
    </row>
    <row r="362" spans="3:6" x14ac:dyDescent="0.2">
      <c r="C362" s="280">
        <f t="shared" si="8"/>
        <v>44819.333333332499</v>
      </c>
      <c r="E362" s="208"/>
      <c r="F362" s="208"/>
    </row>
    <row r="363" spans="3:6" x14ac:dyDescent="0.2">
      <c r="C363" s="280">
        <f t="shared" si="8"/>
        <v>44819.374999999163</v>
      </c>
      <c r="E363" s="208"/>
      <c r="F363" s="208"/>
    </row>
    <row r="364" spans="3:6" x14ac:dyDescent="0.2">
      <c r="C364" s="280">
        <f t="shared" si="8"/>
        <v>44819.416666665828</v>
      </c>
      <c r="E364" s="208"/>
      <c r="F364" s="208"/>
    </row>
    <row r="365" spans="3:6" x14ac:dyDescent="0.2">
      <c r="C365" s="280">
        <f t="shared" si="8"/>
        <v>44819.458333332492</v>
      </c>
      <c r="E365" s="208"/>
      <c r="F365" s="208"/>
    </row>
    <row r="366" spans="3:6" x14ac:dyDescent="0.2">
      <c r="C366" s="280">
        <f t="shared" si="8"/>
        <v>44819.499999999156</v>
      </c>
      <c r="E366" s="208"/>
      <c r="F366" s="208"/>
    </row>
    <row r="367" spans="3:6" x14ac:dyDescent="0.2">
      <c r="C367" s="280">
        <f t="shared" si="8"/>
        <v>44819.54166666582</v>
      </c>
      <c r="E367" s="208"/>
      <c r="F367" s="208"/>
    </row>
    <row r="368" spans="3:6" x14ac:dyDescent="0.2">
      <c r="C368" s="280">
        <f t="shared" si="8"/>
        <v>44819.583333332484</v>
      </c>
      <c r="E368" s="208"/>
      <c r="F368" s="208"/>
    </row>
    <row r="369" spans="3:6" x14ac:dyDescent="0.2">
      <c r="C369" s="280">
        <f t="shared" si="8"/>
        <v>44819.624999999149</v>
      </c>
      <c r="E369" s="208"/>
      <c r="F369" s="208"/>
    </row>
    <row r="370" spans="3:6" x14ac:dyDescent="0.2">
      <c r="C370" s="280">
        <f t="shared" si="8"/>
        <v>44819.666666665813</v>
      </c>
      <c r="E370" s="208"/>
      <c r="F370" s="208"/>
    </row>
    <row r="371" spans="3:6" x14ac:dyDescent="0.2">
      <c r="C371" s="280">
        <f t="shared" si="8"/>
        <v>44819.708333332477</v>
      </c>
      <c r="E371" s="208"/>
      <c r="F371" s="208"/>
    </row>
    <row r="372" spans="3:6" x14ac:dyDescent="0.2">
      <c r="C372" s="280">
        <f t="shared" si="8"/>
        <v>44819.749999999141</v>
      </c>
      <c r="E372" s="208"/>
      <c r="F372" s="208"/>
    </row>
    <row r="373" spans="3:6" x14ac:dyDescent="0.2">
      <c r="C373" s="280">
        <f t="shared" si="8"/>
        <v>44819.791666665806</v>
      </c>
      <c r="E373" s="208"/>
      <c r="F373" s="208"/>
    </row>
    <row r="374" spans="3:6" x14ac:dyDescent="0.2">
      <c r="C374" s="280">
        <f t="shared" si="8"/>
        <v>44819.83333333247</v>
      </c>
      <c r="E374" s="208"/>
      <c r="F374" s="208"/>
    </row>
    <row r="375" spans="3:6" x14ac:dyDescent="0.2">
      <c r="C375" s="280">
        <f t="shared" si="8"/>
        <v>44819.874999999134</v>
      </c>
      <c r="E375" s="208"/>
      <c r="F375" s="208"/>
    </row>
    <row r="376" spans="3:6" x14ac:dyDescent="0.2">
      <c r="C376" s="280">
        <f t="shared" si="8"/>
        <v>44819.916666665798</v>
      </c>
      <c r="E376" s="208"/>
      <c r="F376" s="208"/>
    </row>
    <row r="377" spans="3:6" x14ac:dyDescent="0.2">
      <c r="C377" s="280">
        <f t="shared" si="8"/>
        <v>44819.958333332463</v>
      </c>
      <c r="E377" s="208"/>
      <c r="F377" s="208"/>
    </row>
    <row r="378" spans="3:6" x14ac:dyDescent="0.2">
      <c r="C378" s="280">
        <f t="shared" si="8"/>
        <v>44819.999999999127</v>
      </c>
      <c r="E378" s="208"/>
      <c r="F378" s="208"/>
    </row>
    <row r="379" spans="3:6" x14ac:dyDescent="0.2">
      <c r="C379" s="280">
        <f t="shared" si="8"/>
        <v>44820.041666665791</v>
      </c>
      <c r="E379" s="208"/>
      <c r="F379" s="208"/>
    </row>
    <row r="380" spans="3:6" x14ac:dyDescent="0.2">
      <c r="C380" s="280">
        <f t="shared" si="8"/>
        <v>44820.083333332455</v>
      </c>
      <c r="E380" s="208"/>
      <c r="F380" s="208"/>
    </row>
    <row r="381" spans="3:6" x14ac:dyDescent="0.2">
      <c r="C381" s="280">
        <f t="shared" si="8"/>
        <v>44820.12499999912</v>
      </c>
      <c r="E381" s="208"/>
      <c r="F381" s="208"/>
    </row>
    <row r="382" spans="3:6" x14ac:dyDescent="0.2">
      <c r="C382" s="280">
        <f t="shared" si="8"/>
        <v>44820.166666665784</v>
      </c>
      <c r="E382" s="208"/>
      <c r="F382" s="208"/>
    </row>
    <row r="383" spans="3:6" x14ac:dyDescent="0.2">
      <c r="C383" s="280">
        <f t="shared" si="8"/>
        <v>44820.208333332448</v>
      </c>
      <c r="E383" s="208"/>
      <c r="F383" s="208"/>
    </row>
    <row r="384" spans="3:6" x14ac:dyDescent="0.2">
      <c r="C384" s="280">
        <f t="shared" si="8"/>
        <v>44820.249999999112</v>
      </c>
      <c r="E384" s="208"/>
      <c r="F384" s="208"/>
    </row>
    <row r="385" spans="3:6" x14ac:dyDescent="0.2">
      <c r="C385" s="280">
        <f t="shared" si="8"/>
        <v>44820.291666665777</v>
      </c>
      <c r="E385" s="208"/>
      <c r="F385" s="208"/>
    </row>
    <row r="386" spans="3:6" x14ac:dyDescent="0.2">
      <c r="C386" s="280">
        <f t="shared" si="8"/>
        <v>44820.333333332441</v>
      </c>
      <c r="E386" s="208"/>
      <c r="F386" s="208"/>
    </row>
    <row r="387" spans="3:6" x14ac:dyDescent="0.2">
      <c r="C387" s="280">
        <f t="shared" si="8"/>
        <v>44820.374999999105</v>
      </c>
      <c r="E387" s="208"/>
      <c r="F387" s="208"/>
    </row>
    <row r="388" spans="3:6" x14ac:dyDescent="0.2">
      <c r="C388" s="280">
        <f t="shared" si="8"/>
        <v>44820.416666665769</v>
      </c>
      <c r="E388" s="208"/>
      <c r="F388" s="208"/>
    </row>
    <row r="389" spans="3:6" x14ac:dyDescent="0.2">
      <c r="C389" s="280">
        <f t="shared" si="8"/>
        <v>44820.458333332434</v>
      </c>
      <c r="E389" s="208"/>
      <c r="F389" s="208"/>
    </row>
    <row r="390" spans="3:6" x14ac:dyDescent="0.2">
      <c r="C390" s="280">
        <f t="shared" si="8"/>
        <v>44820.499999999098</v>
      </c>
      <c r="E390" s="208"/>
      <c r="F390" s="208"/>
    </row>
    <row r="391" spans="3:6" x14ac:dyDescent="0.2">
      <c r="C391" s="280">
        <f t="shared" si="8"/>
        <v>44820.541666665762</v>
      </c>
      <c r="E391" s="208"/>
      <c r="F391" s="208"/>
    </row>
    <row r="392" spans="3:6" x14ac:dyDescent="0.2">
      <c r="C392" s="280">
        <f t="shared" si="8"/>
        <v>44820.583333332426</v>
      </c>
      <c r="E392" s="208"/>
      <c r="F392" s="208"/>
    </row>
    <row r="393" spans="3:6" x14ac:dyDescent="0.2">
      <c r="C393" s="280">
        <f t="shared" si="8"/>
        <v>44820.624999999091</v>
      </c>
      <c r="E393" s="208"/>
      <c r="F393" s="208"/>
    </row>
    <row r="394" spans="3:6" x14ac:dyDescent="0.2">
      <c r="C394" s="280">
        <f t="shared" si="8"/>
        <v>44820.666666665755</v>
      </c>
      <c r="E394" s="208"/>
      <c r="F394" s="208"/>
    </row>
    <row r="395" spans="3:6" x14ac:dyDescent="0.2">
      <c r="C395" s="280">
        <f t="shared" si="8"/>
        <v>44820.708333332419</v>
      </c>
      <c r="E395" s="208"/>
      <c r="F395" s="208"/>
    </row>
    <row r="396" spans="3:6" x14ac:dyDescent="0.2">
      <c r="C396" s="280">
        <f t="shared" si="8"/>
        <v>44820.749999999083</v>
      </c>
      <c r="E396" s="208"/>
      <c r="F396" s="208"/>
    </row>
    <row r="397" spans="3:6" x14ac:dyDescent="0.2">
      <c r="C397" s="280">
        <f t="shared" si="8"/>
        <v>44820.791666665747</v>
      </c>
      <c r="E397" s="208"/>
      <c r="F397" s="208"/>
    </row>
    <row r="398" spans="3:6" x14ac:dyDescent="0.2">
      <c r="C398" s="280">
        <f t="shared" si="8"/>
        <v>44820.833333332412</v>
      </c>
      <c r="E398" s="208"/>
      <c r="F398" s="208"/>
    </row>
    <row r="399" spans="3:6" x14ac:dyDescent="0.2">
      <c r="C399" s="280">
        <f t="shared" si="8"/>
        <v>44820.874999999076</v>
      </c>
      <c r="E399" s="208"/>
      <c r="F399" s="208"/>
    </row>
    <row r="400" spans="3:6" x14ac:dyDescent="0.2">
      <c r="C400" s="280">
        <f t="shared" si="8"/>
        <v>44820.91666666574</v>
      </c>
      <c r="E400" s="208"/>
      <c r="F400" s="208"/>
    </row>
    <row r="401" spans="3:6" x14ac:dyDescent="0.2">
      <c r="C401" s="280">
        <f t="shared" si="8"/>
        <v>44820.958333332404</v>
      </c>
      <c r="E401" s="208"/>
      <c r="F401" s="208"/>
    </row>
    <row r="402" spans="3:6" x14ac:dyDescent="0.2">
      <c r="C402" s="280">
        <f t="shared" si="8"/>
        <v>44820.999999999069</v>
      </c>
      <c r="E402" s="208"/>
      <c r="F402" s="208"/>
    </row>
    <row r="403" spans="3:6" x14ac:dyDescent="0.2">
      <c r="C403" s="280">
        <f t="shared" si="8"/>
        <v>44821.041666665733</v>
      </c>
      <c r="E403" s="208"/>
      <c r="F403" s="208"/>
    </row>
    <row r="404" spans="3:6" x14ac:dyDescent="0.2">
      <c r="C404" s="280">
        <f t="shared" ref="C404:C467" si="9">C403+1/24</f>
        <v>44821.083333332397</v>
      </c>
      <c r="E404" s="208"/>
      <c r="F404" s="208"/>
    </row>
    <row r="405" spans="3:6" x14ac:dyDescent="0.2">
      <c r="C405" s="280">
        <f t="shared" si="9"/>
        <v>44821.124999999061</v>
      </c>
      <c r="E405" s="208"/>
      <c r="F405" s="208"/>
    </row>
    <row r="406" spans="3:6" x14ac:dyDescent="0.2">
      <c r="C406" s="280">
        <f t="shared" si="9"/>
        <v>44821.166666665726</v>
      </c>
      <c r="E406" s="208"/>
      <c r="F406" s="208"/>
    </row>
    <row r="407" spans="3:6" x14ac:dyDescent="0.2">
      <c r="C407" s="280">
        <f t="shared" si="9"/>
        <v>44821.20833333239</v>
      </c>
      <c r="E407" s="208"/>
      <c r="F407" s="208"/>
    </row>
    <row r="408" spans="3:6" x14ac:dyDescent="0.2">
      <c r="C408" s="280">
        <f t="shared" si="9"/>
        <v>44821.249999999054</v>
      </c>
      <c r="E408" s="208"/>
      <c r="F408" s="208"/>
    </row>
    <row r="409" spans="3:6" x14ac:dyDescent="0.2">
      <c r="C409" s="280">
        <f t="shared" si="9"/>
        <v>44821.291666665718</v>
      </c>
      <c r="E409" s="208"/>
      <c r="F409" s="208"/>
    </row>
    <row r="410" spans="3:6" x14ac:dyDescent="0.2">
      <c r="C410" s="280">
        <f t="shared" si="9"/>
        <v>44821.333333332383</v>
      </c>
      <c r="E410" s="208"/>
      <c r="F410" s="208"/>
    </row>
    <row r="411" spans="3:6" x14ac:dyDescent="0.2">
      <c r="C411" s="280">
        <f t="shared" si="9"/>
        <v>44821.374999999047</v>
      </c>
      <c r="E411" s="208"/>
      <c r="F411" s="208"/>
    </row>
    <row r="412" spans="3:6" x14ac:dyDescent="0.2">
      <c r="C412" s="280">
        <f t="shared" si="9"/>
        <v>44821.416666665711</v>
      </c>
      <c r="E412" s="208"/>
      <c r="F412" s="208"/>
    </row>
    <row r="413" spans="3:6" x14ac:dyDescent="0.2">
      <c r="C413" s="280">
        <f t="shared" si="9"/>
        <v>44821.458333332375</v>
      </c>
      <c r="E413" s="208"/>
      <c r="F413" s="208"/>
    </row>
    <row r="414" spans="3:6" x14ac:dyDescent="0.2">
      <c r="C414" s="280">
        <f t="shared" si="9"/>
        <v>44821.49999999904</v>
      </c>
      <c r="E414" s="208"/>
      <c r="F414" s="208"/>
    </row>
    <row r="415" spans="3:6" x14ac:dyDescent="0.2">
      <c r="C415" s="280">
        <f t="shared" si="9"/>
        <v>44821.541666665704</v>
      </c>
      <c r="E415" s="208"/>
      <c r="F415" s="208"/>
    </row>
    <row r="416" spans="3:6" x14ac:dyDescent="0.2">
      <c r="C416" s="280">
        <f t="shared" si="9"/>
        <v>44821.583333332368</v>
      </c>
      <c r="E416" s="208"/>
      <c r="F416" s="208"/>
    </row>
    <row r="417" spans="3:6" x14ac:dyDescent="0.2">
      <c r="C417" s="280">
        <f t="shared" si="9"/>
        <v>44821.624999999032</v>
      </c>
      <c r="D417" s="208"/>
      <c r="E417" s="208"/>
      <c r="F417" s="208"/>
    </row>
    <row r="418" spans="3:6" x14ac:dyDescent="0.2">
      <c r="C418" s="280">
        <f t="shared" si="9"/>
        <v>44821.666666665697</v>
      </c>
      <c r="D418" s="208"/>
      <c r="E418" s="208"/>
      <c r="F418" s="208"/>
    </row>
    <row r="419" spans="3:6" x14ac:dyDescent="0.2">
      <c r="C419" s="280">
        <f t="shared" si="9"/>
        <v>44821.708333332361</v>
      </c>
      <c r="D419" s="208"/>
      <c r="E419" s="208"/>
      <c r="F419" s="208"/>
    </row>
    <row r="420" spans="3:6" x14ac:dyDescent="0.2">
      <c r="C420" s="280">
        <f t="shared" si="9"/>
        <v>44821.749999999025</v>
      </c>
      <c r="D420" s="208"/>
      <c r="E420" s="208"/>
      <c r="F420" s="208"/>
    </row>
    <row r="421" spans="3:6" x14ac:dyDescent="0.2">
      <c r="C421" s="280">
        <f t="shared" si="9"/>
        <v>44821.791666665689</v>
      </c>
      <c r="D421" s="208"/>
      <c r="E421" s="208"/>
      <c r="F421" s="208"/>
    </row>
    <row r="422" spans="3:6" x14ac:dyDescent="0.2">
      <c r="C422" s="280">
        <f t="shared" si="9"/>
        <v>44821.833333332354</v>
      </c>
      <c r="D422" s="208"/>
      <c r="E422" s="208"/>
      <c r="F422" s="208"/>
    </row>
    <row r="423" spans="3:6" x14ac:dyDescent="0.2">
      <c r="C423" s="280">
        <f t="shared" si="9"/>
        <v>44821.874999999018</v>
      </c>
      <c r="D423" s="208"/>
      <c r="E423" s="208"/>
      <c r="F423" s="208"/>
    </row>
    <row r="424" spans="3:6" x14ac:dyDescent="0.2">
      <c r="C424" s="280">
        <f t="shared" si="9"/>
        <v>44821.916666665682</v>
      </c>
      <c r="D424" s="208"/>
      <c r="E424" s="208"/>
      <c r="F424" s="208"/>
    </row>
    <row r="425" spans="3:6" x14ac:dyDescent="0.2">
      <c r="C425" s="280">
        <f t="shared" si="9"/>
        <v>44821.958333332346</v>
      </c>
      <c r="D425" s="208"/>
      <c r="E425" s="208"/>
      <c r="F425" s="208"/>
    </row>
    <row r="426" spans="3:6" x14ac:dyDescent="0.2">
      <c r="C426" s="280">
        <f t="shared" si="9"/>
        <v>44821.99999999901</v>
      </c>
      <c r="D426" s="208"/>
      <c r="E426" s="208"/>
      <c r="F426" s="208"/>
    </row>
    <row r="427" spans="3:6" x14ac:dyDescent="0.2">
      <c r="C427" s="280">
        <f t="shared" si="9"/>
        <v>44822.041666665675</v>
      </c>
      <c r="D427" s="208"/>
      <c r="E427" s="208"/>
      <c r="F427" s="208"/>
    </row>
    <row r="428" spans="3:6" x14ac:dyDescent="0.2">
      <c r="C428" s="280">
        <f t="shared" si="9"/>
        <v>44822.083333332339</v>
      </c>
      <c r="D428" s="208"/>
      <c r="E428" s="208"/>
      <c r="F428" s="208"/>
    </row>
    <row r="429" spans="3:6" x14ac:dyDescent="0.2">
      <c r="C429" s="280">
        <f t="shared" si="9"/>
        <v>44822.124999999003</v>
      </c>
      <c r="D429" s="208"/>
      <c r="E429" s="208"/>
      <c r="F429" s="208"/>
    </row>
    <row r="430" spans="3:6" x14ac:dyDescent="0.2">
      <c r="C430" s="280">
        <f t="shared" si="9"/>
        <v>44822.166666665667</v>
      </c>
      <c r="D430" s="208"/>
      <c r="E430" s="208"/>
      <c r="F430" s="208"/>
    </row>
    <row r="431" spans="3:6" x14ac:dyDescent="0.2">
      <c r="C431" s="280">
        <f t="shared" si="9"/>
        <v>44822.208333332332</v>
      </c>
      <c r="D431" s="208"/>
      <c r="E431" s="208"/>
      <c r="F431" s="208"/>
    </row>
    <row r="432" spans="3:6" x14ac:dyDescent="0.2">
      <c r="C432" s="280">
        <f t="shared" si="9"/>
        <v>44822.249999998996</v>
      </c>
      <c r="E432" s="208"/>
      <c r="F432" s="208"/>
    </row>
    <row r="433" spans="3:6" x14ac:dyDescent="0.2">
      <c r="C433" s="280">
        <f t="shared" si="9"/>
        <v>44822.29166666566</v>
      </c>
      <c r="E433" s="208"/>
      <c r="F433" s="208"/>
    </row>
    <row r="434" spans="3:6" x14ac:dyDescent="0.2">
      <c r="C434" s="280">
        <f t="shared" si="9"/>
        <v>44822.333333332324</v>
      </c>
      <c r="E434" s="208"/>
      <c r="F434" s="208"/>
    </row>
    <row r="435" spans="3:6" x14ac:dyDescent="0.2">
      <c r="C435" s="280">
        <f t="shared" si="9"/>
        <v>44822.374999998989</v>
      </c>
      <c r="E435" s="208"/>
      <c r="F435" s="208"/>
    </row>
    <row r="436" spans="3:6" x14ac:dyDescent="0.2">
      <c r="C436" s="280">
        <f t="shared" si="9"/>
        <v>44822.416666665653</v>
      </c>
      <c r="E436" s="208"/>
      <c r="F436" s="208"/>
    </row>
    <row r="437" spans="3:6" x14ac:dyDescent="0.2">
      <c r="C437" s="280">
        <f t="shared" si="9"/>
        <v>44822.458333332317</v>
      </c>
      <c r="E437" s="208"/>
      <c r="F437" s="208"/>
    </row>
    <row r="438" spans="3:6" x14ac:dyDescent="0.2">
      <c r="C438" s="280">
        <f t="shared" si="9"/>
        <v>44822.499999998981</v>
      </c>
      <c r="E438" s="208"/>
      <c r="F438" s="208"/>
    </row>
    <row r="439" spans="3:6" x14ac:dyDescent="0.2">
      <c r="C439" s="280">
        <f t="shared" si="9"/>
        <v>44822.541666665646</v>
      </c>
      <c r="E439" s="208"/>
      <c r="F439" s="208"/>
    </row>
    <row r="440" spans="3:6" x14ac:dyDescent="0.2">
      <c r="C440" s="280">
        <f t="shared" si="9"/>
        <v>44822.58333333231</v>
      </c>
      <c r="E440" s="208"/>
      <c r="F440" s="208"/>
    </row>
    <row r="441" spans="3:6" x14ac:dyDescent="0.2">
      <c r="C441" s="280">
        <f t="shared" si="9"/>
        <v>44822.624999998974</v>
      </c>
      <c r="E441" s="208"/>
      <c r="F441" s="208"/>
    </row>
    <row r="442" spans="3:6" x14ac:dyDescent="0.2">
      <c r="C442" s="280">
        <f t="shared" si="9"/>
        <v>44822.666666665638</v>
      </c>
      <c r="E442" s="208"/>
      <c r="F442" s="208"/>
    </row>
    <row r="443" spans="3:6" x14ac:dyDescent="0.2">
      <c r="C443" s="280">
        <f t="shared" si="9"/>
        <v>44822.708333332303</v>
      </c>
      <c r="E443" s="208"/>
      <c r="F443" s="208"/>
    </row>
    <row r="444" spans="3:6" x14ac:dyDescent="0.2">
      <c r="C444" s="280">
        <f t="shared" si="9"/>
        <v>44822.749999998967</v>
      </c>
      <c r="E444" s="208"/>
      <c r="F444" s="208"/>
    </row>
    <row r="445" spans="3:6" x14ac:dyDescent="0.2">
      <c r="C445" s="280">
        <f t="shared" si="9"/>
        <v>44822.791666665631</v>
      </c>
      <c r="E445" s="208"/>
      <c r="F445" s="208"/>
    </row>
    <row r="446" spans="3:6" x14ac:dyDescent="0.2">
      <c r="C446" s="280">
        <f t="shared" si="9"/>
        <v>44822.833333332295</v>
      </c>
      <c r="E446" s="208"/>
      <c r="F446" s="208"/>
    </row>
    <row r="447" spans="3:6" x14ac:dyDescent="0.2">
      <c r="C447" s="280">
        <f t="shared" si="9"/>
        <v>44822.87499999896</v>
      </c>
      <c r="E447" s="208"/>
      <c r="F447" s="208"/>
    </row>
    <row r="448" spans="3:6" x14ac:dyDescent="0.2">
      <c r="C448" s="280">
        <f t="shared" si="9"/>
        <v>44822.916666665624</v>
      </c>
      <c r="E448" s="208"/>
      <c r="F448" s="208"/>
    </row>
    <row r="449" spans="3:6" x14ac:dyDescent="0.2">
      <c r="C449" s="280">
        <f t="shared" si="9"/>
        <v>44822.958333332288</v>
      </c>
      <c r="E449" s="208"/>
      <c r="F449" s="208"/>
    </row>
    <row r="450" spans="3:6" x14ac:dyDescent="0.2">
      <c r="C450" s="280">
        <f t="shared" si="9"/>
        <v>44822.999999998952</v>
      </c>
      <c r="E450" s="208"/>
      <c r="F450" s="208"/>
    </row>
    <row r="451" spans="3:6" x14ac:dyDescent="0.2">
      <c r="C451" s="280">
        <f t="shared" si="9"/>
        <v>44823.041666665617</v>
      </c>
      <c r="E451" s="208"/>
      <c r="F451" s="208"/>
    </row>
    <row r="452" spans="3:6" x14ac:dyDescent="0.2">
      <c r="C452" s="280">
        <f t="shared" si="9"/>
        <v>44823.083333332281</v>
      </c>
      <c r="E452" s="208"/>
      <c r="F452" s="208"/>
    </row>
    <row r="453" spans="3:6" x14ac:dyDescent="0.2">
      <c r="C453" s="280">
        <f t="shared" si="9"/>
        <v>44823.124999998945</v>
      </c>
      <c r="E453" s="208"/>
      <c r="F453" s="208"/>
    </row>
    <row r="454" spans="3:6" x14ac:dyDescent="0.2">
      <c r="C454" s="280">
        <f t="shared" si="9"/>
        <v>44823.166666665609</v>
      </c>
      <c r="E454" s="208"/>
      <c r="F454" s="208"/>
    </row>
    <row r="455" spans="3:6" x14ac:dyDescent="0.2">
      <c r="C455" s="280">
        <f t="shared" si="9"/>
        <v>44823.208333332273</v>
      </c>
      <c r="E455" s="208"/>
      <c r="F455" s="208"/>
    </row>
    <row r="456" spans="3:6" x14ac:dyDescent="0.2">
      <c r="C456" s="280">
        <f t="shared" si="9"/>
        <v>44823.249999998938</v>
      </c>
      <c r="E456" s="208"/>
      <c r="F456" s="208"/>
    </row>
    <row r="457" spans="3:6" x14ac:dyDescent="0.2">
      <c r="C457" s="280">
        <f t="shared" si="9"/>
        <v>44823.291666665602</v>
      </c>
      <c r="E457" s="208"/>
      <c r="F457" s="208"/>
    </row>
    <row r="458" spans="3:6" x14ac:dyDescent="0.2">
      <c r="C458" s="280">
        <f t="shared" si="9"/>
        <v>44823.333333332266</v>
      </c>
      <c r="E458" s="208"/>
      <c r="F458" s="208"/>
    </row>
    <row r="459" spans="3:6" x14ac:dyDescent="0.2">
      <c r="C459" s="280">
        <f t="shared" si="9"/>
        <v>44823.37499999893</v>
      </c>
      <c r="E459" s="208"/>
      <c r="F459" s="208"/>
    </row>
    <row r="460" spans="3:6" x14ac:dyDescent="0.2">
      <c r="C460" s="280">
        <f t="shared" si="9"/>
        <v>44823.416666665595</v>
      </c>
      <c r="E460" s="208"/>
      <c r="F460" s="208"/>
    </row>
    <row r="461" spans="3:6" x14ac:dyDescent="0.2">
      <c r="C461" s="280">
        <f t="shared" si="9"/>
        <v>44823.458333332259</v>
      </c>
      <c r="E461" s="208"/>
      <c r="F461" s="208"/>
    </row>
    <row r="462" spans="3:6" x14ac:dyDescent="0.2">
      <c r="C462" s="280">
        <f t="shared" si="9"/>
        <v>44823.499999998923</v>
      </c>
      <c r="E462" s="208"/>
      <c r="F462" s="208"/>
    </row>
    <row r="463" spans="3:6" x14ac:dyDescent="0.2">
      <c r="C463" s="280">
        <f t="shared" si="9"/>
        <v>44823.541666665587</v>
      </c>
      <c r="E463" s="208"/>
      <c r="F463" s="208"/>
    </row>
    <row r="464" spans="3:6" x14ac:dyDescent="0.2">
      <c r="C464" s="280">
        <f t="shared" si="9"/>
        <v>44823.583333332252</v>
      </c>
      <c r="E464" s="208"/>
      <c r="F464" s="208"/>
    </row>
    <row r="465" spans="3:6" x14ac:dyDescent="0.2">
      <c r="C465" s="280">
        <f t="shared" si="9"/>
        <v>44823.624999998916</v>
      </c>
      <c r="E465" s="208"/>
      <c r="F465" s="208"/>
    </row>
    <row r="466" spans="3:6" x14ac:dyDescent="0.2">
      <c r="C466" s="280">
        <f t="shared" si="9"/>
        <v>44823.66666666558</v>
      </c>
      <c r="E466" s="208"/>
      <c r="F466" s="208"/>
    </row>
    <row r="467" spans="3:6" x14ac:dyDescent="0.2">
      <c r="C467" s="280">
        <f t="shared" si="9"/>
        <v>44823.708333332244</v>
      </c>
      <c r="E467" s="208"/>
      <c r="F467" s="208"/>
    </row>
    <row r="468" spans="3:6" x14ac:dyDescent="0.2">
      <c r="C468" s="280">
        <f t="shared" ref="C468:C531" si="10">C467+1/24</f>
        <v>44823.749999998909</v>
      </c>
      <c r="E468" s="208"/>
      <c r="F468" s="208"/>
    </row>
    <row r="469" spans="3:6" x14ac:dyDescent="0.2">
      <c r="C469" s="280">
        <f t="shared" si="10"/>
        <v>44823.791666665573</v>
      </c>
      <c r="E469" s="208"/>
      <c r="F469" s="208"/>
    </row>
    <row r="470" spans="3:6" x14ac:dyDescent="0.2">
      <c r="C470" s="280">
        <f t="shared" si="10"/>
        <v>44823.833333332237</v>
      </c>
      <c r="E470" s="208"/>
      <c r="F470" s="208"/>
    </row>
    <row r="471" spans="3:6" x14ac:dyDescent="0.2">
      <c r="C471" s="280">
        <f t="shared" si="10"/>
        <v>44823.874999998901</v>
      </c>
      <c r="E471" s="208"/>
      <c r="F471" s="208"/>
    </row>
    <row r="472" spans="3:6" x14ac:dyDescent="0.2">
      <c r="C472" s="280">
        <f t="shared" si="10"/>
        <v>44823.916666665566</v>
      </c>
      <c r="E472" s="208"/>
      <c r="F472" s="208"/>
    </row>
    <row r="473" spans="3:6" x14ac:dyDescent="0.2">
      <c r="C473" s="280">
        <f t="shared" si="10"/>
        <v>44823.95833333223</v>
      </c>
      <c r="E473" s="208"/>
      <c r="F473" s="208"/>
    </row>
    <row r="474" spans="3:6" x14ac:dyDescent="0.2">
      <c r="C474" s="280">
        <f t="shared" si="10"/>
        <v>44823.999999998894</v>
      </c>
      <c r="E474" s="208"/>
      <c r="F474" s="208"/>
    </row>
    <row r="475" spans="3:6" x14ac:dyDescent="0.2">
      <c r="C475" s="280">
        <f t="shared" si="10"/>
        <v>44824.041666665558</v>
      </c>
      <c r="E475" s="208"/>
      <c r="F475" s="208"/>
    </row>
    <row r="476" spans="3:6" x14ac:dyDescent="0.2">
      <c r="C476" s="280">
        <f t="shared" si="10"/>
        <v>44824.083333332223</v>
      </c>
      <c r="E476" s="208"/>
      <c r="F476" s="208"/>
    </row>
    <row r="477" spans="3:6" x14ac:dyDescent="0.2">
      <c r="C477" s="280">
        <f t="shared" si="10"/>
        <v>44824.124999998887</v>
      </c>
      <c r="E477" s="208"/>
      <c r="F477" s="208"/>
    </row>
    <row r="478" spans="3:6" x14ac:dyDescent="0.2">
      <c r="C478" s="280">
        <f t="shared" si="10"/>
        <v>44824.166666665551</v>
      </c>
      <c r="E478" s="208"/>
      <c r="F478" s="208"/>
    </row>
    <row r="479" spans="3:6" x14ac:dyDescent="0.2">
      <c r="C479" s="280">
        <f t="shared" si="10"/>
        <v>44824.208333332215</v>
      </c>
      <c r="E479" s="208"/>
      <c r="F479" s="208"/>
    </row>
    <row r="480" spans="3:6" x14ac:dyDescent="0.2">
      <c r="C480" s="280">
        <f t="shared" si="10"/>
        <v>44824.24999999888</v>
      </c>
      <c r="E480" s="208"/>
      <c r="F480" s="208"/>
    </row>
    <row r="481" spans="3:6" x14ac:dyDescent="0.2">
      <c r="C481" s="280">
        <f t="shared" si="10"/>
        <v>44824.291666665544</v>
      </c>
      <c r="E481" s="208"/>
      <c r="F481" s="208"/>
    </row>
    <row r="482" spans="3:6" x14ac:dyDescent="0.2">
      <c r="C482" s="280">
        <f t="shared" si="10"/>
        <v>44824.333333332208</v>
      </c>
      <c r="E482" s="208"/>
      <c r="F482" s="208"/>
    </row>
    <row r="483" spans="3:6" x14ac:dyDescent="0.2">
      <c r="C483" s="280">
        <f t="shared" si="10"/>
        <v>44824.374999998872</v>
      </c>
      <c r="E483" s="208"/>
      <c r="F483" s="208"/>
    </row>
    <row r="484" spans="3:6" x14ac:dyDescent="0.2">
      <c r="C484" s="280">
        <f t="shared" si="10"/>
        <v>44824.416666665536</v>
      </c>
      <c r="E484" s="208"/>
      <c r="F484" s="208"/>
    </row>
    <row r="485" spans="3:6" x14ac:dyDescent="0.2">
      <c r="C485" s="280">
        <f t="shared" si="10"/>
        <v>44824.458333332201</v>
      </c>
      <c r="E485" s="208"/>
      <c r="F485" s="208"/>
    </row>
    <row r="486" spans="3:6" x14ac:dyDescent="0.2">
      <c r="C486" s="280">
        <f t="shared" si="10"/>
        <v>44824.499999998865</v>
      </c>
      <c r="E486" s="208"/>
      <c r="F486" s="208"/>
    </row>
    <row r="487" spans="3:6" x14ac:dyDescent="0.2">
      <c r="C487" s="280">
        <f t="shared" si="10"/>
        <v>44824.541666665529</v>
      </c>
      <c r="E487" s="208"/>
      <c r="F487" s="208"/>
    </row>
    <row r="488" spans="3:6" x14ac:dyDescent="0.2">
      <c r="C488" s="280">
        <f t="shared" si="10"/>
        <v>44824.583333332193</v>
      </c>
      <c r="E488" s="208"/>
      <c r="F488" s="208"/>
    </row>
    <row r="489" spans="3:6" x14ac:dyDescent="0.2">
      <c r="C489" s="280">
        <f t="shared" si="10"/>
        <v>44824.624999998858</v>
      </c>
      <c r="E489" s="208"/>
      <c r="F489" s="208"/>
    </row>
    <row r="490" spans="3:6" x14ac:dyDescent="0.2">
      <c r="C490" s="280">
        <f t="shared" si="10"/>
        <v>44824.666666665522</v>
      </c>
      <c r="E490" s="208"/>
      <c r="F490" s="208"/>
    </row>
    <row r="491" spans="3:6" x14ac:dyDescent="0.2">
      <c r="C491" s="280">
        <f t="shared" si="10"/>
        <v>44824.708333332186</v>
      </c>
      <c r="E491" s="208"/>
      <c r="F491" s="208"/>
    </row>
    <row r="492" spans="3:6" x14ac:dyDescent="0.2">
      <c r="C492" s="280">
        <f t="shared" si="10"/>
        <v>44824.74999999885</v>
      </c>
      <c r="E492" s="208"/>
      <c r="F492" s="208"/>
    </row>
    <row r="493" spans="3:6" x14ac:dyDescent="0.2">
      <c r="C493" s="280">
        <f t="shared" si="10"/>
        <v>44824.791666665515</v>
      </c>
      <c r="E493" s="208"/>
      <c r="F493" s="208"/>
    </row>
    <row r="494" spans="3:6" x14ac:dyDescent="0.2">
      <c r="C494" s="280">
        <f t="shared" si="10"/>
        <v>44824.833333332179</v>
      </c>
      <c r="E494" s="208"/>
      <c r="F494" s="208"/>
    </row>
    <row r="495" spans="3:6" x14ac:dyDescent="0.2">
      <c r="C495" s="280">
        <f t="shared" si="10"/>
        <v>44824.874999998843</v>
      </c>
      <c r="E495" s="208"/>
      <c r="F495" s="208"/>
    </row>
    <row r="496" spans="3:6" x14ac:dyDescent="0.2">
      <c r="C496" s="280">
        <f t="shared" si="10"/>
        <v>44824.916666665507</v>
      </c>
      <c r="E496" s="208"/>
      <c r="F496" s="208"/>
    </row>
    <row r="497" spans="3:6" x14ac:dyDescent="0.2">
      <c r="C497" s="280">
        <f t="shared" si="10"/>
        <v>44824.958333332172</v>
      </c>
      <c r="E497" s="208"/>
      <c r="F497" s="208"/>
    </row>
    <row r="498" spans="3:6" x14ac:dyDescent="0.2">
      <c r="C498" s="280">
        <f t="shared" si="10"/>
        <v>44824.999999998836</v>
      </c>
      <c r="E498" s="208"/>
      <c r="F498" s="208"/>
    </row>
    <row r="499" spans="3:6" x14ac:dyDescent="0.2">
      <c r="C499" s="280">
        <f t="shared" si="10"/>
        <v>44825.0416666655</v>
      </c>
      <c r="E499" s="208"/>
      <c r="F499" s="208"/>
    </row>
    <row r="500" spans="3:6" x14ac:dyDescent="0.2">
      <c r="C500" s="280">
        <f t="shared" si="10"/>
        <v>44825.083333332164</v>
      </c>
      <c r="F500" s="208"/>
    </row>
    <row r="501" spans="3:6" x14ac:dyDescent="0.2">
      <c r="C501" s="280">
        <f t="shared" si="10"/>
        <v>44825.124999998829</v>
      </c>
      <c r="F501" s="208"/>
    </row>
    <row r="502" spans="3:6" x14ac:dyDescent="0.2">
      <c r="C502" s="280">
        <f t="shared" si="10"/>
        <v>44825.166666665493</v>
      </c>
      <c r="F502" s="208"/>
    </row>
    <row r="503" spans="3:6" x14ac:dyDescent="0.2">
      <c r="C503" s="280">
        <f t="shared" si="10"/>
        <v>44825.208333332157</v>
      </c>
      <c r="F503" s="208"/>
    </row>
    <row r="504" spans="3:6" x14ac:dyDescent="0.2">
      <c r="C504" s="280">
        <f t="shared" si="10"/>
        <v>44825.249999998821</v>
      </c>
      <c r="F504" s="208"/>
    </row>
    <row r="505" spans="3:6" x14ac:dyDescent="0.2">
      <c r="C505" s="280">
        <f t="shared" si="10"/>
        <v>44825.291666665486</v>
      </c>
      <c r="F505" s="208"/>
    </row>
    <row r="506" spans="3:6" x14ac:dyDescent="0.2">
      <c r="C506" s="280">
        <f t="shared" si="10"/>
        <v>44825.33333333215</v>
      </c>
      <c r="F506" s="208"/>
    </row>
    <row r="507" spans="3:6" x14ac:dyDescent="0.2">
      <c r="C507" s="280">
        <f t="shared" si="10"/>
        <v>44825.374999998814</v>
      </c>
      <c r="F507" s="208"/>
    </row>
    <row r="508" spans="3:6" x14ac:dyDescent="0.2">
      <c r="C508" s="280">
        <f t="shared" si="10"/>
        <v>44825.416666665478</v>
      </c>
      <c r="F508" s="208"/>
    </row>
    <row r="509" spans="3:6" x14ac:dyDescent="0.2">
      <c r="C509" s="280">
        <f t="shared" si="10"/>
        <v>44825.458333332143</v>
      </c>
      <c r="F509" s="208"/>
    </row>
    <row r="510" spans="3:6" x14ac:dyDescent="0.2">
      <c r="C510" s="280">
        <f t="shared" si="10"/>
        <v>44825.499999998807</v>
      </c>
      <c r="E510" s="208"/>
      <c r="F510" s="208"/>
    </row>
    <row r="511" spans="3:6" x14ac:dyDescent="0.2">
      <c r="C511" s="280">
        <f t="shared" si="10"/>
        <v>44825.541666665471</v>
      </c>
      <c r="E511" s="208"/>
      <c r="F511" s="208"/>
    </row>
    <row r="512" spans="3:6" x14ac:dyDescent="0.2">
      <c r="C512" s="280">
        <f t="shared" si="10"/>
        <v>44825.583333332135</v>
      </c>
      <c r="E512" s="208"/>
      <c r="F512" s="208"/>
    </row>
    <row r="513" spans="3:6" x14ac:dyDescent="0.2">
      <c r="C513" s="280">
        <f t="shared" si="10"/>
        <v>44825.624999998799</v>
      </c>
      <c r="E513" s="208"/>
      <c r="F513" s="208"/>
    </row>
    <row r="514" spans="3:6" x14ac:dyDescent="0.2">
      <c r="C514" s="280">
        <f t="shared" si="10"/>
        <v>44825.666666665464</v>
      </c>
      <c r="E514" s="208"/>
    </row>
    <row r="515" spans="3:6" x14ac:dyDescent="0.2">
      <c r="C515" s="280">
        <f t="shared" si="10"/>
        <v>44825.708333332128</v>
      </c>
      <c r="E515" s="208"/>
    </row>
    <row r="516" spans="3:6" x14ac:dyDescent="0.2">
      <c r="C516" s="280">
        <f t="shared" si="10"/>
        <v>44825.749999998792</v>
      </c>
      <c r="E516" s="208"/>
    </row>
    <row r="517" spans="3:6" x14ac:dyDescent="0.2">
      <c r="C517" s="280">
        <f t="shared" si="10"/>
        <v>44825.791666665456</v>
      </c>
      <c r="E517" s="208"/>
    </row>
    <row r="518" spans="3:6" x14ac:dyDescent="0.2">
      <c r="C518" s="280">
        <f t="shared" si="10"/>
        <v>44825.833333332121</v>
      </c>
      <c r="E518" s="208"/>
    </row>
    <row r="519" spans="3:6" x14ac:dyDescent="0.2">
      <c r="C519" s="280">
        <f t="shared" si="10"/>
        <v>44825.874999998785</v>
      </c>
      <c r="E519" s="208"/>
    </row>
    <row r="520" spans="3:6" x14ac:dyDescent="0.2">
      <c r="C520" s="280">
        <f t="shared" si="10"/>
        <v>44825.916666665449</v>
      </c>
      <c r="E520" s="208"/>
    </row>
    <row r="521" spans="3:6" x14ac:dyDescent="0.2">
      <c r="C521" s="280">
        <f t="shared" si="10"/>
        <v>44825.958333332113</v>
      </c>
      <c r="E521" s="208"/>
    </row>
    <row r="522" spans="3:6" x14ac:dyDescent="0.2">
      <c r="C522" s="280">
        <f t="shared" si="10"/>
        <v>44825.999999998778</v>
      </c>
      <c r="E522" s="208"/>
    </row>
    <row r="523" spans="3:6" x14ac:dyDescent="0.2">
      <c r="C523" s="280">
        <f t="shared" si="10"/>
        <v>44826.041666665442</v>
      </c>
      <c r="E523" s="208"/>
    </row>
    <row r="524" spans="3:6" x14ac:dyDescent="0.2">
      <c r="C524" s="280">
        <f t="shared" si="10"/>
        <v>44826.083333332106</v>
      </c>
      <c r="E524" s="208"/>
    </row>
    <row r="525" spans="3:6" x14ac:dyDescent="0.2">
      <c r="C525" s="280">
        <f t="shared" si="10"/>
        <v>44826.12499999877</v>
      </c>
      <c r="E525" s="208"/>
    </row>
    <row r="526" spans="3:6" x14ac:dyDescent="0.2">
      <c r="C526" s="280">
        <f t="shared" si="10"/>
        <v>44826.166666665435</v>
      </c>
      <c r="E526" s="208"/>
    </row>
    <row r="527" spans="3:6" x14ac:dyDescent="0.2">
      <c r="C527" s="280">
        <f t="shared" si="10"/>
        <v>44826.208333332099</v>
      </c>
      <c r="E527" s="208"/>
    </row>
    <row r="528" spans="3:6" x14ac:dyDescent="0.2">
      <c r="C528" s="280">
        <f t="shared" si="10"/>
        <v>44826.249999998763</v>
      </c>
      <c r="E528" s="208"/>
    </row>
    <row r="529" spans="3:6" x14ac:dyDescent="0.2">
      <c r="C529" s="280">
        <f t="shared" si="10"/>
        <v>44826.291666665427</v>
      </c>
      <c r="E529" s="208"/>
    </row>
    <row r="530" spans="3:6" x14ac:dyDescent="0.2">
      <c r="C530" s="280">
        <f t="shared" si="10"/>
        <v>44826.333333332092</v>
      </c>
      <c r="E530" s="208"/>
    </row>
    <row r="531" spans="3:6" x14ac:dyDescent="0.2">
      <c r="C531" s="280">
        <f t="shared" si="10"/>
        <v>44826.374999998756</v>
      </c>
      <c r="E531" s="208"/>
    </row>
    <row r="532" spans="3:6" x14ac:dyDescent="0.2">
      <c r="C532" s="280">
        <f t="shared" ref="C532:C595" si="11">C531+1/24</f>
        <v>44826.41666666542</v>
      </c>
      <c r="E532" s="208"/>
    </row>
    <row r="533" spans="3:6" x14ac:dyDescent="0.2">
      <c r="C533" s="280">
        <f t="shared" si="11"/>
        <v>44826.458333332084</v>
      </c>
      <c r="E533" s="208"/>
    </row>
    <row r="534" spans="3:6" x14ac:dyDescent="0.2">
      <c r="C534" s="280">
        <f t="shared" si="11"/>
        <v>44826.499999998749</v>
      </c>
      <c r="E534" s="208"/>
    </row>
    <row r="535" spans="3:6" x14ac:dyDescent="0.2">
      <c r="C535" s="280">
        <f t="shared" si="11"/>
        <v>44826.541666665413</v>
      </c>
      <c r="E535" s="208"/>
    </row>
    <row r="536" spans="3:6" x14ac:dyDescent="0.2">
      <c r="C536" s="280">
        <f t="shared" si="11"/>
        <v>44826.583333332077</v>
      </c>
      <c r="E536" s="208"/>
    </row>
    <row r="537" spans="3:6" x14ac:dyDescent="0.2">
      <c r="C537" s="280">
        <f t="shared" si="11"/>
        <v>44826.624999998741</v>
      </c>
      <c r="E537" s="208"/>
    </row>
    <row r="538" spans="3:6" x14ac:dyDescent="0.2">
      <c r="C538" s="280">
        <f t="shared" si="11"/>
        <v>44826.666666665406</v>
      </c>
      <c r="E538" s="208"/>
    </row>
    <row r="539" spans="3:6" x14ac:dyDescent="0.2">
      <c r="C539" s="280">
        <f t="shared" si="11"/>
        <v>44826.70833333207</v>
      </c>
      <c r="E539" s="208"/>
    </row>
    <row r="540" spans="3:6" x14ac:dyDescent="0.2">
      <c r="C540" s="280">
        <f t="shared" si="11"/>
        <v>44826.749999998734</v>
      </c>
      <c r="E540" s="208"/>
    </row>
    <row r="541" spans="3:6" x14ac:dyDescent="0.2">
      <c r="C541" s="280">
        <f t="shared" si="11"/>
        <v>44826.791666665398</v>
      </c>
      <c r="E541" s="208"/>
    </row>
    <row r="542" spans="3:6" x14ac:dyDescent="0.2">
      <c r="C542" s="280">
        <f t="shared" si="11"/>
        <v>44826.833333332062</v>
      </c>
      <c r="E542" s="208"/>
    </row>
    <row r="543" spans="3:6" x14ac:dyDescent="0.2">
      <c r="C543" s="280">
        <f t="shared" si="11"/>
        <v>44826.874999998727</v>
      </c>
      <c r="E543" s="208"/>
    </row>
    <row r="544" spans="3:6" x14ac:dyDescent="0.2">
      <c r="C544" s="280">
        <f t="shared" si="11"/>
        <v>44826.916666665391</v>
      </c>
      <c r="E544" s="208"/>
      <c r="F544" s="208"/>
    </row>
    <row r="545" spans="3:6" x14ac:dyDescent="0.2">
      <c r="C545" s="280">
        <f t="shared" si="11"/>
        <v>44826.958333332055</v>
      </c>
      <c r="E545" s="208"/>
      <c r="F545" s="208"/>
    </row>
    <row r="546" spans="3:6" x14ac:dyDescent="0.2">
      <c r="C546" s="280">
        <f t="shared" si="11"/>
        <v>44826.999999998719</v>
      </c>
      <c r="E546" s="208"/>
      <c r="F546" s="208"/>
    </row>
    <row r="547" spans="3:6" x14ac:dyDescent="0.2">
      <c r="C547" s="280">
        <f t="shared" si="11"/>
        <v>44827.041666665384</v>
      </c>
      <c r="E547" s="208"/>
      <c r="F547" s="208"/>
    </row>
    <row r="548" spans="3:6" x14ac:dyDescent="0.2">
      <c r="C548" s="280">
        <f t="shared" si="11"/>
        <v>44827.083333332048</v>
      </c>
      <c r="E548" s="208"/>
      <c r="F548" s="208"/>
    </row>
    <row r="549" spans="3:6" x14ac:dyDescent="0.2">
      <c r="C549" s="280">
        <f t="shared" si="11"/>
        <v>44827.124999998712</v>
      </c>
      <c r="E549" s="208"/>
      <c r="F549" s="208"/>
    </row>
    <row r="550" spans="3:6" x14ac:dyDescent="0.2">
      <c r="C550" s="280">
        <f t="shared" si="11"/>
        <v>44827.166666665376</v>
      </c>
      <c r="E550" s="208"/>
      <c r="F550" s="208"/>
    </row>
    <row r="551" spans="3:6" x14ac:dyDescent="0.2">
      <c r="C551" s="280">
        <f t="shared" si="11"/>
        <v>44827.208333332041</v>
      </c>
      <c r="E551" s="208"/>
      <c r="F551" s="208"/>
    </row>
    <row r="552" spans="3:6" x14ac:dyDescent="0.2">
      <c r="C552" s="280">
        <f t="shared" si="11"/>
        <v>44827.249999998705</v>
      </c>
      <c r="E552" s="208"/>
      <c r="F552" s="208"/>
    </row>
    <row r="553" spans="3:6" x14ac:dyDescent="0.2">
      <c r="C553" s="280">
        <f t="shared" si="11"/>
        <v>44827.291666665369</v>
      </c>
      <c r="E553" s="208"/>
      <c r="F553" s="208"/>
    </row>
    <row r="554" spans="3:6" x14ac:dyDescent="0.2">
      <c r="C554" s="280">
        <f t="shared" si="11"/>
        <v>44827.333333332033</v>
      </c>
      <c r="E554" s="208"/>
      <c r="F554" s="208"/>
    </row>
    <row r="555" spans="3:6" x14ac:dyDescent="0.2">
      <c r="C555" s="280">
        <f t="shared" si="11"/>
        <v>44827.374999998698</v>
      </c>
      <c r="E555" s="325"/>
      <c r="F555" s="208"/>
    </row>
    <row r="556" spans="3:6" x14ac:dyDescent="0.2">
      <c r="C556" s="280">
        <f t="shared" si="11"/>
        <v>44827.416666665362</v>
      </c>
      <c r="E556" s="325"/>
      <c r="F556" s="208"/>
    </row>
    <row r="557" spans="3:6" x14ac:dyDescent="0.2">
      <c r="C557" s="280">
        <f t="shared" si="11"/>
        <v>44827.458333332026</v>
      </c>
      <c r="E557" s="325"/>
      <c r="F557" s="208"/>
    </row>
    <row r="558" spans="3:6" x14ac:dyDescent="0.2">
      <c r="C558" s="280">
        <f t="shared" si="11"/>
        <v>44827.49999999869</v>
      </c>
      <c r="E558" s="325"/>
      <c r="F558" s="208"/>
    </row>
    <row r="559" spans="3:6" x14ac:dyDescent="0.2">
      <c r="C559" s="280">
        <f t="shared" si="11"/>
        <v>44827.541666665355</v>
      </c>
      <c r="E559" s="325"/>
      <c r="F559" s="208"/>
    </row>
    <row r="560" spans="3:6" x14ac:dyDescent="0.2">
      <c r="C560" s="280">
        <f t="shared" si="11"/>
        <v>44827.583333332019</v>
      </c>
      <c r="E560" s="325"/>
      <c r="F560" s="208"/>
    </row>
    <row r="561" spans="3:6" x14ac:dyDescent="0.2">
      <c r="C561" s="280">
        <f t="shared" si="11"/>
        <v>44827.624999998683</v>
      </c>
      <c r="E561" s="325"/>
      <c r="F561" s="208"/>
    </row>
    <row r="562" spans="3:6" x14ac:dyDescent="0.2">
      <c r="C562" s="280">
        <f t="shared" si="11"/>
        <v>44827.666666665347</v>
      </c>
      <c r="E562" s="325"/>
      <c r="F562" s="208"/>
    </row>
    <row r="563" spans="3:6" x14ac:dyDescent="0.2">
      <c r="C563" s="280">
        <f t="shared" si="11"/>
        <v>44827.708333332012</v>
      </c>
      <c r="E563" s="325"/>
      <c r="F563" s="208"/>
    </row>
    <row r="564" spans="3:6" x14ac:dyDescent="0.2">
      <c r="C564" s="280">
        <f t="shared" si="11"/>
        <v>44827.749999998676</v>
      </c>
      <c r="E564" s="325"/>
      <c r="F564" s="208"/>
    </row>
    <row r="565" spans="3:6" x14ac:dyDescent="0.2">
      <c r="C565" s="280">
        <f t="shared" si="11"/>
        <v>44827.79166666534</v>
      </c>
      <c r="E565" s="325"/>
      <c r="F565" s="208"/>
    </row>
    <row r="566" spans="3:6" x14ac:dyDescent="0.2">
      <c r="C566" s="280">
        <f t="shared" si="11"/>
        <v>44827.833333332004</v>
      </c>
      <c r="E566" s="325"/>
      <c r="F566" s="208"/>
    </row>
    <row r="567" spans="3:6" x14ac:dyDescent="0.2">
      <c r="C567" s="280">
        <f t="shared" si="11"/>
        <v>44827.874999998668</v>
      </c>
      <c r="E567" s="325"/>
      <c r="F567" s="208"/>
    </row>
    <row r="568" spans="3:6" x14ac:dyDescent="0.2">
      <c r="C568" s="280">
        <f t="shared" si="11"/>
        <v>44827.916666665333</v>
      </c>
      <c r="E568" s="325"/>
      <c r="F568" s="208"/>
    </row>
    <row r="569" spans="3:6" x14ac:dyDescent="0.2">
      <c r="C569" s="280">
        <f t="shared" si="11"/>
        <v>44827.958333331997</v>
      </c>
      <c r="E569" s="325"/>
      <c r="F569" s="208"/>
    </row>
    <row r="570" spans="3:6" x14ac:dyDescent="0.2">
      <c r="C570" s="280">
        <f t="shared" si="11"/>
        <v>44827.999999998661</v>
      </c>
      <c r="E570" s="325"/>
      <c r="F570" s="208"/>
    </row>
    <row r="571" spans="3:6" x14ac:dyDescent="0.2">
      <c r="C571" s="280">
        <f t="shared" si="11"/>
        <v>44828.041666665325</v>
      </c>
      <c r="E571" s="325"/>
      <c r="F571" s="208"/>
    </row>
    <row r="572" spans="3:6" x14ac:dyDescent="0.2">
      <c r="C572" s="280">
        <f t="shared" si="11"/>
        <v>44828.08333333199</v>
      </c>
      <c r="E572" s="325"/>
      <c r="F572" s="208"/>
    </row>
    <row r="573" spans="3:6" x14ac:dyDescent="0.2">
      <c r="C573" s="280">
        <f t="shared" si="11"/>
        <v>44828.124999998654</v>
      </c>
      <c r="E573" s="325"/>
      <c r="F573" s="208"/>
    </row>
    <row r="574" spans="3:6" x14ac:dyDescent="0.2">
      <c r="C574" s="280">
        <f t="shared" si="11"/>
        <v>44828.166666665318</v>
      </c>
      <c r="E574" s="325"/>
      <c r="F574" s="208"/>
    </row>
    <row r="575" spans="3:6" x14ac:dyDescent="0.2">
      <c r="C575" s="280">
        <f t="shared" si="11"/>
        <v>44828.208333331982</v>
      </c>
      <c r="E575" s="325"/>
      <c r="F575" s="208"/>
    </row>
    <row r="576" spans="3:6" x14ac:dyDescent="0.2">
      <c r="C576" s="280">
        <f t="shared" si="11"/>
        <v>44828.249999998647</v>
      </c>
      <c r="E576" s="325"/>
      <c r="F576" s="208"/>
    </row>
    <row r="577" spans="3:6" x14ac:dyDescent="0.2">
      <c r="C577" s="280">
        <f t="shared" si="11"/>
        <v>44828.291666665311</v>
      </c>
      <c r="E577" s="325"/>
      <c r="F577" s="208"/>
    </row>
    <row r="578" spans="3:6" x14ac:dyDescent="0.2">
      <c r="C578" s="280">
        <f t="shared" si="11"/>
        <v>44828.333333331975</v>
      </c>
      <c r="E578" s="325"/>
      <c r="F578" s="208"/>
    </row>
    <row r="579" spans="3:6" x14ac:dyDescent="0.2">
      <c r="C579" s="280">
        <f t="shared" si="11"/>
        <v>44828.374999998639</v>
      </c>
      <c r="E579" s="325"/>
      <c r="F579" s="208"/>
    </row>
    <row r="580" spans="3:6" x14ac:dyDescent="0.2">
      <c r="C580" s="280">
        <f t="shared" si="11"/>
        <v>44828.416666665304</v>
      </c>
      <c r="E580" s="325"/>
      <c r="F580" s="208"/>
    </row>
    <row r="581" spans="3:6" x14ac:dyDescent="0.2">
      <c r="C581" s="280">
        <f t="shared" si="11"/>
        <v>44828.458333331968</v>
      </c>
      <c r="E581" s="325"/>
      <c r="F581" s="208"/>
    </row>
    <row r="582" spans="3:6" x14ac:dyDescent="0.2">
      <c r="C582" s="280">
        <f t="shared" si="11"/>
        <v>44828.499999998632</v>
      </c>
      <c r="E582" s="325"/>
      <c r="F582" s="208"/>
    </row>
    <row r="583" spans="3:6" x14ac:dyDescent="0.2">
      <c r="C583" s="280">
        <f t="shared" si="11"/>
        <v>44828.541666665296</v>
      </c>
      <c r="E583" s="325"/>
      <c r="F583" s="208"/>
    </row>
    <row r="584" spans="3:6" x14ac:dyDescent="0.2">
      <c r="C584" s="280">
        <f t="shared" si="11"/>
        <v>44828.583333331961</v>
      </c>
      <c r="E584" s="325"/>
      <c r="F584" s="208"/>
    </row>
    <row r="585" spans="3:6" x14ac:dyDescent="0.2">
      <c r="C585" s="280">
        <f t="shared" si="11"/>
        <v>44828.624999998625</v>
      </c>
      <c r="E585" s="325"/>
      <c r="F585" s="208"/>
    </row>
    <row r="586" spans="3:6" x14ac:dyDescent="0.2">
      <c r="C586" s="280">
        <f t="shared" si="11"/>
        <v>44828.666666665289</v>
      </c>
      <c r="E586" s="325"/>
      <c r="F586" s="208"/>
    </row>
    <row r="587" spans="3:6" x14ac:dyDescent="0.2">
      <c r="C587" s="280">
        <f t="shared" si="11"/>
        <v>44828.708333331953</v>
      </c>
      <c r="E587" s="325"/>
      <c r="F587" s="208"/>
    </row>
    <row r="588" spans="3:6" x14ac:dyDescent="0.2">
      <c r="C588" s="280">
        <f t="shared" si="11"/>
        <v>44828.749999998618</v>
      </c>
      <c r="E588" s="325"/>
      <c r="F588" s="208"/>
    </row>
    <row r="589" spans="3:6" x14ac:dyDescent="0.2">
      <c r="C589" s="280">
        <f t="shared" si="11"/>
        <v>44828.791666665282</v>
      </c>
      <c r="E589" s="325"/>
      <c r="F589" s="208"/>
    </row>
    <row r="590" spans="3:6" x14ac:dyDescent="0.2">
      <c r="C590" s="280">
        <f t="shared" si="11"/>
        <v>44828.833333331946</v>
      </c>
      <c r="E590" s="325"/>
      <c r="F590" s="208"/>
    </row>
    <row r="591" spans="3:6" x14ac:dyDescent="0.2">
      <c r="C591" s="280">
        <f t="shared" si="11"/>
        <v>44828.87499999861</v>
      </c>
      <c r="E591" s="325"/>
      <c r="F591" s="208"/>
    </row>
    <row r="592" spans="3:6" x14ac:dyDescent="0.2">
      <c r="C592" s="280">
        <f t="shared" si="11"/>
        <v>44828.916666665275</v>
      </c>
      <c r="D592" s="292"/>
      <c r="E592" s="325"/>
      <c r="F592" s="208"/>
    </row>
    <row r="593" spans="3:6" x14ac:dyDescent="0.2">
      <c r="C593" s="280">
        <f t="shared" si="11"/>
        <v>44828.958333331939</v>
      </c>
      <c r="D593" s="208"/>
      <c r="E593" s="325"/>
      <c r="F593" s="208"/>
    </row>
    <row r="594" spans="3:6" x14ac:dyDescent="0.2">
      <c r="C594" s="280">
        <f t="shared" si="11"/>
        <v>44828.999999998603</v>
      </c>
      <c r="D594" s="208"/>
      <c r="E594" s="325"/>
      <c r="F594" s="208"/>
    </row>
    <row r="595" spans="3:6" x14ac:dyDescent="0.2">
      <c r="C595" s="280">
        <f t="shared" si="11"/>
        <v>44829.041666665267</v>
      </c>
      <c r="D595" s="208"/>
      <c r="E595" s="325"/>
      <c r="F595" s="208"/>
    </row>
    <row r="596" spans="3:6" x14ac:dyDescent="0.2">
      <c r="C596" s="280">
        <f t="shared" ref="C596:C659" si="12">C595+1/24</f>
        <v>44829.083333331931</v>
      </c>
      <c r="D596" s="208"/>
      <c r="E596" s="325"/>
      <c r="F596" s="208"/>
    </row>
    <row r="597" spans="3:6" x14ac:dyDescent="0.2">
      <c r="C597" s="280">
        <f t="shared" si="12"/>
        <v>44829.124999998596</v>
      </c>
      <c r="D597" s="208"/>
      <c r="E597" s="325"/>
      <c r="F597" s="208"/>
    </row>
    <row r="598" spans="3:6" x14ac:dyDescent="0.2">
      <c r="C598" s="280">
        <f t="shared" si="12"/>
        <v>44829.16666666526</v>
      </c>
      <c r="E598" s="325"/>
      <c r="F598" s="208"/>
    </row>
    <row r="599" spans="3:6" x14ac:dyDescent="0.2">
      <c r="C599" s="280">
        <f t="shared" si="12"/>
        <v>44829.208333331924</v>
      </c>
      <c r="E599" s="325"/>
      <c r="F599" s="208"/>
    </row>
    <row r="600" spans="3:6" x14ac:dyDescent="0.2">
      <c r="C600" s="280">
        <f t="shared" si="12"/>
        <v>44829.249999998588</v>
      </c>
      <c r="E600" s="325"/>
      <c r="F600" s="208"/>
    </row>
    <row r="601" spans="3:6" x14ac:dyDescent="0.2">
      <c r="C601" s="280">
        <f t="shared" si="12"/>
        <v>44829.291666665253</v>
      </c>
      <c r="E601" s="325"/>
      <c r="F601" s="208"/>
    </row>
    <row r="602" spans="3:6" x14ac:dyDescent="0.2">
      <c r="C602" s="280">
        <f t="shared" si="12"/>
        <v>44829.333333331917</v>
      </c>
      <c r="E602" s="325"/>
      <c r="F602" s="208"/>
    </row>
    <row r="603" spans="3:6" x14ac:dyDescent="0.2">
      <c r="C603" s="280">
        <f t="shared" si="12"/>
        <v>44829.374999998581</v>
      </c>
      <c r="E603" s="325"/>
      <c r="F603" s="208"/>
    </row>
    <row r="604" spans="3:6" x14ac:dyDescent="0.2">
      <c r="C604" s="280">
        <f t="shared" si="12"/>
        <v>44829.416666665245</v>
      </c>
      <c r="E604" s="325"/>
      <c r="F604" s="208"/>
    </row>
    <row r="605" spans="3:6" x14ac:dyDescent="0.2">
      <c r="C605" s="280">
        <f t="shared" si="12"/>
        <v>44829.45833333191</v>
      </c>
      <c r="E605" s="325"/>
      <c r="F605" s="208"/>
    </row>
    <row r="606" spans="3:6" x14ac:dyDescent="0.2">
      <c r="C606" s="280">
        <f t="shared" si="12"/>
        <v>44829.499999998574</v>
      </c>
      <c r="E606" s="325"/>
      <c r="F606" s="208"/>
    </row>
    <row r="607" spans="3:6" x14ac:dyDescent="0.2">
      <c r="C607" s="280">
        <f t="shared" si="12"/>
        <v>44829.541666665238</v>
      </c>
      <c r="E607" s="325"/>
      <c r="F607" s="208"/>
    </row>
    <row r="608" spans="3:6" x14ac:dyDescent="0.2">
      <c r="C608" s="280">
        <f t="shared" si="12"/>
        <v>44829.583333331902</v>
      </c>
      <c r="E608" s="325"/>
      <c r="F608" s="208"/>
    </row>
    <row r="609" spans="3:6" x14ac:dyDescent="0.2">
      <c r="C609" s="280">
        <f t="shared" si="12"/>
        <v>44829.624999998567</v>
      </c>
      <c r="E609" s="325"/>
      <c r="F609" s="208"/>
    </row>
    <row r="610" spans="3:6" x14ac:dyDescent="0.2">
      <c r="C610" s="280">
        <f t="shared" si="12"/>
        <v>44829.666666665231</v>
      </c>
      <c r="E610" s="325"/>
      <c r="F610" s="208"/>
    </row>
    <row r="611" spans="3:6" x14ac:dyDescent="0.2">
      <c r="C611" s="280">
        <f t="shared" si="12"/>
        <v>44829.708333331895</v>
      </c>
      <c r="E611" s="325"/>
      <c r="F611" s="208"/>
    </row>
    <row r="612" spans="3:6" x14ac:dyDescent="0.2">
      <c r="C612" s="280">
        <f t="shared" si="12"/>
        <v>44829.749999998559</v>
      </c>
      <c r="E612" s="325"/>
      <c r="F612" s="208"/>
    </row>
    <row r="613" spans="3:6" x14ac:dyDescent="0.2">
      <c r="C613" s="280">
        <f t="shared" si="12"/>
        <v>44829.791666665224</v>
      </c>
      <c r="E613" s="325"/>
      <c r="F613" s="208"/>
    </row>
    <row r="614" spans="3:6" x14ac:dyDescent="0.2">
      <c r="C614" s="280">
        <f t="shared" si="12"/>
        <v>44829.833333331888</v>
      </c>
      <c r="E614" s="325"/>
      <c r="F614" s="208"/>
    </row>
    <row r="615" spans="3:6" x14ac:dyDescent="0.2">
      <c r="C615" s="280">
        <f t="shared" si="12"/>
        <v>44829.874999998552</v>
      </c>
      <c r="E615" s="325"/>
      <c r="F615" s="208"/>
    </row>
    <row r="616" spans="3:6" x14ac:dyDescent="0.2">
      <c r="C616" s="280">
        <f t="shared" si="12"/>
        <v>44829.916666665216</v>
      </c>
      <c r="E616" s="325"/>
      <c r="F616" s="208"/>
    </row>
    <row r="617" spans="3:6" x14ac:dyDescent="0.2">
      <c r="C617" s="280">
        <f t="shared" si="12"/>
        <v>44829.958333331881</v>
      </c>
      <c r="E617" s="325"/>
      <c r="F617" s="208"/>
    </row>
    <row r="618" spans="3:6" x14ac:dyDescent="0.2">
      <c r="C618" s="280">
        <f t="shared" si="12"/>
        <v>44829.999999998545</v>
      </c>
      <c r="E618" s="325"/>
      <c r="F618" s="208"/>
    </row>
    <row r="619" spans="3:6" x14ac:dyDescent="0.2">
      <c r="C619" s="280">
        <f t="shared" si="12"/>
        <v>44830.041666665209</v>
      </c>
      <c r="E619" s="325"/>
      <c r="F619" s="208"/>
    </row>
    <row r="620" spans="3:6" x14ac:dyDescent="0.2">
      <c r="C620" s="280">
        <f t="shared" si="12"/>
        <v>44830.083333331873</v>
      </c>
      <c r="E620" s="325"/>
      <c r="F620" s="208"/>
    </row>
    <row r="621" spans="3:6" x14ac:dyDescent="0.2">
      <c r="C621" s="280">
        <f t="shared" si="12"/>
        <v>44830.124999998538</v>
      </c>
      <c r="E621" s="325"/>
      <c r="F621" s="208"/>
    </row>
    <row r="622" spans="3:6" x14ac:dyDescent="0.2">
      <c r="C622" s="280">
        <f t="shared" si="12"/>
        <v>44830.166666665202</v>
      </c>
      <c r="E622" s="325"/>
      <c r="F622" s="208"/>
    </row>
    <row r="623" spans="3:6" x14ac:dyDescent="0.2">
      <c r="C623" s="280">
        <f t="shared" si="12"/>
        <v>44830.208333331866</v>
      </c>
      <c r="E623" s="325"/>
      <c r="F623" s="208"/>
    </row>
    <row r="624" spans="3:6" x14ac:dyDescent="0.2">
      <c r="C624" s="280">
        <f t="shared" si="12"/>
        <v>44830.24999999853</v>
      </c>
      <c r="E624" s="325"/>
      <c r="F624" s="208"/>
    </row>
    <row r="625" spans="3:6" x14ac:dyDescent="0.2">
      <c r="C625" s="280">
        <f t="shared" si="12"/>
        <v>44830.291666665194</v>
      </c>
      <c r="E625" s="325"/>
      <c r="F625" s="208"/>
    </row>
    <row r="626" spans="3:6" x14ac:dyDescent="0.2">
      <c r="C626" s="280">
        <f t="shared" si="12"/>
        <v>44830.333333331859</v>
      </c>
      <c r="E626" s="325"/>
      <c r="F626" s="208"/>
    </row>
    <row r="627" spans="3:6" x14ac:dyDescent="0.2">
      <c r="C627" s="280">
        <f t="shared" si="12"/>
        <v>44830.374999998523</v>
      </c>
      <c r="E627" s="325"/>
      <c r="F627" s="208"/>
    </row>
    <row r="628" spans="3:6" x14ac:dyDescent="0.2">
      <c r="C628" s="280">
        <f t="shared" si="12"/>
        <v>44830.416666665187</v>
      </c>
      <c r="E628" s="325"/>
      <c r="F628" s="208"/>
    </row>
    <row r="629" spans="3:6" x14ac:dyDescent="0.2">
      <c r="C629" s="280">
        <f t="shared" si="12"/>
        <v>44830.458333331851</v>
      </c>
      <c r="E629" s="325"/>
      <c r="F629" s="208"/>
    </row>
    <row r="630" spans="3:6" x14ac:dyDescent="0.2">
      <c r="C630" s="280">
        <f t="shared" si="12"/>
        <v>44830.499999998516</v>
      </c>
      <c r="E630" s="325"/>
      <c r="F630" s="208"/>
    </row>
    <row r="631" spans="3:6" x14ac:dyDescent="0.2">
      <c r="C631" s="280">
        <f t="shared" si="12"/>
        <v>44830.54166666518</v>
      </c>
      <c r="E631" s="325"/>
      <c r="F631" s="208"/>
    </row>
    <row r="632" spans="3:6" x14ac:dyDescent="0.2">
      <c r="C632" s="280">
        <f t="shared" si="12"/>
        <v>44830.583333331844</v>
      </c>
      <c r="E632" s="325"/>
      <c r="F632" s="208"/>
    </row>
    <row r="633" spans="3:6" x14ac:dyDescent="0.2">
      <c r="C633" s="280">
        <f t="shared" si="12"/>
        <v>44830.624999998508</v>
      </c>
      <c r="E633" s="325"/>
      <c r="F633" s="208"/>
    </row>
    <row r="634" spans="3:6" x14ac:dyDescent="0.2">
      <c r="C634" s="280">
        <f t="shared" si="12"/>
        <v>44830.666666665173</v>
      </c>
      <c r="E634" s="325"/>
      <c r="F634" s="208"/>
    </row>
    <row r="635" spans="3:6" x14ac:dyDescent="0.2">
      <c r="C635" s="280">
        <f t="shared" si="12"/>
        <v>44830.708333331837</v>
      </c>
      <c r="E635" s="325"/>
      <c r="F635" s="208"/>
    </row>
    <row r="636" spans="3:6" x14ac:dyDescent="0.2">
      <c r="C636" s="280">
        <f t="shared" si="12"/>
        <v>44830.749999998501</v>
      </c>
      <c r="E636" s="325"/>
      <c r="F636" s="208"/>
    </row>
    <row r="637" spans="3:6" x14ac:dyDescent="0.2">
      <c r="C637" s="280">
        <f t="shared" si="12"/>
        <v>44830.791666665165</v>
      </c>
      <c r="E637" s="325"/>
      <c r="F637" s="208"/>
    </row>
    <row r="638" spans="3:6" x14ac:dyDescent="0.2">
      <c r="C638" s="280">
        <f t="shared" si="12"/>
        <v>44830.83333333183</v>
      </c>
      <c r="E638" s="325"/>
      <c r="F638" s="208"/>
    </row>
    <row r="639" spans="3:6" x14ac:dyDescent="0.2">
      <c r="C639" s="280">
        <f t="shared" si="12"/>
        <v>44830.874999998494</v>
      </c>
      <c r="E639" s="325"/>
      <c r="F639" s="208"/>
    </row>
    <row r="640" spans="3:6" x14ac:dyDescent="0.2">
      <c r="C640" s="280">
        <f t="shared" si="12"/>
        <v>44830.916666665158</v>
      </c>
      <c r="E640" s="325"/>
      <c r="F640" s="208"/>
    </row>
    <row r="641" spans="3:6" x14ac:dyDescent="0.2">
      <c r="C641" s="280">
        <f t="shared" si="12"/>
        <v>44830.958333331822</v>
      </c>
      <c r="E641" s="325"/>
      <c r="F641" s="208"/>
    </row>
    <row r="642" spans="3:6" x14ac:dyDescent="0.2">
      <c r="C642" s="280">
        <f t="shared" si="12"/>
        <v>44830.999999998487</v>
      </c>
      <c r="E642" s="325"/>
      <c r="F642" s="208"/>
    </row>
    <row r="643" spans="3:6" x14ac:dyDescent="0.2">
      <c r="C643" s="280">
        <f t="shared" si="12"/>
        <v>44831.041666665151</v>
      </c>
      <c r="E643" s="325"/>
      <c r="F643" s="208"/>
    </row>
    <row r="644" spans="3:6" x14ac:dyDescent="0.2">
      <c r="C644" s="280">
        <f t="shared" si="12"/>
        <v>44831.083333331815</v>
      </c>
      <c r="E644" s="325"/>
      <c r="F644" s="208"/>
    </row>
    <row r="645" spans="3:6" x14ac:dyDescent="0.2">
      <c r="C645" s="280">
        <f t="shared" si="12"/>
        <v>44831.124999998479</v>
      </c>
      <c r="E645" s="325"/>
      <c r="F645" s="208"/>
    </row>
    <row r="646" spans="3:6" x14ac:dyDescent="0.2">
      <c r="C646" s="280">
        <f t="shared" si="12"/>
        <v>44831.166666665144</v>
      </c>
      <c r="E646" s="325"/>
      <c r="F646" s="208"/>
    </row>
    <row r="647" spans="3:6" x14ac:dyDescent="0.2">
      <c r="C647" s="280">
        <f t="shared" si="12"/>
        <v>44831.208333331808</v>
      </c>
      <c r="E647" s="325"/>
      <c r="F647" s="208"/>
    </row>
    <row r="648" spans="3:6" x14ac:dyDescent="0.2">
      <c r="C648" s="280">
        <f t="shared" si="12"/>
        <v>44831.249999998472</v>
      </c>
      <c r="E648" s="325"/>
      <c r="F648" s="208"/>
    </row>
    <row r="649" spans="3:6" x14ac:dyDescent="0.2">
      <c r="C649" s="280">
        <f t="shared" si="12"/>
        <v>44831.291666665136</v>
      </c>
      <c r="E649" s="325"/>
      <c r="F649" s="208"/>
    </row>
    <row r="650" spans="3:6" x14ac:dyDescent="0.2">
      <c r="C650" s="280">
        <f t="shared" si="12"/>
        <v>44831.333333331801</v>
      </c>
      <c r="E650" s="325"/>
      <c r="F650" s="208"/>
    </row>
    <row r="651" spans="3:6" x14ac:dyDescent="0.2">
      <c r="C651" s="280">
        <f t="shared" si="12"/>
        <v>44831.374999998465</v>
      </c>
      <c r="E651" s="325"/>
      <c r="F651" s="208"/>
    </row>
    <row r="652" spans="3:6" x14ac:dyDescent="0.2">
      <c r="C652" s="280">
        <f t="shared" si="12"/>
        <v>44831.416666665129</v>
      </c>
      <c r="E652" s="325"/>
      <c r="F652" s="208"/>
    </row>
    <row r="653" spans="3:6" x14ac:dyDescent="0.2">
      <c r="C653" s="280">
        <f t="shared" si="12"/>
        <v>44831.458333331793</v>
      </c>
      <c r="E653" s="325"/>
      <c r="F653" s="208"/>
    </row>
    <row r="654" spans="3:6" x14ac:dyDescent="0.2">
      <c r="C654" s="280">
        <f t="shared" si="12"/>
        <v>44831.499999998457</v>
      </c>
      <c r="E654" s="325"/>
      <c r="F654" s="208"/>
    </row>
    <row r="655" spans="3:6" x14ac:dyDescent="0.2">
      <c r="C655" s="280">
        <f t="shared" si="12"/>
        <v>44831.541666665122</v>
      </c>
      <c r="E655" s="325"/>
      <c r="F655" s="208"/>
    </row>
    <row r="656" spans="3:6" x14ac:dyDescent="0.2">
      <c r="C656" s="280">
        <f t="shared" si="12"/>
        <v>44831.583333331786</v>
      </c>
      <c r="E656" s="325"/>
      <c r="F656" s="208"/>
    </row>
    <row r="657" spans="3:6" x14ac:dyDescent="0.2">
      <c r="C657" s="280">
        <f t="shared" si="12"/>
        <v>44831.62499999845</v>
      </c>
      <c r="E657" s="325"/>
      <c r="F657" s="208"/>
    </row>
    <row r="658" spans="3:6" x14ac:dyDescent="0.2">
      <c r="C658" s="280">
        <f t="shared" si="12"/>
        <v>44831.666666665114</v>
      </c>
      <c r="E658" s="325"/>
      <c r="F658" s="208"/>
    </row>
    <row r="659" spans="3:6" x14ac:dyDescent="0.2">
      <c r="C659" s="280">
        <f t="shared" si="12"/>
        <v>44831.708333331779</v>
      </c>
      <c r="E659" s="325"/>
      <c r="F659" s="208"/>
    </row>
    <row r="660" spans="3:6" x14ac:dyDescent="0.2">
      <c r="C660" s="280">
        <f t="shared" ref="C660:C723" si="13">C659+1/24</f>
        <v>44831.749999998443</v>
      </c>
      <c r="E660" s="325"/>
      <c r="F660" s="208"/>
    </row>
    <row r="661" spans="3:6" x14ac:dyDescent="0.2">
      <c r="C661" s="280">
        <f t="shared" si="13"/>
        <v>44831.791666665107</v>
      </c>
      <c r="E661" s="325"/>
      <c r="F661" s="208"/>
    </row>
    <row r="662" spans="3:6" x14ac:dyDescent="0.2">
      <c r="C662" s="280">
        <f t="shared" si="13"/>
        <v>44831.833333331771</v>
      </c>
      <c r="E662" s="325"/>
      <c r="F662" s="208"/>
    </row>
    <row r="663" spans="3:6" x14ac:dyDescent="0.2">
      <c r="C663" s="280">
        <f t="shared" si="13"/>
        <v>44831.874999998436</v>
      </c>
      <c r="E663" s="325"/>
      <c r="F663" s="208"/>
    </row>
    <row r="664" spans="3:6" x14ac:dyDescent="0.2">
      <c r="C664" s="280">
        <f t="shared" si="13"/>
        <v>44831.9166666651</v>
      </c>
      <c r="E664" s="325"/>
      <c r="F664" s="208"/>
    </row>
    <row r="665" spans="3:6" x14ac:dyDescent="0.2">
      <c r="C665" s="280">
        <f t="shared" si="13"/>
        <v>44831.958333331764</v>
      </c>
      <c r="E665" s="325"/>
      <c r="F665" s="208"/>
    </row>
    <row r="666" spans="3:6" x14ac:dyDescent="0.2">
      <c r="C666" s="280">
        <f t="shared" si="13"/>
        <v>44831.999999998428</v>
      </c>
      <c r="E666" s="325"/>
      <c r="F666" s="208"/>
    </row>
    <row r="667" spans="3:6" x14ac:dyDescent="0.2">
      <c r="C667" s="280">
        <f t="shared" si="13"/>
        <v>44832.041666665093</v>
      </c>
      <c r="E667" s="325"/>
      <c r="F667" s="208"/>
    </row>
    <row r="668" spans="3:6" x14ac:dyDescent="0.2">
      <c r="C668" s="280">
        <f t="shared" si="13"/>
        <v>44832.083333331757</v>
      </c>
      <c r="E668" s="325"/>
      <c r="F668" s="208"/>
    </row>
    <row r="669" spans="3:6" x14ac:dyDescent="0.2">
      <c r="C669" s="280">
        <f t="shared" si="13"/>
        <v>44832.124999998421</v>
      </c>
      <c r="E669" s="325"/>
      <c r="F669" s="208"/>
    </row>
    <row r="670" spans="3:6" x14ac:dyDescent="0.2">
      <c r="C670" s="280">
        <f t="shared" si="13"/>
        <v>44832.166666665085</v>
      </c>
      <c r="E670" s="325"/>
      <c r="F670" s="208"/>
    </row>
    <row r="671" spans="3:6" x14ac:dyDescent="0.2">
      <c r="C671" s="280">
        <f t="shared" si="13"/>
        <v>44832.20833333175</v>
      </c>
      <c r="E671" s="325"/>
      <c r="F671" s="208"/>
    </row>
    <row r="672" spans="3:6" x14ac:dyDescent="0.2">
      <c r="C672" s="280">
        <f t="shared" si="13"/>
        <v>44832.249999998414</v>
      </c>
      <c r="E672" s="325"/>
      <c r="F672" s="208"/>
    </row>
    <row r="673" spans="3:6" x14ac:dyDescent="0.2">
      <c r="C673" s="280">
        <f t="shared" si="13"/>
        <v>44832.291666665078</v>
      </c>
      <c r="E673" s="325"/>
      <c r="F673" s="208"/>
    </row>
    <row r="674" spans="3:6" x14ac:dyDescent="0.2">
      <c r="C674" s="280">
        <f t="shared" si="13"/>
        <v>44832.333333331742</v>
      </c>
      <c r="E674" s="325"/>
      <c r="F674" s="208"/>
    </row>
    <row r="675" spans="3:6" x14ac:dyDescent="0.2">
      <c r="C675" s="280">
        <f t="shared" si="13"/>
        <v>44832.374999998407</v>
      </c>
      <c r="E675" s="325"/>
      <c r="F675" s="208"/>
    </row>
    <row r="676" spans="3:6" x14ac:dyDescent="0.2">
      <c r="C676" s="280">
        <f t="shared" si="13"/>
        <v>44832.416666665071</v>
      </c>
      <c r="E676" s="325"/>
      <c r="F676" s="208"/>
    </row>
    <row r="677" spans="3:6" x14ac:dyDescent="0.2">
      <c r="C677" s="280">
        <f t="shared" si="13"/>
        <v>44832.458333331735</v>
      </c>
      <c r="E677" s="325"/>
      <c r="F677" s="208"/>
    </row>
    <row r="678" spans="3:6" x14ac:dyDescent="0.2">
      <c r="C678" s="280">
        <f t="shared" si="13"/>
        <v>44832.499999998399</v>
      </c>
      <c r="E678" s="325"/>
      <c r="F678" s="208"/>
    </row>
    <row r="679" spans="3:6" x14ac:dyDescent="0.2">
      <c r="C679" s="280">
        <f t="shared" si="13"/>
        <v>44832.541666665064</v>
      </c>
      <c r="E679" s="325"/>
      <c r="F679" s="208"/>
    </row>
    <row r="680" spans="3:6" x14ac:dyDescent="0.2">
      <c r="C680" s="280">
        <f t="shared" si="13"/>
        <v>44832.583333331728</v>
      </c>
      <c r="E680" s="325"/>
      <c r="F680" s="208"/>
    </row>
    <row r="681" spans="3:6" x14ac:dyDescent="0.2">
      <c r="C681" s="280">
        <f t="shared" si="13"/>
        <v>44832.624999998392</v>
      </c>
      <c r="E681" s="325"/>
      <c r="F681" s="208"/>
    </row>
    <row r="682" spans="3:6" x14ac:dyDescent="0.2">
      <c r="C682" s="280">
        <f t="shared" si="13"/>
        <v>44832.666666665056</v>
      </c>
      <c r="E682" s="325"/>
      <c r="F682" s="208"/>
    </row>
    <row r="683" spans="3:6" x14ac:dyDescent="0.2">
      <c r="C683" s="280">
        <f t="shared" si="13"/>
        <v>44832.70833333172</v>
      </c>
      <c r="E683" s="325"/>
      <c r="F683" s="208"/>
    </row>
    <row r="684" spans="3:6" x14ac:dyDescent="0.2">
      <c r="C684" s="280">
        <f t="shared" si="13"/>
        <v>44832.749999998385</v>
      </c>
      <c r="E684" s="325"/>
      <c r="F684" s="208"/>
    </row>
    <row r="685" spans="3:6" x14ac:dyDescent="0.2">
      <c r="C685" s="280">
        <f t="shared" si="13"/>
        <v>44832.791666665049</v>
      </c>
      <c r="E685" s="325"/>
      <c r="F685" s="208"/>
    </row>
    <row r="686" spans="3:6" x14ac:dyDescent="0.2">
      <c r="C686" s="280">
        <f t="shared" si="13"/>
        <v>44832.833333331713</v>
      </c>
      <c r="E686" s="325"/>
      <c r="F686" s="208"/>
    </row>
    <row r="687" spans="3:6" x14ac:dyDescent="0.2">
      <c r="C687" s="280">
        <f t="shared" si="13"/>
        <v>44832.874999998377</v>
      </c>
      <c r="E687" s="325"/>
      <c r="F687" s="208"/>
    </row>
    <row r="688" spans="3:6" x14ac:dyDescent="0.2">
      <c r="C688" s="280">
        <f t="shared" si="13"/>
        <v>44832.916666665042</v>
      </c>
      <c r="E688" s="325"/>
      <c r="F688" s="208"/>
    </row>
    <row r="689" spans="3:6" x14ac:dyDescent="0.2">
      <c r="C689" s="280">
        <f t="shared" si="13"/>
        <v>44832.958333331706</v>
      </c>
      <c r="E689" s="325"/>
      <c r="F689" s="208"/>
    </row>
    <row r="690" spans="3:6" x14ac:dyDescent="0.2">
      <c r="C690" s="280">
        <f t="shared" si="13"/>
        <v>44832.99999999837</v>
      </c>
      <c r="E690" s="325"/>
      <c r="F690" s="208"/>
    </row>
    <row r="691" spans="3:6" x14ac:dyDescent="0.2">
      <c r="C691" s="280">
        <f t="shared" si="13"/>
        <v>44833.041666665034</v>
      </c>
      <c r="E691" s="325"/>
      <c r="F691" s="208"/>
    </row>
    <row r="692" spans="3:6" x14ac:dyDescent="0.2">
      <c r="C692" s="280">
        <f t="shared" si="13"/>
        <v>44833.083333331699</v>
      </c>
      <c r="E692" s="325"/>
      <c r="F692" s="208"/>
    </row>
    <row r="693" spans="3:6" x14ac:dyDescent="0.2">
      <c r="C693" s="280">
        <f t="shared" si="13"/>
        <v>44833.124999998363</v>
      </c>
      <c r="E693" s="325"/>
      <c r="F693" s="208"/>
    </row>
    <row r="694" spans="3:6" x14ac:dyDescent="0.2">
      <c r="C694" s="280">
        <f t="shared" si="13"/>
        <v>44833.166666665027</v>
      </c>
      <c r="E694" s="325"/>
      <c r="F694" s="208"/>
    </row>
    <row r="695" spans="3:6" x14ac:dyDescent="0.2">
      <c r="C695" s="280">
        <f t="shared" si="13"/>
        <v>44833.208333331691</v>
      </c>
      <c r="E695" s="325"/>
      <c r="F695" s="208"/>
    </row>
    <row r="696" spans="3:6" x14ac:dyDescent="0.2">
      <c r="C696" s="280">
        <f t="shared" si="13"/>
        <v>44833.249999998356</v>
      </c>
      <c r="E696" s="325"/>
      <c r="F696" s="208"/>
    </row>
    <row r="697" spans="3:6" x14ac:dyDescent="0.2">
      <c r="C697" s="280">
        <f t="shared" si="13"/>
        <v>44833.29166666502</v>
      </c>
      <c r="E697" s="325"/>
      <c r="F697" s="208"/>
    </row>
    <row r="698" spans="3:6" x14ac:dyDescent="0.2">
      <c r="C698" s="280">
        <f t="shared" si="13"/>
        <v>44833.333333331684</v>
      </c>
      <c r="E698" s="325"/>
      <c r="F698" s="208"/>
    </row>
    <row r="699" spans="3:6" x14ac:dyDescent="0.2">
      <c r="C699" s="280">
        <f t="shared" si="13"/>
        <v>44833.374999998348</v>
      </c>
      <c r="E699" s="325"/>
      <c r="F699" s="208"/>
    </row>
    <row r="700" spans="3:6" x14ac:dyDescent="0.2">
      <c r="C700" s="280">
        <f t="shared" si="13"/>
        <v>44833.416666665013</v>
      </c>
      <c r="E700" s="325"/>
      <c r="F700" s="208"/>
    </row>
    <row r="701" spans="3:6" x14ac:dyDescent="0.2">
      <c r="C701" s="280">
        <f t="shared" si="13"/>
        <v>44833.458333331677</v>
      </c>
      <c r="E701" s="325"/>
      <c r="F701" s="208"/>
    </row>
    <row r="702" spans="3:6" x14ac:dyDescent="0.2">
      <c r="C702" s="280">
        <f t="shared" si="13"/>
        <v>44833.499999998341</v>
      </c>
      <c r="E702" s="325"/>
      <c r="F702" s="208"/>
    </row>
    <row r="703" spans="3:6" x14ac:dyDescent="0.2">
      <c r="C703" s="280">
        <f t="shared" si="13"/>
        <v>44833.541666665005</v>
      </c>
      <c r="E703" s="325"/>
      <c r="F703" s="208"/>
    </row>
    <row r="704" spans="3:6" x14ac:dyDescent="0.2">
      <c r="C704" s="280">
        <f t="shared" si="13"/>
        <v>44833.58333333167</v>
      </c>
      <c r="E704" s="325"/>
      <c r="F704" s="208"/>
    </row>
    <row r="705" spans="3:6" x14ac:dyDescent="0.2">
      <c r="C705" s="280">
        <f t="shared" si="13"/>
        <v>44833.624999998334</v>
      </c>
      <c r="E705" s="325"/>
      <c r="F705" s="208"/>
    </row>
    <row r="706" spans="3:6" x14ac:dyDescent="0.2">
      <c r="C706" s="280">
        <f t="shared" si="13"/>
        <v>44833.666666664998</v>
      </c>
      <c r="E706" s="325"/>
      <c r="F706" s="208"/>
    </row>
    <row r="707" spans="3:6" x14ac:dyDescent="0.2">
      <c r="C707" s="280">
        <f t="shared" si="13"/>
        <v>44833.708333331662</v>
      </c>
      <c r="E707" s="325"/>
      <c r="F707" s="208"/>
    </row>
    <row r="708" spans="3:6" x14ac:dyDescent="0.2">
      <c r="C708" s="280">
        <f t="shared" si="13"/>
        <v>44833.749999998327</v>
      </c>
      <c r="E708" s="325"/>
      <c r="F708" s="208"/>
    </row>
    <row r="709" spans="3:6" x14ac:dyDescent="0.2">
      <c r="C709" s="280">
        <f t="shared" si="13"/>
        <v>44833.791666664991</v>
      </c>
      <c r="E709" s="325"/>
      <c r="F709" s="208"/>
    </row>
    <row r="710" spans="3:6" x14ac:dyDescent="0.2">
      <c r="C710" s="280">
        <f t="shared" si="13"/>
        <v>44833.833333331655</v>
      </c>
      <c r="E710" s="325"/>
      <c r="F710" s="208"/>
    </row>
    <row r="711" spans="3:6" x14ac:dyDescent="0.2">
      <c r="C711" s="280">
        <f t="shared" si="13"/>
        <v>44833.874999998319</v>
      </c>
      <c r="E711" s="325"/>
      <c r="F711" s="208"/>
    </row>
    <row r="712" spans="3:6" x14ac:dyDescent="0.2">
      <c r="C712" s="280">
        <f t="shared" si="13"/>
        <v>44833.916666664983</v>
      </c>
      <c r="E712" s="325"/>
      <c r="F712" s="208"/>
    </row>
    <row r="713" spans="3:6" x14ac:dyDescent="0.2">
      <c r="C713" s="280">
        <f t="shared" si="13"/>
        <v>44833.958333331648</v>
      </c>
      <c r="E713" s="325"/>
      <c r="F713" s="208"/>
    </row>
    <row r="714" spans="3:6" x14ac:dyDescent="0.2">
      <c r="C714" s="280">
        <f t="shared" si="13"/>
        <v>44833.999999998312</v>
      </c>
      <c r="E714" s="325"/>
      <c r="F714" s="208"/>
    </row>
    <row r="715" spans="3:6" x14ac:dyDescent="0.2">
      <c r="C715" s="280">
        <f t="shared" si="13"/>
        <v>44834.041666664976</v>
      </c>
      <c r="E715" s="325"/>
      <c r="F715" s="208"/>
    </row>
    <row r="716" spans="3:6" x14ac:dyDescent="0.2">
      <c r="C716" s="280">
        <f t="shared" si="13"/>
        <v>44834.08333333164</v>
      </c>
      <c r="E716" s="325"/>
      <c r="F716" s="208"/>
    </row>
    <row r="717" spans="3:6" x14ac:dyDescent="0.2">
      <c r="C717" s="280">
        <f t="shared" si="13"/>
        <v>44834.124999998305</v>
      </c>
      <c r="E717" s="325"/>
      <c r="F717" s="208"/>
    </row>
    <row r="718" spans="3:6" x14ac:dyDescent="0.2">
      <c r="C718" s="280">
        <f t="shared" si="13"/>
        <v>44834.166666664969</v>
      </c>
      <c r="E718" s="325"/>
      <c r="F718" s="208"/>
    </row>
    <row r="719" spans="3:6" x14ac:dyDescent="0.2">
      <c r="C719" s="280">
        <f t="shared" si="13"/>
        <v>44834.208333331633</v>
      </c>
      <c r="E719" s="325"/>
      <c r="F719" s="208"/>
    </row>
    <row r="720" spans="3:6" x14ac:dyDescent="0.2">
      <c r="C720" s="280">
        <f t="shared" si="13"/>
        <v>44834.249999998297</v>
      </c>
      <c r="E720" s="325"/>
      <c r="F720" s="208"/>
    </row>
    <row r="721" spans="3:6" x14ac:dyDescent="0.2">
      <c r="C721" s="280">
        <f t="shared" si="13"/>
        <v>44834.291666664962</v>
      </c>
      <c r="E721" s="325"/>
      <c r="F721" s="208"/>
    </row>
    <row r="722" spans="3:6" x14ac:dyDescent="0.2">
      <c r="C722" s="280">
        <f t="shared" si="13"/>
        <v>44834.333333331626</v>
      </c>
      <c r="E722" s="325"/>
      <c r="F722" s="208"/>
    </row>
    <row r="723" spans="3:6" x14ac:dyDescent="0.2">
      <c r="C723" s="280">
        <f t="shared" si="13"/>
        <v>44834.37499999829</v>
      </c>
      <c r="E723" s="325"/>
      <c r="F723" s="208"/>
    </row>
    <row r="724" spans="3:6" x14ac:dyDescent="0.2">
      <c r="C724" s="280">
        <f t="shared" ref="C724:C738" si="14">C723+1/24</f>
        <v>44834.416666664954</v>
      </c>
      <c r="E724" s="325"/>
      <c r="F724" s="208"/>
    </row>
    <row r="725" spans="3:6" x14ac:dyDescent="0.2">
      <c r="C725" s="280">
        <f t="shared" si="14"/>
        <v>44834.458333331619</v>
      </c>
      <c r="E725" s="325"/>
      <c r="F725" s="208"/>
    </row>
    <row r="726" spans="3:6" x14ac:dyDescent="0.2">
      <c r="C726" s="280">
        <f t="shared" si="14"/>
        <v>44834.499999998283</v>
      </c>
      <c r="E726" s="325"/>
      <c r="F726" s="208"/>
    </row>
    <row r="727" spans="3:6" x14ac:dyDescent="0.2">
      <c r="C727" s="280">
        <f t="shared" si="14"/>
        <v>44834.541666664947</v>
      </c>
      <c r="E727" s="325"/>
      <c r="F727" s="208"/>
    </row>
    <row r="728" spans="3:6" x14ac:dyDescent="0.2">
      <c r="C728" s="280">
        <f t="shared" si="14"/>
        <v>44834.583333331611</v>
      </c>
      <c r="E728" s="325"/>
      <c r="F728" s="208"/>
    </row>
    <row r="729" spans="3:6" x14ac:dyDescent="0.2">
      <c r="C729" s="280">
        <f t="shared" si="14"/>
        <v>44834.624999998276</v>
      </c>
      <c r="E729" s="325"/>
      <c r="F729" s="208"/>
    </row>
    <row r="730" spans="3:6" x14ac:dyDescent="0.2">
      <c r="C730" s="280">
        <f t="shared" si="14"/>
        <v>44834.66666666494</v>
      </c>
      <c r="E730" s="325"/>
      <c r="F730" s="208"/>
    </row>
    <row r="731" spans="3:6" x14ac:dyDescent="0.2">
      <c r="C731" s="280">
        <f t="shared" si="14"/>
        <v>44834.708333331604</v>
      </c>
      <c r="E731" s="325"/>
      <c r="F731" s="208"/>
    </row>
    <row r="732" spans="3:6" x14ac:dyDescent="0.2">
      <c r="C732" s="280">
        <f t="shared" si="14"/>
        <v>44834.749999998268</v>
      </c>
      <c r="E732" s="325"/>
      <c r="F732" s="208"/>
    </row>
    <row r="733" spans="3:6" x14ac:dyDescent="0.2">
      <c r="C733" s="280">
        <f t="shared" si="14"/>
        <v>44834.791666664933</v>
      </c>
      <c r="E733" s="325"/>
      <c r="F733" s="208"/>
    </row>
    <row r="734" spans="3:6" x14ac:dyDescent="0.2">
      <c r="C734" s="280">
        <f t="shared" si="14"/>
        <v>44834.833333331597</v>
      </c>
      <c r="E734" s="325"/>
      <c r="F734" s="208"/>
    </row>
    <row r="735" spans="3:6" x14ac:dyDescent="0.2">
      <c r="C735" s="280">
        <f t="shared" si="14"/>
        <v>44834.874999998261</v>
      </c>
      <c r="E735" s="325"/>
      <c r="F735" s="208"/>
    </row>
    <row r="736" spans="3:6" x14ac:dyDescent="0.2">
      <c r="C736" s="280">
        <f t="shared" si="14"/>
        <v>44834.916666664925</v>
      </c>
      <c r="E736" s="325"/>
      <c r="F736" s="208"/>
    </row>
    <row r="737" spans="3:6" x14ac:dyDescent="0.2">
      <c r="C737" s="280">
        <f t="shared" si="14"/>
        <v>44834.95833333159</v>
      </c>
      <c r="E737" s="325"/>
      <c r="F737" s="208"/>
    </row>
    <row r="738" spans="3:6" x14ac:dyDescent="0.2">
      <c r="C738" s="280">
        <f t="shared" si="14"/>
        <v>44834.999999998254</v>
      </c>
      <c r="E738" s="325"/>
      <c r="F738" s="208"/>
    </row>
    <row r="739" spans="3:6" x14ac:dyDescent="0.2">
      <c r="C739" s="280"/>
      <c r="F739" s="208"/>
    </row>
    <row r="740" spans="3:6" x14ac:dyDescent="0.2">
      <c r="C740" s="280"/>
      <c r="F740" s="208"/>
    </row>
    <row r="741" spans="3:6" x14ac:dyDescent="0.2">
      <c r="C741" s="280"/>
      <c r="F741" s="208"/>
    </row>
    <row r="742" spans="3:6" x14ac:dyDescent="0.2">
      <c r="C742" s="280"/>
      <c r="F742" s="208"/>
    </row>
    <row r="743" spans="3:6" x14ac:dyDescent="0.2">
      <c r="C743" s="280"/>
      <c r="F743" s="208"/>
    </row>
    <row r="744" spans="3:6" x14ac:dyDescent="0.2">
      <c r="C744" s="280"/>
      <c r="F744" s="208"/>
    </row>
    <row r="745" spans="3:6" x14ac:dyDescent="0.2">
      <c r="C745" s="280"/>
      <c r="F745" s="208"/>
    </row>
    <row r="746" spans="3:6" x14ac:dyDescent="0.2">
      <c r="C746" s="280"/>
      <c r="F746" s="208"/>
    </row>
    <row r="747" spans="3:6" x14ac:dyDescent="0.2">
      <c r="C747" s="280"/>
      <c r="F747" s="208"/>
    </row>
    <row r="748" spans="3:6" x14ac:dyDescent="0.2">
      <c r="C748" s="280"/>
      <c r="F748" s="208"/>
    </row>
    <row r="749" spans="3:6" x14ac:dyDescent="0.2">
      <c r="C749" s="280"/>
      <c r="F749" s="208"/>
    </row>
    <row r="750" spans="3:6" x14ac:dyDescent="0.2">
      <c r="C750" s="280"/>
    </row>
    <row r="751" spans="3:6" x14ac:dyDescent="0.2">
      <c r="C751" s="280"/>
    </row>
    <row r="752" spans="3:6" x14ac:dyDescent="0.2">
      <c r="C752" s="280"/>
    </row>
    <row r="753" spans="3:3" x14ac:dyDescent="0.2">
      <c r="C753" s="280"/>
    </row>
    <row r="754" spans="3:3" x14ac:dyDescent="0.2">
      <c r="C754" s="280"/>
    </row>
    <row r="755" spans="3:3" x14ac:dyDescent="0.2">
      <c r="C755" s="280"/>
    </row>
    <row r="756" spans="3:3" x14ac:dyDescent="0.2">
      <c r="C756" s="280"/>
    </row>
    <row r="757" spans="3:3" x14ac:dyDescent="0.2">
      <c r="C757" s="280"/>
    </row>
    <row r="758" spans="3:3" x14ac:dyDescent="0.2">
      <c r="C758" s="280"/>
    </row>
    <row r="759" spans="3:3" x14ac:dyDescent="0.2">
      <c r="C759" s="280"/>
    </row>
    <row r="760" spans="3:3" x14ac:dyDescent="0.2">
      <c r="C760" s="280"/>
    </row>
    <row r="761" spans="3:3" x14ac:dyDescent="0.2">
      <c r="C761" s="280"/>
    </row>
    <row r="762" spans="3:3" x14ac:dyDescent="0.2">
      <c r="C762" s="280"/>
    </row>
    <row r="763" spans="3:3" x14ac:dyDescent="0.2">
      <c r="C763" s="280"/>
    </row>
    <row r="764" spans="3:3" x14ac:dyDescent="0.2">
      <c r="C764" s="280"/>
    </row>
    <row r="765" spans="3:3" x14ac:dyDescent="0.2">
      <c r="C765" s="280"/>
    </row>
    <row r="766" spans="3:3" x14ac:dyDescent="0.2">
      <c r="C766" s="280"/>
    </row>
    <row r="767" spans="3:3" x14ac:dyDescent="0.2">
      <c r="C767" s="280"/>
    </row>
    <row r="768" spans="3:3" x14ac:dyDescent="0.2">
      <c r="C768" s="280"/>
    </row>
    <row r="769" spans="3:3" x14ac:dyDescent="0.2">
      <c r="C769" s="280"/>
    </row>
    <row r="770" spans="3:3" x14ac:dyDescent="0.2">
      <c r="C770" s="280"/>
    </row>
    <row r="771" spans="3:3" x14ac:dyDescent="0.2">
      <c r="C771" s="280"/>
    </row>
    <row r="772" spans="3:3" x14ac:dyDescent="0.2">
      <c r="C772" s="280"/>
    </row>
    <row r="773" spans="3:3" x14ac:dyDescent="0.2">
      <c r="C773" s="280"/>
    </row>
    <row r="774" spans="3:3" x14ac:dyDescent="0.2">
      <c r="C774" s="280"/>
    </row>
    <row r="775" spans="3:3" x14ac:dyDescent="0.2">
      <c r="C775" s="280"/>
    </row>
  </sheetData>
  <pageMargins left="0.25" right="0.25" top="0.75" bottom="0.75" header="0.3" footer="0.3"/>
  <pageSetup scale="50" orientation="landscape" r:id="rId1"/>
  <headerFooter>
    <oddHeader>&amp;RKPSC Case No. 2023-00008
KIUC's First Set of Data Requests
Dated October 26, 2023
Item No. 3
Attachment 5
Page &amp;P of  &amp;N</oddHeader>
    <oddFooter>&amp;LPUE Calculation - September 2022&amp;R
TAB 1 of 7: &amp;A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outlinePr summaryBelow="0"/>
    <pageSetUpPr autoPageBreaks="0"/>
  </sheetPr>
  <dimension ref="A1:AH37"/>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15.7109375" style="1" customWidth="1"/>
    <col min="6" max="6" width="11.7109375" style="1" bestFit="1" customWidth="1"/>
    <col min="7" max="8" width="8.7109375" style="1" bestFit="1" customWidth="1"/>
    <col min="9" max="9" width="8.7109375" style="1" customWidth="1"/>
    <col min="10" max="31" width="8.7109375" style="1" bestFit="1" customWidth="1"/>
    <col min="32" max="32" width="14" bestFit="1" customWidth="1"/>
  </cols>
  <sheetData>
    <row r="1" spans="1:34" ht="40.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
      <c r="A3" s="5">
        <v>37335</v>
      </c>
      <c r="B3" s="6" t="s">
        <v>42</v>
      </c>
      <c r="C3" s="6" t="s">
        <v>15</v>
      </c>
      <c r="D3" s="6" t="s">
        <v>23</v>
      </c>
      <c r="E3" s="8">
        <v>41974</v>
      </c>
      <c r="F3" s="106">
        <f>'Generation (EcoMax)'!F3-'KP Internal Load'!E3</f>
        <v>27280.476999999999</v>
      </c>
      <c r="G3" s="117">
        <f>'Generation (EcoMax)'!G3-'KP Internal Load'!F3</f>
        <v>1077.7559999999999</v>
      </c>
      <c r="H3" s="117">
        <f>'Generation (EcoMax)'!H3-'KP Internal Load'!G3</f>
        <v>1125.2049999999999</v>
      </c>
      <c r="I3" s="160">
        <f>'Generation (EcoMax)'!I3-'KP Internal Load'!H3</f>
        <v>1133.6179999999999</v>
      </c>
      <c r="J3" s="117">
        <f>'Generation (EcoMax)'!J3-'KP Internal Load'!I3</f>
        <v>1085.8220000000001</v>
      </c>
      <c r="K3" s="117">
        <f>'Generation (EcoMax)'!K3-'KP Internal Load'!J3</f>
        <v>1098.7539999999999</v>
      </c>
      <c r="L3" s="117">
        <f>'Generation (EcoMax)'!L3-'KP Internal Load'!K3</f>
        <v>1312.4639999999999</v>
      </c>
      <c r="M3" s="117">
        <f>'Generation (EcoMax)'!M3-'KP Internal Load'!L3</f>
        <v>1242.67</v>
      </c>
      <c r="N3" s="117">
        <f>'Generation (EcoMax)'!N3-'KP Internal Load'!M3</f>
        <v>1118.8040000000001</v>
      </c>
      <c r="O3" s="117">
        <f>'Generation (EcoMax)'!O3-'KP Internal Load'!N3</f>
        <v>1108.731</v>
      </c>
      <c r="P3" s="117">
        <f>'Generation (EcoMax)'!P3-'KP Internal Load'!O3</f>
        <v>1166.83</v>
      </c>
      <c r="Q3" s="117">
        <f>'Generation (EcoMax)'!Q3-'KP Internal Load'!P3</f>
        <v>1204.8040000000001</v>
      </c>
      <c r="R3" s="117">
        <f>'Generation (EcoMax)'!R3-'KP Internal Load'!Q3</f>
        <v>1198.1559999999999</v>
      </c>
      <c r="S3" s="117">
        <f>'Generation (EcoMax)'!S3-'KP Internal Load'!R3</f>
        <v>1193.9099999999999</v>
      </c>
      <c r="T3" s="117">
        <f>'Generation (EcoMax)'!T3-'KP Internal Load'!S3</f>
        <v>1175.2539999999999</v>
      </c>
      <c r="U3" s="117">
        <f>'Generation (EcoMax)'!U3-'KP Internal Load'!T3</f>
        <v>1170.913</v>
      </c>
      <c r="V3" s="117">
        <f>'Generation (EcoMax)'!V3-'KP Internal Load'!U3</f>
        <v>1156.7750000000001</v>
      </c>
      <c r="W3" s="117">
        <f>'Generation (EcoMax)'!W3-'KP Internal Load'!V3</f>
        <v>1124.942</v>
      </c>
      <c r="X3" s="117">
        <f>'Generation (EcoMax)'!X3-'KP Internal Load'!W3</f>
        <v>1086.1030000000001</v>
      </c>
      <c r="Y3" s="117">
        <f>'Generation (EcoMax)'!Y3-'KP Internal Load'!X3</f>
        <v>1059.395</v>
      </c>
      <c r="Z3" s="117">
        <f>'Generation (EcoMax)'!Z3-'KP Internal Load'!Y3</f>
        <v>1053.55</v>
      </c>
      <c r="AA3" s="117">
        <f>'Generation (EcoMax)'!AA3-'KP Internal Load'!Z3</f>
        <v>1059.511</v>
      </c>
      <c r="AB3" s="117">
        <f>'Generation (EcoMax)'!AB3-'KP Internal Load'!AA3</f>
        <v>1068.136</v>
      </c>
      <c r="AC3" s="117">
        <f>'Generation (EcoMax)'!AC3-'KP Internal Load'!AB3</f>
        <v>1101.5610000000001</v>
      </c>
      <c r="AD3" s="117">
        <f>'Generation (EcoMax)'!AD3-'KP Internal Load'!AC3</f>
        <v>1156.8130000000001</v>
      </c>
      <c r="AE3" s="171">
        <f>'Generation (EcoMax)'!AE3-'KP Internal Load'!AD3</f>
        <v>0</v>
      </c>
      <c r="AF3" s="107">
        <f t="shared" ref="AF3:AF32" si="0">SUM(G3:AE3)</f>
        <v>27280.476999999999</v>
      </c>
      <c r="AG3" s="77">
        <f t="shared" ref="AG3:AG32" si="1">AF3-F3</f>
        <v>0</v>
      </c>
      <c r="AH3" s="78">
        <f t="shared" ref="AH3:AH32" si="2">COUNTIF(G3:AE3,"&lt;0")</f>
        <v>0</v>
      </c>
    </row>
    <row r="4" spans="1:34" x14ac:dyDescent="0.2">
      <c r="A4" s="5">
        <v>37335</v>
      </c>
      <c r="B4" s="6" t="s">
        <v>42</v>
      </c>
      <c r="C4" s="6" t="s">
        <v>15</v>
      </c>
      <c r="D4" s="6" t="s">
        <v>23</v>
      </c>
      <c r="E4" s="8">
        <v>41975</v>
      </c>
      <c r="F4" s="106">
        <f>'Generation (EcoMax)'!F4-'KP Internal Load'!E4</f>
        <v>23908.882000000001</v>
      </c>
      <c r="G4" s="117">
        <f>'Generation (EcoMax)'!G4-'KP Internal Load'!F4</f>
        <v>1020.712</v>
      </c>
      <c r="H4" s="117">
        <f>'Generation (EcoMax)'!H4-'KP Internal Load'!G4</f>
        <v>964.03899999999999</v>
      </c>
      <c r="I4" s="117">
        <f>'Generation (EcoMax)'!I4-'KP Internal Load'!H4</f>
        <v>919.16899999999998</v>
      </c>
      <c r="J4" s="117">
        <f>'Generation (EcoMax)'!J4-'KP Internal Load'!I4</f>
        <v>948.52200000000005</v>
      </c>
      <c r="K4" s="117">
        <f>'Generation (EcoMax)'!K4-'KP Internal Load'!J4</f>
        <v>958.29700000000003</v>
      </c>
      <c r="L4" s="117">
        <f>'Generation (EcoMax)'!L4-'KP Internal Load'!K4</f>
        <v>1030.893</v>
      </c>
      <c r="M4" s="117">
        <f>'Generation (EcoMax)'!M4-'KP Internal Load'!L4</f>
        <v>952.02599999999995</v>
      </c>
      <c r="N4" s="117">
        <f>'Generation (EcoMax)'!N4-'KP Internal Load'!M4</f>
        <v>912.46</v>
      </c>
      <c r="O4" s="117">
        <f>'Generation (EcoMax)'!O4-'KP Internal Load'!N4</f>
        <v>912.83</v>
      </c>
      <c r="P4" s="117">
        <f>'Generation (EcoMax)'!P4-'KP Internal Load'!O4</f>
        <v>911.19299999999998</v>
      </c>
      <c r="Q4" s="117">
        <f>'Generation (EcoMax)'!Q4-'KP Internal Load'!P4</f>
        <v>929.423</v>
      </c>
      <c r="R4" s="117">
        <f>'Generation (EcoMax)'!R4-'KP Internal Load'!Q4</f>
        <v>937.29899999999998</v>
      </c>
      <c r="S4" s="117">
        <f>'Generation (EcoMax)'!S4-'KP Internal Load'!R4</f>
        <v>933.60400000000004</v>
      </c>
      <c r="T4" s="117">
        <f>'Generation (EcoMax)'!T4-'KP Internal Load'!S4</f>
        <v>940.05600000000004</v>
      </c>
      <c r="U4" s="117">
        <f>'Generation (EcoMax)'!U4-'KP Internal Load'!T4</f>
        <v>954.32399999999996</v>
      </c>
      <c r="V4" s="117">
        <f>'Generation (EcoMax)'!V4-'KP Internal Load'!U4</f>
        <v>953.80200000000002</v>
      </c>
      <c r="W4" s="117">
        <f>'Generation (EcoMax)'!W4-'KP Internal Load'!V4</f>
        <v>975.51</v>
      </c>
      <c r="X4" s="117">
        <f>'Generation (EcoMax)'!X4-'KP Internal Load'!W4</f>
        <v>1036.498</v>
      </c>
      <c r="Y4" s="117">
        <f>'Generation (EcoMax)'!Y4-'KP Internal Load'!X4</f>
        <v>1079.97</v>
      </c>
      <c r="Z4" s="117">
        <f>'Generation (EcoMax)'!Z4-'KP Internal Load'!Y4</f>
        <v>1094.529</v>
      </c>
      <c r="AA4" s="117">
        <f>'Generation (EcoMax)'!AA4-'KP Internal Load'!Z4</f>
        <v>1091.3409999999999</v>
      </c>
      <c r="AB4" s="117">
        <f>'Generation (EcoMax)'!AB4-'KP Internal Load'!AA4</f>
        <v>1110.078</v>
      </c>
      <c r="AC4" s="117">
        <f>'Generation (EcoMax)'!AC4-'KP Internal Load'!AB4</f>
        <v>1149.0709999999999</v>
      </c>
      <c r="AD4" s="117">
        <f>'Generation (EcoMax)'!AD4-'KP Internal Load'!AC4</f>
        <v>1193.2359999999999</v>
      </c>
      <c r="AE4" s="171">
        <f>'Generation (EcoMax)'!AE4-'KP Internal Load'!AD4</f>
        <v>0</v>
      </c>
      <c r="AF4" s="107">
        <f t="shared" si="0"/>
        <v>23908.882000000005</v>
      </c>
      <c r="AG4">
        <f t="shared" si="1"/>
        <v>0</v>
      </c>
      <c r="AH4" s="1">
        <f t="shared" si="2"/>
        <v>0</v>
      </c>
    </row>
    <row r="5" spans="1:34" x14ac:dyDescent="0.2">
      <c r="A5" s="5">
        <v>37335</v>
      </c>
      <c r="B5" s="6" t="s">
        <v>42</v>
      </c>
      <c r="C5" s="6" t="s">
        <v>15</v>
      </c>
      <c r="D5" s="6" t="s">
        <v>23</v>
      </c>
      <c r="E5" s="8">
        <v>41976</v>
      </c>
      <c r="F5" s="106">
        <f>'Generation (EcoMax)'!F5-'KP Internal Load'!E5</f>
        <v>24599.984</v>
      </c>
      <c r="G5" s="171">
        <f>'Generation (EcoMax)'!G5-'KP Internal Load'!F5</f>
        <v>1066.895</v>
      </c>
      <c r="H5" s="171">
        <f>'Generation (EcoMax)'!H5-'KP Internal Load'!G5</f>
        <v>1086.7460000000001</v>
      </c>
      <c r="I5" s="172">
        <f>'Generation (EcoMax)'!I5-'KP Internal Load'!H5</f>
        <v>1106.925</v>
      </c>
      <c r="J5" s="171">
        <f>'Generation (EcoMax)'!J5-'KP Internal Load'!I5</f>
        <v>1113.085</v>
      </c>
      <c r="K5" s="171">
        <f>'Generation (EcoMax)'!K5-'KP Internal Load'!J5</f>
        <v>1102.5929999999998</v>
      </c>
      <c r="L5" s="171">
        <f>'Generation (EcoMax)'!L5-'KP Internal Load'!K5</f>
        <v>1236.8910000000001</v>
      </c>
      <c r="M5" s="171">
        <f>'Generation (EcoMax)'!M5-'KP Internal Load'!L5</f>
        <v>1070.0940000000001</v>
      </c>
      <c r="N5" s="171">
        <f>'Generation (EcoMax)'!N5-'KP Internal Load'!M5</f>
        <v>1038.241</v>
      </c>
      <c r="O5" s="171">
        <f>'Generation (EcoMax)'!O5-'KP Internal Load'!N5</f>
        <v>1039.396</v>
      </c>
      <c r="P5" s="171">
        <f>'Generation (EcoMax)'!P5-'KP Internal Load'!O5</f>
        <v>1029.4009999999998</v>
      </c>
      <c r="Q5" s="171">
        <f>'Generation (EcoMax)'!Q5-'KP Internal Load'!P5</f>
        <v>1023.2089999999999</v>
      </c>
      <c r="R5" s="171">
        <f>'Generation (EcoMax)'!R5-'KP Internal Load'!Q5</f>
        <v>1024.8110000000001</v>
      </c>
      <c r="S5" s="171">
        <f>'Generation (EcoMax)'!S5-'KP Internal Load'!R5</f>
        <v>1028.1390000000001</v>
      </c>
      <c r="T5" s="171">
        <f>'Generation (EcoMax)'!T5-'KP Internal Load'!S5</f>
        <v>1010.869</v>
      </c>
      <c r="U5" s="171">
        <f>'Generation (EcoMax)'!U5-'KP Internal Load'!T5</f>
        <v>1005.735</v>
      </c>
      <c r="V5" s="171">
        <f>'Generation (EcoMax)'!V5-'KP Internal Load'!U5</f>
        <v>1010.514</v>
      </c>
      <c r="W5" s="171">
        <f>'Generation (EcoMax)'!W5-'KP Internal Load'!V5</f>
        <v>996.11400000000003</v>
      </c>
      <c r="X5" s="171">
        <f>'Generation (EcoMax)'!X5-'KP Internal Load'!W5</f>
        <v>943.149</v>
      </c>
      <c r="Y5" s="171">
        <f>'Generation (EcoMax)'!Y5-'KP Internal Load'!X5</f>
        <v>934.197</v>
      </c>
      <c r="Z5" s="171">
        <f>'Generation (EcoMax)'!Z5-'KP Internal Load'!Y5</f>
        <v>929.60799999999995</v>
      </c>
      <c r="AA5" s="171">
        <f>'Generation (EcoMax)'!AA5-'KP Internal Load'!Z5</f>
        <v>929.58900000000006</v>
      </c>
      <c r="AB5" s="171">
        <f>'Generation (EcoMax)'!AB5-'KP Internal Load'!AA5</f>
        <v>934.178</v>
      </c>
      <c r="AC5" s="171">
        <f>'Generation (EcoMax)'!AC5-'KP Internal Load'!AB5</f>
        <v>956.346</v>
      </c>
      <c r="AD5" s="171">
        <f>'Generation (EcoMax)'!AD5-'KP Internal Load'!AC5</f>
        <v>983.25900000000001</v>
      </c>
      <c r="AE5" s="171">
        <f>'Generation (EcoMax)'!AE5-'KP Internal Load'!AD5</f>
        <v>0</v>
      </c>
      <c r="AF5" s="107">
        <f t="shared" si="0"/>
        <v>24599.984000000011</v>
      </c>
      <c r="AG5">
        <f t="shared" si="1"/>
        <v>0</v>
      </c>
      <c r="AH5" s="1">
        <f t="shared" si="2"/>
        <v>0</v>
      </c>
    </row>
    <row r="6" spans="1:34" x14ac:dyDescent="0.2">
      <c r="A6" s="5">
        <v>37335</v>
      </c>
      <c r="B6" s="6" t="s">
        <v>42</v>
      </c>
      <c r="C6" s="6" t="s">
        <v>15</v>
      </c>
      <c r="D6" s="6" t="s">
        <v>23</v>
      </c>
      <c r="E6" s="8">
        <v>41977</v>
      </c>
      <c r="F6" s="106">
        <f>'Generation (EcoMax)'!F6-'KP Internal Load'!E6</f>
        <v>15772.817999999999</v>
      </c>
      <c r="G6" s="171">
        <f>'Generation (EcoMax)'!G6-'KP Internal Load'!F6</f>
        <v>979.90200000000004</v>
      </c>
      <c r="H6" s="171">
        <f>'Generation (EcoMax)'!H6-'KP Internal Load'!G6</f>
        <v>919.452</v>
      </c>
      <c r="I6" s="172">
        <f>'Generation (EcoMax)'!I6-'KP Internal Load'!H6</f>
        <v>754.096</v>
      </c>
      <c r="J6" s="171">
        <f>'Generation (EcoMax)'!J6-'KP Internal Load'!I6</f>
        <v>734.15800000000002</v>
      </c>
      <c r="K6" s="171">
        <f>'Generation (EcoMax)'!K6-'KP Internal Load'!J6</f>
        <v>719.32600000000002</v>
      </c>
      <c r="L6" s="171">
        <f>'Generation (EcoMax)'!L6-'KP Internal Load'!K6</f>
        <v>687.93299999999999</v>
      </c>
      <c r="M6" s="171">
        <f>'Generation (EcoMax)'!M6-'KP Internal Load'!L6</f>
        <v>607.40300000000002</v>
      </c>
      <c r="N6" s="171">
        <f>'Generation (EcoMax)'!N6-'KP Internal Load'!M6</f>
        <v>574.77700000000004</v>
      </c>
      <c r="O6" s="171">
        <f>'Generation (EcoMax)'!O6-'KP Internal Load'!N6</f>
        <v>588.28800000000001</v>
      </c>
      <c r="P6" s="171">
        <f>'Generation (EcoMax)'!P6-'KP Internal Load'!O6</f>
        <v>593.33199999999999</v>
      </c>
      <c r="Q6" s="171">
        <f>'Generation (EcoMax)'!Q6-'KP Internal Load'!P6</f>
        <v>593.82899999999995</v>
      </c>
      <c r="R6" s="171">
        <f>'Generation (EcoMax)'!R6-'KP Internal Load'!Q6</f>
        <v>589.44799999999998</v>
      </c>
      <c r="S6" s="171">
        <f>'Generation (EcoMax)'!S6-'KP Internal Load'!R6</f>
        <v>590.16300000000001</v>
      </c>
      <c r="T6" s="171">
        <f>'Generation (EcoMax)'!T6-'KP Internal Load'!S6</f>
        <v>601.52800000000002</v>
      </c>
      <c r="U6" s="171">
        <f>'Generation (EcoMax)'!U6-'KP Internal Load'!T6</f>
        <v>600.13499999999999</v>
      </c>
      <c r="V6" s="171">
        <f>'Generation (EcoMax)'!V6-'KP Internal Load'!U6</f>
        <v>606.90499999999997</v>
      </c>
      <c r="W6" s="171">
        <f>'Generation (EcoMax)'!W6-'KP Internal Load'!V6</f>
        <v>599.32000000000005</v>
      </c>
      <c r="X6" s="171">
        <f>'Generation (EcoMax)'!X6-'KP Internal Load'!W6</f>
        <v>582.89200000000005</v>
      </c>
      <c r="Y6" s="171">
        <f>'Generation (EcoMax)'!Y6-'KP Internal Load'!X6</f>
        <v>582.67399999999998</v>
      </c>
      <c r="Z6" s="171">
        <f>'Generation (EcoMax)'!Z6-'KP Internal Load'!Y6</f>
        <v>605.27599999999995</v>
      </c>
      <c r="AA6" s="171">
        <f>'Generation (EcoMax)'!AA6-'KP Internal Load'!Z6</f>
        <v>622.75300000000004</v>
      </c>
      <c r="AB6" s="171">
        <f>'Generation (EcoMax)'!AB6-'KP Internal Load'!AA6</f>
        <v>638.32399999999996</v>
      </c>
      <c r="AC6" s="171">
        <f>'Generation (EcoMax)'!AC6-'KP Internal Load'!AB6</f>
        <v>680.29700000000003</v>
      </c>
      <c r="AD6" s="171">
        <f>'Generation (EcoMax)'!AD6-'KP Internal Load'!AC6</f>
        <v>720.60699999999997</v>
      </c>
      <c r="AE6" s="171">
        <f>'Generation (EcoMax)'!AE6-'KP Internal Load'!AD6</f>
        <v>0</v>
      </c>
      <c r="AF6" s="107">
        <f t="shared" si="0"/>
        <v>15772.818000000003</v>
      </c>
      <c r="AG6">
        <f t="shared" si="1"/>
        <v>0</v>
      </c>
      <c r="AH6" s="1">
        <f t="shared" si="2"/>
        <v>0</v>
      </c>
    </row>
    <row r="7" spans="1:34" x14ac:dyDescent="0.2">
      <c r="A7" s="5">
        <v>37335</v>
      </c>
      <c r="B7" s="6" t="s">
        <v>42</v>
      </c>
      <c r="C7" s="6" t="s">
        <v>15</v>
      </c>
      <c r="D7" s="6" t="s">
        <v>23</v>
      </c>
      <c r="E7" s="8">
        <v>41978</v>
      </c>
      <c r="F7" s="106">
        <f>'Generation (EcoMax)'!F7-'KP Internal Load'!E7</f>
        <v>18003.953000000001</v>
      </c>
      <c r="G7" s="171">
        <f>'Generation (EcoMax)'!G7-'KP Internal Load'!F7</f>
        <v>762.63599999999997</v>
      </c>
      <c r="H7" s="171">
        <f>'Generation (EcoMax)'!H7-'KP Internal Load'!G7</f>
        <v>788.19100000000003</v>
      </c>
      <c r="I7" s="172">
        <f>'Generation (EcoMax)'!I7-'KP Internal Load'!H7</f>
        <v>791.27200000000005</v>
      </c>
      <c r="J7" s="171">
        <f>'Generation (EcoMax)'!J7-'KP Internal Load'!I7</f>
        <v>754.95299999999997</v>
      </c>
      <c r="K7" s="171">
        <f>'Generation (EcoMax)'!K7-'KP Internal Load'!J7</f>
        <v>751.495</v>
      </c>
      <c r="L7" s="171">
        <f>'Generation (EcoMax)'!L7-'KP Internal Load'!K7</f>
        <v>744.71199999999999</v>
      </c>
      <c r="M7" s="171">
        <f>'Generation (EcoMax)'!M7-'KP Internal Load'!L7</f>
        <v>715.68399999999997</v>
      </c>
      <c r="N7" s="171">
        <f>'Generation (EcoMax)'!N7-'KP Internal Load'!M7</f>
        <v>686.68600000000004</v>
      </c>
      <c r="O7" s="171">
        <f>'Generation (EcoMax)'!O7-'KP Internal Load'!N7</f>
        <v>692.43899999999996</v>
      </c>
      <c r="P7" s="171">
        <f>'Generation (EcoMax)'!P7-'KP Internal Load'!O7</f>
        <v>686.76300000000003</v>
      </c>
      <c r="Q7" s="171">
        <f>'Generation (EcoMax)'!Q7-'KP Internal Load'!P7</f>
        <v>698.34100000000001</v>
      </c>
      <c r="R7" s="171">
        <f>'Generation (EcoMax)'!R7-'KP Internal Load'!Q7</f>
        <v>698.572</v>
      </c>
      <c r="S7" s="171">
        <f>'Generation (EcoMax)'!S7-'KP Internal Load'!R7</f>
        <v>720.91899999999998</v>
      </c>
      <c r="T7" s="171">
        <f>'Generation (EcoMax)'!T7-'KP Internal Load'!S7</f>
        <v>745.89499999999998</v>
      </c>
      <c r="U7" s="171">
        <f>'Generation (EcoMax)'!U7-'KP Internal Load'!T7</f>
        <v>778.21900000000005</v>
      </c>
      <c r="V7" s="171">
        <f>'Generation (EcoMax)'!V7-'KP Internal Load'!U7</f>
        <v>776.60699999999997</v>
      </c>
      <c r="W7" s="171">
        <f>'Generation (EcoMax)'!W7-'KP Internal Load'!V7</f>
        <v>764.70299999999997</v>
      </c>
      <c r="X7" s="171">
        <f>'Generation (EcoMax)'!X7-'KP Internal Load'!W7</f>
        <v>745.005</v>
      </c>
      <c r="Y7" s="171">
        <f>'Generation (EcoMax)'!Y7-'KP Internal Load'!X7</f>
        <v>746.78899999999999</v>
      </c>
      <c r="Z7" s="171">
        <f>'Generation (EcoMax)'!Z7-'KP Internal Load'!Y7</f>
        <v>753.20799999999997</v>
      </c>
      <c r="AA7" s="171">
        <f>'Generation (EcoMax)'!AA7-'KP Internal Load'!Z7</f>
        <v>771.29200000000003</v>
      </c>
      <c r="AB7" s="171">
        <f>'Generation (EcoMax)'!AB7-'KP Internal Load'!AA7</f>
        <v>781.29899999999998</v>
      </c>
      <c r="AC7" s="171">
        <f>'Generation (EcoMax)'!AC7-'KP Internal Load'!AB7</f>
        <v>810.33699999999999</v>
      </c>
      <c r="AD7" s="171">
        <f>'Generation (EcoMax)'!AD7-'KP Internal Load'!AC7</f>
        <v>837.93600000000004</v>
      </c>
      <c r="AE7" s="171">
        <f>'Generation (EcoMax)'!AE7-'KP Internal Load'!AD7</f>
        <v>0</v>
      </c>
      <c r="AF7" s="107">
        <f t="shared" si="0"/>
        <v>18003.953000000001</v>
      </c>
      <c r="AG7">
        <f t="shared" si="1"/>
        <v>0</v>
      </c>
      <c r="AH7" s="1">
        <f t="shared" si="2"/>
        <v>0</v>
      </c>
    </row>
    <row r="8" spans="1:34" x14ac:dyDescent="0.2">
      <c r="A8" s="5">
        <v>37335</v>
      </c>
      <c r="B8" s="6" t="s">
        <v>42</v>
      </c>
      <c r="C8" s="6" t="s">
        <v>15</v>
      </c>
      <c r="D8" s="6" t="s">
        <v>23</v>
      </c>
      <c r="E8" s="8">
        <v>41979</v>
      </c>
      <c r="F8" s="106">
        <f>'Generation (EcoMax)'!F8-'KP Internal Load'!E8</f>
        <v>17935.262999999999</v>
      </c>
      <c r="G8" s="171">
        <f>'Generation (EcoMax)'!G8-'KP Internal Load'!F8</f>
        <v>838.12400000000002</v>
      </c>
      <c r="H8" s="171">
        <f>'Generation (EcoMax)'!H8-'KP Internal Load'!G8</f>
        <v>599.13300000000004</v>
      </c>
      <c r="I8" s="172">
        <f>'Generation (EcoMax)'!I8-'KP Internal Load'!H8</f>
        <v>185.346</v>
      </c>
      <c r="J8" s="171">
        <f>'Generation (EcoMax)'!J8-'KP Internal Load'!I8</f>
        <v>871.36800000000005</v>
      </c>
      <c r="K8" s="171">
        <f>'Generation (EcoMax)'!K8-'KP Internal Load'!J8</f>
        <v>851.60400000000004</v>
      </c>
      <c r="L8" s="171">
        <f>'Generation (EcoMax)'!L8-'KP Internal Load'!K8</f>
        <v>885.82899999999995</v>
      </c>
      <c r="M8" s="171">
        <f>'Generation (EcoMax)'!M8-'KP Internal Load'!L8</f>
        <v>821.80499999999995</v>
      </c>
      <c r="N8" s="171">
        <f>'Generation (EcoMax)'!N8-'KP Internal Load'!M8</f>
        <v>818.77200000000005</v>
      </c>
      <c r="O8" s="171">
        <f>'Generation (EcoMax)'!O8-'KP Internal Load'!N8</f>
        <v>842.75599999999997</v>
      </c>
      <c r="P8" s="171">
        <f>'Generation (EcoMax)'!P8-'KP Internal Load'!O8</f>
        <v>825.83900000000006</v>
      </c>
      <c r="Q8" s="171">
        <f>'Generation (EcoMax)'!Q8-'KP Internal Load'!P8</f>
        <v>809.93700000000001</v>
      </c>
      <c r="R8" s="171">
        <f>'Generation (EcoMax)'!R8-'KP Internal Load'!Q8</f>
        <v>799.24300000000005</v>
      </c>
      <c r="S8" s="171">
        <f>'Generation (EcoMax)'!S8-'KP Internal Load'!R8</f>
        <v>790.73699999999997</v>
      </c>
      <c r="T8" s="171">
        <f>'Generation (EcoMax)'!T8-'KP Internal Load'!S8</f>
        <v>775.12099999999998</v>
      </c>
      <c r="U8" s="171">
        <f>'Generation (EcoMax)'!U8-'KP Internal Load'!T8</f>
        <v>765.423</v>
      </c>
      <c r="V8" s="171">
        <f>'Generation (EcoMax)'!V8-'KP Internal Load'!U8</f>
        <v>746.88699999999994</v>
      </c>
      <c r="W8" s="171">
        <f>'Generation (EcoMax)'!W8-'KP Internal Load'!V8</f>
        <v>727.98199999999997</v>
      </c>
      <c r="X8" s="171">
        <f>'Generation (EcoMax)'!X8-'KP Internal Load'!W8</f>
        <v>705.971</v>
      </c>
      <c r="Y8" s="171">
        <f>'Generation (EcoMax)'!Y8-'KP Internal Load'!X8</f>
        <v>700.48</v>
      </c>
      <c r="Z8" s="171">
        <f>'Generation (EcoMax)'!Z8-'KP Internal Load'!Y8</f>
        <v>693.20699999999999</v>
      </c>
      <c r="AA8" s="171">
        <f>'Generation (EcoMax)'!AA8-'KP Internal Load'!Z8</f>
        <v>703.62900000000002</v>
      </c>
      <c r="AB8" s="171">
        <f>'Generation (EcoMax)'!AB8-'KP Internal Load'!AA8</f>
        <v>705.57500000000005</v>
      </c>
      <c r="AC8" s="171">
        <f>'Generation (EcoMax)'!AC8-'KP Internal Load'!AB8</f>
        <v>720.08</v>
      </c>
      <c r="AD8" s="171">
        <f>'Generation (EcoMax)'!AD8-'KP Internal Load'!AC8</f>
        <v>750.41499999999996</v>
      </c>
      <c r="AE8" s="171">
        <f>'Generation (EcoMax)'!AE8-'KP Internal Load'!AD8</f>
        <v>0</v>
      </c>
      <c r="AF8" s="107">
        <f t="shared" si="0"/>
        <v>17935.263000000003</v>
      </c>
      <c r="AG8">
        <f t="shared" si="1"/>
        <v>0</v>
      </c>
      <c r="AH8" s="1">
        <f t="shared" si="2"/>
        <v>0</v>
      </c>
    </row>
    <row r="9" spans="1:34" x14ac:dyDescent="0.2">
      <c r="A9" s="5">
        <v>37335</v>
      </c>
      <c r="B9" s="6" t="s">
        <v>42</v>
      </c>
      <c r="C9" s="6" t="s">
        <v>15</v>
      </c>
      <c r="D9" s="6" t="s">
        <v>23</v>
      </c>
      <c r="E9" s="8">
        <v>41980</v>
      </c>
      <c r="F9" s="106">
        <f>'Generation (EcoMax)'!F9-'KP Internal Load'!E9</f>
        <v>15430.983</v>
      </c>
      <c r="G9" s="171">
        <f>'Generation (EcoMax)'!G9-'KP Internal Load'!F9</f>
        <v>767.49099999999999</v>
      </c>
      <c r="H9" s="171">
        <f>'Generation (EcoMax)'!H9-'KP Internal Load'!G9</f>
        <v>783.02599999999995</v>
      </c>
      <c r="I9" s="172">
        <f>'Generation (EcoMax)'!I9-'KP Internal Load'!H9</f>
        <v>783.22699999999998</v>
      </c>
      <c r="J9" s="171">
        <f>'Generation (EcoMax)'!J9-'KP Internal Load'!I9</f>
        <v>732.16499999999996</v>
      </c>
      <c r="K9" s="171">
        <f>'Generation (EcoMax)'!K9-'KP Internal Load'!J9</f>
        <v>697.779</v>
      </c>
      <c r="L9" s="171">
        <f>'Generation (EcoMax)'!L9-'KP Internal Load'!K9</f>
        <v>767.11699999999996</v>
      </c>
      <c r="M9" s="171">
        <f>'Generation (EcoMax)'!M9-'KP Internal Load'!L9</f>
        <v>761.67</v>
      </c>
      <c r="N9" s="171">
        <f>'Generation (EcoMax)'!N9-'KP Internal Load'!M9</f>
        <v>704.23500000000001</v>
      </c>
      <c r="O9" s="171">
        <f>'Generation (EcoMax)'!O9-'KP Internal Load'!N9</f>
        <v>668.755</v>
      </c>
      <c r="P9" s="171">
        <f>'Generation (EcoMax)'!P9-'KP Internal Load'!O9</f>
        <v>655.29300000000001</v>
      </c>
      <c r="Q9" s="171">
        <f>'Generation (EcoMax)'!Q9-'KP Internal Load'!P9</f>
        <v>684.35599999999999</v>
      </c>
      <c r="R9" s="171">
        <f>'Generation (EcoMax)'!R9-'KP Internal Load'!Q9</f>
        <v>619.67899999999997</v>
      </c>
      <c r="S9" s="171">
        <f>'Generation (EcoMax)'!S9-'KP Internal Load'!R9</f>
        <v>641.38699999999994</v>
      </c>
      <c r="T9" s="171">
        <f>'Generation (EcoMax)'!T9-'KP Internal Load'!S9</f>
        <v>651.89400000000001</v>
      </c>
      <c r="U9" s="171">
        <f>'Generation (EcoMax)'!U9-'KP Internal Load'!T9</f>
        <v>665.99</v>
      </c>
      <c r="V9" s="171">
        <f>'Generation (EcoMax)'!V9-'KP Internal Load'!U9</f>
        <v>654.19600000000003</v>
      </c>
      <c r="W9" s="171">
        <f>'Generation (EcoMax)'!W9-'KP Internal Load'!V9</f>
        <v>629.048</v>
      </c>
      <c r="X9" s="171">
        <f>'Generation (EcoMax)'!X9-'KP Internal Load'!W9</f>
        <v>559.01700000000005</v>
      </c>
      <c r="Y9" s="171">
        <f>'Generation (EcoMax)'!Y9-'KP Internal Load'!X9</f>
        <v>517.89400000000001</v>
      </c>
      <c r="Z9" s="171">
        <f>'Generation (EcoMax)'!Z9-'KP Internal Load'!Y9</f>
        <v>496.02300000000002</v>
      </c>
      <c r="AA9" s="171">
        <f>'Generation (EcoMax)'!AA9-'KP Internal Load'!Z9</f>
        <v>476.86900000000003</v>
      </c>
      <c r="AB9" s="171">
        <f>'Generation (EcoMax)'!AB9-'KP Internal Load'!AA9</f>
        <v>485.10699999999997</v>
      </c>
      <c r="AC9" s="171">
        <f>'Generation (EcoMax)'!AC9-'KP Internal Load'!AB9</f>
        <v>506.322</v>
      </c>
      <c r="AD9" s="171">
        <f>'Generation (EcoMax)'!AD9-'KP Internal Load'!AC9</f>
        <v>522.44299999999998</v>
      </c>
      <c r="AE9" s="171">
        <f>'Generation (EcoMax)'!AE9-'KP Internal Load'!AD9</f>
        <v>0</v>
      </c>
      <c r="AF9" s="107">
        <f t="shared" si="0"/>
        <v>15430.982999999998</v>
      </c>
      <c r="AG9">
        <f t="shared" si="1"/>
        <v>0</v>
      </c>
      <c r="AH9" s="1">
        <f t="shared" si="2"/>
        <v>0</v>
      </c>
    </row>
    <row r="10" spans="1:34" x14ac:dyDescent="0.2">
      <c r="A10" s="5">
        <v>37335</v>
      </c>
      <c r="B10" s="6" t="s">
        <v>42</v>
      </c>
      <c r="C10" s="6" t="s">
        <v>15</v>
      </c>
      <c r="D10" s="6" t="s">
        <v>23</v>
      </c>
      <c r="E10" s="8">
        <v>41981</v>
      </c>
      <c r="F10" s="106">
        <f>'Generation (EcoMax)'!F10-'KP Internal Load'!E10</f>
        <v>17160.224999999999</v>
      </c>
      <c r="G10" s="171">
        <f>'Generation (EcoMax)'!G10-'KP Internal Load'!F10</f>
        <v>543.98</v>
      </c>
      <c r="H10" s="171">
        <f>'Generation (EcoMax)'!H10-'KP Internal Load'!G10</f>
        <v>543.71600000000001</v>
      </c>
      <c r="I10" s="172">
        <f>'Generation (EcoMax)'!I10-'KP Internal Load'!H10</f>
        <v>549.55200000000002</v>
      </c>
      <c r="J10" s="171">
        <f>'Generation (EcoMax)'!J10-'KP Internal Load'!I10</f>
        <v>545.42899999999997</v>
      </c>
      <c r="K10" s="171">
        <f>'Generation (EcoMax)'!K10-'KP Internal Load'!J10</f>
        <v>545.11099999999999</v>
      </c>
      <c r="L10" s="171">
        <f>'Generation (EcoMax)'!L10-'KP Internal Load'!K10</f>
        <v>520.90599999999995</v>
      </c>
      <c r="M10" s="171">
        <f>'Generation (EcoMax)'!M10-'KP Internal Load'!L10</f>
        <v>487.17499999999995</v>
      </c>
      <c r="N10" s="171">
        <f>'Generation (EcoMax)'!N10-'KP Internal Load'!M10</f>
        <v>443.072</v>
      </c>
      <c r="O10" s="171">
        <f>'Generation (EcoMax)'!O10-'KP Internal Load'!N10</f>
        <v>442.75900000000001</v>
      </c>
      <c r="P10" s="171">
        <f>'Generation (EcoMax)'!P10-'KP Internal Load'!O10</f>
        <v>488.42399999999998</v>
      </c>
      <c r="Q10" s="171">
        <f>'Generation (EcoMax)'!Q10-'KP Internal Load'!P10</f>
        <v>527.03499999999997</v>
      </c>
      <c r="R10" s="171">
        <f>'Generation (EcoMax)'!R10-'KP Internal Load'!Q10</f>
        <v>611.01199999999994</v>
      </c>
      <c r="S10" s="171">
        <f>'Generation (EcoMax)'!S10-'KP Internal Load'!R10</f>
        <v>720.09299999999996</v>
      </c>
      <c r="T10" s="171">
        <f>'Generation (EcoMax)'!T10-'KP Internal Load'!S10</f>
        <v>1095.046</v>
      </c>
      <c r="U10" s="171">
        <f>'Generation (EcoMax)'!U10-'KP Internal Load'!T10</f>
        <v>936.02300000000002</v>
      </c>
      <c r="V10" s="171">
        <f>'Generation (EcoMax)'!V10-'KP Internal Load'!U10</f>
        <v>869.91</v>
      </c>
      <c r="W10" s="171">
        <f>'Generation (EcoMax)'!W10-'KP Internal Load'!V10</f>
        <v>886.03899999999999</v>
      </c>
      <c r="X10" s="171">
        <f>'Generation (EcoMax)'!X10-'KP Internal Load'!W10</f>
        <v>818.56500000000005</v>
      </c>
      <c r="Y10" s="171">
        <f>'Generation (EcoMax)'!Y10-'KP Internal Load'!X10</f>
        <v>846.48599999999999</v>
      </c>
      <c r="Z10" s="171">
        <f>'Generation (EcoMax)'!Z10-'KP Internal Load'!Y10</f>
        <v>859.85</v>
      </c>
      <c r="AA10" s="171">
        <f>'Generation (EcoMax)'!AA10-'KP Internal Load'!Z10</f>
        <v>869.47900000000004</v>
      </c>
      <c r="AB10" s="171">
        <f>'Generation (EcoMax)'!AB10-'KP Internal Load'!AA10</f>
        <v>892.82</v>
      </c>
      <c r="AC10" s="171">
        <f>'Generation (EcoMax)'!AC10-'KP Internal Load'!AB10</f>
        <v>935.04700000000003</v>
      </c>
      <c r="AD10" s="171">
        <f>'Generation (EcoMax)'!AD10-'KP Internal Load'!AC10</f>
        <v>1182.6959999999999</v>
      </c>
      <c r="AE10" s="171">
        <f>'Generation (EcoMax)'!AE10-'KP Internal Load'!AD10</f>
        <v>0</v>
      </c>
      <c r="AF10" s="107">
        <f t="shared" si="0"/>
        <v>17160.224999999999</v>
      </c>
      <c r="AG10">
        <f t="shared" si="1"/>
        <v>0</v>
      </c>
      <c r="AH10" s="1">
        <f t="shared" si="2"/>
        <v>0</v>
      </c>
    </row>
    <row r="11" spans="1:34" x14ac:dyDescent="0.2">
      <c r="A11" s="5">
        <v>37335</v>
      </c>
      <c r="B11" s="6" t="s">
        <v>42</v>
      </c>
      <c r="C11" s="6" t="s">
        <v>15</v>
      </c>
      <c r="D11" s="6" t="s">
        <v>23</v>
      </c>
      <c r="E11" s="8">
        <v>41982</v>
      </c>
      <c r="F11" s="106">
        <f>'Generation (EcoMax)'!F11-'KP Internal Load'!E11</f>
        <v>39361.978999999999</v>
      </c>
      <c r="G11" s="171">
        <f>'Generation (EcoMax)'!G11-'KP Internal Load'!F11</f>
        <v>1339.05</v>
      </c>
      <c r="H11" s="171">
        <f>'Generation (EcoMax)'!H11-'KP Internal Load'!G11</f>
        <v>1376.9009999999998</v>
      </c>
      <c r="I11" s="172">
        <f>'Generation (EcoMax)'!I11-'KP Internal Load'!H11</f>
        <v>1450.1379999999999</v>
      </c>
      <c r="J11" s="171">
        <f>'Generation (EcoMax)'!J11-'KP Internal Load'!I11</f>
        <v>1499.1790000000001</v>
      </c>
      <c r="K11" s="171">
        <f>'Generation (EcoMax)'!K11-'KP Internal Load'!J11</f>
        <v>1526.25</v>
      </c>
      <c r="L11" s="171">
        <f>'Generation (EcoMax)'!L11-'KP Internal Load'!K11</f>
        <v>1689.364</v>
      </c>
      <c r="M11" s="171">
        <f>'Generation (EcoMax)'!M11-'KP Internal Load'!L11</f>
        <v>1698.979</v>
      </c>
      <c r="N11" s="171">
        <f>'Generation (EcoMax)'!N11-'KP Internal Load'!M11</f>
        <v>1581.0839999999998</v>
      </c>
      <c r="O11" s="171">
        <f>'Generation (EcoMax)'!O11-'KP Internal Load'!N11</f>
        <v>1571.3530000000001</v>
      </c>
      <c r="P11" s="171">
        <f>'Generation (EcoMax)'!P11-'KP Internal Load'!O11</f>
        <v>1565.846</v>
      </c>
      <c r="Q11" s="171">
        <f>'Generation (EcoMax)'!Q11-'KP Internal Load'!P11</f>
        <v>1580.635</v>
      </c>
      <c r="R11" s="171">
        <f>'Generation (EcoMax)'!R11-'KP Internal Load'!Q11</f>
        <v>1631.367</v>
      </c>
      <c r="S11" s="171">
        <f>'Generation (EcoMax)'!S11-'KP Internal Load'!R11</f>
        <v>1687.6990000000001</v>
      </c>
      <c r="T11" s="171">
        <f>'Generation (EcoMax)'!T11-'KP Internal Load'!S11</f>
        <v>1689.865</v>
      </c>
      <c r="U11" s="171">
        <f>'Generation (EcoMax)'!U11-'KP Internal Load'!T11</f>
        <v>1722.0430000000001</v>
      </c>
      <c r="V11" s="171">
        <f>'Generation (EcoMax)'!V11-'KP Internal Load'!U11</f>
        <v>1755.508</v>
      </c>
      <c r="W11" s="171">
        <f>'Generation (EcoMax)'!W11-'KP Internal Load'!V11</f>
        <v>1745.9549999999999</v>
      </c>
      <c r="X11" s="171">
        <f>'Generation (EcoMax)'!X11-'KP Internal Load'!W11</f>
        <v>1709.127</v>
      </c>
      <c r="Y11" s="171">
        <f>'Generation (EcoMax)'!Y11-'KP Internal Load'!X11</f>
        <v>1709.0650000000001</v>
      </c>
      <c r="Z11" s="171">
        <f>'Generation (EcoMax)'!Z11-'KP Internal Load'!Y11</f>
        <v>1733.203</v>
      </c>
      <c r="AA11" s="171">
        <f>'Generation (EcoMax)'!AA11-'KP Internal Load'!Z11</f>
        <v>1734.1599999999999</v>
      </c>
      <c r="AB11" s="171">
        <f>'Generation (EcoMax)'!AB11-'KP Internal Load'!AA11</f>
        <v>1752.99</v>
      </c>
      <c r="AC11" s="171">
        <f>'Generation (EcoMax)'!AC11-'KP Internal Load'!AB11</f>
        <v>1783.567</v>
      </c>
      <c r="AD11" s="171">
        <f>'Generation (EcoMax)'!AD11-'KP Internal Load'!AC11</f>
        <v>1828.6509999999998</v>
      </c>
      <c r="AE11" s="171">
        <f>'Generation (EcoMax)'!AE11-'KP Internal Load'!AD11</f>
        <v>0</v>
      </c>
      <c r="AF11" s="107">
        <f t="shared" si="0"/>
        <v>39361.978999999999</v>
      </c>
      <c r="AG11">
        <f t="shared" si="1"/>
        <v>0</v>
      </c>
      <c r="AH11" s="1">
        <f t="shared" si="2"/>
        <v>0</v>
      </c>
    </row>
    <row r="12" spans="1:34" x14ac:dyDescent="0.2">
      <c r="A12" s="5">
        <v>37335</v>
      </c>
      <c r="B12" s="6" t="s">
        <v>42</v>
      </c>
      <c r="C12" s="6" t="s">
        <v>15</v>
      </c>
      <c r="D12" s="6" t="s">
        <v>23</v>
      </c>
      <c r="E12" s="8">
        <v>41983</v>
      </c>
      <c r="F12" s="106">
        <f>'Generation (EcoMax)'!F12-'KP Internal Load'!E12</f>
        <v>40243.764999999999</v>
      </c>
      <c r="G12" s="171">
        <f>'Generation (EcoMax)'!G12-'KP Internal Load'!F12</f>
        <v>1036.2660000000001</v>
      </c>
      <c r="H12" s="171">
        <f>'Generation (EcoMax)'!H12-'KP Internal Load'!G12</f>
        <v>1082.654</v>
      </c>
      <c r="I12" s="172">
        <f>'Generation (EcoMax)'!I12-'KP Internal Load'!H12</f>
        <v>1872.7530000000002</v>
      </c>
      <c r="J12" s="171">
        <f>'Generation (EcoMax)'!J12-'KP Internal Load'!I12</f>
        <v>1875.577</v>
      </c>
      <c r="K12" s="171">
        <f>'Generation (EcoMax)'!K12-'KP Internal Load'!J12</f>
        <v>1860.433</v>
      </c>
      <c r="L12" s="171">
        <f>'Generation (EcoMax)'!L12-'KP Internal Load'!K12</f>
        <v>1826.0140000000001</v>
      </c>
      <c r="M12" s="171">
        <f>'Generation (EcoMax)'!M12-'KP Internal Load'!L12</f>
        <v>1746.2640000000001</v>
      </c>
      <c r="N12" s="171">
        <f>'Generation (EcoMax)'!N12-'KP Internal Load'!M12</f>
        <v>1746.5830000000001</v>
      </c>
      <c r="O12" s="171">
        <f>'Generation (EcoMax)'!O12-'KP Internal Load'!N12</f>
        <v>1702.1100000000001</v>
      </c>
      <c r="P12" s="171">
        <f>'Generation (EcoMax)'!P12-'KP Internal Load'!O12</f>
        <v>1699.5140000000001</v>
      </c>
      <c r="Q12" s="171">
        <f>'Generation (EcoMax)'!Q12-'KP Internal Load'!P12</f>
        <v>1699.4679999999998</v>
      </c>
      <c r="R12" s="171">
        <f>'Generation (EcoMax)'!R12-'KP Internal Load'!Q12</f>
        <v>1690.9880000000001</v>
      </c>
      <c r="S12" s="171">
        <f>'Generation (EcoMax)'!S12-'KP Internal Load'!R12</f>
        <v>1687.7629999999999</v>
      </c>
      <c r="T12" s="171">
        <f>'Generation (EcoMax)'!T12-'KP Internal Load'!S12</f>
        <v>1681.039</v>
      </c>
      <c r="U12" s="171">
        <f>'Generation (EcoMax)'!U12-'KP Internal Load'!T12</f>
        <v>1692.1480000000001</v>
      </c>
      <c r="V12" s="171">
        <f>'Generation (EcoMax)'!V12-'KP Internal Load'!U12</f>
        <v>1694.508</v>
      </c>
      <c r="W12" s="171">
        <f>'Generation (EcoMax)'!W12-'KP Internal Load'!V12</f>
        <v>1697.327</v>
      </c>
      <c r="X12" s="171">
        <f>'Generation (EcoMax)'!X12-'KP Internal Load'!W12</f>
        <v>1658.8710000000001</v>
      </c>
      <c r="Y12" s="171">
        <f>'Generation (EcoMax)'!Y12-'KP Internal Load'!X12</f>
        <v>1659.0119999999999</v>
      </c>
      <c r="Z12" s="171">
        <f>'Generation (EcoMax)'!Z12-'KP Internal Load'!Y12</f>
        <v>1673.8330000000001</v>
      </c>
      <c r="AA12" s="171">
        <f>'Generation (EcoMax)'!AA12-'KP Internal Load'!Z12</f>
        <v>1690.154</v>
      </c>
      <c r="AB12" s="171">
        <f>'Generation (EcoMax)'!AB12-'KP Internal Load'!AA12</f>
        <v>1716.212</v>
      </c>
      <c r="AC12" s="171">
        <f>'Generation (EcoMax)'!AC12-'KP Internal Load'!AB12</f>
        <v>1758.184</v>
      </c>
      <c r="AD12" s="171">
        <f>'Generation (EcoMax)'!AD12-'KP Internal Load'!AC12</f>
        <v>1796.0900000000001</v>
      </c>
      <c r="AE12" s="171">
        <f>'Generation (EcoMax)'!AE12-'KP Internal Load'!AD12</f>
        <v>0</v>
      </c>
      <c r="AF12" s="107">
        <f t="shared" si="0"/>
        <v>40243.765000000014</v>
      </c>
      <c r="AG12">
        <f t="shared" si="1"/>
        <v>0</v>
      </c>
      <c r="AH12" s="1">
        <f t="shared" si="2"/>
        <v>0</v>
      </c>
    </row>
    <row r="13" spans="1:34" x14ac:dyDescent="0.2">
      <c r="A13" s="5">
        <v>37335</v>
      </c>
      <c r="B13" s="6" t="s">
        <v>42</v>
      </c>
      <c r="C13" s="6" t="s">
        <v>15</v>
      </c>
      <c r="D13" s="6" t="s">
        <v>23</v>
      </c>
      <c r="E13" s="8">
        <v>41984</v>
      </c>
      <c r="F13" s="106">
        <f>'Generation (EcoMax)'!F13-'KP Internal Load'!E13</f>
        <v>41431.002</v>
      </c>
      <c r="G13" s="171">
        <f>'Generation (EcoMax)'!G13-'KP Internal Load'!F13</f>
        <v>1670.9749999999999</v>
      </c>
      <c r="H13" s="171">
        <f>'Generation (EcoMax)'!H13-'KP Internal Load'!G13</f>
        <v>1696.0909999999999</v>
      </c>
      <c r="I13" s="172">
        <f>'Generation (EcoMax)'!I13-'KP Internal Load'!H13</f>
        <v>1699.527</v>
      </c>
      <c r="J13" s="171">
        <f>'Generation (EcoMax)'!J13-'KP Internal Load'!I13</f>
        <v>1695.962</v>
      </c>
      <c r="K13" s="171">
        <f>'Generation (EcoMax)'!K13-'KP Internal Load'!J13</f>
        <v>1682.384</v>
      </c>
      <c r="L13" s="171">
        <f>'Generation (EcoMax)'!L13-'KP Internal Load'!K13</f>
        <v>1806.095</v>
      </c>
      <c r="M13" s="171">
        <f>'Generation (EcoMax)'!M13-'KP Internal Load'!L13</f>
        <v>1725.117</v>
      </c>
      <c r="N13" s="171">
        <f>'Generation (EcoMax)'!N13-'KP Internal Load'!M13</f>
        <v>1684.329</v>
      </c>
      <c r="O13" s="171">
        <f>'Generation (EcoMax)'!O13-'KP Internal Load'!N13</f>
        <v>1681.7470000000001</v>
      </c>
      <c r="P13" s="171">
        <f>'Generation (EcoMax)'!P13-'KP Internal Load'!O13</f>
        <v>1687.819</v>
      </c>
      <c r="Q13" s="171">
        <f>'Generation (EcoMax)'!Q13-'KP Internal Load'!P13</f>
        <v>1703.452</v>
      </c>
      <c r="R13" s="171">
        <f>'Generation (EcoMax)'!R13-'KP Internal Load'!Q13</f>
        <v>1742.894</v>
      </c>
      <c r="S13" s="171">
        <f>'Generation (EcoMax)'!S13-'KP Internal Load'!R13</f>
        <v>1781.3220000000001</v>
      </c>
      <c r="T13" s="171">
        <f>'Generation (EcoMax)'!T13-'KP Internal Load'!S13</f>
        <v>1808.182</v>
      </c>
      <c r="U13" s="171">
        <f>'Generation (EcoMax)'!U13-'KP Internal Load'!T13</f>
        <v>1833.7249999999999</v>
      </c>
      <c r="V13" s="171">
        <f>'Generation (EcoMax)'!V13-'KP Internal Load'!U13</f>
        <v>1830.74</v>
      </c>
      <c r="W13" s="171">
        <f>'Generation (EcoMax)'!W13-'KP Internal Load'!V13</f>
        <v>1805.653</v>
      </c>
      <c r="X13" s="171">
        <f>'Generation (EcoMax)'!X13-'KP Internal Load'!W13</f>
        <v>1749.184</v>
      </c>
      <c r="Y13" s="171">
        <f>'Generation (EcoMax)'!Y13-'KP Internal Load'!X13</f>
        <v>1702.827</v>
      </c>
      <c r="Z13" s="171">
        <f>'Generation (EcoMax)'!Z13-'KP Internal Load'!Y13</f>
        <v>1686.893</v>
      </c>
      <c r="AA13" s="171">
        <f>'Generation (EcoMax)'!AA13-'KP Internal Load'!Z13</f>
        <v>1676.8109999999999</v>
      </c>
      <c r="AB13" s="171">
        <f>'Generation (EcoMax)'!AB13-'KP Internal Load'!AA13</f>
        <v>1668.126</v>
      </c>
      <c r="AC13" s="171">
        <f>'Generation (EcoMax)'!AC13-'KP Internal Load'!AB13</f>
        <v>1696.27</v>
      </c>
      <c r="AD13" s="171">
        <f>'Generation (EcoMax)'!AD13-'KP Internal Load'!AC13</f>
        <v>1714.877</v>
      </c>
      <c r="AE13" s="171">
        <f>'Generation (EcoMax)'!AE13-'KP Internal Load'!AD13</f>
        <v>0</v>
      </c>
      <c r="AF13" s="107">
        <f t="shared" si="0"/>
        <v>41431.002</v>
      </c>
      <c r="AG13">
        <f t="shared" si="1"/>
        <v>0</v>
      </c>
      <c r="AH13" s="1">
        <f t="shared" si="2"/>
        <v>0</v>
      </c>
    </row>
    <row r="14" spans="1:34" x14ac:dyDescent="0.2">
      <c r="A14" s="5">
        <v>37335</v>
      </c>
      <c r="B14" s="6" t="s">
        <v>42</v>
      </c>
      <c r="C14" s="6" t="s">
        <v>15</v>
      </c>
      <c r="D14" s="6" t="s">
        <v>23</v>
      </c>
      <c r="E14" s="8">
        <v>41985</v>
      </c>
      <c r="F14" s="106">
        <f>'Generation (EcoMax)'!F14-'KP Internal Load'!E14</f>
        <v>40644.315000000002</v>
      </c>
      <c r="G14" s="171">
        <f>'Generation (EcoMax)'!G14-'KP Internal Load'!F14</f>
        <v>1560.8789999999999</v>
      </c>
      <c r="H14" s="171">
        <f>'Generation (EcoMax)'!H14-'KP Internal Load'!G14</f>
        <v>1575.8049999999998</v>
      </c>
      <c r="I14" s="172">
        <f>'Generation (EcoMax)'!I14-'KP Internal Load'!H14</f>
        <v>1570.4829999999999</v>
      </c>
      <c r="J14" s="171">
        <f>'Generation (EcoMax)'!J14-'KP Internal Load'!I14</f>
        <v>1557.8910000000001</v>
      </c>
      <c r="K14" s="171">
        <f>'Generation (EcoMax)'!K14-'KP Internal Load'!J14</f>
        <v>1545.838</v>
      </c>
      <c r="L14" s="171">
        <f>'Generation (EcoMax)'!L14-'KP Internal Load'!K14</f>
        <v>1681.828</v>
      </c>
      <c r="M14" s="171">
        <f>'Generation (EcoMax)'!M14-'KP Internal Load'!L14</f>
        <v>1572.1769999999999</v>
      </c>
      <c r="N14" s="171">
        <f>'Generation (EcoMax)'!N14-'KP Internal Load'!M14</f>
        <v>1526.2829999999999</v>
      </c>
      <c r="O14" s="171">
        <f>'Generation (EcoMax)'!O14-'KP Internal Load'!N14</f>
        <v>1560.008</v>
      </c>
      <c r="P14" s="171">
        <f>'Generation (EcoMax)'!P14-'KP Internal Load'!O14</f>
        <v>1603.8679999999999</v>
      </c>
      <c r="Q14" s="171">
        <f>'Generation (EcoMax)'!Q14-'KP Internal Load'!P14</f>
        <v>1677.576</v>
      </c>
      <c r="R14" s="171">
        <f>'Generation (EcoMax)'!R14-'KP Internal Load'!Q14</f>
        <v>1755.7939999999999</v>
      </c>
      <c r="S14" s="171">
        <f>'Generation (EcoMax)'!S14-'KP Internal Load'!R14</f>
        <v>1813.3989999999999</v>
      </c>
      <c r="T14" s="171">
        <f>'Generation (EcoMax)'!T14-'KP Internal Load'!S14</f>
        <v>1849.857</v>
      </c>
      <c r="U14" s="171">
        <f>'Generation (EcoMax)'!U14-'KP Internal Load'!T14</f>
        <v>1878.7939999999999</v>
      </c>
      <c r="V14" s="171">
        <f>'Generation (EcoMax)'!V14-'KP Internal Load'!U14</f>
        <v>1881.943</v>
      </c>
      <c r="W14" s="171">
        <f>'Generation (EcoMax)'!W14-'KP Internal Load'!V14</f>
        <v>1853.617</v>
      </c>
      <c r="X14" s="171">
        <f>'Generation (EcoMax)'!X14-'KP Internal Load'!W14</f>
        <v>1762.3579999999999</v>
      </c>
      <c r="Y14" s="171">
        <f>'Generation (EcoMax)'!Y14-'KP Internal Load'!X14</f>
        <v>1720.329</v>
      </c>
      <c r="Z14" s="171">
        <f>'Generation (EcoMax)'!Z14-'KP Internal Load'!Y14</f>
        <v>1722.3890000000001</v>
      </c>
      <c r="AA14" s="171">
        <f>'Generation (EcoMax)'!AA14-'KP Internal Load'!Z14</f>
        <v>1728.076</v>
      </c>
      <c r="AB14" s="171">
        <f>'Generation (EcoMax)'!AB14-'KP Internal Load'!AA14</f>
        <v>1730.4780000000001</v>
      </c>
      <c r="AC14" s="171">
        <f>'Generation (EcoMax)'!AC14-'KP Internal Load'!AB14</f>
        <v>1747.729</v>
      </c>
      <c r="AD14" s="171">
        <f>'Generation (EcoMax)'!AD14-'KP Internal Load'!AC14</f>
        <v>1766.9160000000002</v>
      </c>
      <c r="AE14" s="171">
        <f>'Generation (EcoMax)'!AE14-'KP Internal Load'!AD14</f>
        <v>0</v>
      </c>
      <c r="AF14" s="107">
        <f t="shared" si="0"/>
        <v>40644.315000000002</v>
      </c>
      <c r="AG14">
        <f t="shared" si="1"/>
        <v>0</v>
      </c>
      <c r="AH14" s="1">
        <f t="shared" si="2"/>
        <v>0</v>
      </c>
    </row>
    <row r="15" spans="1:34" x14ac:dyDescent="0.2">
      <c r="A15" s="5">
        <v>37335</v>
      </c>
      <c r="B15" s="6" t="s">
        <v>42</v>
      </c>
      <c r="C15" s="6" t="s">
        <v>15</v>
      </c>
      <c r="D15" s="6" t="s">
        <v>23</v>
      </c>
      <c r="E15" s="8">
        <v>41986</v>
      </c>
      <c r="F15" s="106">
        <f>'Generation (EcoMax)'!F15-'KP Internal Load'!E15</f>
        <v>40863.714</v>
      </c>
      <c r="G15" s="171">
        <f>'Generation (EcoMax)'!G15-'KP Internal Load'!F15</f>
        <v>1600.567</v>
      </c>
      <c r="H15" s="171">
        <f>'Generation (EcoMax)'!H15-'KP Internal Load'!G15</f>
        <v>793.79499999999996</v>
      </c>
      <c r="I15" s="172">
        <f>'Generation (EcoMax)'!I15-'KP Internal Load'!H15</f>
        <v>838.25400000000002</v>
      </c>
      <c r="J15" s="171">
        <f>'Generation (EcoMax)'!J15-'KP Internal Load'!I15</f>
        <v>1618.7440000000001</v>
      </c>
      <c r="K15" s="171">
        <f>'Generation (EcoMax)'!K15-'KP Internal Load'!J15</f>
        <v>1620.6320000000001</v>
      </c>
      <c r="L15" s="171">
        <f>'Generation (EcoMax)'!L15-'KP Internal Load'!K15</f>
        <v>1784.549</v>
      </c>
      <c r="M15" s="171">
        <f>'Generation (EcoMax)'!M15-'KP Internal Load'!L15</f>
        <v>1798.932</v>
      </c>
      <c r="N15" s="171">
        <f>'Generation (EcoMax)'!N15-'KP Internal Load'!M15</f>
        <v>1787.9259999999999</v>
      </c>
      <c r="O15" s="171">
        <f>'Generation (EcoMax)'!O15-'KP Internal Load'!N15</f>
        <v>1779.4290000000001</v>
      </c>
      <c r="P15" s="171">
        <f>'Generation (EcoMax)'!P15-'KP Internal Load'!O15</f>
        <v>1777.038</v>
      </c>
      <c r="Q15" s="171">
        <f>'Generation (EcoMax)'!Q15-'KP Internal Load'!P15</f>
        <v>1770.3029999999999</v>
      </c>
      <c r="R15" s="171">
        <f>'Generation (EcoMax)'!R15-'KP Internal Load'!Q15</f>
        <v>1784.838</v>
      </c>
      <c r="S15" s="171">
        <f>'Generation (EcoMax)'!S15-'KP Internal Load'!R15</f>
        <v>1797.22</v>
      </c>
      <c r="T15" s="171">
        <f>'Generation (EcoMax)'!T15-'KP Internal Load'!S15</f>
        <v>1818.8220000000001</v>
      </c>
      <c r="U15" s="171">
        <f>'Generation (EcoMax)'!U15-'KP Internal Load'!T15</f>
        <v>1828.6010000000001</v>
      </c>
      <c r="V15" s="171">
        <f>'Generation (EcoMax)'!V15-'KP Internal Load'!U15</f>
        <v>1835.7860000000001</v>
      </c>
      <c r="W15" s="171">
        <f>'Generation (EcoMax)'!W15-'KP Internal Load'!V15</f>
        <v>1842.413</v>
      </c>
      <c r="X15" s="171">
        <f>'Generation (EcoMax)'!X15-'KP Internal Load'!W15</f>
        <v>1799.771</v>
      </c>
      <c r="Y15" s="171">
        <f>'Generation (EcoMax)'!Y15-'KP Internal Load'!X15</f>
        <v>1801.9490000000001</v>
      </c>
      <c r="Z15" s="171">
        <f>'Generation (EcoMax)'!Z15-'KP Internal Load'!Y15</f>
        <v>1805.1669999999999</v>
      </c>
      <c r="AA15" s="171">
        <f>'Generation (EcoMax)'!AA15-'KP Internal Load'!Z15</f>
        <v>1814.22</v>
      </c>
      <c r="AB15" s="171">
        <f>'Generation (EcoMax)'!AB15-'KP Internal Load'!AA15</f>
        <v>1826.8589999999999</v>
      </c>
      <c r="AC15" s="171">
        <f>'Generation (EcoMax)'!AC15-'KP Internal Load'!AB15</f>
        <v>1851.5929999999998</v>
      </c>
      <c r="AD15" s="171">
        <f>'Generation (EcoMax)'!AD15-'KP Internal Load'!AC15</f>
        <v>1886.306</v>
      </c>
      <c r="AE15" s="171">
        <f>'Generation (EcoMax)'!AE15-'KP Internal Load'!AD15</f>
        <v>0</v>
      </c>
      <c r="AF15" s="107">
        <f t="shared" si="0"/>
        <v>40863.714</v>
      </c>
      <c r="AG15">
        <f t="shared" si="1"/>
        <v>0</v>
      </c>
      <c r="AH15" s="1">
        <f t="shared" si="2"/>
        <v>0</v>
      </c>
    </row>
    <row r="16" spans="1:34" x14ac:dyDescent="0.2">
      <c r="A16" s="5">
        <v>37335</v>
      </c>
      <c r="B16" s="6" t="s">
        <v>42</v>
      </c>
      <c r="C16" s="6" t="s">
        <v>15</v>
      </c>
      <c r="D16" s="6" t="s">
        <v>23</v>
      </c>
      <c r="E16" s="8">
        <v>41987</v>
      </c>
      <c r="F16" s="106">
        <f>'Generation (EcoMax)'!F16-'KP Internal Load'!E16</f>
        <v>43422.447</v>
      </c>
      <c r="G16" s="171">
        <f>'Generation (EcoMax)'!G16-'KP Internal Load'!F16</f>
        <v>1720.0619999999999</v>
      </c>
      <c r="H16" s="171">
        <f>'Generation (EcoMax)'!H16-'KP Internal Load'!G16</f>
        <v>1594.038</v>
      </c>
      <c r="I16" s="172">
        <f>'Generation (EcoMax)'!I16-'KP Internal Load'!H16</f>
        <v>1688.941</v>
      </c>
      <c r="J16" s="171">
        <f>'Generation (EcoMax)'!J16-'KP Internal Load'!I16</f>
        <v>1691.5929999999998</v>
      </c>
      <c r="K16" s="171">
        <f>'Generation (EcoMax)'!K16-'KP Internal Load'!J16</f>
        <v>1685.973</v>
      </c>
      <c r="L16" s="171">
        <f>'Generation (EcoMax)'!L16-'KP Internal Load'!K16</f>
        <v>1871.489</v>
      </c>
      <c r="M16" s="171">
        <f>'Generation (EcoMax)'!M16-'KP Internal Load'!L16</f>
        <v>1859.933</v>
      </c>
      <c r="N16" s="171">
        <f>'Generation (EcoMax)'!N16-'KP Internal Load'!M16</f>
        <v>1831.5129999999999</v>
      </c>
      <c r="O16" s="171">
        <f>'Generation (EcoMax)'!O16-'KP Internal Load'!N16</f>
        <v>1822.229</v>
      </c>
      <c r="P16" s="171">
        <f>'Generation (EcoMax)'!P16-'KP Internal Load'!O16</f>
        <v>1808.9850000000001</v>
      </c>
      <c r="Q16" s="171">
        <f>'Generation (EcoMax)'!Q16-'KP Internal Load'!P16</f>
        <v>1827.527</v>
      </c>
      <c r="R16" s="171">
        <f>'Generation (EcoMax)'!R16-'KP Internal Load'!Q16</f>
        <v>1845.057</v>
      </c>
      <c r="S16" s="171">
        <f>'Generation (EcoMax)'!S16-'KP Internal Load'!R16</f>
        <v>1838.2080000000001</v>
      </c>
      <c r="T16" s="171">
        <f>'Generation (EcoMax)'!T16-'KP Internal Load'!S16</f>
        <v>1850.5230000000001</v>
      </c>
      <c r="U16" s="171">
        <f>'Generation (EcoMax)'!U16-'KP Internal Load'!T16</f>
        <v>1870.538</v>
      </c>
      <c r="V16" s="171">
        <f>'Generation (EcoMax)'!V16-'KP Internal Load'!U16</f>
        <v>1873.26</v>
      </c>
      <c r="W16" s="171">
        <f>'Generation (EcoMax)'!W16-'KP Internal Load'!V16</f>
        <v>1864.0070000000001</v>
      </c>
      <c r="X16" s="171">
        <f>'Generation (EcoMax)'!X16-'KP Internal Load'!W16</f>
        <v>1822.3910000000001</v>
      </c>
      <c r="Y16" s="171">
        <f>'Generation (EcoMax)'!Y16-'KP Internal Load'!X16</f>
        <v>1812.367</v>
      </c>
      <c r="Z16" s="171">
        <f>'Generation (EcoMax)'!Z16-'KP Internal Load'!Y16</f>
        <v>1816.9079999999999</v>
      </c>
      <c r="AA16" s="171">
        <f>'Generation (EcoMax)'!AA16-'KP Internal Load'!Z16</f>
        <v>1816.2380000000001</v>
      </c>
      <c r="AB16" s="171">
        <f>'Generation (EcoMax)'!AB16-'KP Internal Load'!AA16</f>
        <v>1824.6950000000002</v>
      </c>
      <c r="AC16" s="171">
        <f>'Generation (EcoMax)'!AC16-'KP Internal Load'!AB16</f>
        <v>1852.0729999999999</v>
      </c>
      <c r="AD16" s="171">
        <f>'Generation (EcoMax)'!AD16-'KP Internal Load'!AC16</f>
        <v>1933.8989999999999</v>
      </c>
      <c r="AE16" s="171">
        <f>'Generation (EcoMax)'!AE16-'KP Internal Load'!AD16</f>
        <v>0</v>
      </c>
      <c r="AF16" s="107">
        <f t="shared" si="0"/>
        <v>43422.446999999993</v>
      </c>
      <c r="AG16">
        <f t="shared" si="1"/>
        <v>0</v>
      </c>
      <c r="AH16" s="1">
        <f t="shared" si="2"/>
        <v>0</v>
      </c>
    </row>
    <row r="17" spans="1:34" x14ac:dyDescent="0.2">
      <c r="A17" s="5">
        <v>37335</v>
      </c>
      <c r="B17" s="6" t="s">
        <v>42</v>
      </c>
      <c r="C17" s="6" t="s">
        <v>15</v>
      </c>
      <c r="D17" s="6" t="s">
        <v>23</v>
      </c>
      <c r="E17" s="8">
        <v>41988</v>
      </c>
      <c r="F17" s="106">
        <f>'Generation (EcoMax)'!F17-'KP Internal Load'!E17</f>
        <v>74758.596000000005</v>
      </c>
      <c r="G17" s="171">
        <f>'Generation (EcoMax)'!G17-'KP Internal Load'!F17</f>
        <v>3024.5340000000001</v>
      </c>
      <c r="H17" s="171">
        <f>'Generation (EcoMax)'!H17-'KP Internal Load'!G17</f>
        <v>2997.0889999999999</v>
      </c>
      <c r="I17" s="172">
        <f>'Generation (EcoMax)'!I17-'KP Internal Load'!H17</f>
        <v>3040.739</v>
      </c>
      <c r="J17" s="171">
        <f>'Generation (EcoMax)'!J17-'KP Internal Load'!I17</f>
        <v>3059.2510000000002</v>
      </c>
      <c r="K17" s="171">
        <f>'Generation (EcoMax)'!K17-'KP Internal Load'!J17</f>
        <v>3197.41</v>
      </c>
      <c r="L17" s="171">
        <f>'Generation (EcoMax)'!L17-'KP Internal Load'!K17</f>
        <v>3178.35</v>
      </c>
      <c r="M17" s="171">
        <f>'Generation (EcoMax)'!M17-'KP Internal Load'!L17</f>
        <v>3110.1410000000001</v>
      </c>
      <c r="N17" s="171">
        <f>'Generation (EcoMax)'!N17-'KP Internal Load'!M17</f>
        <v>3116.9960000000001</v>
      </c>
      <c r="O17" s="171">
        <f>'Generation (EcoMax)'!O17-'KP Internal Load'!N17</f>
        <v>3105.54</v>
      </c>
      <c r="P17" s="171">
        <f>'Generation (EcoMax)'!P17-'KP Internal Load'!O17</f>
        <v>2969.973</v>
      </c>
      <c r="Q17" s="171">
        <f>'Generation (EcoMax)'!Q17-'KP Internal Load'!P17</f>
        <v>2845.7619999999997</v>
      </c>
      <c r="R17" s="171">
        <f>'Generation (EcoMax)'!R17-'KP Internal Load'!Q17</f>
        <v>2972.9160000000002</v>
      </c>
      <c r="S17" s="171">
        <f>'Generation (EcoMax)'!S17-'KP Internal Load'!R17</f>
        <v>3202.902</v>
      </c>
      <c r="T17" s="171">
        <f>'Generation (EcoMax)'!T17-'KP Internal Load'!S17</f>
        <v>3229.4740000000002</v>
      </c>
      <c r="U17" s="171">
        <f>'Generation (EcoMax)'!U17-'KP Internal Load'!T17</f>
        <v>3217.4549999999999</v>
      </c>
      <c r="V17" s="171">
        <f>'Generation (EcoMax)'!V17-'KP Internal Load'!U17</f>
        <v>3197.1549999999997</v>
      </c>
      <c r="W17" s="171">
        <f>'Generation (EcoMax)'!W17-'KP Internal Load'!V17</f>
        <v>3225.4479999999999</v>
      </c>
      <c r="X17" s="171">
        <f>'Generation (EcoMax)'!X17-'KP Internal Load'!W17</f>
        <v>3171.9180000000001</v>
      </c>
      <c r="Y17" s="171">
        <f>'Generation (EcoMax)'!Y17-'KP Internal Load'!X17</f>
        <v>3134.3890000000001</v>
      </c>
      <c r="Z17" s="171">
        <f>'Generation (EcoMax)'!Z17-'KP Internal Load'!Y17</f>
        <v>3126.1329999999998</v>
      </c>
      <c r="AA17" s="171">
        <f>'Generation (EcoMax)'!AA17-'KP Internal Load'!Z17</f>
        <v>3122.078</v>
      </c>
      <c r="AB17" s="171">
        <f>'Generation (EcoMax)'!AB17-'KP Internal Load'!AA17</f>
        <v>3133.0190000000002</v>
      </c>
      <c r="AC17" s="171">
        <f>'Generation (EcoMax)'!AC17-'KP Internal Load'!AB17</f>
        <v>3167.4929999999999</v>
      </c>
      <c r="AD17" s="171">
        <f>'Generation (EcoMax)'!AD17-'KP Internal Load'!AC17</f>
        <v>3212.431</v>
      </c>
      <c r="AE17" s="171">
        <f>'Generation (EcoMax)'!AE17-'KP Internal Load'!AD17</f>
        <v>0</v>
      </c>
      <c r="AF17" s="107">
        <f t="shared" si="0"/>
        <v>74758.596000000005</v>
      </c>
      <c r="AG17">
        <f t="shared" si="1"/>
        <v>0</v>
      </c>
      <c r="AH17" s="1">
        <f t="shared" si="2"/>
        <v>0</v>
      </c>
    </row>
    <row r="18" spans="1:34" x14ac:dyDescent="0.2">
      <c r="A18" s="5">
        <v>37335</v>
      </c>
      <c r="B18" s="6" t="s">
        <v>42</v>
      </c>
      <c r="C18" s="6" t="s">
        <v>15</v>
      </c>
      <c r="D18" s="6" t="s">
        <v>23</v>
      </c>
      <c r="E18" s="8">
        <v>41989</v>
      </c>
      <c r="F18" s="106">
        <f>'Generation (EcoMax)'!F18-'KP Internal Load'!E18</f>
        <v>73749.686000000002</v>
      </c>
      <c r="G18" s="171">
        <f>'Generation (EcoMax)'!G18-'KP Internal Load'!F18</f>
        <v>3074.442</v>
      </c>
      <c r="H18" s="171">
        <f>'Generation (EcoMax)'!H18-'KP Internal Load'!G18</f>
        <v>3103.232</v>
      </c>
      <c r="I18" s="172">
        <f>'Generation (EcoMax)'!I18-'KP Internal Load'!H18</f>
        <v>3033.2889999999998</v>
      </c>
      <c r="J18" s="171">
        <f>'Generation (EcoMax)'!J18-'KP Internal Load'!I18</f>
        <v>3021.2089999999998</v>
      </c>
      <c r="K18" s="171">
        <f>'Generation (EcoMax)'!K18-'KP Internal Load'!J18</f>
        <v>3130.5439999999999</v>
      </c>
      <c r="L18" s="171">
        <f>'Generation (EcoMax)'!L18-'KP Internal Load'!K18</f>
        <v>3264.3330000000001</v>
      </c>
      <c r="M18" s="171">
        <f>'Generation (EcoMax)'!M18-'KP Internal Load'!L18</f>
        <v>3193.9780000000001</v>
      </c>
      <c r="N18" s="171">
        <f>'Generation (EcoMax)'!N18-'KP Internal Load'!M18</f>
        <v>3150.348</v>
      </c>
      <c r="O18" s="171">
        <f>'Generation (EcoMax)'!O18-'KP Internal Load'!N18</f>
        <v>3022.395</v>
      </c>
      <c r="P18" s="171">
        <f>'Generation (EcoMax)'!P18-'KP Internal Load'!O18</f>
        <v>3018.616</v>
      </c>
      <c r="Q18" s="171">
        <f>'Generation (EcoMax)'!Q18-'KP Internal Load'!P18</f>
        <v>3030.663</v>
      </c>
      <c r="R18" s="171">
        <f>'Generation (EcoMax)'!R18-'KP Internal Load'!Q18</f>
        <v>3043.2380000000003</v>
      </c>
      <c r="S18" s="171">
        <f>'Generation (EcoMax)'!S18-'KP Internal Load'!R18</f>
        <v>3010.1410000000001</v>
      </c>
      <c r="T18" s="171">
        <f>'Generation (EcoMax)'!T18-'KP Internal Load'!S18</f>
        <v>2970.6680000000001</v>
      </c>
      <c r="U18" s="171">
        <f>'Generation (EcoMax)'!U18-'KP Internal Load'!T18</f>
        <v>2966.098</v>
      </c>
      <c r="V18" s="171">
        <f>'Generation (EcoMax)'!V18-'KP Internal Load'!U18</f>
        <v>3046.26</v>
      </c>
      <c r="W18" s="171">
        <f>'Generation (EcoMax)'!W18-'KP Internal Load'!V18</f>
        <v>3028.373</v>
      </c>
      <c r="X18" s="171">
        <f>'Generation (EcoMax)'!X18-'KP Internal Load'!W18</f>
        <v>3000.2380000000003</v>
      </c>
      <c r="Y18" s="171">
        <f>'Generation (EcoMax)'!Y18-'KP Internal Load'!X18</f>
        <v>2993.1010000000001</v>
      </c>
      <c r="Z18" s="171">
        <f>'Generation (EcoMax)'!Z18-'KP Internal Load'!Y18</f>
        <v>2994.0810000000001</v>
      </c>
      <c r="AA18" s="171">
        <f>'Generation (EcoMax)'!AA18-'KP Internal Load'!Z18</f>
        <v>3096.1459999999997</v>
      </c>
      <c r="AB18" s="171">
        <f>'Generation (EcoMax)'!AB18-'KP Internal Load'!AA18</f>
        <v>3150.2309999999998</v>
      </c>
      <c r="AC18" s="171">
        <f>'Generation (EcoMax)'!AC18-'KP Internal Load'!AB18</f>
        <v>3183.0349999999999</v>
      </c>
      <c r="AD18" s="171">
        <f>'Generation (EcoMax)'!AD18-'KP Internal Load'!AC18</f>
        <v>3225.027</v>
      </c>
      <c r="AE18" s="171">
        <f>'Generation (EcoMax)'!AE18-'KP Internal Load'!AD18</f>
        <v>0</v>
      </c>
      <c r="AF18" s="107">
        <f t="shared" si="0"/>
        <v>73749.686000000002</v>
      </c>
      <c r="AG18">
        <f t="shared" si="1"/>
        <v>0</v>
      </c>
      <c r="AH18" s="1">
        <f t="shared" si="2"/>
        <v>0</v>
      </c>
    </row>
    <row r="19" spans="1:34" x14ac:dyDescent="0.2">
      <c r="A19" s="5">
        <v>37335</v>
      </c>
      <c r="B19" s="6" t="s">
        <v>42</v>
      </c>
      <c r="C19" s="6" t="s">
        <v>15</v>
      </c>
      <c r="D19" s="6" t="s">
        <v>23</v>
      </c>
      <c r="E19" s="8">
        <v>41990</v>
      </c>
      <c r="F19" s="106">
        <f>'Generation (EcoMax)'!F19-'KP Internal Load'!E19</f>
        <v>73685.198999999993</v>
      </c>
      <c r="G19" s="171">
        <f>'Generation (EcoMax)'!G19-'KP Internal Load'!F19</f>
        <v>3067.9490000000001</v>
      </c>
      <c r="H19" s="171">
        <f>'Generation (EcoMax)'!H19-'KP Internal Load'!G19</f>
        <v>2961.558</v>
      </c>
      <c r="I19" s="172">
        <f>'Generation (EcoMax)'!I19-'KP Internal Load'!H19</f>
        <v>3012.3739999999998</v>
      </c>
      <c r="J19" s="171">
        <f>'Generation (EcoMax)'!J19-'KP Internal Load'!I19</f>
        <v>2971.9160000000002</v>
      </c>
      <c r="K19" s="171">
        <f>'Generation (EcoMax)'!K19-'KP Internal Load'!J19</f>
        <v>3114.8420000000001</v>
      </c>
      <c r="L19" s="171">
        <f>'Generation (EcoMax)'!L19-'KP Internal Load'!K19</f>
        <v>3199.4180000000001</v>
      </c>
      <c r="M19" s="171">
        <f>'Generation (EcoMax)'!M19-'KP Internal Load'!L19</f>
        <v>3155.0509999999999</v>
      </c>
      <c r="N19" s="171">
        <f>'Generation (EcoMax)'!N19-'KP Internal Load'!M19</f>
        <v>3106.3719999999998</v>
      </c>
      <c r="O19" s="171">
        <f>'Generation (EcoMax)'!O19-'KP Internal Load'!N19</f>
        <v>3094.6889999999999</v>
      </c>
      <c r="P19" s="171">
        <f>'Generation (EcoMax)'!P19-'KP Internal Load'!O19</f>
        <v>3087.9989999999998</v>
      </c>
      <c r="Q19" s="171">
        <f>'Generation (EcoMax)'!Q19-'KP Internal Load'!P19</f>
        <v>3091.2820000000002</v>
      </c>
      <c r="R19" s="171">
        <f>'Generation (EcoMax)'!R19-'KP Internal Load'!Q19</f>
        <v>3096.1109999999999</v>
      </c>
      <c r="S19" s="171">
        <f>'Generation (EcoMax)'!S19-'KP Internal Load'!R19</f>
        <v>3102.0430000000001</v>
      </c>
      <c r="T19" s="171">
        <f>'Generation (EcoMax)'!T19-'KP Internal Load'!S19</f>
        <v>3033.607</v>
      </c>
      <c r="U19" s="171">
        <f>'Generation (EcoMax)'!U19-'KP Internal Load'!T19</f>
        <v>3064.7629999999999</v>
      </c>
      <c r="V19" s="171">
        <f>'Generation (EcoMax)'!V19-'KP Internal Load'!U19</f>
        <v>3136.2910000000002</v>
      </c>
      <c r="W19" s="171">
        <f>'Generation (EcoMax)'!W19-'KP Internal Load'!V19</f>
        <v>3115.52</v>
      </c>
      <c r="X19" s="171">
        <f>'Generation (EcoMax)'!X19-'KP Internal Load'!W19</f>
        <v>3063.1549999999997</v>
      </c>
      <c r="Y19" s="171">
        <f>'Generation (EcoMax)'!Y19-'KP Internal Load'!X19</f>
        <v>3039.7139999999999</v>
      </c>
      <c r="Z19" s="171">
        <f>'Generation (EcoMax)'!Z19-'KP Internal Load'!Y19</f>
        <v>3033.6280000000002</v>
      </c>
      <c r="AA19" s="171">
        <f>'Generation (EcoMax)'!AA19-'KP Internal Load'!Z19</f>
        <v>3021.7669999999998</v>
      </c>
      <c r="AB19" s="171">
        <f>'Generation (EcoMax)'!AB19-'KP Internal Load'!AA19</f>
        <v>3019.5590000000002</v>
      </c>
      <c r="AC19" s="171">
        <f>'Generation (EcoMax)'!AC19-'KP Internal Load'!AB19</f>
        <v>3034.3209999999999</v>
      </c>
      <c r="AD19" s="171">
        <f>'Generation (EcoMax)'!AD19-'KP Internal Load'!AC19</f>
        <v>3061.27</v>
      </c>
      <c r="AE19" s="171">
        <f>'Generation (EcoMax)'!AE19-'KP Internal Load'!AD19</f>
        <v>0</v>
      </c>
      <c r="AF19" s="107">
        <f t="shared" si="0"/>
        <v>73685.198999999979</v>
      </c>
      <c r="AG19">
        <f t="shared" si="1"/>
        <v>0</v>
      </c>
      <c r="AH19" s="1">
        <f t="shared" si="2"/>
        <v>0</v>
      </c>
    </row>
    <row r="20" spans="1:34" x14ac:dyDescent="0.2">
      <c r="A20" s="5">
        <v>37335</v>
      </c>
      <c r="B20" s="6" t="s">
        <v>42</v>
      </c>
      <c r="C20" s="6" t="s">
        <v>15</v>
      </c>
      <c r="D20" s="6" t="s">
        <v>23</v>
      </c>
      <c r="E20" s="8">
        <v>41991</v>
      </c>
      <c r="F20" s="106">
        <f>'Generation (EcoMax)'!F20-'KP Internal Load'!E20</f>
        <v>71975.043000000005</v>
      </c>
      <c r="G20" s="171">
        <f>'Generation (EcoMax)'!G20-'KP Internal Load'!F20</f>
        <v>2912.84</v>
      </c>
      <c r="H20" s="171">
        <f>'Generation (EcoMax)'!H20-'KP Internal Load'!G20</f>
        <v>2930.0529999999999</v>
      </c>
      <c r="I20" s="172">
        <f>'Generation (EcoMax)'!I20-'KP Internal Load'!H20</f>
        <v>2943.4650000000001</v>
      </c>
      <c r="J20" s="171">
        <f>'Generation (EcoMax)'!J20-'KP Internal Load'!I20</f>
        <v>2942.8670000000002</v>
      </c>
      <c r="K20" s="171">
        <f>'Generation (EcoMax)'!K20-'KP Internal Load'!J20</f>
        <v>3044.489</v>
      </c>
      <c r="L20" s="171">
        <f>'Generation (EcoMax)'!L20-'KP Internal Load'!K20</f>
        <v>3079.7829999999999</v>
      </c>
      <c r="M20" s="171">
        <f>'Generation (EcoMax)'!M20-'KP Internal Load'!L20</f>
        <v>3013.252</v>
      </c>
      <c r="N20" s="171">
        <f>'Generation (EcoMax)'!N20-'KP Internal Load'!M20</f>
        <v>2970.596</v>
      </c>
      <c r="O20" s="171">
        <f>'Generation (EcoMax)'!O20-'KP Internal Load'!N20</f>
        <v>2999.29</v>
      </c>
      <c r="P20" s="171">
        <f>'Generation (EcoMax)'!P20-'KP Internal Load'!O20</f>
        <v>2997.9650000000001</v>
      </c>
      <c r="Q20" s="171">
        <f>'Generation (EcoMax)'!Q20-'KP Internal Load'!P20</f>
        <v>3008.625</v>
      </c>
      <c r="R20" s="171">
        <f>'Generation (EcoMax)'!R20-'KP Internal Load'!Q20</f>
        <v>3041.3989999999999</v>
      </c>
      <c r="S20" s="171">
        <f>'Generation (EcoMax)'!S20-'KP Internal Load'!R20</f>
        <v>3065.692</v>
      </c>
      <c r="T20" s="171">
        <f>'Generation (EcoMax)'!T20-'KP Internal Load'!S20</f>
        <v>3070.1689999999999</v>
      </c>
      <c r="U20" s="171">
        <f>'Generation (EcoMax)'!U20-'KP Internal Load'!T20</f>
        <v>3053.1469999999999</v>
      </c>
      <c r="V20" s="171">
        <f>'Generation (EcoMax)'!V20-'KP Internal Load'!U20</f>
        <v>3045.6880000000001</v>
      </c>
      <c r="W20" s="171">
        <f>'Generation (EcoMax)'!W20-'KP Internal Load'!V20</f>
        <v>3025.7350000000001</v>
      </c>
      <c r="X20" s="171">
        <f>'Generation (EcoMax)'!X20-'KP Internal Load'!W20</f>
        <v>2993.1040000000003</v>
      </c>
      <c r="Y20" s="171">
        <f>'Generation (EcoMax)'!Y20-'KP Internal Load'!X20</f>
        <v>2984.1819999999998</v>
      </c>
      <c r="Z20" s="171">
        <f>'Generation (EcoMax)'!Z20-'KP Internal Load'!Y20</f>
        <v>2959.8240000000001</v>
      </c>
      <c r="AA20" s="171">
        <f>'Generation (EcoMax)'!AA20-'KP Internal Load'!Z20</f>
        <v>2947.761</v>
      </c>
      <c r="AB20" s="171">
        <f>'Generation (EcoMax)'!AB20-'KP Internal Load'!AA20</f>
        <v>2952.355</v>
      </c>
      <c r="AC20" s="171">
        <f>'Generation (EcoMax)'!AC20-'KP Internal Load'!AB20</f>
        <v>2977.6369999999997</v>
      </c>
      <c r="AD20" s="171">
        <f>'Generation (EcoMax)'!AD20-'KP Internal Load'!AC20</f>
        <v>3015.125</v>
      </c>
      <c r="AE20" s="171">
        <f>'Generation (EcoMax)'!AE20-'KP Internal Load'!AD20</f>
        <v>0</v>
      </c>
      <c r="AF20" s="107">
        <f t="shared" si="0"/>
        <v>71975.043000000005</v>
      </c>
      <c r="AG20">
        <f t="shared" si="1"/>
        <v>0</v>
      </c>
      <c r="AH20" s="1">
        <f t="shared" si="2"/>
        <v>0</v>
      </c>
    </row>
    <row r="21" spans="1:34" x14ac:dyDescent="0.2">
      <c r="A21" s="5">
        <v>37335</v>
      </c>
      <c r="B21" s="6" t="s">
        <v>42</v>
      </c>
      <c r="C21" s="6" t="s">
        <v>15</v>
      </c>
      <c r="D21" s="6" t="s">
        <v>23</v>
      </c>
      <c r="E21" s="8">
        <v>41992</v>
      </c>
      <c r="F21" s="106">
        <f>'Generation (EcoMax)'!F21-'KP Internal Load'!E21</f>
        <v>69652.051000000007</v>
      </c>
      <c r="G21" s="171">
        <f>'Generation (EcoMax)'!G21-'KP Internal Load'!F21</f>
        <v>3045.3330000000001</v>
      </c>
      <c r="H21" s="171">
        <f>'Generation (EcoMax)'!H21-'KP Internal Load'!G21</f>
        <v>2950.8609999999999</v>
      </c>
      <c r="I21" s="172">
        <f>'Generation (EcoMax)'!I21-'KP Internal Load'!H21</f>
        <v>2934.5889999999999</v>
      </c>
      <c r="J21" s="171">
        <f>'Generation (EcoMax)'!J21-'KP Internal Load'!I21</f>
        <v>2930.0059999999999</v>
      </c>
      <c r="K21" s="171">
        <f>'Generation (EcoMax)'!K21-'KP Internal Load'!J21</f>
        <v>2914.0569999999998</v>
      </c>
      <c r="L21" s="171">
        <f>'Generation (EcoMax)'!L21-'KP Internal Load'!K21</f>
        <v>2877.7170000000001</v>
      </c>
      <c r="M21" s="171">
        <f>'Generation (EcoMax)'!M21-'KP Internal Load'!L21</f>
        <v>2967.107</v>
      </c>
      <c r="N21" s="171">
        <f>'Generation (EcoMax)'!N21-'KP Internal Load'!M21</f>
        <v>2937.9610000000002</v>
      </c>
      <c r="O21" s="171">
        <f>'Generation (EcoMax)'!O21-'KP Internal Load'!N21</f>
        <v>2856.1489999999999</v>
      </c>
      <c r="P21" s="171">
        <f>'Generation (EcoMax)'!P21-'KP Internal Load'!O21</f>
        <v>2869.873</v>
      </c>
      <c r="Q21" s="171">
        <f>'Generation (EcoMax)'!Q21-'KP Internal Load'!P21</f>
        <v>2881.4470000000001</v>
      </c>
      <c r="R21" s="171">
        <f>'Generation (EcoMax)'!R21-'KP Internal Load'!Q21</f>
        <v>2766.038</v>
      </c>
      <c r="S21" s="171">
        <f>'Generation (EcoMax)'!S21-'KP Internal Load'!R21</f>
        <v>2831.1729999999998</v>
      </c>
      <c r="T21" s="171">
        <f>'Generation (EcoMax)'!T21-'KP Internal Load'!S21</f>
        <v>2850.55</v>
      </c>
      <c r="U21" s="171">
        <f>'Generation (EcoMax)'!U21-'KP Internal Load'!T21</f>
        <v>2856.509</v>
      </c>
      <c r="V21" s="171">
        <f>'Generation (EcoMax)'!V21-'KP Internal Load'!U21</f>
        <v>2865.6210000000001</v>
      </c>
      <c r="W21" s="171">
        <f>'Generation (EcoMax)'!W21-'KP Internal Load'!V21</f>
        <v>2886.6179999999999</v>
      </c>
      <c r="X21" s="171">
        <f>'Generation (EcoMax)'!X21-'KP Internal Load'!W21</f>
        <v>2932.9700000000003</v>
      </c>
      <c r="Y21" s="171">
        <f>'Generation (EcoMax)'!Y21-'KP Internal Load'!X21</f>
        <v>2902.2709999999997</v>
      </c>
      <c r="Z21" s="171">
        <f>'Generation (EcoMax)'!Z21-'KP Internal Load'!Y21</f>
        <v>2904.3330000000001</v>
      </c>
      <c r="AA21" s="171">
        <f>'Generation (EcoMax)'!AA21-'KP Internal Load'!Z21</f>
        <v>2895.232</v>
      </c>
      <c r="AB21" s="171">
        <f>'Generation (EcoMax)'!AB21-'KP Internal Load'!AA21</f>
        <v>2894.8159999999998</v>
      </c>
      <c r="AC21" s="171">
        <f>'Generation (EcoMax)'!AC21-'KP Internal Load'!AB21</f>
        <v>2905.4319999999998</v>
      </c>
      <c r="AD21" s="171">
        <f>'Generation (EcoMax)'!AD21-'KP Internal Load'!AC21</f>
        <v>2995.3879999999999</v>
      </c>
      <c r="AE21" s="171">
        <f>'Generation (EcoMax)'!AE21-'KP Internal Load'!AD21</f>
        <v>0</v>
      </c>
      <c r="AF21" s="107">
        <f t="shared" si="0"/>
        <v>69652.051000000007</v>
      </c>
      <c r="AG21">
        <f t="shared" si="1"/>
        <v>0</v>
      </c>
      <c r="AH21" s="1">
        <f t="shared" si="2"/>
        <v>0</v>
      </c>
    </row>
    <row r="22" spans="1:34" x14ac:dyDescent="0.2">
      <c r="A22" s="5">
        <v>37335</v>
      </c>
      <c r="B22" s="6" t="s">
        <v>42</v>
      </c>
      <c r="C22" s="6" t="s">
        <v>15</v>
      </c>
      <c r="D22" s="6" t="s">
        <v>23</v>
      </c>
      <c r="E22" s="8">
        <v>41993</v>
      </c>
      <c r="F22" s="106">
        <f>'Generation (EcoMax)'!F22-'KP Internal Load'!E22</f>
        <v>66770.493000000002</v>
      </c>
      <c r="G22" s="171">
        <f>'Generation (EcoMax)'!G22-'KP Internal Load'!F22</f>
        <v>2484.88</v>
      </c>
      <c r="H22" s="171">
        <f>'Generation (EcoMax)'!H22-'KP Internal Load'!G22</f>
        <v>2206.3919999999998</v>
      </c>
      <c r="I22" s="172">
        <f>'Generation (EcoMax)'!I22-'KP Internal Load'!H22</f>
        <v>1910.4769999999999</v>
      </c>
      <c r="J22" s="171">
        <f>'Generation (EcoMax)'!J22-'KP Internal Load'!I22</f>
        <v>1990.7719999999999</v>
      </c>
      <c r="K22" s="171">
        <f>'Generation (EcoMax)'!K22-'KP Internal Load'!J22</f>
        <v>1975.4169999999999</v>
      </c>
      <c r="L22" s="171">
        <f>'Generation (EcoMax)'!L22-'KP Internal Load'!K22</f>
        <v>2616.6410000000001</v>
      </c>
      <c r="M22" s="171">
        <f>'Generation (EcoMax)'!M22-'KP Internal Load'!L22</f>
        <v>2795.076</v>
      </c>
      <c r="N22" s="171">
        <f>'Generation (EcoMax)'!N22-'KP Internal Load'!M22</f>
        <v>2868.8409999999999</v>
      </c>
      <c r="O22" s="171">
        <f>'Generation (EcoMax)'!O22-'KP Internal Load'!N22</f>
        <v>2858.51</v>
      </c>
      <c r="P22" s="171">
        <f>'Generation (EcoMax)'!P22-'KP Internal Load'!O22</f>
        <v>2847.902</v>
      </c>
      <c r="Q22" s="171">
        <f>'Generation (EcoMax)'!Q22-'KP Internal Load'!P22</f>
        <v>2900.364</v>
      </c>
      <c r="R22" s="171">
        <f>'Generation (EcoMax)'!R22-'KP Internal Load'!Q22</f>
        <v>2940.5920000000001</v>
      </c>
      <c r="S22" s="171">
        <f>'Generation (EcoMax)'!S22-'KP Internal Load'!R22</f>
        <v>2995.1889999999999</v>
      </c>
      <c r="T22" s="171">
        <f>'Generation (EcoMax)'!T22-'KP Internal Load'!S22</f>
        <v>3035.6379999999999</v>
      </c>
      <c r="U22" s="171">
        <f>'Generation (EcoMax)'!U22-'KP Internal Load'!T22</f>
        <v>3046.1390000000001</v>
      </c>
      <c r="V22" s="171">
        <f>'Generation (EcoMax)'!V22-'KP Internal Load'!U22</f>
        <v>3057.0520000000001</v>
      </c>
      <c r="W22" s="171">
        <f>'Generation (EcoMax)'!W22-'KP Internal Load'!V22</f>
        <v>3055.4549999999999</v>
      </c>
      <c r="X22" s="171">
        <f>'Generation (EcoMax)'!X22-'KP Internal Load'!W22</f>
        <v>3030.64</v>
      </c>
      <c r="Y22" s="171">
        <f>'Generation (EcoMax)'!Y22-'KP Internal Load'!X22</f>
        <v>3023.0789999999997</v>
      </c>
      <c r="Z22" s="171">
        <f>'Generation (EcoMax)'!Z22-'KP Internal Load'!Y22</f>
        <v>3024.5079999999998</v>
      </c>
      <c r="AA22" s="171">
        <f>'Generation (EcoMax)'!AA22-'KP Internal Load'!Z22</f>
        <v>3030.7309999999998</v>
      </c>
      <c r="AB22" s="171">
        <f>'Generation (EcoMax)'!AB22-'KP Internal Load'!AA22</f>
        <v>3031.8049999999998</v>
      </c>
      <c r="AC22" s="171">
        <f>'Generation (EcoMax)'!AC22-'KP Internal Load'!AB22</f>
        <v>3035.6669999999999</v>
      </c>
      <c r="AD22" s="171">
        <f>'Generation (EcoMax)'!AD22-'KP Internal Load'!AC22</f>
        <v>3008.7260000000001</v>
      </c>
      <c r="AE22" s="171">
        <f>'Generation (EcoMax)'!AE22-'KP Internal Load'!AD22</f>
        <v>0</v>
      </c>
      <c r="AF22" s="107">
        <f t="shared" si="0"/>
        <v>66770.493000000017</v>
      </c>
      <c r="AG22">
        <f t="shared" si="1"/>
        <v>0</v>
      </c>
      <c r="AH22" s="1">
        <f t="shared" si="2"/>
        <v>0</v>
      </c>
    </row>
    <row r="23" spans="1:34" x14ac:dyDescent="0.2">
      <c r="A23" s="5">
        <v>37335</v>
      </c>
      <c r="B23" s="6" t="s">
        <v>42</v>
      </c>
      <c r="C23" s="6" t="s">
        <v>15</v>
      </c>
      <c r="D23" s="6" t="s">
        <v>23</v>
      </c>
      <c r="E23" s="8">
        <v>41994</v>
      </c>
      <c r="F23" s="106">
        <f>'Generation (EcoMax)'!F23-'KP Internal Load'!E23</f>
        <v>65212.097000000002</v>
      </c>
      <c r="G23" s="171">
        <f>'Generation (EcoMax)'!G23-'KP Internal Load'!F23</f>
        <v>1754.7719999999999</v>
      </c>
      <c r="H23" s="171">
        <f>'Generation (EcoMax)'!H23-'KP Internal Load'!G23</f>
        <v>1740.7440000000001</v>
      </c>
      <c r="I23" s="172">
        <f>'Generation (EcoMax)'!I23-'KP Internal Load'!H23</f>
        <v>1733.085</v>
      </c>
      <c r="J23" s="171">
        <f>'Generation (EcoMax)'!J23-'KP Internal Load'!I23</f>
        <v>1717.855</v>
      </c>
      <c r="K23" s="171">
        <f>'Generation (EcoMax)'!K23-'KP Internal Load'!J23</f>
        <v>1706.9880000000001</v>
      </c>
      <c r="L23" s="171">
        <f>'Generation (EcoMax)'!L23-'KP Internal Load'!K23</f>
        <v>2174.1320000000001</v>
      </c>
      <c r="M23" s="171">
        <f>'Generation (EcoMax)'!M23-'KP Internal Load'!L23</f>
        <v>2962.3620000000001</v>
      </c>
      <c r="N23" s="171">
        <f>'Generation (EcoMax)'!N23-'KP Internal Load'!M23</f>
        <v>2935.0929999999998</v>
      </c>
      <c r="O23" s="171">
        <f>'Generation (EcoMax)'!O23-'KP Internal Load'!N23</f>
        <v>2909.7650000000003</v>
      </c>
      <c r="P23" s="171">
        <f>'Generation (EcoMax)'!P23-'KP Internal Load'!O23</f>
        <v>2913.4960000000001</v>
      </c>
      <c r="Q23" s="171">
        <f>'Generation (EcoMax)'!Q23-'KP Internal Load'!P23</f>
        <v>2971.2640000000001</v>
      </c>
      <c r="R23" s="171">
        <f>'Generation (EcoMax)'!R23-'KP Internal Load'!Q23</f>
        <v>3046.511</v>
      </c>
      <c r="S23" s="171">
        <f>'Generation (EcoMax)'!S23-'KP Internal Load'!R23</f>
        <v>3096.23</v>
      </c>
      <c r="T23" s="171">
        <f>'Generation (EcoMax)'!T23-'KP Internal Load'!S23</f>
        <v>3134.5030000000002</v>
      </c>
      <c r="U23" s="171">
        <f>'Generation (EcoMax)'!U23-'KP Internal Load'!T23</f>
        <v>3157.2380000000003</v>
      </c>
      <c r="V23" s="171">
        <f>'Generation (EcoMax)'!V23-'KP Internal Load'!U23</f>
        <v>3161.8440000000001</v>
      </c>
      <c r="W23" s="171">
        <f>'Generation (EcoMax)'!W23-'KP Internal Load'!V23</f>
        <v>3116.5830000000001</v>
      </c>
      <c r="X23" s="171">
        <f>'Generation (EcoMax)'!X23-'KP Internal Load'!W23</f>
        <v>3055.66</v>
      </c>
      <c r="Y23" s="171">
        <f>'Generation (EcoMax)'!Y23-'KP Internal Load'!X23</f>
        <v>3005.08</v>
      </c>
      <c r="Z23" s="171">
        <f>'Generation (EcoMax)'!Z23-'KP Internal Load'!Y23</f>
        <v>2981.7429999999999</v>
      </c>
      <c r="AA23" s="171">
        <f>'Generation (EcoMax)'!AA23-'KP Internal Load'!Z23</f>
        <v>2975.1329999999998</v>
      </c>
      <c r="AB23" s="171">
        <f>'Generation (EcoMax)'!AB23-'KP Internal Load'!AA23</f>
        <v>2973.9</v>
      </c>
      <c r="AC23" s="171">
        <f>'Generation (EcoMax)'!AC23-'KP Internal Load'!AB23</f>
        <v>2982.556</v>
      </c>
      <c r="AD23" s="171">
        <f>'Generation (EcoMax)'!AD23-'KP Internal Load'!AC23</f>
        <v>3005.56</v>
      </c>
      <c r="AE23" s="171">
        <f>'Generation (EcoMax)'!AE23-'KP Internal Load'!AD23</f>
        <v>0</v>
      </c>
      <c r="AF23" s="107">
        <f t="shared" si="0"/>
        <v>65212.096999999987</v>
      </c>
      <c r="AG23">
        <f t="shared" si="1"/>
        <v>0</v>
      </c>
      <c r="AH23" s="1">
        <f t="shared" si="2"/>
        <v>0</v>
      </c>
    </row>
    <row r="24" spans="1:34" x14ac:dyDescent="0.2">
      <c r="A24" s="5">
        <v>37335</v>
      </c>
      <c r="B24" s="6" t="s">
        <v>42</v>
      </c>
      <c r="C24" s="6" t="s">
        <v>15</v>
      </c>
      <c r="D24" s="6" t="s">
        <v>23</v>
      </c>
      <c r="E24" s="8">
        <v>41995</v>
      </c>
      <c r="F24" s="106">
        <f>'Generation (EcoMax)'!F24-'KP Internal Load'!E24</f>
        <v>71279.218999999997</v>
      </c>
      <c r="G24" s="171">
        <f>'Generation (EcoMax)'!G24-'KP Internal Load'!F24</f>
        <v>2547.2649999999999</v>
      </c>
      <c r="H24" s="171">
        <f>'Generation (EcoMax)'!H24-'KP Internal Load'!G24</f>
        <v>2548.8540000000003</v>
      </c>
      <c r="I24" s="172">
        <f>'Generation (EcoMax)'!I24-'KP Internal Load'!H24</f>
        <v>2547.9499999999998</v>
      </c>
      <c r="J24" s="171">
        <f>'Generation (EcoMax)'!J24-'KP Internal Load'!I24</f>
        <v>2558.2960000000003</v>
      </c>
      <c r="K24" s="171">
        <f>'Generation (EcoMax)'!K24-'KP Internal Load'!J24</f>
        <v>2553.683</v>
      </c>
      <c r="L24" s="171">
        <f>'Generation (EcoMax)'!L24-'KP Internal Load'!K24</f>
        <v>3041.5309999999999</v>
      </c>
      <c r="M24" s="171">
        <f>'Generation (EcoMax)'!M24-'KP Internal Load'!L24</f>
        <v>2991.5839999999998</v>
      </c>
      <c r="N24" s="171">
        <f>'Generation (EcoMax)'!N24-'KP Internal Load'!M24</f>
        <v>2945.8820000000001</v>
      </c>
      <c r="O24" s="171">
        <f>'Generation (EcoMax)'!O24-'KP Internal Load'!N24</f>
        <v>2946.2849999999999</v>
      </c>
      <c r="P24" s="171">
        <f>'Generation (EcoMax)'!P24-'KP Internal Load'!O24</f>
        <v>2977.9279999999999</v>
      </c>
      <c r="Q24" s="171">
        <f>'Generation (EcoMax)'!Q24-'KP Internal Load'!P24</f>
        <v>3021.0140000000001</v>
      </c>
      <c r="R24" s="171">
        <f>'Generation (EcoMax)'!R24-'KP Internal Load'!Q24</f>
        <v>3078.777</v>
      </c>
      <c r="S24" s="171">
        <f>'Generation (EcoMax)'!S24-'KP Internal Load'!R24</f>
        <v>3128.1840000000002</v>
      </c>
      <c r="T24" s="171">
        <f>'Generation (EcoMax)'!T24-'KP Internal Load'!S24</f>
        <v>3158.1149999999998</v>
      </c>
      <c r="U24" s="171">
        <f>'Generation (EcoMax)'!U24-'KP Internal Load'!T24</f>
        <v>3175.4</v>
      </c>
      <c r="V24" s="171">
        <f>'Generation (EcoMax)'!V24-'KP Internal Load'!U24</f>
        <v>3190.8339999999998</v>
      </c>
      <c r="W24" s="171">
        <f>'Generation (EcoMax)'!W24-'KP Internal Load'!V24</f>
        <v>3177.5549999999998</v>
      </c>
      <c r="X24" s="171">
        <f>'Generation (EcoMax)'!X24-'KP Internal Load'!W24</f>
        <v>3135.712</v>
      </c>
      <c r="Y24" s="171">
        <f>'Generation (EcoMax)'!Y24-'KP Internal Load'!X24</f>
        <v>3155.2080000000001</v>
      </c>
      <c r="Z24" s="171">
        <f>'Generation (EcoMax)'!Z24-'KP Internal Load'!Y24</f>
        <v>3126.6950000000002</v>
      </c>
      <c r="AA24" s="171">
        <f>'Generation (EcoMax)'!AA24-'KP Internal Load'!Z24</f>
        <v>3071.2719999999999</v>
      </c>
      <c r="AB24" s="171">
        <f>'Generation (EcoMax)'!AB24-'KP Internal Load'!AA24</f>
        <v>3047.8270000000002</v>
      </c>
      <c r="AC24" s="171">
        <f>'Generation (EcoMax)'!AC24-'KP Internal Load'!AB24</f>
        <v>3058.9569999999999</v>
      </c>
      <c r="AD24" s="171">
        <f>'Generation (EcoMax)'!AD24-'KP Internal Load'!AC24</f>
        <v>3094.4110000000001</v>
      </c>
      <c r="AE24" s="171">
        <f>'Generation (EcoMax)'!AE24-'KP Internal Load'!AD24</f>
        <v>0</v>
      </c>
      <c r="AF24" s="107">
        <f t="shared" si="0"/>
        <v>71279.218999999983</v>
      </c>
      <c r="AG24" s="77">
        <f t="shared" si="1"/>
        <v>0</v>
      </c>
      <c r="AH24" s="78">
        <f t="shared" si="2"/>
        <v>0</v>
      </c>
    </row>
    <row r="25" spans="1:34" x14ac:dyDescent="0.2">
      <c r="A25" s="5">
        <v>37335</v>
      </c>
      <c r="B25" s="6" t="s">
        <v>42</v>
      </c>
      <c r="C25" s="6" t="s">
        <v>15</v>
      </c>
      <c r="D25" s="6" t="s">
        <v>23</v>
      </c>
      <c r="E25" s="8">
        <v>41996</v>
      </c>
      <c r="F25" s="106">
        <f>'Generation (EcoMax)'!F25-'KP Internal Load'!E25</f>
        <v>71394.326000000001</v>
      </c>
      <c r="G25" s="171">
        <f>'Generation (EcoMax)'!G25-'KP Internal Load'!F25</f>
        <v>2818.0059999999999</v>
      </c>
      <c r="H25" s="171">
        <f>'Generation (EcoMax)'!H25-'KP Internal Load'!G25</f>
        <v>2221.6999999999998</v>
      </c>
      <c r="I25" s="172">
        <f>'Generation (EcoMax)'!I25-'KP Internal Load'!H25</f>
        <v>2247.752</v>
      </c>
      <c r="J25" s="171">
        <f>'Generation (EcoMax)'!J25-'KP Internal Load'!I25</f>
        <v>2838.252</v>
      </c>
      <c r="K25" s="171">
        <f>'Generation (EcoMax)'!K25-'KP Internal Load'!J25</f>
        <v>2802.319</v>
      </c>
      <c r="L25" s="171">
        <f>'Generation (EcoMax)'!L25-'KP Internal Load'!K25</f>
        <v>2915.4659999999999</v>
      </c>
      <c r="M25" s="171">
        <f>'Generation (EcoMax)'!M25-'KP Internal Load'!L25</f>
        <v>3063.221</v>
      </c>
      <c r="N25" s="171">
        <f>'Generation (EcoMax)'!N25-'KP Internal Load'!M25</f>
        <v>3035.0419999999999</v>
      </c>
      <c r="O25" s="171">
        <f>'Generation (EcoMax)'!O25-'KP Internal Load'!N25</f>
        <v>3024.652</v>
      </c>
      <c r="P25" s="171">
        <f>'Generation (EcoMax)'!P25-'KP Internal Load'!O25</f>
        <v>3027.0419999999999</v>
      </c>
      <c r="Q25" s="171">
        <f>'Generation (EcoMax)'!Q25-'KP Internal Load'!P25</f>
        <v>3048.1620000000003</v>
      </c>
      <c r="R25" s="171">
        <f>'Generation (EcoMax)'!R25-'KP Internal Load'!Q25</f>
        <v>3060.5990000000002</v>
      </c>
      <c r="S25" s="171">
        <f>'Generation (EcoMax)'!S25-'KP Internal Load'!R25</f>
        <v>3077.9700000000003</v>
      </c>
      <c r="T25" s="171">
        <f>'Generation (EcoMax)'!T25-'KP Internal Load'!S25</f>
        <v>3103.4139999999998</v>
      </c>
      <c r="U25" s="171">
        <f>'Generation (EcoMax)'!U25-'KP Internal Load'!T25</f>
        <v>3115.491</v>
      </c>
      <c r="V25" s="171">
        <f>'Generation (EcoMax)'!V25-'KP Internal Load'!U25</f>
        <v>3124.7730000000001</v>
      </c>
      <c r="W25" s="171">
        <f>'Generation (EcoMax)'!W25-'KP Internal Load'!V25</f>
        <v>3107.395</v>
      </c>
      <c r="X25" s="171">
        <f>'Generation (EcoMax)'!X25-'KP Internal Load'!W25</f>
        <v>3064.37</v>
      </c>
      <c r="Y25" s="171">
        <f>'Generation (EcoMax)'!Y25-'KP Internal Load'!X25</f>
        <v>3063.9380000000001</v>
      </c>
      <c r="Z25" s="171">
        <f>'Generation (EcoMax)'!Z25-'KP Internal Load'!Y25</f>
        <v>3077.491</v>
      </c>
      <c r="AA25" s="171">
        <f>'Generation (EcoMax)'!AA25-'KP Internal Load'!Z25</f>
        <v>3089.6440000000002</v>
      </c>
      <c r="AB25" s="171">
        <f>'Generation (EcoMax)'!AB25-'KP Internal Load'!AA25</f>
        <v>3113.5190000000002</v>
      </c>
      <c r="AC25" s="171">
        <f>'Generation (EcoMax)'!AC25-'KP Internal Load'!AB25</f>
        <v>3144.3809999999999</v>
      </c>
      <c r="AD25" s="171">
        <f>'Generation (EcoMax)'!AD25-'KP Internal Load'!AC25</f>
        <v>3209.7269999999999</v>
      </c>
      <c r="AE25" s="171">
        <f>'Generation (EcoMax)'!AE25-'KP Internal Load'!AD25</f>
        <v>0</v>
      </c>
      <c r="AF25" s="107">
        <f t="shared" si="0"/>
        <v>71394.326000000001</v>
      </c>
      <c r="AG25">
        <f t="shared" si="1"/>
        <v>0</v>
      </c>
      <c r="AH25" s="1">
        <f t="shared" si="2"/>
        <v>0</v>
      </c>
    </row>
    <row r="26" spans="1:34" x14ac:dyDescent="0.2">
      <c r="A26" s="5">
        <v>37335</v>
      </c>
      <c r="B26" s="6" t="s">
        <v>42</v>
      </c>
      <c r="C26" s="6" t="s">
        <v>15</v>
      </c>
      <c r="D26" s="6" t="s">
        <v>23</v>
      </c>
      <c r="E26" s="8">
        <v>41997</v>
      </c>
      <c r="F26" s="106">
        <f>'Generation (EcoMax)'!F26-'KP Internal Load'!E26</f>
        <v>80273.327000000005</v>
      </c>
      <c r="G26" s="171">
        <f>'Generation (EcoMax)'!G26-'KP Internal Load'!F26</f>
        <v>2169.174</v>
      </c>
      <c r="H26" s="171">
        <f>'Generation (EcoMax)'!H26-'KP Internal Load'!G26</f>
        <v>2283.2330000000002</v>
      </c>
      <c r="I26" s="172">
        <f>'Generation (EcoMax)'!I26-'KP Internal Load'!H26</f>
        <v>2371.3739999999998</v>
      </c>
      <c r="J26" s="171">
        <f>'Generation (EcoMax)'!J26-'KP Internal Load'!I26</f>
        <v>2403.2649999999999</v>
      </c>
      <c r="K26" s="171">
        <f>'Generation (EcoMax)'!K26-'KP Internal Load'!J26</f>
        <v>2530.5</v>
      </c>
      <c r="L26" s="171">
        <f>'Generation (EcoMax)'!L26-'KP Internal Load'!K26</f>
        <v>3682.8339999999998</v>
      </c>
      <c r="M26" s="171">
        <f>'Generation (EcoMax)'!M26-'KP Internal Load'!L26</f>
        <v>3663.21</v>
      </c>
      <c r="N26" s="171">
        <f>'Generation (EcoMax)'!N26-'KP Internal Load'!M26</f>
        <v>3640.92</v>
      </c>
      <c r="O26" s="171">
        <f>'Generation (EcoMax)'!O26-'KP Internal Load'!N26</f>
        <v>3628.67</v>
      </c>
      <c r="P26" s="171">
        <f>'Generation (EcoMax)'!P26-'KP Internal Load'!O26</f>
        <v>3608.7640000000001</v>
      </c>
      <c r="Q26" s="171">
        <f>'Generation (EcoMax)'!Q26-'KP Internal Load'!P26</f>
        <v>3598.0549999999998</v>
      </c>
      <c r="R26" s="171">
        <f>'Generation (EcoMax)'!R26-'KP Internal Load'!Q26</f>
        <v>3601.4549999999999</v>
      </c>
      <c r="S26" s="171">
        <f>'Generation (EcoMax)'!S26-'KP Internal Load'!R26</f>
        <v>3617.5680000000002</v>
      </c>
      <c r="T26" s="171">
        <f>'Generation (EcoMax)'!T26-'KP Internal Load'!S26</f>
        <v>3639.848</v>
      </c>
      <c r="U26" s="171">
        <f>'Generation (EcoMax)'!U26-'KP Internal Load'!T26</f>
        <v>3651.962</v>
      </c>
      <c r="V26" s="171">
        <f>'Generation (EcoMax)'!V26-'KP Internal Load'!U26</f>
        <v>3656.8490000000002</v>
      </c>
      <c r="W26" s="171">
        <f>'Generation (EcoMax)'!W26-'KP Internal Load'!V26</f>
        <v>3658.2080000000001</v>
      </c>
      <c r="X26" s="171">
        <f>'Generation (EcoMax)'!X26-'KP Internal Load'!W26</f>
        <v>3629.2629999999999</v>
      </c>
      <c r="Y26" s="171">
        <f>'Generation (EcoMax)'!Y26-'KP Internal Load'!X26</f>
        <v>3626.1179999999999</v>
      </c>
      <c r="Z26" s="171">
        <f>'Generation (EcoMax)'!Z26-'KP Internal Load'!Y26</f>
        <v>3595.348</v>
      </c>
      <c r="AA26" s="171">
        <f>'Generation (EcoMax)'!AA26-'KP Internal Load'!Z26</f>
        <v>3566.04</v>
      </c>
      <c r="AB26" s="171">
        <f>'Generation (EcoMax)'!AB26-'KP Internal Load'!AA26</f>
        <v>3562.2730000000001</v>
      </c>
      <c r="AC26" s="171">
        <f>'Generation (EcoMax)'!AC26-'KP Internal Load'!AB26</f>
        <v>3534.752</v>
      </c>
      <c r="AD26" s="171">
        <f>'Generation (EcoMax)'!AD26-'KP Internal Load'!AC26</f>
        <v>3353.6440000000002</v>
      </c>
      <c r="AE26" s="171">
        <f>'Generation (EcoMax)'!AE26-'KP Internal Load'!AD26</f>
        <v>0</v>
      </c>
      <c r="AF26" s="107">
        <f t="shared" si="0"/>
        <v>80273.32699999999</v>
      </c>
      <c r="AG26">
        <f t="shared" si="1"/>
        <v>0</v>
      </c>
      <c r="AH26" s="1">
        <f t="shared" si="2"/>
        <v>0</v>
      </c>
    </row>
    <row r="27" spans="1:34" x14ac:dyDescent="0.2">
      <c r="A27" s="5">
        <v>37335</v>
      </c>
      <c r="B27" s="6" t="s">
        <v>42</v>
      </c>
      <c r="C27" s="6" t="s">
        <v>15</v>
      </c>
      <c r="D27" s="6" t="s">
        <v>23</v>
      </c>
      <c r="E27" s="8">
        <v>41998</v>
      </c>
      <c r="F27" s="106">
        <f>'Generation (EcoMax)'!F27-'KP Internal Load'!E27</f>
        <v>80904.145000000004</v>
      </c>
      <c r="G27" s="171">
        <f>'Generation (EcoMax)'!G27-'KP Internal Load'!F27</f>
        <v>3060.4270000000001</v>
      </c>
      <c r="H27" s="171">
        <f>'Generation (EcoMax)'!H27-'KP Internal Load'!G27</f>
        <v>3005.9409999999998</v>
      </c>
      <c r="I27" s="172">
        <f>'Generation (EcoMax)'!I27-'KP Internal Load'!H27</f>
        <v>2997.5329999999999</v>
      </c>
      <c r="J27" s="171">
        <f>'Generation (EcoMax)'!J27-'KP Internal Load'!I27</f>
        <v>2965.1210000000001</v>
      </c>
      <c r="K27" s="171">
        <f>'Generation (EcoMax)'!K27-'KP Internal Load'!J27</f>
        <v>3031.8540000000003</v>
      </c>
      <c r="L27" s="171">
        <f>'Generation (EcoMax)'!L27-'KP Internal Load'!K27</f>
        <v>3384.6109999999999</v>
      </c>
      <c r="M27" s="171">
        <f>'Generation (EcoMax)'!M27-'KP Internal Load'!L27</f>
        <v>3311.85</v>
      </c>
      <c r="N27" s="171">
        <f>'Generation (EcoMax)'!N27-'KP Internal Load'!M27</f>
        <v>3427.7150000000001</v>
      </c>
      <c r="O27" s="171">
        <f>'Generation (EcoMax)'!O27-'KP Internal Load'!N27</f>
        <v>3552.895</v>
      </c>
      <c r="P27" s="171">
        <f>'Generation (EcoMax)'!P27-'KP Internal Load'!O27</f>
        <v>3525.4809999999998</v>
      </c>
      <c r="Q27" s="171">
        <f>'Generation (EcoMax)'!Q27-'KP Internal Load'!P27</f>
        <v>3514.1059999999998</v>
      </c>
      <c r="R27" s="171">
        <f>'Generation (EcoMax)'!R27-'KP Internal Load'!Q27</f>
        <v>3517.9479999999999</v>
      </c>
      <c r="S27" s="171">
        <f>'Generation (EcoMax)'!S27-'KP Internal Load'!R27</f>
        <v>3534.61</v>
      </c>
      <c r="T27" s="171">
        <f>'Generation (EcoMax)'!T27-'KP Internal Load'!S27</f>
        <v>3521.7309999999998</v>
      </c>
      <c r="U27" s="171">
        <f>'Generation (EcoMax)'!U27-'KP Internal Load'!T27</f>
        <v>3318.607</v>
      </c>
      <c r="V27" s="171">
        <f>'Generation (EcoMax)'!V27-'KP Internal Load'!U27</f>
        <v>3359.8029999999999</v>
      </c>
      <c r="W27" s="171">
        <f>'Generation (EcoMax)'!W27-'KP Internal Load'!V27</f>
        <v>3479.078</v>
      </c>
      <c r="X27" s="171">
        <f>'Generation (EcoMax)'!X27-'KP Internal Load'!W27</f>
        <v>3563.904</v>
      </c>
      <c r="Y27" s="171">
        <f>'Generation (EcoMax)'!Y27-'KP Internal Load'!X27</f>
        <v>3518.991</v>
      </c>
      <c r="Z27" s="171">
        <f>'Generation (EcoMax)'!Z27-'KP Internal Load'!Y27</f>
        <v>3492.12</v>
      </c>
      <c r="AA27" s="171">
        <f>'Generation (EcoMax)'!AA27-'KP Internal Load'!Z27</f>
        <v>3466.1639999999998</v>
      </c>
      <c r="AB27" s="171">
        <f>'Generation (EcoMax)'!AB27-'KP Internal Load'!AA27</f>
        <v>3453.0680000000002</v>
      </c>
      <c r="AC27" s="171">
        <f>'Generation (EcoMax)'!AC27-'KP Internal Load'!AB27</f>
        <v>3449.2750000000001</v>
      </c>
      <c r="AD27" s="171">
        <f>'Generation (EcoMax)'!AD27-'KP Internal Load'!AC27</f>
        <v>3451.3119999999999</v>
      </c>
      <c r="AE27" s="171">
        <f>'Generation (EcoMax)'!AE27-'KP Internal Load'!AD27</f>
        <v>0</v>
      </c>
      <c r="AF27" s="107">
        <f t="shared" si="0"/>
        <v>80904.145000000004</v>
      </c>
      <c r="AG27">
        <f t="shared" si="1"/>
        <v>0</v>
      </c>
      <c r="AH27" s="1">
        <f t="shared" si="2"/>
        <v>0</v>
      </c>
    </row>
    <row r="28" spans="1:34" x14ac:dyDescent="0.2">
      <c r="A28" s="5">
        <v>37335</v>
      </c>
      <c r="B28" s="6" t="s">
        <v>42</v>
      </c>
      <c r="C28" s="6" t="s">
        <v>15</v>
      </c>
      <c r="D28" s="6" t="s">
        <v>23</v>
      </c>
      <c r="E28" s="8">
        <v>41999</v>
      </c>
      <c r="F28" s="106">
        <f>'Generation (EcoMax)'!F28-'KP Internal Load'!E28</f>
        <v>81876.565000000002</v>
      </c>
      <c r="G28" s="171">
        <f>'Generation (EcoMax)'!G28-'KP Internal Load'!F28</f>
        <v>3341.3029999999999</v>
      </c>
      <c r="H28" s="171">
        <f>'Generation (EcoMax)'!H28-'KP Internal Load'!G28</f>
        <v>3340.3869999999997</v>
      </c>
      <c r="I28" s="172">
        <f>'Generation (EcoMax)'!I28-'KP Internal Load'!H28</f>
        <v>3310.0450000000001</v>
      </c>
      <c r="J28" s="171">
        <f>'Generation (EcoMax)'!J28-'KP Internal Load'!I28</f>
        <v>3296.94</v>
      </c>
      <c r="K28" s="171">
        <f>'Generation (EcoMax)'!K28-'KP Internal Load'!J28</f>
        <v>3401.107</v>
      </c>
      <c r="L28" s="171">
        <f>'Generation (EcoMax)'!L28-'KP Internal Load'!K28</f>
        <v>3412.652</v>
      </c>
      <c r="M28" s="171">
        <f>'Generation (EcoMax)'!M28-'KP Internal Load'!L28</f>
        <v>3383.6320000000001</v>
      </c>
      <c r="N28" s="171">
        <f>'Generation (EcoMax)'!N28-'KP Internal Load'!M28</f>
        <v>3352.91</v>
      </c>
      <c r="O28" s="171">
        <f>'Generation (EcoMax)'!O28-'KP Internal Load'!N28</f>
        <v>3344.0540000000001</v>
      </c>
      <c r="P28" s="171">
        <f>'Generation (EcoMax)'!P28-'KP Internal Load'!O28</f>
        <v>3353.444</v>
      </c>
      <c r="Q28" s="171">
        <f>'Generation (EcoMax)'!Q28-'KP Internal Load'!P28</f>
        <v>3395.645</v>
      </c>
      <c r="R28" s="171">
        <f>'Generation (EcoMax)'!R28-'KP Internal Load'!Q28</f>
        <v>3430.4809999999998</v>
      </c>
      <c r="S28" s="171">
        <f>'Generation (EcoMax)'!S28-'KP Internal Load'!R28</f>
        <v>3524.7979999999998</v>
      </c>
      <c r="T28" s="171">
        <f>'Generation (EcoMax)'!T28-'KP Internal Load'!S28</f>
        <v>3566.681</v>
      </c>
      <c r="U28" s="171">
        <f>'Generation (EcoMax)'!U28-'KP Internal Load'!T28</f>
        <v>3591.5309999999999</v>
      </c>
      <c r="V28" s="171">
        <f>'Generation (EcoMax)'!V28-'KP Internal Load'!U28</f>
        <v>3484.15</v>
      </c>
      <c r="W28" s="171">
        <f>'Generation (EcoMax)'!W28-'KP Internal Load'!V28</f>
        <v>3538.4290000000001</v>
      </c>
      <c r="X28" s="171">
        <f>'Generation (EcoMax)'!X28-'KP Internal Load'!W28</f>
        <v>3376.9090000000001</v>
      </c>
      <c r="Y28" s="171">
        <f>'Generation (EcoMax)'!Y28-'KP Internal Load'!X28</f>
        <v>3459.587</v>
      </c>
      <c r="Z28" s="171">
        <f>'Generation (EcoMax)'!Z28-'KP Internal Load'!Y28</f>
        <v>3472.9940000000001</v>
      </c>
      <c r="AA28" s="171">
        <f>'Generation (EcoMax)'!AA28-'KP Internal Load'!Z28</f>
        <v>3387.7469999999998</v>
      </c>
      <c r="AB28" s="171">
        <f>'Generation (EcoMax)'!AB28-'KP Internal Load'!AA28</f>
        <v>3382.2750000000001</v>
      </c>
      <c r="AC28" s="171">
        <f>'Generation (EcoMax)'!AC28-'KP Internal Load'!AB28</f>
        <v>3399.9160000000002</v>
      </c>
      <c r="AD28" s="171">
        <f>'Generation (EcoMax)'!AD28-'KP Internal Load'!AC28</f>
        <v>3328.9479999999999</v>
      </c>
      <c r="AE28" s="171">
        <f>'Generation (EcoMax)'!AE28-'KP Internal Load'!AD28</f>
        <v>0</v>
      </c>
      <c r="AF28" s="107">
        <f t="shared" si="0"/>
        <v>81876.565000000002</v>
      </c>
      <c r="AG28">
        <f t="shared" si="1"/>
        <v>0</v>
      </c>
      <c r="AH28" s="1">
        <f t="shared" si="2"/>
        <v>0</v>
      </c>
    </row>
    <row r="29" spans="1:34" x14ac:dyDescent="0.2">
      <c r="A29" s="5">
        <v>37335</v>
      </c>
      <c r="B29" s="6" t="s">
        <v>42</v>
      </c>
      <c r="C29" s="6" t="s">
        <v>15</v>
      </c>
      <c r="D29" s="6" t="s">
        <v>23</v>
      </c>
      <c r="E29" s="8">
        <v>42000</v>
      </c>
      <c r="F29" s="106">
        <f>'Generation (EcoMax)'!F29-'KP Internal Load'!E29</f>
        <v>80788.804000000004</v>
      </c>
      <c r="G29" s="171">
        <f>'Generation (EcoMax)'!G29-'KP Internal Load'!F29</f>
        <v>3345.7249999999999</v>
      </c>
      <c r="H29" s="171">
        <f>'Generation (EcoMax)'!H29-'KP Internal Load'!G29</f>
        <v>2538.203</v>
      </c>
      <c r="I29" s="172">
        <f>'Generation (EcoMax)'!I29-'KP Internal Load'!H29</f>
        <v>2988.2930000000001</v>
      </c>
      <c r="J29" s="171">
        <f>'Generation (EcoMax)'!J29-'KP Internal Load'!I29</f>
        <v>2914.4760000000001</v>
      </c>
      <c r="K29" s="171">
        <f>'Generation (EcoMax)'!K29-'KP Internal Load'!J29</f>
        <v>3416.5639999999999</v>
      </c>
      <c r="L29" s="171">
        <f>'Generation (EcoMax)'!L29-'KP Internal Load'!K29</f>
        <v>3434.0280000000002</v>
      </c>
      <c r="M29" s="171">
        <f>'Generation (EcoMax)'!M29-'KP Internal Load'!L29</f>
        <v>3428.2159999999999</v>
      </c>
      <c r="N29" s="171">
        <f>'Generation (EcoMax)'!N29-'KP Internal Load'!M29</f>
        <v>3405.192</v>
      </c>
      <c r="O29" s="171">
        <f>'Generation (EcoMax)'!O29-'KP Internal Load'!N29</f>
        <v>3392.4409999999998</v>
      </c>
      <c r="P29" s="171">
        <f>'Generation (EcoMax)'!P29-'KP Internal Load'!O29</f>
        <v>3385.4839999999999</v>
      </c>
      <c r="Q29" s="171">
        <f>'Generation (EcoMax)'!Q29-'KP Internal Load'!P29</f>
        <v>3416.2919999999999</v>
      </c>
      <c r="R29" s="171">
        <f>'Generation (EcoMax)'!R29-'KP Internal Load'!Q29</f>
        <v>3462.5370000000003</v>
      </c>
      <c r="S29" s="171">
        <f>'Generation (EcoMax)'!S29-'KP Internal Load'!R29</f>
        <v>3495.1549999999997</v>
      </c>
      <c r="T29" s="171">
        <f>'Generation (EcoMax)'!T29-'KP Internal Load'!S29</f>
        <v>3385.2979999999998</v>
      </c>
      <c r="U29" s="171">
        <f>'Generation (EcoMax)'!U29-'KP Internal Load'!T29</f>
        <v>3334.6239999999998</v>
      </c>
      <c r="V29" s="171">
        <f>'Generation (EcoMax)'!V29-'KP Internal Load'!U29</f>
        <v>3514.9700000000003</v>
      </c>
      <c r="W29" s="171">
        <f>'Generation (EcoMax)'!W29-'KP Internal Load'!V29</f>
        <v>3512.172</v>
      </c>
      <c r="X29" s="171">
        <f>'Generation (EcoMax)'!X29-'KP Internal Load'!W29</f>
        <v>3494.866</v>
      </c>
      <c r="Y29" s="171">
        <f>'Generation (EcoMax)'!Y29-'KP Internal Load'!X29</f>
        <v>3475.922</v>
      </c>
      <c r="Z29" s="171">
        <f>'Generation (EcoMax)'!Z29-'KP Internal Load'!Y29</f>
        <v>3480.645</v>
      </c>
      <c r="AA29" s="171">
        <f>'Generation (EcoMax)'!AA29-'KP Internal Load'!Z29</f>
        <v>3486.2829999999999</v>
      </c>
      <c r="AB29" s="171">
        <f>'Generation (EcoMax)'!AB29-'KP Internal Load'!AA29</f>
        <v>3497.7449999999999</v>
      </c>
      <c r="AC29" s="171">
        <f>'Generation (EcoMax)'!AC29-'KP Internal Load'!AB29</f>
        <v>3511.0940000000001</v>
      </c>
      <c r="AD29" s="171">
        <f>'Generation (EcoMax)'!AD29-'KP Internal Load'!AC29</f>
        <v>3472.5789999999997</v>
      </c>
      <c r="AE29" s="171">
        <f>'Generation (EcoMax)'!AE29-'KP Internal Load'!AD29</f>
        <v>0</v>
      </c>
      <c r="AF29" s="107">
        <f t="shared" si="0"/>
        <v>80788.803999999989</v>
      </c>
      <c r="AG29">
        <f t="shared" si="1"/>
        <v>0</v>
      </c>
      <c r="AH29" s="1">
        <f t="shared" si="2"/>
        <v>0</v>
      </c>
    </row>
    <row r="30" spans="1:34" x14ac:dyDescent="0.2">
      <c r="A30" s="5">
        <v>37335</v>
      </c>
      <c r="B30" s="6" t="s">
        <v>42</v>
      </c>
      <c r="C30" s="6" t="s">
        <v>15</v>
      </c>
      <c r="D30" s="6" t="s">
        <v>23</v>
      </c>
      <c r="E30" s="8">
        <v>42001</v>
      </c>
      <c r="F30" s="106">
        <f>'Generation (EcoMax)'!F30-'KP Internal Load'!E30</f>
        <v>82678.519</v>
      </c>
      <c r="G30" s="171">
        <f>'Generation (EcoMax)'!G30-'KP Internal Load'!F30</f>
        <v>3415.9880000000003</v>
      </c>
      <c r="H30" s="171">
        <f>'Generation (EcoMax)'!H30-'KP Internal Load'!G30</f>
        <v>3249.9490000000001</v>
      </c>
      <c r="I30" s="172">
        <f>'Generation (EcoMax)'!I30-'KP Internal Load'!H30</f>
        <v>3252.864</v>
      </c>
      <c r="J30" s="171">
        <f>'Generation (EcoMax)'!J30-'KP Internal Load'!I30</f>
        <v>3340.8649999999998</v>
      </c>
      <c r="K30" s="171">
        <f>'Generation (EcoMax)'!K30-'KP Internal Load'!J30</f>
        <v>3338.636</v>
      </c>
      <c r="L30" s="171">
        <f>'Generation (EcoMax)'!L30-'KP Internal Load'!K30</f>
        <v>3318.7939999999999</v>
      </c>
      <c r="M30" s="171">
        <f>'Generation (EcoMax)'!M30-'KP Internal Load'!L30</f>
        <v>3329.511</v>
      </c>
      <c r="N30" s="171">
        <f>'Generation (EcoMax)'!N30-'KP Internal Load'!M30</f>
        <v>3468.2179999999998</v>
      </c>
      <c r="O30" s="171">
        <f>'Generation (EcoMax)'!O30-'KP Internal Load'!N30</f>
        <v>3420.355</v>
      </c>
      <c r="P30" s="171">
        <f>'Generation (EcoMax)'!P30-'KP Internal Load'!O30</f>
        <v>3461.991</v>
      </c>
      <c r="Q30" s="171">
        <f>'Generation (EcoMax)'!Q30-'KP Internal Load'!P30</f>
        <v>3500.4989999999998</v>
      </c>
      <c r="R30" s="171">
        <f>'Generation (EcoMax)'!R30-'KP Internal Load'!Q30</f>
        <v>3495.0079999999998</v>
      </c>
      <c r="S30" s="171">
        <f>'Generation (EcoMax)'!S30-'KP Internal Load'!R30</f>
        <v>3512.3119999999999</v>
      </c>
      <c r="T30" s="171">
        <f>'Generation (EcoMax)'!T30-'KP Internal Load'!S30</f>
        <v>3533.9160000000002</v>
      </c>
      <c r="U30" s="171">
        <f>'Generation (EcoMax)'!U30-'KP Internal Load'!T30</f>
        <v>3536.7919999999999</v>
      </c>
      <c r="V30" s="171">
        <f>'Generation (EcoMax)'!V30-'KP Internal Load'!U30</f>
        <v>3544.4549999999999</v>
      </c>
      <c r="W30" s="171">
        <f>'Generation (EcoMax)'!W30-'KP Internal Load'!V30</f>
        <v>3529.9279999999999</v>
      </c>
      <c r="X30" s="171">
        <f>'Generation (EcoMax)'!X30-'KP Internal Load'!W30</f>
        <v>3497.9360000000001</v>
      </c>
      <c r="Y30" s="171">
        <f>'Generation (EcoMax)'!Y30-'KP Internal Load'!X30</f>
        <v>3486.56</v>
      </c>
      <c r="Z30" s="171">
        <f>'Generation (EcoMax)'!Z30-'KP Internal Load'!Y30</f>
        <v>3488.2559999999999</v>
      </c>
      <c r="AA30" s="171">
        <f>'Generation (EcoMax)'!AA30-'KP Internal Load'!Z30</f>
        <v>3486.8150000000001</v>
      </c>
      <c r="AB30" s="171">
        <f>'Generation (EcoMax)'!AB30-'KP Internal Load'!AA30</f>
        <v>3502.1990000000001</v>
      </c>
      <c r="AC30" s="171">
        <f>'Generation (EcoMax)'!AC30-'KP Internal Load'!AB30</f>
        <v>3514.9369999999999</v>
      </c>
      <c r="AD30" s="171">
        <f>'Generation (EcoMax)'!AD30-'KP Internal Load'!AC30</f>
        <v>3451.7350000000001</v>
      </c>
      <c r="AE30" s="171">
        <f>'Generation (EcoMax)'!AE30-'KP Internal Load'!AD30</f>
        <v>0</v>
      </c>
      <c r="AF30" s="107">
        <f t="shared" si="0"/>
        <v>82678.519</v>
      </c>
      <c r="AG30">
        <f t="shared" si="1"/>
        <v>0</v>
      </c>
      <c r="AH30" s="1">
        <f t="shared" si="2"/>
        <v>0</v>
      </c>
    </row>
    <row r="31" spans="1:34" x14ac:dyDescent="0.2">
      <c r="A31" s="5">
        <v>37335</v>
      </c>
      <c r="B31" s="6" t="s">
        <v>42</v>
      </c>
      <c r="C31" s="6" t="s">
        <v>15</v>
      </c>
      <c r="D31" s="6" t="s">
        <v>23</v>
      </c>
      <c r="E31" s="8">
        <v>42002</v>
      </c>
      <c r="F31" s="106">
        <f>'Generation (EcoMax)'!F31-'KP Internal Load'!E31</f>
        <v>80111.42</v>
      </c>
      <c r="G31" s="171">
        <f>'Generation (EcoMax)'!G31-'KP Internal Load'!F31</f>
        <v>3560.8530000000001</v>
      </c>
      <c r="H31" s="171">
        <f>'Generation (EcoMax)'!H31-'KP Internal Load'!G31</f>
        <v>3563.1329999999998</v>
      </c>
      <c r="I31" s="172">
        <f>'Generation (EcoMax)'!I31-'KP Internal Load'!H31</f>
        <v>3569.7359999999999</v>
      </c>
      <c r="J31" s="171">
        <f>'Generation (EcoMax)'!J31-'KP Internal Load'!I31</f>
        <v>3556.7330000000002</v>
      </c>
      <c r="K31" s="171">
        <f>'Generation (EcoMax)'!K31-'KP Internal Load'!J31</f>
        <v>3546.819</v>
      </c>
      <c r="L31" s="171">
        <f>'Generation (EcoMax)'!L31-'KP Internal Load'!K31</f>
        <v>3516.2530000000002</v>
      </c>
      <c r="M31" s="171">
        <f>'Generation (EcoMax)'!M31-'KP Internal Load'!L31</f>
        <v>3378.9679999999998</v>
      </c>
      <c r="N31" s="171">
        <f>'Generation (EcoMax)'!N31-'KP Internal Load'!M31</f>
        <v>3274.0149999999999</v>
      </c>
      <c r="O31" s="171">
        <f>'Generation (EcoMax)'!O31-'KP Internal Load'!N31</f>
        <v>3248.319</v>
      </c>
      <c r="P31" s="171">
        <f>'Generation (EcoMax)'!P31-'KP Internal Load'!O31</f>
        <v>3228.7249999999999</v>
      </c>
      <c r="Q31" s="171">
        <f>'Generation (EcoMax)'!Q31-'KP Internal Load'!P31</f>
        <v>3224.364</v>
      </c>
      <c r="R31" s="171">
        <f>'Generation (EcoMax)'!R31-'KP Internal Load'!Q31</f>
        <v>3223.0639999999999</v>
      </c>
      <c r="S31" s="171">
        <f>'Generation (EcoMax)'!S31-'KP Internal Load'!R31</f>
        <v>3224.942</v>
      </c>
      <c r="T31" s="171">
        <f>'Generation (EcoMax)'!T31-'KP Internal Load'!S31</f>
        <v>3265.8220000000001</v>
      </c>
      <c r="U31" s="171">
        <f>'Generation (EcoMax)'!U31-'KP Internal Load'!T31</f>
        <v>3297.4189999999999</v>
      </c>
      <c r="V31" s="171">
        <f>'Generation (EcoMax)'!V31-'KP Internal Load'!U31</f>
        <v>3299.2640000000001</v>
      </c>
      <c r="W31" s="171">
        <f>'Generation (EcoMax)'!W31-'KP Internal Load'!V31</f>
        <v>3271.4290000000001</v>
      </c>
      <c r="X31" s="171">
        <f>'Generation (EcoMax)'!X31-'KP Internal Load'!W31</f>
        <v>3246.607</v>
      </c>
      <c r="Y31" s="171">
        <f>'Generation (EcoMax)'!Y31-'KP Internal Load'!X31</f>
        <v>3237.2110000000002</v>
      </c>
      <c r="Z31" s="171">
        <f>'Generation (EcoMax)'!Z31-'KP Internal Load'!Y31</f>
        <v>3252.7219999999998</v>
      </c>
      <c r="AA31" s="171">
        <f>'Generation (EcoMax)'!AA31-'KP Internal Load'!Z31</f>
        <v>3252.3240000000001</v>
      </c>
      <c r="AB31" s="171">
        <f>'Generation (EcoMax)'!AB31-'KP Internal Load'!AA31</f>
        <v>3267.9479999999999</v>
      </c>
      <c r="AC31" s="171">
        <f>'Generation (EcoMax)'!AC31-'KP Internal Load'!AB31</f>
        <v>3289.7809999999999</v>
      </c>
      <c r="AD31" s="171">
        <f>'Generation (EcoMax)'!AD31-'KP Internal Load'!AC31</f>
        <v>3314.9690000000001</v>
      </c>
      <c r="AE31" s="171">
        <f>'Generation (EcoMax)'!AE31-'KP Internal Load'!AD31</f>
        <v>0</v>
      </c>
      <c r="AF31" s="107">
        <f t="shared" si="0"/>
        <v>80111.420000000013</v>
      </c>
      <c r="AG31">
        <f t="shared" si="1"/>
        <v>0</v>
      </c>
      <c r="AH31" s="1">
        <f t="shared" si="2"/>
        <v>0</v>
      </c>
    </row>
    <row r="32" spans="1:34" x14ac:dyDescent="0.2">
      <c r="A32" s="5">
        <v>37335</v>
      </c>
      <c r="B32" s="6" t="s">
        <v>42</v>
      </c>
      <c r="C32" s="6" t="s">
        <v>15</v>
      </c>
      <c r="D32" s="6" t="s">
        <v>23</v>
      </c>
      <c r="E32" s="8">
        <v>42003</v>
      </c>
      <c r="F32" s="106">
        <f>'Generation (EcoMax)'!F32-'KP Internal Load'!E32</f>
        <v>76142.421000000002</v>
      </c>
      <c r="G32" s="171">
        <f>'Generation (EcoMax)'!G32-'KP Internal Load'!F32</f>
        <v>3107.8760000000002</v>
      </c>
      <c r="H32" s="171">
        <f>'Generation (EcoMax)'!H32-'KP Internal Load'!G32</f>
        <v>3115.2089999999998</v>
      </c>
      <c r="I32" s="172">
        <f>'Generation (EcoMax)'!I32-'KP Internal Load'!H32</f>
        <v>3118.4870000000001</v>
      </c>
      <c r="J32" s="171">
        <f>'Generation (EcoMax)'!J32-'KP Internal Load'!I32</f>
        <v>3108.5479999999998</v>
      </c>
      <c r="K32" s="171">
        <f>'Generation (EcoMax)'!K32-'KP Internal Load'!J32</f>
        <v>3098.5619999999999</v>
      </c>
      <c r="L32" s="171">
        <f>'Generation (EcoMax)'!L32-'KP Internal Load'!K32</f>
        <v>3296.7089999999998</v>
      </c>
      <c r="M32" s="171">
        <f>'Generation (EcoMax)'!M32-'KP Internal Load'!L32</f>
        <v>3249.6979999999999</v>
      </c>
      <c r="N32" s="171">
        <f>'Generation (EcoMax)'!N32-'KP Internal Load'!M32</f>
        <v>3167.2449999999999</v>
      </c>
      <c r="O32" s="171">
        <f>'Generation (EcoMax)'!O32-'KP Internal Load'!N32</f>
        <v>3125.8519999999999</v>
      </c>
      <c r="P32" s="171">
        <f>'Generation (EcoMax)'!P32-'KP Internal Load'!O32</f>
        <v>3115.723</v>
      </c>
      <c r="Q32" s="171">
        <f>'Generation (EcoMax)'!Q32-'KP Internal Load'!P32</f>
        <v>3138.335</v>
      </c>
      <c r="R32" s="171">
        <f>'Generation (EcoMax)'!R32-'KP Internal Load'!Q32</f>
        <v>3158.6849999999999</v>
      </c>
      <c r="S32" s="171">
        <f>'Generation (EcoMax)'!S32-'KP Internal Load'!R32</f>
        <v>3182.3760000000002</v>
      </c>
      <c r="T32" s="171">
        <f>'Generation (EcoMax)'!T32-'KP Internal Load'!S32</f>
        <v>3207.308</v>
      </c>
      <c r="U32" s="171">
        <f>'Generation (EcoMax)'!U32-'KP Internal Load'!T32</f>
        <v>3227.2159999999999</v>
      </c>
      <c r="V32" s="171">
        <f>'Generation (EcoMax)'!V32-'KP Internal Load'!U32</f>
        <v>3264.8710000000001</v>
      </c>
      <c r="W32" s="171">
        <f>'Generation (EcoMax)'!W32-'KP Internal Load'!V32</f>
        <v>3246.3339999999998</v>
      </c>
      <c r="X32" s="171">
        <f>'Generation (EcoMax)'!X32-'KP Internal Load'!W32</f>
        <v>3191.4969999999998</v>
      </c>
      <c r="Y32" s="171">
        <f>'Generation (EcoMax)'!Y32-'KP Internal Load'!X32</f>
        <v>3144.8249999999998</v>
      </c>
      <c r="Z32" s="171">
        <f>'Generation (EcoMax)'!Z32-'KP Internal Load'!Y32</f>
        <v>3141.183</v>
      </c>
      <c r="AA32" s="171">
        <f>'Generation (EcoMax)'!AA32-'KP Internal Load'!Z32</f>
        <v>3150.607</v>
      </c>
      <c r="AB32" s="171">
        <f>'Generation (EcoMax)'!AB32-'KP Internal Load'!AA32</f>
        <v>3183.4679999999998</v>
      </c>
      <c r="AC32" s="171">
        <f>'Generation (EcoMax)'!AC32-'KP Internal Load'!AB32</f>
        <v>3187.8310000000001</v>
      </c>
      <c r="AD32" s="171">
        <f>'Generation (EcoMax)'!AD32-'KP Internal Load'!AC32</f>
        <v>3213.9760000000001</v>
      </c>
      <c r="AE32" s="171">
        <f>'Generation (EcoMax)'!AE32-'KP Internal Load'!AD32</f>
        <v>0</v>
      </c>
      <c r="AF32" s="107">
        <f t="shared" si="0"/>
        <v>76142.420999999988</v>
      </c>
      <c r="AG32">
        <f t="shared" si="1"/>
        <v>0</v>
      </c>
      <c r="AH32" s="1">
        <f t="shared" si="2"/>
        <v>0</v>
      </c>
    </row>
    <row r="33" spans="1:34" x14ac:dyDescent="0.2">
      <c r="A33" s="5">
        <v>37336</v>
      </c>
      <c r="B33" s="6" t="s">
        <v>42</v>
      </c>
      <c r="C33" s="6" t="s">
        <v>15</v>
      </c>
      <c r="D33" s="6" t="s">
        <v>23</v>
      </c>
      <c r="E33" s="8">
        <v>42004</v>
      </c>
      <c r="F33" s="106">
        <f>'Generation (EcoMax)'!F33-'KP Internal Load'!E33</f>
        <v>73486.486000000004</v>
      </c>
      <c r="G33" s="171">
        <f>'Generation (EcoMax)'!G33-'KP Internal Load'!F33</f>
        <v>3066.431</v>
      </c>
      <c r="H33" s="171">
        <f>'Generation (EcoMax)'!H33-'KP Internal Load'!G33</f>
        <v>2485.8150000000001</v>
      </c>
      <c r="I33" s="172">
        <f>'Generation (EcoMax)'!I33-'KP Internal Load'!H33</f>
        <v>2698.6669999999999</v>
      </c>
      <c r="J33" s="171">
        <f>'Generation (EcoMax)'!J33-'KP Internal Load'!I33</f>
        <v>3061.8679999999999</v>
      </c>
      <c r="K33" s="171">
        <f>'Generation (EcoMax)'!K33-'KP Internal Load'!J33</f>
        <v>3044.808</v>
      </c>
      <c r="L33" s="171">
        <f>'Generation (EcoMax)'!L33-'KP Internal Load'!K33</f>
        <v>3181.5429999999997</v>
      </c>
      <c r="M33" s="171">
        <f>'Generation (EcoMax)'!M33-'KP Internal Load'!L33</f>
        <v>3136.027</v>
      </c>
      <c r="N33" s="171">
        <f>'Generation (EcoMax)'!N33-'KP Internal Load'!M33</f>
        <v>3071.3050000000003</v>
      </c>
      <c r="O33" s="171">
        <f>'Generation (EcoMax)'!O33-'KP Internal Load'!N33</f>
        <v>3011.4790000000003</v>
      </c>
      <c r="P33" s="171">
        <f>'Generation (EcoMax)'!P33-'KP Internal Load'!O33</f>
        <v>3013.5119999999997</v>
      </c>
      <c r="Q33" s="171">
        <f>'Generation (EcoMax)'!Q33-'KP Internal Load'!P33</f>
        <v>3058.3040000000001</v>
      </c>
      <c r="R33" s="171">
        <f>'Generation (EcoMax)'!R33-'KP Internal Load'!Q33</f>
        <v>3105.694</v>
      </c>
      <c r="S33" s="171">
        <f>'Generation (EcoMax)'!S33-'KP Internal Load'!R33</f>
        <v>3144.2730000000001</v>
      </c>
      <c r="T33" s="171">
        <f>'Generation (EcoMax)'!T33-'KP Internal Load'!S33</f>
        <v>3183.2570000000001</v>
      </c>
      <c r="U33" s="171">
        <f>'Generation (EcoMax)'!U33-'KP Internal Load'!T33</f>
        <v>3204.9650000000001</v>
      </c>
      <c r="V33" s="171">
        <f>'Generation (EcoMax)'!V33-'KP Internal Load'!U33</f>
        <v>3210.8289999999997</v>
      </c>
      <c r="W33" s="171">
        <f>'Generation (EcoMax)'!W33-'KP Internal Load'!V33</f>
        <v>3188.1930000000002</v>
      </c>
      <c r="X33" s="171">
        <f>'Generation (EcoMax)'!X33-'KP Internal Load'!W33</f>
        <v>3117.134</v>
      </c>
      <c r="Y33" s="171">
        <f>'Generation (EcoMax)'!Y33-'KP Internal Load'!X33</f>
        <v>3085.7570000000001</v>
      </c>
      <c r="Z33" s="171">
        <f>'Generation (EcoMax)'!Z33-'KP Internal Load'!Y33</f>
        <v>3080.7750000000001</v>
      </c>
      <c r="AA33" s="171">
        <f>'Generation (EcoMax)'!AA33-'KP Internal Load'!Z33</f>
        <v>3076.3890000000001</v>
      </c>
      <c r="AB33" s="171">
        <f>'Generation (EcoMax)'!AB33-'KP Internal Load'!AA33</f>
        <v>3081.806</v>
      </c>
      <c r="AC33" s="171">
        <f>'Generation (EcoMax)'!AC33-'KP Internal Load'!AB33</f>
        <v>3085.0169999999998</v>
      </c>
      <c r="AD33" s="171">
        <f>'Generation (EcoMax)'!AD33-'KP Internal Load'!AC33</f>
        <v>3092.6379999999999</v>
      </c>
      <c r="AE33" s="171">
        <f>'Generation (EcoMax)'!AE33-'KP Internal Load'!AD33</f>
        <v>0</v>
      </c>
      <c r="AF33" s="107">
        <f>SUM(G33:AE33)</f>
        <v>73486.486000000004</v>
      </c>
      <c r="AG33">
        <f>AF33-F33</f>
        <v>0</v>
      </c>
      <c r="AH33" s="1">
        <f>COUNTIF(G33:AE33,"&lt;0")</f>
        <v>0</v>
      </c>
    </row>
    <row r="35" spans="1:34" x14ac:dyDescent="0.2">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
      <c r="F36" s="18">
        <f>SUM(F3:F35)</f>
        <v>1680798.2040000001</v>
      </c>
      <c r="AF36" s="21">
        <f>SUM(AF3:AF33)</f>
        <v>1680798.2039999999</v>
      </c>
      <c r="AG36">
        <f>AF36-F36</f>
        <v>0</v>
      </c>
    </row>
    <row r="37" spans="1:34" x14ac:dyDescent="0.2">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outlinePr summaryBelow="0"/>
    <pageSetUpPr autoPageBreaks="0"/>
  </sheetPr>
  <dimension ref="A1:AG35"/>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9.28515625" style="1" bestFit="1" customWidth="1"/>
    <col min="6" max="6" width="12.85546875" style="1" bestFit="1" customWidth="1"/>
    <col min="7" max="8" width="7.85546875" style="1" bestFit="1" customWidth="1"/>
    <col min="9" max="9" width="7.85546875" style="1" customWidth="1"/>
    <col min="10" max="31" width="7.85546875" style="1" bestFit="1" customWidth="1"/>
  </cols>
  <sheetData>
    <row r="1" spans="1:33" ht="27.9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
      <c r="A2" s="5"/>
      <c r="B2" s="73"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
      <c r="A3" s="5">
        <v>37335</v>
      </c>
      <c r="B3" s="6" t="s">
        <v>42</v>
      </c>
      <c r="C3" s="6" t="s">
        <v>15</v>
      </c>
      <c r="D3" s="6" t="s">
        <v>23</v>
      </c>
      <c r="E3" s="75">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59">
        <f>SUM(G3:AE3)</f>
        <v>45815</v>
      </c>
      <c r="AG3">
        <f>AF3-F3</f>
        <v>0</v>
      </c>
    </row>
    <row r="4" spans="1:33" x14ac:dyDescent="0.2">
      <c r="A4" s="5">
        <v>37335</v>
      </c>
      <c r="B4" s="6" t="s">
        <v>42</v>
      </c>
      <c r="C4" s="6" t="s">
        <v>15</v>
      </c>
      <c r="D4" s="6" t="s">
        <v>23</v>
      </c>
      <c r="E4" s="75">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59">
        <f t="shared" ref="AF4:AF32" si="0">SUM(G4:AE4)</f>
        <v>44447</v>
      </c>
      <c r="AG4">
        <f t="shared" ref="AG4:AG32" si="1">AF4-F4</f>
        <v>0</v>
      </c>
    </row>
    <row r="5" spans="1:33" x14ac:dyDescent="0.2">
      <c r="A5" s="5">
        <v>37335</v>
      </c>
      <c r="B5" s="6" t="s">
        <v>42</v>
      </c>
      <c r="C5" s="6" t="s">
        <v>15</v>
      </c>
      <c r="D5" s="6" t="s">
        <v>23</v>
      </c>
      <c r="E5" s="75">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69">
        <f>'Gen Data by plant'!AE5+'Gen Data by plant'!AE35+'Gen Data by plant'!BG65+'Gen Data by plant'!BG95+'Gen Data by plant'!AE125+'Gen Data by plant'!AE155</f>
        <v>0</v>
      </c>
      <c r="AF5" s="159">
        <f t="shared" si="0"/>
        <v>44800</v>
      </c>
      <c r="AG5">
        <f t="shared" si="1"/>
        <v>0</v>
      </c>
    </row>
    <row r="6" spans="1:33" x14ac:dyDescent="0.2">
      <c r="A6" s="5">
        <v>37335</v>
      </c>
      <c r="B6" s="6" t="s">
        <v>42</v>
      </c>
      <c r="C6" s="6" t="s">
        <v>15</v>
      </c>
      <c r="D6" s="6" t="s">
        <v>23</v>
      </c>
      <c r="E6" s="75">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69">
        <f>'Gen Data by plant'!AE6+'Gen Data by plant'!AE36+'Gen Data by plant'!BG66+'Gen Data by plant'!BG96+'Gen Data by plant'!AE126+'Gen Data by plant'!AE156</f>
        <v>0</v>
      </c>
      <c r="AF6" s="159">
        <f t="shared" si="0"/>
        <v>38320</v>
      </c>
      <c r="AG6">
        <f t="shared" si="1"/>
        <v>0</v>
      </c>
    </row>
    <row r="7" spans="1:33" x14ac:dyDescent="0.2">
      <c r="A7" s="5">
        <v>37335</v>
      </c>
      <c r="B7" s="6" t="s">
        <v>42</v>
      </c>
      <c r="C7" s="6" t="s">
        <v>15</v>
      </c>
      <c r="D7" s="6" t="s">
        <v>23</v>
      </c>
      <c r="E7" s="75">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69">
        <f>'Gen Data by plant'!AE7+'Gen Data by plant'!AE37+'Gen Data by plant'!BG67+'Gen Data by plant'!BG97+'Gen Data by plant'!AE127+'Gen Data by plant'!AE157</f>
        <v>0</v>
      </c>
      <c r="AF7" s="159">
        <f t="shared" si="0"/>
        <v>37666</v>
      </c>
      <c r="AG7">
        <f t="shared" si="1"/>
        <v>0</v>
      </c>
    </row>
    <row r="8" spans="1:33" x14ac:dyDescent="0.2">
      <c r="A8" s="5">
        <v>37335</v>
      </c>
      <c r="B8" s="6" t="s">
        <v>42</v>
      </c>
      <c r="C8" s="6" t="s">
        <v>15</v>
      </c>
      <c r="D8" s="6" t="s">
        <v>23</v>
      </c>
      <c r="E8" s="75">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69">
        <f>'Gen Data by plant'!AE8+'Gen Data by plant'!AE38+'Gen Data by plant'!BG68+'Gen Data by plant'!BG98+'Gen Data by plant'!AE128+'Gen Data by plant'!AE158</f>
        <v>0</v>
      </c>
      <c r="AF8" s="159">
        <f t="shared" si="0"/>
        <v>36561</v>
      </c>
      <c r="AG8">
        <f t="shared" si="1"/>
        <v>0</v>
      </c>
    </row>
    <row r="9" spans="1:33" x14ac:dyDescent="0.2">
      <c r="A9" s="5">
        <v>37335</v>
      </c>
      <c r="B9" s="6" t="s">
        <v>42</v>
      </c>
      <c r="C9" s="6" t="s">
        <v>15</v>
      </c>
      <c r="D9" s="6" t="s">
        <v>23</v>
      </c>
      <c r="E9" s="75">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69">
        <f>'Gen Data by plant'!AE9+'Gen Data by plant'!AE39+'Gen Data by plant'!BG69+'Gen Data by plant'!BG99+'Gen Data by plant'!AE129+'Gen Data by plant'!AE159</f>
        <v>0</v>
      </c>
      <c r="AF9" s="159">
        <f t="shared" si="0"/>
        <v>35497</v>
      </c>
      <c r="AG9">
        <f t="shared" si="1"/>
        <v>0</v>
      </c>
    </row>
    <row r="10" spans="1:33" x14ac:dyDescent="0.2">
      <c r="A10" s="5">
        <v>37335</v>
      </c>
      <c r="B10" s="6" t="s">
        <v>42</v>
      </c>
      <c r="C10" s="6" t="s">
        <v>15</v>
      </c>
      <c r="D10" s="6" t="s">
        <v>23</v>
      </c>
      <c r="E10" s="75">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69">
        <f>'Gen Data by plant'!AE10+'Gen Data by plant'!AE40+'Gen Data by plant'!BG70+'Gen Data by plant'!BG100+'Gen Data by plant'!AE130+'Gen Data by plant'!AE160</f>
        <v>0</v>
      </c>
      <c r="AF10" s="159">
        <f t="shared" si="0"/>
        <v>39238</v>
      </c>
      <c r="AG10">
        <f t="shared" si="1"/>
        <v>0</v>
      </c>
    </row>
    <row r="11" spans="1:33" x14ac:dyDescent="0.2">
      <c r="A11" s="5">
        <v>37335</v>
      </c>
      <c r="B11" s="6" t="s">
        <v>42</v>
      </c>
      <c r="C11" s="6" t="s">
        <v>15</v>
      </c>
      <c r="D11" s="6" t="s">
        <v>23</v>
      </c>
      <c r="E11" s="75">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69">
        <f>'Gen Data by plant'!AE11+'Gen Data by plant'!AE41+'Gen Data by plant'!BG71+'Gen Data by plant'!BG101+'Gen Data by plant'!AE131+'Gen Data by plant'!AE161</f>
        <v>0</v>
      </c>
      <c r="AF11" s="159">
        <f t="shared" si="0"/>
        <v>61182</v>
      </c>
      <c r="AG11">
        <f t="shared" si="1"/>
        <v>0</v>
      </c>
    </row>
    <row r="12" spans="1:33" x14ac:dyDescent="0.2">
      <c r="A12" s="5">
        <v>37335</v>
      </c>
      <c r="B12" s="6" t="s">
        <v>42</v>
      </c>
      <c r="C12" s="6" t="s">
        <v>15</v>
      </c>
      <c r="D12" s="6" t="s">
        <v>23</v>
      </c>
      <c r="E12" s="75">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69">
        <f>'Gen Data by plant'!AE12+'Gen Data by plant'!AE42+'Gen Data by plant'!BG72+'Gen Data by plant'!BG102+'Gen Data by plant'!AE132+'Gen Data by plant'!AE162</f>
        <v>0</v>
      </c>
      <c r="AF12" s="159">
        <f t="shared" si="0"/>
        <v>63395</v>
      </c>
      <c r="AG12">
        <f t="shared" si="1"/>
        <v>0</v>
      </c>
    </row>
    <row r="13" spans="1:33" x14ac:dyDescent="0.2">
      <c r="A13" s="5">
        <v>37335</v>
      </c>
      <c r="B13" s="6" t="s">
        <v>42</v>
      </c>
      <c r="C13" s="6" t="s">
        <v>15</v>
      </c>
      <c r="D13" s="6" t="s">
        <v>23</v>
      </c>
      <c r="E13" s="75">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69">
        <f>'Gen Data by plant'!AE13+'Gen Data by plant'!AE43+'Gen Data by plant'!BG73+'Gen Data by plant'!BG103+'Gen Data by plant'!AE133+'Gen Data by plant'!AE163</f>
        <v>0</v>
      </c>
      <c r="AF13" s="159">
        <f t="shared" si="0"/>
        <v>65093</v>
      </c>
      <c r="AG13">
        <f t="shared" si="1"/>
        <v>0</v>
      </c>
    </row>
    <row r="14" spans="1:33" x14ac:dyDescent="0.2">
      <c r="A14" s="5">
        <v>37335</v>
      </c>
      <c r="B14" s="6" t="s">
        <v>42</v>
      </c>
      <c r="C14" s="6" t="s">
        <v>15</v>
      </c>
      <c r="D14" s="6" t="s">
        <v>23</v>
      </c>
      <c r="E14" s="75">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69">
        <f>'Gen Data by plant'!AE14+'Gen Data by plant'!AE44+'Gen Data by plant'!BG74+'Gen Data by plant'!BG104+'Gen Data by plant'!AE134+'Gen Data by plant'!AE164</f>
        <v>0</v>
      </c>
      <c r="AF14" s="159">
        <f t="shared" si="0"/>
        <v>65116</v>
      </c>
      <c r="AG14">
        <f t="shared" si="1"/>
        <v>0</v>
      </c>
    </row>
    <row r="15" spans="1:33" x14ac:dyDescent="0.2">
      <c r="A15" s="5">
        <v>37335</v>
      </c>
      <c r="B15" s="6" t="s">
        <v>42</v>
      </c>
      <c r="C15" s="6" t="s">
        <v>15</v>
      </c>
      <c r="D15" s="6" t="s">
        <v>23</v>
      </c>
      <c r="E15" s="75">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69">
        <f>'Gen Data by plant'!AE15+'Gen Data by plant'!AE45+'Gen Data by plant'!BG75+'Gen Data by plant'!BG105+'Gen Data by plant'!AE135+'Gen Data by plant'!AE165</f>
        <v>0</v>
      </c>
      <c r="AF15" s="159">
        <f t="shared" si="0"/>
        <v>63805</v>
      </c>
      <c r="AG15">
        <f t="shared" si="1"/>
        <v>0</v>
      </c>
    </row>
    <row r="16" spans="1:33" x14ac:dyDescent="0.2">
      <c r="A16" s="5">
        <v>37335</v>
      </c>
      <c r="B16" s="6" t="s">
        <v>42</v>
      </c>
      <c r="C16" s="6" t="s">
        <v>15</v>
      </c>
      <c r="D16" s="6" t="s">
        <v>23</v>
      </c>
      <c r="E16" s="75">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69">
        <f>'Gen Data by plant'!AE16+'Gen Data by plant'!AE46+'Gen Data by plant'!BG76+'Gen Data by plant'!BG106+'Gen Data by plant'!AE136+'Gen Data by plant'!AE166</f>
        <v>0</v>
      </c>
      <c r="AF16" s="159">
        <f t="shared" si="0"/>
        <v>64025</v>
      </c>
      <c r="AG16">
        <f t="shared" si="1"/>
        <v>0</v>
      </c>
    </row>
    <row r="17" spans="1:33" x14ac:dyDescent="0.2">
      <c r="A17" s="5">
        <v>37335</v>
      </c>
      <c r="B17" s="6" t="s">
        <v>42</v>
      </c>
      <c r="C17" s="6" t="s">
        <v>15</v>
      </c>
      <c r="D17" s="6" t="s">
        <v>23</v>
      </c>
      <c r="E17" s="75">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69">
        <f>'Gen Data by plant'!AE17+'Gen Data by plant'!AE47+'Gen Data by plant'!BG77+'Gen Data by plant'!BG107+'Gen Data by plant'!AE137+'Gen Data by plant'!AE167</f>
        <v>0</v>
      </c>
      <c r="AF17" s="159">
        <f t="shared" si="0"/>
        <v>95492</v>
      </c>
      <c r="AG17">
        <f t="shared" si="1"/>
        <v>0</v>
      </c>
    </row>
    <row r="18" spans="1:33" x14ac:dyDescent="0.2">
      <c r="A18" s="5">
        <v>37335</v>
      </c>
      <c r="B18" s="6" t="s">
        <v>42</v>
      </c>
      <c r="C18" s="6" t="s">
        <v>15</v>
      </c>
      <c r="D18" s="6" t="s">
        <v>23</v>
      </c>
      <c r="E18" s="75">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69">
        <f>'Gen Data by plant'!AE18+'Gen Data by plant'!AE48+'Gen Data by plant'!BG78+'Gen Data by plant'!BG108+'Gen Data by plant'!AE138+'Gen Data by plant'!AE168</f>
        <v>0</v>
      </c>
      <c r="AF18" s="159">
        <f t="shared" si="0"/>
        <v>94208</v>
      </c>
      <c r="AG18">
        <f t="shared" si="1"/>
        <v>0</v>
      </c>
    </row>
    <row r="19" spans="1:33" x14ac:dyDescent="0.2">
      <c r="A19" s="5">
        <v>37335</v>
      </c>
      <c r="B19" s="6" t="s">
        <v>42</v>
      </c>
      <c r="C19" s="6" t="s">
        <v>15</v>
      </c>
      <c r="D19" s="6" t="s">
        <v>23</v>
      </c>
      <c r="E19" s="75">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69">
        <f>'Gen Data by plant'!AE19+'Gen Data by plant'!AE49+'Gen Data by plant'!BG79+'Gen Data by plant'!BG109+'Gen Data by plant'!AE139+'Gen Data by plant'!AE169</f>
        <v>0</v>
      </c>
      <c r="AF19" s="159">
        <f t="shared" si="0"/>
        <v>95710</v>
      </c>
      <c r="AG19">
        <f t="shared" si="1"/>
        <v>0</v>
      </c>
    </row>
    <row r="20" spans="1:33" x14ac:dyDescent="0.2">
      <c r="A20" s="5">
        <v>37335</v>
      </c>
      <c r="B20" s="6" t="s">
        <v>42</v>
      </c>
      <c r="C20" s="6" t="s">
        <v>15</v>
      </c>
      <c r="D20" s="6" t="s">
        <v>23</v>
      </c>
      <c r="E20" s="75">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69">
        <f>'Gen Data by plant'!AE20+'Gen Data by plant'!AE50+'Gen Data by plant'!BG80+'Gen Data by plant'!BG110+'Gen Data by plant'!AE140+'Gen Data by plant'!AE170</f>
        <v>0</v>
      </c>
      <c r="AF20" s="159">
        <f t="shared" si="0"/>
        <v>95371</v>
      </c>
      <c r="AG20">
        <f t="shared" si="1"/>
        <v>0</v>
      </c>
    </row>
    <row r="21" spans="1:33" x14ac:dyDescent="0.2">
      <c r="A21" s="5">
        <v>37335</v>
      </c>
      <c r="B21" s="6" t="s">
        <v>42</v>
      </c>
      <c r="C21" s="6" t="s">
        <v>15</v>
      </c>
      <c r="D21" s="6" t="s">
        <v>23</v>
      </c>
      <c r="E21" s="75">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69">
        <f>'Gen Data by plant'!AE21+'Gen Data by plant'!AE51+'Gen Data by plant'!BG81+'Gen Data by plant'!BG111+'Gen Data by plant'!AE141+'Gen Data by plant'!AE171</f>
        <v>0</v>
      </c>
      <c r="AF21" s="159">
        <f t="shared" si="0"/>
        <v>92980</v>
      </c>
      <c r="AG21">
        <f t="shared" si="1"/>
        <v>0</v>
      </c>
    </row>
    <row r="22" spans="1:33" x14ac:dyDescent="0.2">
      <c r="A22" s="5">
        <v>37335</v>
      </c>
      <c r="B22" s="6" t="s">
        <v>42</v>
      </c>
      <c r="C22" s="6" t="s">
        <v>15</v>
      </c>
      <c r="D22" s="6" t="s">
        <v>23</v>
      </c>
      <c r="E22" s="75">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69">
        <f>'Gen Data by plant'!AE22+'Gen Data by plant'!AE52+'Gen Data by plant'!BG82+'Gen Data by plant'!BG112+'Gen Data by plant'!AE142+'Gen Data by plant'!AE172</f>
        <v>0</v>
      </c>
      <c r="AF22" s="159">
        <f t="shared" si="0"/>
        <v>89231</v>
      </c>
      <c r="AG22">
        <f t="shared" si="1"/>
        <v>0</v>
      </c>
    </row>
    <row r="23" spans="1:33" x14ac:dyDescent="0.2">
      <c r="A23" s="5">
        <v>37335</v>
      </c>
      <c r="B23" s="6" t="s">
        <v>42</v>
      </c>
      <c r="C23" s="6" t="s">
        <v>15</v>
      </c>
      <c r="D23" s="6" t="s">
        <v>23</v>
      </c>
      <c r="E23" s="75">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69">
        <f>'Gen Data by plant'!AE23+'Gen Data by plant'!AE53+'Gen Data by plant'!BG83+'Gen Data by plant'!BG113+'Gen Data by plant'!AE143+'Gen Data by plant'!AE173</f>
        <v>0</v>
      </c>
      <c r="AF23" s="159">
        <f t="shared" si="0"/>
        <v>87103</v>
      </c>
      <c r="AG23">
        <f t="shared" si="1"/>
        <v>0</v>
      </c>
    </row>
    <row r="24" spans="1:33" x14ac:dyDescent="0.2">
      <c r="A24" s="5">
        <v>37335</v>
      </c>
      <c r="B24" s="6" t="s">
        <v>42</v>
      </c>
      <c r="C24" s="6" t="s">
        <v>15</v>
      </c>
      <c r="D24" s="6" t="s">
        <v>23</v>
      </c>
      <c r="E24" s="75">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69">
        <f>'Gen Data by plant'!AE24+'Gen Data by plant'!AE54+'Gen Data by plant'!BG84+'Gen Data by plant'!BG114+'Gen Data by plant'!AE144+'Gen Data by plant'!AE174</f>
        <v>0</v>
      </c>
      <c r="AF24" s="159">
        <f t="shared" si="0"/>
        <v>92075</v>
      </c>
      <c r="AG24">
        <f t="shared" si="1"/>
        <v>0</v>
      </c>
    </row>
    <row r="25" spans="1:33" x14ac:dyDescent="0.2">
      <c r="A25" s="5">
        <v>37335</v>
      </c>
      <c r="B25" s="6" t="s">
        <v>42</v>
      </c>
      <c r="C25" s="6" t="s">
        <v>15</v>
      </c>
      <c r="D25" s="6" t="s">
        <v>23</v>
      </c>
      <c r="E25" s="75">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69">
        <f>'Gen Data by plant'!AE25+'Gen Data by plant'!AE55+'Gen Data by plant'!BG85+'Gen Data by plant'!BG115+'Gen Data by plant'!AE145+'Gen Data by plant'!AE175</f>
        <v>0</v>
      </c>
      <c r="AF25" s="159">
        <f t="shared" si="0"/>
        <v>89936</v>
      </c>
      <c r="AG25">
        <f t="shared" si="1"/>
        <v>0</v>
      </c>
    </row>
    <row r="26" spans="1:33" x14ac:dyDescent="0.2">
      <c r="A26" s="5">
        <v>37335</v>
      </c>
      <c r="B26" s="6" t="s">
        <v>42</v>
      </c>
      <c r="C26" s="6" t="s">
        <v>15</v>
      </c>
      <c r="D26" s="6" t="s">
        <v>23</v>
      </c>
      <c r="E26" s="75">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69">
        <f>'Gen Data by plant'!AE26+'Gen Data by plant'!AE56+'Gen Data by plant'!BG86+'Gen Data by plant'!BG116+'Gen Data by plant'!AE146+'Gen Data by plant'!AE176</f>
        <v>0</v>
      </c>
      <c r="AF26" s="159">
        <f t="shared" si="0"/>
        <v>96600</v>
      </c>
      <c r="AG26">
        <f t="shared" si="1"/>
        <v>0</v>
      </c>
    </row>
    <row r="27" spans="1:33" x14ac:dyDescent="0.2">
      <c r="A27" s="5">
        <v>37335</v>
      </c>
      <c r="B27" s="6" t="s">
        <v>42</v>
      </c>
      <c r="C27" s="6" t="s">
        <v>15</v>
      </c>
      <c r="D27" s="6" t="s">
        <v>23</v>
      </c>
      <c r="E27" s="75">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69">
        <f>'Gen Data by plant'!AE27+'Gen Data by plant'!AE57+'Gen Data by plant'!BG87+'Gen Data by plant'!BG117+'Gen Data by plant'!AE147+'Gen Data by plant'!AE177</f>
        <v>0</v>
      </c>
      <c r="AF27" s="159">
        <f t="shared" si="0"/>
        <v>99287</v>
      </c>
      <c r="AG27">
        <f t="shared" si="1"/>
        <v>0</v>
      </c>
    </row>
    <row r="28" spans="1:33" x14ac:dyDescent="0.2">
      <c r="A28" s="5">
        <v>37335</v>
      </c>
      <c r="B28" s="6" t="s">
        <v>42</v>
      </c>
      <c r="C28" s="6" t="s">
        <v>15</v>
      </c>
      <c r="D28" s="6" t="s">
        <v>23</v>
      </c>
      <c r="E28" s="75">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69">
        <f>'Gen Data by plant'!AE28+'Gen Data by plant'!AE58+'Gen Data by plant'!BG88+'Gen Data by plant'!BG118+'Gen Data by plant'!AE148+'Gen Data by plant'!AE178</f>
        <v>0</v>
      </c>
      <c r="AF28" s="159">
        <f t="shared" si="0"/>
        <v>102096</v>
      </c>
      <c r="AG28">
        <f t="shared" si="1"/>
        <v>0</v>
      </c>
    </row>
    <row r="29" spans="1:33" x14ac:dyDescent="0.2">
      <c r="A29" s="5">
        <v>37335</v>
      </c>
      <c r="B29" s="6" t="s">
        <v>42</v>
      </c>
      <c r="C29" s="6" t="s">
        <v>15</v>
      </c>
      <c r="D29" s="6" t="s">
        <v>23</v>
      </c>
      <c r="E29" s="75">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69">
        <f>'Gen Data by plant'!AE29+'Gen Data by plant'!AE59+'Gen Data by plant'!BG89+'Gen Data by plant'!BG119+'Gen Data by plant'!AE149+'Gen Data by plant'!AE179</f>
        <v>0</v>
      </c>
      <c r="AF29" s="159">
        <f t="shared" si="0"/>
        <v>98468</v>
      </c>
      <c r="AG29">
        <f t="shared" si="1"/>
        <v>0</v>
      </c>
    </row>
    <row r="30" spans="1:33" x14ac:dyDescent="0.2">
      <c r="A30" s="5">
        <v>37335</v>
      </c>
      <c r="B30" s="6" t="s">
        <v>42</v>
      </c>
      <c r="C30" s="6" t="s">
        <v>15</v>
      </c>
      <c r="D30" s="6" t="s">
        <v>23</v>
      </c>
      <c r="E30" s="75">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69">
        <f>'Gen Data by plant'!AE30+'Gen Data by plant'!AE60+'Gen Data by plant'!BG90+'Gen Data by plant'!BG120+'Gen Data by plant'!AE150+'Gen Data by plant'!AE180</f>
        <v>0</v>
      </c>
      <c r="AF30" s="159">
        <f t="shared" si="0"/>
        <v>100176</v>
      </c>
      <c r="AG30">
        <f t="shared" si="1"/>
        <v>0</v>
      </c>
    </row>
    <row r="31" spans="1:33" x14ac:dyDescent="0.2">
      <c r="A31" s="5">
        <v>37335</v>
      </c>
      <c r="B31" s="6" t="s">
        <v>42</v>
      </c>
      <c r="C31" s="6" t="s">
        <v>15</v>
      </c>
      <c r="D31" s="6" t="s">
        <v>23</v>
      </c>
      <c r="E31" s="75">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69">
        <f>'Gen Data by plant'!AE31+'Gen Data by plant'!AE61+'Gen Data by plant'!BG91+'Gen Data by plant'!BG121+'Gen Data by plant'!AE151+'Gen Data by plant'!AE181</f>
        <v>0</v>
      </c>
      <c r="AF31" s="159">
        <f t="shared" si="0"/>
        <v>101279</v>
      </c>
      <c r="AG31">
        <f t="shared" si="1"/>
        <v>0</v>
      </c>
    </row>
    <row r="32" spans="1:33" x14ac:dyDescent="0.2">
      <c r="A32" s="5">
        <v>37335</v>
      </c>
      <c r="B32" s="6" t="s">
        <v>42</v>
      </c>
      <c r="C32" s="6" t="s">
        <v>15</v>
      </c>
      <c r="D32" s="6" t="s">
        <v>23</v>
      </c>
      <c r="E32" s="75">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69">
        <f>'Gen Data by plant'!AE32+'Gen Data by plant'!AE62+'Gen Data by plant'!BG92+'Gen Data by plant'!BG122+'Gen Data by plant'!AE152+'Gen Data by plant'!AE182</f>
        <v>0</v>
      </c>
      <c r="AF32" s="159">
        <f t="shared" si="0"/>
        <v>99571</v>
      </c>
      <c r="AG32">
        <f t="shared" si="1"/>
        <v>0</v>
      </c>
    </row>
    <row r="33" spans="1:33" x14ac:dyDescent="0.2">
      <c r="A33" s="5">
        <v>37335</v>
      </c>
      <c r="B33" s="6" t="s">
        <v>42</v>
      </c>
      <c r="C33" s="6" t="s">
        <v>15</v>
      </c>
      <c r="D33" s="6" t="s">
        <v>23</v>
      </c>
      <c r="E33" s="75">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69">
        <f>'Gen Data by plant'!AE33+'Gen Data by plant'!AE63+'Gen Data by plant'!BG93+'Gen Data by plant'!BG123+'Gen Data by plant'!AE153+'Gen Data by plant'!AE183</f>
        <v>0</v>
      </c>
      <c r="AF33" s="159">
        <f>SUM(G33:AE33)</f>
        <v>98856</v>
      </c>
      <c r="AG33">
        <f>AF33-F33</f>
        <v>0</v>
      </c>
    </row>
    <row r="35" spans="1:33" x14ac:dyDescent="0.2">
      <c r="F35" s="101">
        <f>SUM(F3:F34)</f>
        <v>2333399</v>
      </c>
    </row>
  </sheetData>
  <pageMargins left="0.7" right="0.7" top="0.75" bottom="0.75" header="0.3" footer="0.3"/>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29.42578125" style="14" customWidth="1"/>
    <col min="2" max="2" width="30.85546875" style="14" customWidth="1"/>
    <col min="3" max="3" width="17.42578125" style="14" customWidth="1"/>
    <col min="4" max="4" width="9.28515625" style="14" bestFit="1" customWidth="1"/>
    <col min="5" max="5" width="13.28515625" style="14" customWidth="1"/>
    <col min="6" max="6" width="11.28515625" style="14" customWidth="1"/>
    <col min="7" max="31" width="10" style="14" customWidth="1"/>
    <col min="32" max="16384" width="9.140625" style="10"/>
  </cols>
  <sheetData>
    <row r="1" spans="1:31" ht="27.95" customHeight="1" x14ac:dyDescent="0.2">
      <c r="A1" s="69" t="s">
        <v>12</v>
      </c>
      <c r="B1" s="69" t="s">
        <v>21</v>
      </c>
      <c r="C1" s="69" t="s">
        <v>24</v>
      </c>
      <c r="D1" s="70" t="s">
        <v>25</v>
      </c>
      <c r="E1" s="68" t="s">
        <v>11</v>
      </c>
      <c r="F1" s="68" t="s">
        <v>6</v>
      </c>
      <c r="G1" s="68" t="s">
        <v>4</v>
      </c>
      <c r="H1" s="68" t="s">
        <v>1</v>
      </c>
      <c r="I1" s="68" t="s">
        <v>36</v>
      </c>
      <c r="J1" s="68" t="s">
        <v>32</v>
      </c>
      <c r="K1" s="68" t="s">
        <v>29</v>
      </c>
      <c r="L1" s="68" t="s">
        <v>27</v>
      </c>
      <c r="M1" s="68" t="s">
        <v>16</v>
      </c>
      <c r="N1" s="68" t="s">
        <v>13</v>
      </c>
      <c r="O1" s="68" t="s">
        <v>9</v>
      </c>
      <c r="P1" s="68" t="s">
        <v>8</v>
      </c>
      <c r="Q1" s="68" t="s">
        <v>7</v>
      </c>
      <c r="R1" s="68" t="s">
        <v>5</v>
      </c>
      <c r="S1" s="68" t="s">
        <v>3</v>
      </c>
      <c r="T1" s="68" t="s">
        <v>0</v>
      </c>
      <c r="U1" s="68" t="s">
        <v>35</v>
      </c>
      <c r="V1" s="68" t="s">
        <v>31</v>
      </c>
      <c r="W1" s="68" t="s">
        <v>19</v>
      </c>
      <c r="X1" s="68" t="s">
        <v>18</v>
      </c>
      <c r="Y1" s="68" t="s">
        <v>37</v>
      </c>
      <c r="Z1" s="68" t="s">
        <v>34</v>
      </c>
      <c r="AA1" s="68" t="s">
        <v>30</v>
      </c>
      <c r="AB1" s="68" t="s">
        <v>28</v>
      </c>
      <c r="AC1" s="68" t="s">
        <v>26</v>
      </c>
      <c r="AD1" s="68" t="s">
        <v>26</v>
      </c>
      <c r="AE1" s="9" t="s">
        <v>26</v>
      </c>
    </row>
    <row r="2" spans="1:31" x14ac:dyDescent="0.2">
      <c r="A2" s="73" t="s">
        <v>149</v>
      </c>
      <c r="B2" s="73"/>
      <c r="C2" s="73"/>
      <c r="D2" s="72"/>
      <c r="E2" s="74"/>
      <c r="F2" s="74"/>
      <c r="G2" s="74"/>
      <c r="H2" s="74"/>
      <c r="I2" s="74"/>
      <c r="J2" s="74"/>
      <c r="K2" s="74"/>
      <c r="L2" s="74"/>
      <c r="M2" s="74"/>
      <c r="N2" s="74"/>
      <c r="O2" s="74"/>
      <c r="P2" s="74"/>
      <c r="Q2" s="74"/>
      <c r="R2" s="74"/>
      <c r="S2" s="74"/>
      <c r="T2" s="74"/>
      <c r="U2" s="74"/>
      <c r="V2" s="74"/>
      <c r="W2" s="74"/>
      <c r="X2" s="74"/>
      <c r="Y2" s="74"/>
      <c r="Z2" s="74"/>
      <c r="AA2" s="74"/>
      <c r="AB2" s="74"/>
      <c r="AC2" s="74"/>
      <c r="AD2" s="74"/>
      <c r="AE2" s="13"/>
    </row>
    <row r="3" spans="1:31" x14ac:dyDescent="0.2">
      <c r="A3" s="73" t="s">
        <v>38</v>
      </c>
      <c r="B3" s="73" t="s">
        <v>39</v>
      </c>
      <c r="C3" s="73" t="s">
        <v>40</v>
      </c>
      <c r="D3" s="75">
        <v>41974</v>
      </c>
      <c r="E3" s="74">
        <v>18534.523000000001</v>
      </c>
      <c r="F3" s="74">
        <v>620.24400000000003</v>
      </c>
      <c r="G3" s="74">
        <v>605.79499999999996</v>
      </c>
      <c r="H3" s="74">
        <v>599.38199999999995</v>
      </c>
      <c r="I3" s="74">
        <v>608.178</v>
      </c>
      <c r="J3" s="74">
        <v>616.24599999999998</v>
      </c>
      <c r="K3" s="74">
        <v>653.53599999999994</v>
      </c>
      <c r="L3" s="74">
        <v>727.33</v>
      </c>
      <c r="M3" s="74">
        <v>762.19600000000003</v>
      </c>
      <c r="N3" s="74">
        <v>766.26900000000001</v>
      </c>
      <c r="O3" s="74">
        <v>766.17</v>
      </c>
      <c r="P3" s="116">
        <v>769.19600000000003</v>
      </c>
      <c r="Q3" s="116">
        <v>774.84400000000005</v>
      </c>
      <c r="R3" s="116">
        <v>778.09</v>
      </c>
      <c r="S3" s="116">
        <v>797.74599999999998</v>
      </c>
      <c r="T3" s="116">
        <v>802.08699999999999</v>
      </c>
      <c r="U3" s="116">
        <v>816.22500000000002</v>
      </c>
      <c r="V3" s="116">
        <v>847.05799999999999</v>
      </c>
      <c r="W3" s="116">
        <v>886.89700000000005</v>
      </c>
      <c r="X3" s="116">
        <v>913.60500000000002</v>
      </c>
      <c r="Y3" s="116">
        <v>919.45</v>
      </c>
      <c r="Z3" s="116">
        <v>913.48900000000003</v>
      </c>
      <c r="AA3" s="116">
        <v>904.86400000000003</v>
      </c>
      <c r="AB3" s="116">
        <v>871.43899999999996</v>
      </c>
      <c r="AC3" s="116">
        <v>814.18700000000001</v>
      </c>
      <c r="AD3" s="76"/>
      <c r="AE3" s="76"/>
    </row>
    <row r="4" spans="1:31" x14ac:dyDescent="0.2">
      <c r="A4" s="73" t="s">
        <v>38</v>
      </c>
      <c r="B4" s="73" t="s">
        <v>39</v>
      </c>
      <c r="C4" s="73" t="s">
        <v>40</v>
      </c>
      <c r="D4" s="75">
        <v>41975</v>
      </c>
      <c r="E4" s="74">
        <v>20538.117999999999</v>
      </c>
      <c r="F4" s="116">
        <v>783.28800000000001</v>
      </c>
      <c r="G4" s="116">
        <v>770.96100000000001</v>
      </c>
      <c r="H4" s="116">
        <v>753.83100000000002</v>
      </c>
      <c r="I4" s="116">
        <v>755.47799999999995</v>
      </c>
      <c r="J4" s="116">
        <v>761.70299999999997</v>
      </c>
      <c r="K4" s="116">
        <v>805.10699999999997</v>
      </c>
      <c r="L4" s="116">
        <v>884.97400000000005</v>
      </c>
      <c r="M4" s="116">
        <v>924.54</v>
      </c>
      <c r="N4" s="116">
        <v>925.17</v>
      </c>
      <c r="O4" s="116">
        <v>926.80700000000002</v>
      </c>
      <c r="P4" s="116">
        <v>907.577</v>
      </c>
      <c r="Q4" s="116">
        <v>899.70100000000002</v>
      </c>
      <c r="R4" s="116">
        <v>904.39599999999996</v>
      </c>
      <c r="S4" s="116">
        <v>895.94399999999996</v>
      </c>
      <c r="T4" s="116">
        <v>882.67600000000004</v>
      </c>
      <c r="U4" s="116">
        <v>885.19799999999998</v>
      </c>
      <c r="V4" s="116">
        <v>863.49</v>
      </c>
      <c r="W4" s="116">
        <v>891.50199999999995</v>
      </c>
      <c r="X4" s="116">
        <v>891.03</v>
      </c>
      <c r="Y4" s="116">
        <v>876.471</v>
      </c>
      <c r="Z4" s="116">
        <v>881.65899999999999</v>
      </c>
      <c r="AA4" s="116">
        <v>862.92200000000003</v>
      </c>
      <c r="AB4" s="116">
        <v>823.92899999999997</v>
      </c>
      <c r="AC4" s="116">
        <v>779.76400000000001</v>
      </c>
      <c r="AD4" s="76"/>
      <c r="AE4" s="76"/>
    </row>
    <row r="5" spans="1:31" x14ac:dyDescent="0.2">
      <c r="A5" s="73" t="s">
        <v>38</v>
      </c>
      <c r="B5" s="73" t="s">
        <v>39</v>
      </c>
      <c r="C5" s="73" t="s">
        <v>40</v>
      </c>
      <c r="D5" s="75">
        <v>41976</v>
      </c>
      <c r="E5" s="74">
        <v>20200.016</v>
      </c>
      <c r="F5" s="116">
        <v>738.10500000000002</v>
      </c>
      <c r="G5" s="116">
        <v>717.25400000000002</v>
      </c>
      <c r="H5" s="116">
        <v>696.07500000000005</v>
      </c>
      <c r="I5" s="116">
        <v>690.91499999999996</v>
      </c>
      <c r="J5" s="116">
        <v>699.40700000000004</v>
      </c>
      <c r="K5" s="116">
        <v>734.10900000000004</v>
      </c>
      <c r="L5" s="116">
        <v>807.90599999999995</v>
      </c>
      <c r="M5" s="116">
        <v>840.75900000000001</v>
      </c>
      <c r="N5" s="116">
        <v>840.60400000000004</v>
      </c>
      <c r="O5" s="116">
        <v>848.59900000000005</v>
      </c>
      <c r="P5" s="116">
        <v>854.79100000000005</v>
      </c>
      <c r="Q5" s="116">
        <v>853.18899999999996</v>
      </c>
      <c r="R5" s="116">
        <v>850.86099999999999</v>
      </c>
      <c r="S5" s="116">
        <v>868.13099999999997</v>
      </c>
      <c r="T5" s="116">
        <v>873.26499999999999</v>
      </c>
      <c r="U5" s="116">
        <v>868.48599999999999</v>
      </c>
      <c r="V5" s="116">
        <v>881.88599999999997</v>
      </c>
      <c r="W5" s="116">
        <v>934.851</v>
      </c>
      <c r="X5" s="116">
        <v>943.803</v>
      </c>
      <c r="Y5" s="116">
        <v>948.39200000000005</v>
      </c>
      <c r="Z5" s="116">
        <v>948.41099999999994</v>
      </c>
      <c r="AA5" s="116">
        <v>943.822</v>
      </c>
      <c r="AB5" s="116">
        <v>921.654</v>
      </c>
      <c r="AC5" s="116">
        <v>894.74099999999999</v>
      </c>
      <c r="AD5" s="76"/>
      <c r="AE5" s="76"/>
    </row>
    <row r="6" spans="1:31" x14ac:dyDescent="0.2">
      <c r="A6" s="73" t="s">
        <v>38</v>
      </c>
      <c r="B6" s="73" t="s">
        <v>39</v>
      </c>
      <c r="C6" s="73" t="s">
        <v>40</v>
      </c>
      <c r="D6" s="75">
        <v>41977</v>
      </c>
      <c r="E6" s="74">
        <v>22547.182000000001</v>
      </c>
      <c r="F6" s="116">
        <v>859.09799999999996</v>
      </c>
      <c r="G6" s="116">
        <v>843.548</v>
      </c>
      <c r="H6" s="116">
        <v>835.904</v>
      </c>
      <c r="I6" s="116">
        <v>840.84199999999998</v>
      </c>
      <c r="J6" s="116">
        <v>857.67399999999998</v>
      </c>
      <c r="K6" s="116">
        <v>888.06700000000001</v>
      </c>
      <c r="L6" s="116">
        <v>969.59699999999998</v>
      </c>
      <c r="M6" s="116">
        <v>1002.223</v>
      </c>
      <c r="N6" s="116">
        <v>988.71199999999999</v>
      </c>
      <c r="O6" s="116">
        <v>983.66800000000001</v>
      </c>
      <c r="P6" s="116">
        <v>983.17100000000005</v>
      </c>
      <c r="Q6" s="116">
        <v>990.55200000000002</v>
      </c>
      <c r="R6" s="116">
        <v>990.83699999999999</v>
      </c>
      <c r="S6" s="116">
        <v>980.47199999999998</v>
      </c>
      <c r="T6" s="116">
        <v>978.86500000000001</v>
      </c>
      <c r="U6" s="116">
        <v>970.09500000000003</v>
      </c>
      <c r="V6" s="116">
        <v>976.68</v>
      </c>
      <c r="W6" s="116">
        <v>994.10799999999995</v>
      </c>
      <c r="X6" s="116">
        <v>994.32600000000002</v>
      </c>
      <c r="Y6" s="116">
        <v>971.72400000000005</v>
      </c>
      <c r="Z6" s="116">
        <v>955.24699999999996</v>
      </c>
      <c r="AA6" s="116">
        <v>938.67600000000004</v>
      </c>
      <c r="AB6" s="116">
        <v>896.70299999999997</v>
      </c>
      <c r="AC6" s="116">
        <v>856.39300000000003</v>
      </c>
      <c r="AD6" s="76"/>
      <c r="AE6" s="76"/>
    </row>
    <row r="7" spans="1:31" x14ac:dyDescent="0.2">
      <c r="A7" s="73" t="s">
        <v>38</v>
      </c>
      <c r="B7" s="73" t="s">
        <v>39</v>
      </c>
      <c r="C7" s="73" t="s">
        <v>40</v>
      </c>
      <c r="D7" s="75">
        <v>41978</v>
      </c>
      <c r="E7" s="74">
        <v>19662.046999999999</v>
      </c>
      <c r="F7" s="116">
        <v>813.36400000000003</v>
      </c>
      <c r="G7" s="116">
        <v>786.80899999999997</v>
      </c>
      <c r="H7" s="116">
        <v>764.72799999999995</v>
      </c>
      <c r="I7" s="116">
        <v>767.04700000000003</v>
      </c>
      <c r="J7" s="116">
        <v>772.505</v>
      </c>
      <c r="K7" s="116">
        <v>791.28800000000001</v>
      </c>
      <c r="L7" s="116">
        <v>859.31600000000003</v>
      </c>
      <c r="M7" s="116">
        <v>891.31399999999996</v>
      </c>
      <c r="N7" s="116">
        <v>884.56100000000004</v>
      </c>
      <c r="O7" s="116">
        <v>890.23699999999997</v>
      </c>
      <c r="P7" s="116">
        <v>878.65899999999999</v>
      </c>
      <c r="Q7" s="116">
        <v>878.428</v>
      </c>
      <c r="R7" s="116">
        <v>856.08100000000002</v>
      </c>
      <c r="S7" s="116">
        <v>831.10500000000002</v>
      </c>
      <c r="T7" s="116">
        <v>798.78099999999995</v>
      </c>
      <c r="U7" s="116">
        <v>800.39300000000003</v>
      </c>
      <c r="V7" s="116">
        <v>812.29700000000003</v>
      </c>
      <c r="W7" s="116">
        <v>831.995</v>
      </c>
      <c r="X7" s="116">
        <v>830.21100000000001</v>
      </c>
      <c r="Y7" s="116">
        <v>822.79200000000003</v>
      </c>
      <c r="Z7" s="116">
        <v>805.70799999999997</v>
      </c>
      <c r="AA7" s="116">
        <v>794.70100000000002</v>
      </c>
      <c r="AB7" s="116">
        <v>765.66300000000001</v>
      </c>
      <c r="AC7" s="116">
        <v>734.06399999999996</v>
      </c>
      <c r="AD7" s="76"/>
      <c r="AE7" s="76"/>
    </row>
    <row r="8" spans="1:31" x14ac:dyDescent="0.2">
      <c r="A8" s="73" t="s">
        <v>38</v>
      </c>
      <c r="B8" s="73" t="s">
        <v>39</v>
      </c>
      <c r="C8" s="73" t="s">
        <v>40</v>
      </c>
      <c r="D8" s="75">
        <v>41979</v>
      </c>
      <c r="E8" s="74">
        <v>18625.737000000001</v>
      </c>
      <c r="F8" s="116">
        <v>711.87599999999998</v>
      </c>
      <c r="G8" s="116">
        <v>686.86699999999996</v>
      </c>
      <c r="H8" s="116">
        <v>673.654</v>
      </c>
      <c r="I8" s="116">
        <v>662.63199999999995</v>
      </c>
      <c r="J8" s="116">
        <v>664.39599999999996</v>
      </c>
      <c r="K8" s="116">
        <v>663.17100000000005</v>
      </c>
      <c r="L8" s="116">
        <v>694.19500000000005</v>
      </c>
      <c r="M8" s="116">
        <v>714.22799999999995</v>
      </c>
      <c r="N8" s="116">
        <v>733.24400000000003</v>
      </c>
      <c r="O8" s="116">
        <v>751.16099999999994</v>
      </c>
      <c r="P8" s="116">
        <v>767.06299999999999</v>
      </c>
      <c r="Q8" s="116">
        <v>777.75699999999995</v>
      </c>
      <c r="R8" s="116">
        <v>786.26300000000003</v>
      </c>
      <c r="S8" s="116">
        <v>801.87900000000002</v>
      </c>
      <c r="T8" s="116">
        <v>811.577</v>
      </c>
      <c r="U8" s="116">
        <v>829.11300000000006</v>
      </c>
      <c r="V8" s="116">
        <v>848.01800000000003</v>
      </c>
      <c r="W8" s="116">
        <v>871.029</v>
      </c>
      <c r="X8" s="116">
        <v>876.52</v>
      </c>
      <c r="Y8" s="116">
        <v>873.79300000000001</v>
      </c>
      <c r="Z8" s="116">
        <v>873.37099999999998</v>
      </c>
      <c r="AA8" s="116">
        <v>871.42499999999995</v>
      </c>
      <c r="AB8" s="116">
        <v>856.92</v>
      </c>
      <c r="AC8" s="116">
        <v>825.58500000000004</v>
      </c>
      <c r="AD8" s="76"/>
      <c r="AE8" s="76"/>
    </row>
    <row r="9" spans="1:31" x14ac:dyDescent="0.2">
      <c r="A9" s="73" t="s">
        <v>38</v>
      </c>
      <c r="B9" s="73" t="s">
        <v>39</v>
      </c>
      <c r="C9" s="73" t="s">
        <v>40</v>
      </c>
      <c r="D9" s="75">
        <v>41980</v>
      </c>
      <c r="E9" s="74">
        <v>20066.017</v>
      </c>
      <c r="F9" s="116">
        <v>808.50900000000001</v>
      </c>
      <c r="G9" s="116">
        <v>791.97400000000005</v>
      </c>
      <c r="H9" s="116">
        <v>787.77300000000002</v>
      </c>
      <c r="I9" s="116">
        <v>787.83500000000004</v>
      </c>
      <c r="J9" s="116">
        <v>789.221</v>
      </c>
      <c r="K9" s="116">
        <v>801.88300000000004</v>
      </c>
      <c r="L9" s="116">
        <v>815.33</v>
      </c>
      <c r="M9" s="116">
        <v>838.76499999999999</v>
      </c>
      <c r="N9" s="116">
        <v>865.245</v>
      </c>
      <c r="O9" s="116">
        <v>879.70699999999999</v>
      </c>
      <c r="P9" s="116">
        <v>848.64400000000001</v>
      </c>
      <c r="Q9" s="116">
        <v>805.32100000000003</v>
      </c>
      <c r="R9" s="116">
        <v>780.61300000000006</v>
      </c>
      <c r="S9" s="116">
        <v>767.10599999999999</v>
      </c>
      <c r="T9" s="116">
        <v>754.01</v>
      </c>
      <c r="U9" s="116">
        <v>766.80399999999997</v>
      </c>
      <c r="V9" s="116">
        <v>791.952</v>
      </c>
      <c r="W9" s="116">
        <v>862.98299999999995</v>
      </c>
      <c r="X9" s="116">
        <v>903.10599999999999</v>
      </c>
      <c r="Y9" s="116">
        <v>924.97699999999998</v>
      </c>
      <c r="Z9" s="116">
        <v>944.13099999999997</v>
      </c>
      <c r="AA9" s="116">
        <v>935.89300000000003</v>
      </c>
      <c r="AB9" s="116">
        <v>914.678</v>
      </c>
      <c r="AC9" s="116">
        <v>899.55700000000002</v>
      </c>
      <c r="AD9" s="76"/>
      <c r="AE9" s="76"/>
    </row>
    <row r="10" spans="1:31" x14ac:dyDescent="0.2">
      <c r="A10" s="73" t="s">
        <v>38</v>
      </c>
      <c r="B10" s="73" t="s">
        <v>39</v>
      </c>
      <c r="C10" s="73" t="s">
        <v>40</v>
      </c>
      <c r="D10" s="75">
        <v>41981</v>
      </c>
      <c r="E10" s="74">
        <v>22077.775000000001</v>
      </c>
      <c r="F10" s="116">
        <v>877.02</v>
      </c>
      <c r="G10" s="116">
        <v>877.28399999999999</v>
      </c>
      <c r="H10" s="116">
        <v>872.44799999999998</v>
      </c>
      <c r="I10" s="116">
        <v>874.57100000000003</v>
      </c>
      <c r="J10" s="116">
        <v>881.88900000000001</v>
      </c>
      <c r="K10" s="116">
        <v>900.09400000000005</v>
      </c>
      <c r="L10" s="116">
        <v>957.82500000000005</v>
      </c>
      <c r="M10" s="116">
        <v>996.928</v>
      </c>
      <c r="N10" s="116">
        <v>997.24099999999999</v>
      </c>
      <c r="O10" s="116">
        <v>980.57600000000002</v>
      </c>
      <c r="P10" s="116">
        <v>965.96500000000003</v>
      </c>
      <c r="Q10" s="116">
        <v>939.98800000000006</v>
      </c>
      <c r="R10" s="116">
        <v>906.90700000000004</v>
      </c>
      <c r="S10" s="116">
        <v>893.95399999999995</v>
      </c>
      <c r="T10" s="116">
        <v>864.97699999999998</v>
      </c>
      <c r="U10" s="116">
        <v>858.09</v>
      </c>
      <c r="V10" s="116">
        <v>876.96100000000001</v>
      </c>
      <c r="W10" s="116">
        <v>921.43499999999995</v>
      </c>
      <c r="X10" s="116">
        <v>953.51400000000001</v>
      </c>
      <c r="Y10" s="116">
        <v>962.15</v>
      </c>
      <c r="Z10" s="116">
        <v>955.52099999999996</v>
      </c>
      <c r="AA10" s="116">
        <v>949.18</v>
      </c>
      <c r="AB10" s="116">
        <v>921.95299999999997</v>
      </c>
      <c r="AC10" s="116">
        <v>891.30399999999997</v>
      </c>
      <c r="AD10" s="76"/>
      <c r="AE10" s="76"/>
    </row>
    <row r="11" spans="1:31" x14ac:dyDescent="0.2">
      <c r="A11" s="73" t="s">
        <v>38</v>
      </c>
      <c r="B11" s="73" t="s">
        <v>39</v>
      </c>
      <c r="C11" s="73" t="s">
        <v>40</v>
      </c>
      <c r="D11" s="75">
        <v>41982</v>
      </c>
      <c r="E11" s="74">
        <v>21820.021000000001</v>
      </c>
      <c r="F11" s="116">
        <v>853.95</v>
      </c>
      <c r="G11" s="116">
        <v>830.09900000000005</v>
      </c>
      <c r="H11" s="116">
        <v>813.86199999999997</v>
      </c>
      <c r="I11" s="116">
        <v>818.82100000000003</v>
      </c>
      <c r="J11" s="116">
        <v>826.75</v>
      </c>
      <c r="K11" s="116">
        <v>849.63599999999997</v>
      </c>
      <c r="L11" s="116">
        <v>919.02099999999996</v>
      </c>
      <c r="M11" s="116">
        <v>952.91600000000005</v>
      </c>
      <c r="N11" s="116">
        <v>947.64700000000005</v>
      </c>
      <c r="O11" s="116">
        <v>952.154</v>
      </c>
      <c r="P11" s="116">
        <v>939.36500000000001</v>
      </c>
      <c r="Q11" s="116">
        <v>932.63300000000004</v>
      </c>
      <c r="R11" s="116">
        <v>921.30100000000004</v>
      </c>
      <c r="S11" s="116">
        <v>919.13499999999999</v>
      </c>
      <c r="T11" s="116">
        <v>913.95699999999999</v>
      </c>
      <c r="U11" s="116">
        <v>917.49199999999996</v>
      </c>
      <c r="V11" s="116">
        <v>926.04499999999996</v>
      </c>
      <c r="W11" s="116">
        <v>964.87300000000005</v>
      </c>
      <c r="X11" s="116">
        <v>965.93499999999995</v>
      </c>
      <c r="Y11" s="116">
        <v>963.79700000000003</v>
      </c>
      <c r="Z11" s="116">
        <v>965.84</v>
      </c>
      <c r="AA11" s="116">
        <v>945.01</v>
      </c>
      <c r="AB11" s="116">
        <v>912.43299999999999</v>
      </c>
      <c r="AC11" s="116">
        <v>867.34900000000005</v>
      </c>
      <c r="AD11" s="76"/>
      <c r="AE11" s="76"/>
    </row>
    <row r="12" spans="1:31" x14ac:dyDescent="0.2">
      <c r="A12" s="73" t="s">
        <v>38</v>
      </c>
      <c r="B12" s="73" t="s">
        <v>39</v>
      </c>
      <c r="C12" s="73" t="s">
        <v>40</v>
      </c>
      <c r="D12" s="75">
        <v>41983</v>
      </c>
      <c r="E12" s="74">
        <v>23151.235000000001</v>
      </c>
      <c r="F12" s="116">
        <v>843.73400000000004</v>
      </c>
      <c r="G12" s="116">
        <v>820.346</v>
      </c>
      <c r="H12" s="116">
        <v>822.24699999999996</v>
      </c>
      <c r="I12" s="116">
        <v>819.423</v>
      </c>
      <c r="J12" s="116">
        <v>834.56700000000001</v>
      </c>
      <c r="K12" s="116">
        <v>869.98599999999999</v>
      </c>
      <c r="L12" s="116">
        <v>950.73599999999999</v>
      </c>
      <c r="M12" s="116">
        <v>990.41700000000003</v>
      </c>
      <c r="N12" s="116">
        <v>991.89</v>
      </c>
      <c r="O12" s="116">
        <v>992.48599999999999</v>
      </c>
      <c r="P12" s="116">
        <v>992.53200000000004</v>
      </c>
      <c r="Q12" s="116">
        <v>1001.0119999999999</v>
      </c>
      <c r="R12" s="116">
        <v>1006.237</v>
      </c>
      <c r="S12" s="116">
        <v>1013.961</v>
      </c>
      <c r="T12" s="116">
        <v>1003.852</v>
      </c>
      <c r="U12" s="116">
        <v>1008.492</v>
      </c>
      <c r="V12" s="116">
        <v>1018.673</v>
      </c>
      <c r="W12" s="116">
        <v>1056.1289999999999</v>
      </c>
      <c r="X12" s="116">
        <v>1056.9880000000001</v>
      </c>
      <c r="Y12" s="116">
        <v>1049.1669999999999</v>
      </c>
      <c r="Z12" s="116">
        <v>1038.846</v>
      </c>
      <c r="AA12" s="116">
        <v>1030.788</v>
      </c>
      <c r="AB12" s="116">
        <v>989.81600000000003</v>
      </c>
      <c r="AC12" s="116">
        <v>948.91</v>
      </c>
      <c r="AD12" s="76"/>
      <c r="AE12" s="76"/>
    </row>
    <row r="13" spans="1:31" x14ac:dyDescent="0.2">
      <c r="A13" s="73" t="s">
        <v>38</v>
      </c>
      <c r="B13" s="73" t="s">
        <v>39</v>
      </c>
      <c r="C13" s="73" t="s">
        <v>40</v>
      </c>
      <c r="D13" s="75">
        <v>41984</v>
      </c>
      <c r="E13" s="74">
        <v>23661.998</v>
      </c>
      <c r="F13" s="116">
        <v>913.02499999999998</v>
      </c>
      <c r="G13" s="116">
        <v>887.90899999999999</v>
      </c>
      <c r="H13" s="116">
        <v>884.47299999999996</v>
      </c>
      <c r="I13" s="116">
        <v>888.03800000000001</v>
      </c>
      <c r="J13" s="116">
        <v>901.61599999999999</v>
      </c>
      <c r="K13" s="116">
        <v>937.90499999999997</v>
      </c>
      <c r="L13" s="116">
        <v>1018.883</v>
      </c>
      <c r="M13" s="116">
        <v>1059.671</v>
      </c>
      <c r="N13" s="116">
        <v>1059.2529999999999</v>
      </c>
      <c r="O13" s="116">
        <v>1048.181</v>
      </c>
      <c r="P13" s="116">
        <v>1031.548</v>
      </c>
      <c r="Q13" s="116">
        <v>993.10599999999999</v>
      </c>
      <c r="R13" s="116">
        <v>955.678</v>
      </c>
      <c r="S13" s="116">
        <v>937.81799999999998</v>
      </c>
      <c r="T13" s="116">
        <v>911.27499999999998</v>
      </c>
      <c r="U13" s="116">
        <v>914.26</v>
      </c>
      <c r="V13" s="116">
        <v>939.34699999999998</v>
      </c>
      <c r="W13" s="116">
        <v>995.81600000000003</v>
      </c>
      <c r="X13" s="116">
        <v>1043.173</v>
      </c>
      <c r="Y13" s="116">
        <v>1064.107</v>
      </c>
      <c r="Z13" s="116">
        <v>1082.1890000000001</v>
      </c>
      <c r="AA13" s="116">
        <v>1089.874</v>
      </c>
      <c r="AB13" s="116">
        <v>1062.73</v>
      </c>
      <c r="AC13" s="116">
        <v>1042.123</v>
      </c>
      <c r="AD13" s="76"/>
      <c r="AE13" s="76"/>
    </row>
    <row r="14" spans="1:31" x14ac:dyDescent="0.2">
      <c r="A14" s="73" t="s">
        <v>38</v>
      </c>
      <c r="B14" s="73" t="s">
        <v>39</v>
      </c>
      <c r="C14" s="73" t="s">
        <v>40</v>
      </c>
      <c r="D14" s="75">
        <v>41985</v>
      </c>
      <c r="E14" s="74">
        <v>24471.685000000001</v>
      </c>
      <c r="F14" s="116">
        <v>1023.121</v>
      </c>
      <c r="G14" s="116">
        <v>1006.1950000000001</v>
      </c>
      <c r="H14" s="116">
        <v>1011.5170000000001</v>
      </c>
      <c r="I14" s="116">
        <v>1023.109</v>
      </c>
      <c r="J14" s="116">
        <v>1036.162</v>
      </c>
      <c r="K14" s="116">
        <v>1088.172</v>
      </c>
      <c r="L14" s="116">
        <v>1164.8230000000001</v>
      </c>
      <c r="M14" s="116">
        <v>1191.7170000000001</v>
      </c>
      <c r="N14" s="116">
        <v>1191.992</v>
      </c>
      <c r="O14" s="116">
        <v>1148.1320000000001</v>
      </c>
      <c r="P14" s="116">
        <v>1076.424</v>
      </c>
      <c r="Q14" s="116">
        <v>998.20600000000002</v>
      </c>
      <c r="R14" s="116">
        <v>940.601</v>
      </c>
      <c r="S14" s="116">
        <v>903.14300000000003</v>
      </c>
      <c r="T14" s="116">
        <v>875.20600000000002</v>
      </c>
      <c r="U14" s="116">
        <v>869.05700000000002</v>
      </c>
      <c r="V14" s="116">
        <v>897.38300000000004</v>
      </c>
      <c r="W14" s="116">
        <v>956.64200000000005</v>
      </c>
      <c r="X14" s="116">
        <v>988.67100000000005</v>
      </c>
      <c r="Y14" s="116">
        <v>999.61099999999999</v>
      </c>
      <c r="Z14" s="116">
        <v>1019.924</v>
      </c>
      <c r="AA14" s="116">
        <v>1036.5219999999999</v>
      </c>
      <c r="AB14" s="116">
        <v>1022.271</v>
      </c>
      <c r="AC14" s="116">
        <v>1003.0839999999999</v>
      </c>
      <c r="AD14" s="76"/>
      <c r="AE14" s="76"/>
    </row>
    <row r="15" spans="1:31" x14ac:dyDescent="0.2">
      <c r="A15" s="73" t="s">
        <v>38</v>
      </c>
      <c r="B15" s="73" t="s">
        <v>39</v>
      </c>
      <c r="C15" s="73" t="s">
        <v>40</v>
      </c>
      <c r="D15" s="75">
        <v>41986</v>
      </c>
      <c r="E15" s="74">
        <v>22941.286</v>
      </c>
      <c r="F15" s="116">
        <v>989.43299999999999</v>
      </c>
      <c r="G15" s="116">
        <v>974.20500000000004</v>
      </c>
      <c r="H15" s="116">
        <v>960.74599999999998</v>
      </c>
      <c r="I15" s="116">
        <v>963.25599999999997</v>
      </c>
      <c r="J15" s="116">
        <v>964.36800000000005</v>
      </c>
      <c r="K15" s="116">
        <v>969.45100000000002</v>
      </c>
      <c r="L15" s="116">
        <v>977.06799999999998</v>
      </c>
      <c r="M15" s="116">
        <v>988.07399999999996</v>
      </c>
      <c r="N15" s="116">
        <v>999.57100000000003</v>
      </c>
      <c r="O15" s="116">
        <v>999.96199999999999</v>
      </c>
      <c r="P15" s="116">
        <v>998.697</v>
      </c>
      <c r="Q15" s="116">
        <v>980.16200000000003</v>
      </c>
      <c r="R15" s="116">
        <v>959.78</v>
      </c>
      <c r="S15" s="116">
        <v>938.178</v>
      </c>
      <c r="T15" s="116">
        <v>928.399</v>
      </c>
      <c r="U15" s="116">
        <v>920.21400000000006</v>
      </c>
      <c r="V15" s="116">
        <v>914.58699999999999</v>
      </c>
      <c r="W15" s="116">
        <v>958.22900000000004</v>
      </c>
      <c r="X15" s="116">
        <v>956.05100000000004</v>
      </c>
      <c r="Y15" s="116">
        <v>951.83299999999997</v>
      </c>
      <c r="Z15" s="116">
        <v>943.78</v>
      </c>
      <c r="AA15" s="116">
        <v>931.14099999999996</v>
      </c>
      <c r="AB15" s="116">
        <v>904.40700000000004</v>
      </c>
      <c r="AC15" s="116">
        <v>869.69399999999996</v>
      </c>
      <c r="AD15" s="76"/>
      <c r="AE15" s="76"/>
    </row>
    <row r="16" spans="1:31" x14ac:dyDescent="0.2">
      <c r="A16" s="73" t="s">
        <v>38</v>
      </c>
      <c r="B16" s="73" t="s">
        <v>39</v>
      </c>
      <c r="C16" s="73" t="s">
        <v>40</v>
      </c>
      <c r="D16" s="75">
        <v>41987</v>
      </c>
      <c r="E16" s="74">
        <v>20602.553</v>
      </c>
      <c r="F16" s="116">
        <v>849.93799999999999</v>
      </c>
      <c r="G16" s="116">
        <v>835.96199999999999</v>
      </c>
      <c r="H16" s="116">
        <v>828.05899999999997</v>
      </c>
      <c r="I16" s="116">
        <v>825.40700000000004</v>
      </c>
      <c r="J16" s="116">
        <v>830.02700000000004</v>
      </c>
      <c r="K16" s="116">
        <v>832.51099999999997</v>
      </c>
      <c r="L16" s="116">
        <v>845.06700000000001</v>
      </c>
      <c r="M16" s="116">
        <v>873.48699999999997</v>
      </c>
      <c r="N16" s="116">
        <v>882.77099999999996</v>
      </c>
      <c r="O16" s="116">
        <v>896.01499999999999</v>
      </c>
      <c r="P16" s="116">
        <v>879.47299999999996</v>
      </c>
      <c r="Q16" s="116">
        <v>861.94299999999998</v>
      </c>
      <c r="R16" s="116">
        <v>866.79200000000003</v>
      </c>
      <c r="S16" s="116">
        <v>854.47699999999998</v>
      </c>
      <c r="T16" s="116">
        <v>834.46199999999999</v>
      </c>
      <c r="U16" s="116">
        <v>831.74</v>
      </c>
      <c r="V16" s="116">
        <v>841.99300000000005</v>
      </c>
      <c r="W16" s="116">
        <v>884.60900000000004</v>
      </c>
      <c r="X16" s="116">
        <v>896.63300000000004</v>
      </c>
      <c r="Y16" s="116">
        <v>895.09199999999998</v>
      </c>
      <c r="Z16" s="116">
        <v>900.76199999999994</v>
      </c>
      <c r="AA16" s="116">
        <v>884.30499999999995</v>
      </c>
      <c r="AB16" s="116">
        <v>852.92700000000002</v>
      </c>
      <c r="AC16" s="116">
        <v>818.101</v>
      </c>
      <c r="AD16" s="76"/>
      <c r="AE16" s="76"/>
    </row>
    <row r="17" spans="1:31" x14ac:dyDescent="0.2">
      <c r="A17" s="73" t="s">
        <v>38</v>
      </c>
      <c r="B17" s="73" t="s">
        <v>39</v>
      </c>
      <c r="C17" s="73" t="s">
        <v>40</v>
      </c>
      <c r="D17" s="75">
        <v>41988</v>
      </c>
      <c r="E17" s="74">
        <v>20733.403999999999</v>
      </c>
      <c r="F17" s="116">
        <v>793.46600000000001</v>
      </c>
      <c r="G17" s="116">
        <v>782.91099999999994</v>
      </c>
      <c r="H17" s="116">
        <v>775.26099999999997</v>
      </c>
      <c r="I17" s="116">
        <v>778.74900000000002</v>
      </c>
      <c r="J17" s="116">
        <v>791.59</v>
      </c>
      <c r="K17" s="116">
        <v>826.65</v>
      </c>
      <c r="L17" s="116">
        <v>898.85900000000004</v>
      </c>
      <c r="M17" s="116">
        <v>942.00400000000002</v>
      </c>
      <c r="N17" s="116">
        <v>953.46</v>
      </c>
      <c r="O17" s="116">
        <v>944.02700000000004</v>
      </c>
      <c r="P17" s="116">
        <v>915.23800000000006</v>
      </c>
      <c r="Q17" s="116">
        <v>882.08399999999995</v>
      </c>
      <c r="R17" s="116">
        <v>853.09799999999996</v>
      </c>
      <c r="S17" s="116">
        <v>825.52599999999995</v>
      </c>
      <c r="T17" s="116">
        <v>809.54499999999996</v>
      </c>
      <c r="U17" s="116">
        <v>802.84500000000003</v>
      </c>
      <c r="V17" s="116">
        <v>817.55200000000002</v>
      </c>
      <c r="W17" s="116">
        <v>886.08199999999999</v>
      </c>
      <c r="X17" s="116">
        <v>924.61099999999999</v>
      </c>
      <c r="Y17" s="116">
        <v>932.86699999999996</v>
      </c>
      <c r="Z17" s="116">
        <v>937.92200000000003</v>
      </c>
      <c r="AA17" s="116">
        <v>925.98099999999999</v>
      </c>
      <c r="AB17" s="116">
        <v>890.50699999999995</v>
      </c>
      <c r="AC17" s="116">
        <v>842.56899999999996</v>
      </c>
      <c r="AD17" s="76"/>
      <c r="AE17" s="76"/>
    </row>
    <row r="18" spans="1:31" x14ac:dyDescent="0.2">
      <c r="A18" s="73" t="s">
        <v>38</v>
      </c>
      <c r="B18" s="73" t="s">
        <v>39</v>
      </c>
      <c r="C18" s="73" t="s">
        <v>40</v>
      </c>
      <c r="D18" s="75">
        <v>41989</v>
      </c>
      <c r="E18" s="74">
        <v>20458.313999999998</v>
      </c>
      <c r="F18" s="116">
        <v>794.55799999999999</v>
      </c>
      <c r="G18" s="116">
        <v>763.76800000000003</v>
      </c>
      <c r="H18" s="116">
        <v>744.71100000000001</v>
      </c>
      <c r="I18" s="116">
        <v>738.79100000000005</v>
      </c>
      <c r="J18" s="116">
        <v>751.45600000000002</v>
      </c>
      <c r="K18" s="116">
        <v>784.66700000000003</v>
      </c>
      <c r="L18" s="116">
        <v>861.02200000000005</v>
      </c>
      <c r="M18" s="116">
        <v>906.65200000000004</v>
      </c>
      <c r="N18" s="116">
        <v>899.60500000000002</v>
      </c>
      <c r="O18" s="116">
        <v>890.38400000000001</v>
      </c>
      <c r="P18" s="116">
        <v>875.33699999999999</v>
      </c>
      <c r="Q18" s="116">
        <v>863.76199999999994</v>
      </c>
      <c r="R18" s="116">
        <v>858.85900000000004</v>
      </c>
      <c r="S18" s="116">
        <v>859.33199999999999</v>
      </c>
      <c r="T18" s="116">
        <v>857.90200000000004</v>
      </c>
      <c r="U18" s="116">
        <v>858.74</v>
      </c>
      <c r="V18" s="116">
        <v>879.62699999999995</v>
      </c>
      <c r="W18" s="116">
        <v>907.76199999999994</v>
      </c>
      <c r="X18" s="116">
        <v>918.899</v>
      </c>
      <c r="Y18" s="116">
        <v>916.91899999999998</v>
      </c>
      <c r="Z18" s="116">
        <v>912.85400000000004</v>
      </c>
      <c r="AA18" s="116">
        <v>908.76900000000001</v>
      </c>
      <c r="AB18" s="116">
        <v>873.96500000000003</v>
      </c>
      <c r="AC18" s="116">
        <v>829.97299999999996</v>
      </c>
      <c r="AD18" s="76"/>
      <c r="AE18" s="76"/>
    </row>
    <row r="19" spans="1:31" x14ac:dyDescent="0.2">
      <c r="A19" s="73" t="s">
        <v>38</v>
      </c>
      <c r="B19" s="73" t="s">
        <v>39</v>
      </c>
      <c r="C19" s="73" t="s">
        <v>40</v>
      </c>
      <c r="D19" s="75">
        <v>41990</v>
      </c>
      <c r="E19" s="74">
        <v>22024.800999999999</v>
      </c>
      <c r="F19" s="116">
        <v>789.05100000000004</v>
      </c>
      <c r="G19" s="116">
        <v>769.44200000000001</v>
      </c>
      <c r="H19" s="116">
        <v>760.62599999999998</v>
      </c>
      <c r="I19" s="116">
        <v>761.08399999999995</v>
      </c>
      <c r="J19" s="116">
        <v>773.15800000000002</v>
      </c>
      <c r="K19" s="116">
        <v>820.58199999999999</v>
      </c>
      <c r="L19" s="116">
        <v>899.94899999999996</v>
      </c>
      <c r="M19" s="116">
        <v>950.62800000000004</v>
      </c>
      <c r="N19" s="116">
        <v>962.31100000000004</v>
      </c>
      <c r="O19" s="116">
        <v>964.00099999999998</v>
      </c>
      <c r="P19" s="116">
        <v>959.71799999999996</v>
      </c>
      <c r="Q19" s="116">
        <v>954.88900000000001</v>
      </c>
      <c r="R19" s="116">
        <v>947.95699999999999</v>
      </c>
      <c r="S19" s="116">
        <v>928.39300000000003</v>
      </c>
      <c r="T19" s="116">
        <v>911.23699999999997</v>
      </c>
      <c r="U19" s="116">
        <v>910.70899999999995</v>
      </c>
      <c r="V19" s="116">
        <v>932.48</v>
      </c>
      <c r="W19" s="116">
        <v>983.84500000000003</v>
      </c>
      <c r="X19" s="116">
        <v>1009.2859999999999</v>
      </c>
      <c r="Y19" s="116">
        <v>1016.372</v>
      </c>
      <c r="Z19" s="116">
        <v>1028.2329999999999</v>
      </c>
      <c r="AA19" s="116">
        <v>1029.441</v>
      </c>
      <c r="AB19" s="116">
        <v>1003.679</v>
      </c>
      <c r="AC19" s="116">
        <v>957.73</v>
      </c>
      <c r="AD19" s="76"/>
      <c r="AE19" s="76"/>
    </row>
    <row r="20" spans="1:31" x14ac:dyDescent="0.2">
      <c r="A20" s="73" t="s">
        <v>38</v>
      </c>
      <c r="B20" s="73" t="s">
        <v>39</v>
      </c>
      <c r="C20" s="73" t="s">
        <v>40</v>
      </c>
      <c r="D20" s="75">
        <v>41991</v>
      </c>
      <c r="E20" s="74">
        <v>23395.956999999999</v>
      </c>
      <c r="F20" s="116">
        <v>916.16</v>
      </c>
      <c r="G20" s="116">
        <v>897.947</v>
      </c>
      <c r="H20" s="116">
        <v>884.53499999999997</v>
      </c>
      <c r="I20" s="116">
        <v>885.13300000000004</v>
      </c>
      <c r="J20" s="116">
        <v>897.51099999999997</v>
      </c>
      <c r="K20" s="116">
        <v>938.21699999999998</v>
      </c>
      <c r="L20" s="116">
        <v>1005.748</v>
      </c>
      <c r="M20" s="116">
        <v>1053.404</v>
      </c>
      <c r="N20" s="116">
        <v>1055.71</v>
      </c>
      <c r="O20" s="116">
        <v>1045.0350000000001</v>
      </c>
      <c r="P20" s="116">
        <v>1030.375</v>
      </c>
      <c r="Q20" s="116">
        <v>991.601</v>
      </c>
      <c r="R20" s="116">
        <v>968.30799999999999</v>
      </c>
      <c r="S20" s="116">
        <v>950.83100000000002</v>
      </c>
      <c r="T20" s="116">
        <v>959.85299999999995</v>
      </c>
      <c r="U20" s="116">
        <v>958.31200000000001</v>
      </c>
      <c r="V20" s="116">
        <v>979.26499999999999</v>
      </c>
      <c r="W20" s="116">
        <v>1013.896</v>
      </c>
      <c r="X20" s="116">
        <v>1015.818</v>
      </c>
      <c r="Y20" s="116">
        <v>1017.176</v>
      </c>
      <c r="Z20" s="116">
        <v>1012.239</v>
      </c>
      <c r="AA20" s="116">
        <v>1003.645</v>
      </c>
      <c r="AB20" s="116">
        <v>976.36300000000006</v>
      </c>
      <c r="AC20" s="116">
        <v>938.875</v>
      </c>
      <c r="AD20" s="76"/>
      <c r="AE20" s="76"/>
    </row>
    <row r="21" spans="1:31" x14ac:dyDescent="0.2">
      <c r="A21" s="73" t="s">
        <v>38</v>
      </c>
      <c r="B21" s="73" t="s">
        <v>39</v>
      </c>
      <c r="C21" s="73" t="s">
        <v>40</v>
      </c>
      <c r="D21" s="75">
        <v>41992</v>
      </c>
      <c r="E21" s="74">
        <v>23327.949000000001</v>
      </c>
      <c r="F21" s="116">
        <v>905.66700000000003</v>
      </c>
      <c r="G21" s="116">
        <v>882.13900000000001</v>
      </c>
      <c r="H21" s="116">
        <v>875.41099999999994</v>
      </c>
      <c r="I21" s="116">
        <v>880.99400000000003</v>
      </c>
      <c r="J21" s="116">
        <v>897.94299999999998</v>
      </c>
      <c r="K21" s="116">
        <v>934.28300000000002</v>
      </c>
      <c r="L21" s="116">
        <v>998.89300000000003</v>
      </c>
      <c r="M21" s="116">
        <v>1035.039</v>
      </c>
      <c r="N21" s="116">
        <v>1033.8510000000001</v>
      </c>
      <c r="O21" s="116">
        <v>1039.127</v>
      </c>
      <c r="P21" s="116">
        <v>1025.5530000000001</v>
      </c>
      <c r="Q21" s="116">
        <v>980.96199999999999</v>
      </c>
      <c r="R21" s="116">
        <v>954.827</v>
      </c>
      <c r="S21" s="116">
        <v>936.45</v>
      </c>
      <c r="T21" s="116">
        <v>931.49099999999999</v>
      </c>
      <c r="U21" s="116">
        <v>937.37900000000002</v>
      </c>
      <c r="V21" s="116">
        <v>945.38199999999995</v>
      </c>
      <c r="W21" s="116">
        <v>995.03</v>
      </c>
      <c r="X21" s="116">
        <v>1027.729</v>
      </c>
      <c r="Y21" s="116">
        <v>1025.6669999999999</v>
      </c>
      <c r="Z21" s="116">
        <v>1035.768</v>
      </c>
      <c r="AA21" s="116">
        <v>1032.184</v>
      </c>
      <c r="AB21" s="116">
        <v>1023.568</v>
      </c>
      <c r="AC21" s="116">
        <v>992.61199999999997</v>
      </c>
      <c r="AD21" s="76"/>
      <c r="AE21" s="76"/>
    </row>
    <row r="22" spans="1:31" x14ac:dyDescent="0.2">
      <c r="A22" s="73" t="s">
        <v>38</v>
      </c>
      <c r="B22" s="73" t="s">
        <v>39</v>
      </c>
      <c r="C22" s="73" t="s">
        <v>40</v>
      </c>
      <c r="D22" s="75">
        <v>41993</v>
      </c>
      <c r="E22" s="74">
        <v>22460.507000000001</v>
      </c>
      <c r="F22" s="116">
        <v>959.12</v>
      </c>
      <c r="G22" s="116">
        <v>939.60799999999995</v>
      </c>
      <c r="H22" s="116">
        <v>929.52300000000002</v>
      </c>
      <c r="I22" s="116">
        <v>911.22799999999995</v>
      </c>
      <c r="J22" s="116">
        <v>927.58299999999997</v>
      </c>
      <c r="K22" s="116">
        <v>936.35900000000004</v>
      </c>
      <c r="L22" s="116">
        <v>949.92399999999998</v>
      </c>
      <c r="M22" s="116">
        <v>983.15899999999999</v>
      </c>
      <c r="N22" s="116">
        <v>991.49</v>
      </c>
      <c r="O22" s="116">
        <v>1001.098</v>
      </c>
      <c r="P22" s="116">
        <v>989.63599999999997</v>
      </c>
      <c r="Q22" s="116">
        <v>962.40800000000002</v>
      </c>
      <c r="R22" s="116">
        <v>928.81100000000004</v>
      </c>
      <c r="S22" s="116">
        <v>905.36199999999997</v>
      </c>
      <c r="T22" s="116">
        <v>894.86099999999999</v>
      </c>
      <c r="U22" s="116">
        <v>883.94799999999998</v>
      </c>
      <c r="V22" s="116">
        <v>887.54499999999996</v>
      </c>
      <c r="W22" s="116">
        <v>926.36</v>
      </c>
      <c r="X22" s="116">
        <v>937.92100000000005</v>
      </c>
      <c r="Y22" s="116">
        <v>936.49199999999996</v>
      </c>
      <c r="Z22" s="116">
        <v>930.26900000000001</v>
      </c>
      <c r="AA22" s="116">
        <v>927.19500000000005</v>
      </c>
      <c r="AB22" s="116">
        <v>918.33299999999997</v>
      </c>
      <c r="AC22" s="116">
        <v>902.274</v>
      </c>
      <c r="AD22" s="76"/>
      <c r="AE22" s="76"/>
    </row>
    <row r="23" spans="1:31" x14ac:dyDescent="0.2">
      <c r="A23" s="73" t="s">
        <v>38</v>
      </c>
      <c r="B23" s="73" t="s">
        <v>39</v>
      </c>
      <c r="C23" s="73" t="s">
        <v>40</v>
      </c>
      <c r="D23" s="75">
        <v>41994</v>
      </c>
      <c r="E23" s="74">
        <v>21890.902999999998</v>
      </c>
      <c r="F23" s="116">
        <v>895.22799999999995</v>
      </c>
      <c r="G23" s="116">
        <v>897.25599999999997</v>
      </c>
      <c r="H23" s="116">
        <v>904.91499999999996</v>
      </c>
      <c r="I23" s="116">
        <v>915.14499999999998</v>
      </c>
      <c r="J23" s="116">
        <v>926.01199999999994</v>
      </c>
      <c r="K23" s="116">
        <v>950.86800000000005</v>
      </c>
      <c r="L23" s="116">
        <v>970.63800000000003</v>
      </c>
      <c r="M23" s="116">
        <v>1001.907</v>
      </c>
      <c r="N23" s="116">
        <v>1027.2349999999999</v>
      </c>
      <c r="O23" s="116">
        <v>1025.5039999999999</v>
      </c>
      <c r="P23" s="116">
        <v>965.73599999999999</v>
      </c>
      <c r="Q23" s="116">
        <v>889.48900000000003</v>
      </c>
      <c r="R23" s="116">
        <v>838.77</v>
      </c>
      <c r="S23" s="116">
        <v>800.49699999999996</v>
      </c>
      <c r="T23" s="116">
        <v>777.76199999999994</v>
      </c>
      <c r="U23" s="116">
        <v>773.15599999999995</v>
      </c>
      <c r="V23" s="116">
        <v>799.41700000000003</v>
      </c>
      <c r="W23" s="116">
        <v>860.34</v>
      </c>
      <c r="X23" s="116">
        <v>913.92</v>
      </c>
      <c r="Y23" s="116">
        <v>940.25699999999995</v>
      </c>
      <c r="Z23" s="116">
        <v>966.86699999999996</v>
      </c>
      <c r="AA23" s="116">
        <v>963.1</v>
      </c>
      <c r="AB23" s="116">
        <v>955.44399999999996</v>
      </c>
      <c r="AC23" s="116">
        <v>931.44</v>
      </c>
      <c r="AD23" s="76"/>
      <c r="AE23" s="76"/>
    </row>
    <row r="24" spans="1:31" x14ac:dyDescent="0.2">
      <c r="A24" s="73" t="s">
        <v>38</v>
      </c>
      <c r="B24" s="73" t="s">
        <v>39</v>
      </c>
      <c r="C24" s="73" t="s">
        <v>40</v>
      </c>
      <c r="D24" s="75">
        <v>41995</v>
      </c>
      <c r="E24" s="74">
        <v>20795.780999999999</v>
      </c>
      <c r="F24" s="116">
        <v>912.73500000000001</v>
      </c>
      <c r="G24" s="116">
        <v>905.14599999999996</v>
      </c>
      <c r="H24" s="116">
        <v>902.05</v>
      </c>
      <c r="I24" s="116">
        <v>893.70399999999995</v>
      </c>
      <c r="J24" s="116">
        <v>900.31700000000001</v>
      </c>
      <c r="K24" s="116">
        <v>914.46900000000005</v>
      </c>
      <c r="L24" s="116">
        <v>937.41600000000005</v>
      </c>
      <c r="M24" s="116">
        <v>964.11800000000005</v>
      </c>
      <c r="N24" s="116">
        <v>969.71500000000003</v>
      </c>
      <c r="O24" s="116">
        <v>962.072</v>
      </c>
      <c r="P24" s="116">
        <v>926.98599999999999</v>
      </c>
      <c r="Q24" s="116">
        <v>877.22299999999996</v>
      </c>
      <c r="R24" s="116">
        <v>826.81600000000003</v>
      </c>
      <c r="S24" s="116">
        <v>795.88499999999999</v>
      </c>
      <c r="T24" s="116">
        <v>777.6</v>
      </c>
      <c r="U24" s="116">
        <v>763.16600000000005</v>
      </c>
      <c r="V24" s="116">
        <v>774.44500000000005</v>
      </c>
      <c r="W24" s="116">
        <v>815.28800000000001</v>
      </c>
      <c r="X24" s="116">
        <v>844.79200000000003</v>
      </c>
      <c r="Y24" s="116">
        <v>842.30499999999995</v>
      </c>
      <c r="Z24" s="116">
        <v>841.72799999999995</v>
      </c>
      <c r="AA24" s="116">
        <v>841.173</v>
      </c>
      <c r="AB24" s="116">
        <v>821.04300000000001</v>
      </c>
      <c r="AC24" s="116">
        <v>785.58900000000006</v>
      </c>
      <c r="AD24" s="76"/>
      <c r="AE24" s="76"/>
    </row>
    <row r="25" spans="1:31" x14ac:dyDescent="0.2">
      <c r="A25" s="73" t="s">
        <v>38</v>
      </c>
      <c r="B25" s="73" t="s">
        <v>39</v>
      </c>
      <c r="C25" s="73" t="s">
        <v>40</v>
      </c>
      <c r="D25" s="75">
        <v>41996</v>
      </c>
      <c r="E25" s="74">
        <v>18541.673999999999</v>
      </c>
      <c r="F25" s="116">
        <v>757.99400000000003</v>
      </c>
      <c r="G25" s="116">
        <v>737.3</v>
      </c>
      <c r="H25" s="116">
        <v>725.24800000000005</v>
      </c>
      <c r="I25" s="116">
        <v>715.74800000000005</v>
      </c>
      <c r="J25" s="116">
        <v>722.68100000000004</v>
      </c>
      <c r="K25" s="116">
        <v>742.53399999999999</v>
      </c>
      <c r="L25" s="116">
        <v>785.779</v>
      </c>
      <c r="M25" s="116">
        <v>819.95799999999997</v>
      </c>
      <c r="N25" s="116">
        <v>831.34799999999996</v>
      </c>
      <c r="O25" s="116">
        <v>827.95799999999997</v>
      </c>
      <c r="P25" s="116">
        <v>805.83799999999997</v>
      </c>
      <c r="Q25" s="116">
        <v>794.40099999999995</v>
      </c>
      <c r="R25" s="116">
        <v>776.03</v>
      </c>
      <c r="S25" s="116">
        <v>769.58600000000001</v>
      </c>
      <c r="T25" s="116">
        <v>758.50900000000001</v>
      </c>
      <c r="U25" s="116">
        <v>748.22699999999998</v>
      </c>
      <c r="V25" s="116">
        <v>765.60500000000002</v>
      </c>
      <c r="W25" s="116">
        <v>810.63</v>
      </c>
      <c r="X25" s="116">
        <v>812.06200000000001</v>
      </c>
      <c r="Y25" s="116">
        <v>800.50900000000001</v>
      </c>
      <c r="Z25" s="116">
        <v>788.35599999999999</v>
      </c>
      <c r="AA25" s="116">
        <v>775.48099999999999</v>
      </c>
      <c r="AB25" s="116">
        <v>753.61900000000003</v>
      </c>
      <c r="AC25" s="116">
        <v>716.27300000000002</v>
      </c>
      <c r="AD25" s="76"/>
      <c r="AE25" s="76"/>
    </row>
    <row r="26" spans="1:31" x14ac:dyDescent="0.2">
      <c r="A26" s="73" t="s">
        <v>38</v>
      </c>
      <c r="B26" s="73" t="s">
        <v>39</v>
      </c>
      <c r="C26" s="73" t="s">
        <v>40</v>
      </c>
      <c r="D26" s="75">
        <v>41997</v>
      </c>
      <c r="E26" s="74">
        <v>16326.673000000001</v>
      </c>
      <c r="F26" s="116">
        <v>674.82600000000002</v>
      </c>
      <c r="G26" s="116">
        <v>646.76700000000005</v>
      </c>
      <c r="H26" s="116">
        <v>634.62599999999998</v>
      </c>
      <c r="I26" s="116">
        <v>622.73500000000001</v>
      </c>
      <c r="J26" s="116">
        <v>621.5</v>
      </c>
      <c r="K26" s="116">
        <v>630.16600000000005</v>
      </c>
      <c r="L26" s="116">
        <v>656.79</v>
      </c>
      <c r="M26" s="116">
        <v>679.08</v>
      </c>
      <c r="N26" s="116">
        <v>691.33</v>
      </c>
      <c r="O26" s="116">
        <v>711.23599999999999</v>
      </c>
      <c r="P26" s="116">
        <v>721.94500000000005</v>
      </c>
      <c r="Q26" s="116">
        <v>718.54499999999996</v>
      </c>
      <c r="R26" s="116">
        <v>702.43200000000002</v>
      </c>
      <c r="S26" s="116">
        <v>680.15200000000004</v>
      </c>
      <c r="T26" s="116">
        <v>668.03800000000001</v>
      </c>
      <c r="U26" s="116">
        <v>663.15099999999995</v>
      </c>
      <c r="V26" s="116">
        <v>661.79200000000003</v>
      </c>
      <c r="W26" s="116">
        <v>690.73699999999997</v>
      </c>
      <c r="X26" s="116">
        <v>693.88199999999995</v>
      </c>
      <c r="Y26" s="116">
        <v>699.65200000000004</v>
      </c>
      <c r="Z26" s="116">
        <v>708.96</v>
      </c>
      <c r="AA26" s="116">
        <v>717.72699999999998</v>
      </c>
      <c r="AB26" s="116">
        <v>723.24800000000005</v>
      </c>
      <c r="AC26" s="116">
        <v>707.35599999999999</v>
      </c>
      <c r="AD26" s="76"/>
      <c r="AE26" s="76"/>
    </row>
    <row r="27" spans="1:31" x14ac:dyDescent="0.2">
      <c r="A27" s="73" t="s">
        <v>38</v>
      </c>
      <c r="B27" s="73" t="s">
        <v>39</v>
      </c>
      <c r="C27" s="73" t="s">
        <v>40</v>
      </c>
      <c r="D27" s="75">
        <v>41998</v>
      </c>
      <c r="E27" s="74">
        <v>18382.855</v>
      </c>
      <c r="F27" s="116">
        <v>700.57299999999998</v>
      </c>
      <c r="G27" s="116">
        <v>694.05899999999997</v>
      </c>
      <c r="H27" s="116">
        <v>687.46699999999998</v>
      </c>
      <c r="I27" s="116">
        <v>691.87900000000002</v>
      </c>
      <c r="J27" s="116">
        <v>698.14599999999996</v>
      </c>
      <c r="K27" s="116">
        <v>719.38900000000001</v>
      </c>
      <c r="L27" s="116">
        <v>732.15</v>
      </c>
      <c r="M27" s="116">
        <v>751.28499999999997</v>
      </c>
      <c r="N27" s="116">
        <v>767.10500000000002</v>
      </c>
      <c r="O27" s="116">
        <v>794.51900000000001</v>
      </c>
      <c r="P27" s="116">
        <v>805.89400000000001</v>
      </c>
      <c r="Q27" s="116">
        <v>802.05200000000002</v>
      </c>
      <c r="R27" s="116">
        <v>785.39</v>
      </c>
      <c r="S27" s="116">
        <v>753.26900000000001</v>
      </c>
      <c r="T27" s="116">
        <v>726.39300000000003</v>
      </c>
      <c r="U27" s="116">
        <v>714.197</v>
      </c>
      <c r="V27" s="116">
        <v>713.92200000000003</v>
      </c>
      <c r="W27" s="116">
        <v>756.096</v>
      </c>
      <c r="X27" s="116">
        <v>801.00900000000001</v>
      </c>
      <c r="Y27" s="116">
        <v>827.88</v>
      </c>
      <c r="Z27" s="116">
        <v>853.83600000000001</v>
      </c>
      <c r="AA27" s="116">
        <v>866.93200000000002</v>
      </c>
      <c r="AB27" s="116">
        <v>870.72500000000002</v>
      </c>
      <c r="AC27" s="116">
        <v>868.68799999999999</v>
      </c>
      <c r="AD27" s="76"/>
      <c r="AE27" s="76"/>
    </row>
    <row r="28" spans="1:31" x14ac:dyDescent="0.2">
      <c r="A28" s="73" t="s">
        <v>38</v>
      </c>
      <c r="B28" s="73" t="s">
        <v>39</v>
      </c>
      <c r="C28" s="73" t="s">
        <v>40</v>
      </c>
      <c r="D28" s="75">
        <v>41999</v>
      </c>
      <c r="E28" s="74">
        <v>20219.435000000001</v>
      </c>
      <c r="F28" s="116">
        <v>855.697</v>
      </c>
      <c r="G28" s="116">
        <v>856.61300000000006</v>
      </c>
      <c r="H28" s="116">
        <v>862.95500000000004</v>
      </c>
      <c r="I28" s="116">
        <v>868.06</v>
      </c>
      <c r="J28" s="116">
        <v>884.89300000000003</v>
      </c>
      <c r="K28" s="116">
        <v>907.34799999999996</v>
      </c>
      <c r="L28" s="116">
        <v>936.36800000000005</v>
      </c>
      <c r="M28" s="116">
        <v>967.09</v>
      </c>
      <c r="N28" s="116">
        <v>975.94600000000003</v>
      </c>
      <c r="O28" s="116">
        <v>966.55600000000004</v>
      </c>
      <c r="P28" s="116">
        <v>924.35500000000002</v>
      </c>
      <c r="Q28" s="116">
        <v>857.51900000000001</v>
      </c>
      <c r="R28" s="116">
        <v>794.202</v>
      </c>
      <c r="S28" s="116">
        <v>753.31899999999996</v>
      </c>
      <c r="T28" s="116">
        <v>722.46900000000005</v>
      </c>
      <c r="U28" s="116">
        <v>719.85</v>
      </c>
      <c r="V28" s="116">
        <v>725.57100000000003</v>
      </c>
      <c r="W28" s="116">
        <v>775.09100000000001</v>
      </c>
      <c r="X28" s="116">
        <v>809.41300000000001</v>
      </c>
      <c r="Y28" s="116">
        <v>821.00599999999997</v>
      </c>
      <c r="Z28" s="116">
        <v>818.25300000000004</v>
      </c>
      <c r="AA28" s="116">
        <v>822.72500000000002</v>
      </c>
      <c r="AB28" s="116">
        <v>805.08399999999995</v>
      </c>
      <c r="AC28" s="116">
        <v>789.05200000000002</v>
      </c>
      <c r="AD28" s="76"/>
      <c r="AE28" s="76"/>
    </row>
    <row r="29" spans="1:31" x14ac:dyDescent="0.2">
      <c r="A29" s="73" t="s">
        <v>38</v>
      </c>
      <c r="B29" s="73" t="s">
        <v>39</v>
      </c>
      <c r="C29" s="73" t="s">
        <v>40</v>
      </c>
      <c r="D29" s="75">
        <v>42000</v>
      </c>
      <c r="E29" s="74">
        <v>17679.196</v>
      </c>
      <c r="F29" s="116">
        <v>766.27499999999998</v>
      </c>
      <c r="G29" s="116">
        <v>749.79700000000003</v>
      </c>
      <c r="H29" s="116">
        <v>732.70699999999999</v>
      </c>
      <c r="I29" s="116">
        <v>733.524</v>
      </c>
      <c r="J29" s="116">
        <v>736.43600000000004</v>
      </c>
      <c r="K29" s="116">
        <v>744.97199999999998</v>
      </c>
      <c r="L29" s="116">
        <v>764.78399999999999</v>
      </c>
      <c r="M29" s="116">
        <v>787.80799999999999</v>
      </c>
      <c r="N29" s="116">
        <v>800.55899999999997</v>
      </c>
      <c r="O29" s="116">
        <v>808.51599999999996</v>
      </c>
      <c r="P29" s="116">
        <v>786.70799999999997</v>
      </c>
      <c r="Q29" s="116">
        <v>757.46299999999997</v>
      </c>
      <c r="R29" s="116">
        <v>724.84500000000003</v>
      </c>
      <c r="S29" s="116">
        <v>701.702</v>
      </c>
      <c r="T29" s="116">
        <v>681.37599999999998</v>
      </c>
      <c r="U29" s="116">
        <v>670.03</v>
      </c>
      <c r="V29" s="116">
        <v>679.82799999999997</v>
      </c>
      <c r="W29" s="116">
        <v>725.13400000000001</v>
      </c>
      <c r="X29" s="116">
        <v>744.07799999999997</v>
      </c>
      <c r="Y29" s="116">
        <v>739.35500000000002</v>
      </c>
      <c r="Z29" s="116">
        <v>733.71699999999998</v>
      </c>
      <c r="AA29" s="116">
        <v>722.255</v>
      </c>
      <c r="AB29" s="116">
        <v>704.90599999999995</v>
      </c>
      <c r="AC29" s="116">
        <v>682.42100000000005</v>
      </c>
      <c r="AD29" s="76"/>
      <c r="AE29" s="76"/>
    </row>
    <row r="30" spans="1:31" x14ac:dyDescent="0.2">
      <c r="A30" s="73" t="s">
        <v>38</v>
      </c>
      <c r="B30" s="73" t="s">
        <v>39</v>
      </c>
      <c r="C30" s="73" t="s">
        <v>40</v>
      </c>
      <c r="D30" s="75">
        <v>42001</v>
      </c>
      <c r="E30" s="74">
        <v>17497.481</v>
      </c>
      <c r="F30" s="116">
        <v>650.01199999999994</v>
      </c>
      <c r="G30" s="116">
        <v>637.05100000000004</v>
      </c>
      <c r="H30" s="116">
        <v>630.13599999999997</v>
      </c>
      <c r="I30" s="116">
        <v>632.13499999999999</v>
      </c>
      <c r="J30" s="116">
        <v>630.36400000000003</v>
      </c>
      <c r="K30" s="116">
        <v>647.20600000000002</v>
      </c>
      <c r="L30" s="116">
        <v>660.48900000000003</v>
      </c>
      <c r="M30" s="116">
        <v>682.78200000000004</v>
      </c>
      <c r="N30" s="116">
        <v>704.64499999999998</v>
      </c>
      <c r="O30" s="116">
        <v>742.00900000000001</v>
      </c>
      <c r="P30" s="116">
        <v>739.50099999999998</v>
      </c>
      <c r="Q30" s="116">
        <v>744.99199999999996</v>
      </c>
      <c r="R30" s="116">
        <v>752.68799999999999</v>
      </c>
      <c r="S30" s="116">
        <v>762.08399999999995</v>
      </c>
      <c r="T30" s="116">
        <v>763.20799999999997</v>
      </c>
      <c r="U30" s="116">
        <v>755.54499999999996</v>
      </c>
      <c r="V30" s="116">
        <v>770.072</v>
      </c>
      <c r="W30" s="116">
        <v>803.06399999999996</v>
      </c>
      <c r="X30" s="116">
        <v>816.44</v>
      </c>
      <c r="Y30" s="116">
        <v>814.74400000000003</v>
      </c>
      <c r="Z30" s="116">
        <v>813.18499999999995</v>
      </c>
      <c r="AA30" s="116">
        <v>797.80100000000004</v>
      </c>
      <c r="AB30" s="116">
        <v>785.06299999999999</v>
      </c>
      <c r="AC30" s="116">
        <v>762.26499999999999</v>
      </c>
      <c r="AD30" s="76"/>
      <c r="AE30" s="76"/>
    </row>
    <row r="31" spans="1:31" x14ac:dyDescent="0.2">
      <c r="A31" s="73" t="s">
        <v>38</v>
      </c>
      <c r="B31" s="73" t="s">
        <v>39</v>
      </c>
      <c r="C31" s="73" t="s">
        <v>40</v>
      </c>
      <c r="D31" s="75">
        <v>42002</v>
      </c>
      <c r="E31" s="74">
        <v>21167.58</v>
      </c>
      <c r="F31" s="116">
        <v>739.14700000000005</v>
      </c>
      <c r="G31" s="116">
        <v>734.86699999999996</v>
      </c>
      <c r="H31" s="116">
        <v>730.26400000000001</v>
      </c>
      <c r="I31" s="116">
        <v>743.26700000000005</v>
      </c>
      <c r="J31" s="116">
        <v>753.18100000000004</v>
      </c>
      <c r="K31" s="116">
        <v>783.74699999999996</v>
      </c>
      <c r="L31" s="116">
        <v>835.03200000000004</v>
      </c>
      <c r="M31" s="116">
        <v>881.98500000000001</v>
      </c>
      <c r="N31" s="116">
        <v>907.68100000000004</v>
      </c>
      <c r="O31" s="116">
        <v>929.27499999999998</v>
      </c>
      <c r="P31" s="116">
        <v>934.63599999999997</v>
      </c>
      <c r="Q31" s="116">
        <v>935.93600000000004</v>
      </c>
      <c r="R31" s="116">
        <v>936.05799999999999</v>
      </c>
      <c r="S31" s="116">
        <v>931.178</v>
      </c>
      <c r="T31" s="116">
        <v>928.58100000000002</v>
      </c>
      <c r="U31" s="116">
        <v>925.73599999999999</v>
      </c>
      <c r="V31" s="116">
        <v>935.57100000000003</v>
      </c>
      <c r="W31" s="116">
        <v>962.39300000000003</v>
      </c>
      <c r="X31" s="116">
        <v>971.78899999999999</v>
      </c>
      <c r="Y31" s="116">
        <v>958.27800000000002</v>
      </c>
      <c r="Z31" s="116">
        <v>957.67600000000004</v>
      </c>
      <c r="AA31" s="116">
        <v>941.05200000000002</v>
      </c>
      <c r="AB31" s="116">
        <v>918.21900000000005</v>
      </c>
      <c r="AC31" s="116">
        <v>892.03099999999995</v>
      </c>
      <c r="AD31" s="76"/>
      <c r="AE31" s="76"/>
    </row>
    <row r="32" spans="1:31" x14ac:dyDescent="0.2">
      <c r="A32" s="73" t="s">
        <v>38</v>
      </c>
      <c r="B32" s="73" t="s">
        <v>39</v>
      </c>
      <c r="C32" s="73" t="s">
        <v>40</v>
      </c>
      <c r="D32" s="75">
        <v>42003</v>
      </c>
      <c r="E32" s="74">
        <v>23428.579000000002</v>
      </c>
      <c r="F32" s="116">
        <v>868.12400000000002</v>
      </c>
      <c r="G32" s="116">
        <v>856.79100000000005</v>
      </c>
      <c r="H32" s="116">
        <v>853.51300000000003</v>
      </c>
      <c r="I32" s="116">
        <v>863.452</v>
      </c>
      <c r="J32" s="116">
        <v>873.43799999999999</v>
      </c>
      <c r="K32" s="116">
        <v>899.29100000000005</v>
      </c>
      <c r="L32" s="116">
        <v>956.30200000000002</v>
      </c>
      <c r="M32" s="116">
        <v>1024.7550000000001</v>
      </c>
      <c r="N32" s="116">
        <v>1043.1479999999999</v>
      </c>
      <c r="O32" s="116">
        <v>1054.277</v>
      </c>
      <c r="P32" s="116">
        <v>1032.665</v>
      </c>
      <c r="Q32" s="116">
        <v>1011.3150000000001</v>
      </c>
      <c r="R32" s="116">
        <v>986.62400000000002</v>
      </c>
      <c r="S32" s="116">
        <v>962.69200000000001</v>
      </c>
      <c r="T32" s="116">
        <v>944.78399999999999</v>
      </c>
      <c r="U32" s="116">
        <v>919.12900000000002</v>
      </c>
      <c r="V32" s="116">
        <v>941.66600000000005</v>
      </c>
      <c r="W32" s="116">
        <v>997.50300000000004</v>
      </c>
      <c r="X32" s="116">
        <v>1046.175</v>
      </c>
      <c r="Y32" s="116">
        <v>1056.817</v>
      </c>
      <c r="Z32" s="116">
        <v>1068.393</v>
      </c>
      <c r="AA32" s="116">
        <v>1070.5319999999999</v>
      </c>
      <c r="AB32" s="116">
        <v>1063.1690000000001</v>
      </c>
      <c r="AC32" s="116">
        <v>1034.0239999999999</v>
      </c>
      <c r="AD32" s="76"/>
      <c r="AE32" s="76"/>
    </row>
    <row r="33" spans="1:31" x14ac:dyDescent="0.2">
      <c r="A33" s="73" t="s">
        <v>38</v>
      </c>
      <c r="B33" s="73" t="s">
        <v>39</v>
      </c>
      <c r="C33" s="73" t="s">
        <v>40</v>
      </c>
      <c r="D33" s="75">
        <v>42004</v>
      </c>
      <c r="E33" s="74">
        <v>25369.513999999999</v>
      </c>
      <c r="F33" s="116">
        <v>1013.569</v>
      </c>
      <c r="G33" s="116">
        <v>1004.1849999999999</v>
      </c>
      <c r="H33" s="116">
        <v>1007.333</v>
      </c>
      <c r="I33" s="116">
        <v>1015.1319999999999</v>
      </c>
      <c r="J33" s="116">
        <v>1032.192</v>
      </c>
      <c r="K33" s="116">
        <v>1066.4570000000001</v>
      </c>
      <c r="L33" s="116">
        <v>1116.973</v>
      </c>
      <c r="M33" s="116">
        <v>1160.6949999999999</v>
      </c>
      <c r="N33" s="116">
        <v>1182.521</v>
      </c>
      <c r="O33" s="116">
        <v>1166.4880000000001</v>
      </c>
      <c r="P33" s="116">
        <v>1118.6959999999999</v>
      </c>
      <c r="Q33" s="116">
        <v>1066.306</v>
      </c>
      <c r="R33" s="116">
        <v>1026.7270000000001</v>
      </c>
      <c r="S33" s="116">
        <v>987.74300000000005</v>
      </c>
      <c r="T33" s="116">
        <v>966.03499999999997</v>
      </c>
      <c r="U33" s="116">
        <v>960.17100000000005</v>
      </c>
      <c r="V33" s="116">
        <v>982.80700000000002</v>
      </c>
      <c r="W33" s="116">
        <v>1040.866</v>
      </c>
      <c r="X33" s="116">
        <v>1083.2429999999999</v>
      </c>
      <c r="Y33" s="116">
        <v>1078.2249999999999</v>
      </c>
      <c r="Z33" s="116">
        <v>1080.6110000000001</v>
      </c>
      <c r="AA33" s="116">
        <v>1075.194</v>
      </c>
      <c r="AB33" s="116">
        <v>1072.9829999999999</v>
      </c>
      <c r="AC33" s="116">
        <v>1064.3620000000001</v>
      </c>
      <c r="AD33" s="76"/>
      <c r="AE33" s="76"/>
    </row>
    <row r="34" spans="1:31" x14ac:dyDescent="0.2">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
      <c r="C35" s="99" t="s">
        <v>136</v>
      </c>
      <c r="D35" s="75">
        <v>41974</v>
      </c>
      <c r="E35" s="98">
        <f>'Gen Data by plant'!F194-'KP Internal Load'!E3</f>
        <v>27280.476999999999</v>
      </c>
      <c r="F35" s="109">
        <f>'Gen Data by plant'!G194-'KP Internal Load'!F3</f>
        <v>1077.7559999999999</v>
      </c>
      <c r="G35" s="109">
        <f>'Gen Data by plant'!H194-'KP Internal Load'!G3</f>
        <v>1125.2049999999999</v>
      </c>
      <c r="H35" s="109">
        <f>'Gen Data by plant'!I194-'KP Internal Load'!H3</f>
        <v>1133.6179999999999</v>
      </c>
      <c r="I35" s="109">
        <f>'Gen Data by plant'!J194-'KP Internal Load'!I3</f>
        <v>1085.8220000000001</v>
      </c>
      <c r="J35" s="109">
        <f>'Gen Data by plant'!K194-'KP Internal Load'!J3</f>
        <v>1098.7539999999999</v>
      </c>
      <c r="K35" s="109">
        <f>'Gen Data by plant'!L194-'KP Internal Load'!K3</f>
        <v>1312.4639999999999</v>
      </c>
      <c r="L35" s="109">
        <f>'Gen Data by plant'!M194-'KP Internal Load'!L3</f>
        <v>1242.67</v>
      </c>
      <c r="M35" s="109">
        <f>'Gen Data by plant'!N194-'KP Internal Load'!M3</f>
        <v>1118.8040000000001</v>
      </c>
      <c r="N35" s="109">
        <f>'Gen Data by plant'!O194-'KP Internal Load'!N3</f>
        <v>1108.731</v>
      </c>
      <c r="O35" s="109">
        <f>'Gen Data by plant'!P194-'KP Internal Load'!O3</f>
        <v>1166.83</v>
      </c>
      <c r="P35" s="109">
        <f>'Gen Data by plant'!Q194-'KP Internal Load'!P3</f>
        <v>1204.8040000000001</v>
      </c>
      <c r="Q35" s="109">
        <f>'Gen Data by plant'!R194-'KP Internal Load'!Q3</f>
        <v>1198.1559999999999</v>
      </c>
      <c r="R35" s="109">
        <f>'Gen Data by plant'!S194-'KP Internal Load'!R3</f>
        <v>1193.9099999999999</v>
      </c>
      <c r="S35" s="109">
        <f>'Gen Data by plant'!T194-'KP Internal Load'!S3</f>
        <v>1175.2539999999999</v>
      </c>
      <c r="T35" s="109">
        <f>'Gen Data by plant'!U194-'KP Internal Load'!T3</f>
        <v>1170.913</v>
      </c>
      <c r="U35" s="109">
        <f>'Gen Data by plant'!V194-'KP Internal Load'!U3</f>
        <v>1156.7750000000001</v>
      </c>
      <c r="V35" s="109">
        <f>'Gen Data by plant'!W194-'KP Internal Load'!V3</f>
        <v>1124.942</v>
      </c>
      <c r="W35" s="109">
        <f>'Gen Data by plant'!X194-'KP Internal Load'!W3</f>
        <v>1086.1030000000001</v>
      </c>
      <c r="X35" s="109">
        <f>'Gen Data by plant'!Y194-'KP Internal Load'!X3</f>
        <v>1059.395</v>
      </c>
      <c r="Y35" s="109">
        <f>'Gen Data by plant'!Z194-'KP Internal Load'!Y3</f>
        <v>1053.55</v>
      </c>
      <c r="Z35" s="109">
        <f>'Gen Data by plant'!AA194-'KP Internal Load'!Z3</f>
        <v>1059.511</v>
      </c>
      <c r="AA35" s="109">
        <f>'Gen Data by plant'!AB194-'KP Internal Load'!AA3</f>
        <v>1068.136</v>
      </c>
      <c r="AB35" s="109">
        <f>'Gen Data by plant'!AC194-'KP Internal Load'!AB3</f>
        <v>1101.5610000000001</v>
      </c>
      <c r="AC35" s="109">
        <f>'Gen Data by plant'!AD194-'KP Internal Load'!AC3</f>
        <v>1156.8130000000001</v>
      </c>
      <c r="AD35" s="109"/>
      <c r="AE35" s="98"/>
    </row>
    <row r="36" spans="1:31" x14ac:dyDescent="0.2">
      <c r="C36" s="99" t="s">
        <v>136</v>
      </c>
      <c r="D36" s="75">
        <v>41975</v>
      </c>
      <c r="E36" s="98">
        <f>'Gen Data by plant'!F195-'KP Internal Load'!E4</f>
        <v>23908.882000000001</v>
      </c>
      <c r="F36" s="109">
        <f>'Gen Data by plant'!G195-'KP Internal Load'!F4</f>
        <v>1020.712</v>
      </c>
      <c r="G36" s="109">
        <f>'Gen Data by plant'!H195-'KP Internal Load'!G4</f>
        <v>964.03899999999999</v>
      </c>
      <c r="H36" s="109">
        <f>'Gen Data by plant'!I195-'KP Internal Load'!H4</f>
        <v>919.16899999999998</v>
      </c>
      <c r="I36" s="109">
        <f>'Gen Data by plant'!J195-'KP Internal Load'!I4</f>
        <v>948.52200000000005</v>
      </c>
      <c r="J36" s="109">
        <f>'Gen Data by plant'!K195-'KP Internal Load'!J4</f>
        <v>958.29700000000003</v>
      </c>
      <c r="K36" s="109">
        <f>'Gen Data by plant'!L195-'KP Internal Load'!K4</f>
        <v>1030.893</v>
      </c>
      <c r="L36" s="109">
        <f>'Gen Data by plant'!M195-'KP Internal Load'!L4</f>
        <v>952.02599999999995</v>
      </c>
      <c r="M36" s="109">
        <f>'Gen Data by plant'!N195-'KP Internal Load'!M4</f>
        <v>912.46</v>
      </c>
      <c r="N36" s="109">
        <f>'Gen Data by plant'!O195-'KP Internal Load'!N4</f>
        <v>912.83</v>
      </c>
      <c r="O36" s="109">
        <f>'Gen Data by plant'!P195-'KP Internal Load'!O4</f>
        <v>911.19299999999998</v>
      </c>
      <c r="P36" s="109">
        <f>'Gen Data by plant'!Q195-'KP Internal Load'!P4</f>
        <v>929.423</v>
      </c>
      <c r="Q36" s="109">
        <f>'Gen Data by plant'!R195-'KP Internal Load'!Q4</f>
        <v>937.29899999999998</v>
      </c>
      <c r="R36" s="109">
        <f>'Gen Data by plant'!S195-'KP Internal Load'!R4</f>
        <v>933.60400000000004</v>
      </c>
      <c r="S36" s="109">
        <f>'Gen Data by plant'!T195-'KP Internal Load'!S4</f>
        <v>940.05600000000004</v>
      </c>
      <c r="T36" s="109">
        <f>'Gen Data by plant'!U195-'KP Internal Load'!T4</f>
        <v>954.32399999999996</v>
      </c>
      <c r="U36" s="109">
        <f>'Gen Data by plant'!V195-'KP Internal Load'!U4</f>
        <v>953.80200000000002</v>
      </c>
      <c r="V36" s="109">
        <f>'Gen Data by plant'!W195-'KP Internal Load'!V4</f>
        <v>975.51</v>
      </c>
      <c r="W36" s="109">
        <f>'Gen Data by plant'!X195-'KP Internal Load'!W4</f>
        <v>1036.498</v>
      </c>
      <c r="X36" s="109">
        <f>'Gen Data by plant'!Y195-'KP Internal Load'!X4</f>
        <v>1079.97</v>
      </c>
      <c r="Y36" s="109">
        <f>'Gen Data by plant'!Z195-'KP Internal Load'!Y4</f>
        <v>1094.529</v>
      </c>
      <c r="Z36" s="109">
        <f>'Gen Data by plant'!AA195-'KP Internal Load'!Z4</f>
        <v>1091.3409999999999</v>
      </c>
      <c r="AA36" s="109">
        <f>'Gen Data by plant'!AB195-'KP Internal Load'!AA4</f>
        <v>1110.078</v>
      </c>
      <c r="AB36" s="109">
        <f>'Gen Data by plant'!AC195-'KP Internal Load'!AB4</f>
        <v>1149.0709999999999</v>
      </c>
      <c r="AC36" s="109">
        <f>'Gen Data by plant'!AD195-'KP Internal Load'!AC4</f>
        <v>1193.2359999999999</v>
      </c>
      <c r="AD36" s="109"/>
    </row>
    <row r="37" spans="1:31" x14ac:dyDescent="0.2">
      <c r="C37" s="99" t="s">
        <v>136</v>
      </c>
      <c r="D37" s="75">
        <v>41976</v>
      </c>
      <c r="E37" s="98">
        <f>'Gen Data by plant'!F196-'KP Internal Load'!E5</f>
        <v>24599.984</v>
      </c>
      <c r="F37" s="109">
        <f>'Gen Data by plant'!G196-'KP Internal Load'!F5</f>
        <v>1066.895</v>
      </c>
      <c r="G37" s="109">
        <f>'Gen Data by plant'!H196-'KP Internal Load'!G5</f>
        <v>1086.7460000000001</v>
      </c>
      <c r="H37" s="109">
        <f>'Gen Data by plant'!I196-'KP Internal Load'!H5</f>
        <v>1106.925</v>
      </c>
      <c r="I37" s="109">
        <f>'Gen Data by plant'!J196-'KP Internal Load'!I5</f>
        <v>1113.085</v>
      </c>
      <c r="J37" s="109">
        <f>'Gen Data by plant'!K196-'KP Internal Load'!J5</f>
        <v>1102.5929999999998</v>
      </c>
      <c r="K37" s="109">
        <f>'Gen Data by plant'!L196-'KP Internal Load'!K5</f>
        <v>1236.8910000000001</v>
      </c>
      <c r="L37" s="109">
        <f>'Gen Data by plant'!M196-'KP Internal Load'!L5</f>
        <v>1070.0940000000001</v>
      </c>
      <c r="M37" s="109">
        <f>'Gen Data by plant'!N196-'KP Internal Load'!M5</f>
        <v>1038.241</v>
      </c>
      <c r="N37" s="109">
        <f>'Gen Data by plant'!O196-'KP Internal Load'!N5</f>
        <v>1039.396</v>
      </c>
      <c r="O37" s="109">
        <f>'Gen Data by plant'!P196-'KP Internal Load'!O5</f>
        <v>1029.4009999999998</v>
      </c>
      <c r="P37" s="109">
        <f>'Gen Data by plant'!Q196-'KP Internal Load'!P5</f>
        <v>1023.2089999999999</v>
      </c>
      <c r="Q37" s="109">
        <f>'Gen Data by plant'!R196-'KP Internal Load'!Q5</f>
        <v>1024.8110000000001</v>
      </c>
      <c r="R37" s="109">
        <f>'Gen Data by plant'!S196-'KP Internal Load'!R5</f>
        <v>1028.1390000000001</v>
      </c>
      <c r="S37" s="109">
        <f>'Gen Data by plant'!T196-'KP Internal Load'!S5</f>
        <v>1010.869</v>
      </c>
      <c r="T37" s="109">
        <f>'Gen Data by plant'!U196-'KP Internal Load'!T5</f>
        <v>1005.735</v>
      </c>
      <c r="U37" s="109">
        <f>'Gen Data by plant'!V196-'KP Internal Load'!U5</f>
        <v>1010.514</v>
      </c>
      <c r="V37" s="109">
        <f>'Gen Data by plant'!W196-'KP Internal Load'!V5</f>
        <v>996.11400000000003</v>
      </c>
      <c r="W37" s="109">
        <f>'Gen Data by plant'!X196-'KP Internal Load'!W5</f>
        <v>943.149</v>
      </c>
      <c r="X37" s="109">
        <f>'Gen Data by plant'!Y196-'KP Internal Load'!X5</f>
        <v>934.197</v>
      </c>
      <c r="Y37" s="109">
        <f>'Gen Data by plant'!Z196-'KP Internal Load'!Y5</f>
        <v>929.60799999999995</v>
      </c>
      <c r="Z37" s="109">
        <f>'Gen Data by plant'!AA196-'KP Internal Load'!Z5</f>
        <v>929.58900000000006</v>
      </c>
      <c r="AA37" s="109">
        <f>'Gen Data by plant'!AB196-'KP Internal Load'!AA5</f>
        <v>934.178</v>
      </c>
      <c r="AB37" s="109">
        <f>'Gen Data by plant'!AC196-'KP Internal Load'!AB5</f>
        <v>956.346</v>
      </c>
      <c r="AC37" s="109">
        <f>'Gen Data by plant'!AD196-'KP Internal Load'!AC5</f>
        <v>983.25900000000001</v>
      </c>
      <c r="AD37" s="109"/>
    </row>
    <row r="38" spans="1:31" x14ac:dyDescent="0.2">
      <c r="C38" s="99" t="s">
        <v>136</v>
      </c>
      <c r="D38" s="75">
        <v>41977</v>
      </c>
      <c r="E38" s="98">
        <f>'Gen Data by plant'!F197-'KP Internal Load'!E6</f>
        <v>15772.817999999999</v>
      </c>
      <c r="F38" s="109">
        <f>'Gen Data by plant'!G197-'KP Internal Load'!F6</f>
        <v>979.90200000000004</v>
      </c>
      <c r="G38" s="109">
        <f>'Gen Data by plant'!H197-'KP Internal Load'!G6</f>
        <v>919.452</v>
      </c>
      <c r="H38" s="109">
        <f>'Gen Data by plant'!I197-'KP Internal Load'!H6</f>
        <v>754.096</v>
      </c>
      <c r="I38" s="109">
        <f>'Gen Data by plant'!J197-'KP Internal Load'!I6</f>
        <v>734.15800000000002</v>
      </c>
      <c r="J38" s="109">
        <f>'Gen Data by plant'!K197-'KP Internal Load'!J6</f>
        <v>719.32600000000002</v>
      </c>
      <c r="K38" s="109">
        <f>'Gen Data by plant'!L197-'KP Internal Load'!K6</f>
        <v>687.93299999999999</v>
      </c>
      <c r="L38" s="109">
        <f>'Gen Data by plant'!M197-'KP Internal Load'!L6</f>
        <v>607.40300000000002</v>
      </c>
      <c r="M38" s="109">
        <f>'Gen Data by plant'!N197-'KP Internal Load'!M6</f>
        <v>574.77700000000004</v>
      </c>
      <c r="N38" s="109">
        <f>'Gen Data by plant'!O197-'KP Internal Load'!N6</f>
        <v>588.28800000000001</v>
      </c>
      <c r="O38" s="109">
        <f>'Gen Data by plant'!P197-'KP Internal Load'!O6</f>
        <v>593.33199999999999</v>
      </c>
      <c r="P38" s="109">
        <f>'Gen Data by plant'!Q197-'KP Internal Load'!P6</f>
        <v>593.82899999999995</v>
      </c>
      <c r="Q38" s="109">
        <f>'Gen Data by plant'!R197-'KP Internal Load'!Q6</f>
        <v>589.44799999999998</v>
      </c>
      <c r="R38" s="109">
        <f>'Gen Data by plant'!S197-'KP Internal Load'!R6</f>
        <v>590.16300000000001</v>
      </c>
      <c r="S38" s="109">
        <f>'Gen Data by plant'!T197-'KP Internal Load'!S6</f>
        <v>601.52800000000002</v>
      </c>
      <c r="T38" s="109">
        <f>'Gen Data by plant'!U197-'KP Internal Load'!T6</f>
        <v>600.13499999999999</v>
      </c>
      <c r="U38" s="109">
        <f>'Gen Data by plant'!V197-'KP Internal Load'!U6</f>
        <v>606.90499999999997</v>
      </c>
      <c r="V38" s="109">
        <f>'Gen Data by plant'!W197-'KP Internal Load'!V6</f>
        <v>599.32000000000005</v>
      </c>
      <c r="W38" s="109">
        <f>'Gen Data by plant'!X197-'KP Internal Load'!W6</f>
        <v>582.89200000000005</v>
      </c>
      <c r="X38" s="109">
        <f>'Gen Data by plant'!Y197-'KP Internal Load'!X6</f>
        <v>582.67399999999998</v>
      </c>
      <c r="Y38" s="109">
        <f>'Gen Data by plant'!Z197-'KP Internal Load'!Y6</f>
        <v>605.27599999999995</v>
      </c>
      <c r="Z38" s="109">
        <f>'Gen Data by plant'!AA197-'KP Internal Load'!Z6</f>
        <v>622.75300000000004</v>
      </c>
      <c r="AA38" s="109">
        <f>'Gen Data by plant'!AB197-'KP Internal Load'!AA6</f>
        <v>638.32399999999996</v>
      </c>
      <c r="AB38" s="109">
        <f>'Gen Data by plant'!AC197-'KP Internal Load'!AB6</f>
        <v>680.29700000000003</v>
      </c>
      <c r="AC38" s="109">
        <f>'Gen Data by plant'!AD197-'KP Internal Load'!AC6</f>
        <v>720.60699999999997</v>
      </c>
      <c r="AD38" s="109"/>
    </row>
    <row r="39" spans="1:31" x14ac:dyDescent="0.2">
      <c r="C39" s="99" t="s">
        <v>136</v>
      </c>
      <c r="D39" s="75">
        <v>41978</v>
      </c>
      <c r="E39" s="98">
        <f>'Gen Data by plant'!F198-'KP Internal Load'!E7</f>
        <v>18003.953000000001</v>
      </c>
      <c r="F39" s="109">
        <f>'Gen Data by plant'!G198-'KP Internal Load'!F7</f>
        <v>762.63599999999997</v>
      </c>
      <c r="G39" s="109">
        <f>'Gen Data by plant'!H198-'KP Internal Load'!G7</f>
        <v>788.19100000000003</v>
      </c>
      <c r="H39" s="109">
        <f>'Gen Data by plant'!I198-'KP Internal Load'!H7</f>
        <v>791.27200000000005</v>
      </c>
      <c r="I39" s="109">
        <f>'Gen Data by plant'!J198-'KP Internal Load'!I7</f>
        <v>754.95299999999997</v>
      </c>
      <c r="J39" s="109">
        <f>'Gen Data by plant'!K198-'KP Internal Load'!J7</f>
        <v>751.495</v>
      </c>
      <c r="K39" s="109">
        <f>'Gen Data by plant'!L198-'KP Internal Load'!K7</f>
        <v>744.71199999999999</v>
      </c>
      <c r="L39" s="109">
        <f>'Gen Data by plant'!M198-'KP Internal Load'!L7</f>
        <v>715.68399999999997</v>
      </c>
      <c r="M39" s="109">
        <f>'Gen Data by plant'!N198-'KP Internal Load'!M7</f>
        <v>686.68600000000004</v>
      </c>
      <c r="N39" s="109">
        <f>'Gen Data by plant'!O198-'KP Internal Load'!N7</f>
        <v>692.43899999999996</v>
      </c>
      <c r="O39" s="109">
        <f>'Gen Data by plant'!P198-'KP Internal Load'!O7</f>
        <v>686.76300000000003</v>
      </c>
      <c r="P39" s="109">
        <f>'Gen Data by plant'!Q198-'KP Internal Load'!P7</f>
        <v>698.34100000000001</v>
      </c>
      <c r="Q39" s="109">
        <f>'Gen Data by plant'!R198-'KP Internal Load'!Q7</f>
        <v>698.572</v>
      </c>
      <c r="R39" s="109">
        <f>'Gen Data by plant'!S198-'KP Internal Load'!R7</f>
        <v>720.91899999999998</v>
      </c>
      <c r="S39" s="109">
        <f>'Gen Data by plant'!T198-'KP Internal Load'!S7</f>
        <v>745.89499999999998</v>
      </c>
      <c r="T39" s="109">
        <f>'Gen Data by plant'!U198-'KP Internal Load'!T7</f>
        <v>778.21900000000005</v>
      </c>
      <c r="U39" s="109">
        <f>'Gen Data by plant'!V198-'KP Internal Load'!U7</f>
        <v>776.60699999999997</v>
      </c>
      <c r="V39" s="109">
        <f>'Gen Data by plant'!W198-'KP Internal Load'!V7</f>
        <v>764.70299999999997</v>
      </c>
      <c r="W39" s="109">
        <f>'Gen Data by plant'!X198-'KP Internal Load'!W7</f>
        <v>745.005</v>
      </c>
      <c r="X39" s="109">
        <f>'Gen Data by plant'!Y198-'KP Internal Load'!X7</f>
        <v>746.78899999999999</v>
      </c>
      <c r="Y39" s="109">
        <f>'Gen Data by plant'!Z198-'KP Internal Load'!Y7</f>
        <v>753.20799999999997</v>
      </c>
      <c r="Z39" s="109">
        <f>'Gen Data by plant'!AA198-'KP Internal Load'!Z7</f>
        <v>771.29200000000003</v>
      </c>
      <c r="AA39" s="109">
        <f>'Gen Data by plant'!AB198-'KP Internal Load'!AA7</f>
        <v>781.29899999999998</v>
      </c>
      <c r="AB39" s="109">
        <f>'Gen Data by plant'!AC198-'KP Internal Load'!AB7</f>
        <v>810.33699999999999</v>
      </c>
      <c r="AC39" s="109">
        <f>'Gen Data by plant'!AD198-'KP Internal Load'!AC7</f>
        <v>837.93600000000004</v>
      </c>
      <c r="AD39" s="109"/>
    </row>
    <row r="40" spans="1:31" x14ac:dyDescent="0.2">
      <c r="C40" s="99" t="s">
        <v>136</v>
      </c>
      <c r="D40" s="75">
        <v>41979</v>
      </c>
      <c r="E40" s="98">
        <f>'Gen Data by plant'!F199-'KP Internal Load'!E8</f>
        <v>17935.262999999999</v>
      </c>
      <c r="F40" s="109">
        <f>'Gen Data by plant'!G199-'KP Internal Load'!F8</f>
        <v>838.12400000000002</v>
      </c>
      <c r="G40" s="109">
        <f>'Gen Data by plant'!H199-'KP Internal Load'!G8</f>
        <v>599.13300000000004</v>
      </c>
      <c r="H40" s="109">
        <f>'Gen Data by plant'!I199-'KP Internal Load'!H8</f>
        <v>185.346</v>
      </c>
      <c r="I40" s="109">
        <f>'Gen Data by plant'!J199-'KP Internal Load'!I8</f>
        <v>871.36800000000005</v>
      </c>
      <c r="J40" s="109">
        <f>'Gen Data by plant'!K199-'KP Internal Load'!J8</f>
        <v>851.60400000000004</v>
      </c>
      <c r="K40" s="109">
        <f>'Gen Data by plant'!L199-'KP Internal Load'!K8</f>
        <v>885.82899999999995</v>
      </c>
      <c r="L40" s="109">
        <f>'Gen Data by plant'!M199-'KP Internal Load'!L8</f>
        <v>821.80499999999995</v>
      </c>
      <c r="M40" s="109">
        <f>'Gen Data by plant'!N199-'KP Internal Load'!M8</f>
        <v>818.77200000000005</v>
      </c>
      <c r="N40" s="109">
        <f>'Gen Data by plant'!O199-'KP Internal Load'!N8</f>
        <v>842.75599999999997</v>
      </c>
      <c r="O40" s="109">
        <f>'Gen Data by plant'!P199-'KP Internal Load'!O8</f>
        <v>825.83900000000006</v>
      </c>
      <c r="P40" s="109">
        <f>'Gen Data by plant'!Q199-'KP Internal Load'!P8</f>
        <v>809.93700000000001</v>
      </c>
      <c r="Q40" s="109">
        <f>'Gen Data by plant'!R199-'KP Internal Load'!Q8</f>
        <v>799.24300000000005</v>
      </c>
      <c r="R40" s="109">
        <f>'Gen Data by plant'!S199-'KP Internal Load'!R8</f>
        <v>790.73699999999997</v>
      </c>
      <c r="S40" s="109">
        <f>'Gen Data by plant'!T199-'KP Internal Load'!S8</f>
        <v>775.12099999999998</v>
      </c>
      <c r="T40" s="109">
        <f>'Gen Data by plant'!U199-'KP Internal Load'!T8</f>
        <v>765.423</v>
      </c>
      <c r="U40" s="109">
        <f>'Gen Data by plant'!V199-'KP Internal Load'!U8</f>
        <v>746.88699999999994</v>
      </c>
      <c r="V40" s="109">
        <f>'Gen Data by plant'!W199-'KP Internal Load'!V8</f>
        <v>727.98199999999997</v>
      </c>
      <c r="W40" s="109">
        <f>'Gen Data by plant'!X199-'KP Internal Load'!W8</f>
        <v>705.971</v>
      </c>
      <c r="X40" s="109">
        <f>'Gen Data by plant'!Y199-'KP Internal Load'!X8</f>
        <v>700.48</v>
      </c>
      <c r="Y40" s="109">
        <f>'Gen Data by plant'!Z199-'KP Internal Load'!Y8</f>
        <v>693.20699999999999</v>
      </c>
      <c r="Z40" s="109">
        <f>'Gen Data by plant'!AA199-'KP Internal Load'!Z8</f>
        <v>703.62900000000002</v>
      </c>
      <c r="AA40" s="109">
        <f>'Gen Data by plant'!AB199-'KP Internal Load'!AA8</f>
        <v>705.57500000000005</v>
      </c>
      <c r="AB40" s="109">
        <f>'Gen Data by plant'!AC199-'KP Internal Load'!AB8</f>
        <v>720.08</v>
      </c>
      <c r="AC40" s="109">
        <f>'Gen Data by plant'!AD199-'KP Internal Load'!AC8</f>
        <v>750.41499999999996</v>
      </c>
      <c r="AD40" s="109"/>
    </row>
    <row r="41" spans="1:31" x14ac:dyDescent="0.2">
      <c r="C41" s="99" t="s">
        <v>136</v>
      </c>
      <c r="D41" s="75">
        <v>41980</v>
      </c>
      <c r="E41" s="98">
        <f>'Gen Data by plant'!F200-'KP Internal Load'!E9</f>
        <v>15430.983</v>
      </c>
      <c r="F41" s="109">
        <f>'Gen Data by plant'!G200-'KP Internal Load'!F9</f>
        <v>767.49099999999999</v>
      </c>
      <c r="G41" s="109">
        <f>'Gen Data by plant'!H200-'KP Internal Load'!G9</f>
        <v>783.02599999999995</v>
      </c>
      <c r="H41" s="109">
        <f>'Gen Data by plant'!I200-'KP Internal Load'!H9</f>
        <v>783.22699999999998</v>
      </c>
      <c r="I41" s="109">
        <f>'Gen Data by plant'!J200-'KP Internal Load'!I9</f>
        <v>732.16499999999996</v>
      </c>
      <c r="J41" s="109">
        <f>'Gen Data by plant'!K200-'KP Internal Load'!J9</f>
        <v>697.779</v>
      </c>
      <c r="K41" s="109">
        <f>'Gen Data by plant'!L200-'KP Internal Load'!K9</f>
        <v>767.11699999999996</v>
      </c>
      <c r="L41" s="109">
        <f>'Gen Data by plant'!M200-'KP Internal Load'!L9</f>
        <v>761.67</v>
      </c>
      <c r="M41" s="109">
        <f>'Gen Data by plant'!N200-'KP Internal Load'!M9</f>
        <v>704.23500000000001</v>
      </c>
      <c r="N41" s="109">
        <f>'Gen Data by plant'!O200-'KP Internal Load'!N9</f>
        <v>668.755</v>
      </c>
      <c r="O41" s="109">
        <f>'Gen Data by plant'!P200-'KP Internal Load'!O9</f>
        <v>655.29300000000001</v>
      </c>
      <c r="P41" s="109">
        <f>'Gen Data by plant'!Q200-'KP Internal Load'!P9</f>
        <v>684.35599999999999</v>
      </c>
      <c r="Q41" s="109">
        <f>'Gen Data by plant'!R200-'KP Internal Load'!Q9</f>
        <v>619.67899999999997</v>
      </c>
      <c r="R41" s="109">
        <f>'Gen Data by plant'!S200-'KP Internal Load'!R9</f>
        <v>641.38699999999994</v>
      </c>
      <c r="S41" s="109">
        <f>'Gen Data by plant'!T200-'KP Internal Load'!S9</f>
        <v>651.89400000000001</v>
      </c>
      <c r="T41" s="109">
        <f>'Gen Data by plant'!U200-'KP Internal Load'!T9</f>
        <v>665.99</v>
      </c>
      <c r="U41" s="109">
        <f>'Gen Data by plant'!V200-'KP Internal Load'!U9</f>
        <v>654.19600000000003</v>
      </c>
      <c r="V41" s="109">
        <f>'Gen Data by plant'!W200-'KP Internal Load'!V9</f>
        <v>629.048</v>
      </c>
      <c r="W41" s="109">
        <f>'Gen Data by plant'!X200-'KP Internal Load'!W9</f>
        <v>559.01700000000005</v>
      </c>
      <c r="X41" s="109">
        <f>'Gen Data by plant'!Y200-'KP Internal Load'!X9</f>
        <v>517.89400000000001</v>
      </c>
      <c r="Y41" s="109">
        <f>'Gen Data by plant'!Z200-'KP Internal Load'!Y9</f>
        <v>496.02300000000002</v>
      </c>
      <c r="Z41" s="109">
        <f>'Gen Data by plant'!AA200-'KP Internal Load'!Z9</f>
        <v>476.86900000000003</v>
      </c>
      <c r="AA41" s="109">
        <f>'Gen Data by plant'!AB200-'KP Internal Load'!AA9</f>
        <v>485.10699999999997</v>
      </c>
      <c r="AB41" s="109">
        <f>'Gen Data by plant'!AC200-'KP Internal Load'!AB9</f>
        <v>506.322</v>
      </c>
      <c r="AC41" s="109">
        <f>'Gen Data by plant'!AD200-'KP Internal Load'!AC9</f>
        <v>522.44299999999998</v>
      </c>
      <c r="AD41" s="109"/>
    </row>
    <row r="42" spans="1:31" x14ac:dyDescent="0.2">
      <c r="C42" s="99" t="s">
        <v>136</v>
      </c>
      <c r="D42" s="75">
        <v>41981</v>
      </c>
      <c r="E42" s="98">
        <f>'Gen Data by plant'!F201-'KP Internal Load'!E10</f>
        <v>17160.224999999999</v>
      </c>
      <c r="F42" s="109">
        <f>'Gen Data by plant'!G201-'KP Internal Load'!F10</f>
        <v>543.98</v>
      </c>
      <c r="G42" s="109">
        <f>'Gen Data by plant'!H201-'KP Internal Load'!G10</f>
        <v>543.71600000000001</v>
      </c>
      <c r="H42" s="109">
        <f>'Gen Data by plant'!I201-'KP Internal Load'!H10</f>
        <v>549.55200000000002</v>
      </c>
      <c r="I42" s="109">
        <f>'Gen Data by plant'!J201-'KP Internal Load'!I10</f>
        <v>545.42899999999997</v>
      </c>
      <c r="J42" s="109">
        <f>'Gen Data by plant'!K201-'KP Internal Load'!J10</f>
        <v>545.11099999999999</v>
      </c>
      <c r="K42" s="109">
        <f>'Gen Data by plant'!L201-'KP Internal Load'!K10</f>
        <v>520.90599999999995</v>
      </c>
      <c r="L42" s="109">
        <f>'Gen Data by plant'!M201-'KP Internal Load'!L10</f>
        <v>487.17499999999995</v>
      </c>
      <c r="M42" s="109">
        <f>'Gen Data by plant'!N201-'KP Internal Load'!M10</f>
        <v>443.072</v>
      </c>
      <c r="N42" s="109">
        <f>'Gen Data by plant'!O201-'KP Internal Load'!N10</f>
        <v>442.75900000000001</v>
      </c>
      <c r="O42" s="109">
        <f>'Gen Data by plant'!P201-'KP Internal Load'!O10</f>
        <v>488.42399999999998</v>
      </c>
      <c r="P42" s="109">
        <f>'Gen Data by plant'!Q201-'KP Internal Load'!P10</f>
        <v>527.03499999999997</v>
      </c>
      <c r="Q42" s="109">
        <f>'Gen Data by plant'!R201-'KP Internal Load'!Q10</f>
        <v>611.01199999999994</v>
      </c>
      <c r="R42" s="109">
        <f>'Gen Data by plant'!S201-'KP Internal Load'!R10</f>
        <v>720.09299999999996</v>
      </c>
      <c r="S42" s="109">
        <f>'Gen Data by plant'!T201-'KP Internal Load'!S10</f>
        <v>1095.046</v>
      </c>
      <c r="T42" s="109">
        <f>'Gen Data by plant'!U201-'KP Internal Load'!T10</f>
        <v>936.02300000000002</v>
      </c>
      <c r="U42" s="109">
        <f>'Gen Data by plant'!V201-'KP Internal Load'!U10</f>
        <v>869.91</v>
      </c>
      <c r="V42" s="109">
        <f>'Gen Data by plant'!W201-'KP Internal Load'!V10</f>
        <v>886.03899999999999</v>
      </c>
      <c r="W42" s="109">
        <f>'Gen Data by plant'!X201-'KP Internal Load'!W10</f>
        <v>818.56500000000005</v>
      </c>
      <c r="X42" s="109">
        <f>'Gen Data by plant'!Y201-'KP Internal Load'!X10</f>
        <v>846.48599999999999</v>
      </c>
      <c r="Y42" s="109">
        <f>'Gen Data by plant'!Z201-'KP Internal Load'!Y10</f>
        <v>859.85</v>
      </c>
      <c r="Z42" s="109">
        <f>'Gen Data by plant'!AA201-'KP Internal Load'!Z10</f>
        <v>869.47900000000004</v>
      </c>
      <c r="AA42" s="109">
        <f>'Gen Data by plant'!AB201-'KP Internal Load'!AA10</f>
        <v>892.82</v>
      </c>
      <c r="AB42" s="109">
        <f>'Gen Data by plant'!AC201-'KP Internal Load'!AB10</f>
        <v>935.04700000000003</v>
      </c>
      <c r="AC42" s="109">
        <f>'Gen Data by plant'!AD201-'KP Internal Load'!AC10</f>
        <v>1182.6959999999999</v>
      </c>
      <c r="AD42" s="109"/>
    </row>
    <row r="43" spans="1:31" x14ac:dyDescent="0.2">
      <c r="C43" s="99" t="s">
        <v>136</v>
      </c>
      <c r="D43" s="75">
        <v>41982</v>
      </c>
      <c r="E43" s="98">
        <f>'Gen Data by plant'!F202-'KP Internal Load'!E11</f>
        <v>39361.978999999999</v>
      </c>
      <c r="F43" s="109">
        <f>'Gen Data by plant'!G202-'KP Internal Load'!F11</f>
        <v>1339.05</v>
      </c>
      <c r="G43" s="109">
        <f>'Gen Data by plant'!H202-'KP Internal Load'!G11</f>
        <v>1376.9009999999998</v>
      </c>
      <c r="H43" s="109">
        <f>'Gen Data by plant'!I202-'KP Internal Load'!H11</f>
        <v>1450.1379999999999</v>
      </c>
      <c r="I43" s="109">
        <f>'Gen Data by plant'!J202-'KP Internal Load'!I11</f>
        <v>1499.1790000000001</v>
      </c>
      <c r="J43" s="109">
        <f>'Gen Data by plant'!K202-'KP Internal Load'!J11</f>
        <v>1526.25</v>
      </c>
      <c r="K43" s="109">
        <f>'Gen Data by plant'!L202-'KP Internal Load'!K11</f>
        <v>1689.364</v>
      </c>
      <c r="L43" s="109">
        <f>'Gen Data by plant'!M202-'KP Internal Load'!L11</f>
        <v>1698.979</v>
      </c>
      <c r="M43" s="109">
        <f>'Gen Data by plant'!N202-'KP Internal Load'!M11</f>
        <v>1581.0839999999998</v>
      </c>
      <c r="N43" s="109">
        <f>'Gen Data by plant'!O202-'KP Internal Load'!N11</f>
        <v>1571.3530000000001</v>
      </c>
      <c r="O43" s="109">
        <f>'Gen Data by plant'!P202-'KP Internal Load'!O11</f>
        <v>1565.846</v>
      </c>
      <c r="P43" s="109">
        <f>'Gen Data by plant'!Q202-'KP Internal Load'!P11</f>
        <v>1580.635</v>
      </c>
      <c r="Q43" s="109">
        <f>'Gen Data by plant'!R202-'KP Internal Load'!Q11</f>
        <v>1631.367</v>
      </c>
      <c r="R43" s="109">
        <f>'Gen Data by plant'!S202-'KP Internal Load'!R11</f>
        <v>1687.6990000000001</v>
      </c>
      <c r="S43" s="109">
        <f>'Gen Data by plant'!T202-'KP Internal Load'!S11</f>
        <v>1689.865</v>
      </c>
      <c r="T43" s="109">
        <f>'Gen Data by plant'!U202-'KP Internal Load'!T11</f>
        <v>1722.0430000000001</v>
      </c>
      <c r="U43" s="109">
        <f>'Gen Data by plant'!V202-'KP Internal Load'!U11</f>
        <v>1755.508</v>
      </c>
      <c r="V43" s="109">
        <f>'Gen Data by plant'!W202-'KP Internal Load'!V11</f>
        <v>1745.9549999999999</v>
      </c>
      <c r="W43" s="109">
        <f>'Gen Data by plant'!X202-'KP Internal Load'!W11</f>
        <v>1709.127</v>
      </c>
      <c r="X43" s="109">
        <f>'Gen Data by plant'!Y202-'KP Internal Load'!X11</f>
        <v>1709.0650000000001</v>
      </c>
      <c r="Y43" s="109">
        <f>'Gen Data by plant'!Z202-'KP Internal Load'!Y11</f>
        <v>1733.203</v>
      </c>
      <c r="Z43" s="109">
        <f>'Gen Data by plant'!AA202-'KP Internal Load'!Z11</f>
        <v>1734.1599999999999</v>
      </c>
      <c r="AA43" s="109">
        <f>'Gen Data by plant'!AB202-'KP Internal Load'!AA11</f>
        <v>1752.99</v>
      </c>
      <c r="AB43" s="109">
        <f>'Gen Data by plant'!AC202-'KP Internal Load'!AB11</f>
        <v>1783.567</v>
      </c>
      <c r="AC43" s="109">
        <f>'Gen Data by plant'!AD202-'KP Internal Load'!AC11</f>
        <v>1828.6509999999998</v>
      </c>
      <c r="AD43" s="109"/>
    </row>
    <row r="44" spans="1:31" x14ac:dyDescent="0.2">
      <c r="C44" s="99" t="s">
        <v>136</v>
      </c>
      <c r="D44" s="75">
        <v>41983</v>
      </c>
      <c r="E44" s="98">
        <f>'Gen Data by plant'!F203-'KP Internal Load'!E12</f>
        <v>40243.764999999999</v>
      </c>
      <c r="F44" s="109">
        <f>'Gen Data by plant'!G203-'KP Internal Load'!F12</f>
        <v>1036.2660000000001</v>
      </c>
      <c r="G44" s="109">
        <f>'Gen Data by plant'!H203-'KP Internal Load'!G12</f>
        <v>1082.654</v>
      </c>
      <c r="H44" s="109">
        <f>'Gen Data by plant'!I203-'KP Internal Load'!H12</f>
        <v>1872.7530000000002</v>
      </c>
      <c r="I44" s="109">
        <f>'Gen Data by plant'!J203-'KP Internal Load'!I12</f>
        <v>1875.577</v>
      </c>
      <c r="J44" s="109">
        <f>'Gen Data by plant'!K203-'KP Internal Load'!J12</f>
        <v>1860.433</v>
      </c>
      <c r="K44" s="109">
        <f>'Gen Data by plant'!L203-'KP Internal Load'!K12</f>
        <v>1826.0140000000001</v>
      </c>
      <c r="L44" s="109">
        <f>'Gen Data by plant'!M203-'KP Internal Load'!L12</f>
        <v>1746.2640000000001</v>
      </c>
      <c r="M44" s="109">
        <f>'Gen Data by plant'!N203-'KP Internal Load'!M12</f>
        <v>1746.5830000000001</v>
      </c>
      <c r="N44" s="109">
        <f>'Gen Data by plant'!O203-'KP Internal Load'!N12</f>
        <v>1702.1100000000001</v>
      </c>
      <c r="O44" s="109">
        <f>'Gen Data by plant'!P203-'KP Internal Load'!O12</f>
        <v>1699.5140000000001</v>
      </c>
      <c r="P44" s="109">
        <f>'Gen Data by plant'!Q203-'KP Internal Load'!P12</f>
        <v>1699.4679999999998</v>
      </c>
      <c r="Q44" s="109">
        <f>'Gen Data by plant'!R203-'KP Internal Load'!Q12</f>
        <v>1690.9880000000001</v>
      </c>
      <c r="R44" s="109">
        <f>'Gen Data by plant'!S203-'KP Internal Load'!R12</f>
        <v>1687.7629999999999</v>
      </c>
      <c r="S44" s="109">
        <f>'Gen Data by plant'!T203-'KP Internal Load'!S12</f>
        <v>1681.039</v>
      </c>
      <c r="T44" s="109">
        <f>'Gen Data by plant'!U203-'KP Internal Load'!T12</f>
        <v>1692.1480000000001</v>
      </c>
      <c r="U44" s="109">
        <f>'Gen Data by plant'!V203-'KP Internal Load'!U12</f>
        <v>1694.508</v>
      </c>
      <c r="V44" s="109">
        <f>'Gen Data by plant'!W203-'KP Internal Load'!V12</f>
        <v>1697.327</v>
      </c>
      <c r="W44" s="109">
        <f>'Gen Data by plant'!X203-'KP Internal Load'!W12</f>
        <v>1658.8710000000001</v>
      </c>
      <c r="X44" s="109">
        <f>'Gen Data by plant'!Y203-'KP Internal Load'!X12</f>
        <v>1659.0119999999999</v>
      </c>
      <c r="Y44" s="109">
        <f>'Gen Data by plant'!Z203-'KP Internal Load'!Y12</f>
        <v>1673.8330000000001</v>
      </c>
      <c r="Z44" s="109">
        <f>'Gen Data by plant'!AA203-'KP Internal Load'!Z12</f>
        <v>1690.154</v>
      </c>
      <c r="AA44" s="109">
        <f>'Gen Data by plant'!AB203-'KP Internal Load'!AA12</f>
        <v>1716.212</v>
      </c>
      <c r="AB44" s="109">
        <f>'Gen Data by plant'!AC203-'KP Internal Load'!AB12</f>
        <v>1758.184</v>
      </c>
      <c r="AC44" s="109">
        <f>'Gen Data by plant'!AD203-'KP Internal Load'!AC12</f>
        <v>1796.0900000000001</v>
      </c>
      <c r="AD44" s="109"/>
    </row>
    <row r="45" spans="1:31" x14ac:dyDescent="0.2">
      <c r="C45" s="99" t="s">
        <v>136</v>
      </c>
      <c r="D45" s="75">
        <v>41984</v>
      </c>
      <c r="E45" s="98">
        <f>'Gen Data by plant'!F204-'KP Internal Load'!E13</f>
        <v>41431.002</v>
      </c>
      <c r="F45" s="109">
        <f>'Gen Data by plant'!G204-'KP Internal Load'!F13</f>
        <v>1670.9749999999999</v>
      </c>
      <c r="G45" s="109">
        <f>'Gen Data by plant'!H204-'KP Internal Load'!G13</f>
        <v>1696.0909999999999</v>
      </c>
      <c r="H45" s="109">
        <f>'Gen Data by plant'!I204-'KP Internal Load'!H13</f>
        <v>1699.527</v>
      </c>
      <c r="I45" s="109">
        <f>'Gen Data by plant'!J204-'KP Internal Load'!I13</f>
        <v>1695.962</v>
      </c>
      <c r="J45" s="109">
        <f>'Gen Data by plant'!K204-'KP Internal Load'!J13</f>
        <v>1682.384</v>
      </c>
      <c r="K45" s="109">
        <f>'Gen Data by plant'!L204-'KP Internal Load'!K13</f>
        <v>1806.095</v>
      </c>
      <c r="L45" s="109">
        <f>'Gen Data by plant'!M204-'KP Internal Load'!L13</f>
        <v>1725.117</v>
      </c>
      <c r="M45" s="109">
        <f>'Gen Data by plant'!N204-'KP Internal Load'!M13</f>
        <v>1684.329</v>
      </c>
      <c r="N45" s="109">
        <f>'Gen Data by plant'!O204-'KP Internal Load'!N13</f>
        <v>1681.7470000000001</v>
      </c>
      <c r="O45" s="109">
        <f>'Gen Data by plant'!P204-'KP Internal Load'!O13</f>
        <v>1687.819</v>
      </c>
      <c r="P45" s="109">
        <f>'Gen Data by plant'!Q204-'KP Internal Load'!P13</f>
        <v>1703.452</v>
      </c>
      <c r="Q45" s="109">
        <f>'Gen Data by plant'!R204-'KP Internal Load'!Q13</f>
        <v>1742.894</v>
      </c>
      <c r="R45" s="109">
        <f>'Gen Data by plant'!S204-'KP Internal Load'!R13</f>
        <v>1781.3220000000001</v>
      </c>
      <c r="S45" s="109">
        <f>'Gen Data by plant'!T204-'KP Internal Load'!S13</f>
        <v>1808.182</v>
      </c>
      <c r="T45" s="109">
        <f>'Gen Data by plant'!U204-'KP Internal Load'!T13</f>
        <v>1833.7249999999999</v>
      </c>
      <c r="U45" s="109">
        <f>'Gen Data by plant'!V204-'KP Internal Load'!U13</f>
        <v>1830.74</v>
      </c>
      <c r="V45" s="109">
        <f>'Gen Data by plant'!W204-'KP Internal Load'!V13</f>
        <v>1805.653</v>
      </c>
      <c r="W45" s="109">
        <f>'Gen Data by plant'!X204-'KP Internal Load'!W13</f>
        <v>1749.184</v>
      </c>
      <c r="X45" s="109">
        <f>'Gen Data by plant'!Y204-'KP Internal Load'!X13</f>
        <v>1702.827</v>
      </c>
      <c r="Y45" s="109">
        <f>'Gen Data by plant'!Z204-'KP Internal Load'!Y13</f>
        <v>1686.893</v>
      </c>
      <c r="Z45" s="109">
        <f>'Gen Data by plant'!AA204-'KP Internal Load'!Z13</f>
        <v>1676.8109999999999</v>
      </c>
      <c r="AA45" s="109">
        <f>'Gen Data by plant'!AB204-'KP Internal Load'!AA13</f>
        <v>1668.126</v>
      </c>
      <c r="AB45" s="109">
        <f>'Gen Data by plant'!AC204-'KP Internal Load'!AB13</f>
        <v>1696.27</v>
      </c>
      <c r="AC45" s="109">
        <f>'Gen Data by plant'!AD204-'KP Internal Load'!AC13</f>
        <v>1714.877</v>
      </c>
      <c r="AD45" s="109"/>
    </row>
    <row r="46" spans="1:31" x14ac:dyDescent="0.2">
      <c r="C46" s="99" t="s">
        <v>136</v>
      </c>
      <c r="D46" s="75">
        <v>41985</v>
      </c>
      <c r="E46" s="98">
        <f>'Gen Data by plant'!F205-'KP Internal Load'!E14</f>
        <v>40644.315000000002</v>
      </c>
      <c r="F46" s="109">
        <f>'Gen Data by plant'!G205-'KP Internal Load'!F14</f>
        <v>1560.8789999999999</v>
      </c>
      <c r="G46" s="109">
        <f>'Gen Data by plant'!H205-'KP Internal Load'!G14</f>
        <v>1575.8049999999998</v>
      </c>
      <c r="H46" s="109">
        <f>'Gen Data by plant'!I205-'KP Internal Load'!H14</f>
        <v>1570.4829999999999</v>
      </c>
      <c r="I46" s="109">
        <f>'Gen Data by plant'!J205-'KP Internal Load'!I14</f>
        <v>1557.8910000000001</v>
      </c>
      <c r="J46" s="109">
        <f>'Gen Data by plant'!K205-'KP Internal Load'!J14</f>
        <v>1545.838</v>
      </c>
      <c r="K46" s="109">
        <f>'Gen Data by plant'!L205-'KP Internal Load'!K14</f>
        <v>1681.828</v>
      </c>
      <c r="L46" s="109">
        <f>'Gen Data by plant'!M205-'KP Internal Load'!L14</f>
        <v>1572.1769999999999</v>
      </c>
      <c r="M46" s="109">
        <f>'Gen Data by plant'!N205-'KP Internal Load'!M14</f>
        <v>1526.2829999999999</v>
      </c>
      <c r="N46" s="109">
        <f>'Gen Data by plant'!O205-'KP Internal Load'!N14</f>
        <v>1560.008</v>
      </c>
      <c r="O46" s="109">
        <f>'Gen Data by plant'!P205-'KP Internal Load'!O14</f>
        <v>1603.8679999999999</v>
      </c>
      <c r="P46" s="109">
        <f>'Gen Data by plant'!Q205-'KP Internal Load'!P14</f>
        <v>1677.576</v>
      </c>
      <c r="Q46" s="109">
        <f>'Gen Data by plant'!R205-'KP Internal Load'!Q14</f>
        <v>1755.7939999999999</v>
      </c>
      <c r="R46" s="109">
        <f>'Gen Data by plant'!S205-'KP Internal Load'!R14</f>
        <v>1813.3989999999999</v>
      </c>
      <c r="S46" s="109">
        <f>'Gen Data by plant'!T205-'KP Internal Load'!S14</f>
        <v>1849.857</v>
      </c>
      <c r="T46" s="109">
        <f>'Gen Data by plant'!U205-'KP Internal Load'!T14</f>
        <v>1878.7939999999999</v>
      </c>
      <c r="U46" s="109">
        <f>'Gen Data by plant'!V205-'KP Internal Load'!U14</f>
        <v>1881.943</v>
      </c>
      <c r="V46" s="109">
        <f>'Gen Data by plant'!W205-'KP Internal Load'!V14</f>
        <v>1853.617</v>
      </c>
      <c r="W46" s="109">
        <f>'Gen Data by plant'!X205-'KP Internal Load'!W14</f>
        <v>1762.3579999999999</v>
      </c>
      <c r="X46" s="109">
        <f>'Gen Data by plant'!Y205-'KP Internal Load'!X14</f>
        <v>1720.329</v>
      </c>
      <c r="Y46" s="109">
        <f>'Gen Data by plant'!Z205-'KP Internal Load'!Y14</f>
        <v>1722.3890000000001</v>
      </c>
      <c r="Z46" s="109">
        <f>'Gen Data by plant'!AA205-'KP Internal Load'!Z14</f>
        <v>1728.076</v>
      </c>
      <c r="AA46" s="109">
        <f>'Gen Data by plant'!AB205-'KP Internal Load'!AA14</f>
        <v>1730.4780000000001</v>
      </c>
      <c r="AB46" s="109">
        <f>'Gen Data by plant'!AC205-'KP Internal Load'!AB14</f>
        <v>1747.729</v>
      </c>
      <c r="AC46" s="109">
        <f>'Gen Data by plant'!AD205-'KP Internal Load'!AC14</f>
        <v>1766.9160000000002</v>
      </c>
      <c r="AD46" s="109"/>
    </row>
    <row r="47" spans="1:31" x14ac:dyDescent="0.2">
      <c r="C47" s="99" t="s">
        <v>136</v>
      </c>
      <c r="D47" s="75">
        <v>41986</v>
      </c>
      <c r="E47" s="98">
        <f>'Gen Data by plant'!F206-'KP Internal Load'!E15</f>
        <v>40863.714</v>
      </c>
      <c r="F47" s="109">
        <f>'Gen Data by plant'!G206-'KP Internal Load'!F15</f>
        <v>1600.567</v>
      </c>
      <c r="G47" s="109">
        <f>'Gen Data by plant'!H206-'KP Internal Load'!G15</f>
        <v>793.79499999999996</v>
      </c>
      <c r="H47" s="109">
        <f>'Gen Data by plant'!I206-'KP Internal Load'!H15</f>
        <v>838.25400000000002</v>
      </c>
      <c r="I47" s="109">
        <f>'Gen Data by plant'!J206-'KP Internal Load'!I15</f>
        <v>1618.7440000000001</v>
      </c>
      <c r="J47" s="109">
        <f>'Gen Data by plant'!K206-'KP Internal Load'!J15</f>
        <v>1620.6320000000001</v>
      </c>
      <c r="K47" s="109">
        <f>'Gen Data by plant'!L206-'KP Internal Load'!K15</f>
        <v>1784.549</v>
      </c>
      <c r="L47" s="109">
        <f>'Gen Data by plant'!M206-'KP Internal Load'!L15</f>
        <v>1798.932</v>
      </c>
      <c r="M47" s="109">
        <f>'Gen Data by plant'!N206-'KP Internal Load'!M15</f>
        <v>1787.9259999999999</v>
      </c>
      <c r="N47" s="109">
        <f>'Gen Data by plant'!O206-'KP Internal Load'!N15</f>
        <v>1779.4290000000001</v>
      </c>
      <c r="O47" s="109">
        <f>'Gen Data by plant'!P206-'KP Internal Load'!O15</f>
        <v>1777.038</v>
      </c>
      <c r="P47" s="109">
        <f>'Gen Data by plant'!Q206-'KP Internal Load'!P15</f>
        <v>1770.3029999999999</v>
      </c>
      <c r="Q47" s="109">
        <f>'Gen Data by plant'!R206-'KP Internal Load'!Q15</f>
        <v>1784.838</v>
      </c>
      <c r="R47" s="109">
        <f>'Gen Data by plant'!S206-'KP Internal Load'!R15</f>
        <v>1797.22</v>
      </c>
      <c r="S47" s="109">
        <f>'Gen Data by plant'!T206-'KP Internal Load'!S15</f>
        <v>1818.8220000000001</v>
      </c>
      <c r="T47" s="109">
        <f>'Gen Data by plant'!U206-'KP Internal Load'!T15</f>
        <v>1828.6010000000001</v>
      </c>
      <c r="U47" s="109">
        <f>'Gen Data by plant'!V206-'KP Internal Load'!U15</f>
        <v>1835.7860000000001</v>
      </c>
      <c r="V47" s="109">
        <f>'Gen Data by plant'!W206-'KP Internal Load'!V15</f>
        <v>1842.413</v>
      </c>
      <c r="W47" s="109">
        <f>'Gen Data by plant'!X206-'KP Internal Load'!W15</f>
        <v>1799.771</v>
      </c>
      <c r="X47" s="109">
        <f>'Gen Data by plant'!Y206-'KP Internal Load'!X15</f>
        <v>1801.9490000000001</v>
      </c>
      <c r="Y47" s="109">
        <f>'Gen Data by plant'!Z206-'KP Internal Load'!Y15</f>
        <v>1805.1669999999999</v>
      </c>
      <c r="Z47" s="109">
        <f>'Gen Data by plant'!AA206-'KP Internal Load'!Z15</f>
        <v>1814.22</v>
      </c>
      <c r="AA47" s="109">
        <f>'Gen Data by plant'!AB206-'KP Internal Load'!AA15</f>
        <v>1826.8589999999999</v>
      </c>
      <c r="AB47" s="109">
        <f>'Gen Data by plant'!AC206-'KP Internal Load'!AB15</f>
        <v>1851.5929999999998</v>
      </c>
      <c r="AC47" s="109">
        <f>'Gen Data by plant'!AD206-'KP Internal Load'!AC15</f>
        <v>1886.306</v>
      </c>
      <c r="AD47" s="109"/>
    </row>
    <row r="48" spans="1:31" x14ac:dyDescent="0.2">
      <c r="C48" s="99" t="s">
        <v>136</v>
      </c>
      <c r="D48" s="75">
        <v>41987</v>
      </c>
      <c r="E48" s="98">
        <f>'Gen Data by plant'!F207-'KP Internal Load'!E16</f>
        <v>43422.447</v>
      </c>
      <c r="F48" s="109">
        <f>'Gen Data by plant'!G207-'KP Internal Load'!F16</f>
        <v>1720.0619999999999</v>
      </c>
      <c r="G48" s="109">
        <f>'Gen Data by plant'!H207-'KP Internal Load'!G16</f>
        <v>1594.038</v>
      </c>
      <c r="H48" s="109">
        <f>'Gen Data by plant'!I207-'KP Internal Load'!H16</f>
        <v>1688.941</v>
      </c>
      <c r="I48" s="109">
        <f>'Gen Data by plant'!J207-'KP Internal Load'!I16</f>
        <v>1691.5929999999998</v>
      </c>
      <c r="J48" s="109">
        <f>'Gen Data by plant'!K207-'KP Internal Load'!J16</f>
        <v>1685.973</v>
      </c>
      <c r="K48" s="109">
        <f>'Gen Data by plant'!L207-'KP Internal Load'!K16</f>
        <v>1871.489</v>
      </c>
      <c r="L48" s="109">
        <f>'Gen Data by plant'!M207-'KP Internal Load'!L16</f>
        <v>1859.933</v>
      </c>
      <c r="M48" s="109">
        <f>'Gen Data by plant'!N207-'KP Internal Load'!M16</f>
        <v>1831.5129999999999</v>
      </c>
      <c r="N48" s="109">
        <f>'Gen Data by plant'!O207-'KP Internal Load'!N16</f>
        <v>1822.229</v>
      </c>
      <c r="O48" s="109">
        <f>'Gen Data by plant'!P207-'KP Internal Load'!O16</f>
        <v>1808.9850000000001</v>
      </c>
      <c r="P48" s="109">
        <f>'Gen Data by plant'!Q207-'KP Internal Load'!P16</f>
        <v>1827.527</v>
      </c>
      <c r="Q48" s="109">
        <f>'Gen Data by plant'!R207-'KP Internal Load'!Q16</f>
        <v>1845.057</v>
      </c>
      <c r="R48" s="109">
        <f>'Gen Data by plant'!S207-'KP Internal Load'!R16</f>
        <v>1838.2080000000001</v>
      </c>
      <c r="S48" s="109">
        <f>'Gen Data by plant'!T207-'KP Internal Load'!S16</f>
        <v>1850.5230000000001</v>
      </c>
      <c r="T48" s="109">
        <f>'Gen Data by plant'!U207-'KP Internal Load'!T16</f>
        <v>1870.538</v>
      </c>
      <c r="U48" s="109">
        <f>'Gen Data by plant'!V207-'KP Internal Load'!U16</f>
        <v>1873.26</v>
      </c>
      <c r="V48" s="109">
        <f>'Gen Data by plant'!W207-'KP Internal Load'!V16</f>
        <v>1864.0070000000001</v>
      </c>
      <c r="W48" s="109">
        <f>'Gen Data by plant'!X207-'KP Internal Load'!W16</f>
        <v>1822.3910000000001</v>
      </c>
      <c r="X48" s="109">
        <f>'Gen Data by plant'!Y207-'KP Internal Load'!X16</f>
        <v>1812.367</v>
      </c>
      <c r="Y48" s="109">
        <f>'Gen Data by plant'!Z207-'KP Internal Load'!Y16</f>
        <v>1816.9079999999999</v>
      </c>
      <c r="Z48" s="109">
        <f>'Gen Data by plant'!AA207-'KP Internal Load'!Z16</f>
        <v>1816.2380000000001</v>
      </c>
      <c r="AA48" s="109">
        <f>'Gen Data by plant'!AB207-'KP Internal Load'!AA16</f>
        <v>1824.6950000000002</v>
      </c>
      <c r="AB48" s="109">
        <f>'Gen Data by plant'!AC207-'KP Internal Load'!AB16</f>
        <v>1852.0729999999999</v>
      </c>
      <c r="AC48" s="109">
        <f>'Gen Data by plant'!AD207-'KP Internal Load'!AC16</f>
        <v>1933.8989999999999</v>
      </c>
      <c r="AD48" s="109"/>
    </row>
    <row r="49" spans="3:30" x14ac:dyDescent="0.2">
      <c r="C49" s="99" t="s">
        <v>136</v>
      </c>
      <c r="D49" s="75">
        <v>41988</v>
      </c>
      <c r="E49" s="98">
        <f>'Gen Data by plant'!F208-'KP Internal Load'!E17</f>
        <v>74758.596000000005</v>
      </c>
      <c r="F49" s="109">
        <f>'Gen Data by plant'!G208-'KP Internal Load'!F17</f>
        <v>3024.5340000000001</v>
      </c>
      <c r="G49" s="109">
        <f>'Gen Data by plant'!H208-'KP Internal Load'!G17</f>
        <v>2997.0889999999999</v>
      </c>
      <c r="H49" s="109">
        <f>'Gen Data by plant'!I208-'KP Internal Load'!H17</f>
        <v>3040.739</v>
      </c>
      <c r="I49" s="109">
        <f>'Gen Data by plant'!J208-'KP Internal Load'!I17</f>
        <v>3059.2510000000002</v>
      </c>
      <c r="J49" s="109">
        <f>'Gen Data by plant'!K208-'KP Internal Load'!J17</f>
        <v>3197.41</v>
      </c>
      <c r="K49" s="109">
        <f>'Gen Data by plant'!L208-'KP Internal Load'!K17</f>
        <v>3178.35</v>
      </c>
      <c r="L49" s="109">
        <f>'Gen Data by plant'!M208-'KP Internal Load'!L17</f>
        <v>3110.1410000000001</v>
      </c>
      <c r="M49" s="109">
        <f>'Gen Data by plant'!N208-'KP Internal Load'!M17</f>
        <v>3116.9960000000001</v>
      </c>
      <c r="N49" s="109">
        <f>'Gen Data by plant'!O208-'KP Internal Load'!N17</f>
        <v>3105.54</v>
      </c>
      <c r="O49" s="109">
        <f>'Gen Data by plant'!P208-'KP Internal Load'!O17</f>
        <v>2969.973</v>
      </c>
      <c r="P49" s="109">
        <f>'Gen Data by plant'!Q208-'KP Internal Load'!P17</f>
        <v>2845.7619999999997</v>
      </c>
      <c r="Q49" s="109">
        <f>'Gen Data by plant'!R208-'KP Internal Load'!Q17</f>
        <v>2972.9160000000002</v>
      </c>
      <c r="R49" s="109">
        <f>'Gen Data by plant'!S208-'KP Internal Load'!R17</f>
        <v>3202.902</v>
      </c>
      <c r="S49" s="109">
        <f>'Gen Data by plant'!T208-'KP Internal Load'!S17</f>
        <v>3229.4740000000002</v>
      </c>
      <c r="T49" s="109">
        <f>'Gen Data by plant'!U208-'KP Internal Load'!T17</f>
        <v>3217.4549999999999</v>
      </c>
      <c r="U49" s="109">
        <f>'Gen Data by plant'!V208-'KP Internal Load'!U17</f>
        <v>3197.1549999999997</v>
      </c>
      <c r="V49" s="109">
        <f>'Gen Data by plant'!W208-'KP Internal Load'!V17</f>
        <v>3225.4479999999999</v>
      </c>
      <c r="W49" s="109">
        <f>'Gen Data by plant'!X208-'KP Internal Load'!W17</f>
        <v>3171.9180000000001</v>
      </c>
      <c r="X49" s="109">
        <f>'Gen Data by plant'!Y208-'KP Internal Load'!X17</f>
        <v>3134.3890000000001</v>
      </c>
      <c r="Y49" s="109">
        <f>'Gen Data by plant'!Z208-'KP Internal Load'!Y17</f>
        <v>3126.1329999999998</v>
      </c>
      <c r="Z49" s="109">
        <f>'Gen Data by plant'!AA208-'KP Internal Load'!Z17</f>
        <v>3122.078</v>
      </c>
      <c r="AA49" s="109">
        <f>'Gen Data by plant'!AB208-'KP Internal Load'!AA17</f>
        <v>3133.0190000000002</v>
      </c>
      <c r="AB49" s="109">
        <f>'Gen Data by plant'!AC208-'KP Internal Load'!AB17</f>
        <v>3167.4929999999999</v>
      </c>
      <c r="AC49" s="109">
        <f>'Gen Data by plant'!AD208-'KP Internal Load'!AC17</f>
        <v>3212.431</v>
      </c>
      <c r="AD49" s="109"/>
    </row>
    <row r="50" spans="3:30" x14ac:dyDescent="0.2">
      <c r="C50" s="99" t="s">
        <v>136</v>
      </c>
      <c r="D50" s="75">
        <v>41989</v>
      </c>
      <c r="E50" s="98">
        <f>'Gen Data by plant'!F209-'KP Internal Load'!E18</f>
        <v>73749.686000000002</v>
      </c>
      <c r="F50" s="109">
        <f>'Gen Data by plant'!G209-'KP Internal Load'!F18</f>
        <v>3074.442</v>
      </c>
      <c r="G50" s="109">
        <f>'Gen Data by plant'!H209-'KP Internal Load'!G18</f>
        <v>3103.232</v>
      </c>
      <c r="H50" s="109">
        <f>'Gen Data by plant'!I209-'KP Internal Load'!H18</f>
        <v>3033.2889999999998</v>
      </c>
      <c r="I50" s="109">
        <f>'Gen Data by plant'!J209-'KP Internal Load'!I18</f>
        <v>3021.2089999999998</v>
      </c>
      <c r="J50" s="109">
        <f>'Gen Data by plant'!K209-'KP Internal Load'!J18</f>
        <v>3130.5439999999999</v>
      </c>
      <c r="K50" s="109">
        <f>'Gen Data by plant'!L209-'KP Internal Load'!K18</f>
        <v>3264.3330000000001</v>
      </c>
      <c r="L50" s="109">
        <f>'Gen Data by plant'!M209-'KP Internal Load'!L18</f>
        <v>3193.9780000000001</v>
      </c>
      <c r="M50" s="109">
        <f>'Gen Data by plant'!N209-'KP Internal Load'!M18</f>
        <v>3150.348</v>
      </c>
      <c r="N50" s="109">
        <f>'Gen Data by plant'!O209-'KP Internal Load'!N18</f>
        <v>3022.395</v>
      </c>
      <c r="O50" s="109">
        <f>'Gen Data by plant'!P209-'KP Internal Load'!O18</f>
        <v>3018.616</v>
      </c>
      <c r="P50" s="109">
        <f>'Gen Data by plant'!Q209-'KP Internal Load'!P18</f>
        <v>3030.663</v>
      </c>
      <c r="Q50" s="109">
        <f>'Gen Data by plant'!R209-'KP Internal Load'!Q18</f>
        <v>3043.2380000000003</v>
      </c>
      <c r="R50" s="109">
        <f>'Gen Data by plant'!S209-'KP Internal Load'!R18</f>
        <v>3010.1410000000001</v>
      </c>
      <c r="S50" s="109">
        <f>'Gen Data by plant'!T209-'KP Internal Load'!S18</f>
        <v>2970.6680000000001</v>
      </c>
      <c r="T50" s="109">
        <f>'Gen Data by plant'!U209-'KP Internal Load'!T18</f>
        <v>2966.098</v>
      </c>
      <c r="U50" s="109">
        <f>'Gen Data by plant'!V209-'KP Internal Load'!U18</f>
        <v>3046.26</v>
      </c>
      <c r="V50" s="109">
        <f>'Gen Data by plant'!W209-'KP Internal Load'!V18</f>
        <v>3028.373</v>
      </c>
      <c r="W50" s="109">
        <f>'Gen Data by plant'!X209-'KP Internal Load'!W18</f>
        <v>3000.2380000000003</v>
      </c>
      <c r="X50" s="109">
        <f>'Gen Data by plant'!Y209-'KP Internal Load'!X18</f>
        <v>2993.1010000000001</v>
      </c>
      <c r="Y50" s="109">
        <f>'Gen Data by plant'!Z209-'KP Internal Load'!Y18</f>
        <v>2994.0810000000001</v>
      </c>
      <c r="Z50" s="109">
        <f>'Gen Data by plant'!AA209-'KP Internal Load'!Z18</f>
        <v>3096.1459999999997</v>
      </c>
      <c r="AA50" s="109">
        <f>'Gen Data by plant'!AB209-'KP Internal Load'!AA18</f>
        <v>3150.2309999999998</v>
      </c>
      <c r="AB50" s="109">
        <f>'Gen Data by plant'!AC209-'KP Internal Load'!AB18</f>
        <v>3183.0349999999999</v>
      </c>
      <c r="AC50" s="109">
        <f>'Gen Data by plant'!AD209-'KP Internal Load'!AC18</f>
        <v>3225.027</v>
      </c>
      <c r="AD50" s="109"/>
    </row>
    <row r="51" spans="3:30" x14ac:dyDescent="0.2">
      <c r="C51" s="99" t="s">
        <v>136</v>
      </c>
      <c r="D51" s="75">
        <v>41990</v>
      </c>
      <c r="E51" s="98">
        <f>'Gen Data by plant'!F210-'KP Internal Load'!E19</f>
        <v>73685.198999999993</v>
      </c>
      <c r="F51" s="109">
        <f>'Gen Data by plant'!G210-'KP Internal Load'!F19</f>
        <v>3067.9490000000001</v>
      </c>
      <c r="G51" s="109">
        <f>'Gen Data by plant'!H210-'KP Internal Load'!G19</f>
        <v>2961.558</v>
      </c>
      <c r="H51" s="109">
        <f>'Gen Data by plant'!I210-'KP Internal Load'!H19</f>
        <v>3012.3739999999998</v>
      </c>
      <c r="I51" s="109">
        <f>'Gen Data by plant'!J210-'KP Internal Load'!I19</f>
        <v>2971.9160000000002</v>
      </c>
      <c r="J51" s="109">
        <f>'Gen Data by plant'!K210-'KP Internal Load'!J19</f>
        <v>3114.8420000000001</v>
      </c>
      <c r="K51" s="109">
        <f>'Gen Data by plant'!L210-'KP Internal Load'!K19</f>
        <v>3199.4180000000001</v>
      </c>
      <c r="L51" s="109">
        <f>'Gen Data by plant'!M210-'KP Internal Load'!L19</f>
        <v>3155.0509999999999</v>
      </c>
      <c r="M51" s="109">
        <f>'Gen Data by plant'!N210-'KP Internal Load'!M19</f>
        <v>3106.3719999999998</v>
      </c>
      <c r="N51" s="109">
        <f>'Gen Data by plant'!O210-'KP Internal Load'!N19</f>
        <v>3094.6889999999999</v>
      </c>
      <c r="O51" s="109">
        <f>'Gen Data by plant'!P210-'KP Internal Load'!O19</f>
        <v>3087.9989999999998</v>
      </c>
      <c r="P51" s="109">
        <f>'Gen Data by plant'!Q210-'KP Internal Load'!P19</f>
        <v>3091.2820000000002</v>
      </c>
      <c r="Q51" s="109">
        <f>'Gen Data by plant'!R210-'KP Internal Load'!Q19</f>
        <v>3096.1109999999999</v>
      </c>
      <c r="R51" s="109">
        <f>'Gen Data by plant'!S210-'KP Internal Load'!R19</f>
        <v>3102.0430000000001</v>
      </c>
      <c r="S51" s="109">
        <f>'Gen Data by plant'!T210-'KP Internal Load'!S19</f>
        <v>3033.607</v>
      </c>
      <c r="T51" s="109">
        <f>'Gen Data by plant'!U210-'KP Internal Load'!T19</f>
        <v>3064.7629999999999</v>
      </c>
      <c r="U51" s="109">
        <f>'Gen Data by plant'!V210-'KP Internal Load'!U19</f>
        <v>3136.2910000000002</v>
      </c>
      <c r="V51" s="109">
        <f>'Gen Data by plant'!W210-'KP Internal Load'!V19</f>
        <v>3115.52</v>
      </c>
      <c r="W51" s="109">
        <f>'Gen Data by plant'!X210-'KP Internal Load'!W19</f>
        <v>3063.1549999999997</v>
      </c>
      <c r="X51" s="109">
        <f>'Gen Data by plant'!Y210-'KP Internal Load'!X19</f>
        <v>3039.7139999999999</v>
      </c>
      <c r="Y51" s="109">
        <f>'Gen Data by plant'!Z210-'KP Internal Load'!Y19</f>
        <v>3033.6280000000002</v>
      </c>
      <c r="Z51" s="109">
        <f>'Gen Data by plant'!AA210-'KP Internal Load'!Z19</f>
        <v>3021.7669999999998</v>
      </c>
      <c r="AA51" s="109">
        <f>'Gen Data by plant'!AB210-'KP Internal Load'!AA19</f>
        <v>3019.5590000000002</v>
      </c>
      <c r="AB51" s="109">
        <f>'Gen Data by plant'!AC210-'KP Internal Load'!AB19</f>
        <v>3034.3209999999999</v>
      </c>
      <c r="AC51" s="109">
        <f>'Gen Data by plant'!AD210-'KP Internal Load'!AC19</f>
        <v>3061.27</v>
      </c>
      <c r="AD51" s="109"/>
    </row>
    <row r="52" spans="3:30" x14ac:dyDescent="0.2">
      <c r="C52" s="99" t="s">
        <v>136</v>
      </c>
      <c r="D52" s="75">
        <v>41991</v>
      </c>
      <c r="E52" s="98">
        <f>'Gen Data by plant'!F211-'KP Internal Load'!E20</f>
        <v>71975.043000000005</v>
      </c>
      <c r="F52" s="109">
        <f>'Gen Data by plant'!G211-'KP Internal Load'!F20</f>
        <v>2912.84</v>
      </c>
      <c r="G52" s="109">
        <f>'Gen Data by plant'!H211-'KP Internal Load'!G20</f>
        <v>2930.0529999999999</v>
      </c>
      <c r="H52" s="109">
        <f>'Gen Data by plant'!I211-'KP Internal Load'!H20</f>
        <v>2943.4650000000001</v>
      </c>
      <c r="I52" s="109">
        <f>'Gen Data by plant'!J211-'KP Internal Load'!I20</f>
        <v>2942.8670000000002</v>
      </c>
      <c r="J52" s="109">
        <f>'Gen Data by plant'!K211-'KP Internal Load'!J20</f>
        <v>3044.489</v>
      </c>
      <c r="K52" s="109">
        <f>'Gen Data by plant'!L211-'KP Internal Load'!K20</f>
        <v>3079.7829999999999</v>
      </c>
      <c r="L52" s="109">
        <f>'Gen Data by plant'!M211-'KP Internal Load'!L20</f>
        <v>3013.252</v>
      </c>
      <c r="M52" s="109">
        <f>'Gen Data by plant'!N211-'KP Internal Load'!M20</f>
        <v>2970.596</v>
      </c>
      <c r="N52" s="109">
        <f>'Gen Data by plant'!O211-'KP Internal Load'!N20</f>
        <v>2999.29</v>
      </c>
      <c r="O52" s="109">
        <f>'Gen Data by plant'!P211-'KP Internal Load'!O20</f>
        <v>2997.9650000000001</v>
      </c>
      <c r="P52" s="109">
        <f>'Gen Data by plant'!Q211-'KP Internal Load'!P20</f>
        <v>3008.625</v>
      </c>
      <c r="Q52" s="109">
        <f>'Gen Data by plant'!R211-'KP Internal Load'!Q20</f>
        <v>3041.3989999999999</v>
      </c>
      <c r="R52" s="109">
        <f>'Gen Data by plant'!S211-'KP Internal Load'!R20</f>
        <v>3065.692</v>
      </c>
      <c r="S52" s="109">
        <f>'Gen Data by plant'!T211-'KP Internal Load'!S20</f>
        <v>3070.1689999999999</v>
      </c>
      <c r="T52" s="109">
        <f>'Gen Data by plant'!U211-'KP Internal Load'!T20</f>
        <v>3053.1469999999999</v>
      </c>
      <c r="U52" s="109">
        <f>'Gen Data by plant'!V211-'KP Internal Load'!U20</f>
        <v>3045.6880000000001</v>
      </c>
      <c r="V52" s="109">
        <f>'Gen Data by plant'!W211-'KP Internal Load'!V20</f>
        <v>3025.7350000000001</v>
      </c>
      <c r="W52" s="109">
        <f>'Gen Data by plant'!X211-'KP Internal Load'!W20</f>
        <v>2993.1040000000003</v>
      </c>
      <c r="X52" s="109">
        <f>'Gen Data by plant'!Y211-'KP Internal Load'!X20</f>
        <v>2984.1819999999998</v>
      </c>
      <c r="Y52" s="109">
        <f>'Gen Data by plant'!Z211-'KP Internal Load'!Y20</f>
        <v>2959.8240000000001</v>
      </c>
      <c r="Z52" s="109">
        <f>'Gen Data by plant'!AA211-'KP Internal Load'!Z20</f>
        <v>2947.761</v>
      </c>
      <c r="AA52" s="109">
        <f>'Gen Data by plant'!AB211-'KP Internal Load'!AA20</f>
        <v>2952.355</v>
      </c>
      <c r="AB52" s="109">
        <f>'Gen Data by plant'!AC211-'KP Internal Load'!AB20</f>
        <v>2977.6369999999997</v>
      </c>
      <c r="AC52" s="109">
        <f>'Gen Data by plant'!AD211-'KP Internal Load'!AC20</f>
        <v>3015.125</v>
      </c>
      <c r="AD52" s="109"/>
    </row>
    <row r="53" spans="3:30" x14ac:dyDescent="0.2">
      <c r="C53" s="99" t="s">
        <v>136</v>
      </c>
      <c r="D53" s="75">
        <v>41992</v>
      </c>
      <c r="E53" s="98">
        <f>'Gen Data by plant'!F212-'KP Internal Load'!E21</f>
        <v>69652.051000000007</v>
      </c>
      <c r="F53" s="109">
        <f>'Gen Data by plant'!G212-'KP Internal Load'!F21</f>
        <v>3045.3330000000001</v>
      </c>
      <c r="G53" s="109">
        <f>'Gen Data by plant'!H212-'KP Internal Load'!G21</f>
        <v>2950.8609999999999</v>
      </c>
      <c r="H53" s="109">
        <f>'Gen Data by plant'!I212-'KP Internal Load'!H21</f>
        <v>2934.5889999999999</v>
      </c>
      <c r="I53" s="109">
        <f>'Gen Data by plant'!J212-'KP Internal Load'!I21</f>
        <v>2930.0059999999999</v>
      </c>
      <c r="J53" s="109">
        <f>'Gen Data by plant'!K212-'KP Internal Load'!J21</f>
        <v>2914.0569999999998</v>
      </c>
      <c r="K53" s="109">
        <f>'Gen Data by plant'!L212-'KP Internal Load'!K21</f>
        <v>2877.7170000000001</v>
      </c>
      <c r="L53" s="109">
        <f>'Gen Data by plant'!M212-'KP Internal Load'!L21</f>
        <v>2967.107</v>
      </c>
      <c r="M53" s="109">
        <f>'Gen Data by plant'!N212-'KP Internal Load'!M21</f>
        <v>2937.9610000000002</v>
      </c>
      <c r="N53" s="109">
        <f>'Gen Data by plant'!O212-'KP Internal Load'!N21</f>
        <v>2856.1489999999999</v>
      </c>
      <c r="O53" s="109">
        <f>'Gen Data by plant'!P212-'KP Internal Load'!O21</f>
        <v>2869.873</v>
      </c>
      <c r="P53" s="109">
        <f>'Gen Data by plant'!Q212-'KP Internal Load'!P21</f>
        <v>2881.4470000000001</v>
      </c>
      <c r="Q53" s="109">
        <f>'Gen Data by plant'!R212-'KP Internal Load'!Q21</f>
        <v>2766.038</v>
      </c>
      <c r="R53" s="109">
        <f>'Gen Data by plant'!S212-'KP Internal Load'!R21</f>
        <v>2831.1729999999998</v>
      </c>
      <c r="S53" s="109">
        <f>'Gen Data by plant'!T212-'KP Internal Load'!S21</f>
        <v>2850.55</v>
      </c>
      <c r="T53" s="109">
        <f>'Gen Data by plant'!U212-'KP Internal Load'!T21</f>
        <v>2856.509</v>
      </c>
      <c r="U53" s="109">
        <f>'Gen Data by plant'!V212-'KP Internal Load'!U21</f>
        <v>2865.6210000000001</v>
      </c>
      <c r="V53" s="109">
        <f>'Gen Data by plant'!W212-'KP Internal Load'!V21</f>
        <v>2886.6179999999999</v>
      </c>
      <c r="W53" s="109">
        <f>'Gen Data by plant'!X212-'KP Internal Load'!W21</f>
        <v>2932.9700000000003</v>
      </c>
      <c r="X53" s="109">
        <f>'Gen Data by plant'!Y212-'KP Internal Load'!X21</f>
        <v>2902.2709999999997</v>
      </c>
      <c r="Y53" s="109">
        <f>'Gen Data by plant'!Z212-'KP Internal Load'!Y21</f>
        <v>2904.3330000000001</v>
      </c>
      <c r="Z53" s="109">
        <f>'Gen Data by plant'!AA212-'KP Internal Load'!Z21</f>
        <v>2895.232</v>
      </c>
      <c r="AA53" s="109">
        <f>'Gen Data by plant'!AB212-'KP Internal Load'!AA21</f>
        <v>2894.8159999999998</v>
      </c>
      <c r="AB53" s="109">
        <f>'Gen Data by plant'!AC212-'KP Internal Load'!AB21</f>
        <v>2905.4319999999998</v>
      </c>
      <c r="AC53" s="109">
        <f>'Gen Data by plant'!AD212-'KP Internal Load'!AC21</f>
        <v>2995.3879999999999</v>
      </c>
      <c r="AD53" s="109"/>
    </row>
    <row r="54" spans="3:30" x14ac:dyDescent="0.2">
      <c r="C54" s="99" t="s">
        <v>136</v>
      </c>
      <c r="D54" s="75">
        <v>41993</v>
      </c>
      <c r="E54" s="98">
        <f>'Gen Data by plant'!F213-'KP Internal Load'!E22</f>
        <v>66770.493000000002</v>
      </c>
      <c r="F54" s="109">
        <f>'Gen Data by plant'!G213-'KP Internal Load'!F22</f>
        <v>2484.88</v>
      </c>
      <c r="G54" s="109">
        <f>'Gen Data by plant'!H213-'KP Internal Load'!G22</f>
        <v>2206.3919999999998</v>
      </c>
      <c r="H54" s="109">
        <f>'Gen Data by plant'!I213-'KP Internal Load'!H22</f>
        <v>1910.4769999999999</v>
      </c>
      <c r="I54" s="109">
        <f>'Gen Data by plant'!J213-'KP Internal Load'!I22</f>
        <v>1990.7719999999999</v>
      </c>
      <c r="J54" s="109">
        <f>'Gen Data by plant'!K213-'KP Internal Load'!J22</f>
        <v>1975.4169999999999</v>
      </c>
      <c r="K54" s="109">
        <f>'Gen Data by plant'!L213-'KP Internal Load'!K22</f>
        <v>2616.6410000000001</v>
      </c>
      <c r="L54" s="109">
        <f>'Gen Data by plant'!M213-'KP Internal Load'!L22</f>
        <v>2795.076</v>
      </c>
      <c r="M54" s="109">
        <f>'Gen Data by plant'!N213-'KP Internal Load'!M22</f>
        <v>2868.8409999999999</v>
      </c>
      <c r="N54" s="109">
        <f>'Gen Data by plant'!O213-'KP Internal Load'!N22</f>
        <v>2858.51</v>
      </c>
      <c r="O54" s="109">
        <f>'Gen Data by plant'!P213-'KP Internal Load'!O22</f>
        <v>2847.902</v>
      </c>
      <c r="P54" s="109">
        <f>'Gen Data by plant'!Q213-'KP Internal Load'!P22</f>
        <v>2900.364</v>
      </c>
      <c r="Q54" s="109">
        <f>'Gen Data by plant'!R213-'KP Internal Load'!Q22</f>
        <v>2940.5920000000001</v>
      </c>
      <c r="R54" s="109">
        <f>'Gen Data by plant'!S213-'KP Internal Load'!R22</f>
        <v>2995.1889999999999</v>
      </c>
      <c r="S54" s="109">
        <f>'Gen Data by plant'!T213-'KP Internal Load'!S22</f>
        <v>3035.6379999999999</v>
      </c>
      <c r="T54" s="109">
        <f>'Gen Data by plant'!U213-'KP Internal Load'!T22</f>
        <v>3046.1390000000001</v>
      </c>
      <c r="U54" s="109">
        <f>'Gen Data by plant'!V213-'KP Internal Load'!U22</f>
        <v>3057.0520000000001</v>
      </c>
      <c r="V54" s="109">
        <f>'Gen Data by plant'!W213-'KP Internal Load'!V22</f>
        <v>3055.4549999999999</v>
      </c>
      <c r="W54" s="109">
        <f>'Gen Data by plant'!X213-'KP Internal Load'!W22</f>
        <v>3030.64</v>
      </c>
      <c r="X54" s="109">
        <f>'Gen Data by plant'!Y213-'KP Internal Load'!X22</f>
        <v>3023.0789999999997</v>
      </c>
      <c r="Y54" s="109">
        <f>'Gen Data by plant'!Z213-'KP Internal Load'!Y22</f>
        <v>3024.5079999999998</v>
      </c>
      <c r="Z54" s="109">
        <f>'Gen Data by plant'!AA213-'KP Internal Load'!Z22</f>
        <v>3030.7309999999998</v>
      </c>
      <c r="AA54" s="109">
        <f>'Gen Data by plant'!AB213-'KP Internal Load'!AA22</f>
        <v>3031.8049999999998</v>
      </c>
      <c r="AB54" s="109">
        <f>'Gen Data by plant'!AC213-'KP Internal Load'!AB22</f>
        <v>3035.6669999999999</v>
      </c>
      <c r="AC54" s="109">
        <f>'Gen Data by plant'!AD213-'KP Internal Load'!AC22</f>
        <v>3008.7260000000001</v>
      </c>
      <c r="AD54" s="109"/>
    </row>
    <row r="55" spans="3:30" x14ac:dyDescent="0.2">
      <c r="C55" s="99" t="s">
        <v>136</v>
      </c>
      <c r="D55" s="75">
        <v>41994</v>
      </c>
      <c r="E55" s="98">
        <f>'Gen Data by plant'!F214-'KP Internal Load'!E23</f>
        <v>65212.097000000002</v>
      </c>
      <c r="F55" s="109">
        <f>'Gen Data by plant'!G214-'KP Internal Load'!F23</f>
        <v>1754.7719999999999</v>
      </c>
      <c r="G55" s="109">
        <f>'Gen Data by plant'!H214-'KP Internal Load'!G23</f>
        <v>1740.7440000000001</v>
      </c>
      <c r="H55" s="109">
        <f>'Gen Data by plant'!I214-'KP Internal Load'!H23</f>
        <v>1733.085</v>
      </c>
      <c r="I55" s="109">
        <f>'Gen Data by plant'!J214-'KP Internal Load'!I23</f>
        <v>1717.855</v>
      </c>
      <c r="J55" s="109">
        <f>'Gen Data by plant'!K214-'KP Internal Load'!J23</f>
        <v>1706.9880000000001</v>
      </c>
      <c r="K55" s="109">
        <f>'Gen Data by plant'!L214-'KP Internal Load'!K23</f>
        <v>2174.1320000000001</v>
      </c>
      <c r="L55" s="109">
        <f>'Gen Data by plant'!M214-'KP Internal Load'!L23</f>
        <v>2962.3620000000001</v>
      </c>
      <c r="M55" s="109">
        <f>'Gen Data by plant'!N214-'KP Internal Load'!M23</f>
        <v>2935.0929999999998</v>
      </c>
      <c r="N55" s="109">
        <f>'Gen Data by plant'!O214-'KP Internal Load'!N23</f>
        <v>2909.7650000000003</v>
      </c>
      <c r="O55" s="109">
        <f>'Gen Data by plant'!P214-'KP Internal Load'!O23</f>
        <v>2913.4960000000001</v>
      </c>
      <c r="P55" s="109">
        <f>'Gen Data by plant'!Q214-'KP Internal Load'!P23</f>
        <v>2971.2640000000001</v>
      </c>
      <c r="Q55" s="109">
        <f>'Gen Data by plant'!R214-'KP Internal Load'!Q23</f>
        <v>3046.511</v>
      </c>
      <c r="R55" s="109">
        <f>'Gen Data by plant'!S214-'KP Internal Load'!R23</f>
        <v>3096.23</v>
      </c>
      <c r="S55" s="109">
        <f>'Gen Data by plant'!T214-'KP Internal Load'!S23</f>
        <v>3134.5030000000002</v>
      </c>
      <c r="T55" s="109">
        <f>'Gen Data by plant'!U214-'KP Internal Load'!T23</f>
        <v>3157.2380000000003</v>
      </c>
      <c r="U55" s="109">
        <f>'Gen Data by plant'!V214-'KP Internal Load'!U23</f>
        <v>3161.8440000000001</v>
      </c>
      <c r="V55" s="109">
        <f>'Gen Data by plant'!W214-'KP Internal Load'!V23</f>
        <v>3116.5830000000001</v>
      </c>
      <c r="W55" s="109">
        <f>'Gen Data by plant'!X214-'KP Internal Load'!W23</f>
        <v>3055.66</v>
      </c>
      <c r="X55" s="109">
        <f>'Gen Data by plant'!Y214-'KP Internal Load'!X23</f>
        <v>3005.08</v>
      </c>
      <c r="Y55" s="109">
        <f>'Gen Data by plant'!Z214-'KP Internal Load'!Y23</f>
        <v>2981.7429999999999</v>
      </c>
      <c r="Z55" s="109">
        <f>'Gen Data by plant'!AA214-'KP Internal Load'!Z23</f>
        <v>2975.1329999999998</v>
      </c>
      <c r="AA55" s="109">
        <f>'Gen Data by plant'!AB214-'KP Internal Load'!AA23</f>
        <v>2973.9</v>
      </c>
      <c r="AB55" s="109">
        <f>'Gen Data by plant'!AC214-'KP Internal Load'!AB23</f>
        <v>2982.556</v>
      </c>
      <c r="AC55" s="109">
        <f>'Gen Data by plant'!AD214-'KP Internal Load'!AC23</f>
        <v>3005.56</v>
      </c>
      <c r="AD55" s="109"/>
    </row>
    <row r="56" spans="3:30" x14ac:dyDescent="0.2">
      <c r="C56" s="99" t="s">
        <v>136</v>
      </c>
      <c r="D56" s="75">
        <v>41995</v>
      </c>
      <c r="E56" s="98">
        <f>'Gen Data by plant'!F215-'KP Internal Load'!E24</f>
        <v>71279.218999999997</v>
      </c>
      <c r="F56" s="109">
        <f>'Gen Data by plant'!G215-'KP Internal Load'!F24</f>
        <v>2547.2649999999999</v>
      </c>
      <c r="G56" s="109">
        <f>'Gen Data by plant'!H215-'KP Internal Load'!G24</f>
        <v>2548.8540000000003</v>
      </c>
      <c r="H56" s="109">
        <f>'Gen Data by plant'!I215-'KP Internal Load'!H24</f>
        <v>2547.9499999999998</v>
      </c>
      <c r="I56" s="109">
        <f>'Gen Data by plant'!J215-'KP Internal Load'!I24</f>
        <v>2558.2960000000003</v>
      </c>
      <c r="J56" s="109">
        <f>'Gen Data by plant'!K215-'KP Internal Load'!J24</f>
        <v>2553.683</v>
      </c>
      <c r="K56" s="109">
        <f>'Gen Data by plant'!L215-'KP Internal Load'!K24</f>
        <v>3041.5309999999999</v>
      </c>
      <c r="L56" s="109">
        <f>'Gen Data by plant'!M215-'KP Internal Load'!L24</f>
        <v>2991.5839999999998</v>
      </c>
      <c r="M56" s="109">
        <f>'Gen Data by plant'!N215-'KP Internal Load'!M24</f>
        <v>2945.8820000000001</v>
      </c>
      <c r="N56" s="109">
        <f>'Gen Data by plant'!O215-'KP Internal Load'!N24</f>
        <v>2946.2849999999999</v>
      </c>
      <c r="O56" s="109">
        <f>'Gen Data by plant'!P215-'KP Internal Load'!O24</f>
        <v>2977.9279999999999</v>
      </c>
      <c r="P56" s="109">
        <f>'Gen Data by plant'!Q215-'KP Internal Load'!P24</f>
        <v>3021.0140000000001</v>
      </c>
      <c r="Q56" s="109">
        <f>'Gen Data by plant'!R215-'KP Internal Load'!Q24</f>
        <v>3078.777</v>
      </c>
      <c r="R56" s="109">
        <f>'Gen Data by plant'!S215-'KP Internal Load'!R24</f>
        <v>3128.1840000000002</v>
      </c>
      <c r="S56" s="109">
        <f>'Gen Data by plant'!T215-'KP Internal Load'!S24</f>
        <v>3158.1149999999998</v>
      </c>
      <c r="T56" s="109">
        <f>'Gen Data by plant'!U215-'KP Internal Load'!T24</f>
        <v>3175.4</v>
      </c>
      <c r="U56" s="109">
        <f>'Gen Data by plant'!V215-'KP Internal Load'!U24</f>
        <v>3190.8339999999998</v>
      </c>
      <c r="V56" s="109">
        <f>'Gen Data by plant'!W215-'KP Internal Load'!V24</f>
        <v>3177.5549999999998</v>
      </c>
      <c r="W56" s="109">
        <f>'Gen Data by plant'!X215-'KP Internal Load'!W24</f>
        <v>3135.712</v>
      </c>
      <c r="X56" s="109">
        <f>'Gen Data by plant'!Y215-'KP Internal Load'!X24</f>
        <v>3155.2080000000001</v>
      </c>
      <c r="Y56" s="109">
        <f>'Gen Data by plant'!Z215-'KP Internal Load'!Y24</f>
        <v>3126.6950000000002</v>
      </c>
      <c r="Z56" s="109">
        <f>'Gen Data by plant'!AA215-'KP Internal Load'!Z24</f>
        <v>3071.2719999999999</v>
      </c>
      <c r="AA56" s="109">
        <f>'Gen Data by plant'!AB215-'KP Internal Load'!AA24</f>
        <v>3047.8270000000002</v>
      </c>
      <c r="AB56" s="109">
        <f>'Gen Data by plant'!AC215-'KP Internal Load'!AB24</f>
        <v>3058.9569999999999</v>
      </c>
      <c r="AC56" s="109">
        <f>'Gen Data by plant'!AD215-'KP Internal Load'!AC24</f>
        <v>3094.4110000000001</v>
      </c>
      <c r="AD56" s="109"/>
    </row>
    <row r="57" spans="3:30" x14ac:dyDescent="0.2">
      <c r="C57" s="99" t="s">
        <v>136</v>
      </c>
      <c r="D57" s="75">
        <v>41996</v>
      </c>
      <c r="E57" s="98">
        <f>'Gen Data by plant'!F216-'KP Internal Load'!E25</f>
        <v>71394.326000000001</v>
      </c>
      <c r="F57" s="109">
        <f>'Gen Data by plant'!G216-'KP Internal Load'!F25</f>
        <v>2818.0059999999999</v>
      </c>
      <c r="G57" s="109">
        <f>'Gen Data by plant'!H216-'KP Internal Load'!G25</f>
        <v>2221.6999999999998</v>
      </c>
      <c r="H57" s="109">
        <f>'Gen Data by plant'!I216-'KP Internal Load'!H25</f>
        <v>2247.752</v>
      </c>
      <c r="I57" s="109">
        <f>'Gen Data by plant'!J216-'KP Internal Load'!I25</f>
        <v>2838.252</v>
      </c>
      <c r="J57" s="109">
        <f>'Gen Data by plant'!K216-'KP Internal Load'!J25</f>
        <v>2802.319</v>
      </c>
      <c r="K57" s="109">
        <f>'Gen Data by plant'!L216-'KP Internal Load'!K25</f>
        <v>2915.4659999999999</v>
      </c>
      <c r="L57" s="109">
        <f>'Gen Data by plant'!M216-'KP Internal Load'!L25</f>
        <v>3063.221</v>
      </c>
      <c r="M57" s="109">
        <f>'Gen Data by plant'!N216-'KP Internal Load'!M25</f>
        <v>3035.0419999999999</v>
      </c>
      <c r="N57" s="109">
        <f>'Gen Data by plant'!O216-'KP Internal Load'!N25</f>
        <v>3024.652</v>
      </c>
      <c r="O57" s="109">
        <f>'Gen Data by plant'!P216-'KP Internal Load'!O25</f>
        <v>3027.0419999999999</v>
      </c>
      <c r="P57" s="109">
        <f>'Gen Data by plant'!Q216-'KP Internal Load'!P25</f>
        <v>3048.1620000000003</v>
      </c>
      <c r="Q57" s="109">
        <f>'Gen Data by plant'!R216-'KP Internal Load'!Q25</f>
        <v>3060.5990000000002</v>
      </c>
      <c r="R57" s="109">
        <f>'Gen Data by plant'!S216-'KP Internal Load'!R25</f>
        <v>3077.9700000000003</v>
      </c>
      <c r="S57" s="109">
        <f>'Gen Data by plant'!T216-'KP Internal Load'!S25</f>
        <v>3103.4139999999998</v>
      </c>
      <c r="T57" s="109">
        <f>'Gen Data by plant'!U216-'KP Internal Load'!T25</f>
        <v>3115.491</v>
      </c>
      <c r="U57" s="109">
        <f>'Gen Data by plant'!V216-'KP Internal Load'!U25</f>
        <v>3124.7730000000001</v>
      </c>
      <c r="V57" s="109">
        <f>'Gen Data by plant'!W216-'KP Internal Load'!V25</f>
        <v>3107.395</v>
      </c>
      <c r="W57" s="109">
        <f>'Gen Data by plant'!X216-'KP Internal Load'!W25</f>
        <v>3064.37</v>
      </c>
      <c r="X57" s="109">
        <f>'Gen Data by plant'!Y216-'KP Internal Load'!X25</f>
        <v>3063.9380000000001</v>
      </c>
      <c r="Y57" s="109">
        <f>'Gen Data by plant'!Z216-'KP Internal Load'!Y25</f>
        <v>3077.491</v>
      </c>
      <c r="Z57" s="109">
        <f>'Gen Data by plant'!AA216-'KP Internal Load'!Z25</f>
        <v>3089.6440000000002</v>
      </c>
      <c r="AA57" s="109">
        <f>'Gen Data by plant'!AB216-'KP Internal Load'!AA25</f>
        <v>3113.5190000000002</v>
      </c>
      <c r="AB57" s="109">
        <f>'Gen Data by plant'!AC216-'KP Internal Load'!AB25</f>
        <v>3144.3809999999999</v>
      </c>
      <c r="AC57" s="109">
        <f>'Gen Data by plant'!AD216-'KP Internal Load'!AC25</f>
        <v>3209.7269999999999</v>
      </c>
      <c r="AD57" s="109"/>
    </row>
    <row r="58" spans="3:30" x14ac:dyDescent="0.2">
      <c r="C58" s="99" t="s">
        <v>136</v>
      </c>
      <c r="D58" s="75">
        <v>41997</v>
      </c>
      <c r="E58" s="98">
        <f>'Gen Data by plant'!F217-'KP Internal Load'!E26</f>
        <v>80273.327000000005</v>
      </c>
      <c r="F58" s="109">
        <f>'Gen Data by plant'!G217-'KP Internal Load'!F26</f>
        <v>2169.174</v>
      </c>
      <c r="G58" s="109">
        <f>'Gen Data by plant'!H217-'KP Internal Load'!G26</f>
        <v>2283.2330000000002</v>
      </c>
      <c r="H58" s="109">
        <f>'Gen Data by plant'!I217-'KP Internal Load'!H26</f>
        <v>2371.3739999999998</v>
      </c>
      <c r="I58" s="109">
        <f>'Gen Data by plant'!J217-'KP Internal Load'!I26</f>
        <v>2403.2649999999999</v>
      </c>
      <c r="J58" s="109">
        <f>'Gen Data by plant'!K217-'KP Internal Load'!J26</f>
        <v>2530.5</v>
      </c>
      <c r="K58" s="109">
        <f>'Gen Data by plant'!L217-'KP Internal Load'!K26</f>
        <v>3682.8339999999998</v>
      </c>
      <c r="L58" s="109">
        <f>'Gen Data by plant'!M217-'KP Internal Load'!L26</f>
        <v>3663.21</v>
      </c>
      <c r="M58" s="109">
        <f>'Gen Data by plant'!N217-'KP Internal Load'!M26</f>
        <v>3640.92</v>
      </c>
      <c r="N58" s="109">
        <f>'Gen Data by plant'!O217-'KP Internal Load'!N26</f>
        <v>3628.67</v>
      </c>
      <c r="O58" s="109">
        <f>'Gen Data by plant'!P217-'KP Internal Load'!O26</f>
        <v>3608.7640000000001</v>
      </c>
      <c r="P58" s="109">
        <f>'Gen Data by plant'!Q217-'KP Internal Load'!P26</f>
        <v>3598.0549999999998</v>
      </c>
      <c r="Q58" s="109">
        <f>'Gen Data by plant'!R217-'KP Internal Load'!Q26</f>
        <v>3601.4549999999999</v>
      </c>
      <c r="R58" s="109">
        <f>'Gen Data by plant'!S217-'KP Internal Load'!R26</f>
        <v>3617.5680000000002</v>
      </c>
      <c r="S58" s="109">
        <f>'Gen Data by plant'!T217-'KP Internal Load'!S26</f>
        <v>3639.848</v>
      </c>
      <c r="T58" s="109">
        <f>'Gen Data by plant'!U217-'KP Internal Load'!T26</f>
        <v>3651.962</v>
      </c>
      <c r="U58" s="109">
        <f>'Gen Data by plant'!V217-'KP Internal Load'!U26</f>
        <v>3656.8490000000002</v>
      </c>
      <c r="V58" s="109">
        <f>'Gen Data by plant'!W217-'KP Internal Load'!V26</f>
        <v>3658.2080000000001</v>
      </c>
      <c r="W58" s="109">
        <f>'Gen Data by plant'!X217-'KP Internal Load'!W26</f>
        <v>3629.2629999999999</v>
      </c>
      <c r="X58" s="109">
        <f>'Gen Data by plant'!Y217-'KP Internal Load'!X26</f>
        <v>3626.1179999999999</v>
      </c>
      <c r="Y58" s="109">
        <f>'Gen Data by plant'!Z217-'KP Internal Load'!Y26</f>
        <v>3595.348</v>
      </c>
      <c r="Z58" s="109">
        <f>'Gen Data by plant'!AA217-'KP Internal Load'!Z26</f>
        <v>3566.04</v>
      </c>
      <c r="AA58" s="109">
        <f>'Gen Data by plant'!AB217-'KP Internal Load'!AA26</f>
        <v>3562.2730000000001</v>
      </c>
      <c r="AB58" s="109">
        <f>'Gen Data by plant'!AC217-'KP Internal Load'!AB26</f>
        <v>3534.752</v>
      </c>
      <c r="AC58" s="109">
        <f>'Gen Data by plant'!AD217-'KP Internal Load'!AC26</f>
        <v>3353.6440000000002</v>
      </c>
      <c r="AD58" s="109"/>
    </row>
    <row r="59" spans="3:30" x14ac:dyDescent="0.2">
      <c r="C59" s="99" t="s">
        <v>136</v>
      </c>
      <c r="D59" s="75">
        <v>41998</v>
      </c>
      <c r="E59" s="98">
        <f>'Gen Data by plant'!F218-'KP Internal Load'!E27</f>
        <v>80904.145000000004</v>
      </c>
      <c r="F59" s="109">
        <f>'Gen Data by plant'!G218-'KP Internal Load'!F27</f>
        <v>3060.4270000000001</v>
      </c>
      <c r="G59" s="109">
        <f>'Gen Data by plant'!H218-'KP Internal Load'!G27</f>
        <v>3005.9409999999998</v>
      </c>
      <c r="H59" s="109">
        <f>'Gen Data by plant'!I218-'KP Internal Load'!H27</f>
        <v>2997.5329999999999</v>
      </c>
      <c r="I59" s="109">
        <f>'Gen Data by plant'!J218-'KP Internal Load'!I27</f>
        <v>2965.1210000000001</v>
      </c>
      <c r="J59" s="109">
        <f>'Gen Data by plant'!K218-'KP Internal Load'!J27</f>
        <v>3031.8540000000003</v>
      </c>
      <c r="K59" s="109">
        <f>'Gen Data by plant'!L218-'KP Internal Load'!K27</f>
        <v>3384.6109999999999</v>
      </c>
      <c r="L59" s="109">
        <f>'Gen Data by plant'!M218-'KP Internal Load'!L27</f>
        <v>3311.85</v>
      </c>
      <c r="M59" s="109">
        <f>'Gen Data by plant'!N218-'KP Internal Load'!M27</f>
        <v>3427.7150000000001</v>
      </c>
      <c r="N59" s="109">
        <f>'Gen Data by plant'!O218-'KP Internal Load'!N27</f>
        <v>3552.895</v>
      </c>
      <c r="O59" s="109">
        <f>'Gen Data by plant'!P218-'KP Internal Load'!O27</f>
        <v>3525.4809999999998</v>
      </c>
      <c r="P59" s="109">
        <f>'Gen Data by plant'!Q218-'KP Internal Load'!P27</f>
        <v>3514.1059999999998</v>
      </c>
      <c r="Q59" s="109">
        <f>'Gen Data by plant'!R218-'KP Internal Load'!Q27</f>
        <v>3517.9479999999999</v>
      </c>
      <c r="R59" s="109">
        <f>'Gen Data by plant'!S218-'KP Internal Load'!R27</f>
        <v>3534.61</v>
      </c>
      <c r="S59" s="109">
        <f>'Gen Data by plant'!T218-'KP Internal Load'!S27</f>
        <v>3521.7309999999998</v>
      </c>
      <c r="T59" s="109">
        <f>'Gen Data by plant'!U218-'KP Internal Load'!T27</f>
        <v>3318.607</v>
      </c>
      <c r="U59" s="109">
        <f>'Gen Data by plant'!V218-'KP Internal Load'!U27</f>
        <v>3359.8029999999999</v>
      </c>
      <c r="V59" s="109">
        <f>'Gen Data by plant'!W218-'KP Internal Load'!V27</f>
        <v>3479.078</v>
      </c>
      <c r="W59" s="109">
        <f>'Gen Data by plant'!X218-'KP Internal Load'!W27</f>
        <v>3563.904</v>
      </c>
      <c r="X59" s="109">
        <f>'Gen Data by plant'!Y218-'KP Internal Load'!X27</f>
        <v>3518.991</v>
      </c>
      <c r="Y59" s="109">
        <f>'Gen Data by plant'!Z218-'KP Internal Load'!Y27</f>
        <v>3492.12</v>
      </c>
      <c r="Z59" s="109">
        <f>'Gen Data by plant'!AA218-'KP Internal Load'!Z27</f>
        <v>3466.1639999999998</v>
      </c>
      <c r="AA59" s="109">
        <f>'Gen Data by plant'!AB218-'KP Internal Load'!AA27</f>
        <v>3453.0680000000002</v>
      </c>
      <c r="AB59" s="109">
        <f>'Gen Data by plant'!AC218-'KP Internal Load'!AB27</f>
        <v>3449.2750000000001</v>
      </c>
      <c r="AC59" s="109">
        <f>'Gen Data by plant'!AD218-'KP Internal Load'!AC27</f>
        <v>3451.3119999999999</v>
      </c>
      <c r="AD59" s="109"/>
    </row>
    <row r="60" spans="3:30" x14ac:dyDescent="0.2">
      <c r="C60" s="99" t="s">
        <v>136</v>
      </c>
      <c r="D60" s="75">
        <v>41999</v>
      </c>
      <c r="E60" s="98">
        <f>'Gen Data by plant'!F219-'KP Internal Load'!E28</f>
        <v>81876.565000000002</v>
      </c>
      <c r="F60" s="109">
        <f>'Gen Data by plant'!G219-'KP Internal Load'!F28</f>
        <v>3341.3029999999999</v>
      </c>
      <c r="G60" s="109">
        <f>'Gen Data by plant'!H219-'KP Internal Load'!G28</f>
        <v>3340.3869999999997</v>
      </c>
      <c r="H60" s="109">
        <f>'Gen Data by plant'!I219-'KP Internal Load'!H28</f>
        <v>3310.0450000000001</v>
      </c>
      <c r="I60" s="109">
        <f>'Gen Data by plant'!J219-'KP Internal Load'!I28</f>
        <v>3296.94</v>
      </c>
      <c r="J60" s="109">
        <f>'Gen Data by plant'!K219-'KP Internal Load'!J28</f>
        <v>3401.107</v>
      </c>
      <c r="K60" s="109">
        <f>'Gen Data by plant'!L219-'KP Internal Load'!K28</f>
        <v>3412.652</v>
      </c>
      <c r="L60" s="109">
        <f>'Gen Data by plant'!M219-'KP Internal Load'!L28</f>
        <v>3383.6320000000001</v>
      </c>
      <c r="M60" s="109">
        <f>'Gen Data by plant'!N219-'KP Internal Load'!M28</f>
        <v>3352.91</v>
      </c>
      <c r="N60" s="109">
        <f>'Gen Data by plant'!O219-'KP Internal Load'!N28</f>
        <v>3344.0540000000001</v>
      </c>
      <c r="O60" s="109">
        <f>'Gen Data by plant'!P219-'KP Internal Load'!O28</f>
        <v>3353.444</v>
      </c>
      <c r="P60" s="109">
        <f>'Gen Data by plant'!Q219-'KP Internal Load'!P28</f>
        <v>3395.645</v>
      </c>
      <c r="Q60" s="109">
        <f>'Gen Data by plant'!R219-'KP Internal Load'!Q28</f>
        <v>3430.4809999999998</v>
      </c>
      <c r="R60" s="109">
        <f>'Gen Data by plant'!S219-'KP Internal Load'!R28</f>
        <v>3524.7979999999998</v>
      </c>
      <c r="S60" s="109">
        <f>'Gen Data by plant'!T219-'KP Internal Load'!S28</f>
        <v>3566.681</v>
      </c>
      <c r="T60" s="109">
        <f>'Gen Data by plant'!U219-'KP Internal Load'!T28</f>
        <v>3591.5309999999999</v>
      </c>
      <c r="U60" s="109">
        <f>'Gen Data by plant'!V219-'KP Internal Load'!U28</f>
        <v>3484.15</v>
      </c>
      <c r="V60" s="109">
        <f>'Gen Data by plant'!W219-'KP Internal Load'!V28</f>
        <v>3538.4290000000001</v>
      </c>
      <c r="W60" s="109">
        <f>'Gen Data by plant'!X219-'KP Internal Load'!W28</f>
        <v>3376.9090000000001</v>
      </c>
      <c r="X60" s="109">
        <f>'Gen Data by plant'!Y219-'KP Internal Load'!X28</f>
        <v>3459.587</v>
      </c>
      <c r="Y60" s="109">
        <f>'Gen Data by plant'!Z219-'KP Internal Load'!Y28</f>
        <v>3472.9940000000001</v>
      </c>
      <c r="Z60" s="109">
        <f>'Gen Data by plant'!AA219-'KP Internal Load'!Z28</f>
        <v>3387.7469999999998</v>
      </c>
      <c r="AA60" s="109">
        <f>'Gen Data by plant'!AB219-'KP Internal Load'!AA28</f>
        <v>3382.2750000000001</v>
      </c>
      <c r="AB60" s="109">
        <f>'Gen Data by plant'!AC219-'KP Internal Load'!AB28</f>
        <v>3399.9160000000002</v>
      </c>
      <c r="AC60" s="109">
        <f>'Gen Data by plant'!AD219-'KP Internal Load'!AC28</f>
        <v>3328.9479999999999</v>
      </c>
      <c r="AD60" s="109"/>
    </row>
    <row r="61" spans="3:30" x14ac:dyDescent="0.2">
      <c r="C61" s="99" t="s">
        <v>136</v>
      </c>
      <c r="D61" s="75">
        <v>42000</v>
      </c>
      <c r="E61" s="98">
        <f>'Gen Data by plant'!F220-'KP Internal Load'!E29</f>
        <v>80788.804000000004</v>
      </c>
      <c r="F61" s="109">
        <f>'Gen Data by plant'!G220-'KP Internal Load'!F29</f>
        <v>3345.7249999999999</v>
      </c>
      <c r="G61" s="109">
        <f>'Gen Data by plant'!H220-'KP Internal Load'!G29</f>
        <v>2538.203</v>
      </c>
      <c r="H61" s="109">
        <f>'Gen Data by plant'!I220-'KP Internal Load'!H29</f>
        <v>2988.2930000000001</v>
      </c>
      <c r="I61" s="109">
        <f>'Gen Data by plant'!J220-'KP Internal Load'!I29</f>
        <v>2914.4760000000001</v>
      </c>
      <c r="J61" s="109">
        <f>'Gen Data by plant'!K220-'KP Internal Load'!J29</f>
        <v>3416.5639999999999</v>
      </c>
      <c r="K61" s="109">
        <f>'Gen Data by plant'!L220-'KP Internal Load'!K29</f>
        <v>3434.0280000000002</v>
      </c>
      <c r="L61" s="109">
        <f>'Gen Data by plant'!M220-'KP Internal Load'!L29</f>
        <v>3428.2159999999999</v>
      </c>
      <c r="M61" s="109">
        <f>'Gen Data by plant'!N220-'KP Internal Load'!M29</f>
        <v>3405.192</v>
      </c>
      <c r="N61" s="109">
        <f>'Gen Data by plant'!O220-'KP Internal Load'!N29</f>
        <v>3392.4409999999998</v>
      </c>
      <c r="O61" s="109">
        <f>'Gen Data by plant'!P220-'KP Internal Load'!O29</f>
        <v>3385.4839999999999</v>
      </c>
      <c r="P61" s="109">
        <f>'Gen Data by plant'!Q220-'KP Internal Load'!P29</f>
        <v>3416.2919999999999</v>
      </c>
      <c r="Q61" s="109">
        <f>'Gen Data by plant'!R220-'KP Internal Load'!Q29</f>
        <v>3462.5370000000003</v>
      </c>
      <c r="R61" s="109">
        <f>'Gen Data by plant'!S220-'KP Internal Load'!R29</f>
        <v>3495.1549999999997</v>
      </c>
      <c r="S61" s="109">
        <f>'Gen Data by plant'!T220-'KP Internal Load'!S29</f>
        <v>3385.2979999999998</v>
      </c>
      <c r="T61" s="109">
        <f>'Gen Data by plant'!U220-'KP Internal Load'!T29</f>
        <v>3334.6239999999998</v>
      </c>
      <c r="U61" s="109">
        <f>'Gen Data by plant'!V220-'KP Internal Load'!U29</f>
        <v>3514.9700000000003</v>
      </c>
      <c r="V61" s="109">
        <f>'Gen Data by plant'!W220-'KP Internal Load'!V29</f>
        <v>3512.172</v>
      </c>
      <c r="W61" s="109">
        <f>'Gen Data by plant'!X220-'KP Internal Load'!W29</f>
        <v>3494.866</v>
      </c>
      <c r="X61" s="109">
        <f>'Gen Data by plant'!Y220-'KP Internal Load'!X29</f>
        <v>3475.922</v>
      </c>
      <c r="Y61" s="109">
        <f>'Gen Data by plant'!Z220-'KP Internal Load'!Y29</f>
        <v>3480.645</v>
      </c>
      <c r="Z61" s="109">
        <f>'Gen Data by plant'!AA220-'KP Internal Load'!Z29</f>
        <v>3486.2829999999999</v>
      </c>
      <c r="AA61" s="109">
        <f>'Gen Data by plant'!AB220-'KP Internal Load'!AA29</f>
        <v>3497.7449999999999</v>
      </c>
      <c r="AB61" s="109">
        <f>'Gen Data by plant'!AC220-'KP Internal Load'!AB29</f>
        <v>3511.0940000000001</v>
      </c>
      <c r="AC61" s="109">
        <f>'Gen Data by plant'!AD220-'KP Internal Load'!AC29</f>
        <v>3472.5789999999997</v>
      </c>
      <c r="AD61" s="109"/>
    </row>
    <row r="62" spans="3:30" x14ac:dyDescent="0.2">
      <c r="C62" s="99" t="s">
        <v>136</v>
      </c>
      <c r="D62" s="75">
        <v>42001</v>
      </c>
      <c r="E62" s="98">
        <f>'Gen Data by plant'!F221-'KP Internal Load'!E30</f>
        <v>82678.519</v>
      </c>
      <c r="F62" s="109">
        <f>'Gen Data by plant'!G221-'KP Internal Load'!F30</f>
        <v>3415.9880000000003</v>
      </c>
      <c r="G62" s="109">
        <f>'Gen Data by plant'!H221-'KP Internal Load'!G30</f>
        <v>3249.9490000000001</v>
      </c>
      <c r="H62" s="109">
        <f>'Gen Data by plant'!I221-'KP Internal Load'!H30</f>
        <v>3252.864</v>
      </c>
      <c r="I62" s="109">
        <f>'Gen Data by plant'!J221-'KP Internal Load'!I30</f>
        <v>3340.8649999999998</v>
      </c>
      <c r="J62" s="109">
        <f>'Gen Data by plant'!K221-'KP Internal Load'!J30</f>
        <v>3338.636</v>
      </c>
      <c r="K62" s="109">
        <f>'Gen Data by plant'!L221-'KP Internal Load'!K30</f>
        <v>3318.7939999999999</v>
      </c>
      <c r="L62" s="109">
        <f>'Gen Data by plant'!M221-'KP Internal Load'!L30</f>
        <v>3329.511</v>
      </c>
      <c r="M62" s="109">
        <f>'Gen Data by plant'!N221-'KP Internal Load'!M30</f>
        <v>3468.2179999999998</v>
      </c>
      <c r="N62" s="109">
        <f>'Gen Data by plant'!O221-'KP Internal Load'!N30</f>
        <v>3420.355</v>
      </c>
      <c r="O62" s="109">
        <f>'Gen Data by plant'!P221-'KP Internal Load'!O30</f>
        <v>3461.991</v>
      </c>
      <c r="P62" s="109">
        <f>'Gen Data by plant'!Q221-'KP Internal Load'!P30</f>
        <v>3500.4989999999998</v>
      </c>
      <c r="Q62" s="109">
        <f>'Gen Data by plant'!R221-'KP Internal Load'!Q30</f>
        <v>3495.0079999999998</v>
      </c>
      <c r="R62" s="109">
        <f>'Gen Data by plant'!S221-'KP Internal Load'!R30</f>
        <v>3512.3119999999999</v>
      </c>
      <c r="S62" s="109">
        <f>'Gen Data by plant'!T221-'KP Internal Load'!S30</f>
        <v>3533.9160000000002</v>
      </c>
      <c r="T62" s="109">
        <f>'Gen Data by plant'!U221-'KP Internal Load'!T30</f>
        <v>3536.7919999999999</v>
      </c>
      <c r="U62" s="109">
        <f>'Gen Data by plant'!V221-'KP Internal Load'!U30</f>
        <v>3544.4549999999999</v>
      </c>
      <c r="V62" s="109">
        <f>'Gen Data by plant'!W221-'KP Internal Load'!V30</f>
        <v>3529.9279999999999</v>
      </c>
      <c r="W62" s="109">
        <f>'Gen Data by plant'!X221-'KP Internal Load'!W30</f>
        <v>3497.9360000000001</v>
      </c>
      <c r="X62" s="109">
        <f>'Gen Data by plant'!Y221-'KP Internal Load'!X30</f>
        <v>3486.56</v>
      </c>
      <c r="Y62" s="109">
        <f>'Gen Data by plant'!Z221-'KP Internal Load'!Y30</f>
        <v>3488.2559999999999</v>
      </c>
      <c r="Z62" s="109">
        <f>'Gen Data by plant'!AA221-'KP Internal Load'!Z30</f>
        <v>3486.8150000000001</v>
      </c>
      <c r="AA62" s="109">
        <f>'Gen Data by plant'!AB221-'KP Internal Load'!AA30</f>
        <v>3502.1990000000001</v>
      </c>
      <c r="AB62" s="109">
        <f>'Gen Data by plant'!AC221-'KP Internal Load'!AB30</f>
        <v>3514.9369999999999</v>
      </c>
      <c r="AC62" s="109">
        <f>'Gen Data by plant'!AD221-'KP Internal Load'!AC30</f>
        <v>3451.7350000000001</v>
      </c>
      <c r="AD62" s="109"/>
    </row>
    <row r="63" spans="3:30" x14ac:dyDescent="0.2">
      <c r="C63" s="99" t="s">
        <v>136</v>
      </c>
      <c r="D63" s="75">
        <v>42002</v>
      </c>
      <c r="E63" s="98">
        <f>'Gen Data by plant'!F222-'KP Internal Load'!E31</f>
        <v>80111.42</v>
      </c>
      <c r="F63" s="109">
        <f>'Gen Data by plant'!G222-'KP Internal Load'!F31</f>
        <v>3560.8530000000001</v>
      </c>
      <c r="G63" s="109">
        <f>'Gen Data by plant'!H222-'KP Internal Load'!G31</f>
        <v>3563.1329999999998</v>
      </c>
      <c r="H63" s="109">
        <f>'Gen Data by plant'!I222-'KP Internal Load'!H31</f>
        <v>3569.7359999999999</v>
      </c>
      <c r="I63" s="109">
        <f>'Gen Data by plant'!J222-'KP Internal Load'!I31</f>
        <v>3556.7330000000002</v>
      </c>
      <c r="J63" s="109">
        <f>'Gen Data by plant'!K222-'KP Internal Load'!J31</f>
        <v>3546.819</v>
      </c>
      <c r="K63" s="109">
        <f>'Gen Data by plant'!L222-'KP Internal Load'!K31</f>
        <v>3516.2530000000002</v>
      </c>
      <c r="L63" s="109">
        <f>'Gen Data by plant'!M222-'KP Internal Load'!L31</f>
        <v>3378.9679999999998</v>
      </c>
      <c r="M63" s="109">
        <f>'Gen Data by plant'!N222-'KP Internal Load'!M31</f>
        <v>3274.0149999999999</v>
      </c>
      <c r="N63" s="109">
        <f>'Gen Data by plant'!O222-'KP Internal Load'!N31</f>
        <v>3248.319</v>
      </c>
      <c r="O63" s="109">
        <f>'Gen Data by plant'!P222-'KP Internal Load'!O31</f>
        <v>3228.7249999999999</v>
      </c>
      <c r="P63" s="109">
        <f>'Gen Data by plant'!Q222-'KP Internal Load'!P31</f>
        <v>3224.364</v>
      </c>
      <c r="Q63" s="109">
        <f>'Gen Data by plant'!R222-'KP Internal Load'!Q31</f>
        <v>3223.0639999999999</v>
      </c>
      <c r="R63" s="109">
        <f>'Gen Data by plant'!S222-'KP Internal Load'!R31</f>
        <v>3224.942</v>
      </c>
      <c r="S63" s="109">
        <f>'Gen Data by plant'!T222-'KP Internal Load'!S31</f>
        <v>3265.8220000000001</v>
      </c>
      <c r="T63" s="109">
        <f>'Gen Data by plant'!U222-'KP Internal Load'!T31</f>
        <v>3297.4189999999999</v>
      </c>
      <c r="U63" s="109">
        <f>'Gen Data by plant'!V222-'KP Internal Load'!U31</f>
        <v>3299.2640000000001</v>
      </c>
      <c r="V63" s="109">
        <f>'Gen Data by plant'!W222-'KP Internal Load'!V31</f>
        <v>3271.4290000000001</v>
      </c>
      <c r="W63" s="109">
        <f>'Gen Data by plant'!X222-'KP Internal Load'!W31</f>
        <v>3246.607</v>
      </c>
      <c r="X63" s="109">
        <f>'Gen Data by plant'!Y222-'KP Internal Load'!X31</f>
        <v>3237.2110000000002</v>
      </c>
      <c r="Y63" s="109">
        <f>'Gen Data by plant'!Z222-'KP Internal Load'!Y31</f>
        <v>3252.7219999999998</v>
      </c>
      <c r="Z63" s="109">
        <f>'Gen Data by plant'!AA222-'KP Internal Load'!Z31</f>
        <v>3252.3240000000001</v>
      </c>
      <c r="AA63" s="109">
        <f>'Gen Data by plant'!AB222-'KP Internal Load'!AA31</f>
        <v>3267.9479999999999</v>
      </c>
      <c r="AB63" s="109">
        <f>'Gen Data by plant'!AC222-'KP Internal Load'!AB31</f>
        <v>3289.7809999999999</v>
      </c>
      <c r="AC63" s="109">
        <f>'Gen Data by plant'!AD222-'KP Internal Load'!AC31</f>
        <v>3314.9690000000001</v>
      </c>
      <c r="AD63" s="109"/>
    </row>
    <row r="64" spans="3:30" x14ac:dyDescent="0.2">
      <c r="C64" s="99" t="s">
        <v>136</v>
      </c>
      <c r="D64" s="75">
        <v>42003</v>
      </c>
      <c r="E64" s="98">
        <f>'Gen Data by plant'!F223-'KP Internal Load'!E32</f>
        <v>76142.421000000002</v>
      </c>
      <c r="F64" s="109">
        <f>'Gen Data by plant'!G223-'KP Internal Load'!F32</f>
        <v>3107.8760000000002</v>
      </c>
      <c r="G64" s="109">
        <f>'Gen Data by plant'!H223-'KP Internal Load'!G32</f>
        <v>3115.2089999999998</v>
      </c>
      <c r="H64" s="109">
        <f>'Gen Data by plant'!I223-'KP Internal Load'!H32</f>
        <v>3118.4870000000001</v>
      </c>
      <c r="I64" s="109">
        <f>'Gen Data by plant'!J223-'KP Internal Load'!I32</f>
        <v>3108.5479999999998</v>
      </c>
      <c r="J64" s="109">
        <f>'Gen Data by plant'!K223-'KP Internal Load'!J32</f>
        <v>3098.5619999999999</v>
      </c>
      <c r="K64" s="109">
        <f>'Gen Data by plant'!L223-'KP Internal Load'!K32</f>
        <v>3296.7089999999998</v>
      </c>
      <c r="L64" s="109">
        <f>'Gen Data by plant'!M223-'KP Internal Load'!L32</f>
        <v>3249.6979999999999</v>
      </c>
      <c r="M64" s="109">
        <f>'Gen Data by plant'!N223-'KP Internal Load'!M32</f>
        <v>3167.2449999999999</v>
      </c>
      <c r="N64" s="109">
        <f>'Gen Data by plant'!O223-'KP Internal Load'!N32</f>
        <v>3125.8519999999999</v>
      </c>
      <c r="O64" s="109">
        <f>'Gen Data by plant'!P223-'KP Internal Load'!O32</f>
        <v>3115.723</v>
      </c>
      <c r="P64" s="109">
        <f>'Gen Data by plant'!Q223-'KP Internal Load'!P32</f>
        <v>3138.335</v>
      </c>
      <c r="Q64" s="109">
        <f>'Gen Data by plant'!R223-'KP Internal Load'!Q32</f>
        <v>3158.6849999999999</v>
      </c>
      <c r="R64" s="109">
        <f>'Gen Data by plant'!S223-'KP Internal Load'!R32</f>
        <v>3182.3760000000002</v>
      </c>
      <c r="S64" s="109">
        <f>'Gen Data by plant'!T223-'KP Internal Load'!S32</f>
        <v>3207.308</v>
      </c>
      <c r="T64" s="109">
        <f>'Gen Data by plant'!U223-'KP Internal Load'!T32</f>
        <v>3227.2159999999999</v>
      </c>
      <c r="U64" s="109">
        <f>'Gen Data by plant'!V223-'KP Internal Load'!U32</f>
        <v>3264.8710000000001</v>
      </c>
      <c r="V64" s="109">
        <f>'Gen Data by plant'!W223-'KP Internal Load'!V32</f>
        <v>3246.3339999999998</v>
      </c>
      <c r="W64" s="109">
        <f>'Gen Data by plant'!X223-'KP Internal Load'!W32</f>
        <v>3191.4969999999998</v>
      </c>
      <c r="X64" s="109">
        <f>'Gen Data by plant'!Y223-'KP Internal Load'!X32</f>
        <v>3144.8249999999998</v>
      </c>
      <c r="Y64" s="109">
        <f>'Gen Data by plant'!Z223-'KP Internal Load'!Y32</f>
        <v>3141.183</v>
      </c>
      <c r="Z64" s="109">
        <f>'Gen Data by plant'!AA223-'KP Internal Load'!Z32</f>
        <v>3150.607</v>
      </c>
      <c r="AA64" s="109">
        <f>'Gen Data by plant'!AB223-'KP Internal Load'!AA32</f>
        <v>3183.4679999999998</v>
      </c>
      <c r="AB64" s="109">
        <f>'Gen Data by plant'!AC223-'KP Internal Load'!AB32</f>
        <v>3187.8310000000001</v>
      </c>
      <c r="AC64" s="109">
        <f>'Gen Data by plant'!AD223-'KP Internal Load'!AC32</f>
        <v>3213.9760000000001</v>
      </c>
      <c r="AD64" s="109"/>
    </row>
    <row r="65" spans="3:30" x14ac:dyDescent="0.2">
      <c r="C65" s="99" t="s">
        <v>136</v>
      </c>
      <c r="D65" s="75">
        <v>42004</v>
      </c>
      <c r="E65" s="98">
        <f>'Gen Data by plant'!F224-'KP Internal Load'!E33</f>
        <v>73486.486000000004</v>
      </c>
      <c r="F65" s="109">
        <f>'Gen Data by plant'!G224-'KP Internal Load'!F33</f>
        <v>3066.431</v>
      </c>
      <c r="G65" s="109">
        <f>'Gen Data by plant'!H224-'KP Internal Load'!G33</f>
        <v>2485.8150000000001</v>
      </c>
      <c r="H65" s="109">
        <f>'Gen Data by plant'!I224-'KP Internal Load'!H33</f>
        <v>2698.6669999999999</v>
      </c>
      <c r="I65" s="109">
        <f>'Gen Data by plant'!J224-'KP Internal Load'!I33</f>
        <v>3061.8679999999999</v>
      </c>
      <c r="J65" s="109">
        <f>'Gen Data by plant'!K224-'KP Internal Load'!J33</f>
        <v>3044.808</v>
      </c>
      <c r="K65" s="109">
        <f>'Gen Data by plant'!L224-'KP Internal Load'!K33</f>
        <v>3181.5429999999997</v>
      </c>
      <c r="L65" s="109">
        <f>'Gen Data by plant'!M224-'KP Internal Load'!L33</f>
        <v>3136.027</v>
      </c>
      <c r="M65" s="109">
        <f>'Gen Data by plant'!N224-'KP Internal Load'!M33</f>
        <v>3071.3050000000003</v>
      </c>
      <c r="N65" s="109">
        <f>'Gen Data by plant'!O224-'KP Internal Load'!N33</f>
        <v>3011.4790000000003</v>
      </c>
      <c r="O65" s="109">
        <f>'Gen Data by plant'!P224-'KP Internal Load'!O33</f>
        <v>3013.5119999999997</v>
      </c>
      <c r="P65" s="109">
        <f>'Gen Data by plant'!Q224-'KP Internal Load'!P33</f>
        <v>3058.3040000000001</v>
      </c>
      <c r="Q65" s="109">
        <f>'Gen Data by plant'!R224-'KP Internal Load'!Q33</f>
        <v>3105.694</v>
      </c>
      <c r="R65" s="109">
        <f>'Gen Data by plant'!S224-'KP Internal Load'!R33</f>
        <v>3144.2730000000001</v>
      </c>
      <c r="S65" s="109">
        <f>'Gen Data by plant'!T224-'KP Internal Load'!S33</f>
        <v>3183.2570000000001</v>
      </c>
      <c r="T65" s="109">
        <f>'Gen Data by plant'!U224-'KP Internal Load'!T33</f>
        <v>3204.9650000000001</v>
      </c>
      <c r="U65" s="109">
        <f>'Gen Data by plant'!V224-'KP Internal Load'!U33</f>
        <v>3210.8289999999997</v>
      </c>
      <c r="V65" s="109">
        <f>'Gen Data by plant'!W224-'KP Internal Load'!V33</f>
        <v>3188.1930000000002</v>
      </c>
      <c r="W65" s="109">
        <f>'Gen Data by plant'!X224-'KP Internal Load'!W33</f>
        <v>3117.134</v>
      </c>
      <c r="X65" s="109">
        <f>'Gen Data by plant'!Y224-'KP Internal Load'!X33</f>
        <v>3085.7570000000001</v>
      </c>
      <c r="Y65" s="109">
        <f>'Gen Data by plant'!Z224-'KP Internal Load'!Y33</f>
        <v>3080.7750000000001</v>
      </c>
      <c r="Z65" s="109">
        <f>'Gen Data by plant'!AA224-'KP Internal Load'!Z33</f>
        <v>3076.3890000000001</v>
      </c>
      <c r="AA65" s="109">
        <f>'Gen Data by plant'!AB224-'KP Internal Load'!AA33</f>
        <v>3081.806</v>
      </c>
      <c r="AB65" s="109">
        <f>'Gen Data by plant'!AC224-'KP Internal Load'!AB33</f>
        <v>3085.0169999999998</v>
      </c>
      <c r="AC65" s="109">
        <f>'Gen Data by plant'!AD224-'KP Internal Load'!AC33</f>
        <v>3092.6379999999999</v>
      </c>
      <c r="AD65" s="109"/>
    </row>
    <row r="66" spans="3:30" x14ac:dyDescent="0.2">
      <c r="E66" s="98"/>
      <c r="F66" s="98"/>
      <c r="G66" s="98"/>
      <c r="H66" s="98"/>
      <c r="I66" s="98"/>
      <c r="J66" s="98"/>
      <c r="K66" s="98"/>
      <c r="L66" s="98"/>
      <c r="M66" s="98"/>
      <c r="N66" s="98"/>
      <c r="O66" s="98"/>
      <c r="P66" s="98"/>
      <c r="Q66" s="98"/>
      <c r="R66" s="98"/>
      <c r="S66" s="98"/>
      <c r="T66" s="98"/>
      <c r="U66" s="98"/>
      <c r="V66" s="98"/>
      <c r="W66" s="98"/>
      <c r="X66" s="98"/>
      <c r="Y66" s="98"/>
      <c r="Z66" s="98"/>
      <c r="AA66" s="98"/>
      <c r="AB66" s="98"/>
      <c r="AC66" s="98"/>
      <c r="AD66" s="98"/>
    </row>
    <row r="67" spans="3:30" x14ac:dyDescent="0.2">
      <c r="E67" s="118">
        <f>SUM(E35:E66)</f>
        <v>1680798.2040000001</v>
      </c>
    </row>
  </sheetData>
  <pageMargins left="0.7" right="0.7" top="0.75" bottom="0.75" header="0.3" footer="0.3"/>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6.28515625" style="1" customWidth="1"/>
    <col min="2" max="2" width="20.7109375" style="1" customWidth="1"/>
    <col min="3" max="3" width="17.42578125" style="1" customWidth="1"/>
    <col min="4" max="4" width="7.42578125" style="1" customWidth="1"/>
    <col min="5" max="5" width="26.28515625" style="1" customWidth="1"/>
    <col min="6" max="6" width="12.85546875" style="1" bestFit="1" customWidth="1"/>
    <col min="7" max="8" width="9.28515625" style="1" bestFit="1" customWidth="1"/>
    <col min="9" max="9" width="9.28515625" style="1" customWidth="1"/>
    <col min="10" max="27" width="9.28515625" style="1" bestFit="1" customWidth="1"/>
    <col min="28" max="31" width="8.140625" style="1" bestFit="1" customWidth="1"/>
    <col min="32" max="16384" width="9.140625" style="71"/>
  </cols>
  <sheetData>
    <row r="1" spans="1:31" ht="27.95" customHeight="1" x14ac:dyDescent="0.2">
      <c r="A1" s="68" t="s">
        <v>33</v>
      </c>
      <c r="B1" s="69" t="s">
        <v>12</v>
      </c>
      <c r="C1" s="69" t="s">
        <v>21</v>
      </c>
      <c r="D1" s="69" t="s">
        <v>24</v>
      </c>
      <c r="E1" s="70" t="s">
        <v>25</v>
      </c>
      <c r="F1" s="68" t="s">
        <v>11</v>
      </c>
      <c r="G1" s="68" t="s">
        <v>6</v>
      </c>
      <c r="H1" s="68" t="s">
        <v>4</v>
      </c>
      <c r="I1" s="68" t="s">
        <v>1</v>
      </c>
      <c r="J1" s="68" t="s">
        <v>36</v>
      </c>
      <c r="K1" s="68" t="s">
        <v>32</v>
      </c>
      <c r="L1" s="68" t="s">
        <v>29</v>
      </c>
      <c r="M1" s="68" t="s">
        <v>27</v>
      </c>
      <c r="N1" s="68" t="s">
        <v>16</v>
      </c>
      <c r="O1" s="68" t="s">
        <v>13</v>
      </c>
      <c r="P1" s="68" t="s">
        <v>9</v>
      </c>
      <c r="Q1" s="68" t="s">
        <v>8</v>
      </c>
      <c r="R1" s="68" t="s">
        <v>7</v>
      </c>
      <c r="S1" s="68" t="s">
        <v>5</v>
      </c>
      <c r="T1" s="68" t="s">
        <v>3</v>
      </c>
      <c r="U1" s="68" t="s">
        <v>0</v>
      </c>
      <c r="V1" s="68" t="s">
        <v>35</v>
      </c>
      <c r="W1" s="68" t="s">
        <v>31</v>
      </c>
      <c r="X1" s="68" t="s">
        <v>19</v>
      </c>
      <c r="Y1" s="68" t="s">
        <v>18</v>
      </c>
      <c r="Z1" s="68" t="s">
        <v>37</v>
      </c>
      <c r="AA1" s="68" t="s">
        <v>34</v>
      </c>
      <c r="AB1" s="68" t="s">
        <v>30</v>
      </c>
      <c r="AC1" s="68" t="s">
        <v>28</v>
      </c>
      <c r="AD1" s="68" t="s">
        <v>26</v>
      </c>
      <c r="AE1" s="68" t="s">
        <v>26</v>
      </c>
    </row>
    <row r="2" spans="1:31" x14ac:dyDescent="0.2">
      <c r="A2" s="72"/>
      <c r="B2" s="73" t="s">
        <v>150</v>
      </c>
      <c r="C2" s="73"/>
      <c r="D2" s="73"/>
      <c r="E2" s="72"/>
      <c r="F2" s="74"/>
      <c r="G2" s="74"/>
      <c r="H2" s="74"/>
      <c r="I2" s="74"/>
      <c r="J2" s="74"/>
      <c r="K2" s="74"/>
      <c r="L2" s="74"/>
      <c r="M2" s="74"/>
      <c r="N2" s="74"/>
      <c r="O2" s="74"/>
      <c r="P2" s="74"/>
      <c r="Q2" s="74"/>
      <c r="R2" s="74"/>
      <c r="S2" s="74"/>
      <c r="T2" s="74"/>
      <c r="U2" s="74"/>
      <c r="V2" s="74"/>
      <c r="W2" s="74"/>
      <c r="X2" s="74"/>
      <c r="Y2" s="74"/>
      <c r="Z2" s="74"/>
      <c r="AA2" s="74"/>
      <c r="AB2" s="74"/>
      <c r="AC2" s="74"/>
      <c r="AD2" s="74"/>
      <c r="AE2" s="74"/>
    </row>
    <row r="3" spans="1:31" x14ac:dyDescent="0.2">
      <c r="A3" s="132">
        <v>37335</v>
      </c>
      <c r="B3" s="133" t="s">
        <v>22</v>
      </c>
      <c r="C3" s="133" t="s">
        <v>15</v>
      </c>
      <c r="D3" s="133" t="s">
        <v>23</v>
      </c>
      <c r="E3" s="134">
        <v>41974</v>
      </c>
      <c r="F3" s="110">
        <v>0</v>
      </c>
      <c r="G3" s="110">
        <v>0</v>
      </c>
      <c r="H3" s="110">
        <v>0</v>
      </c>
      <c r="I3" s="110">
        <v>0</v>
      </c>
      <c r="J3" s="110">
        <v>0</v>
      </c>
      <c r="K3" s="110">
        <v>0</v>
      </c>
      <c r="L3" s="110">
        <v>0</v>
      </c>
      <c r="M3" s="110">
        <v>0</v>
      </c>
      <c r="N3" s="110">
        <v>0</v>
      </c>
      <c r="O3" s="110">
        <v>0</v>
      </c>
      <c r="P3" s="110">
        <v>0</v>
      </c>
      <c r="Q3" s="110">
        <v>0</v>
      </c>
      <c r="R3" s="110">
        <v>0</v>
      </c>
      <c r="S3" s="110">
        <v>0</v>
      </c>
      <c r="T3" s="110">
        <v>0</v>
      </c>
      <c r="U3" s="110">
        <v>0</v>
      </c>
      <c r="V3" s="110">
        <v>0</v>
      </c>
      <c r="W3" s="110">
        <v>0</v>
      </c>
      <c r="X3" s="110">
        <v>0</v>
      </c>
      <c r="Y3" s="110">
        <v>0</v>
      </c>
      <c r="Z3" s="110">
        <v>0</v>
      </c>
      <c r="AA3" s="110">
        <v>0</v>
      </c>
      <c r="AB3" s="110">
        <v>0</v>
      </c>
      <c r="AC3" s="110">
        <v>0</v>
      </c>
      <c r="AD3" s="110">
        <v>0</v>
      </c>
      <c r="AE3" s="168"/>
    </row>
    <row r="4" spans="1:31" x14ac:dyDescent="0.2">
      <c r="A4" s="132">
        <v>37335</v>
      </c>
      <c r="B4" s="133" t="s">
        <v>22</v>
      </c>
      <c r="C4" s="133" t="s">
        <v>15</v>
      </c>
      <c r="D4" s="133" t="s">
        <v>23</v>
      </c>
      <c r="E4" s="134">
        <v>41975</v>
      </c>
      <c r="F4" s="110">
        <v>0</v>
      </c>
      <c r="G4" s="110">
        <v>0</v>
      </c>
      <c r="H4" s="110">
        <v>0</v>
      </c>
      <c r="I4" s="110">
        <v>0</v>
      </c>
      <c r="J4" s="110">
        <v>0</v>
      </c>
      <c r="K4" s="110">
        <v>0</v>
      </c>
      <c r="L4" s="110">
        <v>0</v>
      </c>
      <c r="M4" s="110">
        <v>0</v>
      </c>
      <c r="N4" s="110">
        <v>0</v>
      </c>
      <c r="O4" s="110">
        <v>0</v>
      </c>
      <c r="P4" s="110">
        <v>0</v>
      </c>
      <c r="Q4" s="110">
        <v>0</v>
      </c>
      <c r="R4" s="110">
        <v>0</v>
      </c>
      <c r="S4" s="110">
        <v>0</v>
      </c>
      <c r="T4" s="110">
        <v>0</v>
      </c>
      <c r="U4" s="110">
        <v>0</v>
      </c>
      <c r="V4" s="110">
        <v>0</v>
      </c>
      <c r="W4" s="110">
        <v>0</v>
      </c>
      <c r="X4" s="110">
        <v>0</v>
      </c>
      <c r="Y4" s="110">
        <v>0</v>
      </c>
      <c r="Z4" s="110">
        <v>0</v>
      </c>
      <c r="AA4" s="110">
        <v>0</v>
      </c>
      <c r="AB4" s="110">
        <v>0</v>
      </c>
      <c r="AC4" s="110">
        <v>0</v>
      </c>
      <c r="AD4" s="110">
        <v>0</v>
      </c>
      <c r="AE4" s="168"/>
    </row>
    <row r="5" spans="1:31" x14ac:dyDescent="0.2">
      <c r="A5" s="132">
        <v>37335</v>
      </c>
      <c r="B5" s="133" t="s">
        <v>22</v>
      </c>
      <c r="C5" s="133" t="s">
        <v>15</v>
      </c>
      <c r="D5" s="133" t="s">
        <v>23</v>
      </c>
      <c r="E5" s="134">
        <v>41976</v>
      </c>
      <c r="F5" s="110">
        <v>0</v>
      </c>
      <c r="G5" s="110">
        <v>0</v>
      </c>
      <c r="H5" s="110">
        <v>0</v>
      </c>
      <c r="I5" s="110">
        <v>0</v>
      </c>
      <c r="J5" s="110">
        <v>0</v>
      </c>
      <c r="K5" s="110">
        <v>0</v>
      </c>
      <c r="L5" s="110">
        <v>0</v>
      </c>
      <c r="M5" s="110">
        <v>0</v>
      </c>
      <c r="N5" s="110">
        <v>0</v>
      </c>
      <c r="O5" s="110">
        <v>0</v>
      </c>
      <c r="P5" s="110">
        <v>0</v>
      </c>
      <c r="Q5" s="110">
        <v>0</v>
      </c>
      <c r="R5" s="110">
        <v>0</v>
      </c>
      <c r="S5" s="110">
        <v>0</v>
      </c>
      <c r="T5" s="110">
        <v>0</v>
      </c>
      <c r="U5" s="110">
        <v>0</v>
      </c>
      <c r="V5" s="110">
        <v>0</v>
      </c>
      <c r="W5" s="110">
        <v>0</v>
      </c>
      <c r="X5" s="110">
        <v>0</v>
      </c>
      <c r="Y5" s="110">
        <v>0</v>
      </c>
      <c r="Z5" s="110">
        <v>0</v>
      </c>
      <c r="AA5" s="110">
        <v>0</v>
      </c>
      <c r="AB5" s="110">
        <v>0</v>
      </c>
      <c r="AC5" s="110">
        <v>0</v>
      </c>
      <c r="AD5" s="110">
        <v>0</v>
      </c>
      <c r="AE5" s="168"/>
    </row>
    <row r="6" spans="1:31" x14ac:dyDescent="0.2">
      <c r="A6" s="132">
        <v>37335</v>
      </c>
      <c r="B6" s="133" t="s">
        <v>22</v>
      </c>
      <c r="C6" s="133" t="s">
        <v>15</v>
      </c>
      <c r="D6" s="133" t="s">
        <v>23</v>
      </c>
      <c r="E6" s="134">
        <v>41977</v>
      </c>
      <c r="F6" s="110">
        <v>0</v>
      </c>
      <c r="G6" s="110">
        <v>0</v>
      </c>
      <c r="H6" s="110">
        <v>0</v>
      </c>
      <c r="I6" s="110">
        <v>0</v>
      </c>
      <c r="J6" s="110">
        <v>0</v>
      </c>
      <c r="K6" s="110">
        <v>0</v>
      </c>
      <c r="L6" s="110">
        <v>0</v>
      </c>
      <c r="M6" s="110">
        <v>0</v>
      </c>
      <c r="N6" s="110">
        <v>0</v>
      </c>
      <c r="O6" s="110">
        <v>0</v>
      </c>
      <c r="P6" s="110">
        <v>0</v>
      </c>
      <c r="Q6" s="110">
        <v>0</v>
      </c>
      <c r="R6" s="110">
        <v>0</v>
      </c>
      <c r="S6" s="110">
        <v>0</v>
      </c>
      <c r="T6" s="110">
        <v>0</v>
      </c>
      <c r="U6" s="110">
        <v>0</v>
      </c>
      <c r="V6" s="110">
        <v>0</v>
      </c>
      <c r="W6" s="110">
        <v>0</v>
      </c>
      <c r="X6" s="110">
        <v>0</v>
      </c>
      <c r="Y6" s="110">
        <v>0</v>
      </c>
      <c r="Z6" s="110">
        <v>0</v>
      </c>
      <c r="AA6" s="110">
        <v>0</v>
      </c>
      <c r="AB6" s="110">
        <v>0</v>
      </c>
      <c r="AC6" s="110">
        <v>0</v>
      </c>
      <c r="AD6" s="110">
        <v>0</v>
      </c>
      <c r="AE6" s="168"/>
    </row>
    <row r="7" spans="1:31" x14ac:dyDescent="0.2">
      <c r="A7" s="132">
        <v>37335</v>
      </c>
      <c r="B7" s="133" t="s">
        <v>22</v>
      </c>
      <c r="C7" s="133" t="s">
        <v>15</v>
      </c>
      <c r="D7" s="133" t="s">
        <v>23</v>
      </c>
      <c r="E7" s="134">
        <v>41978</v>
      </c>
      <c r="F7" s="110">
        <v>0</v>
      </c>
      <c r="G7" s="110">
        <v>0</v>
      </c>
      <c r="H7" s="110">
        <v>0</v>
      </c>
      <c r="I7" s="110">
        <v>0</v>
      </c>
      <c r="J7" s="110">
        <v>0</v>
      </c>
      <c r="K7" s="110">
        <v>0</v>
      </c>
      <c r="L7" s="110">
        <v>0</v>
      </c>
      <c r="M7" s="110">
        <v>0</v>
      </c>
      <c r="N7" s="110">
        <v>0</v>
      </c>
      <c r="O7" s="110">
        <v>0</v>
      </c>
      <c r="P7" s="110">
        <v>0</v>
      </c>
      <c r="Q7" s="110">
        <v>0</v>
      </c>
      <c r="R7" s="110">
        <v>0</v>
      </c>
      <c r="S7" s="110">
        <v>0</v>
      </c>
      <c r="T7" s="110">
        <v>0</v>
      </c>
      <c r="U7" s="110">
        <v>0</v>
      </c>
      <c r="V7" s="110">
        <v>0</v>
      </c>
      <c r="W7" s="110">
        <v>0</v>
      </c>
      <c r="X7" s="110">
        <v>0</v>
      </c>
      <c r="Y7" s="110">
        <v>0</v>
      </c>
      <c r="Z7" s="110">
        <v>0</v>
      </c>
      <c r="AA7" s="110">
        <v>0</v>
      </c>
      <c r="AB7" s="110">
        <v>0</v>
      </c>
      <c r="AC7" s="110">
        <v>0</v>
      </c>
      <c r="AD7" s="110">
        <v>0</v>
      </c>
      <c r="AE7" s="168"/>
    </row>
    <row r="8" spans="1:31" x14ac:dyDescent="0.2">
      <c r="A8" s="132">
        <v>37335</v>
      </c>
      <c r="B8" s="133" t="s">
        <v>22</v>
      </c>
      <c r="C8" s="133" t="s">
        <v>15</v>
      </c>
      <c r="D8" s="133" t="s">
        <v>23</v>
      </c>
      <c r="E8" s="134">
        <v>41979</v>
      </c>
      <c r="F8" s="110">
        <v>0</v>
      </c>
      <c r="G8" s="110">
        <v>0</v>
      </c>
      <c r="H8" s="110">
        <v>0</v>
      </c>
      <c r="I8" s="110">
        <v>0</v>
      </c>
      <c r="J8" s="110">
        <v>0</v>
      </c>
      <c r="K8" s="110">
        <v>0</v>
      </c>
      <c r="L8" s="110">
        <v>0</v>
      </c>
      <c r="M8" s="110">
        <v>0</v>
      </c>
      <c r="N8" s="110">
        <v>0</v>
      </c>
      <c r="O8" s="110">
        <v>0</v>
      </c>
      <c r="P8" s="110">
        <v>0</v>
      </c>
      <c r="Q8" s="110">
        <v>0</v>
      </c>
      <c r="R8" s="110">
        <v>0</v>
      </c>
      <c r="S8" s="110">
        <v>0</v>
      </c>
      <c r="T8" s="110">
        <v>0</v>
      </c>
      <c r="U8" s="110">
        <v>0</v>
      </c>
      <c r="V8" s="110">
        <v>0</v>
      </c>
      <c r="W8" s="110">
        <v>0</v>
      </c>
      <c r="X8" s="110">
        <v>0</v>
      </c>
      <c r="Y8" s="110">
        <v>0</v>
      </c>
      <c r="Z8" s="110">
        <v>0</v>
      </c>
      <c r="AA8" s="110">
        <v>0</v>
      </c>
      <c r="AB8" s="110">
        <v>0</v>
      </c>
      <c r="AC8" s="110">
        <v>0</v>
      </c>
      <c r="AD8" s="110">
        <v>0</v>
      </c>
      <c r="AE8" s="168"/>
    </row>
    <row r="9" spans="1:31" x14ac:dyDescent="0.2">
      <c r="A9" s="132">
        <v>37335</v>
      </c>
      <c r="B9" s="133" t="s">
        <v>22</v>
      </c>
      <c r="C9" s="133" t="s">
        <v>15</v>
      </c>
      <c r="D9" s="133" t="s">
        <v>23</v>
      </c>
      <c r="E9" s="134">
        <v>41980</v>
      </c>
      <c r="F9" s="110">
        <v>0</v>
      </c>
      <c r="G9" s="110">
        <v>0</v>
      </c>
      <c r="H9" s="110">
        <v>0</v>
      </c>
      <c r="I9" s="110">
        <v>0</v>
      </c>
      <c r="J9" s="110">
        <v>0</v>
      </c>
      <c r="K9" s="110">
        <v>0</v>
      </c>
      <c r="L9" s="110">
        <v>0</v>
      </c>
      <c r="M9" s="110">
        <v>0</v>
      </c>
      <c r="N9" s="110">
        <v>0</v>
      </c>
      <c r="O9" s="110">
        <v>0</v>
      </c>
      <c r="P9" s="110">
        <v>0</v>
      </c>
      <c r="Q9" s="110">
        <v>0</v>
      </c>
      <c r="R9" s="110">
        <v>0</v>
      </c>
      <c r="S9" s="110">
        <v>0</v>
      </c>
      <c r="T9" s="110">
        <v>0</v>
      </c>
      <c r="U9" s="110">
        <v>0</v>
      </c>
      <c r="V9" s="110">
        <v>0</v>
      </c>
      <c r="W9" s="110">
        <v>0</v>
      </c>
      <c r="X9" s="110">
        <v>0</v>
      </c>
      <c r="Y9" s="110">
        <v>0</v>
      </c>
      <c r="Z9" s="110">
        <v>0</v>
      </c>
      <c r="AA9" s="110">
        <v>0</v>
      </c>
      <c r="AB9" s="110">
        <v>0</v>
      </c>
      <c r="AC9" s="110">
        <v>0</v>
      </c>
      <c r="AD9" s="110">
        <v>0</v>
      </c>
      <c r="AE9" s="168"/>
    </row>
    <row r="10" spans="1:31" x14ac:dyDescent="0.2">
      <c r="A10" s="132">
        <v>37335</v>
      </c>
      <c r="B10" s="133" t="s">
        <v>22</v>
      </c>
      <c r="C10" s="133" t="s">
        <v>15</v>
      </c>
      <c r="D10" s="133" t="s">
        <v>23</v>
      </c>
      <c r="E10" s="134">
        <v>41981</v>
      </c>
      <c r="F10" s="110">
        <v>5019</v>
      </c>
      <c r="G10" s="110">
        <v>0</v>
      </c>
      <c r="H10" s="110">
        <v>0</v>
      </c>
      <c r="I10" s="110">
        <v>0</v>
      </c>
      <c r="J10" s="110">
        <v>0</v>
      </c>
      <c r="K10" s="110">
        <v>0</v>
      </c>
      <c r="L10" s="110">
        <v>0</v>
      </c>
      <c r="M10" s="110">
        <v>23</v>
      </c>
      <c r="N10" s="110">
        <v>18</v>
      </c>
      <c r="O10" s="110">
        <v>17</v>
      </c>
      <c r="P10" s="110">
        <v>46</v>
      </c>
      <c r="Q10" s="110">
        <v>71</v>
      </c>
      <c r="R10" s="110">
        <v>128</v>
      </c>
      <c r="S10" s="110">
        <v>205</v>
      </c>
      <c r="T10" s="110">
        <v>567</v>
      </c>
      <c r="U10" s="110">
        <v>378</v>
      </c>
      <c r="V10" s="110">
        <v>306</v>
      </c>
      <c r="W10" s="110">
        <v>341</v>
      </c>
      <c r="X10" s="110">
        <v>318</v>
      </c>
      <c r="Y10" s="110">
        <v>377</v>
      </c>
      <c r="Z10" s="110">
        <v>399</v>
      </c>
      <c r="AA10" s="110">
        <v>401</v>
      </c>
      <c r="AB10" s="110">
        <v>403</v>
      </c>
      <c r="AC10" s="110">
        <v>404</v>
      </c>
      <c r="AD10" s="110">
        <v>617</v>
      </c>
      <c r="AE10" s="168"/>
    </row>
    <row r="11" spans="1:31" x14ac:dyDescent="0.2">
      <c r="A11" s="132">
        <v>37335</v>
      </c>
      <c r="B11" s="133" t="s">
        <v>22</v>
      </c>
      <c r="C11" s="133" t="s">
        <v>15</v>
      </c>
      <c r="D11" s="133" t="s">
        <v>23</v>
      </c>
      <c r="E11" s="134">
        <v>41982</v>
      </c>
      <c r="F11" s="110">
        <v>17258</v>
      </c>
      <c r="G11" s="110">
        <v>680</v>
      </c>
      <c r="H11" s="110">
        <v>680</v>
      </c>
      <c r="I11" s="110">
        <v>680</v>
      </c>
      <c r="J11" s="110">
        <v>680</v>
      </c>
      <c r="K11" s="110">
        <v>680</v>
      </c>
      <c r="L11" s="110">
        <v>680</v>
      </c>
      <c r="M11" s="110">
        <v>680</v>
      </c>
      <c r="N11" s="110">
        <v>680</v>
      </c>
      <c r="O11" s="110">
        <v>680</v>
      </c>
      <c r="P11" s="110">
        <v>680</v>
      </c>
      <c r="Q11" s="110">
        <v>681</v>
      </c>
      <c r="R11" s="110">
        <v>699</v>
      </c>
      <c r="S11" s="110">
        <v>706</v>
      </c>
      <c r="T11" s="110">
        <v>707</v>
      </c>
      <c r="U11" s="110">
        <v>733</v>
      </c>
      <c r="V11" s="110">
        <v>770</v>
      </c>
      <c r="W11" s="110">
        <v>770</v>
      </c>
      <c r="X11" s="110">
        <v>770</v>
      </c>
      <c r="Y11" s="110">
        <v>770</v>
      </c>
      <c r="Z11" s="110">
        <v>771</v>
      </c>
      <c r="AA11" s="110">
        <v>771</v>
      </c>
      <c r="AB11" s="110">
        <v>770</v>
      </c>
      <c r="AC11" s="110">
        <v>770</v>
      </c>
      <c r="AD11" s="110">
        <v>770</v>
      </c>
      <c r="AE11" s="168"/>
    </row>
    <row r="12" spans="1:31" x14ac:dyDescent="0.2">
      <c r="A12" s="132">
        <v>37335</v>
      </c>
      <c r="B12" s="133" t="s">
        <v>22</v>
      </c>
      <c r="C12" s="133" t="s">
        <v>15</v>
      </c>
      <c r="D12" s="133" t="s">
        <v>23</v>
      </c>
      <c r="E12" s="134">
        <v>41983</v>
      </c>
      <c r="F12" s="110">
        <v>18593</v>
      </c>
      <c r="G12" s="110">
        <v>770</v>
      </c>
      <c r="H12" s="110">
        <v>770</v>
      </c>
      <c r="I12" s="110">
        <v>770</v>
      </c>
      <c r="J12" s="110">
        <v>770</v>
      </c>
      <c r="K12" s="110">
        <v>770</v>
      </c>
      <c r="L12" s="110">
        <v>770</v>
      </c>
      <c r="M12" s="110">
        <v>770</v>
      </c>
      <c r="N12" s="110">
        <v>770</v>
      </c>
      <c r="O12" s="110">
        <v>770</v>
      </c>
      <c r="P12" s="110">
        <v>770</v>
      </c>
      <c r="Q12" s="110">
        <v>770</v>
      </c>
      <c r="R12" s="110">
        <v>770</v>
      </c>
      <c r="S12" s="110">
        <v>770</v>
      </c>
      <c r="T12" s="110">
        <v>770</v>
      </c>
      <c r="U12" s="110">
        <v>770</v>
      </c>
      <c r="V12" s="110">
        <v>770</v>
      </c>
      <c r="W12" s="110">
        <v>770</v>
      </c>
      <c r="X12" s="110">
        <v>771</v>
      </c>
      <c r="Y12" s="110">
        <v>771</v>
      </c>
      <c r="Z12" s="110">
        <v>776</v>
      </c>
      <c r="AA12" s="110">
        <v>782</v>
      </c>
      <c r="AB12" s="110">
        <v>801</v>
      </c>
      <c r="AC12" s="110">
        <v>802</v>
      </c>
      <c r="AD12" s="110">
        <v>800</v>
      </c>
      <c r="AE12" s="168"/>
    </row>
    <row r="13" spans="1:31" x14ac:dyDescent="0.2">
      <c r="A13" s="132">
        <v>37335</v>
      </c>
      <c r="B13" s="133" t="s">
        <v>22</v>
      </c>
      <c r="C13" s="133" t="s">
        <v>15</v>
      </c>
      <c r="D13" s="133" t="s">
        <v>23</v>
      </c>
      <c r="E13" s="134">
        <v>41984</v>
      </c>
      <c r="F13" s="110">
        <v>19200</v>
      </c>
      <c r="G13" s="110">
        <v>800</v>
      </c>
      <c r="H13" s="110">
        <v>800</v>
      </c>
      <c r="I13" s="110">
        <v>800</v>
      </c>
      <c r="J13" s="110">
        <v>800</v>
      </c>
      <c r="K13" s="110">
        <v>800</v>
      </c>
      <c r="L13" s="110">
        <v>800</v>
      </c>
      <c r="M13" s="110">
        <v>800</v>
      </c>
      <c r="N13" s="110">
        <v>800</v>
      </c>
      <c r="O13" s="110">
        <v>800</v>
      </c>
      <c r="P13" s="110">
        <v>800</v>
      </c>
      <c r="Q13" s="110">
        <v>800</v>
      </c>
      <c r="R13" s="110">
        <v>800</v>
      </c>
      <c r="S13" s="110">
        <v>800</v>
      </c>
      <c r="T13" s="110">
        <v>800</v>
      </c>
      <c r="U13" s="110">
        <v>800</v>
      </c>
      <c r="V13" s="110">
        <v>800</v>
      </c>
      <c r="W13" s="110">
        <v>800</v>
      </c>
      <c r="X13" s="110">
        <v>800</v>
      </c>
      <c r="Y13" s="110">
        <v>800</v>
      </c>
      <c r="Z13" s="110">
        <v>800</v>
      </c>
      <c r="AA13" s="110">
        <v>800</v>
      </c>
      <c r="AB13" s="110">
        <v>800</v>
      </c>
      <c r="AC13" s="110">
        <v>800</v>
      </c>
      <c r="AD13" s="110">
        <v>800</v>
      </c>
      <c r="AE13" s="168"/>
    </row>
    <row r="14" spans="1:31" x14ac:dyDescent="0.2">
      <c r="A14" s="132">
        <v>37335</v>
      </c>
      <c r="B14" s="133" t="s">
        <v>22</v>
      </c>
      <c r="C14" s="133" t="s">
        <v>15</v>
      </c>
      <c r="D14" s="133" t="s">
        <v>23</v>
      </c>
      <c r="E14" s="134">
        <v>41985</v>
      </c>
      <c r="F14" s="110">
        <v>18870</v>
      </c>
      <c r="G14" s="110">
        <v>800</v>
      </c>
      <c r="H14" s="110">
        <v>800</v>
      </c>
      <c r="I14" s="110">
        <v>800</v>
      </c>
      <c r="J14" s="110">
        <v>800</v>
      </c>
      <c r="K14" s="110">
        <v>800</v>
      </c>
      <c r="L14" s="110">
        <v>800</v>
      </c>
      <c r="M14" s="110">
        <v>782</v>
      </c>
      <c r="N14" s="110">
        <v>780</v>
      </c>
      <c r="O14" s="110">
        <v>781</v>
      </c>
      <c r="P14" s="110">
        <v>781</v>
      </c>
      <c r="Q14" s="110">
        <v>781</v>
      </c>
      <c r="R14" s="110">
        <v>781</v>
      </c>
      <c r="S14" s="110">
        <v>780</v>
      </c>
      <c r="T14" s="110">
        <v>780</v>
      </c>
      <c r="U14" s="110">
        <v>780</v>
      </c>
      <c r="V14" s="110">
        <v>780</v>
      </c>
      <c r="W14" s="110">
        <v>780</v>
      </c>
      <c r="X14" s="110">
        <v>780</v>
      </c>
      <c r="Y14" s="110">
        <v>780</v>
      </c>
      <c r="Z14" s="110">
        <v>772</v>
      </c>
      <c r="AA14" s="110">
        <v>781</v>
      </c>
      <c r="AB14" s="110">
        <v>789</v>
      </c>
      <c r="AC14" s="110">
        <v>791</v>
      </c>
      <c r="AD14" s="110">
        <v>791</v>
      </c>
      <c r="AE14" s="168"/>
    </row>
    <row r="15" spans="1:31" x14ac:dyDescent="0.2">
      <c r="A15" s="132">
        <v>37335</v>
      </c>
      <c r="B15" s="133" t="s">
        <v>22</v>
      </c>
      <c r="C15" s="133" t="s">
        <v>15</v>
      </c>
      <c r="D15" s="133" t="s">
        <v>23</v>
      </c>
      <c r="E15" s="134">
        <v>41986</v>
      </c>
      <c r="F15" s="110">
        <v>18556</v>
      </c>
      <c r="G15" s="110">
        <v>790</v>
      </c>
      <c r="H15" s="110">
        <v>630</v>
      </c>
      <c r="I15" s="110">
        <v>669</v>
      </c>
      <c r="J15" s="110">
        <v>790</v>
      </c>
      <c r="K15" s="110">
        <v>790</v>
      </c>
      <c r="L15" s="110">
        <v>790</v>
      </c>
      <c r="M15" s="110">
        <v>790</v>
      </c>
      <c r="N15" s="110">
        <v>790</v>
      </c>
      <c r="O15" s="110">
        <v>790</v>
      </c>
      <c r="P15" s="110">
        <v>790</v>
      </c>
      <c r="Q15" s="110">
        <v>790</v>
      </c>
      <c r="R15" s="110">
        <v>787</v>
      </c>
      <c r="S15" s="110">
        <v>780</v>
      </c>
      <c r="T15" s="110">
        <v>780</v>
      </c>
      <c r="U15" s="110">
        <v>780</v>
      </c>
      <c r="V15" s="110">
        <v>780</v>
      </c>
      <c r="W15" s="110">
        <v>780</v>
      </c>
      <c r="X15" s="110">
        <v>780</v>
      </c>
      <c r="Y15" s="110">
        <v>780</v>
      </c>
      <c r="Z15" s="110">
        <v>780</v>
      </c>
      <c r="AA15" s="110">
        <v>780</v>
      </c>
      <c r="AB15" s="110">
        <v>780</v>
      </c>
      <c r="AC15" s="110">
        <v>780</v>
      </c>
      <c r="AD15" s="110">
        <v>780</v>
      </c>
      <c r="AE15" s="168"/>
    </row>
    <row r="16" spans="1:31" x14ac:dyDescent="0.2">
      <c r="A16" s="132">
        <v>37335</v>
      </c>
      <c r="B16" s="133" t="s">
        <v>22</v>
      </c>
      <c r="C16" s="133" t="s">
        <v>15</v>
      </c>
      <c r="D16" s="133" t="s">
        <v>23</v>
      </c>
      <c r="E16" s="134">
        <v>41987</v>
      </c>
      <c r="F16" s="110">
        <v>18720</v>
      </c>
      <c r="G16" s="110">
        <v>780</v>
      </c>
      <c r="H16" s="110">
        <v>780</v>
      </c>
      <c r="I16" s="110">
        <v>780</v>
      </c>
      <c r="J16" s="110">
        <v>780</v>
      </c>
      <c r="K16" s="110">
        <v>780</v>
      </c>
      <c r="L16" s="110">
        <v>780</v>
      </c>
      <c r="M16" s="110">
        <v>780</v>
      </c>
      <c r="N16" s="110">
        <v>780</v>
      </c>
      <c r="O16" s="110">
        <v>780</v>
      </c>
      <c r="P16" s="110">
        <v>780</v>
      </c>
      <c r="Q16" s="110">
        <v>780</v>
      </c>
      <c r="R16" s="110">
        <v>780</v>
      </c>
      <c r="S16" s="110">
        <v>780</v>
      </c>
      <c r="T16" s="110">
        <v>780</v>
      </c>
      <c r="U16" s="110">
        <v>780</v>
      </c>
      <c r="V16" s="110">
        <v>780</v>
      </c>
      <c r="W16" s="110">
        <v>780</v>
      </c>
      <c r="X16" s="110">
        <v>780</v>
      </c>
      <c r="Y16" s="110">
        <v>780</v>
      </c>
      <c r="Z16" s="110">
        <v>780</v>
      </c>
      <c r="AA16" s="110">
        <v>780</v>
      </c>
      <c r="AB16" s="110">
        <v>780</v>
      </c>
      <c r="AC16" s="110">
        <v>780</v>
      </c>
      <c r="AD16" s="110">
        <v>780</v>
      </c>
      <c r="AE16" s="168"/>
    </row>
    <row r="17" spans="1:31" x14ac:dyDescent="0.2">
      <c r="A17" s="132">
        <v>37335</v>
      </c>
      <c r="B17" s="133" t="s">
        <v>22</v>
      </c>
      <c r="C17" s="133" t="s">
        <v>15</v>
      </c>
      <c r="D17" s="133" t="s">
        <v>23</v>
      </c>
      <c r="E17" s="134">
        <v>41988</v>
      </c>
      <c r="F17" s="110">
        <v>18720</v>
      </c>
      <c r="G17" s="110">
        <v>780</v>
      </c>
      <c r="H17" s="110">
        <v>780</v>
      </c>
      <c r="I17" s="110">
        <v>780</v>
      </c>
      <c r="J17" s="110">
        <v>780</v>
      </c>
      <c r="K17" s="110">
        <v>780</v>
      </c>
      <c r="L17" s="110">
        <v>780</v>
      </c>
      <c r="M17" s="110">
        <v>780</v>
      </c>
      <c r="N17" s="110">
        <v>780</v>
      </c>
      <c r="O17" s="110">
        <v>780</v>
      </c>
      <c r="P17" s="110">
        <v>780</v>
      </c>
      <c r="Q17" s="110">
        <v>780</v>
      </c>
      <c r="R17" s="110">
        <v>780</v>
      </c>
      <c r="S17" s="110">
        <v>780</v>
      </c>
      <c r="T17" s="110">
        <v>780</v>
      </c>
      <c r="U17" s="110">
        <v>780</v>
      </c>
      <c r="V17" s="110">
        <v>780</v>
      </c>
      <c r="W17" s="110">
        <v>780</v>
      </c>
      <c r="X17" s="110">
        <v>780</v>
      </c>
      <c r="Y17" s="110">
        <v>780</v>
      </c>
      <c r="Z17" s="110">
        <v>780</v>
      </c>
      <c r="AA17" s="110">
        <v>780</v>
      </c>
      <c r="AB17" s="110">
        <v>780</v>
      </c>
      <c r="AC17" s="110">
        <v>780</v>
      </c>
      <c r="AD17" s="110">
        <v>780</v>
      </c>
      <c r="AE17" s="168"/>
    </row>
    <row r="18" spans="1:31" x14ac:dyDescent="0.2">
      <c r="A18" s="132">
        <v>37335</v>
      </c>
      <c r="B18" s="133" t="s">
        <v>22</v>
      </c>
      <c r="C18" s="133" t="s">
        <v>15</v>
      </c>
      <c r="D18" s="133" t="s">
        <v>23</v>
      </c>
      <c r="E18" s="134">
        <v>41989</v>
      </c>
      <c r="F18" s="110">
        <v>16891</v>
      </c>
      <c r="G18" s="110">
        <v>780</v>
      </c>
      <c r="H18" s="110">
        <v>780</v>
      </c>
      <c r="I18" s="110">
        <v>780</v>
      </c>
      <c r="J18" s="110">
        <v>780</v>
      </c>
      <c r="K18" s="110">
        <v>780</v>
      </c>
      <c r="L18" s="110">
        <v>780</v>
      </c>
      <c r="M18" s="110">
        <v>780</v>
      </c>
      <c r="N18" s="110">
        <v>780</v>
      </c>
      <c r="O18" s="110">
        <v>644</v>
      </c>
      <c r="P18" s="110">
        <v>631</v>
      </c>
      <c r="Q18" s="110">
        <v>630</v>
      </c>
      <c r="R18" s="110">
        <v>630</v>
      </c>
      <c r="S18" s="110">
        <v>630</v>
      </c>
      <c r="T18" s="110">
        <v>630</v>
      </c>
      <c r="U18" s="110">
        <v>630</v>
      </c>
      <c r="V18" s="110">
        <v>630</v>
      </c>
      <c r="W18" s="110">
        <v>631</v>
      </c>
      <c r="X18" s="110">
        <v>631</v>
      </c>
      <c r="Y18" s="110">
        <v>632</v>
      </c>
      <c r="Z18" s="110">
        <v>632</v>
      </c>
      <c r="AA18" s="110">
        <v>730</v>
      </c>
      <c r="AB18" s="110">
        <v>780</v>
      </c>
      <c r="AC18" s="110">
        <v>780</v>
      </c>
      <c r="AD18" s="110">
        <v>780</v>
      </c>
      <c r="AE18" s="168"/>
    </row>
    <row r="19" spans="1:31" x14ac:dyDescent="0.2">
      <c r="A19" s="132">
        <v>37335</v>
      </c>
      <c r="B19" s="133" t="s">
        <v>22</v>
      </c>
      <c r="C19" s="133" t="s">
        <v>15</v>
      </c>
      <c r="D19" s="133" t="s">
        <v>23</v>
      </c>
      <c r="E19" s="134">
        <v>41990</v>
      </c>
      <c r="F19" s="110">
        <v>18485</v>
      </c>
      <c r="G19" s="110">
        <v>780</v>
      </c>
      <c r="H19" s="110">
        <v>780</v>
      </c>
      <c r="I19" s="110">
        <v>780</v>
      </c>
      <c r="J19" s="110">
        <v>780</v>
      </c>
      <c r="K19" s="110">
        <v>780</v>
      </c>
      <c r="L19" s="110">
        <v>780</v>
      </c>
      <c r="M19" s="110">
        <v>780</v>
      </c>
      <c r="N19" s="110">
        <v>780</v>
      </c>
      <c r="O19" s="110">
        <v>780</v>
      </c>
      <c r="P19" s="110">
        <v>773</v>
      </c>
      <c r="Q19" s="110">
        <v>771</v>
      </c>
      <c r="R19" s="110">
        <v>771</v>
      </c>
      <c r="S19" s="110">
        <v>771</v>
      </c>
      <c r="T19" s="110">
        <v>736</v>
      </c>
      <c r="U19" s="110">
        <v>751</v>
      </c>
      <c r="V19" s="110">
        <v>770</v>
      </c>
      <c r="W19" s="110">
        <v>770</v>
      </c>
      <c r="X19" s="110">
        <v>770</v>
      </c>
      <c r="Y19" s="110">
        <v>771</v>
      </c>
      <c r="Z19" s="110">
        <v>771</v>
      </c>
      <c r="AA19" s="110">
        <v>771</v>
      </c>
      <c r="AB19" s="110">
        <v>770</v>
      </c>
      <c r="AC19" s="110">
        <v>759</v>
      </c>
      <c r="AD19" s="110">
        <v>740</v>
      </c>
      <c r="AE19" s="168"/>
    </row>
    <row r="20" spans="1:31" x14ac:dyDescent="0.2">
      <c r="A20" s="132">
        <v>37335</v>
      </c>
      <c r="B20" s="133" t="s">
        <v>22</v>
      </c>
      <c r="C20" s="133" t="s">
        <v>15</v>
      </c>
      <c r="D20" s="133" t="s">
        <v>23</v>
      </c>
      <c r="E20" s="134">
        <v>41991</v>
      </c>
      <c r="F20" s="110">
        <v>17873</v>
      </c>
      <c r="G20" s="110">
        <v>740</v>
      </c>
      <c r="H20" s="110">
        <v>740</v>
      </c>
      <c r="I20" s="110">
        <v>740</v>
      </c>
      <c r="J20" s="110">
        <v>740</v>
      </c>
      <c r="K20" s="110">
        <v>740</v>
      </c>
      <c r="L20" s="110">
        <v>740</v>
      </c>
      <c r="M20" s="110">
        <v>740</v>
      </c>
      <c r="N20" s="110">
        <v>742</v>
      </c>
      <c r="O20" s="110">
        <v>773</v>
      </c>
      <c r="P20" s="110">
        <v>764</v>
      </c>
      <c r="Q20" s="110">
        <v>762</v>
      </c>
      <c r="R20" s="110">
        <v>760</v>
      </c>
      <c r="S20" s="110">
        <v>761</v>
      </c>
      <c r="T20" s="110">
        <v>760</v>
      </c>
      <c r="U20" s="110">
        <v>761</v>
      </c>
      <c r="V20" s="110">
        <v>760</v>
      </c>
      <c r="W20" s="110">
        <v>760</v>
      </c>
      <c r="X20" s="110">
        <v>761</v>
      </c>
      <c r="Y20" s="110">
        <v>754</v>
      </c>
      <c r="Z20" s="110">
        <v>731</v>
      </c>
      <c r="AA20" s="110">
        <v>712</v>
      </c>
      <c r="AB20" s="110">
        <v>711</v>
      </c>
      <c r="AC20" s="110">
        <v>711</v>
      </c>
      <c r="AD20" s="110">
        <v>710</v>
      </c>
      <c r="AE20" s="168"/>
    </row>
    <row r="21" spans="1:31" x14ac:dyDescent="0.2">
      <c r="A21" s="132">
        <v>37335</v>
      </c>
      <c r="B21" s="133" t="s">
        <v>22</v>
      </c>
      <c r="C21" s="133" t="s">
        <v>15</v>
      </c>
      <c r="D21" s="133" t="s">
        <v>23</v>
      </c>
      <c r="E21" s="134">
        <v>41992</v>
      </c>
      <c r="F21" s="110">
        <v>16931</v>
      </c>
      <c r="G21" s="110">
        <v>710</v>
      </c>
      <c r="H21" s="110">
        <v>710</v>
      </c>
      <c r="I21" s="110">
        <v>710</v>
      </c>
      <c r="J21" s="110">
        <v>710</v>
      </c>
      <c r="K21" s="110">
        <v>710</v>
      </c>
      <c r="L21" s="110">
        <v>710</v>
      </c>
      <c r="M21" s="110">
        <v>710</v>
      </c>
      <c r="N21" s="110">
        <v>716</v>
      </c>
      <c r="O21" s="110">
        <v>718</v>
      </c>
      <c r="P21" s="110">
        <v>753</v>
      </c>
      <c r="Q21" s="110">
        <v>751</v>
      </c>
      <c r="R21" s="110">
        <v>592</v>
      </c>
      <c r="S21" s="110">
        <v>632</v>
      </c>
      <c r="T21" s="110">
        <v>631</v>
      </c>
      <c r="U21" s="110">
        <v>631</v>
      </c>
      <c r="V21" s="110">
        <v>631</v>
      </c>
      <c r="W21" s="110">
        <v>653</v>
      </c>
      <c r="X21" s="110">
        <v>750</v>
      </c>
      <c r="Y21" s="110">
        <v>751</v>
      </c>
      <c r="Z21" s="110">
        <v>751</v>
      </c>
      <c r="AA21" s="110">
        <v>751</v>
      </c>
      <c r="AB21" s="110">
        <v>750</v>
      </c>
      <c r="AC21" s="110">
        <v>750</v>
      </c>
      <c r="AD21" s="110">
        <v>750</v>
      </c>
      <c r="AE21" s="168"/>
    </row>
    <row r="22" spans="1:31" x14ac:dyDescent="0.2">
      <c r="A22" s="132">
        <v>37335</v>
      </c>
      <c r="B22" s="133" t="s">
        <v>22</v>
      </c>
      <c r="C22" s="133" t="s">
        <v>15</v>
      </c>
      <c r="D22" s="133" t="s">
        <v>23</v>
      </c>
      <c r="E22" s="134">
        <v>41993</v>
      </c>
      <c r="F22" s="110">
        <v>15555</v>
      </c>
      <c r="G22" s="110">
        <v>512</v>
      </c>
      <c r="H22" s="110">
        <v>505</v>
      </c>
      <c r="I22" s="110">
        <v>505</v>
      </c>
      <c r="J22" s="110">
        <v>503</v>
      </c>
      <c r="K22" s="110">
        <v>503</v>
      </c>
      <c r="L22" s="110">
        <v>504</v>
      </c>
      <c r="M22" s="110">
        <v>608</v>
      </c>
      <c r="N22" s="110">
        <v>704</v>
      </c>
      <c r="O22" s="110">
        <v>700</v>
      </c>
      <c r="P22" s="110">
        <v>700</v>
      </c>
      <c r="Q22" s="110">
        <v>701</v>
      </c>
      <c r="R22" s="110">
        <v>701</v>
      </c>
      <c r="S22" s="110">
        <v>701</v>
      </c>
      <c r="T22" s="110">
        <v>701</v>
      </c>
      <c r="U22" s="110">
        <v>701</v>
      </c>
      <c r="V22" s="110">
        <v>701</v>
      </c>
      <c r="W22" s="110">
        <v>701</v>
      </c>
      <c r="X22" s="110">
        <v>701</v>
      </c>
      <c r="Y22" s="110">
        <v>701</v>
      </c>
      <c r="Z22" s="110">
        <v>701</v>
      </c>
      <c r="AA22" s="110">
        <v>701</v>
      </c>
      <c r="AB22" s="110">
        <v>700</v>
      </c>
      <c r="AC22" s="110">
        <v>700</v>
      </c>
      <c r="AD22" s="110">
        <v>700</v>
      </c>
      <c r="AE22" s="168"/>
    </row>
    <row r="23" spans="1:31" x14ac:dyDescent="0.2">
      <c r="A23" s="132">
        <v>37335</v>
      </c>
      <c r="B23" s="133" t="s">
        <v>22</v>
      </c>
      <c r="C23" s="133" t="s">
        <v>15</v>
      </c>
      <c r="D23" s="133" t="s">
        <v>23</v>
      </c>
      <c r="E23" s="134">
        <v>41994</v>
      </c>
      <c r="F23" s="110">
        <v>15904</v>
      </c>
      <c r="G23" s="110">
        <v>507</v>
      </c>
      <c r="H23" s="110">
        <v>505</v>
      </c>
      <c r="I23" s="110">
        <v>505</v>
      </c>
      <c r="J23" s="110">
        <v>503</v>
      </c>
      <c r="K23" s="110">
        <v>503</v>
      </c>
      <c r="L23" s="110">
        <v>699</v>
      </c>
      <c r="M23" s="110">
        <v>700</v>
      </c>
      <c r="N23" s="110">
        <v>700</v>
      </c>
      <c r="O23" s="110">
        <v>700</v>
      </c>
      <c r="P23" s="110">
        <v>700</v>
      </c>
      <c r="Q23" s="110">
        <v>700</v>
      </c>
      <c r="R23" s="110">
        <v>700</v>
      </c>
      <c r="S23" s="110">
        <v>700</v>
      </c>
      <c r="T23" s="110">
        <v>700</v>
      </c>
      <c r="U23" s="110">
        <v>700</v>
      </c>
      <c r="V23" s="110">
        <v>700</v>
      </c>
      <c r="W23" s="110">
        <v>700</v>
      </c>
      <c r="X23" s="110">
        <v>700</v>
      </c>
      <c r="Y23" s="110">
        <v>700</v>
      </c>
      <c r="Z23" s="110">
        <v>701</v>
      </c>
      <c r="AA23" s="110">
        <v>721</v>
      </c>
      <c r="AB23" s="110">
        <v>720</v>
      </c>
      <c r="AC23" s="110">
        <v>720</v>
      </c>
      <c r="AD23" s="110">
        <v>720</v>
      </c>
      <c r="AE23" s="168"/>
    </row>
    <row r="24" spans="1:31" x14ac:dyDescent="0.2">
      <c r="A24" s="132">
        <v>37335</v>
      </c>
      <c r="B24" s="133" t="s">
        <v>22</v>
      </c>
      <c r="C24" s="133" t="s">
        <v>15</v>
      </c>
      <c r="D24" s="133" t="s">
        <v>23</v>
      </c>
      <c r="E24" s="134">
        <v>41995</v>
      </c>
      <c r="F24" s="110">
        <v>16624</v>
      </c>
      <c r="G24" s="110">
        <v>507</v>
      </c>
      <c r="H24" s="110">
        <v>504</v>
      </c>
      <c r="I24" s="110">
        <v>501</v>
      </c>
      <c r="J24" s="110">
        <v>503</v>
      </c>
      <c r="K24" s="110">
        <v>505</v>
      </c>
      <c r="L24" s="110">
        <v>719</v>
      </c>
      <c r="M24" s="110">
        <v>720</v>
      </c>
      <c r="N24" s="110">
        <v>720</v>
      </c>
      <c r="O24" s="110">
        <v>725</v>
      </c>
      <c r="P24" s="110">
        <v>748</v>
      </c>
      <c r="Q24" s="110">
        <v>771</v>
      </c>
      <c r="R24" s="110">
        <v>771</v>
      </c>
      <c r="S24" s="110">
        <v>771</v>
      </c>
      <c r="T24" s="110">
        <v>770</v>
      </c>
      <c r="U24" s="110">
        <v>770</v>
      </c>
      <c r="V24" s="110">
        <v>770</v>
      </c>
      <c r="W24" s="110">
        <v>770</v>
      </c>
      <c r="X24" s="110">
        <v>770</v>
      </c>
      <c r="Y24" s="110">
        <v>770</v>
      </c>
      <c r="Z24" s="110">
        <v>737</v>
      </c>
      <c r="AA24" s="110">
        <v>701</v>
      </c>
      <c r="AB24" s="110">
        <v>701</v>
      </c>
      <c r="AC24" s="110">
        <v>700</v>
      </c>
      <c r="AD24" s="110">
        <v>700</v>
      </c>
      <c r="AE24" s="168"/>
    </row>
    <row r="25" spans="1:31" x14ac:dyDescent="0.2">
      <c r="A25" s="132">
        <v>37335</v>
      </c>
      <c r="B25" s="133" t="s">
        <v>22</v>
      </c>
      <c r="C25" s="133" t="s">
        <v>15</v>
      </c>
      <c r="D25" s="133" t="s">
        <v>23</v>
      </c>
      <c r="E25" s="134">
        <v>41996</v>
      </c>
      <c r="F25" s="110">
        <v>15601</v>
      </c>
      <c r="G25" s="110">
        <v>504</v>
      </c>
      <c r="H25" s="110">
        <v>501</v>
      </c>
      <c r="I25" s="110">
        <v>501</v>
      </c>
      <c r="J25" s="110">
        <v>500</v>
      </c>
      <c r="K25" s="110">
        <v>500</v>
      </c>
      <c r="L25" s="110">
        <v>502</v>
      </c>
      <c r="M25" s="110">
        <v>693</v>
      </c>
      <c r="N25" s="110">
        <v>700</v>
      </c>
      <c r="O25" s="110">
        <v>700</v>
      </c>
      <c r="P25" s="110">
        <v>700</v>
      </c>
      <c r="Q25" s="110">
        <v>700</v>
      </c>
      <c r="R25" s="110">
        <v>700</v>
      </c>
      <c r="S25" s="110">
        <v>700</v>
      </c>
      <c r="T25" s="110">
        <v>700</v>
      </c>
      <c r="U25" s="110">
        <v>700</v>
      </c>
      <c r="V25" s="110">
        <v>700</v>
      </c>
      <c r="W25" s="110">
        <v>700</v>
      </c>
      <c r="X25" s="110">
        <v>700</v>
      </c>
      <c r="Y25" s="110">
        <v>700</v>
      </c>
      <c r="Z25" s="110">
        <v>700</v>
      </c>
      <c r="AA25" s="110">
        <v>700</v>
      </c>
      <c r="AB25" s="110">
        <v>700</v>
      </c>
      <c r="AC25" s="110">
        <v>700</v>
      </c>
      <c r="AD25" s="110">
        <v>700</v>
      </c>
      <c r="AE25" s="168"/>
    </row>
    <row r="26" spans="1:31" x14ac:dyDescent="0.2">
      <c r="A26" s="132">
        <v>37335</v>
      </c>
      <c r="B26" s="133" t="s">
        <v>22</v>
      </c>
      <c r="C26" s="133" t="s">
        <v>15</v>
      </c>
      <c r="D26" s="133" t="s">
        <v>23</v>
      </c>
      <c r="E26" s="134">
        <v>41997</v>
      </c>
      <c r="F26" s="110">
        <v>15798</v>
      </c>
      <c r="G26" s="110">
        <v>501</v>
      </c>
      <c r="H26" s="110">
        <v>500</v>
      </c>
      <c r="I26" s="110">
        <v>500</v>
      </c>
      <c r="J26" s="110">
        <v>500</v>
      </c>
      <c r="K26" s="110">
        <v>500</v>
      </c>
      <c r="L26" s="110">
        <v>697</v>
      </c>
      <c r="M26" s="110">
        <v>700</v>
      </c>
      <c r="N26" s="110">
        <v>700</v>
      </c>
      <c r="O26" s="110">
        <v>700</v>
      </c>
      <c r="P26" s="110">
        <v>700</v>
      </c>
      <c r="Q26" s="110">
        <v>700</v>
      </c>
      <c r="R26" s="110">
        <v>700</v>
      </c>
      <c r="S26" s="110">
        <v>700</v>
      </c>
      <c r="T26" s="110">
        <v>700</v>
      </c>
      <c r="U26" s="110">
        <v>700</v>
      </c>
      <c r="V26" s="110">
        <v>700</v>
      </c>
      <c r="W26" s="110">
        <v>700</v>
      </c>
      <c r="X26" s="110">
        <v>700</v>
      </c>
      <c r="Y26" s="110">
        <v>700</v>
      </c>
      <c r="Z26" s="110">
        <v>700</v>
      </c>
      <c r="AA26" s="110">
        <v>700</v>
      </c>
      <c r="AB26" s="110">
        <v>700</v>
      </c>
      <c r="AC26" s="110">
        <v>700</v>
      </c>
      <c r="AD26" s="110">
        <v>700</v>
      </c>
      <c r="AE26" s="168"/>
    </row>
    <row r="27" spans="1:31" x14ac:dyDescent="0.2">
      <c r="A27" s="132">
        <v>37335</v>
      </c>
      <c r="B27" s="133" t="s">
        <v>22</v>
      </c>
      <c r="C27" s="133" t="s">
        <v>15</v>
      </c>
      <c r="D27" s="133" t="s">
        <v>23</v>
      </c>
      <c r="E27" s="134">
        <v>41998</v>
      </c>
      <c r="F27" s="110">
        <v>15710</v>
      </c>
      <c r="G27" s="110">
        <v>498</v>
      </c>
      <c r="H27" s="110">
        <v>500</v>
      </c>
      <c r="I27" s="110">
        <v>500</v>
      </c>
      <c r="J27" s="110">
        <v>499</v>
      </c>
      <c r="K27" s="110">
        <v>499</v>
      </c>
      <c r="L27" s="110">
        <v>700</v>
      </c>
      <c r="M27" s="110">
        <v>700</v>
      </c>
      <c r="N27" s="110">
        <v>700</v>
      </c>
      <c r="O27" s="110">
        <v>700</v>
      </c>
      <c r="P27" s="110">
        <v>700</v>
      </c>
      <c r="Q27" s="110">
        <v>700</v>
      </c>
      <c r="R27" s="110">
        <v>700</v>
      </c>
      <c r="S27" s="110">
        <v>700</v>
      </c>
      <c r="T27" s="110">
        <v>700</v>
      </c>
      <c r="U27" s="110">
        <v>700</v>
      </c>
      <c r="V27" s="110">
        <v>659</v>
      </c>
      <c r="W27" s="110">
        <v>655</v>
      </c>
      <c r="X27" s="110">
        <v>700</v>
      </c>
      <c r="Y27" s="110">
        <v>700</v>
      </c>
      <c r="Z27" s="110">
        <v>700</v>
      </c>
      <c r="AA27" s="110">
        <v>700</v>
      </c>
      <c r="AB27" s="110">
        <v>700</v>
      </c>
      <c r="AC27" s="110">
        <v>700</v>
      </c>
      <c r="AD27" s="110">
        <v>700</v>
      </c>
      <c r="AE27" s="168"/>
    </row>
    <row r="28" spans="1:31" x14ac:dyDescent="0.2">
      <c r="A28" s="132">
        <v>37335</v>
      </c>
      <c r="B28" s="133" t="s">
        <v>22</v>
      </c>
      <c r="C28" s="133" t="s">
        <v>15</v>
      </c>
      <c r="D28" s="133" t="s">
        <v>23</v>
      </c>
      <c r="E28" s="134">
        <v>41999</v>
      </c>
      <c r="F28" s="110">
        <v>16719</v>
      </c>
      <c r="G28" s="110">
        <v>700</v>
      </c>
      <c r="H28" s="110">
        <v>700</v>
      </c>
      <c r="I28" s="110">
        <v>700</v>
      </c>
      <c r="J28" s="110">
        <v>700</v>
      </c>
      <c r="K28" s="110">
        <v>677</v>
      </c>
      <c r="L28" s="110">
        <v>700</v>
      </c>
      <c r="M28" s="110">
        <v>700</v>
      </c>
      <c r="N28" s="110">
        <v>700</v>
      </c>
      <c r="O28" s="110">
        <v>700</v>
      </c>
      <c r="P28" s="110">
        <v>700</v>
      </c>
      <c r="Q28" s="110">
        <v>700</v>
      </c>
      <c r="R28" s="110">
        <v>700</v>
      </c>
      <c r="S28" s="110">
        <v>700</v>
      </c>
      <c r="T28" s="110">
        <v>700</v>
      </c>
      <c r="U28" s="110">
        <v>700</v>
      </c>
      <c r="V28" s="110">
        <v>700</v>
      </c>
      <c r="W28" s="110">
        <v>700</v>
      </c>
      <c r="X28" s="110">
        <v>700</v>
      </c>
      <c r="Y28" s="110">
        <v>700</v>
      </c>
      <c r="Z28" s="110">
        <v>700</v>
      </c>
      <c r="AA28" s="110">
        <v>700</v>
      </c>
      <c r="AB28" s="110">
        <v>700</v>
      </c>
      <c r="AC28" s="110">
        <v>700</v>
      </c>
      <c r="AD28" s="110">
        <v>642</v>
      </c>
      <c r="AE28" s="168"/>
    </row>
    <row r="29" spans="1:31" x14ac:dyDescent="0.2">
      <c r="A29" s="132">
        <v>37335</v>
      </c>
      <c r="B29" s="133" t="s">
        <v>22</v>
      </c>
      <c r="C29" s="133" t="s">
        <v>15</v>
      </c>
      <c r="D29" s="133" t="s">
        <v>23</v>
      </c>
      <c r="E29" s="134">
        <v>42000</v>
      </c>
      <c r="F29" s="110">
        <v>16800</v>
      </c>
      <c r="G29" s="110">
        <v>700</v>
      </c>
      <c r="H29" s="110">
        <v>700</v>
      </c>
      <c r="I29" s="110">
        <v>700</v>
      </c>
      <c r="J29" s="110">
        <v>700</v>
      </c>
      <c r="K29" s="110">
        <v>700</v>
      </c>
      <c r="L29" s="110">
        <v>700</v>
      </c>
      <c r="M29" s="110">
        <v>700</v>
      </c>
      <c r="N29" s="110">
        <v>700</v>
      </c>
      <c r="O29" s="110">
        <v>700</v>
      </c>
      <c r="P29" s="110">
        <v>700</v>
      </c>
      <c r="Q29" s="110">
        <v>700</v>
      </c>
      <c r="R29" s="110">
        <v>700</v>
      </c>
      <c r="S29" s="110">
        <v>700</v>
      </c>
      <c r="T29" s="110">
        <v>700</v>
      </c>
      <c r="U29" s="110">
        <v>700</v>
      </c>
      <c r="V29" s="110">
        <v>700</v>
      </c>
      <c r="W29" s="110">
        <v>700</v>
      </c>
      <c r="X29" s="110">
        <v>700</v>
      </c>
      <c r="Y29" s="110">
        <v>700</v>
      </c>
      <c r="Z29" s="110">
        <v>700</v>
      </c>
      <c r="AA29" s="110">
        <v>700</v>
      </c>
      <c r="AB29" s="110">
        <v>700</v>
      </c>
      <c r="AC29" s="110">
        <v>700</v>
      </c>
      <c r="AD29" s="110">
        <v>700</v>
      </c>
      <c r="AE29" s="168"/>
    </row>
    <row r="30" spans="1:31" x14ac:dyDescent="0.2">
      <c r="A30" s="132">
        <v>37335</v>
      </c>
      <c r="B30" s="133" t="s">
        <v>22</v>
      </c>
      <c r="C30" s="133" t="s">
        <v>15</v>
      </c>
      <c r="D30" s="133" t="s">
        <v>23</v>
      </c>
      <c r="E30" s="134">
        <v>42001</v>
      </c>
      <c r="F30" s="110">
        <v>16795</v>
      </c>
      <c r="G30" s="110">
        <v>700</v>
      </c>
      <c r="H30" s="110">
        <v>700</v>
      </c>
      <c r="I30" s="110">
        <v>699</v>
      </c>
      <c r="J30" s="110">
        <v>700</v>
      </c>
      <c r="K30" s="110">
        <v>700</v>
      </c>
      <c r="L30" s="110">
        <v>696</v>
      </c>
      <c r="M30" s="110">
        <v>700</v>
      </c>
      <c r="N30" s="110">
        <v>700</v>
      </c>
      <c r="O30" s="110">
        <v>700</v>
      </c>
      <c r="P30" s="110">
        <v>700</v>
      </c>
      <c r="Q30" s="110">
        <v>700</v>
      </c>
      <c r="R30" s="110">
        <v>700</v>
      </c>
      <c r="S30" s="110">
        <v>700</v>
      </c>
      <c r="T30" s="110">
        <v>700</v>
      </c>
      <c r="U30" s="110">
        <v>700</v>
      </c>
      <c r="V30" s="110">
        <v>700</v>
      </c>
      <c r="W30" s="110">
        <v>700</v>
      </c>
      <c r="X30" s="110">
        <v>700</v>
      </c>
      <c r="Y30" s="110">
        <v>700</v>
      </c>
      <c r="Z30" s="110">
        <v>700</v>
      </c>
      <c r="AA30" s="110">
        <v>700</v>
      </c>
      <c r="AB30" s="110">
        <v>700</v>
      </c>
      <c r="AC30" s="110">
        <v>700</v>
      </c>
      <c r="AD30" s="110">
        <v>700</v>
      </c>
      <c r="AE30" s="168"/>
    </row>
    <row r="31" spans="1:31" x14ac:dyDescent="0.2">
      <c r="A31" s="132">
        <v>37335</v>
      </c>
      <c r="B31" s="133" t="s">
        <v>22</v>
      </c>
      <c r="C31" s="133" t="s">
        <v>15</v>
      </c>
      <c r="D31" s="133" t="s">
        <v>23</v>
      </c>
      <c r="E31" s="134">
        <v>42002</v>
      </c>
      <c r="F31" s="110">
        <v>16800</v>
      </c>
      <c r="G31" s="110">
        <v>700</v>
      </c>
      <c r="H31" s="110">
        <v>700</v>
      </c>
      <c r="I31" s="110">
        <v>700</v>
      </c>
      <c r="J31" s="110">
        <v>700</v>
      </c>
      <c r="K31" s="110">
        <v>700</v>
      </c>
      <c r="L31" s="110">
        <v>700</v>
      </c>
      <c r="M31" s="110">
        <v>700</v>
      </c>
      <c r="N31" s="110">
        <v>700</v>
      </c>
      <c r="O31" s="110">
        <v>700</v>
      </c>
      <c r="P31" s="110">
        <v>700</v>
      </c>
      <c r="Q31" s="110">
        <v>700</v>
      </c>
      <c r="R31" s="110">
        <v>700</v>
      </c>
      <c r="S31" s="110">
        <v>700</v>
      </c>
      <c r="T31" s="110">
        <v>700</v>
      </c>
      <c r="U31" s="110">
        <v>700</v>
      </c>
      <c r="V31" s="110">
        <v>700</v>
      </c>
      <c r="W31" s="110">
        <v>700</v>
      </c>
      <c r="X31" s="110">
        <v>700</v>
      </c>
      <c r="Y31" s="110">
        <v>700</v>
      </c>
      <c r="Z31" s="110">
        <v>700</v>
      </c>
      <c r="AA31" s="110">
        <v>700</v>
      </c>
      <c r="AB31" s="110">
        <v>700</v>
      </c>
      <c r="AC31" s="110">
        <v>700</v>
      </c>
      <c r="AD31" s="110">
        <v>700</v>
      </c>
      <c r="AE31" s="168"/>
    </row>
    <row r="32" spans="1:31" x14ac:dyDescent="0.2">
      <c r="A32" s="132">
        <v>37335</v>
      </c>
      <c r="B32" s="133" t="s">
        <v>22</v>
      </c>
      <c r="C32" s="133" t="s">
        <v>15</v>
      </c>
      <c r="D32" s="133" t="s">
        <v>23</v>
      </c>
      <c r="E32" s="134">
        <v>42003</v>
      </c>
      <c r="F32" s="110">
        <v>17018</v>
      </c>
      <c r="G32" s="110">
        <v>700</v>
      </c>
      <c r="H32" s="110">
        <v>700</v>
      </c>
      <c r="I32" s="110">
        <v>700</v>
      </c>
      <c r="J32" s="110">
        <v>700</v>
      </c>
      <c r="K32" s="110">
        <v>700</v>
      </c>
      <c r="L32" s="110">
        <v>700</v>
      </c>
      <c r="M32" s="110">
        <v>700</v>
      </c>
      <c r="N32" s="110">
        <v>700</v>
      </c>
      <c r="O32" s="110">
        <v>700</v>
      </c>
      <c r="P32" s="110">
        <v>700</v>
      </c>
      <c r="Q32" s="110">
        <v>700</v>
      </c>
      <c r="R32" s="110">
        <v>700</v>
      </c>
      <c r="S32" s="110">
        <v>700</v>
      </c>
      <c r="T32" s="110">
        <v>700</v>
      </c>
      <c r="U32" s="110">
        <v>700</v>
      </c>
      <c r="V32" s="110">
        <v>700</v>
      </c>
      <c r="W32" s="110">
        <v>700</v>
      </c>
      <c r="X32" s="110">
        <v>700</v>
      </c>
      <c r="Y32" s="110">
        <v>701</v>
      </c>
      <c r="Z32" s="110">
        <v>707</v>
      </c>
      <c r="AA32" s="110">
        <v>727</v>
      </c>
      <c r="AB32" s="110">
        <v>762</v>
      </c>
      <c r="AC32" s="110">
        <v>761</v>
      </c>
      <c r="AD32" s="110">
        <v>760</v>
      </c>
      <c r="AE32" s="168"/>
    </row>
    <row r="33" spans="1:31" x14ac:dyDescent="0.2">
      <c r="A33" s="132">
        <v>37335</v>
      </c>
      <c r="B33" s="133" t="s">
        <v>22</v>
      </c>
      <c r="C33" s="133" t="s">
        <v>15</v>
      </c>
      <c r="D33" s="133" t="s">
        <v>23</v>
      </c>
      <c r="E33" s="134">
        <v>42004</v>
      </c>
      <c r="F33" s="110">
        <v>18240</v>
      </c>
      <c r="G33" s="110">
        <v>760</v>
      </c>
      <c r="H33" s="110">
        <v>760</v>
      </c>
      <c r="I33" s="110">
        <v>760</v>
      </c>
      <c r="J33" s="110">
        <v>760</v>
      </c>
      <c r="K33" s="110">
        <v>760</v>
      </c>
      <c r="L33" s="110">
        <v>760</v>
      </c>
      <c r="M33" s="110">
        <v>760</v>
      </c>
      <c r="N33" s="110">
        <v>760</v>
      </c>
      <c r="O33" s="110">
        <v>760</v>
      </c>
      <c r="P33" s="110">
        <v>760</v>
      </c>
      <c r="Q33" s="110">
        <v>760</v>
      </c>
      <c r="R33" s="110">
        <v>760</v>
      </c>
      <c r="S33" s="110">
        <v>760</v>
      </c>
      <c r="T33" s="110">
        <v>760</v>
      </c>
      <c r="U33" s="110">
        <v>760</v>
      </c>
      <c r="V33" s="110">
        <v>760</v>
      </c>
      <c r="W33" s="110">
        <v>760</v>
      </c>
      <c r="X33" s="110">
        <v>760</v>
      </c>
      <c r="Y33" s="110">
        <v>760</v>
      </c>
      <c r="Z33" s="110">
        <v>760</v>
      </c>
      <c r="AA33" s="110">
        <v>760</v>
      </c>
      <c r="AB33" s="110">
        <v>760</v>
      </c>
      <c r="AC33" s="110">
        <v>760</v>
      </c>
      <c r="AD33" s="110">
        <v>760</v>
      </c>
      <c r="AE33" s="168"/>
    </row>
    <row r="34" spans="1:31" x14ac:dyDescent="0.2">
      <c r="A34" s="135">
        <v>38187</v>
      </c>
      <c r="B34" s="136" t="s">
        <v>2</v>
      </c>
      <c r="C34" s="136" t="s">
        <v>15</v>
      </c>
      <c r="D34" s="136" t="s">
        <v>23</v>
      </c>
      <c r="E34" s="137">
        <v>41974</v>
      </c>
      <c r="F34" s="138">
        <v>5686</v>
      </c>
      <c r="G34" s="138">
        <v>149</v>
      </c>
      <c r="H34" s="138">
        <v>183</v>
      </c>
      <c r="I34" s="138">
        <v>185</v>
      </c>
      <c r="J34" s="138">
        <v>146</v>
      </c>
      <c r="K34" s="138">
        <v>167</v>
      </c>
      <c r="L34" s="138">
        <v>251</v>
      </c>
      <c r="M34" s="138">
        <v>255</v>
      </c>
      <c r="N34" s="138">
        <v>255</v>
      </c>
      <c r="O34" s="138">
        <v>256</v>
      </c>
      <c r="P34" s="138">
        <v>256</v>
      </c>
      <c r="Q34" s="138">
        <v>256</v>
      </c>
      <c r="R34" s="138">
        <v>256</v>
      </c>
      <c r="S34" s="138">
        <v>256</v>
      </c>
      <c r="T34" s="138">
        <v>256</v>
      </c>
      <c r="U34" s="138">
        <v>256</v>
      </c>
      <c r="V34" s="138">
        <v>256</v>
      </c>
      <c r="W34" s="138">
        <v>256</v>
      </c>
      <c r="X34" s="138">
        <v>256</v>
      </c>
      <c r="Y34" s="138">
        <v>256</v>
      </c>
      <c r="Z34" s="138">
        <v>256</v>
      </c>
      <c r="AA34" s="138">
        <v>256</v>
      </c>
      <c r="AB34" s="138">
        <v>256</v>
      </c>
      <c r="AC34" s="138">
        <v>256</v>
      </c>
      <c r="AD34" s="138">
        <v>255</v>
      </c>
      <c r="AE34" s="168"/>
    </row>
    <row r="35" spans="1:31" x14ac:dyDescent="0.2">
      <c r="A35" s="135">
        <v>38187</v>
      </c>
      <c r="B35" s="136" t="s">
        <v>2</v>
      </c>
      <c r="C35" s="136" t="s">
        <v>15</v>
      </c>
      <c r="D35" s="136" t="s">
        <v>23</v>
      </c>
      <c r="E35" s="137">
        <v>41975</v>
      </c>
      <c r="F35" s="138">
        <v>4099</v>
      </c>
      <c r="G35" s="138">
        <v>255</v>
      </c>
      <c r="H35" s="138">
        <v>189</v>
      </c>
      <c r="I35" s="138">
        <v>127</v>
      </c>
      <c r="J35" s="138">
        <v>158</v>
      </c>
      <c r="K35" s="138">
        <v>174</v>
      </c>
      <c r="L35" s="138">
        <v>121</v>
      </c>
      <c r="M35" s="138">
        <v>121</v>
      </c>
      <c r="N35" s="138">
        <v>121</v>
      </c>
      <c r="O35" s="138">
        <v>121</v>
      </c>
      <c r="P35" s="138">
        <v>120</v>
      </c>
      <c r="Q35" s="138">
        <v>120</v>
      </c>
      <c r="R35" s="138">
        <v>120</v>
      </c>
      <c r="S35" s="138">
        <v>121</v>
      </c>
      <c r="T35" s="138">
        <v>120</v>
      </c>
      <c r="U35" s="138">
        <v>120</v>
      </c>
      <c r="V35" s="138">
        <v>122</v>
      </c>
      <c r="W35" s="138">
        <v>122</v>
      </c>
      <c r="X35" s="138">
        <v>212</v>
      </c>
      <c r="Y35" s="138">
        <v>255</v>
      </c>
      <c r="Z35" s="138">
        <v>256</v>
      </c>
      <c r="AA35" s="138">
        <v>256</v>
      </c>
      <c r="AB35" s="138">
        <v>256</v>
      </c>
      <c r="AC35" s="138">
        <v>256</v>
      </c>
      <c r="AD35" s="138">
        <v>256</v>
      </c>
      <c r="AE35" s="168"/>
    </row>
    <row r="36" spans="1:31" x14ac:dyDescent="0.2">
      <c r="A36" s="135">
        <v>38187</v>
      </c>
      <c r="B36" s="136" t="s">
        <v>2</v>
      </c>
      <c r="C36" s="136" t="s">
        <v>15</v>
      </c>
      <c r="D36" s="136" t="s">
        <v>23</v>
      </c>
      <c r="E36" s="137">
        <v>41976</v>
      </c>
      <c r="F36" s="138">
        <v>6139</v>
      </c>
      <c r="G36" s="138">
        <v>255</v>
      </c>
      <c r="H36" s="138">
        <v>256</v>
      </c>
      <c r="I36" s="138">
        <v>255</v>
      </c>
      <c r="J36" s="138">
        <v>255</v>
      </c>
      <c r="K36" s="138">
        <v>255</v>
      </c>
      <c r="L36" s="138">
        <v>255</v>
      </c>
      <c r="M36" s="138">
        <v>256</v>
      </c>
      <c r="N36" s="138">
        <v>256</v>
      </c>
      <c r="O36" s="138">
        <v>256</v>
      </c>
      <c r="P36" s="138">
        <v>256</v>
      </c>
      <c r="Q36" s="138">
        <v>256</v>
      </c>
      <c r="R36" s="138">
        <v>256</v>
      </c>
      <c r="S36" s="138">
        <v>256</v>
      </c>
      <c r="T36" s="138">
        <v>256</v>
      </c>
      <c r="U36" s="138">
        <v>256</v>
      </c>
      <c r="V36" s="138">
        <v>256</v>
      </c>
      <c r="W36" s="138">
        <v>256</v>
      </c>
      <c r="X36" s="138">
        <v>256</v>
      </c>
      <c r="Y36" s="138">
        <v>256</v>
      </c>
      <c r="Z36" s="138">
        <v>256</v>
      </c>
      <c r="AA36" s="138">
        <v>256</v>
      </c>
      <c r="AB36" s="138">
        <v>256</v>
      </c>
      <c r="AC36" s="138">
        <v>256</v>
      </c>
      <c r="AD36" s="138">
        <v>256</v>
      </c>
      <c r="AE36" s="168"/>
    </row>
    <row r="37" spans="1:31" x14ac:dyDescent="0.2">
      <c r="A37" s="135">
        <v>38187</v>
      </c>
      <c r="B37" s="136" t="s">
        <v>2</v>
      </c>
      <c r="C37" s="136" t="s">
        <v>15</v>
      </c>
      <c r="D37" s="136" t="s">
        <v>23</v>
      </c>
      <c r="E37" s="137">
        <v>41977</v>
      </c>
      <c r="F37" s="138">
        <v>6137</v>
      </c>
      <c r="G37" s="138">
        <v>255</v>
      </c>
      <c r="H37" s="138">
        <v>255</v>
      </c>
      <c r="I37" s="138">
        <v>255</v>
      </c>
      <c r="J37" s="138">
        <v>255</v>
      </c>
      <c r="K37" s="138">
        <v>255</v>
      </c>
      <c r="L37" s="138">
        <v>255</v>
      </c>
      <c r="M37" s="138">
        <v>256</v>
      </c>
      <c r="N37" s="138">
        <v>256</v>
      </c>
      <c r="O37" s="138">
        <v>256</v>
      </c>
      <c r="P37" s="138">
        <v>256</v>
      </c>
      <c r="Q37" s="138">
        <v>256</v>
      </c>
      <c r="R37" s="138">
        <v>256</v>
      </c>
      <c r="S37" s="138">
        <v>256</v>
      </c>
      <c r="T37" s="138">
        <v>256</v>
      </c>
      <c r="U37" s="138">
        <v>256</v>
      </c>
      <c r="V37" s="138">
        <v>256</v>
      </c>
      <c r="W37" s="138">
        <v>255</v>
      </c>
      <c r="X37" s="138">
        <v>256</v>
      </c>
      <c r="Y37" s="138">
        <v>256</v>
      </c>
      <c r="Z37" s="138">
        <v>256</v>
      </c>
      <c r="AA37" s="138">
        <v>256</v>
      </c>
      <c r="AB37" s="138">
        <v>256</v>
      </c>
      <c r="AC37" s="138">
        <v>256</v>
      </c>
      <c r="AD37" s="138">
        <v>256</v>
      </c>
      <c r="AE37" s="168"/>
    </row>
    <row r="38" spans="1:31" x14ac:dyDescent="0.2">
      <c r="A38" s="135">
        <v>38187</v>
      </c>
      <c r="B38" s="136" t="s">
        <v>2</v>
      </c>
      <c r="C38" s="136" t="s">
        <v>15</v>
      </c>
      <c r="D38" s="136" t="s">
        <v>23</v>
      </c>
      <c r="E38" s="137">
        <v>41978</v>
      </c>
      <c r="F38" s="138">
        <v>5966</v>
      </c>
      <c r="G38" s="138">
        <v>255</v>
      </c>
      <c r="H38" s="138">
        <v>255</v>
      </c>
      <c r="I38" s="138">
        <v>236</v>
      </c>
      <c r="J38" s="138">
        <v>202</v>
      </c>
      <c r="K38" s="138">
        <v>204</v>
      </c>
      <c r="L38" s="138">
        <v>216</v>
      </c>
      <c r="M38" s="138">
        <v>255</v>
      </c>
      <c r="N38" s="138">
        <v>256</v>
      </c>
      <c r="O38" s="138">
        <v>256</v>
      </c>
      <c r="P38" s="138">
        <v>256</v>
      </c>
      <c r="Q38" s="138">
        <v>256</v>
      </c>
      <c r="R38" s="138">
        <v>256</v>
      </c>
      <c r="S38" s="138">
        <v>256</v>
      </c>
      <c r="T38" s="138">
        <v>256</v>
      </c>
      <c r="U38" s="138">
        <v>256</v>
      </c>
      <c r="V38" s="138">
        <v>256</v>
      </c>
      <c r="W38" s="138">
        <v>256</v>
      </c>
      <c r="X38" s="138">
        <v>256</v>
      </c>
      <c r="Y38" s="138">
        <v>256</v>
      </c>
      <c r="Z38" s="138">
        <v>255</v>
      </c>
      <c r="AA38" s="138">
        <v>255</v>
      </c>
      <c r="AB38" s="138">
        <v>255</v>
      </c>
      <c r="AC38" s="138">
        <v>255</v>
      </c>
      <c r="AD38" s="138">
        <v>251</v>
      </c>
      <c r="AE38" s="168"/>
    </row>
    <row r="39" spans="1:31" x14ac:dyDescent="0.2">
      <c r="A39" s="135">
        <v>38187</v>
      </c>
      <c r="B39" s="136" t="s">
        <v>2</v>
      </c>
      <c r="C39" s="136" t="s">
        <v>15</v>
      </c>
      <c r="D39" s="136" t="s">
        <v>23</v>
      </c>
      <c r="E39" s="137">
        <v>41979</v>
      </c>
      <c r="F39" s="138">
        <v>5815</v>
      </c>
      <c r="G39" s="138">
        <v>230</v>
      </c>
      <c r="H39" s="138">
        <v>245</v>
      </c>
      <c r="I39" s="138">
        <v>209</v>
      </c>
      <c r="J39" s="138">
        <v>217</v>
      </c>
      <c r="K39" s="138">
        <v>196</v>
      </c>
      <c r="L39" s="138">
        <v>229</v>
      </c>
      <c r="M39" s="138">
        <v>196</v>
      </c>
      <c r="N39" s="138">
        <v>212</v>
      </c>
      <c r="O39" s="138">
        <v>255</v>
      </c>
      <c r="P39" s="138">
        <v>255</v>
      </c>
      <c r="Q39" s="138">
        <v>256</v>
      </c>
      <c r="R39" s="138">
        <v>256</v>
      </c>
      <c r="S39" s="138">
        <v>256</v>
      </c>
      <c r="T39" s="138">
        <v>256</v>
      </c>
      <c r="U39" s="138">
        <v>256</v>
      </c>
      <c r="V39" s="138">
        <v>255</v>
      </c>
      <c r="W39" s="138">
        <v>255</v>
      </c>
      <c r="X39" s="138">
        <v>256</v>
      </c>
      <c r="Y39" s="138">
        <v>256</v>
      </c>
      <c r="Z39" s="138">
        <v>246</v>
      </c>
      <c r="AA39" s="138">
        <v>256</v>
      </c>
      <c r="AB39" s="138">
        <v>256</v>
      </c>
      <c r="AC39" s="138">
        <v>256</v>
      </c>
      <c r="AD39" s="138">
        <v>255</v>
      </c>
      <c r="AE39" s="168"/>
    </row>
    <row r="40" spans="1:31" x14ac:dyDescent="0.2">
      <c r="A40" s="135">
        <v>38187</v>
      </c>
      <c r="B40" s="136" t="s">
        <v>2</v>
      </c>
      <c r="C40" s="136" t="s">
        <v>15</v>
      </c>
      <c r="D40" s="136" t="s">
        <v>23</v>
      </c>
      <c r="E40" s="137">
        <v>41980</v>
      </c>
      <c r="F40" s="138">
        <v>3790</v>
      </c>
      <c r="G40" s="138">
        <v>255</v>
      </c>
      <c r="H40" s="138">
        <v>255</v>
      </c>
      <c r="I40" s="138">
        <v>250</v>
      </c>
      <c r="J40" s="138">
        <v>199</v>
      </c>
      <c r="K40" s="138">
        <v>167</v>
      </c>
      <c r="L40" s="138">
        <v>248</v>
      </c>
      <c r="M40" s="138">
        <v>255</v>
      </c>
      <c r="N40" s="138">
        <v>220</v>
      </c>
      <c r="O40" s="138">
        <v>211</v>
      </c>
      <c r="P40" s="138">
        <v>212</v>
      </c>
      <c r="Q40" s="138">
        <v>211</v>
      </c>
      <c r="R40" s="138">
        <v>104</v>
      </c>
      <c r="S40" s="138">
        <v>101</v>
      </c>
      <c r="T40" s="138">
        <v>99</v>
      </c>
      <c r="U40" s="138">
        <v>100</v>
      </c>
      <c r="V40" s="138">
        <v>100</v>
      </c>
      <c r="W40" s="138">
        <v>101</v>
      </c>
      <c r="X40" s="138">
        <v>101</v>
      </c>
      <c r="Y40" s="138">
        <v>100</v>
      </c>
      <c r="Z40" s="138">
        <v>100</v>
      </c>
      <c r="AA40" s="138">
        <v>100</v>
      </c>
      <c r="AB40" s="138">
        <v>100</v>
      </c>
      <c r="AC40" s="138">
        <v>100</v>
      </c>
      <c r="AD40" s="138">
        <v>101</v>
      </c>
      <c r="AE40" s="168"/>
    </row>
    <row r="41" spans="1:31" x14ac:dyDescent="0.2">
      <c r="A41" s="135">
        <v>38187</v>
      </c>
      <c r="B41" s="136" t="s">
        <v>2</v>
      </c>
      <c r="C41" s="136" t="s">
        <v>15</v>
      </c>
      <c r="D41" s="136" t="s">
        <v>23</v>
      </c>
      <c r="E41" s="137">
        <v>41981</v>
      </c>
      <c r="F41" s="138">
        <v>2427</v>
      </c>
      <c r="G41" s="138">
        <v>101</v>
      </c>
      <c r="H41" s="138">
        <v>100</v>
      </c>
      <c r="I41" s="138">
        <v>101</v>
      </c>
      <c r="J41" s="138">
        <v>100</v>
      </c>
      <c r="K41" s="138">
        <v>106</v>
      </c>
      <c r="L41" s="138">
        <v>101</v>
      </c>
      <c r="M41" s="138">
        <v>101</v>
      </c>
      <c r="N41" s="138">
        <v>101</v>
      </c>
      <c r="O41" s="138">
        <v>101</v>
      </c>
      <c r="P41" s="138">
        <v>101</v>
      </c>
      <c r="Q41" s="138">
        <v>101</v>
      </c>
      <c r="R41" s="138">
        <v>101</v>
      </c>
      <c r="S41" s="138">
        <v>101</v>
      </c>
      <c r="T41" s="138">
        <v>101</v>
      </c>
      <c r="U41" s="138">
        <v>101</v>
      </c>
      <c r="V41" s="138">
        <v>101</v>
      </c>
      <c r="W41" s="138">
        <v>101</v>
      </c>
      <c r="X41" s="138">
        <v>101</v>
      </c>
      <c r="Y41" s="138">
        <v>101</v>
      </c>
      <c r="Z41" s="138">
        <v>101</v>
      </c>
      <c r="AA41" s="138">
        <v>101</v>
      </c>
      <c r="AB41" s="138">
        <v>101</v>
      </c>
      <c r="AC41" s="138">
        <v>101</v>
      </c>
      <c r="AD41" s="138">
        <v>101</v>
      </c>
      <c r="AE41" s="168"/>
    </row>
    <row r="42" spans="1:31" x14ac:dyDescent="0.2">
      <c r="A42" s="135">
        <v>38187</v>
      </c>
      <c r="B42" s="136" t="s">
        <v>2</v>
      </c>
      <c r="C42" s="136" t="s">
        <v>15</v>
      </c>
      <c r="D42" s="136" t="s">
        <v>23</v>
      </c>
      <c r="E42" s="137">
        <v>41982</v>
      </c>
      <c r="F42" s="138">
        <v>5016</v>
      </c>
      <c r="G42" s="138">
        <v>124</v>
      </c>
      <c r="H42" s="138">
        <v>101</v>
      </c>
      <c r="I42" s="138">
        <v>101</v>
      </c>
      <c r="J42" s="138">
        <v>101</v>
      </c>
      <c r="K42" s="138">
        <v>101</v>
      </c>
      <c r="L42" s="138">
        <v>144</v>
      </c>
      <c r="M42" s="138">
        <v>255</v>
      </c>
      <c r="N42" s="138">
        <v>207</v>
      </c>
      <c r="O42" s="138">
        <v>191</v>
      </c>
      <c r="P42" s="138">
        <v>191</v>
      </c>
      <c r="Q42" s="138">
        <v>191</v>
      </c>
      <c r="R42" s="138">
        <v>245</v>
      </c>
      <c r="S42" s="138">
        <v>256</v>
      </c>
      <c r="T42" s="138">
        <v>255</v>
      </c>
      <c r="U42" s="138">
        <v>255</v>
      </c>
      <c r="V42" s="138">
        <v>255</v>
      </c>
      <c r="W42" s="138">
        <v>255</v>
      </c>
      <c r="X42" s="138">
        <v>255</v>
      </c>
      <c r="Y42" s="138">
        <v>255</v>
      </c>
      <c r="Z42" s="138">
        <v>256</v>
      </c>
      <c r="AA42" s="138">
        <v>256</v>
      </c>
      <c r="AB42" s="138">
        <v>256</v>
      </c>
      <c r="AC42" s="138">
        <v>255</v>
      </c>
      <c r="AD42" s="138">
        <v>255</v>
      </c>
      <c r="AE42" s="168"/>
    </row>
    <row r="43" spans="1:31" x14ac:dyDescent="0.2">
      <c r="A43" s="135">
        <v>38187</v>
      </c>
      <c r="B43" s="136" t="s">
        <v>2</v>
      </c>
      <c r="C43" s="136" t="s">
        <v>15</v>
      </c>
      <c r="D43" s="136" t="s">
        <v>23</v>
      </c>
      <c r="E43" s="137">
        <v>41983</v>
      </c>
      <c r="F43" s="138">
        <v>6120</v>
      </c>
      <c r="G43" s="138">
        <v>255</v>
      </c>
      <c r="H43" s="138">
        <v>255</v>
      </c>
      <c r="I43" s="138">
        <v>255</v>
      </c>
      <c r="J43" s="138">
        <v>255</v>
      </c>
      <c r="K43" s="138">
        <v>255</v>
      </c>
      <c r="L43" s="138">
        <v>255</v>
      </c>
      <c r="M43" s="138">
        <v>255</v>
      </c>
      <c r="N43" s="138">
        <v>255</v>
      </c>
      <c r="O43" s="138">
        <v>255</v>
      </c>
      <c r="P43" s="138">
        <v>255</v>
      </c>
      <c r="Q43" s="138">
        <v>255</v>
      </c>
      <c r="R43" s="138">
        <v>255</v>
      </c>
      <c r="S43" s="138">
        <v>255</v>
      </c>
      <c r="T43" s="138">
        <v>255</v>
      </c>
      <c r="U43" s="138">
        <v>255</v>
      </c>
      <c r="V43" s="138">
        <v>255</v>
      </c>
      <c r="W43" s="138">
        <v>255</v>
      </c>
      <c r="X43" s="138">
        <v>255</v>
      </c>
      <c r="Y43" s="138">
        <v>255</v>
      </c>
      <c r="Z43" s="138">
        <v>255</v>
      </c>
      <c r="AA43" s="138">
        <v>255</v>
      </c>
      <c r="AB43" s="138">
        <v>255</v>
      </c>
      <c r="AC43" s="138">
        <v>255</v>
      </c>
      <c r="AD43" s="138">
        <v>255</v>
      </c>
      <c r="AE43" s="168"/>
    </row>
    <row r="44" spans="1:31" x14ac:dyDescent="0.2">
      <c r="A44" s="135">
        <v>38187</v>
      </c>
      <c r="B44" s="136" t="s">
        <v>2</v>
      </c>
      <c r="C44" s="136" t="s">
        <v>15</v>
      </c>
      <c r="D44" s="136" t="s">
        <v>23</v>
      </c>
      <c r="E44" s="137">
        <v>41984</v>
      </c>
      <c r="F44" s="138">
        <v>6127</v>
      </c>
      <c r="G44" s="138">
        <v>255</v>
      </c>
      <c r="H44" s="138">
        <v>255</v>
      </c>
      <c r="I44" s="138">
        <v>255</v>
      </c>
      <c r="J44" s="138">
        <v>255</v>
      </c>
      <c r="K44" s="138">
        <v>255</v>
      </c>
      <c r="L44" s="138">
        <v>255</v>
      </c>
      <c r="M44" s="138">
        <v>255</v>
      </c>
      <c r="N44" s="138">
        <v>255</v>
      </c>
      <c r="O44" s="138">
        <v>256</v>
      </c>
      <c r="P44" s="138">
        <v>256</v>
      </c>
      <c r="Q44" s="138">
        <v>255</v>
      </c>
      <c r="R44" s="138">
        <v>256</v>
      </c>
      <c r="S44" s="138">
        <v>256</v>
      </c>
      <c r="T44" s="138">
        <v>255</v>
      </c>
      <c r="U44" s="138">
        <v>255</v>
      </c>
      <c r="V44" s="138">
        <v>255</v>
      </c>
      <c r="W44" s="138">
        <v>255</v>
      </c>
      <c r="X44" s="138">
        <v>255</v>
      </c>
      <c r="Y44" s="138">
        <v>255</v>
      </c>
      <c r="Z44" s="138">
        <v>255</v>
      </c>
      <c r="AA44" s="138">
        <v>256</v>
      </c>
      <c r="AB44" s="138">
        <v>256</v>
      </c>
      <c r="AC44" s="138">
        <v>256</v>
      </c>
      <c r="AD44" s="138">
        <v>255</v>
      </c>
      <c r="AE44" s="168"/>
    </row>
    <row r="45" spans="1:31" x14ac:dyDescent="0.2">
      <c r="A45" s="135">
        <v>38187</v>
      </c>
      <c r="B45" s="136" t="s">
        <v>2</v>
      </c>
      <c r="C45" s="136" t="s">
        <v>15</v>
      </c>
      <c r="D45" s="136" t="s">
        <v>23</v>
      </c>
      <c r="E45" s="137">
        <v>41985</v>
      </c>
      <c r="F45" s="138">
        <v>6052</v>
      </c>
      <c r="G45" s="138">
        <v>255</v>
      </c>
      <c r="H45" s="138">
        <v>255</v>
      </c>
      <c r="I45" s="138">
        <v>255</v>
      </c>
      <c r="J45" s="138">
        <v>255</v>
      </c>
      <c r="K45" s="138">
        <v>255</v>
      </c>
      <c r="L45" s="138">
        <v>255</v>
      </c>
      <c r="M45" s="138">
        <v>239</v>
      </c>
      <c r="N45" s="138">
        <v>222</v>
      </c>
      <c r="O45" s="138">
        <v>255</v>
      </c>
      <c r="P45" s="138">
        <v>255</v>
      </c>
      <c r="Q45" s="138">
        <v>256</v>
      </c>
      <c r="R45" s="138">
        <v>256</v>
      </c>
      <c r="S45" s="138">
        <v>256</v>
      </c>
      <c r="T45" s="138">
        <v>256</v>
      </c>
      <c r="U45" s="138">
        <v>256</v>
      </c>
      <c r="V45" s="138">
        <v>255</v>
      </c>
      <c r="W45" s="138">
        <v>255</v>
      </c>
      <c r="X45" s="138">
        <v>228</v>
      </c>
      <c r="Y45" s="138">
        <v>221</v>
      </c>
      <c r="Z45" s="138">
        <v>242</v>
      </c>
      <c r="AA45" s="138">
        <v>258</v>
      </c>
      <c r="AB45" s="138">
        <v>270</v>
      </c>
      <c r="AC45" s="138">
        <v>271</v>
      </c>
      <c r="AD45" s="138">
        <v>271</v>
      </c>
      <c r="AE45" s="168"/>
    </row>
    <row r="46" spans="1:31" x14ac:dyDescent="0.2">
      <c r="A46" s="135">
        <v>38187</v>
      </c>
      <c r="B46" s="136" t="s">
        <v>2</v>
      </c>
      <c r="C46" s="136" t="s">
        <v>15</v>
      </c>
      <c r="D46" s="136" t="s">
        <v>23</v>
      </c>
      <c r="E46" s="137">
        <v>41986</v>
      </c>
      <c r="F46" s="138">
        <v>6353</v>
      </c>
      <c r="G46" s="138">
        <v>270</v>
      </c>
      <c r="H46" s="138">
        <v>270</v>
      </c>
      <c r="I46" s="138">
        <v>270</v>
      </c>
      <c r="J46" s="138">
        <v>270</v>
      </c>
      <c r="K46" s="138">
        <v>270</v>
      </c>
      <c r="L46" s="138">
        <v>270</v>
      </c>
      <c r="M46" s="138">
        <v>270</v>
      </c>
      <c r="N46" s="138">
        <v>270</v>
      </c>
      <c r="O46" s="138">
        <v>270</v>
      </c>
      <c r="P46" s="138">
        <v>270</v>
      </c>
      <c r="Q46" s="138">
        <v>262</v>
      </c>
      <c r="R46" s="138">
        <v>261</v>
      </c>
      <c r="S46" s="138">
        <v>261</v>
      </c>
      <c r="T46" s="138">
        <v>261</v>
      </c>
      <c r="U46" s="138">
        <v>261</v>
      </c>
      <c r="V46" s="138">
        <v>261</v>
      </c>
      <c r="W46" s="138">
        <v>261</v>
      </c>
      <c r="X46" s="138">
        <v>261</v>
      </c>
      <c r="Y46" s="138">
        <v>261</v>
      </c>
      <c r="Z46" s="138">
        <v>260</v>
      </c>
      <c r="AA46" s="138">
        <v>261</v>
      </c>
      <c r="AB46" s="138">
        <v>261</v>
      </c>
      <c r="AC46" s="138">
        <v>260</v>
      </c>
      <c r="AD46" s="138">
        <v>261</v>
      </c>
      <c r="AE46" s="168"/>
    </row>
    <row r="47" spans="1:31" x14ac:dyDescent="0.2">
      <c r="A47" s="135">
        <v>38187</v>
      </c>
      <c r="B47" s="136" t="s">
        <v>2</v>
      </c>
      <c r="C47" s="136" t="s">
        <v>15</v>
      </c>
      <c r="D47" s="136" t="s">
        <v>23</v>
      </c>
      <c r="E47" s="137">
        <v>41987</v>
      </c>
      <c r="F47" s="138">
        <v>6151</v>
      </c>
      <c r="G47" s="138">
        <v>260</v>
      </c>
      <c r="H47" s="138">
        <v>170</v>
      </c>
      <c r="I47" s="138">
        <v>260</v>
      </c>
      <c r="J47" s="138">
        <v>260</v>
      </c>
      <c r="K47" s="138">
        <v>260</v>
      </c>
      <c r="L47" s="138">
        <v>260</v>
      </c>
      <c r="M47" s="138">
        <v>260</v>
      </c>
      <c r="N47" s="138">
        <v>260</v>
      </c>
      <c r="O47" s="138">
        <v>260</v>
      </c>
      <c r="P47" s="138">
        <v>260</v>
      </c>
      <c r="Q47" s="138">
        <v>260</v>
      </c>
      <c r="R47" s="138">
        <v>260</v>
      </c>
      <c r="S47" s="138">
        <v>260</v>
      </c>
      <c r="T47" s="138">
        <v>260</v>
      </c>
      <c r="U47" s="138">
        <v>260</v>
      </c>
      <c r="V47" s="138">
        <v>260</v>
      </c>
      <c r="W47" s="138">
        <v>260</v>
      </c>
      <c r="X47" s="138">
        <v>260</v>
      </c>
      <c r="Y47" s="138">
        <v>260</v>
      </c>
      <c r="Z47" s="138">
        <v>260</v>
      </c>
      <c r="AA47" s="138">
        <v>260</v>
      </c>
      <c r="AB47" s="138">
        <v>260</v>
      </c>
      <c r="AC47" s="138">
        <v>260</v>
      </c>
      <c r="AD47" s="138">
        <v>261</v>
      </c>
      <c r="AE47" s="168"/>
    </row>
    <row r="48" spans="1:31" x14ac:dyDescent="0.2">
      <c r="A48" s="135">
        <v>38187</v>
      </c>
      <c r="B48" s="136" t="s">
        <v>2</v>
      </c>
      <c r="C48" s="136" t="s">
        <v>15</v>
      </c>
      <c r="D48" s="136" t="s">
        <v>23</v>
      </c>
      <c r="E48" s="137">
        <v>41988</v>
      </c>
      <c r="F48" s="138">
        <v>6146</v>
      </c>
      <c r="G48" s="138">
        <v>260</v>
      </c>
      <c r="H48" s="138">
        <v>260</v>
      </c>
      <c r="I48" s="138">
        <v>260</v>
      </c>
      <c r="J48" s="138">
        <v>260</v>
      </c>
      <c r="K48" s="138">
        <v>260</v>
      </c>
      <c r="L48" s="138">
        <v>260</v>
      </c>
      <c r="M48" s="138">
        <v>260</v>
      </c>
      <c r="N48" s="138">
        <v>260</v>
      </c>
      <c r="O48" s="138">
        <v>260</v>
      </c>
      <c r="P48" s="138">
        <v>260</v>
      </c>
      <c r="Q48" s="138">
        <v>260</v>
      </c>
      <c r="R48" s="138">
        <v>261</v>
      </c>
      <c r="S48" s="138">
        <v>260</v>
      </c>
      <c r="T48" s="138">
        <v>260</v>
      </c>
      <c r="U48" s="138">
        <v>232</v>
      </c>
      <c r="V48" s="138">
        <v>205</v>
      </c>
      <c r="W48" s="138">
        <v>248</v>
      </c>
      <c r="X48" s="138">
        <v>260</v>
      </c>
      <c r="Y48" s="138">
        <v>260</v>
      </c>
      <c r="Z48" s="138">
        <v>260</v>
      </c>
      <c r="AA48" s="138">
        <v>260</v>
      </c>
      <c r="AB48" s="138">
        <v>260</v>
      </c>
      <c r="AC48" s="138">
        <v>260</v>
      </c>
      <c r="AD48" s="138">
        <v>260</v>
      </c>
      <c r="AE48" s="168"/>
    </row>
    <row r="49" spans="1:60" x14ac:dyDescent="0.2">
      <c r="A49" s="135">
        <v>38187</v>
      </c>
      <c r="B49" s="136" t="s">
        <v>2</v>
      </c>
      <c r="C49" s="136" t="s">
        <v>15</v>
      </c>
      <c r="D49" s="136" t="s">
        <v>23</v>
      </c>
      <c r="E49" s="137">
        <v>41989</v>
      </c>
      <c r="F49" s="138">
        <v>5751</v>
      </c>
      <c r="G49" s="138">
        <v>260</v>
      </c>
      <c r="H49" s="138">
        <v>260</v>
      </c>
      <c r="I49" s="138">
        <v>172</v>
      </c>
      <c r="J49" s="138">
        <v>152</v>
      </c>
      <c r="K49" s="138">
        <v>165</v>
      </c>
      <c r="L49" s="138">
        <v>254</v>
      </c>
      <c r="M49" s="138">
        <v>260</v>
      </c>
      <c r="N49" s="138">
        <v>260</v>
      </c>
      <c r="O49" s="138">
        <v>260</v>
      </c>
      <c r="P49" s="138">
        <v>260</v>
      </c>
      <c r="Q49" s="138">
        <v>260</v>
      </c>
      <c r="R49" s="138">
        <v>260</v>
      </c>
      <c r="S49" s="138">
        <v>223</v>
      </c>
      <c r="T49" s="138">
        <v>185</v>
      </c>
      <c r="U49" s="138">
        <v>179</v>
      </c>
      <c r="V49" s="138">
        <v>260</v>
      </c>
      <c r="W49" s="138">
        <v>260</v>
      </c>
      <c r="X49" s="138">
        <v>260</v>
      </c>
      <c r="Y49" s="138">
        <v>260</v>
      </c>
      <c r="Z49" s="138">
        <v>261</v>
      </c>
      <c r="AA49" s="138">
        <v>260</v>
      </c>
      <c r="AB49" s="138">
        <v>260</v>
      </c>
      <c r="AC49" s="138">
        <v>260</v>
      </c>
      <c r="AD49" s="138">
        <v>260</v>
      </c>
      <c r="AE49" s="168"/>
    </row>
    <row r="50" spans="1:60" x14ac:dyDescent="0.2">
      <c r="A50" s="135">
        <v>38187</v>
      </c>
      <c r="B50" s="136" t="s">
        <v>2</v>
      </c>
      <c r="C50" s="136" t="s">
        <v>15</v>
      </c>
      <c r="D50" s="136" t="s">
        <v>23</v>
      </c>
      <c r="E50" s="137">
        <v>41990</v>
      </c>
      <c r="F50" s="138">
        <v>5635</v>
      </c>
      <c r="G50" s="138">
        <v>248</v>
      </c>
      <c r="H50" s="138">
        <v>123</v>
      </c>
      <c r="I50" s="138">
        <v>165</v>
      </c>
      <c r="J50" s="138">
        <v>125</v>
      </c>
      <c r="K50" s="138">
        <v>166</v>
      </c>
      <c r="L50" s="138">
        <v>225</v>
      </c>
      <c r="M50" s="138">
        <v>260</v>
      </c>
      <c r="N50" s="138">
        <v>260</v>
      </c>
      <c r="O50" s="138">
        <v>261</v>
      </c>
      <c r="P50" s="138">
        <v>261</v>
      </c>
      <c r="Q50" s="138">
        <v>261</v>
      </c>
      <c r="R50" s="138">
        <v>261</v>
      </c>
      <c r="S50" s="138">
        <v>261</v>
      </c>
      <c r="T50" s="138">
        <v>208</v>
      </c>
      <c r="U50" s="138">
        <v>206</v>
      </c>
      <c r="V50" s="138">
        <v>260</v>
      </c>
      <c r="W50" s="138">
        <v>260</v>
      </c>
      <c r="X50" s="138">
        <v>260</v>
      </c>
      <c r="Y50" s="138">
        <v>260</v>
      </c>
      <c r="Z50" s="138">
        <v>261</v>
      </c>
      <c r="AA50" s="138">
        <v>261</v>
      </c>
      <c r="AB50" s="138">
        <v>261</v>
      </c>
      <c r="AC50" s="138">
        <v>260</v>
      </c>
      <c r="AD50" s="138">
        <v>261</v>
      </c>
      <c r="AE50" s="168"/>
    </row>
    <row r="51" spans="1:60" x14ac:dyDescent="0.2">
      <c r="A51" s="135">
        <v>38187</v>
      </c>
      <c r="B51" s="136" t="s">
        <v>2</v>
      </c>
      <c r="C51" s="136" t="s">
        <v>15</v>
      </c>
      <c r="D51" s="136" t="s">
        <v>23</v>
      </c>
      <c r="E51" s="137">
        <v>41991</v>
      </c>
      <c r="F51" s="138">
        <v>6035</v>
      </c>
      <c r="G51" s="138">
        <v>260</v>
      </c>
      <c r="H51" s="138">
        <v>260</v>
      </c>
      <c r="I51" s="138">
        <v>260</v>
      </c>
      <c r="J51" s="138">
        <v>260</v>
      </c>
      <c r="K51" s="138">
        <v>260</v>
      </c>
      <c r="L51" s="138">
        <v>260</v>
      </c>
      <c r="M51" s="138">
        <v>260</v>
      </c>
      <c r="N51" s="138">
        <v>261</v>
      </c>
      <c r="O51" s="138">
        <v>261</v>
      </c>
      <c r="P51" s="138">
        <v>260</v>
      </c>
      <c r="Q51" s="138">
        <v>258</v>
      </c>
      <c r="R51" s="138">
        <v>255</v>
      </c>
      <c r="S51" s="138">
        <v>255</v>
      </c>
      <c r="T51" s="138">
        <v>253</v>
      </c>
      <c r="U51" s="138">
        <v>247</v>
      </c>
      <c r="V51" s="138">
        <v>240</v>
      </c>
      <c r="W51" s="138">
        <v>240</v>
      </c>
      <c r="X51" s="138">
        <v>241</v>
      </c>
      <c r="Y51" s="138">
        <v>241</v>
      </c>
      <c r="Z51" s="138">
        <v>241</v>
      </c>
      <c r="AA51" s="138">
        <v>241</v>
      </c>
      <c r="AB51" s="138">
        <v>241</v>
      </c>
      <c r="AC51" s="138">
        <v>240</v>
      </c>
      <c r="AD51" s="138">
        <v>240</v>
      </c>
      <c r="AE51" s="168"/>
    </row>
    <row r="52" spans="1:60" x14ac:dyDescent="0.2">
      <c r="A52" s="135">
        <v>38187</v>
      </c>
      <c r="B52" s="136" t="s">
        <v>2</v>
      </c>
      <c r="C52" s="136" t="s">
        <v>15</v>
      </c>
      <c r="D52" s="136" t="s">
        <v>23</v>
      </c>
      <c r="E52" s="137">
        <v>41992</v>
      </c>
      <c r="F52" s="138">
        <v>4211</v>
      </c>
      <c r="G52" s="138">
        <v>240</v>
      </c>
      <c r="H52" s="138">
        <v>121</v>
      </c>
      <c r="I52" s="138">
        <v>100</v>
      </c>
      <c r="J52" s="138">
        <v>101</v>
      </c>
      <c r="K52" s="138">
        <v>101</v>
      </c>
      <c r="L52" s="138">
        <v>100</v>
      </c>
      <c r="M52" s="138">
        <v>240</v>
      </c>
      <c r="N52" s="138">
        <v>240</v>
      </c>
      <c r="O52" s="138">
        <v>197</v>
      </c>
      <c r="P52" s="138">
        <v>181</v>
      </c>
      <c r="Q52" s="138">
        <v>181</v>
      </c>
      <c r="R52" s="138">
        <v>181</v>
      </c>
      <c r="S52" s="138">
        <v>180</v>
      </c>
      <c r="T52" s="138">
        <v>181</v>
      </c>
      <c r="U52" s="138">
        <v>181</v>
      </c>
      <c r="V52" s="138">
        <v>181</v>
      </c>
      <c r="W52" s="138">
        <v>181</v>
      </c>
      <c r="X52" s="138">
        <v>181</v>
      </c>
      <c r="Y52" s="138">
        <v>181</v>
      </c>
      <c r="Z52" s="138">
        <v>181</v>
      </c>
      <c r="AA52" s="138">
        <v>181</v>
      </c>
      <c r="AB52" s="138">
        <v>180</v>
      </c>
      <c r="AC52" s="138">
        <v>180</v>
      </c>
      <c r="AD52" s="138">
        <v>240</v>
      </c>
      <c r="AE52" s="168"/>
    </row>
    <row r="53" spans="1:60" x14ac:dyDescent="0.2">
      <c r="A53" s="135">
        <v>38187</v>
      </c>
      <c r="B53" s="136" t="s">
        <v>2</v>
      </c>
      <c r="C53" s="136" t="s">
        <v>15</v>
      </c>
      <c r="D53" s="136" t="s">
        <v>23</v>
      </c>
      <c r="E53" s="137">
        <v>41993</v>
      </c>
      <c r="F53" s="138">
        <v>4537</v>
      </c>
      <c r="G53" s="138">
        <v>102</v>
      </c>
      <c r="H53" s="138">
        <v>101</v>
      </c>
      <c r="I53" s="138">
        <v>100</v>
      </c>
      <c r="J53" s="138">
        <v>101</v>
      </c>
      <c r="K53" s="138">
        <v>100</v>
      </c>
      <c r="L53" s="138">
        <v>180</v>
      </c>
      <c r="M53" s="138">
        <v>181</v>
      </c>
      <c r="N53" s="138">
        <v>181</v>
      </c>
      <c r="O53" s="138">
        <v>181</v>
      </c>
      <c r="P53" s="138">
        <v>181</v>
      </c>
      <c r="Q53" s="138">
        <v>181</v>
      </c>
      <c r="R53" s="138">
        <v>181</v>
      </c>
      <c r="S53" s="138">
        <v>201</v>
      </c>
      <c r="T53" s="138">
        <v>220</v>
      </c>
      <c r="U53" s="138">
        <v>221</v>
      </c>
      <c r="V53" s="138">
        <v>221</v>
      </c>
      <c r="W53" s="138">
        <v>223</v>
      </c>
      <c r="X53" s="138">
        <v>237</v>
      </c>
      <c r="Y53" s="138">
        <v>241</v>
      </c>
      <c r="Z53" s="138">
        <v>241</v>
      </c>
      <c r="AA53" s="138">
        <v>241</v>
      </c>
      <c r="AB53" s="138">
        <v>240</v>
      </c>
      <c r="AC53" s="138">
        <v>240</v>
      </c>
      <c r="AD53" s="138">
        <v>241</v>
      </c>
      <c r="AE53" s="168"/>
    </row>
    <row r="54" spans="1:60" x14ac:dyDescent="0.2">
      <c r="A54" s="135">
        <v>38187</v>
      </c>
      <c r="B54" s="136" t="s">
        <v>2</v>
      </c>
      <c r="C54" s="136" t="s">
        <v>15</v>
      </c>
      <c r="D54" s="136" t="s">
        <v>23</v>
      </c>
      <c r="E54" s="137">
        <v>41994</v>
      </c>
      <c r="F54" s="138">
        <v>4688</v>
      </c>
      <c r="G54" s="138">
        <v>102</v>
      </c>
      <c r="H54" s="138">
        <v>101</v>
      </c>
      <c r="I54" s="138">
        <v>101</v>
      </c>
      <c r="J54" s="138">
        <v>101</v>
      </c>
      <c r="K54" s="138">
        <v>101</v>
      </c>
      <c r="L54" s="138">
        <v>220</v>
      </c>
      <c r="M54" s="138">
        <v>220</v>
      </c>
      <c r="N54" s="138">
        <v>220</v>
      </c>
      <c r="O54" s="138">
        <v>220</v>
      </c>
      <c r="P54" s="138">
        <v>220</v>
      </c>
      <c r="Q54" s="138">
        <v>220</v>
      </c>
      <c r="R54" s="138">
        <v>220</v>
      </c>
      <c r="S54" s="138">
        <v>220</v>
      </c>
      <c r="T54" s="138">
        <v>220</v>
      </c>
      <c r="U54" s="138">
        <v>220</v>
      </c>
      <c r="V54" s="138">
        <v>220</v>
      </c>
      <c r="W54" s="138">
        <v>220</v>
      </c>
      <c r="X54" s="138">
        <v>220</v>
      </c>
      <c r="Y54" s="138">
        <v>220</v>
      </c>
      <c r="Z54" s="138">
        <v>221</v>
      </c>
      <c r="AA54" s="138">
        <v>221</v>
      </c>
      <c r="AB54" s="138">
        <v>220</v>
      </c>
      <c r="AC54" s="138">
        <v>220</v>
      </c>
      <c r="AD54" s="138">
        <v>220</v>
      </c>
      <c r="AE54" s="168"/>
    </row>
    <row r="55" spans="1:60" x14ac:dyDescent="0.2">
      <c r="A55" s="135">
        <v>38187</v>
      </c>
      <c r="B55" s="136" t="s">
        <v>2</v>
      </c>
      <c r="C55" s="136" t="s">
        <v>15</v>
      </c>
      <c r="D55" s="136" t="s">
        <v>23</v>
      </c>
      <c r="E55" s="137">
        <v>41995</v>
      </c>
      <c r="F55" s="138">
        <v>4890</v>
      </c>
      <c r="G55" s="138">
        <v>102</v>
      </c>
      <c r="H55" s="138">
        <v>101</v>
      </c>
      <c r="I55" s="138">
        <v>101</v>
      </c>
      <c r="J55" s="138">
        <v>101</v>
      </c>
      <c r="K55" s="138">
        <v>101</v>
      </c>
      <c r="L55" s="138">
        <v>220</v>
      </c>
      <c r="M55" s="138">
        <v>220</v>
      </c>
      <c r="N55" s="138">
        <v>221</v>
      </c>
      <c r="O55" s="138">
        <v>222</v>
      </c>
      <c r="P55" s="138">
        <v>223</v>
      </c>
      <c r="Q55" s="138">
        <v>227</v>
      </c>
      <c r="R55" s="138">
        <v>236</v>
      </c>
      <c r="S55" s="138">
        <v>236</v>
      </c>
      <c r="T55" s="138">
        <v>236</v>
      </c>
      <c r="U55" s="138">
        <v>235</v>
      </c>
      <c r="V55" s="138">
        <v>235</v>
      </c>
      <c r="W55" s="138">
        <v>235</v>
      </c>
      <c r="X55" s="138">
        <v>235</v>
      </c>
      <c r="Y55" s="138">
        <v>235</v>
      </c>
      <c r="Z55" s="138">
        <v>236</v>
      </c>
      <c r="AA55" s="138">
        <v>236</v>
      </c>
      <c r="AB55" s="138">
        <v>236</v>
      </c>
      <c r="AC55" s="138">
        <v>230</v>
      </c>
      <c r="AD55" s="138">
        <v>230</v>
      </c>
      <c r="AE55" s="168"/>
    </row>
    <row r="56" spans="1:60" x14ac:dyDescent="0.2">
      <c r="A56" s="135">
        <v>38187</v>
      </c>
      <c r="B56" s="136" t="s">
        <v>2</v>
      </c>
      <c r="C56" s="136" t="s">
        <v>15</v>
      </c>
      <c r="D56" s="136" t="s">
        <v>23</v>
      </c>
      <c r="E56" s="137">
        <v>41996</v>
      </c>
      <c r="F56" s="138">
        <v>4867</v>
      </c>
      <c r="G56" s="138">
        <v>102</v>
      </c>
      <c r="H56" s="138">
        <v>101</v>
      </c>
      <c r="I56" s="138">
        <v>101</v>
      </c>
      <c r="J56" s="138">
        <v>101</v>
      </c>
      <c r="K56" s="138">
        <v>101</v>
      </c>
      <c r="L56" s="138">
        <v>230</v>
      </c>
      <c r="M56" s="138">
        <v>230</v>
      </c>
      <c r="N56" s="138">
        <v>230</v>
      </c>
      <c r="O56" s="138">
        <v>230</v>
      </c>
      <c r="P56" s="138">
        <v>230</v>
      </c>
      <c r="Q56" s="138">
        <v>230</v>
      </c>
      <c r="R56" s="138">
        <v>230</v>
      </c>
      <c r="S56" s="138">
        <v>230</v>
      </c>
      <c r="T56" s="138">
        <v>230</v>
      </c>
      <c r="U56" s="138">
        <v>230</v>
      </c>
      <c r="V56" s="138">
        <v>230</v>
      </c>
      <c r="W56" s="138">
        <v>230</v>
      </c>
      <c r="X56" s="138">
        <v>230</v>
      </c>
      <c r="Y56" s="138">
        <v>230</v>
      </c>
      <c r="Z56" s="138">
        <v>230</v>
      </c>
      <c r="AA56" s="138">
        <v>230</v>
      </c>
      <c r="AB56" s="138">
        <v>230</v>
      </c>
      <c r="AC56" s="138">
        <v>230</v>
      </c>
      <c r="AD56" s="138">
        <v>221</v>
      </c>
      <c r="AE56" s="168"/>
    </row>
    <row r="57" spans="1:60" x14ac:dyDescent="0.2">
      <c r="A57" s="135">
        <v>38187</v>
      </c>
      <c r="B57" s="136" t="s">
        <v>2</v>
      </c>
      <c r="C57" s="136" t="s">
        <v>15</v>
      </c>
      <c r="D57" s="136" t="s">
        <v>23</v>
      </c>
      <c r="E57" s="137">
        <v>41997</v>
      </c>
      <c r="F57" s="138">
        <v>4685</v>
      </c>
      <c r="G57" s="138">
        <v>101</v>
      </c>
      <c r="H57" s="138">
        <v>101</v>
      </c>
      <c r="I57" s="138">
        <v>101</v>
      </c>
      <c r="J57" s="138">
        <v>101</v>
      </c>
      <c r="K57" s="138">
        <v>101</v>
      </c>
      <c r="L57" s="138">
        <v>220</v>
      </c>
      <c r="M57" s="138">
        <v>220</v>
      </c>
      <c r="N57" s="138">
        <v>220</v>
      </c>
      <c r="O57" s="138">
        <v>220</v>
      </c>
      <c r="P57" s="138">
        <v>220</v>
      </c>
      <c r="Q57" s="138">
        <v>220</v>
      </c>
      <c r="R57" s="138">
        <v>220</v>
      </c>
      <c r="S57" s="138">
        <v>220</v>
      </c>
      <c r="T57" s="138">
        <v>220</v>
      </c>
      <c r="U57" s="138">
        <v>220</v>
      </c>
      <c r="V57" s="138">
        <v>220</v>
      </c>
      <c r="W57" s="138">
        <v>220</v>
      </c>
      <c r="X57" s="138">
        <v>220</v>
      </c>
      <c r="Y57" s="138">
        <v>220</v>
      </c>
      <c r="Z57" s="138">
        <v>220</v>
      </c>
      <c r="AA57" s="138">
        <v>220</v>
      </c>
      <c r="AB57" s="138">
        <v>220</v>
      </c>
      <c r="AC57" s="138">
        <v>220</v>
      </c>
      <c r="AD57" s="138">
        <v>220</v>
      </c>
      <c r="AE57" s="168"/>
    </row>
    <row r="58" spans="1:60" x14ac:dyDescent="0.2">
      <c r="A58" s="135">
        <v>38187</v>
      </c>
      <c r="B58" s="136" t="s">
        <v>2</v>
      </c>
      <c r="C58" s="136" t="s">
        <v>15</v>
      </c>
      <c r="D58" s="136" t="s">
        <v>23</v>
      </c>
      <c r="E58" s="137">
        <v>41998</v>
      </c>
      <c r="F58" s="138">
        <v>4685</v>
      </c>
      <c r="G58" s="138">
        <v>101</v>
      </c>
      <c r="H58" s="138">
        <v>101</v>
      </c>
      <c r="I58" s="138">
        <v>101</v>
      </c>
      <c r="J58" s="138">
        <v>101</v>
      </c>
      <c r="K58" s="138">
        <v>101</v>
      </c>
      <c r="L58" s="138">
        <v>220</v>
      </c>
      <c r="M58" s="138">
        <v>220</v>
      </c>
      <c r="N58" s="138">
        <v>220</v>
      </c>
      <c r="O58" s="138">
        <v>220</v>
      </c>
      <c r="P58" s="138">
        <v>220</v>
      </c>
      <c r="Q58" s="138">
        <v>220</v>
      </c>
      <c r="R58" s="138">
        <v>220</v>
      </c>
      <c r="S58" s="138">
        <v>220</v>
      </c>
      <c r="T58" s="138">
        <v>220</v>
      </c>
      <c r="U58" s="138">
        <v>220</v>
      </c>
      <c r="V58" s="138">
        <v>220</v>
      </c>
      <c r="W58" s="138">
        <v>220</v>
      </c>
      <c r="X58" s="138">
        <v>220</v>
      </c>
      <c r="Y58" s="138">
        <v>220</v>
      </c>
      <c r="Z58" s="138">
        <v>220</v>
      </c>
      <c r="AA58" s="138">
        <v>220</v>
      </c>
      <c r="AB58" s="138">
        <v>220</v>
      </c>
      <c r="AC58" s="138">
        <v>220</v>
      </c>
      <c r="AD58" s="138">
        <v>220</v>
      </c>
      <c r="AE58" s="168"/>
    </row>
    <row r="59" spans="1:60" x14ac:dyDescent="0.2">
      <c r="A59" s="135">
        <v>38187</v>
      </c>
      <c r="B59" s="136" t="s">
        <v>2</v>
      </c>
      <c r="C59" s="136" t="s">
        <v>15</v>
      </c>
      <c r="D59" s="136" t="s">
        <v>23</v>
      </c>
      <c r="E59" s="137">
        <v>41999</v>
      </c>
      <c r="F59" s="138">
        <v>4923</v>
      </c>
      <c r="G59" s="138">
        <v>101</v>
      </c>
      <c r="H59" s="138">
        <v>101</v>
      </c>
      <c r="I59" s="138">
        <v>101</v>
      </c>
      <c r="J59" s="138">
        <v>220</v>
      </c>
      <c r="K59" s="138">
        <v>220</v>
      </c>
      <c r="L59" s="138">
        <v>220</v>
      </c>
      <c r="M59" s="138">
        <v>220</v>
      </c>
      <c r="N59" s="138">
        <v>220</v>
      </c>
      <c r="O59" s="138">
        <v>220</v>
      </c>
      <c r="P59" s="138">
        <v>220</v>
      </c>
      <c r="Q59" s="138">
        <v>220</v>
      </c>
      <c r="R59" s="138">
        <v>220</v>
      </c>
      <c r="S59" s="138">
        <v>220</v>
      </c>
      <c r="T59" s="138">
        <v>220</v>
      </c>
      <c r="U59" s="138">
        <v>220</v>
      </c>
      <c r="V59" s="138">
        <v>220</v>
      </c>
      <c r="W59" s="138">
        <v>220</v>
      </c>
      <c r="X59" s="138">
        <v>220</v>
      </c>
      <c r="Y59" s="138">
        <v>220</v>
      </c>
      <c r="Z59" s="138">
        <v>220</v>
      </c>
      <c r="AA59" s="138">
        <v>220</v>
      </c>
      <c r="AB59" s="138">
        <v>220</v>
      </c>
      <c r="AC59" s="138">
        <v>220</v>
      </c>
      <c r="AD59" s="138">
        <v>220</v>
      </c>
      <c r="AE59" s="168"/>
    </row>
    <row r="60" spans="1:60" x14ac:dyDescent="0.2">
      <c r="A60" s="135">
        <v>38187</v>
      </c>
      <c r="B60" s="136" t="s">
        <v>2</v>
      </c>
      <c r="C60" s="136" t="s">
        <v>15</v>
      </c>
      <c r="D60" s="136" t="s">
        <v>23</v>
      </c>
      <c r="E60" s="137">
        <v>42000</v>
      </c>
      <c r="F60" s="138">
        <v>5280</v>
      </c>
      <c r="G60" s="138">
        <v>220</v>
      </c>
      <c r="H60" s="138">
        <v>220</v>
      </c>
      <c r="I60" s="138">
        <v>220</v>
      </c>
      <c r="J60" s="138">
        <v>220</v>
      </c>
      <c r="K60" s="138">
        <v>220</v>
      </c>
      <c r="L60" s="138">
        <v>220</v>
      </c>
      <c r="M60" s="138">
        <v>220</v>
      </c>
      <c r="N60" s="138">
        <v>220</v>
      </c>
      <c r="O60" s="138">
        <v>220</v>
      </c>
      <c r="P60" s="138">
        <v>220</v>
      </c>
      <c r="Q60" s="138">
        <v>220</v>
      </c>
      <c r="R60" s="138">
        <v>220</v>
      </c>
      <c r="S60" s="138">
        <v>220</v>
      </c>
      <c r="T60" s="138">
        <v>220</v>
      </c>
      <c r="U60" s="138">
        <v>220</v>
      </c>
      <c r="V60" s="138">
        <v>220</v>
      </c>
      <c r="W60" s="138">
        <v>220</v>
      </c>
      <c r="X60" s="138">
        <v>220</v>
      </c>
      <c r="Y60" s="138">
        <v>220</v>
      </c>
      <c r="Z60" s="138">
        <v>220</v>
      </c>
      <c r="AA60" s="138">
        <v>220</v>
      </c>
      <c r="AB60" s="138">
        <v>220</v>
      </c>
      <c r="AC60" s="138">
        <v>220</v>
      </c>
      <c r="AD60" s="138">
        <v>220</v>
      </c>
      <c r="AE60" s="168"/>
    </row>
    <row r="61" spans="1:60" x14ac:dyDescent="0.2">
      <c r="A61" s="135">
        <v>38187</v>
      </c>
      <c r="B61" s="136" t="s">
        <v>2</v>
      </c>
      <c r="C61" s="136" t="s">
        <v>15</v>
      </c>
      <c r="D61" s="136" t="s">
        <v>23</v>
      </c>
      <c r="E61" s="137">
        <v>42001</v>
      </c>
      <c r="F61" s="138">
        <v>5111</v>
      </c>
      <c r="G61" s="138">
        <v>220</v>
      </c>
      <c r="H61" s="138">
        <v>138</v>
      </c>
      <c r="I61" s="138">
        <v>133</v>
      </c>
      <c r="J61" s="138">
        <v>220</v>
      </c>
      <c r="K61" s="138">
        <v>220</v>
      </c>
      <c r="L61" s="138">
        <v>220</v>
      </c>
      <c r="M61" s="138">
        <v>220</v>
      </c>
      <c r="N61" s="138">
        <v>220</v>
      </c>
      <c r="O61" s="138">
        <v>220</v>
      </c>
      <c r="P61" s="138">
        <v>220</v>
      </c>
      <c r="Q61" s="138">
        <v>220</v>
      </c>
      <c r="R61" s="138">
        <v>220</v>
      </c>
      <c r="S61" s="138">
        <v>220</v>
      </c>
      <c r="T61" s="138">
        <v>220</v>
      </c>
      <c r="U61" s="138">
        <v>220</v>
      </c>
      <c r="V61" s="138">
        <v>220</v>
      </c>
      <c r="W61" s="138">
        <v>220</v>
      </c>
      <c r="X61" s="138">
        <v>220</v>
      </c>
      <c r="Y61" s="138">
        <v>220</v>
      </c>
      <c r="Z61" s="138">
        <v>220</v>
      </c>
      <c r="AA61" s="138">
        <v>220</v>
      </c>
      <c r="AB61" s="138">
        <v>220</v>
      </c>
      <c r="AC61" s="138">
        <v>220</v>
      </c>
      <c r="AD61" s="138">
        <v>220</v>
      </c>
      <c r="AE61" s="168"/>
    </row>
    <row r="62" spans="1:60" x14ac:dyDescent="0.2">
      <c r="A62" s="135">
        <v>38187</v>
      </c>
      <c r="B62" s="136" t="s">
        <v>2</v>
      </c>
      <c r="C62" s="136" t="s">
        <v>15</v>
      </c>
      <c r="D62" s="136" t="s">
        <v>23</v>
      </c>
      <c r="E62" s="137">
        <v>42002</v>
      </c>
      <c r="F62" s="138">
        <v>5280</v>
      </c>
      <c r="G62" s="138">
        <v>220</v>
      </c>
      <c r="H62" s="138">
        <v>220</v>
      </c>
      <c r="I62" s="138">
        <v>220</v>
      </c>
      <c r="J62" s="138">
        <v>220</v>
      </c>
      <c r="K62" s="138">
        <v>220</v>
      </c>
      <c r="L62" s="138">
        <v>220</v>
      </c>
      <c r="M62" s="138">
        <v>220</v>
      </c>
      <c r="N62" s="138">
        <v>220</v>
      </c>
      <c r="O62" s="138">
        <v>220</v>
      </c>
      <c r="P62" s="138">
        <v>220</v>
      </c>
      <c r="Q62" s="138">
        <v>220</v>
      </c>
      <c r="R62" s="138">
        <v>220</v>
      </c>
      <c r="S62" s="138">
        <v>220</v>
      </c>
      <c r="T62" s="138">
        <v>220</v>
      </c>
      <c r="U62" s="138">
        <v>220</v>
      </c>
      <c r="V62" s="138">
        <v>220</v>
      </c>
      <c r="W62" s="138">
        <v>220</v>
      </c>
      <c r="X62" s="138">
        <v>220</v>
      </c>
      <c r="Y62" s="138">
        <v>220</v>
      </c>
      <c r="Z62" s="138">
        <v>220</v>
      </c>
      <c r="AA62" s="138">
        <v>220</v>
      </c>
      <c r="AB62" s="138">
        <v>220</v>
      </c>
      <c r="AC62" s="138">
        <v>220</v>
      </c>
      <c r="AD62" s="138">
        <v>220</v>
      </c>
      <c r="AE62" s="168"/>
    </row>
    <row r="63" spans="1:60" x14ac:dyDescent="0.2">
      <c r="A63" s="135">
        <v>38187</v>
      </c>
      <c r="B63" s="136" t="s">
        <v>2</v>
      </c>
      <c r="C63" s="136" t="s">
        <v>15</v>
      </c>
      <c r="D63" s="136" t="s">
        <v>23</v>
      </c>
      <c r="E63" s="137">
        <v>42003</v>
      </c>
      <c r="F63" s="138">
        <v>5282</v>
      </c>
      <c r="G63" s="138">
        <v>220</v>
      </c>
      <c r="H63" s="138">
        <v>220</v>
      </c>
      <c r="I63" s="138">
        <v>220</v>
      </c>
      <c r="J63" s="138">
        <v>220</v>
      </c>
      <c r="K63" s="138">
        <v>220</v>
      </c>
      <c r="L63" s="138">
        <v>220</v>
      </c>
      <c r="M63" s="138">
        <v>220</v>
      </c>
      <c r="N63" s="138">
        <v>220</v>
      </c>
      <c r="O63" s="138">
        <v>220</v>
      </c>
      <c r="P63" s="138">
        <v>220</v>
      </c>
      <c r="Q63" s="138">
        <v>220</v>
      </c>
      <c r="R63" s="138">
        <v>220</v>
      </c>
      <c r="S63" s="138">
        <v>220</v>
      </c>
      <c r="T63" s="138">
        <v>220</v>
      </c>
      <c r="U63" s="138">
        <v>220</v>
      </c>
      <c r="V63" s="138">
        <v>220</v>
      </c>
      <c r="W63" s="138">
        <v>220</v>
      </c>
      <c r="X63" s="138">
        <v>220</v>
      </c>
      <c r="Y63" s="138">
        <v>220</v>
      </c>
      <c r="Z63" s="138">
        <v>220</v>
      </c>
      <c r="AA63" s="138">
        <v>221</v>
      </c>
      <c r="AB63" s="138">
        <v>221</v>
      </c>
      <c r="AC63" s="138">
        <v>220</v>
      </c>
      <c r="AD63" s="138">
        <v>220</v>
      </c>
      <c r="AE63" s="168"/>
      <c r="AG63" s="104">
        <v>0.15</v>
      </c>
      <c r="AH63" s="100">
        <f>$AG63*F63</f>
        <v>792.3</v>
      </c>
      <c r="AI63" s="100">
        <f>$AG63*G63</f>
        <v>33</v>
      </c>
      <c r="AJ63" s="100">
        <f t="shared" ref="AJ63:BG63" si="0">$AG63*H63</f>
        <v>33</v>
      </c>
      <c r="AK63" s="100">
        <f t="shared" si="0"/>
        <v>33</v>
      </c>
      <c r="AL63" s="100">
        <f t="shared" si="0"/>
        <v>33</v>
      </c>
      <c r="AM63" s="100">
        <f t="shared" si="0"/>
        <v>33</v>
      </c>
      <c r="AN63" s="100">
        <f t="shared" si="0"/>
        <v>33</v>
      </c>
      <c r="AO63" s="100">
        <f t="shared" si="0"/>
        <v>33</v>
      </c>
      <c r="AP63" s="100">
        <f t="shared" si="0"/>
        <v>33</v>
      </c>
      <c r="AQ63" s="100">
        <f t="shared" si="0"/>
        <v>33</v>
      </c>
      <c r="AR63" s="100">
        <f t="shared" si="0"/>
        <v>33</v>
      </c>
      <c r="AS63" s="100">
        <f t="shared" si="0"/>
        <v>33</v>
      </c>
      <c r="AT63" s="100">
        <f t="shared" si="0"/>
        <v>33</v>
      </c>
      <c r="AU63" s="100">
        <f t="shared" si="0"/>
        <v>33</v>
      </c>
      <c r="AV63" s="100">
        <f t="shared" si="0"/>
        <v>33</v>
      </c>
      <c r="AW63" s="100">
        <f t="shared" si="0"/>
        <v>33</v>
      </c>
      <c r="AX63" s="100">
        <f t="shared" si="0"/>
        <v>33</v>
      </c>
      <c r="AY63" s="100">
        <f t="shared" si="0"/>
        <v>33</v>
      </c>
      <c r="AZ63" s="100">
        <f t="shared" si="0"/>
        <v>33</v>
      </c>
      <c r="BA63" s="100">
        <f t="shared" si="0"/>
        <v>33</v>
      </c>
      <c r="BB63" s="100">
        <f t="shared" si="0"/>
        <v>33</v>
      </c>
      <c r="BC63" s="100">
        <f t="shared" si="0"/>
        <v>33.15</v>
      </c>
      <c r="BD63" s="100">
        <f t="shared" si="0"/>
        <v>33.15</v>
      </c>
      <c r="BE63" s="100">
        <f t="shared" si="0"/>
        <v>33</v>
      </c>
      <c r="BF63" s="100">
        <f t="shared" si="0"/>
        <v>33</v>
      </c>
      <c r="BG63" s="100">
        <f t="shared" si="0"/>
        <v>0</v>
      </c>
      <c r="BH63" s="100"/>
    </row>
    <row r="64" spans="1:60" x14ac:dyDescent="0.2">
      <c r="A64" s="135">
        <v>38187</v>
      </c>
      <c r="B64" s="136" t="s">
        <v>2</v>
      </c>
      <c r="C64" s="136" t="s">
        <v>15</v>
      </c>
      <c r="D64" s="136" t="s">
        <v>23</v>
      </c>
      <c r="E64" s="137">
        <v>42004</v>
      </c>
      <c r="F64" s="138">
        <v>4398</v>
      </c>
      <c r="G64" s="138">
        <v>220</v>
      </c>
      <c r="H64" s="138">
        <v>220</v>
      </c>
      <c r="I64" s="138">
        <v>220</v>
      </c>
      <c r="J64" s="138">
        <v>220</v>
      </c>
      <c r="K64" s="138">
        <v>220</v>
      </c>
      <c r="L64" s="138">
        <v>221</v>
      </c>
      <c r="M64" s="138">
        <v>227</v>
      </c>
      <c r="N64" s="138">
        <v>204</v>
      </c>
      <c r="O64" s="138">
        <v>166</v>
      </c>
      <c r="P64" s="138">
        <v>166</v>
      </c>
      <c r="Q64" s="138">
        <v>166</v>
      </c>
      <c r="R64" s="138">
        <v>166</v>
      </c>
      <c r="S64" s="138">
        <v>165</v>
      </c>
      <c r="T64" s="138">
        <v>165</v>
      </c>
      <c r="U64" s="138">
        <v>165</v>
      </c>
      <c r="V64" s="138">
        <v>165</v>
      </c>
      <c r="W64" s="138">
        <v>165</v>
      </c>
      <c r="X64" s="138">
        <v>167</v>
      </c>
      <c r="Y64" s="138">
        <v>165</v>
      </c>
      <c r="Z64" s="138">
        <v>165</v>
      </c>
      <c r="AA64" s="138">
        <v>165</v>
      </c>
      <c r="AB64" s="138">
        <v>165</v>
      </c>
      <c r="AC64" s="138">
        <v>165</v>
      </c>
      <c r="AD64" s="138">
        <v>165</v>
      </c>
      <c r="AE64" s="168"/>
      <c r="AG64" s="104">
        <v>0.15</v>
      </c>
      <c r="AH64" s="100">
        <f t="shared" ref="AH64:AH122" si="1">$AG64*F64</f>
        <v>659.69999999999993</v>
      </c>
      <c r="AI64" s="100">
        <f t="shared" ref="AI64:AI122" si="2">$AG64*G64</f>
        <v>33</v>
      </c>
      <c r="AJ64" s="100">
        <f t="shared" ref="AJ64:AJ122" si="3">$AG64*H64</f>
        <v>33</v>
      </c>
      <c r="AK64" s="100">
        <f t="shared" ref="AK64:AK122" si="4">$AG64*I64</f>
        <v>33</v>
      </c>
      <c r="AL64" s="100">
        <f t="shared" ref="AL64:AL122" si="5">$AG64*J64</f>
        <v>33</v>
      </c>
      <c r="AM64" s="100">
        <f t="shared" ref="AM64:AM122" si="6">$AG64*K64</f>
        <v>33</v>
      </c>
      <c r="AN64" s="100">
        <f t="shared" ref="AN64:AN122" si="7">$AG64*L64</f>
        <v>33.15</v>
      </c>
      <c r="AO64" s="100">
        <f t="shared" ref="AO64:AO122" si="8">$AG64*M64</f>
        <v>34.049999999999997</v>
      </c>
      <c r="AP64" s="100">
        <f t="shared" ref="AP64:AP122" si="9">$AG64*N64</f>
        <v>30.599999999999998</v>
      </c>
      <c r="AQ64" s="100">
        <f t="shared" ref="AQ64:AQ122" si="10">$AG64*O64</f>
        <v>24.9</v>
      </c>
      <c r="AR64" s="100">
        <f t="shared" ref="AR64:AR122" si="11">$AG64*P64</f>
        <v>24.9</v>
      </c>
      <c r="AS64" s="100">
        <f t="shared" ref="AS64:AS122" si="12">$AG64*Q64</f>
        <v>24.9</v>
      </c>
      <c r="AT64" s="100">
        <f t="shared" ref="AT64:AT122" si="13">$AG64*R64</f>
        <v>24.9</v>
      </c>
      <c r="AU64" s="100">
        <f t="shared" ref="AU64:AU122" si="14">$AG64*S64</f>
        <v>24.75</v>
      </c>
      <c r="AV64" s="100">
        <f t="shared" ref="AV64:AV122" si="15">$AG64*T64</f>
        <v>24.75</v>
      </c>
      <c r="AW64" s="100">
        <f t="shared" ref="AW64:AW122" si="16">$AG64*U64</f>
        <v>24.75</v>
      </c>
      <c r="AX64" s="100">
        <f t="shared" ref="AX64:AX122" si="17">$AG64*V64</f>
        <v>24.75</v>
      </c>
      <c r="AY64" s="100">
        <f t="shared" ref="AY64:AY122" si="18">$AG64*W64</f>
        <v>24.75</v>
      </c>
      <c r="AZ64" s="100">
        <f t="shared" ref="AZ64:AZ122" si="19">$AG64*X64</f>
        <v>25.05</v>
      </c>
      <c r="BA64" s="100">
        <f t="shared" ref="BA64:BA122" si="20">$AG64*Y64</f>
        <v>24.75</v>
      </c>
      <c r="BB64" s="100">
        <f t="shared" ref="BB64:BB122" si="21">$AG64*Z64</f>
        <v>24.75</v>
      </c>
      <c r="BC64" s="100">
        <f t="shared" ref="BC64:BC122" si="22">$AG64*AA64</f>
        <v>24.75</v>
      </c>
      <c r="BD64" s="100">
        <f t="shared" ref="BD64:BD122" si="23">$AG64*AB64</f>
        <v>24.75</v>
      </c>
      <c r="BE64" s="100">
        <f t="shared" ref="BE64:BE122" si="24">$AG64*AC64</f>
        <v>24.75</v>
      </c>
      <c r="BF64" s="100">
        <f t="shared" ref="BF64:BF122" si="25">$AG64*AD64</f>
        <v>24.75</v>
      </c>
      <c r="BG64" s="100">
        <f t="shared" ref="BG64:BG122" si="26">$AG64*AE64</f>
        <v>0</v>
      </c>
    </row>
    <row r="65" spans="1:59" x14ac:dyDescent="0.2">
      <c r="A65" s="139">
        <v>39457</v>
      </c>
      <c r="B65" s="140" t="s">
        <v>10</v>
      </c>
      <c r="C65" s="140" t="s">
        <v>15</v>
      </c>
      <c r="D65" s="140" t="s">
        <v>23</v>
      </c>
      <c r="E65" s="141">
        <v>41974</v>
      </c>
      <c r="F65" s="142">
        <v>31696</v>
      </c>
      <c r="G65" s="142">
        <v>1320</v>
      </c>
      <c r="H65" s="142">
        <v>1320</v>
      </c>
      <c r="I65" s="142">
        <v>1320</v>
      </c>
      <c r="J65" s="142">
        <v>1320</v>
      </c>
      <c r="K65" s="142">
        <v>1320</v>
      </c>
      <c r="L65" s="142">
        <v>1320</v>
      </c>
      <c r="M65" s="142">
        <v>1320</v>
      </c>
      <c r="N65" s="142">
        <v>1321</v>
      </c>
      <c r="O65" s="142">
        <v>1321</v>
      </c>
      <c r="P65" s="142">
        <v>1321</v>
      </c>
      <c r="Q65" s="142">
        <v>1321</v>
      </c>
      <c r="R65" s="142">
        <v>1321</v>
      </c>
      <c r="S65" s="142">
        <v>1321</v>
      </c>
      <c r="T65" s="142">
        <v>1321</v>
      </c>
      <c r="U65" s="142">
        <v>1321</v>
      </c>
      <c r="V65" s="142">
        <v>1321</v>
      </c>
      <c r="W65" s="142">
        <v>1320</v>
      </c>
      <c r="X65" s="142">
        <v>1321</v>
      </c>
      <c r="Y65" s="142">
        <v>1321</v>
      </c>
      <c r="Z65" s="142">
        <v>1321</v>
      </c>
      <c r="AA65" s="142">
        <v>1321</v>
      </c>
      <c r="AB65" s="142">
        <v>1321</v>
      </c>
      <c r="AC65" s="142">
        <v>1321</v>
      </c>
      <c r="AD65" s="142">
        <v>1321</v>
      </c>
      <c r="AE65" s="168"/>
      <c r="AG65" s="104">
        <v>0.15</v>
      </c>
      <c r="AH65" s="100">
        <f t="shared" si="1"/>
        <v>4754.3999999999996</v>
      </c>
      <c r="AI65" s="100">
        <f t="shared" si="2"/>
        <v>198</v>
      </c>
      <c r="AJ65" s="100">
        <f t="shared" si="3"/>
        <v>198</v>
      </c>
      <c r="AK65" s="100">
        <f t="shared" si="4"/>
        <v>198</v>
      </c>
      <c r="AL65" s="100">
        <f t="shared" si="5"/>
        <v>198</v>
      </c>
      <c r="AM65" s="100">
        <f t="shared" si="6"/>
        <v>198</v>
      </c>
      <c r="AN65" s="100">
        <f t="shared" si="7"/>
        <v>198</v>
      </c>
      <c r="AO65" s="100">
        <f t="shared" si="8"/>
        <v>198</v>
      </c>
      <c r="AP65" s="100">
        <f t="shared" si="9"/>
        <v>198.15</v>
      </c>
      <c r="AQ65" s="100">
        <f t="shared" si="10"/>
        <v>198.15</v>
      </c>
      <c r="AR65" s="100">
        <f t="shared" si="11"/>
        <v>198.15</v>
      </c>
      <c r="AS65" s="100">
        <f t="shared" si="12"/>
        <v>198.15</v>
      </c>
      <c r="AT65" s="100">
        <f t="shared" si="13"/>
        <v>198.15</v>
      </c>
      <c r="AU65" s="100">
        <f t="shared" si="14"/>
        <v>198.15</v>
      </c>
      <c r="AV65" s="100">
        <f t="shared" si="15"/>
        <v>198.15</v>
      </c>
      <c r="AW65" s="100">
        <f t="shared" si="16"/>
        <v>198.15</v>
      </c>
      <c r="AX65" s="100">
        <f t="shared" si="17"/>
        <v>198.15</v>
      </c>
      <c r="AY65" s="100">
        <f t="shared" si="18"/>
        <v>198</v>
      </c>
      <c r="AZ65" s="100">
        <f t="shared" si="19"/>
        <v>198.15</v>
      </c>
      <c r="BA65" s="100">
        <f t="shared" si="20"/>
        <v>198.15</v>
      </c>
      <c r="BB65" s="100">
        <f t="shared" si="21"/>
        <v>198.15</v>
      </c>
      <c r="BC65" s="100">
        <f t="shared" si="22"/>
        <v>198.15</v>
      </c>
      <c r="BD65" s="100">
        <f t="shared" si="23"/>
        <v>198.15</v>
      </c>
      <c r="BE65" s="100">
        <f t="shared" si="24"/>
        <v>198.15</v>
      </c>
      <c r="BF65" s="100">
        <f t="shared" si="25"/>
        <v>198.15</v>
      </c>
      <c r="BG65" s="100">
        <f t="shared" si="26"/>
        <v>0</v>
      </c>
    </row>
    <row r="66" spans="1:59" x14ac:dyDescent="0.2">
      <c r="A66" s="139">
        <v>39457</v>
      </c>
      <c r="B66" s="140" t="s">
        <v>10</v>
      </c>
      <c r="C66" s="140" t="s">
        <v>15</v>
      </c>
      <c r="D66" s="140" t="s">
        <v>23</v>
      </c>
      <c r="E66" s="141">
        <v>41975</v>
      </c>
      <c r="F66" s="142">
        <v>31697</v>
      </c>
      <c r="G66" s="142">
        <v>1320</v>
      </c>
      <c r="H66" s="142">
        <v>1320</v>
      </c>
      <c r="I66" s="142">
        <v>1320</v>
      </c>
      <c r="J66" s="142">
        <v>1320</v>
      </c>
      <c r="K66" s="142">
        <v>1320</v>
      </c>
      <c r="L66" s="142">
        <v>1320</v>
      </c>
      <c r="M66" s="142">
        <v>1321</v>
      </c>
      <c r="N66" s="142">
        <v>1321</v>
      </c>
      <c r="O66" s="142">
        <v>1321</v>
      </c>
      <c r="P66" s="142">
        <v>1321</v>
      </c>
      <c r="Q66" s="142">
        <v>1321</v>
      </c>
      <c r="R66" s="142">
        <v>1321</v>
      </c>
      <c r="S66" s="142">
        <v>1321</v>
      </c>
      <c r="T66" s="142">
        <v>1320</v>
      </c>
      <c r="U66" s="142">
        <v>1321</v>
      </c>
      <c r="V66" s="142">
        <v>1321</v>
      </c>
      <c r="W66" s="142">
        <v>1321</v>
      </c>
      <c r="X66" s="142">
        <v>1321</v>
      </c>
      <c r="Y66" s="142">
        <v>1321</v>
      </c>
      <c r="Z66" s="142">
        <v>1321</v>
      </c>
      <c r="AA66" s="142">
        <v>1321</v>
      </c>
      <c r="AB66" s="142">
        <v>1321</v>
      </c>
      <c r="AC66" s="142">
        <v>1321</v>
      </c>
      <c r="AD66" s="142">
        <v>1321</v>
      </c>
      <c r="AE66" s="168"/>
      <c r="AG66" s="104">
        <v>0.15</v>
      </c>
      <c r="AH66" s="100">
        <f t="shared" si="1"/>
        <v>4754.55</v>
      </c>
      <c r="AI66" s="100">
        <f t="shared" si="2"/>
        <v>198</v>
      </c>
      <c r="AJ66" s="100">
        <f t="shared" si="3"/>
        <v>198</v>
      </c>
      <c r="AK66" s="100">
        <f t="shared" si="4"/>
        <v>198</v>
      </c>
      <c r="AL66" s="100">
        <f t="shared" si="5"/>
        <v>198</v>
      </c>
      <c r="AM66" s="100">
        <f t="shared" si="6"/>
        <v>198</v>
      </c>
      <c r="AN66" s="100">
        <f t="shared" si="7"/>
        <v>198</v>
      </c>
      <c r="AO66" s="100">
        <f t="shared" si="8"/>
        <v>198.15</v>
      </c>
      <c r="AP66" s="100">
        <f t="shared" si="9"/>
        <v>198.15</v>
      </c>
      <c r="AQ66" s="100">
        <f t="shared" si="10"/>
        <v>198.15</v>
      </c>
      <c r="AR66" s="100">
        <f t="shared" si="11"/>
        <v>198.15</v>
      </c>
      <c r="AS66" s="100">
        <f t="shared" si="12"/>
        <v>198.15</v>
      </c>
      <c r="AT66" s="100">
        <f t="shared" si="13"/>
        <v>198.15</v>
      </c>
      <c r="AU66" s="100">
        <f t="shared" si="14"/>
        <v>198.15</v>
      </c>
      <c r="AV66" s="100">
        <f t="shared" si="15"/>
        <v>198</v>
      </c>
      <c r="AW66" s="100">
        <f t="shared" si="16"/>
        <v>198.15</v>
      </c>
      <c r="AX66" s="100">
        <f t="shared" si="17"/>
        <v>198.15</v>
      </c>
      <c r="AY66" s="100">
        <f t="shared" si="18"/>
        <v>198.15</v>
      </c>
      <c r="AZ66" s="100">
        <f t="shared" si="19"/>
        <v>198.15</v>
      </c>
      <c r="BA66" s="100">
        <f t="shared" si="20"/>
        <v>198.15</v>
      </c>
      <c r="BB66" s="100">
        <f t="shared" si="21"/>
        <v>198.15</v>
      </c>
      <c r="BC66" s="100">
        <f t="shared" si="22"/>
        <v>198.15</v>
      </c>
      <c r="BD66" s="100">
        <f t="shared" si="23"/>
        <v>198.15</v>
      </c>
      <c r="BE66" s="100">
        <f t="shared" si="24"/>
        <v>198.15</v>
      </c>
      <c r="BF66" s="100">
        <f t="shared" si="25"/>
        <v>198.15</v>
      </c>
      <c r="BG66" s="100">
        <f t="shared" si="26"/>
        <v>0</v>
      </c>
    </row>
    <row r="67" spans="1:59" x14ac:dyDescent="0.2">
      <c r="A67" s="139">
        <v>39457</v>
      </c>
      <c r="B67" s="140" t="s">
        <v>10</v>
      </c>
      <c r="C67" s="140" t="s">
        <v>15</v>
      </c>
      <c r="D67" s="140" t="s">
        <v>23</v>
      </c>
      <c r="E67" s="141">
        <v>41976</v>
      </c>
      <c r="F67" s="142">
        <v>31712</v>
      </c>
      <c r="G67" s="142">
        <v>1321</v>
      </c>
      <c r="H67" s="142">
        <v>1321</v>
      </c>
      <c r="I67" s="142">
        <v>1321</v>
      </c>
      <c r="J67" s="142">
        <v>1322</v>
      </c>
      <c r="K67" s="142">
        <v>1321</v>
      </c>
      <c r="L67" s="142">
        <v>1321</v>
      </c>
      <c r="M67" s="142">
        <v>1321</v>
      </c>
      <c r="N67" s="142">
        <v>1322</v>
      </c>
      <c r="O67" s="142">
        <v>1323</v>
      </c>
      <c r="P67" s="142">
        <v>1321</v>
      </c>
      <c r="Q67" s="142">
        <v>1321</v>
      </c>
      <c r="R67" s="142">
        <v>1321</v>
      </c>
      <c r="S67" s="142">
        <v>1322</v>
      </c>
      <c r="T67" s="142">
        <v>1322</v>
      </c>
      <c r="U67" s="142">
        <v>1322</v>
      </c>
      <c r="V67" s="142">
        <v>1322</v>
      </c>
      <c r="W67" s="142">
        <v>1321</v>
      </c>
      <c r="X67" s="142">
        <v>1321</v>
      </c>
      <c r="Y67" s="142">
        <v>1321</v>
      </c>
      <c r="Z67" s="142">
        <v>1321</v>
      </c>
      <c r="AA67" s="142">
        <v>1321</v>
      </c>
      <c r="AB67" s="142">
        <v>1321</v>
      </c>
      <c r="AC67" s="142">
        <v>1321</v>
      </c>
      <c r="AD67" s="142">
        <v>1321</v>
      </c>
      <c r="AE67" s="168"/>
      <c r="AG67" s="104">
        <v>0.15</v>
      </c>
      <c r="AH67" s="100">
        <f t="shared" si="1"/>
        <v>4756.8</v>
      </c>
      <c r="AI67" s="100">
        <f t="shared" si="2"/>
        <v>198.15</v>
      </c>
      <c r="AJ67" s="100">
        <f t="shared" si="3"/>
        <v>198.15</v>
      </c>
      <c r="AK67" s="100">
        <f t="shared" si="4"/>
        <v>198.15</v>
      </c>
      <c r="AL67" s="100">
        <f t="shared" si="5"/>
        <v>198.29999999999998</v>
      </c>
      <c r="AM67" s="100">
        <f t="shared" si="6"/>
        <v>198.15</v>
      </c>
      <c r="AN67" s="100">
        <f t="shared" si="7"/>
        <v>198.15</v>
      </c>
      <c r="AO67" s="100">
        <f t="shared" si="8"/>
        <v>198.15</v>
      </c>
      <c r="AP67" s="100">
        <f t="shared" si="9"/>
        <v>198.29999999999998</v>
      </c>
      <c r="AQ67" s="100">
        <f t="shared" si="10"/>
        <v>198.45</v>
      </c>
      <c r="AR67" s="100">
        <f t="shared" si="11"/>
        <v>198.15</v>
      </c>
      <c r="AS67" s="100">
        <f t="shared" si="12"/>
        <v>198.15</v>
      </c>
      <c r="AT67" s="100">
        <f t="shared" si="13"/>
        <v>198.15</v>
      </c>
      <c r="AU67" s="100">
        <f t="shared" si="14"/>
        <v>198.29999999999998</v>
      </c>
      <c r="AV67" s="100">
        <f t="shared" si="15"/>
        <v>198.29999999999998</v>
      </c>
      <c r="AW67" s="100">
        <f t="shared" si="16"/>
        <v>198.29999999999998</v>
      </c>
      <c r="AX67" s="100">
        <f t="shared" si="17"/>
        <v>198.29999999999998</v>
      </c>
      <c r="AY67" s="100">
        <f t="shared" si="18"/>
        <v>198.15</v>
      </c>
      <c r="AZ67" s="100">
        <f t="shared" si="19"/>
        <v>198.15</v>
      </c>
      <c r="BA67" s="100">
        <f t="shared" si="20"/>
        <v>198.15</v>
      </c>
      <c r="BB67" s="100">
        <f t="shared" si="21"/>
        <v>198.15</v>
      </c>
      <c r="BC67" s="100">
        <f t="shared" si="22"/>
        <v>198.15</v>
      </c>
      <c r="BD67" s="100">
        <f t="shared" si="23"/>
        <v>198.15</v>
      </c>
      <c r="BE67" s="100">
        <f t="shared" si="24"/>
        <v>198.15</v>
      </c>
      <c r="BF67" s="100">
        <f t="shared" si="25"/>
        <v>198.15</v>
      </c>
      <c r="BG67" s="100">
        <f t="shared" si="26"/>
        <v>0</v>
      </c>
    </row>
    <row r="68" spans="1:59" x14ac:dyDescent="0.2">
      <c r="A68" s="139">
        <v>39457</v>
      </c>
      <c r="B68" s="140" t="s">
        <v>10</v>
      </c>
      <c r="C68" s="140" t="s">
        <v>15</v>
      </c>
      <c r="D68" s="140" t="s">
        <v>23</v>
      </c>
      <c r="E68" s="141">
        <v>41977</v>
      </c>
      <c r="F68" s="142">
        <v>31717</v>
      </c>
      <c r="G68" s="142">
        <v>1321</v>
      </c>
      <c r="H68" s="142">
        <v>1320</v>
      </c>
      <c r="I68" s="142">
        <v>1320</v>
      </c>
      <c r="J68" s="142">
        <v>1320</v>
      </c>
      <c r="K68" s="142">
        <v>1322</v>
      </c>
      <c r="L68" s="142">
        <v>1321</v>
      </c>
      <c r="M68" s="142">
        <v>1321</v>
      </c>
      <c r="N68" s="142">
        <v>1321</v>
      </c>
      <c r="O68" s="142">
        <v>1321</v>
      </c>
      <c r="P68" s="142">
        <v>1321</v>
      </c>
      <c r="Q68" s="142">
        <v>1321</v>
      </c>
      <c r="R68" s="142">
        <v>1324</v>
      </c>
      <c r="S68" s="142">
        <v>1325</v>
      </c>
      <c r="T68" s="142">
        <v>1326</v>
      </c>
      <c r="U68" s="142">
        <v>1323</v>
      </c>
      <c r="V68" s="142">
        <v>1321</v>
      </c>
      <c r="W68" s="142">
        <v>1321</v>
      </c>
      <c r="X68" s="142">
        <v>1321</v>
      </c>
      <c r="Y68" s="142">
        <v>1321</v>
      </c>
      <c r="Z68" s="142">
        <v>1321</v>
      </c>
      <c r="AA68" s="142">
        <v>1322</v>
      </c>
      <c r="AB68" s="142">
        <v>1321</v>
      </c>
      <c r="AC68" s="142">
        <v>1321</v>
      </c>
      <c r="AD68" s="142">
        <v>1321</v>
      </c>
      <c r="AE68" s="168"/>
      <c r="AG68" s="104">
        <v>0.15</v>
      </c>
      <c r="AH68" s="100">
        <f t="shared" si="1"/>
        <v>4757.55</v>
      </c>
      <c r="AI68" s="100">
        <f t="shared" si="2"/>
        <v>198.15</v>
      </c>
      <c r="AJ68" s="100">
        <f t="shared" si="3"/>
        <v>198</v>
      </c>
      <c r="AK68" s="100">
        <f t="shared" si="4"/>
        <v>198</v>
      </c>
      <c r="AL68" s="100">
        <f t="shared" si="5"/>
        <v>198</v>
      </c>
      <c r="AM68" s="100">
        <f t="shared" si="6"/>
        <v>198.29999999999998</v>
      </c>
      <c r="AN68" s="100">
        <f t="shared" si="7"/>
        <v>198.15</v>
      </c>
      <c r="AO68" s="100">
        <f t="shared" si="8"/>
        <v>198.15</v>
      </c>
      <c r="AP68" s="100">
        <f t="shared" si="9"/>
        <v>198.15</v>
      </c>
      <c r="AQ68" s="100">
        <f t="shared" si="10"/>
        <v>198.15</v>
      </c>
      <c r="AR68" s="100">
        <f t="shared" si="11"/>
        <v>198.15</v>
      </c>
      <c r="AS68" s="100">
        <f t="shared" si="12"/>
        <v>198.15</v>
      </c>
      <c r="AT68" s="100">
        <f t="shared" si="13"/>
        <v>198.6</v>
      </c>
      <c r="AU68" s="100">
        <f t="shared" si="14"/>
        <v>198.75</v>
      </c>
      <c r="AV68" s="100">
        <f t="shared" si="15"/>
        <v>198.9</v>
      </c>
      <c r="AW68" s="100">
        <f t="shared" si="16"/>
        <v>198.45</v>
      </c>
      <c r="AX68" s="100">
        <f t="shared" si="17"/>
        <v>198.15</v>
      </c>
      <c r="AY68" s="100">
        <f t="shared" si="18"/>
        <v>198.15</v>
      </c>
      <c r="AZ68" s="100">
        <f t="shared" si="19"/>
        <v>198.15</v>
      </c>
      <c r="BA68" s="100">
        <f t="shared" si="20"/>
        <v>198.15</v>
      </c>
      <c r="BB68" s="100">
        <f t="shared" si="21"/>
        <v>198.15</v>
      </c>
      <c r="BC68" s="100">
        <f t="shared" si="22"/>
        <v>198.29999999999998</v>
      </c>
      <c r="BD68" s="100">
        <f t="shared" si="23"/>
        <v>198.15</v>
      </c>
      <c r="BE68" s="100">
        <f t="shared" si="24"/>
        <v>198.15</v>
      </c>
      <c r="BF68" s="100">
        <f t="shared" si="25"/>
        <v>198.15</v>
      </c>
      <c r="BG68" s="100">
        <f t="shared" si="26"/>
        <v>0</v>
      </c>
    </row>
    <row r="69" spans="1:59" x14ac:dyDescent="0.2">
      <c r="A69" s="139">
        <v>39457</v>
      </c>
      <c r="B69" s="140" t="s">
        <v>10</v>
      </c>
      <c r="C69" s="140" t="s">
        <v>15</v>
      </c>
      <c r="D69" s="140" t="s">
        <v>23</v>
      </c>
      <c r="E69" s="141">
        <v>41978</v>
      </c>
      <c r="F69" s="142">
        <v>31700</v>
      </c>
      <c r="G69" s="142">
        <v>1321</v>
      </c>
      <c r="H69" s="142">
        <v>1320</v>
      </c>
      <c r="I69" s="142">
        <v>1320</v>
      </c>
      <c r="J69" s="142">
        <v>1320</v>
      </c>
      <c r="K69" s="142">
        <v>1320</v>
      </c>
      <c r="L69" s="142">
        <v>1320</v>
      </c>
      <c r="M69" s="142">
        <v>1320</v>
      </c>
      <c r="N69" s="142">
        <v>1322</v>
      </c>
      <c r="O69" s="142">
        <v>1321</v>
      </c>
      <c r="P69" s="142">
        <v>1321</v>
      </c>
      <c r="Q69" s="142">
        <v>1321</v>
      </c>
      <c r="R69" s="142">
        <v>1321</v>
      </c>
      <c r="S69" s="142">
        <v>1321</v>
      </c>
      <c r="T69" s="142">
        <v>1321</v>
      </c>
      <c r="U69" s="142">
        <v>1321</v>
      </c>
      <c r="V69" s="142">
        <v>1321</v>
      </c>
      <c r="W69" s="142">
        <v>1321</v>
      </c>
      <c r="X69" s="142">
        <v>1321</v>
      </c>
      <c r="Y69" s="142">
        <v>1321</v>
      </c>
      <c r="Z69" s="142">
        <v>1321</v>
      </c>
      <c r="AA69" s="142">
        <v>1322</v>
      </c>
      <c r="AB69" s="142">
        <v>1321</v>
      </c>
      <c r="AC69" s="142">
        <v>1321</v>
      </c>
      <c r="AD69" s="142">
        <v>1321</v>
      </c>
      <c r="AE69" s="168"/>
      <c r="AG69" s="104">
        <v>0.15</v>
      </c>
      <c r="AH69" s="100">
        <f t="shared" si="1"/>
        <v>4755</v>
      </c>
      <c r="AI69" s="100">
        <f t="shared" si="2"/>
        <v>198.15</v>
      </c>
      <c r="AJ69" s="100">
        <f t="shared" si="3"/>
        <v>198</v>
      </c>
      <c r="AK69" s="100">
        <f t="shared" si="4"/>
        <v>198</v>
      </c>
      <c r="AL69" s="100">
        <f t="shared" si="5"/>
        <v>198</v>
      </c>
      <c r="AM69" s="100">
        <f t="shared" si="6"/>
        <v>198</v>
      </c>
      <c r="AN69" s="100">
        <f t="shared" si="7"/>
        <v>198</v>
      </c>
      <c r="AO69" s="100">
        <f t="shared" si="8"/>
        <v>198</v>
      </c>
      <c r="AP69" s="100">
        <f t="shared" si="9"/>
        <v>198.29999999999998</v>
      </c>
      <c r="AQ69" s="100">
        <f t="shared" si="10"/>
        <v>198.15</v>
      </c>
      <c r="AR69" s="100">
        <f t="shared" si="11"/>
        <v>198.15</v>
      </c>
      <c r="AS69" s="100">
        <f t="shared" si="12"/>
        <v>198.15</v>
      </c>
      <c r="AT69" s="100">
        <f t="shared" si="13"/>
        <v>198.15</v>
      </c>
      <c r="AU69" s="100">
        <f t="shared" si="14"/>
        <v>198.15</v>
      </c>
      <c r="AV69" s="100">
        <f t="shared" si="15"/>
        <v>198.15</v>
      </c>
      <c r="AW69" s="100">
        <f t="shared" si="16"/>
        <v>198.15</v>
      </c>
      <c r="AX69" s="100">
        <f t="shared" si="17"/>
        <v>198.15</v>
      </c>
      <c r="AY69" s="100">
        <f t="shared" si="18"/>
        <v>198.15</v>
      </c>
      <c r="AZ69" s="100">
        <f t="shared" si="19"/>
        <v>198.15</v>
      </c>
      <c r="BA69" s="100">
        <f t="shared" si="20"/>
        <v>198.15</v>
      </c>
      <c r="BB69" s="100">
        <f t="shared" si="21"/>
        <v>198.15</v>
      </c>
      <c r="BC69" s="100">
        <f t="shared" si="22"/>
        <v>198.29999999999998</v>
      </c>
      <c r="BD69" s="100">
        <f t="shared" si="23"/>
        <v>198.15</v>
      </c>
      <c r="BE69" s="100">
        <f t="shared" si="24"/>
        <v>198.15</v>
      </c>
      <c r="BF69" s="100">
        <f t="shared" si="25"/>
        <v>198.15</v>
      </c>
      <c r="BG69" s="100">
        <f t="shared" si="26"/>
        <v>0</v>
      </c>
    </row>
    <row r="70" spans="1:59" x14ac:dyDescent="0.2">
      <c r="A70" s="139">
        <v>39457</v>
      </c>
      <c r="B70" s="140" t="s">
        <v>10</v>
      </c>
      <c r="C70" s="140" t="s">
        <v>15</v>
      </c>
      <c r="D70" s="140" t="s">
        <v>23</v>
      </c>
      <c r="E70" s="141">
        <v>41979</v>
      </c>
      <c r="F70" s="142">
        <v>30746</v>
      </c>
      <c r="G70" s="142">
        <v>1320</v>
      </c>
      <c r="H70" s="142">
        <v>1041</v>
      </c>
      <c r="I70" s="142">
        <v>650</v>
      </c>
      <c r="J70" s="142">
        <v>1317</v>
      </c>
      <c r="K70" s="142">
        <v>1320</v>
      </c>
      <c r="L70" s="142">
        <v>1320</v>
      </c>
      <c r="M70" s="142">
        <v>1320</v>
      </c>
      <c r="N70" s="142">
        <v>1321</v>
      </c>
      <c r="O70" s="142">
        <v>1321</v>
      </c>
      <c r="P70" s="142">
        <v>1322</v>
      </c>
      <c r="Q70" s="142">
        <v>1321</v>
      </c>
      <c r="R70" s="142">
        <v>1321</v>
      </c>
      <c r="S70" s="142">
        <v>1321</v>
      </c>
      <c r="T70" s="142">
        <v>1321</v>
      </c>
      <c r="U70" s="142">
        <v>1321</v>
      </c>
      <c r="V70" s="142">
        <v>1321</v>
      </c>
      <c r="W70" s="142">
        <v>1321</v>
      </c>
      <c r="X70" s="142">
        <v>1321</v>
      </c>
      <c r="Y70" s="142">
        <v>1321</v>
      </c>
      <c r="Z70" s="142">
        <v>1321</v>
      </c>
      <c r="AA70" s="142">
        <v>1321</v>
      </c>
      <c r="AB70" s="142">
        <v>1321</v>
      </c>
      <c r="AC70" s="142">
        <v>1321</v>
      </c>
      <c r="AD70" s="142">
        <v>1321</v>
      </c>
      <c r="AE70" s="168"/>
      <c r="AG70" s="104">
        <v>0.15</v>
      </c>
      <c r="AH70" s="100">
        <f t="shared" si="1"/>
        <v>4611.8999999999996</v>
      </c>
      <c r="AI70" s="100">
        <f t="shared" si="2"/>
        <v>198</v>
      </c>
      <c r="AJ70" s="100">
        <f t="shared" si="3"/>
        <v>156.15</v>
      </c>
      <c r="AK70" s="100">
        <f t="shared" si="4"/>
        <v>97.5</v>
      </c>
      <c r="AL70" s="100">
        <f t="shared" si="5"/>
        <v>197.54999999999998</v>
      </c>
      <c r="AM70" s="100">
        <f t="shared" si="6"/>
        <v>198</v>
      </c>
      <c r="AN70" s="100">
        <f t="shared" si="7"/>
        <v>198</v>
      </c>
      <c r="AO70" s="100">
        <f t="shared" si="8"/>
        <v>198</v>
      </c>
      <c r="AP70" s="100">
        <f t="shared" si="9"/>
        <v>198.15</v>
      </c>
      <c r="AQ70" s="100">
        <f t="shared" si="10"/>
        <v>198.15</v>
      </c>
      <c r="AR70" s="100">
        <f t="shared" si="11"/>
        <v>198.29999999999998</v>
      </c>
      <c r="AS70" s="100">
        <f t="shared" si="12"/>
        <v>198.15</v>
      </c>
      <c r="AT70" s="100">
        <f t="shared" si="13"/>
        <v>198.15</v>
      </c>
      <c r="AU70" s="100">
        <f t="shared" si="14"/>
        <v>198.15</v>
      </c>
      <c r="AV70" s="100">
        <f t="shared" si="15"/>
        <v>198.15</v>
      </c>
      <c r="AW70" s="100">
        <f t="shared" si="16"/>
        <v>198.15</v>
      </c>
      <c r="AX70" s="100">
        <f t="shared" si="17"/>
        <v>198.15</v>
      </c>
      <c r="AY70" s="100">
        <f t="shared" si="18"/>
        <v>198.15</v>
      </c>
      <c r="AZ70" s="100">
        <f t="shared" si="19"/>
        <v>198.15</v>
      </c>
      <c r="BA70" s="100">
        <f t="shared" si="20"/>
        <v>198.15</v>
      </c>
      <c r="BB70" s="100">
        <f t="shared" si="21"/>
        <v>198.15</v>
      </c>
      <c r="BC70" s="100">
        <f t="shared" si="22"/>
        <v>198.15</v>
      </c>
      <c r="BD70" s="100">
        <f t="shared" si="23"/>
        <v>198.15</v>
      </c>
      <c r="BE70" s="100">
        <f t="shared" si="24"/>
        <v>198.15</v>
      </c>
      <c r="BF70" s="100">
        <f t="shared" si="25"/>
        <v>198.15</v>
      </c>
      <c r="BG70" s="100">
        <f t="shared" si="26"/>
        <v>0</v>
      </c>
    </row>
    <row r="71" spans="1:59" x14ac:dyDescent="0.2">
      <c r="A71" s="139">
        <v>39457</v>
      </c>
      <c r="B71" s="140" t="s">
        <v>10</v>
      </c>
      <c r="C71" s="140" t="s">
        <v>15</v>
      </c>
      <c r="D71" s="140" t="s">
        <v>23</v>
      </c>
      <c r="E71" s="141">
        <v>41980</v>
      </c>
      <c r="F71" s="142">
        <v>31707</v>
      </c>
      <c r="G71" s="142">
        <v>1321</v>
      </c>
      <c r="H71" s="142">
        <v>1320</v>
      </c>
      <c r="I71" s="142">
        <v>1321</v>
      </c>
      <c r="J71" s="142">
        <v>1321</v>
      </c>
      <c r="K71" s="142">
        <v>1320</v>
      </c>
      <c r="L71" s="142">
        <v>1321</v>
      </c>
      <c r="M71" s="142">
        <v>1322</v>
      </c>
      <c r="N71" s="142">
        <v>1323</v>
      </c>
      <c r="O71" s="142">
        <v>1323</v>
      </c>
      <c r="P71" s="142">
        <v>1323</v>
      </c>
      <c r="Q71" s="142">
        <v>1322</v>
      </c>
      <c r="R71" s="142">
        <v>1321</v>
      </c>
      <c r="S71" s="142">
        <v>1321</v>
      </c>
      <c r="T71" s="142">
        <v>1320</v>
      </c>
      <c r="U71" s="142">
        <v>1320</v>
      </c>
      <c r="V71" s="142">
        <v>1321</v>
      </c>
      <c r="W71" s="142">
        <v>1320</v>
      </c>
      <c r="X71" s="142">
        <v>1321</v>
      </c>
      <c r="Y71" s="142">
        <v>1321</v>
      </c>
      <c r="Z71" s="142">
        <v>1321</v>
      </c>
      <c r="AA71" s="142">
        <v>1321</v>
      </c>
      <c r="AB71" s="142">
        <v>1321</v>
      </c>
      <c r="AC71" s="142">
        <v>1321</v>
      </c>
      <c r="AD71" s="142">
        <v>1321</v>
      </c>
      <c r="AE71" s="168"/>
      <c r="AG71" s="104">
        <v>0.15</v>
      </c>
      <c r="AH71" s="100">
        <f t="shared" si="1"/>
        <v>4756.05</v>
      </c>
      <c r="AI71" s="100">
        <f t="shared" si="2"/>
        <v>198.15</v>
      </c>
      <c r="AJ71" s="100">
        <f t="shared" si="3"/>
        <v>198</v>
      </c>
      <c r="AK71" s="100">
        <f t="shared" si="4"/>
        <v>198.15</v>
      </c>
      <c r="AL71" s="100">
        <f t="shared" si="5"/>
        <v>198.15</v>
      </c>
      <c r="AM71" s="100">
        <f t="shared" si="6"/>
        <v>198</v>
      </c>
      <c r="AN71" s="100">
        <f t="shared" si="7"/>
        <v>198.15</v>
      </c>
      <c r="AO71" s="100">
        <f t="shared" si="8"/>
        <v>198.29999999999998</v>
      </c>
      <c r="AP71" s="100">
        <f t="shared" si="9"/>
        <v>198.45</v>
      </c>
      <c r="AQ71" s="100">
        <f t="shared" si="10"/>
        <v>198.45</v>
      </c>
      <c r="AR71" s="100">
        <f t="shared" si="11"/>
        <v>198.45</v>
      </c>
      <c r="AS71" s="100">
        <f t="shared" si="12"/>
        <v>198.29999999999998</v>
      </c>
      <c r="AT71" s="100">
        <f t="shared" si="13"/>
        <v>198.15</v>
      </c>
      <c r="AU71" s="100">
        <f t="shared" si="14"/>
        <v>198.15</v>
      </c>
      <c r="AV71" s="100">
        <f t="shared" si="15"/>
        <v>198</v>
      </c>
      <c r="AW71" s="100">
        <f t="shared" si="16"/>
        <v>198</v>
      </c>
      <c r="AX71" s="100">
        <f t="shared" si="17"/>
        <v>198.15</v>
      </c>
      <c r="AY71" s="100">
        <f t="shared" si="18"/>
        <v>198</v>
      </c>
      <c r="AZ71" s="100">
        <f t="shared" si="19"/>
        <v>198.15</v>
      </c>
      <c r="BA71" s="100">
        <f t="shared" si="20"/>
        <v>198.15</v>
      </c>
      <c r="BB71" s="100">
        <f t="shared" si="21"/>
        <v>198.15</v>
      </c>
      <c r="BC71" s="100">
        <f t="shared" si="22"/>
        <v>198.15</v>
      </c>
      <c r="BD71" s="100">
        <f t="shared" si="23"/>
        <v>198.15</v>
      </c>
      <c r="BE71" s="100">
        <f t="shared" si="24"/>
        <v>198.15</v>
      </c>
      <c r="BF71" s="100">
        <f t="shared" si="25"/>
        <v>198.15</v>
      </c>
      <c r="BG71" s="100">
        <f t="shared" si="26"/>
        <v>0</v>
      </c>
    </row>
    <row r="72" spans="1:59" x14ac:dyDescent="0.2">
      <c r="A72" s="139">
        <v>39457</v>
      </c>
      <c r="B72" s="140" t="s">
        <v>10</v>
      </c>
      <c r="C72" s="140" t="s">
        <v>15</v>
      </c>
      <c r="D72" s="140" t="s">
        <v>23</v>
      </c>
      <c r="E72" s="141">
        <v>41981</v>
      </c>
      <c r="F72" s="142">
        <v>31708</v>
      </c>
      <c r="G72" s="142">
        <v>1320</v>
      </c>
      <c r="H72" s="142">
        <v>1321</v>
      </c>
      <c r="I72" s="142">
        <v>1321</v>
      </c>
      <c r="J72" s="142">
        <v>1320</v>
      </c>
      <c r="K72" s="142">
        <v>1321</v>
      </c>
      <c r="L72" s="142">
        <v>1320</v>
      </c>
      <c r="M72" s="142">
        <v>1321</v>
      </c>
      <c r="N72" s="142">
        <v>1321</v>
      </c>
      <c r="O72" s="142">
        <v>1322</v>
      </c>
      <c r="P72" s="142">
        <v>1322</v>
      </c>
      <c r="Q72" s="142">
        <v>1321</v>
      </c>
      <c r="R72" s="142">
        <v>1322</v>
      </c>
      <c r="S72" s="142">
        <v>1321</v>
      </c>
      <c r="T72" s="142">
        <v>1321</v>
      </c>
      <c r="U72" s="142">
        <v>1322</v>
      </c>
      <c r="V72" s="142">
        <v>1321</v>
      </c>
      <c r="W72" s="142">
        <v>1321</v>
      </c>
      <c r="X72" s="142">
        <v>1321</v>
      </c>
      <c r="Y72" s="142">
        <v>1322</v>
      </c>
      <c r="Z72" s="142">
        <v>1322</v>
      </c>
      <c r="AA72" s="142">
        <v>1322</v>
      </c>
      <c r="AB72" s="142">
        <v>1321</v>
      </c>
      <c r="AC72" s="142">
        <v>1321</v>
      </c>
      <c r="AD72" s="142">
        <v>1321</v>
      </c>
      <c r="AE72" s="168"/>
      <c r="AG72" s="104">
        <v>0.15</v>
      </c>
      <c r="AH72" s="100">
        <f t="shared" si="1"/>
        <v>4756.2</v>
      </c>
      <c r="AI72" s="100">
        <f t="shared" si="2"/>
        <v>198</v>
      </c>
      <c r="AJ72" s="100">
        <f t="shared" si="3"/>
        <v>198.15</v>
      </c>
      <c r="AK72" s="100">
        <f t="shared" si="4"/>
        <v>198.15</v>
      </c>
      <c r="AL72" s="100">
        <f t="shared" si="5"/>
        <v>198</v>
      </c>
      <c r="AM72" s="100">
        <f t="shared" si="6"/>
        <v>198.15</v>
      </c>
      <c r="AN72" s="100">
        <f t="shared" si="7"/>
        <v>198</v>
      </c>
      <c r="AO72" s="100">
        <f t="shared" si="8"/>
        <v>198.15</v>
      </c>
      <c r="AP72" s="100">
        <f t="shared" si="9"/>
        <v>198.15</v>
      </c>
      <c r="AQ72" s="100">
        <f t="shared" si="10"/>
        <v>198.29999999999998</v>
      </c>
      <c r="AR72" s="100">
        <f t="shared" si="11"/>
        <v>198.29999999999998</v>
      </c>
      <c r="AS72" s="100">
        <f t="shared" si="12"/>
        <v>198.15</v>
      </c>
      <c r="AT72" s="100">
        <f t="shared" si="13"/>
        <v>198.29999999999998</v>
      </c>
      <c r="AU72" s="100">
        <f t="shared" si="14"/>
        <v>198.15</v>
      </c>
      <c r="AV72" s="100">
        <f t="shared" si="15"/>
        <v>198.15</v>
      </c>
      <c r="AW72" s="100">
        <f t="shared" si="16"/>
        <v>198.29999999999998</v>
      </c>
      <c r="AX72" s="100">
        <f t="shared" si="17"/>
        <v>198.15</v>
      </c>
      <c r="AY72" s="100">
        <f t="shared" si="18"/>
        <v>198.15</v>
      </c>
      <c r="AZ72" s="100">
        <f t="shared" si="19"/>
        <v>198.15</v>
      </c>
      <c r="BA72" s="100">
        <f t="shared" si="20"/>
        <v>198.29999999999998</v>
      </c>
      <c r="BB72" s="100">
        <f t="shared" si="21"/>
        <v>198.29999999999998</v>
      </c>
      <c r="BC72" s="100">
        <f t="shared" si="22"/>
        <v>198.29999999999998</v>
      </c>
      <c r="BD72" s="100">
        <f t="shared" si="23"/>
        <v>198.15</v>
      </c>
      <c r="BE72" s="100">
        <f t="shared" si="24"/>
        <v>198.15</v>
      </c>
      <c r="BF72" s="100">
        <f t="shared" si="25"/>
        <v>198.15</v>
      </c>
      <c r="BG72" s="100">
        <f t="shared" si="26"/>
        <v>0</v>
      </c>
    </row>
    <row r="73" spans="1:59" x14ac:dyDescent="0.2">
      <c r="A73" s="139">
        <v>39457</v>
      </c>
      <c r="B73" s="140" t="s">
        <v>10</v>
      </c>
      <c r="C73" s="140" t="s">
        <v>15</v>
      </c>
      <c r="D73" s="140" t="s">
        <v>23</v>
      </c>
      <c r="E73" s="141">
        <v>41982</v>
      </c>
      <c r="F73" s="142">
        <v>31679</v>
      </c>
      <c r="G73" s="142">
        <v>1322</v>
      </c>
      <c r="H73" s="142">
        <v>1321</v>
      </c>
      <c r="I73" s="142">
        <v>1320</v>
      </c>
      <c r="J73" s="142">
        <v>1320</v>
      </c>
      <c r="K73" s="142">
        <v>1320</v>
      </c>
      <c r="L73" s="142">
        <v>1320</v>
      </c>
      <c r="M73" s="142">
        <v>1322</v>
      </c>
      <c r="N73" s="142">
        <v>1321</v>
      </c>
      <c r="O73" s="142">
        <v>1322</v>
      </c>
      <c r="P73" s="142">
        <v>1321</v>
      </c>
      <c r="Q73" s="142">
        <v>1321</v>
      </c>
      <c r="R73" s="142">
        <v>1294</v>
      </c>
      <c r="S73" s="142">
        <v>1321</v>
      </c>
      <c r="T73" s="142">
        <v>1321</v>
      </c>
      <c r="U73" s="142">
        <v>1321</v>
      </c>
      <c r="V73" s="142">
        <v>1322</v>
      </c>
      <c r="W73" s="142">
        <v>1321</v>
      </c>
      <c r="X73" s="142">
        <v>1321</v>
      </c>
      <c r="Y73" s="142">
        <v>1321</v>
      </c>
      <c r="Z73" s="142">
        <v>1322</v>
      </c>
      <c r="AA73" s="142">
        <v>1322</v>
      </c>
      <c r="AB73" s="142">
        <v>1321</v>
      </c>
      <c r="AC73" s="142">
        <v>1321</v>
      </c>
      <c r="AD73" s="142">
        <v>1321</v>
      </c>
      <c r="AE73" s="168"/>
      <c r="AG73" s="104">
        <v>0.15</v>
      </c>
      <c r="AH73" s="100">
        <f t="shared" si="1"/>
        <v>4751.8499999999995</v>
      </c>
      <c r="AI73" s="100">
        <f t="shared" si="2"/>
        <v>198.29999999999998</v>
      </c>
      <c r="AJ73" s="100">
        <f t="shared" si="3"/>
        <v>198.15</v>
      </c>
      <c r="AK73" s="100">
        <f t="shared" si="4"/>
        <v>198</v>
      </c>
      <c r="AL73" s="100">
        <f t="shared" si="5"/>
        <v>198</v>
      </c>
      <c r="AM73" s="100">
        <f t="shared" si="6"/>
        <v>198</v>
      </c>
      <c r="AN73" s="100">
        <f t="shared" si="7"/>
        <v>198</v>
      </c>
      <c r="AO73" s="100">
        <f t="shared" si="8"/>
        <v>198.29999999999998</v>
      </c>
      <c r="AP73" s="100">
        <f t="shared" si="9"/>
        <v>198.15</v>
      </c>
      <c r="AQ73" s="100">
        <f t="shared" si="10"/>
        <v>198.29999999999998</v>
      </c>
      <c r="AR73" s="100">
        <f t="shared" si="11"/>
        <v>198.15</v>
      </c>
      <c r="AS73" s="100">
        <f t="shared" si="12"/>
        <v>198.15</v>
      </c>
      <c r="AT73" s="100">
        <f t="shared" si="13"/>
        <v>194.1</v>
      </c>
      <c r="AU73" s="100">
        <f t="shared" si="14"/>
        <v>198.15</v>
      </c>
      <c r="AV73" s="100">
        <f t="shared" si="15"/>
        <v>198.15</v>
      </c>
      <c r="AW73" s="100">
        <f t="shared" si="16"/>
        <v>198.15</v>
      </c>
      <c r="AX73" s="100">
        <f t="shared" si="17"/>
        <v>198.29999999999998</v>
      </c>
      <c r="AY73" s="100">
        <f t="shared" si="18"/>
        <v>198.15</v>
      </c>
      <c r="AZ73" s="100">
        <f t="shared" si="19"/>
        <v>198.15</v>
      </c>
      <c r="BA73" s="100">
        <f t="shared" si="20"/>
        <v>198.15</v>
      </c>
      <c r="BB73" s="100">
        <f t="shared" si="21"/>
        <v>198.29999999999998</v>
      </c>
      <c r="BC73" s="100">
        <f t="shared" si="22"/>
        <v>198.29999999999998</v>
      </c>
      <c r="BD73" s="100">
        <f t="shared" si="23"/>
        <v>198.15</v>
      </c>
      <c r="BE73" s="100">
        <f t="shared" si="24"/>
        <v>198.15</v>
      </c>
      <c r="BF73" s="100">
        <f t="shared" si="25"/>
        <v>198.15</v>
      </c>
      <c r="BG73" s="100">
        <f t="shared" si="26"/>
        <v>0</v>
      </c>
    </row>
    <row r="74" spans="1:59" x14ac:dyDescent="0.2">
      <c r="A74" s="139">
        <v>39457</v>
      </c>
      <c r="B74" s="140" t="s">
        <v>10</v>
      </c>
      <c r="C74" s="140" t="s">
        <v>15</v>
      </c>
      <c r="D74" s="140" t="s">
        <v>23</v>
      </c>
      <c r="E74" s="141">
        <v>41983</v>
      </c>
      <c r="F74" s="142">
        <v>30102</v>
      </c>
      <c r="G74" s="142">
        <v>505</v>
      </c>
      <c r="H74" s="142">
        <v>528</v>
      </c>
      <c r="I74" s="142">
        <v>1320</v>
      </c>
      <c r="J74" s="142">
        <v>1320</v>
      </c>
      <c r="K74" s="142">
        <v>1320</v>
      </c>
      <c r="L74" s="142">
        <v>1321</v>
      </c>
      <c r="M74" s="142">
        <v>1321</v>
      </c>
      <c r="N74" s="142">
        <v>1321</v>
      </c>
      <c r="O74" s="142">
        <v>1322</v>
      </c>
      <c r="P74" s="142">
        <v>1321</v>
      </c>
      <c r="Q74" s="142">
        <v>1321</v>
      </c>
      <c r="R74" s="142">
        <v>1321</v>
      </c>
      <c r="S74" s="142">
        <v>1321</v>
      </c>
      <c r="T74" s="142">
        <v>1321</v>
      </c>
      <c r="U74" s="142">
        <v>1322</v>
      </c>
      <c r="V74" s="142">
        <v>1322</v>
      </c>
      <c r="W74" s="142">
        <v>1322</v>
      </c>
      <c r="X74" s="142">
        <v>1321</v>
      </c>
      <c r="Y74" s="142">
        <v>1321</v>
      </c>
      <c r="Z74" s="142">
        <v>1323</v>
      </c>
      <c r="AA74" s="142">
        <v>1323</v>
      </c>
      <c r="AB74" s="142">
        <v>1322</v>
      </c>
      <c r="AC74" s="142">
        <v>1322</v>
      </c>
      <c r="AD74" s="142">
        <v>1321</v>
      </c>
      <c r="AE74" s="168"/>
      <c r="AG74" s="104">
        <v>0.15</v>
      </c>
      <c r="AH74" s="100">
        <f t="shared" si="1"/>
        <v>4515.3</v>
      </c>
      <c r="AI74" s="100">
        <f t="shared" si="2"/>
        <v>75.75</v>
      </c>
      <c r="AJ74" s="100">
        <f t="shared" si="3"/>
        <v>79.2</v>
      </c>
      <c r="AK74" s="100">
        <f t="shared" si="4"/>
        <v>198</v>
      </c>
      <c r="AL74" s="100">
        <f t="shared" si="5"/>
        <v>198</v>
      </c>
      <c r="AM74" s="100">
        <f t="shared" si="6"/>
        <v>198</v>
      </c>
      <c r="AN74" s="100">
        <f t="shared" si="7"/>
        <v>198.15</v>
      </c>
      <c r="AO74" s="100">
        <f t="shared" si="8"/>
        <v>198.15</v>
      </c>
      <c r="AP74" s="100">
        <f t="shared" si="9"/>
        <v>198.15</v>
      </c>
      <c r="AQ74" s="100">
        <f t="shared" si="10"/>
        <v>198.29999999999998</v>
      </c>
      <c r="AR74" s="100">
        <f t="shared" si="11"/>
        <v>198.15</v>
      </c>
      <c r="AS74" s="100">
        <f t="shared" si="12"/>
        <v>198.15</v>
      </c>
      <c r="AT74" s="100">
        <f t="shared" si="13"/>
        <v>198.15</v>
      </c>
      <c r="AU74" s="100">
        <f t="shared" si="14"/>
        <v>198.15</v>
      </c>
      <c r="AV74" s="100">
        <f t="shared" si="15"/>
        <v>198.15</v>
      </c>
      <c r="AW74" s="100">
        <f t="shared" si="16"/>
        <v>198.29999999999998</v>
      </c>
      <c r="AX74" s="100">
        <f t="shared" si="17"/>
        <v>198.29999999999998</v>
      </c>
      <c r="AY74" s="100">
        <f t="shared" si="18"/>
        <v>198.29999999999998</v>
      </c>
      <c r="AZ74" s="100">
        <f t="shared" si="19"/>
        <v>198.15</v>
      </c>
      <c r="BA74" s="100">
        <f t="shared" si="20"/>
        <v>198.15</v>
      </c>
      <c r="BB74" s="100">
        <f t="shared" si="21"/>
        <v>198.45</v>
      </c>
      <c r="BC74" s="100">
        <f t="shared" si="22"/>
        <v>198.45</v>
      </c>
      <c r="BD74" s="100">
        <f t="shared" si="23"/>
        <v>198.29999999999998</v>
      </c>
      <c r="BE74" s="100">
        <f t="shared" si="24"/>
        <v>198.29999999999998</v>
      </c>
      <c r="BF74" s="100">
        <f t="shared" si="25"/>
        <v>198.15</v>
      </c>
      <c r="BG74" s="100">
        <f t="shared" si="26"/>
        <v>0</v>
      </c>
    </row>
    <row r="75" spans="1:59" x14ac:dyDescent="0.2">
      <c r="A75" s="139">
        <v>39457</v>
      </c>
      <c r="B75" s="140" t="s">
        <v>10</v>
      </c>
      <c r="C75" s="140" t="s">
        <v>15</v>
      </c>
      <c r="D75" s="140" t="s">
        <v>23</v>
      </c>
      <c r="E75" s="141">
        <v>41984</v>
      </c>
      <c r="F75" s="142">
        <v>31706</v>
      </c>
      <c r="G75" s="142">
        <v>1321</v>
      </c>
      <c r="H75" s="142">
        <v>1321</v>
      </c>
      <c r="I75" s="142">
        <v>1321</v>
      </c>
      <c r="J75" s="142">
        <v>1321</v>
      </c>
      <c r="K75" s="142">
        <v>1321</v>
      </c>
      <c r="L75" s="142">
        <v>1321</v>
      </c>
      <c r="M75" s="142">
        <v>1321</v>
      </c>
      <c r="N75" s="142">
        <v>1321</v>
      </c>
      <c r="O75" s="142">
        <v>1321</v>
      </c>
      <c r="P75" s="142">
        <v>1321</v>
      </c>
      <c r="Q75" s="142">
        <v>1321</v>
      </c>
      <c r="R75" s="142">
        <v>1321</v>
      </c>
      <c r="S75" s="142">
        <v>1321</v>
      </c>
      <c r="T75" s="142">
        <v>1322</v>
      </c>
      <c r="U75" s="142">
        <v>1321</v>
      </c>
      <c r="V75" s="142">
        <v>1321</v>
      </c>
      <c r="W75" s="142">
        <v>1321</v>
      </c>
      <c r="X75" s="142">
        <v>1321</v>
      </c>
      <c r="Y75" s="142">
        <v>1321</v>
      </c>
      <c r="Z75" s="142">
        <v>1321</v>
      </c>
      <c r="AA75" s="142">
        <v>1322</v>
      </c>
      <c r="AB75" s="142">
        <v>1321</v>
      </c>
      <c r="AC75" s="142">
        <v>1321</v>
      </c>
      <c r="AD75" s="142">
        <v>1321</v>
      </c>
      <c r="AE75" s="168"/>
      <c r="AG75" s="104">
        <v>0.15</v>
      </c>
      <c r="AH75" s="100">
        <f t="shared" si="1"/>
        <v>4755.8999999999996</v>
      </c>
      <c r="AI75" s="100">
        <f t="shared" si="2"/>
        <v>198.15</v>
      </c>
      <c r="AJ75" s="100">
        <f t="shared" si="3"/>
        <v>198.15</v>
      </c>
      <c r="AK75" s="100">
        <f t="shared" si="4"/>
        <v>198.15</v>
      </c>
      <c r="AL75" s="100">
        <f t="shared" si="5"/>
        <v>198.15</v>
      </c>
      <c r="AM75" s="100">
        <f t="shared" si="6"/>
        <v>198.15</v>
      </c>
      <c r="AN75" s="100">
        <f t="shared" si="7"/>
        <v>198.15</v>
      </c>
      <c r="AO75" s="100">
        <f t="shared" si="8"/>
        <v>198.15</v>
      </c>
      <c r="AP75" s="100">
        <f t="shared" si="9"/>
        <v>198.15</v>
      </c>
      <c r="AQ75" s="100">
        <f t="shared" si="10"/>
        <v>198.15</v>
      </c>
      <c r="AR75" s="100">
        <f t="shared" si="11"/>
        <v>198.15</v>
      </c>
      <c r="AS75" s="100">
        <f t="shared" si="12"/>
        <v>198.15</v>
      </c>
      <c r="AT75" s="100">
        <f t="shared" si="13"/>
        <v>198.15</v>
      </c>
      <c r="AU75" s="100">
        <f t="shared" si="14"/>
        <v>198.15</v>
      </c>
      <c r="AV75" s="100">
        <f t="shared" si="15"/>
        <v>198.29999999999998</v>
      </c>
      <c r="AW75" s="100">
        <f t="shared" si="16"/>
        <v>198.15</v>
      </c>
      <c r="AX75" s="100">
        <f t="shared" si="17"/>
        <v>198.15</v>
      </c>
      <c r="AY75" s="100">
        <f t="shared" si="18"/>
        <v>198.15</v>
      </c>
      <c r="AZ75" s="100">
        <f t="shared" si="19"/>
        <v>198.15</v>
      </c>
      <c r="BA75" s="100">
        <f t="shared" si="20"/>
        <v>198.15</v>
      </c>
      <c r="BB75" s="100">
        <f t="shared" si="21"/>
        <v>198.15</v>
      </c>
      <c r="BC75" s="100">
        <f t="shared" si="22"/>
        <v>198.29999999999998</v>
      </c>
      <c r="BD75" s="100">
        <f t="shared" si="23"/>
        <v>198.15</v>
      </c>
      <c r="BE75" s="100">
        <f t="shared" si="24"/>
        <v>198.15</v>
      </c>
      <c r="BF75" s="100">
        <f t="shared" si="25"/>
        <v>198.15</v>
      </c>
      <c r="BG75" s="100">
        <f t="shared" si="26"/>
        <v>0</v>
      </c>
    </row>
    <row r="76" spans="1:59" x14ac:dyDescent="0.2">
      <c r="A76" s="139">
        <v>39457</v>
      </c>
      <c r="B76" s="140" t="s">
        <v>10</v>
      </c>
      <c r="C76" s="140" t="s">
        <v>15</v>
      </c>
      <c r="D76" s="140" t="s">
        <v>23</v>
      </c>
      <c r="E76" s="141">
        <v>41985</v>
      </c>
      <c r="F76" s="142">
        <v>31712</v>
      </c>
      <c r="G76" s="142">
        <v>1321</v>
      </c>
      <c r="H76" s="142">
        <v>1321</v>
      </c>
      <c r="I76" s="142">
        <v>1321</v>
      </c>
      <c r="J76" s="142">
        <v>1321</v>
      </c>
      <c r="K76" s="142">
        <v>1321</v>
      </c>
      <c r="L76" s="142">
        <v>1321</v>
      </c>
      <c r="M76" s="142">
        <v>1321</v>
      </c>
      <c r="N76" s="142">
        <v>1321</v>
      </c>
      <c r="O76" s="142">
        <v>1321</v>
      </c>
      <c r="P76" s="142">
        <v>1321</v>
      </c>
      <c r="Q76" s="142">
        <v>1321</v>
      </c>
      <c r="R76" s="142">
        <v>1321</v>
      </c>
      <c r="S76" s="142">
        <v>1321</v>
      </c>
      <c r="T76" s="142">
        <v>1321</v>
      </c>
      <c r="U76" s="142">
        <v>1322</v>
      </c>
      <c r="V76" s="142">
        <v>1321</v>
      </c>
      <c r="W76" s="142">
        <v>1321</v>
      </c>
      <c r="X76" s="142">
        <v>1321</v>
      </c>
      <c r="Y76" s="142">
        <v>1322</v>
      </c>
      <c r="Z76" s="142">
        <v>1322</v>
      </c>
      <c r="AA76" s="142">
        <v>1323</v>
      </c>
      <c r="AB76" s="142">
        <v>1322</v>
      </c>
      <c r="AC76" s="142">
        <v>1322</v>
      </c>
      <c r="AD76" s="142">
        <v>1322</v>
      </c>
      <c r="AE76" s="168"/>
      <c r="AG76" s="104">
        <v>0.15</v>
      </c>
      <c r="AH76" s="100">
        <f t="shared" si="1"/>
        <v>4756.8</v>
      </c>
      <c r="AI76" s="100">
        <f t="shared" si="2"/>
        <v>198.15</v>
      </c>
      <c r="AJ76" s="100">
        <f t="shared" si="3"/>
        <v>198.15</v>
      </c>
      <c r="AK76" s="100">
        <f t="shared" si="4"/>
        <v>198.15</v>
      </c>
      <c r="AL76" s="100">
        <f t="shared" si="5"/>
        <v>198.15</v>
      </c>
      <c r="AM76" s="100">
        <f t="shared" si="6"/>
        <v>198.15</v>
      </c>
      <c r="AN76" s="100">
        <f t="shared" si="7"/>
        <v>198.15</v>
      </c>
      <c r="AO76" s="100">
        <f t="shared" si="8"/>
        <v>198.15</v>
      </c>
      <c r="AP76" s="100">
        <f t="shared" si="9"/>
        <v>198.15</v>
      </c>
      <c r="AQ76" s="100">
        <f t="shared" si="10"/>
        <v>198.15</v>
      </c>
      <c r="AR76" s="100">
        <f t="shared" si="11"/>
        <v>198.15</v>
      </c>
      <c r="AS76" s="100">
        <f t="shared" si="12"/>
        <v>198.15</v>
      </c>
      <c r="AT76" s="100">
        <f t="shared" si="13"/>
        <v>198.15</v>
      </c>
      <c r="AU76" s="100">
        <f t="shared" si="14"/>
        <v>198.15</v>
      </c>
      <c r="AV76" s="100">
        <f t="shared" si="15"/>
        <v>198.15</v>
      </c>
      <c r="AW76" s="100">
        <f t="shared" si="16"/>
        <v>198.29999999999998</v>
      </c>
      <c r="AX76" s="100">
        <f t="shared" si="17"/>
        <v>198.15</v>
      </c>
      <c r="AY76" s="100">
        <f t="shared" si="18"/>
        <v>198.15</v>
      </c>
      <c r="AZ76" s="100">
        <f t="shared" si="19"/>
        <v>198.15</v>
      </c>
      <c r="BA76" s="100">
        <f t="shared" si="20"/>
        <v>198.29999999999998</v>
      </c>
      <c r="BB76" s="100">
        <f t="shared" si="21"/>
        <v>198.29999999999998</v>
      </c>
      <c r="BC76" s="100">
        <f t="shared" si="22"/>
        <v>198.45</v>
      </c>
      <c r="BD76" s="100">
        <f t="shared" si="23"/>
        <v>198.29999999999998</v>
      </c>
      <c r="BE76" s="100">
        <f t="shared" si="24"/>
        <v>198.29999999999998</v>
      </c>
      <c r="BF76" s="100">
        <f t="shared" si="25"/>
        <v>198.29999999999998</v>
      </c>
      <c r="BG76" s="100">
        <f t="shared" si="26"/>
        <v>0</v>
      </c>
    </row>
    <row r="77" spans="1:59" x14ac:dyDescent="0.2">
      <c r="A77" s="139">
        <v>39457</v>
      </c>
      <c r="B77" s="140" t="s">
        <v>10</v>
      </c>
      <c r="C77" s="140" t="s">
        <v>15</v>
      </c>
      <c r="D77" s="140" t="s">
        <v>23</v>
      </c>
      <c r="E77" s="141">
        <v>41986</v>
      </c>
      <c r="F77" s="142">
        <v>30372</v>
      </c>
      <c r="G77" s="142">
        <v>1321</v>
      </c>
      <c r="H77" s="142">
        <v>661</v>
      </c>
      <c r="I77" s="142">
        <v>655</v>
      </c>
      <c r="J77" s="142">
        <v>1317</v>
      </c>
      <c r="K77" s="142">
        <v>1320</v>
      </c>
      <c r="L77" s="142">
        <v>1320</v>
      </c>
      <c r="M77" s="142">
        <v>1321</v>
      </c>
      <c r="N77" s="142">
        <v>1321</v>
      </c>
      <c r="O77" s="142">
        <v>1323</v>
      </c>
      <c r="P77" s="142">
        <v>1321</v>
      </c>
      <c r="Q77" s="142">
        <v>1321</v>
      </c>
      <c r="R77" s="142">
        <v>1321</v>
      </c>
      <c r="S77" s="142">
        <v>1321</v>
      </c>
      <c r="T77" s="142">
        <v>1321</v>
      </c>
      <c r="U77" s="142">
        <v>1321</v>
      </c>
      <c r="V77" s="142">
        <v>1320</v>
      </c>
      <c r="W77" s="142">
        <v>1321</v>
      </c>
      <c r="X77" s="142">
        <v>1321</v>
      </c>
      <c r="Y77" s="142">
        <v>1321</v>
      </c>
      <c r="Z77" s="142">
        <v>1321</v>
      </c>
      <c r="AA77" s="142">
        <v>1321</v>
      </c>
      <c r="AB77" s="142">
        <v>1321</v>
      </c>
      <c r="AC77" s="142">
        <v>1321</v>
      </c>
      <c r="AD77" s="142">
        <v>1320</v>
      </c>
      <c r="AE77" s="168"/>
      <c r="AG77" s="104">
        <v>0.15</v>
      </c>
      <c r="AH77" s="100">
        <f t="shared" si="1"/>
        <v>4555.8</v>
      </c>
      <c r="AI77" s="100">
        <f t="shared" si="2"/>
        <v>198.15</v>
      </c>
      <c r="AJ77" s="100">
        <f t="shared" si="3"/>
        <v>99.149999999999991</v>
      </c>
      <c r="AK77" s="100">
        <f t="shared" si="4"/>
        <v>98.25</v>
      </c>
      <c r="AL77" s="100">
        <f t="shared" si="5"/>
        <v>197.54999999999998</v>
      </c>
      <c r="AM77" s="100">
        <f t="shared" si="6"/>
        <v>198</v>
      </c>
      <c r="AN77" s="100">
        <f t="shared" si="7"/>
        <v>198</v>
      </c>
      <c r="AO77" s="100">
        <f t="shared" si="8"/>
        <v>198.15</v>
      </c>
      <c r="AP77" s="100">
        <f t="shared" si="9"/>
        <v>198.15</v>
      </c>
      <c r="AQ77" s="100">
        <f t="shared" si="10"/>
        <v>198.45</v>
      </c>
      <c r="AR77" s="100">
        <f t="shared" si="11"/>
        <v>198.15</v>
      </c>
      <c r="AS77" s="100">
        <f t="shared" si="12"/>
        <v>198.15</v>
      </c>
      <c r="AT77" s="100">
        <f t="shared" si="13"/>
        <v>198.15</v>
      </c>
      <c r="AU77" s="100">
        <f t="shared" si="14"/>
        <v>198.15</v>
      </c>
      <c r="AV77" s="100">
        <f t="shared" si="15"/>
        <v>198.15</v>
      </c>
      <c r="AW77" s="100">
        <f t="shared" si="16"/>
        <v>198.15</v>
      </c>
      <c r="AX77" s="100">
        <f t="shared" si="17"/>
        <v>198</v>
      </c>
      <c r="AY77" s="100">
        <f t="shared" si="18"/>
        <v>198.15</v>
      </c>
      <c r="AZ77" s="100">
        <f t="shared" si="19"/>
        <v>198.15</v>
      </c>
      <c r="BA77" s="100">
        <f t="shared" si="20"/>
        <v>198.15</v>
      </c>
      <c r="BB77" s="100">
        <f t="shared" si="21"/>
        <v>198.15</v>
      </c>
      <c r="BC77" s="100">
        <f t="shared" si="22"/>
        <v>198.15</v>
      </c>
      <c r="BD77" s="100">
        <f t="shared" si="23"/>
        <v>198.15</v>
      </c>
      <c r="BE77" s="100">
        <f t="shared" si="24"/>
        <v>198.15</v>
      </c>
      <c r="BF77" s="100">
        <f t="shared" si="25"/>
        <v>198</v>
      </c>
      <c r="BG77" s="100">
        <f t="shared" si="26"/>
        <v>0</v>
      </c>
    </row>
    <row r="78" spans="1:59" x14ac:dyDescent="0.2">
      <c r="A78" s="139">
        <v>39457</v>
      </c>
      <c r="B78" s="140" t="s">
        <v>10</v>
      </c>
      <c r="C78" s="140" t="s">
        <v>15</v>
      </c>
      <c r="D78" s="140" t="s">
        <v>23</v>
      </c>
      <c r="E78" s="141">
        <v>41987</v>
      </c>
      <c r="F78" s="142">
        <v>30546</v>
      </c>
      <c r="G78" s="142">
        <v>1321</v>
      </c>
      <c r="H78" s="142">
        <v>1273</v>
      </c>
      <c r="I78" s="142">
        <v>1271</v>
      </c>
      <c r="J78" s="142">
        <v>1271</v>
      </c>
      <c r="K78" s="142">
        <v>1270</v>
      </c>
      <c r="L78" s="142">
        <v>1270</v>
      </c>
      <c r="M78" s="142">
        <v>1270</v>
      </c>
      <c r="N78" s="142">
        <v>1270</v>
      </c>
      <c r="O78" s="142">
        <v>1270</v>
      </c>
      <c r="P78" s="142">
        <v>1270</v>
      </c>
      <c r="Q78" s="142">
        <v>1272</v>
      </c>
      <c r="R78" s="142">
        <v>1272</v>
      </c>
      <c r="S78" s="142">
        <v>1270</v>
      </c>
      <c r="T78" s="142">
        <v>1270</v>
      </c>
      <c r="U78" s="142">
        <v>1270</v>
      </c>
      <c r="V78" s="142">
        <v>1270</v>
      </c>
      <c r="W78" s="142">
        <v>1271</v>
      </c>
      <c r="X78" s="142">
        <v>1271</v>
      </c>
      <c r="Y78" s="142">
        <v>1271</v>
      </c>
      <c r="Z78" s="142">
        <v>1271</v>
      </c>
      <c r="AA78" s="142">
        <v>1271</v>
      </c>
      <c r="AB78" s="142">
        <v>1271</v>
      </c>
      <c r="AC78" s="142">
        <v>1270</v>
      </c>
      <c r="AD78" s="142">
        <v>1270</v>
      </c>
      <c r="AE78" s="168"/>
      <c r="AG78" s="104">
        <v>0.15</v>
      </c>
      <c r="AH78" s="100">
        <f t="shared" si="1"/>
        <v>4581.8999999999996</v>
      </c>
      <c r="AI78" s="100">
        <f t="shared" si="2"/>
        <v>198.15</v>
      </c>
      <c r="AJ78" s="100">
        <f t="shared" si="3"/>
        <v>190.95</v>
      </c>
      <c r="AK78" s="100">
        <f t="shared" si="4"/>
        <v>190.65</v>
      </c>
      <c r="AL78" s="100">
        <f t="shared" si="5"/>
        <v>190.65</v>
      </c>
      <c r="AM78" s="100">
        <f t="shared" si="6"/>
        <v>190.5</v>
      </c>
      <c r="AN78" s="100">
        <f t="shared" si="7"/>
        <v>190.5</v>
      </c>
      <c r="AO78" s="100">
        <f t="shared" si="8"/>
        <v>190.5</v>
      </c>
      <c r="AP78" s="100">
        <f t="shared" si="9"/>
        <v>190.5</v>
      </c>
      <c r="AQ78" s="100">
        <f t="shared" si="10"/>
        <v>190.5</v>
      </c>
      <c r="AR78" s="100">
        <f t="shared" si="11"/>
        <v>190.5</v>
      </c>
      <c r="AS78" s="100">
        <f t="shared" si="12"/>
        <v>190.79999999999998</v>
      </c>
      <c r="AT78" s="100">
        <f t="shared" si="13"/>
        <v>190.79999999999998</v>
      </c>
      <c r="AU78" s="100">
        <f t="shared" si="14"/>
        <v>190.5</v>
      </c>
      <c r="AV78" s="100">
        <f t="shared" si="15"/>
        <v>190.5</v>
      </c>
      <c r="AW78" s="100">
        <f t="shared" si="16"/>
        <v>190.5</v>
      </c>
      <c r="AX78" s="100">
        <f t="shared" si="17"/>
        <v>190.5</v>
      </c>
      <c r="AY78" s="100">
        <f t="shared" si="18"/>
        <v>190.65</v>
      </c>
      <c r="AZ78" s="100">
        <f t="shared" si="19"/>
        <v>190.65</v>
      </c>
      <c r="BA78" s="100">
        <f t="shared" si="20"/>
        <v>190.65</v>
      </c>
      <c r="BB78" s="100">
        <f t="shared" si="21"/>
        <v>190.65</v>
      </c>
      <c r="BC78" s="100">
        <f t="shared" si="22"/>
        <v>190.65</v>
      </c>
      <c r="BD78" s="100">
        <f t="shared" si="23"/>
        <v>190.65</v>
      </c>
      <c r="BE78" s="100">
        <f t="shared" si="24"/>
        <v>190.5</v>
      </c>
      <c r="BF78" s="100">
        <f t="shared" si="25"/>
        <v>190.5</v>
      </c>
      <c r="BG78" s="100">
        <f t="shared" si="26"/>
        <v>0</v>
      </c>
    </row>
    <row r="79" spans="1:59" x14ac:dyDescent="0.2">
      <c r="A79" s="139">
        <v>39457</v>
      </c>
      <c r="B79" s="140" t="s">
        <v>10</v>
      </c>
      <c r="C79" s="140" t="s">
        <v>15</v>
      </c>
      <c r="D79" s="140" t="s">
        <v>23</v>
      </c>
      <c r="E79" s="141">
        <v>41988</v>
      </c>
      <c r="F79" s="142">
        <v>31317</v>
      </c>
      <c r="G79" s="142">
        <v>1270</v>
      </c>
      <c r="H79" s="142">
        <v>1234</v>
      </c>
      <c r="I79" s="142">
        <v>1270</v>
      </c>
      <c r="J79" s="142">
        <v>1270</v>
      </c>
      <c r="K79" s="142">
        <v>1270</v>
      </c>
      <c r="L79" s="142">
        <v>1270</v>
      </c>
      <c r="M79" s="142">
        <v>1274</v>
      </c>
      <c r="N79" s="142">
        <v>1321</v>
      </c>
      <c r="O79" s="142">
        <v>1322</v>
      </c>
      <c r="P79" s="142">
        <v>1321</v>
      </c>
      <c r="Q79" s="142">
        <v>1321</v>
      </c>
      <c r="R79" s="142">
        <v>1322</v>
      </c>
      <c r="S79" s="142">
        <v>1321</v>
      </c>
      <c r="T79" s="142">
        <v>1320</v>
      </c>
      <c r="U79" s="142">
        <v>1320</v>
      </c>
      <c r="V79" s="142">
        <v>1320</v>
      </c>
      <c r="W79" s="142">
        <v>1320</v>
      </c>
      <c r="X79" s="142">
        <v>1322</v>
      </c>
      <c r="Y79" s="142">
        <v>1322</v>
      </c>
      <c r="Z79" s="142">
        <v>1322</v>
      </c>
      <c r="AA79" s="142">
        <v>1322</v>
      </c>
      <c r="AB79" s="142">
        <v>1322</v>
      </c>
      <c r="AC79" s="142">
        <v>1321</v>
      </c>
      <c r="AD79" s="142">
        <v>1320</v>
      </c>
      <c r="AE79" s="168"/>
      <c r="AG79" s="104">
        <v>0.15</v>
      </c>
      <c r="AH79" s="100">
        <f t="shared" si="1"/>
        <v>4697.55</v>
      </c>
      <c r="AI79" s="100">
        <f t="shared" si="2"/>
        <v>190.5</v>
      </c>
      <c r="AJ79" s="100">
        <f t="shared" si="3"/>
        <v>185.1</v>
      </c>
      <c r="AK79" s="100">
        <f t="shared" si="4"/>
        <v>190.5</v>
      </c>
      <c r="AL79" s="100">
        <f t="shared" si="5"/>
        <v>190.5</v>
      </c>
      <c r="AM79" s="100">
        <f t="shared" si="6"/>
        <v>190.5</v>
      </c>
      <c r="AN79" s="100">
        <f t="shared" si="7"/>
        <v>190.5</v>
      </c>
      <c r="AO79" s="100">
        <f t="shared" si="8"/>
        <v>191.1</v>
      </c>
      <c r="AP79" s="100">
        <f t="shared" si="9"/>
        <v>198.15</v>
      </c>
      <c r="AQ79" s="100">
        <f t="shared" si="10"/>
        <v>198.29999999999998</v>
      </c>
      <c r="AR79" s="100">
        <f t="shared" si="11"/>
        <v>198.15</v>
      </c>
      <c r="AS79" s="100">
        <f t="shared" si="12"/>
        <v>198.15</v>
      </c>
      <c r="AT79" s="100">
        <f t="shared" si="13"/>
        <v>198.29999999999998</v>
      </c>
      <c r="AU79" s="100">
        <f t="shared" si="14"/>
        <v>198.15</v>
      </c>
      <c r="AV79" s="100">
        <f t="shared" si="15"/>
        <v>198</v>
      </c>
      <c r="AW79" s="100">
        <f t="shared" si="16"/>
        <v>198</v>
      </c>
      <c r="AX79" s="100">
        <f t="shared" si="17"/>
        <v>198</v>
      </c>
      <c r="AY79" s="100">
        <f t="shared" si="18"/>
        <v>198</v>
      </c>
      <c r="AZ79" s="100">
        <f t="shared" si="19"/>
        <v>198.29999999999998</v>
      </c>
      <c r="BA79" s="100">
        <f t="shared" si="20"/>
        <v>198.29999999999998</v>
      </c>
      <c r="BB79" s="100">
        <f t="shared" si="21"/>
        <v>198.29999999999998</v>
      </c>
      <c r="BC79" s="100">
        <f t="shared" si="22"/>
        <v>198.29999999999998</v>
      </c>
      <c r="BD79" s="100">
        <f t="shared" si="23"/>
        <v>198.29999999999998</v>
      </c>
      <c r="BE79" s="100">
        <f t="shared" si="24"/>
        <v>198.15</v>
      </c>
      <c r="BF79" s="100">
        <f t="shared" si="25"/>
        <v>198</v>
      </c>
      <c r="BG79" s="100">
        <f t="shared" si="26"/>
        <v>0</v>
      </c>
    </row>
    <row r="80" spans="1:59" x14ac:dyDescent="0.2">
      <c r="A80" s="139">
        <v>39457</v>
      </c>
      <c r="B80" s="140" t="s">
        <v>10</v>
      </c>
      <c r="C80" s="140" t="s">
        <v>15</v>
      </c>
      <c r="D80" s="140" t="s">
        <v>23</v>
      </c>
      <c r="E80" s="141">
        <v>41989</v>
      </c>
      <c r="F80" s="142">
        <v>31698</v>
      </c>
      <c r="G80" s="142">
        <v>1320</v>
      </c>
      <c r="H80" s="142">
        <v>1320</v>
      </c>
      <c r="I80" s="142">
        <v>1320</v>
      </c>
      <c r="J80" s="142">
        <v>1320</v>
      </c>
      <c r="K80" s="142">
        <v>1320</v>
      </c>
      <c r="L80" s="142">
        <v>1320</v>
      </c>
      <c r="M80" s="142">
        <v>1320</v>
      </c>
      <c r="N80" s="142">
        <v>1321</v>
      </c>
      <c r="O80" s="142">
        <v>1321</v>
      </c>
      <c r="P80" s="142">
        <v>1321</v>
      </c>
      <c r="Q80" s="142">
        <v>1321</v>
      </c>
      <c r="R80" s="142">
        <v>1322</v>
      </c>
      <c r="S80" s="142">
        <v>1321</v>
      </c>
      <c r="T80" s="142">
        <v>1320</v>
      </c>
      <c r="U80" s="142">
        <v>1320</v>
      </c>
      <c r="V80" s="142">
        <v>1320</v>
      </c>
      <c r="W80" s="142">
        <v>1322</v>
      </c>
      <c r="X80" s="142">
        <v>1321</v>
      </c>
      <c r="Y80" s="142">
        <v>1322</v>
      </c>
      <c r="Z80" s="142">
        <v>1321</v>
      </c>
      <c r="AA80" s="142">
        <v>1322</v>
      </c>
      <c r="AB80" s="142">
        <v>1322</v>
      </c>
      <c r="AC80" s="142">
        <v>1321</v>
      </c>
      <c r="AD80" s="142">
        <v>1320</v>
      </c>
      <c r="AE80" s="168"/>
      <c r="AG80" s="104">
        <v>0.15</v>
      </c>
      <c r="AH80" s="100">
        <f t="shared" si="1"/>
        <v>4754.7</v>
      </c>
      <c r="AI80" s="100">
        <f t="shared" si="2"/>
        <v>198</v>
      </c>
      <c r="AJ80" s="100">
        <f t="shared" si="3"/>
        <v>198</v>
      </c>
      <c r="AK80" s="100">
        <f t="shared" si="4"/>
        <v>198</v>
      </c>
      <c r="AL80" s="100">
        <f t="shared" si="5"/>
        <v>198</v>
      </c>
      <c r="AM80" s="100">
        <f t="shared" si="6"/>
        <v>198</v>
      </c>
      <c r="AN80" s="100">
        <f t="shared" si="7"/>
        <v>198</v>
      </c>
      <c r="AO80" s="100">
        <f t="shared" si="8"/>
        <v>198</v>
      </c>
      <c r="AP80" s="100">
        <f t="shared" si="9"/>
        <v>198.15</v>
      </c>
      <c r="AQ80" s="100">
        <f t="shared" si="10"/>
        <v>198.15</v>
      </c>
      <c r="AR80" s="100">
        <f t="shared" si="11"/>
        <v>198.15</v>
      </c>
      <c r="AS80" s="100">
        <f t="shared" si="12"/>
        <v>198.15</v>
      </c>
      <c r="AT80" s="100">
        <f t="shared" si="13"/>
        <v>198.29999999999998</v>
      </c>
      <c r="AU80" s="100">
        <f t="shared" si="14"/>
        <v>198.15</v>
      </c>
      <c r="AV80" s="100">
        <f t="shared" si="15"/>
        <v>198</v>
      </c>
      <c r="AW80" s="100">
        <f t="shared" si="16"/>
        <v>198</v>
      </c>
      <c r="AX80" s="100">
        <f t="shared" si="17"/>
        <v>198</v>
      </c>
      <c r="AY80" s="100">
        <f t="shared" si="18"/>
        <v>198.29999999999998</v>
      </c>
      <c r="AZ80" s="100">
        <f t="shared" si="19"/>
        <v>198.15</v>
      </c>
      <c r="BA80" s="100">
        <f t="shared" si="20"/>
        <v>198.29999999999998</v>
      </c>
      <c r="BB80" s="100">
        <f t="shared" si="21"/>
        <v>198.15</v>
      </c>
      <c r="BC80" s="100">
        <f t="shared" si="22"/>
        <v>198.29999999999998</v>
      </c>
      <c r="BD80" s="100">
        <f t="shared" si="23"/>
        <v>198.29999999999998</v>
      </c>
      <c r="BE80" s="100">
        <f t="shared" si="24"/>
        <v>198.15</v>
      </c>
      <c r="BF80" s="100">
        <f t="shared" si="25"/>
        <v>198</v>
      </c>
      <c r="BG80" s="100">
        <f t="shared" si="26"/>
        <v>0</v>
      </c>
    </row>
    <row r="81" spans="1:59" x14ac:dyDescent="0.2">
      <c r="A81" s="139">
        <v>39457</v>
      </c>
      <c r="B81" s="140" t="s">
        <v>10</v>
      </c>
      <c r="C81" s="140" t="s">
        <v>15</v>
      </c>
      <c r="D81" s="140" t="s">
        <v>23</v>
      </c>
      <c r="E81" s="141">
        <v>41990</v>
      </c>
      <c r="F81" s="142">
        <v>31705</v>
      </c>
      <c r="G81" s="142">
        <v>1320</v>
      </c>
      <c r="H81" s="142">
        <v>1320</v>
      </c>
      <c r="I81" s="142">
        <v>1320</v>
      </c>
      <c r="J81" s="142">
        <v>1320</v>
      </c>
      <c r="K81" s="142">
        <v>1320</v>
      </c>
      <c r="L81" s="142">
        <v>1320</v>
      </c>
      <c r="M81" s="142">
        <v>1320</v>
      </c>
      <c r="N81" s="142">
        <v>1320</v>
      </c>
      <c r="O81" s="142">
        <v>1320</v>
      </c>
      <c r="P81" s="142">
        <v>1321</v>
      </c>
      <c r="Q81" s="142">
        <v>1322</v>
      </c>
      <c r="R81" s="142">
        <v>1322</v>
      </c>
      <c r="S81" s="142">
        <v>1321</v>
      </c>
      <c r="T81" s="142">
        <v>1322</v>
      </c>
      <c r="U81" s="142">
        <v>1323</v>
      </c>
      <c r="V81" s="142">
        <v>1321</v>
      </c>
      <c r="W81" s="142">
        <v>1322</v>
      </c>
      <c r="X81" s="142">
        <v>1321</v>
      </c>
      <c r="Y81" s="142">
        <v>1322</v>
      </c>
      <c r="Z81" s="142">
        <v>1322</v>
      </c>
      <c r="AA81" s="142">
        <v>1322</v>
      </c>
      <c r="AB81" s="142">
        <v>1321</v>
      </c>
      <c r="AC81" s="142">
        <v>1322</v>
      </c>
      <c r="AD81" s="142">
        <v>1321</v>
      </c>
      <c r="AE81" s="168"/>
      <c r="AG81" s="104">
        <v>0.15</v>
      </c>
      <c r="AH81" s="100">
        <f t="shared" si="1"/>
        <v>4755.75</v>
      </c>
      <c r="AI81" s="100">
        <f t="shared" si="2"/>
        <v>198</v>
      </c>
      <c r="AJ81" s="100">
        <f t="shared" si="3"/>
        <v>198</v>
      </c>
      <c r="AK81" s="100">
        <f t="shared" si="4"/>
        <v>198</v>
      </c>
      <c r="AL81" s="100">
        <f t="shared" si="5"/>
        <v>198</v>
      </c>
      <c r="AM81" s="100">
        <f t="shared" si="6"/>
        <v>198</v>
      </c>
      <c r="AN81" s="100">
        <f t="shared" si="7"/>
        <v>198</v>
      </c>
      <c r="AO81" s="100">
        <f t="shared" si="8"/>
        <v>198</v>
      </c>
      <c r="AP81" s="100">
        <f t="shared" si="9"/>
        <v>198</v>
      </c>
      <c r="AQ81" s="100">
        <f t="shared" si="10"/>
        <v>198</v>
      </c>
      <c r="AR81" s="100">
        <f t="shared" si="11"/>
        <v>198.15</v>
      </c>
      <c r="AS81" s="100">
        <f t="shared" si="12"/>
        <v>198.29999999999998</v>
      </c>
      <c r="AT81" s="100">
        <f t="shared" si="13"/>
        <v>198.29999999999998</v>
      </c>
      <c r="AU81" s="100">
        <f t="shared" si="14"/>
        <v>198.15</v>
      </c>
      <c r="AV81" s="100">
        <f t="shared" si="15"/>
        <v>198.29999999999998</v>
      </c>
      <c r="AW81" s="100">
        <f t="shared" si="16"/>
        <v>198.45</v>
      </c>
      <c r="AX81" s="100">
        <f t="shared" si="17"/>
        <v>198.15</v>
      </c>
      <c r="AY81" s="100">
        <f t="shared" si="18"/>
        <v>198.29999999999998</v>
      </c>
      <c r="AZ81" s="100">
        <f t="shared" si="19"/>
        <v>198.15</v>
      </c>
      <c r="BA81" s="100">
        <f t="shared" si="20"/>
        <v>198.29999999999998</v>
      </c>
      <c r="BB81" s="100">
        <f t="shared" si="21"/>
        <v>198.29999999999998</v>
      </c>
      <c r="BC81" s="100">
        <f t="shared" si="22"/>
        <v>198.29999999999998</v>
      </c>
      <c r="BD81" s="100">
        <f t="shared" si="23"/>
        <v>198.15</v>
      </c>
      <c r="BE81" s="100">
        <f t="shared" si="24"/>
        <v>198.29999999999998</v>
      </c>
      <c r="BF81" s="100">
        <f t="shared" si="25"/>
        <v>198.15</v>
      </c>
      <c r="BG81" s="100">
        <f t="shared" si="26"/>
        <v>0</v>
      </c>
    </row>
    <row r="82" spans="1:59" x14ac:dyDescent="0.2">
      <c r="A82" s="139">
        <v>39457</v>
      </c>
      <c r="B82" s="140" t="s">
        <v>10</v>
      </c>
      <c r="C82" s="140" t="s">
        <v>15</v>
      </c>
      <c r="D82" s="140" t="s">
        <v>23</v>
      </c>
      <c r="E82" s="141">
        <v>41991</v>
      </c>
      <c r="F82" s="142">
        <v>31722</v>
      </c>
      <c r="G82" s="142">
        <v>1320</v>
      </c>
      <c r="H82" s="142">
        <v>1320</v>
      </c>
      <c r="I82" s="142">
        <v>1320</v>
      </c>
      <c r="J82" s="142">
        <v>1320</v>
      </c>
      <c r="K82" s="142">
        <v>1323</v>
      </c>
      <c r="L82" s="142">
        <v>1322</v>
      </c>
      <c r="M82" s="142">
        <v>1323</v>
      </c>
      <c r="N82" s="142">
        <v>1323</v>
      </c>
      <c r="O82" s="142">
        <v>1323</v>
      </c>
      <c r="P82" s="142">
        <v>1322</v>
      </c>
      <c r="Q82" s="142">
        <v>1322</v>
      </c>
      <c r="R82" s="142">
        <v>1322</v>
      </c>
      <c r="S82" s="142">
        <v>1322</v>
      </c>
      <c r="T82" s="142">
        <v>1321</v>
      </c>
      <c r="U82" s="142">
        <v>1322</v>
      </c>
      <c r="V82" s="142">
        <v>1322</v>
      </c>
      <c r="W82" s="142">
        <v>1322</v>
      </c>
      <c r="X82" s="142">
        <v>1322</v>
      </c>
      <c r="Y82" s="142">
        <v>1322</v>
      </c>
      <c r="Z82" s="142">
        <v>1322</v>
      </c>
      <c r="AA82" s="142">
        <v>1322</v>
      </c>
      <c r="AB82" s="142">
        <v>1322</v>
      </c>
      <c r="AC82" s="142">
        <v>1321</v>
      </c>
      <c r="AD82" s="142">
        <v>1322</v>
      </c>
      <c r="AE82" s="168"/>
      <c r="AG82" s="104">
        <v>0.15</v>
      </c>
      <c r="AH82" s="100">
        <f t="shared" si="1"/>
        <v>4758.3</v>
      </c>
      <c r="AI82" s="100">
        <f t="shared" si="2"/>
        <v>198</v>
      </c>
      <c r="AJ82" s="100">
        <f t="shared" si="3"/>
        <v>198</v>
      </c>
      <c r="AK82" s="100">
        <f t="shared" si="4"/>
        <v>198</v>
      </c>
      <c r="AL82" s="100">
        <f t="shared" si="5"/>
        <v>198</v>
      </c>
      <c r="AM82" s="100">
        <f t="shared" si="6"/>
        <v>198.45</v>
      </c>
      <c r="AN82" s="100">
        <f t="shared" si="7"/>
        <v>198.29999999999998</v>
      </c>
      <c r="AO82" s="100">
        <f t="shared" si="8"/>
        <v>198.45</v>
      </c>
      <c r="AP82" s="100">
        <f t="shared" si="9"/>
        <v>198.45</v>
      </c>
      <c r="AQ82" s="100">
        <f t="shared" si="10"/>
        <v>198.45</v>
      </c>
      <c r="AR82" s="100">
        <f t="shared" si="11"/>
        <v>198.29999999999998</v>
      </c>
      <c r="AS82" s="100">
        <f t="shared" si="12"/>
        <v>198.29999999999998</v>
      </c>
      <c r="AT82" s="100">
        <f t="shared" si="13"/>
        <v>198.29999999999998</v>
      </c>
      <c r="AU82" s="100">
        <f t="shared" si="14"/>
        <v>198.29999999999998</v>
      </c>
      <c r="AV82" s="100">
        <f t="shared" si="15"/>
        <v>198.15</v>
      </c>
      <c r="AW82" s="100">
        <f t="shared" si="16"/>
        <v>198.29999999999998</v>
      </c>
      <c r="AX82" s="100">
        <f t="shared" si="17"/>
        <v>198.29999999999998</v>
      </c>
      <c r="AY82" s="100">
        <f t="shared" si="18"/>
        <v>198.29999999999998</v>
      </c>
      <c r="AZ82" s="100">
        <f t="shared" si="19"/>
        <v>198.29999999999998</v>
      </c>
      <c r="BA82" s="100">
        <f t="shared" si="20"/>
        <v>198.29999999999998</v>
      </c>
      <c r="BB82" s="100">
        <f t="shared" si="21"/>
        <v>198.29999999999998</v>
      </c>
      <c r="BC82" s="100">
        <f t="shared" si="22"/>
        <v>198.29999999999998</v>
      </c>
      <c r="BD82" s="100">
        <f t="shared" si="23"/>
        <v>198.29999999999998</v>
      </c>
      <c r="BE82" s="100">
        <f t="shared" si="24"/>
        <v>198.15</v>
      </c>
      <c r="BF82" s="100">
        <f t="shared" si="25"/>
        <v>198.29999999999998</v>
      </c>
      <c r="BG82" s="100">
        <f t="shared" si="26"/>
        <v>0</v>
      </c>
    </row>
    <row r="83" spans="1:59" x14ac:dyDescent="0.2">
      <c r="A83" s="139">
        <v>39457</v>
      </c>
      <c r="B83" s="140" t="s">
        <v>10</v>
      </c>
      <c r="C83" s="140" t="s">
        <v>15</v>
      </c>
      <c r="D83" s="140" t="s">
        <v>23</v>
      </c>
      <c r="E83" s="141">
        <v>41992</v>
      </c>
      <c r="F83" s="142">
        <v>31712</v>
      </c>
      <c r="G83" s="142">
        <v>1321</v>
      </c>
      <c r="H83" s="142">
        <v>1321</v>
      </c>
      <c r="I83" s="142">
        <v>1320</v>
      </c>
      <c r="J83" s="142">
        <v>1320</v>
      </c>
      <c r="K83" s="142">
        <v>1321</v>
      </c>
      <c r="L83" s="142">
        <v>1321</v>
      </c>
      <c r="M83" s="142">
        <v>1321</v>
      </c>
      <c r="N83" s="142">
        <v>1322</v>
      </c>
      <c r="O83" s="142">
        <v>1322</v>
      </c>
      <c r="P83" s="142">
        <v>1322</v>
      </c>
      <c r="Q83" s="142">
        <v>1322</v>
      </c>
      <c r="R83" s="142">
        <v>1321</v>
      </c>
      <c r="S83" s="142">
        <v>1321</v>
      </c>
      <c r="T83" s="142">
        <v>1322</v>
      </c>
      <c r="U83" s="142">
        <v>1322</v>
      </c>
      <c r="V83" s="142">
        <v>1322</v>
      </c>
      <c r="W83" s="142">
        <v>1321</v>
      </c>
      <c r="X83" s="142">
        <v>1321</v>
      </c>
      <c r="Y83" s="142">
        <v>1322</v>
      </c>
      <c r="Z83" s="142">
        <v>1322</v>
      </c>
      <c r="AA83" s="142">
        <v>1322</v>
      </c>
      <c r="AB83" s="142">
        <v>1321</v>
      </c>
      <c r="AC83" s="142">
        <v>1321</v>
      </c>
      <c r="AD83" s="142">
        <v>1321</v>
      </c>
      <c r="AE83" s="168"/>
      <c r="AG83" s="104">
        <v>0.15</v>
      </c>
      <c r="AH83" s="100">
        <f t="shared" si="1"/>
        <v>4756.8</v>
      </c>
      <c r="AI83" s="100">
        <f t="shared" si="2"/>
        <v>198.15</v>
      </c>
      <c r="AJ83" s="100">
        <f t="shared" si="3"/>
        <v>198.15</v>
      </c>
      <c r="AK83" s="100">
        <f t="shared" si="4"/>
        <v>198</v>
      </c>
      <c r="AL83" s="100">
        <f t="shared" si="5"/>
        <v>198</v>
      </c>
      <c r="AM83" s="100">
        <f t="shared" si="6"/>
        <v>198.15</v>
      </c>
      <c r="AN83" s="100">
        <f t="shared" si="7"/>
        <v>198.15</v>
      </c>
      <c r="AO83" s="100">
        <f t="shared" si="8"/>
        <v>198.15</v>
      </c>
      <c r="AP83" s="100">
        <f t="shared" si="9"/>
        <v>198.29999999999998</v>
      </c>
      <c r="AQ83" s="100">
        <f t="shared" si="10"/>
        <v>198.29999999999998</v>
      </c>
      <c r="AR83" s="100">
        <f t="shared" si="11"/>
        <v>198.29999999999998</v>
      </c>
      <c r="AS83" s="100">
        <f t="shared" si="12"/>
        <v>198.29999999999998</v>
      </c>
      <c r="AT83" s="100">
        <f t="shared" si="13"/>
        <v>198.15</v>
      </c>
      <c r="AU83" s="100">
        <f t="shared" si="14"/>
        <v>198.15</v>
      </c>
      <c r="AV83" s="100">
        <f t="shared" si="15"/>
        <v>198.29999999999998</v>
      </c>
      <c r="AW83" s="100">
        <f t="shared" si="16"/>
        <v>198.29999999999998</v>
      </c>
      <c r="AX83" s="100">
        <f t="shared" si="17"/>
        <v>198.29999999999998</v>
      </c>
      <c r="AY83" s="100">
        <f t="shared" si="18"/>
        <v>198.15</v>
      </c>
      <c r="AZ83" s="100">
        <f t="shared" si="19"/>
        <v>198.15</v>
      </c>
      <c r="BA83" s="100">
        <f t="shared" si="20"/>
        <v>198.29999999999998</v>
      </c>
      <c r="BB83" s="100">
        <f t="shared" si="21"/>
        <v>198.29999999999998</v>
      </c>
      <c r="BC83" s="100">
        <f t="shared" si="22"/>
        <v>198.29999999999998</v>
      </c>
      <c r="BD83" s="100">
        <f t="shared" si="23"/>
        <v>198.15</v>
      </c>
      <c r="BE83" s="100">
        <f t="shared" si="24"/>
        <v>198.15</v>
      </c>
      <c r="BF83" s="100">
        <f t="shared" si="25"/>
        <v>198.15</v>
      </c>
      <c r="BG83" s="100">
        <f t="shared" si="26"/>
        <v>0</v>
      </c>
    </row>
    <row r="84" spans="1:59" x14ac:dyDescent="0.2">
      <c r="A84" s="139">
        <v>39457</v>
      </c>
      <c r="B84" s="140" t="s">
        <v>10</v>
      </c>
      <c r="C84" s="140" t="s">
        <v>15</v>
      </c>
      <c r="D84" s="140" t="s">
        <v>23</v>
      </c>
      <c r="E84" s="141">
        <v>41993</v>
      </c>
      <c r="F84" s="142">
        <v>30836</v>
      </c>
      <c r="G84" s="142">
        <v>1321</v>
      </c>
      <c r="H84" s="142">
        <v>1032</v>
      </c>
      <c r="I84" s="142">
        <v>729</v>
      </c>
      <c r="J84" s="142">
        <v>1320</v>
      </c>
      <c r="K84" s="142">
        <v>1321</v>
      </c>
      <c r="L84" s="142">
        <v>1321</v>
      </c>
      <c r="M84" s="142">
        <v>1321</v>
      </c>
      <c r="N84" s="142">
        <v>1321</v>
      </c>
      <c r="O84" s="142">
        <v>1323</v>
      </c>
      <c r="P84" s="142">
        <v>1322</v>
      </c>
      <c r="Q84" s="142">
        <v>1322</v>
      </c>
      <c r="R84" s="142">
        <v>1321</v>
      </c>
      <c r="S84" s="142">
        <v>1322</v>
      </c>
      <c r="T84" s="142">
        <v>1322</v>
      </c>
      <c r="U84" s="142">
        <v>1322</v>
      </c>
      <c r="V84" s="142">
        <v>1321</v>
      </c>
      <c r="W84" s="142">
        <v>1322</v>
      </c>
      <c r="X84" s="142">
        <v>1322</v>
      </c>
      <c r="Y84" s="142">
        <v>1322</v>
      </c>
      <c r="Z84" s="142">
        <v>1322</v>
      </c>
      <c r="AA84" s="142">
        <v>1322</v>
      </c>
      <c r="AB84" s="142">
        <v>1322</v>
      </c>
      <c r="AC84" s="142">
        <v>1321</v>
      </c>
      <c r="AD84" s="142">
        <v>1322</v>
      </c>
      <c r="AE84" s="168"/>
      <c r="AG84" s="104">
        <v>0.15</v>
      </c>
      <c r="AH84" s="100">
        <f t="shared" si="1"/>
        <v>4625.3999999999996</v>
      </c>
      <c r="AI84" s="100">
        <f t="shared" si="2"/>
        <v>198.15</v>
      </c>
      <c r="AJ84" s="100">
        <f t="shared" si="3"/>
        <v>154.79999999999998</v>
      </c>
      <c r="AK84" s="100">
        <f t="shared" si="4"/>
        <v>109.35</v>
      </c>
      <c r="AL84" s="100">
        <f t="shared" si="5"/>
        <v>198</v>
      </c>
      <c r="AM84" s="100">
        <f t="shared" si="6"/>
        <v>198.15</v>
      </c>
      <c r="AN84" s="100">
        <f t="shared" si="7"/>
        <v>198.15</v>
      </c>
      <c r="AO84" s="100">
        <f t="shared" si="8"/>
        <v>198.15</v>
      </c>
      <c r="AP84" s="100">
        <f t="shared" si="9"/>
        <v>198.15</v>
      </c>
      <c r="AQ84" s="100">
        <f t="shared" si="10"/>
        <v>198.45</v>
      </c>
      <c r="AR84" s="100">
        <f t="shared" si="11"/>
        <v>198.29999999999998</v>
      </c>
      <c r="AS84" s="100">
        <f t="shared" si="12"/>
        <v>198.29999999999998</v>
      </c>
      <c r="AT84" s="100">
        <f t="shared" si="13"/>
        <v>198.15</v>
      </c>
      <c r="AU84" s="100">
        <f t="shared" si="14"/>
        <v>198.29999999999998</v>
      </c>
      <c r="AV84" s="100">
        <f t="shared" si="15"/>
        <v>198.29999999999998</v>
      </c>
      <c r="AW84" s="100">
        <f t="shared" si="16"/>
        <v>198.29999999999998</v>
      </c>
      <c r="AX84" s="100">
        <f t="shared" si="17"/>
        <v>198.15</v>
      </c>
      <c r="AY84" s="100">
        <f t="shared" si="18"/>
        <v>198.29999999999998</v>
      </c>
      <c r="AZ84" s="100">
        <f t="shared" si="19"/>
        <v>198.29999999999998</v>
      </c>
      <c r="BA84" s="100">
        <f t="shared" si="20"/>
        <v>198.29999999999998</v>
      </c>
      <c r="BB84" s="100">
        <f t="shared" si="21"/>
        <v>198.29999999999998</v>
      </c>
      <c r="BC84" s="100">
        <f t="shared" si="22"/>
        <v>198.29999999999998</v>
      </c>
      <c r="BD84" s="100">
        <f t="shared" si="23"/>
        <v>198.29999999999998</v>
      </c>
      <c r="BE84" s="100">
        <f t="shared" si="24"/>
        <v>198.15</v>
      </c>
      <c r="BF84" s="100">
        <f t="shared" si="25"/>
        <v>198.29999999999998</v>
      </c>
      <c r="BG84" s="100">
        <f t="shared" si="26"/>
        <v>0</v>
      </c>
    </row>
    <row r="85" spans="1:59" x14ac:dyDescent="0.2">
      <c r="A85" s="139">
        <v>39457</v>
      </c>
      <c r="B85" s="140" t="s">
        <v>10</v>
      </c>
      <c r="C85" s="140" t="s">
        <v>15</v>
      </c>
      <c r="D85" s="140" t="s">
        <v>23</v>
      </c>
      <c r="E85" s="141">
        <v>41994</v>
      </c>
      <c r="F85" s="142">
        <v>31710</v>
      </c>
      <c r="G85" s="142">
        <v>1322</v>
      </c>
      <c r="H85" s="142">
        <v>1321</v>
      </c>
      <c r="I85" s="142">
        <v>1322</v>
      </c>
      <c r="J85" s="142">
        <v>1321</v>
      </c>
      <c r="K85" s="142">
        <v>1321</v>
      </c>
      <c r="L85" s="142">
        <v>1321</v>
      </c>
      <c r="M85" s="142">
        <v>1322</v>
      </c>
      <c r="N85" s="142">
        <v>1322</v>
      </c>
      <c r="O85" s="142">
        <v>1322</v>
      </c>
      <c r="P85" s="142">
        <v>1322</v>
      </c>
      <c r="Q85" s="142">
        <v>1321</v>
      </c>
      <c r="R85" s="142">
        <v>1321</v>
      </c>
      <c r="S85" s="142">
        <v>1320</v>
      </c>
      <c r="T85" s="142">
        <v>1320</v>
      </c>
      <c r="U85" s="142">
        <v>1320</v>
      </c>
      <c r="V85" s="142">
        <v>1320</v>
      </c>
      <c r="W85" s="142">
        <v>1320</v>
      </c>
      <c r="X85" s="142">
        <v>1321</v>
      </c>
      <c r="Y85" s="142">
        <v>1322</v>
      </c>
      <c r="Z85" s="142">
        <v>1323</v>
      </c>
      <c r="AA85" s="142">
        <v>1322</v>
      </c>
      <c r="AB85" s="142">
        <v>1321</v>
      </c>
      <c r="AC85" s="142">
        <v>1322</v>
      </c>
      <c r="AD85" s="142">
        <v>1321</v>
      </c>
      <c r="AE85" s="168"/>
      <c r="AG85" s="104">
        <v>0.15</v>
      </c>
      <c r="AH85" s="100">
        <f t="shared" si="1"/>
        <v>4756.5</v>
      </c>
      <c r="AI85" s="100">
        <f t="shared" si="2"/>
        <v>198.29999999999998</v>
      </c>
      <c r="AJ85" s="100">
        <f t="shared" si="3"/>
        <v>198.15</v>
      </c>
      <c r="AK85" s="100">
        <f t="shared" si="4"/>
        <v>198.29999999999998</v>
      </c>
      <c r="AL85" s="100">
        <f t="shared" si="5"/>
        <v>198.15</v>
      </c>
      <c r="AM85" s="100">
        <f t="shared" si="6"/>
        <v>198.15</v>
      </c>
      <c r="AN85" s="100">
        <f t="shared" si="7"/>
        <v>198.15</v>
      </c>
      <c r="AO85" s="100">
        <f t="shared" si="8"/>
        <v>198.29999999999998</v>
      </c>
      <c r="AP85" s="100">
        <f t="shared" si="9"/>
        <v>198.29999999999998</v>
      </c>
      <c r="AQ85" s="100">
        <f t="shared" si="10"/>
        <v>198.29999999999998</v>
      </c>
      <c r="AR85" s="100">
        <f t="shared" si="11"/>
        <v>198.29999999999998</v>
      </c>
      <c r="AS85" s="100">
        <f t="shared" si="12"/>
        <v>198.15</v>
      </c>
      <c r="AT85" s="100">
        <f t="shared" si="13"/>
        <v>198.15</v>
      </c>
      <c r="AU85" s="100">
        <f t="shared" si="14"/>
        <v>198</v>
      </c>
      <c r="AV85" s="100">
        <f t="shared" si="15"/>
        <v>198</v>
      </c>
      <c r="AW85" s="100">
        <f t="shared" si="16"/>
        <v>198</v>
      </c>
      <c r="AX85" s="100">
        <f t="shared" si="17"/>
        <v>198</v>
      </c>
      <c r="AY85" s="100">
        <f t="shared" si="18"/>
        <v>198</v>
      </c>
      <c r="AZ85" s="100">
        <f t="shared" si="19"/>
        <v>198.15</v>
      </c>
      <c r="BA85" s="100">
        <f t="shared" si="20"/>
        <v>198.29999999999998</v>
      </c>
      <c r="BB85" s="100">
        <f t="shared" si="21"/>
        <v>198.45</v>
      </c>
      <c r="BC85" s="100">
        <f t="shared" si="22"/>
        <v>198.29999999999998</v>
      </c>
      <c r="BD85" s="100">
        <f t="shared" si="23"/>
        <v>198.15</v>
      </c>
      <c r="BE85" s="100">
        <f t="shared" si="24"/>
        <v>198.29999999999998</v>
      </c>
      <c r="BF85" s="100">
        <f t="shared" si="25"/>
        <v>198.15</v>
      </c>
      <c r="BG85" s="100">
        <f t="shared" si="26"/>
        <v>0</v>
      </c>
    </row>
    <row r="86" spans="1:59" x14ac:dyDescent="0.2">
      <c r="A86" s="139">
        <v>39457</v>
      </c>
      <c r="B86" s="140" t="s">
        <v>10</v>
      </c>
      <c r="C86" s="140" t="s">
        <v>15</v>
      </c>
      <c r="D86" s="140" t="s">
        <v>23</v>
      </c>
      <c r="E86" s="141">
        <v>41995</v>
      </c>
      <c r="F86" s="142">
        <v>31429</v>
      </c>
      <c r="G86" s="142">
        <v>1322</v>
      </c>
      <c r="H86" s="142">
        <v>1322</v>
      </c>
      <c r="I86" s="142">
        <v>1321</v>
      </c>
      <c r="J86" s="142">
        <v>1321</v>
      </c>
      <c r="K86" s="142">
        <v>1321</v>
      </c>
      <c r="L86" s="142">
        <v>1321</v>
      </c>
      <c r="M86" s="142">
        <v>1322</v>
      </c>
      <c r="N86" s="142">
        <v>1322</v>
      </c>
      <c r="O86" s="142">
        <v>1323</v>
      </c>
      <c r="P86" s="142">
        <v>1323</v>
      </c>
      <c r="Q86" s="142">
        <v>1303</v>
      </c>
      <c r="R86" s="142">
        <v>1302</v>
      </c>
      <c r="S86" s="142">
        <v>1301</v>
      </c>
      <c r="T86" s="142">
        <v>1301</v>
      </c>
      <c r="U86" s="142">
        <v>1301</v>
      </c>
      <c r="V86" s="142">
        <v>1302</v>
      </c>
      <c r="W86" s="142">
        <v>1301</v>
      </c>
      <c r="X86" s="142">
        <v>1300</v>
      </c>
      <c r="Y86" s="142">
        <v>1300</v>
      </c>
      <c r="Z86" s="142">
        <v>1300</v>
      </c>
      <c r="AA86" s="142">
        <v>1300</v>
      </c>
      <c r="AB86" s="142">
        <v>1300</v>
      </c>
      <c r="AC86" s="142">
        <v>1300</v>
      </c>
      <c r="AD86" s="142">
        <v>1300</v>
      </c>
      <c r="AE86" s="168"/>
      <c r="AG86" s="104">
        <v>0.15</v>
      </c>
      <c r="AH86" s="100">
        <f t="shared" si="1"/>
        <v>4714.3499999999995</v>
      </c>
      <c r="AI86" s="100">
        <f t="shared" si="2"/>
        <v>198.29999999999998</v>
      </c>
      <c r="AJ86" s="100">
        <f t="shared" si="3"/>
        <v>198.29999999999998</v>
      </c>
      <c r="AK86" s="100">
        <f t="shared" si="4"/>
        <v>198.15</v>
      </c>
      <c r="AL86" s="100">
        <f t="shared" si="5"/>
        <v>198.15</v>
      </c>
      <c r="AM86" s="100">
        <f t="shared" si="6"/>
        <v>198.15</v>
      </c>
      <c r="AN86" s="100">
        <f t="shared" si="7"/>
        <v>198.15</v>
      </c>
      <c r="AO86" s="100">
        <f t="shared" si="8"/>
        <v>198.29999999999998</v>
      </c>
      <c r="AP86" s="100">
        <f t="shared" si="9"/>
        <v>198.29999999999998</v>
      </c>
      <c r="AQ86" s="100">
        <f t="shared" si="10"/>
        <v>198.45</v>
      </c>
      <c r="AR86" s="100">
        <f t="shared" si="11"/>
        <v>198.45</v>
      </c>
      <c r="AS86" s="100">
        <f t="shared" si="12"/>
        <v>195.45</v>
      </c>
      <c r="AT86" s="100">
        <f t="shared" si="13"/>
        <v>195.29999999999998</v>
      </c>
      <c r="AU86" s="100">
        <f t="shared" si="14"/>
        <v>195.15</v>
      </c>
      <c r="AV86" s="100">
        <f t="shared" si="15"/>
        <v>195.15</v>
      </c>
      <c r="AW86" s="100">
        <f t="shared" si="16"/>
        <v>195.15</v>
      </c>
      <c r="AX86" s="100">
        <f t="shared" si="17"/>
        <v>195.29999999999998</v>
      </c>
      <c r="AY86" s="100">
        <f t="shared" si="18"/>
        <v>195.15</v>
      </c>
      <c r="AZ86" s="100">
        <f t="shared" si="19"/>
        <v>195</v>
      </c>
      <c r="BA86" s="100">
        <f t="shared" si="20"/>
        <v>195</v>
      </c>
      <c r="BB86" s="100">
        <f t="shared" si="21"/>
        <v>195</v>
      </c>
      <c r="BC86" s="100">
        <f t="shared" si="22"/>
        <v>195</v>
      </c>
      <c r="BD86" s="100">
        <f t="shared" si="23"/>
        <v>195</v>
      </c>
      <c r="BE86" s="100">
        <f t="shared" si="24"/>
        <v>195</v>
      </c>
      <c r="BF86" s="100">
        <f t="shared" si="25"/>
        <v>195</v>
      </c>
      <c r="BG86" s="100">
        <f t="shared" si="26"/>
        <v>0</v>
      </c>
    </row>
    <row r="87" spans="1:59" x14ac:dyDescent="0.2">
      <c r="A87" s="139">
        <v>39457</v>
      </c>
      <c r="B87" s="140" t="s">
        <v>10</v>
      </c>
      <c r="C87" s="140" t="s">
        <v>15</v>
      </c>
      <c r="D87" s="140" t="s">
        <v>23</v>
      </c>
      <c r="E87" s="141">
        <v>41996</v>
      </c>
      <c r="F87" s="142">
        <v>31426</v>
      </c>
      <c r="G87" s="142">
        <v>1300</v>
      </c>
      <c r="H87" s="142">
        <v>1300</v>
      </c>
      <c r="I87" s="142">
        <v>1300</v>
      </c>
      <c r="J87" s="142">
        <v>1300</v>
      </c>
      <c r="K87" s="142">
        <v>1300</v>
      </c>
      <c r="L87" s="142">
        <v>1300</v>
      </c>
      <c r="M87" s="142">
        <v>1300</v>
      </c>
      <c r="N87" s="142">
        <v>1300</v>
      </c>
      <c r="O87" s="142">
        <v>1300</v>
      </c>
      <c r="P87" s="142">
        <v>1300</v>
      </c>
      <c r="Q87" s="142">
        <v>1300</v>
      </c>
      <c r="R87" s="142">
        <v>1300</v>
      </c>
      <c r="S87" s="142">
        <v>1300</v>
      </c>
      <c r="T87" s="142">
        <v>1320</v>
      </c>
      <c r="U87" s="142">
        <v>1320</v>
      </c>
      <c r="V87" s="142">
        <v>1320</v>
      </c>
      <c r="W87" s="142">
        <v>1320</v>
      </c>
      <c r="X87" s="142">
        <v>1321</v>
      </c>
      <c r="Y87" s="142">
        <v>1321</v>
      </c>
      <c r="Z87" s="142">
        <v>1322</v>
      </c>
      <c r="AA87" s="142">
        <v>1321</v>
      </c>
      <c r="AB87" s="142">
        <v>1321</v>
      </c>
      <c r="AC87" s="142">
        <v>1320</v>
      </c>
      <c r="AD87" s="142">
        <v>1320</v>
      </c>
      <c r="AE87" s="168"/>
      <c r="AG87" s="104">
        <v>0.15</v>
      </c>
      <c r="AH87" s="100">
        <f t="shared" si="1"/>
        <v>4713.8999999999996</v>
      </c>
      <c r="AI87" s="100">
        <f t="shared" si="2"/>
        <v>195</v>
      </c>
      <c r="AJ87" s="100">
        <f t="shared" si="3"/>
        <v>195</v>
      </c>
      <c r="AK87" s="100">
        <f t="shared" si="4"/>
        <v>195</v>
      </c>
      <c r="AL87" s="100">
        <f t="shared" si="5"/>
        <v>195</v>
      </c>
      <c r="AM87" s="100">
        <f t="shared" si="6"/>
        <v>195</v>
      </c>
      <c r="AN87" s="100">
        <f t="shared" si="7"/>
        <v>195</v>
      </c>
      <c r="AO87" s="100">
        <f t="shared" si="8"/>
        <v>195</v>
      </c>
      <c r="AP87" s="100">
        <f t="shared" si="9"/>
        <v>195</v>
      </c>
      <c r="AQ87" s="100">
        <f t="shared" si="10"/>
        <v>195</v>
      </c>
      <c r="AR87" s="100">
        <f t="shared" si="11"/>
        <v>195</v>
      </c>
      <c r="AS87" s="100">
        <f t="shared" si="12"/>
        <v>195</v>
      </c>
      <c r="AT87" s="100">
        <f t="shared" si="13"/>
        <v>195</v>
      </c>
      <c r="AU87" s="100">
        <f t="shared" si="14"/>
        <v>195</v>
      </c>
      <c r="AV87" s="100">
        <f t="shared" si="15"/>
        <v>198</v>
      </c>
      <c r="AW87" s="100">
        <f t="shared" si="16"/>
        <v>198</v>
      </c>
      <c r="AX87" s="100">
        <f t="shared" si="17"/>
        <v>198</v>
      </c>
      <c r="AY87" s="100">
        <f t="shared" si="18"/>
        <v>198</v>
      </c>
      <c r="AZ87" s="100">
        <f t="shared" si="19"/>
        <v>198.15</v>
      </c>
      <c r="BA87" s="100">
        <f t="shared" si="20"/>
        <v>198.15</v>
      </c>
      <c r="BB87" s="100">
        <f t="shared" si="21"/>
        <v>198.29999999999998</v>
      </c>
      <c r="BC87" s="100">
        <f t="shared" si="22"/>
        <v>198.15</v>
      </c>
      <c r="BD87" s="100">
        <f t="shared" si="23"/>
        <v>198.15</v>
      </c>
      <c r="BE87" s="100">
        <f t="shared" si="24"/>
        <v>198</v>
      </c>
      <c r="BF87" s="100">
        <f t="shared" si="25"/>
        <v>198</v>
      </c>
      <c r="BG87" s="100">
        <f t="shared" si="26"/>
        <v>0</v>
      </c>
    </row>
    <row r="88" spans="1:59" x14ac:dyDescent="0.2">
      <c r="A88" s="139">
        <v>39457</v>
      </c>
      <c r="B88" s="140" t="s">
        <v>10</v>
      </c>
      <c r="C88" s="140" t="s">
        <v>15</v>
      </c>
      <c r="D88" s="140" t="s">
        <v>23</v>
      </c>
      <c r="E88" s="141">
        <v>41997</v>
      </c>
      <c r="F88" s="142">
        <v>31680</v>
      </c>
      <c r="G88" s="142">
        <v>1320</v>
      </c>
      <c r="H88" s="142">
        <v>1320</v>
      </c>
      <c r="I88" s="142">
        <v>1320</v>
      </c>
      <c r="J88" s="142">
        <v>1320</v>
      </c>
      <c r="K88" s="142">
        <v>1320</v>
      </c>
      <c r="L88" s="142">
        <v>1320</v>
      </c>
      <c r="M88" s="142">
        <v>1320</v>
      </c>
      <c r="N88" s="142">
        <v>1320</v>
      </c>
      <c r="O88" s="142">
        <v>1320</v>
      </c>
      <c r="P88" s="142">
        <v>1320</v>
      </c>
      <c r="Q88" s="142">
        <v>1320</v>
      </c>
      <c r="R88" s="142">
        <v>1320</v>
      </c>
      <c r="S88" s="142">
        <v>1320</v>
      </c>
      <c r="T88" s="142">
        <v>1320</v>
      </c>
      <c r="U88" s="142">
        <v>1320</v>
      </c>
      <c r="V88" s="142">
        <v>1320</v>
      </c>
      <c r="W88" s="142">
        <v>1320</v>
      </c>
      <c r="X88" s="142">
        <v>1320</v>
      </c>
      <c r="Y88" s="142">
        <v>1320</v>
      </c>
      <c r="Z88" s="142">
        <v>1320</v>
      </c>
      <c r="AA88" s="142">
        <v>1320</v>
      </c>
      <c r="AB88" s="142">
        <v>1320</v>
      </c>
      <c r="AC88" s="142">
        <v>1320</v>
      </c>
      <c r="AD88" s="142">
        <v>1320</v>
      </c>
      <c r="AE88" s="168"/>
      <c r="AG88" s="104">
        <v>0.15</v>
      </c>
      <c r="AH88" s="100">
        <f t="shared" si="1"/>
        <v>4752</v>
      </c>
      <c r="AI88" s="100">
        <f t="shared" si="2"/>
        <v>198</v>
      </c>
      <c r="AJ88" s="100">
        <f t="shared" si="3"/>
        <v>198</v>
      </c>
      <c r="AK88" s="100">
        <f t="shared" si="4"/>
        <v>198</v>
      </c>
      <c r="AL88" s="100">
        <f t="shared" si="5"/>
        <v>198</v>
      </c>
      <c r="AM88" s="100">
        <f t="shared" si="6"/>
        <v>198</v>
      </c>
      <c r="AN88" s="100">
        <f t="shared" si="7"/>
        <v>198</v>
      </c>
      <c r="AO88" s="100">
        <f t="shared" si="8"/>
        <v>198</v>
      </c>
      <c r="AP88" s="100">
        <f t="shared" si="9"/>
        <v>198</v>
      </c>
      <c r="AQ88" s="100">
        <f t="shared" si="10"/>
        <v>198</v>
      </c>
      <c r="AR88" s="100">
        <f t="shared" si="11"/>
        <v>198</v>
      </c>
      <c r="AS88" s="100">
        <f t="shared" si="12"/>
        <v>198</v>
      </c>
      <c r="AT88" s="100">
        <f t="shared" si="13"/>
        <v>198</v>
      </c>
      <c r="AU88" s="100">
        <f t="shared" si="14"/>
        <v>198</v>
      </c>
      <c r="AV88" s="100">
        <f t="shared" si="15"/>
        <v>198</v>
      </c>
      <c r="AW88" s="100">
        <f t="shared" si="16"/>
        <v>198</v>
      </c>
      <c r="AX88" s="100">
        <f t="shared" si="17"/>
        <v>198</v>
      </c>
      <c r="AY88" s="100">
        <f t="shared" si="18"/>
        <v>198</v>
      </c>
      <c r="AZ88" s="100">
        <f t="shared" si="19"/>
        <v>198</v>
      </c>
      <c r="BA88" s="100">
        <f t="shared" si="20"/>
        <v>198</v>
      </c>
      <c r="BB88" s="100">
        <f t="shared" si="21"/>
        <v>198</v>
      </c>
      <c r="BC88" s="100">
        <f t="shared" si="22"/>
        <v>198</v>
      </c>
      <c r="BD88" s="100">
        <f t="shared" si="23"/>
        <v>198</v>
      </c>
      <c r="BE88" s="100">
        <f t="shared" si="24"/>
        <v>198</v>
      </c>
      <c r="BF88" s="100">
        <f t="shared" si="25"/>
        <v>198</v>
      </c>
      <c r="BG88" s="100">
        <f t="shared" si="26"/>
        <v>0</v>
      </c>
    </row>
    <row r="89" spans="1:59" x14ac:dyDescent="0.2">
      <c r="A89" s="139">
        <v>39457</v>
      </c>
      <c r="B89" s="140" t="s">
        <v>10</v>
      </c>
      <c r="C89" s="140" t="s">
        <v>15</v>
      </c>
      <c r="D89" s="140" t="s">
        <v>23</v>
      </c>
      <c r="E89" s="141">
        <v>41998</v>
      </c>
      <c r="F89" s="142">
        <v>31680</v>
      </c>
      <c r="G89" s="142">
        <v>1320</v>
      </c>
      <c r="H89" s="142">
        <v>1320</v>
      </c>
      <c r="I89" s="142">
        <v>1320</v>
      </c>
      <c r="J89" s="142">
        <v>1320</v>
      </c>
      <c r="K89" s="142">
        <v>1320</v>
      </c>
      <c r="L89" s="142">
        <v>1320</v>
      </c>
      <c r="M89" s="142">
        <v>1320</v>
      </c>
      <c r="N89" s="142">
        <v>1320</v>
      </c>
      <c r="O89" s="142">
        <v>1320</v>
      </c>
      <c r="P89" s="142">
        <v>1320</v>
      </c>
      <c r="Q89" s="142">
        <v>1320</v>
      </c>
      <c r="R89" s="142">
        <v>1320</v>
      </c>
      <c r="S89" s="142">
        <v>1320</v>
      </c>
      <c r="T89" s="142">
        <v>1320</v>
      </c>
      <c r="U89" s="142">
        <v>1320</v>
      </c>
      <c r="V89" s="142">
        <v>1320</v>
      </c>
      <c r="W89" s="142">
        <v>1320</v>
      </c>
      <c r="X89" s="142">
        <v>1320</v>
      </c>
      <c r="Y89" s="142">
        <v>1320</v>
      </c>
      <c r="Z89" s="142">
        <v>1320</v>
      </c>
      <c r="AA89" s="142">
        <v>1320</v>
      </c>
      <c r="AB89" s="142">
        <v>1320</v>
      </c>
      <c r="AC89" s="142">
        <v>1320</v>
      </c>
      <c r="AD89" s="142">
        <v>1320</v>
      </c>
      <c r="AE89" s="168"/>
      <c r="AG89" s="104">
        <v>0.15</v>
      </c>
      <c r="AH89" s="100">
        <f t="shared" si="1"/>
        <v>4752</v>
      </c>
      <c r="AI89" s="100">
        <f t="shared" si="2"/>
        <v>198</v>
      </c>
      <c r="AJ89" s="100">
        <f t="shared" si="3"/>
        <v>198</v>
      </c>
      <c r="AK89" s="100">
        <f t="shared" si="4"/>
        <v>198</v>
      </c>
      <c r="AL89" s="100">
        <f t="shared" si="5"/>
        <v>198</v>
      </c>
      <c r="AM89" s="100">
        <f t="shared" si="6"/>
        <v>198</v>
      </c>
      <c r="AN89" s="100">
        <f t="shared" si="7"/>
        <v>198</v>
      </c>
      <c r="AO89" s="100">
        <f t="shared" si="8"/>
        <v>198</v>
      </c>
      <c r="AP89" s="100">
        <f t="shared" si="9"/>
        <v>198</v>
      </c>
      <c r="AQ89" s="100">
        <f t="shared" si="10"/>
        <v>198</v>
      </c>
      <c r="AR89" s="100">
        <f t="shared" si="11"/>
        <v>198</v>
      </c>
      <c r="AS89" s="100">
        <f t="shared" si="12"/>
        <v>198</v>
      </c>
      <c r="AT89" s="100">
        <f t="shared" si="13"/>
        <v>198</v>
      </c>
      <c r="AU89" s="100">
        <f t="shared" si="14"/>
        <v>198</v>
      </c>
      <c r="AV89" s="100">
        <f t="shared" si="15"/>
        <v>198</v>
      </c>
      <c r="AW89" s="100">
        <f t="shared" si="16"/>
        <v>198</v>
      </c>
      <c r="AX89" s="100">
        <f t="shared" si="17"/>
        <v>198</v>
      </c>
      <c r="AY89" s="100">
        <f t="shared" si="18"/>
        <v>198</v>
      </c>
      <c r="AZ89" s="100">
        <f t="shared" si="19"/>
        <v>198</v>
      </c>
      <c r="BA89" s="100">
        <f t="shared" si="20"/>
        <v>198</v>
      </c>
      <c r="BB89" s="100">
        <f t="shared" si="21"/>
        <v>198</v>
      </c>
      <c r="BC89" s="100">
        <f t="shared" si="22"/>
        <v>198</v>
      </c>
      <c r="BD89" s="100">
        <f t="shared" si="23"/>
        <v>198</v>
      </c>
      <c r="BE89" s="100">
        <f t="shared" si="24"/>
        <v>198</v>
      </c>
      <c r="BF89" s="100">
        <f t="shared" si="25"/>
        <v>198</v>
      </c>
      <c r="BG89" s="100">
        <f t="shared" si="26"/>
        <v>0</v>
      </c>
    </row>
    <row r="90" spans="1:59" x14ac:dyDescent="0.2">
      <c r="A90" s="139">
        <v>39457</v>
      </c>
      <c r="B90" s="140" t="s">
        <v>10</v>
      </c>
      <c r="C90" s="140" t="s">
        <v>15</v>
      </c>
      <c r="D90" s="140" t="s">
        <v>23</v>
      </c>
      <c r="E90" s="141">
        <v>41999</v>
      </c>
      <c r="F90" s="142">
        <v>31680</v>
      </c>
      <c r="G90" s="142">
        <v>1320</v>
      </c>
      <c r="H90" s="142">
        <v>1320</v>
      </c>
      <c r="I90" s="142">
        <v>1320</v>
      </c>
      <c r="J90" s="142">
        <v>1320</v>
      </c>
      <c r="K90" s="142">
        <v>1320</v>
      </c>
      <c r="L90" s="142">
        <v>1320</v>
      </c>
      <c r="M90" s="142">
        <v>1320</v>
      </c>
      <c r="N90" s="142">
        <v>1320</v>
      </c>
      <c r="O90" s="142">
        <v>1320</v>
      </c>
      <c r="P90" s="142">
        <v>1320</v>
      </c>
      <c r="Q90" s="142">
        <v>1320</v>
      </c>
      <c r="R90" s="142">
        <v>1320</v>
      </c>
      <c r="S90" s="142">
        <v>1320</v>
      </c>
      <c r="T90" s="142">
        <v>1320</v>
      </c>
      <c r="U90" s="142">
        <v>1320</v>
      </c>
      <c r="V90" s="142">
        <v>1320</v>
      </c>
      <c r="W90" s="142">
        <v>1320</v>
      </c>
      <c r="X90" s="142">
        <v>1320</v>
      </c>
      <c r="Y90" s="142">
        <v>1320</v>
      </c>
      <c r="Z90" s="142">
        <v>1320</v>
      </c>
      <c r="AA90" s="142">
        <v>1320</v>
      </c>
      <c r="AB90" s="142">
        <v>1320</v>
      </c>
      <c r="AC90" s="142">
        <v>1320</v>
      </c>
      <c r="AD90" s="142">
        <v>1320</v>
      </c>
      <c r="AE90" s="168"/>
      <c r="AG90" s="104">
        <v>0.15</v>
      </c>
      <c r="AH90" s="100">
        <f t="shared" si="1"/>
        <v>4752</v>
      </c>
      <c r="AI90" s="100">
        <f t="shared" si="2"/>
        <v>198</v>
      </c>
      <c r="AJ90" s="100">
        <f t="shared" si="3"/>
        <v>198</v>
      </c>
      <c r="AK90" s="100">
        <f t="shared" si="4"/>
        <v>198</v>
      </c>
      <c r="AL90" s="100">
        <f t="shared" si="5"/>
        <v>198</v>
      </c>
      <c r="AM90" s="100">
        <f t="shared" si="6"/>
        <v>198</v>
      </c>
      <c r="AN90" s="100">
        <f t="shared" si="7"/>
        <v>198</v>
      </c>
      <c r="AO90" s="100">
        <f t="shared" si="8"/>
        <v>198</v>
      </c>
      <c r="AP90" s="100">
        <f t="shared" si="9"/>
        <v>198</v>
      </c>
      <c r="AQ90" s="100">
        <f t="shared" si="10"/>
        <v>198</v>
      </c>
      <c r="AR90" s="100">
        <f t="shared" si="11"/>
        <v>198</v>
      </c>
      <c r="AS90" s="100">
        <f t="shared" si="12"/>
        <v>198</v>
      </c>
      <c r="AT90" s="100">
        <f t="shared" si="13"/>
        <v>198</v>
      </c>
      <c r="AU90" s="100">
        <f t="shared" si="14"/>
        <v>198</v>
      </c>
      <c r="AV90" s="100">
        <f t="shared" si="15"/>
        <v>198</v>
      </c>
      <c r="AW90" s="100">
        <f t="shared" si="16"/>
        <v>198</v>
      </c>
      <c r="AX90" s="100">
        <f t="shared" si="17"/>
        <v>198</v>
      </c>
      <c r="AY90" s="100">
        <f t="shared" si="18"/>
        <v>198</v>
      </c>
      <c r="AZ90" s="100">
        <f t="shared" si="19"/>
        <v>198</v>
      </c>
      <c r="BA90" s="100">
        <f t="shared" si="20"/>
        <v>198</v>
      </c>
      <c r="BB90" s="100">
        <f t="shared" si="21"/>
        <v>198</v>
      </c>
      <c r="BC90" s="100">
        <f t="shared" si="22"/>
        <v>198</v>
      </c>
      <c r="BD90" s="100">
        <f t="shared" si="23"/>
        <v>198</v>
      </c>
      <c r="BE90" s="100">
        <f t="shared" si="24"/>
        <v>198</v>
      </c>
      <c r="BF90" s="100">
        <f t="shared" si="25"/>
        <v>198</v>
      </c>
      <c r="BG90" s="100">
        <f t="shared" si="26"/>
        <v>0</v>
      </c>
    </row>
    <row r="91" spans="1:59" x14ac:dyDescent="0.2">
      <c r="A91" s="139">
        <v>39457</v>
      </c>
      <c r="B91" s="140" t="s">
        <v>10</v>
      </c>
      <c r="C91" s="140" t="s">
        <v>15</v>
      </c>
      <c r="D91" s="140" t="s">
        <v>23</v>
      </c>
      <c r="E91" s="141">
        <v>42000</v>
      </c>
      <c r="F91" s="142">
        <v>30539</v>
      </c>
      <c r="G91" s="142">
        <v>1320</v>
      </c>
      <c r="H91" s="142">
        <v>509</v>
      </c>
      <c r="I91" s="142">
        <v>990</v>
      </c>
      <c r="J91" s="142">
        <v>1320</v>
      </c>
      <c r="K91" s="142">
        <v>1320</v>
      </c>
      <c r="L91" s="142">
        <v>1320</v>
      </c>
      <c r="M91" s="142">
        <v>1320</v>
      </c>
      <c r="N91" s="142">
        <v>1320</v>
      </c>
      <c r="O91" s="142">
        <v>1320</v>
      </c>
      <c r="P91" s="142">
        <v>1320</v>
      </c>
      <c r="Q91" s="142">
        <v>1320</v>
      </c>
      <c r="R91" s="142">
        <v>1320</v>
      </c>
      <c r="S91" s="142">
        <v>1320</v>
      </c>
      <c r="T91" s="142">
        <v>1320</v>
      </c>
      <c r="U91" s="142">
        <v>1320</v>
      </c>
      <c r="V91" s="142">
        <v>1320</v>
      </c>
      <c r="W91" s="142">
        <v>1320</v>
      </c>
      <c r="X91" s="142">
        <v>1320</v>
      </c>
      <c r="Y91" s="142">
        <v>1320</v>
      </c>
      <c r="Z91" s="142">
        <v>1320</v>
      </c>
      <c r="AA91" s="142">
        <v>1320</v>
      </c>
      <c r="AB91" s="142">
        <v>1320</v>
      </c>
      <c r="AC91" s="142">
        <v>1320</v>
      </c>
      <c r="AD91" s="142">
        <v>1320</v>
      </c>
      <c r="AE91" s="168"/>
      <c r="AG91" s="104">
        <v>0.15</v>
      </c>
      <c r="AH91" s="100">
        <f t="shared" si="1"/>
        <v>4580.8499999999995</v>
      </c>
      <c r="AI91" s="100">
        <f t="shared" si="2"/>
        <v>198</v>
      </c>
      <c r="AJ91" s="100">
        <f t="shared" si="3"/>
        <v>76.349999999999994</v>
      </c>
      <c r="AK91" s="100">
        <f t="shared" si="4"/>
        <v>148.5</v>
      </c>
      <c r="AL91" s="100">
        <f t="shared" si="5"/>
        <v>198</v>
      </c>
      <c r="AM91" s="100">
        <f t="shared" si="6"/>
        <v>198</v>
      </c>
      <c r="AN91" s="100">
        <f t="shared" si="7"/>
        <v>198</v>
      </c>
      <c r="AO91" s="100">
        <f t="shared" si="8"/>
        <v>198</v>
      </c>
      <c r="AP91" s="100">
        <f t="shared" si="9"/>
        <v>198</v>
      </c>
      <c r="AQ91" s="100">
        <f t="shared" si="10"/>
        <v>198</v>
      </c>
      <c r="AR91" s="100">
        <f t="shared" si="11"/>
        <v>198</v>
      </c>
      <c r="AS91" s="100">
        <f t="shared" si="12"/>
        <v>198</v>
      </c>
      <c r="AT91" s="100">
        <f t="shared" si="13"/>
        <v>198</v>
      </c>
      <c r="AU91" s="100">
        <f t="shared" si="14"/>
        <v>198</v>
      </c>
      <c r="AV91" s="100">
        <f t="shared" si="15"/>
        <v>198</v>
      </c>
      <c r="AW91" s="100">
        <f t="shared" si="16"/>
        <v>198</v>
      </c>
      <c r="AX91" s="100">
        <f t="shared" si="17"/>
        <v>198</v>
      </c>
      <c r="AY91" s="100">
        <f t="shared" si="18"/>
        <v>198</v>
      </c>
      <c r="AZ91" s="100">
        <f t="shared" si="19"/>
        <v>198</v>
      </c>
      <c r="BA91" s="100">
        <f t="shared" si="20"/>
        <v>198</v>
      </c>
      <c r="BB91" s="100">
        <f t="shared" si="21"/>
        <v>198</v>
      </c>
      <c r="BC91" s="100">
        <f t="shared" si="22"/>
        <v>198</v>
      </c>
      <c r="BD91" s="100">
        <f t="shared" si="23"/>
        <v>198</v>
      </c>
      <c r="BE91" s="100">
        <f t="shared" si="24"/>
        <v>198</v>
      </c>
      <c r="BF91" s="100">
        <f t="shared" si="25"/>
        <v>198</v>
      </c>
      <c r="BG91" s="100">
        <f t="shared" si="26"/>
        <v>0</v>
      </c>
    </row>
    <row r="92" spans="1:59" x14ac:dyDescent="0.2">
      <c r="A92" s="139">
        <v>39457</v>
      </c>
      <c r="B92" s="140" t="s">
        <v>10</v>
      </c>
      <c r="C92" s="140" t="s">
        <v>15</v>
      </c>
      <c r="D92" s="140" t="s">
        <v>23</v>
      </c>
      <c r="E92" s="141">
        <v>42001</v>
      </c>
      <c r="F92" s="142">
        <v>31682</v>
      </c>
      <c r="G92" s="142">
        <v>1320</v>
      </c>
      <c r="H92" s="142">
        <v>1320</v>
      </c>
      <c r="I92" s="142">
        <v>1320</v>
      </c>
      <c r="J92" s="142">
        <v>1320</v>
      </c>
      <c r="K92" s="142">
        <v>1320</v>
      </c>
      <c r="L92" s="142">
        <v>1320</v>
      </c>
      <c r="M92" s="142">
        <v>1320</v>
      </c>
      <c r="N92" s="142">
        <v>1320</v>
      </c>
      <c r="O92" s="142">
        <v>1320</v>
      </c>
      <c r="P92" s="142">
        <v>1320</v>
      </c>
      <c r="Q92" s="142">
        <v>1320</v>
      </c>
      <c r="R92" s="142">
        <v>1320</v>
      </c>
      <c r="S92" s="142">
        <v>1320</v>
      </c>
      <c r="T92" s="142">
        <v>1320</v>
      </c>
      <c r="U92" s="142">
        <v>1320</v>
      </c>
      <c r="V92" s="142">
        <v>1320</v>
      </c>
      <c r="W92" s="142">
        <v>1320</v>
      </c>
      <c r="X92" s="142">
        <v>1320</v>
      </c>
      <c r="Y92" s="142">
        <v>1321</v>
      </c>
      <c r="Z92" s="142">
        <v>1321</v>
      </c>
      <c r="AA92" s="142">
        <v>1320</v>
      </c>
      <c r="AB92" s="142">
        <v>1320</v>
      </c>
      <c r="AC92" s="142">
        <v>1320</v>
      </c>
      <c r="AD92" s="142">
        <v>1320</v>
      </c>
      <c r="AE92" s="168"/>
      <c r="AG92" s="104">
        <v>0.15</v>
      </c>
      <c r="AH92" s="100">
        <f t="shared" si="1"/>
        <v>4752.3</v>
      </c>
      <c r="AI92" s="100">
        <f t="shared" si="2"/>
        <v>198</v>
      </c>
      <c r="AJ92" s="100">
        <f t="shared" si="3"/>
        <v>198</v>
      </c>
      <c r="AK92" s="100">
        <f t="shared" si="4"/>
        <v>198</v>
      </c>
      <c r="AL92" s="100">
        <f t="shared" si="5"/>
        <v>198</v>
      </c>
      <c r="AM92" s="100">
        <f t="shared" si="6"/>
        <v>198</v>
      </c>
      <c r="AN92" s="100">
        <f t="shared" si="7"/>
        <v>198</v>
      </c>
      <c r="AO92" s="100">
        <f t="shared" si="8"/>
        <v>198</v>
      </c>
      <c r="AP92" s="100">
        <f t="shared" si="9"/>
        <v>198</v>
      </c>
      <c r="AQ92" s="100">
        <f t="shared" si="10"/>
        <v>198</v>
      </c>
      <c r="AR92" s="100">
        <f t="shared" si="11"/>
        <v>198</v>
      </c>
      <c r="AS92" s="100">
        <f t="shared" si="12"/>
        <v>198</v>
      </c>
      <c r="AT92" s="100">
        <f t="shared" si="13"/>
        <v>198</v>
      </c>
      <c r="AU92" s="100">
        <f t="shared" si="14"/>
        <v>198</v>
      </c>
      <c r="AV92" s="100">
        <f t="shared" si="15"/>
        <v>198</v>
      </c>
      <c r="AW92" s="100">
        <f t="shared" si="16"/>
        <v>198</v>
      </c>
      <c r="AX92" s="100">
        <f t="shared" si="17"/>
        <v>198</v>
      </c>
      <c r="AY92" s="100">
        <f t="shared" si="18"/>
        <v>198</v>
      </c>
      <c r="AZ92" s="100">
        <f t="shared" si="19"/>
        <v>198</v>
      </c>
      <c r="BA92" s="100">
        <f t="shared" si="20"/>
        <v>198.15</v>
      </c>
      <c r="BB92" s="100">
        <f t="shared" si="21"/>
        <v>198.15</v>
      </c>
      <c r="BC92" s="100">
        <f t="shared" si="22"/>
        <v>198</v>
      </c>
      <c r="BD92" s="100">
        <f t="shared" si="23"/>
        <v>198</v>
      </c>
      <c r="BE92" s="100">
        <f t="shared" si="24"/>
        <v>198</v>
      </c>
      <c r="BF92" s="100">
        <f t="shared" si="25"/>
        <v>198</v>
      </c>
      <c r="BG92" s="100">
        <f t="shared" si="26"/>
        <v>0</v>
      </c>
    </row>
    <row r="93" spans="1:59" x14ac:dyDescent="0.2">
      <c r="A93" s="139">
        <v>39457</v>
      </c>
      <c r="B93" s="140" t="s">
        <v>10</v>
      </c>
      <c r="C93" s="140" t="s">
        <v>15</v>
      </c>
      <c r="D93" s="140" t="s">
        <v>23</v>
      </c>
      <c r="E93" s="141">
        <v>42002</v>
      </c>
      <c r="F93" s="142">
        <v>31698</v>
      </c>
      <c r="G93" s="142">
        <v>1320</v>
      </c>
      <c r="H93" s="142">
        <v>1320</v>
      </c>
      <c r="I93" s="142">
        <v>1320</v>
      </c>
      <c r="J93" s="142">
        <v>1320</v>
      </c>
      <c r="K93" s="142">
        <v>1320</v>
      </c>
      <c r="L93" s="142">
        <v>1320</v>
      </c>
      <c r="M93" s="142">
        <v>1320</v>
      </c>
      <c r="N93" s="142">
        <v>1320</v>
      </c>
      <c r="O93" s="142">
        <v>1320</v>
      </c>
      <c r="P93" s="142">
        <v>1321</v>
      </c>
      <c r="Q93" s="142">
        <v>1321</v>
      </c>
      <c r="R93" s="142">
        <v>1321</v>
      </c>
      <c r="S93" s="142">
        <v>1322</v>
      </c>
      <c r="T93" s="142">
        <v>1322</v>
      </c>
      <c r="U93" s="142">
        <v>1321</v>
      </c>
      <c r="V93" s="142">
        <v>1321</v>
      </c>
      <c r="W93" s="142">
        <v>1320</v>
      </c>
      <c r="X93" s="142">
        <v>1321</v>
      </c>
      <c r="Y93" s="142">
        <v>1321</v>
      </c>
      <c r="Z93" s="142">
        <v>1322</v>
      </c>
      <c r="AA93" s="142">
        <v>1322</v>
      </c>
      <c r="AB93" s="142">
        <v>1322</v>
      </c>
      <c r="AC93" s="142">
        <v>1321</v>
      </c>
      <c r="AD93" s="142">
        <v>1320</v>
      </c>
      <c r="AE93" s="168"/>
      <c r="AG93" s="104">
        <v>0.15</v>
      </c>
      <c r="AH93" s="100">
        <f t="shared" si="1"/>
        <v>4754.7</v>
      </c>
      <c r="AI93" s="100">
        <f t="shared" si="2"/>
        <v>198</v>
      </c>
      <c r="AJ93" s="100">
        <f t="shared" si="3"/>
        <v>198</v>
      </c>
      <c r="AK93" s="100">
        <f t="shared" si="4"/>
        <v>198</v>
      </c>
      <c r="AL93" s="100">
        <f t="shared" si="5"/>
        <v>198</v>
      </c>
      <c r="AM93" s="100">
        <f t="shared" si="6"/>
        <v>198</v>
      </c>
      <c r="AN93" s="100">
        <f t="shared" si="7"/>
        <v>198</v>
      </c>
      <c r="AO93" s="100">
        <f t="shared" si="8"/>
        <v>198</v>
      </c>
      <c r="AP93" s="100">
        <f t="shared" si="9"/>
        <v>198</v>
      </c>
      <c r="AQ93" s="100">
        <f t="shared" si="10"/>
        <v>198</v>
      </c>
      <c r="AR93" s="100">
        <f t="shared" si="11"/>
        <v>198.15</v>
      </c>
      <c r="AS93" s="100">
        <f t="shared" si="12"/>
        <v>198.15</v>
      </c>
      <c r="AT93" s="100">
        <f t="shared" si="13"/>
        <v>198.15</v>
      </c>
      <c r="AU93" s="100">
        <f t="shared" si="14"/>
        <v>198.29999999999998</v>
      </c>
      <c r="AV93" s="100">
        <f t="shared" si="15"/>
        <v>198.29999999999998</v>
      </c>
      <c r="AW93" s="100">
        <f t="shared" si="16"/>
        <v>198.15</v>
      </c>
      <c r="AX93" s="100">
        <f t="shared" si="17"/>
        <v>198.15</v>
      </c>
      <c r="AY93" s="100">
        <f t="shared" si="18"/>
        <v>198</v>
      </c>
      <c r="AZ93" s="100">
        <f t="shared" si="19"/>
        <v>198.15</v>
      </c>
      <c r="BA93" s="100">
        <f t="shared" si="20"/>
        <v>198.15</v>
      </c>
      <c r="BB93" s="100">
        <f t="shared" si="21"/>
        <v>198.29999999999998</v>
      </c>
      <c r="BC93" s="100">
        <f t="shared" si="22"/>
        <v>198.29999999999998</v>
      </c>
      <c r="BD93" s="100">
        <f t="shared" si="23"/>
        <v>198.29999999999998</v>
      </c>
      <c r="BE93" s="100">
        <f t="shared" si="24"/>
        <v>198.15</v>
      </c>
      <c r="BF93" s="100">
        <f t="shared" si="25"/>
        <v>198</v>
      </c>
      <c r="BG93" s="100">
        <f t="shared" si="26"/>
        <v>0</v>
      </c>
    </row>
    <row r="94" spans="1:59" x14ac:dyDescent="0.2">
      <c r="A94" s="139">
        <v>39457</v>
      </c>
      <c r="B94" s="140" t="s">
        <v>10</v>
      </c>
      <c r="C94" s="140" t="s">
        <v>15</v>
      </c>
      <c r="D94" s="140" t="s">
        <v>23</v>
      </c>
      <c r="E94" s="141">
        <v>42003</v>
      </c>
      <c r="F94" s="142">
        <v>31702</v>
      </c>
      <c r="G94" s="142">
        <v>1320</v>
      </c>
      <c r="H94" s="142">
        <v>1320</v>
      </c>
      <c r="I94" s="142">
        <v>1320</v>
      </c>
      <c r="J94" s="142">
        <v>1320</v>
      </c>
      <c r="K94" s="142">
        <v>1320</v>
      </c>
      <c r="L94" s="142">
        <v>1320</v>
      </c>
      <c r="M94" s="142">
        <v>1320</v>
      </c>
      <c r="N94" s="142">
        <v>1320</v>
      </c>
      <c r="O94" s="142">
        <v>1322</v>
      </c>
      <c r="P94" s="142">
        <v>1322</v>
      </c>
      <c r="Q94" s="142">
        <v>1321</v>
      </c>
      <c r="R94" s="142">
        <v>1322</v>
      </c>
      <c r="S94" s="142">
        <v>1322</v>
      </c>
      <c r="T94" s="142">
        <v>1321</v>
      </c>
      <c r="U94" s="142">
        <v>1321</v>
      </c>
      <c r="V94" s="142">
        <v>1320</v>
      </c>
      <c r="W94" s="142">
        <v>1321</v>
      </c>
      <c r="X94" s="142">
        <v>1321</v>
      </c>
      <c r="Y94" s="142">
        <v>1322</v>
      </c>
      <c r="Z94" s="142">
        <v>1322</v>
      </c>
      <c r="AA94" s="142">
        <v>1322</v>
      </c>
      <c r="AB94" s="142">
        <v>1321</v>
      </c>
      <c r="AC94" s="142">
        <v>1321</v>
      </c>
      <c r="AD94" s="142">
        <v>1321</v>
      </c>
      <c r="AE94" s="168"/>
      <c r="AG94" s="104">
        <v>0.15</v>
      </c>
      <c r="AH94" s="100">
        <f t="shared" si="1"/>
        <v>4755.3</v>
      </c>
      <c r="AI94" s="100">
        <f t="shared" si="2"/>
        <v>198</v>
      </c>
      <c r="AJ94" s="100">
        <f t="shared" si="3"/>
        <v>198</v>
      </c>
      <c r="AK94" s="100">
        <f t="shared" si="4"/>
        <v>198</v>
      </c>
      <c r="AL94" s="100">
        <f t="shared" si="5"/>
        <v>198</v>
      </c>
      <c r="AM94" s="100">
        <f t="shared" si="6"/>
        <v>198</v>
      </c>
      <c r="AN94" s="100">
        <f t="shared" si="7"/>
        <v>198</v>
      </c>
      <c r="AO94" s="100">
        <f t="shared" si="8"/>
        <v>198</v>
      </c>
      <c r="AP94" s="100">
        <f t="shared" si="9"/>
        <v>198</v>
      </c>
      <c r="AQ94" s="100">
        <f t="shared" si="10"/>
        <v>198.29999999999998</v>
      </c>
      <c r="AR94" s="100">
        <f t="shared" si="11"/>
        <v>198.29999999999998</v>
      </c>
      <c r="AS94" s="100">
        <f t="shared" si="12"/>
        <v>198.15</v>
      </c>
      <c r="AT94" s="100">
        <f t="shared" si="13"/>
        <v>198.29999999999998</v>
      </c>
      <c r="AU94" s="100">
        <f t="shared" si="14"/>
        <v>198.29999999999998</v>
      </c>
      <c r="AV94" s="100">
        <f t="shared" si="15"/>
        <v>198.15</v>
      </c>
      <c r="AW94" s="100">
        <f t="shared" si="16"/>
        <v>198.15</v>
      </c>
      <c r="AX94" s="100">
        <f t="shared" si="17"/>
        <v>198</v>
      </c>
      <c r="AY94" s="100">
        <f t="shared" si="18"/>
        <v>198.15</v>
      </c>
      <c r="AZ94" s="100">
        <f t="shared" si="19"/>
        <v>198.15</v>
      </c>
      <c r="BA94" s="100">
        <f t="shared" si="20"/>
        <v>198.29999999999998</v>
      </c>
      <c r="BB94" s="100">
        <f t="shared" si="21"/>
        <v>198.29999999999998</v>
      </c>
      <c r="BC94" s="100">
        <f t="shared" si="22"/>
        <v>198.29999999999998</v>
      </c>
      <c r="BD94" s="100">
        <f t="shared" si="23"/>
        <v>198.15</v>
      </c>
      <c r="BE94" s="100">
        <f t="shared" si="24"/>
        <v>198.15</v>
      </c>
      <c r="BF94" s="100">
        <f t="shared" si="25"/>
        <v>198.15</v>
      </c>
      <c r="BG94" s="100">
        <f t="shared" si="26"/>
        <v>0</v>
      </c>
    </row>
    <row r="95" spans="1:59" x14ac:dyDescent="0.2">
      <c r="A95" s="139">
        <v>39457</v>
      </c>
      <c r="B95" s="140" t="s">
        <v>10</v>
      </c>
      <c r="C95" s="140" t="s">
        <v>15</v>
      </c>
      <c r="D95" s="140" t="s">
        <v>23</v>
      </c>
      <c r="E95" s="141">
        <v>42004</v>
      </c>
      <c r="F95" s="142">
        <v>31691</v>
      </c>
      <c r="G95" s="142">
        <v>1320</v>
      </c>
      <c r="H95" s="142">
        <v>1321</v>
      </c>
      <c r="I95" s="142">
        <v>1321</v>
      </c>
      <c r="J95" s="142">
        <v>1321</v>
      </c>
      <c r="K95" s="142">
        <v>1321</v>
      </c>
      <c r="L95" s="142">
        <v>1321</v>
      </c>
      <c r="M95" s="142">
        <v>1320</v>
      </c>
      <c r="N95" s="142">
        <v>1322</v>
      </c>
      <c r="O95" s="142">
        <v>1321</v>
      </c>
      <c r="P95" s="142">
        <v>1321</v>
      </c>
      <c r="Q95" s="142">
        <v>1321</v>
      </c>
      <c r="R95" s="142">
        <v>1320</v>
      </c>
      <c r="S95" s="142">
        <v>1320</v>
      </c>
      <c r="T95" s="142">
        <v>1320</v>
      </c>
      <c r="U95" s="142">
        <v>1320</v>
      </c>
      <c r="V95" s="142">
        <v>1320</v>
      </c>
      <c r="W95" s="142">
        <v>1320</v>
      </c>
      <c r="X95" s="142">
        <v>1320</v>
      </c>
      <c r="Y95" s="142">
        <v>1321</v>
      </c>
      <c r="Z95" s="142">
        <v>1320</v>
      </c>
      <c r="AA95" s="142">
        <v>1320</v>
      </c>
      <c r="AB95" s="142">
        <v>1320</v>
      </c>
      <c r="AC95" s="142">
        <v>1320</v>
      </c>
      <c r="AD95" s="142">
        <v>1320</v>
      </c>
      <c r="AE95" s="168"/>
      <c r="AG95" s="104">
        <v>0.15</v>
      </c>
      <c r="AH95" s="100">
        <f t="shared" si="1"/>
        <v>4753.6499999999996</v>
      </c>
      <c r="AI95" s="100">
        <f t="shared" si="2"/>
        <v>198</v>
      </c>
      <c r="AJ95" s="100">
        <f t="shared" si="3"/>
        <v>198.15</v>
      </c>
      <c r="AK95" s="100">
        <f t="shared" si="4"/>
        <v>198.15</v>
      </c>
      <c r="AL95" s="100">
        <f t="shared" si="5"/>
        <v>198.15</v>
      </c>
      <c r="AM95" s="100">
        <f t="shared" si="6"/>
        <v>198.15</v>
      </c>
      <c r="AN95" s="100">
        <f t="shared" si="7"/>
        <v>198.15</v>
      </c>
      <c r="AO95" s="100">
        <f t="shared" si="8"/>
        <v>198</v>
      </c>
      <c r="AP95" s="100">
        <f t="shared" si="9"/>
        <v>198.29999999999998</v>
      </c>
      <c r="AQ95" s="100">
        <f t="shared" si="10"/>
        <v>198.15</v>
      </c>
      <c r="AR95" s="100">
        <f t="shared" si="11"/>
        <v>198.15</v>
      </c>
      <c r="AS95" s="100">
        <f t="shared" si="12"/>
        <v>198.15</v>
      </c>
      <c r="AT95" s="100">
        <f t="shared" si="13"/>
        <v>198</v>
      </c>
      <c r="AU95" s="100">
        <f t="shared" si="14"/>
        <v>198</v>
      </c>
      <c r="AV95" s="100">
        <f t="shared" si="15"/>
        <v>198</v>
      </c>
      <c r="AW95" s="100">
        <f t="shared" si="16"/>
        <v>198</v>
      </c>
      <c r="AX95" s="100">
        <f t="shared" si="17"/>
        <v>198</v>
      </c>
      <c r="AY95" s="100">
        <f t="shared" si="18"/>
        <v>198</v>
      </c>
      <c r="AZ95" s="100">
        <f t="shared" si="19"/>
        <v>198</v>
      </c>
      <c r="BA95" s="100">
        <f t="shared" si="20"/>
        <v>198.15</v>
      </c>
      <c r="BB95" s="100">
        <f t="shared" si="21"/>
        <v>198</v>
      </c>
      <c r="BC95" s="100">
        <f t="shared" si="22"/>
        <v>198</v>
      </c>
      <c r="BD95" s="100">
        <f t="shared" si="23"/>
        <v>198</v>
      </c>
      <c r="BE95" s="100">
        <f t="shared" si="24"/>
        <v>198</v>
      </c>
      <c r="BF95" s="100">
        <f t="shared" si="25"/>
        <v>198</v>
      </c>
      <c r="BG95" s="100">
        <f t="shared" si="26"/>
        <v>0</v>
      </c>
    </row>
    <row r="96" spans="1:59" x14ac:dyDescent="0.2">
      <c r="A96" s="143">
        <v>39477</v>
      </c>
      <c r="B96" s="144" t="s">
        <v>17</v>
      </c>
      <c r="C96" s="144" t="s">
        <v>15</v>
      </c>
      <c r="D96" s="144" t="s">
        <v>23</v>
      </c>
      <c r="E96" s="145">
        <v>41974</v>
      </c>
      <c r="F96" s="146">
        <v>0</v>
      </c>
      <c r="G96" s="146">
        <v>0</v>
      </c>
      <c r="H96" s="146">
        <v>0</v>
      </c>
      <c r="I96" s="146">
        <v>0</v>
      </c>
      <c r="J96" s="146">
        <v>0</v>
      </c>
      <c r="K96" s="146">
        <v>0</v>
      </c>
      <c r="L96" s="146">
        <v>0</v>
      </c>
      <c r="M96" s="146">
        <v>0</v>
      </c>
      <c r="N96" s="146">
        <v>0</v>
      </c>
      <c r="O96" s="146">
        <v>0</v>
      </c>
      <c r="P96" s="146">
        <v>0</v>
      </c>
      <c r="Q96" s="146">
        <v>0</v>
      </c>
      <c r="R96" s="146">
        <v>0</v>
      </c>
      <c r="S96" s="146">
        <v>0</v>
      </c>
      <c r="T96" s="146">
        <v>0</v>
      </c>
      <c r="U96" s="146">
        <v>0</v>
      </c>
      <c r="V96" s="146">
        <v>0</v>
      </c>
      <c r="W96" s="146">
        <v>0</v>
      </c>
      <c r="X96" s="146">
        <v>0</v>
      </c>
      <c r="Y96" s="146">
        <v>0</v>
      </c>
      <c r="Z96" s="146">
        <v>0</v>
      </c>
      <c r="AA96" s="146">
        <v>0</v>
      </c>
      <c r="AB96" s="146">
        <v>0</v>
      </c>
      <c r="AC96" s="146">
        <v>0</v>
      </c>
      <c r="AD96" s="146">
        <v>0</v>
      </c>
      <c r="AE96" s="168"/>
      <c r="AG96" s="105">
        <v>0.15</v>
      </c>
      <c r="AH96" s="100">
        <f t="shared" si="1"/>
        <v>0</v>
      </c>
      <c r="AI96" s="100">
        <f t="shared" si="2"/>
        <v>0</v>
      </c>
      <c r="AJ96" s="100">
        <f t="shared" si="3"/>
        <v>0</v>
      </c>
      <c r="AK96" s="100">
        <f t="shared" si="4"/>
        <v>0</v>
      </c>
      <c r="AL96" s="100">
        <f t="shared" si="5"/>
        <v>0</v>
      </c>
      <c r="AM96" s="100">
        <f t="shared" si="6"/>
        <v>0</v>
      </c>
      <c r="AN96" s="100">
        <f t="shared" si="7"/>
        <v>0</v>
      </c>
      <c r="AO96" s="100">
        <f t="shared" si="8"/>
        <v>0</v>
      </c>
      <c r="AP96" s="100">
        <f t="shared" si="9"/>
        <v>0</v>
      </c>
      <c r="AQ96" s="100">
        <f t="shared" si="10"/>
        <v>0</v>
      </c>
      <c r="AR96" s="100">
        <f t="shared" si="11"/>
        <v>0</v>
      </c>
      <c r="AS96" s="100">
        <f t="shared" si="12"/>
        <v>0</v>
      </c>
      <c r="AT96" s="100">
        <f t="shared" si="13"/>
        <v>0</v>
      </c>
      <c r="AU96" s="100">
        <f t="shared" si="14"/>
        <v>0</v>
      </c>
      <c r="AV96" s="100">
        <f t="shared" si="15"/>
        <v>0</v>
      </c>
      <c r="AW96" s="100">
        <f t="shared" si="16"/>
        <v>0</v>
      </c>
      <c r="AX96" s="100">
        <f t="shared" si="17"/>
        <v>0</v>
      </c>
      <c r="AY96" s="100">
        <f t="shared" si="18"/>
        <v>0</v>
      </c>
      <c r="AZ96" s="100">
        <f t="shared" si="19"/>
        <v>0</v>
      </c>
      <c r="BA96" s="100">
        <f t="shared" si="20"/>
        <v>0</v>
      </c>
      <c r="BB96" s="100">
        <f t="shared" si="21"/>
        <v>0</v>
      </c>
      <c r="BC96" s="100">
        <f t="shared" si="22"/>
        <v>0</v>
      </c>
      <c r="BD96" s="100">
        <f t="shared" si="23"/>
        <v>0</v>
      </c>
      <c r="BE96" s="100">
        <f t="shared" si="24"/>
        <v>0</v>
      </c>
      <c r="BF96" s="100">
        <f t="shared" si="25"/>
        <v>0</v>
      </c>
      <c r="BG96" s="100">
        <f t="shared" si="26"/>
        <v>0</v>
      </c>
    </row>
    <row r="97" spans="1:59" x14ac:dyDescent="0.2">
      <c r="A97" s="143">
        <v>39477</v>
      </c>
      <c r="B97" s="144" t="s">
        <v>17</v>
      </c>
      <c r="C97" s="144" t="s">
        <v>15</v>
      </c>
      <c r="D97" s="144" t="s">
        <v>23</v>
      </c>
      <c r="E97" s="145">
        <v>41975</v>
      </c>
      <c r="F97" s="146">
        <v>0</v>
      </c>
      <c r="G97" s="146">
        <v>0</v>
      </c>
      <c r="H97" s="146">
        <v>0</v>
      </c>
      <c r="I97" s="146">
        <v>0</v>
      </c>
      <c r="J97" s="146">
        <v>0</v>
      </c>
      <c r="K97" s="146">
        <v>0</v>
      </c>
      <c r="L97" s="146">
        <v>0</v>
      </c>
      <c r="M97" s="146">
        <v>0</v>
      </c>
      <c r="N97" s="146">
        <v>0</v>
      </c>
      <c r="O97" s="146">
        <v>0</v>
      </c>
      <c r="P97" s="146">
        <v>0</v>
      </c>
      <c r="Q97" s="146">
        <v>0</v>
      </c>
      <c r="R97" s="146">
        <v>0</v>
      </c>
      <c r="S97" s="146">
        <v>0</v>
      </c>
      <c r="T97" s="146">
        <v>0</v>
      </c>
      <c r="U97" s="146">
        <v>0</v>
      </c>
      <c r="V97" s="146">
        <v>0</v>
      </c>
      <c r="W97" s="146">
        <v>0</v>
      </c>
      <c r="X97" s="146">
        <v>0</v>
      </c>
      <c r="Y97" s="146">
        <v>0</v>
      </c>
      <c r="Z97" s="146">
        <v>0</v>
      </c>
      <c r="AA97" s="146">
        <v>0</v>
      </c>
      <c r="AB97" s="146">
        <v>0</v>
      </c>
      <c r="AC97" s="146">
        <v>0</v>
      </c>
      <c r="AD97" s="146">
        <v>0</v>
      </c>
      <c r="AE97" s="168"/>
      <c r="AG97" s="105">
        <v>0.15</v>
      </c>
      <c r="AH97" s="100">
        <f t="shared" si="1"/>
        <v>0</v>
      </c>
      <c r="AI97" s="100">
        <f t="shared" si="2"/>
        <v>0</v>
      </c>
      <c r="AJ97" s="100">
        <f t="shared" si="3"/>
        <v>0</v>
      </c>
      <c r="AK97" s="100">
        <f t="shared" si="4"/>
        <v>0</v>
      </c>
      <c r="AL97" s="100">
        <f t="shared" si="5"/>
        <v>0</v>
      </c>
      <c r="AM97" s="100">
        <f t="shared" si="6"/>
        <v>0</v>
      </c>
      <c r="AN97" s="100">
        <f t="shared" si="7"/>
        <v>0</v>
      </c>
      <c r="AO97" s="100">
        <f t="shared" si="8"/>
        <v>0</v>
      </c>
      <c r="AP97" s="100">
        <f t="shared" si="9"/>
        <v>0</v>
      </c>
      <c r="AQ97" s="100">
        <f t="shared" si="10"/>
        <v>0</v>
      </c>
      <c r="AR97" s="100">
        <f t="shared" si="11"/>
        <v>0</v>
      </c>
      <c r="AS97" s="100">
        <f t="shared" si="12"/>
        <v>0</v>
      </c>
      <c r="AT97" s="100">
        <f t="shared" si="13"/>
        <v>0</v>
      </c>
      <c r="AU97" s="100">
        <f t="shared" si="14"/>
        <v>0</v>
      </c>
      <c r="AV97" s="100">
        <f t="shared" si="15"/>
        <v>0</v>
      </c>
      <c r="AW97" s="100">
        <f t="shared" si="16"/>
        <v>0</v>
      </c>
      <c r="AX97" s="100">
        <f t="shared" si="17"/>
        <v>0</v>
      </c>
      <c r="AY97" s="100">
        <f t="shared" si="18"/>
        <v>0</v>
      </c>
      <c r="AZ97" s="100">
        <f t="shared" si="19"/>
        <v>0</v>
      </c>
      <c r="BA97" s="100">
        <f t="shared" si="20"/>
        <v>0</v>
      </c>
      <c r="BB97" s="100">
        <f t="shared" si="21"/>
        <v>0</v>
      </c>
      <c r="BC97" s="100">
        <f t="shared" si="22"/>
        <v>0</v>
      </c>
      <c r="BD97" s="100">
        <f t="shared" si="23"/>
        <v>0</v>
      </c>
      <c r="BE97" s="100">
        <f t="shared" si="24"/>
        <v>0</v>
      </c>
      <c r="BF97" s="100">
        <f t="shared" si="25"/>
        <v>0</v>
      </c>
      <c r="BG97" s="100">
        <f t="shared" si="26"/>
        <v>0</v>
      </c>
    </row>
    <row r="98" spans="1:59" x14ac:dyDescent="0.2">
      <c r="A98" s="143">
        <v>39477</v>
      </c>
      <c r="B98" s="144" t="s">
        <v>17</v>
      </c>
      <c r="C98" s="144" t="s">
        <v>15</v>
      </c>
      <c r="D98" s="144" t="s">
        <v>23</v>
      </c>
      <c r="E98" s="145">
        <v>41976</v>
      </c>
      <c r="F98" s="146">
        <v>0</v>
      </c>
      <c r="G98" s="146">
        <v>0</v>
      </c>
      <c r="H98" s="146">
        <v>0</v>
      </c>
      <c r="I98" s="146">
        <v>0</v>
      </c>
      <c r="J98" s="146">
        <v>0</v>
      </c>
      <c r="K98" s="146">
        <v>0</v>
      </c>
      <c r="L98" s="146">
        <v>0</v>
      </c>
      <c r="M98" s="146">
        <v>0</v>
      </c>
      <c r="N98" s="146">
        <v>0</v>
      </c>
      <c r="O98" s="146">
        <v>0</v>
      </c>
      <c r="P98" s="146">
        <v>0</v>
      </c>
      <c r="Q98" s="146">
        <v>0</v>
      </c>
      <c r="R98" s="146">
        <v>0</v>
      </c>
      <c r="S98" s="146">
        <v>0</v>
      </c>
      <c r="T98" s="146">
        <v>0</v>
      </c>
      <c r="U98" s="146">
        <v>0</v>
      </c>
      <c r="V98" s="146">
        <v>0</v>
      </c>
      <c r="W98" s="146">
        <v>0</v>
      </c>
      <c r="X98" s="146">
        <v>0</v>
      </c>
      <c r="Y98" s="146">
        <v>0</v>
      </c>
      <c r="Z98" s="146">
        <v>0</v>
      </c>
      <c r="AA98" s="146">
        <v>0</v>
      </c>
      <c r="AB98" s="146">
        <v>0</v>
      </c>
      <c r="AC98" s="146">
        <v>0</v>
      </c>
      <c r="AD98" s="146">
        <v>0</v>
      </c>
      <c r="AE98" s="168"/>
      <c r="AG98" s="105">
        <v>0.15</v>
      </c>
      <c r="AH98" s="100">
        <f t="shared" si="1"/>
        <v>0</v>
      </c>
      <c r="AI98" s="100">
        <f t="shared" si="2"/>
        <v>0</v>
      </c>
      <c r="AJ98" s="100">
        <f t="shared" si="3"/>
        <v>0</v>
      </c>
      <c r="AK98" s="100">
        <f t="shared" si="4"/>
        <v>0</v>
      </c>
      <c r="AL98" s="100">
        <f t="shared" si="5"/>
        <v>0</v>
      </c>
      <c r="AM98" s="100">
        <f t="shared" si="6"/>
        <v>0</v>
      </c>
      <c r="AN98" s="100">
        <f t="shared" si="7"/>
        <v>0</v>
      </c>
      <c r="AO98" s="100">
        <f t="shared" si="8"/>
        <v>0</v>
      </c>
      <c r="AP98" s="100">
        <f t="shared" si="9"/>
        <v>0</v>
      </c>
      <c r="AQ98" s="100">
        <f t="shared" si="10"/>
        <v>0</v>
      </c>
      <c r="AR98" s="100">
        <f t="shared" si="11"/>
        <v>0</v>
      </c>
      <c r="AS98" s="100">
        <f t="shared" si="12"/>
        <v>0</v>
      </c>
      <c r="AT98" s="100">
        <f t="shared" si="13"/>
        <v>0</v>
      </c>
      <c r="AU98" s="100">
        <f t="shared" si="14"/>
        <v>0</v>
      </c>
      <c r="AV98" s="100">
        <f t="shared" si="15"/>
        <v>0</v>
      </c>
      <c r="AW98" s="100">
        <f t="shared" si="16"/>
        <v>0</v>
      </c>
      <c r="AX98" s="100">
        <f t="shared" si="17"/>
        <v>0</v>
      </c>
      <c r="AY98" s="100">
        <f t="shared" si="18"/>
        <v>0</v>
      </c>
      <c r="AZ98" s="100">
        <f t="shared" si="19"/>
        <v>0</v>
      </c>
      <c r="BA98" s="100">
        <f t="shared" si="20"/>
        <v>0</v>
      </c>
      <c r="BB98" s="100">
        <f t="shared" si="21"/>
        <v>0</v>
      </c>
      <c r="BC98" s="100">
        <f t="shared" si="22"/>
        <v>0</v>
      </c>
      <c r="BD98" s="100">
        <f t="shared" si="23"/>
        <v>0</v>
      </c>
      <c r="BE98" s="100">
        <f t="shared" si="24"/>
        <v>0</v>
      </c>
      <c r="BF98" s="100">
        <f t="shared" si="25"/>
        <v>0</v>
      </c>
      <c r="BG98" s="100">
        <f t="shared" si="26"/>
        <v>0</v>
      </c>
    </row>
    <row r="99" spans="1:59" x14ac:dyDescent="0.2">
      <c r="A99" s="143">
        <v>39477</v>
      </c>
      <c r="B99" s="144" t="s">
        <v>17</v>
      </c>
      <c r="C99" s="144" t="s">
        <v>15</v>
      </c>
      <c r="D99" s="144" t="s">
        <v>23</v>
      </c>
      <c r="E99" s="145">
        <v>41977</v>
      </c>
      <c r="F99" s="146">
        <v>0</v>
      </c>
      <c r="G99" s="146">
        <v>0</v>
      </c>
      <c r="H99" s="146">
        <v>0</v>
      </c>
      <c r="I99" s="146">
        <v>0</v>
      </c>
      <c r="J99" s="146">
        <v>0</v>
      </c>
      <c r="K99" s="146">
        <v>0</v>
      </c>
      <c r="L99" s="146">
        <v>0</v>
      </c>
      <c r="M99" s="146">
        <v>0</v>
      </c>
      <c r="N99" s="146">
        <v>0</v>
      </c>
      <c r="O99" s="146">
        <v>0</v>
      </c>
      <c r="P99" s="146">
        <v>0</v>
      </c>
      <c r="Q99" s="146">
        <v>0</v>
      </c>
      <c r="R99" s="146">
        <v>0</v>
      </c>
      <c r="S99" s="146">
        <v>0</v>
      </c>
      <c r="T99" s="146">
        <v>0</v>
      </c>
      <c r="U99" s="146">
        <v>0</v>
      </c>
      <c r="V99" s="146">
        <v>0</v>
      </c>
      <c r="W99" s="146">
        <v>0</v>
      </c>
      <c r="X99" s="146">
        <v>0</v>
      </c>
      <c r="Y99" s="146">
        <v>0</v>
      </c>
      <c r="Z99" s="146">
        <v>0</v>
      </c>
      <c r="AA99" s="146">
        <v>0</v>
      </c>
      <c r="AB99" s="146">
        <v>0</v>
      </c>
      <c r="AC99" s="146">
        <v>0</v>
      </c>
      <c r="AD99" s="146">
        <v>0</v>
      </c>
      <c r="AE99" s="168"/>
      <c r="AG99" s="105">
        <v>0.15</v>
      </c>
      <c r="AH99" s="100">
        <f t="shared" si="1"/>
        <v>0</v>
      </c>
      <c r="AI99" s="100">
        <f t="shared" si="2"/>
        <v>0</v>
      </c>
      <c r="AJ99" s="100">
        <f t="shared" si="3"/>
        <v>0</v>
      </c>
      <c r="AK99" s="100">
        <f t="shared" si="4"/>
        <v>0</v>
      </c>
      <c r="AL99" s="100">
        <f t="shared" si="5"/>
        <v>0</v>
      </c>
      <c r="AM99" s="100">
        <f t="shared" si="6"/>
        <v>0</v>
      </c>
      <c r="AN99" s="100">
        <f t="shared" si="7"/>
        <v>0</v>
      </c>
      <c r="AO99" s="100">
        <f t="shared" si="8"/>
        <v>0</v>
      </c>
      <c r="AP99" s="100">
        <f t="shared" si="9"/>
        <v>0</v>
      </c>
      <c r="AQ99" s="100">
        <f t="shared" si="10"/>
        <v>0</v>
      </c>
      <c r="AR99" s="100">
        <f t="shared" si="11"/>
        <v>0</v>
      </c>
      <c r="AS99" s="100">
        <f t="shared" si="12"/>
        <v>0</v>
      </c>
      <c r="AT99" s="100">
        <f t="shared" si="13"/>
        <v>0</v>
      </c>
      <c r="AU99" s="100">
        <f t="shared" si="14"/>
        <v>0</v>
      </c>
      <c r="AV99" s="100">
        <f t="shared" si="15"/>
        <v>0</v>
      </c>
      <c r="AW99" s="100">
        <f t="shared" si="16"/>
        <v>0</v>
      </c>
      <c r="AX99" s="100">
        <f t="shared" si="17"/>
        <v>0</v>
      </c>
      <c r="AY99" s="100">
        <f t="shared" si="18"/>
        <v>0</v>
      </c>
      <c r="AZ99" s="100">
        <f t="shared" si="19"/>
        <v>0</v>
      </c>
      <c r="BA99" s="100">
        <f t="shared" si="20"/>
        <v>0</v>
      </c>
      <c r="BB99" s="100">
        <f t="shared" si="21"/>
        <v>0</v>
      </c>
      <c r="BC99" s="100">
        <f t="shared" si="22"/>
        <v>0</v>
      </c>
      <c r="BD99" s="100">
        <f t="shared" si="23"/>
        <v>0</v>
      </c>
      <c r="BE99" s="100">
        <f t="shared" si="24"/>
        <v>0</v>
      </c>
      <c r="BF99" s="100">
        <f t="shared" si="25"/>
        <v>0</v>
      </c>
      <c r="BG99" s="100">
        <f t="shared" si="26"/>
        <v>0</v>
      </c>
    </row>
    <row r="100" spans="1:59" x14ac:dyDescent="0.2">
      <c r="A100" s="143">
        <v>39477</v>
      </c>
      <c r="B100" s="144" t="s">
        <v>17</v>
      </c>
      <c r="C100" s="144" t="s">
        <v>15</v>
      </c>
      <c r="D100" s="144" t="s">
        <v>23</v>
      </c>
      <c r="E100" s="145">
        <v>41978</v>
      </c>
      <c r="F100" s="146">
        <v>0</v>
      </c>
      <c r="G100" s="146">
        <v>0</v>
      </c>
      <c r="H100" s="146">
        <v>0</v>
      </c>
      <c r="I100" s="146">
        <v>0</v>
      </c>
      <c r="J100" s="146">
        <v>0</v>
      </c>
      <c r="K100" s="146">
        <v>0</v>
      </c>
      <c r="L100" s="146">
        <v>0</v>
      </c>
      <c r="M100" s="146">
        <v>0</v>
      </c>
      <c r="N100" s="146">
        <v>0</v>
      </c>
      <c r="O100" s="146">
        <v>0</v>
      </c>
      <c r="P100" s="146">
        <v>0</v>
      </c>
      <c r="Q100" s="146">
        <v>0</v>
      </c>
      <c r="R100" s="146">
        <v>0</v>
      </c>
      <c r="S100" s="146">
        <v>0</v>
      </c>
      <c r="T100" s="146">
        <v>0</v>
      </c>
      <c r="U100" s="146">
        <v>0</v>
      </c>
      <c r="V100" s="146">
        <v>0</v>
      </c>
      <c r="W100" s="146">
        <v>0</v>
      </c>
      <c r="X100" s="146">
        <v>0</v>
      </c>
      <c r="Y100" s="146">
        <v>0</v>
      </c>
      <c r="Z100" s="146">
        <v>0</v>
      </c>
      <c r="AA100" s="146">
        <v>0</v>
      </c>
      <c r="AB100" s="146">
        <v>0</v>
      </c>
      <c r="AC100" s="146">
        <v>0</v>
      </c>
      <c r="AD100" s="146">
        <v>0</v>
      </c>
      <c r="AE100" s="168"/>
      <c r="AG100" s="105">
        <v>0.15</v>
      </c>
      <c r="AH100" s="100">
        <f t="shared" si="1"/>
        <v>0</v>
      </c>
      <c r="AI100" s="100">
        <f t="shared" si="2"/>
        <v>0</v>
      </c>
      <c r="AJ100" s="100">
        <f t="shared" si="3"/>
        <v>0</v>
      </c>
      <c r="AK100" s="100">
        <f t="shared" si="4"/>
        <v>0</v>
      </c>
      <c r="AL100" s="100">
        <f t="shared" si="5"/>
        <v>0</v>
      </c>
      <c r="AM100" s="100">
        <f t="shared" si="6"/>
        <v>0</v>
      </c>
      <c r="AN100" s="100">
        <f t="shared" si="7"/>
        <v>0</v>
      </c>
      <c r="AO100" s="100">
        <f t="shared" si="8"/>
        <v>0</v>
      </c>
      <c r="AP100" s="100">
        <f t="shared" si="9"/>
        <v>0</v>
      </c>
      <c r="AQ100" s="100">
        <f t="shared" si="10"/>
        <v>0</v>
      </c>
      <c r="AR100" s="100">
        <f t="shared" si="11"/>
        <v>0</v>
      </c>
      <c r="AS100" s="100">
        <f t="shared" si="12"/>
        <v>0</v>
      </c>
      <c r="AT100" s="100">
        <f t="shared" si="13"/>
        <v>0</v>
      </c>
      <c r="AU100" s="100">
        <f t="shared" si="14"/>
        <v>0</v>
      </c>
      <c r="AV100" s="100">
        <f t="shared" si="15"/>
        <v>0</v>
      </c>
      <c r="AW100" s="100">
        <f t="shared" si="16"/>
        <v>0</v>
      </c>
      <c r="AX100" s="100">
        <f t="shared" si="17"/>
        <v>0</v>
      </c>
      <c r="AY100" s="100">
        <f t="shared" si="18"/>
        <v>0</v>
      </c>
      <c r="AZ100" s="100">
        <f t="shared" si="19"/>
        <v>0</v>
      </c>
      <c r="BA100" s="100">
        <f t="shared" si="20"/>
        <v>0</v>
      </c>
      <c r="BB100" s="100">
        <f t="shared" si="21"/>
        <v>0</v>
      </c>
      <c r="BC100" s="100">
        <f t="shared" si="22"/>
        <v>0</v>
      </c>
      <c r="BD100" s="100">
        <f t="shared" si="23"/>
        <v>0</v>
      </c>
      <c r="BE100" s="100">
        <f t="shared" si="24"/>
        <v>0</v>
      </c>
      <c r="BF100" s="100">
        <f t="shared" si="25"/>
        <v>0</v>
      </c>
      <c r="BG100" s="100">
        <f t="shared" si="26"/>
        <v>0</v>
      </c>
    </row>
    <row r="101" spans="1:59" x14ac:dyDescent="0.2">
      <c r="A101" s="143">
        <v>39477</v>
      </c>
      <c r="B101" s="144" t="s">
        <v>17</v>
      </c>
      <c r="C101" s="144" t="s">
        <v>15</v>
      </c>
      <c r="D101" s="144" t="s">
        <v>23</v>
      </c>
      <c r="E101" s="145">
        <v>41979</v>
      </c>
      <c r="F101" s="146">
        <v>0</v>
      </c>
      <c r="G101" s="146">
        <v>0</v>
      </c>
      <c r="H101" s="146">
        <v>0</v>
      </c>
      <c r="I101" s="146">
        <v>0</v>
      </c>
      <c r="J101" s="146">
        <v>0</v>
      </c>
      <c r="K101" s="146">
        <v>0</v>
      </c>
      <c r="L101" s="146">
        <v>0</v>
      </c>
      <c r="M101" s="146">
        <v>0</v>
      </c>
      <c r="N101" s="146">
        <v>0</v>
      </c>
      <c r="O101" s="146">
        <v>0</v>
      </c>
      <c r="P101" s="146">
        <v>0</v>
      </c>
      <c r="Q101" s="146">
        <v>0</v>
      </c>
      <c r="R101" s="146">
        <v>0</v>
      </c>
      <c r="S101" s="146">
        <v>0</v>
      </c>
      <c r="T101" s="146">
        <v>0</v>
      </c>
      <c r="U101" s="146">
        <v>0</v>
      </c>
      <c r="V101" s="146">
        <v>0</v>
      </c>
      <c r="W101" s="146">
        <v>0</v>
      </c>
      <c r="X101" s="146">
        <v>0</v>
      </c>
      <c r="Y101" s="146">
        <v>0</v>
      </c>
      <c r="Z101" s="146">
        <v>0</v>
      </c>
      <c r="AA101" s="146">
        <v>0</v>
      </c>
      <c r="AB101" s="146">
        <v>0</v>
      </c>
      <c r="AC101" s="146">
        <v>0</v>
      </c>
      <c r="AD101" s="146">
        <v>0</v>
      </c>
      <c r="AE101" s="168"/>
      <c r="AG101" s="105">
        <v>0.15</v>
      </c>
      <c r="AH101" s="100">
        <f t="shared" si="1"/>
        <v>0</v>
      </c>
      <c r="AI101" s="100">
        <f t="shared" si="2"/>
        <v>0</v>
      </c>
      <c r="AJ101" s="100">
        <f t="shared" si="3"/>
        <v>0</v>
      </c>
      <c r="AK101" s="100">
        <f t="shared" si="4"/>
        <v>0</v>
      </c>
      <c r="AL101" s="100">
        <f t="shared" si="5"/>
        <v>0</v>
      </c>
      <c r="AM101" s="100">
        <f t="shared" si="6"/>
        <v>0</v>
      </c>
      <c r="AN101" s="100">
        <f t="shared" si="7"/>
        <v>0</v>
      </c>
      <c r="AO101" s="100">
        <f t="shared" si="8"/>
        <v>0</v>
      </c>
      <c r="AP101" s="100">
        <f t="shared" si="9"/>
        <v>0</v>
      </c>
      <c r="AQ101" s="100">
        <f t="shared" si="10"/>
        <v>0</v>
      </c>
      <c r="AR101" s="100">
        <f t="shared" si="11"/>
        <v>0</v>
      </c>
      <c r="AS101" s="100">
        <f t="shared" si="12"/>
        <v>0</v>
      </c>
      <c r="AT101" s="100">
        <f t="shared" si="13"/>
        <v>0</v>
      </c>
      <c r="AU101" s="100">
        <f t="shared" si="14"/>
        <v>0</v>
      </c>
      <c r="AV101" s="100">
        <f t="shared" si="15"/>
        <v>0</v>
      </c>
      <c r="AW101" s="100">
        <f t="shared" si="16"/>
        <v>0</v>
      </c>
      <c r="AX101" s="100">
        <f t="shared" si="17"/>
        <v>0</v>
      </c>
      <c r="AY101" s="100">
        <f t="shared" si="18"/>
        <v>0</v>
      </c>
      <c r="AZ101" s="100">
        <f t="shared" si="19"/>
        <v>0</v>
      </c>
      <c r="BA101" s="100">
        <f t="shared" si="20"/>
        <v>0</v>
      </c>
      <c r="BB101" s="100">
        <f t="shared" si="21"/>
        <v>0</v>
      </c>
      <c r="BC101" s="100">
        <f t="shared" si="22"/>
        <v>0</v>
      </c>
      <c r="BD101" s="100">
        <f t="shared" si="23"/>
        <v>0</v>
      </c>
      <c r="BE101" s="100">
        <f t="shared" si="24"/>
        <v>0</v>
      </c>
      <c r="BF101" s="100">
        <f t="shared" si="25"/>
        <v>0</v>
      </c>
      <c r="BG101" s="100">
        <f t="shared" si="26"/>
        <v>0</v>
      </c>
    </row>
    <row r="102" spans="1:59" x14ac:dyDescent="0.2">
      <c r="A102" s="143">
        <v>39477</v>
      </c>
      <c r="B102" s="144" t="s">
        <v>17</v>
      </c>
      <c r="C102" s="144" t="s">
        <v>15</v>
      </c>
      <c r="D102" s="144" t="s">
        <v>23</v>
      </c>
      <c r="E102" s="145">
        <v>41980</v>
      </c>
      <c r="F102" s="146">
        <v>0</v>
      </c>
      <c r="G102" s="146">
        <v>0</v>
      </c>
      <c r="H102" s="146">
        <v>0</v>
      </c>
      <c r="I102" s="146">
        <v>0</v>
      </c>
      <c r="J102" s="146">
        <v>0</v>
      </c>
      <c r="K102" s="146">
        <v>0</v>
      </c>
      <c r="L102" s="146">
        <v>0</v>
      </c>
      <c r="M102" s="146">
        <v>0</v>
      </c>
      <c r="N102" s="146">
        <v>0</v>
      </c>
      <c r="O102" s="146">
        <v>0</v>
      </c>
      <c r="P102" s="146">
        <v>0</v>
      </c>
      <c r="Q102" s="146">
        <v>0</v>
      </c>
      <c r="R102" s="146">
        <v>0</v>
      </c>
      <c r="S102" s="146">
        <v>0</v>
      </c>
      <c r="T102" s="146">
        <v>0</v>
      </c>
      <c r="U102" s="146">
        <v>0</v>
      </c>
      <c r="V102" s="146">
        <v>0</v>
      </c>
      <c r="W102" s="146">
        <v>0</v>
      </c>
      <c r="X102" s="146">
        <v>0</v>
      </c>
      <c r="Y102" s="146">
        <v>0</v>
      </c>
      <c r="Z102" s="146">
        <v>0</v>
      </c>
      <c r="AA102" s="146">
        <v>0</v>
      </c>
      <c r="AB102" s="146">
        <v>0</v>
      </c>
      <c r="AC102" s="146">
        <v>0</v>
      </c>
      <c r="AD102" s="146">
        <v>0</v>
      </c>
      <c r="AE102" s="168"/>
      <c r="AG102" s="105">
        <v>0.15</v>
      </c>
      <c r="AH102" s="100">
        <f t="shared" si="1"/>
        <v>0</v>
      </c>
      <c r="AI102" s="100">
        <f t="shared" si="2"/>
        <v>0</v>
      </c>
      <c r="AJ102" s="100">
        <f t="shared" si="3"/>
        <v>0</v>
      </c>
      <c r="AK102" s="100">
        <f t="shared" si="4"/>
        <v>0</v>
      </c>
      <c r="AL102" s="100">
        <f t="shared" si="5"/>
        <v>0</v>
      </c>
      <c r="AM102" s="100">
        <f t="shared" si="6"/>
        <v>0</v>
      </c>
      <c r="AN102" s="100">
        <f t="shared" si="7"/>
        <v>0</v>
      </c>
      <c r="AO102" s="100">
        <f t="shared" si="8"/>
        <v>0</v>
      </c>
      <c r="AP102" s="100">
        <f t="shared" si="9"/>
        <v>0</v>
      </c>
      <c r="AQ102" s="100">
        <f t="shared" si="10"/>
        <v>0</v>
      </c>
      <c r="AR102" s="100">
        <f t="shared" si="11"/>
        <v>0</v>
      </c>
      <c r="AS102" s="100">
        <f t="shared" si="12"/>
        <v>0</v>
      </c>
      <c r="AT102" s="100">
        <f t="shared" si="13"/>
        <v>0</v>
      </c>
      <c r="AU102" s="100">
        <f t="shared" si="14"/>
        <v>0</v>
      </c>
      <c r="AV102" s="100">
        <f t="shared" si="15"/>
        <v>0</v>
      </c>
      <c r="AW102" s="100">
        <f t="shared" si="16"/>
        <v>0</v>
      </c>
      <c r="AX102" s="100">
        <f t="shared" si="17"/>
        <v>0</v>
      </c>
      <c r="AY102" s="100">
        <f t="shared" si="18"/>
        <v>0</v>
      </c>
      <c r="AZ102" s="100">
        <f t="shared" si="19"/>
        <v>0</v>
      </c>
      <c r="BA102" s="100">
        <f t="shared" si="20"/>
        <v>0</v>
      </c>
      <c r="BB102" s="100">
        <f t="shared" si="21"/>
        <v>0</v>
      </c>
      <c r="BC102" s="100">
        <f t="shared" si="22"/>
        <v>0</v>
      </c>
      <c r="BD102" s="100">
        <f t="shared" si="23"/>
        <v>0</v>
      </c>
      <c r="BE102" s="100">
        <f t="shared" si="24"/>
        <v>0</v>
      </c>
      <c r="BF102" s="100">
        <f t="shared" si="25"/>
        <v>0</v>
      </c>
      <c r="BG102" s="100">
        <f t="shared" si="26"/>
        <v>0</v>
      </c>
    </row>
    <row r="103" spans="1:59" x14ac:dyDescent="0.2">
      <c r="A103" s="143">
        <v>39477</v>
      </c>
      <c r="B103" s="144" t="s">
        <v>17</v>
      </c>
      <c r="C103" s="144" t="s">
        <v>15</v>
      </c>
      <c r="D103" s="144" t="s">
        <v>23</v>
      </c>
      <c r="E103" s="145">
        <v>41981</v>
      </c>
      <c r="F103" s="146">
        <v>0</v>
      </c>
      <c r="G103" s="146">
        <v>0</v>
      </c>
      <c r="H103" s="146">
        <v>0</v>
      </c>
      <c r="I103" s="146">
        <v>0</v>
      </c>
      <c r="J103" s="146">
        <v>0</v>
      </c>
      <c r="K103" s="146">
        <v>0</v>
      </c>
      <c r="L103" s="146">
        <v>0</v>
      </c>
      <c r="M103" s="146">
        <v>0</v>
      </c>
      <c r="N103" s="146">
        <v>0</v>
      </c>
      <c r="O103" s="146">
        <v>0</v>
      </c>
      <c r="P103" s="146">
        <v>0</v>
      </c>
      <c r="Q103" s="146">
        <v>0</v>
      </c>
      <c r="R103" s="146">
        <v>0</v>
      </c>
      <c r="S103" s="146">
        <v>0</v>
      </c>
      <c r="T103" s="146">
        <v>0</v>
      </c>
      <c r="U103" s="146">
        <v>0</v>
      </c>
      <c r="V103" s="146">
        <v>0</v>
      </c>
      <c r="W103" s="146">
        <v>0</v>
      </c>
      <c r="X103" s="146">
        <v>0</v>
      </c>
      <c r="Y103" s="146">
        <v>0</v>
      </c>
      <c r="Z103" s="146">
        <v>0</v>
      </c>
      <c r="AA103" s="146">
        <v>0</v>
      </c>
      <c r="AB103" s="146">
        <v>0</v>
      </c>
      <c r="AC103" s="146">
        <v>0</v>
      </c>
      <c r="AD103" s="146">
        <v>0</v>
      </c>
      <c r="AE103" s="168"/>
      <c r="AG103" s="105">
        <v>0.15</v>
      </c>
      <c r="AH103" s="100">
        <f t="shared" si="1"/>
        <v>0</v>
      </c>
      <c r="AI103" s="100">
        <f t="shared" si="2"/>
        <v>0</v>
      </c>
      <c r="AJ103" s="100">
        <f t="shared" si="3"/>
        <v>0</v>
      </c>
      <c r="AK103" s="100">
        <f t="shared" si="4"/>
        <v>0</v>
      </c>
      <c r="AL103" s="100">
        <f t="shared" si="5"/>
        <v>0</v>
      </c>
      <c r="AM103" s="100">
        <f t="shared" si="6"/>
        <v>0</v>
      </c>
      <c r="AN103" s="100">
        <f t="shared" si="7"/>
        <v>0</v>
      </c>
      <c r="AO103" s="100">
        <f t="shared" si="8"/>
        <v>0</v>
      </c>
      <c r="AP103" s="100">
        <f t="shared" si="9"/>
        <v>0</v>
      </c>
      <c r="AQ103" s="100">
        <f t="shared" si="10"/>
        <v>0</v>
      </c>
      <c r="AR103" s="100">
        <f t="shared" si="11"/>
        <v>0</v>
      </c>
      <c r="AS103" s="100">
        <f t="shared" si="12"/>
        <v>0</v>
      </c>
      <c r="AT103" s="100">
        <f t="shared" si="13"/>
        <v>0</v>
      </c>
      <c r="AU103" s="100">
        <f t="shared" si="14"/>
        <v>0</v>
      </c>
      <c r="AV103" s="100">
        <f t="shared" si="15"/>
        <v>0</v>
      </c>
      <c r="AW103" s="100">
        <f t="shared" si="16"/>
        <v>0</v>
      </c>
      <c r="AX103" s="100">
        <f t="shared" si="17"/>
        <v>0</v>
      </c>
      <c r="AY103" s="100">
        <f t="shared" si="18"/>
        <v>0</v>
      </c>
      <c r="AZ103" s="100">
        <f t="shared" si="19"/>
        <v>0</v>
      </c>
      <c r="BA103" s="100">
        <f t="shared" si="20"/>
        <v>0</v>
      </c>
      <c r="BB103" s="100">
        <f t="shared" si="21"/>
        <v>0</v>
      </c>
      <c r="BC103" s="100">
        <f t="shared" si="22"/>
        <v>0</v>
      </c>
      <c r="BD103" s="100">
        <f t="shared" si="23"/>
        <v>0</v>
      </c>
      <c r="BE103" s="100">
        <f t="shared" si="24"/>
        <v>0</v>
      </c>
      <c r="BF103" s="100">
        <f t="shared" si="25"/>
        <v>0</v>
      </c>
      <c r="BG103" s="100">
        <f t="shared" si="26"/>
        <v>0</v>
      </c>
    </row>
    <row r="104" spans="1:59" x14ac:dyDescent="0.2">
      <c r="A104" s="143">
        <v>39477</v>
      </c>
      <c r="B104" s="144" t="s">
        <v>17</v>
      </c>
      <c r="C104" s="144" t="s">
        <v>15</v>
      </c>
      <c r="D104" s="144" t="s">
        <v>23</v>
      </c>
      <c r="E104" s="145">
        <v>41982</v>
      </c>
      <c r="F104" s="146">
        <v>0</v>
      </c>
      <c r="G104" s="146">
        <v>0</v>
      </c>
      <c r="H104" s="146">
        <v>0</v>
      </c>
      <c r="I104" s="146">
        <v>0</v>
      </c>
      <c r="J104" s="146">
        <v>0</v>
      </c>
      <c r="K104" s="146">
        <v>0</v>
      </c>
      <c r="L104" s="146">
        <v>0</v>
      </c>
      <c r="M104" s="146">
        <v>0</v>
      </c>
      <c r="N104" s="146">
        <v>0</v>
      </c>
      <c r="O104" s="146">
        <v>0</v>
      </c>
      <c r="P104" s="146">
        <v>0</v>
      </c>
      <c r="Q104" s="146">
        <v>0</v>
      </c>
      <c r="R104" s="146">
        <v>0</v>
      </c>
      <c r="S104" s="146">
        <v>0</v>
      </c>
      <c r="T104" s="146">
        <v>0</v>
      </c>
      <c r="U104" s="146">
        <v>0</v>
      </c>
      <c r="V104" s="146">
        <v>0</v>
      </c>
      <c r="W104" s="146">
        <v>0</v>
      </c>
      <c r="X104" s="146">
        <v>0</v>
      </c>
      <c r="Y104" s="146">
        <v>0</v>
      </c>
      <c r="Z104" s="146">
        <v>0</v>
      </c>
      <c r="AA104" s="146">
        <v>0</v>
      </c>
      <c r="AB104" s="146">
        <v>0</v>
      </c>
      <c r="AC104" s="146">
        <v>0</v>
      </c>
      <c r="AD104" s="146">
        <v>0</v>
      </c>
      <c r="AE104" s="168"/>
      <c r="AG104" s="105">
        <v>0.15</v>
      </c>
      <c r="AH104" s="100">
        <f t="shared" si="1"/>
        <v>0</v>
      </c>
      <c r="AI104" s="100">
        <f t="shared" si="2"/>
        <v>0</v>
      </c>
      <c r="AJ104" s="100">
        <f t="shared" si="3"/>
        <v>0</v>
      </c>
      <c r="AK104" s="100">
        <f t="shared" si="4"/>
        <v>0</v>
      </c>
      <c r="AL104" s="100">
        <f t="shared" si="5"/>
        <v>0</v>
      </c>
      <c r="AM104" s="100">
        <f t="shared" si="6"/>
        <v>0</v>
      </c>
      <c r="AN104" s="100">
        <f t="shared" si="7"/>
        <v>0</v>
      </c>
      <c r="AO104" s="100">
        <f t="shared" si="8"/>
        <v>0</v>
      </c>
      <c r="AP104" s="100">
        <f t="shared" si="9"/>
        <v>0</v>
      </c>
      <c r="AQ104" s="100">
        <f t="shared" si="10"/>
        <v>0</v>
      </c>
      <c r="AR104" s="100">
        <f t="shared" si="11"/>
        <v>0</v>
      </c>
      <c r="AS104" s="100">
        <f t="shared" si="12"/>
        <v>0</v>
      </c>
      <c r="AT104" s="100">
        <f t="shared" si="13"/>
        <v>0</v>
      </c>
      <c r="AU104" s="100">
        <f t="shared" si="14"/>
        <v>0</v>
      </c>
      <c r="AV104" s="100">
        <f t="shared" si="15"/>
        <v>0</v>
      </c>
      <c r="AW104" s="100">
        <f t="shared" si="16"/>
        <v>0</v>
      </c>
      <c r="AX104" s="100">
        <f t="shared" si="17"/>
        <v>0</v>
      </c>
      <c r="AY104" s="100">
        <f t="shared" si="18"/>
        <v>0</v>
      </c>
      <c r="AZ104" s="100">
        <f t="shared" si="19"/>
        <v>0</v>
      </c>
      <c r="BA104" s="100">
        <f t="shared" si="20"/>
        <v>0</v>
      </c>
      <c r="BB104" s="100">
        <f t="shared" si="21"/>
        <v>0</v>
      </c>
      <c r="BC104" s="100">
        <f t="shared" si="22"/>
        <v>0</v>
      </c>
      <c r="BD104" s="100">
        <f t="shared" si="23"/>
        <v>0</v>
      </c>
      <c r="BE104" s="100">
        <f t="shared" si="24"/>
        <v>0</v>
      </c>
      <c r="BF104" s="100">
        <f t="shared" si="25"/>
        <v>0</v>
      </c>
      <c r="BG104" s="100">
        <f t="shared" si="26"/>
        <v>0</v>
      </c>
    </row>
    <row r="105" spans="1:59" x14ac:dyDescent="0.2">
      <c r="A105" s="143">
        <v>39477</v>
      </c>
      <c r="B105" s="144" t="s">
        <v>17</v>
      </c>
      <c r="C105" s="144" t="s">
        <v>15</v>
      </c>
      <c r="D105" s="144" t="s">
        <v>23</v>
      </c>
      <c r="E105" s="145">
        <v>41983</v>
      </c>
      <c r="F105" s="146">
        <v>0</v>
      </c>
      <c r="G105" s="146">
        <v>0</v>
      </c>
      <c r="H105" s="146">
        <v>0</v>
      </c>
      <c r="I105" s="146">
        <v>0</v>
      </c>
      <c r="J105" s="146">
        <v>0</v>
      </c>
      <c r="K105" s="146">
        <v>0</v>
      </c>
      <c r="L105" s="146">
        <v>0</v>
      </c>
      <c r="M105" s="146">
        <v>0</v>
      </c>
      <c r="N105" s="146">
        <v>0</v>
      </c>
      <c r="O105" s="146">
        <v>0</v>
      </c>
      <c r="P105" s="146">
        <v>0</v>
      </c>
      <c r="Q105" s="146">
        <v>0</v>
      </c>
      <c r="R105" s="146">
        <v>0</v>
      </c>
      <c r="S105" s="146">
        <v>0</v>
      </c>
      <c r="T105" s="146">
        <v>0</v>
      </c>
      <c r="U105" s="146">
        <v>0</v>
      </c>
      <c r="V105" s="146">
        <v>0</v>
      </c>
      <c r="W105" s="146">
        <v>0</v>
      </c>
      <c r="X105" s="146">
        <v>0</v>
      </c>
      <c r="Y105" s="146">
        <v>0</v>
      </c>
      <c r="Z105" s="146">
        <v>0</v>
      </c>
      <c r="AA105" s="146">
        <v>0</v>
      </c>
      <c r="AB105" s="146">
        <v>0</v>
      </c>
      <c r="AC105" s="146">
        <v>0</v>
      </c>
      <c r="AD105" s="146">
        <v>0</v>
      </c>
      <c r="AE105" s="168"/>
      <c r="AG105" s="105">
        <v>0.15</v>
      </c>
      <c r="AH105" s="100">
        <f t="shared" si="1"/>
        <v>0</v>
      </c>
      <c r="AI105" s="100">
        <f t="shared" si="2"/>
        <v>0</v>
      </c>
      <c r="AJ105" s="100">
        <f t="shared" si="3"/>
        <v>0</v>
      </c>
      <c r="AK105" s="100">
        <f t="shared" si="4"/>
        <v>0</v>
      </c>
      <c r="AL105" s="100">
        <f t="shared" si="5"/>
        <v>0</v>
      </c>
      <c r="AM105" s="100">
        <f t="shared" si="6"/>
        <v>0</v>
      </c>
      <c r="AN105" s="100">
        <f t="shared" si="7"/>
        <v>0</v>
      </c>
      <c r="AO105" s="100">
        <f t="shared" si="8"/>
        <v>0</v>
      </c>
      <c r="AP105" s="100">
        <f t="shared" si="9"/>
        <v>0</v>
      </c>
      <c r="AQ105" s="100">
        <f t="shared" si="10"/>
        <v>0</v>
      </c>
      <c r="AR105" s="100">
        <f t="shared" si="11"/>
        <v>0</v>
      </c>
      <c r="AS105" s="100">
        <f t="shared" si="12"/>
        <v>0</v>
      </c>
      <c r="AT105" s="100">
        <f t="shared" si="13"/>
        <v>0</v>
      </c>
      <c r="AU105" s="100">
        <f t="shared" si="14"/>
        <v>0</v>
      </c>
      <c r="AV105" s="100">
        <f t="shared" si="15"/>
        <v>0</v>
      </c>
      <c r="AW105" s="100">
        <f t="shared" si="16"/>
        <v>0</v>
      </c>
      <c r="AX105" s="100">
        <f t="shared" si="17"/>
        <v>0</v>
      </c>
      <c r="AY105" s="100">
        <f t="shared" si="18"/>
        <v>0</v>
      </c>
      <c r="AZ105" s="100">
        <f t="shared" si="19"/>
        <v>0</v>
      </c>
      <c r="BA105" s="100">
        <f t="shared" si="20"/>
        <v>0</v>
      </c>
      <c r="BB105" s="100">
        <f t="shared" si="21"/>
        <v>0</v>
      </c>
      <c r="BC105" s="100">
        <f t="shared" si="22"/>
        <v>0</v>
      </c>
      <c r="BD105" s="100">
        <f t="shared" si="23"/>
        <v>0</v>
      </c>
      <c r="BE105" s="100">
        <f t="shared" si="24"/>
        <v>0</v>
      </c>
      <c r="BF105" s="100">
        <f t="shared" si="25"/>
        <v>0</v>
      </c>
      <c r="BG105" s="100">
        <f t="shared" si="26"/>
        <v>0</v>
      </c>
    </row>
    <row r="106" spans="1:59" x14ac:dyDescent="0.2">
      <c r="A106" s="143">
        <v>39477</v>
      </c>
      <c r="B106" s="144" t="s">
        <v>17</v>
      </c>
      <c r="C106" s="144" t="s">
        <v>15</v>
      </c>
      <c r="D106" s="144" t="s">
        <v>23</v>
      </c>
      <c r="E106" s="145">
        <v>41984</v>
      </c>
      <c r="F106" s="146">
        <v>0</v>
      </c>
      <c r="G106" s="146">
        <v>0</v>
      </c>
      <c r="H106" s="146">
        <v>0</v>
      </c>
      <c r="I106" s="146">
        <v>0</v>
      </c>
      <c r="J106" s="146">
        <v>0</v>
      </c>
      <c r="K106" s="146">
        <v>0</v>
      </c>
      <c r="L106" s="146">
        <v>0</v>
      </c>
      <c r="M106" s="146">
        <v>0</v>
      </c>
      <c r="N106" s="146">
        <v>0</v>
      </c>
      <c r="O106" s="146">
        <v>0</v>
      </c>
      <c r="P106" s="146">
        <v>0</v>
      </c>
      <c r="Q106" s="146">
        <v>0</v>
      </c>
      <c r="R106" s="146">
        <v>0</v>
      </c>
      <c r="S106" s="146">
        <v>0</v>
      </c>
      <c r="T106" s="146">
        <v>0</v>
      </c>
      <c r="U106" s="146">
        <v>0</v>
      </c>
      <c r="V106" s="146">
        <v>0</v>
      </c>
      <c r="W106" s="146">
        <v>0</v>
      </c>
      <c r="X106" s="146">
        <v>0</v>
      </c>
      <c r="Y106" s="146">
        <v>0</v>
      </c>
      <c r="Z106" s="146">
        <v>0</v>
      </c>
      <c r="AA106" s="146">
        <v>0</v>
      </c>
      <c r="AB106" s="146">
        <v>0</v>
      </c>
      <c r="AC106" s="146">
        <v>0</v>
      </c>
      <c r="AD106" s="146">
        <v>0</v>
      </c>
      <c r="AE106" s="168"/>
      <c r="AG106" s="105">
        <v>0.15</v>
      </c>
      <c r="AH106" s="100">
        <f t="shared" si="1"/>
        <v>0</v>
      </c>
      <c r="AI106" s="100">
        <f t="shared" si="2"/>
        <v>0</v>
      </c>
      <c r="AJ106" s="100">
        <f t="shared" si="3"/>
        <v>0</v>
      </c>
      <c r="AK106" s="100">
        <f t="shared" si="4"/>
        <v>0</v>
      </c>
      <c r="AL106" s="100">
        <f t="shared" si="5"/>
        <v>0</v>
      </c>
      <c r="AM106" s="100">
        <f t="shared" si="6"/>
        <v>0</v>
      </c>
      <c r="AN106" s="100">
        <f t="shared" si="7"/>
        <v>0</v>
      </c>
      <c r="AO106" s="100">
        <f t="shared" si="8"/>
        <v>0</v>
      </c>
      <c r="AP106" s="100">
        <f t="shared" si="9"/>
        <v>0</v>
      </c>
      <c r="AQ106" s="100">
        <f t="shared" si="10"/>
        <v>0</v>
      </c>
      <c r="AR106" s="100">
        <f t="shared" si="11"/>
        <v>0</v>
      </c>
      <c r="AS106" s="100">
        <f t="shared" si="12"/>
        <v>0</v>
      </c>
      <c r="AT106" s="100">
        <f t="shared" si="13"/>
        <v>0</v>
      </c>
      <c r="AU106" s="100">
        <f t="shared" si="14"/>
        <v>0</v>
      </c>
      <c r="AV106" s="100">
        <f t="shared" si="15"/>
        <v>0</v>
      </c>
      <c r="AW106" s="100">
        <f t="shared" si="16"/>
        <v>0</v>
      </c>
      <c r="AX106" s="100">
        <f t="shared" si="17"/>
        <v>0</v>
      </c>
      <c r="AY106" s="100">
        <f t="shared" si="18"/>
        <v>0</v>
      </c>
      <c r="AZ106" s="100">
        <f t="shared" si="19"/>
        <v>0</v>
      </c>
      <c r="BA106" s="100">
        <f t="shared" si="20"/>
        <v>0</v>
      </c>
      <c r="BB106" s="100">
        <f t="shared" si="21"/>
        <v>0</v>
      </c>
      <c r="BC106" s="100">
        <f t="shared" si="22"/>
        <v>0</v>
      </c>
      <c r="BD106" s="100">
        <f t="shared" si="23"/>
        <v>0</v>
      </c>
      <c r="BE106" s="100">
        <f t="shared" si="24"/>
        <v>0</v>
      </c>
      <c r="BF106" s="100">
        <f t="shared" si="25"/>
        <v>0</v>
      </c>
      <c r="BG106" s="100">
        <f t="shared" si="26"/>
        <v>0</v>
      </c>
    </row>
    <row r="107" spans="1:59" x14ac:dyDescent="0.2">
      <c r="A107" s="143">
        <v>39477</v>
      </c>
      <c r="B107" s="144" t="s">
        <v>17</v>
      </c>
      <c r="C107" s="144" t="s">
        <v>15</v>
      </c>
      <c r="D107" s="144" t="s">
        <v>23</v>
      </c>
      <c r="E107" s="145">
        <v>41985</v>
      </c>
      <c r="F107" s="146">
        <v>0</v>
      </c>
      <c r="G107" s="146">
        <v>0</v>
      </c>
      <c r="H107" s="146">
        <v>0</v>
      </c>
      <c r="I107" s="146">
        <v>0</v>
      </c>
      <c r="J107" s="146">
        <v>0</v>
      </c>
      <c r="K107" s="146">
        <v>0</v>
      </c>
      <c r="L107" s="146">
        <v>0</v>
      </c>
      <c r="M107" s="146">
        <v>0</v>
      </c>
      <c r="N107" s="146">
        <v>0</v>
      </c>
      <c r="O107" s="146">
        <v>0</v>
      </c>
      <c r="P107" s="146">
        <v>0</v>
      </c>
      <c r="Q107" s="146">
        <v>0</v>
      </c>
      <c r="R107" s="146">
        <v>0</v>
      </c>
      <c r="S107" s="146">
        <v>0</v>
      </c>
      <c r="T107" s="146">
        <v>0</v>
      </c>
      <c r="U107" s="146">
        <v>0</v>
      </c>
      <c r="V107" s="146">
        <v>0</v>
      </c>
      <c r="W107" s="146">
        <v>0</v>
      </c>
      <c r="X107" s="146">
        <v>0</v>
      </c>
      <c r="Y107" s="146">
        <v>0</v>
      </c>
      <c r="Z107" s="146">
        <v>0</v>
      </c>
      <c r="AA107" s="146">
        <v>0</v>
      </c>
      <c r="AB107" s="146">
        <v>0</v>
      </c>
      <c r="AC107" s="146">
        <v>0</v>
      </c>
      <c r="AD107" s="146">
        <v>0</v>
      </c>
      <c r="AE107" s="168"/>
      <c r="AG107" s="105">
        <v>0.15</v>
      </c>
      <c r="AH107" s="100">
        <f t="shared" si="1"/>
        <v>0</v>
      </c>
      <c r="AI107" s="100">
        <f t="shared" si="2"/>
        <v>0</v>
      </c>
      <c r="AJ107" s="100">
        <f t="shared" si="3"/>
        <v>0</v>
      </c>
      <c r="AK107" s="100">
        <f t="shared" si="4"/>
        <v>0</v>
      </c>
      <c r="AL107" s="100">
        <f t="shared" si="5"/>
        <v>0</v>
      </c>
      <c r="AM107" s="100">
        <f t="shared" si="6"/>
        <v>0</v>
      </c>
      <c r="AN107" s="100">
        <f t="shared" si="7"/>
        <v>0</v>
      </c>
      <c r="AO107" s="100">
        <f t="shared" si="8"/>
        <v>0</v>
      </c>
      <c r="AP107" s="100">
        <f t="shared" si="9"/>
        <v>0</v>
      </c>
      <c r="AQ107" s="100">
        <f t="shared" si="10"/>
        <v>0</v>
      </c>
      <c r="AR107" s="100">
        <f t="shared" si="11"/>
        <v>0</v>
      </c>
      <c r="AS107" s="100">
        <f t="shared" si="12"/>
        <v>0</v>
      </c>
      <c r="AT107" s="100">
        <f t="shared" si="13"/>
        <v>0</v>
      </c>
      <c r="AU107" s="100">
        <f t="shared" si="14"/>
        <v>0</v>
      </c>
      <c r="AV107" s="100">
        <f t="shared" si="15"/>
        <v>0</v>
      </c>
      <c r="AW107" s="100">
        <f t="shared" si="16"/>
        <v>0</v>
      </c>
      <c r="AX107" s="100">
        <f t="shared" si="17"/>
        <v>0</v>
      </c>
      <c r="AY107" s="100">
        <f t="shared" si="18"/>
        <v>0</v>
      </c>
      <c r="AZ107" s="100">
        <f t="shared" si="19"/>
        <v>0</v>
      </c>
      <c r="BA107" s="100">
        <f t="shared" si="20"/>
        <v>0</v>
      </c>
      <c r="BB107" s="100">
        <f t="shared" si="21"/>
        <v>0</v>
      </c>
      <c r="BC107" s="100">
        <f t="shared" si="22"/>
        <v>0</v>
      </c>
      <c r="BD107" s="100">
        <f t="shared" si="23"/>
        <v>0</v>
      </c>
      <c r="BE107" s="100">
        <f t="shared" si="24"/>
        <v>0</v>
      </c>
      <c r="BF107" s="100">
        <f t="shared" si="25"/>
        <v>0</v>
      </c>
      <c r="BG107" s="100">
        <f t="shared" si="26"/>
        <v>0</v>
      </c>
    </row>
    <row r="108" spans="1:59" x14ac:dyDescent="0.2">
      <c r="A108" s="143">
        <v>39477</v>
      </c>
      <c r="B108" s="144" t="s">
        <v>17</v>
      </c>
      <c r="C108" s="144" t="s">
        <v>15</v>
      </c>
      <c r="D108" s="144" t="s">
        <v>23</v>
      </c>
      <c r="E108" s="145">
        <v>41986</v>
      </c>
      <c r="F108" s="146">
        <v>0</v>
      </c>
      <c r="G108" s="146">
        <v>0</v>
      </c>
      <c r="H108" s="146">
        <v>0</v>
      </c>
      <c r="I108" s="146">
        <v>0</v>
      </c>
      <c r="J108" s="146">
        <v>0</v>
      </c>
      <c r="K108" s="146">
        <v>0</v>
      </c>
      <c r="L108" s="146">
        <v>0</v>
      </c>
      <c r="M108" s="146">
        <v>0</v>
      </c>
      <c r="N108" s="146">
        <v>0</v>
      </c>
      <c r="O108" s="146">
        <v>0</v>
      </c>
      <c r="P108" s="146">
        <v>0</v>
      </c>
      <c r="Q108" s="146">
        <v>0</v>
      </c>
      <c r="R108" s="146">
        <v>0</v>
      </c>
      <c r="S108" s="146">
        <v>0</v>
      </c>
      <c r="T108" s="146">
        <v>0</v>
      </c>
      <c r="U108" s="146">
        <v>0</v>
      </c>
      <c r="V108" s="146">
        <v>0</v>
      </c>
      <c r="W108" s="146">
        <v>0</v>
      </c>
      <c r="X108" s="146">
        <v>0</v>
      </c>
      <c r="Y108" s="146">
        <v>0</v>
      </c>
      <c r="Z108" s="146">
        <v>0</v>
      </c>
      <c r="AA108" s="146">
        <v>0</v>
      </c>
      <c r="AB108" s="146">
        <v>0</v>
      </c>
      <c r="AC108" s="146">
        <v>0</v>
      </c>
      <c r="AD108" s="146">
        <v>0</v>
      </c>
      <c r="AE108" s="168"/>
      <c r="AG108" s="105">
        <v>0.15</v>
      </c>
      <c r="AH108" s="100">
        <f t="shared" si="1"/>
        <v>0</v>
      </c>
      <c r="AI108" s="100">
        <f t="shared" si="2"/>
        <v>0</v>
      </c>
      <c r="AJ108" s="100">
        <f t="shared" si="3"/>
        <v>0</v>
      </c>
      <c r="AK108" s="100">
        <f t="shared" si="4"/>
        <v>0</v>
      </c>
      <c r="AL108" s="100">
        <f t="shared" si="5"/>
        <v>0</v>
      </c>
      <c r="AM108" s="100">
        <f t="shared" si="6"/>
        <v>0</v>
      </c>
      <c r="AN108" s="100">
        <f t="shared" si="7"/>
        <v>0</v>
      </c>
      <c r="AO108" s="100">
        <f t="shared" si="8"/>
        <v>0</v>
      </c>
      <c r="AP108" s="100">
        <f t="shared" si="9"/>
        <v>0</v>
      </c>
      <c r="AQ108" s="100">
        <f t="shared" si="10"/>
        <v>0</v>
      </c>
      <c r="AR108" s="100">
        <f t="shared" si="11"/>
        <v>0</v>
      </c>
      <c r="AS108" s="100">
        <f t="shared" si="12"/>
        <v>0</v>
      </c>
      <c r="AT108" s="100">
        <f t="shared" si="13"/>
        <v>0</v>
      </c>
      <c r="AU108" s="100">
        <f t="shared" si="14"/>
        <v>0</v>
      </c>
      <c r="AV108" s="100">
        <f t="shared" si="15"/>
        <v>0</v>
      </c>
      <c r="AW108" s="100">
        <f t="shared" si="16"/>
        <v>0</v>
      </c>
      <c r="AX108" s="100">
        <f t="shared" si="17"/>
        <v>0</v>
      </c>
      <c r="AY108" s="100">
        <f t="shared" si="18"/>
        <v>0</v>
      </c>
      <c r="AZ108" s="100">
        <f t="shared" si="19"/>
        <v>0</v>
      </c>
      <c r="BA108" s="100">
        <f t="shared" si="20"/>
        <v>0</v>
      </c>
      <c r="BB108" s="100">
        <f t="shared" si="21"/>
        <v>0</v>
      </c>
      <c r="BC108" s="100">
        <f t="shared" si="22"/>
        <v>0</v>
      </c>
      <c r="BD108" s="100">
        <f t="shared" si="23"/>
        <v>0</v>
      </c>
      <c r="BE108" s="100">
        <f t="shared" si="24"/>
        <v>0</v>
      </c>
      <c r="BF108" s="100">
        <f t="shared" si="25"/>
        <v>0</v>
      </c>
      <c r="BG108" s="100">
        <f t="shared" si="26"/>
        <v>0</v>
      </c>
    </row>
    <row r="109" spans="1:59" x14ac:dyDescent="0.2">
      <c r="A109" s="143">
        <v>39477</v>
      </c>
      <c r="B109" s="144" t="s">
        <v>17</v>
      </c>
      <c r="C109" s="144" t="s">
        <v>15</v>
      </c>
      <c r="D109" s="144" t="s">
        <v>23</v>
      </c>
      <c r="E109" s="145">
        <v>41987</v>
      </c>
      <c r="F109" s="146">
        <v>68</v>
      </c>
      <c r="G109" s="146">
        <v>0</v>
      </c>
      <c r="H109" s="146">
        <v>0</v>
      </c>
      <c r="I109" s="146">
        <v>0</v>
      </c>
      <c r="J109" s="146">
        <v>0</v>
      </c>
      <c r="K109" s="146">
        <v>0</v>
      </c>
      <c r="L109" s="146">
        <v>0</v>
      </c>
      <c r="M109" s="146">
        <v>0</v>
      </c>
      <c r="N109" s="146">
        <v>0</v>
      </c>
      <c r="O109" s="146">
        <v>0</v>
      </c>
      <c r="P109" s="146">
        <v>0</v>
      </c>
      <c r="Q109" s="146">
        <v>0</v>
      </c>
      <c r="R109" s="146">
        <v>0</v>
      </c>
      <c r="S109" s="146">
        <v>0</v>
      </c>
      <c r="T109" s="146">
        <v>0</v>
      </c>
      <c r="U109" s="146">
        <v>0</v>
      </c>
      <c r="V109" s="146">
        <v>0</v>
      </c>
      <c r="W109" s="146">
        <v>0</v>
      </c>
      <c r="X109" s="146">
        <v>1</v>
      </c>
      <c r="Y109" s="146">
        <v>3</v>
      </c>
      <c r="Z109" s="146">
        <v>6</v>
      </c>
      <c r="AA109" s="146">
        <v>9</v>
      </c>
      <c r="AB109" s="146">
        <v>3</v>
      </c>
      <c r="AC109" s="146">
        <v>0</v>
      </c>
      <c r="AD109" s="146">
        <v>46</v>
      </c>
      <c r="AE109" s="168"/>
      <c r="AG109" s="105">
        <v>0.15</v>
      </c>
      <c r="AH109" s="100">
        <f t="shared" si="1"/>
        <v>10.199999999999999</v>
      </c>
      <c r="AI109" s="100">
        <f t="shared" si="2"/>
        <v>0</v>
      </c>
      <c r="AJ109" s="100">
        <f t="shared" si="3"/>
        <v>0</v>
      </c>
      <c r="AK109" s="100">
        <f t="shared" si="4"/>
        <v>0</v>
      </c>
      <c r="AL109" s="100">
        <f t="shared" si="5"/>
        <v>0</v>
      </c>
      <c r="AM109" s="100">
        <f t="shared" si="6"/>
        <v>0</v>
      </c>
      <c r="AN109" s="100">
        <f t="shared" si="7"/>
        <v>0</v>
      </c>
      <c r="AO109" s="100">
        <f t="shared" si="8"/>
        <v>0</v>
      </c>
      <c r="AP109" s="100">
        <f t="shared" si="9"/>
        <v>0</v>
      </c>
      <c r="AQ109" s="100">
        <f t="shared" si="10"/>
        <v>0</v>
      </c>
      <c r="AR109" s="100">
        <f t="shared" si="11"/>
        <v>0</v>
      </c>
      <c r="AS109" s="100">
        <f t="shared" si="12"/>
        <v>0</v>
      </c>
      <c r="AT109" s="100">
        <f t="shared" si="13"/>
        <v>0</v>
      </c>
      <c r="AU109" s="100">
        <f t="shared" si="14"/>
        <v>0</v>
      </c>
      <c r="AV109" s="100">
        <f t="shared" si="15"/>
        <v>0</v>
      </c>
      <c r="AW109" s="100">
        <f t="shared" si="16"/>
        <v>0</v>
      </c>
      <c r="AX109" s="100">
        <f t="shared" si="17"/>
        <v>0</v>
      </c>
      <c r="AY109" s="100">
        <f t="shared" si="18"/>
        <v>0</v>
      </c>
      <c r="AZ109" s="100">
        <f t="shared" si="19"/>
        <v>0.15</v>
      </c>
      <c r="BA109" s="100">
        <f t="shared" si="20"/>
        <v>0.44999999999999996</v>
      </c>
      <c r="BB109" s="100">
        <f t="shared" si="21"/>
        <v>0.89999999999999991</v>
      </c>
      <c r="BC109" s="100">
        <f t="shared" si="22"/>
        <v>1.3499999999999999</v>
      </c>
      <c r="BD109" s="100">
        <f t="shared" si="23"/>
        <v>0.44999999999999996</v>
      </c>
      <c r="BE109" s="100">
        <f t="shared" si="24"/>
        <v>0</v>
      </c>
      <c r="BF109" s="100">
        <f t="shared" si="25"/>
        <v>6.8999999999999995</v>
      </c>
      <c r="BG109" s="100">
        <f t="shared" si="26"/>
        <v>0</v>
      </c>
    </row>
    <row r="110" spans="1:59" x14ac:dyDescent="0.2">
      <c r="A110" s="143">
        <v>39477</v>
      </c>
      <c r="B110" s="144" t="s">
        <v>17</v>
      </c>
      <c r="C110" s="144" t="s">
        <v>15</v>
      </c>
      <c r="D110" s="144" t="s">
        <v>23</v>
      </c>
      <c r="E110" s="145">
        <v>41988</v>
      </c>
      <c r="F110" s="146">
        <v>30562</v>
      </c>
      <c r="G110" s="146">
        <v>1300</v>
      </c>
      <c r="H110" s="146">
        <v>1300</v>
      </c>
      <c r="I110" s="146">
        <v>1300</v>
      </c>
      <c r="J110" s="146">
        <v>1300</v>
      </c>
      <c r="K110" s="146">
        <v>1300</v>
      </c>
      <c r="L110" s="146">
        <v>1300</v>
      </c>
      <c r="M110" s="146">
        <v>1300</v>
      </c>
      <c r="N110" s="146">
        <v>1300</v>
      </c>
      <c r="O110" s="146">
        <v>1300</v>
      </c>
      <c r="P110" s="146">
        <v>1157</v>
      </c>
      <c r="Q110" s="146">
        <v>1004</v>
      </c>
      <c r="R110" s="146">
        <v>1096</v>
      </c>
      <c r="S110" s="146">
        <v>1300</v>
      </c>
      <c r="T110" s="146">
        <v>1300</v>
      </c>
      <c r="U110" s="146">
        <v>1300</v>
      </c>
      <c r="V110" s="146">
        <v>1300</v>
      </c>
      <c r="W110" s="146">
        <v>1300</v>
      </c>
      <c r="X110" s="146">
        <v>1300</v>
      </c>
      <c r="Y110" s="146">
        <v>1301</v>
      </c>
      <c r="Z110" s="146">
        <v>1301</v>
      </c>
      <c r="AA110" s="146">
        <v>1301</v>
      </c>
      <c r="AB110" s="146">
        <v>1301</v>
      </c>
      <c r="AC110" s="146">
        <v>1301</v>
      </c>
      <c r="AD110" s="146">
        <v>1300</v>
      </c>
      <c r="AE110" s="168"/>
      <c r="AG110" s="105">
        <v>0.15</v>
      </c>
      <c r="AH110" s="100">
        <f t="shared" si="1"/>
        <v>4584.3</v>
      </c>
      <c r="AI110" s="100">
        <f t="shared" si="2"/>
        <v>195</v>
      </c>
      <c r="AJ110" s="100">
        <f t="shared" si="3"/>
        <v>195</v>
      </c>
      <c r="AK110" s="100">
        <f t="shared" si="4"/>
        <v>195</v>
      </c>
      <c r="AL110" s="100">
        <f t="shared" si="5"/>
        <v>195</v>
      </c>
      <c r="AM110" s="100">
        <f t="shared" si="6"/>
        <v>195</v>
      </c>
      <c r="AN110" s="100">
        <f t="shared" si="7"/>
        <v>195</v>
      </c>
      <c r="AO110" s="100">
        <f t="shared" si="8"/>
        <v>195</v>
      </c>
      <c r="AP110" s="100">
        <f t="shared" si="9"/>
        <v>195</v>
      </c>
      <c r="AQ110" s="100">
        <f t="shared" si="10"/>
        <v>195</v>
      </c>
      <c r="AR110" s="100">
        <f t="shared" si="11"/>
        <v>173.54999999999998</v>
      </c>
      <c r="AS110" s="100">
        <f t="shared" si="12"/>
        <v>150.6</v>
      </c>
      <c r="AT110" s="100">
        <f t="shared" si="13"/>
        <v>164.4</v>
      </c>
      <c r="AU110" s="100">
        <f t="shared" si="14"/>
        <v>195</v>
      </c>
      <c r="AV110" s="100">
        <f t="shared" si="15"/>
        <v>195</v>
      </c>
      <c r="AW110" s="100">
        <f t="shared" si="16"/>
        <v>195</v>
      </c>
      <c r="AX110" s="100">
        <f t="shared" si="17"/>
        <v>195</v>
      </c>
      <c r="AY110" s="100">
        <f t="shared" si="18"/>
        <v>195</v>
      </c>
      <c r="AZ110" s="100">
        <f t="shared" si="19"/>
        <v>195</v>
      </c>
      <c r="BA110" s="100">
        <f t="shared" si="20"/>
        <v>195.15</v>
      </c>
      <c r="BB110" s="100">
        <f t="shared" si="21"/>
        <v>195.15</v>
      </c>
      <c r="BC110" s="100">
        <f t="shared" si="22"/>
        <v>195.15</v>
      </c>
      <c r="BD110" s="100">
        <f t="shared" si="23"/>
        <v>195.15</v>
      </c>
      <c r="BE110" s="100">
        <f t="shared" si="24"/>
        <v>195.15</v>
      </c>
      <c r="BF110" s="100">
        <f t="shared" si="25"/>
        <v>195</v>
      </c>
      <c r="BG110" s="100">
        <f t="shared" si="26"/>
        <v>0</v>
      </c>
    </row>
    <row r="111" spans="1:59" x14ac:dyDescent="0.2">
      <c r="A111" s="143">
        <v>39477</v>
      </c>
      <c r="B111" s="144" t="s">
        <v>17</v>
      </c>
      <c r="C111" s="144" t="s">
        <v>15</v>
      </c>
      <c r="D111" s="144" t="s">
        <v>23</v>
      </c>
      <c r="E111" s="145">
        <v>41989</v>
      </c>
      <c r="F111" s="146">
        <v>31208</v>
      </c>
      <c r="G111" s="146">
        <v>1300</v>
      </c>
      <c r="H111" s="146">
        <v>1300</v>
      </c>
      <c r="I111" s="146">
        <v>1300</v>
      </c>
      <c r="J111" s="146">
        <v>1300</v>
      </c>
      <c r="K111" s="146">
        <v>1300</v>
      </c>
      <c r="L111" s="146">
        <v>1300</v>
      </c>
      <c r="M111" s="146">
        <v>1300</v>
      </c>
      <c r="N111" s="146">
        <v>1300</v>
      </c>
      <c r="O111" s="146">
        <v>1301</v>
      </c>
      <c r="P111" s="146">
        <v>1301</v>
      </c>
      <c r="Q111" s="146">
        <v>1300</v>
      </c>
      <c r="R111" s="146">
        <v>1300</v>
      </c>
      <c r="S111" s="146">
        <v>1300</v>
      </c>
      <c r="T111" s="146">
        <v>1300</v>
      </c>
      <c r="U111" s="146">
        <v>1300</v>
      </c>
      <c r="V111" s="146">
        <v>1300</v>
      </c>
      <c r="W111" s="146">
        <v>1300</v>
      </c>
      <c r="X111" s="146">
        <v>1301</v>
      </c>
      <c r="Y111" s="146">
        <v>1301</v>
      </c>
      <c r="Z111" s="146">
        <v>1301</v>
      </c>
      <c r="AA111" s="146">
        <v>1301</v>
      </c>
      <c r="AB111" s="146">
        <v>1301</v>
      </c>
      <c r="AC111" s="146">
        <v>1301</v>
      </c>
      <c r="AD111" s="146">
        <v>1300</v>
      </c>
      <c r="AE111" s="168"/>
      <c r="AG111" s="105">
        <v>0.15</v>
      </c>
      <c r="AH111" s="100">
        <f t="shared" si="1"/>
        <v>4681.2</v>
      </c>
      <c r="AI111" s="100">
        <f t="shared" si="2"/>
        <v>195</v>
      </c>
      <c r="AJ111" s="100">
        <f t="shared" si="3"/>
        <v>195</v>
      </c>
      <c r="AK111" s="100">
        <f t="shared" si="4"/>
        <v>195</v>
      </c>
      <c r="AL111" s="100">
        <f t="shared" si="5"/>
        <v>195</v>
      </c>
      <c r="AM111" s="100">
        <f t="shared" si="6"/>
        <v>195</v>
      </c>
      <c r="AN111" s="100">
        <f t="shared" si="7"/>
        <v>195</v>
      </c>
      <c r="AO111" s="100">
        <f t="shared" si="8"/>
        <v>195</v>
      </c>
      <c r="AP111" s="100">
        <f t="shared" si="9"/>
        <v>195</v>
      </c>
      <c r="AQ111" s="100">
        <f t="shared" si="10"/>
        <v>195.15</v>
      </c>
      <c r="AR111" s="100">
        <f t="shared" si="11"/>
        <v>195.15</v>
      </c>
      <c r="AS111" s="100">
        <f t="shared" si="12"/>
        <v>195</v>
      </c>
      <c r="AT111" s="100">
        <f t="shared" si="13"/>
        <v>195</v>
      </c>
      <c r="AU111" s="100">
        <f t="shared" si="14"/>
        <v>195</v>
      </c>
      <c r="AV111" s="100">
        <f t="shared" si="15"/>
        <v>195</v>
      </c>
      <c r="AW111" s="100">
        <f t="shared" si="16"/>
        <v>195</v>
      </c>
      <c r="AX111" s="100">
        <f t="shared" si="17"/>
        <v>195</v>
      </c>
      <c r="AY111" s="100">
        <f t="shared" si="18"/>
        <v>195</v>
      </c>
      <c r="AZ111" s="100">
        <f t="shared" si="19"/>
        <v>195.15</v>
      </c>
      <c r="BA111" s="100">
        <f t="shared" si="20"/>
        <v>195.15</v>
      </c>
      <c r="BB111" s="100">
        <f t="shared" si="21"/>
        <v>195.15</v>
      </c>
      <c r="BC111" s="100">
        <f t="shared" si="22"/>
        <v>195.15</v>
      </c>
      <c r="BD111" s="100">
        <f t="shared" si="23"/>
        <v>195.15</v>
      </c>
      <c r="BE111" s="100">
        <f t="shared" si="24"/>
        <v>195.15</v>
      </c>
      <c r="BF111" s="100">
        <f t="shared" si="25"/>
        <v>195</v>
      </c>
      <c r="BG111" s="100">
        <f t="shared" si="26"/>
        <v>0</v>
      </c>
    </row>
    <row r="112" spans="1:59" x14ac:dyDescent="0.2">
      <c r="A112" s="143">
        <v>39477</v>
      </c>
      <c r="B112" s="144" t="s">
        <v>17</v>
      </c>
      <c r="C112" s="144" t="s">
        <v>15</v>
      </c>
      <c r="D112" s="144" t="s">
        <v>23</v>
      </c>
      <c r="E112" s="145">
        <v>41990</v>
      </c>
      <c r="F112" s="146">
        <v>31215</v>
      </c>
      <c r="G112" s="146">
        <v>1300</v>
      </c>
      <c r="H112" s="146">
        <v>1300</v>
      </c>
      <c r="I112" s="146">
        <v>1300</v>
      </c>
      <c r="J112" s="146">
        <v>1300</v>
      </c>
      <c r="K112" s="146">
        <v>1300</v>
      </c>
      <c r="L112" s="146">
        <v>1300</v>
      </c>
      <c r="M112" s="146">
        <v>1300</v>
      </c>
      <c r="N112" s="146">
        <v>1300</v>
      </c>
      <c r="O112" s="146">
        <v>1300</v>
      </c>
      <c r="P112" s="146">
        <v>1301</v>
      </c>
      <c r="Q112" s="146">
        <v>1301</v>
      </c>
      <c r="R112" s="146">
        <v>1301</v>
      </c>
      <c r="S112" s="146">
        <v>1301</v>
      </c>
      <c r="T112" s="146">
        <v>1300</v>
      </c>
      <c r="U112" s="146">
        <v>1301</v>
      </c>
      <c r="V112" s="146">
        <v>1301</v>
      </c>
      <c r="W112" s="146">
        <v>1301</v>
      </c>
      <c r="X112" s="146">
        <v>1302</v>
      </c>
      <c r="Y112" s="146">
        <v>1301</v>
      </c>
      <c r="Z112" s="146">
        <v>1301</v>
      </c>
      <c r="AA112" s="146">
        <v>1301</v>
      </c>
      <c r="AB112" s="146">
        <v>1301</v>
      </c>
      <c r="AC112" s="146">
        <v>1301</v>
      </c>
      <c r="AD112" s="146">
        <v>1301</v>
      </c>
      <c r="AE112" s="168"/>
      <c r="AG112" s="105">
        <v>0.15</v>
      </c>
      <c r="AH112" s="100">
        <f t="shared" si="1"/>
        <v>4682.25</v>
      </c>
      <c r="AI112" s="100">
        <f t="shared" si="2"/>
        <v>195</v>
      </c>
      <c r="AJ112" s="100">
        <f t="shared" si="3"/>
        <v>195</v>
      </c>
      <c r="AK112" s="100">
        <f t="shared" si="4"/>
        <v>195</v>
      </c>
      <c r="AL112" s="100">
        <f t="shared" si="5"/>
        <v>195</v>
      </c>
      <c r="AM112" s="100">
        <f t="shared" si="6"/>
        <v>195</v>
      </c>
      <c r="AN112" s="100">
        <f t="shared" si="7"/>
        <v>195</v>
      </c>
      <c r="AO112" s="100">
        <f t="shared" si="8"/>
        <v>195</v>
      </c>
      <c r="AP112" s="100">
        <f t="shared" si="9"/>
        <v>195</v>
      </c>
      <c r="AQ112" s="100">
        <f t="shared" si="10"/>
        <v>195</v>
      </c>
      <c r="AR112" s="100">
        <f t="shared" si="11"/>
        <v>195.15</v>
      </c>
      <c r="AS112" s="100">
        <f t="shared" si="12"/>
        <v>195.15</v>
      </c>
      <c r="AT112" s="100">
        <f t="shared" si="13"/>
        <v>195.15</v>
      </c>
      <c r="AU112" s="100">
        <f t="shared" si="14"/>
        <v>195.15</v>
      </c>
      <c r="AV112" s="100">
        <f t="shared" si="15"/>
        <v>195</v>
      </c>
      <c r="AW112" s="100">
        <f t="shared" si="16"/>
        <v>195.15</v>
      </c>
      <c r="AX112" s="100">
        <f t="shared" si="17"/>
        <v>195.15</v>
      </c>
      <c r="AY112" s="100">
        <f t="shared" si="18"/>
        <v>195.15</v>
      </c>
      <c r="AZ112" s="100">
        <f t="shared" si="19"/>
        <v>195.29999999999998</v>
      </c>
      <c r="BA112" s="100">
        <f t="shared" si="20"/>
        <v>195.15</v>
      </c>
      <c r="BB112" s="100">
        <f t="shared" si="21"/>
        <v>195.15</v>
      </c>
      <c r="BC112" s="100">
        <f t="shared" si="22"/>
        <v>195.15</v>
      </c>
      <c r="BD112" s="100">
        <f t="shared" si="23"/>
        <v>195.15</v>
      </c>
      <c r="BE112" s="100">
        <f t="shared" si="24"/>
        <v>195.15</v>
      </c>
      <c r="BF112" s="100">
        <f t="shared" si="25"/>
        <v>195.15</v>
      </c>
      <c r="BG112" s="100">
        <f t="shared" si="26"/>
        <v>0</v>
      </c>
    </row>
    <row r="113" spans="1:59" x14ac:dyDescent="0.2">
      <c r="A113" s="143">
        <v>39477</v>
      </c>
      <c r="B113" s="144" t="s">
        <v>17</v>
      </c>
      <c r="C113" s="144" t="s">
        <v>15</v>
      </c>
      <c r="D113" s="144" t="s">
        <v>23</v>
      </c>
      <c r="E113" s="145">
        <v>41991</v>
      </c>
      <c r="F113" s="146">
        <v>31227</v>
      </c>
      <c r="G113" s="146">
        <v>1300</v>
      </c>
      <c r="H113" s="146">
        <v>1300</v>
      </c>
      <c r="I113" s="146">
        <v>1300</v>
      </c>
      <c r="J113" s="146">
        <v>1300</v>
      </c>
      <c r="K113" s="146">
        <v>1300</v>
      </c>
      <c r="L113" s="146">
        <v>1301</v>
      </c>
      <c r="M113" s="146">
        <v>1301</v>
      </c>
      <c r="N113" s="146">
        <v>1302</v>
      </c>
      <c r="O113" s="146">
        <v>1302</v>
      </c>
      <c r="P113" s="146">
        <v>1301</v>
      </c>
      <c r="Q113" s="146">
        <v>1301</v>
      </c>
      <c r="R113" s="146">
        <v>1301</v>
      </c>
      <c r="S113" s="146">
        <v>1301</v>
      </c>
      <c r="T113" s="146">
        <v>1301</v>
      </c>
      <c r="U113" s="146">
        <v>1302</v>
      </c>
      <c r="V113" s="146">
        <v>1301</v>
      </c>
      <c r="W113" s="146">
        <v>1302</v>
      </c>
      <c r="X113" s="146">
        <v>1302</v>
      </c>
      <c r="Y113" s="146">
        <v>1302</v>
      </c>
      <c r="Z113" s="146">
        <v>1302</v>
      </c>
      <c r="AA113" s="146">
        <v>1302</v>
      </c>
      <c r="AB113" s="146">
        <v>1301</v>
      </c>
      <c r="AC113" s="146">
        <v>1301</v>
      </c>
      <c r="AD113" s="146">
        <v>1301</v>
      </c>
      <c r="AE113" s="168"/>
      <c r="AG113" s="105">
        <v>0.15</v>
      </c>
      <c r="AH113" s="100">
        <f t="shared" si="1"/>
        <v>4684.05</v>
      </c>
      <c r="AI113" s="100">
        <f t="shared" si="2"/>
        <v>195</v>
      </c>
      <c r="AJ113" s="100">
        <f t="shared" si="3"/>
        <v>195</v>
      </c>
      <c r="AK113" s="100">
        <f t="shared" si="4"/>
        <v>195</v>
      </c>
      <c r="AL113" s="100">
        <f t="shared" si="5"/>
        <v>195</v>
      </c>
      <c r="AM113" s="100">
        <f t="shared" si="6"/>
        <v>195</v>
      </c>
      <c r="AN113" s="100">
        <f t="shared" si="7"/>
        <v>195.15</v>
      </c>
      <c r="AO113" s="100">
        <f t="shared" si="8"/>
        <v>195.15</v>
      </c>
      <c r="AP113" s="100">
        <f t="shared" si="9"/>
        <v>195.29999999999998</v>
      </c>
      <c r="AQ113" s="100">
        <f t="shared" si="10"/>
        <v>195.29999999999998</v>
      </c>
      <c r="AR113" s="100">
        <f t="shared" si="11"/>
        <v>195.15</v>
      </c>
      <c r="AS113" s="100">
        <f t="shared" si="12"/>
        <v>195.15</v>
      </c>
      <c r="AT113" s="100">
        <f t="shared" si="13"/>
        <v>195.15</v>
      </c>
      <c r="AU113" s="100">
        <f t="shared" si="14"/>
        <v>195.15</v>
      </c>
      <c r="AV113" s="100">
        <f t="shared" si="15"/>
        <v>195.15</v>
      </c>
      <c r="AW113" s="100">
        <f t="shared" si="16"/>
        <v>195.29999999999998</v>
      </c>
      <c r="AX113" s="100">
        <f t="shared" si="17"/>
        <v>195.15</v>
      </c>
      <c r="AY113" s="100">
        <f t="shared" si="18"/>
        <v>195.29999999999998</v>
      </c>
      <c r="AZ113" s="100">
        <f t="shared" si="19"/>
        <v>195.29999999999998</v>
      </c>
      <c r="BA113" s="100">
        <f t="shared" si="20"/>
        <v>195.29999999999998</v>
      </c>
      <c r="BB113" s="100">
        <f t="shared" si="21"/>
        <v>195.29999999999998</v>
      </c>
      <c r="BC113" s="100">
        <f t="shared" si="22"/>
        <v>195.29999999999998</v>
      </c>
      <c r="BD113" s="100">
        <f t="shared" si="23"/>
        <v>195.15</v>
      </c>
      <c r="BE113" s="100">
        <f t="shared" si="24"/>
        <v>195.15</v>
      </c>
      <c r="BF113" s="100">
        <f t="shared" si="25"/>
        <v>195.15</v>
      </c>
      <c r="BG113" s="100">
        <f t="shared" si="26"/>
        <v>0</v>
      </c>
    </row>
    <row r="114" spans="1:59" x14ac:dyDescent="0.2">
      <c r="A114" s="143">
        <v>39477</v>
      </c>
      <c r="B114" s="144" t="s">
        <v>17</v>
      </c>
      <c r="C114" s="144" t="s">
        <v>15</v>
      </c>
      <c r="D114" s="144" t="s">
        <v>23</v>
      </c>
      <c r="E114" s="145">
        <v>41992</v>
      </c>
      <c r="F114" s="146">
        <v>31206</v>
      </c>
      <c r="G114" s="146">
        <v>1300</v>
      </c>
      <c r="H114" s="146">
        <v>1301</v>
      </c>
      <c r="I114" s="146">
        <v>1300</v>
      </c>
      <c r="J114" s="146">
        <v>1300</v>
      </c>
      <c r="K114" s="146">
        <v>1300</v>
      </c>
      <c r="L114" s="146">
        <v>1301</v>
      </c>
      <c r="M114" s="146">
        <v>1300</v>
      </c>
      <c r="N114" s="146">
        <v>1300</v>
      </c>
      <c r="O114" s="146">
        <v>1300</v>
      </c>
      <c r="P114" s="146">
        <v>1300</v>
      </c>
      <c r="Q114" s="146">
        <v>1300</v>
      </c>
      <c r="R114" s="146">
        <v>1300</v>
      </c>
      <c r="S114" s="146">
        <v>1300</v>
      </c>
      <c r="T114" s="146">
        <v>1300</v>
      </c>
      <c r="U114" s="146">
        <v>1301</v>
      </c>
      <c r="V114" s="146">
        <v>1300</v>
      </c>
      <c r="W114" s="146">
        <v>1300</v>
      </c>
      <c r="X114" s="146">
        <v>1300</v>
      </c>
      <c r="Y114" s="146">
        <v>1300</v>
      </c>
      <c r="Z114" s="146">
        <v>1300</v>
      </c>
      <c r="AA114" s="146">
        <v>1301</v>
      </c>
      <c r="AB114" s="146">
        <v>1300</v>
      </c>
      <c r="AC114" s="146">
        <v>1301</v>
      </c>
      <c r="AD114" s="146">
        <v>1301</v>
      </c>
      <c r="AE114" s="168"/>
      <c r="AG114" s="105">
        <v>0.15</v>
      </c>
      <c r="AH114" s="100">
        <f t="shared" si="1"/>
        <v>4680.8999999999996</v>
      </c>
      <c r="AI114" s="100">
        <f t="shared" si="2"/>
        <v>195</v>
      </c>
      <c r="AJ114" s="100">
        <f t="shared" si="3"/>
        <v>195.15</v>
      </c>
      <c r="AK114" s="100">
        <f t="shared" si="4"/>
        <v>195</v>
      </c>
      <c r="AL114" s="100">
        <f t="shared" si="5"/>
        <v>195</v>
      </c>
      <c r="AM114" s="100">
        <f t="shared" si="6"/>
        <v>195</v>
      </c>
      <c r="AN114" s="100">
        <f t="shared" si="7"/>
        <v>195.15</v>
      </c>
      <c r="AO114" s="100">
        <f t="shared" si="8"/>
        <v>195</v>
      </c>
      <c r="AP114" s="100">
        <f t="shared" si="9"/>
        <v>195</v>
      </c>
      <c r="AQ114" s="100">
        <f t="shared" si="10"/>
        <v>195</v>
      </c>
      <c r="AR114" s="100">
        <f t="shared" si="11"/>
        <v>195</v>
      </c>
      <c r="AS114" s="100">
        <f t="shared" si="12"/>
        <v>195</v>
      </c>
      <c r="AT114" s="100">
        <f t="shared" si="13"/>
        <v>195</v>
      </c>
      <c r="AU114" s="100">
        <f t="shared" si="14"/>
        <v>195</v>
      </c>
      <c r="AV114" s="100">
        <f t="shared" si="15"/>
        <v>195</v>
      </c>
      <c r="AW114" s="100">
        <f t="shared" si="16"/>
        <v>195.15</v>
      </c>
      <c r="AX114" s="100">
        <f t="shared" si="17"/>
        <v>195</v>
      </c>
      <c r="AY114" s="100">
        <f t="shared" si="18"/>
        <v>195</v>
      </c>
      <c r="AZ114" s="100">
        <f t="shared" si="19"/>
        <v>195</v>
      </c>
      <c r="BA114" s="100">
        <f t="shared" si="20"/>
        <v>195</v>
      </c>
      <c r="BB114" s="100">
        <f t="shared" si="21"/>
        <v>195</v>
      </c>
      <c r="BC114" s="100">
        <f t="shared" si="22"/>
        <v>195.15</v>
      </c>
      <c r="BD114" s="100">
        <f t="shared" si="23"/>
        <v>195</v>
      </c>
      <c r="BE114" s="100">
        <f t="shared" si="24"/>
        <v>195.15</v>
      </c>
      <c r="BF114" s="100">
        <f t="shared" si="25"/>
        <v>195.15</v>
      </c>
      <c r="BG114" s="100">
        <f t="shared" si="26"/>
        <v>0</v>
      </c>
    </row>
    <row r="115" spans="1:59" x14ac:dyDescent="0.2">
      <c r="A115" s="143">
        <v>39477</v>
      </c>
      <c r="B115" s="144" t="s">
        <v>17</v>
      </c>
      <c r="C115" s="144" t="s">
        <v>15</v>
      </c>
      <c r="D115" s="144" t="s">
        <v>23</v>
      </c>
      <c r="E115" s="145">
        <v>41993</v>
      </c>
      <c r="F115" s="146">
        <v>30164</v>
      </c>
      <c r="G115" s="146">
        <v>1301</v>
      </c>
      <c r="H115" s="146">
        <v>1301</v>
      </c>
      <c r="I115" s="146">
        <v>1300</v>
      </c>
      <c r="J115" s="146">
        <v>772</v>
      </c>
      <c r="K115" s="146">
        <v>773</v>
      </c>
      <c r="L115" s="146">
        <v>1300</v>
      </c>
      <c r="M115" s="146">
        <v>1300</v>
      </c>
      <c r="N115" s="146">
        <v>1301</v>
      </c>
      <c r="O115" s="146">
        <v>1301</v>
      </c>
      <c r="P115" s="146">
        <v>1301</v>
      </c>
      <c r="Q115" s="146">
        <v>1301</v>
      </c>
      <c r="R115" s="146">
        <v>1301</v>
      </c>
      <c r="S115" s="146">
        <v>1301</v>
      </c>
      <c r="T115" s="146">
        <v>1301</v>
      </c>
      <c r="U115" s="146">
        <v>1301</v>
      </c>
      <c r="V115" s="146">
        <v>1301</v>
      </c>
      <c r="W115" s="146">
        <v>1301</v>
      </c>
      <c r="X115" s="146">
        <v>1301</v>
      </c>
      <c r="Y115" s="146">
        <v>1301</v>
      </c>
      <c r="Z115" s="146">
        <v>1301</v>
      </c>
      <c r="AA115" s="146">
        <v>1301</v>
      </c>
      <c r="AB115" s="146">
        <v>1301</v>
      </c>
      <c r="AC115" s="146">
        <v>1301</v>
      </c>
      <c r="AD115" s="146">
        <v>1301</v>
      </c>
      <c r="AE115" s="168"/>
      <c r="AG115" s="105">
        <v>0.15</v>
      </c>
      <c r="AH115" s="100">
        <f t="shared" si="1"/>
        <v>4524.5999999999995</v>
      </c>
      <c r="AI115" s="100">
        <f t="shared" si="2"/>
        <v>195.15</v>
      </c>
      <c r="AJ115" s="100">
        <f t="shared" si="3"/>
        <v>195.15</v>
      </c>
      <c r="AK115" s="100">
        <f t="shared" si="4"/>
        <v>195</v>
      </c>
      <c r="AL115" s="100">
        <f t="shared" si="5"/>
        <v>115.8</v>
      </c>
      <c r="AM115" s="100">
        <f t="shared" si="6"/>
        <v>115.94999999999999</v>
      </c>
      <c r="AN115" s="100">
        <f t="shared" si="7"/>
        <v>195</v>
      </c>
      <c r="AO115" s="100">
        <f t="shared" si="8"/>
        <v>195</v>
      </c>
      <c r="AP115" s="100">
        <f t="shared" si="9"/>
        <v>195.15</v>
      </c>
      <c r="AQ115" s="100">
        <f t="shared" si="10"/>
        <v>195.15</v>
      </c>
      <c r="AR115" s="100">
        <f t="shared" si="11"/>
        <v>195.15</v>
      </c>
      <c r="AS115" s="100">
        <f t="shared" si="12"/>
        <v>195.15</v>
      </c>
      <c r="AT115" s="100">
        <f t="shared" si="13"/>
        <v>195.15</v>
      </c>
      <c r="AU115" s="100">
        <f t="shared" si="14"/>
        <v>195.15</v>
      </c>
      <c r="AV115" s="100">
        <f t="shared" si="15"/>
        <v>195.15</v>
      </c>
      <c r="AW115" s="100">
        <f t="shared" si="16"/>
        <v>195.15</v>
      </c>
      <c r="AX115" s="100">
        <f t="shared" si="17"/>
        <v>195.15</v>
      </c>
      <c r="AY115" s="100">
        <f t="shared" si="18"/>
        <v>195.15</v>
      </c>
      <c r="AZ115" s="100">
        <f t="shared" si="19"/>
        <v>195.15</v>
      </c>
      <c r="BA115" s="100">
        <f t="shared" si="20"/>
        <v>195.15</v>
      </c>
      <c r="BB115" s="100">
        <f t="shared" si="21"/>
        <v>195.15</v>
      </c>
      <c r="BC115" s="100">
        <f t="shared" si="22"/>
        <v>195.15</v>
      </c>
      <c r="BD115" s="100">
        <f t="shared" si="23"/>
        <v>195.15</v>
      </c>
      <c r="BE115" s="100">
        <f t="shared" si="24"/>
        <v>195.15</v>
      </c>
      <c r="BF115" s="100">
        <f t="shared" si="25"/>
        <v>195.15</v>
      </c>
      <c r="BG115" s="100">
        <f t="shared" si="26"/>
        <v>0</v>
      </c>
    </row>
    <row r="116" spans="1:59" x14ac:dyDescent="0.2">
      <c r="A116" s="143">
        <v>39477</v>
      </c>
      <c r="B116" s="144" t="s">
        <v>17</v>
      </c>
      <c r="C116" s="144" t="s">
        <v>15</v>
      </c>
      <c r="D116" s="144" t="s">
        <v>23</v>
      </c>
      <c r="E116" s="145">
        <v>41994</v>
      </c>
      <c r="F116" s="146">
        <v>26432</v>
      </c>
      <c r="G116" s="146">
        <v>510</v>
      </c>
      <c r="H116" s="146">
        <v>504</v>
      </c>
      <c r="I116" s="146">
        <v>504</v>
      </c>
      <c r="J116" s="146">
        <v>503</v>
      </c>
      <c r="K116" s="146">
        <v>503</v>
      </c>
      <c r="L116" s="146">
        <v>503</v>
      </c>
      <c r="M116" s="146">
        <v>1296</v>
      </c>
      <c r="N116" s="146">
        <v>1300</v>
      </c>
      <c r="O116" s="146">
        <v>1300</v>
      </c>
      <c r="P116" s="146">
        <v>1301</v>
      </c>
      <c r="Q116" s="146">
        <v>1301</v>
      </c>
      <c r="R116" s="146">
        <v>1300</v>
      </c>
      <c r="S116" s="146">
        <v>1300</v>
      </c>
      <c r="T116" s="146">
        <v>1300</v>
      </c>
      <c r="U116" s="146">
        <v>1300</v>
      </c>
      <c r="V116" s="146">
        <v>1300</v>
      </c>
      <c r="W116" s="146">
        <v>1300</v>
      </c>
      <c r="X116" s="146">
        <v>1300</v>
      </c>
      <c r="Y116" s="146">
        <v>1301</v>
      </c>
      <c r="Z116" s="146">
        <v>1301</v>
      </c>
      <c r="AA116" s="146">
        <v>1302</v>
      </c>
      <c r="AB116" s="146">
        <v>1301</v>
      </c>
      <c r="AC116" s="146">
        <v>1301</v>
      </c>
      <c r="AD116" s="146">
        <v>1301</v>
      </c>
      <c r="AE116" s="168"/>
      <c r="AG116" s="105">
        <v>0.15</v>
      </c>
      <c r="AH116" s="100">
        <f t="shared" si="1"/>
        <v>3964.7999999999997</v>
      </c>
      <c r="AI116" s="100">
        <f t="shared" si="2"/>
        <v>76.5</v>
      </c>
      <c r="AJ116" s="100">
        <f t="shared" si="3"/>
        <v>75.599999999999994</v>
      </c>
      <c r="AK116" s="100">
        <f t="shared" si="4"/>
        <v>75.599999999999994</v>
      </c>
      <c r="AL116" s="100">
        <f t="shared" si="5"/>
        <v>75.45</v>
      </c>
      <c r="AM116" s="100">
        <f t="shared" si="6"/>
        <v>75.45</v>
      </c>
      <c r="AN116" s="100">
        <f t="shared" si="7"/>
        <v>75.45</v>
      </c>
      <c r="AO116" s="100">
        <f t="shared" si="8"/>
        <v>194.4</v>
      </c>
      <c r="AP116" s="100">
        <f t="shared" si="9"/>
        <v>195</v>
      </c>
      <c r="AQ116" s="100">
        <f t="shared" si="10"/>
        <v>195</v>
      </c>
      <c r="AR116" s="100">
        <f t="shared" si="11"/>
        <v>195.15</v>
      </c>
      <c r="AS116" s="100">
        <f t="shared" si="12"/>
        <v>195.15</v>
      </c>
      <c r="AT116" s="100">
        <f t="shared" si="13"/>
        <v>195</v>
      </c>
      <c r="AU116" s="100">
        <f t="shared" si="14"/>
        <v>195</v>
      </c>
      <c r="AV116" s="100">
        <f t="shared" si="15"/>
        <v>195</v>
      </c>
      <c r="AW116" s="100">
        <f t="shared" si="16"/>
        <v>195</v>
      </c>
      <c r="AX116" s="100">
        <f t="shared" si="17"/>
        <v>195</v>
      </c>
      <c r="AY116" s="100">
        <f t="shared" si="18"/>
        <v>195</v>
      </c>
      <c r="AZ116" s="100">
        <f t="shared" si="19"/>
        <v>195</v>
      </c>
      <c r="BA116" s="100">
        <f t="shared" si="20"/>
        <v>195.15</v>
      </c>
      <c r="BB116" s="100">
        <f t="shared" si="21"/>
        <v>195.15</v>
      </c>
      <c r="BC116" s="100">
        <f t="shared" si="22"/>
        <v>195.29999999999998</v>
      </c>
      <c r="BD116" s="100">
        <f t="shared" si="23"/>
        <v>195.15</v>
      </c>
      <c r="BE116" s="100">
        <f t="shared" si="24"/>
        <v>195.15</v>
      </c>
      <c r="BF116" s="100">
        <f t="shared" si="25"/>
        <v>195.15</v>
      </c>
      <c r="BG116" s="100">
        <f t="shared" si="26"/>
        <v>0</v>
      </c>
    </row>
    <row r="117" spans="1:59" x14ac:dyDescent="0.2">
      <c r="A117" s="143">
        <v>39477</v>
      </c>
      <c r="B117" s="144" t="s">
        <v>17</v>
      </c>
      <c r="C117" s="144" t="s">
        <v>15</v>
      </c>
      <c r="D117" s="144" t="s">
        <v>23</v>
      </c>
      <c r="E117" s="145">
        <v>41995</v>
      </c>
      <c r="F117" s="146">
        <v>31217</v>
      </c>
      <c r="G117" s="146">
        <v>1301</v>
      </c>
      <c r="H117" s="146">
        <v>1301</v>
      </c>
      <c r="I117" s="146">
        <v>1301</v>
      </c>
      <c r="J117" s="146">
        <v>1301</v>
      </c>
      <c r="K117" s="146">
        <v>1301</v>
      </c>
      <c r="L117" s="146">
        <v>1301</v>
      </c>
      <c r="M117" s="146">
        <v>1301</v>
      </c>
      <c r="N117" s="146">
        <v>1301</v>
      </c>
      <c r="O117" s="146">
        <v>1301</v>
      </c>
      <c r="P117" s="146">
        <v>1301</v>
      </c>
      <c r="Q117" s="146">
        <v>1301</v>
      </c>
      <c r="R117" s="146">
        <v>1301</v>
      </c>
      <c r="S117" s="146">
        <v>1301</v>
      </c>
      <c r="T117" s="146">
        <v>1301</v>
      </c>
      <c r="U117" s="146">
        <v>1301</v>
      </c>
      <c r="V117" s="146">
        <v>1301</v>
      </c>
      <c r="W117" s="146">
        <v>1301</v>
      </c>
      <c r="X117" s="146">
        <v>1300</v>
      </c>
      <c r="Y117" s="146">
        <v>1300</v>
      </c>
      <c r="Z117" s="146">
        <v>1300</v>
      </c>
      <c r="AA117" s="146">
        <v>1300</v>
      </c>
      <c r="AB117" s="146">
        <v>1300</v>
      </c>
      <c r="AC117" s="146">
        <v>1300</v>
      </c>
      <c r="AD117" s="146">
        <v>1300</v>
      </c>
      <c r="AE117" s="168"/>
      <c r="AG117" s="105">
        <v>0.15</v>
      </c>
      <c r="AH117" s="100">
        <f t="shared" si="1"/>
        <v>4682.55</v>
      </c>
      <c r="AI117" s="100">
        <f t="shared" si="2"/>
        <v>195.15</v>
      </c>
      <c r="AJ117" s="100">
        <f t="shared" si="3"/>
        <v>195.15</v>
      </c>
      <c r="AK117" s="100">
        <f t="shared" si="4"/>
        <v>195.15</v>
      </c>
      <c r="AL117" s="100">
        <f t="shared" si="5"/>
        <v>195.15</v>
      </c>
      <c r="AM117" s="100">
        <f t="shared" si="6"/>
        <v>195.15</v>
      </c>
      <c r="AN117" s="100">
        <f t="shared" si="7"/>
        <v>195.15</v>
      </c>
      <c r="AO117" s="100">
        <f t="shared" si="8"/>
        <v>195.15</v>
      </c>
      <c r="AP117" s="100">
        <f t="shared" si="9"/>
        <v>195.15</v>
      </c>
      <c r="AQ117" s="100">
        <f t="shared" si="10"/>
        <v>195.15</v>
      </c>
      <c r="AR117" s="100">
        <f t="shared" si="11"/>
        <v>195.15</v>
      </c>
      <c r="AS117" s="100">
        <f t="shared" si="12"/>
        <v>195.15</v>
      </c>
      <c r="AT117" s="100">
        <f t="shared" si="13"/>
        <v>195.15</v>
      </c>
      <c r="AU117" s="100">
        <f t="shared" si="14"/>
        <v>195.15</v>
      </c>
      <c r="AV117" s="100">
        <f t="shared" si="15"/>
        <v>195.15</v>
      </c>
      <c r="AW117" s="100">
        <f t="shared" si="16"/>
        <v>195.15</v>
      </c>
      <c r="AX117" s="100">
        <f t="shared" si="17"/>
        <v>195.15</v>
      </c>
      <c r="AY117" s="100">
        <f t="shared" si="18"/>
        <v>195.15</v>
      </c>
      <c r="AZ117" s="100">
        <f t="shared" si="19"/>
        <v>195</v>
      </c>
      <c r="BA117" s="100">
        <f t="shared" si="20"/>
        <v>195</v>
      </c>
      <c r="BB117" s="100">
        <f t="shared" si="21"/>
        <v>195</v>
      </c>
      <c r="BC117" s="100">
        <f t="shared" si="22"/>
        <v>195</v>
      </c>
      <c r="BD117" s="100">
        <f t="shared" si="23"/>
        <v>195</v>
      </c>
      <c r="BE117" s="100">
        <f t="shared" si="24"/>
        <v>195</v>
      </c>
      <c r="BF117" s="100">
        <f t="shared" si="25"/>
        <v>195</v>
      </c>
      <c r="BG117" s="100">
        <f t="shared" si="26"/>
        <v>0</v>
      </c>
    </row>
    <row r="118" spans="1:59" x14ac:dyDescent="0.2">
      <c r="A118" s="143">
        <v>39477</v>
      </c>
      <c r="B118" s="144" t="s">
        <v>17</v>
      </c>
      <c r="C118" s="144" t="s">
        <v>15</v>
      </c>
      <c r="D118" s="144" t="s">
        <v>23</v>
      </c>
      <c r="E118" s="145">
        <v>41996</v>
      </c>
      <c r="F118" s="146">
        <v>30011</v>
      </c>
      <c r="G118" s="146">
        <v>1300</v>
      </c>
      <c r="H118" s="146">
        <v>706</v>
      </c>
      <c r="I118" s="146">
        <v>701</v>
      </c>
      <c r="J118" s="146">
        <v>1297</v>
      </c>
      <c r="K118" s="146">
        <v>1300</v>
      </c>
      <c r="L118" s="146">
        <v>1300</v>
      </c>
      <c r="M118" s="146">
        <v>1300</v>
      </c>
      <c r="N118" s="146">
        <v>1300</v>
      </c>
      <c r="O118" s="146">
        <v>1300</v>
      </c>
      <c r="P118" s="146">
        <v>1300</v>
      </c>
      <c r="Q118" s="146">
        <v>1300</v>
      </c>
      <c r="R118" s="146">
        <v>1300</v>
      </c>
      <c r="S118" s="146">
        <v>1300</v>
      </c>
      <c r="T118" s="146">
        <v>1300</v>
      </c>
      <c r="U118" s="146">
        <v>1300</v>
      </c>
      <c r="V118" s="146">
        <v>1300</v>
      </c>
      <c r="W118" s="146">
        <v>1300</v>
      </c>
      <c r="X118" s="146">
        <v>1301</v>
      </c>
      <c r="Y118" s="146">
        <v>1302</v>
      </c>
      <c r="Z118" s="146">
        <v>1303</v>
      </c>
      <c r="AA118" s="146">
        <v>1301</v>
      </c>
      <c r="AB118" s="146">
        <v>1300</v>
      </c>
      <c r="AC118" s="146">
        <v>1300</v>
      </c>
      <c r="AD118" s="146">
        <v>1300</v>
      </c>
      <c r="AE118" s="168"/>
      <c r="AG118" s="105">
        <v>0.15</v>
      </c>
      <c r="AH118" s="100">
        <f t="shared" si="1"/>
        <v>4501.6499999999996</v>
      </c>
      <c r="AI118" s="100">
        <f t="shared" si="2"/>
        <v>195</v>
      </c>
      <c r="AJ118" s="100">
        <f t="shared" si="3"/>
        <v>105.89999999999999</v>
      </c>
      <c r="AK118" s="100">
        <f t="shared" si="4"/>
        <v>105.14999999999999</v>
      </c>
      <c r="AL118" s="100">
        <f t="shared" si="5"/>
        <v>194.54999999999998</v>
      </c>
      <c r="AM118" s="100">
        <f t="shared" si="6"/>
        <v>195</v>
      </c>
      <c r="AN118" s="100">
        <f t="shared" si="7"/>
        <v>195</v>
      </c>
      <c r="AO118" s="100">
        <f t="shared" si="8"/>
        <v>195</v>
      </c>
      <c r="AP118" s="100">
        <f t="shared" si="9"/>
        <v>195</v>
      </c>
      <c r="AQ118" s="100">
        <f t="shared" si="10"/>
        <v>195</v>
      </c>
      <c r="AR118" s="100">
        <f t="shared" si="11"/>
        <v>195</v>
      </c>
      <c r="AS118" s="100">
        <f t="shared" si="12"/>
        <v>195</v>
      </c>
      <c r="AT118" s="100">
        <f t="shared" si="13"/>
        <v>195</v>
      </c>
      <c r="AU118" s="100">
        <f t="shared" si="14"/>
        <v>195</v>
      </c>
      <c r="AV118" s="100">
        <f t="shared" si="15"/>
        <v>195</v>
      </c>
      <c r="AW118" s="100">
        <f t="shared" si="16"/>
        <v>195</v>
      </c>
      <c r="AX118" s="100">
        <f t="shared" si="17"/>
        <v>195</v>
      </c>
      <c r="AY118" s="100">
        <f t="shared" si="18"/>
        <v>195</v>
      </c>
      <c r="AZ118" s="100">
        <f t="shared" si="19"/>
        <v>195.15</v>
      </c>
      <c r="BA118" s="100">
        <f t="shared" si="20"/>
        <v>195.29999999999998</v>
      </c>
      <c r="BB118" s="100">
        <f t="shared" si="21"/>
        <v>195.45</v>
      </c>
      <c r="BC118" s="100">
        <f t="shared" si="22"/>
        <v>195.15</v>
      </c>
      <c r="BD118" s="100">
        <f t="shared" si="23"/>
        <v>195</v>
      </c>
      <c r="BE118" s="100">
        <f t="shared" si="24"/>
        <v>195</v>
      </c>
      <c r="BF118" s="100">
        <f t="shared" si="25"/>
        <v>195</v>
      </c>
      <c r="BG118" s="100">
        <f t="shared" si="26"/>
        <v>0</v>
      </c>
    </row>
    <row r="119" spans="1:59" x14ac:dyDescent="0.2">
      <c r="A119" s="143">
        <v>39477</v>
      </c>
      <c r="B119" s="144" t="s">
        <v>17</v>
      </c>
      <c r="C119" s="144" t="s">
        <v>15</v>
      </c>
      <c r="D119" s="144" t="s">
        <v>23</v>
      </c>
      <c r="E119" s="145">
        <v>41997</v>
      </c>
      <c r="F119" s="146">
        <v>27212</v>
      </c>
      <c r="G119" s="146">
        <v>503</v>
      </c>
      <c r="H119" s="146">
        <v>504</v>
      </c>
      <c r="I119" s="146">
        <v>503</v>
      </c>
      <c r="J119" s="146">
        <v>503</v>
      </c>
      <c r="K119" s="146">
        <v>503</v>
      </c>
      <c r="L119" s="146">
        <v>1296</v>
      </c>
      <c r="M119" s="146">
        <v>1300</v>
      </c>
      <c r="N119" s="146">
        <v>1300</v>
      </c>
      <c r="O119" s="146">
        <v>1300</v>
      </c>
      <c r="P119" s="146">
        <v>1300</v>
      </c>
      <c r="Q119" s="146">
        <v>1300</v>
      </c>
      <c r="R119" s="146">
        <v>1300</v>
      </c>
      <c r="S119" s="146">
        <v>1300</v>
      </c>
      <c r="T119" s="146">
        <v>1300</v>
      </c>
      <c r="U119" s="146">
        <v>1300</v>
      </c>
      <c r="V119" s="146">
        <v>1300</v>
      </c>
      <c r="W119" s="146">
        <v>1300</v>
      </c>
      <c r="X119" s="146">
        <v>1300</v>
      </c>
      <c r="Y119" s="146">
        <v>1300</v>
      </c>
      <c r="Z119" s="146">
        <v>1300</v>
      </c>
      <c r="AA119" s="146">
        <v>1300</v>
      </c>
      <c r="AB119" s="146">
        <v>1300</v>
      </c>
      <c r="AC119" s="146">
        <v>1300</v>
      </c>
      <c r="AD119" s="146">
        <v>1300</v>
      </c>
      <c r="AE119" s="168"/>
      <c r="AG119" s="105">
        <v>0.15</v>
      </c>
      <c r="AH119" s="100">
        <f t="shared" si="1"/>
        <v>4081.7999999999997</v>
      </c>
      <c r="AI119" s="100">
        <f t="shared" si="2"/>
        <v>75.45</v>
      </c>
      <c r="AJ119" s="100">
        <f t="shared" si="3"/>
        <v>75.599999999999994</v>
      </c>
      <c r="AK119" s="100">
        <f t="shared" si="4"/>
        <v>75.45</v>
      </c>
      <c r="AL119" s="100">
        <f t="shared" si="5"/>
        <v>75.45</v>
      </c>
      <c r="AM119" s="100">
        <f t="shared" si="6"/>
        <v>75.45</v>
      </c>
      <c r="AN119" s="100">
        <f t="shared" si="7"/>
        <v>194.4</v>
      </c>
      <c r="AO119" s="100">
        <f t="shared" si="8"/>
        <v>195</v>
      </c>
      <c r="AP119" s="100">
        <f t="shared" si="9"/>
        <v>195</v>
      </c>
      <c r="AQ119" s="100">
        <f t="shared" si="10"/>
        <v>195</v>
      </c>
      <c r="AR119" s="100">
        <f t="shared" si="11"/>
        <v>195</v>
      </c>
      <c r="AS119" s="100">
        <f t="shared" si="12"/>
        <v>195</v>
      </c>
      <c r="AT119" s="100">
        <f t="shared" si="13"/>
        <v>195</v>
      </c>
      <c r="AU119" s="100">
        <f t="shared" si="14"/>
        <v>195</v>
      </c>
      <c r="AV119" s="100">
        <f t="shared" si="15"/>
        <v>195</v>
      </c>
      <c r="AW119" s="100">
        <f t="shared" si="16"/>
        <v>195</v>
      </c>
      <c r="AX119" s="100">
        <f t="shared" si="17"/>
        <v>195</v>
      </c>
      <c r="AY119" s="100">
        <f t="shared" si="18"/>
        <v>195</v>
      </c>
      <c r="AZ119" s="100">
        <f t="shared" si="19"/>
        <v>195</v>
      </c>
      <c r="BA119" s="100">
        <f t="shared" si="20"/>
        <v>195</v>
      </c>
      <c r="BB119" s="100">
        <f t="shared" si="21"/>
        <v>195</v>
      </c>
      <c r="BC119" s="100">
        <f t="shared" si="22"/>
        <v>195</v>
      </c>
      <c r="BD119" s="100">
        <f t="shared" si="23"/>
        <v>195</v>
      </c>
      <c r="BE119" s="100">
        <f t="shared" si="24"/>
        <v>195</v>
      </c>
      <c r="BF119" s="100">
        <f t="shared" si="25"/>
        <v>195</v>
      </c>
      <c r="BG119" s="100">
        <f t="shared" si="26"/>
        <v>0</v>
      </c>
    </row>
    <row r="120" spans="1:59" x14ac:dyDescent="0.2">
      <c r="A120" s="143">
        <v>39477</v>
      </c>
      <c r="B120" s="144" t="s">
        <v>17</v>
      </c>
      <c r="C120" s="144" t="s">
        <v>15</v>
      </c>
      <c r="D120" s="144" t="s">
        <v>23</v>
      </c>
      <c r="E120" s="145">
        <v>41998</v>
      </c>
      <c r="F120" s="146">
        <v>31200</v>
      </c>
      <c r="G120" s="146">
        <v>1300</v>
      </c>
      <c r="H120" s="146">
        <v>1300</v>
      </c>
      <c r="I120" s="146">
        <v>1300</v>
      </c>
      <c r="J120" s="146">
        <v>1300</v>
      </c>
      <c r="K120" s="146">
        <v>1300</v>
      </c>
      <c r="L120" s="146">
        <v>1300</v>
      </c>
      <c r="M120" s="146">
        <v>1300</v>
      </c>
      <c r="N120" s="146">
        <v>1300</v>
      </c>
      <c r="O120" s="146">
        <v>1300</v>
      </c>
      <c r="P120" s="146">
        <v>1300</v>
      </c>
      <c r="Q120" s="146">
        <v>1300</v>
      </c>
      <c r="R120" s="146">
        <v>1300</v>
      </c>
      <c r="S120" s="146">
        <v>1300</v>
      </c>
      <c r="T120" s="146">
        <v>1300</v>
      </c>
      <c r="U120" s="146">
        <v>1300</v>
      </c>
      <c r="V120" s="146">
        <v>1300</v>
      </c>
      <c r="W120" s="146">
        <v>1300</v>
      </c>
      <c r="X120" s="146">
        <v>1300</v>
      </c>
      <c r="Y120" s="146">
        <v>1300</v>
      </c>
      <c r="Z120" s="146">
        <v>1300</v>
      </c>
      <c r="AA120" s="146">
        <v>1300</v>
      </c>
      <c r="AB120" s="146">
        <v>1300</v>
      </c>
      <c r="AC120" s="146">
        <v>1300</v>
      </c>
      <c r="AD120" s="146">
        <v>1300</v>
      </c>
      <c r="AE120" s="168"/>
      <c r="AG120" s="105">
        <v>0.15</v>
      </c>
      <c r="AH120" s="100">
        <f t="shared" si="1"/>
        <v>4680</v>
      </c>
      <c r="AI120" s="100">
        <f t="shared" si="2"/>
        <v>195</v>
      </c>
      <c r="AJ120" s="100">
        <f t="shared" si="3"/>
        <v>195</v>
      </c>
      <c r="AK120" s="100">
        <f t="shared" si="4"/>
        <v>195</v>
      </c>
      <c r="AL120" s="100">
        <f t="shared" si="5"/>
        <v>195</v>
      </c>
      <c r="AM120" s="100">
        <f t="shared" si="6"/>
        <v>195</v>
      </c>
      <c r="AN120" s="100">
        <f t="shared" si="7"/>
        <v>195</v>
      </c>
      <c r="AO120" s="100">
        <f t="shared" si="8"/>
        <v>195</v>
      </c>
      <c r="AP120" s="100">
        <f t="shared" si="9"/>
        <v>195</v>
      </c>
      <c r="AQ120" s="100">
        <f t="shared" si="10"/>
        <v>195</v>
      </c>
      <c r="AR120" s="100">
        <f t="shared" si="11"/>
        <v>195</v>
      </c>
      <c r="AS120" s="100">
        <f t="shared" si="12"/>
        <v>195</v>
      </c>
      <c r="AT120" s="100">
        <f t="shared" si="13"/>
        <v>195</v>
      </c>
      <c r="AU120" s="100">
        <f t="shared" si="14"/>
        <v>195</v>
      </c>
      <c r="AV120" s="100">
        <f t="shared" si="15"/>
        <v>195</v>
      </c>
      <c r="AW120" s="100">
        <f t="shared" si="16"/>
        <v>195</v>
      </c>
      <c r="AX120" s="100">
        <f t="shared" si="17"/>
        <v>195</v>
      </c>
      <c r="AY120" s="100">
        <f t="shared" si="18"/>
        <v>195</v>
      </c>
      <c r="AZ120" s="100">
        <f t="shared" si="19"/>
        <v>195</v>
      </c>
      <c r="BA120" s="100">
        <f t="shared" si="20"/>
        <v>195</v>
      </c>
      <c r="BB120" s="100">
        <f t="shared" si="21"/>
        <v>195</v>
      </c>
      <c r="BC120" s="100">
        <f t="shared" si="22"/>
        <v>195</v>
      </c>
      <c r="BD120" s="100">
        <f t="shared" si="23"/>
        <v>195</v>
      </c>
      <c r="BE120" s="100">
        <f t="shared" si="24"/>
        <v>195</v>
      </c>
      <c r="BF120" s="100">
        <f t="shared" si="25"/>
        <v>195</v>
      </c>
      <c r="BG120" s="100">
        <f t="shared" si="26"/>
        <v>0</v>
      </c>
    </row>
    <row r="121" spans="1:59" x14ac:dyDescent="0.2">
      <c r="A121" s="143">
        <v>39477</v>
      </c>
      <c r="B121" s="144" t="s">
        <v>17</v>
      </c>
      <c r="C121" s="144" t="s">
        <v>15</v>
      </c>
      <c r="D121" s="144" t="s">
        <v>23</v>
      </c>
      <c r="E121" s="145">
        <v>41999</v>
      </c>
      <c r="F121" s="146">
        <v>31200</v>
      </c>
      <c r="G121" s="146">
        <v>1300</v>
      </c>
      <c r="H121" s="146">
        <v>1300</v>
      </c>
      <c r="I121" s="146">
        <v>1300</v>
      </c>
      <c r="J121" s="146">
        <v>1300</v>
      </c>
      <c r="K121" s="146">
        <v>1300</v>
      </c>
      <c r="L121" s="146">
        <v>1300</v>
      </c>
      <c r="M121" s="146">
        <v>1300</v>
      </c>
      <c r="N121" s="146">
        <v>1300</v>
      </c>
      <c r="O121" s="146">
        <v>1300</v>
      </c>
      <c r="P121" s="146">
        <v>1300</v>
      </c>
      <c r="Q121" s="146">
        <v>1300</v>
      </c>
      <c r="R121" s="146">
        <v>1300</v>
      </c>
      <c r="S121" s="146">
        <v>1300</v>
      </c>
      <c r="T121" s="146">
        <v>1300</v>
      </c>
      <c r="U121" s="146">
        <v>1300</v>
      </c>
      <c r="V121" s="146">
        <v>1300</v>
      </c>
      <c r="W121" s="146">
        <v>1300</v>
      </c>
      <c r="X121" s="146">
        <v>1300</v>
      </c>
      <c r="Y121" s="146">
        <v>1300</v>
      </c>
      <c r="Z121" s="146">
        <v>1300</v>
      </c>
      <c r="AA121" s="146">
        <v>1300</v>
      </c>
      <c r="AB121" s="146">
        <v>1300</v>
      </c>
      <c r="AC121" s="146">
        <v>1300</v>
      </c>
      <c r="AD121" s="146">
        <v>1300</v>
      </c>
      <c r="AE121" s="168"/>
      <c r="AG121" s="105">
        <v>0.15</v>
      </c>
      <c r="AH121" s="100">
        <f t="shared" si="1"/>
        <v>4680</v>
      </c>
      <c r="AI121" s="100">
        <f t="shared" si="2"/>
        <v>195</v>
      </c>
      <c r="AJ121" s="100">
        <f t="shared" si="3"/>
        <v>195</v>
      </c>
      <c r="AK121" s="100">
        <f t="shared" si="4"/>
        <v>195</v>
      </c>
      <c r="AL121" s="100">
        <f t="shared" si="5"/>
        <v>195</v>
      </c>
      <c r="AM121" s="100">
        <f t="shared" si="6"/>
        <v>195</v>
      </c>
      <c r="AN121" s="100">
        <f t="shared" si="7"/>
        <v>195</v>
      </c>
      <c r="AO121" s="100">
        <f t="shared" si="8"/>
        <v>195</v>
      </c>
      <c r="AP121" s="100">
        <f t="shared" si="9"/>
        <v>195</v>
      </c>
      <c r="AQ121" s="100">
        <f t="shared" si="10"/>
        <v>195</v>
      </c>
      <c r="AR121" s="100">
        <f t="shared" si="11"/>
        <v>195</v>
      </c>
      <c r="AS121" s="100">
        <f t="shared" si="12"/>
        <v>195</v>
      </c>
      <c r="AT121" s="100">
        <f t="shared" si="13"/>
        <v>195</v>
      </c>
      <c r="AU121" s="100">
        <f t="shared" si="14"/>
        <v>195</v>
      </c>
      <c r="AV121" s="100">
        <f t="shared" si="15"/>
        <v>195</v>
      </c>
      <c r="AW121" s="100">
        <f t="shared" si="16"/>
        <v>195</v>
      </c>
      <c r="AX121" s="100">
        <f t="shared" si="17"/>
        <v>195</v>
      </c>
      <c r="AY121" s="100">
        <f t="shared" si="18"/>
        <v>195</v>
      </c>
      <c r="AZ121" s="100">
        <f t="shared" si="19"/>
        <v>195</v>
      </c>
      <c r="BA121" s="100">
        <f t="shared" si="20"/>
        <v>195</v>
      </c>
      <c r="BB121" s="100">
        <f t="shared" si="21"/>
        <v>195</v>
      </c>
      <c r="BC121" s="100">
        <f t="shared" si="22"/>
        <v>195</v>
      </c>
      <c r="BD121" s="100">
        <f t="shared" si="23"/>
        <v>195</v>
      </c>
      <c r="BE121" s="100">
        <f t="shared" si="24"/>
        <v>195</v>
      </c>
      <c r="BF121" s="100">
        <f t="shared" si="25"/>
        <v>195</v>
      </c>
      <c r="BG121" s="100">
        <f t="shared" si="26"/>
        <v>0</v>
      </c>
    </row>
    <row r="122" spans="1:59" x14ac:dyDescent="0.2">
      <c r="A122" s="143">
        <v>39477</v>
      </c>
      <c r="B122" s="144" t="s">
        <v>17</v>
      </c>
      <c r="C122" s="144" t="s">
        <v>15</v>
      </c>
      <c r="D122" s="144" t="s">
        <v>23</v>
      </c>
      <c r="E122" s="145">
        <v>42000</v>
      </c>
      <c r="F122" s="146">
        <v>30695</v>
      </c>
      <c r="G122" s="146">
        <v>1300</v>
      </c>
      <c r="H122" s="146">
        <v>1300</v>
      </c>
      <c r="I122" s="146">
        <v>1300</v>
      </c>
      <c r="J122" s="146">
        <v>795</v>
      </c>
      <c r="K122" s="146">
        <v>1300</v>
      </c>
      <c r="L122" s="146">
        <v>1300</v>
      </c>
      <c r="M122" s="146">
        <v>1300</v>
      </c>
      <c r="N122" s="146">
        <v>1300</v>
      </c>
      <c r="O122" s="146">
        <v>1300</v>
      </c>
      <c r="P122" s="146">
        <v>1300</v>
      </c>
      <c r="Q122" s="146">
        <v>1300</v>
      </c>
      <c r="R122" s="146">
        <v>1300</v>
      </c>
      <c r="S122" s="146">
        <v>1300</v>
      </c>
      <c r="T122" s="146">
        <v>1300</v>
      </c>
      <c r="U122" s="146">
        <v>1300</v>
      </c>
      <c r="V122" s="146">
        <v>1300</v>
      </c>
      <c r="W122" s="146">
        <v>1300</v>
      </c>
      <c r="X122" s="146">
        <v>1300</v>
      </c>
      <c r="Y122" s="146">
        <v>1300</v>
      </c>
      <c r="Z122" s="146">
        <v>1300</v>
      </c>
      <c r="AA122" s="146">
        <v>1300</v>
      </c>
      <c r="AB122" s="146">
        <v>1300</v>
      </c>
      <c r="AC122" s="146">
        <v>1300</v>
      </c>
      <c r="AD122" s="146">
        <v>1300</v>
      </c>
      <c r="AE122" s="168"/>
      <c r="AG122" s="105">
        <v>0.15</v>
      </c>
      <c r="AH122" s="100">
        <f t="shared" si="1"/>
        <v>4604.25</v>
      </c>
      <c r="AI122" s="100">
        <f t="shared" si="2"/>
        <v>195</v>
      </c>
      <c r="AJ122" s="100">
        <f t="shared" si="3"/>
        <v>195</v>
      </c>
      <c r="AK122" s="100">
        <f t="shared" si="4"/>
        <v>195</v>
      </c>
      <c r="AL122" s="100">
        <f t="shared" si="5"/>
        <v>119.25</v>
      </c>
      <c r="AM122" s="100">
        <f t="shared" si="6"/>
        <v>195</v>
      </c>
      <c r="AN122" s="100">
        <f t="shared" si="7"/>
        <v>195</v>
      </c>
      <c r="AO122" s="100">
        <f t="shared" si="8"/>
        <v>195</v>
      </c>
      <c r="AP122" s="100">
        <f t="shared" si="9"/>
        <v>195</v>
      </c>
      <c r="AQ122" s="100">
        <f t="shared" si="10"/>
        <v>195</v>
      </c>
      <c r="AR122" s="100">
        <f t="shared" si="11"/>
        <v>195</v>
      </c>
      <c r="AS122" s="100">
        <f t="shared" si="12"/>
        <v>195</v>
      </c>
      <c r="AT122" s="100">
        <f t="shared" si="13"/>
        <v>195</v>
      </c>
      <c r="AU122" s="100">
        <f t="shared" si="14"/>
        <v>195</v>
      </c>
      <c r="AV122" s="100">
        <f t="shared" si="15"/>
        <v>195</v>
      </c>
      <c r="AW122" s="100">
        <f t="shared" si="16"/>
        <v>195</v>
      </c>
      <c r="AX122" s="100">
        <f t="shared" si="17"/>
        <v>195</v>
      </c>
      <c r="AY122" s="100">
        <f t="shared" si="18"/>
        <v>195</v>
      </c>
      <c r="AZ122" s="100">
        <f t="shared" si="19"/>
        <v>195</v>
      </c>
      <c r="BA122" s="100">
        <f t="shared" si="20"/>
        <v>195</v>
      </c>
      <c r="BB122" s="100">
        <f t="shared" si="21"/>
        <v>195</v>
      </c>
      <c r="BC122" s="100">
        <f t="shared" si="22"/>
        <v>195</v>
      </c>
      <c r="BD122" s="100">
        <f t="shared" si="23"/>
        <v>195</v>
      </c>
      <c r="BE122" s="100">
        <f t="shared" si="24"/>
        <v>195</v>
      </c>
      <c r="BF122" s="100">
        <f t="shared" si="25"/>
        <v>195</v>
      </c>
      <c r="BG122" s="100">
        <f t="shared" si="26"/>
        <v>0</v>
      </c>
    </row>
    <row r="123" spans="1:59" x14ac:dyDescent="0.2">
      <c r="A123" s="143">
        <v>39477</v>
      </c>
      <c r="B123" s="144" t="s">
        <v>17</v>
      </c>
      <c r="C123" s="144" t="s">
        <v>15</v>
      </c>
      <c r="D123" s="144" t="s">
        <v>23</v>
      </c>
      <c r="E123" s="145">
        <v>42001</v>
      </c>
      <c r="F123" s="146">
        <v>31205</v>
      </c>
      <c r="G123" s="146">
        <v>1300</v>
      </c>
      <c r="H123" s="146">
        <v>1300</v>
      </c>
      <c r="I123" s="146">
        <v>1300</v>
      </c>
      <c r="J123" s="146">
        <v>1300</v>
      </c>
      <c r="K123" s="146">
        <v>1300</v>
      </c>
      <c r="L123" s="146">
        <v>1300</v>
      </c>
      <c r="M123" s="146">
        <v>1300</v>
      </c>
      <c r="N123" s="146">
        <v>1300</v>
      </c>
      <c r="O123" s="146">
        <v>1300</v>
      </c>
      <c r="P123" s="146">
        <v>1300</v>
      </c>
      <c r="Q123" s="146">
        <v>1300</v>
      </c>
      <c r="R123" s="146">
        <v>1300</v>
      </c>
      <c r="S123" s="146">
        <v>1300</v>
      </c>
      <c r="T123" s="146">
        <v>1300</v>
      </c>
      <c r="U123" s="146">
        <v>1300</v>
      </c>
      <c r="V123" s="146">
        <v>1300</v>
      </c>
      <c r="W123" s="146">
        <v>1300</v>
      </c>
      <c r="X123" s="146">
        <v>1301</v>
      </c>
      <c r="Y123" s="146">
        <v>1302</v>
      </c>
      <c r="Z123" s="146">
        <v>1302</v>
      </c>
      <c r="AA123" s="146">
        <v>1300</v>
      </c>
      <c r="AB123" s="146">
        <v>1300</v>
      </c>
      <c r="AC123" s="146">
        <v>1300</v>
      </c>
      <c r="AD123" s="146">
        <v>1300</v>
      </c>
      <c r="AE123" s="168"/>
      <c r="AG123" s="105"/>
      <c r="AH123" s="100"/>
      <c r="AI123" s="100"/>
      <c r="AJ123" s="100"/>
      <c r="AK123" s="100"/>
      <c r="AL123" s="100"/>
      <c r="AM123" s="100"/>
      <c r="AN123" s="100"/>
      <c r="AO123" s="100"/>
      <c r="AP123" s="100"/>
      <c r="AQ123" s="100"/>
      <c r="AR123" s="100"/>
      <c r="AS123" s="100"/>
      <c r="AT123" s="100"/>
      <c r="AU123" s="100"/>
      <c r="AV123" s="100"/>
      <c r="AW123" s="100"/>
      <c r="AX123" s="100"/>
      <c r="AY123" s="100"/>
      <c r="AZ123" s="100"/>
      <c r="BA123" s="100"/>
      <c r="BB123" s="100"/>
      <c r="BC123" s="100"/>
      <c r="BD123" s="100"/>
      <c r="BE123" s="100"/>
      <c r="BF123" s="100"/>
      <c r="BG123" s="100"/>
    </row>
    <row r="124" spans="1:59" x14ac:dyDescent="0.2">
      <c r="A124" s="143">
        <v>39477</v>
      </c>
      <c r="B124" s="144" t="s">
        <v>17</v>
      </c>
      <c r="C124" s="144" t="s">
        <v>15</v>
      </c>
      <c r="D124" s="144" t="s">
        <v>23</v>
      </c>
      <c r="E124" s="145">
        <v>42002</v>
      </c>
      <c r="F124" s="146">
        <v>31218</v>
      </c>
      <c r="G124" s="146">
        <v>1300</v>
      </c>
      <c r="H124" s="146">
        <v>1300</v>
      </c>
      <c r="I124" s="146">
        <v>1300</v>
      </c>
      <c r="J124" s="146">
        <v>1300</v>
      </c>
      <c r="K124" s="146">
        <v>1300</v>
      </c>
      <c r="L124" s="146">
        <v>1300</v>
      </c>
      <c r="M124" s="146">
        <v>1300</v>
      </c>
      <c r="N124" s="146">
        <v>1300</v>
      </c>
      <c r="O124" s="146">
        <v>1300</v>
      </c>
      <c r="P124" s="146">
        <v>1301</v>
      </c>
      <c r="Q124" s="146">
        <v>1302</v>
      </c>
      <c r="R124" s="146">
        <v>1301</v>
      </c>
      <c r="S124" s="146">
        <v>1301</v>
      </c>
      <c r="T124" s="146">
        <v>1301</v>
      </c>
      <c r="U124" s="146">
        <v>1301</v>
      </c>
      <c r="V124" s="146">
        <v>1302</v>
      </c>
      <c r="W124" s="146">
        <v>1301</v>
      </c>
      <c r="X124" s="146">
        <v>1301</v>
      </c>
      <c r="Y124" s="146">
        <v>1301</v>
      </c>
      <c r="Z124" s="146">
        <v>1302</v>
      </c>
      <c r="AA124" s="146">
        <v>1301</v>
      </c>
      <c r="AB124" s="146">
        <v>1301</v>
      </c>
      <c r="AC124" s="146">
        <v>1301</v>
      </c>
      <c r="AD124" s="146">
        <v>1301</v>
      </c>
      <c r="AE124" s="168"/>
      <c r="AG124" s="105"/>
      <c r="AH124" s="100"/>
      <c r="AI124" s="100"/>
      <c r="AJ124" s="100"/>
      <c r="AK124" s="100"/>
      <c r="AL124" s="100"/>
      <c r="AM124" s="100"/>
      <c r="AN124" s="100"/>
      <c r="AO124" s="100"/>
      <c r="AP124" s="100"/>
      <c r="AQ124" s="100"/>
      <c r="AR124" s="100"/>
      <c r="AS124" s="100"/>
      <c r="AT124" s="100"/>
      <c r="AU124" s="100"/>
      <c r="AV124" s="100"/>
      <c r="AW124" s="100"/>
      <c r="AX124" s="100"/>
      <c r="AY124" s="100"/>
      <c r="AZ124" s="100"/>
      <c r="BA124" s="100"/>
      <c r="BB124" s="100"/>
      <c r="BC124" s="100"/>
      <c r="BD124" s="100"/>
      <c r="BE124" s="100"/>
      <c r="BF124" s="100"/>
      <c r="BG124" s="100"/>
    </row>
    <row r="125" spans="1:59" x14ac:dyDescent="0.2">
      <c r="A125" s="143">
        <v>39477</v>
      </c>
      <c r="B125" s="144" t="s">
        <v>17</v>
      </c>
      <c r="C125" s="144" t="s">
        <v>15</v>
      </c>
      <c r="D125" s="144" t="s">
        <v>23</v>
      </c>
      <c r="E125" s="145">
        <v>42003</v>
      </c>
      <c r="F125" s="146">
        <v>31228</v>
      </c>
      <c r="G125" s="146">
        <v>1301</v>
      </c>
      <c r="H125" s="146">
        <v>1301</v>
      </c>
      <c r="I125" s="146">
        <v>1301</v>
      </c>
      <c r="J125" s="146">
        <v>1301</v>
      </c>
      <c r="K125" s="146">
        <v>1301</v>
      </c>
      <c r="L125" s="146">
        <v>1301</v>
      </c>
      <c r="M125" s="146">
        <v>1301</v>
      </c>
      <c r="N125" s="146">
        <v>1300</v>
      </c>
      <c r="O125" s="146">
        <v>1301</v>
      </c>
      <c r="P125" s="146">
        <v>1301</v>
      </c>
      <c r="Q125" s="146">
        <v>1301</v>
      </c>
      <c r="R125" s="146">
        <v>1301</v>
      </c>
      <c r="S125" s="146">
        <v>1301</v>
      </c>
      <c r="T125" s="146">
        <v>1301</v>
      </c>
      <c r="U125" s="146">
        <v>1301</v>
      </c>
      <c r="V125" s="146">
        <v>1301</v>
      </c>
      <c r="W125" s="146">
        <v>1301</v>
      </c>
      <c r="X125" s="146">
        <v>1302</v>
      </c>
      <c r="Y125" s="146">
        <v>1301</v>
      </c>
      <c r="Z125" s="146">
        <v>1302</v>
      </c>
      <c r="AA125" s="146">
        <v>1302</v>
      </c>
      <c r="AB125" s="146">
        <v>1302</v>
      </c>
      <c r="AC125" s="146">
        <v>1302</v>
      </c>
      <c r="AD125" s="146">
        <v>1301</v>
      </c>
      <c r="AE125" s="168"/>
      <c r="AG125" s="105"/>
      <c r="AH125" s="100"/>
      <c r="AI125" s="100"/>
      <c r="AJ125" s="100"/>
      <c r="AK125" s="100"/>
      <c r="AL125" s="100"/>
      <c r="AM125" s="100"/>
      <c r="AN125" s="100"/>
      <c r="AO125" s="100"/>
      <c r="AP125" s="100"/>
      <c r="AQ125" s="100"/>
      <c r="AR125" s="100"/>
      <c r="AS125" s="100"/>
      <c r="AT125" s="100"/>
      <c r="AU125" s="100"/>
      <c r="AV125" s="100"/>
      <c r="AW125" s="100"/>
      <c r="AX125" s="100"/>
      <c r="AY125" s="100"/>
      <c r="AZ125" s="100"/>
      <c r="BA125" s="100"/>
      <c r="BB125" s="100"/>
      <c r="BC125" s="100"/>
      <c r="BD125" s="100"/>
      <c r="BE125" s="100"/>
      <c r="BF125" s="100"/>
      <c r="BG125" s="100"/>
    </row>
    <row r="126" spans="1:59" x14ac:dyDescent="0.2">
      <c r="A126" s="143">
        <v>39477</v>
      </c>
      <c r="B126" s="144" t="s">
        <v>17</v>
      </c>
      <c r="C126" s="144" t="s">
        <v>15</v>
      </c>
      <c r="D126" s="144" t="s">
        <v>23</v>
      </c>
      <c r="E126" s="145">
        <v>42004</v>
      </c>
      <c r="F126" s="146">
        <v>30243</v>
      </c>
      <c r="G126" s="146">
        <v>1300</v>
      </c>
      <c r="H126" s="146">
        <v>712</v>
      </c>
      <c r="I126" s="146">
        <v>929</v>
      </c>
      <c r="J126" s="146">
        <v>1300</v>
      </c>
      <c r="K126" s="146">
        <v>1300</v>
      </c>
      <c r="L126" s="146">
        <v>1300</v>
      </c>
      <c r="M126" s="146">
        <v>1300</v>
      </c>
      <c r="N126" s="146">
        <v>1300</v>
      </c>
      <c r="O126" s="146">
        <v>1300</v>
      </c>
      <c r="P126" s="146">
        <v>1301</v>
      </c>
      <c r="Q126" s="146">
        <v>1301</v>
      </c>
      <c r="R126" s="146">
        <v>1300</v>
      </c>
      <c r="S126" s="146">
        <v>1300</v>
      </c>
      <c r="T126" s="146">
        <v>1300</v>
      </c>
      <c r="U126" s="146">
        <v>1300</v>
      </c>
      <c r="V126" s="146">
        <v>1300</v>
      </c>
      <c r="W126" s="146">
        <v>1300</v>
      </c>
      <c r="X126" s="146">
        <v>1300</v>
      </c>
      <c r="Y126" s="146">
        <v>1300</v>
      </c>
      <c r="Z126" s="146">
        <v>1300</v>
      </c>
      <c r="AA126" s="146">
        <v>1300</v>
      </c>
      <c r="AB126" s="146">
        <v>1300</v>
      </c>
      <c r="AC126" s="146">
        <v>1300</v>
      </c>
      <c r="AD126" s="146">
        <v>1300</v>
      </c>
      <c r="AE126" s="168"/>
      <c r="AG126" s="105"/>
      <c r="AH126" s="100"/>
      <c r="AI126" s="100"/>
      <c r="AJ126" s="100"/>
      <c r="AK126" s="100"/>
      <c r="AL126" s="100"/>
      <c r="AM126" s="100"/>
      <c r="AN126" s="100"/>
      <c r="AO126" s="100"/>
      <c r="AP126" s="100"/>
      <c r="AQ126" s="100"/>
      <c r="AR126" s="100"/>
      <c r="AS126" s="100"/>
      <c r="AT126" s="100"/>
      <c r="AU126" s="100"/>
      <c r="AV126" s="100"/>
      <c r="AW126" s="100"/>
      <c r="AX126" s="100"/>
      <c r="AY126" s="100"/>
      <c r="AZ126" s="100"/>
      <c r="BA126" s="100"/>
      <c r="BB126" s="100"/>
      <c r="BC126" s="100"/>
      <c r="BD126" s="100"/>
      <c r="BE126" s="100"/>
      <c r="BF126" s="100"/>
      <c r="BG126" s="100"/>
    </row>
    <row r="127" spans="1:59" x14ac:dyDescent="0.2">
      <c r="A127" s="147">
        <v>60447</v>
      </c>
      <c r="B127" s="148" t="s">
        <v>20</v>
      </c>
      <c r="C127" s="148" t="s">
        <v>15</v>
      </c>
      <c r="D127" s="148" t="s">
        <v>23</v>
      </c>
      <c r="E127" s="149">
        <v>41974</v>
      </c>
      <c r="F127" s="150">
        <v>0</v>
      </c>
      <c r="G127" s="150">
        <v>0</v>
      </c>
      <c r="H127" s="150">
        <v>0</v>
      </c>
      <c r="I127" s="150">
        <v>0</v>
      </c>
      <c r="J127" s="150">
        <v>0</v>
      </c>
      <c r="K127" s="150">
        <v>0</v>
      </c>
      <c r="L127" s="150">
        <v>0</v>
      </c>
      <c r="M127" s="150">
        <v>0</v>
      </c>
      <c r="N127" s="150">
        <v>0</v>
      </c>
      <c r="O127" s="150">
        <v>0</v>
      </c>
      <c r="P127" s="150">
        <v>0</v>
      </c>
      <c r="Q127" s="150">
        <v>0</v>
      </c>
      <c r="R127" s="150">
        <v>0</v>
      </c>
      <c r="S127" s="150">
        <v>0</v>
      </c>
      <c r="T127" s="150">
        <v>0</v>
      </c>
      <c r="U127" s="150">
        <v>0</v>
      </c>
      <c r="V127" s="150">
        <v>0</v>
      </c>
      <c r="W127" s="150">
        <v>0</v>
      </c>
      <c r="X127" s="150">
        <v>0</v>
      </c>
      <c r="Y127" s="150">
        <v>0</v>
      </c>
      <c r="Z127" s="150">
        <v>0</v>
      </c>
      <c r="AA127" s="150">
        <v>0</v>
      </c>
      <c r="AB127" s="150">
        <v>0</v>
      </c>
      <c r="AC127" s="150">
        <v>0</v>
      </c>
      <c r="AD127" s="150">
        <v>0</v>
      </c>
      <c r="AE127" s="168"/>
    </row>
    <row r="128" spans="1:59" x14ac:dyDescent="0.2">
      <c r="A128" s="147">
        <v>60447</v>
      </c>
      <c r="B128" s="148" t="s">
        <v>20</v>
      </c>
      <c r="C128" s="148" t="s">
        <v>15</v>
      </c>
      <c r="D128" s="148" t="s">
        <v>23</v>
      </c>
      <c r="E128" s="149">
        <v>41975</v>
      </c>
      <c r="F128" s="150">
        <v>0</v>
      </c>
      <c r="G128" s="150">
        <v>0</v>
      </c>
      <c r="H128" s="150">
        <v>0</v>
      </c>
      <c r="I128" s="150">
        <v>0</v>
      </c>
      <c r="J128" s="150">
        <v>0</v>
      </c>
      <c r="K128" s="150">
        <v>0</v>
      </c>
      <c r="L128" s="150">
        <v>0</v>
      </c>
      <c r="M128" s="150">
        <v>0</v>
      </c>
      <c r="N128" s="150">
        <v>0</v>
      </c>
      <c r="O128" s="150">
        <v>0</v>
      </c>
      <c r="P128" s="150">
        <v>0</v>
      </c>
      <c r="Q128" s="150">
        <v>0</v>
      </c>
      <c r="R128" s="150">
        <v>0</v>
      </c>
      <c r="S128" s="150">
        <v>0</v>
      </c>
      <c r="T128" s="150">
        <v>0</v>
      </c>
      <c r="U128" s="150">
        <v>0</v>
      </c>
      <c r="V128" s="150">
        <v>0</v>
      </c>
      <c r="W128" s="150">
        <v>0</v>
      </c>
      <c r="X128" s="150">
        <v>0</v>
      </c>
      <c r="Y128" s="150">
        <v>0</v>
      </c>
      <c r="Z128" s="150">
        <v>0</v>
      </c>
      <c r="AA128" s="150">
        <v>0</v>
      </c>
      <c r="AB128" s="150">
        <v>0</v>
      </c>
      <c r="AC128" s="150">
        <v>0</v>
      </c>
      <c r="AD128" s="150">
        <v>0</v>
      </c>
      <c r="AE128" s="168"/>
    </row>
    <row r="129" spans="1:31" x14ac:dyDescent="0.2">
      <c r="A129" s="147">
        <v>60447</v>
      </c>
      <c r="B129" s="148" t="s">
        <v>20</v>
      </c>
      <c r="C129" s="148" t="s">
        <v>15</v>
      </c>
      <c r="D129" s="148" t="s">
        <v>23</v>
      </c>
      <c r="E129" s="149">
        <v>41976</v>
      </c>
      <c r="F129" s="150">
        <v>0</v>
      </c>
      <c r="G129" s="150">
        <v>0</v>
      </c>
      <c r="H129" s="150">
        <v>0</v>
      </c>
      <c r="I129" s="150">
        <v>0</v>
      </c>
      <c r="J129" s="150">
        <v>0</v>
      </c>
      <c r="K129" s="150">
        <v>0</v>
      </c>
      <c r="L129" s="150">
        <v>0</v>
      </c>
      <c r="M129" s="150">
        <v>0</v>
      </c>
      <c r="N129" s="150">
        <v>0</v>
      </c>
      <c r="O129" s="150">
        <v>0</v>
      </c>
      <c r="P129" s="150">
        <v>0</v>
      </c>
      <c r="Q129" s="150">
        <v>0</v>
      </c>
      <c r="R129" s="150">
        <v>0</v>
      </c>
      <c r="S129" s="150">
        <v>0</v>
      </c>
      <c r="T129" s="150">
        <v>0</v>
      </c>
      <c r="U129" s="150">
        <v>0</v>
      </c>
      <c r="V129" s="150">
        <v>0</v>
      </c>
      <c r="W129" s="150">
        <v>0</v>
      </c>
      <c r="X129" s="150">
        <v>0</v>
      </c>
      <c r="Y129" s="150">
        <v>0</v>
      </c>
      <c r="Z129" s="150">
        <v>0</v>
      </c>
      <c r="AA129" s="150">
        <v>0</v>
      </c>
      <c r="AB129" s="150">
        <v>0</v>
      </c>
      <c r="AC129" s="150">
        <v>0</v>
      </c>
      <c r="AD129" s="150">
        <v>0</v>
      </c>
      <c r="AE129" s="168"/>
    </row>
    <row r="130" spans="1:31" x14ac:dyDescent="0.2">
      <c r="A130" s="147">
        <v>60447</v>
      </c>
      <c r="B130" s="148" t="s">
        <v>20</v>
      </c>
      <c r="C130" s="148" t="s">
        <v>15</v>
      </c>
      <c r="D130" s="148" t="s">
        <v>23</v>
      </c>
      <c r="E130" s="149">
        <v>41977</v>
      </c>
      <c r="F130" s="150">
        <v>0</v>
      </c>
      <c r="G130" s="150">
        <v>0</v>
      </c>
      <c r="H130" s="150">
        <v>0</v>
      </c>
      <c r="I130" s="150">
        <v>0</v>
      </c>
      <c r="J130" s="150">
        <v>0</v>
      </c>
      <c r="K130" s="150">
        <v>0</v>
      </c>
      <c r="L130" s="150">
        <v>0</v>
      </c>
      <c r="M130" s="150">
        <v>0</v>
      </c>
      <c r="N130" s="150">
        <v>0</v>
      </c>
      <c r="O130" s="150">
        <v>0</v>
      </c>
      <c r="P130" s="150">
        <v>0</v>
      </c>
      <c r="Q130" s="150">
        <v>0</v>
      </c>
      <c r="R130" s="150">
        <v>0</v>
      </c>
      <c r="S130" s="150">
        <v>0</v>
      </c>
      <c r="T130" s="150">
        <v>0</v>
      </c>
      <c r="U130" s="150">
        <v>0</v>
      </c>
      <c r="V130" s="150">
        <v>0</v>
      </c>
      <c r="W130" s="150">
        <v>0</v>
      </c>
      <c r="X130" s="150">
        <v>0</v>
      </c>
      <c r="Y130" s="150">
        <v>0</v>
      </c>
      <c r="Z130" s="150">
        <v>0</v>
      </c>
      <c r="AA130" s="150">
        <v>0</v>
      </c>
      <c r="AB130" s="150">
        <v>0</v>
      </c>
      <c r="AC130" s="150">
        <v>0</v>
      </c>
      <c r="AD130" s="150">
        <v>0</v>
      </c>
      <c r="AE130" s="168"/>
    </row>
    <row r="131" spans="1:31" x14ac:dyDescent="0.2">
      <c r="A131" s="147">
        <v>60447</v>
      </c>
      <c r="B131" s="148" t="s">
        <v>20</v>
      </c>
      <c r="C131" s="148" t="s">
        <v>15</v>
      </c>
      <c r="D131" s="148" t="s">
        <v>23</v>
      </c>
      <c r="E131" s="149">
        <v>41978</v>
      </c>
      <c r="F131" s="150">
        <v>0</v>
      </c>
      <c r="G131" s="150">
        <v>0</v>
      </c>
      <c r="H131" s="150">
        <v>0</v>
      </c>
      <c r="I131" s="150">
        <v>0</v>
      </c>
      <c r="J131" s="150">
        <v>0</v>
      </c>
      <c r="K131" s="150">
        <v>0</v>
      </c>
      <c r="L131" s="150">
        <v>0</v>
      </c>
      <c r="M131" s="150">
        <v>0</v>
      </c>
      <c r="N131" s="150">
        <v>0</v>
      </c>
      <c r="O131" s="150">
        <v>0</v>
      </c>
      <c r="P131" s="150">
        <v>0</v>
      </c>
      <c r="Q131" s="150">
        <v>0</v>
      </c>
      <c r="R131" s="150">
        <v>0</v>
      </c>
      <c r="S131" s="150">
        <v>0</v>
      </c>
      <c r="T131" s="150">
        <v>0</v>
      </c>
      <c r="U131" s="150">
        <v>0</v>
      </c>
      <c r="V131" s="150">
        <v>0</v>
      </c>
      <c r="W131" s="150">
        <v>0</v>
      </c>
      <c r="X131" s="150">
        <v>0</v>
      </c>
      <c r="Y131" s="150">
        <v>0</v>
      </c>
      <c r="Z131" s="150">
        <v>0</v>
      </c>
      <c r="AA131" s="150">
        <v>0</v>
      </c>
      <c r="AB131" s="150">
        <v>0</v>
      </c>
      <c r="AC131" s="150">
        <v>0</v>
      </c>
      <c r="AD131" s="150">
        <v>0</v>
      </c>
      <c r="AE131" s="168"/>
    </row>
    <row r="132" spans="1:31" x14ac:dyDescent="0.2">
      <c r="A132" s="147">
        <v>60447</v>
      </c>
      <c r="B132" s="148" t="s">
        <v>20</v>
      </c>
      <c r="C132" s="148" t="s">
        <v>15</v>
      </c>
      <c r="D132" s="148" t="s">
        <v>23</v>
      </c>
      <c r="E132" s="149">
        <v>41979</v>
      </c>
      <c r="F132" s="150">
        <v>0</v>
      </c>
      <c r="G132" s="150">
        <v>0</v>
      </c>
      <c r="H132" s="150">
        <v>0</v>
      </c>
      <c r="I132" s="150">
        <v>0</v>
      </c>
      <c r="J132" s="150">
        <v>0</v>
      </c>
      <c r="K132" s="150">
        <v>0</v>
      </c>
      <c r="L132" s="150">
        <v>0</v>
      </c>
      <c r="M132" s="150">
        <v>0</v>
      </c>
      <c r="N132" s="150">
        <v>0</v>
      </c>
      <c r="O132" s="150">
        <v>0</v>
      </c>
      <c r="P132" s="150">
        <v>0</v>
      </c>
      <c r="Q132" s="150">
        <v>0</v>
      </c>
      <c r="R132" s="150">
        <v>0</v>
      </c>
      <c r="S132" s="150">
        <v>0</v>
      </c>
      <c r="T132" s="150">
        <v>0</v>
      </c>
      <c r="U132" s="150">
        <v>0</v>
      </c>
      <c r="V132" s="150">
        <v>0</v>
      </c>
      <c r="W132" s="150">
        <v>0</v>
      </c>
      <c r="X132" s="150">
        <v>0</v>
      </c>
      <c r="Y132" s="150">
        <v>0</v>
      </c>
      <c r="Z132" s="150">
        <v>0</v>
      </c>
      <c r="AA132" s="150">
        <v>0</v>
      </c>
      <c r="AB132" s="150">
        <v>0</v>
      </c>
      <c r="AC132" s="150">
        <v>0</v>
      </c>
      <c r="AD132" s="150">
        <v>0</v>
      </c>
      <c r="AE132" s="168"/>
    </row>
    <row r="133" spans="1:31" x14ac:dyDescent="0.2">
      <c r="A133" s="147">
        <v>60447</v>
      </c>
      <c r="B133" s="148" t="s">
        <v>20</v>
      </c>
      <c r="C133" s="148" t="s">
        <v>15</v>
      </c>
      <c r="D133" s="148" t="s">
        <v>23</v>
      </c>
      <c r="E133" s="149">
        <v>41980</v>
      </c>
      <c r="F133" s="150">
        <v>0</v>
      </c>
      <c r="G133" s="150">
        <v>0</v>
      </c>
      <c r="H133" s="150">
        <v>0</v>
      </c>
      <c r="I133" s="150">
        <v>0</v>
      </c>
      <c r="J133" s="150">
        <v>0</v>
      </c>
      <c r="K133" s="150">
        <v>0</v>
      </c>
      <c r="L133" s="150">
        <v>0</v>
      </c>
      <c r="M133" s="150">
        <v>0</v>
      </c>
      <c r="N133" s="150">
        <v>0</v>
      </c>
      <c r="O133" s="150">
        <v>0</v>
      </c>
      <c r="P133" s="150">
        <v>0</v>
      </c>
      <c r="Q133" s="150">
        <v>0</v>
      </c>
      <c r="R133" s="150">
        <v>0</v>
      </c>
      <c r="S133" s="150">
        <v>0</v>
      </c>
      <c r="T133" s="150">
        <v>0</v>
      </c>
      <c r="U133" s="150">
        <v>0</v>
      </c>
      <c r="V133" s="150">
        <v>0</v>
      </c>
      <c r="W133" s="150">
        <v>0</v>
      </c>
      <c r="X133" s="150">
        <v>0</v>
      </c>
      <c r="Y133" s="150">
        <v>0</v>
      </c>
      <c r="Z133" s="150">
        <v>0</v>
      </c>
      <c r="AA133" s="150">
        <v>0</v>
      </c>
      <c r="AB133" s="150">
        <v>0</v>
      </c>
      <c r="AC133" s="150">
        <v>0</v>
      </c>
      <c r="AD133" s="150">
        <v>0</v>
      </c>
      <c r="AE133" s="168"/>
    </row>
    <row r="134" spans="1:31" x14ac:dyDescent="0.2">
      <c r="A134" s="147">
        <v>60447</v>
      </c>
      <c r="B134" s="148" t="s">
        <v>20</v>
      </c>
      <c r="C134" s="148" t="s">
        <v>15</v>
      </c>
      <c r="D134" s="148" t="s">
        <v>23</v>
      </c>
      <c r="E134" s="149">
        <v>41981</v>
      </c>
      <c r="F134" s="150">
        <v>0</v>
      </c>
      <c r="G134" s="150">
        <v>0</v>
      </c>
      <c r="H134" s="150">
        <v>0</v>
      </c>
      <c r="I134" s="150">
        <v>0</v>
      </c>
      <c r="J134" s="150">
        <v>0</v>
      </c>
      <c r="K134" s="150">
        <v>0</v>
      </c>
      <c r="L134" s="150">
        <v>0</v>
      </c>
      <c r="M134" s="150">
        <v>0</v>
      </c>
      <c r="N134" s="150">
        <v>0</v>
      </c>
      <c r="O134" s="150">
        <v>0</v>
      </c>
      <c r="P134" s="150">
        <v>0</v>
      </c>
      <c r="Q134" s="150">
        <v>0</v>
      </c>
      <c r="R134" s="150">
        <v>0</v>
      </c>
      <c r="S134" s="150">
        <v>0</v>
      </c>
      <c r="T134" s="150">
        <v>0</v>
      </c>
      <c r="U134" s="150">
        <v>0</v>
      </c>
      <c r="V134" s="150">
        <v>0</v>
      </c>
      <c r="W134" s="150">
        <v>0</v>
      </c>
      <c r="X134" s="150">
        <v>0</v>
      </c>
      <c r="Y134" s="150">
        <v>0</v>
      </c>
      <c r="Z134" s="150">
        <v>0</v>
      </c>
      <c r="AA134" s="150">
        <v>0</v>
      </c>
      <c r="AB134" s="150">
        <v>0</v>
      </c>
      <c r="AC134" s="150">
        <v>0</v>
      </c>
      <c r="AD134" s="150">
        <v>0</v>
      </c>
      <c r="AE134" s="168"/>
    </row>
    <row r="135" spans="1:31" x14ac:dyDescent="0.2">
      <c r="A135" s="147">
        <v>60447</v>
      </c>
      <c r="B135" s="148" t="s">
        <v>20</v>
      </c>
      <c r="C135" s="148" t="s">
        <v>15</v>
      </c>
      <c r="D135" s="148" t="s">
        <v>23</v>
      </c>
      <c r="E135" s="149">
        <v>41982</v>
      </c>
      <c r="F135" s="150">
        <v>0</v>
      </c>
      <c r="G135" s="150">
        <v>0</v>
      </c>
      <c r="H135" s="150">
        <v>0</v>
      </c>
      <c r="I135" s="150">
        <v>0</v>
      </c>
      <c r="J135" s="150">
        <v>0</v>
      </c>
      <c r="K135" s="150">
        <v>0</v>
      </c>
      <c r="L135" s="150">
        <v>0</v>
      </c>
      <c r="M135" s="150">
        <v>0</v>
      </c>
      <c r="N135" s="150">
        <v>0</v>
      </c>
      <c r="O135" s="150">
        <v>0</v>
      </c>
      <c r="P135" s="150">
        <v>0</v>
      </c>
      <c r="Q135" s="150">
        <v>0</v>
      </c>
      <c r="R135" s="150">
        <v>0</v>
      </c>
      <c r="S135" s="150">
        <v>0</v>
      </c>
      <c r="T135" s="150">
        <v>0</v>
      </c>
      <c r="U135" s="150">
        <v>0</v>
      </c>
      <c r="V135" s="150">
        <v>0</v>
      </c>
      <c r="W135" s="150">
        <v>0</v>
      </c>
      <c r="X135" s="150">
        <v>0</v>
      </c>
      <c r="Y135" s="150">
        <v>0</v>
      </c>
      <c r="Z135" s="150">
        <v>0</v>
      </c>
      <c r="AA135" s="150">
        <v>0</v>
      </c>
      <c r="AB135" s="150">
        <v>0</v>
      </c>
      <c r="AC135" s="150">
        <v>0</v>
      </c>
      <c r="AD135" s="150">
        <v>0</v>
      </c>
      <c r="AE135" s="168"/>
    </row>
    <row r="136" spans="1:31" x14ac:dyDescent="0.2">
      <c r="A136" s="147">
        <v>60447</v>
      </c>
      <c r="B136" s="148" t="s">
        <v>20</v>
      </c>
      <c r="C136" s="148" t="s">
        <v>15</v>
      </c>
      <c r="D136" s="148" t="s">
        <v>23</v>
      </c>
      <c r="E136" s="149">
        <v>41983</v>
      </c>
      <c r="F136" s="150">
        <v>0</v>
      </c>
      <c r="G136" s="150">
        <v>0</v>
      </c>
      <c r="H136" s="150">
        <v>0</v>
      </c>
      <c r="I136" s="150">
        <v>0</v>
      </c>
      <c r="J136" s="150">
        <v>0</v>
      </c>
      <c r="K136" s="150">
        <v>0</v>
      </c>
      <c r="L136" s="150">
        <v>0</v>
      </c>
      <c r="M136" s="150">
        <v>0</v>
      </c>
      <c r="N136" s="150">
        <v>0</v>
      </c>
      <c r="O136" s="150">
        <v>0</v>
      </c>
      <c r="P136" s="150">
        <v>0</v>
      </c>
      <c r="Q136" s="150">
        <v>0</v>
      </c>
      <c r="R136" s="150">
        <v>0</v>
      </c>
      <c r="S136" s="150">
        <v>0</v>
      </c>
      <c r="T136" s="150">
        <v>0</v>
      </c>
      <c r="U136" s="150">
        <v>0</v>
      </c>
      <c r="V136" s="150">
        <v>0</v>
      </c>
      <c r="W136" s="150">
        <v>0</v>
      </c>
      <c r="X136" s="150">
        <v>0</v>
      </c>
      <c r="Y136" s="150">
        <v>0</v>
      </c>
      <c r="Z136" s="150">
        <v>0</v>
      </c>
      <c r="AA136" s="150">
        <v>0</v>
      </c>
      <c r="AB136" s="150">
        <v>0</v>
      </c>
      <c r="AC136" s="150">
        <v>0</v>
      </c>
      <c r="AD136" s="150">
        <v>0</v>
      </c>
      <c r="AE136" s="168"/>
    </row>
    <row r="137" spans="1:31" x14ac:dyDescent="0.2">
      <c r="A137" s="147">
        <v>60447</v>
      </c>
      <c r="B137" s="148" t="s">
        <v>20</v>
      </c>
      <c r="C137" s="148" t="s">
        <v>15</v>
      </c>
      <c r="D137" s="148" t="s">
        <v>23</v>
      </c>
      <c r="E137" s="149">
        <v>41984</v>
      </c>
      <c r="F137" s="150">
        <v>0</v>
      </c>
      <c r="G137" s="150">
        <v>0</v>
      </c>
      <c r="H137" s="150">
        <v>0</v>
      </c>
      <c r="I137" s="150">
        <v>0</v>
      </c>
      <c r="J137" s="150">
        <v>0</v>
      </c>
      <c r="K137" s="150">
        <v>0</v>
      </c>
      <c r="L137" s="150">
        <v>0</v>
      </c>
      <c r="M137" s="150">
        <v>0</v>
      </c>
      <c r="N137" s="150">
        <v>0</v>
      </c>
      <c r="O137" s="150">
        <v>0</v>
      </c>
      <c r="P137" s="150">
        <v>0</v>
      </c>
      <c r="Q137" s="150">
        <v>0</v>
      </c>
      <c r="R137" s="150">
        <v>0</v>
      </c>
      <c r="S137" s="150">
        <v>0</v>
      </c>
      <c r="T137" s="150">
        <v>0</v>
      </c>
      <c r="U137" s="150">
        <v>0</v>
      </c>
      <c r="V137" s="150">
        <v>0</v>
      </c>
      <c r="W137" s="150">
        <v>0</v>
      </c>
      <c r="X137" s="150">
        <v>0</v>
      </c>
      <c r="Y137" s="150">
        <v>0</v>
      </c>
      <c r="Z137" s="150">
        <v>0</v>
      </c>
      <c r="AA137" s="150">
        <v>0</v>
      </c>
      <c r="AB137" s="150">
        <v>0</v>
      </c>
      <c r="AC137" s="150">
        <v>0</v>
      </c>
      <c r="AD137" s="150">
        <v>0</v>
      </c>
      <c r="AE137" s="168"/>
    </row>
    <row r="138" spans="1:31" x14ac:dyDescent="0.2">
      <c r="A138" s="147">
        <v>60447</v>
      </c>
      <c r="B138" s="148" t="s">
        <v>20</v>
      </c>
      <c r="C138" s="148" t="s">
        <v>15</v>
      </c>
      <c r="D138" s="148" t="s">
        <v>23</v>
      </c>
      <c r="E138" s="149">
        <v>41985</v>
      </c>
      <c r="F138" s="150">
        <v>0</v>
      </c>
      <c r="G138" s="150">
        <v>0</v>
      </c>
      <c r="H138" s="150">
        <v>0</v>
      </c>
      <c r="I138" s="150">
        <v>0</v>
      </c>
      <c r="J138" s="150">
        <v>0</v>
      </c>
      <c r="K138" s="150">
        <v>0</v>
      </c>
      <c r="L138" s="150">
        <v>0</v>
      </c>
      <c r="M138" s="150">
        <v>0</v>
      </c>
      <c r="N138" s="150">
        <v>0</v>
      </c>
      <c r="O138" s="150">
        <v>0</v>
      </c>
      <c r="P138" s="150">
        <v>0</v>
      </c>
      <c r="Q138" s="150">
        <v>0</v>
      </c>
      <c r="R138" s="150">
        <v>0</v>
      </c>
      <c r="S138" s="150">
        <v>0</v>
      </c>
      <c r="T138" s="150">
        <v>0</v>
      </c>
      <c r="U138" s="150">
        <v>0</v>
      </c>
      <c r="V138" s="150">
        <v>0</v>
      </c>
      <c r="W138" s="150">
        <v>0</v>
      </c>
      <c r="X138" s="150">
        <v>0</v>
      </c>
      <c r="Y138" s="150">
        <v>0</v>
      </c>
      <c r="Z138" s="150">
        <v>0</v>
      </c>
      <c r="AA138" s="150">
        <v>0</v>
      </c>
      <c r="AB138" s="150">
        <v>0</v>
      </c>
      <c r="AC138" s="150">
        <v>0</v>
      </c>
      <c r="AD138" s="150">
        <v>0</v>
      </c>
      <c r="AE138" s="168"/>
    </row>
    <row r="139" spans="1:31" x14ac:dyDescent="0.2">
      <c r="A139" s="147">
        <v>60447</v>
      </c>
      <c r="B139" s="148" t="s">
        <v>20</v>
      </c>
      <c r="C139" s="148" t="s">
        <v>15</v>
      </c>
      <c r="D139" s="148" t="s">
        <v>23</v>
      </c>
      <c r="E139" s="149">
        <v>41986</v>
      </c>
      <c r="F139" s="150">
        <v>0</v>
      </c>
      <c r="G139" s="150">
        <v>0</v>
      </c>
      <c r="H139" s="150">
        <v>0</v>
      </c>
      <c r="I139" s="150">
        <v>0</v>
      </c>
      <c r="J139" s="150">
        <v>0</v>
      </c>
      <c r="K139" s="150">
        <v>0</v>
      </c>
      <c r="L139" s="150">
        <v>0</v>
      </c>
      <c r="M139" s="150">
        <v>0</v>
      </c>
      <c r="N139" s="150">
        <v>0</v>
      </c>
      <c r="O139" s="150">
        <v>0</v>
      </c>
      <c r="P139" s="150">
        <v>0</v>
      </c>
      <c r="Q139" s="150">
        <v>0</v>
      </c>
      <c r="R139" s="150">
        <v>0</v>
      </c>
      <c r="S139" s="150">
        <v>0</v>
      </c>
      <c r="T139" s="150">
        <v>0</v>
      </c>
      <c r="U139" s="150">
        <v>0</v>
      </c>
      <c r="V139" s="150">
        <v>0</v>
      </c>
      <c r="W139" s="150">
        <v>0</v>
      </c>
      <c r="X139" s="150">
        <v>0</v>
      </c>
      <c r="Y139" s="150">
        <v>0</v>
      </c>
      <c r="Z139" s="150">
        <v>0</v>
      </c>
      <c r="AA139" s="150">
        <v>0</v>
      </c>
      <c r="AB139" s="150">
        <v>0</v>
      </c>
      <c r="AC139" s="150">
        <v>0</v>
      </c>
      <c r="AD139" s="150">
        <v>0</v>
      </c>
      <c r="AE139" s="168"/>
    </row>
    <row r="140" spans="1:31" x14ac:dyDescent="0.2">
      <c r="A140" s="147">
        <v>60447</v>
      </c>
      <c r="B140" s="148" t="s">
        <v>20</v>
      </c>
      <c r="C140" s="148" t="s">
        <v>15</v>
      </c>
      <c r="D140" s="148" t="s">
        <v>23</v>
      </c>
      <c r="E140" s="149">
        <v>41987</v>
      </c>
      <c r="F140" s="150">
        <v>0</v>
      </c>
      <c r="G140" s="150">
        <v>0</v>
      </c>
      <c r="H140" s="150">
        <v>0</v>
      </c>
      <c r="I140" s="150">
        <v>0</v>
      </c>
      <c r="J140" s="150">
        <v>0</v>
      </c>
      <c r="K140" s="150">
        <v>0</v>
      </c>
      <c r="L140" s="150">
        <v>0</v>
      </c>
      <c r="M140" s="150">
        <v>0</v>
      </c>
      <c r="N140" s="150">
        <v>0</v>
      </c>
      <c r="O140" s="150">
        <v>0</v>
      </c>
      <c r="P140" s="150">
        <v>0</v>
      </c>
      <c r="Q140" s="150">
        <v>0</v>
      </c>
      <c r="R140" s="150">
        <v>0</v>
      </c>
      <c r="S140" s="150">
        <v>0</v>
      </c>
      <c r="T140" s="150">
        <v>0</v>
      </c>
      <c r="U140" s="150">
        <v>0</v>
      </c>
      <c r="V140" s="150">
        <v>0</v>
      </c>
      <c r="W140" s="150">
        <v>0</v>
      </c>
      <c r="X140" s="150">
        <v>0</v>
      </c>
      <c r="Y140" s="150">
        <v>0</v>
      </c>
      <c r="Z140" s="150">
        <v>0</v>
      </c>
      <c r="AA140" s="150">
        <v>0</v>
      </c>
      <c r="AB140" s="150">
        <v>0</v>
      </c>
      <c r="AC140" s="150">
        <v>0</v>
      </c>
      <c r="AD140" s="150">
        <v>0</v>
      </c>
      <c r="AE140" s="168"/>
    </row>
    <row r="141" spans="1:31" x14ac:dyDescent="0.2">
      <c r="A141" s="147">
        <v>60447</v>
      </c>
      <c r="B141" s="148" t="s">
        <v>20</v>
      </c>
      <c r="C141" s="148" t="s">
        <v>15</v>
      </c>
      <c r="D141" s="148" t="s">
        <v>23</v>
      </c>
      <c r="E141" s="149">
        <v>41988</v>
      </c>
      <c r="F141" s="150">
        <v>0</v>
      </c>
      <c r="G141" s="150">
        <v>0</v>
      </c>
      <c r="H141" s="150">
        <v>0</v>
      </c>
      <c r="I141" s="150">
        <v>0</v>
      </c>
      <c r="J141" s="150">
        <v>0</v>
      </c>
      <c r="K141" s="150">
        <v>0</v>
      </c>
      <c r="L141" s="150">
        <v>0</v>
      </c>
      <c r="M141" s="150">
        <v>0</v>
      </c>
      <c r="N141" s="150">
        <v>0</v>
      </c>
      <c r="O141" s="150">
        <v>0</v>
      </c>
      <c r="P141" s="150">
        <v>0</v>
      </c>
      <c r="Q141" s="150">
        <v>0</v>
      </c>
      <c r="R141" s="150">
        <v>0</v>
      </c>
      <c r="S141" s="150">
        <v>0</v>
      </c>
      <c r="T141" s="150">
        <v>0</v>
      </c>
      <c r="U141" s="150">
        <v>0</v>
      </c>
      <c r="V141" s="150">
        <v>0</v>
      </c>
      <c r="W141" s="150">
        <v>0</v>
      </c>
      <c r="X141" s="150">
        <v>0</v>
      </c>
      <c r="Y141" s="150">
        <v>0</v>
      </c>
      <c r="Z141" s="150">
        <v>0</v>
      </c>
      <c r="AA141" s="150">
        <v>0</v>
      </c>
      <c r="AB141" s="150">
        <v>0</v>
      </c>
      <c r="AC141" s="150">
        <v>0</v>
      </c>
      <c r="AD141" s="150">
        <v>0</v>
      </c>
      <c r="AE141" s="168"/>
    </row>
    <row r="142" spans="1:31" x14ac:dyDescent="0.2">
      <c r="A142" s="147">
        <v>60447</v>
      </c>
      <c r="B142" s="148" t="s">
        <v>20</v>
      </c>
      <c r="C142" s="148" t="s">
        <v>15</v>
      </c>
      <c r="D142" s="148" t="s">
        <v>23</v>
      </c>
      <c r="E142" s="149">
        <v>41989</v>
      </c>
      <c r="F142" s="150">
        <v>0</v>
      </c>
      <c r="G142" s="150">
        <v>0</v>
      </c>
      <c r="H142" s="150">
        <v>0</v>
      </c>
      <c r="I142" s="150">
        <v>0</v>
      </c>
      <c r="J142" s="150">
        <v>0</v>
      </c>
      <c r="K142" s="150">
        <v>0</v>
      </c>
      <c r="L142" s="150">
        <v>0</v>
      </c>
      <c r="M142" s="150">
        <v>0</v>
      </c>
      <c r="N142" s="150">
        <v>0</v>
      </c>
      <c r="O142" s="150">
        <v>0</v>
      </c>
      <c r="P142" s="150">
        <v>0</v>
      </c>
      <c r="Q142" s="150">
        <v>0</v>
      </c>
      <c r="R142" s="150">
        <v>0</v>
      </c>
      <c r="S142" s="150">
        <v>0</v>
      </c>
      <c r="T142" s="150">
        <v>0</v>
      </c>
      <c r="U142" s="150">
        <v>0</v>
      </c>
      <c r="V142" s="150">
        <v>0</v>
      </c>
      <c r="W142" s="150">
        <v>0</v>
      </c>
      <c r="X142" s="150">
        <v>0</v>
      </c>
      <c r="Y142" s="150">
        <v>0</v>
      </c>
      <c r="Z142" s="150">
        <v>0</v>
      </c>
      <c r="AA142" s="150">
        <v>0</v>
      </c>
      <c r="AB142" s="150">
        <v>0</v>
      </c>
      <c r="AC142" s="150">
        <v>0</v>
      </c>
      <c r="AD142" s="150">
        <v>0</v>
      </c>
      <c r="AE142" s="168"/>
    </row>
    <row r="143" spans="1:31" x14ac:dyDescent="0.2">
      <c r="A143" s="147">
        <v>60447</v>
      </c>
      <c r="B143" s="148" t="s">
        <v>20</v>
      </c>
      <c r="C143" s="148" t="s">
        <v>15</v>
      </c>
      <c r="D143" s="148" t="s">
        <v>23</v>
      </c>
      <c r="E143" s="149">
        <v>41990</v>
      </c>
      <c r="F143" s="150">
        <v>0</v>
      </c>
      <c r="G143" s="150">
        <v>0</v>
      </c>
      <c r="H143" s="150">
        <v>0</v>
      </c>
      <c r="I143" s="150">
        <v>0</v>
      </c>
      <c r="J143" s="150">
        <v>0</v>
      </c>
      <c r="K143" s="150">
        <v>0</v>
      </c>
      <c r="L143" s="150">
        <v>0</v>
      </c>
      <c r="M143" s="150">
        <v>0</v>
      </c>
      <c r="N143" s="150">
        <v>0</v>
      </c>
      <c r="O143" s="150">
        <v>0</v>
      </c>
      <c r="P143" s="150">
        <v>0</v>
      </c>
      <c r="Q143" s="150">
        <v>0</v>
      </c>
      <c r="R143" s="150">
        <v>0</v>
      </c>
      <c r="S143" s="150">
        <v>0</v>
      </c>
      <c r="T143" s="150">
        <v>0</v>
      </c>
      <c r="U143" s="150">
        <v>0</v>
      </c>
      <c r="V143" s="150">
        <v>0</v>
      </c>
      <c r="W143" s="150">
        <v>0</v>
      </c>
      <c r="X143" s="150">
        <v>0</v>
      </c>
      <c r="Y143" s="150">
        <v>0</v>
      </c>
      <c r="Z143" s="150">
        <v>0</v>
      </c>
      <c r="AA143" s="150">
        <v>0</v>
      </c>
      <c r="AB143" s="150">
        <v>0</v>
      </c>
      <c r="AC143" s="150">
        <v>0</v>
      </c>
      <c r="AD143" s="150">
        <v>0</v>
      </c>
      <c r="AE143" s="168"/>
    </row>
    <row r="144" spans="1:31" x14ac:dyDescent="0.2">
      <c r="A144" s="147">
        <v>60447</v>
      </c>
      <c r="B144" s="148" t="s">
        <v>20</v>
      </c>
      <c r="C144" s="148" t="s">
        <v>15</v>
      </c>
      <c r="D144" s="148" t="s">
        <v>23</v>
      </c>
      <c r="E144" s="149">
        <v>41991</v>
      </c>
      <c r="F144" s="150">
        <v>0</v>
      </c>
      <c r="G144" s="150">
        <v>0</v>
      </c>
      <c r="H144" s="150">
        <v>0</v>
      </c>
      <c r="I144" s="150">
        <v>0</v>
      </c>
      <c r="J144" s="150">
        <v>0</v>
      </c>
      <c r="K144" s="150">
        <v>0</v>
      </c>
      <c r="L144" s="150">
        <v>0</v>
      </c>
      <c r="M144" s="150">
        <v>0</v>
      </c>
      <c r="N144" s="150">
        <v>0</v>
      </c>
      <c r="O144" s="150">
        <v>0</v>
      </c>
      <c r="P144" s="150">
        <v>0</v>
      </c>
      <c r="Q144" s="150">
        <v>0</v>
      </c>
      <c r="R144" s="150">
        <v>0</v>
      </c>
      <c r="S144" s="150">
        <v>0</v>
      </c>
      <c r="T144" s="150">
        <v>0</v>
      </c>
      <c r="U144" s="150">
        <v>0</v>
      </c>
      <c r="V144" s="150">
        <v>0</v>
      </c>
      <c r="W144" s="150">
        <v>0</v>
      </c>
      <c r="X144" s="150">
        <v>0</v>
      </c>
      <c r="Y144" s="150">
        <v>0</v>
      </c>
      <c r="Z144" s="150">
        <v>0</v>
      </c>
      <c r="AA144" s="150">
        <v>0</v>
      </c>
      <c r="AB144" s="150">
        <v>0</v>
      </c>
      <c r="AC144" s="150">
        <v>0</v>
      </c>
      <c r="AD144" s="150">
        <v>0</v>
      </c>
      <c r="AE144" s="168"/>
    </row>
    <row r="145" spans="1:31" x14ac:dyDescent="0.2">
      <c r="A145" s="147">
        <v>60447</v>
      </c>
      <c r="B145" s="148" t="s">
        <v>20</v>
      </c>
      <c r="C145" s="148" t="s">
        <v>15</v>
      </c>
      <c r="D145" s="148" t="s">
        <v>23</v>
      </c>
      <c r="E145" s="149">
        <v>41992</v>
      </c>
      <c r="F145" s="150">
        <v>0</v>
      </c>
      <c r="G145" s="150">
        <v>0</v>
      </c>
      <c r="H145" s="150">
        <v>0</v>
      </c>
      <c r="I145" s="150">
        <v>0</v>
      </c>
      <c r="J145" s="150">
        <v>0</v>
      </c>
      <c r="K145" s="150">
        <v>0</v>
      </c>
      <c r="L145" s="150">
        <v>0</v>
      </c>
      <c r="M145" s="150">
        <v>0</v>
      </c>
      <c r="N145" s="150">
        <v>0</v>
      </c>
      <c r="O145" s="150">
        <v>0</v>
      </c>
      <c r="P145" s="150">
        <v>0</v>
      </c>
      <c r="Q145" s="150">
        <v>0</v>
      </c>
      <c r="R145" s="150">
        <v>0</v>
      </c>
      <c r="S145" s="150">
        <v>0</v>
      </c>
      <c r="T145" s="150">
        <v>0</v>
      </c>
      <c r="U145" s="150">
        <v>0</v>
      </c>
      <c r="V145" s="150">
        <v>0</v>
      </c>
      <c r="W145" s="150">
        <v>0</v>
      </c>
      <c r="X145" s="150">
        <v>0</v>
      </c>
      <c r="Y145" s="150">
        <v>0</v>
      </c>
      <c r="Z145" s="150">
        <v>0</v>
      </c>
      <c r="AA145" s="150">
        <v>0</v>
      </c>
      <c r="AB145" s="150">
        <v>0</v>
      </c>
      <c r="AC145" s="150">
        <v>0</v>
      </c>
      <c r="AD145" s="150">
        <v>0</v>
      </c>
      <c r="AE145" s="168"/>
    </row>
    <row r="146" spans="1:31" x14ac:dyDescent="0.2">
      <c r="A146" s="147">
        <v>60447</v>
      </c>
      <c r="B146" s="148" t="s">
        <v>20</v>
      </c>
      <c r="C146" s="148" t="s">
        <v>15</v>
      </c>
      <c r="D146" s="148" t="s">
        <v>23</v>
      </c>
      <c r="E146" s="149">
        <v>41993</v>
      </c>
      <c r="F146" s="150">
        <v>0</v>
      </c>
      <c r="G146" s="150">
        <v>0</v>
      </c>
      <c r="H146" s="150">
        <v>0</v>
      </c>
      <c r="I146" s="150">
        <v>0</v>
      </c>
      <c r="J146" s="150">
        <v>0</v>
      </c>
      <c r="K146" s="150">
        <v>0</v>
      </c>
      <c r="L146" s="150">
        <v>0</v>
      </c>
      <c r="M146" s="150">
        <v>0</v>
      </c>
      <c r="N146" s="150">
        <v>0</v>
      </c>
      <c r="O146" s="150">
        <v>0</v>
      </c>
      <c r="P146" s="150">
        <v>0</v>
      </c>
      <c r="Q146" s="150">
        <v>0</v>
      </c>
      <c r="R146" s="150">
        <v>0</v>
      </c>
      <c r="S146" s="150">
        <v>0</v>
      </c>
      <c r="T146" s="150">
        <v>0</v>
      </c>
      <c r="U146" s="150">
        <v>0</v>
      </c>
      <c r="V146" s="150">
        <v>0</v>
      </c>
      <c r="W146" s="150">
        <v>0</v>
      </c>
      <c r="X146" s="150">
        <v>0</v>
      </c>
      <c r="Y146" s="150">
        <v>0</v>
      </c>
      <c r="Z146" s="150">
        <v>0</v>
      </c>
      <c r="AA146" s="150">
        <v>0</v>
      </c>
      <c r="AB146" s="150">
        <v>0</v>
      </c>
      <c r="AC146" s="150">
        <v>0</v>
      </c>
      <c r="AD146" s="150">
        <v>0</v>
      </c>
      <c r="AE146" s="168"/>
    </row>
    <row r="147" spans="1:31" x14ac:dyDescent="0.2">
      <c r="A147" s="147">
        <v>60447</v>
      </c>
      <c r="B147" s="148" t="s">
        <v>20</v>
      </c>
      <c r="C147" s="148" t="s">
        <v>15</v>
      </c>
      <c r="D147" s="148" t="s">
        <v>23</v>
      </c>
      <c r="E147" s="149">
        <v>41994</v>
      </c>
      <c r="F147" s="150">
        <v>0</v>
      </c>
      <c r="G147" s="150">
        <v>0</v>
      </c>
      <c r="H147" s="150">
        <v>0</v>
      </c>
      <c r="I147" s="150">
        <v>0</v>
      </c>
      <c r="J147" s="150">
        <v>0</v>
      </c>
      <c r="K147" s="150">
        <v>0</v>
      </c>
      <c r="L147" s="150">
        <v>0</v>
      </c>
      <c r="M147" s="150">
        <v>0</v>
      </c>
      <c r="N147" s="150">
        <v>0</v>
      </c>
      <c r="O147" s="150">
        <v>0</v>
      </c>
      <c r="P147" s="150">
        <v>0</v>
      </c>
      <c r="Q147" s="150">
        <v>0</v>
      </c>
      <c r="R147" s="150">
        <v>0</v>
      </c>
      <c r="S147" s="150">
        <v>0</v>
      </c>
      <c r="T147" s="150">
        <v>0</v>
      </c>
      <c r="U147" s="150">
        <v>0</v>
      </c>
      <c r="V147" s="150">
        <v>0</v>
      </c>
      <c r="W147" s="150">
        <v>0</v>
      </c>
      <c r="X147" s="150">
        <v>0</v>
      </c>
      <c r="Y147" s="150">
        <v>0</v>
      </c>
      <c r="Z147" s="150">
        <v>0</v>
      </c>
      <c r="AA147" s="150">
        <v>0</v>
      </c>
      <c r="AB147" s="150">
        <v>0</v>
      </c>
      <c r="AC147" s="150">
        <v>0</v>
      </c>
      <c r="AD147" s="150">
        <v>0</v>
      </c>
      <c r="AE147" s="168"/>
    </row>
    <row r="148" spans="1:31" x14ac:dyDescent="0.2">
      <c r="A148" s="147">
        <v>60447</v>
      </c>
      <c r="B148" s="148" t="s">
        <v>20</v>
      </c>
      <c r="C148" s="148" t="s">
        <v>15</v>
      </c>
      <c r="D148" s="148" t="s">
        <v>23</v>
      </c>
      <c r="E148" s="149">
        <v>41995</v>
      </c>
      <c r="F148" s="150">
        <v>0</v>
      </c>
      <c r="G148" s="150">
        <v>0</v>
      </c>
      <c r="H148" s="150">
        <v>0</v>
      </c>
      <c r="I148" s="150">
        <v>0</v>
      </c>
      <c r="J148" s="150">
        <v>0</v>
      </c>
      <c r="K148" s="150">
        <v>0</v>
      </c>
      <c r="L148" s="150">
        <v>0</v>
      </c>
      <c r="M148" s="150">
        <v>0</v>
      </c>
      <c r="N148" s="150">
        <v>0</v>
      </c>
      <c r="O148" s="150">
        <v>0</v>
      </c>
      <c r="P148" s="150">
        <v>0</v>
      </c>
      <c r="Q148" s="150">
        <v>0</v>
      </c>
      <c r="R148" s="150">
        <v>0</v>
      </c>
      <c r="S148" s="150">
        <v>0</v>
      </c>
      <c r="T148" s="150">
        <v>0</v>
      </c>
      <c r="U148" s="150">
        <v>0</v>
      </c>
      <c r="V148" s="150">
        <v>0</v>
      </c>
      <c r="W148" s="150">
        <v>0</v>
      </c>
      <c r="X148" s="150">
        <v>0</v>
      </c>
      <c r="Y148" s="150">
        <v>0</v>
      </c>
      <c r="Z148" s="150">
        <v>0</v>
      </c>
      <c r="AA148" s="150">
        <v>0</v>
      </c>
      <c r="AB148" s="150">
        <v>0</v>
      </c>
      <c r="AC148" s="150">
        <v>0</v>
      </c>
      <c r="AD148" s="150">
        <v>0</v>
      </c>
      <c r="AE148" s="168"/>
    </row>
    <row r="149" spans="1:31" x14ac:dyDescent="0.2">
      <c r="A149" s="147">
        <v>60447</v>
      </c>
      <c r="B149" s="148" t="s">
        <v>20</v>
      </c>
      <c r="C149" s="148" t="s">
        <v>15</v>
      </c>
      <c r="D149" s="148" t="s">
        <v>23</v>
      </c>
      <c r="E149" s="149">
        <v>41996</v>
      </c>
      <c r="F149" s="150">
        <v>86</v>
      </c>
      <c r="G149" s="150">
        <v>0</v>
      </c>
      <c r="H149" s="150">
        <v>0</v>
      </c>
      <c r="I149" s="150">
        <v>0</v>
      </c>
      <c r="J149" s="150">
        <v>0</v>
      </c>
      <c r="K149" s="150">
        <v>0</v>
      </c>
      <c r="L149" s="150">
        <v>0</v>
      </c>
      <c r="M149" s="150">
        <v>0</v>
      </c>
      <c r="N149" s="150">
        <v>0</v>
      </c>
      <c r="O149" s="150">
        <v>0</v>
      </c>
      <c r="P149" s="150">
        <v>0</v>
      </c>
      <c r="Q149" s="150">
        <v>0</v>
      </c>
      <c r="R149" s="150">
        <v>0</v>
      </c>
      <c r="S149" s="150">
        <v>0</v>
      </c>
      <c r="T149" s="150">
        <v>0</v>
      </c>
      <c r="U149" s="150">
        <v>0</v>
      </c>
      <c r="V149" s="150">
        <v>0</v>
      </c>
      <c r="W149" s="150">
        <v>0</v>
      </c>
      <c r="X149" s="150">
        <v>0</v>
      </c>
      <c r="Y149" s="150">
        <v>0</v>
      </c>
      <c r="Z149" s="150">
        <v>0</v>
      </c>
      <c r="AA149" s="150">
        <v>1</v>
      </c>
      <c r="AB149" s="150">
        <v>13</v>
      </c>
      <c r="AC149" s="150">
        <v>23</v>
      </c>
      <c r="AD149" s="150">
        <v>49</v>
      </c>
      <c r="AE149" s="168"/>
    </row>
    <row r="150" spans="1:31" x14ac:dyDescent="0.2">
      <c r="A150" s="147">
        <v>60447</v>
      </c>
      <c r="B150" s="148" t="s">
        <v>20</v>
      </c>
      <c r="C150" s="148" t="s">
        <v>15</v>
      </c>
      <c r="D150" s="148" t="s">
        <v>23</v>
      </c>
      <c r="E150" s="149">
        <v>41997</v>
      </c>
      <c r="F150" s="150">
        <v>8101</v>
      </c>
      <c r="G150" s="150">
        <v>72</v>
      </c>
      <c r="H150" s="150">
        <v>151</v>
      </c>
      <c r="I150" s="150">
        <v>187</v>
      </c>
      <c r="J150" s="150">
        <v>207</v>
      </c>
      <c r="K150" s="150">
        <v>385</v>
      </c>
      <c r="L150" s="150">
        <v>385</v>
      </c>
      <c r="M150" s="150">
        <v>385</v>
      </c>
      <c r="N150" s="150">
        <v>385</v>
      </c>
      <c r="O150" s="150">
        <v>385</v>
      </c>
      <c r="P150" s="150">
        <v>385</v>
      </c>
      <c r="Q150" s="150">
        <v>385</v>
      </c>
      <c r="R150" s="150">
        <v>385</v>
      </c>
      <c r="S150" s="150">
        <v>385</v>
      </c>
      <c r="T150" s="150">
        <v>385</v>
      </c>
      <c r="U150" s="150">
        <v>385</v>
      </c>
      <c r="V150" s="150">
        <v>385</v>
      </c>
      <c r="W150" s="150">
        <v>385</v>
      </c>
      <c r="X150" s="150">
        <v>385</v>
      </c>
      <c r="Y150" s="150">
        <v>385</v>
      </c>
      <c r="Z150" s="150">
        <v>385</v>
      </c>
      <c r="AA150" s="150">
        <v>340</v>
      </c>
      <c r="AB150" s="150">
        <v>345</v>
      </c>
      <c r="AC150" s="150">
        <v>366</v>
      </c>
      <c r="AD150" s="150">
        <v>273</v>
      </c>
      <c r="AE150" s="168"/>
    </row>
    <row r="151" spans="1:31" x14ac:dyDescent="0.2">
      <c r="A151" s="147">
        <v>60447</v>
      </c>
      <c r="B151" s="148" t="s">
        <v>20</v>
      </c>
      <c r="C151" s="148" t="s">
        <v>15</v>
      </c>
      <c r="D151" s="148" t="s">
        <v>23</v>
      </c>
      <c r="E151" s="149">
        <v>41998</v>
      </c>
      <c r="F151" s="150">
        <v>8139</v>
      </c>
      <c r="G151" s="150">
        <v>278</v>
      </c>
      <c r="H151" s="150">
        <v>252</v>
      </c>
      <c r="I151" s="150">
        <v>246</v>
      </c>
      <c r="J151" s="150">
        <v>211</v>
      </c>
      <c r="K151" s="150">
        <v>255</v>
      </c>
      <c r="L151" s="150">
        <v>320</v>
      </c>
      <c r="M151" s="150">
        <v>270</v>
      </c>
      <c r="N151" s="150">
        <v>325</v>
      </c>
      <c r="O151" s="150">
        <v>385</v>
      </c>
      <c r="P151" s="150">
        <v>385</v>
      </c>
      <c r="Q151" s="150">
        <v>385</v>
      </c>
      <c r="R151" s="150">
        <v>385</v>
      </c>
      <c r="S151" s="150">
        <v>385</v>
      </c>
      <c r="T151" s="150">
        <v>340</v>
      </c>
      <c r="U151" s="150">
        <v>284</v>
      </c>
      <c r="V151" s="150">
        <v>353</v>
      </c>
      <c r="W151" s="150">
        <v>385</v>
      </c>
      <c r="X151" s="150">
        <v>385</v>
      </c>
      <c r="Y151" s="150">
        <v>385</v>
      </c>
      <c r="Z151" s="150">
        <v>385</v>
      </c>
      <c r="AA151" s="150">
        <v>385</v>
      </c>
      <c r="AB151" s="150">
        <v>385</v>
      </c>
      <c r="AC151" s="150">
        <v>385</v>
      </c>
      <c r="AD151" s="150">
        <v>385</v>
      </c>
      <c r="AE151" s="168"/>
    </row>
    <row r="152" spans="1:31" x14ac:dyDescent="0.2">
      <c r="A152" s="147">
        <v>60447</v>
      </c>
      <c r="B152" s="148" t="s">
        <v>20</v>
      </c>
      <c r="C152" s="148" t="s">
        <v>15</v>
      </c>
      <c r="D152" s="148" t="s">
        <v>23</v>
      </c>
      <c r="E152" s="149">
        <v>41999</v>
      </c>
      <c r="F152" s="150">
        <v>8614</v>
      </c>
      <c r="G152" s="150">
        <v>381</v>
      </c>
      <c r="H152" s="150">
        <v>382</v>
      </c>
      <c r="I152" s="150">
        <v>368</v>
      </c>
      <c r="J152" s="150">
        <v>304</v>
      </c>
      <c r="K152" s="150">
        <v>374</v>
      </c>
      <c r="L152" s="150">
        <v>385</v>
      </c>
      <c r="M152" s="150">
        <v>385</v>
      </c>
      <c r="N152" s="150">
        <v>385</v>
      </c>
      <c r="O152" s="150">
        <v>385</v>
      </c>
      <c r="P152" s="150">
        <v>385</v>
      </c>
      <c r="Q152" s="150">
        <v>385</v>
      </c>
      <c r="R152" s="150">
        <v>353</v>
      </c>
      <c r="S152" s="150">
        <v>384</v>
      </c>
      <c r="T152" s="150">
        <v>385</v>
      </c>
      <c r="U152" s="150">
        <v>381</v>
      </c>
      <c r="V152" s="150">
        <v>385</v>
      </c>
      <c r="W152" s="150">
        <v>385</v>
      </c>
      <c r="X152" s="150">
        <v>297</v>
      </c>
      <c r="Y152" s="150">
        <v>350</v>
      </c>
      <c r="Z152" s="150">
        <v>366</v>
      </c>
      <c r="AA152" s="150">
        <v>310</v>
      </c>
      <c r="AB152" s="150">
        <v>309</v>
      </c>
      <c r="AC152" s="150">
        <v>309</v>
      </c>
      <c r="AD152" s="150">
        <v>281</v>
      </c>
      <c r="AE152" s="168"/>
    </row>
    <row r="153" spans="1:31" x14ac:dyDescent="0.2">
      <c r="A153" s="147">
        <v>60447</v>
      </c>
      <c r="B153" s="148" t="s">
        <v>20</v>
      </c>
      <c r="C153" s="148" t="s">
        <v>15</v>
      </c>
      <c r="D153" s="148" t="s">
        <v>23</v>
      </c>
      <c r="E153" s="149">
        <v>42000</v>
      </c>
      <c r="F153" s="150">
        <v>7202</v>
      </c>
      <c r="G153" s="150">
        <v>266</v>
      </c>
      <c r="H153" s="150">
        <v>254</v>
      </c>
      <c r="I153" s="150">
        <v>235</v>
      </c>
      <c r="J153" s="150">
        <v>308</v>
      </c>
      <c r="K153" s="150">
        <v>308</v>
      </c>
      <c r="L153" s="150">
        <v>308</v>
      </c>
      <c r="M153" s="150">
        <v>308</v>
      </c>
      <c r="N153" s="150">
        <v>308</v>
      </c>
      <c r="O153" s="150">
        <v>308</v>
      </c>
      <c r="P153" s="150">
        <v>308</v>
      </c>
      <c r="Q153" s="150">
        <v>308</v>
      </c>
      <c r="R153" s="150">
        <v>325</v>
      </c>
      <c r="S153" s="150">
        <v>325</v>
      </c>
      <c r="T153" s="150">
        <v>249</v>
      </c>
      <c r="U153" s="150">
        <v>232</v>
      </c>
      <c r="V153" s="150">
        <v>297</v>
      </c>
      <c r="W153" s="150">
        <v>325</v>
      </c>
      <c r="X153" s="150">
        <v>325</v>
      </c>
      <c r="Y153" s="150">
        <v>325</v>
      </c>
      <c r="Z153" s="150">
        <v>325</v>
      </c>
      <c r="AA153" s="150">
        <v>325</v>
      </c>
      <c r="AB153" s="150">
        <v>325</v>
      </c>
      <c r="AC153" s="150">
        <v>321</v>
      </c>
      <c r="AD153" s="150">
        <v>284</v>
      </c>
      <c r="AE153" s="168"/>
    </row>
    <row r="154" spans="1:31" x14ac:dyDescent="0.2">
      <c r="A154" s="147">
        <v>60447</v>
      </c>
      <c r="B154" s="148" t="s">
        <v>20</v>
      </c>
      <c r="C154" s="148" t="s">
        <v>15</v>
      </c>
      <c r="D154" s="148" t="s">
        <v>23</v>
      </c>
      <c r="E154" s="149">
        <v>42001</v>
      </c>
      <c r="F154" s="150">
        <v>7611</v>
      </c>
      <c r="G154" s="150">
        <v>237</v>
      </c>
      <c r="H154" s="150">
        <v>224</v>
      </c>
      <c r="I154" s="150">
        <v>225</v>
      </c>
      <c r="J154" s="150">
        <v>228</v>
      </c>
      <c r="K154" s="150">
        <v>224</v>
      </c>
      <c r="L154" s="150">
        <v>224</v>
      </c>
      <c r="M154" s="150">
        <v>226</v>
      </c>
      <c r="N154" s="150">
        <v>292</v>
      </c>
      <c r="O154" s="150">
        <v>274</v>
      </c>
      <c r="P154" s="150">
        <v>312</v>
      </c>
      <c r="Q154" s="150">
        <v>325</v>
      </c>
      <c r="R154" s="150">
        <v>325</v>
      </c>
      <c r="S154" s="150">
        <v>350</v>
      </c>
      <c r="T154" s="150">
        <v>381</v>
      </c>
      <c r="U154" s="150">
        <v>385</v>
      </c>
      <c r="V154" s="150">
        <v>385</v>
      </c>
      <c r="W154" s="150">
        <v>385</v>
      </c>
      <c r="X154" s="150">
        <v>385</v>
      </c>
      <c r="Y154" s="150">
        <v>385</v>
      </c>
      <c r="Z154" s="150">
        <v>385</v>
      </c>
      <c r="AA154" s="150">
        <v>385</v>
      </c>
      <c r="AB154" s="150">
        <v>385</v>
      </c>
      <c r="AC154" s="150">
        <v>385</v>
      </c>
      <c r="AD154" s="150">
        <v>299</v>
      </c>
      <c r="AE154" s="168"/>
    </row>
    <row r="155" spans="1:31" x14ac:dyDescent="0.2">
      <c r="A155" s="147">
        <v>60447</v>
      </c>
      <c r="B155" s="148" t="s">
        <v>20</v>
      </c>
      <c r="C155" s="148" t="s">
        <v>15</v>
      </c>
      <c r="D155" s="148" t="s">
        <v>23</v>
      </c>
      <c r="E155" s="149">
        <v>42002</v>
      </c>
      <c r="F155" s="150">
        <v>7279</v>
      </c>
      <c r="G155" s="150">
        <v>385</v>
      </c>
      <c r="H155" s="150">
        <v>383</v>
      </c>
      <c r="I155" s="150">
        <v>385</v>
      </c>
      <c r="J155" s="150">
        <v>385</v>
      </c>
      <c r="K155" s="150">
        <v>385</v>
      </c>
      <c r="L155" s="150">
        <v>385</v>
      </c>
      <c r="M155" s="150">
        <v>299</v>
      </c>
      <c r="N155" s="150">
        <v>241</v>
      </c>
      <c r="O155" s="150">
        <v>241</v>
      </c>
      <c r="P155" s="150">
        <v>241</v>
      </c>
      <c r="Q155" s="150">
        <v>241</v>
      </c>
      <c r="R155" s="150">
        <v>242</v>
      </c>
      <c r="S155" s="150">
        <v>243</v>
      </c>
      <c r="T155" s="150">
        <v>279</v>
      </c>
      <c r="U155" s="150">
        <v>309</v>
      </c>
      <c r="V155" s="150">
        <v>307</v>
      </c>
      <c r="W155" s="150">
        <v>291</v>
      </c>
      <c r="X155" s="150">
        <v>291</v>
      </c>
      <c r="Y155" s="150">
        <v>291</v>
      </c>
      <c r="Z155" s="150">
        <v>291</v>
      </c>
      <c r="AA155" s="150">
        <v>291</v>
      </c>
      <c r="AB155" s="150">
        <v>291</v>
      </c>
      <c r="AC155" s="150">
        <v>291</v>
      </c>
      <c r="AD155" s="150">
        <v>291</v>
      </c>
      <c r="AE155" s="168"/>
    </row>
    <row r="156" spans="1:31" x14ac:dyDescent="0.2">
      <c r="A156" s="147">
        <v>60447</v>
      </c>
      <c r="B156" s="148" t="s">
        <v>20</v>
      </c>
      <c r="C156" s="148" t="s">
        <v>15</v>
      </c>
      <c r="D156" s="148" t="s">
        <v>23</v>
      </c>
      <c r="E156" s="149">
        <v>42003</v>
      </c>
      <c r="F156" s="150">
        <v>6006</v>
      </c>
      <c r="G156" s="150">
        <v>227</v>
      </c>
      <c r="H156" s="150">
        <v>226</v>
      </c>
      <c r="I156" s="150">
        <v>226</v>
      </c>
      <c r="J156" s="150">
        <v>226</v>
      </c>
      <c r="K156" s="150">
        <v>226</v>
      </c>
      <c r="L156" s="150">
        <v>290</v>
      </c>
      <c r="M156" s="150">
        <v>290</v>
      </c>
      <c r="N156" s="150">
        <v>277</v>
      </c>
      <c r="O156" s="150">
        <v>251</v>
      </c>
      <c r="P156" s="150">
        <v>251</v>
      </c>
      <c r="Q156" s="150">
        <v>253</v>
      </c>
      <c r="R156" s="150">
        <v>251</v>
      </c>
      <c r="S156" s="150">
        <v>251</v>
      </c>
      <c r="T156" s="150">
        <v>251</v>
      </c>
      <c r="U156" s="150">
        <v>251</v>
      </c>
      <c r="V156" s="150">
        <v>251</v>
      </c>
      <c r="W156" s="150">
        <v>251</v>
      </c>
      <c r="X156" s="150">
        <v>251</v>
      </c>
      <c r="Y156" s="150">
        <v>251</v>
      </c>
      <c r="Z156" s="150">
        <v>251</v>
      </c>
      <c r="AA156" s="150">
        <v>251</v>
      </c>
      <c r="AB156" s="150">
        <v>251</v>
      </c>
      <c r="AC156" s="150">
        <v>251</v>
      </c>
      <c r="AD156" s="150">
        <v>251</v>
      </c>
      <c r="AE156" s="168"/>
    </row>
    <row r="157" spans="1:31" x14ac:dyDescent="0.2">
      <c r="A157" s="147">
        <v>60447</v>
      </c>
      <c r="B157" s="148" t="s">
        <v>20</v>
      </c>
      <c r="C157" s="148" t="s">
        <v>15</v>
      </c>
      <c r="D157" s="148" t="s">
        <v>23</v>
      </c>
      <c r="E157" s="149">
        <v>42004</v>
      </c>
      <c r="F157" s="150">
        <v>5734</v>
      </c>
      <c r="G157" s="150">
        <v>251</v>
      </c>
      <c r="H157" s="150">
        <v>251</v>
      </c>
      <c r="I157" s="150">
        <v>251</v>
      </c>
      <c r="J157" s="150">
        <v>251</v>
      </c>
      <c r="K157" s="150">
        <v>251</v>
      </c>
      <c r="L157" s="150">
        <v>251</v>
      </c>
      <c r="M157" s="150">
        <v>251</v>
      </c>
      <c r="N157" s="150">
        <v>251</v>
      </c>
      <c r="O157" s="150">
        <v>251</v>
      </c>
      <c r="P157" s="150">
        <v>236</v>
      </c>
      <c r="Q157" s="150">
        <v>234</v>
      </c>
      <c r="R157" s="150">
        <v>231</v>
      </c>
      <c r="S157" s="150">
        <v>231</v>
      </c>
      <c r="T157" s="150">
        <v>231</v>
      </c>
      <c r="U157" s="150">
        <v>231</v>
      </c>
      <c r="V157" s="150">
        <v>231</v>
      </c>
      <c r="W157" s="150">
        <v>231</v>
      </c>
      <c r="X157" s="150">
        <v>231</v>
      </c>
      <c r="Y157" s="150">
        <v>231</v>
      </c>
      <c r="Z157" s="150">
        <v>231</v>
      </c>
      <c r="AA157" s="150">
        <v>231</v>
      </c>
      <c r="AB157" s="150">
        <v>231</v>
      </c>
      <c r="AC157" s="150">
        <v>232</v>
      </c>
      <c r="AD157" s="150">
        <v>232</v>
      </c>
      <c r="AE157" s="168"/>
    </row>
    <row r="158" spans="1:31" x14ac:dyDescent="0.2">
      <c r="A158" s="151">
        <v>60477</v>
      </c>
      <c r="B158" s="152" t="s">
        <v>14</v>
      </c>
      <c r="C158" s="152" t="s">
        <v>15</v>
      </c>
      <c r="D158" s="152" t="s">
        <v>23</v>
      </c>
      <c r="E158" s="153">
        <v>41974</v>
      </c>
      <c r="F158" s="154">
        <v>8433</v>
      </c>
      <c r="G158" s="154">
        <v>229</v>
      </c>
      <c r="H158" s="154">
        <v>228</v>
      </c>
      <c r="I158" s="154">
        <v>228</v>
      </c>
      <c r="J158" s="154">
        <v>228</v>
      </c>
      <c r="K158" s="154">
        <v>228</v>
      </c>
      <c r="L158" s="154">
        <v>395</v>
      </c>
      <c r="M158" s="154">
        <v>395</v>
      </c>
      <c r="N158" s="154">
        <v>305</v>
      </c>
      <c r="O158" s="154">
        <v>298</v>
      </c>
      <c r="P158" s="154">
        <v>356</v>
      </c>
      <c r="Q158" s="154">
        <v>397</v>
      </c>
      <c r="R158" s="154">
        <v>396</v>
      </c>
      <c r="S158" s="154">
        <v>395</v>
      </c>
      <c r="T158" s="154">
        <v>396</v>
      </c>
      <c r="U158" s="154">
        <v>396</v>
      </c>
      <c r="V158" s="154">
        <v>396</v>
      </c>
      <c r="W158" s="154">
        <v>396</v>
      </c>
      <c r="X158" s="154">
        <v>396</v>
      </c>
      <c r="Y158" s="154">
        <v>396</v>
      </c>
      <c r="Z158" s="154">
        <v>396</v>
      </c>
      <c r="AA158" s="154">
        <v>396</v>
      </c>
      <c r="AB158" s="154">
        <v>396</v>
      </c>
      <c r="AC158" s="154">
        <v>396</v>
      </c>
      <c r="AD158" s="154">
        <v>395</v>
      </c>
      <c r="AE158" s="168"/>
    </row>
    <row r="159" spans="1:31" x14ac:dyDescent="0.2">
      <c r="A159" s="151">
        <v>60477</v>
      </c>
      <c r="B159" s="152" t="s">
        <v>14</v>
      </c>
      <c r="C159" s="152" t="s">
        <v>15</v>
      </c>
      <c r="D159" s="152" t="s">
        <v>23</v>
      </c>
      <c r="E159" s="153">
        <v>41975</v>
      </c>
      <c r="F159" s="154">
        <v>8651</v>
      </c>
      <c r="G159" s="154">
        <v>229</v>
      </c>
      <c r="H159" s="154">
        <v>226</v>
      </c>
      <c r="I159" s="154">
        <v>226</v>
      </c>
      <c r="J159" s="154">
        <v>226</v>
      </c>
      <c r="K159" s="154">
        <v>226</v>
      </c>
      <c r="L159" s="154">
        <v>395</v>
      </c>
      <c r="M159" s="154">
        <v>395</v>
      </c>
      <c r="N159" s="154">
        <v>395</v>
      </c>
      <c r="O159" s="154">
        <v>396</v>
      </c>
      <c r="P159" s="154">
        <v>397</v>
      </c>
      <c r="Q159" s="154">
        <v>396</v>
      </c>
      <c r="R159" s="154">
        <v>396</v>
      </c>
      <c r="S159" s="154">
        <v>396</v>
      </c>
      <c r="T159" s="154">
        <v>396</v>
      </c>
      <c r="U159" s="154">
        <v>396</v>
      </c>
      <c r="V159" s="154">
        <v>396</v>
      </c>
      <c r="W159" s="154">
        <v>396</v>
      </c>
      <c r="X159" s="154">
        <v>395</v>
      </c>
      <c r="Y159" s="154">
        <v>395</v>
      </c>
      <c r="Z159" s="154">
        <v>394</v>
      </c>
      <c r="AA159" s="154">
        <v>396</v>
      </c>
      <c r="AB159" s="154">
        <v>396</v>
      </c>
      <c r="AC159" s="154">
        <v>396</v>
      </c>
      <c r="AD159" s="154">
        <v>396</v>
      </c>
      <c r="AE159" s="168"/>
    </row>
    <row r="160" spans="1:31" x14ac:dyDescent="0.2">
      <c r="A160" s="151">
        <v>60477</v>
      </c>
      <c r="B160" s="152" t="s">
        <v>14</v>
      </c>
      <c r="C160" s="152" t="s">
        <v>15</v>
      </c>
      <c r="D160" s="152" t="s">
        <v>23</v>
      </c>
      <c r="E160" s="153">
        <v>41976</v>
      </c>
      <c r="F160" s="154">
        <v>6949</v>
      </c>
      <c r="G160" s="154">
        <v>229</v>
      </c>
      <c r="H160" s="154">
        <v>227</v>
      </c>
      <c r="I160" s="154">
        <v>227</v>
      </c>
      <c r="J160" s="154">
        <v>227</v>
      </c>
      <c r="K160" s="154">
        <v>226</v>
      </c>
      <c r="L160" s="154">
        <v>395</v>
      </c>
      <c r="M160" s="154">
        <v>301</v>
      </c>
      <c r="N160" s="154">
        <v>301</v>
      </c>
      <c r="O160" s="154">
        <v>301</v>
      </c>
      <c r="P160" s="154">
        <v>301</v>
      </c>
      <c r="Q160" s="154">
        <v>301</v>
      </c>
      <c r="R160" s="154">
        <v>301</v>
      </c>
      <c r="S160" s="154">
        <v>301</v>
      </c>
      <c r="T160" s="154">
        <v>301</v>
      </c>
      <c r="U160" s="154">
        <v>301</v>
      </c>
      <c r="V160" s="154">
        <v>301</v>
      </c>
      <c r="W160" s="154">
        <v>301</v>
      </c>
      <c r="X160" s="154">
        <v>301</v>
      </c>
      <c r="Y160" s="154">
        <v>301</v>
      </c>
      <c r="Z160" s="154">
        <v>301</v>
      </c>
      <c r="AA160" s="154">
        <v>301</v>
      </c>
      <c r="AB160" s="154">
        <v>301</v>
      </c>
      <c r="AC160" s="154">
        <v>301</v>
      </c>
      <c r="AD160" s="154">
        <v>301</v>
      </c>
      <c r="AE160" s="168"/>
    </row>
    <row r="161" spans="1:31" x14ac:dyDescent="0.2">
      <c r="A161" s="151">
        <v>60477</v>
      </c>
      <c r="B161" s="152" t="s">
        <v>14</v>
      </c>
      <c r="C161" s="152" t="s">
        <v>15</v>
      </c>
      <c r="D161" s="152" t="s">
        <v>23</v>
      </c>
      <c r="E161" s="153">
        <v>41977</v>
      </c>
      <c r="F161" s="154">
        <v>466</v>
      </c>
      <c r="G161" s="154">
        <v>263</v>
      </c>
      <c r="H161" s="154">
        <v>188</v>
      </c>
      <c r="I161" s="154">
        <v>15</v>
      </c>
      <c r="J161" s="154">
        <v>0</v>
      </c>
      <c r="K161" s="154">
        <v>0</v>
      </c>
      <c r="L161" s="154">
        <v>0</v>
      </c>
      <c r="M161" s="154">
        <v>0</v>
      </c>
      <c r="N161" s="154">
        <v>0</v>
      </c>
      <c r="O161" s="154">
        <v>0</v>
      </c>
      <c r="P161" s="154">
        <v>0</v>
      </c>
      <c r="Q161" s="154">
        <v>0</v>
      </c>
      <c r="R161" s="154">
        <v>0</v>
      </c>
      <c r="S161" s="154">
        <v>0</v>
      </c>
      <c r="T161" s="154">
        <v>0</v>
      </c>
      <c r="U161" s="154">
        <v>0</v>
      </c>
      <c r="V161" s="154">
        <v>0</v>
      </c>
      <c r="W161" s="154">
        <v>0</v>
      </c>
      <c r="X161" s="154">
        <v>0</v>
      </c>
      <c r="Y161" s="154">
        <v>0</v>
      </c>
      <c r="Z161" s="154">
        <v>0</v>
      </c>
      <c r="AA161" s="154">
        <v>0</v>
      </c>
      <c r="AB161" s="154">
        <v>0</v>
      </c>
      <c r="AC161" s="154">
        <v>0</v>
      </c>
      <c r="AD161" s="154">
        <v>0</v>
      </c>
      <c r="AE161" s="168"/>
    </row>
    <row r="162" spans="1:31" x14ac:dyDescent="0.2">
      <c r="A162" s="151">
        <v>60477</v>
      </c>
      <c r="B162" s="152" t="s">
        <v>14</v>
      </c>
      <c r="C162" s="152" t="s">
        <v>15</v>
      </c>
      <c r="D162" s="152" t="s">
        <v>23</v>
      </c>
      <c r="E162" s="153">
        <v>41978</v>
      </c>
      <c r="F162" s="154">
        <v>0</v>
      </c>
      <c r="G162" s="154">
        <v>0</v>
      </c>
      <c r="H162" s="154">
        <v>0</v>
      </c>
      <c r="I162" s="154">
        <v>0</v>
      </c>
      <c r="J162" s="154">
        <v>0</v>
      </c>
      <c r="K162" s="154">
        <v>0</v>
      </c>
      <c r="L162" s="154">
        <v>0</v>
      </c>
      <c r="M162" s="154">
        <v>0</v>
      </c>
      <c r="N162" s="154">
        <v>0</v>
      </c>
      <c r="O162" s="154">
        <v>0</v>
      </c>
      <c r="P162" s="154">
        <v>0</v>
      </c>
      <c r="Q162" s="154">
        <v>0</v>
      </c>
      <c r="R162" s="154">
        <v>0</v>
      </c>
      <c r="S162" s="154">
        <v>0</v>
      </c>
      <c r="T162" s="154">
        <v>0</v>
      </c>
      <c r="U162" s="154">
        <v>0</v>
      </c>
      <c r="V162" s="154">
        <v>0</v>
      </c>
      <c r="W162" s="154">
        <v>0</v>
      </c>
      <c r="X162" s="154">
        <v>0</v>
      </c>
      <c r="Y162" s="154">
        <v>0</v>
      </c>
      <c r="Z162" s="154">
        <v>0</v>
      </c>
      <c r="AA162" s="154">
        <v>0</v>
      </c>
      <c r="AB162" s="154">
        <v>0</v>
      </c>
      <c r="AC162" s="154">
        <v>0</v>
      </c>
      <c r="AD162" s="154">
        <v>0</v>
      </c>
      <c r="AE162" s="168"/>
    </row>
    <row r="163" spans="1:31" x14ac:dyDescent="0.2">
      <c r="A163" s="151">
        <v>60477</v>
      </c>
      <c r="B163" s="152" t="s">
        <v>14</v>
      </c>
      <c r="C163" s="152" t="s">
        <v>15</v>
      </c>
      <c r="D163" s="152" t="s">
        <v>23</v>
      </c>
      <c r="E163" s="153">
        <v>41979</v>
      </c>
      <c r="F163" s="154">
        <v>0</v>
      </c>
      <c r="G163" s="154">
        <v>0</v>
      </c>
      <c r="H163" s="154">
        <v>0</v>
      </c>
      <c r="I163" s="154">
        <v>0</v>
      </c>
      <c r="J163" s="154">
        <v>0</v>
      </c>
      <c r="K163" s="154">
        <v>0</v>
      </c>
      <c r="L163" s="154">
        <v>0</v>
      </c>
      <c r="M163" s="154">
        <v>0</v>
      </c>
      <c r="N163" s="154">
        <v>0</v>
      </c>
      <c r="O163" s="154">
        <v>0</v>
      </c>
      <c r="P163" s="154">
        <v>0</v>
      </c>
      <c r="Q163" s="154">
        <v>0</v>
      </c>
      <c r="R163" s="154">
        <v>0</v>
      </c>
      <c r="S163" s="154">
        <v>0</v>
      </c>
      <c r="T163" s="154">
        <v>0</v>
      </c>
      <c r="U163" s="154">
        <v>0</v>
      </c>
      <c r="V163" s="154">
        <v>0</v>
      </c>
      <c r="W163" s="154">
        <v>0</v>
      </c>
      <c r="X163" s="154">
        <v>0</v>
      </c>
      <c r="Y163" s="154">
        <v>0</v>
      </c>
      <c r="Z163" s="154">
        <v>0</v>
      </c>
      <c r="AA163" s="154">
        <v>0</v>
      </c>
      <c r="AB163" s="154">
        <v>0</v>
      </c>
      <c r="AC163" s="154">
        <v>0</v>
      </c>
      <c r="AD163" s="154">
        <v>0</v>
      </c>
      <c r="AE163" s="168"/>
    </row>
    <row r="164" spans="1:31" x14ac:dyDescent="0.2">
      <c r="A164" s="151">
        <v>60477</v>
      </c>
      <c r="B164" s="152" t="s">
        <v>14</v>
      </c>
      <c r="C164" s="152" t="s">
        <v>15</v>
      </c>
      <c r="D164" s="152" t="s">
        <v>23</v>
      </c>
      <c r="E164" s="153">
        <v>41980</v>
      </c>
      <c r="F164" s="154">
        <v>0</v>
      </c>
      <c r="G164" s="154">
        <v>0</v>
      </c>
      <c r="H164" s="154">
        <v>0</v>
      </c>
      <c r="I164" s="154">
        <v>0</v>
      </c>
      <c r="J164" s="154">
        <v>0</v>
      </c>
      <c r="K164" s="154">
        <v>0</v>
      </c>
      <c r="L164" s="154">
        <v>0</v>
      </c>
      <c r="M164" s="154">
        <v>0</v>
      </c>
      <c r="N164" s="154">
        <v>0</v>
      </c>
      <c r="O164" s="154">
        <v>0</v>
      </c>
      <c r="P164" s="154">
        <v>0</v>
      </c>
      <c r="Q164" s="154">
        <v>0</v>
      </c>
      <c r="R164" s="154">
        <v>0</v>
      </c>
      <c r="S164" s="154">
        <v>0</v>
      </c>
      <c r="T164" s="154">
        <v>0</v>
      </c>
      <c r="U164" s="154">
        <v>0</v>
      </c>
      <c r="V164" s="154">
        <v>0</v>
      </c>
      <c r="W164" s="154">
        <v>0</v>
      </c>
      <c r="X164" s="154">
        <v>0</v>
      </c>
      <c r="Y164" s="154">
        <v>0</v>
      </c>
      <c r="Z164" s="154">
        <v>0</v>
      </c>
      <c r="AA164" s="154">
        <v>0</v>
      </c>
      <c r="AB164" s="154">
        <v>0</v>
      </c>
      <c r="AC164" s="154">
        <v>0</v>
      </c>
      <c r="AD164" s="154">
        <v>0</v>
      </c>
      <c r="AE164" s="168"/>
    </row>
    <row r="165" spans="1:31" x14ac:dyDescent="0.2">
      <c r="A165" s="151">
        <v>60477</v>
      </c>
      <c r="B165" s="152" t="s">
        <v>14</v>
      </c>
      <c r="C165" s="152" t="s">
        <v>15</v>
      </c>
      <c r="D165" s="152" t="s">
        <v>23</v>
      </c>
      <c r="E165" s="153">
        <v>41981</v>
      </c>
      <c r="F165" s="154">
        <v>84</v>
      </c>
      <c r="G165" s="154">
        <v>0</v>
      </c>
      <c r="H165" s="154">
        <v>0</v>
      </c>
      <c r="I165" s="154">
        <v>0</v>
      </c>
      <c r="J165" s="154">
        <v>0</v>
      </c>
      <c r="K165" s="154">
        <v>0</v>
      </c>
      <c r="L165" s="154">
        <v>0</v>
      </c>
      <c r="M165" s="154">
        <v>0</v>
      </c>
      <c r="N165" s="154">
        <v>0</v>
      </c>
      <c r="O165" s="154">
        <v>0</v>
      </c>
      <c r="P165" s="154">
        <v>0</v>
      </c>
      <c r="Q165" s="154">
        <v>0</v>
      </c>
      <c r="R165" s="154">
        <v>0</v>
      </c>
      <c r="S165" s="154">
        <v>0</v>
      </c>
      <c r="T165" s="154">
        <v>0</v>
      </c>
      <c r="U165" s="154">
        <v>0</v>
      </c>
      <c r="V165" s="154">
        <v>0</v>
      </c>
      <c r="W165" s="154">
        <v>0</v>
      </c>
      <c r="X165" s="154">
        <v>0</v>
      </c>
      <c r="Y165" s="154">
        <v>0</v>
      </c>
      <c r="Z165" s="154">
        <v>0</v>
      </c>
      <c r="AA165" s="154">
        <v>1</v>
      </c>
      <c r="AB165" s="154">
        <v>17</v>
      </c>
      <c r="AC165" s="154">
        <v>31</v>
      </c>
      <c r="AD165" s="154">
        <v>35</v>
      </c>
      <c r="AE165" s="168"/>
    </row>
    <row r="166" spans="1:31" x14ac:dyDescent="0.2">
      <c r="A166" s="151">
        <v>60477</v>
      </c>
      <c r="B166" s="152" t="s">
        <v>14</v>
      </c>
      <c r="C166" s="152" t="s">
        <v>15</v>
      </c>
      <c r="D166" s="152" t="s">
        <v>23</v>
      </c>
      <c r="E166" s="153">
        <v>41982</v>
      </c>
      <c r="F166" s="154">
        <v>7229</v>
      </c>
      <c r="G166" s="154">
        <v>67</v>
      </c>
      <c r="H166" s="154">
        <v>105</v>
      </c>
      <c r="I166" s="154">
        <v>163</v>
      </c>
      <c r="J166" s="154">
        <v>217</v>
      </c>
      <c r="K166" s="154">
        <v>252</v>
      </c>
      <c r="L166" s="154">
        <v>395</v>
      </c>
      <c r="M166" s="154">
        <v>361</v>
      </c>
      <c r="N166" s="154">
        <v>326</v>
      </c>
      <c r="O166" s="154">
        <v>326</v>
      </c>
      <c r="P166" s="154">
        <v>326</v>
      </c>
      <c r="Q166" s="154">
        <v>327</v>
      </c>
      <c r="R166" s="154">
        <v>326</v>
      </c>
      <c r="S166" s="154">
        <v>326</v>
      </c>
      <c r="T166" s="154">
        <v>326</v>
      </c>
      <c r="U166" s="154">
        <v>327</v>
      </c>
      <c r="V166" s="154">
        <v>326</v>
      </c>
      <c r="W166" s="154">
        <v>326</v>
      </c>
      <c r="X166" s="154">
        <v>328</v>
      </c>
      <c r="Y166" s="154">
        <v>329</v>
      </c>
      <c r="Z166" s="154">
        <v>348</v>
      </c>
      <c r="AA166" s="154">
        <v>351</v>
      </c>
      <c r="AB166" s="154">
        <v>351</v>
      </c>
      <c r="AC166" s="154">
        <v>350</v>
      </c>
      <c r="AD166" s="154">
        <v>350</v>
      </c>
      <c r="AE166" s="168"/>
    </row>
    <row r="167" spans="1:31" x14ac:dyDescent="0.2">
      <c r="A167" s="151">
        <v>60477</v>
      </c>
      <c r="B167" s="152" t="s">
        <v>14</v>
      </c>
      <c r="C167" s="152" t="s">
        <v>15</v>
      </c>
      <c r="D167" s="152" t="s">
        <v>23</v>
      </c>
      <c r="E167" s="153">
        <v>41983</v>
      </c>
      <c r="F167" s="154">
        <v>8580</v>
      </c>
      <c r="G167" s="154">
        <v>350</v>
      </c>
      <c r="H167" s="154">
        <v>350</v>
      </c>
      <c r="I167" s="154">
        <v>350</v>
      </c>
      <c r="J167" s="154">
        <v>350</v>
      </c>
      <c r="K167" s="154">
        <v>350</v>
      </c>
      <c r="L167" s="154">
        <v>350</v>
      </c>
      <c r="M167" s="154">
        <v>351</v>
      </c>
      <c r="N167" s="154">
        <v>391</v>
      </c>
      <c r="O167" s="154">
        <v>347</v>
      </c>
      <c r="P167" s="154">
        <v>346</v>
      </c>
      <c r="Q167" s="154">
        <v>346</v>
      </c>
      <c r="R167" s="154">
        <v>346</v>
      </c>
      <c r="S167" s="154">
        <v>348</v>
      </c>
      <c r="T167" s="154">
        <v>349</v>
      </c>
      <c r="U167" s="154">
        <v>349</v>
      </c>
      <c r="V167" s="154">
        <v>356</v>
      </c>
      <c r="W167" s="154">
        <v>369</v>
      </c>
      <c r="X167" s="154">
        <v>368</v>
      </c>
      <c r="Y167" s="154">
        <v>369</v>
      </c>
      <c r="Z167" s="154">
        <v>369</v>
      </c>
      <c r="AA167" s="154">
        <v>369</v>
      </c>
      <c r="AB167" s="154">
        <v>369</v>
      </c>
      <c r="AC167" s="154">
        <v>369</v>
      </c>
      <c r="AD167" s="154">
        <v>369</v>
      </c>
      <c r="AE167" s="168"/>
    </row>
    <row r="168" spans="1:31" x14ac:dyDescent="0.2">
      <c r="A168" s="151">
        <v>60477</v>
      </c>
      <c r="B168" s="152" t="s">
        <v>14</v>
      </c>
      <c r="C168" s="152" t="s">
        <v>15</v>
      </c>
      <c r="D168" s="152" t="s">
        <v>23</v>
      </c>
      <c r="E168" s="153">
        <v>41984</v>
      </c>
      <c r="F168" s="154">
        <v>8060</v>
      </c>
      <c r="G168" s="154">
        <v>208</v>
      </c>
      <c r="H168" s="154">
        <v>208</v>
      </c>
      <c r="I168" s="154">
        <v>208</v>
      </c>
      <c r="J168" s="154">
        <v>208</v>
      </c>
      <c r="K168" s="154">
        <v>208</v>
      </c>
      <c r="L168" s="154">
        <v>368</v>
      </c>
      <c r="M168" s="154">
        <v>368</v>
      </c>
      <c r="N168" s="154">
        <v>368</v>
      </c>
      <c r="O168" s="154">
        <v>364</v>
      </c>
      <c r="P168" s="154">
        <v>359</v>
      </c>
      <c r="Q168" s="154">
        <v>359</v>
      </c>
      <c r="R168" s="154">
        <v>359</v>
      </c>
      <c r="S168" s="154">
        <v>360</v>
      </c>
      <c r="T168" s="154">
        <v>369</v>
      </c>
      <c r="U168" s="154">
        <v>369</v>
      </c>
      <c r="V168" s="154">
        <v>369</v>
      </c>
      <c r="W168" s="154">
        <v>369</v>
      </c>
      <c r="X168" s="154">
        <v>369</v>
      </c>
      <c r="Y168" s="154">
        <v>370</v>
      </c>
      <c r="Z168" s="154">
        <v>375</v>
      </c>
      <c r="AA168" s="154">
        <v>381</v>
      </c>
      <c r="AB168" s="154">
        <v>381</v>
      </c>
      <c r="AC168" s="154">
        <v>382</v>
      </c>
      <c r="AD168" s="154">
        <v>381</v>
      </c>
      <c r="AE168" s="168"/>
    </row>
    <row r="169" spans="1:31" x14ac:dyDescent="0.2">
      <c r="A169" s="151">
        <v>60477</v>
      </c>
      <c r="B169" s="152" t="s">
        <v>14</v>
      </c>
      <c r="C169" s="152" t="s">
        <v>15</v>
      </c>
      <c r="D169" s="152" t="s">
        <v>23</v>
      </c>
      <c r="E169" s="153">
        <v>41985</v>
      </c>
      <c r="F169" s="154">
        <v>8482</v>
      </c>
      <c r="G169" s="154">
        <v>208</v>
      </c>
      <c r="H169" s="154">
        <v>206</v>
      </c>
      <c r="I169" s="154">
        <v>206</v>
      </c>
      <c r="J169" s="154">
        <v>205</v>
      </c>
      <c r="K169" s="154">
        <v>206</v>
      </c>
      <c r="L169" s="154">
        <v>394</v>
      </c>
      <c r="M169" s="154">
        <v>395</v>
      </c>
      <c r="N169" s="154">
        <v>395</v>
      </c>
      <c r="O169" s="154">
        <v>395</v>
      </c>
      <c r="P169" s="154">
        <v>395</v>
      </c>
      <c r="Q169" s="154">
        <v>396</v>
      </c>
      <c r="R169" s="154">
        <v>396</v>
      </c>
      <c r="S169" s="154">
        <v>397</v>
      </c>
      <c r="T169" s="154">
        <v>396</v>
      </c>
      <c r="U169" s="154">
        <v>396</v>
      </c>
      <c r="V169" s="154">
        <v>395</v>
      </c>
      <c r="W169" s="154">
        <v>395</v>
      </c>
      <c r="X169" s="154">
        <v>390</v>
      </c>
      <c r="Y169" s="154">
        <v>386</v>
      </c>
      <c r="Z169" s="154">
        <v>386</v>
      </c>
      <c r="AA169" s="154">
        <v>386</v>
      </c>
      <c r="AB169" s="154">
        <v>386</v>
      </c>
      <c r="AC169" s="154">
        <v>386</v>
      </c>
      <c r="AD169" s="154">
        <v>386</v>
      </c>
      <c r="AE169" s="168"/>
    </row>
    <row r="170" spans="1:31" x14ac:dyDescent="0.2">
      <c r="A170" s="151">
        <v>60477</v>
      </c>
      <c r="B170" s="152" t="s">
        <v>14</v>
      </c>
      <c r="C170" s="152" t="s">
        <v>15</v>
      </c>
      <c r="D170" s="152" t="s">
        <v>23</v>
      </c>
      <c r="E170" s="153">
        <v>41986</v>
      </c>
      <c r="F170" s="154">
        <v>8524</v>
      </c>
      <c r="G170" s="154">
        <v>209</v>
      </c>
      <c r="H170" s="154">
        <v>207</v>
      </c>
      <c r="I170" s="154">
        <v>205</v>
      </c>
      <c r="J170" s="154">
        <v>205</v>
      </c>
      <c r="K170" s="154">
        <v>205</v>
      </c>
      <c r="L170" s="154">
        <v>374</v>
      </c>
      <c r="M170" s="154">
        <v>395</v>
      </c>
      <c r="N170" s="154">
        <v>395</v>
      </c>
      <c r="O170" s="154">
        <v>396</v>
      </c>
      <c r="P170" s="154">
        <v>396</v>
      </c>
      <c r="Q170" s="154">
        <v>396</v>
      </c>
      <c r="R170" s="154">
        <v>396</v>
      </c>
      <c r="S170" s="154">
        <v>395</v>
      </c>
      <c r="T170" s="154">
        <v>395</v>
      </c>
      <c r="U170" s="154">
        <v>395</v>
      </c>
      <c r="V170" s="154">
        <v>395</v>
      </c>
      <c r="W170" s="154">
        <v>395</v>
      </c>
      <c r="X170" s="154">
        <v>396</v>
      </c>
      <c r="Y170" s="154">
        <v>396</v>
      </c>
      <c r="Z170" s="154">
        <v>396</v>
      </c>
      <c r="AA170" s="154">
        <v>396</v>
      </c>
      <c r="AB170" s="154">
        <v>396</v>
      </c>
      <c r="AC170" s="154">
        <v>395</v>
      </c>
      <c r="AD170" s="154">
        <v>395</v>
      </c>
      <c r="AE170" s="168"/>
    </row>
    <row r="171" spans="1:31" x14ac:dyDescent="0.2">
      <c r="A171" s="151">
        <v>60477</v>
      </c>
      <c r="B171" s="152" t="s">
        <v>14</v>
      </c>
      <c r="C171" s="152" t="s">
        <v>15</v>
      </c>
      <c r="D171" s="152" t="s">
        <v>23</v>
      </c>
      <c r="E171" s="153">
        <v>41987</v>
      </c>
      <c r="F171" s="154">
        <v>8540</v>
      </c>
      <c r="G171" s="154">
        <v>209</v>
      </c>
      <c r="H171" s="154">
        <v>207</v>
      </c>
      <c r="I171" s="154">
        <v>206</v>
      </c>
      <c r="J171" s="154">
        <v>206</v>
      </c>
      <c r="K171" s="154">
        <v>206</v>
      </c>
      <c r="L171" s="154">
        <v>394</v>
      </c>
      <c r="M171" s="154">
        <v>395</v>
      </c>
      <c r="N171" s="154">
        <v>395</v>
      </c>
      <c r="O171" s="154">
        <v>395</v>
      </c>
      <c r="P171" s="154">
        <v>395</v>
      </c>
      <c r="Q171" s="154">
        <v>395</v>
      </c>
      <c r="R171" s="154">
        <v>395</v>
      </c>
      <c r="S171" s="154">
        <v>395</v>
      </c>
      <c r="T171" s="154">
        <v>395</v>
      </c>
      <c r="U171" s="154">
        <v>395</v>
      </c>
      <c r="V171" s="154">
        <v>395</v>
      </c>
      <c r="W171" s="154">
        <v>395</v>
      </c>
      <c r="X171" s="154">
        <v>395</v>
      </c>
      <c r="Y171" s="154">
        <v>395</v>
      </c>
      <c r="Z171" s="154">
        <v>395</v>
      </c>
      <c r="AA171" s="154">
        <v>397</v>
      </c>
      <c r="AB171" s="154">
        <v>395</v>
      </c>
      <c r="AC171" s="154">
        <v>395</v>
      </c>
      <c r="AD171" s="154">
        <v>395</v>
      </c>
      <c r="AE171" s="168"/>
    </row>
    <row r="172" spans="1:31" x14ac:dyDescent="0.2">
      <c r="A172" s="151">
        <v>60477</v>
      </c>
      <c r="B172" s="152" t="s">
        <v>14</v>
      </c>
      <c r="C172" s="152" t="s">
        <v>15</v>
      </c>
      <c r="D172" s="152" t="s">
        <v>23</v>
      </c>
      <c r="E172" s="153">
        <v>41988</v>
      </c>
      <c r="F172" s="154">
        <v>8747</v>
      </c>
      <c r="G172" s="154">
        <v>208</v>
      </c>
      <c r="H172" s="154">
        <v>206</v>
      </c>
      <c r="I172" s="154">
        <v>206</v>
      </c>
      <c r="J172" s="154">
        <v>228</v>
      </c>
      <c r="K172" s="154">
        <v>379</v>
      </c>
      <c r="L172" s="154">
        <v>395</v>
      </c>
      <c r="M172" s="154">
        <v>395</v>
      </c>
      <c r="N172" s="154">
        <v>398</v>
      </c>
      <c r="O172" s="154">
        <v>397</v>
      </c>
      <c r="P172" s="154">
        <v>396</v>
      </c>
      <c r="Q172" s="154">
        <v>396</v>
      </c>
      <c r="R172" s="154">
        <v>396</v>
      </c>
      <c r="S172" s="154">
        <v>395</v>
      </c>
      <c r="T172" s="154">
        <v>395</v>
      </c>
      <c r="U172" s="154">
        <v>395</v>
      </c>
      <c r="V172" s="154">
        <v>395</v>
      </c>
      <c r="W172" s="154">
        <v>395</v>
      </c>
      <c r="X172" s="154">
        <v>396</v>
      </c>
      <c r="Y172" s="154">
        <v>396</v>
      </c>
      <c r="Z172" s="154">
        <v>396</v>
      </c>
      <c r="AA172" s="154">
        <v>397</v>
      </c>
      <c r="AB172" s="154">
        <v>396</v>
      </c>
      <c r="AC172" s="154">
        <v>396</v>
      </c>
      <c r="AD172" s="154">
        <v>395</v>
      </c>
      <c r="AE172" s="168"/>
    </row>
    <row r="173" spans="1:31" x14ac:dyDescent="0.2">
      <c r="A173" s="151">
        <v>60477</v>
      </c>
      <c r="B173" s="152" t="s">
        <v>14</v>
      </c>
      <c r="C173" s="152" t="s">
        <v>15</v>
      </c>
      <c r="D173" s="152" t="s">
        <v>23</v>
      </c>
      <c r="E173" s="153">
        <v>41989</v>
      </c>
      <c r="F173" s="154">
        <v>8660</v>
      </c>
      <c r="G173" s="154">
        <v>209</v>
      </c>
      <c r="H173" s="154">
        <v>207</v>
      </c>
      <c r="I173" s="154">
        <v>206</v>
      </c>
      <c r="J173" s="154">
        <v>208</v>
      </c>
      <c r="K173" s="154">
        <v>317</v>
      </c>
      <c r="L173" s="154">
        <v>395</v>
      </c>
      <c r="M173" s="154">
        <v>395</v>
      </c>
      <c r="N173" s="154">
        <v>396</v>
      </c>
      <c r="O173" s="154">
        <v>396</v>
      </c>
      <c r="P173" s="154">
        <v>396</v>
      </c>
      <c r="Q173" s="154">
        <v>395</v>
      </c>
      <c r="R173" s="154">
        <v>395</v>
      </c>
      <c r="S173" s="154">
        <v>395</v>
      </c>
      <c r="T173" s="154">
        <v>395</v>
      </c>
      <c r="U173" s="154">
        <v>395</v>
      </c>
      <c r="V173" s="154">
        <v>395</v>
      </c>
      <c r="W173" s="154">
        <v>395</v>
      </c>
      <c r="X173" s="154">
        <v>395</v>
      </c>
      <c r="Y173" s="154">
        <v>397</v>
      </c>
      <c r="Z173" s="154">
        <v>396</v>
      </c>
      <c r="AA173" s="154">
        <v>396</v>
      </c>
      <c r="AB173" s="154">
        <v>396</v>
      </c>
      <c r="AC173" s="154">
        <v>395</v>
      </c>
      <c r="AD173" s="154">
        <v>395</v>
      </c>
      <c r="AE173" s="168"/>
    </row>
    <row r="174" spans="1:31" x14ac:dyDescent="0.2">
      <c r="A174" s="151">
        <v>60477</v>
      </c>
      <c r="B174" s="152" t="s">
        <v>14</v>
      </c>
      <c r="C174" s="152" t="s">
        <v>15</v>
      </c>
      <c r="D174" s="152" t="s">
        <v>23</v>
      </c>
      <c r="E174" s="153">
        <v>41990</v>
      </c>
      <c r="F174" s="154">
        <v>8670</v>
      </c>
      <c r="G174" s="154">
        <v>209</v>
      </c>
      <c r="H174" s="154">
        <v>208</v>
      </c>
      <c r="I174" s="154">
        <v>208</v>
      </c>
      <c r="J174" s="154">
        <v>208</v>
      </c>
      <c r="K174" s="154">
        <v>322</v>
      </c>
      <c r="L174" s="154">
        <v>395</v>
      </c>
      <c r="M174" s="154">
        <v>395</v>
      </c>
      <c r="N174" s="154">
        <v>397</v>
      </c>
      <c r="O174" s="154">
        <v>396</v>
      </c>
      <c r="P174" s="154">
        <v>396</v>
      </c>
      <c r="Q174" s="154">
        <v>396</v>
      </c>
      <c r="R174" s="154">
        <v>396</v>
      </c>
      <c r="S174" s="154">
        <v>396</v>
      </c>
      <c r="T174" s="154">
        <v>396</v>
      </c>
      <c r="U174" s="154">
        <v>395</v>
      </c>
      <c r="V174" s="154">
        <v>395</v>
      </c>
      <c r="W174" s="154">
        <v>395</v>
      </c>
      <c r="X174" s="154">
        <v>394</v>
      </c>
      <c r="Y174" s="154">
        <v>395</v>
      </c>
      <c r="Z174" s="154">
        <v>395</v>
      </c>
      <c r="AA174" s="154">
        <v>395</v>
      </c>
      <c r="AB174" s="154">
        <v>396</v>
      </c>
      <c r="AC174" s="154">
        <v>396</v>
      </c>
      <c r="AD174" s="154">
        <v>396</v>
      </c>
      <c r="AE174" s="168"/>
    </row>
    <row r="175" spans="1:31" x14ac:dyDescent="0.2">
      <c r="A175" s="151">
        <v>60477</v>
      </c>
      <c r="B175" s="152" t="s">
        <v>14</v>
      </c>
      <c r="C175" s="152" t="s">
        <v>15</v>
      </c>
      <c r="D175" s="152" t="s">
        <v>23</v>
      </c>
      <c r="E175" s="153">
        <v>41991</v>
      </c>
      <c r="F175" s="154">
        <v>8514</v>
      </c>
      <c r="G175" s="154">
        <v>209</v>
      </c>
      <c r="H175" s="154">
        <v>208</v>
      </c>
      <c r="I175" s="154">
        <v>208</v>
      </c>
      <c r="J175" s="154">
        <v>208</v>
      </c>
      <c r="K175" s="154">
        <v>319</v>
      </c>
      <c r="L175" s="154">
        <v>395</v>
      </c>
      <c r="M175" s="154">
        <v>395</v>
      </c>
      <c r="N175" s="154">
        <v>396</v>
      </c>
      <c r="O175" s="154">
        <v>396</v>
      </c>
      <c r="P175" s="154">
        <v>396</v>
      </c>
      <c r="Q175" s="154">
        <v>396</v>
      </c>
      <c r="R175" s="154">
        <v>395</v>
      </c>
      <c r="S175" s="154">
        <v>395</v>
      </c>
      <c r="T175" s="154">
        <v>386</v>
      </c>
      <c r="U175" s="154">
        <v>381</v>
      </c>
      <c r="V175" s="154">
        <v>381</v>
      </c>
      <c r="W175" s="154">
        <v>381</v>
      </c>
      <c r="X175" s="154">
        <v>381</v>
      </c>
      <c r="Y175" s="154">
        <v>381</v>
      </c>
      <c r="Z175" s="154">
        <v>381</v>
      </c>
      <c r="AA175" s="154">
        <v>383</v>
      </c>
      <c r="AB175" s="154">
        <v>381</v>
      </c>
      <c r="AC175" s="154">
        <v>381</v>
      </c>
      <c r="AD175" s="154">
        <v>381</v>
      </c>
      <c r="AE175" s="168"/>
    </row>
    <row r="176" spans="1:31" x14ac:dyDescent="0.2">
      <c r="A176" s="151">
        <v>60477</v>
      </c>
      <c r="B176" s="152" t="s">
        <v>14</v>
      </c>
      <c r="C176" s="152" t="s">
        <v>15</v>
      </c>
      <c r="D176" s="152" t="s">
        <v>23</v>
      </c>
      <c r="E176" s="153">
        <v>41992</v>
      </c>
      <c r="F176" s="154">
        <v>8920</v>
      </c>
      <c r="G176" s="154">
        <v>380</v>
      </c>
      <c r="H176" s="154">
        <v>380</v>
      </c>
      <c r="I176" s="154">
        <v>380</v>
      </c>
      <c r="J176" s="154">
        <v>380</v>
      </c>
      <c r="K176" s="154">
        <v>380</v>
      </c>
      <c r="L176" s="154">
        <v>380</v>
      </c>
      <c r="M176" s="154">
        <v>395</v>
      </c>
      <c r="N176" s="154">
        <v>395</v>
      </c>
      <c r="O176" s="154">
        <v>353</v>
      </c>
      <c r="P176" s="154">
        <v>353</v>
      </c>
      <c r="Q176" s="154">
        <v>353</v>
      </c>
      <c r="R176" s="154">
        <v>353</v>
      </c>
      <c r="S176" s="154">
        <v>353</v>
      </c>
      <c r="T176" s="154">
        <v>353</v>
      </c>
      <c r="U176" s="154">
        <v>353</v>
      </c>
      <c r="V176" s="154">
        <v>369</v>
      </c>
      <c r="W176" s="154">
        <v>377</v>
      </c>
      <c r="X176" s="154">
        <v>376</v>
      </c>
      <c r="Y176" s="154">
        <v>376</v>
      </c>
      <c r="Z176" s="154">
        <v>376</v>
      </c>
      <c r="AA176" s="154">
        <v>376</v>
      </c>
      <c r="AB176" s="154">
        <v>376</v>
      </c>
      <c r="AC176" s="154">
        <v>377</v>
      </c>
      <c r="AD176" s="154">
        <v>376</v>
      </c>
      <c r="AE176" s="168"/>
    </row>
    <row r="177" spans="1:31" x14ac:dyDescent="0.2">
      <c r="A177" s="151">
        <v>60477</v>
      </c>
      <c r="B177" s="152" t="s">
        <v>14</v>
      </c>
      <c r="C177" s="152" t="s">
        <v>15</v>
      </c>
      <c r="D177" s="152" t="s">
        <v>23</v>
      </c>
      <c r="E177" s="153">
        <v>41993</v>
      </c>
      <c r="F177" s="154">
        <v>8139</v>
      </c>
      <c r="G177" s="154">
        <v>208</v>
      </c>
      <c r="H177" s="154">
        <v>207</v>
      </c>
      <c r="I177" s="154">
        <v>206</v>
      </c>
      <c r="J177" s="154">
        <v>206</v>
      </c>
      <c r="K177" s="154">
        <v>206</v>
      </c>
      <c r="L177" s="154">
        <v>248</v>
      </c>
      <c r="M177" s="154">
        <v>335</v>
      </c>
      <c r="N177" s="154">
        <v>345</v>
      </c>
      <c r="O177" s="154">
        <v>345</v>
      </c>
      <c r="P177" s="154">
        <v>345</v>
      </c>
      <c r="Q177" s="154">
        <v>385</v>
      </c>
      <c r="R177" s="154">
        <v>399</v>
      </c>
      <c r="S177" s="154">
        <v>399</v>
      </c>
      <c r="T177" s="154">
        <v>397</v>
      </c>
      <c r="U177" s="154">
        <v>396</v>
      </c>
      <c r="V177" s="154">
        <v>397</v>
      </c>
      <c r="W177" s="154">
        <v>396</v>
      </c>
      <c r="X177" s="154">
        <v>396</v>
      </c>
      <c r="Y177" s="154">
        <v>396</v>
      </c>
      <c r="Z177" s="154">
        <v>396</v>
      </c>
      <c r="AA177" s="154">
        <v>396</v>
      </c>
      <c r="AB177" s="154">
        <v>396</v>
      </c>
      <c r="AC177" s="154">
        <v>392</v>
      </c>
      <c r="AD177" s="154">
        <v>347</v>
      </c>
      <c r="AE177" s="168"/>
    </row>
    <row r="178" spans="1:31" x14ac:dyDescent="0.2">
      <c r="A178" s="151">
        <v>60477</v>
      </c>
      <c r="B178" s="152" t="s">
        <v>14</v>
      </c>
      <c r="C178" s="152" t="s">
        <v>15</v>
      </c>
      <c r="D178" s="152" t="s">
        <v>23</v>
      </c>
      <c r="E178" s="153">
        <v>41994</v>
      </c>
      <c r="F178" s="154">
        <v>8369</v>
      </c>
      <c r="G178" s="154">
        <v>209</v>
      </c>
      <c r="H178" s="154">
        <v>207</v>
      </c>
      <c r="I178" s="154">
        <v>206</v>
      </c>
      <c r="J178" s="154">
        <v>205</v>
      </c>
      <c r="K178" s="154">
        <v>205</v>
      </c>
      <c r="L178" s="154">
        <v>382</v>
      </c>
      <c r="M178" s="154">
        <v>395</v>
      </c>
      <c r="N178" s="154">
        <v>395</v>
      </c>
      <c r="O178" s="154">
        <v>395</v>
      </c>
      <c r="P178" s="154">
        <v>396</v>
      </c>
      <c r="Q178" s="154">
        <v>395</v>
      </c>
      <c r="R178" s="154">
        <v>395</v>
      </c>
      <c r="S178" s="154">
        <v>395</v>
      </c>
      <c r="T178" s="154">
        <v>395</v>
      </c>
      <c r="U178" s="154">
        <v>395</v>
      </c>
      <c r="V178" s="154">
        <v>395</v>
      </c>
      <c r="W178" s="154">
        <v>376</v>
      </c>
      <c r="X178" s="154">
        <v>375</v>
      </c>
      <c r="Y178" s="154">
        <v>376</v>
      </c>
      <c r="Z178" s="154">
        <v>376</v>
      </c>
      <c r="AA178" s="154">
        <v>376</v>
      </c>
      <c r="AB178" s="154">
        <v>375</v>
      </c>
      <c r="AC178" s="154">
        <v>375</v>
      </c>
      <c r="AD178" s="154">
        <v>375</v>
      </c>
      <c r="AE178" s="168"/>
    </row>
    <row r="179" spans="1:31" x14ac:dyDescent="0.2">
      <c r="A179" s="151">
        <v>60477</v>
      </c>
      <c r="B179" s="152" t="s">
        <v>14</v>
      </c>
      <c r="C179" s="152" t="s">
        <v>15</v>
      </c>
      <c r="D179" s="152" t="s">
        <v>23</v>
      </c>
      <c r="E179" s="153">
        <v>41995</v>
      </c>
      <c r="F179" s="154">
        <v>7915</v>
      </c>
      <c r="G179" s="154">
        <v>228</v>
      </c>
      <c r="H179" s="154">
        <v>226</v>
      </c>
      <c r="I179" s="154">
        <v>226</v>
      </c>
      <c r="J179" s="154">
        <v>226</v>
      </c>
      <c r="K179" s="154">
        <v>226</v>
      </c>
      <c r="L179" s="154">
        <v>395</v>
      </c>
      <c r="M179" s="154">
        <v>366</v>
      </c>
      <c r="N179" s="154">
        <v>346</v>
      </c>
      <c r="O179" s="154">
        <v>345</v>
      </c>
      <c r="P179" s="154">
        <v>345</v>
      </c>
      <c r="Q179" s="154">
        <v>346</v>
      </c>
      <c r="R179" s="154">
        <v>346</v>
      </c>
      <c r="S179" s="154">
        <v>346</v>
      </c>
      <c r="T179" s="154">
        <v>346</v>
      </c>
      <c r="U179" s="154">
        <v>346</v>
      </c>
      <c r="V179" s="154">
        <v>346</v>
      </c>
      <c r="W179" s="154">
        <v>345</v>
      </c>
      <c r="X179" s="154">
        <v>346</v>
      </c>
      <c r="Y179" s="154">
        <v>395</v>
      </c>
      <c r="Z179" s="154">
        <v>396</v>
      </c>
      <c r="AA179" s="154">
        <v>376</v>
      </c>
      <c r="AB179" s="154">
        <v>352</v>
      </c>
      <c r="AC179" s="154">
        <v>350</v>
      </c>
      <c r="AD179" s="154">
        <v>350</v>
      </c>
      <c r="AE179" s="168"/>
    </row>
    <row r="180" spans="1:31" x14ac:dyDescent="0.2">
      <c r="A180" s="151">
        <v>60477</v>
      </c>
      <c r="B180" s="152" t="s">
        <v>14</v>
      </c>
      <c r="C180" s="152" t="s">
        <v>15</v>
      </c>
      <c r="D180" s="152" t="s">
        <v>23</v>
      </c>
      <c r="E180" s="153">
        <v>41996</v>
      </c>
      <c r="F180" s="154">
        <v>7945</v>
      </c>
      <c r="G180" s="154">
        <v>370</v>
      </c>
      <c r="H180" s="154">
        <v>351</v>
      </c>
      <c r="I180" s="154">
        <v>370</v>
      </c>
      <c r="J180" s="154">
        <v>356</v>
      </c>
      <c r="K180" s="154">
        <v>324</v>
      </c>
      <c r="L180" s="154">
        <v>326</v>
      </c>
      <c r="M180" s="154">
        <v>326</v>
      </c>
      <c r="N180" s="154">
        <v>325</v>
      </c>
      <c r="O180" s="154">
        <v>326</v>
      </c>
      <c r="P180" s="154">
        <v>325</v>
      </c>
      <c r="Q180" s="154">
        <v>324</v>
      </c>
      <c r="R180" s="154">
        <v>325</v>
      </c>
      <c r="S180" s="154">
        <v>324</v>
      </c>
      <c r="T180" s="154">
        <v>323</v>
      </c>
      <c r="U180" s="154">
        <v>324</v>
      </c>
      <c r="V180" s="154">
        <v>323</v>
      </c>
      <c r="W180" s="154">
        <v>323</v>
      </c>
      <c r="X180" s="154">
        <v>323</v>
      </c>
      <c r="Y180" s="154">
        <v>323</v>
      </c>
      <c r="Z180" s="154">
        <v>323</v>
      </c>
      <c r="AA180" s="154">
        <v>325</v>
      </c>
      <c r="AB180" s="154">
        <v>325</v>
      </c>
      <c r="AC180" s="154">
        <v>325</v>
      </c>
      <c r="AD180" s="154">
        <v>336</v>
      </c>
      <c r="AE180" s="168"/>
    </row>
    <row r="181" spans="1:31" x14ac:dyDescent="0.2">
      <c r="A181" s="151">
        <v>60477</v>
      </c>
      <c r="B181" s="152" t="s">
        <v>14</v>
      </c>
      <c r="C181" s="152" t="s">
        <v>15</v>
      </c>
      <c r="D181" s="152" t="s">
        <v>23</v>
      </c>
      <c r="E181" s="153">
        <v>41997</v>
      </c>
      <c r="F181" s="154">
        <v>9124</v>
      </c>
      <c r="G181" s="154">
        <v>347</v>
      </c>
      <c r="H181" s="154">
        <v>354</v>
      </c>
      <c r="I181" s="154">
        <v>395</v>
      </c>
      <c r="J181" s="154">
        <v>395</v>
      </c>
      <c r="K181" s="154">
        <v>343</v>
      </c>
      <c r="L181" s="154">
        <v>395</v>
      </c>
      <c r="M181" s="154">
        <v>395</v>
      </c>
      <c r="N181" s="154">
        <v>395</v>
      </c>
      <c r="O181" s="154">
        <v>395</v>
      </c>
      <c r="P181" s="154">
        <v>395</v>
      </c>
      <c r="Q181" s="154">
        <v>395</v>
      </c>
      <c r="R181" s="154">
        <v>395</v>
      </c>
      <c r="S181" s="154">
        <v>395</v>
      </c>
      <c r="T181" s="154">
        <v>395</v>
      </c>
      <c r="U181" s="154">
        <v>395</v>
      </c>
      <c r="V181" s="154">
        <v>395</v>
      </c>
      <c r="W181" s="154">
        <v>395</v>
      </c>
      <c r="X181" s="154">
        <v>395</v>
      </c>
      <c r="Y181" s="154">
        <v>395</v>
      </c>
      <c r="Z181" s="154">
        <v>370</v>
      </c>
      <c r="AA181" s="154">
        <v>395</v>
      </c>
      <c r="AB181" s="154">
        <v>395</v>
      </c>
      <c r="AC181" s="154">
        <v>352</v>
      </c>
      <c r="AD181" s="154">
        <v>248</v>
      </c>
      <c r="AE181" s="168"/>
    </row>
    <row r="182" spans="1:31" x14ac:dyDescent="0.2">
      <c r="A182" s="151">
        <v>60477</v>
      </c>
      <c r="B182" s="152" t="s">
        <v>14</v>
      </c>
      <c r="C182" s="152" t="s">
        <v>15</v>
      </c>
      <c r="D182" s="152" t="s">
        <v>23</v>
      </c>
      <c r="E182" s="153">
        <v>41998</v>
      </c>
      <c r="F182" s="154">
        <v>7873</v>
      </c>
      <c r="G182" s="154">
        <v>264</v>
      </c>
      <c r="H182" s="154">
        <v>227</v>
      </c>
      <c r="I182" s="154">
        <v>218</v>
      </c>
      <c r="J182" s="154">
        <v>226</v>
      </c>
      <c r="K182" s="154">
        <v>255</v>
      </c>
      <c r="L182" s="154">
        <v>244</v>
      </c>
      <c r="M182" s="154">
        <v>234</v>
      </c>
      <c r="N182" s="154">
        <v>314</v>
      </c>
      <c r="O182" s="154">
        <v>395</v>
      </c>
      <c r="P182" s="154">
        <v>395</v>
      </c>
      <c r="Q182" s="154">
        <v>395</v>
      </c>
      <c r="R182" s="154">
        <v>395</v>
      </c>
      <c r="S182" s="154">
        <v>395</v>
      </c>
      <c r="T182" s="154">
        <v>395</v>
      </c>
      <c r="U182" s="154">
        <v>221</v>
      </c>
      <c r="V182" s="154">
        <v>222</v>
      </c>
      <c r="W182" s="154">
        <v>313</v>
      </c>
      <c r="X182" s="154">
        <v>395</v>
      </c>
      <c r="Y182" s="154">
        <v>395</v>
      </c>
      <c r="Z182" s="154">
        <v>395</v>
      </c>
      <c r="AA182" s="154">
        <v>395</v>
      </c>
      <c r="AB182" s="154">
        <v>395</v>
      </c>
      <c r="AC182" s="154">
        <v>395</v>
      </c>
      <c r="AD182" s="154">
        <v>395</v>
      </c>
      <c r="AE182" s="168"/>
    </row>
    <row r="183" spans="1:31" s="158" customFormat="1" x14ac:dyDescent="0.2">
      <c r="A183" s="151">
        <v>60477</v>
      </c>
      <c r="B183" s="152" t="s">
        <v>14</v>
      </c>
      <c r="C183" s="152" t="s">
        <v>15</v>
      </c>
      <c r="D183" s="152" t="s">
        <v>23</v>
      </c>
      <c r="E183" s="153">
        <v>41999</v>
      </c>
      <c r="F183" s="154">
        <v>8960</v>
      </c>
      <c r="G183" s="154">
        <v>395</v>
      </c>
      <c r="H183" s="154">
        <v>394</v>
      </c>
      <c r="I183" s="154">
        <v>384</v>
      </c>
      <c r="J183" s="154">
        <v>321</v>
      </c>
      <c r="K183" s="154">
        <v>395</v>
      </c>
      <c r="L183" s="154">
        <v>395</v>
      </c>
      <c r="M183" s="154">
        <v>395</v>
      </c>
      <c r="N183" s="154">
        <v>395</v>
      </c>
      <c r="O183" s="154">
        <v>395</v>
      </c>
      <c r="P183" s="154">
        <v>395</v>
      </c>
      <c r="Q183" s="154">
        <v>395</v>
      </c>
      <c r="R183" s="154">
        <v>395</v>
      </c>
      <c r="S183" s="154">
        <v>395</v>
      </c>
      <c r="T183" s="154">
        <v>395</v>
      </c>
      <c r="U183" s="154">
        <v>393</v>
      </c>
      <c r="V183" s="154">
        <v>279</v>
      </c>
      <c r="W183" s="154">
        <v>339</v>
      </c>
      <c r="X183" s="154">
        <v>315</v>
      </c>
      <c r="Y183" s="154">
        <v>379</v>
      </c>
      <c r="Z183" s="154">
        <v>388</v>
      </c>
      <c r="AA183" s="154">
        <v>356</v>
      </c>
      <c r="AB183" s="154">
        <v>356</v>
      </c>
      <c r="AC183" s="154">
        <v>356</v>
      </c>
      <c r="AD183" s="154">
        <v>355</v>
      </c>
      <c r="AE183" s="168"/>
    </row>
    <row r="184" spans="1:31" s="158" customFormat="1" x14ac:dyDescent="0.2">
      <c r="A184" s="151">
        <v>60477</v>
      </c>
      <c r="B184" s="152" t="s">
        <v>14</v>
      </c>
      <c r="C184" s="152" t="s">
        <v>15</v>
      </c>
      <c r="D184" s="152" t="s">
        <v>23</v>
      </c>
      <c r="E184" s="153">
        <v>42000</v>
      </c>
      <c r="F184" s="154">
        <v>7952</v>
      </c>
      <c r="G184" s="154">
        <v>306</v>
      </c>
      <c r="H184" s="154">
        <v>305</v>
      </c>
      <c r="I184" s="154">
        <v>276</v>
      </c>
      <c r="J184" s="154">
        <v>305</v>
      </c>
      <c r="K184" s="154">
        <v>305</v>
      </c>
      <c r="L184" s="154">
        <v>331</v>
      </c>
      <c r="M184" s="154">
        <v>345</v>
      </c>
      <c r="N184" s="154">
        <v>345</v>
      </c>
      <c r="O184" s="154">
        <v>345</v>
      </c>
      <c r="P184" s="154">
        <v>346</v>
      </c>
      <c r="Q184" s="154">
        <v>355</v>
      </c>
      <c r="R184" s="154">
        <v>355</v>
      </c>
      <c r="S184" s="154">
        <v>355</v>
      </c>
      <c r="T184" s="154">
        <v>298</v>
      </c>
      <c r="U184" s="154">
        <v>244</v>
      </c>
      <c r="V184" s="154">
        <v>348</v>
      </c>
      <c r="W184" s="154">
        <v>327</v>
      </c>
      <c r="X184" s="154">
        <v>355</v>
      </c>
      <c r="Y184" s="154">
        <v>355</v>
      </c>
      <c r="Z184" s="154">
        <v>355</v>
      </c>
      <c r="AA184" s="154">
        <v>355</v>
      </c>
      <c r="AB184" s="154">
        <v>355</v>
      </c>
      <c r="AC184" s="154">
        <v>355</v>
      </c>
      <c r="AD184" s="154">
        <v>331</v>
      </c>
      <c r="AE184" s="168"/>
    </row>
    <row r="185" spans="1:31" s="158" customFormat="1" x14ac:dyDescent="0.2">
      <c r="A185" s="151">
        <v>60477</v>
      </c>
      <c r="B185" s="152" t="s">
        <v>14</v>
      </c>
      <c r="C185" s="152" t="s">
        <v>15</v>
      </c>
      <c r="D185" s="152" t="s">
        <v>23</v>
      </c>
      <c r="E185" s="153">
        <v>42001</v>
      </c>
      <c r="F185" s="154">
        <v>7772</v>
      </c>
      <c r="G185" s="154">
        <v>289</v>
      </c>
      <c r="H185" s="154">
        <v>205</v>
      </c>
      <c r="I185" s="154">
        <v>206</v>
      </c>
      <c r="J185" s="154">
        <v>205</v>
      </c>
      <c r="K185" s="154">
        <v>205</v>
      </c>
      <c r="L185" s="154">
        <v>206</v>
      </c>
      <c r="M185" s="154">
        <v>224</v>
      </c>
      <c r="N185" s="154">
        <v>319</v>
      </c>
      <c r="O185" s="154">
        <v>311</v>
      </c>
      <c r="P185" s="154">
        <v>352</v>
      </c>
      <c r="Q185" s="154">
        <v>375</v>
      </c>
      <c r="R185" s="154">
        <v>375</v>
      </c>
      <c r="S185" s="154">
        <v>375</v>
      </c>
      <c r="T185" s="154">
        <v>375</v>
      </c>
      <c r="U185" s="154">
        <v>375</v>
      </c>
      <c r="V185" s="154">
        <v>375</v>
      </c>
      <c r="W185" s="154">
        <v>375</v>
      </c>
      <c r="X185" s="154">
        <v>375</v>
      </c>
      <c r="Y185" s="154">
        <v>375</v>
      </c>
      <c r="Z185" s="154">
        <v>375</v>
      </c>
      <c r="AA185" s="154">
        <v>375</v>
      </c>
      <c r="AB185" s="154">
        <v>375</v>
      </c>
      <c r="AC185" s="154">
        <v>375</v>
      </c>
      <c r="AD185" s="154">
        <v>375</v>
      </c>
      <c r="AE185" s="168"/>
    </row>
    <row r="186" spans="1:31" s="158" customFormat="1" x14ac:dyDescent="0.2">
      <c r="A186" s="151">
        <v>60477</v>
      </c>
      <c r="B186" s="152" t="s">
        <v>14</v>
      </c>
      <c r="C186" s="152" t="s">
        <v>15</v>
      </c>
      <c r="D186" s="152" t="s">
        <v>23</v>
      </c>
      <c r="E186" s="153">
        <v>42002</v>
      </c>
      <c r="F186" s="154">
        <v>9004</v>
      </c>
      <c r="G186" s="154">
        <v>375</v>
      </c>
      <c r="H186" s="154">
        <v>375</v>
      </c>
      <c r="I186" s="154">
        <v>375</v>
      </c>
      <c r="J186" s="154">
        <v>375</v>
      </c>
      <c r="K186" s="154">
        <v>375</v>
      </c>
      <c r="L186" s="154">
        <v>375</v>
      </c>
      <c r="M186" s="154">
        <v>375</v>
      </c>
      <c r="N186" s="154">
        <v>375</v>
      </c>
      <c r="O186" s="154">
        <v>375</v>
      </c>
      <c r="P186" s="154">
        <v>375</v>
      </c>
      <c r="Q186" s="154">
        <v>375</v>
      </c>
      <c r="R186" s="154">
        <v>375</v>
      </c>
      <c r="S186" s="154">
        <v>375</v>
      </c>
      <c r="T186" s="154">
        <v>375</v>
      </c>
      <c r="U186" s="154">
        <v>375</v>
      </c>
      <c r="V186" s="154">
        <v>375</v>
      </c>
      <c r="W186" s="154">
        <v>375</v>
      </c>
      <c r="X186" s="154">
        <v>376</v>
      </c>
      <c r="Y186" s="154">
        <v>376</v>
      </c>
      <c r="Z186" s="154">
        <v>376</v>
      </c>
      <c r="AA186" s="154">
        <v>376</v>
      </c>
      <c r="AB186" s="154">
        <v>375</v>
      </c>
      <c r="AC186" s="154">
        <v>375</v>
      </c>
      <c r="AD186" s="154">
        <v>375</v>
      </c>
      <c r="AE186" s="168"/>
    </row>
    <row r="187" spans="1:31" s="158" customFormat="1" x14ac:dyDescent="0.2">
      <c r="A187" s="151">
        <v>60477</v>
      </c>
      <c r="B187" s="152" t="s">
        <v>14</v>
      </c>
      <c r="C187" s="152" t="s">
        <v>15</v>
      </c>
      <c r="D187" s="152" t="s">
        <v>23</v>
      </c>
      <c r="E187" s="153">
        <v>42003</v>
      </c>
      <c r="F187" s="154">
        <v>8335</v>
      </c>
      <c r="G187" s="154">
        <v>208</v>
      </c>
      <c r="H187" s="154">
        <v>205</v>
      </c>
      <c r="I187" s="154">
        <v>205</v>
      </c>
      <c r="J187" s="154">
        <v>205</v>
      </c>
      <c r="K187" s="154">
        <v>205</v>
      </c>
      <c r="L187" s="154">
        <v>365</v>
      </c>
      <c r="M187" s="154">
        <v>375</v>
      </c>
      <c r="N187" s="154">
        <v>375</v>
      </c>
      <c r="O187" s="154">
        <v>375</v>
      </c>
      <c r="P187" s="154">
        <v>376</v>
      </c>
      <c r="Q187" s="154">
        <v>376</v>
      </c>
      <c r="R187" s="154">
        <v>376</v>
      </c>
      <c r="S187" s="154">
        <v>375</v>
      </c>
      <c r="T187" s="154">
        <v>377</v>
      </c>
      <c r="U187" s="154">
        <v>379</v>
      </c>
      <c r="V187" s="154">
        <v>392</v>
      </c>
      <c r="W187" s="154">
        <v>395</v>
      </c>
      <c r="X187" s="154">
        <v>395</v>
      </c>
      <c r="Y187" s="154">
        <v>396</v>
      </c>
      <c r="Z187" s="154">
        <v>396</v>
      </c>
      <c r="AA187" s="154">
        <v>396</v>
      </c>
      <c r="AB187" s="154">
        <v>397</v>
      </c>
      <c r="AC187" s="154">
        <v>396</v>
      </c>
      <c r="AD187" s="154">
        <v>395</v>
      </c>
      <c r="AE187" s="168"/>
    </row>
    <row r="188" spans="1:31" s="158" customFormat="1" x14ac:dyDescent="0.2">
      <c r="A188" s="151">
        <v>60477</v>
      </c>
      <c r="B188" s="152" t="s">
        <v>14</v>
      </c>
      <c r="C188" s="152" t="s">
        <v>15</v>
      </c>
      <c r="D188" s="152" t="s">
        <v>23</v>
      </c>
      <c r="E188" s="153">
        <v>42004</v>
      </c>
      <c r="F188" s="154">
        <v>8550</v>
      </c>
      <c r="G188" s="154">
        <v>229</v>
      </c>
      <c r="H188" s="154">
        <v>226</v>
      </c>
      <c r="I188" s="154">
        <v>225</v>
      </c>
      <c r="J188" s="154">
        <v>225</v>
      </c>
      <c r="K188" s="154">
        <v>225</v>
      </c>
      <c r="L188" s="154">
        <v>395</v>
      </c>
      <c r="M188" s="154">
        <v>395</v>
      </c>
      <c r="N188" s="154">
        <v>395</v>
      </c>
      <c r="O188" s="154">
        <v>396</v>
      </c>
      <c r="P188" s="154">
        <v>396</v>
      </c>
      <c r="Q188" s="154">
        <v>395</v>
      </c>
      <c r="R188" s="154">
        <v>395</v>
      </c>
      <c r="S188" s="154">
        <v>395</v>
      </c>
      <c r="T188" s="154">
        <v>395</v>
      </c>
      <c r="U188" s="154">
        <v>395</v>
      </c>
      <c r="V188" s="154">
        <v>395</v>
      </c>
      <c r="W188" s="154">
        <v>395</v>
      </c>
      <c r="X188" s="154">
        <v>380</v>
      </c>
      <c r="Y188" s="154">
        <v>392</v>
      </c>
      <c r="Z188" s="154">
        <v>383</v>
      </c>
      <c r="AA188" s="154">
        <v>381</v>
      </c>
      <c r="AB188" s="154">
        <v>381</v>
      </c>
      <c r="AC188" s="154">
        <v>381</v>
      </c>
      <c r="AD188" s="154">
        <v>380</v>
      </c>
      <c r="AE188" s="168"/>
    </row>
    <row r="189" spans="1:31" s="158" customFormat="1" x14ac:dyDescent="0.2">
      <c r="A189" s="155"/>
      <c r="B189" s="156"/>
      <c r="C189" s="156"/>
      <c r="D189" s="156"/>
      <c r="E189" s="157"/>
      <c r="F189" s="116"/>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row>
    <row r="190" spans="1:31" s="158" customFormat="1" x14ac:dyDescent="0.2">
      <c r="A190" s="155"/>
      <c r="B190" s="156"/>
      <c r="C190" s="156"/>
      <c r="D190" s="156"/>
      <c r="E190" s="157"/>
      <c r="F190" s="170">
        <f>SUM(F3:F189)</f>
        <v>2333399</v>
      </c>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row>
    <row r="191" spans="1:31" s="158" customFormat="1" x14ac:dyDescent="0.2">
      <c r="A191" s="155"/>
      <c r="B191" s="156"/>
      <c r="C191" s="156"/>
      <c r="D191" s="156"/>
      <c r="E191" s="157"/>
      <c r="F191" s="116"/>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row>
    <row r="192" spans="1:31" x14ac:dyDescent="0.2">
      <c r="A192" s="72"/>
      <c r="B192" s="73"/>
      <c r="C192" s="73"/>
      <c r="D192" s="73"/>
      <c r="E192" s="72"/>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row>
    <row r="194" spans="4:32" x14ac:dyDescent="0.2">
      <c r="D194" s="100" t="s">
        <v>11</v>
      </c>
      <c r="E194" s="75">
        <v>41974</v>
      </c>
      <c r="F194" s="98">
        <f>F3+F34+F65+F96+F127+F158</f>
        <v>45815</v>
      </c>
      <c r="G194" s="98">
        <f t="shared" ref="G194:AD194" si="27">G3+G34+G65+G96+G127+G158</f>
        <v>1698</v>
      </c>
      <c r="H194" s="98">
        <f t="shared" si="27"/>
        <v>1731</v>
      </c>
      <c r="I194" s="98">
        <f t="shared" si="27"/>
        <v>1733</v>
      </c>
      <c r="J194" s="98">
        <f t="shared" si="27"/>
        <v>1694</v>
      </c>
      <c r="K194" s="98">
        <f t="shared" si="27"/>
        <v>1715</v>
      </c>
      <c r="L194" s="98">
        <f t="shared" si="27"/>
        <v>1966</v>
      </c>
      <c r="M194" s="98">
        <f t="shared" si="27"/>
        <v>1970</v>
      </c>
      <c r="N194" s="98">
        <f t="shared" si="27"/>
        <v>1881</v>
      </c>
      <c r="O194" s="98">
        <f t="shared" si="27"/>
        <v>1875</v>
      </c>
      <c r="P194" s="98">
        <f t="shared" si="27"/>
        <v>1933</v>
      </c>
      <c r="Q194" s="98">
        <f t="shared" si="27"/>
        <v>1974</v>
      </c>
      <c r="R194" s="98">
        <f t="shared" si="27"/>
        <v>1973</v>
      </c>
      <c r="S194" s="98">
        <f t="shared" si="27"/>
        <v>1972</v>
      </c>
      <c r="T194" s="98">
        <f t="shared" si="27"/>
        <v>1973</v>
      </c>
      <c r="U194" s="98">
        <f t="shared" si="27"/>
        <v>1973</v>
      </c>
      <c r="V194" s="98">
        <f t="shared" si="27"/>
        <v>1973</v>
      </c>
      <c r="W194" s="98">
        <f t="shared" si="27"/>
        <v>1972</v>
      </c>
      <c r="X194" s="98">
        <f t="shared" si="27"/>
        <v>1973</v>
      </c>
      <c r="Y194" s="98">
        <f t="shared" si="27"/>
        <v>1973</v>
      </c>
      <c r="Z194" s="98">
        <f t="shared" si="27"/>
        <v>1973</v>
      </c>
      <c r="AA194" s="98">
        <f t="shared" si="27"/>
        <v>1973</v>
      </c>
      <c r="AB194" s="98">
        <f t="shared" si="27"/>
        <v>1973</v>
      </c>
      <c r="AC194" s="98">
        <f t="shared" si="27"/>
        <v>1973</v>
      </c>
      <c r="AD194" s="98">
        <f t="shared" si="27"/>
        <v>1971</v>
      </c>
      <c r="AE194" s="98"/>
      <c r="AF194" s="98"/>
    </row>
    <row r="195" spans="4:32" x14ac:dyDescent="0.2">
      <c r="D195" s="100" t="s">
        <v>11</v>
      </c>
      <c r="E195" s="75">
        <v>41975</v>
      </c>
      <c r="F195" s="98">
        <f t="shared" ref="F195:AD195" si="28">F4+F35+F66+F97+F128+F159</f>
        <v>44447</v>
      </c>
      <c r="G195" s="98">
        <f t="shared" si="28"/>
        <v>1804</v>
      </c>
      <c r="H195" s="98">
        <f t="shared" si="28"/>
        <v>1735</v>
      </c>
      <c r="I195" s="98">
        <f t="shared" si="28"/>
        <v>1673</v>
      </c>
      <c r="J195" s="98">
        <f t="shared" si="28"/>
        <v>1704</v>
      </c>
      <c r="K195" s="98">
        <f t="shared" si="28"/>
        <v>1720</v>
      </c>
      <c r="L195" s="98">
        <f t="shared" si="28"/>
        <v>1836</v>
      </c>
      <c r="M195" s="98">
        <f t="shared" si="28"/>
        <v>1837</v>
      </c>
      <c r="N195" s="98">
        <f t="shared" si="28"/>
        <v>1837</v>
      </c>
      <c r="O195" s="98">
        <f t="shared" si="28"/>
        <v>1838</v>
      </c>
      <c r="P195" s="98">
        <f t="shared" si="28"/>
        <v>1838</v>
      </c>
      <c r="Q195" s="98">
        <f t="shared" si="28"/>
        <v>1837</v>
      </c>
      <c r="R195" s="98">
        <f t="shared" si="28"/>
        <v>1837</v>
      </c>
      <c r="S195" s="98">
        <f t="shared" si="28"/>
        <v>1838</v>
      </c>
      <c r="T195" s="98">
        <f t="shared" si="28"/>
        <v>1836</v>
      </c>
      <c r="U195" s="98">
        <f t="shared" si="28"/>
        <v>1837</v>
      </c>
      <c r="V195" s="98">
        <f t="shared" si="28"/>
        <v>1839</v>
      </c>
      <c r="W195" s="98">
        <f t="shared" si="28"/>
        <v>1839</v>
      </c>
      <c r="X195" s="98">
        <f t="shared" si="28"/>
        <v>1928</v>
      </c>
      <c r="Y195" s="98">
        <f t="shared" si="28"/>
        <v>1971</v>
      </c>
      <c r="Z195" s="98">
        <f t="shared" si="28"/>
        <v>1971</v>
      </c>
      <c r="AA195" s="98">
        <f t="shared" si="28"/>
        <v>1973</v>
      </c>
      <c r="AB195" s="98">
        <f t="shared" si="28"/>
        <v>1973</v>
      </c>
      <c r="AC195" s="98">
        <f t="shared" si="28"/>
        <v>1973</v>
      </c>
      <c r="AD195" s="98">
        <f t="shared" si="28"/>
        <v>1973</v>
      </c>
      <c r="AE195" s="98"/>
    </row>
    <row r="196" spans="4:32" x14ac:dyDescent="0.2">
      <c r="D196" s="100" t="s">
        <v>11</v>
      </c>
      <c r="E196" s="75">
        <v>41976</v>
      </c>
      <c r="F196" s="98">
        <f t="shared" ref="F196:AD196" si="29">F5+F36+F67+F98+F129+F160</f>
        <v>44800</v>
      </c>
      <c r="G196" s="98">
        <f t="shared" si="29"/>
        <v>1805</v>
      </c>
      <c r="H196" s="98">
        <f t="shared" si="29"/>
        <v>1804</v>
      </c>
      <c r="I196" s="98">
        <f t="shared" si="29"/>
        <v>1803</v>
      </c>
      <c r="J196" s="98">
        <f t="shared" si="29"/>
        <v>1804</v>
      </c>
      <c r="K196" s="98">
        <f t="shared" si="29"/>
        <v>1802</v>
      </c>
      <c r="L196" s="98">
        <f t="shared" si="29"/>
        <v>1971</v>
      </c>
      <c r="M196" s="98">
        <f t="shared" si="29"/>
        <v>1878</v>
      </c>
      <c r="N196" s="98">
        <f t="shared" si="29"/>
        <v>1879</v>
      </c>
      <c r="O196" s="98">
        <f t="shared" si="29"/>
        <v>1880</v>
      </c>
      <c r="P196" s="98">
        <f t="shared" si="29"/>
        <v>1878</v>
      </c>
      <c r="Q196" s="98">
        <f t="shared" si="29"/>
        <v>1878</v>
      </c>
      <c r="R196" s="98">
        <f t="shared" si="29"/>
        <v>1878</v>
      </c>
      <c r="S196" s="98">
        <f t="shared" si="29"/>
        <v>1879</v>
      </c>
      <c r="T196" s="98">
        <f t="shared" si="29"/>
        <v>1879</v>
      </c>
      <c r="U196" s="98">
        <f t="shared" si="29"/>
        <v>1879</v>
      </c>
      <c r="V196" s="98">
        <f t="shared" si="29"/>
        <v>1879</v>
      </c>
      <c r="W196" s="98">
        <f t="shared" si="29"/>
        <v>1878</v>
      </c>
      <c r="X196" s="98">
        <f t="shared" si="29"/>
        <v>1878</v>
      </c>
      <c r="Y196" s="98">
        <f t="shared" si="29"/>
        <v>1878</v>
      </c>
      <c r="Z196" s="98">
        <f t="shared" si="29"/>
        <v>1878</v>
      </c>
      <c r="AA196" s="98">
        <f t="shared" si="29"/>
        <v>1878</v>
      </c>
      <c r="AB196" s="98">
        <f t="shared" si="29"/>
        <v>1878</v>
      </c>
      <c r="AC196" s="98">
        <f t="shared" si="29"/>
        <v>1878</v>
      </c>
      <c r="AD196" s="98">
        <f t="shared" si="29"/>
        <v>1878</v>
      </c>
      <c r="AE196" s="98"/>
    </row>
    <row r="197" spans="4:32" x14ac:dyDescent="0.2">
      <c r="D197" s="100" t="s">
        <v>11</v>
      </c>
      <c r="E197" s="75">
        <v>41977</v>
      </c>
      <c r="F197" s="98">
        <f t="shared" ref="F197:AD197" si="30">F6+F37+F68+F99+F130+F161</f>
        <v>38320</v>
      </c>
      <c r="G197" s="98">
        <f t="shared" si="30"/>
        <v>1839</v>
      </c>
      <c r="H197" s="98">
        <f t="shared" si="30"/>
        <v>1763</v>
      </c>
      <c r="I197" s="98">
        <f t="shared" si="30"/>
        <v>1590</v>
      </c>
      <c r="J197" s="98">
        <f t="shared" si="30"/>
        <v>1575</v>
      </c>
      <c r="K197" s="98">
        <f t="shared" si="30"/>
        <v>1577</v>
      </c>
      <c r="L197" s="98">
        <f t="shared" si="30"/>
        <v>1576</v>
      </c>
      <c r="M197" s="98">
        <f t="shared" si="30"/>
        <v>1577</v>
      </c>
      <c r="N197" s="98">
        <f t="shared" si="30"/>
        <v>1577</v>
      </c>
      <c r="O197" s="98">
        <f t="shared" si="30"/>
        <v>1577</v>
      </c>
      <c r="P197" s="98">
        <f t="shared" si="30"/>
        <v>1577</v>
      </c>
      <c r="Q197" s="98">
        <f t="shared" si="30"/>
        <v>1577</v>
      </c>
      <c r="R197" s="98">
        <f t="shared" si="30"/>
        <v>1580</v>
      </c>
      <c r="S197" s="98">
        <f t="shared" si="30"/>
        <v>1581</v>
      </c>
      <c r="T197" s="98">
        <f t="shared" si="30"/>
        <v>1582</v>
      </c>
      <c r="U197" s="98">
        <f t="shared" si="30"/>
        <v>1579</v>
      </c>
      <c r="V197" s="98">
        <f t="shared" si="30"/>
        <v>1577</v>
      </c>
      <c r="W197" s="98">
        <f t="shared" si="30"/>
        <v>1576</v>
      </c>
      <c r="X197" s="98">
        <f t="shared" si="30"/>
        <v>1577</v>
      </c>
      <c r="Y197" s="98">
        <f t="shared" si="30"/>
        <v>1577</v>
      </c>
      <c r="Z197" s="98">
        <f t="shared" si="30"/>
        <v>1577</v>
      </c>
      <c r="AA197" s="98">
        <f t="shared" si="30"/>
        <v>1578</v>
      </c>
      <c r="AB197" s="98">
        <f t="shared" si="30"/>
        <v>1577</v>
      </c>
      <c r="AC197" s="98">
        <f t="shared" si="30"/>
        <v>1577</v>
      </c>
      <c r="AD197" s="98">
        <f t="shared" si="30"/>
        <v>1577</v>
      </c>
      <c r="AE197" s="98"/>
    </row>
    <row r="198" spans="4:32" x14ac:dyDescent="0.2">
      <c r="D198" s="100" t="s">
        <v>11</v>
      </c>
      <c r="E198" s="75">
        <v>41978</v>
      </c>
      <c r="F198" s="98">
        <f t="shared" ref="F198:AD198" si="31">F7+F38+F69+F100+F131+F162</f>
        <v>37666</v>
      </c>
      <c r="G198" s="98">
        <f t="shared" si="31"/>
        <v>1576</v>
      </c>
      <c r="H198" s="98">
        <f t="shared" si="31"/>
        <v>1575</v>
      </c>
      <c r="I198" s="98">
        <f t="shared" si="31"/>
        <v>1556</v>
      </c>
      <c r="J198" s="98">
        <f t="shared" si="31"/>
        <v>1522</v>
      </c>
      <c r="K198" s="98">
        <f t="shared" si="31"/>
        <v>1524</v>
      </c>
      <c r="L198" s="98">
        <f t="shared" si="31"/>
        <v>1536</v>
      </c>
      <c r="M198" s="98">
        <f t="shared" si="31"/>
        <v>1575</v>
      </c>
      <c r="N198" s="98">
        <f t="shared" si="31"/>
        <v>1578</v>
      </c>
      <c r="O198" s="98">
        <f t="shared" si="31"/>
        <v>1577</v>
      </c>
      <c r="P198" s="98">
        <f t="shared" si="31"/>
        <v>1577</v>
      </c>
      <c r="Q198" s="98">
        <f t="shared" si="31"/>
        <v>1577</v>
      </c>
      <c r="R198" s="98">
        <f t="shared" si="31"/>
        <v>1577</v>
      </c>
      <c r="S198" s="98">
        <f t="shared" si="31"/>
        <v>1577</v>
      </c>
      <c r="T198" s="98">
        <f t="shared" si="31"/>
        <v>1577</v>
      </c>
      <c r="U198" s="98">
        <f t="shared" si="31"/>
        <v>1577</v>
      </c>
      <c r="V198" s="98">
        <f t="shared" si="31"/>
        <v>1577</v>
      </c>
      <c r="W198" s="98">
        <f t="shared" si="31"/>
        <v>1577</v>
      </c>
      <c r="X198" s="98">
        <f t="shared" si="31"/>
        <v>1577</v>
      </c>
      <c r="Y198" s="98">
        <f t="shared" si="31"/>
        <v>1577</v>
      </c>
      <c r="Z198" s="98">
        <f t="shared" si="31"/>
        <v>1576</v>
      </c>
      <c r="AA198" s="98">
        <f t="shared" si="31"/>
        <v>1577</v>
      </c>
      <c r="AB198" s="98">
        <f t="shared" si="31"/>
        <v>1576</v>
      </c>
      <c r="AC198" s="98">
        <f t="shared" si="31"/>
        <v>1576</v>
      </c>
      <c r="AD198" s="98">
        <f t="shared" si="31"/>
        <v>1572</v>
      </c>
      <c r="AE198" s="98"/>
    </row>
    <row r="199" spans="4:32" x14ac:dyDescent="0.2">
      <c r="D199" s="100" t="s">
        <v>11</v>
      </c>
      <c r="E199" s="75">
        <v>41979</v>
      </c>
      <c r="F199" s="98">
        <f t="shared" ref="F199:AD199" si="32">F8+F39+F70+F101+F132+F163</f>
        <v>36561</v>
      </c>
      <c r="G199" s="98">
        <f t="shared" si="32"/>
        <v>1550</v>
      </c>
      <c r="H199" s="98">
        <f t="shared" si="32"/>
        <v>1286</v>
      </c>
      <c r="I199" s="98">
        <f t="shared" si="32"/>
        <v>859</v>
      </c>
      <c r="J199" s="98">
        <f t="shared" si="32"/>
        <v>1534</v>
      </c>
      <c r="K199" s="98">
        <f t="shared" si="32"/>
        <v>1516</v>
      </c>
      <c r="L199" s="98">
        <f t="shared" si="32"/>
        <v>1549</v>
      </c>
      <c r="M199" s="98">
        <f t="shared" si="32"/>
        <v>1516</v>
      </c>
      <c r="N199" s="98">
        <f t="shared" si="32"/>
        <v>1533</v>
      </c>
      <c r="O199" s="98">
        <f t="shared" si="32"/>
        <v>1576</v>
      </c>
      <c r="P199" s="98">
        <f t="shared" si="32"/>
        <v>1577</v>
      </c>
      <c r="Q199" s="98">
        <f t="shared" si="32"/>
        <v>1577</v>
      </c>
      <c r="R199" s="98">
        <f t="shared" si="32"/>
        <v>1577</v>
      </c>
      <c r="S199" s="98">
        <f t="shared" si="32"/>
        <v>1577</v>
      </c>
      <c r="T199" s="98">
        <f t="shared" si="32"/>
        <v>1577</v>
      </c>
      <c r="U199" s="98">
        <f t="shared" si="32"/>
        <v>1577</v>
      </c>
      <c r="V199" s="98">
        <f t="shared" si="32"/>
        <v>1576</v>
      </c>
      <c r="W199" s="98">
        <f t="shared" si="32"/>
        <v>1576</v>
      </c>
      <c r="X199" s="98">
        <f t="shared" si="32"/>
        <v>1577</v>
      </c>
      <c r="Y199" s="98">
        <f t="shared" si="32"/>
        <v>1577</v>
      </c>
      <c r="Z199" s="98">
        <f t="shared" si="32"/>
        <v>1567</v>
      </c>
      <c r="AA199" s="98">
        <f t="shared" si="32"/>
        <v>1577</v>
      </c>
      <c r="AB199" s="98">
        <f t="shared" si="32"/>
        <v>1577</v>
      </c>
      <c r="AC199" s="98">
        <f t="shared" si="32"/>
        <v>1577</v>
      </c>
      <c r="AD199" s="98">
        <f t="shared" si="32"/>
        <v>1576</v>
      </c>
      <c r="AE199" s="98"/>
    </row>
    <row r="200" spans="4:32" x14ac:dyDescent="0.2">
      <c r="D200" s="100" t="s">
        <v>11</v>
      </c>
      <c r="E200" s="75">
        <v>41980</v>
      </c>
      <c r="F200" s="98">
        <f t="shared" ref="F200:AD200" si="33">F9+F40+F71+F102+F133+F164</f>
        <v>35497</v>
      </c>
      <c r="G200" s="98">
        <f t="shared" si="33"/>
        <v>1576</v>
      </c>
      <c r="H200" s="98">
        <f t="shared" si="33"/>
        <v>1575</v>
      </c>
      <c r="I200" s="98">
        <f t="shared" si="33"/>
        <v>1571</v>
      </c>
      <c r="J200" s="98">
        <f t="shared" si="33"/>
        <v>1520</v>
      </c>
      <c r="K200" s="98">
        <f t="shared" si="33"/>
        <v>1487</v>
      </c>
      <c r="L200" s="98">
        <f t="shared" si="33"/>
        <v>1569</v>
      </c>
      <c r="M200" s="98">
        <f t="shared" si="33"/>
        <v>1577</v>
      </c>
      <c r="N200" s="98">
        <f t="shared" si="33"/>
        <v>1543</v>
      </c>
      <c r="O200" s="98">
        <f t="shared" si="33"/>
        <v>1534</v>
      </c>
      <c r="P200" s="98">
        <f t="shared" si="33"/>
        <v>1535</v>
      </c>
      <c r="Q200" s="98">
        <f t="shared" si="33"/>
        <v>1533</v>
      </c>
      <c r="R200" s="98">
        <f t="shared" si="33"/>
        <v>1425</v>
      </c>
      <c r="S200" s="98">
        <f t="shared" si="33"/>
        <v>1422</v>
      </c>
      <c r="T200" s="98">
        <f t="shared" si="33"/>
        <v>1419</v>
      </c>
      <c r="U200" s="98">
        <f t="shared" si="33"/>
        <v>1420</v>
      </c>
      <c r="V200" s="98">
        <f t="shared" si="33"/>
        <v>1421</v>
      </c>
      <c r="W200" s="98">
        <f t="shared" si="33"/>
        <v>1421</v>
      </c>
      <c r="X200" s="98">
        <f t="shared" si="33"/>
        <v>1422</v>
      </c>
      <c r="Y200" s="98">
        <f t="shared" si="33"/>
        <v>1421</v>
      </c>
      <c r="Z200" s="98">
        <f t="shared" si="33"/>
        <v>1421</v>
      </c>
      <c r="AA200" s="98">
        <f t="shared" si="33"/>
        <v>1421</v>
      </c>
      <c r="AB200" s="98">
        <f t="shared" si="33"/>
        <v>1421</v>
      </c>
      <c r="AC200" s="98">
        <f t="shared" si="33"/>
        <v>1421</v>
      </c>
      <c r="AD200" s="98">
        <f t="shared" si="33"/>
        <v>1422</v>
      </c>
      <c r="AE200" s="98"/>
    </row>
    <row r="201" spans="4:32" x14ac:dyDescent="0.2">
      <c r="D201" s="100" t="s">
        <v>11</v>
      </c>
      <c r="E201" s="75">
        <v>41981</v>
      </c>
      <c r="F201" s="98">
        <f t="shared" ref="F201:AD201" si="34">F10+F41+F72+F103+F134+F165</f>
        <v>39238</v>
      </c>
      <c r="G201" s="98">
        <f t="shared" si="34"/>
        <v>1421</v>
      </c>
      <c r="H201" s="98">
        <f t="shared" si="34"/>
        <v>1421</v>
      </c>
      <c r="I201" s="98">
        <f t="shared" si="34"/>
        <v>1422</v>
      </c>
      <c r="J201" s="98">
        <f t="shared" si="34"/>
        <v>1420</v>
      </c>
      <c r="K201" s="98">
        <f t="shared" si="34"/>
        <v>1427</v>
      </c>
      <c r="L201" s="98">
        <f t="shared" si="34"/>
        <v>1421</v>
      </c>
      <c r="M201" s="98">
        <f t="shared" si="34"/>
        <v>1445</v>
      </c>
      <c r="N201" s="98">
        <f t="shared" si="34"/>
        <v>1440</v>
      </c>
      <c r="O201" s="98">
        <f t="shared" si="34"/>
        <v>1440</v>
      </c>
      <c r="P201" s="98">
        <f t="shared" si="34"/>
        <v>1469</v>
      </c>
      <c r="Q201" s="98">
        <f t="shared" si="34"/>
        <v>1493</v>
      </c>
      <c r="R201" s="98">
        <f t="shared" si="34"/>
        <v>1551</v>
      </c>
      <c r="S201" s="98">
        <f t="shared" si="34"/>
        <v>1627</v>
      </c>
      <c r="T201" s="98">
        <f t="shared" si="34"/>
        <v>1989</v>
      </c>
      <c r="U201" s="98">
        <f t="shared" si="34"/>
        <v>1801</v>
      </c>
      <c r="V201" s="98">
        <f t="shared" si="34"/>
        <v>1728</v>
      </c>
      <c r="W201" s="98">
        <f t="shared" si="34"/>
        <v>1763</v>
      </c>
      <c r="X201" s="98">
        <f t="shared" si="34"/>
        <v>1740</v>
      </c>
      <c r="Y201" s="98">
        <f t="shared" si="34"/>
        <v>1800</v>
      </c>
      <c r="Z201" s="98">
        <f t="shared" si="34"/>
        <v>1822</v>
      </c>
      <c r="AA201" s="98">
        <f t="shared" si="34"/>
        <v>1825</v>
      </c>
      <c r="AB201" s="98">
        <f t="shared" si="34"/>
        <v>1842</v>
      </c>
      <c r="AC201" s="98">
        <f t="shared" si="34"/>
        <v>1857</v>
      </c>
      <c r="AD201" s="98">
        <f t="shared" si="34"/>
        <v>2074</v>
      </c>
      <c r="AE201" s="98"/>
    </row>
    <row r="202" spans="4:32" x14ac:dyDescent="0.2">
      <c r="D202" s="100" t="s">
        <v>11</v>
      </c>
      <c r="E202" s="75">
        <v>41982</v>
      </c>
      <c r="F202" s="98">
        <f t="shared" ref="F202:AD202" si="35">F11+F42+F73+F104+F135+F166</f>
        <v>61182</v>
      </c>
      <c r="G202" s="98">
        <f t="shared" si="35"/>
        <v>2193</v>
      </c>
      <c r="H202" s="98">
        <f t="shared" si="35"/>
        <v>2207</v>
      </c>
      <c r="I202" s="98">
        <f t="shared" si="35"/>
        <v>2264</v>
      </c>
      <c r="J202" s="98">
        <f t="shared" si="35"/>
        <v>2318</v>
      </c>
      <c r="K202" s="98">
        <f t="shared" si="35"/>
        <v>2353</v>
      </c>
      <c r="L202" s="98">
        <f t="shared" si="35"/>
        <v>2539</v>
      </c>
      <c r="M202" s="98">
        <f t="shared" si="35"/>
        <v>2618</v>
      </c>
      <c r="N202" s="98">
        <f t="shared" si="35"/>
        <v>2534</v>
      </c>
      <c r="O202" s="98">
        <f t="shared" si="35"/>
        <v>2519</v>
      </c>
      <c r="P202" s="98">
        <f t="shared" si="35"/>
        <v>2518</v>
      </c>
      <c r="Q202" s="98">
        <f t="shared" si="35"/>
        <v>2520</v>
      </c>
      <c r="R202" s="98">
        <f t="shared" si="35"/>
        <v>2564</v>
      </c>
      <c r="S202" s="98">
        <f t="shared" si="35"/>
        <v>2609</v>
      </c>
      <c r="T202" s="98">
        <f t="shared" si="35"/>
        <v>2609</v>
      </c>
      <c r="U202" s="98">
        <f t="shared" si="35"/>
        <v>2636</v>
      </c>
      <c r="V202" s="98">
        <f t="shared" si="35"/>
        <v>2673</v>
      </c>
      <c r="W202" s="98">
        <f t="shared" si="35"/>
        <v>2672</v>
      </c>
      <c r="X202" s="98">
        <f t="shared" si="35"/>
        <v>2674</v>
      </c>
      <c r="Y202" s="98">
        <f t="shared" si="35"/>
        <v>2675</v>
      </c>
      <c r="Z202" s="98">
        <f t="shared" si="35"/>
        <v>2697</v>
      </c>
      <c r="AA202" s="98">
        <f t="shared" si="35"/>
        <v>2700</v>
      </c>
      <c r="AB202" s="98">
        <f t="shared" si="35"/>
        <v>2698</v>
      </c>
      <c r="AC202" s="98">
        <f t="shared" si="35"/>
        <v>2696</v>
      </c>
      <c r="AD202" s="98">
        <f t="shared" si="35"/>
        <v>2696</v>
      </c>
      <c r="AE202" s="98"/>
    </row>
    <row r="203" spans="4:32" x14ac:dyDescent="0.2">
      <c r="D203" s="100" t="s">
        <v>11</v>
      </c>
      <c r="E203" s="75">
        <v>41983</v>
      </c>
      <c r="F203" s="98">
        <f t="shared" ref="F203:AD203" si="36">F12+F43+F74+F105+F136+F167</f>
        <v>63395</v>
      </c>
      <c r="G203" s="98">
        <f t="shared" si="36"/>
        <v>1880</v>
      </c>
      <c r="H203" s="98">
        <f t="shared" si="36"/>
        <v>1903</v>
      </c>
      <c r="I203" s="98">
        <f t="shared" si="36"/>
        <v>2695</v>
      </c>
      <c r="J203" s="98">
        <f t="shared" si="36"/>
        <v>2695</v>
      </c>
      <c r="K203" s="98">
        <f t="shared" si="36"/>
        <v>2695</v>
      </c>
      <c r="L203" s="98">
        <f t="shared" si="36"/>
        <v>2696</v>
      </c>
      <c r="M203" s="98">
        <f t="shared" si="36"/>
        <v>2697</v>
      </c>
      <c r="N203" s="98">
        <f t="shared" si="36"/>
        <v>2737</v>
      </c>
      <c r="O203" s="98">
        <f t="shared" si="36"/>
        <v>2694</v>
      </c>
      <c r="P203" s="98">
        <f t="shared" si="36"/>
        <v>2692</v>
      </c>
      <c r="Q203" s="98">
        <f t="shared" si="36"/>
        <v>2692</v>
      </c>
      <c r="R203" s="98">
        <f t="shared" si="36"/>
        <v>2692</v>
      </c>
      <c r="S203" s="98">
        <f t="shared" si="36"/>
        <v>2694</v>
      </c>
      <c r="T203" s="98">
        <f t="shared" si="36"/>
        <v>2695</v>
      </c>
      <c r="U203" s="98">
        <f t="shared" si="36"/>
        <v>2696</v>
      </c>
      <c r="V203" s="98">
        <f t="shared" si="36"/>
        <v>2703</v>
      </c>
      <c r="W203" s="98">
        <f t="shared" si="36"/>
        <v>2716</v>
      </c>
      <c r="X203" s="98">
        <f t="shared" si="36"/>
        <v>2715</v>
      </c>
      <c r="Y203" s="98">
        <f t="shared" si="36"/>
        <v>2716</v>
      </c>
      <c r="Z203" s="98">
        <f t="shared" si="36"/>
        <v>2723</v>
      </c>
      <c r="AA203" s="98">
        <f t="shared" si="36"/>
        <v>2729</v>
      </c>
      <c r="AB203" s="98">
        <f t="shared" si="36"/>
        <v>2747</v>
      </c>
      <c r="AC203" s="98">
        <f t="shared" si="36"/>
        <v>2748</v>
      </c>
      <c r="AD203" s="98">
        <f t="shared" si="36"/>
        <v>2745</v>
      </c>
      <c r="AE203" s="98"/>
    </row>
    <row r="204" spans="4:32" x14ac:dyDescent="0.2">
      <c r="D204" s="100" t="s">
        <v>11</v>
      </c>
      <c r="E204" s="75">
        <v>41984</v>
      </c>
      <c r="F204" s="98">
        <f t="shared" ref="F204:AD204" si="37">F13+F44+F75+F106+F137+F168</f>
        <v>65093</v>
      </c>
      <c r="G204" s="98">
        <f t="shared" si="37"/>
        <v>2584</v>
      </c>
      <c r="H204" s="98">
        <f t="shared" si="37"/>
        <v>2584</v>
      </c>
      <c r="I204" s="98">
        <f t="shared" si="37"/>
        <v>2584</v>
      </c>
      <c r="J204" s="98">
        <f t="shared" si="37"/>
        <v>2584</v>
      </c>
      <c r="K204" s="98">
        <f t="shared" si="37"/>
        <v>2584</v>
      </c>
      <c r="L204" s="98">
        <f t="shared" si="37"/>
        <v>2744</v>
      </c>
      <c r="M204" s="98">
        <f t="shared" si="37"/>
        <v>2744</v>
      </c>
      <c r="N204" s="98">
        <f t="shared" si="37"/>
        <v>2744</v>
      </c>
      <c r="O204" s="98">
        <f t="shared" si="37"/>
        <v>2741</v>
      </c>
      <c r="P204" s="98">
        <f t="shared" si="37"/>
        <v>2736</v>
      </c>
      <c r="Q204" s="98">
        <f t="shared" si="37"/>
        <v>2735</v>
      </c>
      <c r="R204" s="98">
        <f t="shared" si="37"/>
        <v>2736</v>
      </c>
      <c r="S204" s="98">
        <f t="shared" si="37"/>
        <v>2737</v>
      </c>
      <c r="T204" s="98">
        <f t="shared" si="37"/>
        <v>2746</v>
      </c>
      <c r="U204" s="98">
        <f t="shared" si="37"/>
        <v>2745</v>
      </c>
      <c r="V204" s="98">
        <f t="shared" si="37"/>
        <v>2745</v>
      </c>
      <c r="W204" s="98">
        <f t="shared" si="37"/>
        <v>2745</v>
      </c>
      <c r="X204" s="98">
        <f t="shared" si="37"/>
        <v>2745</v>
      </c>
      <c r="Y204" s="98">
        <f t="shared" si="37"/>
        <v>2746</v>
      </c>
      <c r="Z204" s="98">
        <f t="shared" si="37"/>
        <v>2751</v>
      </c>
      <c r="AA204" s="98">
        <f t="shared" si="37"/>
        <v>2759</v>
      </c>
      <c r="AB204" s="98">
        <f t="shared" si="37"/>
        <v>2758</v>
      </c>
      <c r="AC204" s="98">
        <f t="shared" si="37"/>
        <v>2759</v>
      </c>
      <c r="AD204" s="98">
        <f t="shared" si="37"/>
        <v>2757</v>
      </c>
      <c r="AE204" s="98"/>
    </row>
    <row r="205" spans="4:32" x14ac:dyDescent="0.2">
      <c r="D205" s="100" t="s">
        <v>11</v>
      </c>
      <c r="E205" s="75">
        <v>41985</v>
      </c>
      <c r="F205" s="98">
        <f t="shared" ref="F205:AD205" si="38">F14+F45+F76+F107+F138+F169</f>
        <v>65116</v>
      </c>
      <c r="G205" s="98">
        <f t="shared" si="38"/>
        <v>2584</v>
      </c>
      <c r="H205" s="98">
        <f t="shared" si="38"/>
        <v>2582</v>
      </c>
      <c r="I205" s="98">
        <f t="shared" si="38"/>
        <v>2582</v>
      </c>
      <c r="J205" s="98">
        <f t="shared" si="38"/>
        <v>2581</v>
      </c>
      <c r="K205" s="98">
        <f t="shared" si="38"/>
        <v>2582</v>
      </c>
      <c r="L205" s="98">
        <f t="shared" si="38"/>
        <v>2770</v>
      </c>
      <c r="M205" s="98">
        <f t="shared" si="38"/>
        <v>2737</v>
      </c>
      <c r="N205" s="98">
        <f t="shared" si="38"/>
        <v>2718</v>
      </c>
      <c r="O205" s="98">
        <f t="shared" si="38"/>
        <v>2752</v>
      </c>
      <c r="P205" s="98">
        <f t="shared" si="38"/>
        <v>2752</v>
      </c>
      <c r="Q205" s="98">
        <f t="shared" si="38"/>
        <v>2754</v>
      </c>
      <c r="R205" s="98">
        <f t="shared" si="38"/>
        <v>2754</v>
      </c>
      <c r="S205" s="98">
        <f t="shared" si="38"/>
        <v>2754</v>
      </c>
      <c r="T205" s="98">
        <f t="shared" si="38"/>
        <v>2753</v>
      </c>
      <c r="U205" s="98">
        <f t="shared" si="38"/>
        <v>2754</v>
      </c>
      <c r="V205" s="98">
        <f t="shared" si="38"/>
        <v>2751</v>
      </c>
      <c r="W205" s="98">
        <f t="shared" si="38"/>
        <v>2751</v>
      </c>
      <c r="X205" s="98">
        <f t="shared" si="38"/>
        <v>2719</v>
      </c>
      <c r="Y205" s="98">
        <f t="shared" si="38"/>
        <v>2709</v>
      </c>
      <c r="Z205" s="98">
        <f t="shared" si="38"/>
        <v>2722</v>
      </c>
      <c r="AA205" s="98">
        <f t="shared" si="38"/>
        <v>2748</v>
      </c>
      <c r="AB205" s="98">
        <f t="shared" si="38"/>
        <v>2767</v>
      </c>
      <c r="AC205" s="98">
        <f t="shared" si="38"/>
        <v>2770</v>
      </c>
      <c r="AD205" s="98">
        <f t="shared" si="38"/>
        <v>2770</v>
      </c>
      <c r="AE205" s="98"/>
    </row>
    <row r="206" spans="4:32" x14ac:dyDescent="0.2">
      <c r="D206" s="100" t="s">
        <v>11</v>
      </c>
      <c r="E206" s="75">
        <v>41986</v>
      </c>
      <c r="F206" s="98">
        <f t="shared" ref="F206:AD206" si="39">F15+F46+F77+F108+F139+F170</f>
        <v>63805</v>
      </c>
      <c r="G206" s="98">
        <f t="shared" si="39"/>
        <v>2590</v>
      </c>
      <c r="H206" s="98">
        <f t="shared" si="39"/>
        <v>1768</v>
      </c>
      <c r="I206" s="98">
        <f t="shared" si="39"/>
        <v>1799</v>
      </c>
      <c r="J206" s="98">
        <f t="shared" si="39"/>
        <v>2582</v>
      </c>
      <c r="K206" s="98">
        <f t="shared" si="39"/>
        <v>2585</v>
      </c>
      <c r="L206" s="98">
        <f t="shared" si="39"/>
        <v>2754</v>
      </c>
      <c r="M206" s="98">
        <f t="shared" si="39"/>
        <v>2776</v>
      </c>
      <c r="N206" s="98">
        <f t="shared" si="39"/>
        <v>2776</v>
      </c>
      <c r="O206" s="98">
        <f t="shared" si="39"/>
        <v>2779</v>
      </c>
      <c r="P206" s="98">
        <f t="shared" si="39"/>
        <v>2777</v>
      </c>
      <c r="Q206" s="98">
        <f t="shared" si="39"/>
        <v>2769</v>
      </c>
      <c r="R206" s="98">
        <f t="shared" si="39"/>
        <v>2765</v>
      </c>
      <c r="S206" s="98">
        <f t="shared" si="39"/>
        <v>2757</v>
      </c>
      <c r="T206" s="98">
        <f t="shared" si="39"/>
        <v>2757</v>
      </c>
      <c r="U206" s="98">
        <f t="shared" si="39"/>
        <v>2757</v>
      </c>
      <c r="V206" s="98">
        <f t="shared" si="39"/>
        <v>2756</v>
      </c>
      <c r="W206" s="98">
        <f t="shared" si="39"/>
        <v>2757</v>
      </c>
      <c r="X206" s="98">
        <f t="shared" si="39"/>
        <v>2758</v>
      </c>
      <c r="Y206" s="98">
        <f t="shared" si="39"/>
        <v>2758</v>
      </c>
      <c r="Z206" s="98">
        <f t="shared" si="39"/>
        <v>2757</v>
      </c>
      <c r="AA206" s="98">
        <f t="shared" si="39"/>
        <v>2758</v>
      </c>
      <c r="AB206" s="98">
        <f t="shared" si="39"/>
        <v>2758</v>
      </c>
      <c r="AC206" s="98">
        <f t="shared" si="39"/>
        <v>2756</v>
      </c>
      <c r="AD206" s="98">
        <f t="shared" si="39"/>
        <v>2756</v>
      </c>
      <c r="AE206" s="98"/>
    </row>
    <row r="207" spans="4:32" x14ac:dyDescent="0.2">
      <c r="D207" s="100" t="s">
        <v>11</v>
      </c>
      <c r="E207" s="75">
        <v>41987</v>
      </c>
      <c r="F207" s="98">
        <f t="shared" ref="F207:AD207" si="40">F16+F47+F78+F109+F140+F171</f>
        <v>64025</v>
      </c>
      <c r="G207" s="98">
        <f t="shared" si="40"/>
        <v>2570</v>
      </c>
      <c r="H207" s="98">
        <f t="shared" si="40"/>
        <v>2430</v>
      </c>
      <c r="I207" s="98">
        <f t="shared" si="40"/>
        <v>2517</v>
      </c>
      <c r="J207" s="98">
        <f t="shared" si="40"/>
        <v>2517</v>
      </c>
      <c r="K207" s="98">
        <f t="shared" si="40"/>
        <v>2516</v>
      </c>
      <c r="L207" s="98">
        <f t="shared" si="40"/>
        <v>2704</v>
      </c>
      <c r="M207" s="98">
        <f t="shared" si="40"/>
        <v>2705</v>
      </c>
      <c r="N207" s="98">
        <f t="shared" si="40"/>
        <v>2705</v>
      </c>
      <c r="O207" s="98">
        <f t="shared" si="40"/>
        <v>2705</v>
      </c>
      <c r="P207" s="98">
        <f t="shared" si="40"/>
        <v>2705</v>
      </c>
      <c r="Q207" s="98">
        <f t="shared" si="40"/>
        <v>2707</v>
      </c>
      <c r="R207" s="98">
        <f t="shared" si="40"/>
        <v>2707</v>
      </c>
      <c r="S207" s="98">
        <f t="shared" si="40"/>
        <v>2705</v>
      </c>
      <c r="T207" s="98">
        <f t="shared" si="40"/>
        <v>2705</v>
      </c>
      <c r="U207" s="98">
        <f t="shared" si="40"/>
        <v>2705</v>
      </c>
      <c r="V207" s="98">
        <f t="shared" si="40"/>
        <v>2705</v>
      </c>
      <c r="W207" s="98">
        <f t="shared" si="40"/>
        <v>2706</v>
      </c>
      <c r="X207" s="98">
        <f t="shared" si="40"/>
        <v>2707</v>
      </c>
      <c r="Y207" s="98">
        <f t="shared" si="40"/>
        <v>2709</v>
      </c>
      <c r="Z207" s="98">
        <f t="shared" si="40"/>
        <v>2712</v>
      </c>
      <c r="AA207" s="98">
        <f t="shared" si="40"/>
        <v>2717</v>
      </c>
      <c r="AB207" s="98">
        <f t="shared" si="40"/>
        <v>2709</v>
      </c>
      <c r="AC207" s="98">
        <f t="shared" si="40"/>
        <v>2705</v>
      </c>
      <c r="AD207" s="98">
        <f t="shared" si="40"/>
        <v>2752</v>
      </c>
      <c r="AE207" s="98"/>
    </row>
    <row r="208" spans="4:32" x14ac:dyDescent="0.2">
      <c r="D208" s="100" t="s">
        <v>11</v>
      </c>
      <c r="E208" s="75">
        <v>41988</v>
      </c>
      <c r="F208" s="98">
        <f t="shared" ref="F208:AD208" si="41">F17+F48+F79+F110+F141+F172</f>
        <v>95492</v>
      </c>
      <c r="G208" s="98">
        <f t="shared" si="41"/>
        <v>3818</v>
      </c>
      <c r="H208" s="98">
        <f t="shared" si="41"/>
        <v>3780</v>
      </c>
      <c r="I208" s="98">
        <f t="shared" si="41"/>
        <v>3816</v>
      </c>
      <c r="J208" s="98">
        <f t="shared" si="41"/>
        <v>3838</v>
      </c>
      <c r="K208" s="98">
        <f t="shared" si="41"/>
        <v>3989</v>
      </c>
      <c r="L208" s="98">
        <f t="shared" si="41"/>
        <v>4005</v>
      </c>
      <c r="M208" s="98">
        <f t="shared" si="41"/>
        <v>4009</v>
      </c>
      <c r="N208" s="98">
        <f t="shared" si="41"/>
        <v>4059</v>
      </c>
      <c r="O208" s="98">
        <f t="shared" si="41"/>
        <v>4059</v>
      </c>
      <c r="P208" s="98">
        <f t="shared" si="41"/>
        <v>3914</v>
      </c>
      <c r="Q208" s="98">
        <f t="shared" si="41"/>
        <v>3761</v>
      </c>
      <c r="R208" s="98">
        <f t="shared" si="41"/>
        <v>3855</v>
      </c>
      <c r="S208" s="98">
        <f t="shared" si="41"/>
        <v>4056</v>
      </c>
      <c r="T208" s="98">
        <f t="shared" si="41"/>
        <v>4055</v>
      </c>
      <c r="U208" s="98">
        <f t="shared" si="41"/>
        <v>4027</v>
      </c>
      <c r="V208" s="98">
        <f t="shared" si="41"/>
        <v>4000</v>
      </c>
      <c r="W208" s="98">
        <f t="shared" si="41"/>
        <v>4043</v>
      </c>
      <c r="X208" s="98">
        <f t="shared" si="41"/>
        <v>4058</v>
      </c>
      <c r="Y208" s="98">
        <f t="shared" si="41"/>
        <v>4059</v>
      </c>
      <c r="Z208" s="98">
        <f t="shared" si="41"/>
        <v>4059</v>
      </c>
      <c r="AA208" s="98">
        <f t="shared" si="41"/>
        <v>4060</v>
      </c>
      <c r="AB208" s="98">
        <f t="shared" si="41"/>
        <v>4059</v>
      </c>
      <c r="AC208" s="98">
        <f t="shared" si="41"/>
        <v>4058</v>
      </c>
      <c r="AD208" s="98">
        <f t="shared" si="41"/>
        <v>4055</v>
      </c>
      <c r="AE208" s="98"/>
    </row>
    <row r="209" spans="4:31" x14ac:dyDescent="0.2">
      <c r="D209" s="100" t="s">
        <v>11</v>
      </c>
      <c r="E209" s="75">
        <v>41989</v>
      </c>
      <c r="F209" s="98">
        <f t="shared" ref="F209:AD209" si="42">F18+F49+F80+F111+F142+F173</f>
        <v>94208</v>
      </c>
      <c r="G209" s="98">
        <f t="shared" si="42"/>
        <v>3869</v>
      </c>
      <c r="H209" s="98">
        <f t="shared" si="42"/>
        <v>3867</v>
      </c>
      <c r="I209" s="98">
        <f t="shared" si="42"/>
        <v>3778</v>
      </c>
      <c r="J209" s="98">
        <f t="shared" si="42"/>
        <v>3760</v>
      </c>
      <c r="K209" s="98">
        <f t="shared" si="42"/>
        <v>3882</v>
      </c>
      <c r="L209" s="98">
        <f t="shared" si="42"/>
        <v>4049</v>
      </c>
      <c r="M209" s="98">
        <f t="shared" si="42"/>
        <v>4055</v>
      </c>
      <c r="N209" s="98">
        <f t="shared" si="42"/>
        <v>4057</v>
      </c>
      <c r="O209" s="98">
        <f t="shared" si="42"/>
        <v>3922</v>
      </c>
      <c r="P209" s="98">
        <f t="shared" si="42"/>
        <v>3909</v>
      </c>
      <c r="Q209" s="98">
        <f t="shared" si="42"/>
        <v>3906</v>
      </c>
      <c r="R209" s="98">
        <f t="shared" si="42"/>
        <v>3907</v>
      </c>
      <c r="S209" s="98">
        <f t="shared" si="42"/>
        <v>3869</v>
      </c>
      <c r="T209" s="98">
        <f t="shared" si="42"/>
        <v>3830</v>
      </c>
      <c r="U209" s="98">
        <f t="shared" si="42"/>
        <v>3824</v>
      </c>
      <c r="V209" s="98">
        <f t="shared" si="42"/>
        <v>3905</v>
      </c>
      <c r="W209" s="98">
        <f t="shared" si="42"/>
        <v>3908</v>
      </c>
      <c r="X209" s="98">
        <f t="shared" si="42"/>
        <v>3908</v>
      </c>
      <c r="Y209" s="98">
        <f t="shared" si="42"/>
        <v>3912</v>
      </c>
      <c r="Z209" s="98">
        <f t="shared" si="42"/>
        <v>3911</v>
      </c>
      <c r="AA209" s="98">
        <f t="shared" si="42"/>
        <v>4009</v>
      </c>
      <c r="AB209" s="98">
        <f t="shared" si="42"/>
        <v>4059</v>
      </c>
      <c r="AC209" s="98">
        <f t="shared" si="42"/>
        <v>4057</v>
      </c>
      <c r="AD209" s="98">
        <f t="shared" si="42"/>
        <v>4055</v>
      </c>
      <c r="AE209" s="98"/>
    </row>
    <row r="210" spans="4:31" x14ac:dyDescent="0.2">
      <c r="D210" s="100" t="s">
        <v>11</v>
      </c>
      <c r="E210" s="75">
        <v>41990</v>
      </c>
      <c r="F210" s="98">
        <f t="shared" ref="F210:AD210" si="43">F19+F50+F81+F112+F143+F174</f>
        <v>95710</v>
      </c>
      <c r="G210" s="98">
        <f t="shared" si="43"/>
        <v>3857</v>
      </c>
      <c r="H210" s="98">
        <f t="shared" si="43"/>
        <v>3731</v>
      </c>
      <c r="I210" s="98">
        <f t="shared" si="43"/>
        <v>3773</v>
      </c>
      <c r="J210" s="98">
        <f t="shared" si="43"/>
        <v>3733</v>
      </c>
      <c r="K210" s="98">
        <f t="shared" si="43"/>
        <v>3888</v>
      </c>
      <c r="L210" s="98">
        <f t="shared" si="43"/>
        <v>4020</v>
      </c>
      <c r="M210" s="98">
        <f t="shared" si="43"/>
        <v>4055</v>
      </c>
      <c r="N210" s="98">
        <f t="shared" si="43"/>
        <v>4057</v>
      </c>
      <c r="O210" s="98">
        <f t="shared" si="43"/>
        <v>4057</v>
      </c>
      <c r="P210" s="98">
        <f t="shared" si="43"/>
        <v>4052</v>
      </c>
      <c r="Q210" s="98">
        <f t="shared" si="43"/>
        <v>4051</v>
      </c>
      <c r="R210" s="98">
        <f t="shared" si="43"/>
        <v>4051</v>
      </c>
      <c r="S210" s="98">
        <f t="shared" si="43"/>
        <v>4050</v>
      </c>
      <c r="T210" s="98">
        <f t="shared" si="43"/>
        <v>3962</v>
      </c>
      <c r="U210" s="98">
        <f t="shared" si="43"/>
        <v>3976</v>
      </c>
      <c r="V210" s="98">
        <f t="shared" si="43"/>
        <v>4047</v>
      </c>
      <c r="W210" s="98">
        <f t="shared" si="43"/>
        <v>4048</v>
      </c>
      <c r="X210" s="98">
        <f t="shared" si="43"/>
        <v>4047</v>
      </c>
      <c r="Y210" s="98">
        <f t="shared" si="43"/>
        <v>4049</v>
      </c>
      <c r="Z210" s="98">
        <f t="shared" si="43"/>
        <v>4050</v>
      </c>
      <c r="AA210" s="98">
        <f t="shared" si="43"/>
        <v>4050</v>
      </c>
      <c r="AB210" s="98">
        <f t="shared" si="43"/>
        <v>4049</v>
      </c>
      <c r="AC210" s="98">
        <f t="shared" si="43"/>
        <v>4038</v>
      </c>
      <c r="AD210" s="98">
        <f t="shared" si="43"/>
        <v>4019</v>
      </c>
      <c r="AE210" s="98"/>
    </row>
    <row r="211" spans="4:31" x14ac:dyDescent="0.2">
      <c r="D211" s="100" t="s">
        <v>11</v>
      </c>
      <c r="E211" s="75">
        <v>41991</v>
      </c>
      <c r="F211" s="98">
        <f t="shared" ref="F211:AD211" si="44">F20+F51+F82+F113+F144+F175</f>
        <v>95371</v>
      </c>
      <c r="G211" s="98">
        <f t="shared" si="44"/>
        <v>3829</v>
      </c>
      <c r="H211" s="98">
        <f t="shared" si="44"/>
        <v>3828</v>
      </c>
      <c r="I211" s="98">
        <f t="shared" si="44"/>
        <v>3828</v>
      </c>
      <c r="J211" s="98">
        <f t="shared" si="44"/>
        <v>3828</v>
      </c>
      <c r="K211" s="98">
        <f t="shared" si="44"/>
        <v>3942</v>
      </c>
      <c r="L211" s="98">
        <f t="shared" si="44"/>
        <v>4018</v>
      </c>
      <c r="M211" s="98">
        <f t="shared" si="44"/>
        <v>4019</v>
      </c>
      <c r="N211" s="98">
        <f t="shared" si="44"/>
        <v>4024</v>
      </c>
      <c r="O211" s="98">
        <f t="shared" si="44"/>
        <v>4055</v>
      </c>
      <c r="P211" s="98">
        <f t="shared" si="44"/>
        <v>4043</v>
      </c>
      <c r="Q211" s="98">
        <f t="shared" si="44"/>
        <v>4039</v>
      </c>
      <c r="R211" s="98">
        <f t="shared" si="44"/>
        <v>4033</v>
      </c>
      <c r="S211" s="98">
        <f t="shared" si="44"/>
        <v>4034</v>
      </c>
      <c r="T211" s="98">
        <f t="shared" si="44"/>
        <v>4021</v>
      </c>
      <c r="U211" s="98">
        <f t="shared" si="44"/>
        <v>4013</v>
      </c>
      <c r="V211" s="98">
        <f t="shared" si="44"/>
        <v>4004</v>
      </c>
      <c r="W211" s="98">
        <f t="shared" si="44"/>
        <v>4005</v>
      </c>
      <c r="X211" s="98">
        <f t="shared" si="44"/>
        <v>4007</v>
      </c>
      <c r="Y211" s="98">
        <f t="shared" si="44"/>
        <v>4000</v>
      </c>
      <c r="Z211" s="98">
        <f t="shared" si="44"/>
        <v>3977</v>
      </c>
      <c r="AA211" s="98">
        <f t="shared" si="44"/>
        <v>3960</v>
      </c>
      <c r="AB211" s="98">
        <f t="shared" si="44"/>
        <v>3956</v>
      </c>
      <c r="AC211" s="98">
        <f t="shared" si="44"/>
        <v>3954</v>
      </c>
      <c r="AD211" s="98">
        <f t="shared" si="44"/>
        <v>3954</v>
      </c>
      <c r="AE211" s="98"/>
    </row>
    <row r="212" spans="4:31" x14ac:dyDescent="0.2">
      <c r="D212" s="100" t="s">
        <v>11</v>
      </c>
      <c r="E212" s="75">
        <v>41992</v>
      </c>
      <c r="F212" s="98">
        <f t="shared" ref="F212:AD212" si="45">F21+F52+F83+F114+F145+F176</f>
        <v>92980</v>
      </c>
      <c r="G212" s="98">
        <f t="shared" si="45"/>
        <v>3951</v>
      </c>
      <c r="H212" s="98">
        <f t="shared" si="45"/>
        <v>3833</v>
      </c>
      <c r="I212" s="98">
        <f t="shared" si="45"/>
        <v>3810</v>
      </c>
      <c r="J212" s="98">
        <f t="shared" si="45"/>
        <v>3811</v>
      </c>
      <c r="K212" s="98">
        <f t="shared" si="45"/>
        <v>3812</v>
      </c>
      <c r="L212" s="98">
        <f t="shared" si="45"/>
        <v>3812</v>
      </c>
      <c r="M212" s="98">
        <f t="shared" si="45"/>
        <v>3966</v>
      </c>
      <c r="N212" s="98">
        <f t="shared" si="45"/>
        <v>3973</v>
      </c>
      <c r="O212" s="98">
        <f t="shared" si="45"/>
        <v>3890</v>
      </c>
      <c r="P212" s="98">
        <f t="shared" si="45"/>
        <v>3909</v>
      </c>
      <c r="Q212" s="98">
        <f t="shared" si="45"/>
        <v>3907</v>
      </c>
      <c r="R212" s="98">
        <f t="shared" si="45"/>
        <v>3747</v>
      </c>
      <c r="S212" s="98">
        <f t="shared" si="45"/>
        <v>3786</v>
      </c>
      <c r="T212" s="98">
        <f t="shared" si="45"/>
        <v>3787</v>
      </c>
      <c r="U212" s="98">
        <f t="shared" si="45"/>
        <v>3788</v>
      </c>
      <c r="V212" s="98">
        <f t="shared" si="45"/>
        <v>3803</v>
      </c>
      <c r="W212" s="98">
        <f t="shared" si="45"/>
        <v>3832</v>
      </c>
      <c r="X212" s="98">
        <f t="shared" si="45"/>
        <v>3928</v>
      </c>
      <c r="Y212" s="98">
        <f t="shared" si="45"/>
        <v>3930</v>
      </c>
      <c r="Z212" s="98">
        <f t="shared" si="45"/>
        <v>3930</v>
      </c>
      <c r="AA212" s="98">
        <f t="shared" si="45"/>
        <v>3931</v>
      </c>
      <c r="AB212" s="98">
        <f t="shared" si="45"/>
        <v>3927</v>
      </c>
      <c r="AC212" s="98">
        <f t="shared" si="45"/>
        <v>3929</v>
      </c>
      <c r="AD212" s="98">
        <f t="shared" si="45"/>
        <v>3988</v>
      </c>
      <c r="AE212" s="98"/>
    </row>
    <row r="213" spans="4:31" x14ac:dyDescent="0.2">
      <c r="D213" s="100" t="s">
        <v>11</v>
      </c>
      <c r="E213" s="75">
        <v>41993</v>
      </c>
      <c r="F213" s="98">
        <f t="shared" ref="F213:AD213" si="46">F22+F53+F84+F115+F146+F177</f>
        <v>89231</v>
      </c>
      <c r="G213" s="98">
        <f t="shared" si="46"/>
        <v>3444</v>
      </c>
      <c r="H213" s="98">
        <f t="shared" si="46"/>
        <v>3146</v>
      </c>
      <c r="I213" s="98">
        <f t="shared" si="46"/>
        <v>2840</v>
      </c>
      <c r="J213" s="98">
        <f t="shared" si="46"/>
        <v>2902</v>
      </c>
      <c r="K213" s="98">
        <f t="shared" si="46"/>
        <v>2903</v>
      </c>
      <c r="L213" s="98">
        <f t="shared" si="46"/>
        <v>3553</v>
      </c>
      <c r="M213" s="98">
        <f t="shared" si="46"/>
        <v>3745</v>
      </c>
      <c r="N213" s="98">
        <f t="shared" si="46"/>
        <v>3852</v>
      </c>
      <c r="O213" s="98">
        <f t="shared" si="46"/>
        <v>3850</v>
      </c>
      <c r="P213" s="98">
        <f t="shared" si="46"/>
        <v>3849</v>
      </c>
      <c r="Q213" s="98">
        <f t="shared" si="46"/>
        <v>3890</v>
      </c>
      <c r="R213" s="98">
        <f t="shared" si="46"/>
        <v>3903</v>
      </c>
      <c r="S213" s="98">
        <f t="shared" si="46"/>
        <v>3924</v>
      </c>
      <c r="T213" s="98">
        <f t="shared" si="46"/>
        <v>3941</v>
      </c>
      <c r="U213" s="98">
        <f t="shared" si="46"/>
        <v>3941</v>
      </c>
      <c r="V213" s="98">
        <f t="shared" si="46"/>
        <v>3941</v>
      </c>
      <c r="W213" s="98">
        <f t="shared" si="46"/>
        <v>3943</v>
      </c>
      <c r="X213" s="98">
        <f t="shared" si="46"/>
        <v>3957</v>
      </c>
      <c r="Y213" s="98">
        <f t="shared" si="46"/>
        <v>3961</v>
      </c>
      <c r="Z213" s="98">
        <f t="shared" si="46"/>
        <v>3961</v>
      </c>
      <c r="AA213" s="98">
        <f t="shared" si="46"/>
        <v>3961</v>
      </c>
      <c r="AB213" s="98">
        <f t="shared" si="46"/>
        <v>3959</v>
      </c>
      <c r="AC213" s="98">
        <f t="shared" si="46"/>
        <v>3954</v>
      </c>
      <c r="AD213" s="98">
        <f t="shared" si="46"/>
        <v>3911</v>
      </c>
      <c r="AE213" s="98"/>
    </row>
    <row r="214" spans="4:31" x14ac:dyDescent="0.2">
      <c r="D214" s="100" t="s">
        <v>11</v>
      </c>
      <c r="E214" s="75">
        <v>41994</v>
      </c>
      <c r="F214" s="98">
        <f t="shared" ref="F214:AD214" si="47">F23+F54+F85+F116+F147+F178</f>
        <v>87103</v>
      </c>
      <c r="G214" s="98">
        <f t="shared" si="47"/>
        <v>2650</v>
      </c>
      <c r="H214" s="98">
        <f t="shared" si="47"/>
        <v>2638</v>
      </c>
      <c r="I214" s="98">
        <f t="shared" si="47"/>
        <v>2638</v>
      </c>
      <c r="J214" s="98">
        <f t="shared" si="47"/>
        <v>2633</v>
      </c>
      <c r="K214" s="98">
        <f t="shared" si="47"/>
        <v>2633</v>
      </c>
      <c r="L214" s="98">
        <f t="shared" si="47"/>
        <v>3125</v>
      </c>
      <c r="M214" s="98">
        <f t="shared" si="47"/>
        <v>3933</v>
      </c>
      <c r="N214" s="98">
        <f t="shared" si="47"/>
        <v>3937</v>
      </c>
      <c r="O214" s="98">
        <f t="shared" si="47"/>
        <v>3937</v>
      </c>
      <c r="P214" s="98">
        <f t="shared" si="47"/>
        <v>3939</v>
      </c>
      <c r="Q214" s="98">
        <f t="shared" si="47"/>
        <v>3937</v>
      </c>
      <c r="R214" s="98">
        <f t="shared" si="47"/>
        <v>3936</v>
      </c>
      <c r="S214" s="98">
        <f t="shared" si="47"/>
        <v>3935</v>
      </c>
      <c r="T214" s="98">
        <f t="shared" si="47"/>
        <v>3935</v>
      </c>
      <c r="U214" s="98">
        <f t="shared" si="47"/>
        <v>3935</v>
      </c>
      <c r="V214" s="98">
        <f t="shared" si="47"/>
        <v>3935</v>
      </c>
      <c r="W214" s="98">
        <f t="shared" si="47"/>
        <v>3916</v>
      </c>
      <c r="X214" s="98">
        <f t="shared" si="47"/>
        <v>3916</v>
      </c>
      <c r="Y214" s="98">
        <f t="shared" si="47"/>
        <v>3919</v>
      </c>
      <c r="Z214" s="98">
        <f t="shared" si="47"/>
        <v>3922</v>
      </c>
      <c r="AA214" s="98">
        <f t="shared" si="47"/>
        <v>3942</v>
      </c>
      <c r="AB214" s="98">
        <f t="shared" si="47"/>
        <v>3937</v>
      </c>
      <c r="AC214" s="98">
        <f t="shared" si="47"/>
        <v>3938</v>
      </c>
      <c r="AD214" s="98">
        <f t="shared" si="47"/>
        <v>3937</v>
      </c>
      <c r="AE214" s="98"/>
    </row>
    <row r="215" spans="4:31" x14ac:dyDescent="0.2">
      <c r="D215" s="100" t="s">
        <v>11</v>
      </c>
      <c r="E215" s="75">
        <v>41995</v>
      </c>
      <c r="F215" s="98">
        <f t="shared" ref="F215:AD215" si="48">F24+F55+F86+F117+F148+F179</f>
        <v>92075</v>
      </c>
      <c r="G215" s="98">
        <f t="shared" si="48"/>
        <v>3460</v>
      </c>
      <c r="H215" s="98">
        <f t="shared" si="48"/>
        <v>3454</v>
      </c>
      <c r="I215" s="98">
        <f t="shared" si="48"/>
        <v>3450</v>
      </c>
      <c r="J215" s="98">
        <f t="shared" si="48"/>
        <v>3452</v>
      </c>
      <c r="K215" s="98">
        <f t="shared" si="48"/>
        <v>3454</v>
      </c>
      <c r="L215" s="98">
        <f t="shared" si="48"/>
        <v>3956</v>
      </c>
      <c r="M215" s="98">
        <f t="shared" si="48"/>
        <v>3929</v>
      </c>
      <c r="N215" s="98">
        <f t="shared" si="48"/>
        <v>3910</v>
      </c>
      <c r="O215" s="98">
        <f t="shared" si="48"/>
        <v>3916</v>
      </c>
      <c r="P215" s="98">
        <f t="shared" si="48"/>
        <v>3940</v>
      </c>
      <c r="Q215" s="98">
        <f t="shared" si="48"/>
        <v>3948</v>
      </c>
      <c r="R215" s="98">
        <f t="shared" si="48"/>
        <v>3956</v>
      </c>
      <c r="S215" s="98">
        <f t="shared" si="48"/>
        <v>3955</v>
      </c>
      <c r="T215" s="98">
        <f t="shared" si="48"/>
        <v>3954</v>
      </c>
      <c r="U215" s="98">
        <f t="shared" si="48"/>
        <v>3953</v>
      </c>
      <c r="V215" s="98">
        <f t="shared" si="48"/>
        <v>3954</v>
      </c>
      <c r="W215" s="98">
        <f t="shared" si="48"/>
        <v>3952</v>
      </c>
      <c r="X215" s="98">
        <f t="shared" si="48"/>
        <v>3951</v>
      </c>
      <c r="Y215" s="98">
        <f t="shared" si="48"/>
        <v>4000</v>
      </c>
      <c r="Z215" s="98">
        <f t="shared" si="48"/>
        <v>3969</v>
      </c>
      <c r="AA215" s="98">
        <f t="shared" si="48"/>
        <v>3913</v>
      </c>
      <c r="AB215" s="98">
        <f t="shared" si="48"/>
        <v>3889</v>
      </c>
      <c r="AC215" s="98">
        <f t="shared" si="48"/>
        <v>3880</v>
      </c>
      <c r="AD215" s="98">
        <f t="shared" si="48"/>
        <v>3880</v>
      </c>
      <c r="AE215" s="98"/>
    </row>
    <row r="216" spans="4:31" x14ac:dyDescent="0.2">
      <c r="D216" s="100" t="s">
        <v>11</v>
      </c>
      <c r="E216" s="75">
        <v>41996</v>
      </c>
      <c r="F216" s="98">
        <f t="shared" ref="F216:AD216" si="49">F25+F56+F87+F118+F149+F180</f>
        <v>89936</v>
      </c>
      <c r="G216" s="98">
        <f t="shared" si="49"/>
        <v>3576</v>
      </c>
      <c r="H216" s="98">
        <f t="shared" si="49"/>
        <v>2959</v>
      </c>
      <c r="I216" s="98">
        <f t="shared" si="49"/>
        <v>2973</v>
      </c>
      <c r="J216" s="98">
        <f t="shared" si="49"/>
        <v>3554</v>
      </c>
      <c r="K216" s="98">
        <f t="shared" si="49"/>
        <v>3525</v>
      </c>
      <c r="L216" s="98">
        <f t="shared" si="49"/>
        <v>3658</v>
      </c>
      <c r="M216" s="98">
        <f t="shared" si="49"/>
        <v>3849</v>
      </c>
      <c r="N216" s="98">
        <f t="shared" si="49"/>
        <v>3855</v>
      </c>
      <c r="O216" s="98">
        <f t="shared" si="49"/>
        <v>3856</v>
      </c>
      <c r="P216" s="98">
        <f t="shared" si="49"/>
        <v>3855</v>
      </c>
      <c r="Q216" s="98">
        <f t="shared" si="49"/>
        <v>3854</v>
      </c>
      <c r="R216" s="98">
        <f t="shared" si="49"/>
        <v>3855</v>
      </c>
      <c r="S216" s="98">
        <f t="shared" si="49"/>
        <v>3854</v>
      </c>
      <c r="T216" s="98">
        <f t="shared" si="49"/>
        <v>3873</v>
      </c>
      <c r="U216" s="98">
        <f t="shared" si="49"/>
        <v>3874</v>
      </c>
      <c r="V216" s="98">
        <f t="shared" si="49"/>
        <v>3873</v>
      </c>
      <c r="W216" s="98">
        <f t="shared" si="49"/>
        <v>3873</v>
      </c>
      <c r="X216" s="98">
        <f t="shared" si="49"/>
        <v>3875</v>
      </c>
      <c r="Y216" s="98">
        <f t="shared" si="49"/>
        <v>3876</v>
      </c>
      <c r="Z216" s="98">
        <f t="shared" si="49"/>
        <v>3878</v>
      </c>
      <c r="AA216" s="98">
        <f t="shared" si="49"/>
        <v>3878</v>
      </c>
      <c r="AB216" s="98">
        <f t="shared" si="49"/>
        <v>3889</v>
      </c>
      <c r="AC216" s="98">
        <f t="shared" si="49"/>
        <v>3898</v>
      </c>
      <c r="AD216" s="98">
        <f t="shared" si="49"/>
        <v>3926</v>
      </c>
      <c r="AE216" s="98"/>
    </row>
    <row r="217" spans="4:31" x14ac:dyDescent="0.2">
      <c r="D217" s="100" t="s">
        <v>11</v>
      </c>
      <c r="E217" s="75">
        <v>41997</v>
      </c>
      <c r="F217" s="98">
        <f t="shared" ref="F217:AD217" si="50">F26+F57+F88+F119+F150+F181</f>
        <v>96600</v>
      </c>
      <c r="G217" s="98">
        <f t="shared" si="50"/>
        <v>2844</v>
      </c>
      <c r="H217" s="98">
        <f t="shared" si="50"/>
        <v>2930</v>
      </c>
      <c r="I217" s="98">
        <f t="shared" si="50"/>
        <v>3006</v>
      </c>
      <c r="J217" s="98">
        <f t="shared" si="50"/>
        <v>3026</v>
      </c>
      <c r="K217" s="98">
        <f t="shared" si="50"/>
        <v>3152</v>
      </c>
      <c r="L217" s="98">
        <f t="shared" si="50"/>
        <v>4313</v>
      </c>
      <c r="M217" s="98">
        <f t="shared" si="50"/>
        <v>4320</v>
      </c>
      <c r="N217" s="98">
        <f t="shared" si="50"/>
        <v>4320</v>
      </c>
      <c r="O217" s="98">
        <f t="shared" si="50"/>
        <v>4320</v>
      </c>
      <c r="P217" s="98">
        <f t="shared" si="50"/>
        <v>4320</v>
      </c>
      <c r="Q217" s="98">
        <f t="shared" si="50"/>
        <v>4320</v>
      </c>
      <c r="R217" s="98">
        <f t="shared" si="50"/>
        <v>4320</v>
      </c>
      <c r="S217" s="98">
        <f t="shared" si="50"/>
        <v>4320</v>
      </c>
      <c r="T217" s="98">
        <f t="shared" si="50"/>
        <v>4320</v>
      </c>
      <c r="U217" s="98">
        <f t="shared" si="50"/>
        <v>4320</v>
      </c>
      <c r="V217" s="98">
        <f t="shared" si="50"/>
        <v>4320</v>
      </c>
      <c r="W217" s="98">
        <f t="shared" si="50"/>
        <v>4320</v>
      </c>
      <c r="X217" s="98">
        <f t="shared" si="50"/>
        <v>4320</v>
      </c>
      <c r="Y217" s="98">
        <f t="shared" si="50"/>
        <v>4320</v>
      </c>
      <c r="Z217" s="98">
        <f t="shared" si="50"/>
        <v>4295</v>
      </c>
      <c r="AA217" s="98">
        <f t="shared" si="50"/>
        <v>4275</v>
      </c>
      <c r="AB217" s="98">
        <f t="shared" si="50"/>
        <v>4280</v>
      </c>
      <c r="AC217" s="98">
        <f t="shared" si="50"/>
        <v>4258</v>
      </c>
      <c r="AD217" s="98">
        <f t="shared" si="50"/>
        <v>4061</v>
      </c>
      <c r="AE217" s="98"/>
    </row>
    <row r="218" spans="4:31" x14ac:dyDescent="0.2">
      <c r="D218" s="100" t="s">
        <v>11</v>
      </c>
      <c r="E218" s="75">
        <v>41998</v>
      </c>
      <c r="F218" s="98">
        <f t="shared" ref="F218:AD218" si="51">F27+F58+F89+F120+F151+F182</f>
        <v>99287</v>
      </c>
      <c r="G218" s="98">
        <f t="shared" si="51"/>
        <v>3761</v>
      </c>
      <c r="H218" s="98">
        <f t="shared" si="51"/>
        <v>3700</v>
      </c>
      <c r="I218" s="98">
        <f t="shared" si="51"/>
        <v>3685</v>
      </c>
      <c r="J218" s="98">
        <f t="shared" si="51"/>
        <v>3657</v>
      </c>
      <c r="K218" s="98">
        <f t="shared" si="51"/>
        <v>3730</v>
      </c>
      <c r="L218" s="98">
        <f t="shared" si="51"/>
        <v>4104</v>
      </c>
      <c r="M218" s="98">
        <f t="shared" si="51"/>
        <v>4044</v>
      </c>
      <c r="N218" s="98">
        <f t="shared" si="51"/>
        <v>4179</v>
      </c>
      <c r="O218" s="98">
        <f t="shared" si="51"/>
        <v>4320</v>
      </c>
      <c r="P218" s="98">
        <f t="shared" si="51"/>
        <v>4320</v>
      </c>
      <c r="Q218" s="98">
        <f t="shared" si="51"/>
        <v>4320</v>
      </c>
      <c r="R218" s="98">
        <f t="shared" si="51"/>
        <v>4320</v>
      </c>
      <c r="S218" s="98">
        <f t="shared" si="51"/>
        <v>4320</v>
      </c>
      <c r="T218" s="98">
        <f t="shared" si="51"/>
        <v>4275</v>
      </c>
      <c r="U218" s="98">
        <f t="shared" si="51"/>
        <v>4045</v>
      </c>
      <c r="V218" s="98">
        <f t="shared" si="51"/>
        <v>4074</v>
      </c>
      <c r="W218" s="98">
        <f t="shared" si="51"/>
        <v>4193</v>
      </c>
      <c r="X218" s="98">
        <f t="shared" si="51"/>
        <v>4320</v>
      </c>
      <c r="Y218" s="98">
        <f t="shared" si="51"/>
        <v>4320</v>
      </c>
      <c r="Z218" s="98">
        <f t="shared" si="51"/>
        <v>4320</v>
      </c>
      <c r="AA218" s="98">
        <f t="shared" si="51"/>
        <v>4320</v>
      </c>
      <c r="AB218" s="98">
        <f t="shared" si="51"/>
        <v>4320</v>
      </c>
      <c r="AC218" s="98">
        <f t="shared" si="51"/>
        <v>4320</v>
      </c>
      <c r="AD218" s="98">
        <f t="shared" si="51"/>
        <v>4320</v>
      </c>
      <c r="AE218" s="98"/>
    </row>
    <row r="219" spans="4:31" x14ac:dyDescent="0.2">
      <c r="D219" s="100" t="s">
        <v>11</v>
      </c>
      <c r="E219" s="75">
        <v>41999</v>
      </c>
      <c r="F219" s="98">
        <f t="shared" ref="F219:AD219" si="52">F28+F59+F90+F121+F152+F183</f>
        <v>102096</v>
      </c>
      <c r="G219" s="98">
        <f t="shared" si="52"/>
        <v>4197</v>
      </c>
      <c r="H219" s="98">
        <f t="shared" si="52"/>
        <v>4197</v>
      </c>
      <c r="I219" s="98">
        <f t="shared" si="52"/>
        <v>4173</v>
      </c>
      <c r="J219" s="98">
        <f t="shared" si="52"/>
        <v>4165</v>
      </c>
      <c r="K219" s="98">
        <f t="shared" si="52"/>
        <v>4286</v>
      </c>
      <c r="L219" s="98">
        <f t="shared" si="52"/>
        <v>4320</v>
      </c>
      <c r="M219" s="98">
        <f t="shared" si="52"/>
        <v>4320</v>
      </c>
      <c r="N219" s="98">
        <f t="shared" si="52"/>
        <v>4320</v>
      </c>
      <c r="O219" s="98">
        <f t="shared" si="52"/>
        <v>4320</v>
      </c>
      <c r="P219" s="98">
        <f t="shared" si="52"/>
        <v>4320</v>
      </c>
      <c r="Q219" s="98">
        <f t="shared" si="52"/>
        <v>4320</v>
      </c>
      <c r="R219" s="98">
        <f t="shared" si="52"/>
        <v>4288</v>
      </c>
      <c r="S219" s="98">
        <f t="shared" si="52"/>
        <v>4319</v>
      </c>
      <c r="T219" s="98">
        <f t="shared" si="52"/>
        <v>4320</v>
      </c>
      <c r="U219" s="98">
        <f t="shared" si="52"/>
        <v>4314</v>
      </c>
      <c r="V219" s="98">
        <f t="shared" si="52"/>
        <v>4204</v>
      </c>
      <c r="W219" s="98">
        <f t="shared" si="52"/>
        <v>4264</v>
      </c>
      <c r="X219" s="98">
        <f t="shared" si="52"/>
        <v>4152</v>
      </c>
      <c r="Y219" s="98">
        <f t="shared" si="52"/>
        <v>4269</v>
      </c>
      <c r="Z219" s="98">
        <f t="shared" si="52"/>
        <v>4294</v>
      </c>
      <c r="AA219" s="98">
        <f t="shared" si="52"/>
        <v>4206</v>
      </c>
      <c r="AB219" s="98">
        <f t="shared" si="52"/>
        <v>4205</v>
      </c>
      <c r="AC219" s="98">
        <f t="shared" si="52"/>
        <v>4205</v>
      </c>
      <c r="AD219" s="98">
        <f t="shared" si="52"/>
        <v>4118</v>
      </c>
      <c r="AE219" s="98"/>
    </row>
    <row r="220" spans="4:31" x14ac:dyDescent="0.2">
      <c r="D220" s="100" t="s">
        <v>11</v>
      </c>
      <c r="E220" s="75">
        <v>42000</v>
      </c>
      <c r="F220" s="98">
        <f t="shared" ref="F220:AD220" si="53">F29+F60+F91+F122+F153+F184</f>
        <v>98468</v>
      </c>
      <c r="G220" s="98">
        <f t="shared" si="53"/>
        <v>4112</v>
      </c>
      <c r="H220" s="98">
        <f t="shared" si="53"/>
        <v>3288</v>
      </c>
      <c r="I220" s="98">
        <f t="shared" si="53"/>
        <v>3721</v>
      </c>
      <c r="J220" s="98">
        <f t="shared" si="53"/>
        <v>3648</v>
      </c>
      <c r="K220" s="98">
        <f t="shared" si="53"/>
        <v>4153</v>
      </c>
      <c r="L220" s="98">
        <f t="shared" si="53"/>
        <v>4179</v>
      </c>
      <c r="M220" s="98">
        <f t="shared" si="53"/>
        <v>4193</v>
      </c>
      <c r="N220" s="98">
        <f t="shared" si="53"/>
        <v>4193</v>
      </c>
      <c r="O220" s="98">
        <f t="shared" si="53"/>
        <v>4193</v>
      </c>
      <c r="P220" s="98">
        <f t="shared" si="53"/>
        <v>4194</v>
      </c>
      <c r="Q220" s="98">
        <f t="shared" si="53"/>
        <v>4203</v>
      </c>
      <c r="R220" s="98">
        <f t="shared" si="53"/>
        <v>4220</v>
      </c>
      <c r="S220" s="98">
        <f t="shared" si="53"/>
        <v>4220</v>
      </c>
      <c r="T220" s="98">
        <f t="shared" si="53"/>
        <v>4087</v>
      </c>
      <c r="U220" s="98">
        <f t="shared" si="53"/>
        <v>4016</v>
      </c>
      <c r="V220" s="98">
        <f t="shared" si="53"/>
        <v>4185</v>
      </c>
      <c r="W220" s="98">
        <f t="shared" si="53"/>
        <v>4192</v>
      </c>
      <c r="X220" s="98">
        <f t="shared" si="53"/>
        <v>4220</v>
      </c>
      <c r="Y220" s="98">
        <f t="shared" si="53"/>
        <v>4220</v>
      </c>
      <c r="Z220" s="98">
        <f t="shared" si="53"/>
        <v>4220</v>
      </c>
      <c r="AA220" s="98">
        <f t="shared" si="53"/>
        <v>4220</v>
      </c>
      <c r="AB220" s="98">
        <f t="shared" si="53"/>
        <v>4220</v>
      </c>
      <c r="AC220" s="98">
        <f t="shared" si="53"/>
        <v>4216</v>
      </c>
      <c r="AD220" s="98">
        <f t="shared" si="53"/>
        <v>4155</v>
      </c>
      <c r="AE220" s="98"/>
    </row>
    <row r="221" spans="4:31" x14ac:dyDescent="0.2">
      <c r="D221" s="100" t="s">
        <v>11</v>
      </c>
      <c r="E221" s="75">
        <v>42001</v>
      </c>
      <c r="F221" s="98">
        <f t="shared" ref="F221:AD221" si="54">F30+F61+F92+F123+F154+F185</f>
        <v>100176</v>
      </c>
      <c r="G221" s="98">
        <f t="shared" si="54"/>
        <v>4066</v>
      </c>
      <c r="H221" s="98">
        <f t="shared" si="54"/>
        <v>3887</v>
      </c>
      <c r="I221" s="98">
        <f t="shared" si="54"/>
        <v>3883</v>
      </c>
      <c r="J221" s="98">
        <f t="shared" si="54"/>
        <v>3973</v>
      </c>
      <c r="K221" s="98">
        <f t="shared" si="54"/>
        <v>3969</v>
      </c>
      <c r="L221" s="98">
        <f t="shared" si="54"/>
        <v>3966</v>
      </c>
      <c r="M221" s="98">
        <f t="shared" si="54"/>
        <v>3990</v>
      </c>
      <c r="N221" s="98">
        <f t="shared" si="54"/>
        <v>4151</v>
      </c>
      <c r="O221" s="98">
        <f t="shared" si="54"/>
        <v>4125</v>
      </c>
      <c r="P221" s="98">
        <f t="shared" si="54"/>
        <v>4204</v>
      </c>
      <c r="Q221" s="98">
        <f t="shared" si="54"/>
        <v>4240</v>
      </c>
      <c r="R221" s="98">
        <f t="shared" si="54"/>
        <v>4240</v>
      </c>
      <c r="S221" s="98">
        <f t="shared" si="54"/>
        <v>4265</v>
      </c>
      <c r="T221" s="98">
        <f t="shared" si="54"/>
        <v>4296</v>
      </c>
      <c r="U221" s="98">
        <f t="shared" si="54"/>
        <v>4300</v>
      </c>
      <c r="V221" s="98">
        <f t="shared" si="54"/>
        <v>4300</v>
      </c>
      <c r="W221" s="98">
        <f t="shared" si="54"/>
        <v>4300</v>
      </c>
      <c r="X221" s="98">
        <f t="shared" si="54"/>
        <v>4301</v>
      </c>
      <c r="Y221" s="98">
        <f t="shared" si="54"/>
        <v>4303</v>
      </c>
      <c r="Z221" s="98">
        <f t="shared" si="54"/>
        <v>4303</v>
      </c>
      <c r="AA221" s="98">
        <f t="shared" si="54"/>
        <v>4300</v>
      </c>
      <c r="AB221" s="98">
        <f t="shared" si="54"/>
        <v>4300</v>
      </c>
      <c r="AC221" s="98">
        <f t="shared" si="54"/>
        <v>4300</v>
      </c>
      <c r="AD221" s="98">
        <f t="shared" si="54"/>
        <v>4214</v>
      </c>
      <c r="AE221" s="98"/>
    </row>
    <row r="222" spans="4:31" x14ac:dyDescent="0.2">
      <c r="D222" s="100" t="s">
        <v>11</v>
      </c>
      <c r="E222" s="75">
        <v>42002</v>
      </c>
      <c r="F222" s="98">
        <f t="shared" ref="F222:AD222" si="55">F31+F62+F93+F124+F155+F186</f>
        <v>101279</v>
      </c>
      <c r="G222" s="98">
        <f t="shared" si="55"/>
        <v>4300</v>
      </c>
      <c r="H222" s="98">
        <f t="shared" si="55"/>
        <v>4298</v>
      </c>
      <c r="I222" s="98">
        <f t="shared" si="55"/>
        <v>4300</v>
      </c>
      <c r="J222" s="98">
        <f t="shared" si="55"/>
        <v>4300</v>
      </c>
      <c r="K222" s="98">
        <f t="shared" si="55"/>
        <v>4300</v>
      </c>
      <c r="L222" s="98">
        <f t="shared" si="55"/>
        <v>4300</v>
      </c>
      <c r="M222" s="98">
        <f t="shared" si="55"/>
        <v>4214</v>
      </c>
      <c r="N222" s="98">
        <f t="shared" si="55"/>
        <v>4156</v>
      </c>
      <c r="O222" s="98">
        <f t="shared" si="55"/>
        <v>4156</v>
      </c>
      <c r="P222" s="98">
        <f t="shared" si="55"/>
        <v>4158</v>
      </c>
      <c r="Q222" s="98">
        <f t="shared" si="55"/>
        <v>4159</v>
      </c>
      <c r="R222" s="98">
        <f t="shared" si="55"/>
        <v>4159</v>
      </c>
      <c r="S222" s="98">
        <f t="shared" si="55"/>
        <v>4161</v>
      </c>
      <c r="T222" s="98">
        <f t="shared" si="55"/>
        <v>4197</v>
      </c>
      <c r="U222" s="98">
        <f t="shared" si="55"/>
        <v>4226</v>
      </c>
      <c r="V222" s="98">
        <f t="shared" si="55"/>
        <v>4225</v>
      </c>
      <c r="W222" s="98">
        <f t="shared" si="55"/>
        <v>4207</v>
      </c>
      <c r="X222" s="98">
        <f t="shared" si="55"/>
        <v>4209</v>
      </c>
      <c r="Y222" s="98">
        <f t="shared" si="55"/>
        <v>4209</v>
      </c>
      <c r="Z222" s="98">
        <f t="shared" si="55"/>
        <v>4211</v>
      </c>
      <c r="AA222" s="98">
        <f t="shared" si="55"/>
        <v>4210</v>
      </c>
      <c r="AB222" s="98">
        <f t="shared" si="55"/>
        <v>4209</v>
      </c>
      <c r="AC222" s="98">
        <f t="shared" si="55"/>
        <v>4208</v>
      </c>
      <c r="AD222" s="98">
        <f t="shared" si="55"/>
        <v>4207</v>
      </c>
      <c r="AE222" s="98"/>
    </row>
    <row r="223" spans="4:31" x14ac:dyDescent="0.2">
      <c r="D223" s="100" t="s">
        <v>11</v>
      </c>
      <c r="E223" s="75">
        <v>42003</v>
      </c>
      <c r="F223" s="98">
        <f t="shared" ref="F223:AD223" si="56">F32+F63+F94+F125+F156+F187</f>
        <v>99571</v>
      </c>
      <c r="G223" s="98">
        <f t="shared" si="56"/>
        <v>3976</v>
      </c>
      <c r="H223" s="98">
        <f t="shared" si="56"/>
        <v>3972</v>
      </c>
      <c r="I223" s="98">
        <f t="shared" si="56"/>
        <v>3972</v>
      </c>
      <c r="J223" s="98">
        <f t="shared" si="56"/>
        <v>3972</v>
      </c>
      <c r="K223" s="98">
        <f t="shared" si="56"/>
        <v>3972</v>
      </c>
      <c r="L223" s="98">
        <f t="shared" si="56"/>
        <v>4196</v>
      </c>
      <c r="M223" s="98">
        <f t="shared" si="56"/>
        <v>4206</v>
      </c>
      <c r="N223" s="98">
        <f t="shared" si="56"/>
        <v>4192</v>
      </c>
      <c r="O223" s="98">
        <f t="shared" si="56"/>
        <v>4169</v>
      </c>
      <c r="P223" s="98">
        <f t="shared" si="56"/>
        <v>4170</v>
      </c>
      <c r="Q223" s="98">
        <f t="shared" si="56"/>
        <v>4171</v>
      </c>
      <c r="R223" s="98">
        <f t="shared" si="56"/>
        <v>4170</v>
      </c>
      <c r="S223" s="98">
        <f t="shared" si="56"/>
        <v>4169</v>
      </c>
      <c r="T223" s="98">
        <f t="shared" si="56"/>
        <v>4170</v>
      </c>
      <c r="U223" s="98">
        <f t="shared" si="56"/>
        <v>4172</v>
      </c>
      <c r="V223" s="98">
        <f t="shared" si="56"/>
        <v>4184</v>
      </c>
      <c r="W223" s="98">
        <f t="shared" si="56"/>
        <v>4188</v>
      </c>
      <c r="X223" s="98">
        <f t="shared" si="56"/>
        <v>4189</v>
      </c>
      <c r="Y223" s="98">
        <f t="shared" si="56"/>
        <v>4191</v>
      </c>
      <c r="Z223" s="98">
        <f t="shared" si="56"/>
        <v>4198</v>
      </c>
      <c r="AA223" s="98">
        <f t="shared" si="56"/>
        <v>4219</v>
      </c>
      <c r="AB223" s="98">
        <f t="shared" si="56"/>
        <v>4254</v>
      </c>
      <c r="AC223" s="98">
        <f t="shared" si="56"/>
        <v>4251</v>
      </c>
      <c r="AD223" s="98">
        <f t="shared" si="56"/>
        <v>4248</v>
      </c>
      <c r="AE223" s="98"/>
    </row>
    <row r="224" spans="4:31" x14ac:dyDescent="0.2">
      <c r="D224" s="100" t="s">
        <v>11</v>
      </c>
      <c r="E224" s="75">
        <v>42004</v>
      </c>
      <c r="F224" s="98">
        <f t="shared" ref="F224:AD224" si="57">F33+F64+F95+F126+F157+F188</f>
        <v>98856</v>
      </c>
      <c r="G224" s="98">
        <f t="shared" si="57"/>
        <v>4080</v>
      </c>
      <c r="H224" s="98">
        <f t="shared" si="57"/>
        <v>3490</v>
      </c>
      <c r="I224" s="98">
        <f t="shared" si="57"/>
        <v>3706</v>
      </c>
      <c r="J224" s="98">
        <f t="shared" si="57"/>
        <v>4077</v>
      </c>
      <c r="K224" s="98">
        <f t="shared" si="57"/>
        <v>4077</v>
      </c>
      <c r="L224" s="98">
        <f t="shared" si="57"/>
        <v>4248</v>
      </c>
      <c r="M224" s="98">
        <f t="shared" si="57"/>
        <v>4253</v>
      </c>
      <c r="N224" s="98">
        <f t="shared" si="57"/>
        <v>4232</v>
      </c>
      <c r="O224" s="98">
        <f t="shared" si="57"/>
        <v>4194</v>
      </c>
      <c r="P224" s="98">
        <f t="shared" si="57"/>
        <v>4180</v>
      </c>
      <c r="Q224" s="98">
        <f t="shared" si="57"/>
        <v>4177</v>
      </c>
      <c r="R224" s="98">
        <f t="shared" si="57"/>
        <v>4172</v>
      </c>
      <c r="S224" s="98">
        <f t="shared" si="57"/>
        <v>4171</v>
      </c>
      <c r="T224" s="98">
        <f t="shared" si="57"/>
        <v>4171</v>
      </c>
      <c r="U224" s="98">
        <f t="shared" si="57"/>
        <v>4171</v>
      </c>
      <c r="V224" s="98">
        <f t="shared" si="57"/>
        <v>4171</v>
      </c>
      <c r="W224" s="98">
        <f t="shared" si="57"/>
        <v>4171</v>
      </c>
      <c r="X224" s="98">
        <f t="shared" si="57"/>
        <v>4158</v>
      </c>
      <c r="Y224" s="98">
        <f t="shared" si="57"/>
        <v>4169</v>
      </c>
      <c r="Z224" s="98">
        <f t="shared" si="57"/>
        <v>4159</v>
      </c>
      <c r="AA224" s="98">
        <f t="shared" si="57"/>
        <v>4157</v>
      </c>
      <c r="AB224" s="98">
        <f t="shared" si="57"/>
        <v>4157</v>
      </c>
      <c r="AC224" s="98">
        <f t="shared" si="57"/>
        <v>4158</v>
      </c>
      <c r="AD224" s="98">
        <f t="shared" si="57"/>
        <v>4157</v>
      </c>
      <c r="AE224" s="98"/>
    </row>
    <row r="226" spans="6:6" x14ac:dyDescent="0.2">
      <c r="F226" s="101">
        <f>SUM(F194:F225)</f>
        <v>2333399</v>
      </c>
    </row>
  </sheetData>
  <pageMargins left="0.7" right="0.7" top="0.75" bottom="0.75" header="0.3" footer="0.3"/>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Y1492"/>
  <sheetViews>
    <sheetView zoomScaleNormal="100" zoomScalePageLayoutView="70" workbookViewId="0"/>
  </sheetViews>
  <sheetFormatPr defaultRowHeight="12.75" x14ac:dyDescent="0.2"/>
  <cols>
    <col min="1" max="1" width="14.42578125" style="77" bestFit="1" customWidth="1"/>
    <col min="2" max="9" width="29" bestFit="1" customWidth="1"/>
    <col min="10"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121"/>
      <c r="G2" s="121"/>
    </row>
    <row r="3" spans="1:25" x14ac:dyDescent="0.2">
      <c r="A3" s="250"/>
      <c r="B3" s="251" t="s">
        <v>203</v>
      </c>
      <c r="C3" s="252" t="s">
        <v>110</v>
      </c>
      <c r="D3" s="253"/>
      <c r="E3" s="253"/>
      <c r="F3" s="253"/>
      <c r="G3" s="253"/>
      <c r="H3" s="253"/>
      <c r="I3" s="253"/>
      <c r="J3" s="253"/>
      <c r="K3" s="253"/>
      <c r="L3" s="253"/>
      <c r="M3" s="253"/>
      <c r="N3" s="253"/>
      <c r="O3" s="253"/>
      <c r="P3" s="253"/>
      <c r="Q3" s="253"/>
      <c r="R3" s="253"/>
      <c r="S3" s="253"/>
      <c r="T3" s="253"/>
      <c r="U3" s="253"/>
      <c r="V3" s="253"/>
      <c r="W3" s="253"/>
      <c r="X3" s="253"/>
      <c r="Y3" s="254"/>
    </row>
    <row r="4" spans="1:25" x14ac:dyDescent="0.2">
      <c r="A4" s="255"/>
      <c r="B4" s="250" t="s">
        <v>190</v>
      </c>
      <c r="C4" s="253"/>
      <c r="D4" s="253"/>
      <c r="E4" s="253"/>
      <c r="F4" s="253"/>
      <c r="G4" s="250" t="s">
        <v>202</v>
      </c>
      <c r="H4" s="253"/>
      <c r="I4" s="253"/>
      <c r="J4" s="253"/>
      <c r="K4" s="253"/>
      <c r="L4" s="250" t="s">
        <v>206</v>
      </c>
      <c r="M4" s="253"/>
      <c r="N4" s="253"/>
      <c r="O4" s="253"/>
      <c r="P4" s="253"/>
      <c r="Q4" s="250" t="s">
        <v>208</v>
      </c>
      <c r="R4" s="253"/>
      <c r="S4" s="253"/>
      <c r="T4" s="253"/>
      <c r="U4" s="253"/>
      <c r="V4" s="250" t="s">
        <v>204</v>
      </c>
      <c r="W4" s="250" t="s">
        <v>205</v>
      </c>
      <c r="X4" s="250" t="s">
        <v>207</v>
      </c>
      <c r="Y4" s="256" t="s">
        <v>209</v>
      </c>
    </row>
    <row r="5" spans="1:25" x14ac:dyDescent="0.2">
      <c r="A5" s="251" t="s">
        <v>111</v>
      </c>
      <c r="B5" s="250" t="s">
        <v>129</v>
      </c>
      <c r="C5" s="347" t="s">
        <v>130</v>
      </c>
      <c r="D5" s="347" t="s">
        <v>211</v>
      </c>
      <c r="E5" s="347" t="s">
        <v>131</v>
      </c>
      <c r="F5" s="347" t="s">
        <v>132</v>
      </c>
      <c r="G5" s="250" t="s">
        <v>129</v>
      </c>
      <c r="H5" s="347" t="s">
        <v>130</v>
      </c>
      <c r="I5" s="347" t="s">
        <v>211</v>
      </c>
      <c r="J5" s="347" t="s">
        <v>131</v>
      </c>
      <c r="K5" s="347" t="s">
        <v>132</v>
      </c>
      <c r="L5" s="250" t="s">
        <v>129</v>
      </c>
      <c r="M5" s="347" t="s">
        <v>130</v>
      </c>
      <c r="N5" s="347" t="s">
        <v>211</v>
      </c>
      <c r="O5" s="347" t="s">
        <v>131</v>
      </c>
      <c r="P5" s="347" t="s">
        <v>132</v>
      </c>
      <c r="Q5" s="250" t="s">
        <v>129</v>
      </c>
      <c r="R5" s="347" t="s">
        <v>130</v>
      </c>
      <c r="S5" s="347" t="s">
        <v>211</v>
      </c>
      <c r="T5" s="347" t="s">
        <v>131</v>
      </c>
      <c r="U5" s="347" t="s">
        <v>132</v>
      </c>
      <c r="V5" s="255"/>
      <c r="W5" s="255"/>
      <c r="X5" s="255"/>
      <c r="Y5" s="257"/>
    </row>
    <row r="6" spans="1:25" x14ac:dyDescent="0.2">
      <c r="A6" s="348">
        <v>44805.041666666664</v>
      </c>
      <c r="B6" s="349">
        <v>0</v>
      </c>
      <c r="C6" s="350">
        <v>250.476</v>
      </c>
      <c r="D6" s="350">
        <v>0</v>
      </c>
      <c r="E6" s="350">
        <v>0</v>
      </c>
      <c r="F6" s="350">
        <v>75.164400000000001</v>
      </c>
      <c r="G6" s="349">
        <v>0</v>
      </c>
      <c r="H6" s="350">
        <v>385</v>
      </c>
      <c r="I6" s="350">
        <v>0</v>
      </c>
      <c r="J6" s="350">
        <v>0</v>
      </c>
      <c r="K6" s="350">
        <v>195</v>
      </c>
      <c r="L6" s="349">
        <v>295</v>
      </c>
      <c r="M6" s="350">
        <v>385</v>
      </c>
      <c r="N6" s="350">
        <v>340</v>
      </c>
      <c r="O6" s="350">
        <v>189.9</v>
      </c>
      <c r="P6" s="350">
        <v>195</v>
      </c>
      <c r="Q6" s="349">
        <v>0</v>
      </c>
      <c r="R6" s="350">
        <v>350</v>
      </c>
      <c r="S6" s="350">
        <v>0</v>
      </c>
      <c r="T6" s="350">
        <v>0</v>
      </c>
      <c r="U6" s="350">
        <v>150</v>
      </c>
      <c r="V6" s="349">
        <v>325.6404</v>
      </c>
      <c r="W6" s="349">
        <v>580</v>
      </c>
      <c r="X6" s="349">
        <v>1404.9</v>
      </c>
      <c r="Y6" s="351">
        <v>500</v>
      </c>
    </row>
    <row r="7" spans="1:25" x14ac:dyDescent="0.2">
      <c r="A7" s="352">
        <v>44805.083333333336</v>
      </c>
      <c r="B7" s="353">
        <v>0</v>
      </c>
      <c r="C7" s="354">
        <v>251.25149999999999</v>
      </c>
      <c r="D7" s="354">
        <v>0</v>
      </c>
      <c r="E7" s="354">
        <v>0</v>
      </c>
      <c r="F7" s="354">
        <v>74.858400000000003</v>
      </c>
      <c r="G7" s="353">
        <v>0</v>
      </c>
      <c r="H7" s="354">
        <v>385</v>
      </c>
      <c r="I7" s="354">
        <v>0</v>
      </c>
      <c r="J7" s="354">
        <v>0</v>
      </c>
      <c r="K7" s="354">
        <v>195</v>
      </c>
      <c r="L7" s="353">
        <v>295</v>
      </c>
      <c r="M7" s="354">
        <v>385</v>
      </c>
      <c r="N7" s="354">
        <v>340</v>
      </c>
      <c r="O7" s="354">
        <v>189.9</v>
      </c>
      <c r="P7" s="354">
        <v>195</v>
      </c>
      <c r="Q7" s="353">
        <v>0</v>
      </c>
      <c r="R7" s="354">
        <v>350</v>
      </c>
      <c r="S7" s="354">
        <v>0</v>
      </c>
      <c r="T7" s="354">
        <v>0</v>
      </c>
      <c r="U7" s="354">
        <v>150</v>
      </c>
      <c r="V7" s="353">
        <v>326.10989999999998</v>
      </c>
      <c r="W7" s="353">
        <v>580</v>
      </c>
      <c r="X7" s="353">
        <v>1404.9</v>
      </c>
      <c r="Y7" s="355">
        <v>500</v>
      </c>
    </row>
    <row r="8" spans="1:25" x14ac:dyDescent="0.2">
      <c r="A8" s="352">
        <v>44805.125</v>
      </c>
      <c r="B8" s="353">
        <v>0</v>
      </c>
      <c r="C8" s="354">
        <v>250.7165</v>
      </c>
      <c r="D8" s="354">
        <v>0</v>
      </c>
      <c r="E8" s="354">
        <v>0</v>
      </c>
      <c r="F8" s="354">
        <v>75.459599999999995</v>
      </c>
      <c r="G8" s="353">
        <v>0</v>
      </c>
      <c r="H8" s="354">
        <v>385</v>
      </c>
      <c r="I8" s="354">
        <v>0</v>
      </c>
      <c r="J8" s="354">
        <v>0</v>
      </c>
      <c r="K8" s="354">
        <v>195</v>
      </c>
      <c r="L8" s="353">
        <v>295</v>
      </c>
      <c r="M8" s="354">
        <v>385</v>
      </c>
      <c r="N8" s="354">
        <v>340</v>
      </c>
      <c r="O8" s="354">
        <v>189.9</v>
      </c>
      <c r="P8" s="354">
        <v>195</v>
      </c>
      <c r="Q8" s="353">
        <v>0</v>
      </c>
      <c r="R8" s="354">
        <v>350</v>
      </c>
      <c r="S8" s="354">
        <v>0</v>
      </c>
      <c r="T8" s="354">
        <v>0</v>
      </c>
      <c r="U8" s="354">
        <v>150</v>
      </c>
      <c r="V8" s="353">
        <v>326.17610000000002</v>
      </c>
      <c r="W8" s="353">
        <v>580</v>
      </c>
      <c r="X8" s="353">
        <v>1404.9</v>
      </c>
      <c r="Y8" s="355">
        <v>500</v>
      </c>
    </row>
    <row r="9" spans="1:25" x14ac:dyDescent="0.2">
      <c r="A9" s="352">
        <v>44805.166666666664</v>
      </c>
      <c r="B9" s="353">
        <v>0</v>
      </c>
      <c r="C9" s="354">
        <v>251.006</v>
      </c>
      <c r="D9" s="354">
        <v>0</v>
      </c>
      <c r="E9" s="354">
        <v>0</v>
      </c>
      <c r="F9" s="354">
        <v>75.147599999999997</v>
      </c>
      <c r="G9" s="353">
        <v>0</v>
      </c>
      <c r="H9" s="354">
        <v>385</v>
      </c>
      <c r="I9" s="354">
        <v>0</v>
      </c>
      <c r="J9" s="354">
        <v>0</v>
      </c>
      <c r="K9" s="354">
        <v>195</v>
      </c>
      <c r="L9" s="353">
        <v>295</v>
      </c>
      <c r="M9" s="354">
        <v>385</v>
      </c>
      <c r="N9" s="354">
        <v>340</v>
      </c>
      <c r="O9" s="354">
        <v>189.9</v>
      </c>
      <c r="P9" s="354">
        <v>195</v>
      </c>
      <c r="Q9" s="353">
        <v>0</v>
      </c>
      <c r="R9" s="354">
        <v>350</v>
      </c>
      <c r="S9" s="354">
        <v>0</v>
      </c>
      <c r="T9" s="354">
        <v>0</v>
      </c>
      <c r="U9" s="354">
        <v>150</v>
      </c>
      <c r="V9" s="353">
        <v>326.15359999999998</v>
      </c>
      <c r="W9" s="353">
        <v>580</v>
      </c>
      <c r="X9" s="353">
        <v>1404.9</v>
      </c>
      <c r="Y9" s="355">
        <v>500</v>
      </c>
    </row>
    <row r="10" spans="1:25" x14ac:dyDescent="0.2">
      <c r="A10" s="352">
        <v>44805.208333333336</v>
      </c>
      <c r="B10" s="353">
        <v>0</v>
      </c>
      <c r="C10" s="354">
        <v>250.86600000000001</v>
      </c>
      <c r="D10" s="354">
        <v>0</v>
      </c>
      <c r="E10" s="354">
        <v>0</v>
      </c>
      <c r="F10" s="354">
        <v>75.251999999999995</v>
      </c>
      <c r="G10" s="353">
        <v>0</v>
      </c>
      <c r="H10" s="354">
        <v>385</v>
      </c>
      <c r="I10" s="354">
        <v>0</v>
      </c>
      <c r="J10" s="354">
        <v>0</v>
      </c>
      <c r="K10" s="354">
        <v>195</v>
      </c>
      <c r="L10" s="353">
        <v>295</v>
      </c>
      <c r="M10" s="354">
        <v>385</v>
      </c>
      <c r="N10" s="354">
        <v>340</v>
      </c>
      <c r="O10" s="354">
        <v>189.9</v>
      </c>
      <c r="P10" s="354">
        <v>195</v>
      </c>
      <c r="Q10" s="353">
        <v>0</v>
      </c>
      <c r="R10" s="354">
        <v>350</v>
      </c>
      <c r="S10" s="354">
        <v>0</v>
      </c>
      <c r="T10" s="354">
        <v>0</v>
      </c>
      <c r="U10" s="354">
        <v>150</v>
      </c>
      <c r="V10" s="353">
        <v>326.11799999999999</v>
      </c>
      <c r="W10" s="353">
        <v>580</v>
      </c>
      <c r="X10" s="353">
        <v>1404.9</v>
      </c>
      <c r="Y10" s="355">
        <v>500</v>
      </c>
    </row>
    <row r="11" spans="1:25" x14ac:dyDescent="0.2">
      <c r="A11" s="352">
        <v>44805.25</v>
      </c>
      <c r="B11" s="353">
        <v>0</v>
      </c>
      <c r="C11" s="354">
        <v>250.708</v>
      </c>
      <c r="D11" s="354">
        <v>0</v>
      </c>
      <c r="E11" s="354">
        <v>0</v>
      </c>
      <c r="F11" s="354">
        <v>75.574799999999996</v>
      </c>
      <c r="G11" s="353">
        <v>0</v>
      </c>
      <c r="H11" s="354">
        <v>385</v>
      </c>
      <c r="I11" s="354">
        <v>0</v>
      </c>
      <c r="J11" s="354">
        <v>0</v>
      </c>
      <c r="K11" s="354">
        <v>195</v>
      </c>
      <c r="L11" s="353">
        <v>295</v>
      </c>
      <c r="M11" s="354">
        <v>385</v>
      </c>
      <c r="N11" s="354">
        <v>340</v>
      </c>
      <c r="O11" s="354">
        <v>189.9</v>
      </c>
      <c r="P11" s="354">
        <v>195</v>
      </c>
      <c r="Q11" s="353">
        <v>0</v>
      </c>
      <c r="R11" s="354">
        <v>350</v>
      </c>
      <c r="S11" s="354">
        <v>0</v>
      </c>
      <c r="T11" s="354">
        <v>0</v>
      </c>
      <c r="U11" s="354">
        <v>150</v>
      </c>
      <c r="V11" s="353">
        <v>326.28280000000001</v>
      </c>
      <c r="W11" s="353">
        <v>580</v>
      </c>
      <c r="X11" s="353">
        <v>1404.9</v>
      </c>
      <c r="Y11" s="355">
        <v>500</v>
      </c>
    </row>
    <row r="12" spans="1:25" x14ac:dyDescent="0.2">
      <c r="A12" s="352">
        <v>44805.291666666664</v>
      </c>
      <c r="B12" s="353">
        <v>0</v>
      </c>
      <c r="C12" s="354">
        <v>251.07149999999999</v>
      </c>
      <c r="D12" s="354">
        <v>0</v>
      </c>
      <c r="E12" s="354">
        <v>0</v>
      </c>
      <c r="F12" s="354">
        <v>75.253200000000007</v>
      </c>
      <c r="G12" s="353">
        <v>0</v>
      </c>
      <c r="H12" s="354">
        <v>385</v>
      </c>
      <c r="I12" s="354">
        <v>0</v>
      </c>
      <c r="J12" s="354">
        <v>0</v>
      </c>
      <c r="K12" s="354">
        <v>195</v>
      </c>
      <c r="L12" s="353">
        <v>295</v>
      </c>
      <c r="M12" s="354">
        <v>385</v>
      </c>
      <c r="N12" s="354">
        <v>340</v>
      </c>
      <c r="O12" s="354">
        <v>189.9</v>
      </c>
      <c r="P12" s="354">
        <v>195</v>
      </c>
      <c r="Q12" s="353">
        <v>0</v>
      </c>
      <c r="R12" s="354">
        <v>350</v>
      </c>
      <c r="S12" s="354">
        <v>0</v>
      </c>
      <c r="T12" s="354">
        <v>0</v>
      </c>
      <c r="U12" s="354">
        <v>150</v>
      </c>
      <c r="V12" s="353">
        <v>326.32470000000001</v>
      </c>
      <c r="W12" s="353">
        <v>580</v>
      </c>
      <c r="X12" s="353">
        <v>1404.9</v>
      </c>
      <c r="Y12" s="355">
        <v>500</v>
      </c>
    </row>
    <row r="13" spans="1:25" x14ac:dyDescent="0.2">
      <c r="A13" s="352">
        <v>44805.333333333336</v>
      </c>
      <c r="B13" s="353">
        <v>0</v>
      </c>
      <c r="C13" s="354">
        <v>250.72450000000001</v>
      </c>
      <c r="D13" s="354">
        <v>0</v>
      </c>
      <c r="E13" s="354">
        <v>0</v>
      </c>
      <c r="F13" s="354">
        <v>75.510000000000005</v>
      </c>
      <c r="G13" s="353">
        <v>0</v>
      </c>
      <c r="H13" s="354">
        <v>385</v>
      </c>
      <c r="I13" s="354">
        <v>0</v>
      </c>
      <c r="J13" s="354">
        <v>0</v>
      </c>
      <c r="K13" s="354">
        <v>195</v>
      </c>
      <c r="L13" s="353">
        <v>295</v>
      </c>
      <c r="M13" s="354">
        <v>385</v>
      </c>
      <c r="N13" s="354">
        <v>340</v>
      </c>
      <c r="O13" s="354">
        <v>189.9</v>
      </c>
      <c r="P13" s="354">
        <v>195</v>
      </c>
      <c r="Q13" s="353">
        <v>0</v>
      </c>
      <c r="R13" s="354">
        <v>350</v>
      </c>
      <c r="S13" s="354">
        <v>0</v>
      </c>
      <c r="T13" s="354">
        <v>0</v>
      </c>
      <c r="U13" s="354">
        <v>150</v>
      </c>
      <c r="V13" s="353">
        <v>326.23450000000003</v>
      </c>
      <c r="W13" s="353">
        <v>580</v>
      </c>
      <c r="X13" s="353">
        <v>1404.9</v>
      </c>
      <c r="Y13" s="355">
        <v>500</v>
      </c>
    </row>
    <row r="14" spans="1:25" x14ac:dyDescent="0.2">
      <c r="A14" s="352">
        <v>44805.375</v>
      </c>
      <c r="B14" s="353">
        <v>0</v>
      </c>
      <c r="C14" s="354">
        <v>250.9315</v>
      </c>
      <c r="D14" s="354">
        <v>0</v>
      </c>
      <c r="E14" s="354">
        <v>0</v>
      </c>
      <c r="F14" s="354">
        <v>75.260400000000004</v>
      </c>
      <c r="G14" s="353">
        <v>0</v>
      </c>
      <c r="H14" s="354">
        <v>385</v>
      </c>
      <c r="I14" s="354">
        <v>0</v>
      </c>
      <c r="J14" s="354">
        <v>0</v>
      </c>
      <c r="K14" s="354">
        <v>195</v>
      </c>
      <c r="L14" s="353">
        <v>295</v>
      </c>
      <c r="M14" s="354">
        <v>385</v>
      </c>
      <c r="N14" s="354">
        <v>340</v>
      </c>
      <c r="O14" s="354">
        <v>189.9</v>
      </c>
      <c r="P14" s="354">
        <v>195</v>
      </c>
      <c r="Q14" s="353">
        <v>0</v>
      </c>
      <c r="R14" s="354">
        <v>350</v>
      </c>
      <c r="S14" s="354">
        <v>0</v>
      </c>
      <c r="T14" s="354">
        <v>0</v>
      </c>
      <c r="U14" s="354">
        <v>150</v>
      </c>
      <c r="V14" s="353">
        <v>326.19190000000003</v>
      </c>
      <c r="W14" s="353">
        <v>580</v>
      </c>
      <c r="X14" s="353">
        <v>1404.9</v>
      </c>
      <c r="Y14" s="355">
        <v>500</v>
      </c>
    </row>
    <row r="15" spans="1:25" x14ac:dyDescent="0.2">
      <c r="A15" s="352">
        <v>44805.416666666664</v>
      </c>
      <c r="B15" s="353">
        <v>0</v>
      </c>
      <c r="C15" s="354">
        <v>250.55199999999999</v>
      </c>
      <c r="D15" s="354">
        <v>0</v>
      </c>
      <c r="E15" s="354">
        <v>0</v>
      </c>
      <c r="F15" s="354">
        <v>75.468000000000004</v>
      </c>
      <c r="G15" s="353">
        <v>0</v>
      </c>
      <c r="H15" s="354">
        <v>385</v>
      </c>
      <c r="I15" s="354">
        <v>0</v>
      </c>
      <c r="J15" s="354">
        <v>0</v>
      </c>
      <c r="K15" s="354">
        <v>195</v>
      </c>
      <c r="L15" s="353">
        <v>295</v>
      </c>
      <c r="M15" s="354">
        <v>385</v>
      </c>
      <c r="N15" s="354">
        <v>340</v>
      </c>
      <c r="O15" s="354">
        <v>189.9</v>
      </c>
      <c r="P15" s="354">
        <v>195</v>
      </c>
      <c r="Q15" s="353">
        <v>0</v>
      </c>
      <c r="R15" s="354">
        <v>350</v>
      </c>
      <c r="S15" s="354">
        <v>0</v>
      </c>
      <c r="T15" s="354">
        <v>0</v>
      </c>
      <c r="U15" s="354">
        <v>150</v>
      </c>
      <c r="V15" s="353">
        <v>326.02</v>
      </c>
      <c r="W15" s="353">
        <v>580</v>
      </c>
      <c r="X15" s="353">
        <v>1404.9</v>
      </c>
      <c r="Y15" s="355">
        <v>500</v>
      </c>
    </row>
    <row r="16" spans="1:25" x14ac:dyDescent="0.2">
      <c r="A16" s="352">
        <v>44805.458333333336</v>
      </c>
      <c r="B16" s="353">
        <v>0</v>
      </c>
      <c r="C16" s="354">
        <v>251.0635</v>
      </c>
      <c r="D16" s="354">
        <v>0</v>
      </c>
      <c r="E16" s="354">
        <v>0</v>
      </c>
      <c r="F16" s="354">
        <v>75.426000000000002</v>
      </c>
      <c r="G16" s="353">
        <v>0</v>
      </c>
      <c r="H16" s="354">
        <v>385</v>
      </c>
      <c r="I16" s="354">
        <v>0</v>
      </c>
      <c r="J16" s="354">
        <v>0</v>
      </c>
      <c r="K16" s="354">
        <v>195</v>
      </c>
      <c r="L16" s="353">
        <v>295</v>
      </c>
      <c r="M16" s="354">
        <v>385</v>
      </c>
      <c r="N16" s="354">
        <v>340</v>
      </c>
      <c r="O16" s="354">
        <v>189.9</v>
      </c>
      <c r="P16" s="354">
        <v>195</v>
      </c>
      <c r="Q16" s="353">
        <v>0</v>
      </c>
      <c r="R16" s="354">
        <v>350</v>
      </c>
      <c r="S16" s="354">
        <v>0</v>
      </c>
      <c r="T16" s="354">
        <v>0</v>
      </c>
      <c r="U16" s="354">
        <v>150</v>
      </c>
      <c r="V16" s="353">
        <v>326.48950000000002</v>
      </c>
      <c r="W16" s="353">
        <v>580</v>
      </c>
      <c r="X16" s="353">
        <v>1404.9</v>
      </c>
      <c r="Y16" s="355">
        <v>500</v>
      </c>
    </row>
    <row r="17" spans="1:25" x14ac:dyDescent="0.2">
      <c r="A17" s="352">
        <v>44805.5</v>
      </c>
      <c r="B17" s="353">
        <v>0</v>
      </c>
      <c r="C17" s="354">
        <v>250.88200000000001</v>
      </c>
      <c r="D17" s="354">
        <v>0</v>
      </c>
      <c r="E17" s="354">
        <v>0</v>
      </c>
      <c r="F17" s="354">
        <v>75.260499999999993</v>
      </c>
      <c r="G17" s="353">
        <v>0</v>
      </c>
      <c r="H17" s="354">
        <v>385</v>
      </c>
      <c r="I17" s="354">
        <v>0</v>
      </c>
      <c r="J17" s="354">
        <v>0</v>
      </c>
      <c r="K17" s="354">
        <v>195</v>
      </c>
      <c r="L17" s="353">
        <v>295</v>
      </c>
      <c r="M17" s="354">
        <v>385</v>
      </c>
      <c r="N17" s="354">
        <v>340</v>
      </c>
      <c r="O17" s="354">
        <v>189.9</v>
      </c>
      <c r="P17" s="354">
        <v>195</v>
      </c>
      <c r="Q17" s="353">
        <v>0</v>
      </c>
      <c r="R17" s="354">
        <v>350</v>
      </c>
      <c r="S17" s="354">
        <v>0</v>
      </c>
      <c r="T17" s="354">
        <v>0</v>
      </c>
      <c r="U17" s="354">
        <v>150</v>
      </c>
      <c r="V17" s="353">
        <v>326.14249999999998</v>
      </c>
      <c r="W17" s="353">
        <v>580</v>
      </c>
      <c r="X17" s="353">
        <v>1404.9</v>
      </c>
      <c r="Y17" s="355">
        <v>500</v>
      </c>
    </row>
    <row r="18" spans="1:25" x14ac:dyDescent="0.2">
      <c r="A18" s="352">
        <v>44805.541666666664</v>
      </c>
      <c r="B18" s="353">
        <v>0</v>
      </c>
      <c r="C18" s="354">
        <v>250.98699999999999</v>
      </c>
      <c r="D18" s="354">
        <v>0</v>
      </c>
      <c r="E18" s="354">
        <v>0</v>
      </c>
      <c r="F18" s="354">
        <v>75.970799999999997</v>
      </c>
      <c r="G18" s="353">
        <v>0</v>
      </c>
      <c r="H18" s="354">
        <v>385</v>
      </c>
      <c r="I18" s="354">
        <v>0</v>
      </c>
      <c r="J18" s="354">
        <v>0</v>
      </c>
      <c r="K18" s="354">
        <v>195</v>
      </c>
      <c r="L18" s="353">
        <v>295</v>
      </c>
      <c r="M18" s="354">
        <v>385</v>
      </c>
      <c r="N18" s="354">
        <v>340</v>
      </c>
      <c r="O18" s="354">
        <v>189.9</v>
      </c>
      <c r="P18" s="354">
        <v>195</v>
      </c>
      <c r="Q18" s="353">
        <v>0</v>
      </c>
      <c r="R18" s="354">
        <v>350</v>
      </c>
      <c r="S18" s="354">
        <v>0</v>
      </c>
      <c r="T18" s="354">
        <v>0</v>
      </c>
      <c r="U18" s="354">
        <v>150</v>
      </c>
      <c r="V18" s="353">
        <v>326.95780000000002</v>
      </c>
      <c r="W18" s="353">
        <v>580</v>
      </c>
      <c r="X18" s="353">
        <v>1404.9</v>
      </c>
      <c r="Y18" s="355">
        <v>500</v>
      </c>
    </row>
    <row r="19" spans="1:25" x14ac:dyDescent="0.2">
      <c r="A19" s="352">
        <v>44805.583333333336</v>
      </c>
      <c r="B19" s="353">
        <v>0</v>
      </c>
      <c r="C19" s="354">
        <v>253.85900000000001</v>
      </c>
      <c r="D19" s="354">
        <v>0</v>
      </c>
      <c r="E19" s="354">
        <v>0</v>
      </c>
      <c r="F19" s="354">
        <v>78.426000000000002</v>
      </c>
      <c r="G19" s="353">
        <v>0</v>
      </c>
      <c r="H19" s="354">
        <v>385</v>
      </c>
      <c r="I19" s="354">
        <v>0</v>
      </c>
      <c r="J19" s="354">
        <v>0</v>
      </c>
      <c r="K19" s="354">
        <v>195</v>
      </c>
      <c r="L19" s="353">
        <v>295</v>
      </c>
      <c r="M19" s="354">
        <v>385</v>
      </c>
      <c r="N19" s="354">
        <v>340</v>
      </c>
      <c r="O19" s="354">
        <v>189.9</v>
      </c>
      <c r="P19" s="354">
        <v>195</v>
      </c>
      <c r="Q19" s="353">
        <v>0</v>
      </c>
      <c r="R19" s="354">
        <v>350</v>
      </c>
      <c r="S19" s="354">
        <v>0</v>
      </c>
      <c r="T19" s="354">
        <v>0</v>
      </c>
      <c r="U19" s="354">
        <v>150</v>
      </c>
      <c r="V19" s="353">
        <v>332.28500000000003</v>
      </c>
      <c r="W19" s="353">
        <v>580</v>
      </c>
      <c r="X19" s="353">
        <v>1404.9</v>
      </c>
      <c r="Y19" s="355">
        <v>500</v>
      </c>
    </row>
    <row r="20" spans="1:25" x14ac:dyDescent="0.2">
      <c r="A20" s="352">
        <v>44805.625</v>
      </c>
      <c r="B20" s="353">
        <v>0</v>
      </c>
      <c r="C20" s="354">
        <v>251.71299999999999</v>
      </c>
      <c r="D20" s="354">
        <v>0</v>
      </c>
      <c r="E20" s="354">
        <v>0</v>
      </c>
      <c r="F20" s="354">
        <v>75.472800000000007</v>
      </c>
      <c r="G20" s="353">
        <v>0</v>
      </c>
      <c r="H20" s="354">
        <v>385</v>
      </c>
      <c r="I20" s="354">
        <v>0</v>
      </c>
      <c r="J20" s="354">
        <v>0</v>
      </c>
      <c r="K20" s="354">
        <v>195</v>
      </c>
      <c r="L20" s="353">
        <v>295</v>
      </c>
      <c r="M20" s="354">
        <v>385</v>
      </c>
      <c r="N20" s="354">
        <v>340</v>
      </c>
      <c r="O20" s="354">
        <v>189.9</v>
      </c>
      <c r="P20" s="354">
        <v>195</v>
      </c>
      <c r="Q20" s="353">
        <v>0</v>
      </c>
      <c r="R20" s="354">
        <v>350</v>
      </c>
      <c r="S20" s="354">
        <v>0</v>
      </c>
      <c r="T20" s="354">
        <v>0</v>
      </c>
      <c r="U20" s="354">
        <v>150</v>
      </c>
      <c r="V20" s="353">
        <v>327.18579999999997</v>
      </c>
      <c r="W20" s="353">
        <v>580</v>
      </c>
      <c r="X20" s="353">
        <v>1404.9</v>
      </c>
      <c r="Y20" s="355">
        <v>500</v>
      </c>
    </row>
    <row r="21" spans="1:25" x14ac:dyDescent="0.2">
      <c r="A21" s="352">
        <v>44805.666666666664</v>
      </c>
      <c r="B21" s="353">
        <v>0</v>
      </c>
      <c r="C21" s="354">
        <v>255.09049999999999</v>
      </c>
      <c r="D21" s="354">
        <v>0</v>
      </c>
      <c r="E21" s="354">
        <v>0</v>
      </c>
      <c r="F21" s="354">
        <v>77.668800000000005</v>
      </c>
      <c r="G21" s="353">
        <v>0</v>
      </c>
      <c r="H21" s="354">
        <v>385</v>
      </c>
      <c r="I21" s="354">
        <v>0</v>
      </c>
      <c r="J21" s="354">
        <v>0</v>
      </c>
      <c r="K21" s="354">
        <v>195</v>
      </c>
      <c r="L21" s="353">
        <v>295</v>
      </c>
      <c r="M21" s="354">
        <v>385</v>
      </c>
      <c r="N21" s="354">
        <v>340</v>
      </c>
      <c r="O21" s="354">
        <v>189.9</v>
      </c>
      <c r="P21" s="354">
        <v>195</v>
      </c>
      <c r="Q21" s="353">
        <v>0</v>
      </c>
      <c r="R21" s="354">
        <v>350</v>
      </c>
      <c r="S21" s="354">
        <v>0</v>
      </c>
      <c r="T21" s="354">
        <v>0</v>
      </c>
      <c r="U21" s="354">
        <v>150</v>
      </c>
      <c r="V21" s="353">
        <v>332.7593</v>
      </c>
      <c r="W21" s="353">
        <v>580</v>
      </c>
      <c r="X21" s="353">
        <v>1404.9</v>
      </c>
      <c r="Y21" s="355">
        <v>500</v>
      </c>
    </row>
    <row r="22" spans="1:25" x14ac:dyDescent="0.2">
      <c r="A22" s="352">
        <v>44805.708333333336</v>
      </c>
      <c r="B22" s="353">
        <v>0</v>
      </c>
      <c r="C22" s="354">
        <v>254.23400000000001</v>
      </c>
      <c r="D22" s="354">
        <v>0</v>
      </c>
      <c r="E22" s="354">
        <v>0</v>
      </c>
      <c r="F22" s="354">
        <v>80.895600000000002</v>
      </c>
      <c r="G22" s="353">
        <v>0</v>
      </c>
      <c r="H22" s="354">
        <v>385</v>
      </c>
      <c r="I22" s="354">
        <v>0</v>
      </c>
      <c r="J22" s="354">
        <v>0</v>
      </c>
      <c r="K22" s="354">
        <v>195</v>
      </c>
      <c r="L22" s="353">
        <v>295</v>
      </c>
      <c r="M22" s="354">
        <v>385</v>
      </c>
      <c r="N22" s="354">
        <v>340</v>
      </c>
      <c r="O22" s="354">
        <v>189.9</v>
      </c>
      <c r="P22" s="354">
        <v>195</v>
      </c>
      <c r="Q22" s="353">
        <v>0</v>
      </c>
      <c r="R22" s="354">
        <v>354</v>
      </c>
      <c r="S22" s="354">
        <v>0</v>
      </c>
      <c r="T22" s="354">
        <v>0</v>
      </c>
      <c r="U22" s="354">
        <v>150</v>
      </c>
      <c r="V22" s="353">
        <v>335.12959999999998</v>
      </c>
      <c r="W22" s="353">
        <v>580</v>
      </c>
      <c r="X22" s="353">
        <v>1404.9</v>
      </c>
      <c r="Y22" s="355">
        <v>504</v>
      </c>
    </row>
    <row r="23" spans="1:25" x14ac:dyDescent="0.2">
      <c r="A23" s="352">
        <v>44805.75</v>
      </c>
      <c r="B23" s="353">
        <v>0</v>
      </c>
      <c r="C23" s="354">
        <v>270.78699999999998</v>
      </c>
      <c r="D23" s="354">
        <v>0</v>
      </c>
      <c r="E23" s="354">
        <v>0</v>
      </c>
      <c r="F23" s="354">
        <v>95.924400000000006</v>
      </c>
      <c r="G23" s="353">
        <v>0</v>
      </c>
      <c r="H23" s="354">
        <v>385</v>
      </c>
      <c r="I23" s="354">
        <v>0</v>
      </c>
      <c r="J23" s="354">
        <v>0</v>
      </c>
      <c r="K23" s="354">
        <v>195</v>
      </c>
      <c r="L23" s="353">
        <v>295</v>
      </c>
      <c r="M23" s="354">
        <v>385</v>
      </c>
      <c r="N23" s="354">
        <v>340</v>
      </c>
      <c r="O23" s="354">
        <v>189.9</v>
      </c>
      <c r="P23" s="354">
        <v>195</v>
      </c>
      <c r="Q23" s="353">
        <v>0</v>
      </c>
      <c r="R23" s="354">
        <v>385</v>
      </c>
      <c r="S23" s="354">
        <v>0</v>
      </c>
      <c r="T23" s="354">
        <v>0</v>
      </c>
      <c r="U23" s="354">
        <v>150</v>
      </c>
      <c r="V23" s="353">
        <v>366.71139999999997</v>
      </c>
      <c r="W23" s="353">
        <v>580</v>
      </c>
      <c r="X23" s="353">
        <v>1404.9</v>
      </c>
      <c r="Y23" s="355">
        <v>535</v>
      </c>
    </row>
    <row r="24" spans="1:25" x14ac:dyDescent="0.2">
      <c r="A24" s="352">
        <v>44805.791666666664</v>
      </c>
      <c r="B24" s="353">
        <v>0</v>
      </c>
      <c r="C24" s="354">
        <v>255.298</v>
      </c>
      <c r="D24" s="354">
        <v>0</v>
      </c>
      <c r="E24" s="354">
        <v>0</v>
      </c>
      <c r="F24" s="354">
        <v>109.63079999999999</v>
      </c>
      <c r="G24" s="353">
        <v>0</v>
      </c>
      <c r="H24" s="354">
        <v>385</v>
      </c>
      <c r="I24" s="354">
        <v>0</v>
      </c>
      <c r="J24" s="354">
        <v>0</v>
      </c>
      <c r="K24" s="354">
        <v>195</v>
      </c>
      <c r="L24" s="353">
        <v>295</v>
      </c>
      <c r="M24" s="354">
        <v>385</v>
      </c>
      <c r="N24" s="354">
        <v>340</v>
      </c>
      <c r="O24" s="354">
        <v>189.9</v>
      </c>
      <c r="P24" s="354">
        <v>195</v>
      </c>
      <c r="Q24" s="353">
        <v>0</v>
      </c>
      <c r="R24" s="354">
        <v>385</v>
      </c>
      <c r="S24" s="354">
        <v>0</v>
      </c>
      <c r="T24" s="354">
        <v>0</v>
      </c>
      <c r="U24" s="354">
        <v>150</v>
      </c>
      <c r="V24" s="353">
        <v>364.92880000000002</v>
      </c>
      <c r="W24" s="353">
        <v>580</v>
      </c>
      <c r="X24" s="353">
        <v>1404.9</v>
      </c>
      <c r="Y24" s="355">
        <v>535</v>
      </c>
    </row>
    <row r="25" spans="1:25" x14ac:dyDescent="0.2">
      <c r="A25" s="352">
        <v>44805.833333333336</v>
      </c>
      <c r="B25" s="353">
        <v>0</v>
      </c>
      <c r="C25" s="354">
        <v>251.91249999999999</v>
      </c>
      <c r="D25" s="354">
        <v>0</v>
      </c>
      <c r="E25" s="354">
        <v>0</v>
      </c>
      <c r="F25" s="354">
        <v>106.6584</v>
      </c>
      <c r="G25" s="353">
        <v>0</v>
      </c>
      <c r="H25" s="354">
        <v>385</v>
      </c>
      <c r="I25" s="354">
        <v>0</v>
      </c>
      <c r="J25" s="354">
        <v>0</v>
      </c>
      <c r="K25" s="354">
        <v>195</v>
      </c>
      <c r="L25" s="353">
        <v>295</v>
      </c>
      <c r="M25" s="354">
        <v>385</v>
      </c>
      <c r="N25" s="354">
        <v>340</v>
      </c>
      <c r="O25" s="354">
        <v>189.9</v>
      </c>
      <c r="P25" s="354">
        <v>195</v>
      </c>
      <c r="Q25" s="353">
        <v>0</v>
      </c>
      <c r="R25" s="354">
        <v>385</v>
      </c>
      <c r="S25" s="354">
        <v>0</v>
      </c>
      <c r="T25" s="354">
        <v>0</v>
      </c>
      <c r="U25" s="354">
        <v>150</v>
      </c>
      <c r="V25" s="353">
        <v>358.57089999999999</v>
      </c>
      <c r="W25" s="353">
        <v>580</v>
      </c>
      <c r="X25" s="353">
        <v>1404.9</v>
      </c>
      <c r="Y25" s="355">
        <v>535</v>
      </c>
    </row>
    <row r="26" spans="1:25" x14ac:dyDescent="0.2">
      <c r="A26" s="352">
        <v>44805.875</v>
      </c>
      <c r="B26" s="353">
        <v>0</v>
      </c>
      <c r="C26" s="354">
        <v>251.38749999999999</v>
      </c>
      <c r="D26" s="354">
        <v>0</v>
      </c>
      <c r="E26" s="354">
        <v>0</v>
      </c>
      <c r="F26" s="354">
        <v>81.879599999999996</v>
      </c>
      <c r="G26" s="353">
        <v>0</v>
      </c>
      <c r="H26" s="354">
        <v>385</v>
      </c>
      <c r="I26" s="354">
        <v>0</v>
      </c>
      <c r="J26" s="354">
        <v>0</v>
      </c>
      <c r="K26" s="354">
        <v>195</v>
      </c>
      <c r="L26" s="353">
        <v>295</v>
      </c>
      <c r="M26" s="354">
        <v>385</v>
      </c>
      <c r="N26" s="354">
        <v>340</v>
      </c>
      <c r="O26" s="354">
        <v>189.9</v>
      </c>
      <c r="P26" s="354">
        <v>195</v>
      </c>
      <c r="Q26" s="353">
        <v>0</v>
      </c>
      <c r="R26" s="354">
        <v>385</v>
      </c>
      <c r="S26" s="354">
        <v>0</v>
      </c>
      <c r="T26" s="354">
        <v>0</v>
      </c>
      <c r="U26" s="354">
        <v>150</v>
      </c>
      <c r="V26" s="353">
        <v>333.26709999999997</v>
      </c>
      <c r="W26" s="353">
        <v>580</v>
      </c>
      <c r="X26" s="353">
        <v>1404.9</v>
      </c>
      <c r="Y26" s="355">
        <v>535</v>
      </c>
    </row>
    <row r="27" spans="1:25" x14ac:dyDescent="0.2">
      <c r="A27" s="352">
        <v>44805.916666666664</v>
      </c>
      <c r="B27" s="353">
        <v>0</v>
      </c>
      <c r="C27" s="354">
        <v>253.00899999999999</v>
      </c>
      <c r="D27" s="354">
        <v>0</v>
      </c>
      <c r="E27" s="354">
        <v>0</v>
      </c>
      <c r="F27" s="354">
        <v>75.5364</v>
      </c>
      <c r="G27" s="353">
        <v>0</v>
      </c>
      <c r="H27" s="354">
        <v>385</v>
      </c>
      <c r="I27" s="354">
        <v>0</v>
      </c>
      <c r="J27" s="354">
        <v>0</v>
      </c>
      <c r="K27" s="354">
        <v>195</v>
      </c>
      <c r="L27" s="353">
        <v>295</v>
      </c>
      <c r="M27" s="354">
        <v>385</v>
      </c>
      <c r="N27" s="354">
        <v>340</v>
      </c>
      <c r="O27" s="354">
        <v>189.9</v>
      </c>
      <c r="P27" s="354">
        <v>195</v>
      </c>
      <c r="Q27" s="353">
        <v>0</v>
      </c>
      <c r="R27" s="354">
        <v>385</v>
      </c>
      <c r="S27" s="354">
        <v>0</v>
      </c>
      <c r="T27" s="354">
        <v>0</v>
      </c>
      <c r="U27" s="354">
        <v>150</v>
      </c>
      <c r="V27" s="353">
        <v>328.54539999999997</v>
      </c>
      <c r="W27" s="353">
        <v>580</v>
      </c>
      <c r="X27" s="353">
        <v>1404.9</v>
      </c>
      <c r="Y27" s="355">
        <v>535</v>
      </c>
    </row>
    <row r="28" spans="1:25" x14ac:dyDescent="0.2">
      <c r="A28" s="352">
        <v>44805.958333333336</v>
      </c>
      <c r="B28" s="353">
        <v>0</v>
      </c>
      <c r="C28" s="354">
        <v>256.11149999999998</v>
      </c>
      <c r="D28" s="354">
        <v>0</v>
      </c>
      <c r="E28" s="354">
        <v>0</v>
      </c>
      <c r="F28" s="354">
        <v>75.398399999999995</v>
      </c>
      <c r="G28" s="353">
        <v>0</v>
      </c>
      <c r="H28" s="354">
        <v>385</v>
      </c>
      <c r="I28" s="354">
        <v>0</v>
      </c>
      <c r="J28" s="354">
        <v>0</v>
      </c>
      <c r="K28" s="354">
        <v>195</v>
      </c>
      <c r="L28" s="353">
        <v>295</v>
      </c>
      <c r="M28" s="354">
        <v>385</v>
      </c>
      <c r="N28" s="354">
        <v>340</v>
      </c>
      <c r="O28" s="354">
        <v>189.9</v>
      </c>
      <c r="P28" s="354">
        <v>195</v>
      </c>
      <c r="Q28" s="353">
        <v>0</v>
      </c>
      <c r="R28" s="354">
        <v>385</v>
      </c>
      <c r="S28" s="354">
        <v>0</v>
      </c>
      <c r="T28" s="354">
        <v>0</v>
      </c>
      <c r="U28" s="354">
        <v>150</v>
      </c>
      <c r="V28" s="353">
        <v>331.50989999999996</v>
      </c>
      <c r="W28" s="353">
        <v>580</v>
      </c>
      <c r="X28" s="353">
        <v>1404.9</v>
      </c>
      <c r="Y28" s="355">
        <v>535</v>
      </c>
    </row>
    <row r="29" spans="1:25" x14ac:dyDescent="0.2">
      <c r="A29" s="352">
        <v>44806</v>
      </c>
      <c r="B29" s="353">
        <v>0</v>
      </c>
      <c r="C29" s="354">
        <v>254.93950000000001</v>
      </c>
      <c r="D29" s="354">
        <v>0</v>
      </c>
      <c r="E29" s="354">
        <v>0</v>
      </c>
      <c r="F29" s="354">
        <v>75.493200000000002</v>
      </c>
      <c r="G29" s="353">
        <v>0</v>
      </c>
      <c r="H29" s="354">
        <v>385</v>
      </c>
      <c r="I29" s="354">
        <v>0</v>
      </c>
      <c r="J29" s="354">
        <v>0</v>
      </c>
      <c r="K29" s="354">
        <v>195</v>
      </c>
      <c r="L29" s="353">
        <v>295</v>
      </c>
      <c r="M29" s="354">
        <v>385</v>
      </c>
      <c r="N29" s="354">
        <v>340</v>
      </c>
      <c r="O29" s="354">
        <v>189.9</v>
      </c>
      <c r="P29" s="354">
        <v>195</v>
      </c>
      <c r="Q29" s="353">
        <v>0</v>
      </c>
      <c r="R29" s="354">
        <v>385</v>
      </c>
      <c r="S29" s="354">
        <v>0</v>
      </c>
      <c r="T29" s="354">
        <v>0</v>
      </c>
      <c r="U29" s="354">
        <v>150</v>
      </c>
      <c r="V29" s="353">
        <v>330.43270000000001</v>
      </c>
      <c r="W29" s="353">
        <v>580</v>
      </c>
      <c r="X29" s="353">
        <v>1404.9</v>
      </c>
      <c r="Y29" s="355">
        <v>535</v>
      </c>
    </row>
    <row r="30" spans="1:25" x14ac:dyDescent="0.2">
      <c r="A30" s="352">
        <v>44806.041666666664</v>
      </c>
      <c r="B30" s="353">
        <v>0</v>
      </c>
      <c r="C30" s="354">
        <v>253.31700000000001</v>
      </c>
      <c r="D30" s="354">
        <v>0</v>
      </c>
      <c r="E30" s="354">
        <v>0</v>
      </c>
      <c r="F30" s="354">
        <v>81.327600000000004</v>
      </c>
      <c r="G30" s="353">
        <v>0</v>
      </c>
      <c r="H30" s="354">
        <v>385</v>
      </c>
      <c r="I30" s="354">
        <v>0</v>
      </c>
      <c r="J30" s="354">
        <v>0</v>
      </c>
      <c r="K30" s="354">
        <v>195</v>
      </c>
      <c r="L30" s="353">
        <v>295</v>
      </c>
      <c r="M30" s="354">
        <v>385</v>
      </c>
      <c r="N30" s="354">
        <v>340</v>
      </c>
      <c r="O30" s="354">
        <v>189.9</v>
      </c>
      <c r="P30" s="354">
        <v>195</v>
      </c>
      <c r="Q30" s="353">
        <v>0</v>
      </c>
      <c r="R30" s="354">
        <v>385</v>
      </c>
      <c r="S30" s="354">
        <v>0</v>
      </c>
      <c r="T30" s="354">
        <v>0</v>
      </c>
      <c r="U30" s="354">
        <v>150</v>
      </c>
      <c r="V30" s="353">
        <v>334.64460000000003</v>
      </c>
      <c r="W30" s="353">
        <v>580</v>
      </c>
      <c r="X30" s="353">
        <v>1404.9</v>
      </c>
      <c r="Y30" s="355">
        <v>535</v>
      </c>
    </row>
    <row r="31" spans="1:25" x14ac:dyDescent="0.2">
      <c r="A31" s="352">
        <v>44806.083333333336</v>
      </c>
      <c r="B31" s="353">
        <v>0</v>
      </c>
      <c r="C31" s="354">
        <v>250.72</v>
      </c>
      <c r="D31" s="354">
        <v>0</v>
      </c>
      <c r="E31" s="354">
        <v>0</v>
      </c>
      <c r="F31" s="354">
        <v>110.5728</v>
      </c>
      <c r="G31" s="353">
        <v>0</v>
      </c>
      <c r="H31" s="354">
        <v>385</v>
      </c>
      <c r="I31" s="354">
        <v>0</v>
      </c>
      <c r="J31" s="354">
        <v>0</v>
      </c>
      <c r="K31" s="354">
        <v>195</v>
      </c>
      <c r="L31" s="353">
        <v>295</v>
      </c>
      <c r="M31" s="354">
        <v>385</v>
      </c>
      <c r="N31" s="354">
        <v>340</v>
      </c>
      <c r="O31" s="354">
        <v>189.9</v>
      </c>
      <c r="P31" s="354">
        <v>195</v>
      </c>
      <c r="Q31" s="353">
        <v>0</v>
      </c>
      <c r="R31" s="354">
        <v>385</v>
      </c>
      <c r="S31" s="354">
        <v>0</v>
      </c>
      <c r="T31" s="354">
        <v>0</v>
      </c>
      <c r="U31" s="354">
        <v>150</v>
      </c>
      <c r="V31" s="353">
        <v>361.2928</v>
      </c>
      <c r="W31" s="353">
        <v>580</v>
      </c>
      <c r="X31" s="353">
        <v>1404.9</v>
      </c>
      <c r="Y31" s="355">
        <v>535</v>
      </c>
    </row>
    <row r="32" spans="1:25" x14ac:dyDescent="0.2">
      <c r="A32" s="352">
        <v>44806.125</v>
      </c>
      <c r="B32" s="353">
        <v>0</v>
      </c>
      <c r="C32" s="354">
        <v>251.0035</v>
      </c>
      <c r="D32" s="354">
        <v>0</v>
      </c>
      <c r="E32" s="354">
        <v>0</v>
      </c>
      <c r="F32" s="354">
        <v>138.30240000000001</v>
      </c>
      <c r="G32" s="353">
        <v>0</v>
      </c>
      <c r="H32" s="354">
        <v>385</v>
      </c>
      <c r="I32" s="354">
        <v>0</v>
      </c>
      <c r="J32" s="354">
        <v>0</v>
      </c>
      <c r="K32" s="354">
        <v>195</v>
      </c>
      <c r="L32" s="353">
        <v>295</v>
      </c>
      <c r="M32" s="354">
        <v>385</v>
      </c>
      <c r="N32" s="354">
        <v>340</v>
      </c>
      <c r="O32" s="354">
        <v>189.9</v>
      </c>
      <c r="P32" s="354">
        <v>195</v>
      </c>
      <c r="Q32" s="353">
        <v>0</v>
      </c>
      <c r="R32" s="354">
        <v>385</v>
      </c>
      <c r="S32" s="354">
        <v>0</v>
      </c>
      <c r="T32" s="354">
        <v>0</v>
      </c>
      <c r="U32" s="354">
        <v>150</v>
      </c>
      <c r="V32" s="353">
        <v>389.30590000000001</v>
      </c>
      <c r="W32" s="353">
        <v>580</v>
      </c>
      <c r="X32" s="353">
        <v>1404.9</v>
      </c>
      <c r="Y32" s="355">
        <v>535</v>
      </c>
    </row>
    <row r="33" spans="1:25" x14ac:dyDescent="0.2">
      <c r="A33" s="352">
        <v>44806.166666666664</v>
      </c>
      <c r="B33" s="353">
        <v>0</v>
      </c>
      <c r="C33" s="354">
        <v>250.94800000000001</v>
      </c>
      <c r="D33" s="354">
        <v>0</v>
      </c>
      <c r="E33" s="354">
        <v>0</v>
      </c>
      <c r="F33" s="354">
        <v>144.27959999999999</v>
      </c>
      <c r="G33" s="353">
        <v>0</v>
      </c>
      <c r="H33" s="354">
        <v>385</v>
      </c>
      <c r="I33" s="354">
        <v>0</v>
      </c>
      <c r="J33" s="354">
        <v>0</v>
      </c>
      <c r="K33" s="354">
        <v>195</v>
      </c>
      <c r="L33" s="353">
        <v>295</v>
      </c>
      <c r="M33" s="354">
        <v>385</v>
      </c>
      <c r="N33" s="354">
        <v>340</v>
      </c>
      <c r="O33" s="354">
        <v>189.9</v>
      </c>
      <c r="P33" s="354">
        <v>195</v>
      </c>
      <c r="Q33" s="353">
        <v>0</v>
      </c>
      <c r="R33" s="354">
        <v>385</v>
      </c>
      <c r="S33" s="354">
        <v>0</v>
      </c>
      <c r="T33" s="354">
        <v>0</v>
      </c>
      <c r="U33" s="354">
        <v>150</v>
      </c>
      <c r="V33" s="353">
        <v>395.2276</v>
      </c>
      <c r="W33" s="353">
        <v>580</v>
      </c>
      <c r="X33" s="353">
        <v>1404.9</v>
      </c>
      <c r="Y33" s="355">
        <v>535</v>
      </c>
    </row>
    <row r="34" spans="1:25" x14ac:dyDescent="0.2">
      <c r="A34" s="352">
        <v>44806.208333333336</v>
      </c>
      <c r="B34" s="353">
        <v>0</v>
      </c>
      <c r="C34" s="354">
        <v>250.744</v>
      </c>
      <c r="D34" s="354">
        <v>0</v>
      </c>
      <c r="E34" s="354">
        <v>0</v>
      </c>
      <c r="F34" s="354">
        <v>143.29079999999999</v>
      </c>
      <c r="G34" s="353">
        <v>0</v>
      </c>
      <c r="H34" s="354">
        <v>385</v>
      </c>
      <c r="I34" s="354">
        <v>0</v>
      </c>
      <c r="J34" s="354">
        <v>0</v>
      </c>
      <c r="K34" s="354">
        <v>195</v>
      </c>
      <c r="L34" s="353">
        <v>295</v>
      </c>
      <c r="M34" s="354">
        <v>385</v>
      </c>
      <c r="N34" s="354">
        <v>340</v>
      </c>
      <c r="O34" s="354">
        <v>189.9</v>
      </c>
      <c r="P34" s="354">
        <v>195</v>
      </c>
      <c r="Q34" s="353">
        <v>0</v>
      </c>
      <c r="R34" s="354">
        <v>385</v>
      </c>
      <c r="S34" s="354">
        <v>0</v>
      </c>
      <c r="T34" s="354">
        <v>0</v>
      </c>
      <c r="U34" s="354">
        <v>150</v>
      </c>
      <c r="V34" s="353">
        <v>394.03480000000002</v>
      </c>
      <c r="W34" s="353">
        <v>580</v>
      </c>
      <c r="X34" s="353">
        <v>1404.9</v>
      </c>
      <c r="Y34" s="355">
        <v>535</v>
      </c>
    </row>
    <row r="35" spans="1:25" x14ac:dyDescent="0.2">
      <c r="A35" s="352">
        <v>44806.25</v>
      </c>
      <c r="B35" s="353">
        <v>0</v>
      </c>
      <c r="C35" s="354">
        <v>251.02250000000001</v>
      </c>
      <c r="D35" s="354">
        <v>0</v>
      </c>
      <c r="E35" s="354">
        <v>0</v>
      </c>
      <c r="F35" s="354">
        <v>142.65719999999999</v>
      </c>
      <c r="G35" s="353">
        <v>0</v>
      </c>
      <c r="H35" s="354">
        <v>385</v>
      </c>
      <c r="I35" s="354">
        <v>0</v>
      </c>
      <c r="J35" s="354">
        <v>0</v>
      </c>
      <c r="K35" s="354">
        <v>195</v>
      </c>
      <c r="L35" s="353">
        <v>295</v>
      </c>
      <c r="M35" s="354">
        <v>385</v>
      </c>
      <c r="N35" s="354">
        <v>340</v>
      </c>
      <c r="O35" s="354">
        <v>189.9</v>
      </c>
      <c r="P35" s="354">
        <v>195</v>
      </c>
      <c r="Q35" s="353">
        <v>0</v>
      </c>
      <c r="R35" s="354">
        <v>385</v>
      </c>
      <c r="S35" s="354">
        <v>0</v>
      </c>
      <c r="T35" s="354">
        <v>0</v>
      </c>
      <c r="U35" s="354">
        <v>150</v>
      </c>
      <c r="V35" s="353">
        <v>393.67970000000003</v>
      </c>
      <c r="W35" s="353">
        <v>580</v>
      </c>
      <c r="X35" s="353">
        <v>1404.9</v>
      </c>
      <c r="Y35" s="355">
        <v>535</v>
      </c>
    </row>
    <row r="36" spans="1:25" x14ac:dyDescent="0.2">
      <c r="A36" s="352">
        <v>44806.291666666664</v>
      </c>
      <c r="B36" s="353">
        <v>0</v>
      </c>
      <c r="C36" s="354">
        <v>250.81700000000001</v>
      </c>
      <c r="D36" s="354">
        <v>0</v>
      </c>
      <c r="E36" s="354">
        <v>0</v>
      </c>
      <c r="F36" s="354">
        <v>149.0232</v>
      </c>
      <c r="G36" s="353">
        <v>0</v>
      </c>
      <c r="H36" s="354">
        <v>385</v>
      </c>
      <c r="I36" s="354">
        <v>0</v>
      </c>
      <c r="J36" s="354">
        <v>0</v>
      </c>
      <c r="K36" s="354">
        <v>195</v>
      </c>
      <c r="L36" s="353">
        <v>295</v>
      </c>
      <c r="M36" s="354">
        <v>385</v>
      </c>
      <c r="N36" s="354">
        <v>340</v>
      </c>
      <c r="O36" s="354">
        <v>189.9</v>
      </c>
      <c r="P36" s="354">
        <v>195</v>
      </c>
      <c r="Q36" s="353">
        <v>0</v>
      </c>
      <c r="R36" s="354">
        <v>385</v>
      </c>
      <c r="S36" s="354">
        <v>0</v>
      </c>
      <c r="T36" s="354">
        <v>0</v>
      </c>
      <c r="U36" s="354">
        <v>150.6</v>
      </c>
      <c r="V36" s="353">
        <v>399.84019999999998</v>
      </c>
      <c r="W36" s="353">
        <v>580</v>
      </c>
      <c r="X36" s="353">
        <v>1404.9</v>
      </c>
      <c r="Y36" s="355">
        <v>535.6</v>
      </c>
    </row>
    <row r="37" spans="1:25" x14ac:dyDescent="0.2">
      <c r="A37" s="352">
        <v>44806.333333333336</v>
      </c>
      <c r="B37" s="353">
        <v>0</v>
      </c>
      <c r="C37" s="354">
        <v>254.03899999999999</v>
      </c>
      <c r="D37" s="354">
        <v>0</v>
      </c>
      <c r="E37" s="354">
        <v>0</v>
      </c>
      <c r="F37" s="354">
        <v>150.3252</v>
      </c>
      <c r="G37" s="353">
        <v>0</v>
      </c>
      <c r="H37" s="354">
        <v>385</v>
      </c>
      <c r="I37" s="354">
        <v>0</v>
      </c>
      <c r="J37" s="354">
        <v>0</v>
      </c>
      <c r="K37" s="354">
        <v>195</v>
      </c>
      <c r="L37" s="353">
        <v>295</v>
      </c>
      <c r="M37" s="354">
        <v>385</v>
      </c>
      <c r="N37" s="354">
        <v>340</v>
      </c>
      <c r="O37" s="354">
        <v>189.9</v>
      </c>
      <c r="P37" s="354">
        <v>195</v>
      </c>
      <c r="Q37" s="353">
        <v>0</v>
      </c>
      <c r="R37" s="354">
        <v>385</v>
      </c>
      <c r="S37" s="354">
        <v>0</v>
      </c>
      <c r="T37" s="354">
        <v>0</v>
      </c>
      <c r="U37" s="354">
        <v>150.44999999999999</v>
      </c>
      <c r="V37" s="353">
        <v>404.36419999999998</v>
      </c>
      <c r="W37" s="353">
        <v>580</v>
      </c>
      <c r="X37" s="353">
        <v>1404.9</v>
      </c>
      <c r="Y37" s="355">
        <v>535.45000000000005</v>
      </c>
    </row>
    <row r="38" spans="1:25" x14ac:dyDescent="0.2">
      <c r="A38" s="352">
        <v>44806.375</v>
      </c>
      <c r="B38" s="353">
        <v>0</v>
      </c>
      <c r="C38" s="354">
        <v>250.88800000000001</v>
      </c>
      <c r="D38" s="354">
        <v>0</v>
      </c>
      <c r="E38" s="354">
        <v>0</v>
      </c>
      <c r="F38" s="354">
        <v>148.89359999999999</v>
      </c>
      <c r="G38" s="353">
        <v>0</v>
      </c>
      <c r="H38" s="354">
        <v>385</v>
      </c>
      <c r="I38" s="354">
        <v>0</v>
      </c>
      <c r="J38" s="354">
        <v>0</v>
      </c>
      <c r="K38" s="354">
        <v>195</v>
      </c>
      <c r="L38" s="353">
        <v>295</v>
      </c>
      <c r="M38" s="354">
        <v>385</v>
      </c>
      <c r="N38" s="354">
        <v>340</v>
      </c>
      <c r="O38" s="354">
        <v>189.9</v>
      </c>
      <c r="P38" s="354">
        <v>195</v>
      </c>
      <c r="Q38" s="353">
        <v>0</v>
      </c>
      <c r="R38" s="354">
        <v>385</v>
      </c>
      <c r="S38" s="354">
        <v>0</v>
      </c>
      <c r="T38" s="354">
        <v>0</v>
      </c>
      <c r="U38" s="354">
        <v>150.15</v>
      </c>
      <c r="V38" s="353">
        <v>399.78160000000003</v>
      </c>
      <c r="W38" s="353">
        <v>580</v>
      </c>
      <c r="X38" s="353">
        <v>1404.9</v>
      </c>
      <c r="Y38" s="355">
        <v>535.15</v>
      </c>
    </row>
    <row r="39" spans="1:25" x14ac:dyDescent="0.2">
      <c r="A39" s="352">
        <v>44806.416666666664</v>
      </c>
      <c r="B39" s="353">
        <v>0</v>
      </c>
      <c r="C39" s="354">
        <v>255.00800000000001</v>
      </c>
      <c r="D39" s="354">
        <v>0</v>
      </c>
      <c r="E39" s="354">
        <v>0</v>
      </c>
      <c r="F39" s="354">
        <v>149.3724</v>
      </c>
      <c r="G39" s="353">
        <v>0</v>
      </c>
      <c r="H39" s="354">
        <v>385</v>
      </c>
      <c r="I39" s="354">
        <v>0</v>
      </c>
      <c r="J39" s="354">
        <v>0</v>
      </c>
      <c r="K39" s="354">
        <v>195</v>
      </c>
      <c r="L39" s="353">
        <v>295</v>
      </c>
      <c r="M39" s="354">
        <v>385</v>
      </c>
      <c r="N39" s="354">
        <v>340</v>
      </c>
      <c r="O39" s="354">
        <v>189.9</v>
      </c>
      <c r="P39" s="354">
        <v>195</v>
      </c>
      <c r="Q39" s="353">
        <v>0</v>
      </c>
      <c r="R39" s="354">
        <v>385</v>
      </c>
      <c r="S39" s="354">
        <v>0</v>
      </c>
      <c r="T39" s="354">
        <v>0</v>
      </c>
      <c r="U39" s="354">
        <v>150.15</v>
      </c>
      <c r="V39" s="353">
        <v>404.38040000000001</v>
      </c>
      <c r="W39" s="353">
        <v>580</v>
      </c>
      <c r="X39" s="353">
        <v>1404.9</v>
      </c>
      <c r="Y39" s="355">
        <v>535.15</v>
      </c>
    </row>
    <row r="40" spans="1:25" x14ac:dyDescent="0.2">
      <c r="A40" s="352">
        <v>44806.458333333336</v>
      </c>
      <c r="B40" s="353">
        <v>0</v>
      </c>
      <c r="C40" s="354">
        <v>250.8</v>
      </c>
      <c r="D40" s="354">
        <v>0</v>
      </c>
      <c r="E40" s="354">
        <v>0</v>
      </c>
      <c r="F40" s="354">
        <v>149.68440000000001</v>
      </c>
      <c r="G40" s="353">
        <v>0</v>
      </c>
      <c r="H40" s="354">
        <v>385</v>
      </c>
      <c r="I40" s="354">
        <v>0</v>
      </c>
      <c r="J40" s="354">
        <v>0</v>
      </c>
      <c r="K40" s="354">
        <v>195</v>
      </c>
      <c r="L40" s="353">
        <v>295</v>
      </c>
      <c r="M40" s="354">
        <v>385</v>
      </c>
      <c r="N40" s="354">
        <v>340</v>
      </c>
      <c r="O40" s="354">
        <v>189.9</v>
      </c>
      <c r="P40" s="354">
        <v>195</v>
      </c>
      <c r="Q40" s="353">
        <v>0</v>
      </c>
      <c r="R40" s="354">
        <v>385</v>
      </c>
      <c r="S40" s="354">
        <v>0</v>
      </c>
      <c r="T40" s="354">
        <v>0</v>
      </c>
      <c r="U40" s="354">
        <v>150.15</v>
      </c>
      <c r="V40" s="353">
        <v>400.48440000000005</v>
      </c>
      <c r="W40" s="353">
        <v>580</v>
      </c>
      <c r="X40" s="353">
        <v>1404.9</v>
      </c>
      <c r="Y40" s="355">
        <v>535.15</v>
      </c>
    </row>
    <row r="41" spans="1:25" x14ac:dyDescent="0.2">
      <c r="A41" s="352">
        <v>44806.5</v>
      </c>
      <c r="B41" s="353">
        <v>0</v>
      </c>
      <c r="C41" s="354">
        <v>250.79300000000001</v>
      </c>
      <c r="D41" s="354">
        <v>0</v>
      </c>
      <c r="E41" s="354">
        <v>0</v>
      </c>
      <c r="F41" s="354">
        <v>149.5968</v>
      </c>
      <c r="G41" s="353">
        <v>0</v>
      </c>
      <c r="H41" s="354">
        <v>385</v>
      </c>
      <c r="I41" s="354">
        <v>0</v>
      </c>
      <c r="J41" s="354">
        <v>0</v>
      </c>
      <c r="K41" s="354">
        <v>195</v>
      </c>
      <c r="L41" s="353">
        <v>295</v>
      </c>
      <c r="M41" s="354">
        <v>385</v>
      </c>
      <c r="N41" s="354">
        <v>340</v>
      </c>
      <c r="O41" s="354">
        <v>189.9</v>
      </c>
      <c r="P41" s="354">
        <v>195</v>
      </c>
      <c r="Q41" s="353">
        <v>0</v>
      </c>
      <c r="R41" s="354">
        <v>385</v>
      </c>
      <c r="S41" s="354">
        <v>0</v>
      </c>
      <c r="T41" s="354">
        <v>0</v>
      </c>
      <c r="U41" s="354">
        <v>150.15</v>
      </c>
      <c r="V41" s="353">
        <v>400.38980000000004</v>
      </c>
      <c r="W41" s="353">
        <v>580</v>
      </c>
      <c r="X41" s="353">
        <v>1404.9</v>
      </c>
      <c r="Y41" s="355">
        <v>535.15</v>
      </c>
    </row>
    <row r="42" spans="1:25" x14ac:dyDescent="0.2">
      <c r="A42" s="352">
        <v>44806.541666666664</v>
      </c>
      <c r="B42" s="353">
        <v>0</v>
      </c>
      <c r="C42" s="354">
        <v>251.22900000000001</v>
      </c>
      <c r="D42" s="354">
        <v>0</v>
      </c>
      <c r="E42" s="354">
        <v>0</v>
      </c>
      <c r="F42" s="354">
        <v>149.0052</v>
      </c>
      <c r="G42" s="353">
        <v>0</v>
      </c>
      <c r="H42" s="354">
        <v>385</v>
      </c>
      <c r="I42" s="354">
        <v>0</v>
      </c>
      <c r="J42" s="354">
        <v>0</v>
      </c>
      <c r="K42" s="354">
        <v>195</v>
      </c>
      <c r="L42" s="353">
        <v>295</v>
      </c>
      <c r="M42" s="354">
        <v>385</v>
      </c>
      <c r="N42" s="354">
        <v>340</v>
      </c>
      <c r="O42" s="354">
        <v>189.9</v>
      </c>
      <c r="P42" s="354">
        <v>195</v>
      </c>
      <c r="Q42" s="353">
        <v>0</v>
      </c>
      <c r="R42" s="354">
        <v>385</v>
      </c>
      <c r="S42" s="354">
        <v>0</v>
      </c>
      <c r="T42" s="354">
        <v>0</v>
      </c>
      <c r="U42" s="354">
        <v>150.15</v>
      </c>
      <c r="V42" s="353">
        <v>400.23419999999999</v>
      </c>
      <c r="W42" s="353">
        <v>580</v>
      </c>
      <c r="X42" s="353">
        <v>1404.9</v>
      </c>
      <c r="Y42" s="355">
        <v>535.15</v>
      </c>
    </row>
    <row r="43" spans="1:25" x14ac:dyDescent="0.2">
      <c r="A43" s="352">
        <v>44806.583333333336</v>
      </c>
      <c r="B43" s="353">
        <v>0</v>
      </c>
      <c r="C43" s="354">
        <v>251.0035</v>
      </c>
      <c r="D43" s="354">
        <v>0</v>
      </c>
      <c r="E43" s="354">
        <v>0</v>
      </c>
      <c r="F43" s="354">
        <v>148.9572</v>
      </c>
      <c r="G43" s="353">
        <v>0</v>
      </c>
      <c r="H43" s="354">
        <v>385</v>
      </c>
      <c r="I43" s="354">
        <v>0</v>
      </c>
      <c r="J43" s="354">
        <v>0</v>
      </c>
      <c r="K43" s="354">
        <v>195</v>
      </c>
      <c r="L43" s="353">
        <v>295</v>
      </c>
      <c r="M43" s="354">
        <v>385</v>
      </c>
      <c r="N43" s="354">
        <v>340</v>
      </c>
      <c r="O43" s="354">
        <v>189.9</v>
      </c>
      <c r="P43" s="354">
        <v>195</v>
      </c>
      <c r="Q43" s="353">
        <v>0</v>
      </c>
      <c r="R43" s="354">
        <v>385</v>
      </c>
      <c r="S43" s="354">
        <v>0</v>
      </c>
      <c r="T43" s="354">
        <v>0</v>
      </c>
      <c r="U43" s="354">
        <v>150.15</v>
      </c>
      <c r="V43" s="353">
        <v>399.96069999999997</v>
      </c>
      <c r="W43" s="353">
        <v>580</v>
      </c>
      <c r="X43" s="353">
        <v>1404.9</v>
      </c>
      <c r="Y43" s="355">
        <v>535.15</v>
      </c>
    </row>
    <row r="44" spans="1:25" x14ac:dyDescent="0.2">
      <c r="A44" s="352">
        <v>44806.625</v>
      </c>
      <c r="B44" s="353">
        <v>0</v>
      </c>
      <c r="C44" s="354">
        <v>252.75299999999999</v>
      </c>
      <c r="D44" s="354">
        <v>0</v>
      </c>
      <c r="E44" s="354">
        <v>0</v>
      </c>
      <c r="F44" s="354">
        <v>148.71360000000001</v>
      </c>
      <c r="G44" s="353">
        <v>0</v>
      </c>
      <c r="H44" s="354">
        <v>385</v>
      </c>
      <c r="I44" s="354">
        <v>0</v>
      </c>
      <c r="J44" s="354">
        <v>0</v>
      </c>
      <c r="K44" s="354">
        <v>195</v>
      </c>
      <c r="L44" s="353">
        <v>295</v>
      </c>
      <c r="M44" s="354">
        <v>385</v>
      </c>
      <c r="N44" s="354">
        <v>340</v>
      </c>
      <c r="O44" s="354">
        <v>189.9</v>
      </c>
      <c r="P44" s="354">
        <v>195</v>
      </c>
      <c r="Q44" s="353">
        <v>0</v>
      </c>
      <c r="R44" s="354">
        <v>385</v>
      </c>
      <c r="S44" s="354">
        <v>0</v>
      </c>
      <c r="T44" s="354">
        <v>0</v>
      </c>
      <c r="U44" s="354">
        <v>150.15</v>
      </c>
      <c r="V44" s="353">
        <v>401.46659999999997</v>
      </c>
      <c r="W44" s="353">
        <v>580</v>
      </c>
      <c r="X44" s="353">
        <v>1404.9</v>
      </c>
      <c r="Y44" s="355">
        <v>535.15</v>
      </c>
    </row>
    <row r="45" spans="1:25" x14ac:dyDescent="0.2">
      <c r="A45" s="352">
        <v>44806.666666666664</v>
      </c>
      <c r="B45" s="353">
        <v>0</v>
      </c>
      <c r="C45" s="354">
        <v>252.32900000000001</v>
      </c>
      <c r="D45" s="354">
        <v>0</v>
      </c>
      <c r="E45" s="354">
        <v>0</v>
      </c>
      <c r="F45" s="354">
        <v>148.48920000000001</v>
      </c>
      <c r="G45" s="353">
        <v>0</v>
      </c>
      <c r="H45" s="354">
        <v>385</v>
      </c>
      <c r="I45" s="354">
        <v>0</v>
      </c>
      <c r="J45" s="354">
        <v>0</v>
      </c>
      <c r="K45" s="354">
        <v>195</v>
      </c>
      <c r="L45" s="353">
        <v>295</v>
      </c>
      <c r="M45" s="354">
        <v>385</v>
      </c>
      <c r="N45" s="354">
        <v>340</v>
      </c>
      <c r="O45" s="354">
        <v>189.9</v>
      </c>
      <c r="P45" s="354">
        <v>195</v>
      </c>
      <c r="Q45" s="353">
        <v>0</v>
      </c>
      <c r="R45" s="354">
        <v>385</v>
      </c>
      <c r="S45" s="354">
        <v>0</v>
      </c>
      <c r="T45" s="354">
        <v>0</v>
      </c>
      <c r="U45" s="354">
        <v>150.15</v>
      </c>
      <c r="V45" s="353">
        <v>400.81820000000005</v>
      </c>
      <c r="W45" s="353">
        <v>580</v>
      </c>
      <c r="X45" s="353">
        <v>1404.9</v>
      </c>
      <c r="Y45" s="355">
        <v>535.15</v>
      </c>
    </row>
    <row r="46" spans="1:25" x14ac:dyDescent="0.2">
      <c r="A46" s="352">
        <v>44806.708333333336</v>
      </c>
      <c r="B46" s="353">
        <v>0</v>
      </c>
      <c r="C46" s="354">
        <v>259.91149999999999</v>
      </c>
      <c r="D46" s="354">
        <v>0</v>
      </c>
      <c r="E46" s="354">
        <v>0</v>
      </c>
      <c r="F46" s="354">
        <v>149.46960000000001</v>
      </c>
      <c r="G46" s="353">
        <v>0</v>
      </c>
      <c r="H46" s="354">
        <v>385</v>
      </c>
      <c r="I46" s="354">
        <v>0</v>
      </c>
      <c r="J46" s="354">
        <v>0</v>
      </c>
      <c r="K46" s="354">
        <v>195</v>
      </c>
      <c r="L46" s="353">
        <v>295</v>
      </c>
      <c r="M46" s="354">
        <v>385</v>
      </c>
      <c r="N46" s="354">
        <v>340</v>
      </c>
      <c r="O46" s="354">
        <v>189.9</v>
      </c>
      <c r="P46" s="354">
        <v>195</v>
      </c>
      <c r="Q46" s="353">
        <v>0</v>
      </c>
      <c r="R46" s="354">
        <v>385</v>
      </c>
      <c r="S46" s="354">
        <v>0</v>
      </c>
      <c r="T46" s="354">
        <v>0</v>
      </c>
      <c r="U46" s="354">
        <v>150.15</v>
      </c>
      <c r="V46" s="353">
        <v>409.3811</v>
      </c>
      <c r="W46" s="353">
        <v>580</v>
      </c>
      <c r="X46" s="353">
        <v>1404.9</v>
      </c>
      <c r="Y46" s="355">
        <v>535.15</v>
      </c>
    </row>
    <row r="47" spans="1:25" x14ac:dyDescent="0.2">
      <c r="A47" s="352">
        <v>44806.75</v>
      </c>
      <c r="B47" s="353">
        <v>0</v>
      </c>
      <c r="C47" s="354">
        <v>257.59550000000002</v>
      </c>
      <c r="D47" s="354">
        <v>0</v>
      </c>
      <c r="E47" s="354">
        <v>0</v>
      </c>
      <c r="F47" s="354">
        <v>149.51159999999999</v>
      </c>
      <c r="G47" s="353">
        <v>0</v>
      </c>
      <c r="H47" s="354">
        <v>385</v>
      </c>
      <c r="I47" s="354">
        <v>0</v>
      </c>
      <c r="J47" s="354">
        <v>0</v>
      </c>
      <c r="K47" s="354">
        <v>195</v>
      </c>
      <c r="L47" s="353">
        <v>295</v>
      </c>
      <c r="M47" s="354">
        <v>385</v>
      </c>
      <c r="N47" s="354">
        <v>340</v>
      </c>
      <c r="O47" s="354">
        <v>189.9</v>
      </c>
      <c r="P47" s="354">
        <v>195</v>
      </c>
      <c r="Q47" s="353">
        <v>0</v>
      </c>
      <c r="R47" s="354">
        <v>385</v>
      </c>
      <c r="S47" s="354">
        <v>0</v>
      </c>
      <c r="T47" s="354">
        <v>0</v>
      </c>
      <c r="U47" s="354">
        <v>150.15</v>
      </c>
      <c r="V47" s="353">
        <v>407.1071</v>
      </c>
      <c r="W47" s="353">
        <v>580</v>
      </c>
      <c r="X47" s="353">
        <v>1404.9</v>
      </c>
      <c r="Y47" s="355">
        <v>535.15</v>
      </c>
    </row>
    <row r="48" spans="1:25" x14ac:dyDescent="0.2">
      <c r="A48" s="352">
        <v>44806.791666666664</v>
      </c>
      <c r="B48" s="353">
        <v>0</v>
      </c>
      <c r="C48" s="354">
        <v>251.904</v>
      </c>
      <c r="D48" s="354">
        <v>0</v>
      </c>
      <c r="E48" s="354">
        <v>0</v>
      </c>
      <c r="F48" s="354">
        <v>149.55600000000001</v>
      </c>
      <c r="G48" s="353">
        <v>0</v>
      </c>
      <c r="H48" s="354">
        <v>385</v>
      </c>
      <c r="I48" s="354">
        <v>0</v>
      </c>
      <c r="J48" s="354">
        <v>0</v>
      </c>
      <c r="K48" s="354">
        <v>195</v>
      </c>
      <c r="L48" s="353">
        <v>295</v>
      </c>
      <c r="M48" s="354">
        <v>385</v>
      </c>
      <c r="N48" s="354">
        <v>340</v>
      </c>
      <c r="O48" s="354">
        <v>189.9</v>
      </c>
      <c r="P48" s="354">
        <v>195</v>
      </c>
      <c r="Q48" s="353">
        <v>0</v>
      </c>
      <c r="R48" s="354">
        <v>385</v>
      </c>
      <c r="S48" s="354">
        <v>0</v>
      </c>
      <c r="T48" s="354">
        <v>0</v>
      </c>
      <c r="U48" s="354">
        <v>150.15</v>
      </c>
      <c r="V48" s="353">
        <v>401.46000000000004</v>
      </c>
      <c r="W48" s="353">
        <v>580</v>
      </c>
      <c r="X48" s="353">
        <v>1404.9</v>
      </c>
      <c r="Y48" s="355">
        <v>535.15</v>
      </c>
    </row>
    <row r="49" spans="1:25" x14ac:dyDescent="0.2">
      <c r="A49" s="352">
        <v>44806.833333333336</v>
      </c>
      <c r="B49" s="353">
        <v>0</v>
      </c>
      <c r="C49" s="354">
        <v>251.09100000000001</v>
      </c>
      <c r="D49" s="354">
        <v>0</v>
      </c>
      <c r="E49" s="354">
        <v>0</v>
      </c>
      <c r="F49" s="354">
        <v>119.4156</v>
      </c>
      <c r="G49" s="353">
        <v>0</v>
      </c>
      <c r="H49" s="354">
        <v>385</v>
      </c>
      <c r="I49" s="354">
        <v>0</v>
      </c>
      <c r="J49" s="354">
        <v>0</v>
      </c>
      <c r="K49" s="354">
        <v>195</v>
      </c>
      <c r="L49" s="353">
        <v>295</v>
      </c>
      <c r="M49" s="354">
        <v>385</v>
      </c>
      <c r="N49" s="354">
        <v>340</v>
      </c>
      <c r="O49" s="354">
        <v>189.9</v>
      </c>
      <c r="P49" s="354">
        <v>195</v>
      </c>
      <c r="Q49" s="353">
        <v>0</v>
      </c>
      <c r="R49" s="354">
        <v>385</v>
      </c>
      <c r="S49" s="354">
        <v>0</v>
      </c>
      <c r="T49" s="354">
        <v>0</v>
      </c>
      <c r="U49" s="354">
        <v>119.85</v>
      </c>
      <c r="V49" s="353">
        <v>370.50659999999999</v>
      </c>
      <c r="W49" s="353">
        <v>580</v>
      </c>
      <c r="X49" s="353">
        <v>1404.9</v>
      </c>
      <c r="Y49" s="355">
        <v>504.85</v>
      </c>
    </row>
    <row r="50" spans="1:25" x14ac:dyDescent="0.2">
      <c r="A50" s="352">
        <v>44806.875</v>
      </c>
      <c r="B50" s="353">
        <v>0</v>
      </c>
      <c r="C50" s="354">
        <v>251.2705</v>
      </c>
      <c r="D50" s="354">
        <v>0</v>
      </c>
      <c r="E50" s="354">
        <v>0</v>
      </c>
      <c r="F50" s="354">
        <v>104.3484</v>
      </c>
      <c r="G50" s="353">
        <v>0</v>
      </c>
      <c r="H50" s="354">
        <v>385</v>
      </c>
      <c r="I50" s="354">
        <v>0</v>
      </c>
      <c r="J50" s="354">
        <v>0</v>
      </c>
      <c r="K50" s="354">
        <v>195</v>
      </c>
      <c r="L50" s="353">
        <v>295</v>
      </c>
      <c r="M50" s="354">
        <v>385</v>
      </c>
      <c r="N50" s="354">
        <v>340</v>
      </c>
      <c r="O50" s="354">
        <v>189.9</v>
      </c>
      <c r="P50" s="354">
        <v>195</v>
      </c>
      <c r="Q50" s="353">
        <v>0</v>
      </c>
      <c r="R50" s="354">
        <v>385</v>
      </c>
      <c r="S50" s="354">
        <v>0</v>
      </c>
      <c r="T50" s="354">
        <v>0</v>
      </c>
      <c r="U50" s="354">
        <v>105.3</v>
      </c>
      <c r="V50" s="353">
        <v>355.6189</v>
      </c>
      <c r="W50" s="353">
        <v>580</v>
      </c>
      <c r="X50" s="353">
        <v>1404.9</v>
      </c>
      <c r="Y50" s="355">
        <v>490.3</v>
      </c>
    </row>
    <row r="51" spans="1:25" x14ac:dyDescent="0.2">
      <c r="A51" s="352">
        <v>44806.916666666664</v>
      </c>
      <c r="B51" s="353">
        <v>0</v>
      </c>
      <c r="C51" s="354">
        <v>252.7405</v>
      </c>
      <c r="D51" s="354">
        <v>0</v>
      </c>
      <c r="E51" s="354">
        <v>0</v>
      </c>
      <c r="F51" s="354">
        <v>103.9644</v>
      </c>
      <c r="G51" s="353">
        <v>0</v>
      </c>
      <c r="H51" s="354">
        <v>385</v>
      </c>
      <c r="I51" s="354">
        <v>0</v>
      </c>
      <c r="J51" s="354">
        <v>0</v>
      </c>
      <c r="K51" s="354">
        <v>195</v>
      </c>
      <c r="L51" s="353">
        <v>295</v>
      </c>
      <c r="M51" s="354">
        <v>385</v>
      </c>
      <c r="N51" s="354">
        <v>340</v>
      </c>
      <c r="O51" s="354">
        <v>189.9</v>
      </c>
      <c r="P51" s="354">
        <v>195</v>
      </c>
      <c r="Q51" s="353">
        <v>0</v>
      </c>
      <c r="R51" s="354">
        <v>385</v>
      </c>
      <c r="S51" s="354">
        <v>0</v>
      </c>
      <c r="T51" s="354">
        <v>0</v>
      </c>
      <c r="U51" s="354">
        <v>105.14999999999999</v>
      </c>
      <c r="V51" s="353">
        <v>356.70490000000001</v>
      </c>
      <c r="W51" s="353">
        <v>580</v>
      </c>
      <c r="X51" s="353">
        <v>1404.9</v>
      </c>
      <c r="Y51" s="355">
        <v>490.15</v>
      </c>
    </row>
    <row r="52" spans="1:25" x14ac:dyDescent="0.2">
      <c r="A52" s="352">
        <v>44806.958333333336</v>
      </c>
      <c r="B52" s="353">
        <v>0</v>
      </c>
      <c r="C52" s="354">
        <v>250.97649999999999</v>
      </c>
      <c r="D52" s="354">
        <v>0</v>
      </c>
      <c r="E52" s="354">
        <v>0</v>
      </c>
      <c r="F52" s="354">
        <v>103.8708</v>
      </c>
      <c r="G52" s="353">
        <v>0</v>
      </c>
      <c r="H52" s="354">
        <v>385</v>
      </c>
      <c r="I52" s="354">
        <v>0</v>
      </c>
      <c r="J52" s="354">
        <v>0</v>
      </c>
      <c r="K52" s="354">
        <v>195</v>
      </c>
      <c r="L52" s="353">
        <v>295</v>
      </c>
      <c r="M52" s="354">
        <v>385</v>
      </c>
      <c r="N52" s="354">
        <v>340</v>
      </c>
      <c r="O52" s="354">
        <v>189.9</v>
      </c>
      <c r="P52" s="354">
        <v>195</v>
      </c>
      <c r="Q52" s="353">
        <v>0</v>
      </c>
      <c r="R52" s="354">
        <v>385</v>
      </c>
      <c r="S52" s="354">
        <v>0</v>
      </c>
      <c r="T52" s="354">
        <v>0</v>
      </c>
      <c r="U52" s="354">
        <v>105.14999999999999</v>
      </c>
      <c r="V52" s="353">
        <v>354.84730000000002</v>
      </c>
      <c r="W52" s="353">
        <v>580</v>
      </c>
      <c r="X52" s="353">
        <v>1404.9</v>
      </c>
      <c r="Y52" s="355">
        <v>490.15</v>
      </c>
    </row>
    <row r="53" spans="1:25" x14ac:dyDescent="0.2">
      <c r="A53" s="352">
        <v>44807</v>
      </c>
      <c r="B53" s="353">
        <v>0</v>
      </c>
      <c r="C53" s="354">
        <v>254.38800000000001</v>
      </c>
      <c r="D53" s="354">
        <v>0</v>
      </c>
      <c r="E53" s="354">
        <v>0</v>
      </c>
      <c r="F53" s="354">
        <v>113.0244</v>
      </c>
      <c r="G53" s="353">
        <v>0</v>
      </c>
      <c r="H53" s="354">
        <v>385</v>
      </c>
      <c r="I53" s="354">
        <v>0</v>
      </c>
      <c r="J53" s="354">
        <v>0</v>
      </c>
      <c r="K53" s="354">
        <v>195</v>
      </c>
      <c r="L53" s="353">
        <v>295</v>
      </c>
      <c r="M53" s="354">
        <v>385</v>
      </c>
      <c r="N53" s="354">
        <v>340</v>
      </c>
      <c r="O53" s="354">
        <v>189.9</v>
      </c>
      <c r="P53" s="354">
        <v>195</v>
      </c>
      <c r="Q53" s="353">
        <v>0</v>
      </c>
      <c r="R53" s="354">
        <v>385</v>
      </c>
      <c r="S53" s="354">
        <v>0</v>
      </c>
      <c r="T53" s="354">
        <v>0</v>
      </c>
      <c r="U53" s="354">
        <v>129.44999999999999</v>
      </c>
      <c r="V53" s="353">
        <v>367.41239999999999</v>
      </c>
      <c r="W53" s="353">
        <v>580</v>
      </c>
      <c r="X53" s="353">
        <v>1404.9</v>
      </c>
      <c r="Y53" s="355">
        <v>514.45000000000005</v>
      </c>
    </row>
    <row r="54" spans="1:25" x14ac:dyDescent="0.2">
      <c r="A54" s="352">
        <v>44807.041666666664</v>
      </c>
      <c r="B54" s="353">
        <v>0</v>
      </c>
      <c r="C54" s="354">
        <v>251.0265</v>
      </c>
      <c r="D54" s="354">
        <v>0</v>
      </c>
      <c r="E54" s="354">
        <v>0</v>
      </c>
      <c r="F54" s="354">
        <v>115.59</v>
      </c>
      <c r="G54" s="353">
        <v>0</v>
      </c>
      <c r="H54" s="354">
        <v>385</v>
      </c>
      <c r="I54" s="354">
        <v>0</v>
      </c>
      <c r="J54" s="354">
        <v>0</v>
      </c>
      <c r="K54" s="354">
        <v>195</v>
      </c>
      <c r="L54" s="353">
        <v>295</v>
      </c>
      <c r="M54" s="354">
        <v>385</v>
      </c>
      <c r="N54" s="354">
        <v>340</v>
      </c>
      <c r="O54" s="354">
        <v>189.9</v>
      </c>
      <c r="P54" s="354">
        <v>195</v>
      </c>
      <c r="Q54" s="353">
        <v>0</v>
      </c>
      <c r="R54" s="354">
        <v>346</v>
      </c>
      <c r="S54" s="354">
        <v>0</v>
      </c>
      <c r="T54" s="354">
        <v>0</v>
      </c>
      <c r="U54" s="354">
        <v>135</v>
      </c>
      <c r="V54" s="353">
        <v>366.61649999999997</v>
      </c>
      <c r="W54" s="353">
        <v>580</v>
      </c>
      <c r="X54" s="353">
        <v>1404.9</v>
      </c>
      <c r="Y54" s="355">
        <v>481</v>
      </c>
    </row>
    <row r="55" spans="1:25" x14ac:dyDescent="0.2">
      <c r="A55" s="352">
        <v>44807.083333333336</v>
      </c>
      <c r="B55" s="353">
        <v>0</v>
      </c>
      <c r="C55" s="354">
        <v>252.0445</v>
      </c>
      <c r="D55" s="354">
        <v>0</v>
      </c>
      <c r="E55" s="354">
        <v>0</v>
      </c>
      <c r="F55" s="354">
        <v>77.379599999999996</v>
      </c>
      <c r="G55" s="353">
        <v>0</v>
      </c>
      <c r="H55" s="354">
        <v>385</v>
      </c>
      <c r="I55" s="354">
        <v>0</v>
      </c>
      <c r="J55" s="354">
        <v>0</v>
      </c>
      <c r="K55" s="354">
        <v>195</v>
      </c>
      <c r="L55" s="353">
        <v>295</v>
      </c>
      <c r="M55" s="354">
        <v>385</v>
      </c>
      <c r="N55" s="354">
        <v>340</v>
      </c>
      <c r="O55" s="354">
        <v>189.9</v>
      </c>
      <c r="P55" s="354">
        <v>195</v>
      </c>
      <c r="Q55" s="353">
        <v>0</v>
      </c>
      <c r="R55" s="354">
        <v>345</v>
      </c>
      <c r="S55" s="354">
        <v>0</v>
      </c>
      <c r="T55" s="354">
        <v>0</v>
      </c>
      <c r="U55" s="354">
        <v>135</v>
      </c>
      <c r="V55" s="353">
        <v>329.42410000000001</v>
      </c>
      <c r="W55" s="353">
        <v>580</v>
      </c>
      <c r="X55" s="353">
        <v>1404.9</v>
      </c>
      <c r="Y55" s="355">
        <v>480</v>
      </c>
    </row>
    <row r="56" spans="1:25" x14ac:dyDescent="0.2">
      <c r="A56" s="352">
        <v>44807.125</v>
      </c>
      <c r="B56" s="353">
        <v>0</v>
      </c>
      <c r="C56" s="354">
        <v>250.93799999999999</v>
      </c>
      <c r="D56" s="354">
        <v>0</v>
      </c>
      <c r="E56" s="354">
        <v>0</v>
      </c>
      <c r="F56" s="354">
        <v>66.927599999999998</v>
      </c>
      <c r="G56" s="353">
        <v>0</v>
      </c>
      <c r="H56" s="354">
        <v>385</v>
      </c>
      <c r="I56" s="354">
        <v>0</v>
      </c>
      <c r="J56" s="354">
        <v>0</v>
      </c>
      <c r="K56" s="354">
        <v>178.95</v>
      </c>
      <c r="L56" s="353">
        <v>295</v>
      </c>
      <c r="M56" s="354">
        <v>385</v>
      </c>
      <c r="N56" s="354">
        <v>340</v>
      </c>
      <c r="O56" s="354">
        <v>189.9</v>
      </c>
      <c r="P56" s="354">
        <v>195</v>
      </c>
      <c r="Q56" s="353">
        <v>0</v>
      </c>
      <c r="R56" s="354">
        <v>345</v>
      </c>
      <c r="S56" s="354">
        <v>0</v>
      </c>
      <c r="T56" s="354">
        <v>0</v>
      </c>
      <c r="U56" s="354">
        <v>126.3</v>
      </c>
      <c r="V56" s="353">
        <v>317.86559999999997</v>
      </c>
      <c r="W56" s="353">
        <v>563.95000000000005</v>
      </c>
      <c r="X56" s="353">
        <v>1404.9</v>
      </c>
      <c r="Y56" s="355">
        <v>471.3</v>
      </c>
    </row>
    <row r="57" spans="1:25" x14ac:dyDescent="0.2">
      <c r="A57" s="352">
        <v>44807.166666666664</v>
      </c>
      <c r="B57" s="353">
        <v>0</v>
      </c>
      <c r="C57" s="354">
        <v>250.69450000000001</v>
      </c>
      <c r="D57" s="354">
        <v>0</v>
      </c>
      <c r="E57" s="354">
        <v>0</v>
      </c>
      <c r="F57" s="354">
        <v>54.634799999999998</v>
      </c>
      <c r="G57" s="353">
        <v>0</v>
      </c>
      <c r="H57" s="354">
        <v>385</v>
      </c>
      <c r="I57" s="354">
        <v>0</v>
      </c>
      <c r="J57" s="354">
        <v>0</v>
      </c>
      <c r="K57" s="354">
        <v>61.949999999999996</v>
      </c>
      <c r="L57" s="353">
        <v>295</v>
      </c>
      <c r="M57" s="354">
        <v>385</v>
      </c>
      <c r="N57" s="354">
        <v>340</v>
      </c>
      <c r="O57" s="354">
        <v>189.9</v>
      </c>
      <c r="P57" s="354">
        <v>195</v>
      </c>
      <c r="Q57" s="353">
        <v>0</v>
      </c>
      <c r="R57" s="354">
        <v>345</v>
      </c>
      <c r="S57" s="354">
        <v>0</v>
      </c>
      <c r="T57" s="354">
        <v>0</v>
      </c>
      <c r="U57" s="354">
        <v>58.65</v>
      </c>
      <c r="V57" s="353">
        <v>305.32929999999999</v>
      </c>
      <c r="W57" s="353">
        <v>446.95</v>
      </c>
      <c r="X57" s="353">
        <v>1404.9</v>
      </c>
      <c r="Y57" s="355">
        <v>403.65</v>
      </c>
    </row>
    <row r="58" spans="1:25" x14ac:dyDescent="0.2">
      <c r="A58" s="352">
        <v>44807.208333333336</v>
      </c>
      <c r="B58" s="353">
        <v>0</v>
      </c>
      <c r="C58" s="354">
        <v>250.7115</v>
      </c>
      <c r="D58" s="354">
        <v>0</v>
      </c>
      <c r="E58" s="354">
        <v>0</v>
      </c>
      <c r="F58" s="354">
        <v>6.2351999999999999</v>
      </c>
      <c r="G58" s="353">
        <v>0</v>
      </c>
      <c r="H58" s="354">
        <v>385</v>
      </c>
      <c r="I58" s="354">
        <v>0</v>
      </c>
      <c r="J58" s="354">
        <v>0</v>
      </c>
      <c r="K58" s="354">
        <v>5.85</v>
      </c>
      <c r="L58" s="353">
        <v>295</v>
      </c>
      <c r="M58" s="354">
        <v>385</v>
      </c>
      <c r="N58" s="354">
        <v>340</v>
      </c>
      <c r="O58" s="354">
        <v>189.9</v>
      </c>
      <c r="P58" s="354">
        <v>195</v>
      </c>
      <c r="Q58" s="353">
        <v>0</v>
      </c>
      <c r="R58" s="354">
        <v>345</v>
      </c>
      <c r="S58" s="354">
        <v>0</v>
      </c>
      <c r="T58" s="354">
        <v>0</v>
      </c>
      <c r="U58" s="354">
        <v>5.85</v>
      </c>
      <c r="V58" s="353">
        <v>256.94670000000002</v>
      </c>
      <c r="W58" s="353">
        <v>390.85</v>
      </c>
      <c r="X58" s="353">
        <v>1404.9</v>
      </c>
      <c r="Y58" s="355">
        <v>350.85</v>
      </c>
    </row>
    <row r="59" spans="1:25" x14ac:dyDescent="0.2">
      <c r="A59" s="352">
        <v>44807.25</v>
      </c>
      <c r="B59" s="353">
        <v>0</v>
      </c>
      <c r="C59" s="354">
        <v>250.83799999999999</v>
      </c>
      <c r="D59" s="354">
        <v>0</v>
      </c>
      <c r="E59" s="354">
        <v>0</v>
      </c>
      <c r="F59" s="354">
        <v>0</v>
      </c>
      <c r="G59" s="353">
        <v>0</v>
      </c>
      <c r="H59" s="354">
        <v>385</v>
      </c>
      <c r="I59" s="354">
        <v>0</v>
      </c>
      <c r="J59" s="354">
        <v>0</v>
      </c>
      <c r="K59" s="354">
        <v>0</v>
      </c>
      <c r="L59" s="353">
        <v>295</v>
      </c>
      <c r="M59" s="354">
        <v>385</v>
      </c>
      <c r="N59" s="354">
        <v>340</v>
      </c>
      <c r="O59" s="354">
        <v>189.9</v>
      </c>
      <c r="P59" s="354">
        <v>195</v>
      </c>
      <c r="Q59" s="353">
        <v>0</v>
      </c>
      <c r="R59" s="354">
        <v>345</v>
      </c>
      <c r="S59" s="354">
        <v>0</v>
      </c>
      <c r="T59" s="354">
        <v>0</v>
      </c>
      <c r="U59" s="354">
        <v>0</v>
      </c>
      <c r="V59" s="353">
        <v>250.83799999999999</v>
      </c>
      <c r="W59" s="353">
        <v>385</v>
      </c>
      <c r="X59" s="353">
        <v>1404.9</v>
      </c>
      <c r="Y59" s="355">
        <v>345</v>
      </c>
    </row>
    <row r="60" spans="1:25" x14ac:dyDescent="0.2">
      <c r="A60" s="352">
        <v>44807.291666666664</v>
      </c>
      <c r="B60" s="353">
        <v>0</v>
      </c>
      <c r="C60" s="354">
        <v>252.4135</v>
      </c>
      <c r="D60" s="354">
        <v>0</v>
      </c>
      <c r="E60" s="354">
        <v>0</v>
      </c>
      <c r="F60" s="354">
        <v>0</v>
      </c>
      <c r="G60" s="353">
        <v>0</v>
      </c>
      <c r="H60" s="354">
        <v>385</v>
      </c>
      <c r="I60" s="354">
        <v>0</v>
      </c>
      <c r="J60" s="354">
        <v>0</v>
      </c>
      <c r="K60" s="354">
        <v>0</v>
      </c>
      <c r="L60" s="353">
        <v>295</v>
      </c>
      <c r="M60" s="354">
        <v>385</v>
      </c>
      <c r="N60" s="354">
        <v>340</v>
      </c>
      <c r="O60" s="354">
        <v>189.9</v>
      </c>
      <c r="P60" s="354">
        <v>195</v>
      </c>
      <c r="Q60" s="353">
        <v>0</v>
      </c>
      <c r="R60" s="354">
        <v>345</v>
      </c>
      <c r="S60" s="354">
        <v>0</v>
      </c>
      <c r="T60" s="354">
        <v>0</v>
      </c>
      <c r="U60" s="354">
        <v>0</v>
      </c>
      <c r="V60" s="353">
        <v>252.4135</v>
      </c>
      <c r="W60" s="353">
        <v>385</v>
      </c>
      <c r="X60" s="353">
        <v>1404.9</v>
      </c>
      <c r="Y60" s="355">
        <v>345</v>
      </c>
    </row>
    <row r="61" spans="1:25" x14ac:dyDescent="0.2">
      <c r="A61" s="352">
        <v>44807.333333333336</v>
      </c>
      <c r="B61" s="353">
        <v>0</v>
      </c>
      <c r="C61" s="354">
        <v>254.3135</v>
      </c>
      <c r="D61" s="354">
        <v>0</v>
      </c>
      <c r="E61" s="354">
        <v>0</v>
      </c>
      <c r="F61" s="354">
        <v>0</v>
      </c>
      <c r="G61" s="353">
        <v>0</v>
      </c>
      <c r="H61" s="354">
        <v>385</v>
      </c>
      <c r="I61" s="354">
        <v>0</v>
      </c>
      <c r="J61" s="354">
        <v>0</v>
      </c>
      <c r="K61" s="354">
        <v>0</v>
      </c>
      <c r="L61" s="353">
        <v>295</v>
      </c>
      <c r="M61" s="354">
        <v>385</v>
      </c>
      <c r="N61" s="354">
        <v>340</v>
      </c>
      <c r="O61" s="354">
        <v>189.9</v>
      </c>
      <c r="P61" s="354">
        <v>195</v>
      </c>
      <c r="Q61" s="353">
        <v>0</v>
      </c>
      <c r="R61" s="354">
        <v>345</v>
      </c>
      <c r="S61" s="354">
        <v>0</v>
      </c>
      <c r="T61" s="354">
        <v>0</v>
      </c>
      <c r="U61" s="354">
        <v>0</v>
      </c>
      <c r="V61" s="353">
        <v>254.3135</v>
      </c>
      <c r="W61" s="353">
        <v>385</v>
      </c>
      <c r="X61" s="353">
        <v>1404.9</v>
      </c>
      <c r="Y61" s="355">
        <v>345</v>
      </c>
    </row>
    <row r="62" spans="1:25" x14ac:dyDescent="0.2">
      <c r="A62" s="352">
        <v>44807.375</v>
      </c>
      <c r="B62" s="353">
        <v>0</v>
      </c>
      <c r="C62" s="354">
        <v>251.29300000000001</v>
      </c>
      <c r="D62" s="354">
        <v>0</v>
      </c>
      <c r="E62" s="354">
        <v>0</v>
      </c>
      <c r="F62" s="354">
        <v>0</v>
      </c>
      <c r="G62" s="353">
        <v>0</v>
      </c>
      <c r="H62" s="354">
        <v>385</v>
      </c>
      <c r="I62" s="354">
        <v>0</v>
      </c>
      <c r="J62" s="354">
        <v>0</v>
      </c>
      <c r="K62" s="354">
        <v>0</v>
      </c>
      <c r="L62" s="353">
        <v>295</v>
      </c>
      <c r="M62" s="354">
        <v>385</v>
      </c>
      <c r="N62" s="354">
        <v>340</v>
      </c>
      <c r="O62" s="354">
        <v>189.9</v>
      </c>
      <c r="P62" s="354">
        <v>195</v>
      </c>
      <c r="Q62" s="353">
        <v>0</v>
      </c>
      <c r="R62" s="354">
        <v>345</v>
      </c>
      <c r="S62" s="354">
        <v>0</v>
      </c>
      <c r="T62" s="354">
        <v>0</v>
      </c>
      <c r="U62" s="354">
        <v>0</v>
      </c>
      <c r="V62" s="353">
        <v>251.29300000000001</v>
      </c>
      <c r="W62" s="353">
        <v>385</v>
      </c>
      <c r="X62" s="353">
        <v>1404.9</v>
      </c>
      <c r="Y62" s="355">
        <v>345</v>
      </c>
    </row>
    <row r="63" spans="1:25" x14ac:dyDescent="0.2">
      <c r="A63" s="352">
        <v>44807.416666666664</v>
      </c>
      <c r="B63" s="353">
        <v>0</v>
      </c>
      <c r="C63" s="354">
        <v>254.92349999999999</v>
      </c>
      <c r="D63" s="354">
        <v>0</v>
      </c>
      <c r="E63" s="354">
        <v>0</v>
      </c>
      <c r="F63" s="354">
        <v>0</v>
      </c>
      <c r="G63" s="353">
        <v>0</v>
      </c>
      <c r="H63" s="354">
        <v>385</v>
      </c>
      <c r="I63" s="354">
        <v>0</v>
      </c>
      <c r="J63" s="354">
        <v>0</v>
      </c>
      <c r="K63" s="354">
        <v>0</v>
      </c>
      <c r="L63" s="353">
        <v>295</v>
      </c>
      <c r="M63" s="354">
        <v>385</v>
      </c>
      <c r="N63" s="354">
        <v>340</v>
      </c>
      <c r="O63" s="354">
        <v>189.9</v>
      </c>
      <c r="P63" s="354">
        <v>195</v>
      </c>
      <c r="Q63" s="353">
        <v>0</v>
      </c>
      <c r="R63" s="354">
        <v>345</v>
      </c>
      <c r="S63" s="354">
        <v>0</v>
      </c>
      <c r="T63" s="354">
        <v>0</v>
      </c>
      <c r="U63" s="354">
        <v>0</v>
      </c>
      <c r="V63" s="353">
        <v>254.92349999999999</v>
      </c>
      <c r="W63" s="353">
        <v>385</v>
      </c>
      <c r="X63" s="353">
        <v>1404.9</v>
      </c>
      <c r="Y63" s="355">
        <v>345</v>
      </c>
    </row>
    <row r="64" spans="1:25" x14ac:dyDescent="0.2">
      <c r="A64" s="352">
        <v>44807.458333333336</v>
      </c>
      <c r="B64" s="353">
        <v>0</v>
      </c>
      <c r="C64" s="354">
        <v>250.947</v>
      </c>
      <c r="D64" s="354">
        <v>0</v>
      </c>
      <c r="E64" s="354">
        <v>0</v>
      </c>
      <c r="F64" s="354">
        <v>0</v>
      </c>
      <c r="G64" s="353">
        <v>0</v>
      </c>
      <c r="H64" s="354">
        <v>385</v>
      </c>
      <c r="I64" s="354">
        <v>0</v>
      </c>
      <c r="J64" s="354">
        <v>0</v>
      </c>
      <c r="K64" s="354">
        <v>0</v>
      </c>
      <c r="L64" s="353">
        <v>295</v>
      </c>
      <c r="M64" s="354">
        <v>385</v>
      </c>
      <c r="N64" s="354">
        <v>340</v>
      </c>
      <c r="O64" s="354">
        <v>189.9</v>
      </c>
      <c r="P64" s="354">
        <v>195</v>
      </c>
      <c r="Q64" s="353">
        <v>0</v>
      </c>
      <c r="R64" s="354">
        <v>345</v>
      </c>
      <c r="S64" s="354">
        <v>0</v>
      </c>
      <c r="T64" s="354">
        <v>0</v>
      </c>
      <c r="U64" s="354">
        <v>0</v>
      </c>
      <c r="V64" s="353">
        <v>250.947</v>
      </c>
      <c r="W64" s="353">
        <v>385</v>
      </c>
      <c r="X64" s="353">
        <v>1404.9</v>
      </c>
      <c r="Y64" s="355">
        <v>345</v>
      </c>
    </row>
    <row r="65" spans="1:25" x14ac:dyDescent="0.2">
      <c r="A65" s="352">
        <v>44807.5</v>
      </c>
      <c r="B65" s="353">
        <v>0</v>
      </c>
      <c r="C65" s="354">
        <v>250.99100000000001</v>
      </c>
      <c r="D65" s="354">
        <v>0</v>
      </c>
      <c r="E65" s="354">
        <v>0</v>
      </c>
      <c r="F65" s="354">
        <v>0</v>
      </c>
      <c r="G65" s="353">
        <v>0</v>
      </c>
      <c r="H65" s="354">
        <v>385</v>
      </c>
      <c r="I65" s="354">
        <v>0</v>
      </c>
      <c r="J65" s="354">
        <v>0</v>
      </c>
      <c r="K65" s="354">
        <v>0</v>
      </c>
      <c r="L65" s="353">
        <v>295</v>
      </c>
      <c r="M65" s="354">
        <v>385</v>
      </c>
      <c r="N65" s="354">
        <v>340</v>
      </c>
      <c r="O65" s="354">
        <v>189.9</v>
      </c>
      <c r="P65" s="354">
        <v>195</v>
      </c>
      <c r="Q65" s="353">
        <v>0</v>
      </c>
      <c r="R65" s="354">
        <v>345</v>
      </c>
      <c r="S65" s="354">
        <v>0</v>
      </c>
      <c r="T65" s="354">
        <v>0</v>
      </c>
      <c r="U65" s="354">
        <v>0</v>
      </c>
      <c r="V65" s="353">
        <v>250.99100000000001</v>
      </c>
      <c r="W65" s="353">
        <v>385</v>
      </c>
      <c r="X65" s="353">
        <v>1404.9</v>
      </c>
      <c r="Y65" s="355">
        <v>345</v>
      </c>
    </row>
    <row r="66" spans="1:25" x14ac:dyDescent="0.2">
      <c r="A66" s="352">
        <v>44807.541666666664</v>
      </c>
      <c r="B66" s="353">
        <v>0</v>
      </c>
      <c r="C66" s="354">
        <v>250.98750000000001</v>
      </c>
      <c r="D66" s="354">
        <v>0</v>
      </c>
      <c r="E66" s="354">
        <v>0</v>
      </c>
      <c r="F66" s="354">
        <v>0</v>
      </c>
      <c r="G66" s="353">
        <v>0</v>
      </c>
      <c r="H66" s="354">
        <v>385</v>
      </c>
      <c r="I66" s="354">
        <v>0</v>
      </c>
      <c r="J66" s="354">
        <v>0</v>
      </c>
      <c r="K66" s="354">
        <v>0</v>
      </c>
      <c r="L66" s="353">
        <v>295</v>
      </c>
      <c r="M66" s="354">
        <v>385</v>
      </c>
      <c r="N66" s="354">
        <v>340</v>
      </c>
      <c r="O66" s="354">
        <v>189.9</v>
      </c>
      <c r="P66" s="354">
        <v>195</v>
      </c>
      <c r="Q66" s="353">
        <v>0</v>
      </c>
      <c r="R66" s="354">
        <v>345</v>
      </c>
      <c r="S66" s="354">
        <v>0</v>
      </c>
      <c r="T66" s="354">
        <v>0</v>
      </c>
      <c r="U66" s="354">
        <v>0</v>
      </c>
      <c r="V66" s="353">
        <v>250.98750000000001</v>
      </c>
      <c r="W66" s="353">
        <v>385</v>
      </c>
      <c r="X66" s="353">
        <v>1404.9</v>
      </c>
      <c r="Y66" s="355">
        <v>345</v>
      </c>
    </row>
    <row r="67" spans="1:25" x14ac:dyDescent="0.2">
      <c r="A67" s="352">
        <v>44807.583333333336</v>
      </c>
      <c r="B67" s="353">
        <v>0</v>
      </c>
      <c r="C67" s="354">
        <v>251.05850000000001</v>
      </c>
      <c r="D67" s="354">
        <v>0</v>
      </c>
      <c r="E67" s="354">
        <v>0</v>
      </c>
      <c r="F67" s="354">
        <v>0</v>
      </c>
      <c r="G67" s="353">
        <v>0</v>
      </c>
      <c r="H67" s="354">
        <v>385</v>
      </c>
      <c r="I67" s="354">
        <v>0</v>
      </c>
      <c r="J67" s="354">
        <v>0</v>
      </c>
      <c r="K67" s="354">
        <v>0</v>
      </c>
      <c r="L67" s="353">
        <v>295</v>
      </c>
      <c r="M67" s="354">
        <v>385</v>
      </c>
      <c r="N67" s="354">
        <v>340</v>
      </c>
      <c r="O67" s="354">
        <v>189.9</v>
      </c>
      <c r="P67" s="354">
        <v>195</v>
      </c>
      <c r="Q67" s="353">
        <v>0</v>
      </c>
      <c r="R67" s="354">
        <v>345</v>
      </c>
      <c r="S67" s="354">
        <v>0</v>
      </c>
      <c r="T67" s="354">
        <v>0</v>
      </c>
      <c r="U67" s="354">
        <v>0</v>
      </c>
      <c r="V67" s="353">
        <v>251.05850000000001</v>
      </c>
      <c r="W67" s="353">
        <v>385</v>
      </c>
      <c r="X67" s="353">
        <v>1404.9</v>
      </c>
      <c r="Y67" s="355">
        <v>345</v>
      </c>
    </row>
    <row r="68" spans="1:25" x14ac:dyDescent="0.2">
      <c r="A68" s="352">
        <v>44807.625</v>
      </c>
      <c r="B68" s="353">
        <v>0</v>
      </c>
      <c r="C68" s="354">
        <v>251.86750000000001</v>
      </c>
      <c r="D68" s="354">
        <v>0</v>
      </c>
      <c r="E68" s="354">
        <v>0</v>
      </c>
      <c r="F68" s="354">
        <v>0</v>
      </c>
      <c r="G68" s="353">
        <v>0</v>
      </c>
      <c r="H68" s="354">
        <v>385</v>
      </c>
      <c r="I68" s="354">
        <v>0</v>
      </c>
      <c r="J68" s="354">
        <v>0</v>
      </c>
      <c r="K68" s="354">
        <v>0</v>
      </c>
      <c r="L68" s="353">
        <v>295</v>
      </c>
      <c r="M68" s="354">
        <v>385</v>
      </c>
      <c r="N68" s="354">
        <v>340</v>
      </c>
      <c r="O68" s="354">
        <v>189.9</v>
      </c>
      <c r="P68" s="354">
        <v>195</v>
      </c>
      <c r="Q68" s="353">
        <v>0</v>
      </c>
      <c r="R68" s="354">
        <v>345</v>
      </c>
      <c r="S68" s="354">
        <v>0</v>
      </c>
      <c r="T68" s="354">
        <v>0</v>
      </c>
      <c r="U68" s="354">
        <v>0</v>
      </c>
      <c r="V68" s="353">
        <v>251.86750000000001</v>
      </c>
      <c r="W68" s="353">
        <v>385</v>
      </c>
      <c r="X68" s="353">
        <v>1404.9</v>
      </c>
      <c r="Y68" s="355">
        <v>345</v>
      </c>
    </row>
    <row r="69" spans="1:25" x14ac:dyDescent="0.2">
      <c r="A69" s="352">
        <v>44807.666666666664</v>
      </c>
      <c r="B69" s="353">
        <v>0</v>
      </c>
      <c r="C69" s="354">
        <v>251.0445</v>
      </c>
      <c r="D69" s="354">
        <v>0</v>
      </c>
      <c r="E69" s="354">
        <v>0</v>
      </c>
      <c r="F69" s="354">
        <v>0</v>
      </c>
      <c r="G69" s="353">
        <v>0</v>
      </c>
      <c r="H69" s="354">
        <v>385</v>
      </c>
      <c r="I69" s="354">
        <v>0</v>
      </c>
      <c r="J69" s="354">
        <v>0</v>
      </c>
      <c r="K69" s="354">
        <v>0</v>
      </c>
      <c r="L69" s="353">
        <v>295</v>
      </c>
      <c r="M69" s="354">
        <v>385</v>
      </c>
      <c r="N69" s="354">
        <v>340</v>
      </c>
      <c r="O69" s="354">
        <v>189.9</v>
      </c>
      <c r="P69" s="354">
        <v>195</v>
      </c>
      <c r="Q69" s="353">
        <v>0</v>
      </c>
      <c r="R69" s="354">
        <v>345</v>
      </c>
      <c r="S69" s="354">
        <v>0</v>
      </c>
      <c r="T69" s="354">
        <v>0</v>
      </c>
      <c r="U69" s="354">
        <v>0</v>
      </c>
      <c r="V69" s="353">
        <v>251.0445</v>
      </c>
      <c r="W69" s="353">
        <v>385</v>
      </c>
      <c r="X69" s="353">
        <v>1404.9</v>
      </c>
      <c r="Y69" s="355">
        <v>345</v>
      </c>
    </row>
    <row r="70" spans="1:25" x14ac:dyDescent="0.2">
      <c r="A70" s="352">
        <v>44807.708333333336</v>
      </c>
      <c r="B70" s="353">
        <v>0</v>
      </c>
      <c r="C70" s="354">
        <v>251.751</v>
      </c>
      <c r="D70" s="354">
        <v>0</v>
      </c>
      <c r="E70" s="354">
        <v>0</v>
      </c>
      <c r="F70" s="354">
        <v>0</v>
      </c>
      <c r="G70" s="353">
        <v>0</v>
      </c>
      <c r="H70" s="354">
        <v>385</v>
      </c>
      <c r="I70" s="354">
        <v>0</v>
      </c>
      <c r="J70" s="354">
        <v>0</v>
      </c>
      <c r="K70" s="354">
        <v>0</v>
      </c>
      <c r="L70" s="353">
        <v>295</v>
      </c>
      <c r="M70" s="354">
        <v>385</v>
      </c>
      <c r="N70" s="354">
        <v>340</v>
      </c>
      <c r="O70" s="354">
        <v>189.9</v>
      </c>
      <c r="P70" s="354">
        <v>195</v>
      </c>
      <c r="Q70" s="353">
        <v>0</v>
      </c>
      <c r="R70" s="354">
        <v>345</v>
      </c>
      <c r="S70" s="354">
        <v>0</v>
      </c>
      <c r="T70" s="354">
        <v>0</v>
      </c>
      <c r="U70" s="354">
        <v>0</v>
      </c>
      <c r="V70" s="353">
        <v>251.751</v>
      </c>
      <c r="W70" s="353">
        <v>385</v>
      </c>
      <c r="X70" s="353">
        <v>1404.9</v>
      </c>
      <c r="Y70" s="355">
        <v>345</v>
      </c>
    </row>
    <row r="71" spans="1:25" x14ac:dyDescent="0.2">
      <c r="A71" s="352">
        <v>44807.75</v>
      </c>
      <c r="B71" s="353">
        <v>0</v>
      </c>
      <c r="C71" s="354">
        <v>259.24799999999999</v>
      </c>
      <c r="D71" s="354">
        <v>0</v>
      </c>
      <c r="E71" s="354">
        <v>0</v>
      </c>
      <c r="F71" s="354">
        <v>0</v>
      </c>
      <c r="G71" s="353">
        <v>0</v>
      </c>
      <c r="H71" s="354">
        <v>385</v>
      </c>
      <c r="I71" s="354">
        <v>0</v>
      </c>
      <c r="J71" s="354">
        <v>0</v>
      </c>
      <c r="K71" s="354">
        <v>0</v>
      </c>
      <c r="L71" s="353">
        <v>295</v>
      </c>
      <c r="M71" s="354">
        <v>385</v>
      </c>
      <c r="N71" s="354">
        <v>340</v>
      </c>
      <c r="O71" s="354">
        <v>189.9</v>
      </c>
      <c r="P71" s="354">
        <v>195</v>
      </c>
      <c r="Q71" s="353">
        <v>0</v>
      </c>
      <c r="R71" s="354">
        <v>345</v>
      </c>
      <c r="S71" s="354">
        <v>0</v>
      </c>
      <c r="T71" s="354">
        <v>0</v>
      </c>
      <c r="U71" s="354">
        <v>0</v>
      </c>
      <c r="V71" s="353">
        <v>259.24799999999999</v>
      </c>
      <c r="W71" s="353">
        <v>385</v>
      </c>
      <c r="X71" s="353">
        <v>1404.9</v>
      </c>
      <c r="Y71" s="355">
        <v>345</v>
      </c>
    </row>
    <row r="72" spans="1:25" x14ac:dyDescent="0.2">
      <c r="A72" s="352">
        <v>44807.791666666664</v>
      </c>
      <c r="B72" s="353">
        <v>0</v>
      </c>
      <c r="C72" s="354">
        <v>252.685</v>
      </c>
      <c r="D72" s="354">
        <v>0</v>
      </c>
      <c r="E72" s="354">
        <v>0</v>
      </c>
      <c r="F72" s="354">
        <v>0</v>
      </c>
      <c r="G72" s="353">
        <v>0</v>
      </c>
      <c r="H72" s="354">
        <v>385</v>
      </c>
      <c r="I72" s="354">
        <v>0</v>
      </c>
      <c r="J72" s="354">
        <v>0</v>
      </c>
      <c r="K72" s="354">
        <v>0</v>
      </c>
      <c r="L72" s="353">
        <v>295</v>
      </c>
      <c r="M72" s="354">
        <v>385</v>
      </c>
      <c r="N72" s="354">
        <v>340</v>
      </c>
      <c r="O72" s="354">
        <v>189.9</v>
      </c>
      <c r="P72" s="354">
        <v>195</v>
      </c>
      <c r="Q72" s="353">
        <v>0</v>
      </c>
      <c r="R72" s="354">
        <v>345</v>
      </c>
      <c r="S72" s="354">
        <v>0</v>
      </c>
      <c r="T72" s="354">
        <v>0</v>
      </c>
      <c r="U72" s="354">
        <v>0</v>
      </c>
      <c r="V72" s="353">
        <v>252.685</v>
      </c>
      <c r="W72" s="353">
        <v>385</v>
      </c>
      <c r="X72" s="353">
        <v>1404.9</v>
      </c>
      <c r="Y72" s="355">
        <v>345</v>
      </c>
    </row>
    <row r="73" spans="1:25" x14ac:dyDescent="0.2">
      <c r="A73" s="352">
        <v>44807.833333333336</v>
      </c>
      <c r="B73" s="353">
        <v>0</v>
      </c>
      <c r="C73" s="354">
        <v>251.04900000000001</v>
      </c>
      <c r="D73" s="354">
        <v>0</v>
      </c>
      <c r="E73" s="354">
        <v>0</v>
      </c>
      <c r="F73" s="354">
        <v>0</v>
      </c>
      <c r="G73" s="353">
        <v>0</v>
      </c>
      <c r="H73" s="354">
        <v>385</v>
      </c>
      <c r="I73" s="354">
        <v>0</v>
      </c>
      <c r="J73" s="354">
        <v>0</v>
      </c>
      <c r="K73" s="354">
        <v>0</v>
      </c>
      <c r="L73" s="353">
        <v>295</v>
      </c>
      <c r="M73" s="354">
        <v>385</v>
      </c>
      <c r="N73" s="354">
        <v>340</v>
      </c>
      <c r="O73" s="354">
        <v>189.9</v>
      </c>
      <c r="P73" s="354">
        <v>195</v>
      </c>
      <c r="Q73" s="353">
        <v>0</v>
      </c>
      <c r="R73" s="354">
        <v>345</v>
      </c>
      <c r="S73" s="354">
        <v>0</v>
      </c>
      <c r="T73" s="354">
        <v>0</v>
      </c>
      <c r="U73" s="354">
        <v>0</v>
      </c>
      <c r="V73" s="353">
        <v>251.04900000000001</v>
      </c>
      <c r="W73" s="353">
        <v>385</v>
      </c>
      <c r="X73" s="353">
        <v>1404.9</v>
      </c>
      <c r="Y73" s="355">
        <v>345</v>
      </c>
    </row>
    <row r="74" spans="1:25" x14ac:dyDescent="0.2">
      <c r="A74" s="352">
        <v>44807.875</v>
      </c>
      <c r="B74" s="353">
        <v>0</v>
      </c>
      <c r="C74" s="354">
        <v>264.089</v>
      </c>
      <c r="D74" s="354">
        <v>0</v>
      </c>
      <c r="E74" s="354">
        <v>0</v>
      </c>
      <c r="F74" s="354">
        <v>0</v>
      </c>
      <c r="G74" s="353">
        <v>0</v>
      </c>
      <c r="H74" s="354">
        <v>385</v>
      </c>
      <c r="I74" s="354">
        <v>0</v>
      </c>
      <c r="J74" s="354">
        <v>0</v>
      </c>
      <c r="K74" s="354">
        <v>0</v>
      </c>
      <c r="L74" s="353">
        <v>295</v>
      </c>
      <c r="M74" s="354">
        <v>385</v>
      </c>
      <c r="N74" s="354">
        <v>340</v>
      </c>
      <c r="O74" s="354">
        <v>189.9</v>
      </c>
      <c r="P74" s="354">
        <v>195</v>
      </c>
      <c r="Q74" s="353">
        <v>0</v>
      </c>
      <c r="R74" s="354">
        <v>345</v>
      </c>
      <c r="S74" s="354">
        <v>0</v>
      </c>
      <c r="T74" s="354">
        <v>0</v>
      </c>
      <c r="U74" s="354">
        <v>0</v>
      </c>
      <c r="V74" s="353">
        <v>264.089</v>
      </c>
      <c r="W74" s="353">
        <v>385</v>
      </c>
      <c r="X74" s="353">
        <v>1404.9</v>
      </c>
      <c r="Y74" s="355">
        <v>345</v>
      </c>
    </row>
    <row r="75" spans="1:25" x14ac:dyDescent="0.2">
      <c r="A75" s="352">
        <v>44807.916666666664</v>
      </c>
      <c r="B75" s="353">
        <v>0</v>
      </c>
      <c r="C75" s="354">
        <v>251.017</v>
      </c>
      <c r="D75" s="354">
        <v>0</v>
      </c>
      <c r="E75" s="354">
        <v>0</v>
      </c>
      <c r="F75" s="354">
        <v>0</v>
      </c>
      <c r="G75" s="353">
        <v>0</v>
      </c>
      <c r="H75" s="354">
        <v>385</v>
      </c>
      <c r="I75" s="354">
        <v>0</v>
      </c>
      <c r="J75" s="354">
        <v>0</v>
      </c>
      <c r="K75" s="354">
        <v>0</v>
      </c>
      <c r="L75" s="353">
        <v>295</v>
      </c>
      <c r="M75" s="354">
        <v>385</v>
      </c>
      <c r="N75" s="354">
        <v>340</v>
      </c>
      <c r="O75" s="354">
        <v>189.9</v>
      </c>
      <c r="P75" s="354">
        <v>195</v>
      </c>
      <c r="Q75" s="353">
        <v>0</v>
      </c>
      <c r="R75" s="354">
        <v>345</v>
      </c>
      <c r="S75" s="354">
        <v>0</v>
      </c>
      <c r="T75" s="354">
        <v>0</v>
      </c>
      <c r="U75" s="354">
        <v>0</v>
      </c>
      <c r="V75" s="353">
        <v>251.017</v>
      </c>
      <c r="W75" s="353">
        <v>385</v>
      </c>
      <c r="X75" s="353">
        <v>1404.9</v>
      </c>
      <c r="Y75" s="355">
        <v>345</v>
      </c>
    </row>
    <row r="76" spans="1:25" x14ac:dyDescent="0.2">
      <c r="A76" s="352">
        <v>44807.958333333336</v>
      </c>
      <c r="B76" s="353">
        <v>0</v>
      </c>
      <c r="C76" s="354">
        <v>250.9385</v>
      </c>
      <c r="D76" s="354">
        <v>0</v>
      </c>
      <c r="E76" s="354">
        <v>0</v>
      </c>
      <c r="F76" s="354">
        <v>0</v>
      </c>
      <c r="G76" s="353">
        <v>0</v>
      </c>
      <c r="H76" s="354">
        <v>385</v>
      </c>
      <c r="I76" s="354">
        <v>0</v>
      </c>
      <c r="J76" s="354">
        <v>0</v>
      </c>
      <c r="K76" s="354">
        <v>0</v>
      </c>
      <c r="L76" s="353">
        <v>295</v>
      </c>
      <c r="M76" s="354">
        <v>385</v>
      </c>
      <c r="N76" s="354">
        <v>340</v>
      </c>
      <c r="O76" s="354">
        <v>189.9</v>
      </c>
      <c r="P76" s="354">
        <v>195</v>
      </c>
      <c r="Q76" s="353">
        <v>0</v>
      </c>
      <c r="R76" s="354">
        <v>345</v>
      </c>
      <c r="S76" s="354">
        <v>0</v>
      </c>
      <c r="T76" s="354">
        <v>0</v>
      </c>
      <c r="U76" s="354">
        <v>0</v>
      </c>
      <c r="V76" s="353">
        <v>250.9385</v>
      </c>
      <c r="W76" s="353">
        <v>385</v>
      </c>
      <c r="X76" s="353">
        <v>1404.9</v>
      </c>
      <c r="Y76" s="355">
        <v>345</v>
      </c>
    </row>
    <row r="77" spans="1:25" x14ac:dyDescent="0.2">
      <c r="A77" s="352">
        <v>44808</v>
      </c>
      <c r="B77" s="353">
        <v>0</v>
      </c>
      <c r="C77" s="354">
        <v>250.88900000000001</v>
      </c>
      <c r="D77" s="354">
        <v>0</v>
      </c>
      <c r="E77" s="354">
        <v>0</v>
      </c>
      <c r="F77" s="354">
        <v>0</v>
      </c>
      <c r="G77" s="353">
        <v>0</v>
      </c>
      <c r="H77" s="354">
        <v>385</v>
      </c>
      <c r="I77" s="354">
        <v>0</v>
      </c>
      <c r="J77" s="354">
        <v>0</v>
      </c>
      <c r="K77" s="354">
        <v>0</v>
      </c>
      <c r="L77" s="353">
        <v>295</v>
      </c>
      <c r="M77" s="354">
        <v>385</v>
      </c>
      <c r="N77" s="354">
        <v>340</v>
      </c>
      <c r="O77" s="354">
        <v>189.9</v>
      </c>
      <c r="P77" s="354">
        <v>195</v>
      </c>
      <c r="Q77" s="353">
        <v>0</v>
      </c>
      <c r="R77" s="354">
        <v>345</v>
      </c>
      <c r="S77" s="354">
        <v>0</v>
      </c>
      <c r="T77" s="354">
        <v>0</v>
      </c>
      <c r="U77" s="354">
        <v>0</v>
      </c>
      <c r="V77" s="353">
        <v>250.88900000000001</v>
      </c>
      <c r="W77" s="353">
        <v>385</v>
      </c>
      <c r="X77" s="353">
        <v>1404.9</v>
      </c>
      <c r="Y77" s="355">
        <v>345</v>
      </c>
    </row>
    <row r="78" spans="1:25" x14ac:dyDescent="0.2">
      <c r="A78" s="352">
        <v>44808.041666666664</v>
      </c>
      <c r="B78" s="353">
        <v>0</v>
      </c>
      <c r="C78" s="354">
        <v>250.9665</v>
      </c>
      <c r="D78" s="354">
        <v>0</v>
      </c>
      <c r="E78" s="354">
        <v>0</v>
      </c>
      <c r="F78" s="354">
        <v>0</v>
      </c>
      <c r="G78" s="353">
        <v>0</v>
      </c>
      <c r="H78" s="354">
        <v>385</v>
      </c>
      <c r="I78" s="354">
        <v>0</v>
      </c>
      <c r="J78" s="354">
        <v>0</v>
      </c>
      <c r="K78" s="354">
        <v>0</v>
      </c>
      <c r="L78" s="353">
        <v>295</v>
      </c>
      <c r="M78" s="354">
        <v>385</v>
      </c>
      <c r="N78" s="354">
        <v>340</v>
      </c>
      <c r="O78" s="354">
        <v>189.9</v>
      </c>
      <c r="P78" s="354">
        <v>195</v>
      </c>
      <c r="Q78" s="353">
        <v>0</v>
      </c>
      <c r="R78" s="354">
        <v>345</v>
      </c>
      <c r="S78" s="354">
        <v>0</v>
      </c>
      <c r="T78" s="354">
        <v>0</v>
      </c>
      <c r="U78" s="354">
        <v>0</v>
      </c>
      <c r="V78" s="353">
        <v>250.9665</v>
      </c>
      <c r="W78" s="353">
        <v>385</v>
      </c>
      <c r="X78" s="353">
        <v>1404.9</v>
      </c>
      <c r="Y78" s="355">
        <v>345</v>
      </c>
    </row>
    <row r="79" spans="1:25" x14ac:dyDescent="0.2">
      <c r="A79" s="352">
        <v>44808.083333333336</v>
      </c>
      <c r="B79" s="353">
        <v>0</v>
      </c>
      <c r="C79" s="354">
        <v>250.85650000000001</v>
      </c>
      <c r="D79" s="354">
        <v>0</v>
      </c>
      <c r="E79" s="354">
        <v>0</v>
      </c>
      <c r="F79" s="354">
        <v>0</v>
      </c>
      <c r="G79" s="353">
        <v>0</v>
      </c>
      <c r="H79" s="354">
        <v>385</v>
      </c>
      <c r="I79" s="354">
        <v>0</v>
      </c>
      <c r="J79" s="354">
        <v>0</v>
      </c>
      <c r="K79" s="354">
        <v>0</v>
      </c>
      <c r="L79" s="353">
        <v>295</v>
      </c>
      <c r="M79" s="354">
        <v>385</v>
      </c>
      <c r="N79" s="354">
        <v>340</v>
      </c>
      <c r="O79" s="354">
        <v>189.9</v>
      </c>
      <c r="P79" s="354">
        <v>195</v>
      </c>
      <c r="Q79" s="353">
        <v>0</v>
      </c>
      <c r="R79" s="354">
        <v>345</v>
      </c>
      <c r="S79" s="354">
        <v>0</v>
      </c>
      <c r="T79" s="354">
        <v>0</v>
      </c>
      <c r="U79" s="354">
        <v>0</v>
      </c>
      <c r="V79" s="353">
        <v>250.85650000000001</v>
      </c>
      <c r="W79" s="353">
        <v>385</v>
      </c>
      <c r="X79" s="353">
        <v>1404.9</v>
      </c>
      <c r="Y79" s="355">
        <v>345</v>
      </c>
    </row>
    <row r="80" spans="1:25" x14ac:dyDescent="0.2">
      <c r="A80" s="352">
        <v>44808.125</v>
      </c>
      <c r="B80" s="353">
        <v>0</v>
      </c>
      <c r="C80" s="354">
        <v>250.78749999999999</v>
      </c>
      <c r="D80" s="354">
        <v>0</v>
      </c>
      <c r="E80" s="354">
        <v>0</v>
      </c>
      <c r="F80" s="354">
        <v>0</v>
      </c>
      <c r="G80" s="353">
        <v>0</v>
      </c>
      <c r="H80" s="354">
        <v>385</v>
      </c>
      <c r="I80" s="354">
        <v>0</v>
      </c>
      <c r="J80" s="354">
        <v>0</v>
      </c>
      <c r="K80" s="354">
        <v>0</v>
      </c>
      <c r="L80" s="353">
        <v>295</v>
      </c>
      <c r="M80" s="354">
        <v>385</v>
      </c>
      <c r="N80" s="354">
        <v>340</v>
      </c>
      <c r="O80" s="354">
        <v>189.9</v>
      </c>
      <c r="P80" s="354">
        <v>195</v>
      </c>
      <c r="Q80" s="353">
        <v>0</v>
      </c>
      <c r="R80" s="354">
        <v>345</v>
      </c>
      <c r="S80" s="354">
        <v>0</v>
      </c>
      <c r="T80" s="354">
        <v>0</v>
      </c>
      <c r="U80" s="354">
        <v>0</v>
      </c>
      <c r="V80" s="353">
        <v>250.78749999999999</v>
      </c>
      <c r="W80" s="353">
        <v>385</v>
      </c>
      <c r="X80" s="353">
        <v>1404.9</v>
      </c>
      <c r="Y80" s="355">
        <v>345</v>
      </c>
    </row>
    <row r="81" spans="1:25" x14ac:dyDescent="0.2">
      <c r="A81" s="352">
        <v>44808.166666666664</v>
      </c>
      <c r="B81" s="353">
        <v>0</v>
      </c>
      <c r="C81" s="354">
        <v>250.851</v>
      </c>
      <c r="D81" s="354">
        <v>0</v>
      </c>
      <c r="E81" s="354">
        <v>0</v>
      </c>
      <c r="F81" s="354">
        <v>0</v>
      </c>
      <c r="G81" s="353">
        <v>0</v>
      </c>
      <c r="H81" s="354">
        <v>385</v>
      </c>
      <c r="I81" s="354">
        <v>0</v>
      </c>
      <c r="J81" s="354">
        <v>0</v>
      </c>
      <c r="K81" s="354">
        <v>0</v>
      </c>
      <c r="L81" s="353">
        <v>295</v>
      </c>
      <c r="M81" s="354">
        <v>385</v>
      </c>
      <c r="N81" s="354">
        <v>340</v>
      </c>
      <c r="O81" s="354">
        <v>189.9</v>
      </c>
      <c r="P81" s="354">
        <v>195</v>
      </c>
      <c r="Q81" s="353">
        <v>0</v>
      </c>
      <c r="R81" s="354">
        <v>345</v>
      </c>
      <c r="S81" s="354">
        <v>0</v>
      </c>
      <c r="T81" s="354">
        <v>0</v>
      </c>
      <c r="U81" s="354">
        <v>0</v>
      </c>
      <c r="V81" s="353">
        <v>250.851</v>
      </c>
      <c r="W81" s="353">
        <v>385</v>
      </c>
      <c r="X81" s="353">
        <v>1404.9</v>
      </c>
      <c r="Y81" s="355">
        <v>345</v>
      </c>
    </row>
    <row r="82" spans="1:25" x14ac:dyDescent="0.2">
      <c r="A82" s="352">
        <v>44808.208333333336</v>
      </c>
      <c r="B82" s="353">
        <v>0</v>
      </c>
      <c r="C82" s="354">
        <v>250.81</v>
      </c>
      <c r="D82" s="354">
        <v>0</v>
      </c>
      <c r="E82" s="354">
        <v>0</v>
      </c>
      <c r="F82" s="354">
        <v>0</v>
      </c>
      <c r="G82" s="353">
        <v>0</v>
      </c>
      <c r="H82" s="354">
        <v>385</v>
      </c>
      <c r="I82" s="354">
        <v>0</v>
      </c>
      <c r="J82" s="354">
        <v>0</v>
      </c>
      <c r="K82" s="354">
        <v>0</v>
      </c>
      <c r="L82" s="353">
        <v>295</v>
      </c>
      <c r="M82" s="354">
        <v>385</v>
      </c>
      <c r="N82" s="354">
        <v>340</v>
      </c>
      <c r="O82" s="354">
        <v>189.9</v>
      </c>
      <c r="P82" s="354">
        <v>195</v>
      </c>
      <c r="Q82" s="353">
        <v>0</v>
      </c>
      <c r="R82" s="354">
        <v>345</v>
      </c>
      <c r="S82" s="354">
        <v>0</v>
      </c>
      <c r="T82" s="354">
        <v>0</v>
      </c>
      <c r="U82" s="354">
        <v>0</v>
      </c>
      <c r="V82" s="353">
        <v>250.81</v>
      </c>
      <c r="W82" s="353">
        <v>385</v>
      </c>
      <c r="X82" s="353">
        <v>1404.9</v>
      </c>
      <c r="Y82" s="355">
        <v>345</v>
      </c>
    </row>
    <row r="83" spans="1:25" x14ac:dyDescent="0.2">
      <c r="A83" s="352">
        <v>44808.25</v>
      </c>
      <c r="B83" s="353">
        <v>0</v>
      </c>
      <c r="C83" s="354">
        <v>250.989</v>
      </c>
      <c r="D83" s="354">
        <v>0</v>
      </c>
      <c r="E83" s="354">
        <v>0</v>
      </c>
      <c r="F83" s="354">
        <v>0</v>
      </c>
      <c r="G83" s="353">
        <v>0</v>
      </c>
      <c r="H83" s="354">
        <v>385</v>
      </c>
      <c r="I83" s="354">
        <v>0</v>
      </c>
      <c r="J83" s="354">
        <v>0</v>
      </c>
      <c r="K83" s="354">
        <v>0</v>
      </c>
      <c r="L83" s="353">
        <v>295</v>
      </c>
      <c r="M83" s="354">
        <v>385</v>
      </c>
      <c r="N83" s="354">
        <v>340</v>
      </c>
      <c r="O83" s="354">
        <v>189.9</v>
      </c>
      <c r="P83" s="354">
        <v>195</v>
      </c>
      <c r="Q83" s="353">
        <v>0</v>
      </c>
      <c r="R83" s="354">
        <v>345</v>
      </c>
      <c r="S83" s="354">
        <v>0</v>
      </c>
      <c r="T83" s="354">
        <v>0</v>
      </c>
      <c r="U83" s="354">
        <v>0</v>
      </c>
      <c r="V83" s="353">
        <v>250.989</v>
      </c>
      <c r="W83" s="353">
        <v>385</v>
      </c>
      <c r="X83" s="353">
        <v>1404.9</v>
      </c>
      <c r="Y83" s="355">
        <v>345</v>
      </c>
    </row>
    <row r="84" spans="1:25" x14ac:dyDescent="0.2">
      <c r="A84" s="352">
        <v>44808.291666666664</v>
      </c>
      <c r="B84" s="353">
        <v>0</v>
      </c>
      <c r="C84" s="354">
        <v>254.8535</v>
      </c>
      <c r="D84" s="354">
        <v>0</v>
      </c>
      <c r="E84" s="354">
        <v>0</v>
      </c>
      <c r="F84" s="354">
        <v>0</v>
      </c>
      <c r="G84" s="353">
        <v>0</v>
      </c>
      <c r="H84" s="354">
        <v>385</v>
      </c>
      <c r="I84" s="354">
        <v>0</v>
      </c>
      <c r="J84" s="354">
        <v>0</v>
      </c>
      <c r="K84" s="354">
        <v>0</v>
      </c>
      <c r="L84" s="353">
        <v>295</v>
      </c>
      <c r="M84" s="354">
        <v>385</v>
      </c>
      <c r="N84" s="354">
        <v>340</v>
      </c>
      <c r="O84" s="354">
        <v>189.9</v>
      </c>
      <c r="P84" s="354">
        <v>195</v>
      </c>
      <c r="Q84" s="353">
        <v>0</v>
      </c>
      <c r="R84" s="354">
        <v>345</v>
      </c>
      <c r="S84" s="354">
        <v>0</v>
      </c>
      <c r="T84" s="354">
        <v>0</v>
      </c>
      <c r="U84" s="354">
        <v>0</v>
      </c>
      <c r="V84" s="353">
        <v>254.8535</v>
      </c>
      <c r="W84" s="353">
        <v>385</v>
      </c>
      <c r="X84" s="353">
        <v>1404.9</v>
      </c>
      <c r="Y84" s="355">
        <v>345</v>
      </c>
    </row>
    <row r="85" spans="1:25" x14ac:dyDescent="0.2">
      <c r="A85" s="352">
        <v>44808.333333333336</v>
      </c>
      <c r="B85" s="353">
        <v>0</v>
      </c>
      <c r="C85" s="354">
        <v>251.99199999999999</v>
      </c>
      <c r="D85" s="354">
        <v>0</v>
      </c>
      <c r="E85" s="354">
        <v>0</v>
      </c>
      <c r="F85" s="354">
        <v>0</v>
      </c>
      <c r="G85" s="353">
        <v>0</v>
      </c>
      <c r="H85" s="354">
        <v>385</v>
      </c>
      <c r="I85" s="354">
        <v>0</v>
      </c>
      <c r="J85" s="354">
        <v>0</v>
      </c>
      <c r="K85" s="354">
        <v>0</v>
      </c>
      <c r="L85" s="353">
        <v>295</v>
      </c>
      <c r="M85" s="354">
        <v>385</v>
      </c>
      <c r="N85" s="354">
        <v>340</v>
      </c>
      <c r="O85" s="354">
        <v>189.9</v>
      </c>
      <c r="P85" s="354">
        <v>195</v>
      </c>
      <c r="Q85" s="353">
        <v>0</v>
      </c>
      <c r="R85" s="354">
        <v>345</v>
      </c>
      <c r="S85" s="354">
        <v>0</v>
      </c>
      <c r="T85" s="354">
        <v>0</v>
      </c>
      <c r="U85" s="354">
        <v>0</v>
      </c>
      <c r="V85" s="353">
        <v>251.99199999999999</v>
      </c>
      <c r="W85" s="353">
        <v>385</v>
      </c>
      <c r="X85" s="353">
        <v>1404.9</v>
      </c>
      <c r="Y85" s="355">
        <v>345</v>
      </c>
    </row>
    <row r="86" spans="1:25" x14ac:dyDescent="0.2">
      <c r="A86" s="352">
        <v>44808.375</v>
      </c>
      <c r="B86" s="353">
        <v>0</v>
      </c>
      <c r="C86" s="354">
        <v>250.6225</v>
      </c>
      <c r="D86" s="354">
        <v>0</v>
      </c>
      <c r="E86" s="354">
        <v>0</v>
      </c>
      <c r="F86" s="354">
        <v>0</v>
      </c>
      <c r="G86" s="353">
        <v>0</v>
      </c>
      <c r="H86" s="354">
        <v>385</v>
      </c>
      <c r="I86" s="354">
        <v>0</v>
      </c>
      <c r="J86" s="354">
        <v>0</v>
      </c>
      <c r="K86" s="354">
        <v>0</v>
      </c>
      <c r="L86" s="353">
        <v>295</v>
      </c>
      <c r="M86" s="354">
        <v>385</v>
      </c>
      <c r="N86" s="354">
        <v>340</v>
      </c>
      <c r="O86" s="354">
        <v>189.9</v>
      </c>
      <c r="P86" s="354">
        <v>195</v>
      </c>
      <c r="Q86" s="353">
        <v>0</v>
      </c>
      <c r="R86" s="354">
        <v>345</v>
      </c>
      <c r="S86" s="354">
        <v>0</v>
      </c>
      <c r="T86" s="354">
        <v>0</v>
      </c>
      <c r="U86" s="354">
        <v>0</v>
      </c>
      <c r="V86" s="353">
        <v>250.6225</v>
      </c>
      <c r="W86" s="353">
        <v>385</v>
      </c>
      <c r="X86" s="353">
        <v>1404.9</v>
      </c>
      <c r="Y86" s="355">
        <v>345</v>
      </c>
    </row>
    <row r="87" spans="1:25" x14ac:dyDescent="0.2">
      <c r="A87" s="352">
        <v>44808.416666666664</v>
      </c>
      <c r="B87" s="353">
        <v>0</v>
      </c>
      <c r="C87" s="354">
        <v>251.16499999999999</v>
      </c>
      <c r="D87" s="354">
        <v>0</v>
      </c>
      <c r="E87" s="354">
        <v>0</v>
      </c>
      <c r="F87" s="354">
        <v>0</v>
      </c>
      <c r="G87" s="353">
        <v>0</v>
      </c>
      <c r="H87" s="354">
        <v>385</v>
      </c>
      <c r="I87" s="354">
        <v>0</v>
      </c>
      <c r="J87" s="354">
        <v>0</v>
      </c>
      <c r="K87" s="354">
        <v>0</v>
      </c>
      <c r="L87" s="353">
        <v>295</v>
      </c>
      <c r="M87" s="354">
        <v>385</v>
      </c>
      <c r="N87" s="354">
        <v>340</v>
      </c>
      <c r="O87" s="354">
        <v>189.9</v>
      </c>
      <c r="P87" s="354">
        <v>195</v>
      </c>
      <c r="Q87" s="353">
        <v>0</v>
      </c>
      <c r="R87" s="354">
        <v>345</v>
      </c>
      <c r="S87" s="354">
        <v>0</v>
      </c>
      <c r="T87" s="354">
        <v>0</v>
      </c>
      <c r="U87" s="354">
        <v>0</v>
      </c>
      <c r="V87" s="353">
        <v>251.16499999999999</v>
      </c>
      <c r="W87" s="353">
        <v>385</v>
      </c>
      <c r="X87" s="353">
        <v>1404.9</v>
      </c>
      <c r="Y87" s="355">
        <v>345</v>
      </c>
    </row>
    <row r="88" spans="1:25" x14ac:dyDescent="0.2">
      <c r="A88" s="352">
        <v>44808.458333333336</v>
      </c>
      <c r="B88" s="353">
        <v>0</v>
      </c>
      <c r="C88" s="354">
        <v>252.541</v>
      </c>
      <c r="D88" s="354">
        <v>0</v>
      </c>
      <c r="E88" s="354">
        <v>0</v>
      </c>
      <c r="F88" s="354">
        <v>0</v>
      </c>
      <c r="G88" s="353">
        <v>0</v>
      </c>
      <c r="H88" s="354">
        <v>385</v>
      </c>
      <c r="I88" s="354">
        <v>0</v>
      </c>
      <c r="J88" s="354">
        <v>0</v>
      </c>
      <c r="K88" s="354">
        <v>0</v>
      </c>
      <c r="L88" s="353">
        <v>295</v>
      </c>
      <c r="M88" s="354">
        <v>385</v>
      </c>
      <c r="N88" s="354">
        <v>340</v>
      </c>
      <c r="O88" s="354">
        <v>189.9</v>
      </c>
      <c r="P88" s="354">
        <v>195</v>
      </c>
      <c r="Q88" s="353">
        <v>0</v>
      </c>
      <c r="R88" s="354">
        <v>345</v>
      </c>
      <c r="S88" s="354">
        <v>0</v>
      </c>
      <c r="T88" s="354">
        <v>0</v>
      </c>
      <c r="U88" s="354">
        <v>0</v>
      </c>
      <c r="V88" s="353">
        <v>252.541</v>
      </c>
      <c r="W88" s="353">
        <v>385</v>
      </c>
      <c r="X88" s="353">
        <v>1404.9</v>
      </c>
      <c r="Y88" s="355">
        <v>345</v>
      </c>
    </row>
    <row r="89" spans="1:25" x14ac:dyDescent="0.2">
      <c r="A89" s="352">
        <v>44808.5</v>
      </c>
      <c r="B89" s="353">
        <v>0</v>
      </c>
      <c r="C89" s="354">
        <v>250.56899999999999</v>
      </c>
      <c r="D89" s="354">
        <v>0</v>
      </c>
      <c r="E89" s="354">
        <v>0</v>
      </c>
      <c r="F89" s="354">
        <v>0</v>
      </c>
      <c r="G89" s="353">
        <v>0</v>
      </c>
      <c r="H89" s="354">
        <v>385</v>
      </c>
      <c r="I89" s="354">
        <v>0</v>
      </c>
      <c r="J89" s="354">
        <v>0</v>
      </c>
      <c r="K89" s="354">
        <v>0</v>
      </c>
      <c r="L89" s="353">
        <v>295</v>
      </c>
      <c r="M89" s="354">
        <v>385</v>
      </c>
      <c r="N89" s="354">
        <v>340</v>
      </c>
      <c r="O89" s="354">
        <v>189.9</v>
      </c>
      <c r="P89" s="354">
        <v>195</v>
      </c>
      <c r="Q89" s="353">
        <v>0</v>
      </c>
      <c r="R89" s="354">
        <v>345</v>
      </c>
      <c r="S89" s="354">
        <v>0</v>
      </c>
      <c r="T89" s="354">
        <v>0</v>
      </c>
      <c r="U89" s="354">
        <v>0</v>
      </c>
      <c r="V89" s="353">
        <v>250.56899999999999</v>
      </c>
      <c r="W89" s="353">
        <v>385</v>
      </c>
      <c r="X89" s="353">
        <v>1404.9</v>
      </c>
      <c r="Y89" s="355">
        <v>345</v>
      </c>
    </row>
    <row r="90" spans="1:25" x14ac:dyDescent="0.2">
      <c r="A90" s="352">
        <v>44808.541666666664</v>
      </c>
      <c r="B90" s="353">
        <v>0</v>
      </c>
      <c r="C90" s="354">
        <v>252.67250000000001</v>
      </c>
      <c r="D90" s="354">
        <v>0</v>
      </c>
      <c r="E90" s="354">
        <v>0</v>
      </c>
      <c r="F90" s="354">
        <v>0</v>
      </c>
      <c r="G90" s="353">
        <v>0</v>
      </c>
      <c r="H90" s="354">
        <v>385</v>
      </c>
      <c r="I90" s="354">
        <v>0</v>
      </c>
      <c r="J90" s="354">
        <v>0</v>
      </c>
      <c r="K90" s="354">
        <v>0</v>
      </c>
      <c r="L90" s="353">
        <v>295</v>
      </c>
      <c r="M90" s="354">
        <v>385</v>
      </c>
      <c r="N90" s="354">
        <v>340</v>
      </c>
      <c r="O90" s="354">
        <v>189.9</v>
      </c>
      <c r="P90" s="354">
        <v>195</v>
      </c>
      <c r="Q90" s="353">
        <v>0</v>
      </c>
      <c r="R90" s="354">
        <v>345</v>
      </c>
      <c r="S90" s="354">
        <v>0</v>
      </c>
      <c r="T90" s="354">
        <v>0</v>
      </c>
      <c r="U90" s="354">
        <v>0</v>
      </c>
      <c r="V90" s="353">
        <v>252.67250000000001</v>
      </c>
      <c r="W90" s="353">
        <v>385</v>
      </c>
      <c r="X90" s="353">
        <v>1404.9</v>
      </c>
      <c r="Y90" s="355">
        <v>345</v>
      </c>
    </row>
    <row r="91" spans="1:25" x14ac:dyDescent="0.2">
      <c r="A91" s="352">
        <v>44808.583333333336</v>
      </c>
      <c r="B91" s="353">
        <v>0</v>
      </c>
      <c r="C91" s="354">
        <v>252.72149999999999</v>
      </c>
      <c r="D91" s="354">
        <v>0</v>
      </c>
      <c r="E91" s="354">
        <v>0</v>
      </c>
      <c r="F91" s="354">
        <v>0</v>
      </c>
      <c r="G91" s="353">
        <v>0</v>
      </c>
      <c r="H91" s="354">
        <v>385</v>
      </c>
      <c r="I91" s="354">
        <v>0</v>
      </c>
      <c r="J91" s="354">
        <v>0</v>
      </c>
      <c r="K91" s="354">
        <v>0</v>
      </c>
      <c r="L91" s="353">
        <v>295</v>
      </c>
      <c r="M91" s="354">
        <v>385</v>
      </c>
      <c r="N91" s="354">
        <v>340</v>
      </c>
      <c r="O91" s="354">
        <v>189.9</v>
      </c>
      <c r="P91" s="354">
        <v>195</v>
      </c>
      <c r="Q91" s="353">
        <v>0</v>
      </c>
      <c r="R91" s="354">
        <v>345</v>
      </c>
      <c r="S91" s="354">
        <v>0</v>
      </c>
      <c r="T91" s="354">
        <v>0</v>
      </c>
      <c r="U91" s="354">
        <v>0</v>
      </c>
      <c r="V91" s="353">
        <v>252.72149999999999</v>
      </c>
      <c r="W91" s="353">
        <v>385</v>
      </c>
      <c r="X91" s="353">
        <v>1404.9</v>
      </c>
      <c r="Y91" s="355">
        <v>345</v>
      </c>
    </row>
    <row r="92" spans="1:25" x14ac:dyDescent="0.2">
      <c r="A92" s="352">
        <v>44808.625</v>
      </c>
      <c r="B92" s="353">
        <v>0</v>
      </c>
      <c r="C92" s="354">
        <v>251</v>
      </c>
      <c r="D92" s="354">
        <v>0</v>
      </c>
      <c r="E92" s="354">
        <v>0</v>
      </c>
      <c r="F92" s="354">
        <v>0</v>
      </c>
      <c r="G92" s="353">
        <v>0</v>
      </c>
      <c r="H92" s="354">
        <v>385</v>
      </c>
      <c r="I92" s="354">
        <v>0</v>
      </c>
      <c r="J92" s="354">
        <v>0</v>
      </c>
      <c r="K92" s="354">
        <v>0</v>
      </c>
      <c r="L92" s="353">
        <v>295</v>
      </c>
      <c r="M92" s="354">
        <v>385</v>
      </c>
      <c r="N92" s="354">
        <v>340</v>
      </c>
      <c r="O92" s="354">
        <v>189.9</v>
      </c>
      <c r="P92" s="354">
        <v>195</v>
      </c>
      <c r="Q92" s="353">
        <v>0</v>
      </c>
      <c r="R92" s="354">
        <v>345</v>
      </c>
      <c r="S92" s="354">
        <v>0</v>
      </c>
      <c r="T92" s="354">
        <v>0</v>
      </c>
      <c r="U92" s="354">
        <v>0</v>
      </c>
      <c r="V92" s="353">
        <v>251</v>
      </c>
      <c r="W92" s="353">
        <v>385</v>
      </c>
      <c r="X92" s="353">
        <v>1404.9</v>
      </c>
      <c r="Y92" s="355">
        <v>345</v>
      </c>
    </row>
    <row r="93" spans="1:25" x14ac:dyDescent="0.2">
      <c r="A93" s="352">
        <v>44808.666666666664</v>
      </c>
      <c r="B93" s="353">
        <v>0</v>
      </c>
      <c r="C93" s="354">
        <v>250.63749999999999</v>
      </c>
      <c r="D93" s="354">
        <v>0</v>
      </c>
      <c r="E93" s="354">
        <v>0</v>
      </c>
      <c r="F93" s="354">
        <v>0</v>
      </c>
      <c r="G93" s="353">
        <v>0</v>
      </c>
      <c r="H93" s="354">
        <v>385</v>
      </c>
      <c r="I93" s="354">
        <v>0</v>
      </c>
      <c r="J93" s="354">
        <v>0</v>
      </c>
      <c r="K93" s="354">
        <v>0</v>
      </c>
      <c r="L93" s="353">
        <v>295</v>
      </c>
      <c r="M93" s="354">
        <v>385</v>
      </c>
      <c r="N93" s="354">
        <v>340</v>
      </c>
      <c r="O93" s="354">
        <v>189.9</v>
      </c>
      <c r="P93" s="354">
        <v>195</v>
      </c>
      <c r="Q93" s="353">
        <v>0</v>
      </c>
      <c r="R93" s="354">
        <v>345</v>
      </c>
      <c r="S93" s="354">
        <v>0</v>
      </c>
      <c r="T93" s="354">
        <v>0</v>
      </c>
      <c r="U93" s="354">
        <v>0</v>
      </c>
      <c r="V93" s="353">
        <v>250.63749999999999</v>
      </c>
      <c r="W93" s="353">
        <v>385</v>
      </c>
      <c r="X93" s="353">
        <v>1404.9</v>
      </c>
      <c r="Y93" s="355">
        <v>345</v>
      </c>
    </row>
    <row r="94" spans="1:25" x14ac:dyDescent="0.2">
      <c r="A94" s="352">
        <v>44808.708333333336</v>
      </c>
      <c r="B94" s="353">
        <v>0</v>
      </c>
      <c r="C94" s="354">
        <v>251.13149999999999</v>
      </c>
      <c r="D94" s="354">
        <v>0</v>
      </c>
      <c r="E94" s="354">
        <v>0</v>
      </c>
      <c r="F94" s="354">
        <v>0</v>
      </c>
      <c r="G94" s="353">
        <v>0</v>
      </c>
      <c r="H94" s="354">
        <v>385</v>
      </c>
      <c r="I94" s="354">
        <v>0</v>
      </c>
      <c r="J94" s="354">
        <v>0</v>
      </c>
      <c r="K94" s="354">
        <v>0</v>
      </c>
      <c r="L94" s="353">
        <v>295</v>
      </c>
      <c r="M94" s="354">
        <v>385</v>
      </c>
      <c r="N94" s="354">
        <v>340</v>
      </c>
      <c r="O94" s="354">
        <v>189.9</v>
      </c>
      <c r="P94" s="354">
        <v>195</v>
      </c>
      <c r="Q94" s="353">
        <v>0</v>
      </c>
      <c r="R94" s="354">
        <v>345</v>
      </c>
      <c r="S94" s="354">
        <v>0</v>
      </c>
      <c r="T94" s="354">
        <v>0</v>
      </c>
      <c r="U94" s="354">
        <v>0</v>
      </c>
      <c r="V94" s="353">
        <v>251.13149999999999</v>
      </c>
      <c r="W94" s="353">
        <v>385</v>
      </c>
      <c r="X94" s="353">
        <v>1404.9</v>
      </c>
      <c r="Y94" s="355">
        <v>345</v>
      </c>
    </row>
    <row r="95" spans="1:25" x14ac:dyDescent="0.2">
      <c r="A95" s="352">
        <v>44808.75</v>
      </c>
      <c r="B95" s="353">
        <v>0</v>
      </c>
      <c r="C95" s="354">
        <v>251.066</v>
      </c>
      <c r="D95" s="354">
        <v>0</v>
      </c>
      <c r="E95" s="354">
        <v>0</v>
      </c>
      <c r="F95" s="354">
        <v>0</v>
      </c>
      <c r="G95" s="353">
        <v>0</v>
      </c>
      <c r="H95" s="354">
        <v>385</v>
      </c>
      <c r="I95" s="354">
        <v>0</v>
      </c>
      <c r="J95" s="354">
        <v>0</v>
      </c>
      <c r="K95" s="354">
        <v>0</v>
      </c>
      <c r="L95" s="353">
        <v>295</v>
      </c>
      <c r="M95" s="354">
        <v>385</v>
      </c>
      <c r="N95" s="354">
        <v>340</v>
      </c>
      <c r="O95" s="354">
        <v>189.9</v>
      </c>
      <c r="P95" s="354">
        <v>195</v>
      </c>
      <c r="Q95" s="353">
        <v>0</v>
      </c>
      <c r="R95" s="354">
        <v>384.5</v>
      </c>
      <c r="S95" s="354">
        <v>0</v>
      </c>
      <c r="T95" s="354">
        <v>0</v>
      </c>
      <c r="U95" s="354">
        <v>0</v>
      </c>
      <c r="V95" s="353">
        <v>251.066</v>
      </c>
      <c r="W95" s="353">
        <v>385</v>
      </c>
      <c r="X95" s="353">
        <v>1404.9</v>
      </c>
      <c r="Y95" s="355">
        <v>384.5</v>
      </c>
    </row>
    <row r="96" spans="1:25" x14ac:dyDescent="0.2">
      <c r="A96" s="352">
        <v>44808.791666666664</v>
      </c>
      <c r="B96" s="353">
        <v>0</v>
      </c>
      <c r="C96" s="354">
        <v>251.054</v>
      </c>
      <c r="D96" s="354">
        <v>0</v>
      </c>
      <c r="E96" s="354">
        <v>0</v>
      </c>
      <c r="F96" s="354">
        <v>0</v>
      </c>
      <c r="G96" s="353">
        <v>0</v>
      </c>
      <c r="H96" s="354">
        <v>385</v>
      </c>
      <c r="I96" s="354">
        <v>0</v>
      </c>
      <c r="J96" s="354">
        <v>0</v>
      </c>
      <c r="K96" s="354">
        <v>0</v>
      </c>
      <c r="L96" s="353">
        <v>295</v>
      </c>
      <c r="M96" s="354">
        <v>385</v>
      </c>
      <c r="N96" s="354">
        <v>340</v>
      </c>
      <c r="O96" s="354">
        <v>189.9</v>
      </c>
      <c r="P96" s="354">
        <v>195</v>
      </c>
      <c r="Q96" s="353">
        <v>0</v>
      </c>
      <c r="R96" s="354">
        <v>385</v>
      </c>
      <c r="S96" s="354">
        <v>0</v>
      </c>
      <c r="T96" s="354">
        <v>0</v>
      </c>
      <c r="U96" s="354">
        <v>0</v>
      </c>
      <c r="V96" s="353">
        <v>251.054</v>
      </c>
      <c r="W96" s="353">
        <v>385</v>
      </c>
      <c r="X96" s="353">
        <v>1404.9</v>
      </c>
      <c r="Y96" s="355">
        <v>385</v>
      </c>
    </row>
    <row r="97" spans="1:25" x14ac:dyDescent="0.2">
      <c r="A97" s="352">
        <v>44808.833333333336</v>
      </c>
      <c r="B97" s="353">
        <v>0</v>
      </c>
      <c r="C97" s="354">
        <v>250.77950000000001</v>
      </c>
      <c r="D97" s="354">
        <v>0</v>
      </c>
      <c r="E97" s="354">
        <v>0</v>
      </c>
      <c r="F97" s="354">
        <v>0</v>
      </c>
      <c r="G97" s="353">
        <v>0</v>
      </c>
      <c r="H97" s="354">
        <v>385</v>
      </c>
      <c r="I97" s="354">
        <v>0</v>
      </c>
      <c r="J97" s="354">
        <v>0</v>
      </c>
      <c r="K97" s="354">
        <v>0</v>
      </c>
      <c r="L97" s="353">
        <v>295</v>
      </c>
      <c r="M97" s="354">
        <v>385</v>
      </c>
      <c r="N97" s="354">
        <v>340</v>
      </c>
      <c r="O97" s="354">
        <v>189.9</v>
      </c>
      <c r="P97" s="354">
        <v>195</v>
      </c>
      <c r="Q97" s="353">
        <v>0</v>
      </c>
      <c r="R97" s="354">
        <v>385</v>
      </c>
      <c r="S97" s="354">
        <v>0</v>
      </c>
      <c r="T97" s="354">
        <v>0</v>
      </c>
      <c r="U97" s="354">
        <v>0</v>
      </c>
      <c r="V97" s="353">
        <v>250.77950000000001</v>
      </c>
      <c r="W97" s="353">
        <v>385</v>
      </c>
      <c r="X97" s="353">
        <v>1404.9</v>
      </c>
      <c r="Y97" s="355">
        <v>385</v>
      </c>
    </row>
    <row r="98" spans="1:25" x14ac:dyDescent="0.2">
      <c r="A98" s="352">
        <v>44808.875</v>
      </c>
      <c r="B98" s="353">
        <v>0</v>
      </c>
      <c r="C98" s="354">
        <v>250.9205</v>
      </c>
      <c r="D98" s="354">
        <v>0</v>
      </c>
      <c r="E98" s="354">
        <v>0</v>
      </c>
      <c r="F98" s="354">
        <v>0</v>
      </c>
      <c r="G98" s="353">
        <v>0</v>
      </c>
      <c r="H98" s="354">
        <v>385</v>
      </c>
      <c r="I98" s="354">
        <v>0</v>
      </c>
      <c r="J98" s="354">
        <v>0</v>
      </c>
      <c r="K98" s="354">
        <v>0</v>
      </c>
      <c r="L98" s="353">
        <v>295</v>
      </c>
      <c r="M98" s="354">
        <v>385</v>
      </c>
      <c r="N98" s="354">
        <v>340</v>
      </c>
      <c r="O98" s="354">
        <v>189.9</v>
      </c>
      <c r="P98" s="354">
        <v>195</v>
      </c>
      <c r="Q98" s="353">
        <v>0</v>
      </c>
      <c r="R98" s="354">
        <v>385</v>
      </c>
      <c r="S98" s="354">
        <v>0</v>
      </c>
      <c r="T98" s="354">
        <v>0</v>
      </c>
      <c r="U98" s="354">
        <v>0</v>
      </c>
      <c r="V98" s="353">
        <v>250.9205</v>
      </c>
      <c r="W98" s="353">
        <v>385</v>
      </c>
      <c r="X98" s="353">
        <v>1404.9</v>
      </c>
      <c r="Y98" s="355">
        <v>385</v>
      </c>
    </row>
    <row r="99" spans="1:25" x14ac:dyDescent="0.2">
      <c r="A99" s="352">
        <v>44808.916666666664</v>
      </c>
      <c r="B99" s="353">
        <v>0</v>
      </c>
      <c r="C99" s="354">
        <v>250.65100000000001</v>
      </c>
      <c r="D99" s="354">
        <v>0</v>
      </c>
      <c r="E99" s="354">
        <v>0</v>
      </c>
      <c r="F99" s="354">
        <v>0</v>
      </c>
      <c r="G99" s="353">
        <v>0</v>
      </c>
      <c r="H99" s="354">
        <v>385</v>
      </c>
      <c r="I99" s="354">
        <v>0</v>
      </c>
      <c r="J99" s="354">
        <v>0</v>
      </c>
      <c r="K99" s="354">
        <v>0</v>
      </c>
      <c r="L99" s="353">
        <v>295</v>
      </c>
      <c r="M99" s="354">
        <v>385</v>
      </c>
      <c r="N99" s="354">
        <v>340</v>
      </c>
      <c r="O99" s="354">
        <v>189.9</v>
      </c>
      <c r="P99" s="354">
        <v>195</v>
      </c>
      <c r="Q99" s="353">
        <v>0</v>
      </c>
      <c r="R99" s="354">
        <v>385</v>
      </c>
      <c r="S99" s="354">
        <v>0</v>
      </c>
      <c r="T99" s="354">
        <v>0</v>
      </c>
      <c r="U99" s="354">
        <v>0</v>
      </c>
      <c r="V99" s="353">
        <v>250.65100000000001</v>
      </c>
      <c r="W99" s="353">
        <v>385</v>
      </c>
      <c r="X99" s="353">
        <v>1404.9</v>
      </c>
      <c r="Y99" s="355">
        <v>385</v>
      </c>
    </row>
    <row r="100" spans="1:25" x14ac:dyDescent="0.2">
      <c r="A100" s="352">
        <v>44808.958333333336</v>
      </c>
      <c r="B100" s="353">
        <v>0</v>
      </c>
      <c r="C100" s="354">
        <v>251.28749999999999</v>
      </c>
      <c r="D100" s="354">
        <v>0</v>
      </c>
      <c r="E100" s="354">
        <v>0</v>
      </c>
      <c r="F100" s="354">
        <v>0</v>
      </c>
      <c r="G100" s="353">
        <v>0</v>
      </c>
      <c r="H100" s="354">
        <v>385</v>
      </c>
      <c r="I100" s="354">
        <v>0</v>
      </c>
      <c r="J100" s="354">
        <v>0</v>
      </c>
      <c r="K100" s="354">
        <v>0</v>
      </c>
      <c r="L100" s="353">
        <v>295</v>
      </c>
      <c r="M100" s="354">
        <v>385</v>
      </c>
      <c r="N100" s="354">
        <v>340</v>
      </c>
      <c r="O100" s="354">
        <v>189.9</v>
      </c>
      <c r="P100" s="354">
        <v>195</v>
      </c>
      <c r="Q100" s="353">
        <v>0</v>
      </c>
      <c r="R100" s="354">
        <v>385</v>
      </c>
      <c r="S100" s="354">
        <v>0</v>
      </c>
      <c r="T100" s="354">
        <v>0</v>
      </c>
      <c r="U100" s="354">
        <v>0</v>
      </c>
      <c r="V100" s="353">
        <v>251.28749999999999</v>
      </c>
      <c r="W100" s="353">
        <v>385</v>
      </c>
      <c r="X100" s="353">
        <v>1404.9</v>
      </c>
      <c r="Y100" s="355">
        <v>385</v>
      </c>
    </row>
    <row r="101" spans="1:25" x14ac:dyDescent="0.2">
      <c r="A101" s="352">
        <v>44809</v>
      </c>
      <c r="B101" s="353">
        <v>0</v>
      </c>
      <c r="C101" s="354">
        <v>250.6995</v>
      </c>
      <c r="D101" s="354">
        <v>0</v>
      </c>
      <c r="E101" s="354">
        <v>0</v>
      </c>
      <c r="F101" s="354">
        <v>0</v>
      </c>
      <c r="G101" s="353">
        <v>0</v>
      </c>
      <c r="H101" s="354">
        <v>385</v>
      </c>
      <c r="I101" s="354">
        <v>0</v>
      </c>
      <c r="J101" s="354">
        <v>0</v>
      </c>
      <c r="K101" s="354">
        <v>0</v>
      </c>
      <c r="L101" s="353">
        <v>295</v>
      </c>
      <c r="M101" s="354">
        <v>385</v>
      </c>
      <c r="N101" s="354">
        <v>340</v>
      </c>
      <c r="O101" s="354">
        <v>189.9</v>
      </c>
      <c r="P101" s="354">
        <v>195</v>
      </c>
      <c r="Q101" s="353">
        <v>0</v>
      </c>
      <c r="R101" s="354">
        <v>385</v>
      </c>
      <c r="S101" s="354">
        <v>0</v>
      </c>
      <c r="T101" s="354">
        <v>0</v>
      </c>
      <c r="U101" s="354">
        <v>0</v>
      </c>
      <c r="V101" s="353">
        <v>250.6995</v>
      </c>
      <c r="W101" s="353">
        <v>385</v>
      </c>
      <c r="X101" s="353">
        <v>1404.9</v>
      </c>
      <c r="Y101" s="355">
        <v>385</v>
      </c>
    </row>
    <row r="102" spans="1:25" x14ac:dyDescent="0.2">
      <c r="A102" s="352">
        <v>44809.041666666664</v>
      </c>
      <c r="B102" s="353">
        <v>0</v>
      </c>
      <c r="C102" s="354">
        <v>250.958</v>
      </c>
      <c r="D102" s="354">
        <v>0</v>
      </c>
      <c r="E102" s="354">
        <v>0</v>
      </c>
      <c r="F102" s="354">
        <v>0</v>
      </c>
      <c r="G102" s="353">
        <v>0</v>
      </c>
      <c r="H102" s="354">
        <v>385</v>
      </c>
      <c r="I102" s="354">
        <v>0</v>
      </c>
      <c r="J102" s="354">
        <v>0</v>
      </c>
      <c r="K102" s="354">
        <v>0</v>
      </c>
      <c r="L102" s="353">
        <v>295</v>
      </c>
      <c r="M102" s="354">
        <v>385</v>
      </c>
      <c r="N102" s="354">
        <v>340</v>
      </c>
      <c r="O102" s="354">
        <v>189.9</v>
      </c>
      <c r="P102" s="354">
        <v>195</v>
      </c>
      <c r="Q102" s="353">
        <v>0</v>
      </c>
      <c r="R102" s="354">
        <v>385</v>
      </c>
      <c r="S102" s="354">
        <v>0</v>
      </c>
      <c r="T102" s="354">
        <v>0</v>
      </c>
      <c r="U102" s="354">
        <v>0</v>
      </c>
      <c r="V102" s="353">
        <v>250.958</v>
      </c>
      <c r="W102" s="353">
        <v>385</v>
      </c>
      <c r="X102" s="353">
        <v>1404.9</v>
      </c>
      <c r="Y102" s="355">
        <v>385</v>
      </c>
    </row>
    <row r="103" spans="1:25" x14ac:dyDescent="0.2">
      <c r="A103" s="352">
        <v>44809.083333333336</v>
      </c>
      <c r="B103" s="353">
        <v>0</v>
      </c>
      <c r="C103" s="354">
        <v>250.8845</v>
      </c>
      <c r="D103" s="354">
        <v>0</v>
      </c>
      <c r="E103" s="354">
        <v>0</v>
      </c>
      <c r="F103" s="354">
        <v>0</v>
      </c>
      <c r="G103" s="353">
        <v>0</v>
      </c>
      <c r="H103" s="354">
        <v>385</v>
      </c>
      <c r="I103" s="354">
        <v>0</v>
      </c>
      <c r="J103" s="354">
        <v>0</v>
      </c>
      <c r="K103" s="354">
        <v>0</v>
      </c>
      <c r="L103" s="353">
        <v>295</v>
      </c>
      <c r="M103" s="354">
        <v>385</v>
      </c>
      <c r="N103" s="354">
        <v>340</v>
      </c>
      <c r="O103" s="354">
        <v>189.9</v>
      </c>
      <c r="P103" s="354">
        <v>195</v>
      </c>
      <c r="Q103" s="353">
        <v>0</v>
      </c>
      <c r="R103" s="354">
        <v>385</v>
      </c>
      <c r="S103" s="354">
        <v>0</v>
      </c>
      <c r="T103" s="354">
        <v>0</v>
      </c>
      <c r="U103" s="354">
        <v>0</v>
      </c>
      <c r="V103" s="353">
        <v>250.8845</v>
      </c>
      <c r="W103" s="353">
        <v>385</v>
      </c>
      <c r="X103" s="353">
        <v>1404.9</v>
      </c>
      <c r="Y103" s="355">
        <v>385</v>
      </c>
    </row>
    <row r="104" spans="1:25" x14ac:dyDescent="0.2">
      <c r="A104" s="352">
        <v>44809.125</v>
      </c>
      <c r="B104" s="353">
        <v>0</v>
      </c>
      <c r="C104" s="354">
        <v>250.77799999999999</v>
      </c>
      <c r="D104" s="354">
        <v>0</v>
      </c>
      <c r="E104" s="354">
        <v>0</v>
      </c>
      <c r="F104" s="354">
        <v>0</v>
      </c>
      <c r="G104" s="353">
        <v>0</v>
      </c>
      <c r="H104" s="354">
        <v>385</v>
      </c>
      <c r="I104" s="354">
        <v>0</v>
      </c>
      <c r="J104" s="354">
        <v>0</v>
      </c>
      <c r="K104" s="354">
        <v>0</v>
      </c>
      <c r="L104" s="353">
        <v>295</v>
      </c>
      <c r="M104" s="354">
        <v>385</v>
      </c>
      <c r="N104" s="354">
        <v>340</v>
      </c>
      <c r="O104" s="354">
        <v>189.9</v>
      </c>
      <c r="P104" s="354">
        <v>195</v>
      </c>
      <c r="Q104" s="353">
        <v>0</v>
      </c>
      <c r="R104" s="354">
        <v>385</v>
      </c>
      <c r="S104" s="354">
        <v>0</v>
      </c>
      <c r="T104" s="354">
        <v>0</v>
      </c>
      <c r="U104" s="354">
        <v>0</v>
      </c>
      <c r="V104" s="353">
        <v>250.77799999999999</v>
      </c>
      <c r="W104" s="353">
        <v>385</v>
      </c>
      <c r="X104" s="353">
        <v>1404.9</v>
      </c>
      <c r="Y104" s="355">
        <v>385</v>
      </c>
    </row>
    <row r="105" spans="1:25" x14ac:dyDescent="0.2">
      <c r="A105" s="352">
        <v>44809.166666666664</v>
      </c>
      <c r="B105" s="353">
        <v>0</v>
      </c>
      <c r="C105" s="354">
        <v>250.88</v>
      </c>
      <c r="D105" s="354">
        <v>0</v>
      </c>
      <c r="E105" s="354">
        <v>0</v>
      </c>
      <c r="F105" s="354">
        <v>0</v>
      </c>
      <c r="G105" s="353">
        <v>0</v>
      </c>
      <c r="H105" s="354">
        <v>385</v>
      </c>
      <c r="I105" s="354">
        <v>0</v>
      </c>
      <c r="J105" s="354">
        <v>0</v>
      </c>
      <c r="K105" s="354">
        <v>0</v>
      </c>
      <c r="L105" s="353">
        <v>295</v>
      </c>
      <c r="M105" s="354">
        <v>385</v>
      </c>
      <c r="N105" s="354">
        <v>340</v>
      </c>
      <c r="O105" s="354">
        <v>189.9</v>
      </c>
      <c r="P105" s="354">
        <v>195</v>
      </c>
      <c r="Q105" s="353">
        <v>0</v>
      </c>
      <c r="R105" s="354">
        <v>385</v>
      </c>
      <c r="S105" s="354">
        <v>0</v>
      </c>
      <c r="T105" s="354">
        <v>0</v>
      </c>
      <c r="U105" s="354">
        <v>0</v>
      </c>
      <c r="V105" s="353">
        <v>250.88</v>
      </c>
      <c r="W105" s="353">
        <v>385</v>
      </c>
      <c r="X105" s="353">
        <v>1404.9</v>
      </c>
      <c r="Y105" s="355">
        <v>385</v>
      </c>
    </row>
    <row r="106" spans="1:25" x14ac:dyDescent="0.2">
      <c r="A106" s="352">
        <v>44809.208333333336</v>
      </c>
      <c r="B106" s="353">
        <v>0</v>
      </c>
      <c r="C106" s="354">
        <v>250.667</v>
      </c>
      <c r="D106" s="354">
        <v>0</v>
      </c>
      <c r="E106" s="354">
        <v>0</v>
      </c>
      <c r="F106" s="354">
        <v>0</v>
      </c>
      <c r="G106" s="353">
        <v>0</v>
      </c>
      <c r="H106" s="354">
        <v>385</v>
      </c>
      <c r="I106" s="354">
        <v>0</v>
      </c>
      <c r="J106" s="354">
        <v>0</v>
      </c>
      <c r="K106" s="354">
        <v>0</v>
      </c>
      <c r="L106" s="353">
        <v>295</v>
      </c>
      <c r="M106" s="354">
        <v>385</v>
      </c>
      <c r="N106" s="354">
        <v>340</v>
      </c>
      <c r="O106" s="354">
        <v>189.9</v>
      </c>
      <c r="P106" s="354">
        <v>195</v>
      </c>
      <c r="Q106" s="353">
        <v>0</v>
      </c>
      <c r="R106" s="354">
        <v>385</v>
      </c>
      <c r="S106" s="354">
        <v>0</v>
      </c>
      <c r="T106" s="354">
        <v>0</v>
      </c>
      <c r="U106" s="354">
        <v>0</v>
      </c>
      <c r="V106" s="353">
        <v>250.667</v>
      </c>
      <c r="W106" s="353">
        <v>385</v>
      </c>
      <c r="X106" s="353">
        <v>1404.9</v>
      </c>
      <c r="Y106" s="355">
        <v>385</v>
      </c>
    </row>
    <row r="107" spans="1:25" x14ac:dyDescent="0.2">
      <c r="A107" s="352">
        <v>44809.25</v>
      </c>
      <c r="B107" s="353">
        <v>0</v>
      </c>
      <c r="C107" s="354">
        <v>251.0155</v>
      </c>
      <c r="D107" s="354">
        <v>0</v>
      </c>
      <c r="E107" s="354">
        <v>0</v>
      </c>
      <c r="F107" s="354">
        <v>0</v>
      </c>
      <c r="G107" s="353">
        <v>0</v>
      </c>
      <c r="H107" s="354">
        <v>385</v>
      </c>
      <c r="I107" s="354">
        <v>0</v>
      </c>
      <c r="J107" s="354">
        <v>0</v>
      </c>
      <c r="K107" s="354">
        <v>0</v>
      </c>
      <c r="L107" s="353">
        <v>295</v>
      </c>
      <c r="M107" s="354">
        <v>385</v>
      </c>
      <c r="N107" s="354">
        <v>340</v>
      </c>
      <c r="O107" s="354">
        <v>189.9</v>
      </c>
      <c r="P107" s="354">
        <v>195</v>
      </c>
      <c r="Q107" s="353">
        <v>0</v>
      </c>
      <c r="R107" s="354">
        <v>385</v>
      </c>
      <c r="S107" s="354">
        <v>0</v>
      </c>
      <c r="T107" s="354">
        <v>0</v>
      </c>
      <c r="U107" s="354">
        <v>0</v>
      </c>
      <c r="V107" s="353">
        <v>251.0155</v>
      </c>
      <c r="W107" s="353">
        <v>385</v>
      </c>
      <c r="X107" s="353">
        <v>1404.9</v>
      </c>
      <c r="Y107" s="355">
        <v>385</v>
      </c>
    </row>
    <row r="108" spans="1:25" x14ac:dyDescent="0.2">
      <c r="A108" s="352">
        <v>44809.291666666664</v>
      </c>
      <c r="B108" s="353">
        <v>0</v>
      </c>
      <c r="C108" s="354">
        <v>251.0915</v>
      </c>
      <c r="D108" s="354">
        <v>0</v>
      </c>
      <c r="E108" s="354">
        <v>0</v>
      </c>
      <c r="F108" s="354">
        <v>0</v>
      </c>
      <c r="G108" s="353">
        <v>0</v>
      </c>
      <c r="H108" s="354">
        <v>385</v>
      </c>
      <c r="I108" s="354">
        <v>0</v>
      </c>
      <c r="J108" s="354">
        <v>0</v>
      </c>
      <c r="K108" s="354">
        <v>0</v>
      </c>
      <c r="L108" s="353">
        <v>295</v>
      </c>
      <c r="M108" s="354">
        <v>385</v>
      </c>
      <c r="N108" s="354">
        <v>340</v>
      </c>
      <c r="O108" s="354">
        <v>189.9</v>
      </c>
      <c r="P108" s="354">
        <v>195</v>
      </c>
      <c r="Q108" s="353">
        <v>0</v>
      </c>
      <c r="R108" s="354">
        <v>385</v>
      </c>
      <c r="S108" s="354">
        <v>0</v>
      </c>
      <c r="T108" s="354">
        <v>0</v>
      </c>
      <c r="U108" s="354">
        <v>0</v>
      </c>
      <c r="V108" s="353">
        <v>251.0915</v>
      </c>
      <c r="W108" s="353">
        <v>385</v>
      </c>
      <c r="X108" s="353">
        <v>1404.9</v>
      </c>
      <c r="Y108" s="355">
        <v>385</v>
      </c>
    </row>
    <row r="109" spans="1:25" x14ac:dyDescent="0.2">
      <c r="A109" s="352">
        <v>44809.333333333336</v>
      </c>
      <c r="B109" s="353">
        <v>0</v>
      </c>
      <c r="C109" s="354">
        <v>252.9365</v>
      </c>
      <c r="D109" s="354">
        <v>0</v>
      </c>
      <c r="E109" s="354">
        <v>0</v>
      </c>
      <c r="F109" s="354">
        <v>0</v>
      </c>
      <c r="G109" s="353">
        <v>0</v>
      </c>
      <c r="H109" s="354">
        <v>385</v>
      </c>
      <c r="I109" s="354">
        <v>0</v>
      </c>
      <c r="J109" s="354">
        <v>0</v>
      </c>
      <c r="K109" s="354">
        <v>0</v>
      </c>
      <c r="L109" s="353">
        <v>295</v>
      </c>
      <c r="M109" s="354">
        <v>385</v>
      </c>
      <c r="N109" s="354">
        <v>340</v>
      </c>
      <c r="O109" s="354">
        <v>189.9</v>
      </c>
      <c r="P109" s="354">
        <v>195</v>
      </c>
      <c r="Q109" s="353">
        <v>0</v>
      </c>
      <c r="R109" s="354">
        <v>385</v>
      </c>
      <c r="S109" s="354">
        <v>0</v>
      </c>
      <c r="T109" s="354">
        <v>0</v>
      </c>
      <c r="U109" s="354">
        <v>0</v>
      </c>
      <c r="V109" s="353">
        <v>252.9365</v>
      </c>
      <c r="W109" s="353">
        <v>385</v>
      </c>
      <c r="X109" s="353">
        <v>1404.9</v>
      </c>
      <c r="Y109" s="355">
        <v>385</v>
      </c>
    </row>
    <row r="110" spans="1:25" x14ac:dyDescent="0.2">
      <c r="A110" s="352">
        <v>44809.375</v>
      </c>
      <c r="B110" s="353">
        <v>0</v>
      </c>
      <c r="C110" s="354">
        <v>250.94</v>
      </c>
      <c r="D110" s="354">
        <v>0</v>
      </c>
      <c r="E110" s="354">
        <v>0</v>
      </c>
      <c r="F110" s="354">
        <v>0</v>
      </c>
      <c r="G110" s="353">
        <v>0</v>
      </c>
      <c r="H110" s="354">
        <v>385</v>
      </c>
      <c r="I110" s="354">
        <v>0</v>
      </c>
      <c r="J110" s="354">
        <v>0</v>
      </c>
      <c r="K110" s="354">
        <v>0</v>
      </c>
      <c r="L110" s="353">
        <v>295</v>
      </c>
      <c r="M110" s="354">
        <v>385</v>
      </c>
      <c r="N110" s="354">
        <v>340</v>
      </c>
      <c r="O110" s="354">
        <v>189.9</v>
      </c>
      <c r="P110" s="354">
        <v>195</v>
      </c>
      <c r="Q110" s="353">
        <v>0</v>
      </c>
      <c r="R110" s="354">
        <v>385</v>
      </c>
      <c r="S110" s="354">
        <v>0</v>
      </c>
      <c r="T110" s="354">
        <v>0</v>
      </c>
      <c r="U110" s="354">
        <v>0</v>
      </c>
      <c r="V110" s="353">
        <v>250.94</v>
      </c>
      <c r="W110" s="353">
        <v>385</v>
      </c>
      <c r="X110" s="353">
        <v>1404.9</v>
      </c>
      <c r="Y110" s="355">
        <v>385</v>
      </c>
    </row>
    <row r="111" spans="1:25" x14ac:dyDescent="0.2">
      <c r="A111" s="352">
        <v>44809.416666666664</v>
      </c>
      <c r="B111" s="353">
        <v>0</v>
      </c>
      <c r="C111" s="354">
        <v>251.0035</v>
      </c>
      <c r="D111" s="354">
        <v>0</v>
      </c>
      <c r="E111" s="354">
        <v>0</v>
      </c>
      <c r="F111" s="354">
        <v>0</v>
      </c>
      <c r="G111" s="353">
        <v>0</v>
      </c>
      <c r="H111" s="354">
        <v>385</v>
      </c>
      <c r="I111" s="354">
        <v>0</v>
      </c>
      <c r="J111" s="354">
        <v>0</v>
      </c>
      <c r="K111" s="354">
        <v>0</v>
      </c>
      <c r="L111" s="353">
        <v>295</v>
      </c>
      <c r="M111" s="354">
        <v>385</v>
      </c>
      <c r="N111" s="354">
        <v>340</v>
      </c>
      <c r="O111" s="354">
        <v>189.9</v>
      </c>
      <c r="P111" s="354">
        <v>195</v>
      </c>
      <c r="Q111" s="353">
        <v>0</v>
      </c>
      <c r="R111" s="354">
        <v>385</v>
      </c>
      <c r="S111" s="354">
        <v>0</v>
      </c>
      <c r="T111" s="354">
        <v>0</v>
      </c>
      <c r="U111" s="354">
        <v>0</v>
      </c>
      <c r="V111" s="353">
        <v>251.0035</v>
      </c>
      <c r="W111" s="353">
        <v>385</v>
      </c>
      <c r="X111" s="353">
        <v>1404.9</v>
      </c>
      <c r="Y111" s="355">
        <v>385</v>
      </c>
    </row>
    <row r="112" spans="1:25" x14ac:dyDescent="0.2">
      <c r="A112" s="352">
        <v>44809.458333333336</v>
      </c>
      <c r="B112" s="353">
        <v>0</v>
      </c>
      <c r="C112" s="354">
        <v>250.75049999999999</v>
      </c>
      <c r="D112" s="354">
        <v>0</v>
      </c>
      <c r="E112" s="354">
        <v>0</v>
      </c>
      <c r="F112" s="354">
        <v>0</v>
      </c>
      <c r="G112" s="353">
        <v>0</v>
      </c>
      <c r="H112" s="354">
        <v>385</v>
      </c>
      <c r="I112" s="354">
        <v>0</v>
      </c>
      <c r="J112" s="354">
        <v>0</v>
      </c>
      <c r="K112" s="354">
        <v>0</v>
      </c>
      <c r="L112" s="353">
        <v>295</v>
      </c>
      <c r="M112" s="354">
        <v>385</v>
      </c>
      <c r="N112" s="354">
        <v>340</v>
      </c>
      <c r="O112" s="354">
        <v>189.9</v>
      </c>
      <c r="P112" s="354">
        <v>195</v>
      </c>
      <c r="Q112" s="353">
        <v>0</v>
      </c>
      <c r="R112" s="354">
        <v>385</v>
      </c>
      <c r="S112" s="354">
        <v>0</v>
      </c>
      <c r="T112" s="354">
        <v>0</v>
      </c>
      <c r="U112" s="354">
        <v>0</v>
      </c>
      <c r="V112" s="353">
        <v>250.75049999999999</v>
      </c>
      <c r="W112" s="353">
        <v>385</v>
      </c>
      <c r="X112" s="353">
        <v>1404.9</v>
      </c>
      <c r="Y112" s="355">
        <v>385</v>
      </c>
    </row>
    <row r="113" spans="1:25" x14ac:dyDescent="0.2">
      <c r="A113" s="352">
        <v>44809.5</v>
      </c>
      <c r="B113" s="353">
        <v>0</v>
      </c>
      <c r="C113" s="354">
        <v>251.02850000000001</v>
      </c>
      <c r="D113" s="354">
        <v>0</v>
      </c>
      <c r="E113" s="354">
        <v>0</v>
      </c>
      <c r="F113" s="354">
        <v>0</v>
      </c>
      <c r="G113" s="353">
        <v>0</v>
      </c>
      <c r="H113" s="354">
        <v>385</v>
      </c>
      <c r="I113" s="354">
        <v>0</v>
      </c>
      <c r="J113" s="354">
        <v>0</v>
      </c>
      <c r="K113" s="354">
        <v>0</v>
      </c>
      <c r="L113" s="353">
        <v>295</v>
      </c>
      <c r="M113" s="354">
        <v>385</v>
      </c>
      <c r="N113" s="354">
        <v>340</v>
      </c>
      <c r="O113" s="354">
        <v>189.9</v>
      </c>
      <c r="P113" s="354">
        <v>195</v>
      </c>
      <c r="Q113" s="353">
        <v>0</v>
      </c>
      <c r="R113" s="354">
        <v>385</v>
      </c>
      <c r="S113" s="354">
        <v>0</v>
      </c>
      <c r="T113" s="354">
        <v>0</v>
      </c>
      <c r="U113" s="354">
        <v>0</v>
      </c>
      <c r="V113" s="353">
        <v>251.02850000000001</v>
      </c>
      <c r="W113" s="353">
        <v>385</v>
      </c>
      <c r="X113" s="353">
        <v>1404.9</v>
      </c>
      <c r="Y113" s="355">
        <v>385</v>
      </c>
    </row>
    <row r="114" spans="1:25" x14ac:dyDescent="0.2">
      <c r="A114" s="352">
        <v>44809.541666666664</v>
      </c>
      <c r="B114" s="353">
        <v>0</v>
      </c>
      <c r="C114" s="354">
        <v>251.13249999999999</v>
      </c>
      <c r="D114" s="354">
        <v>0</v>
      </c>
      <c r="E114" s="354">
        <v>0</v>
      </c>
      <c r="F114" s="354">
        <v>0</v>
      </c>
      <c r="G114" s="353">
        <v>0</v>
      </c>
      <c r="H114" s="354">
        <v>385</v>
      </c>
      <c r="I114" s="354">
        <v>0</v>
      </c>
      <c r="J114" s="354">
        <v>0</v>
      </c>
      <c r="K114" s="354">
        <v>0</v>
      </c>
      <c r="L114" s="353">
        <v>295</v>
      </c>
      <c r="M114" s="354">
        <v>385</v>
      </c>
      <c r="N114" s="354">
        <v>340</v>
      </c>
      <c r="O114" s="354">
        <v>189.9</v>
      </c>
      <c r="P114" s="354">
        <v>195</v>
      </c>
      <c r="Q114" s="353">
        <v>0</v>
      </c>
      <c r="R114" s="354">
        <v>385</v>
      </c>
      <c r="S114" s="354">
        <v>0</v>
      </c>
      <c r="T114" s="354">
        <v>0</v>
      </c>
      <c r="U114" s="354">
        <v>0</v>
      </c>
      <c r="V114" s="353">
        <v>251.13249999999999</v>
      </c>
      <c r="W114" s="353">
        <v>385</v>
      </c>
      <c r="X114" s="353">
        <v>1404.9</v>
      </c>
      <c r="Y114" s="355">
        <v>385</v>
      </c>
    </row>
    <row r="115" spans="1:25" x14ac:dyDescent="0.2">
      <c r="A115" s="352">
        <v>44809.583333333336</v>
      </c>
      <c r="B115" s="353">
        <v>0</v>
      </c>
      <c r="C115" s="354">
        <v>251.04900000000001</v>
      </c>
      <c r="D115" s="354">
        <v>0</v>
      </c>
      <c r="E115" s="354">
        <v>0</v>
      </c>
      <c r="F115" s="354">
        <v>0</v>
      </c>
      <c r="G115" s="353">
        <v>0</v>
      </c>
      <c r="H115" s="354">
        <v>385</v>
      </c>
      <c r="I115" s="354">
        <v>0</v>
      </c>
      <c r="J115" s="354">
        <v>0</v>
      </c>
      <c r="K115" s="354">
        <v>0</v>
      </c>
      <c r="L115" s="353">
        <v>295</v>
      </c>
      <c r="M115" s="354">
        <v>385</v>
      </c>
      <c r="N115" s="354">
        <v>340</v>
      </c>
      <c r="O115" s="354">
        <v>189.9</v>
      </c>
      <c r="P115" s="354">
        <v>195</v>
      </c>
      <c r="Q115" s="353">
        <v>0</v>
      </c>
      <c r="R115" s="354">
        <v>385</v>
      </c>
      <c r="S115" s="354">
        <v>0</v>
      </c>
      <c r="T115" s="354">
        <v>0</v>
      </c>
      <c r="U115" s="354">
        <v>0</v>
      </c>
      <c r="V115" s="353">
        <v>251.04900000000001</v>
      </c>
      <c r="W115" s="353">
        <v>385</v>
      </c>
      <c r="X115" s="353">
        <v>1404.9</v>
      </c>
      <c r="Y115" s="355">
        <v>385</v>
      </c>
    </row>
    <row r="116" spans="1:25" x14ac:dyDescent="0.2">
      <c r="A116" s="352">
        <v>44809.625</v>
      </c>
      <c r="B116" s="353">
        <v>0</v>
      </c>
      <c r="C116" s="354">
        <v>254.52850000000001</v>
      </c>
      <c r="D116" s="354">
        <v>0</v>
      </c>
      <c r="E116" s="354">
        <v>0</v>
      </c>
      <c r="F116" s="354">
        <v>0</v>
      </c>
      <c r="G116" s="353">
        <v>0</v>
      </c>
      <c r="H116" s="354">
        <v>385</v>
      </c>
      <c r="I116" s="354">
        <v>0</v>
      </c>
      <c r="J116" s="354">
        <v>0</v>
      </c>
      <c r="K116" s="354">
        <v>0</v>
      </c>
      <c r="L116" s="353">
        <v>295</v>
      </c>
      <c r="M116" s="354">
        <v>385</v>
      </c>
      <c r="N116" s="354">
        <v>340</v>
      </c>
      <c r="O116" s="354">
        <v>189.9</v>
      </c>
      <c r="P116" s="354">
        <v>195</v>
      </c>
      <c r="Q116" s="353">
        <v>0</v>
      </c>
      <c r="R116" s="354">
        <v>385</v>
      </c>
      <c r="S116" s="354">
        <v>0</v>
      </c>
      <c r="T116" s="354">
        <v>0</v>
      </c>
      <c r="U116" s="354">
        <v>0</v>
      </c>
      <c r="V116" s="353">
        <v>254.52850000000001</v>
      </c>
      <c r="W116" s="353">
        <v>385</v>
      </c>
      <c r="X116" s="353">
        <v>1404.9</v>
      </c>
      <c r="Y116" s="355">
        <v>385</v>
      </c>
    </row>
    <row r="117" spans="1:25" x14ac:dyDescent="0.2">
      <c r="A117" s="352">
        <v>44809.666666666664</v>
      </c>
      <c r="B117" s="353">
        <v>0</v>
      </c>
      <c r="C117" s="354">
        <v>256.113</v>
      </c>
      <c r="D117" s="354">
        <v>0</v>
      </c>
      <c r="E117" s="354">
        <v>0</v>
      </c>
      <c r="F117" s="354">
        <v>0</v>
      </c>
      <c r="G117" s="353">
        <v>0</v>
      </c>
      <c r="H117" s="354">
        <v>385</v>
      </c>
      <c r="I117" s="354">
        <v>0</v>
      </c>
      <c r="J117" s="354">
        <v>0</v>
      </c>
      <c r="K117" s="354">
        <v>0</v>
      </c>
      <c r="L117" s="353">
        <v>295</v>
      </c>
      <c r="M117" s="354">
        <v>385</v>
      </c>
      <c r="N117" s="354">
        <v>340</v>
      </c>
      <c r="O117" s="354">
        <v>189.9</v>
      </c>
      <c r="P117" s="354">
        <v>195</v>
      </c>
      <c r="Q117" s="353">
        <v>0</v>
      </c>
      <c r="R117" s="354">
        <v>385</v>
      </c>
      <c r="S117" s="354">
        <v>0</v>
      </c>
      <c r="T117" s="354">
        <v>0</v>
      </c>
      <c r="U117" s="354">
        <v>0</v>
      </c>
      <c r="V117" s="353">
        <v>256.113</v>
      </c>
      <c r="W117" s="353">
        <v>385</v>
      </c>
      <c r="X117" s="353">
        <v>1404.9</v>
      </c>
      <c r="Y117" s="355">
        <v>385</v>
      </c>
    </row>
    <row r="118" spans="1:25" x14ac:dyDescent="0.2">
      <c r="A118" s="352">
        <v>44809.708333333336</v>
      </c>
      <c r="B118" s="353">
        <v>0</v>
      </c>
      <c r="C118" s="354">
        <v>251.39099999999999</v>
      </c>
      <c r="D118" s="354">
        <v>0</v>
      </c>
      <c r="E118" s="354">
        <v>0</v>
      </c>
      <c r="F118" s="354">
        <v>0</v>
      </c>
      <c r="G118" s="353">
        <v>0</v>
      </c>
      <c r="H118" s="354">
        <v>385</v>
      </c>
      <c r="I118" s="354">
        <v>0</v>
      </c>
      <c r="J118" s="354">
        <v>0</v>
      </c>
      <c r="K118" s="354">
        <v>0</v>
      </c>
      <c r="L118" s="353">
        <v>295</v>
      </c>
      <c r="M118" s="354">
        <v>385</v>
      </c>
      <c r="N118" s="354">
        <v>340</v>
      </c>
      <c r="O118" s="354">
        <v>189.9</v>
      </c>
      <c r="P118" s="354">
        <v>195</v>
      </c>
      <c r="Q118" s="353">
        <v>0</v>
      </c>
      <c r="R118" s="354">
        <v>385</v>
      </c>
      <c r="S118" s="354">
        <v>0</v>
      </c>
      <c r="T118" s="354">
        <v>0</v>
      </c>
      <c r="U118" s="354">
        <v>0</v>
      </c>
      <c r="V118" s="353">
        <v>251.39099999999999</v>
      </c>
      <c r="W118" s="353">
        <v>385</v>
      </c>
      <c r="X118" s="353">
        <v>1404.9</v>
      </c>
      <c r="Y118" s="355">
        <v>385</v>
      </c>
    </row>
    <row r="119" spans="1:25" x14ac:dyDescent="0.2">
      <c r="A119" s="352">
        <v>44809.75</v>
      </c>
      <c r="B119" s="353">
        <v>0</v>
      </c>
      <c r="C119" s="354">
        <v>251.26249999999999</v>
      </c>
      <c r="D119" s="354">
        <v>0</v>
      </c>
      <c r="E119" s="354">
        <v>0</v>
      </c>
      <c r="F119" s="354">
        <v>0</v>
      </c>
      <c r="G119" s="353">
        <v>0</v>
      </c>
      <c r="H119" s="354">
        <v>385</v>
      </c>
      <c r="I119" s="354">
        <v>0</v>
      </c>
      <c r="J119" s="354">
        <v>0</v>
      </c>
      <c r="K119" s="354">
        <v>0</v>
      </c>
      <c r="L119" s="353">
        <v>295</v>
      </c>
      <c r="M119" s="354">
        <v>385</v>
      </c>
      <c r="N119" s="354">
        <v>340</v>
      </c>
      <c r="O119" s="354">
        <v>189.9</v>
      </c>
      <c r="P119" s="354">
        <v>195</v>
      </c>
      <c r="Q119" s="353">
        <v>0</v>
      </c>
      <c r="R119" s="354">
        <v>385</v>
      </c>
      <c r="S119" s="354">
        <v>0</v>
      </c>
      <c r="T119" s="354">
        <v>0</v>
      </c>
      <c r="U119" s="354">
        <v>0</v>
      </c>
      <c r="V119" s="353">
        <v>251.26249999999999</v>
      </c>
      <c r="W119" s="353">
        <v>385</v>
      </c>
      <c r="X119" s="353">
        <v>1404.9</v>
      </c>
      <c r="Y119" s="355">
        <v>385</v>
      </c>
    </row>
    <row r="120" spans="1:25" x14ac:dyDescent="0.2">
      <c r="A120" s="352">
        <v>44809.791666666664</v>
      </c>
      <c r="B120" s="353">
        <v>0</v>
      </c>
      <c r="C120" s="354">
        <v>250.8905</v>
      </c>
      <c r="D120" s="354">
        <v>0</v>
      </c>
      <c r="E120" s="354">
        <v>0</v>
      </c>
      <c r="F120" s="354">
        <v>0</v>
      </c>
      <c r="G120" s="353">
        <v>0</v>
      </c>
      <c r="H120" s="354">
        <v>385</v>
      </c>
      <c r="I120" s="354">
        <v>0</v>
      </c>
      <c r="J120" s="354">
        <v>0</v>
      </c>
      <c r="K120" s="354">
        <v>0</v>
      </c>
      <c r="L120" s="353">
        <v>295</v>
      </c>
      <c r="M120" s="354">
        <v>385</v>
      </c>
      <c r="N120" s="354">
        <v>340</v>
      </c>
      <c r="O120" s="354">
        <v>189.9</v>
      </c>
      <c r="P120" s="354">
        <v>195</v>
      </c>
      <c r="Q120" s="353">
        <v>0</v>
      </c>
      <c r="R120" s="354">
        <v>385</v>
      </c>
      <c r="S120" s="354">
        <v>0</v>
      </c>
      <c r="T120" s="354">
        <v>0</v>
      </c>
      <c r="U120" s="354">
        <v>0</v>
      </c>
      <c r="V120" s="353">
        <v>250.8905</v>
      </c>
      <c r="W120" s="353">
        <v>385</v>
      </c>
      <c r="X120" s="353">
        <v>1404.9</v>
      </c>
      <c r="Y120" s="355">
        <v>385</v>
      </c>
    </row>
    <row r="121" spans="1:25" x14ac:dyDescent="0.2">
      <c r="A121" s="352">
        <v>44809.833333333336</v>
      </c>
      <c r="B121" s="353">
        <v>0</v>
      </c>
      <c r="C121" s="354">
        <v>251.476</v>
      </c>
      <c r="D121" s="354">
        <v>0</v>
      </c>
      <c r="E121" s="354">
        <v>0</v>
      </c>
      <c r="F121" s="354">
        <v>0</v>
      </c>
      <c r="G121" s="353">
        <v>0</v>
      </c>
      <c r="H121" s="354">
        <v>385</v>
      </c>
      <c r="I121" s="354">
        <v>0</v>
      </c>
      <c r="J121" s="354">
        <v>0</v>
      </c>
      <c r="K121" s="354">
        <v>0</v>
      </c>
      <c r="L121" s="353">
        <v>295</v>
      </c>
      <c r="M121" s="354">
        <v>385</v>
      </c>
      <c r="N121" s="354">
        <v>340</v>
      </c>
      <c r="O121" s="354">
        <v>189.9</v>
      </c>
      <c r="P121" s="354">
        <v>195</v>
      </c>
      <c r="Q121" s="353">
        <v>0</v>
      </c>
      <c r="R121" s="354">
        <v>385</v>
      </c>
      <c r="S121" s="354">
        <v>0</v>
      </c>
      <c r="T121" s="354">
        <v>0</v>
      </c>
      <c r="U121" s="354">
        <v>0</v>
      </c>
      <c r="V121" s="353">
        <v>251.476</v>
      </c>
      <c r="W121" s="353">
        <v>385</v>
      </c>
      <c r="X121" s="353">
        <v>1404.9</v>
      </c>
      <c r="Y121" s="355">
        <v>385</v>
      </c>
    </row>
    <row r="122" spans="1:25" x14ac:dyDescent="0.2">
      <c r="A122" s="352">
        <v>44809.875</v>
      </c>
      <c r="B122" s="353">
        <v>0</v>
      </c>
      <c r="C122" s="354">
        <v>250.5275</v>
      </c>
      <c r="D122" s="354">
        <v>0</v>
      </c>
      <c r="E122" s="354">
        <v>0</v>
      </c>
      <c r="F122" s="354">
        <v>0</v>
      </c>
      <c r="G122" s="353">
        <v>0</v>
      </c>
      <c r="H122" s="354">
        <v>385</v>
      </c>
      <c r="I122" s="354">
        <v>0</v>
      </c>
      <c r="J122" s="354">
        <v>0</v>
      </c>
      <c r="K122" s="354">
        <v>0</v>
      </c>
      <c r="L122" s="353">
        <v>295</v>
      </c>
      <c r="M122" s="354">
        <v>385</v>
      </c>
      <c r="N122" s="354">
        <v>340</v>
      </c>
      <c r="O122" s="354">
        <v>189.9</v>
      </c>
      <c r="P122" s="354">
        <v>195</v>
      </c>
      <c r="Q122" s="353">
        <v>0</v>
      </c>
      <c r="R122" s="354">
        <v>385</v>
      </c>
      <c r="S122" s="354">
        <v>0</v>
      </c>
      <c r="T122" s="354">
        <v>0</v>
      </c>
      <c r="U122" s="354">
        <v>0</v>
      </c>
      <c r="V122" s="353">
        <v>250.5275</v>
      </c>
      <c r="W122" s="353">
        <v>385</v>
      </c>
      <c r="X122" s="353">
        <v>1404.9</v>
      </c>
      <c r="Y122" s="355">
        <v>385</v>
      </c>
    </row>
    <row r="123" spans="1:25" x14ac:dyDescent="0.2">
      <c r="A123" s="352">
        <v>44809.916666666664</v>
      </c>
      <c r="B123" s="353">
        <v>0</v>
      </c>
      <c r="C123" s="354">
        <v>250.75149999999999</v>
      </c>
      <c r="D123" s="354">
        <v>0</v>
      </c>
      <c r="E123" s="354">
        <v>0</v>
      </c>
      <c r="F123" s="354">
        <v>0</v>
      </c>
      <c r="G123" s="353">
        <v>0</v>
      </c>
      <c r="H123" s="354">
        <v>385</v>
      </c>
      <c r="I123" s="354">
        <v>0</v>
      </c>
      <c r="J123" s="354">
        <v>0</v>
      </c>
      <c r="K123" s="354">
        <v>0</v>
      </c>
      <c r="L123" s="353">
        <v>295</v>
      </c>
      <c r="M123" s="354">
        <v>385</v>
      </c>
      <c r="N123" s="354">
        <v>340</v>
      </c>
      <c r="O123" s="354">
        <v>189.9</v>
      </c>
      <c r="P123" s="354">
        <v>195</v>
      </c>
      <c r="Q123" s="353">
        <v>0</v>
      </c>
      <c r="R123" s="354">
        <v>385</v>
      </c>
      <c r="S123" s="354">
        <v>0</v>
      </c>
      <c r="T123" s="354">
        <v>0</v>
      </c>
      <c r="U123" s="354">
        <v>0</v>
      </c>
      <c r="V123" s="353">
        <v>250.75149999999999</v>
      </c>
      <c r="W123" s="353">
        <v>385</v>
      </c>
      <c r="X123" s="353">
        <v>1404.9</v>
      </c>
      <c r="Y123" s="355">
        <v>385</v>
      </c>
    </row>
    <row r="124" spans="1:25" x14ac:dyDescent="0.2">
      <c r="A124" s="352">
        <v>44809.958333333336</v>
      </c>
      <c r="B124" s="353">
        <v>0</v>
      </c>
      <c r="C124" s="354">
        <v>251.05600000000001</v>
      </c>
      <c r="D124" s="354">
        <v>0</v>
      </c>
      <c r="E124" s="354">
        <v>0</v>
      </c>
      <c r="F124" s="354">
        <v>0</v>
      </c>
      <c r="G124" s="353">
        <v>0</v>
      </c>
      <c r="H124" s="354">
        <v>385</v>
      </c>
      <c r="I124" s="354">
        <v>0</v>
      </c>
      <c r="J124" s="354">
        <v>0</v>
      </c>
      <c r="K124" s="354">
        <v>0</v>
      </c>
      <c r="L124" s="353">
        <v>295</v>
      </c>
      <c r="M124" s="354">
        <v>385</v>
      </c>
      <c r="N124" s="354">
        <v>340</v>
      </c>
      <c r="O124" s="354">
        <v>189.9</v>
      </c>
      <c r="P124" s="354">
        <v>195</v>
      </c>
      <c r="Q124" s="353">
        <v>0</v>
      </c>
      <c r="R124" s="354">
        <v>385</v>
      </c>
      <c r="S124" s="354">
        <v>0</v>
      </c>
      <c r="T124" s="354">
        <v>0</v>
      </c>
      <c r="U124" s="354">
        <v>0</v>
      </c>
      <c r="V124" s="353">
        <v>251.05600000000001</v>
      </c>
      <c r="W124" s="353">
        <v>385</v>
      </c>
      <c r="X124" s="353">
        <v>1404.9</v>
      </c>
      <c r="Y124" s="355">
        <v>385</v>
      </c>
    </row>
    <row r="125" spans="1:25" x14ac:dyDescent="0.2">
      <c r="A125" s="352">
        <v>44810</v>
      </c>
      <c r="B125" s="353">
        <v>0</v>
      </c>
      <c r="C125" s="354">
        <v>250.56450000000001</v>
      </c>
      <c r="D125" s="354">
        <v>0</v>
      </c>
      <c r="E125" s="354">
        <v>0</v>
      </c>
      <c r="F125" s="354">
        <v>0</v>
      </c>
      <c r="G125" s="353">
        <v>0</v>
      </c>
      <c r="H125" s="354">
        <v>385</v>
      </c>
      <c r="I125" s="354">
        <v>0</v>
      </c>
      <c r="J125" s="354">
        <v>0</v>
      </c>
      <c r="K125" s="354">
        <v>0</v>
      </c>
      <c r="L125" s="353">
        <v>295</v>
      </c>
      <c r="M125" s="354">
        <v>385</v>
      </c>
      <c r="N125" s="354">
        <v>340</v>
      </c>
      <c r="O125" s="354">
        <v>189.9</v>
      </c>
      <c r="P125" s="354">
        <v>195</v>
      </c>
      <c r="Q125" s="353">
        <v>0</v>
      </c>
      <c r="R125" s="354">
        <v>385</v>
      </c>
      <c r="S125" s="354">
        <v>0</v>
      </c>
      <c r="T125" s="354">
        <v>0</v>
      </c>
      <c r="U125" s="354">
        <v>0</v>
      </c>
      <c r="V125" s="353">
        <v>250.56450000000001</v>
      </c>
      <c r="W125" s="353">
        <v>385</v>
      </c>
      <c r="X125" s="353">
        <v>1404.9</v>
      </c>
      <c r="Y125" s="355">
        <v>385</v>
      </c>
    </row>
    <row r="126" spans="1:25" x14ac:dyDescent="0.2">
      <c r="A126" s="352">
        <v>44810.041666666664</v>
      </c>
      <c r="B126" s="353">
        <v>0</v>
      </c>
      <c r="C126" s="354">
        <v>251.11199999999999</v>
      </c>
      <c r="D126" s="354">
        <v>0</v>
      </c>
      <c r="E126" s="354">
        <v>0</v>
      </c>
      <c r="F126" s="354">
        <v>0</v>
      </c>
      <c r="G126" s="353">
        <v>0</v>
      </c>
      <c r="H126" s="354">
        <v>385</v>
      </c>
      <c r="I126" s="354">
        <v>0</v>
      </c>
      <c r="J126" s="354">
        <v>0</v>
      </c>
      <c r="K126" s="354">
        <v>0</v>
      </c>
      <c r="L126" s="353">
        <v>295</v>
      </c>
      <c r="M126" s="354">
        <v>385</v>
      </c>
      <c r="N126" s="354">
        <v>340</v>
      </c>
      <c r="O126" s="354">
        <v>189.9</v>
      </c>
      <c r="P126" s="354">
        <v>195</v>
      </c>
      <c r="Q126" s="353">
        <v>0</v>
      </c>
      <c r="R126" s="354">
        <v>385</v>
      </c>
      <c r="S126" s="354">
        <v>0</v>
      </c>
      <c r="T126" s="354">
        <v>0</v>
      </c>
      <c r="U126" s="354">
        <v>0</v>
      </c>
      <c r="V126" s="353">
        <v>251.11199999999999</v>
      </c>
      <c r="W126" s="353">
        <v>385</v>
      </c>
      <c r="X126" s="353">
        <v>1404.9</v>
      </c>
      <c r="Y126" s="355">
        <v>385</v>
      </c>
    </row>
    <row r="127" spans="1:25" x14ac:dyDescent="0.2">
      <c r="A127" s="352">
        <v>44810.083333333336</v>
      </c>
      <c r="B127" s="353">
        <v>0</v>
      </c>
      <c r="C127" s="354">
        <v>250.95500000000001</v>
      </c>
      <c r="D127" s="354">
        <v>0</v>
      </c>
      <c r="E127" s="354">
        <v>0</v>
      </c>
      <c r="F127" s="354">
        <v>0</v>
      </c>
      <c r="G127" s="353">
        <v>0</v>
      </c>
      <c r="H127" s="354">
        <v>385</v>
      </c>
      <c r="I127" s="354">
        <v>0</v>
      </c>
      <c r="J127" s="354">
        <v>0</v>
      </c>
      <c r="K127" s="354">
        <v>0</v>
      </c>
      <c r="L127" s="353">
        <v>295</v>
      </c>
      <c r="M127" s="354">
        <v>385</v>
      </c>
      <c r="N127" s="354">
        <v>340</v>
      </c>
      <c r="O127" s="354">
        <v>189.9</v>
      </c>
      <c r="P127" s="354">
        <v>195</v>
      </c>
      <c r="Q127" s="353">
        <v>0</v>
      </c>
      <c r="R127" s="354">
        <v>385</v>
      </c>
      <c r="S127" s="354">
        <v>0</v>
      </c>
      <c r="T127" s="354">
        <v>0</v>
      </c>
      <c r="U127" s="354">
        <v>0</v>
      </c>
      <c r="V127" s="353">
        <v>250.95500000000001</v>
      </c>
      <c r="W127" s="353">
        <v>385</v>
      </c>
      <c r="X127" s="353">
        <v>1404.9</v>
      </c>
      <c r="Y127" s="355">
        <v>385</v>
      </c>
    </row>
    <row r="128" spans="1:25" x14ac:dyDescent="0.2">
      <c r="A128" s="352">
        <v>44810.125</v>
      </c>
      <c r="B128" s="353">
        <v>0</v>
      </c>
      <c r="C128" s="354">
        <v>250.7285</v>
      </c>
      <c r="D128" s="354">
        <v>0</v>
      </c>
      <c r="E128" s="354">
        <v>0</v>
      </c>
      <c r="F128" s="354">
        <v>0</v>
      </c>
      <c r="G128" s="353">
        <v>0</v>
      </c>
      <c r="H128" s="354">
        <v>385</v>
      </c>
      <c r="I128" s="354">
        <v>0</v>
      </c>
      <c r="J128" s="354">
        <v>0</v>
      </c>
      <c r="K128" s="354">
        <v>0</v>
      </c>
      <c r="L128" s="353">
        <v>295</v>
      </c>
      <c r="M128" s="354">
        <v>385</v>
      </c>
      <c r="N128" s="354">
        <v>340</v>
      </c>
      <c r="O128" s="354">
        <v>189.9</v>
      </c>
      <c r="P128" s="354">
        <v>195</v>
      </c>
      <c r="Q128" s="353">
        <v>0</v>
      </c>
      <c r="R128" s="354">
        <v>385</v>
      </c>
      <c r="S128" s="354">
        <v>0</v>
      </c>
      <c r="T128" s="354">
        <v>0</v>
      </c>
      <c r="U128" s="354">
        <v>0</v>
      </c>
      <c r="V128" s="353">
        <v>250.7285</v>
      </c>
      <c r="W128" s="353">
        <v>385</v>
      </c>
      <c r="X128" s="353">
        <v>1404.9</v>
      </c>
      <c r="Y128" s="355">
        <v>385</v>
      </c>
    </row>
    <row r="129" spans="1:25" x14ac:dyDescent="0.2">
      <c r="A129" s="352">
        <v>44810.166666666664</v>
      </c>
      <c r="B129" s="353">
        <v>0</v>
      </c>
      <c r="C129" s="354">
        <v>250.9255</v>
      </c>
      <c r="D129" s="354">
        <v>0</v>
      </c>
      <c r="E129" s="354">
        <v>0</v>
      </c>
      <c r="F129" s="354">
        <v>0</v>
      </c>
      <c r="G129" s="353">
        <v>0</v>
      </c>
      <c r="H129" s="354">
        <v>385</v>
      </c>
      <c r="I129" s="354">
        <v>0</v>
      </c>
      <c r="J129" s="354">
        <v>0</v>
      </c>
      <c r="K129" s="354">
        <v>0</v>
      </c>
      <c r="L129" s="353">
        <v>295</v>
      </c>
      <c r="M129" s="354">
        <v>385</v>
      </c>
      <c r="N129" s="354">
        <v>340</v>
      </c>
      <c r="O129" s="354">
        <v>189.9</v>
      </c>
      <c r="P129" s="354">
        <v>195</v>
      </c>
      <c r="Q129" s="353">
        <v>0</v>
      </c>
      <c r="R129" s="354">
        <v>385</v>
      </c>
      <c r="S129" s="354">
        <v>0</v>
      </c>
      <c r="T129" s="354">
        <v>0</v>
      </c>
      <c r="U129" s="354">
        <v>0</v>
      </c>
      <c r="V129" s="353">
        <v>250.9255</v>
      </c>
      <c r="W129" s="353">
        <v>385</v>
      </c>
      <c r="X129" s="353">
        <v>1404.9</v>
      </c>
      <c r="Y129" s="355">
        <v>385</v>
      </c>
    </row>
    <row r="130" spans="1:25" x14ac:dyDescent="0.2">
      <c r="A130" s="352">
        <v>44810.208333333336</v>
      </c>
      <c r="B130" s="353">
        <v>0</v>
      </c>
      <c r="C130" s="354">
        <v>251.0215</v>
      </c>
      <c r="D130" s="354">
        <v>0</v>
      </c>
      <c r="E130" s="354">
        <v>0</v>
      </c>
      <c r="F130" s="354">
        <v>0</v>
      </c>
      <c r="G130" s="353">
        <v>0</v>
      </c>
      <c r="H130" s="354">
        <v>385</v>
      </c>
      <c r="I130" s="354">
        <v>0</v>
      </c>
      <c r="J130" s="354">
        <v>0</v>
      </c>
      <c r="K130" s="354">
        <v>0</v>
      </c>
      <c r="L130" s="353">
        <v>295</v>
      </c>
      <c r="M130" s="354">
        <v>385</v>
      </c>
      <c r="N130" s="354">
        <v>340</v>
      </c>
      <c r="O130" s="354">
        <v>189.9</v>
      </c>
      <c r="P130" s="354">
        <v>195</v>
      </c>
      <c r="Q130" s="353">
        <v>0</v>
      </c>
      <c r="R130" s="354">
        <v>385</v>
      </c>
      <c r="S130" s="354">
        <v>0</v>
      </c>
      <c r="T130" s="354">
        <v>0</v>
      </c>
      <c r="U130" s="354">
        <v>0</v>
      </c>
      <c r="V130" s="353">
        <v>251.0215</v>
      </c>
      <c r="W130" s="353">
        <v>385</v>
      </c>
      <c r="X130" s="353">
        <v>1404.9</v>
      </c>
      <c r="Y130" s="355">
        <v>385</v>
      </c>
    </row>
    <row r="131" spans="1:25" x14ac:dyDescent="0.2">
      <c r="A131" s="352">
        <v>44810.25</v>
      </c>
      <c r="B131" s="353">
        <v>0</v>
      </c>
      <c r="C131" s="354">
        <v>251.21850000000001</v>
      </c>
      <c r="D131" s="354">
        <v>0</v>
      </c>
      <c r="E131" s="354">
        <v>0</v>
      </c>
      <c r="F131" s="354">
        <v>0</v>
      </c>
      <c r="G131" s="353">
        <v>0</v>
      </c>
      <c r="H131" s="354">
        <v>385</v>
      </c>
      <c r="I131" s="354">
        <v>0</v>
      </c>
      <c r="J131" s="354">
        <v>0</v>
      </c>
      <c r="K131" s="354">
        <v>0</v>
      </c>
      <c r="L131" s="353">
        <v>295</v>
      </c>
      <c r="M131" s="354">
        <v>385</v>
      </c>
      <c r="N131" s="354">
        <v>340</v>
      </c>
      <c r="O131" s="354">
        <v>189.9</v>
      </c>
      <c r="P131" s="354">
        <v>195</v>
      </c>
      <c r="Q131" s="353">
        <v>0</v>
      </c>
      <c r="R131" s="354">
        <v>385</v>
      </c>
      <c r="S131" s="354">
        <v>0</v>
      </c>
      <c r="T131" s="354">
        <v>0</v>
      </c>
      <c r="U131" s="354">
        <v>0</v>
      </c>
      <c r="V131" s="353">
        <v>251.21850000000001</v>
      </c>
      <c r="W131" s="353">
        <v>385</v>
      </c>
      <c r="X131" s="353">
        <v>1404.9</v>
      </c>
      <c r="Y131" s="355">
        <v>385</v>
      </c>
    </row>
    <row r="132" spans="1:25" x14ac:dyDescent="0.2">
      <c r="A132" s="352">
        <v>44810.291666666664</v>
      </c>
      <c r="B132" s="353">
        <v>0</v>
      </c>
      <c r="C132" s="354">
        <v>251.648</v>
      </c>
      <c r="D132" s="354">
        <v>0</v>
      </c>
      <c r="E132" s="354">
        <v>0</v>
      </c>
      <c r="F132" s="354">
        <v>0</v>
      </c>
      <c r="G132" s="353">
        <v>0</v>
      </c>
      <c r="H132" s="354">
        <v>385</v>
      </c>
      <c r="I132" s="354">
        <v>0</v>
      </c>
      <c r="J132" s="354">
        <v>0</v>
      </c>
      <c r="K132" s="354">
        <v>0</v>
      </c>
      <c r="L132" s="353">
        <v>295</v>
      </c>
      <c r="M132" s="354">
        <v>385</v>
      </c>
      <c r="N132" s="354">
        <v>340</v>
      </c>
      <c r="O132" s="354">
        <v>189.9</v>
      </c>
      <c r="P132" s="354">
        <v>195</v>
      </c>
      <c r="Q132" s="353">
        <v>0</v>
      </c>
      <c r="R132" s="354">
        <v>385</v>
      </c>
      <c r="S132" s="354">
        <v>0</v>
      </c>
      <c r="T132" s="354">
        <v>0</v>
      </c>
      <c r="U132" s="354">
        <v>0</v>
      </c>
      <c r="V132" s="353">
        <v>251.648</v>
      </c>
      <c r="W132" s="353">
        <v>385</v>
      </c>
      <c r="X132" s="353">
        <v>1404.9</v>
      </c>
      <c r="Y132" s="355">
        <v>385</v>
      </c>
    </row>
    <row r="133" spans="1:25" x14ac:dyDescent="0.2">
      <c r="A133" s="352">
        <v>44810.333333333336</v>
      </c>
      <c r="B133" s="353">
        <v>0</v>
      </c>
      <c r="C133" s="354">
        <v>251.04849999999999</v>
      </c>
      <c r="D133" s="354">
        <v>0</v>
      </c>
      <c r="E133" s="354">
        <v>0</v>
      </c>
      <c r="F133" s="354">
        <v>0</v>
      </c>
      <c r="G133" s="353">
        <v>0</v>
      </c>
      <c r="H133" s="354">
        <v>385</v>
      </c>
      <c r="I133" s="354">
        <v>0</v>
      </c>
      <c r="J133" s="354">
        <v>0</v>
      </c>
      <c r="K133" s="354">
        <v>0</v>
      </c>
      <c r="L133" s="353">
        <v>295</v>
      </c>
      <c r="M133" s="354">
        <v>385</v>
      </c>
      <c r="N133" s="354">
        <v>340</v>
      </c>
      <c r="O133" s="354">
        <v>189.9</v>
      </c>
      <c r="P133" s="354">
        <v>195</v>
      </c>
      <c r="Q133" s="353">
        <v>0</v>
      </c>
      <c r="R133" s="354">
        <v>385</v>
      </c>
      <c r="S133" s="354">
        <v>0</v>
      </c>
      <c r="T133" s="354">
        <v>0</v>
      </c>
      <c r="U133" s="354">
        <v>0</v>
      </c>
      <c r="V133" s="353">
        <v>251.04849999999999</v>
      </c>
      <c r="W133" s="353">
        <v>385</v>
      </c>
      <c r="X133" s="353">
        <v>1404.9</v>
      </c>
      <c r="Y133" s="355">
        <v>385</v>
      </c>
    </row>
    <row r="134" spans="1:25" x14ac:dyDescent="0.2">
      <c r="A134" s="352">
        <v>44810.375</v>
      </c>
      <c r="B134" s="353">
        <v>0</v>
      </c>
      <c r="C134" s="354">
        <v>250.76400000000001</v>
      </c>
      <c r="D134" s="354">
        <v>0</v>
      </c>
      <c r="E134" s="354">
        <v>0</v>
      </c>
      <c r="F134" s="354">
        <v>0</v>
      </c>
      <c r="G134" s="353">
        <v>0</v>
      </c>
      <c r="H134" s="354">
        <v>385</v>
      </c>
      <c r="I134" s="354">
        <v>0</v>
      </c>
      <c r="J134" s="354">
        <v>0</v>
      </c>
      <c r="K134" s="354">
        <v>0</v>
      </c>
      <c r="L134" s="353">
        <v>295</v>
      </c>
      <c r="M134" s="354">
        <v>385</v>
      </c>
      <c r="N134" s="354">
        <v>340</v>
      </c>
      <c r="O134" s="354">
        <v>189.9</v>
      </c>
      <c r="P134" s="354">
        <v>195</v>
      </c>
      <c r="Q134" s="353">
        <v>0</v>
      </c>
      <c r="R134" s="354">
        <v>385</v>
      </c>
      <c r="S134" s="354">
        <v>0</v>
      </c>
      <c r="T134" s="354">
        <v>0</v>
      </c>
      <c r="U134" s="354">
        <v>0</v>
      </c>
      <c r="V134" s="353">
        <v>250.76400000000001</v>
      </c>
      <c r="W134" s="353">
        <v>385</v>
      </c>
      <c r="X134" s="353">
        <v>1404.9</v>
      </c>
      <c r="Y134" s="355">
        <v>385</v>
      </c>
    </row>
    <row r="135" spans="1:25" x14ac:dyDescent="0.2">
      <c r="A135" s="352">
        <v>44810.416666666664</v>
      </c>
      <c r="B135" s="353">
        <v>0</v>
      </c>
      <c r="C135" s="354">
        <v>251.03149999999999</v>
      </c>
      <c r="D135" s="354">
        <v>0</v>
      </c>
      <c r="E135" s="354">
        <v>0</v>
      </c>
      <c r="F135" s="354">
        <v>0</v>
      </c>
      <c r="G135" s="353">
        <v>0</v>
      </c>
      <c r="H135" s="354">
        <v>385</v>
      </c>
      <c r="I135" s="354">
        <v>0</v>
      </c>
      <c r="J135" s="354">
        <v>0</v>
      </c>
      <c r="K135" s="354">
        <v>0</v>
      </c>
      <c r="L135" s="353">
        <v>295</v>
      </c>
      <c r="M135" s="354">
        <v>385</v>
      </c>
      <c r="N135" s="354">
        <v>340</v>
      </c>
      <c r="O135" s="354">
        <v>189.9</v>
      </c>
      <c r="P135" s="354">
        <v>195</v>
      </c>
      <c r="Q135" s="353">
        <v>0</v>
      </c>
      <c r="R135" s="354">
        <v>385</v>
      </c>
      <c r="S135" s="354">
        <v>0</v>
      </c>
      <c r="T135" s="354">
        <v>0</v>
      </c>
      <c r="U135" s="354">
        <v>0</v>
      </c>
      <c r="V135" s="353">
        <v>251.03149999999999</v>
      </c>
      <c r="W135" s="353">
        <v>385</v>
      </c>
      <c r="X135" s="353">
        <v>1404.9</v>
      </c>
      <c r="Y135" s="355">
        <v>385</v>
      </c>
    </row>
    <row r="136" spans="1:25" x14ac:dyDescent="0.2">
      <c r="A136" s="352">
        <v>44810.458333333336</v>
      </c>
      <c r="B136" s="353">
        <v>0</v>
      </c>
      <c r="C136" s="354">
        <v>250.86850000000001</v>
      </c>
      <c r="D136" s="354">
        <v>0</v>
      </c>
      <c r="E136" s="354">
        <v>0</v>
      </c>
      <c r="F136" s="354">
        <v>0</v>
      </c>
      <c r="G136" s="353">
        <v>0</v>
      </c>
      <c r="H136" s="354">
        <v>385</v>
      </c>
      <c r="I136" s="354">
        <v>0</v>
      </c>
      <c r="J136" s="354">
        <v>0</v>
      </c>
      <c r="K136" s="354">
        <v>0</v>
      </c>
      <c r="L136" s="353">
        <v>295</v>
      </c>
      <c r="M136" s="354">
        <v>385</v>
      </c>
      <c r="N136" s="354">
        <v>340</v>
      </c>
      <c r="O136" s="354">
        <v>189.9</v>
      </c>
      <c r="P136" s="354">
        <v>195</v>
      </c>
      <c r="Q136" s="353">
        <v>0</v>
      </c>
      <c r="R136" s="354">
        <v>385</v>
      </c>
      <c r="S136" s="354">
        <v>0</v>
      </c>
      <c r="T136" s="354">
        <v>0</v>
      </c>
      <c r="U136" s="354">
        <v>0</v>
      </c>
      <c r="V136" s="353">
        <v>250.86850000000001</v>
      </c>
      <c r="W136" s="353">
        <v>385</v>
      </c>
      <c r="X136" s="353">
        <v>1404.9</v>
      </c>
      <c r="Y136" s="355">
        <v>385</v>
      </c>
    </row>
    <row r="137" spans="1:25" x14ac:dyDescent="0.2">
      <c r="A137" s="352">
        <v>44810.5</v>
      </c>
      <c r="B137" s="353">
        <v>0</v>
      </c>
      <c r="C137" s="354">
        <v>251.18950000000001</v>
      </c>
      <c r="D137" s="354">
        <v>0</v>
      </c>
      <c r="E137" s="354">
        <v>0</v>
      </c>
      <c r="F137" s="354">
        <v>0</v>
      </c>
      <c r="G137" s="353">
        <v>0</v>
      </c>
      <c r="H137" s="354">
        <v>385</v>
      </c>
      <c r="I137" s="354">
        <v>0</v>
      </c>
      <c r="J137" s="354">
        <v>0</v>
      </c>
      <c r="K137" s="354">
        <v>0</v>
      </c>
      <c r="L137" s="353">
        <v>295</v>
      </c>
      <c r="M137" s="354">
        <v>385</v>
      </c>
      <c r="N137" s="354">
        <v>340</v>
      </c>
      <c r="O137" s="354">
        <v>189.9</v>
      </c>
      <c r="P137" s="354">
        <v>195</v>
      </c>
      <c r="Q137" s="353">
        <v>0</v>
      </c>
      <c r="R137" s="354">
        <v>385</v>
      </c>
      <c r="S137" s="354">
        <v>0</v>
      </c>
      <c r="T137" s="354">
        <v>0</v>
      </c>
      <c r="U137" s="354">
        <v>0</v>
      </c>
      <c r="V137" s="353">
        <v>251.18950000000001</v>
      </c>
      <c r="W137" s="353">
        <v>385</v>
      </c>
      <c r="X137" s="353">
        <v>1404.9</v>
      </c>
      <c r="Y137" s="355">
        <v>385</v>
      </c>
    </row>
    <row r="138" spans="1:25" x14ac:dyDescent="0.2">
      <c r="A138" s="352">
        <v>44810.541666666664</v>
      </c>
      <c r="B138" s="353">
        <v>0</v>
      </c>
      <c r="C138" s="354">
        <v>251.11</v>
      </c>
      <c r="D138" s="354">
        <v>0</v>
      </c>
      <c r="E138" s="354">
        <v>0</v>
      </c>
      <c r="F138" s="354">
        <v>0</v>
      </c>
      <c r="G138" s="353">
        <v>0</v>
      </c>
      <c r="H138" s="354">
        <v>385</v>
      </c>
      <c r="I138" s="354">
        <v>0</v>
      </c>
      <c r="J138" s="354">
        <v>0</v>
      </c>
      <c r="K138" s="354">
        <v>0</v>
      </c>
      <c r="L138" s="353">
        <v>295</v>
      </c>
      <c r="M138" s="354">
        <v>385</v>
      </c>
      <c r="N138" s="354">
        <v>340</v>
      </c>
      <c r="O138" s="354">
        <v>189.9</v>
      </c>
      <c r="P138" s="354">
        <v>195</v>
      </c>
      <c r="Q138" s="353">
        <v>0</v>
      </c>
      <c r="R138" s="354">
        <v>385</v>
      </c>
      <c r="S138" s="354">
        <v>0</v>
      </c>
      <c r="T138" s="354">
        <v>0</v>
      </c>
      <c r="U138" s="354">
        <v>0</v>
      </c>
      <c r="V138" s="353">
        <v>251.11</v>
      </c>
      <c r="W138" s="353">
        <v>385</v>
      </c>
      <c r="X138" s="353">
        <v>1404.9</v>
      </c>
      <c r="Y138" s="355">
        <v>385</v>
      </c>
    </row>
    <row r="139" spans="1:25" x14ac:dyDescent="0.2">
      <c r="A139" s="352">
        <v>44810.583333333336</v>
      </c>
      <c r="B139" s="353">
        <v>0</v>
      </c>
      <c r="C139" s="354">
        <v>250.834</v>
      </c>
      <c r="D139" s="354">
        <v>0</v>
      </c>
      <c r="E139" s="354">
        <v>0</v>
      </c>
      <c r="F139" s="354">
        <v>0</v>
      </c>
      <c r="G139" s="353">
        <v>0</v>
      </c>
      <c r="H139" s="354">
        <v>385</v>
      </c>
      <c r="I139" s="354">
        <v>0</v>
      </c>
      <c r="J139" s="354">
        <v>0</v>
      </c>
      <c r="K139" s="354">
        <v>0</v>
      </c>
      <c r="L139" s="353">
        <v>295</v>
      </c>
      <c r="M139" s="354">
        <v>385</v>
      </c>
      <c r="N139" s="354">
        <v>340</v>
      </c>
      <c r="O139" s="354">
        <v>189.9</v>
      </c>
      <c r="P139" s="354">
        <v>195</v>
      </c>
      <c r="Q139" s="353">
        <v>0</v>
      </c>
      <c r="R139" s="354">
        <v>385</v>
      </c>
      <c r="S139" s="354">
        <v>0</v>
      </c>
      <c r="T139" s="354">
        <v>0</v>
      </c>
      <c r="U139" s="354">
        <v>0</v>
      </c>
      <c r="V139" s="353">
        <v>250.834</v>
      </c>
      <c r="W139" s="353">
        <v>385</v>
      </c>
      <c r="X139" s="353">
        <v>1404.9</v>
      </c>
      <c r="Y139" s="355">
        <v>385</v>
      </c>
    </row>
    <row r="140" spans="1:25" x14ac:dyDescent="0.2">
      <c r="A140" s="352">
        <v>44810.625</v>
      </c>
      <c r="B140" s="353">
        <v>0</v>
      </c>
      <c r="C140" s="354">
        <v>255.8725</v>
      </c>
      <c r="D140" s="354">
        <v>0</v>
      </c>
      <c r="E140" s="354">
        <v>0</v>
      </c>
      <c r="F140" s="354">
        <v>0</v>
      </c>
      <c r="G140" s="353">
        <v>0</v>
      </c>
      <c r="H140" s="354">
        <v>385</v>
      </c>
      <c r="I140" s="354">
        <v>0</v>
      </c>
      <c r="J140" s="354">
        <v>0</v>
      </c>
      <c r="K140" s="354">
        <v>0</v>
      </c>
      <c r="L140" s="353">
        <v>295</v>
      </c>
      <c r="M140" s="354">
        <v>385</v>
      </c>
      <c r="N140" s="354">
        <v>340</v>
      </c>
      <c r="O140" s="354">
        <v>189.9</v>
      </c>
      <c r="P140" s="354">
        <v>195</v>
      </c>
      <c r="Q140" s="353">
        <v>0</v>
      </c>
      <c r="R140" s="354">
        <v>385</v>
      </c>
      <c r="S140" s="354">
        <v>0</v>
      </c>
      <c r="T140" s="354">
        <v>0</v>
      </c>
      <c r="U140" s="354">
        <v>0</v>
      </c>
      <c r="V140" s="353">
        <v>255.8725</v>
      </c>
      <c r="W140" s="353">
        <v>385</v>
      </c>
      <c r="X140" s="353">
        <v>1404.9</v>
      </c>
      <c r="Y140" s="355">
        <v>385</v>
      </c>
    </row>
    <row r="141" spans="1:25" x14ac:dyDescent="0.2">
      <c r="A141" s="352">
        <v>44810.666666666664</v>
      </c>
      <c r="B141" s="353">
        <v>0</v>
      </c>
      <c r="C141" s="354">
        <v>251.804</v>
      </c>
      <c r="D141" s="354">
        <v>0</v>
      </c>
      <c r="E141" s="354">
        <v>0</v>
      </c>
      <c r="F141" s="354">
        <v>0</v>
      </c>
      <c r="G141" s="353">
        <v>0</v>
      </c>
      <c r="H141" s="354">
        <v>385</v>
      </c>
      <c r="I141" s="354">
        <v>0</v>
      </c>
      <c r="J141" s="354">
        <v>0</v>
      </c>
      <c r="K141" s="354">
        <v>0</v>
      </c>
      <c r="L141" s="353">
        <v>295</v>
      </c>
      <c r="M141" s="354">
        <v>385</v>
      </c>
      <c r="N141" s="354">
        <v>340</v>
      </c>
      <c r="O141" s="354">
        <v>189.9</v>
      </c>
      <c r="P141" s="354">
        <v>195</v>
      </c>
      <c r="Q141" s="353">
        <v>0</v>
      </c>
      <c r="R141" s="354">
        <v>385</v>
      </c>
      <c r="S141" s="354">
        <v>0</v>
      </c>
      <c r="T141" s="354">
        <v>0</v>
      </c>
      <c r="U141" s="354">
        <v>0</v>
      </c>
      <c r="V141" s="353">
        <v>251.804</v>
      </c>
      <c r="W141" s="353">
        <v>385</v>
      </c>
      <c r="X141" s="353">
        <v>1404.9</v>
      </c>
      <c r="Y141" s="355">
        <v>385</v>
      </c>
    </row>
    <row r="142" spans="1:25" x14ac:dyDescent="0.2">
      <c r="A142" s="352">
        <v>44810.708333333336</v>
      </c>
      <c r="B142" s="353">
        <v>0</v>
      </c>
      <c r="C142" s="354">
        <v>251.64</v>
      </c>
      <c r="D142" s="354">
        <v>0</v>
      </c>
      <c r="E142" s="354">
        <v>0</v>
      </c>
      <c r="F142" s="354">
        <v>0</v>
      </c>
      <c r="G142" s="353">
        <v>0</v>
      </c>
      <c r="H142" s="354">
        <v>385</v>
      </c>
      <c r="I142" s="354">
        <v>0</v>
      </c>
      <c r="J142" s="354">
        <v>0</v>
      </c>
      <c r="K142" s="354">
        <v>0</v>
      </c>
      <c r="L142" s="353">
        <v>295</v>
      </c>
      <c r="M142" s="354">
        <v>385</v>
      </c>
      <c r="N142" s="354">
        <v>340</v>
      </c>
      <c r="O142" s="354">
        <v>189.9</v>
      </c>
      <c r="P142" s="354">
        <v>195</v>
      </c>
      <c r="Q142" s="353">
        <v>0</v>
      </c>
      <c r="R142" s="354">
        <v>385</v>
      </c>
      <c r="S142" s="354">
        <v>0</v>
      </c>
      <c r="T142" s="354">
        <v>0</v>
      </c>
      <c r="U142" s="354">
        <v>0</v>
      </c>
      <c r="V142" s="353">
        <v>251.64</v>
      </c>
      <c r="W142" s="353">
        <v>385</v>
      </c>
      <c r="X142" s="353">
        <v>1404.9</v>
      </c>
      <c r="Y142" s="355">
        <v>385</v>
      </c>
    </row>
    <row r="143" spans="1:25" x14ac:dyDescent="0.2">
      <c r="A143" s="352">
        <v>44810.75</v>
      </c>
      <c r="B143" s="353">
        <v>0</v>
      </c>
      <c r="C143" s="354">
        <v>251.13849999999999</v>
      </c>
      <c r="D143" s="354">
        <v>0</v>
      </c>
      <c r="E143" s="354">
        <v>0</v>
      </c>
      <c r="F143" s="354">
        <v>0</v>
      </c>
      <c r="G143" s="353">
        <v>0</v>
      </c>
      <c r="H143" s="354">
        <v>385</v>
      </c>
      <c r="I143" s="354">
        <v>0</v>
      </c>
      <c r="J143" s="354">
        <v>0</v>
      </c>
      <c r="K143" s="354">
        <v>0</v>
      </c>
      <c r="L143" s="353">
        <v>295</v>
      </c>
      <c r="M143" s="354">
        <v>385</v>
      </c>
      <c r="N143" s="354">
        <v>340</v>
      </c>
      <c r="O143" s="354">
        <v>189.9</v>
      </c>
      <c r="P143" s="354">
        <v>195</v>
      </c>
      <c r="Q143" s="353">
        <v>0</v>
      </c>
      <c r="R143" s="354">
        <v>385</v>
      </c>
      <c r="S143" s="354">
        <v>0</v>
      </c>
      <c r="T143" s="354">
        <v>0</v>
      </c>
      <c r="U143" s="354">
        <v>0</v>
      </c>
      <c r="V143" s="353">
        <v>251.13849999999999</v>
      </c>
      <c r="W143" s="353">
        <v>385</v>
      </c>
      <c r="X143" s="353">
        <v>1404.9</v>
      </c>
      <c r="Y143" s="355">
        <v>385</v>
      </c>
    </row>
    <row r="144" spans="1:25" x14ac:dyDescent="0.2">
      <c r="A144" s="352">
        <v>44810.791666666664</v>
      </c>
      <c r="B144" s="353">
        <v>0</v>
      </c>
      <c r="C144" s="354">
        <v>251.25700000000001</v>
      </c>
      <c r="D144" s="354">
        <v>0</v>
      </c>
      <c r="E144" s="354">
        <v>0</v>
      </c>
      <c r="F144" s="354">
        <v>0</v>
      </c>
      <c r="G144" s="353">
        <v>0</v>
      </c>
      <c r="H144" s="354">
        <v>385</v>
      </c>
      <c r="I144" s="354">
        <v>0</v>
      </c>
      <c r="J144" s="354">
        <v>0</v>
      </c>
      <c r="K144" s="354">
        <v>0</v>
      </c>
      <c r="L144" s="353">
        <v>295</v>
      </c>
      <c r="M144" s="354">
        <v>385</v>
      </c>
      <c r="N144" s="354">
        <v>340</v>
      </c>
      <c r="O144" s="354">
        <v>189.9</v>
      </c>
      <c r="P144" s="354">
        <v>195</v>
      </c>
      <c r="Q144" s="353">
        <v>0</v>
      </c>
      <c r="R144" s="354">
        <v>385</v>
      </c>
      <c r="S144" s="354">
        <v>0</v>
      </c>
      <c r="T144" s="354">
        <v>0</v>
      </c>
      <c r="U144" s="354">
        <v>0</v>
      </c>
      <c r="V144" s="353">
        <v>251.25700000000001</v>
      </c>
      <c r="W144" s="353">
        <v>385</v>
      </c>
      <c r="X144" s="353">
        <v>1404.9</v>
      </c>
      <c r="Y144" s="355">
        <v>385</v>
      </c>
    </row>
    <row r="145" spans="1:25" x14ac:dyDescent="0.2">
      <c r="A145" s="352">
        <v>44810.833333333336</v>
      </c>
      <c r="B145" s="353">
        <v>0</v>
      </c>
      <c r="C145" s="354">
        <v>250.7535</v>
      </c>
      <c r="D145" s="354">
        <v>0</v>
      </c>
      <c r="E145" s="354">
        <v>0</v>
      </c>
      <c r="F145" s="354">
        <v>0</v>
      </c>
      <c r="G145" s="353">
        <v>0</v>
      </c>
      <c r="H145" s="354">
        <v>385</v>
      </c>
      <c r="I145" s="354">
        <v>0</v>
      </c>
      <c r="J145" s="354">
        <v>0</v>
      </c>
      <c r="K145" s="354">
        <v>0</v>
      </c>
      <c r="L145" s="353">
        <v>295</v>
      </c>
      <c r="M145" s="354">
        <v>385</v>
      </c>
      <c r="N145" s="354">
        <v>340</v>
      </c>
      <c r="O145" s="354">
        <v>189.9</v>
      </c>
      <c r="P145" s="354">
        <v>195</v>
      </c>
      <c r="Q145" s="353">
        <v>0</v>
      </c>
      <c r="R145" s="354">
        <v>385</v>
      </c>
      <c r="S145" s="354">
        <v>0</v>
      </c>
      <c r="T145" s="354">
        <v>0</v>
      </c>
      <c r="U145" s="354">
        <v>0</v>
      </c>
      <c r="V145" s="353">
        <v>250.7535</v>
      </c>
      <c r="W145" s="353">
        <v>385</v>
      </c>
      <c r="X145" s="353">
        <v>1404.9</v>
      </c>
      <c r="Y145" s="355">
        <v>385</v>
      </c>
    </row>
    <row r="146" spans="1:25" x14ac:dyDescent="0.2">
      <c r="A146" s="352">
        <v>44810.875</v>
      </c>
      <c r="B146" s="353">
        <v>0</v>
      </c>
      <c r="C146" s="354">
        <v>251.3415</v>
      </c>
      <c r="D146" s="354">
        <v>0</v>
      </c>
      <c r="E146" s="354">
        <v>0</v>
      </c>
      <c r="F146" s="354">
        <v>0</v>
      </c>
      <c r="G146" s="353">
        <v>0</v>
      </c>
      <c r="H146" s="354">
        <v>385</v>
      </c>
      <c r="I146" s="354">
        <v>0</v>
      </c>
      <c r="J146" s="354">
        <v>0</v>
      </c>
      <c r="K146" s="354">
        <v>0</v>
      </c>
      <c r="L146" s="353">
        <v>295</v>
      </c>
      <c r="M146" s="354">
        <v>385</v>
      </c>
      <c r="N146" s="354">
        <v>340</v>
      </c>
      <c r="O146" s="354">
        <v>189.9</v>
      </c>
      <c r="P146" s="354">
        <v>195</v>
      </c>
      <c r="Q146" s="353">
        <v>0</v>
      </c>
      <c r="R146" s="354">
        <v>385</v>
      </c>
      <c r="S146" s="354">
        <v>0</v>
      </c>
      <c r="T146" s="354">
        <v>0</v>
      </c>
      <c r="U146" s="354">
        <v>0</v>
      </c>
      <c r="V146" s="353">
        <v>251.3415</v>
      </c>
      <c r="W146" s="353">
        <v>385</v>
      </c>
      <c r="X146" s="353">
        <v>1404.9</v>
      </c>
      <c r="Y146" s="355">
        <v>385</v>
      </c>
    </row>
    <row r="147" spans="1:25" x14ac:dyDescent="0.2">
      <c r="A147" s="352">
        <v>44810.916666666664</v>
      </c>
      <c r="B147" s="353">
        <v>0</v>
      </c>
      <c r="C147" s="354">
        <v>250.8065</v>
      </c>
      <c r="D147" s="354">
        <v>0</v>
      </c>
      <c r="E147" s="354">
        <v>0</v>
      </c>
      <c r="F147" s="354">
        <v>0</v>
      </c>
      <c r="G147" s="353">
        <v>0</v>
      </c>
      <c r="H147" s="354">
        <v>385</v>
      </c>
      <c r="I147" s="354">
        <v>0</v>
      </c>
      <c r="J147" s="354">
        <v>0</v>
      </c>
      <c r="K147" s="354">
        <v>0</v>
      </c>
      <c r="L147" s="353">
        <v>295</v>
      </c>
      <c r="M147" s="354">
        <v>385</v>
      </c>
      <c r="N147" s="354">
        <v>340</v>
      </c>
      <c r="O147" s="354">
        <v>189.9</v>
      </c>
      <c r="P147" s="354">
        <v>195</v>
      </c>
      <c r="Q147" s="353">
        <v>0</v>
      </c>
      <c r="R147" s="354">
        <v>385</v>
      </c>
      <c r="S147" s="354">
        <v>0</v>
      </c>
      <c r="T147" s="354">
        <v>0</v>
      </c>
      <c r="U147" s="354">
        <v>0</v>
      </c>
      <c r="V147" s="353">
        <v>250.8065</v>
      </c>
      <c r="W147" s="353">
        <v>385</v>
      </c>
      <c r="X147" s="353">
        <v>1404.9</v>
      </c>
      <c r="Y147" s="355">
        <v>385</v>
      </c>
    </row>
    <row r="148" spans="1:25" x14ac:dyDescent="0.2">
      <c r="A148" s="352">
        <v>44810.958333333336</v>
      </c>
      <c r="B148" s="353">
        <v>0</v>
      </c>
      <c r="C148" s="354">
        <v>250.98050000000001</v>
      </c>
      <c r="D148" s="354">
        <v>0</v>
      </c>
      <c r="E148" s="354">
        <v>0</v>
      </c>
      <c r="F148" s="354">
        <v>0</v>
      </c>
      <c r="G148" s="353">
        <v>0</v>
      </c>
      <c r="H148" s="354">
        <v>385</v>
      </c>
      <c r="I148" s="354">
        <v>0</v>
      </c>
      <c r="J148" s="354">
        <v>0</v>
      </c>
      <c r="K148" s="354">
        <v>0</v>
      </c>
      <c r="L148" s="353">
        <v>295</v>
      </c>
      <c r="M148" s="354">
        <v>385</v>
      </c>
      <c r="N148" s="354">
        <v>340</v>
      </c>
      <c r="O148" s="354">
        <v>189.9</v>
      </c>
      <c r="P148" s="354">
        <v>195</v>
      </c>
      <c r="Q148" s="353">
        <v>0</v>
      </c>
      <c r="R148" s="354">
        <v>385</v>
      </c>
      <c r="S148" s="354">
        <v>0</v>
      </c>
      <c r="T148" s="354">
        <v>0</v>
      </c>
      <c r="U148" s="354">
        <v>0</v>
      </c>
      <c r="V148" s="353">
        <v>250.98050000000001</v>
      </c>
      <c r="W148" s="353">
        <v>385</v>
      </c>
      <c r="X148" s="353">
        <v>1404.9</v>
      </c>
      <c r="Y148" s="355">
        <v>385</v>
      </c>
    </row>
    <row r="149" spans="1:25" x14ac:dyDescent="0.2">
      <c r="A149" s="352">
        <v>44811</v>
      </c>
      <c r="B149" s="353">
        <v>0</v>
      </c>
      <c r="C149" s="354">
        <v>250.8955</v>
      </c>
      <c r="D149" s="354">
        <v>0</v>
      </c>
      <c r="E149" s="354">
        <v>0</v>
      </c>
      <c r="F149" s="354">
        <v>0</v>
      </c>
      <c r="G149" s="353">
        <v>0</v>
      </c>
      <c r="H149" s="354">
        <v>385</v>
      </c>
      <c r="I149" s="354">
        <v>0</v>
      </c>
      <c r="J149" s="354">
        <v>0</v>
      </c>
      <c r="K149" s="354">
        <v>0</v>
      </c>
      <c r="L149" s="353">
        <v>295</v>
      </c>
      <c r="M149" s="354">
        <v>385</v>
      </c>
      <c r="N149" s="354">
        <v>340</v>
      </c>
      <c r="O149" s="354">
        <v>189.9</v>
      </c>
      <c r="P149" s="354">
        <v>195</v>
      </c>
      <c r="Q149" s="353">
        <v>0</v>
      </c>
      <c r="R149" s="354">
        <v>385</v>
      </c>
      <c r="S149" s="354">
        <v>0</v>
      </c>
      <c r="T149" s="354">
        <v>0</v>
      </c>
      <c r="U149" s="354">
        <v>0</v>
      </c>
      <c r="V149" s="353">
        <v>250.8955</v>
      </c>
      <c r="W149" s="353">
        <v>385</v>
      </c>
      <c r="X149" s="353">
        <v>1404.9</v>
      </c>
      <c r="Y149" s="355">
        <v>385</v>
      </c>
    </row>
    <row r="150" spans="1:25" x14ac:dyDescent="0.2">
      <c r="A150" s="352">
        <v>44811.041666666664</v>
      </c>
      <c r="B150" s="353">
        <v>0</v>
      </c>
      <c r="C150" s="354">
        <v>251.0035</v>
      </c>
      <c r="D150" s="354">
        <v>0</v>
      </c>
      <c r="E150" s="354">
        <v>0</v>
      </c>
      <c r="F150" s="354">
        <v>0</v>
      </c>
      <c r="G150" s="353">
        <v>0</v>
      </c>
      <c r="H150" s="354">
        <v>385</v>
      </c>
      <c r="I150" s="354">
        <v>0</v>
      </c>
      <c r="J150" s="354">
        <v>0</v>
      </c>
      <c r="K150" s="354">
        <v>0</v>
      </c>
      <c r="L150" s="353">
        <v>295</v>
      </c>
      <c r="M150" s="354">
        <v>385</v>
      </c>
      <c r="N150" s="354">
        <v>340</v>
      </c>
      <c r="O150" s="354">
        <v>189.9</v>
      </c>
      <c r="P150" s="354">
        <v>195</v>
      </c>
      <c r="Q150" s="353">
        <v>0</v>
      </c>
      <c r="R150" s="354">
        <v>385</v>
      </c>
      <c r="S150" s="354">
        <v>0</v>
      </c>
      <c r="T150" s="354">
        <v>0</v>
      </c>
      <c r="U150" s="354">
        <v>0</v>
      </c>
      <c r="V150" s="353">
        <v>251.0035</v>
      </c>
      <c r="W150" s="353">
        <v>385</v>
      </c>
      <c r="X150" s="353">
        <v>1404.9</v>
      </c>
      <c r="Y150" s="355">
        <v>385</v>
      </c>
    </row>
    <row r="151" spans="1:25" x14ac:dyDescent="0.2">
      <c r="A151" s="352">
        <v>44811.083333333336</v>
      </c>
      <c r="B151" s="353">
        <v>0</v>
      </c>
      <c r="C151" s="354">
        <v>250.89</v>
      </c>
      <c r="D151" s="354">
        <v>0</v>
      </c>
      <c r="E151" s="354">
        <v>0</v>
      </c>
      <c r="F151" s="354">
        <v>0</v>
      </c>
      <c r="G151" s="353">
        <v>0</v>
      </c>
      <c r="H151" s="354">
        <v>385</v>
      </c>
      <c r="I151" s="354">
        <v>0</v>
      </c>
      <c r="J151" s="354">
        <v>0</v>
      </c>
      <c r="K151" s="354">
        <v>0</v>
      </c>
      <c r="L151" s="353">
        <v>295</v>
      </c>
      <c r="M151" s="354">
        <v>385</v>
      </c>
      <c r="N151" s="354">
        <v>340</v>
      </c>
      <c r="O151" s="354">
        <v>189.9</v>
      </c>
      <c r="P151" s="354">
        <v>195</v>
      </c>
      <c r="Q151" s="353">
        <v>0</v>
      </c>
      <c r="R151" s="354">
        <v>385</v>
      </c>
      <c r="S151" s="354">
        <v>0</v>
      </c>
      <c r="T151" s="354">
        <v>0</v>
      </c>
      <c r="U151" s="354">
        <v>0</v>
      </c>
      <c r="V151" s="353">
        <v>250.89</v>
      </c>
      <c r="W151" s="353">
        <v>385</v>
      </c>
      <c r="X151" s="353">
        <v>1404.9</v>
      </c>
      <c r="Y151" s="355">
        <v>385</v>
      </c>
    </row>
    <row r="152" spans="1:25" x14ac:dyDescent="0.2">
      <c r="A152" s="352">
        <v>44811.125</v>
      </c>
      <c r="B152" s="353">
        <v>0</v>
      </c>
      <c r="C152" s="354">
        <v>260.41149999999999</v>
      </c>
      <c r="D152" s="354">
        <v>0</v>
      </c>
      <c r="E152" s="354">
        <v>0</v>
      </c>
      <c r="F152" s="354">
        <v>0</v>
      </c>
      <c r="G152" s="353">
        <v>0</v>
      </c>
      <c r="H152" s="354">
        <v>385</v>
      </c>
      <c r="I152" s="354">
        <v>0</v>
      </c>
      <c r="J152" s="354">
        <v>0</v>
      </c>
      <c r="K152" s="354">
        <v>0</v>
      </c>
      <c r="L152" s="353">
        <v>295</v>
      </c>
      <c r="M152" s="354">
        <v>385</v>
      </c>
      <c r="N152" s="354">
        <v>340</v>
      </c>
      <c r="O152" s="354">
        <v>189.9</v>
      </c>
      <c r="P152" s="354">
        <v>195</v>
      </c>
      <c r="Q152" s="353">
        <v>0</v>
      </c>
      <c r="R152" s="354">
        <v>385</v>
      </c>
      <c r="S152" s="354">
        <v>0</v>
      </c>
      <c r="T152" s="354">
        <v>0</v>
      </c>
      <c r="U152" s="354">
        <v>0</v>
      </c>
      <c r="V152" s="353">
        <v>260.41149999999999</v>
      </c>
      <c r="W152" s="353">
        <v>385</v>
      </c>
      <c r="X152" s="353">
        <v>1404.9</v>
      </c>
      <c r="Y152" s="355">
        <v>385</v>
      </c>
    </row>
    <row r="153" spans="1:25" x14ac:dyDescent="0.2">
      <c r="A153" s="352">
        <v>44811.166666666664</v>
      </c>
      <c r="B153" s="353">
        <v>0</v>
      </c>
      <c r="C153" s="354">
        <v>250.77850000000001</v>
      </c>
      <c r="D153" s="354">
        <v>0</v>
      </c>
      <c r="E153" s="354">
        <v>0</v>
      </c>
      <c r="F153" s="354">
        <v>0</v>
      </c>
      <c r="G153" s="353">
        <v>0</v>
      </c>
      <c r="H153" s="354">
        <v>385</v>
      </c>
      <c r="I153" s="354">
        <v>0</v>
      </c>
      <c r="J153" s="354">
        <v>0</v>
      </c>
      <c r="K153" s="354">
        <v>0</v>
      </c>
      <c r="L153" s="353">
        <v>295</v>
      </c>
      <c r="M153" s="354">
        <v>385</v>
      </c>
      <c r="N153" s="354">
        <v>340</v>
      </c>
      <c r="O153" s="354">
        <v>189.9</v>
      </c>
      <c r="P153" s="354">
        <v>195</v>
      </c>
      <c r="Q153" s="353">
        <v>0</v>
      </c>
      <c r="R153" s="354">
        <v>385</v>
      </c>
      <c r="S153" s="354">
        <v>0</v>
      </c>
      <c r="T153" s="354">
        <v>0</v>
      </c>
      <c r="U153" s="354">
        <v>0</v>
      </c>
      <c r="V153" s="353">
        <v>250.77850000000001</v>
      </c>
      <c r="W153" s="353">
        <v>385</v>
      </c>
      <c r="X153" s="353">
        <v>1404.9</v>
      </c>
      <c r="Y153" s="355">
        <v>385</v>
      </c>
    </row>
    <row r="154" spans="1:25" x14ac:dyDescent="0.2">
      <c r="A154" s="352">
        <v>44811.208333333336</v>
      </c>
      <c r="B154" s="353">
        <v>0</v>
      </c>
      <c r="C154" s="354">
        <v>251.0915</v>
      </c>
      <c r="D154" s="354">
        <v>0</v>
      </c>
      <c r="E154" s="354">
        <v>0</v>
      </c>
      <c r="F154" s="354">
        <v>0</v>
      </c>
      <c r="G154" s="353">
        <v>0</v>
      </c>
      <c r="H154" s="354">
        <v>385</v>
      </c>
      <c r="I154" s="354">
        <v>0</v>
      </c>
      <c r="J154" s="354">
        <v>0</v>
      </c>
      <c r="K154" s="354">
        <v>0</v>
      </c>
      <c r="L154" s="353">
        <v>295</v>
      </c>
      <c r="M154" s="354">
        <v>385</v>
      </c>
      <c r="N154" s="354">
        <v>340</v>
      </c>
      <c r="O154" s="354">
        <v>189.9</v>
      </c>
      <c r="P154" s="354">
        <v>195</v>
      </c>
      <c r="Q154" s="353">
        <v>0</v>
      </c>
      <c r="R154" s="354">
        <v>385</v>
      </c>
      <c r="S154" s="354">
        <v>0</v>
      </c>
      <c r="T154" s="354">
        <v>0</v>
      </c>
      <c r="U154" s="354">
        <v>0</v>
      </c>
      <c r="V154" s="353">
        <v>251.0915</v>
      </c>
      <c r="W154" s="353">
        <v>385</v>
      </c>
      <c r="X154" s="353">
        <v>1404.9</v>
      </c>
      <c r="Y154" s="355">
        <v>385</v>
      </c>
    </row>
    <row r="155" spans="1:25" x14ac:dyDescent="0.2">
      <c r="A155" s="352">
        <v>44811.25</v>
      </c>
      <c r="B155" s="353">
        <v>0</v>
      </c>
      <c r="C155" s="354">
        <v>252.292</v>
      </c>
      <c r="D155" s="354">
        <v>0</v>
      </c>
      <c r="E155" s="354">
        <v>0</v>
      </c>
      <c r="F155" s="354">
        <v>0</v>
      </c>
      <c r="G155" s="353">
        <v>0</v>
      </c>
      <c r="H155" s="354">
        <v>385</v>
      </c>
      <c r="I155" s="354">
        <v>0</v>
      </c>
      <c r="J155" s="354">
        <v>0</v>
      </c>
      <c r="K155" s="354">
        <v>0</v>
      </c>
      <c r="L155" s="353">
        <v>295</v>
      </c>
      <c r="M155" s="354">
        <v>385</v>
      </c>
      <c r="N155" s="354">
        <v>340</v>
      </c>
      <c r="O155" s="354">
        <v>189.9</v>
      </c>
      <c r="P155" s="354">
        <v>195</v>
      </c>
      <c r="Q155" s="353">
        <v>0</v>
      </c>
      <c r="R155" s="354">
        <v>385</v>
      </c>
      <c r="S155" s="354">
        <v>0</v>
      </c>
      <c r="T155" s="354">
        <v>0</v>
      </c>
      <c r="U155" s="354">
        <v>0</v>
      </c>
      <c r="V155" s="353">
        <v>252.292</v>
      </c>
      <c r="W155" s="353">
        <v>385</v>
      </c>
      <c r="X155" s="353">
        <v>1404.9</v>
      </c>
      <c r="Y155" s="355">
        <v>385</v>
      </c>
    </row>
    <row r="156" spans="1:25" x14ac:dyDescent="0.2">
      <c r="A156" s="352">
        <v>44811.291666666664</v>
      </c>
      <c r="B156" s="353">
        <v>0</v>
      </c>
      <c r="C156" s="354">
        <v>253.09350000000001</v>
      </c>
      <c r="D156" s="354">
        <v>0</v>
      </c>
      <c r="E156" s="354">
        <v>0</v>
      </c>
      <c r="F156" s="354">
        <v>0</v>
      </c>
      <c r="G156" s="353">
        <v>0</v>
      </c>
      <c r="H156" s="354">
        <v>385</v>
      </c>
      <c r="I156" s="354">
        <v>0</v>
      </c>
      <c r="J156" s="354">
        <v>0</v>
      </c>
      <c r="K156" s="354">
        <v>0</v>
      </c>
      <c r="L156" s="353">
        <v>295</v>
      </c>
      <c r="M156" s="354">
        <v>385</v>
      </c>
      <c r="N156" s="354">
        <v>340</v>
      </c>
      <c r="O156" s="354">
        <v>189.9</v>
      </c>
      <c r="P156" s="354">
        <v>195</v>
      </c>
      <c r="Q156" s="353">
        <v>0</v>
      </c>
      <c r="R156" s="354">
        <v>385</v>
      </c>
      <c r="S156" s="354">
        <v>0</v>
      </c>
      <c r="T156" s="354">
        <v>0</v>
      </c>
      <c r="U156" s="354">
        <v>0</v>
      </c>
      <c r="V156" s="353">
        <v>253.09350000000001</v>
      </c>
      <c r="W156" s="353">
        <v>385</v>
      </c>
      <c r="X156" s="353">
        <v>1404.9</v>
      </c>
      <c r="Y156" s="355">
        <v>385</v>
      </c>
    </row>
    <row r="157" spans="1:25" x14ac:dyDescent="0.2">
      <c r="A157" s="352">
        <v>44811.333333333336</v>
      </c>
      <c r="B157" s="353">
        <v>0</v>
      </c>
      <c r="C157" s="354">
        <v>252.63499999999999</v>
      </c>
      <c r="D157" s="354">
        <v>0</v>
      </c>
      <c r="E157" s="354">
        <v>0</v>
      </c>
      <c r="F157" s="354">
        <v>0</v>
      </c>
      <c r="G157" s="353">
        <v>0</v>
      </c>
      <c r="H157" s="354">
        <v>385</v>
      </c>
      <c r="I157" s="354">
        <v>0</v>
      </c>
      <c r="J157" s="354">
        <v>0</v>
      </c>
      <c r="K157" s="354">
        <v>0</v>
      </c>
      <c r="L157" s="353">
        <v>295</v>
      </c>
      <c r="M157" s="354">
        <v>385</v>
      </c>
      <c r="N157" s="354">
        <v>340</v>
      </c>
      <c r="O157" s="354">
        <v>189.9</v>
      </c>
      <c r="P157" s="354">
        <v>195</v>
      </c>
      <c r="Q157" s="353">
        <v>0</v>
      </c>
      <c r="R157" s="354">
        <v>385</v>
      </c>
      <c r="S157" s="354">
        <v>0</v>
      </c>
      <c r="T157" s="354">
        <v>0</v>
      </c>
      <c r="U157" s="354">
        <v>0</v>
      </c>
      <c r="V157" s="353">
        <v>252.63499999999999</v>
      </c>
      <c r="W157" s="353">
        <v>385</v>
      </c>
      <c r="X157" s="353">
        <v>1404.9</v>
      </c>
      <c r="Y157" s="355">
        <v>385</v>
      </c>
    </row>
    <row r="158" spans="1:25" x14ac:dyDescent="0.2">
      <c r="A158" s="352">
        <v>44811.375</v>
      </c>
      <c r="B158" s="353">
        <v>0</v>
      </c>
      <c r="C158" s="354">
        <v>254.02</v>
      </c>
      <c r="D158" s="354">
        <v>0</v>
      </c>
      <c r="E158" s="354">
        <v>0</v>
      </c>
      <c r="F158" s="354">
        <v>0</v>
      </c>
      <c r="G158" s="353">
        <v>0</v>
      </c>
      <c r="H158" s="354">
        <v>385</v>
      </c>
      <c r="I158" s="354">
        <v>0</v>
      </c>
      <c r="J158" s="354">
        <v>0</v>
      </c>
      <c r="K158" s="354">
        <v>0</v>
      </c>
      <c r="L158" s="353">
        <v>295</v>
      </c>
      <c r="M158" s="354">
        <v>385</v>
      </c>
      <c r="N158" s="354">
        <v>340</v>
      </c>
      <c r="O158" s="354">
        <v>189.9</v>
      </c>
      <c r="P158" s="354">
        <v>195</v>
      </c>
      <c r="Q158" s="353">
        <v>0</v>
      </c>
      <c r="R158" s="354">
        <v>385</v>
      </c>
      <c r="S158" s="354">
        <v>0</v>
      </c>
      <c r="T158" s="354">
        <v>0</v>
      </c>
      <c r="U158" s="354">
        <v>0</v>
      </c>
      <c r="V158" s="353">
        <v>254.02</v>
      </c>
      <c r="W158" s="353">
        <v>385</v>
      </c>
      <c r="X158" s="353">
        <v>1404.9</v>
      </c>
      <c r="Y158" s="355">
        <v>385</v>
      </c>
    </row>
    <row r="159" spans="1:25" x14ac:dyDescent="0.2">
      <c r="A159" s="352">
        <v>44811.416666666664</v>
      </c>
      <c r="B159" s="353">
        <v>0</v>
      </c>
      <c r="C159" s="354">
        <v>255.1275</v>
      </c>
      <c r="D159" s="354">
        <v>0</v>
      </c>
      <c r="E159" s="354">
        <v>0</v>
      </c>
      <c r="F159" s="354">
        <v>0</v>
      </c>
      <c r="G159" s="353">
        <v>0</v>
      </c>
      <c r="H159" s="354">
        <v>385</v>
      </c>
      <c r="I159" s="354">
        <v>0</v>
      </c>
      <c r="J159" s="354">
        <v>0</v>
      </c>
      <c r="K159" s="354">
        <v>0</v>
      </c>
      <c r="L159" s="353">
        <v>295</v>
      </c>
      <c r="M159" s="354">
        <v>385</v>
      </c>
      <c r="N159" s="354">
        <v>340</v>
      </c>
      <c r="O159" s="354">
        <v>189.9</v>
      </c>
      <c r="P159" s="354">
        <v>195</v>
      </c>
      <c r="Q159" s="353">
        <v>0</v>
      </c>
      <c r="R159" s="354">
        <v>385</v>
      </c>
      <c r="S159" s="354">
        <v>0</v>
      </c>
      <c r="T159" s="354">
        <v>0</v>
      </c>
      <c r="U159" s="354">
        <v>0</v>
      </c>
      <c r="V159" s="353">
        <v>255.1275</v>
      </c>
      <c r="W159" s="353">
        <v>385</v>
      </c>
      <c r="X159" s="353">
        <v>1404.9</v>
      </c>
      <c r="Y159" s="355">
        <v>385</v>
      </c>
    </row>
    <row r="160" spans="1:25" x14ac:dyDescent="0.2">
      <c r="A160" s="352">
        <v>44811.458333333336</v>
      </c>
      <c r="B160" s="353">
        <v>0</v>
      </c>
      <c r="C160" s="354">
        <v>252.31299999999999</v>
      </c>
      <c r="D160" s="354">
        <v>0</v>
      </c>
      <c r="E160" s="354">
        <v>0</v>
      </c>
      <c r="F160" s="354">
        <v>0</v>
      </c>
      <c r="G160" s="353">
        <v>0</v>
      </c>
      <c r="H160" s="354">
        <v>385</v>
      </c>
      <c r="I160" s="354">
        <v>0</v>
      </c>
      <c r="J160" s="354">
        <v>0</v>
      </c>
      <c r="K160" s="354">
        <v>0</v>
      </c>
      <c r="L160" s="353">
        <v>295</v>
      </c>
      <c r="M160" s="354">
        <v>385</v>
      </c>
      <c r="N160" s="354">
        <v>340</v>
      </c>
      <c r="O160" s="354">
        <v>189.9</v>
      </c>
      <c r="P160" s="354">
        <v>195</v>
      </c>
      <c r="Q160" s="353">
        <v>0</v>
      </c>
      <c r="R160" s="354">
        <v>385</v>
      </c>
      <c r="S160" s="354">
        <v>0</v>
      </c>
      <c r="T160" s="354">
        <v>0</v>
      </c>
      <c r="U160" s="354">
        <v>0</v>
      </c>
      <c r="V160" s="353">
        <v>252.31299999999999</v>
      </c>
      <c r="W160" s="353">
        <v>385</v>
      </c>
      <c r="X160" s="353">
        <v>1404.9</v>
      </c>
      <c r="Y160" s="355">
        <v>385</v>
      </c>
    </row>
    <row r="161" spans="1:25" x14ac:dyDescent="0.2">
      <c r="A161" s="352">
        <v>44811.5</v>
      </c>
      <c r="B161" s="353">
        <v>0</v>
      </c>
      <c r="C161" s="354">
        <v>251.76</v>
      </c>
      <c r="D161" s="354">
        <v>0</v>
      </c>
      <c r="E161" s="354">
        <v>0</v>
      </c>
      <c r="F161" s="354">
        <v>0</v>
      </c>
      <c r="G161" s="353">
        <v>0</v>
      </c>
      <c r="H161" s="354">
        <v>385</v>
      </c>
      <c r="I161" s="354">
        <v>0</v>
      </c>
      <c r="J161" s="354">
        <v>0</v>
      </c>
      <c r="K161" s="354">
        <v>0</v>
      </c>
      <c r="L161" s="353">
        <v>295</v>
      </c>
      <c r="M161" s="354">
        <v>385</v>
      </c>
      <c r="N161" s="354">
        <v>340</v>
      </c>
      <c r="O161" s="354">
        <v>189.9</v>
      </c>
      <c r="P161" s="354">
        <v>195</v>
      </c>
      <c r="Q161" s="353">
        <v>0</v>
      </c>
      <c r="R161" s="354">
        <v>385</v>
      </c>
      <c r="S161" s="354">
        <v>0</v>
      </c>
      <c r="T161" s="354">
        <v>0</v>
      </c>
      <c r="U161" s="354">
        <v>0</v>
      </c>
      <c r="V161" s="353">
        <v>251.76</v>
      </c>
      <c r="W161" s="353">
        <v>385</v>
      </c>
      <c r="X161" s="353">
        <v>1404.9</v>
      </c>
      <c r="Y161" s="355">
        <v>385</v>
      </c>
    </row>
    <row r="162" spans="1:25" x14ac:dyDescent="0.2">
      <c r="A162" s="352">
        <v>44811.541666666664</v>
      </c>
      <c r="B162" s="353">
        <v>0</v>
      </c>
      <c r="C162" s="354">
        <v>255.9615</v>
      </c>
      <c r="D162" s="354">
        <v>0</v>
      </c>
      <c r="E162" s="354">
        <v>0</v>
      </c>
      <c r="F162" s="354">
        <v>0</v>
      </c>
      <c r="G162" s="353">
        <v>0</v>
      </c>
      <c r="H162" s="354">
        <v>385</v>
      </c>
      <c r="I162" s="354">
        <v>0</v>
      </c>
      <c r="J162" s="354">
        <v>0</v>
      </c>
      <c r="K162" s="354">
        <v>0</v>
      </c>
      <c r="L162" s="353">
        <v>295</v>
      </c>
      <c r="M162" s="354">
        <v>385</v>
      </c>
      <c r="N162" s="354">
        <v>340</v>
      </c>
      <c r="O162" s="354">
        <v>189.9</v>
      </c>
      <c r="P162" s="354">
        <v>195</v>
      </c>
      <c r="Q162" s="353">
        <v>0</v>
      </c>
      <c r="R162" s="354">
        <v>385</v>
      </c>
      <c r="S162" s="354">
        <v>0</v>
      </c>
      <c r="T162" s="354">
        <v>0</v>
      </c>
      <c r="U162" s="354">
        <v>0</v>
      </c>
      <c r="V162" s="353">
        <v>255.9615</v>
      </c>
      <c r="W162" s="353">
        <v>385</v>
      </c>
      <c r="X162" s="353">
        <v>1404.9</v>
      </c>
      <c r="Y162" s="355">
        <v>385</v>
      </c>
    </row>
    <row r="163" spans="1:25" x14ac:dyDescent="0.2">
      <c r="A163" s="352">
        <v>44811.583333333336</v>
      </c>
      <c r="B163" s="353">
        <v>0</v>
      </c>
      <c r="C163" s="354">
        <v>255.42099999999999</v>
      </c>
      <c r="D163" s="354">
        <v>0</v>
      </c>
      <c r="E163" s="354">
        <v>0</v>
      </c>
      <c r="F163" s="354">
        <v>0</v>
      </c>
      <c r="G163" s="353">
        <v>0</v>
      </c>
      <c r="H163" s="354">
        <v>385</v>
      </c>
      <c r="I163" s="354">
        <v>0</v>
      </c>
      <c r="J163" s="354">
        <v>0</v>
      </c>
      <c r="K163" s="354">
        <v>0</v>
      </c>
      <c r="L163" s="353">
        <v>295</v>
      </c>
      <c r="M163" s="354">
        <v>385</v>
      </c>
      <c r="N163" s="354">
        <v>340</v>
      </c>
      <c r="O163" s="354">
        <v>189.9</v>
      </c>
      <c r="P163" s="354">
        <v>195</v>
      </c>
      <c r="Q163" s="353">
        <v>0</v>
      </c>
      <c r="R163" s="354">
        <v>385</v>
      </c>
      <c r="S163" s="354">
        <v>0</v>
      </c>
      <c r="T163" s="354">
        <v>0</v>
      </c>
      <c r="U163" s="354">
        <v>0</v>
      </c>
      <c r="V163" s="353">
        <v>255.42099999999999</v>
      </c>
      <c r="W163" s="353">
        <v>385</v>
      </c>
      <c r="X163" s="353">
        <v>1404.9</v>
      </c>
      <c r="Y163" s="355">
        <v>385</v>
      </c>
    </row>
    <row r="164" spans="1:25" x14ac:dyDescent="0.2">
      <c r="A164" s="352">
        <v>44811.625</v>
      </c>
      <c r="B164" s="353">
        <v>0</v>
      </c>
      <c r="C164" s="354">
        <v>250.92750000000001</v>
      </c>
      <c r="D164" s="354">
        <v>0</v>
      </c>
      <c r="E164" s="354">
        <v>0</v>
      </c>
      <c r="F164" s="354">
        <v>0</v>
      </c>
      <c r="G164" s="353">
        <v>0</v>
      </c>
      <c r="H164" s="354">
        <v>385</v>
      </c>
      <c r="I164" s="354">
        <v>0</v>
      </c>
      <c r="J164" s="354">
        <v>0</v>
      </c>
      <c r="K164" s="354">
        <v>0</v>
      </c>
      <c r="L164" s="353">
        <v>295</v>
      </c>
      <c r="M164" s="354">
        <v>385</v>
      </c>
      <c r="N164" s="354">
        <v>340</v>
      </c>
      <c r="O164" s="354">
        <v>189.9</v>
      </c>
      <c r="P164" s="354">
        <v>195</v>
      </c>
      <c r="Q164" s="353">
        <v>0</v>
      </c>
      <c r="R164" s="354">
        <v>385</v>
      </c>
      <c r="S164" s="354">
        <v>0</v>
      </c>
      <c r="T164" s="354">
        <v>0</v>
      </c>
      <c r="U164" s="354">
        <v>0</v>
      </c>
      <c r="V164" s="353">
        <v>250.92750000000001</v>
      </c>
      <c r="W164" s="353">
        <v>385</v>
      </c>
      <c r="X164" s="353">
        <v>1404.9</v>
      </c>
      <c r="Y164" s="355">
        <v>385</v>
      </c>
    </row>
    <row r="165" spans="1:25" x14ac:dyDescent="0.2">
      <c r="A165" s="352">
        <v>44811.666666666664</v>
      </c>
      <c r="B165" s="353">
        <v>0</v>
      </c>
      <c r="C165" s="354">
        <v>251.43049999999999</v>
      </c>
      <c r="D165" s="354">
        <v>0</v>
      </c>
      <c r="E165" s="354">
        <v>0</v>
      </c>
      <c r="F165" s="354">
        <v>0</v>
      </c>
      <c r="G165" s="353">
        <v>0</v>
      </c>
      <c r="H165" s="354">
        <v>385</v>
      </c>
      <c r="I165" s="354">
        <v>0</v>
      </c>
      <c r="J165" s="354">
        <v>0</v>
      </c>
      <c r="K165" s="354">
        <v>0</v>
      </c>
      <c r="L165" s="353">
        <v>295</v>
      </c>
      <c r="M165" s="354">
        <v>385</v>
      </c>
      <c r="N165" s="354">
        <v>340</v>
      </c>
      <c r="O165" s="354">
        <v>189.9</v>
      </c>
      <c r="P165" s="354">
        <v>195</v>
      </c>
      <c r="Q165" s="353">
        <v>0</v>
      </c>
      <c r="R165" s="354">
        <v>385</v>
      </c>
      <c r="S165" s="354">
        <v>0</v>
      </c>
      <c r="T165" s="354">
        <v>0</v>
      </c>
      <c r="U165" s="354">
        <v>0</v>
      </c>
      <c r="V165" s="353">
        <v>251.43049999999999</v>
      </c>
      <c r="W165" s="353">
        <v>385</v>
      </c>
      <c r="X165" s="353">
        <v>1404.9</v>
      </c>
      <c r="Y165" s="355">
        <v>385</v>
      </c>
    </row>
    <row r="166" spans="1:25" x14ac:dyDescent="0.2">
      <c r="A166" s="352">
        <v>44811.708333333336</v>
      </c>
      <c r="B166" s="353">
        <v>0</v>
      </c>
      <c r="C166" s="354">
        <v>252.7835</v>
      </c>
      <c r="D166" s="354">
        <v>0</v>
      </c>
      <c r="E166" s="354">
        <v>0</v>
      </c>
      <c r="F166" s="354">
        <v>0</v>
      </c>
      <c r="G166" s="353">
        <v>0</v>
      </c>
      <c r="H166" s="354">
        <v>385</v>
      </c>
      <c r="I166" s="354">
        <v>0</v>
      </c>
      <c r="J166" s="354">
        <v>0</v>
      </c>
      <c r="K166" s="354">
        <v>0</v>
      </c>
      <c r="L166" s="353">
        <v>295</v>
      </c>
      <c r="M166" s="354">
        <v>385</v>
      </c>
      <c r="N166" s="354">
        <v>340</v>
      </c>
      <c r="O166" s="354">
        <v>189.9</v>
      </c>
      <c r="P166" s="354">
        <v>195</v>
      </c>
      <c r="Q166" s="353">
        <v>0</v>
      </c>
      <c r="R166" s="354">
        <v>385</v>
      </c>
      <c r="S166" s="354">
        <v>0</v>
      </c>
      <c r="T166" s="354">
        <v>0</v>
      </c>
      <c r="U166" s="354">
        <v>0</v>
      </c>
      <c r="V166" s="353">
        <v>252.7835</v>
      </c>
      <c r="W166" s="353">
        <v>385</v>
      </c>
      <c r="X166" s="353">
        <v>1404.9</v>
      </c>
      <c r="Y166" s="355">
        <v>385</v>
      </c>
    </row>
    <row r="167" spans="1:25" x14ac:dyDescent="0.2">
      <c r="A167" s="352">
        <v>44811.75</v>
      </c>
      <c r="B167" s="353">
        <v>0</v>
      </c>
      <c r="C167" s="354">
        <v>251.209</v>
      </c>
      <c r="D167" s="354">
        <v>0</v>
      </c>
      <c r="E167" s="354">
        <v>0</v>
      </c>
      <c r="F167" s="354">
        <v>0</v>
      </c>
      <c r="G167" s="353">
        <v>0</v>
      </c>
      <c r="H167" s="354">
        <v>385</v>
      </c>
      <c r="I167" s="354">
        <v>0</v>
      </c>
      <c r="J167" s="354">
        <v>0</v>
      </c>
      <c r="K167" s="354">
        <v>0</v>
      </c>
      <c r="L167" s="353">
        <v>295</v>
      </c>
      <c r="M167" s="354">
        <v>385</v>
      </c>
      <c r="N167" s="354">
        <v>340</v>
      </c>
      <c r="O167" s="354">
        <v>189.9</v>
      </c>
      <c r="P167" s="354">
        <v>195</v>
      </c>
      <c r="Q167" s="353">
        <v>0</v>
      </c>
      <c r="R167" s="354">
        <v>385</v>
      </c>
      <c r="S167" s="354">
        <v>0</v>
      </c>
      <c r="T167" s="354">
        <v>0</v>
      </c>
      <c r="U167" s="354">
        <v>0</v>
      </c>
      <c r="V167" s="353">
        <v>251.209</v>
      </c>
      <c r="W167" s="353">
        <v>385</v>
      </c>
      <c r="X167" s="353">
        <v>1404.9</v>
      </c>
      <c r="Y167" s="355">
        <v>385</v>
      </c>
    </row>
    <row r="168" spans="1:25" x14ac:dyDescent="0.2">
      <c r="A168" s="352">
        <v>44811.791666666664</v>
      </c>
      <c r="B168" s="353">
        <v>0</v>
      </c>
      <c r="C168" s="354">
        <v>256.286</v>
      </c>
      <c r="D168" s="354">
        <v>0</v>
      </c>
      <c r="E168" s="354">
        <v>0</v>
      </c>
      <c r="F168" s="354">
        <v>0</v>
      </c>
      <c r="G168" s="353">
        <v>0</v>
      </c>
      <c r="H168" s="354">
        <v>385</v>
      </c>
      <c r="I168" s="354">
        <v>0</v>
      </c>
      <c r="J168" s="354">
        <v>0</v>
      </c>
      <c r="K168" s="354">
        <v>0</v>
      </c>
      <c r="L168" s="353">
        <v>295</v>
      </c>
      <c r="M168" s="354">
        <v>385</v>
      </c>
      <c r="N168" s="354">
        <v>340</v>
      </c>
      <c r="O168" s="354">
        <v>189.9</v>
      </c>
      <c r="P168" s="354">
        <v>195</v>
      </c>
      <c r="Q168" s="353">
        <v>0</v>
      </c>
      <c r="R168" s="354">
        <v>385</v>
      </c>
      <c r="S168" s="354">
        <v>0</v>
      </c>
      <c r="T168" s="354">
        <v>0</v>
      </c>
      <c r="U168" s="354">
        <v>0</v>
      </c>
      <c r="V168" s="353">
        <v>256.286</v>
      </c>
      <c r="W168" s="353">
        <v>385</v>
      </c>
      <c r="X168" s="353">
        <v>1404.9</v>
      </c>
      <c r="Y168" s="355">
        <v>385</v>
      </c>
    </row>
    <row r="169" spans="1:25" x14ac:dyDescent="0.2">
      <c r="A169" s="352">
        <v>44811.833333333336</v>
      </c>
      <c r="B169" s="353">
        <v>0</v>
      </c>
      <c r="C169" s="354">
        <v>250.96899999999999</v>
      </c>
      <c r="D169" s="354">
        <v>0</v>
      </c>
      <c r="E169" s="354">
        <v>0</v>
      </c>
      <c r="F169" s="354">
        <v>0</v>
      </c>
      <c r="G169" s="353">
        <v>0</v>
      </c>
      <c r="H169" s="354">
        <v>385</v>
      </c>
      <c r="I169" s="354">
        <v>0</v>
      </c>
      <c r="J169" s="354">
        <v>0</v>
      </c>
      <c r="K169" s="354">
        <v>0</v>
      </c>
      <c r="L169" s="353">
        <v>295</v>
      </c>
      <c r="M169" s="354">
        <v>385</v>
      </c>
      <c r="N169" s="354">
        <v>340</v>
      </c>
      <c r="O169" s="354">
        <v>189.9</v>
      </c>
      <c r="P169" s="354">
        <v>195</v>
      </c>
      <c r="Q169" s="353">
        <v>0</v>
      </c>
      <c r="R169" s="354">
        <v>385</v>
      </c>
      <c r="S169" s="354">
        <v>0</v>
      </c>
      <c r="T169" s="354">
        <v>0</v>
      </c>
      <c r="U169" s="354">
        <v>0</v>
      </c>
      <c r="V169" s="353">
        <v>250.96899999999999</v>
      </c>
      <c r="W169" s="353">
        <v>385</v>
      </c>
      <c r="X169" s="353">
        <v>1404.9</v>
      </c>
      <c r="Y169" s="355">
        <v>385</v>
      </c>
    </row>
    <row r="170" spans="1:25" x14ac:dyDescent="0.2">
      <c r="A170" s="352">
        <v>44811.875</v>
      </c>
      <c r="B170" s="353">
        <v>0</v>
      </c>
      <c r="C170" s="354">
        <v>250.95150000000001</v>
      </c>
      <c r="D170" s="354">
        <v>0</v>
      </c>
      <c r="E170" s="354">
        <v>0</v>
      </c>
      <c r="F170" s="354">
        <v>0</v>
      </c>
      <c r="G170" s="353">
        <v>0</v>
      </c>
      <c r="H170" s="354">
        <v>385</v>
      </c>
      <c r="I170" s="354">
        <v>0</v>
      </c>
      <c r="J170" s="354">
        <v>0</v>
      </c>
      <c r="K170" s="354">
        <v>0</v>
      </c>
      <c r="L170" s="353">
        <v>295</v>
      </c>
      <c r="M170" s="354">
        <v>385</v>
      </c>
      <c r="N170" s="354">
        <v>340</v>
      </c>
      <c r="O170" s="354">
        <v>189.9</v>
      </c>
      <c r="P170" s="354">
        <v>195</v>
      </c>
      <c r="Q170" s="353">
        <v>0</v>
      </c>
      <c r="R170" s="354">
        <v>385</v>
      </c>
      <c r="S170" s="354">
        <v>0</v>
      </c>
      <c r="T170" s="354">
        <v>0</v>
      </c>
      <c r="U170" s="354">
        <v>0</v>
      </c>
      <c r="V170" s="353">
        <v>250.95150000000001</v>
      </c>
      <c r="W170" s="353">
        <v>385</v>
      </c>
      <c r="X170" s="353">
        <v>1404.9</v>
      </c>
      <c r="Y170" s="355">
        <v>385</v>
      </c>
    </row>
    <row r="171" spans="1:25" x14ac:dyDescent="0.2">
      <c r="A171" s="352">
        <v>44811.916666666664</v>
      </c>
      <c r="B171" s="353">
        <v>0</v>
      </c>
      <c r="C171" s="354">
        <v>251.0145</v>
      </c>
      <c r="D171" s="354">
        <v>0</v>
      </c>
      <c r="E171" s="354">
        <v>0</v>
      </c>
      <c r="F171" s="354">
        <v>0</v>
      </c>
      <c r="G171" s="353">
        <v>0</v>
      </c>
      <c r="H171" s="354">
        <v>385</v>
      </c>
      <c r="I171" s="354">
        <v>0</v>
      </c>
      <c r="J171" s="354">
        <v>0</v>
      </c>
      <c r="K171" s="354">
        <v>0</v>
      </c>
      <c r="L171" s="353">
        <v>295</v>
      </c>
      <c r="M171" s="354">
        <v>385</v>
      </c>
      <c r="N171" s="354">
        <v>340</v>
      </c>
      <c r="O171" s="354">
        <v>189.9</v>
      </c>
      <c r="P171" s="354">
        <v>195</v>
      </c>
      <c r="Q171" s="353">
        <v>0</v>
      </c>
      <c r="R171" s="354">
        <v>385</v>
      </c>
      <c r="S171" s="354">
        <v>0</v>
      </c>
      <c r="T171" s="354">
        <v>0</v>
      </c>
      <c r="U171" s="354">
        <v>0</v>
      </c>
      <c r="V171" s="353">
        <v>251.0145</v>
      </c>
      <c r="W171" s="353">
        <v>385</v>
      </c>
      <c r="X171" s="353">
        <v>1404.9</v>
      </c>
      <c r="Y171" s="355">
        <v>385</v>
      </c>
    </row>
    <row r="172" spans="1:25" x14ac:dyDescent="0.2">
      <c r="A172" s="352">
        <v>44811.958333333336</v>
      </c>
      <c r="B172" s="353">
        <v>0</v>
      </c>
      <c r="C172" s="354">
        <v>251.0575</v>
      </c>
      <c r="D172" s="354">
        <v>0</v>
      </c>
      <c r="E172" s="354">
        <v>0</v>
      </c>
      <c r="F172" s="354">
        <v>0</v>
      </c>
      <c r="G172" s="353">
        <v>0</v>
      </c>
      <c r="H172" s="354">
        <v>385</v>
      </c>
      <c r="I172" s="354">
        <v>0</v>
      </c>
      <c r="J172" s="354">
        <v>0</v>
      </c>
      <c r="K172" s="354">
        <v>0</v>
      </c>
      <c r="L172" s="353">
        <v>295</v>
      </c>
      <c r="M172" s="354">
        <v>385</v>
      </c>
      <c r="N172" s="354">
        <v>340</v>
      </c>
      <c r="O172" s="354">
        <v>189.9</v>
      </c>
      <c r="P172" s="354">
        <v>195</v>
      </c>
      <c r="Q172" s="353">
        <v>0</v>
      </c>
      <c r="R172" s="354">
        <v>385</v>
      </c>
      <c r="S172" s="354">
        <v>0</v>
      </c>
      <c r="T172" s="354">
        <v>0</v>
      </c>
      <c r="U172" s="354">
        <v>0</v>
      </c>
      <c r="V172" s="353">
        <v>251.0575</v>
      </c>
      <c r="W172" s="353">
        <v>385</v>
      </c>
      <c r="X172" s="353">
        <v>1404.9</v>
      </c>
      <c r="Y172" s="355">
        <v>385</v>
      </c>
    </row>
    <row r="173" spans="1:25" x14ac:dyDescent="0.2">
      <c r="A173" s="352">
        <v>44812</v>
      </c>
      <c r="B173" s="353">
        <v>0</v>
      </c>
      <c r="C173" s="354">
        <v>250.821</v>
      </c>
      <c r="D173" s="354">
        <v>0</v>
      </c>
      <c r="E173" s="354">
        <v>0</v>
      </c>
      <c r="F173" s="354">
        <v>0</v>
      </c>
      <c r="G173" s="353">
        <v>0</v>
      </c>
      <c r="H173" s="354">
        <v>385</v>
      </c>
      <c r="I173" s="354">
        <v>0</v>
      </c>
      <c r="J173" s="354">
        <v>0</v>
      </c>
      <c r="K173" s="354">
        <v>0</v>
      </c>
      <c r="L173" s="353">
        <v>295</v>
      </c>
      <c r="M173" s="354">
        <v>385</v>
      </c>
      <c r="N173" s="354">
        <v>340</v>
      </c>
      <c r="O173" s="354">
        <v>189.9</v>
      </c>
      <c r="P173" s="354">
        <v>195</v>
      </c>
      <c r="Q173" s="353">
        <v>0</v>
      </c>
      <c r="R173" s="354">
        <v>385</v>
      </c>
      <c r="S173" s="354">
        <v>0</v>
      </c>
      <c r="T173" s="354">
        <v>0</v>
      </c>
      <c r="U173" s="354">
        <v>0</v>
      </c>
      <c r="V173" s="353">
        <v>250.821</v>
      </c>
      <c r="W173" s="353">
        <v>385</v>
      </c>
      <c r="X173" s="353">
        <v>1404.9</v>
      </c>
      <c r="Y173" s="355">
        <v>385</v>
      </c>
    </row>
    <row r="174" spans="1:25" x14ac:dyDescent="0.2">
      <c r="A174" s="352">
        <v>44812.041666666664</v>
      </c>
      <c r="B174" s="353">
        <v>0</v>
      </c>
      <c r="C174" s="354">
        <v>250.9555</v>
      </c>
      <c r="D174" s="354">
        <v>0</v>
      </c>
      <c r="E174" s="354">
        <v>0</v>
      </c>
      <c r="F174" s="354">
        <v>0</v>
      </c>
      <c r="G174" s="353">
        <v>0</v>
      </c>
      <c r="H174" s="354">
        <v>385</v>
      </c>
      <c r="I174" s="354">
        <v>0</v>
      </c>
      <c r="J174" s="354">
        <v>0</v>
      </c>
      <c r="K174" s="354">
        <v>0</v>
      </c>
      <c r="L174" s="353">
        <v>295</v>
      </c>
      <c r="M174" s="354">
        <v>385</v>
      </c>
      <c r="N174" s="354">
        <v>340</v>
      </c>
      <c r="O174" s="354">
        <v>189.9</v>
      </c>
      <c r="P174" s="354">
        <v>195</v>
      </c>
      <c r="Q174" s="353">
        <v>0</v>
      </c>
      <c r="R174" s="354">
        <v>385</v>
      </c>
      <c r="S174" s="354">
        <v>0</v>
      </c>
      <c r="T174" s="354">
        <v>0</v>
      </c>
      <c r="U174" s="354">
        <v>0</v>
      </c>
      <c r="V174" s="353">
        <v>250.9555</v>
      </c>
      <c r="W174" s="353">
        <v>385</v>
      </c>
      <c r="X174" s="353">
        <v>1404.9</v>
      </c>
      <c r="Y174" s="355">
        <v>385</v>
      </c>
    </row>
    <row r="175" spans="1:25" x14ac:dyDescent="0.2">
      <c r="A175" s="352">
        <v>44812.083333333336</v>
      </c>
      <c r="B175" s="353">
        <v>0</v>
      </c>
      <c r="C175" s="354">
        <v>250.97749999999999</v>
      </c>
      <c r="D175" s="354">
        <v>0</v>
      </c>
      <c r="E175" s="354">
        <v>0</v>
      </c>
      <c r="F175" s="354">
        <v>0</v>
      </c>
      <c r="G175" s="353">
        <v>0</v>
      </c>
      <c r="H175" s="354">
        <v>385</v>
      </c>
      <c r="I175" s="354">
        <v>0</v>
      </c>
      <c r="J175" s="354">
        <v>0</v>
      </c>
      <c r="K175" s="354">
        <v>0</v>
      </c>
      <c r="L175" s="353">
        <v>295</v>
      </c>
      <c r="M175" s="354">
        <v>385</v>
      </c>
      <c r="N175" s="354">
        <v>340</v>
      </c>
      <c r="O175" s="354">
        <v>189.9</v>
      </c>
      <c r="P175" s="354">
        <v>195</v>
      </c>
      <c r="Q175" s="353">
        <v>0</v>
      </c>
      <c r="R175" s="354">
        <v>385</v>
      </c>
      <c r="S175" s="354">
        <v>0</v>
      </c>
      <c r="T175" s="354">
        <v>0</v>
      </c>
      <c r="U175" s="354">
        <v>0</v>
      </c>
      <c r="V175" s="353">
        <v>250.97749999999999</v>
      </c>
      <c r="W175" s="353">
        <v>385</v>
      </c>
      <c r="X175" s="353">
        <v>1404.9</v>
      </c>
      <c r="Y175" s="355">
        <v>385</v>
      </c>
    </row>
    <row r="176" spans="1:25" x14ac:dyDescent="0.2">
      <c r="A176" s="352">
        <v>44812.125</v>
      </c>
      <c r="B176" s="353">
        <v>0</v>
      </c>
      <c r="C176" s="354">
        <v>250.74100000000001</v>
      </c>
      <c r="D176" s="354">
        <v>0</v>
      </c>
      <c r="E176" s="354">
        <v>0</v>
      </c>
      <c r="F176" s="354">
        <v>0</v>
      </c>
      <c r="G176" s="353">
        <v>0</v>
      </c>
      <c r="H176" s="354">
        <v>385</v>
      </c>
      <c r="I176" s="354">
        <v>0</v>
      </c>
      <c r="J176" s="354">
        <v>0</v>
      </c>
      <c r="K176" s="354">
        <v>0</v>
      </c>
      <c r="L176" s="353">
        <v>295</v>
      </c>
      <c r="M176" s="354">
        <v>385</v>
      </c>
      <c r="N176" s="354">
        <v>340</v>
      </c>
      <c r="O176" s="354">
        <v>189.9</v>
      </c>
      <c r="P176" s="354">
        <v>195</v>
      </c>
      <c r="Q176" s="353">
        <v>0</v>
      </c>
      <c r="R176" s="354">
        <v>385</v>
      </c>
      <c r="S176" s="354">
        <v>0</v>
      </c>
      <c r="T176" s="354">
        <v>0</v>
      </c>
      <c r="U176" s="354">
        <v>0</v>
      </c>
      <c r="V176" s="353">
        <v>250.74100000000001</v>
      </c>
      <c r="W176" s="353">
        <v>385</v>
      </c>
      <c r="X176" s="353">
        <v>1404.9</v>
      </c>
      <c r="Y176" s="355">
        <v>385</v>
      </c>
    </row>
    <row r="177" spans="1:25" x14ac:dyDescent="0.2">
      <c r="A177" s="352">
        <v>44812.166666666664</v>
      </c>
      <c r="B177" s="353">
        <v>0</v>
      </c>
      <c r="C177" s="354">
        <v>250.9675</v>
      </c>
      <c r="D177" s="354">
        <v>0</v>
      </c>
      <c r="E177" s="354">
        <v>0</v>
      </c>
      <c r="F177" s="354">
        <v>0</v>
      </c>
      <c r="G177" s="353">
        <v>0</v>
      </c>
      <c r="H177" s="354">
        <v>385</v>
      </c>
      <c r="I177" s="354">
        <v>0</v>
      </c>
      <c r="J177" s="354">
        <v>0</v>
      </c>
      <c r="K177" s="354">
        <v>0</v>
      </c>
      <c r="L177" s="353">
        <v>295</v>
      </c>
      <c r="M177" s="354">
        <v>385</v>
      </c>
      <c r="N177" s="354">
        <v>340</v>
      </c>
      <c r="O177" s="354">
        <v>189.9</v>
      </c>
      <c r="P177" s="354">
        <v>195</v>
      </c>
      <c r="Q177" s="353">
        <v>0</v>
      </c>
      <c r="R177" s="354">
        <v>385</v>
      </c>
      <c r="S177" s="354">
        <v>0</v>
      </c>
      <c r="T177" s="354">
        <v>0</v>
      </c>
      <c r="U177" s="354">
        <v>0</v>
      </c>
      <c r="V177" s="353">
        <v>250.9675</v>
      </c>
      <c r="W177" s="353">
        <v>385</v>
      </c>
      <c r="X177" s="353">
        <v>1404.9</v>
      </c>
      <c r="Y177" s="355">
        <v>385</v>
      </c>
    </row>
    <row r="178" spans="1:25" x14ac:dyDescent="0.2">
      <c r="A178" s="352">
        <v>44812.208333333336</v>
      </c>
      <c r="B178" s="353">
        <v>0</v>
      </c>
      <c r="C178" s="354">
        <v>251.31950000000001</v>
      </c>
      <c r="D178" s="354">
        <v>0</v>
      </c>
      <c r="E178" s="354">
        <v>0</v>
      </c>
      <c r="F178" s="354">
        <v>0</v>
      </c>
      <c r="G178" s="353">
        <v>0</v>
      </c>
      <c r="H178" s="354">
        <v>385</v>
      </c>
      <c r="I178" s="354">
        <v>0</v>
      </c>
      <c r="J178" s="354">
        <v>0</v>
      </c>
      <c r="K178" s="354">
        <v>0</v>
      </c>
      <c r="L178" s="353">
        <v>295</v>
      </c>
      <c r="M178" s="354">
        <v>385</v>
      </c>
      <c r="N178" s="354">
        <v>340</v>
      </c>
      <c r="O178" s="354">
        <v>189.9</v>
      </c>
      <c r="P178" s="354">
        <v>195</v>
      </c>
      <c r="Q178" s="353">
        <v>0</v>
      </c>
      <c r="R178" s="354">
        <v>385</v>
      </c>
      <c r="S178" s="354">
        <v>0</v>
      </c>
      <c r="T178" s="354">
        <v>0</v>
      </c>
      <c r="U178" s="354">
        <v>0</v>
      </c>
      <c r="V178" s="353">
        <v>251.31950000000001</v>
      </c>
      <c r="W178" s="353">
        <v>385</v>
      </c>
      <c r="X178" s="353">
        <v>1404.9</v>
      </c>
      <c r="Y178" s="355">
        <v>385</v>
      </c>
    </row>
    <row r="179" spans="1:25" x14ac:dyDescent="0.2">
      <c r="A179" s="352">
        <v>44812.25</v>
      </c>
      <c r="B179" s="353">
        <v>0</v>
      </c>
      <c r="C179" s="354">
        <v>251.00899999999999</v>
      </c>
      <c r="D179" s="354">
        <v>0</v>
      </c>
      <c r="E179" s="354">
        <v>0</v>
      </c>
      <c r="F179" s="354">
        <v>0</v>
      </c>
      <c r="G179" s="353">
        <v>0</v>
      </c>
      <c r="H179" s="354">
        <v>385</v>
      </c>
      <c r="I179" s="354">
        <v>0</v>
      </c>
      <c r="J179" s="354">
        <v>0</v>
      </c>
      <c r="K179" s="354">
        <v>0</v>
      </c>
      <c r="L179" s="353">
        <v>295</v>
      </c>
      <c r="M179" s="354">
        <v>385</v>
      </c>
      <c r="N179" s="354">
        <v>340</v>
      </c>
      <c r="O179" s="354">
        <v>189.9</v>
      </c>
      <c r="P179" s="354">
        <v>195</v>
      </c>
      <c r="Q179" s="353">
        <v>0</v>
      </c>
      <c r="R179" s="354">
        <v>385</v>
      </c>
      <c r="S179" s="354">
        <v>0</v>
      </c>
      <c r="T179" s="354">
        <v>0</v>
      </c>
      <c r="U179" s="354">
        <v>0</v>
      </c>
      <c r="V179" s="353">
        <v>251.00899999999999</v>
      </c>
      <c r="W179" s="353">
        <v>385</v>
      </c>
      <c r="X179" s="353">
        <v>1404.9</v>
      </c>
      <c r="Y179" s="355">
        <v>385</v>
      </c>
    </row>
    <row r="180" spans="1:25" x14ac:dyDescent="0.2">
      <c r="A180" s="352">
        <v>44812.291666666664</v>
      </c>
      <c r="B180" s="353">
        <v>0</v>
      </c>
      <c r="C180" s="354">
        <v>251.32900000000001</v>
      </c>
      <c r="D180" s="354">
        <v>0</v>
      </c>
      <c r="E180" s="354">
        <v>0</v>
      </c>
      <c r="F180" s="354">
        <v>0</v>
      </c>
      <c r="G180" s="353">
        <v>0</v>
      </c>
      <c r="H180" s="354">
        <v>385</v>
      </c>
      <c r="I180" s="354">
        <v>0</v>
      </c>
      <c r="J180" s="354">
        <v>0</v>
      </c>
      <c r="K180" s="354">
        <v>0</v>
      </c>
      <c r="L180" s="353">
        <v>295</v>
      </c>
      <c r="M180" s="354">
        <v>385</v>
      </c>
      <c r="N180" s="354">
        <v>340</v>
      </c>
      <c r="O180" s="354">
        <v>189.9</v>
      </c>
      <c r="P180" s="354">
        <v>195</v>
      </c>
      <c r="Q180" s="353">
        <v>0</v>
      </c>
      <c r="R180" s="354">
        <v>385</v>
      </c>
      <c r="S180" s="354">
        <v>0</v>
      </c>
      <c r="T180" s="354">
        <v>0</v>
      </c>
      <c r="U180" s="354">
        <v>0</v>
      </c>
      <c r="V180" s="353">
        <v>251.32900000000001</v>
      </c>
      <c r="W180" s="353">
        <v>385</v>
      </c>
      <c r="X180" s="353">
        <v>1404.9</v>
      </c>
      <c r="Y180" s="355">
        <v>385</v>
      </c>
    </row>
    <row r="181" spans="1:25" x14ac:dyDescent="0.2">
      <c r="A181" s="352">
        <v>44812.333333333336</v>
      </c>
      <c r="B181" s="353">
        <v>0</v>
      </c>
      <c r="C181" s="354">
        <v>250.7415</v>
      </c>
      <c r="D181" s="354">
        <v>0</v>
      </c>
      <c r="E181" s="354">
        <v>0</v>
      </c>
      <c r="F181" s="354">
        <v>0</v>
      </c>
      <c r="G181" s="353">
        <v>0</v>
      </c>
      <c r="H181" s="354">
        <v>385</v>
      </c>
      <c r="I181" s="354">
        <v>0</v>
      </c>
      <c r="J181" s="354">
        <v>0</v>
      </c>
      <c r="K181" s="354">
        <v>0</v>
      </c>
      <c r="L181" s="353">
        <v>295</v>
      </c>
      <c r="M181" s="354">
        <v>385</v>
      </c>
      <c r="N181" s="354">
        <v>340</v>
      </c>
      <c r="O181" s="354">
        <v>189.9</v>
      </c>
      <c r="P181" s="354">
        <v>195</v>
      </c>
      <c r="Q181" s="353">
        <v>0</v>
      </c>
      <c r="R181" s="354">
        <v>385</v>
      </c>
      <c r="S181" s="354">
        <v>0</v>
      </c>
      <c r="T181" s="354">
        <v>0</v>
      </c>
      <c r="U181" s="354">
        <v>0</v>
      </c>
      <c r="V181" s="353">
        <v>250.7415</v>
      </c>
      <c r="W181" s="353">
        <v>385</v>
      </c>
      <c r="X181" s="353">
        <v>1404.9</v>
      </c>
      <c r="Y181" s="355">
        <v>385</v>
      </c>
    </row>
    <row r="182" spans="1:25" x14ac:dyDescent="0.2">
      <c r="A182" s="352">
        <v>44812.375</v>
      </c>
      <c r="B182" s="353">
        <v>0</v>
      </c>
      <c r="C182" s="354">
        <v>251.84350000000001</v>
      </c>
      <c r="D182" s="354">
        <v>0</v>
      </c>
      <c r="E182" s="354">
        <v>0</v>
      </c>
      <c r="F182" s="354">
        <v>0</v>
      </c>
      <c r="G182" s="353">
        <v>0</v>
      </c>
      <c r="H182" s="354">
        <v>385</v>
      </c>
      <c r="I182" s="354">
        <v>0</v>
      </c>
      <c r="J182" s="354">
        <v>0</v>
      </c>
      <c r="K182" s="354">
        <v>0</v>
      </c>
      <c r="L182" s="353">
        <v>295</v>
      </c>
      <c r="M182" s="354">
        <v>385</v>
      </c>
      <c r="N182" s="354">
        <v>340</v>
      </c>
      <c r="O182" s="354">
        <v>189.9</v>
      </c>
      <c r="P182" s="354">
        <v>195</v>
      </c>
      <c r="Q182" s="353">
        <v>0</v>
      </c>
      <c r="R182" s="354">
        <v>385</v>
      </c>
      <c r="S182" s="354">
        <v>0</v>
      </c>
      <c r="T182" s="354">
        <v>0</v>
      </c>
      <c r="U182" s="354">
        <v>0</v>
      </c>
      <c r="V182" s="353">
        <v>251.84350000000001</v>
      </c>
      <c r="W182" s="353">
        <v>385</v>
      </c>
      <c r="X182" s="353">
        <v>1404.9</v>
      </c>
      <c r="Y182" s="355">
        <v>385</v>
      </c>
    </row>
    <row r="183" spans="1:25" x14ac:dyDescent="0.2">
      <c r="A183" s="352">
        <v>44812.416666666664</v>
      </c>
      <c r="B183" s="353">
        <v>0</v>
      </c>
      <c r="C183" s="354">
        <v>251.5205</v>
      </c>
      <c r="D183" s="354">
        <v>0</v>
      </c>
      <c r="E183" s="354">
        <v>0</v>
      </c>
      <c r="F183" s="354">
        <v>0</v>
      </c>
      <c r="G183" s="353">
        <v>0</v>
      </c>
      <c r="H183" s="354">
        <v>385</v>
      </c>
      <c r="I183" s="354">
        <v>0</v>
      </c>
      <c r="J183" s="354">
        <v>0</v>
      </c>
      <c r="K183" s="354">
        <v>0</v>
      </c>
      <c r="L183" s="353">
        <v>295</v>
      </c>
      <c r="M183" s="354">
        <v>385</v>
      </c>
      <c r="N183" s="354">
        <v>340</v>
      </c>
      <c r="O183" s="354">
        <v>189.9</v>
      </c>
      <c r="P183" s="354">
        <v>195</v>
      </c>
      <c r="Q183" s="353">
        <v>0</v>
      </c>
      <c r="R183" s="354">
        <v>385</v>
      </c>
      <c r="S183" s="354">
        <v>0</v>
      </c>
      <c r="T183" s="354">
        <v>0</v>
      </c>
      <c r="U183" s="354">
        <v>0</v>
      </c>
      <c r="V183" s="353">
        <v>251.5205</v>
      </c>
      <c r="W183" s="353">
        <v>385</v>
      </c>
      <c r="X183" s="353">
        <v>1404.9</v>
      </c>
      <c r="Y183" s="355">
        <v>385</v>
      </c>
    </row>
    <row r="184" spans="1:25" x14ac:dyDescent="0.2">
      <c r="A184" s="352">
        <v>44812.458333333336</v>
      </c>
      <c r="B184" s="353">
        <v>0</v>
      </c>
      <c r="C184" s="354">
        <v>251.05</v>
      </c>
      <c r="D184" s="354">
        <v>0</v>
      </c>
      <c r="E184" s="354">
        <v>0</v>
      </c>
      <c r="F184" s="354">
        <v>0</v>
      </c>
      <c r="G184" s="353">
        <v>0</v>
      </c>
      <c r="H184" s="354">
        <v>385</v>
      </c>
      <c r="I184" s="354">
        <v>0</v>
      </c>
      <c r="J184" s="354">
        <v>0</v>
      </c>
      <c r="K184" s="354">
        <v>0</v>
      </c>
      <c r="L184" s="353">
        <v>295</v>
      </c>
      <c r="M184" s="354">
        <v>385</v>
      </c>
      <c r="N184" s="354">
        <v>340</v>
      </c>
      <c r="O184" s="354">
        <v>189.9</v>
      </c>
      <c r="P184" s="354">
        <v>195</v>
      </c>
      <c r="Q184" s="353">
        <v>0</v>
      </c>
      <c r="R184" s="354">
        <v>385</v>
      </c>
      <c r="S184" s="354">
        <v>0</v>
      </c>
      <c r="T184" s="354">
        <v>0</v>
      </c>
      <c r="U184" s="354">
        <v>0</v>
      </c>
      <c r="V184" s="353">
        <v>251.05</v>
      </c>
      <c r="W184" s="353">
        <v>385</v>
      </c>
      <c r="X184" s="353">
        <v>1404.9</v>
      </c>
      <c r="Y184" s="355">
        <v>385</v>
      </c>
    </row>
    <row r="185" spans="1:25" x14ac:dyDescent="0.2">
      <c r="A185" s="352">
        <v>44812.5</v>
      </c>
      <c r="B185" s="353">
        <v>0</v>
      </c>
      <c r="C185" s="354">
        <v>250.83199999999999</v>
      </c>
      <c r="D185" s="354">
        <v>0</v>
      </c>
      <c r="E185" s="354">
        <v>0</v>
      </c>
      <c r="F185" s="354">
        <v>0</v>
      </c>
      <c r="G185" s="353">
        <v>0</v>
      </c>
      <c r="H185" s="354">
        <v>385</v>
      </c>
      <c r="I185" s="354">
        <v>0</v>
      </c>
      <c r="J185" s="354">
        <v>0</v>
      </c>
      <c r="K185" s="354">
        <v>0</v>
      </c>
      <c r="L185" s="353">
        <v>295</v>
      </c>
      <c r="M185" s="354">
        <v>385</v>
      </c>
      <c r="N185" s="354">
        <v>340</v>
      </c>
      <c r="O185" s="354">
        <v>189.9</v>
      </c>
      <c r="P185" s="354">
        <v>195</v>
      </c>
      <c r="Q185" s="353">
        <v>0</v>
      </c>
      <c r="R185" s="354">
        <v>385</v>
      </c>
      <c r="S185" s="354">
        <v>0</v>
      </c>
      <c r="T185" s="354">
        <v>0</v>
      </c>
      <c r="U185" s="354">
        <v>0</v>
      </c>
      <c r="V185" s="353">
        <v>250.83199999999999</v>
      </c>
      <c r="W185" s="353">
        <v>385</v>
      </c>
      <c r="X185" s="353">
        <v>1404.9</v>
      </c>
      <c r="Y185" s="355">
        <v>385</v>
      </c>
    </row>
    <row r="186" spans="1:25" x14ac:dyDescent="0.2">
      <c r="A186" s="352">
        <v>44812.541666666664</v>
      </c>
      <c r="B186" s="353">
        <v>0</v>
      </c>
      <c r="C186" s="354">
        <v>251.04900000000001</v>
      </c>
      <c r="D186" s="354">
        <v>0</v>
      </c>
      <c r="E186" s="354">
        <v>0</v>
      </c>
      <c r="F186" s="354">
        <v>0</v>
      </c>
      <c r="G186" s="353">
        <v>0</v>
      </c>
      <c r="H186" s="354">
        <v>385</v>
      </c>
      <c r="I186" s="354">
        <v>0</v>
      </c>
      <c r="J186" s="354">
        <v>0</v>
      </c>
      <c r="K186" s="354">
        <v>0</v>
      </c>
      <c r="L186" s="353">
        <v>295</v>
      </c>
      <c r="M186" s="354">
        <v>385</v>
      </c>
      <c r="N186" s="354">
        <v>340</v>
      </c>
      <c r="O186" s="354">
        <v>189.9</v>
      </c>
      <c r="P186" s="354">
        <v>195</v>
      </c>
      <c r="Q186" s="353">
        <v>0</v>
      </c>
      <c r="R186" s="354">
        <v>385</v>
      </c>
      <c r="S186" s="354">
        <v>0</v>
      </c>
      <c r="T186" s="354">
        <v>0</v>
      </c>
      <c r="U186" s="354">
        <v>0</v>
      </c>
      <c r="V186" s="353">
        <v>251.04900000000001</v>
      </c>
      <c r="W186" s="353">
        <v>385</v>
      </c>
      <c r="X186" s="353">
        <v>1404.9</v>
      </c>
      <c r="Y186" s="355">
        <v>385</v>
      </c>
    </row>
    <row r="187" spans="1:25" x14ac:dyDescent="0.2">
      <c r="A187" s="352">
        <v>44812.583333333336</v>
      </c>
      <c r="B187" s="353">
        <v>0</v>
      </c>
      <c r="C187" s="354">
        <v>251.04849999999999</v>
      </c>
      <c r="D187" s="354">
        <v>0</v>
      </c>
      <c r="E187" s="354">
        <v>0</v>
      </c>
      <c r="F187" s="354">
        <v>0</v>
      </c>
      <c r="G187" s="353">
        <v>0</v>
      </c>
      <c r="H187" s="354">
        <v>385</v>
      </c>
      <c r="I187" s="354">
        <v>0</v>
      </c>
      <c r="J187" s="354">
        <v>0</v>
      </c>
      <c r="K187" s="354">
        <v>0</v>
      </c>
      <c r="L187" s="353">
        <v>295</v>
      </c>
      <c r="M187" s="354">
        <v>385</v>
      </c>
      <c r="N187" s="354">
        <v>340</v>
      </c>
      <c r="O187" s="354">
        <v>189.9</v>
      </c>
      <c r="P187" s="354">
        <v>195</v>
      </c>
      <c r="Q187" s="353">
        <v>0</v>
      </c>
      <c r="R187" s="354">
        <v>385</v>
      </c>
      <c r="S187" s="354">
        <v>0</v>
      </c>
      <c r="T187" s="354">
        <v>0</v>
      </c>
      <c r="U187" s="354">
        <v>0</v>
      </c>
      <c r="V187" s="353">
        <v>251.04849999999999</v>
      </c>
      <c r="W187" s="353">
        <v>385</v>
      </c>
      <c r="X187" s="353">
        <v>1404.9</v>
      </c>
      <c r="Y187" s="355">
        <v>385</v>
      </c>
    </row>
    <row r="188" spans="1:25" x14ac:dyDescent="0.2">
      <c r="A188" s="352">
        <v>44812.625</v>
      </c>
      <c r="B188" s="353">
        <v>0</v>
      </c>
      <c r="C188" s="354">
        <v>253.7765</v>
      </c>
      <c r="D188" s="354">
        <v>0</v>
      </c>
      <c r="E188" s="354">
        <v>0</v>
      </c>
      <c r="F188" s="354">
        <v>0</v>
      </c>
      <c r="G188" s="353">
        <v>0</v>
      </c>
      <c r="H188" s="354">
        <v>385</v>
      </c>
      <c r="I188" s="354">
        <v>0</v>
      </c>
      <c r="J188" s="354">
        <v>0</v>
      </c>
      <c r="K188" s="354">
        <v>0</v>
      </c>
      <c r="L188" s="353">
        <v>295</v>
      </c>
      <c r="M188" s="354">
        <v>385</v>
      </c>
      <c r="N188" s="354">
        <v>340</v>
      </c>
      <c r="O188" s="354">
        <v>189.9</v>
      </c>
      <c r="P188" s="354">
        <v>195</v>
      </c>
      <c r="Q188" s="353">
        <v>0</v>
      </c>
      <c r="R188" s="354">
        <v>385</v>
      </c>
      <c r="S188" s="354">
        <v>0</v>
      </c>
      <c r="T188" s="354">
        <v>0</v>
      </c>
      <c r="U188" s="354">
        <v>0</v>
      </c>
      <c r="V188" s="353">
        <v>253.7765</v>
      </c>
      <c r="W188" s="353">
        <v>385</v>
      </c>
      <c r="X188" s="353">
        <v>1404.9</v>
      </c>
      <c r="Y188" s="355">
        <v>385</v>
      </c>
    </row>
    <row r="189" spans="1:25" x14ac:dyDescent="0.2">
      <c r="A189" s="352">
        <v>44812.666666666664</v>
      </c>
      <c r="B189" s="353">
        <v>0</v>
      </c>
      <c r="C189" s="354">
        <v>251.97900000000001</v>
      </c>
      <c r="D189" s="354">
        <v>0</v>
      </c>
      <c r="E189" s="354">
        <v>0</v>
      </c>
      <c r="F189" s="354">
        <v>0</v>
      </c>
      <c r="G189" s="353">
        <v>0</v>
      </c>
      <c r="H189" s="354">
        <v>385</v>
      </c>
      <c r="I189" s="354">
        <v>0</v>
      </c>
      <c r="J189" s="354">
        <v>0</v>
      </c>
      <c r="K189" s="354">
        <v>0</v>
      </c>
      <c r="L189" s="353">
        <v>295</v>
      </c>
      <c r="M189" s="354">
        <v>385</v>
      </c>
      <c r="N189" s="354">
        <v>340</v>
      </c>
      <c r="O189" s="354">
        <v>189.9</v>
      </c>
      <c r="P189" s="354">
        <v>195</v>
      </c>
      <c r="Q189" s="353">
        <v>0</v>
      </c>
      <c r="R189" s="354">
        <v>385</v>
      </c>
      <c r="S189" s="354">
        <v>0</v>
      </c>
      <c r="T189" s="354">
        <v>0</v>
      </c>
      <c r="U189" s="354">
        <v>0</v>
      </c>
      <c r="V189" s="353">
        <v>251.97900000000001</v>
      </c>
      <c r="W189" s="353">
        <v>385</v>
      </c>
      <c r="X189" s="353">
        <v>1404.9</v>
      </c>
      <c r="Y189" s="355">
        <v>385</v>
      </c>
    </row>
    <row r="190" spans="1:25" x14ac:dyDescent="0.2">
      <c r="A190" s="352">
        <v>44812.708333333336</v>
      </c>
      <c r="B190" s="353">
        <v>0</v>
      </c>
      <c r="C190" s="354">
        <v>253.4255</v>
      </c>
      <c r="D190" s="354">
        <v>0</v>
      </c>
      <c r="E190" s="354">
        <v>0</v>
      </c>
      <c r="F190" s="354">
        <v>0</v>
      </c>
      <c r="G190" s="353">
        <v>0</v>
      </c>
      <c r="H190" s="354">
        <v>385</v>
      </c>
      <c r="I190" s="354">
        <v>0</v>
      </c>
      <c r="J190" s="354">
        <v>0</v>
      </c>
      <c r="K190" s="354">
        <v>0</v>
      </c>
      <c r="L190" s="353">
        <v>295</v>
      </c>
      <c r="M190" s="354">
        <v>385</v>
      </c>
      <c r="N190" s="354">
        <v>340</v>
      </c>
      <c r="O190" s="354">
        <v>189.9</v>
      </c>
      <c r="P190" s="354">
        <v>195</v>
      </c>
      <c r="Q190" s="353">
        <v>0</v>
      </c>
      <c r="R190" s="354">
        <v>385</v>
      </c>
      <c r="S190" s="354">
        <v>0</v>
      </c>
      <c r="T190" s="354">
        <v>0</v>
      </c>
      <c r="U190" s="354">
        <v>0</v>
      </c>
      <c r="V190" s="353">
        <v>253.4255</v>
      </c>
      <c r="W190" s="353">
        <v>385</v>
      </c>
      <c r="X190" s="353">
        <v>1404.9</v>
      </c>
      <c r="Y190" s="355">
        <v>385</v>
      </c>
    </row>
    <row r="191" spans="1:25" x14ac:dyDescent="0.2">
      <c r="A191" s="352">
        <v>44812.75</v>
      </c>
      <c r="B191" s="353">
        <v>0</v>
      </c>
      <c r="C191" s="354">
        <v>254.4495</v>
      </c>
      <c r="D191" s="354">
        <v>0</v>
      </c>
      <c r="E191" s="354">
        <v>0</v>
      </c>
      <c r="F191" s="354">
        <v>0</v>
      </c>
      <c r="G191" s="353">
        <v>0</v>
      </c>
      <c r="H191" s="354">
        <v>385</v>
      </c>
      <c r="I191" s="354">
        <v>0</v>
      </c>
      <c r="J191" s="354">
        <v>0</v>
      </c>
      <c r="K191" s="354">
        <v>0</v>
      </c>
      <c r="L191" s="353">
        <v>295</v>
      </c>
      <c r="M191" s="354">
        <v>385</v>
      </c>
      <c r="N191" s="354">
        <v>340</v>
      </c>
      <c r="O191" s="354">
        <v>189.9</v>
      </c>
      <c r="P191" s="354">
        <v>195</v>
      </c>
      <c r="Q191" s="353">
        <v>0</v>
      </c>
      <c r="R191" s="354">
        <v>385</v>
      </c>
      <c r="S191" s="354">
        <v>0</v>
      </c>
      <c r="T191" s="354">
        <v>0</v>
      </c>
      <c r="U191" s="354">
        <v>0</v>
      </c>
      <c r="V191" s="353">
        <v>254.4495</v>
      </c>
      <c r="W191" s="353">
        <v>385</v>
      </c>
      <c r="X191" s="353">
        <v>1404.9</v>
      </c>
      <c r="Y191" s="355">
        <v>385</v>
      </c>
    </row>
    <row r="192" spans="1:25" x14ac:dyDescent="0.2">
      <c r="A192" s="352">
        <v>44812.791666666664</v>
      </c>
      <c r="B192" s="353">
        <v>0</v>
      </c>
      <c r="C192" s="354">
        <v>251.01</v>
      </c>
      <c r="D192" s="354">
        <v>0</v>
      </c>
      <c r="E192" s="354">
        <v>0</v>
      </c>
      <c r="F192" s="354">
        <v>0</v>
      </c>
      <c r="G192" s="353">
        <v>0</v>
      </c>
      <c r="H192" s="354">
        <v>385</v>
      </c>
      <c r="I192" s="354">
        <v>0</v>
      </c>
      <c r="J192" s="354">
        <v>0</v>
      </c>
      <c r="K192" s="354">
        <v>0</v>
      </c>
      <c r="L192" s="353">
        <v>295</v>
      </c>
      <c r="M192" s="354">
        <v>385</v>
      </c>
      <c r="N192" s="354">
        <v>340</v>
      </c>
      <c r="O192" s="354">
        <v>189.9</v>
      </c>
      <c r="P192" s="354">
        <v>195</v>
      </c>
      <c r="Q192" s="353">
        <v>0</v>
      </c>
      <c r="R192" s="354">
        <v>385</v>
      </c>
      <c r="S192" s="354">
        <v>0</v>
      </c>
      <c r="T192" s="354">
        <v>0</v>
      </c>
      <c r="U192" s="354">
        <v>0</v>
      </c>
      <c r="V192" s="353">
        <v>251.01</v>
      </c>
      <c r="W192" s="353">
        <v>385</v>
      </c>
      <c r="X192" s="353">
        <v>1404.9</v>
      </c>
      <c r="Y192" s="355">
        <v>385</v>
      </c>
    </row>
    <row r="193" spans="1:25" x14ac:dyDescent="0.2">
      <c r="A193" s="352">
        <v>44812.833333333336</v>
      </c>
      <c r="B193" s="353">
        <v>0</v>
      </c>
      <c r="C193" s="354">
        <v>250.93350000000001</v>
      </c>
      <c r="D193" s="354">
        <v>0</v>
      </c>
      <c r="E193" s="354">
        <v>0</v>
      </c>
      <c r="F193" s="354">
        <v>0</v>
      </c>
      <c r="G193" s="353">
        <v>0</v>
      </c>
      <c r="H193" s="354">
        <v>385</v>
      </c>
      <c r="I193" s="354">
        <v>0</v>
      </c>
      <c r="J193" s="354">
        <v>0</v>
      </c>
      <c r="K193" s="354">
        <v>0</v>
      </c>
      <c r="L193" s="353">
        <v>295</v>
      </c>
      <c r="M193" s="354">
        <v>385</v>
      </c>
      <c r="N193" s="354">
        <v>340</v>
      </c>
      <c r="O193" s="354">
        <v>189.9</v>
      </c>
      <c r="P193" s="354">
        <v>195</v>
      </c>
      <c r="Q193" s="353">
        <v>0</v>
      </c>
      <c r="R193" s="354">
        <v>385</v>
      </c>
      <c r="S193" s="354">
        <v>0</v>
      </c>
      <c r="T193" s="354">
        <v>0</v>
      </c>
      <c r="U193" s="354">
        <v>0</v>
      </c>
      <c r="V193" s="353">
        <v>250.93350000000001</v>
      </c>
      <c r="W193" s="353">
        <v>385</v>
      </c>
      <c r="X193" s="353">
        <v>1404.9</v>
      </c>
      <c r="Y193" s="355">
        <v>385</v>
      </c>
    </row>
    <row r="194" spans="1:25" x14ac:dyDescent="0.2">
      <c r="A194" s="352">
        <v>44812.875</v>
      </c>
      <c r="B194" s="353">
        <v>0</v>
      </c>
      <c r="C194" s="354">
        <v>251.28049999999999</v>
      </c>
      <c r="D194" s="354">
        <v>0</v>
      </c>
      <c r="E194" s="354">
        <v>0</v>
      </c>
      <c r="F194" s="354">
        <v>0</v>
      </c>
      <c r="G194" s="353">
        <v>0</v>
      </c>
      <c r="H194" s="354">
        <v>385</v>
      </c>
      <c r="I194" s="354">
        <v>0</v>
      </c>
      <c r="J194" s="354">
        <v>0</v>
      </c>
      <c r="K194" s="354">
        <v>0</v>
      </c>
      <c r="L194" s="353">
        <v>295</v>
      </c>
      <c r="M194" s="354">
        <v>385</v>
      </c>
      <c r="N194" s="354">
        <v>340</v>
      </c>
      <c r="O194" s="354">
        <v>189.9</v>
      </c>
      <c r="P194" s="354">
        <v>195</v>
      </c>
      <c r="Q194" s="353">
        <v>0</v>
      </c>
      <c r="R194" s="354">
        <v>385</v>
      </c>
      <c r="S194" s="354">
        <v>0</v>
      </c>
      <c r="T194" s="354">
        <v>0</v>
      </c>
      <c r="U194" s="354">
        <v>0</v>
      </c>
      <c r="V194" s="353">
        <v>251.28049999999999</v>
      </c>
      <c r="W194" s="353">
        <v>385</v>
      </c>
      <c r="X194" s="353">
        <v>1404.9</v>
      </c>
      <c r="Y194" s="355">
        <v>385</v>
      </c>
    </row>
    <row r="195" spans="1:25" x14ac:dyDescent="0.2">
      <c r="A195" s="352">
        <v>44812.916666666664</v>
      </c>
      <c r="B195" s="353">
        <v>0</v>
      </c>
      <c r="C195" s="354">
        <v>250.54349999999999</v>
      </c>
      <c r="D195" s="354">
        <v>0</v>
      </c>
      <c r="E195" s="354">
        <v>0</v>
      </c>
      <c r="F195" s="354">
        <v>0</v>
      </c>
      <c r="G195" s="353">
        <v>0</v>
      </c>
      <c r="H195" s="354">
        <v>385</v>
      </c>
      <c r="I195" s="354">
        <v>0</v>
      </c>
      <c r="J195" s="354">
        <v>0</v>
      </c>
      <c r="K195" s="354">
        <v>0</v>
      </c>
      <c r="L195" s="353">
        <v>295</v>
      </c>
      <c r="M195" s="354">
        <v>385</v>
      </c>
      <c r="N195" s="354">
        <v>340</v>
      </c>
      <c r="O195" s="354">
        <v>189.9</v>
      </c>
      <c r="P195" s="354">
        <v>195</v>
      </c>
      <c r="Q195" s="353">
        <v>0</v>
      </c>
      <c r="R195" s="354">
        <v>385</v>
      </c>
      <c r="S195" s="354">
        <v>0</v>
      </c>
      <c r="T195" s="354">
        <v>0</v>
      </c>
      <c r="U195" s="354">
        <v>0</v>
      </c>
      <c r="V195" s="353">
        <v>250.54349999999999</v>
      </c>
      <c r="W195" s="353">
        <v>385</v>
      </c>
      <c r="X195" s="353">
        <v>1404.9</v>
      </c>
      <c r="Y195" s="355">
        <v>385</v>
      </c>
    </row>
    <row r="196" spans="1:25" x14ac:dyDescent="0.2">
      <c r="A196" s="352">
        <v>44812.958333333336</v>
      </c>
      <c r="B196" s="353">
        <v>0</v>
      </c>
      <c r="C196" s="354">
        <v>251.19149999999999</v>
      </c>
      <c r="D196" s="354">
        <v>0</v>
      </c>
      <c r="E196" s="354">
        <v>0</v>
      </c>
      <c r="F196" s="354">
        <v>0</v>
      </c>
      <c r="G196" s="353">
        <v>0</v>
      </c>
      <c r="H196" s="354">
        <v>385</v>
      </c>
      <c r="I196" s="354">
        <v>0</v>
      </c>
      <c r="J196" s="354">
        <v>0</v>
      </c>
      <c r="K196" s="354">
        <v>0</v>
      </c>
      <c r="L196" s="353">
        <v>295</v>
      </c>
      <c r="M196" s="354">
        <v>385</v>
      </c>
      <c r="N196" s="354">
        <v>340</v>
      </c>
      <c r="O196" s="354">
        <v>189.9</v>
      </c>
      <c r="P196" s="354">
        <v>195</v>
      </c>
      <c r="Q196" s="353">
        <v>0</v>
      </c>
      <c r="R196" s="354">
        <v>385</v>
      </c>
      <c r="S196" s="354">
        <v>0</v>
      </c>
      <c r="T196" s="354">
        <v>0</v>
      </c>
      <c r="U196" s="354">
        <v>0</v>
      </c>
      <c r="V196" s="353">
        <v>251.19149999999999</v>
      </c>
      <c r="W196" s="353">
        <v>385</v>
      </c>
      <c r="X196" s="353">
        <v>1404.9</v>
      </c>
      <c r="Y196" s="355">
        <v>385</v>
      </c>
    </row>
    <row r="197" spans="1:25" x14ac:dyDescent="0.2">
      <c r="A197" s="352">
        <v>44813</v>
      </c>
      <c r="B197" s="353">
        <v>0</v>
      </c>
      <c r="C197" s="354">
        <v>251.12899999999999</v>
      </c>
      <c r="D197" s="354">
        <v>0</v>
      </c>
      <c r="E197" s="354">
        <v>0</v>
      </c>
      <c r="F197" s="354">
        <v>0</v>
      </c>
      <c r="G197" s="353">
        <v>0</v>
      </c>
      <c r="H197" s="354">
        <v>385</v>
      </c>
      <c r="I197" s="354">
        <v>0</v>
      </c>
      <c r="J197" s="354">
        <v>0</v>
      </c>
      <c r="K197" s="354">
        <v>0</v>
      </c>
      <c r="L197" s="353">
        <v>295</v>
      </c>
      <c r="M197" s="354">
        <v>385</v>
      </c>
      <c r="N197" s="354">
        <v>340</v>
      </c>
      <c r="O197" s="354">
        <v>189.9</v>
      </c>
      <c r="P197" s="354">
        <v>195</v>
      </c>
      <c r="Q197" s="353">
        <v>0</v>
      </c>
      <c r="R197" s="354">
        <v>385</v>
      </c>
      <c r="S197" s="354">
        <v>0</v>
      </c>
      <c r="T197" s="354">
        <v>0</v>
      </c>
      <c r="U197" s="354">
        <v>0</v>
      </c>
      <c r="V197" s="353">
        <v>251.12899999999999</v>
      </c>
      <c r="W197" s="353">
        <v>385</v>
      </c>
      <c r="X197" s="353">
        <v>1404.9</v>
      </c>
      <c r="Y197" s="355">
        <v>385</v>
      </c>
    </row>
    <row r="198" spans="1:25" x14ac:dyDescent="0.2">
      <c r="A198" s="352">
        <v>44813.041666666664</v>
      </c>
      <c r="B198" s="353">
        <v>0</v>
      </c>
      <c r="C198" s="354">
        <v>250.90049999999999</v>
      </c>
      <c r="D198" s="354">
        <v>0</v>
      </c>
      <c r="E198" s="354">
        <v>0</v>
      </c>
      <c r="F198" s="354">
        <v>0</v>
      </c>
      <c r="G198" s="353">
        <v>0</v>
      </c>
      <c r="H198" s="354">
        <v>385</v>
      </c>
      <c r="I198" s="354">
        <v>0</v>
      </c>
      <c r="J198" s="354">
        <v>0</v>
      </c>
      <c r="K198" s="354">
        <v>0</v>
      </c>
      <c r="L198" s="353">
        <v>295</v>
      </c>
      <c r="M198" s="354">
        <v>385</v>
      </c>
      <c r="N198" s="354">
        <v>340</v>
      </c>
      <c r="O198" s="354">
        <v>189.9</v>
      </c>
      <c r="P198" s="354">
        <v>195</v>
      </c>
      <c r="Q198" s="353">
        <v>0</v>
      </c>
      <c r="R198" s="354">
        <v>385</v>
      </c>
      <c r="S198" s="354">
        <v>0</v>
      </c>
      <c r="T198" s="354">
        <v>0</v>
      </c>
      <c r="U198" s="354">
        <v>0</v>
      </c>
      <c r="V198" s="353">
        <v>250.90049999999999</v>
      </c>
      <c r="W198" s="353">
        <v>385</v>
      </c>
      <c r="X198" s="353">
        <v>1404.9</v>
      </c>
      <c r="Y198" s="355">
        <v>385</v>
      </c>
    </row>
    <row r="199" spans="1:25" x14ac:dyDescent="0.2">
      <c r="A199" s="352">
        <v>44813.083333333336</v>
      </c>
      <c r="B199" s="353">
        <v>0</v>
      </c>
      <c r="C199" s="354">
        <v>250.88749999999999</v>
      </c>
      <c r="D199" s="354">
        <v>0</v>
      </c>
      <c r="E199" s="354">
        <v>0</v>
      </c>
      <c r="F199" s="354">
        <v>0</v>
      </c>
      <c r="G199" s="353">
        <v>0</v>
      </c>
      <c r="H199" s="354">
        <v>385</v>
      </c>
      <c r="I199" s="354">
        <v>0</v>
      </c>
      <c r="J199" s="354">
        <v>0</v>
      </c>
      <c r="K199" s="354">
        <v>0</v>
      </c>
      <c r="L199" s="353">
        <v>295</v>
      </c>
      <c r="M199" s="354">
        <v>385</v>
      </c>
      <c r="N199" s="354">
        <v>340</v>
      </c>
      <c r="O199" s="354">
        <v>189.9</v>
      </c>
      <c r="P199" s="354">
        <v>195</v>
      </c>
      <c r="Q199" s="353">
        <v>0</v>
      </c>
      <c r="R199" s="354">
        <v>385</v>
      </c>
      <c r="S199" s="354">
        <v>0</v>
      </c>
      <c r="T199" s="354">
        <v>0</v>
      </c>
      <c r="U199" s="354">
        <v>0</v>
      </c>
      <c r="V199" s="353">
        <v>250.88749999999999</v>
      </c>
      <c r="W199" s="353">
        <v>385</v>
      </c>
      <c r="X199" s="353">
        <v>1404.9</v>
      </c>
      <c r="Y199" s="355">
        <v>385</v>
      </c>
    </row>
    <row r="200" spans="1:25" x14ac:dyDescent="0.2">
      <c r="A200" s="352">
        <v>44813.125</v>
      </c>
      <c r="B200" s="353">
        <v>0</v>
      </c>
      <c r="C200" s="354">
        <v>250.73949999999999</v>
      </c>
      <c r="D200" s="354">
        <v>0</v>
      </c>
      <c r="E200" s="354">
        <v>0</v>
      </c>
      <c r="F200" s="354">
        <v>0</v>
      </c>
      <c r="G200" s="353">
        <v>0</v>
      </c>
      <c r="H200" s="354">
        <v>385</v>
      </c>
      <c r="I200" s="354">
        <v>0</v>
      </c>
      <c r="J200" s="354">
        <v>0</v>
      </c>
      <c r="K200" s="354">
        <v>0</v>
      </c>
      <c r="L200" s="353">
        <v>295</v>
      </c>
      <c r="M200" s="354">
        <v>385</v>
      </c>
      <c r="N200" s="354">
        <v>340</v>
      </c>
      <c r="O200" s="354">
        <v>189.9</v>
      </c>
      <c r="P200" s="354">
        <v>195</v>
      </c>
      <c r="Q200" s="353">
        <v>0</v>
      </c>
      <c r="R200" s="354">
        <v>385</v>
      </c>
      <c r="S200" s="354">
        <v>0</v>
      </c>
      <c r="T200" s="354">
        <v>0</v>
      </c>
      <c r="U200" s="354">
        <v>0</v>
      </c>
      <c r="V200" s="353">
        <v>250.73949999999999</v>
      </c>
      <c r="W200" s="353">
        <v>385</v>
      </c>
      <c r="X200" s="353">
        <v>1404.9</v>
      </c>
      <c r="Y200" s="355">
        <v>385</v>
      </c>
    </row>
    <row r="201" spans="1:25" x14ac:dyDescent="0.2">
      <c r="A201" s="352">
        <v>44813.166666666664</v>
      </c>
      <c r="B201" s="353">
        <v>0</v>
      </c>
      <c r="C201" s="354">
        <v>251.34100000000001</v>
      </c>
      <c r="D201" s="354">
        <v>0</v>
      </c>
      <c r="E201" s="354">
        <v>0</v>
      </c>
      <c r="F201" s="354">
        <v>0</v>
      </c>
      <c r="G201" s="353">
        <v>0</v>
      </c>
      <c r="H201" s="354">
        <v>385</v>
      </c>
      <c r="I201" s="354">
        <v>0</v>
      </c>
      <c r="J201" s="354">
        <v>0</v>
      </c>
      <c r="K201" s="354">
        <v>0</v>
      </c>
      <c r="L201" s="353">
        <v>295</v>
      </c>
      <c r="M201" s="354">
        <v>385</v>
      </c>
      <c r="N201" s="354">
        <v>340</v>
      </c>
      <c r="O201" s="354">
        <v>189.9</v>
      </c>
      <c r="P201" s="354">
        <v>195</v>
      </c>
      <c r="Q201" s="353">
        <v>0</v>
      </c>
      <c r="R201" s="354">
        <v>385</v>
      </c>
      <c r="S201" s="354">
        <v>0</v>
      </c>
      <c r="T201" s="354">
        <v>0</v>
      </c>
      <c r="U201" s="354">
        <v>0</v>
      </c>
      <c r="V201" s="353">
        <v>251.34100000000001</v>
      </c>
      <c r="W201" s="353">
        <v>385</v>
      </c>
      <c r="X201" s="353">
        <v>1404.9</v>
      </c>
      <c r="Y201" s="355">
        <v>385</v>
      </c>
    </row>
    <row r="202" spans="1:25" x14ac:dyDescent="0.2">
      <c r="A202" s="352">
        <v>44813.208333333336</v>
      </c>
      <c r="B202" s="353">
        <v>0</v>
      </c>
      <c r="C202" s="354">
        <v>250.8135</v>
      </c>
      <c r="D202" s="354">
        <v>0</v>
      </c>
      <c r="E202" s="354">
        <v>0</v>
      </c>
      <c r="F202" s="354">
        <v>0</v>
      </c>
      <c r="G202" s="353">
        <v>0</v>
      </c>
      <c r="H202" s="354">
        <v>385</v>
      </c>
      <c r="I202" s="354">
        <v>0</v>
      </c>
      <c r="J202" s="354">
        <v>0</v>
      </c>
      <c r="K202" s="354">
        <v>0</v>
      </c>
      <c r="L202" s="353">
        <v>295</v>
      </c>
      <c r="M202" s="354">
        <v>385</v>
      </c>
      <c r="N202" s="354">
        <v>340</v>
      </c>
      <c r="O202" s="354">
        <v>189.9</v>
      </c>
      <c r="P202" s="354">
        <v>195</v>
      </c>
      <c r="Q202" s="353">
        <v>0</v>
      </c>
      <c r="R202" s="354">
        <v>385</v>
      </c>
      <c r="S202" s="354">
        <v>0</v>
      </c>
      <c r="T202" s="354">
        <v>0</v>
      </c>
      <c r="U202" s="354">
        <v>0</v>
      </c>
      <c r="V202" s="353">
        <v>250.8135</v>
      </c>
      <c r="W202" s="353">
        <v>385</v>
      </c>
      <c r="X202" s="353">
        <v>1404.9</v>
      </c>
      <c r="Y202" s="355">
        <v>385</v>
      </c>
    </row>
    <row r="203" spans="1:25" x14ac:dyDescent="0.2">
      <c r="A203" s="352">
        <v>44813.25</v>
      </c>
      <c r="B203" s="353">
        <v>0</v>
      </c>
      <c r="C203" s="354">
        <v>254.86</v>
      </c>
      <c r="D203" s="354">
        <v>0</v>
      </c>
      <c r="E203" s="354">
        <v>0</v>
      </c>
      <c r="F203" s="354">
        <v>0</v>
      </c>
      <c r="G203" s="353">
        <v>0</v>
      </c>
      <c r="H203" s="354">
        <v>385</v>
      </c>
      <c r="I203" s="354">
        <v>0</v>
      </c>
      <c r="J203" s="354">
        <v>0</v>
      </c>
      <c r="K203" s="354">
        <v>0</v>
      </c>
      <c r="L203" s="353">
        <v>295</v>
      </c>
      <c r="M203" s="354">
        <v>385</v>
      </c>
      <c r="N203" s="354">
        <v>340</v>
      </c>
      <c r="O203" s="354">
        <v>189.9</v>
      </c>
      <c r="P203" s="354">
        <v>195</v>
      </c>
      <c r="Q203" s="353">
        <v>0</v>
      </c>
      <c r="R203" s="354">
        <v>385</v>
      </c>
      <c r="S203" s="354">
        <v>0</v>
      </c>
      <c r="T203" s="354">
        <v>0</v>
      </c>
      <c r="U203" s="354">
        <v>0</v>
      </c>
      <c r="V203" s="353">
        <v>254.86</v>
      </c>
      <c r="W203" s="353">
        <v>385</v>
      </c>
      <c r="X203" s="353">
        <v>1404.9</v>
      </c>
      <c r="Y203" s="355">
        <v>385</v>
      </c>
    </row>
    <row r="204" spans="1:25" x14ac:dyDescent="0.2">
      <c r="A204" s="352">
        <v>44813.291666666664</v>
      </c>
      <c r="B204" s="353">
        <v>0</v>
      </c>
      <c r="C204" s="354">
        <v>253.4075</v>
      </c>
      <c r="D204" s="354">
        <v>0</v>
      </c>
      <c r="E204" s="354">
        <v>0</v>
      </c>
      <c r="F204" s="354">
        <v>0</v>
      </c>
      <c r="G204" s="353">
        <v>0</v>
      </c>
      <c r="H204" s="354">
        <v>385</v>
      </c>
      <c r="I204" s="354">
        <v>0</v>
      </c>
      <c r="J204" s="354">
        <v>0</v>
      </c>
      <c r="K204" s="354">
        <v>0</v>
      </c>
      <c r="L204" s="353">
        <v>295</v>
      </c>
      <c r="M204" s="354">
        <v>385</v>
      </c>
      <c r="N204" s="354">
        <v>340</v>
      </c>
      <c r="O204" s="354">
        <v>189.9</v>
      </c>
      <c r="P204" s="354">
        <v>195</v>
      </c>
      <c r="Q204" s="353">
        <v>0</v>
      </c>
      <c r="R204" s="354">
        <v>385</v>
      </c>
      <c r="S204" s="354">
        <v>0</v>
      </c>
      <c r="T204" s="354">
        <v>0</v>
      </c>
      <c r="U204" s="354">
        <v>0</v>
      </c>
      <c r="V204" s="353">
        <v>253.4075</v>
      </c>
      <c r="W204" s="353">
        <v>385</v>
      </c>
      <c r="X204" s="353">
        <v>1404.9</v>
      </c>
      <c r="Y204" s="355">
        <v>385</v>
      </c>
    </row>
    <row r="205" spans="1:25" x14ac:dyDescent="0.2">
      <c r="A205" s="352">
        <v>44813.333333333336</v>
      </c>
      <c r="B205" s="353">
        <v>0</v>
      </c>
      <c r="C205" s="354">
        <v>254.41849999999999</v>
      </c>
      <c r="D205" s="354">
        <v>0</v>
      </c>
      <c r="E205" s="354">
        <v>0</v>
      </c>
      <c r="F205" s="354">
        <v>0</v>
      </c>
      <c r="G205" s="353">
        <v>0</v>
      </c>
      <c r="H205" s="354">
        <v>385</v>
      </c>
      <c r="I205" s="354">
        <v>0</v>
      </c>
      <c r="J205" s="354">
        <v>0</v>
      </c>
      <c r="K205" s="354">
        <v>0</v>
      </c>
      <c r="L205" s="353">
        <v>295</v>
      </c>
      <c r="M205" s="354">
        <v>385</v>
      </c>
      <c r="N205" s="354">
        <v>340</v>
      </c>
      <c r="O205" s="354">
        <v>189.9</v>
      </c>
      <c r="P205" s="354">
        <v>195</v>
      </c>
      <c r="Q205" s="353">
        <v>0</v>
      </c>
      <c r="R205" s="354">
        <v>385</v>
      </c>
      <c r="S205" s="354">
        <v>0</v>
      </c>
      <c r="T205" s="354">
        <v>0</v>
      </c>
      <c r="U205" s="354">
        <v>0</v>
      </c>
      <c r="V205" s="353">
        <v>254.41849999999999</v>
      </c>
      <c r="W205" s="353">
        <v>385</v>
      </c>
      <c r="X205" s="353">
        <v>1404.9</v>
      </c>
      <c r="Y205" s="355">
        <v>385</v>
      </c>
    </row>
    <row r="206" spans="1:25" x14ac:dyDescent="0.2">
      <c r="A206" s="352">
        <v>44813.375</v>
      </c>
      <c r="B206" s="353">
        <v>0</v>
      </c>
      <c r="C206" s="354">
        <v>251.15</v>
      </c>
      <c r="D206" s="354">
        <v>0</v>
      </c>
      <c r="E206" s="354">
        <v>0</v>
      </c>
      <c r="F206" s="354">
        <v>0</v>
      </c>
      <c r="G206" s="353">
        <v>0</v>
      </c>
      <c r="H206" s="354">
        <v>385</v>
      </c>
      <c r="I206" s="354">
        <v>0</v>
      </c>
      <c r="J206" s="354">
        <v>0</v>
      </c>
      <c r="K206" s="354">
        <v>0</v>
      </c>
      <c r="L206" s="353">
        <v>295</v>
      </c>
      <c r="M206" s="354">
        <v>385</v>
      </c>
      <c r="N206" s="354">
        <v>340</v>
      </c>
      <c r="O206" s="354">
        <v>189.9</v>
      </c>
      <c r="P206" s="354">
        <v>195</v>
      </c>
      <c r="Q206" s="353">
        <v>0</v>
      </c>
      <c r="R206" s="354">
        <v>385</v>
      </c>
      <c r="S206" s="354">
        <v>0</v>
      </c>
      <c r="T206" s="354">
        <v>0</v>
      </c>
      <c r="U206" s="354">
        <v>0</v>
      </c>
      <c r="V206" s="353">
        <v>251.15</v>
      </c>
      <c r="W206" s="353">
        <v>385</v>
      </c>
      <c r="X206" s="353">
        <v>1404.9</v>
      </c>
      <c r="Y206" s="355">
        <v>385</v>
      </c>
    </row>
    <row r="207" spans="1:25" x14ac:dyDescent="0.2">
      <c r="A207" s="352">
        <v>44813.416666666664</v>
      </c>
      <c r="B207" s="353">
        <v>0</v>
      </c>
      <c r="C207" s="354">
        <v>251.09450000000001</v>
      </c>
      <c r="D207" s="354">
        <v>0</v>
      </c>
      <c r="E207" s="354">
        <v>0</v>
      </c>
      <c r="F207" s="354">
        <v>0</v>
      </c>
      <c r="G207" s="353">
        <v>0</v>
      </c>
      <c r="H207" s="354">
        <v>385</v>
      </c>
      <c r="I207" s="354">
        <v>0</v>
      </c>
      <c r="J207" s="354">
        <v>0</v>
      </c>
      <c r="K207" s="354">
        <v>0</v>
      </c>
      <c r="L207" s="353">
        <v>295</v>
      </c>
      <c r="M207" s="354">
        <v>385</v>
      </c>
      <c r="N207" s="354">
        <v>340</v>
      </c>
      <c r="O207" s="354">
        <v>189.9</v>
      </c>
      <c r="P207" s="354">
        <v>195</v>
      </c>
      <c r="Q207" s="353">
        <v>0</v>
      </c>
      <c r="R207" s="354">
        <v>385</v>
      </c>
      <c r="S207" s="354">
        <v>0</v>
      </c>
      <c r="T207" s="354">
        <v>0</v>
      </c>
      <c r="U207" s="354">
        <v>0</v>
      </c>
      <c r="V207" s="353">
        <v>251.09450000000001</v>
      </c>
      <c r="W207" s="353">
        <v>385</v>
      </c>
      <c r="X207" s="353">
        <v>1404.9</v>
      </c>
      <c r="Y207" s="355">
        <v>385</v>
      </c>
    </row>
    <row r="208" spans="1:25" x14ac:dyDescent="0.2">
      <c r="A208" s="352">
        <v>44813.458333333336</v>
      </c>
      <c r="B208" s="353">
        <v>0</v>
      </c>
      <c r="C208" s="354">
        <v>251.352</v>
      </c>
      <c r="D208" s="354">
        <v>0</v>
      </c>
      <c r="E208" s="354">
        <v>0</v>
      </c>
      <c r="F208" s="354">
        <v>0</v>
      </c>
      <c r="G208" s="353">
        <v>0</v>
      </c>
      <c r="H208" s="354">
        <v>385</v>
      </c>
      <c r="I208" s="354">
        <v>0</v>
      </c>
      <c r="J208" s="354">
        <v>0</v>
      </c>
      <c r="K208" s="354">
        <v>0</v>
      </c>
      <c r="L208" s="353">
        <v>295</v>
      </c>
      <c r="M208" s="354">
        <v>385</v>
      </c>
      <c r="N208" s="354">
        <v>340</v>
      </c>
      <c r="O208" s="354">
        <v>189.9</v>
      </c>
      <c r="P208" s="354">
        <v>195</v>
      </c>
      <c r="Q208" s="353">
        <v>0</v>
      </c>
      <c r="R208" s="354">
        <v>385</v>
      </c>
      <c r="S208" s="354">
        <v>0</v>
      </c>
      <c r="T208" s="354">
        <v>0</v>
      </c>
      <c r="U208" s="354">
        <v>0</v>
      </c>
      <c r="V208" s="353">
        <v>251.352</v>
      </c>
      <c r="W208" s="353">
        <v>385</v>
      </c>
      <c r="X208" s="353">
        <v>1404.9</v>
      </c>
      <c r="Y208" s="355">
        <v>385</v>
      </c>
    </row>
    <row r="209" spans="1:25" x14ac:dyDescent="0.2">
      <c r="A209" s="352">
        <v>44813.5</v>
      </c>
      <c r="B209" s="353">
        <v>0</v>
      </c>
      <c r="C209" s="354">
        <v>251.51</v>
      </c>
      <c r="D209" s="354">
        <v>0</v>
      </c>
      <c r="E209" s="354">
        <v>0</v>
      </c>
      <c r="F209" s="354">
        <v>0</v>
      </c>
      <c r="G209" s="353">
        <v>0</v>
      </c>
      <c r="H209" s="354">
        <v>385</v>
      </c>
      <c r="I209" s="354">
        <v>0</v>
      </c>
      <c r="J209" s="354">
        <v>0</v>
      </c>
      <c r="K209" s="354">
        <v>0</v>
      </c>
      <c r="L209" s="353">
        <v>295</v>
      </c>
      <c r="M209" s="354">
        <v>385</v>
      </c>
      <c r="N209" s="354">
        <v>340</v>
      </c>
      <c r="O209" s="354">
        <v>189.9</v>
      </c>
      <c r="P209" s="354">
        <v>195</v>
      </c>
      <c r="Q209" s="353">
        <v>0</v>
      </c>
      <c r="R209" s="354">
        <v>385</v>
      </c>
      <c r="S209" s="354">
        <v>0</v>
      </c>
      <c r="T209" s="354">
        <v>0</v>
      </c>
      <c r="U209" s="354">
        <v>0</v>
      </c>
      <c r="V209" s="353">
        <v>251.51</v>
      </c>
      <c r="W209" s="353">
        <v>385</v>
      </c>
      <c r="X209" s="353">
        <v>1404.9</v>
      </c>
      <c r="Y209" s="355">
        <v>385</v>
      </c>
    </row>
    <row r="210" spans="1:25" x14ac:dyDescent="0.2">
      <c r="A210" s="352">
        <v>44813.541666666664</v>
      </c>
      <c r="B210" s="353">
        <v>0</v>
      </c>
      <c r="C210" s="354">
        <v>251.19900000000001</v>
      </c>
      <c r="D210" s="354">
        <v>0</v>
      </c>
      <c r="E210" s="354">
        <v>0</v>
      </c>
      <c r="F210" s="354">
        <v>0</v>
      </c>
      <c r="G210" s="353">
        <v>0</v>
      </c>
      <c r="H210" s="354">
        <v>385</v>
      </c>
      <c r="I210" s="354">
        <v>0</v>
      </c>
      <c r="J210" s="354">
        <v>0</v>
      </c>
      <c r="K210" s="354">
        <v>0</v>
      </c>
      <c r="L210" s="353">
        <v>295</v>
      </c>
      <c r="M210" s="354">
        <v>385</v>
      </c>
      <c r="N210" s="354">
        <v>340</v>
      </c>
      <c r="O210" s="354">
        <v>189.9</v>
      </c>
      <c r="P210" s="354">
        <v>195</v>
      </c>
      <c r="Q210" s="353">
        <v>0</v>
      </c>
      <c r="R210" s="354">
        <v>385</v>
      </c>
      <c r="S210" s="354">
        <v>0</v>
      </c>
      <c r="T210" s="354">
        <v>0</v>
      </c>
      <c r="U210" s="354">
        <v>0</v>
      </c>
      <c r="V210" s="353">
        <v>251.19900000000001</v>
      </c>
      <c r="W210" s="353">
        <v>385</v>
      </c>
      <c r="X210" s="353">
        <v>1404.9</v>
      </c>
      <c r="Y210" s="355">
        <v>385</v>
      </c>
    </row>
    <row r="211" spans="1:25" x14ac:dyDescent="0.2">
      <c r="A211" s="352">
        <v>44813.583333333336</v>
      </c>
      <c r="B211" s="353">
        <v>0</v>
      </c>
      <c r="C211" s="354">
        <v>251.83</v>
      </c>
      <c r="D211" s="354">
        <v>0</v>
      </c>
      <c r="E211" s="354">
        <v>0</v>
      </c>
      <c r="F211" s="354">
        <v>0</v>
      </c>
      <c r="G211" s="353">
        <v>0</v>
      </c>
      <c r="H211" s="354">
        <v>385</v>
      </c>
      <c r="I211" s="354">
        <v>0</v>
      </c>
      <c r="J211" s="354">
        <v>0</v>
      </c>
      <c r="K211" s="354">
        <v>0</v>
      </c>
      <c r="L211" s="353">
        <v>295</v>
      </c>
      <c r="M211" s="354">
        <v>385</v>
      </c>
      <c r="N211" s="354">
        <v>340</v>
      </c>
      <c r="O211" s="354">
        <v>189.9</v>
      </c>
      <c r="P211" s="354">
        <v>195</v>
      </c>
      <c r="Q211" s="353">
        <v>0</v>
      </c>
      <c r="R211" s="354">
        <v>385</v>
      </c>
      <c r="S211" s="354">
        <v>0</v>
      </c>
      <c r="T211" s="354">
        <v>0</v>
      </c>
      <c r="U211" s="354">
        <v>0</v>
      </c>
      <c r="V211" s="353">
        <v>251.83</v>
      </c>
      <c r="W211" s="353">
        <v>385</v>
      </c>
      <c r="X211" s="353">
        <v>1404.9</v>
      </c>
      <c r="Y211" s="355">
        <v>385</v>
      </c>
    </row>
    <row r="212" spans="1:25" x14ac:dyDescent="0.2">
      <c r="A212" s="352">
        <v>44813.625</v>
      </c>
      <c r="B212" s="353">
        <v>0</v>
      </c>
      <c r="C212" s="354">
        <v>250.953</v>
      </c>
      <c r="D212" s="354">
        <v>0</v>
      </c>
      <c r="E212" s="354">
        <v>0</v>
      </c>
      <c r="F212" s="354">
        <v>0</v>
      </c>
      <c r="G212" s="353">
        <v>0</v>
      </c>
      <c r="H212" s="354">
        <v>385</v>
      </c>
      <c r="I212" s="354">
        <v>0</v>
      </c>
      <c r="J212" s="354">
        <v>0</v>
      </c>
      <c r="K212" s="354">
        <v>0</v>
      </c>
      <c r="L212" s="353">
        <v>295</v>
      </c>
      <c r="M212" s="354">
        <v>385</v>
      </c>
      <c r="N212" s="354">
        <v>340</v>
      </c>
      <c r="O212" s="354">
        <v>189.9</v>
      </c>
      <c r="P212" s="354">
        <v>195</v>
      </c>
      <c r="Q212" s="353">
        <v>0</v>
      </c>
      <c r="R212" s="354">
        <v>385</v>
      </c>
      <c r="S212" s="354">
        <v>0</v>
      </c>
      <c r="T212" s="354">
        <v>0</v>
      </c>
      <c r="U212" s="354">
        <v>0</v>
      </c>
      <c r="V212" s="353">
        <v>250.953</v>
      </c>
      <c r="W212" s="353">
        <v>385</v>
      </c>
      <c r="X212" s="353">
        <v>1404.9</v>
      </c>
      <c r="Y212" s="355">
        <v>385</v>
      </c>
    </row>
    <row r="213" spans="1:25" x14ac:dyDescent="0.2">
      <c r="A213" s="352">
        <v>44813.666666666664</v>
      </c>
      <c r="B213" s="353">
        <v>0</v>
      </c>
      <c r="C213" s="354">
        <v>251.74</v>
      </c>
      <c r="D213" s="354">
        <v>0</v>
      </c>
      <c r="E213" s="354">
        <v>0</v>
      </c>
      <c r="F213" s="354">
        <v>0</v>
      </c>
      <c r="G213" s="353">
        <v>0</v>
      </c>
      <c r="H213" s="354">
        <v>385</v>
      </c>
      <c r="I213" s="354">
        <v>0</v>
      </c>
      <c r="J213" s="354">
        <v>0</v>
      </c>
      <c r="K213" s="354">
        <v>0</v>
      </c>
      <c r="L213" s="353">
        <v>295</v>
      </c>
      <c r="M213" s="354">
        <v>385</v>
      </c>
      <c r="N213" s="354">
        <v>340</v>
      </c>
      <c r="O213" s="354">
        <v>189.9</v>
      </c>
      <c r="P213" s="354">
        <v>195</v>
      </c>
      <c r="Q213" s="353">
        <v>0</v>
      </c>
      <c r="R213" s="354">
        <v>385</v>
      </c>
      <c r="S213" s="354">
        <v>0</v>
      </c>
      <c r="T213" s="354">
        <v>0</v>
      </c>
      <c r="U213" s="354">
        <v>0</v>
      </c>
      <c r="V213" s="353">
        <v>251.74</v>
      </c>
      <c r="W213" s="353">
        <v>385</v>
      </c>
      <c r="X213" s="353">
        <v>1404.9</v>
      </c>
      <c r="Y213" s="355">
        <v>385</v>
      </c>
    </row>
    <row r="214" spans="1:25" x14ac:dyDescent="0.2">
      <c r="A214" s="352">
        <v>44813.708333333336</v>
      </c>
      <c r="B214" s="353">
        <v>0</v>
      </c>
      <c r="C214" s="354">
        <v>265.37099999999998</v>
      </c>
      <c r="D214" s="354">
        <v>0</v>
      </c>
      <c r="E214" s="354">
        <v>0</v>
      </c>
      <c r="F214" s="354">
        <v>0</v>
      </c>
      <c r="G214" s="353">
        <v>0</v>
      </c>
      <c r="H214" s="354">
        <v>385</v>
      </c>
      <c r="I214" s="354">
        <v>0</v>
      </c>
      <c r="J214" s="354">
        <v>0</v>
      </c>
      <c r="K214" s="354">
        <v>0</v>
      </c>
      <c r="L214" s="353">
        <v>295</v>
      </c>
      <c r="M214" s="354">
        <v>385</v>
      </c>
      <c r="N214" s="354">
        <v>340</v>
      </c>
      <c r="O214" s="354">
        <v>189.9</v>
      </c>
      <c r="P214" s="354">
        <v>195</v>
      </c>
      <c r="Q214" s="353">
        <v>0</v>
      </c>
      <c r="R214" s="354">
        <v>385</v>
      </c>
      <c r="S214" s="354">
        <v>0</v>
      </c>
      <c r="T214" s="354">
        <v>0</v>
      </c>
      <c r="U214" s="354">
        <v>0</v>
      </c>
      <c r="V214" s="353">
        <v>265.37099999999998</v>
      </c>
      <c r="W214" s="353">
        <v>385</v>
      </c>
      <c r="X214" s="353">
        <v>1404.9</v>
      </c>
      <c r="Y214" s="355">
        <v>385</v>
      </c>
    </row>
    <row r="215" spans="1:25" x14ac:dyDescent="0.2">
      <c r="A215" s="352">
        <v>44813.75</v>
      </c>
      <c r="B215" s="353">
        <v>0</v>
      </c>
      <c r="C215" s="354">
        <v>271.77449999999999</v>
      </c>
      <c r="D215" s="354">
        <v>0</v>
      </c>
      <c r="E215" s="354">
        <v>0</v>
      </c>
      <c r="F215" s="354">
        <v>0</v>
      </c>
      <c r="G215" s="353">
        <v>0</v>
      </c>
      <c r="H215" s="354">
        <v>385</v>
      </c>
      <c r="I215" s="354">
        <v>0</v>
      </c>
      <c r="J215" s="354">
        <v>0</v>
      </c>
      <c r="K215" s="354">
        <v>0</v>
      </c>
      <c r="L215" s="353">
        <v>295</v>
      </c>
      <c r="M215" s="354">
        <v>385</v>
      </c>
      <c r="N215" s="354">
        <v>340</v>
      </c>
      <c r="O215" s="354">
        <v>189.9</v>
      </c>
      <c r="P215" s="354">
        <v>195</v>
      </c>
      <c r="Q215" s="353">
        <v>0</v>
      </c>
      <c r="R215" s="354">
        <v>385</v>
      </c>
      <c r="S215" s="354">
        <v>0</v>
      </c>
      <c r="T215" s="354">
        <v>0</v>
      </c>
      <c r="U215" s="354">
        <v>0</v>
      </c>
      <c r="V215" s="353">
        <v>271.77449999999999</v>
      </c>
      <c r="W215" s="353">
        <v>385</v>
      </c>
      <c r="X215" s="353">
        <v>1404.9</v>
      </c>
      <c r="Y215" s="355">
        <v>385</v>
      </c>
    </row>
    <row r="216" spans="1:25" x14ac:dyDescent="0.2">
      <c r="A216" s="352">
        <v>44813.791666666664</v>
      </c>
      <c r="B216" s="353">
        <v>0</v>
      </c>
      <c r="C216" s="354">
        <v>252.37549999999999</v>
      </c>
      <c r="D216" s="354">
        <v>0</v>
      </c>
      <c r="E216" s="354">
        <v>0</v>
      </c>
      <c r="F216" s="354">
        <v>0</v>
      </c>
      <c r="G216" s="353">
        <v>0</v>
      </c>
      <c r="H216" s="354">
        <v>385</v>
      </c>
      <c r="I216" s="354">
        <v>0</v>
      </c>
      <c r="J216" s="354">
        <v>0</v>
      </c>
      <c r="K216" s="354">
        <v>0</v>
      </c>
      <c r="L216" s="353">
        <v>295</v>
      </c>
      <c r="M216" s="354">
        <v>385</v>
      </c>
      <c r="N216" s="354">
        <v>340</v>
      </c>
      <c r="O216" s="354">
        <v>189.9</v>
      </c>
      <c r="P216" s="354">
        <v>195</v>
      </c>
      <c r="Q216" s="353">
        <v>0</v>
      </c>
      <c r="R216" s="354">
        <v>385</v>
      </c>
      <c r="S216" s="354">
        <v>0</v>
      </c>
      <c r="T216" s="354">
        <v>0</v>
      </c>
      <c r="U216" s="354">
        <v>0</v>
      </c>
      <c r="V216" s="353">
        <v>252.37549999999999</v>
      </c>
      <c r="W216" s="353">
        <v>385</v>
      </c>
      <c r="X216" s="353">
        <v>1404.9</v>
      </c>
      <c r="Y216" s="355">
        <v>385</v>
      </c>
    </row>
    <row r="217" spans="1:25" x14ac:dyDescent="0.2">
      <c r="A217" s="352">
        <v>44813.833333333336</v>
      </c>
      <c r="B217" s="353">
        <v>0</v>
      </c>
      <c r="C217" s="354">
        <v>251.3665</v>
      </c>
      <c r="D217" s="354">
        <v>0</v>
      </c>
      <c r="E217" s="354">
        <v>0</v>
      </c>
      <c r="F217" s="354">
        <v>0</v>
      </c>
      <c r="G217" s="353">
        <v>0</v>
      </c>
      <c r="H217" s="354">
        <v>385</v>
      </c>
      <c r="I217" s="354">
        <v>0</v>
      </c>
      <c r="J217" s="354">
        <v>0</v>
      </c>
      <c r="K217" s="354">
        <v>0</v>
      </c>
      <c r="L217" s="353">
        <v>295</v>
      </c>
      <c r="M217" s="354">
        <v>385</v>
      </c>
      <c r="N217" s="354">
        <v>340</v>
      </c>
      <c r="O217" s="354">
        <v>189.9</v>
      </c>
      <c r="P217" s="354">
        <v>195</v>
      </c>
      <c r="Q217" s="353">
        <v>0</v>
      </c>
      <c r="R217" s="354">
        <v>385</v>
      </c>
      <c r="S217" s="354">
        <v>0</v>
      </c>
      <c r="T217" s="354">
        <v>0</v>
      </c>
      <c r="U217" s="354">
        <v>0</v>
      </c>
      <c r="V217" s="353">
        <v>251.3665</v>
      </c>
      <c r="W217" s="353">
        <v>385</v>
      </c>
      <c r="X217" s="353">
        <v>1404.9</v>
      </c>
      <c r="Y217" s="355">
        <v>385</v>
      </c>
    </row>
    <row r="218" spans="1:25" x14ac:dyDescent="0.2">
      <c r="A218" s="352">
        <v>44813.875</v>
      </c>
      <c r="B218" s="353">
        <v>0</v>
      </c>
      <c r="C218" s="354">
        <v>251.01849999999999</v>
      </c>
      <c r="D218" s="354">
        <v>0</v>
      </c>
      <c r="E218" s="354">
        <v>0</v>
      </c>
      <c r="F218" s="354">
        <v>0</v>
      </c>
      <c r="G218" s="353">
        <v>0</v>
      </c>
      <c r="H218" s="354">
        <v>385</v>
      </c>
      <c r="I218" s="354">
        <v>0</v>
      </c>
      <c r="J218" s="354">
        <v>0</v>
      </c>
      <c r="K218" s="354">
        <v>0</v>
      </c>
      <c r="L218" s="353">
        <v>295</v>
      </c>
      <c r="M218" s="354">
        <v>385</v>
      </c>
      <c r="N218" s="354">
        <v>340</v>
      </c>
      <c r="O218" s="354">
        <v>189.9</v>
      </c>
      <c r="P218" s="354">
        <v>195</v>
      </c>
      <c r="Q218" s="353">
        <v>0</v>
      </c>
      <c r="R218" s="354">
        <v>385</v>
      </c>
      <c r="S218" s="354">
        <v>0</v>
      </c>
      <c r="T218" s="354">
        <v>0</v>
      </c>
      <c r="U218" s="354">
        <v>0</v>
      </c>
      <c r="V218" s="353">
        <v>251.01849999999999</v>
      </c>
      <c r="W218" s="353">
        <v>385</v>
      </c>
      <c r="X218" s="353">
        <v>1404.9</v>
      </c>
      <c r="Y218" s="355">
        <v>385</v>
      </c>
    </row>
    <row r="219" spans="1:25" x14ac:dyDescent="0.2">
      <c r="A219" s="352">
        <v>44813.916666666664</v>
      </c>
      <c r="B219" s="353">
        <v>0</v>
      </c>
      <c r="C219" s="354">
        <v>251.35650000000001</v>
      </c>
      <c r="D219" s="354">
        <v>0</v>
      </c>
      <c r="E219" s="354">
        <v>0</v>
      </c>
      <c r="F219" s="354">
        <v>0</v>
      </c>
      <c r="G219" s="353">
        <v>0</v>
      </c>
      <c r="H219" s="354">
        <v>385</v>
      </c>
      <c r="I219" s="354">
        <v>0</v>
      </c>
      <c r="J219" s="354">
        <v>0</v>
      </c>
      <c r="K219" s="354">
        <v>0</v>
      </c>
      <c r="L219" s="353">
        <v>295</v>
      </c>
      <c r="M219" s="354">
        <v>385</v>
      </c>
      <c r="N219" s="354">
        <v>340</v>
      </c>
      <c r="O219" s="354">
        <v>189.9</v>
      </c>
      <c r="P219" s="354">
        <v>195</v>
      </c>
      <c r="Q219" s="353">
        <v>0</v>
      </c>
      <c r="R219" s="354">
        <v>385</v>
      </c>
      <c r="S219" s="354">
        <v>0</v>
      </c>
      <c r="T219" s="354">
        <v>0</v>
      </c>
      <c r="U219" s="354">
        <v>0</v>
      </c>
      <c r="V219" s="353">
        <v>251.35650000000001</v>
      </c>
      <c r="W219" s="353">
        <v>385</v>
      </c>
      <c r="X219" s="353">
        <v>1404.9</v>
      </c>
      <c r="Y219" s="355">
        <v>385</v>
      </c>
    </row>
    <row r="220" spans="1:25" x14ac:dyDescent="0.2">
      <c r="A220" s="352">
        <v>44813.958333333336</v>
      </c>
      <c r="B220" s="353">
        <v>0</v>
      </c>
      <c r="C220" s="354">
        <v>251.48699999999999</v>
      </c>
      <c r="D220" s="354">
        <v>0</v>
      </c>
      <c r="E220" s="354">
        <v>0</v>
      </c>
      <c r="F220" s="354">
        <v>0</v>
      </c>
      <c r="G220" s="353">
        <v>0</v>
      </c>
      <c r="H220" s="354">
        <v>385</v>
      </c>
      <c r="I220" s="354">
        <v>0</v>
      </c>
      <c r="J220" s="354">
        <v>0</v>
      </c>
      <c r="K220" s="354">
        <v>0</v>
      </c>
      <c r="L220" s="353">
        <v>295</v>
      </c>
      <c r="M220" s="354">
        <v>385</v>
      </c>
      <c r="N220" s="354">
        <v>340</v>
      </c>
      <c r="O220" s="354">
        <v>189.9</v>
      </c>
      <c r="P220" s="354">
        <v>195</v>
      </c>
      <c r="Q220" s="353">
        <v>0</v>
      </c>
      <c r="R220" s="354">
        <v>255.5</v>
      </c>
      <c r="S220" s="354">
        <v>0</v>
      </c>
      <c r="T220" s="354">
        <v>0</v>
      </c>
      <c r="U220" s="354">
        <v>0</v>
      </c>
      <c r="V220" s="353">
        <v>251.48699999999999</v>
      </c>
      <c r="W220" s="353">
        <v>385</v>
      </c>
      <c r="X220" s="353">
        <v>1404.9</v>
      </c>
      <c r="Y220" s="355">
        <v>255.5</v>
      </c>
    </row>
    <row r="221" spans="1:25" x14ac:dyDescent="0.2">
      <c r="A221" s="352">
        <v>44814</v>
      </c>
      <c r="B221" s="353">
        <v>0</v>
      </c>
      <c r="C221" s="354">
        <v>251.11</v>
      </c>
      <c r="D221" s="354">
        <v>0</v>
      </c>
      <c r="E221" s="354">
        <v>0</v>
      </c>
      <c r="F221" s="354">
        <v>0</v>
      </c>
      <c r="G221" s="353">
        <v>0</v>
      </c>
      <c r="H221" s="354">
        <v>385</v>
      </c>
      <c r="I221" s="354">
        <v>0</v>
      </c>
      <c r="J221" s="354">
        <v>0</v>
      </c>
      <c r="K221" s="354">
        <v>0</v>
      </c>
      <c r="L221" s="353">
        <v>295</v>
      </c>
      <c r="M221" s="354">
        <v>385</v>
      </c>
      <c r="N221" s="354">
        <v>340</v>
      </c>
      <c r="O221" s="354">
        <v>189.9</v>
      </c>
      <c r="P221" s="354">
        <v>195</v>
      </c>
      <c r="Q221" s="353">
        <v>0</v>
      </c>
      <c r="R221" s="354">
        <v>333.5</v>
      </c>
      <c r="S221" s="354">
        <v>0</v>
      </c>
      <c r="T221" s="354">
        <v>0</v>
      </c>
      <c r="U221" s="354">
        <v>0</v>
      </c>
      <c r="V221" s="353">
        <v>251.11</v>
      </c>
      <c r="W221" s="353">
        <v>385</v>
      </c>
      <c r="X221" s="353">
        <v>1404.9</v>
      </c>
      <c r="Y221" s="355">
        <v>333.5</v>
      </c>
    </row>
    <row r="222" spans="1:25" x14ac:dyDescent="0.2">
      <c r="A222" s="352">
        <v>44814.041666666664</v>
      </c>
      <c r="B222" s="353">
        <v>0</v>
      </c>
      <c r="C222" s="354">
        <v>250.8955</v>
      </c>
      <c r="D222" s="354">
        <v>0</v>
      </c>
      <c r="E222" s="354">
        <v>0</v>
      </c>
      <c r="F222" s="354">
        <v>0</v>
      </c>
      <c r="G222" s="353">
        <v>0</v>
      </c>
      <c r="H222" s="354">
        <v>385</v>
      </c>
      <c r="I222" s="354">
        <v>0</v>
      </c>
      <c r="J222" s="354">
        <v>0</v>
      </c>
      <c r="K222" s="354">
        <v>0</v>
      </c>
      <c r="L222" s="353">
        <v>295</v>
      </c>
      <c r="M222" s="354">
        <v>385</v>
      </c>
      <c r="N222" s="354">
        <v>340</v>
      </c>
      <c r="O222" s="354">
        <v>189.9</v>
      </c>
      <c r="P222" s="354">
        <v>195</v>
      </c>
      <c r="Q222" s="353">
        <v>0</v>
      </c>
      <c r="R222" s="354">
        <v>385</v>
      </c>
      <c r="S222" s="354">
        <v>0</v>
      </c>
      <c r="T222" s="354">
        <v>0</v>
      </c>
      <c r="U222" s="354">
        <v>0</v>
      </c>
      <c r="V222" s="353">
        <v>250.8955</v>
      </c>
      <c r="W222" s="353">
        <v>385</v>
      </c>
      <c r="X222" s="353">
        <v>1404.9</v>
      </c>
      <c r="Y222" s="355">
        <v>385</v>
      </c>
    </row>
    <row r="223" spans="1:25" x14ac:dyDescent="0.2">
      <c r="A223" s="352">
        <v>44814.083333333336</v>
      </c>
      <c r="B223" s="353">
        <v>0</v>
      </c>
      <c r="C223" s="354">
        <v>251.20650000000001</v>
      </c>
      <c r="D223" s="354">
        <v>0</v>
      </c>
      <c r="E223" s="354">
        <v>0</v>
      </c>
      <c r="F223" s="354">
        <v>0</v>
      </c>
      <c r="G223" s="353">
        <v>0</v>
      </c>
      <c r="H223" s="354">
        <v>385</v>
      </c>
      <c r="I223" s="354">
        <v>0</v>
      </c>
      <c r="J223" s="354">
        <v>0</v>
      </c>
      <c r="K223" s="354">
        <v>0</v>
      </c>
      <c r="L223" s="353">
        <v>295</v>
      </c>
      <c r="M223" s="354">
        <v>385</v>
      </c>
      <c r="N223" s="354">
        <v>340</v>
      </c>
      <c r="O223" s="354">
        <v>189.9</v>
      </c>
      <c r="P223" s="354">
        <v>195</v>
      </c>
      <c r="Q223" s="353">
        <v>0</v>
      </c>
      <c r="R223" s="354">
        <v>385</v>
      </c>
      <c r="S223" s="354">
        <v>0</v>
      </c>
      <c r="T223" s="354">
        <v>0</v>
      </c>
      <c r="U223" s="354">
        <v>0</v>
      </c>
      <c r="V223" s="353">
        <v>251.20650000000001</v>
      </c>
      <c r="W223" s="353">
        <v>385</v>
      </c>
      <c r="X223" s="353">
        <v>1404.9</v>
      </c>
      <c r="Y223" s="355">
        <v>385</v>
      </c>
    </row>
    <row r="224" spans="1:25" x14ac:dyDescent="0.2">
      <c r="A224" s="352">
        <v>44814.125</v>
      </c>
      <c r="B224" s="353">
        <v>0</v>
      </c>
      <c r="C224" s="354">
        <v>251.8245</v>
      </c>
      <c r="D224" s="354">
        <v>0</v>
      </c>
      <c r="E224" s="354">
        <v>0</v>
      </c>
      <c r="F224" s="354">
        <v>0</v>
      </c>
      <c r="G224" s="353">
        <v>0</v>
      </c>
      <c r="H224" s="354">
        <v>385</v>
      </c>
      <c r="I224" s="354">
        <v>0</v>
      </c>
      <c r="J224" s="354">
        <v>0</v>
      </c>
      <c r="K224" s="354">
        <v>0</v>
      </c>
      <c r="L224" s="353">
        <v>295</v>
      </c>
      <c r="M224" s="354">
        <v>385</v>
      </c>
      <c r="N224" s="354">
        <v>340</v>
      </c>
      <c r="O224" s="354">
        <v>189.9</v>
      </c>
      <c r="P224" s="354">
        <v>195</v>
      </c>
      <c r="Q224" s="353">
        <v>0</v>
      </c>
      <c r="R224" s="354">
        <v>385</v>
      </c>
      <c r="S224" s="354">
        <v>0</v>
      </c>
      <c r="T224" s="354">
        <v>0</v>
      </c>
      <c r="U224" s="354">
        <v>0</v>
      </c>
      <c r="V224" s="353">
        <v>251.8245</v>
      </c>
      <c r="W224" s="353">
        <v>385</v>
      </c>
      <c r="X224" s="353">
        <v>1404.9</v>
      </c>
      <c r="Y224" s="355">
        <v>385</v>
      </c>
    </row>
    <row r="225" spans="1:25" x14ac:dyDescent="0.2">
      <c r="A225" s="352">
        <v>44814.166666666664</v>
      </c>
      <c r="B225" s="353">
        <v>0</v>
      </c>
      <c r="C225" s="354">
        <v>250.65600000000001</v>
      </c>
      <c r="D225" s="354">
        <v>0</v>
      </c>
      <c r="E225" s="354">
        <v>0</v>
      </c>
      <c r="F225" s="354">
        <v>0</v>
      </c>
      <c r="G225" s="353">
        <v>0</v>
      </c>
      <c r="H225" s="354">
        <v>385</v>
      </c>
      <c r="I225" s="354">
        <v>0</v>
      </c>
      <c r="J225" s="354">
        <v>0</v>
      </c>
      <c r="K225" s="354">
        <v>0</v>
      </c>
      <c r="L225" s="353">
        <v>295</v>
      </c>
      <c r="M225" s="354">
        <v>385</v>
      </c>
      <c r="N225" s="354">
        <v>340</v>
      </c>
      <c r="O225" s="354">
        <v>189.9</v>
      </c>
      <c r="P225" s="354">
        <v>195</v>
      </c>
      <c r="Q225" s="353">
        <v>0</v>
      </c>
      <c r="R225" s="354">
        <v>385</v>
      </c>
      <c r="S225" s="354">
        <v>0</v>
      </c>
      <c r="T225" s="354">
        <v>0</v>
      </c>
      <c r="U225" s="354">
        <v>0</v>
      </c>
      <c r="V225" s="353">
        <v>250.65600000000001</v>
      </c>
      <c r="W225" s="353">
        <v>385</v>
      </c>
      <c r="X225" s="353">
        <v>1404.9</v>
      </c>
      <c r="Y225" s="355">
        <v>385</v>
      </c>
    </row>
    <row r="226" spans="1:25" x14ac:dyDescent="0.2">
      <c r="A226" s="352">
        <v>44814.208333333336</v>
      </c>
      <c r="B226" s="353">
        <v>0</v>
      </c>
      <c r="C226" s="354">
        <v>251.03899999999999</v>
      </c>
      <c r="D226" s="354">
        <v>0</v>
      </c>
      <c r="E226" s="354">
        <v>0</v>
      </c>
      <c r="F226" s="354">
        <v>0</v>
      </c>
      <c r="G226" s="353">
        <v>0</v>
      </c>
      <c r="H226" s="354">
        <v>385</v>
      </c>
      <c r="I226" s="354">
        <v>0</v>
      </c>
      <c r="J226" s="354">
        <v>0</v>
      </c>
      <c r="K226" s="354">
        <v>0</v>
      </c>
      <c r="L226" s="353">
        <v>295</v>
      </c>
      <c r="M226" s="354">
        <v>385</v>
      </c>
      <c r="N226" s="354">
        <v>340</v>
      </c>
      <c r="O226" s="354">
        <v>189.9</v>
      </c>
      <c r="P226" s="354">
        <v>195</v>
      </c>
      <c r="Q226" s="353">
        <v>0</v>
      </c>
      <c r="R226" s="354">
        <v>385</v>
      </c>
      <c r="S226" s="354">
        <v>0</v>
      </c>
      <c r="T226" s="354">
        <v>0</v>
      </c>
      <c r="U226" s="354">
        <v>0</v>
      </c>
      <c r="V226" s="353">
        <v>251.03899999999999</v>
      </c>
      <c r="W226" s="353">
        <v>385</v>
      </c>
      <c r="X226" s="353">
        <v>1404.9</v>
      </c>
      <c r="Y226" s="355">
        <v>385</v>
      </c>
    </row>
    <row r="227" spans="1:25" x14ac:dyDescent="0.2">
      <c r="A227" s="352">
        <v>44814.25</v>
      </c>
      <c r="B227" s="353">
        <v>0</v>
      </c>
      <c r="C227" s="354">
        <v>250.83250000000001</v>
      </c>
      <c r="D227" s="354">
        <v>0</v>
      </c>
      <c r="E227" s="354">
        <v>0</v>
      </c>
      <c r="F227" s="354">
        <v>0</v>
      </c>
      <c r="G227" s="353">
        <v>0</v>
      </c>
      <c r="H227" s="354">
        <v>385</v>
      </c>
      <c r="I227" s="354">
        <v>0</v>
      </c>
      <c r="J227" s="354">
        <v>0</v>
      </c>
      <c r="K227" s="354">
        <v>0</v>
      </c>
      <c r="L227" s="353">
        <v>295</v>
      </c>
      <c r="M227" s="354">
        <v>385</v>
      </c>
      <c r="N227" s="354">
        <v>340</v>
      </c>
      <c r="O227" s="354">
        <v>189.9</v>
      </c>
      <c r="P227" s="354">
        <v>195</v>
      </c>
      <c r="Q227" s="353">
        <v>0</v>
      </c>
      <c r="R227" s="354">
        <v>385</v>
      </c>
      <c r="S227" s="354">
        <v>0</v>
      </c>
      <c r="T227" s="354">
        <v>0</v>
      </c>
      <c r="U227" s="354">
        <v>0</v>
      </c>
      <c r="V227" s="353">
        <v>250.83250000000001</v>
      </c>
      <c r="W227" s="353">
        <v>385</v>
      </c>
      <c r="X227" s="353">
        <v>1404.9</v>
      </c>
      <c r="Y227" s="355">
        <v>385</v>
      </c>
    </row>
    <row r="228" spans="1:25" x14ac:dyDescent="0.2">
      <c r="A228" s="352">
        <v>44814.291666666664</v>
      </c>
      <c r="B228" s="353">
        <v>0</v>
      </c>
      <c r="C228" s="354">
        <v>250.98400000000001</v>
      </c>
      <c r="D228" s="354">
        <v>0</v>
      </c>
      <c r="E228" s="354">
        <v>0</v>
      </c>
      <c r="F228" s="354">
        <v>0</v>
      </c>
      <c r="G228" s="353">
        <v>0</v>
      </c>
      <c r="H228" s="354">
        <v>385</v>
      </c>
      <c r="I228" s="354">
        <v>0</v>
      </c>
      <c r="J228" s="354">
        <v>0</v>
      </c>
      <c r="K228" s="354">
        <v>0</v>
      </c>
      <c r="L228" s="353">
        <v>295</v>
      </c>
      <c r="M228" s="354">
        <v>385</v>
      </c>
      <c r="N228" s="354">
        <v>340</v>
      </c>
      <c r="O228" s="354">
        <v>189.9</v>
      </c>
      <c r="P228" s="354">
        <v>195</v>
      </c>
      <c r="Q228" s="353">
        <v>0</v>
      </c>
      <c r="R228" s="354">
        <v>385</v>
      </c>
      <c r="S228" s="354">
        <v>0</v>
      </c>
      <c r="T228" s="354">
        <v>0</v>
      </c>
      <c r="U228" s="354">
        <v>0</v>
      </c>
      <c r="V228" s="353">
        <v>250.98400000000001</v>
      </c>
      <c r="W228" s="353">
        <v>385</v>
      </c>
      <c r="X228" s="353">
        <v>1404.9</v>
      </c>
      <c r="Y228" s="355">
        <v>385</v>
      </c>
    </row>
    <row r="229" spans="1:25" x14ac:dyDescent="0.2">
      <c r="A229" s="352">
        <v>44814.333333333336</v>
      </c>
      <c r="B229" s="353">
        <v>0</v>
      </c>
      <c r="C229" s="354">
        <v>250.74950000000001</v>
      </c>
      <c r="D229" s="354">
        <v>0</v>
      </c>
      <c r="E229" s="354">
        <v>0</v>
      </c>
      <c r="F229" s="354">
        <v>0</v>
      </c>
      <c r="G229" s="353">
        <v>0</v>
      </c>
      <c r="H229" s="354">
        <v>385</v>
      </c>
      <c r="I229" s="354">
        <v>0</v>
      </c>
      <c r="J229" s="354">
        <v>0</v>
      </c>
      <c r="K229" s="354">
        <v>0</v>
      </c>
      <c r="L229" s="353">
        <v>295</v>
      </c>
      <c r="M229" s="354">
        <v>385</v>
      </c>
      <c r="N229" s="354">
        <v>340</v>
      </c>
      <c r="O229" s="354">
        <v>189.9</v>
      </c>
      <c r="P229" s="354">
        <v>195</v>
      </c>
      <c r="Q229" s="353">
        <v>0</v>
      </c>
      <c r="R229" s="354">
        <v>385</v>
      </c>
      <c r="S229" s="354">
        <v>0</v>
      </c>
      <c r="T229" s="354">
        <v>0</v>
      </c>
      <c r="U229" s="354">
        <v>0</v>
      </c>
      <c r="V229" s="353">
        <v>250.74950000000001</v>
      </c>
      <c r="W229" s="353">
        <v>385</v>
      </c>
      <c r="X229" s="353">
        <v>1404.9</v>
      </c>
      <c r="Y229" s="355">
        <v>385</v>
      </c>
    </row>
    <row r="230" spans="1:25" x14ac:dyDescent="0.2">
      <c r="A230" s="352">
        <v>44814.375</v>
      </c>
      <c r="B230" s="353">
        <v>0</v>
      </c>
      <c r="C230" s="354">
        <v>250.99</v>
      </c>
      <c r="D230" s="354">
        <v>0</v>
      </c>
      <c r="E230" s="354">
        <v>0</v>
      </c>
      <c r="F230" s="354">
        <v>0</v>
      </c>
      <c r="G230" s="353">
        <v>0</v>
      </c>
      <c r="H230" s="354">
        <v>385</v>
      </c>
      <c r="I230" s="354">
        <v>0</v>
      </c>
      <c r="J230" s="354">
        <v>0</v>
      </c>
      <c r="K230" s="354">
        <v>0</v>
      </c>
      <c r="L230" s="353">
        <v>295</v>
      </c>
      <c r="M230" s="354">
        <v>385</v>
      </c>
      <c r="N230" s="354">
        <v>340</v>
      </c>
      <c r="O230" s="354">
        <v>189.9</v>
      </c>
      <c r="P230" s="354">
        <v>195</v>
      </c>
      <c r="Q230" s="353">
        <v>0</v>
      </c>
      <c r="R230" s="354">
        <v>385</v>
      </c>
      <c r="S230" s="354">
        <v>0</v>
      </c>
      <c r="T230" s="354">
        <v>0</v>
      </c>
      <c r="U230" s="354">
        <v>0</v>
      </c>
      <c r="V230" s="353">
        <v>250.99</v>
      </c>
      <c r="W230" s="353">
        <v>385</v>
      </c>
      <c r="X230" s="353">
        <v>1404.9</v>
      </c>
      <c r="Y230" s="355">
        <v>385</v>
      </c>
    </row>
    <row r="231" spans="1:25" x14ac:dyDescent="0.2">
      <c r="A231" s="352">
        <v>44814.416666666664</v>
      </c>
      <c r="B231" s="353">
        <v>0</v>
      </c>
      <c r="C231" s="354">
        <v>250.66499999999999</v>
      </c>
      <c r="D231" s="354">
        <v>0</v>
      </c>
      <c r="E231" s="354">
        <v>0</v>
      </c>
      <c r="F231" s="354">
        <v>0</v>
      </c>
      <c r="G231" s="353">
        <v>0</v>
      </c>
      <c r="H231" s="354">
        <v>385</v>
      </c>
      <c r="I231" s="354">
        <v>0</v>
      </c>
      <c r="J231" s="354">
        <v>0</v>
      </c>
      <c r="K231" s="354">
        <v>0</v>
      </c>
      <c r="L231" s="353">
        <v>295</v>
      </c>
      <c r="M231" s="354">
        <v>385</v>
      </c>
      <c r="N231" s="354">
        <v>340</v>
      </c>
      <c r="O231" s="354">
        <v>189.9</v>
      </c>
      <c r="P231" s="354">
        <v>195</v>
      </c>
      <c r="Q231" s="353">
        <v>0</v>
      </c>
      <c r="R231" s="354">
        <v>385</v>
      </c>
      <c r="S231" s="354">
        <v>0</v>
      </c>
      <c r="T231" s="354">
        <v>0</v>
      </c>
      <c r="U231" s="354">
        <v>0</v>
      </c>
      <c r="V231" s="353">
        <v>250.66499999999999</v>
      </c>
      <c r="W231" s="353">
        <v>385</v>
      </c>
      <c r="X231" s="353">
        <v>1404.9</v>
      </c>
      <c r="Y231" s="355">
        <v>385</v>
      </c>
    </row>
    <row r="232" spans="1:25" x14ac:dyDescent="0.2">
      <c r="A232" s="352">
        <v>44814.458333333336</v>
      </c>
      <c r="B232" s="353">
        <v>0</v>
      </c>
      <c r="C232" s="354">
        <v>251.08449999999999</v>
      </c>
      <c r="D232" s="354">
        <v>0</v>
      </c>
      <c r="E232" s="354">
        <v>0</v>
      </c>
      <c r="F232" s="354">
        <v>0</v>
      </c>
      <c r="G232" s="353">
        <v>0</v>
      </c>
      <c r="H232" s="354">
        <v>385</v>
      </c>
      <c r="I232" s="354">
        <v>0</v>
      </c>
      <c r="J232" s="354">
        <v>0</v>
      </c>
      <c r="K232" s="354">
        <v>0</v>
      </c>
      <c r="L232" s="353">
        <v>295</v>
      </c>
      <c r="M232" s="354">
        <v>385</v>
      </c>
      <c r="N232" s="354">
        <v>340</v>
      </c>
      <c r="O232" s="354">
        <v>189.9</v>
      </c>
      <c r="P232" s="354">
        <v>195</v>
      </c>
      <c r="Q232" s="353">
        <v>0</v>
      </c>
      <c r="R232" s="354">
        <v>385</v>
      </c>
      <c r="S232" s="354">
        <v>0</v>
      </c>
      <c r="T232" s="354">
        <v>0</v>
      </c>
      <c r="U232" s="354">
        <v>0</v>
      </c>
      <c r="V232" s="353">
        <v>251.08449999999999</v>
      </c>
      <c r="W232" s="353">
        <v>385</v>
      </c>
      <c r="X232" s="353">
        <v>1404.9</v>
      </c>
      <c r="Y232" s="355">
        <v>385</v>
      </c>
    </row>
    <row r="233" spans="1:25" x14ac:dyDescent="0.2">
      <c r="A233" s="352">
        <v>44814.5</v>
      </c>
      <c r="B233" s="353">
        <v>0</v>
      </c>
      <c r="C233" s="354">
        <v>252.114</v>
      </c>
      <c r="D233" s="354">
        <v>0</v>
      </c>
      <c r="E233" s="354">
        <v>0</v>
      </c>
      <c r="F233" s="354">
        <v>0</v>
      </c>
      <c r="G233" s="353">
        <v>0</v>
      </c>
      <c r="H233" s="354">
        <v>385</v>
      </c>
      <c r="I233" s="354">
        <v>0</v>
      </c>
      <c r="J233" s="354">
        <v>0</v>
      </c>
      <c r="K233" s="354">
        <v>0</v>
      </c>
      <c r="L233" s="353">
        <v>295</v>
      </c>
      <c r="M233" s="354">
        <v>385</v>
      </c>
      <c r="N233" s="354">
        <v>340</v>
      </c>
      <c r="O233" s="354">
        <v>189.9</v>
      </c>
      <c r="P233" s="354">
        <v>195</v>
      </c>
      <c r="Q233" s="353">
        <v>0</v>
      </c>
      <c r="R233" s="354">
        <v>385</v>
      </c>
      <c r="S233" s="354">
        <v>0</v>
      </c>
      <c r="T233" s="354">
        <v>0</v>
      </c>
      <c r="U233" s="354">
        <v>0</v>
      </c>
      <c r="V233" s="353">
        <v>252.114</v>
      </c>
      <c r="W233" s="353">
        <v>385</v>
      </c>
      <c r="X233" s="353">
        <v>1404.9</v>
      </c>
      <c r="Y233" s="355">
        <v>385</v>
      </c>
    </row>
    <row r="234" spans="1:25" x14ac:dyDescent="0.2">
      <c r="A234" s="352">
        <v>44814.541666666664</v>
      </c>
      <c r="B234" s="353">
        <v>0</v>
      </c>
      <c r="C234" s="354">
        <v>251.01499999999999</v>
      </c>
      <c r="D234" s="354">
        <v>0</v>
      </c>
      <c r="E234" s="354">
        <v>0</v>
      </c>
      <c r="F234" s="354">
        <v>0</v>
      </c>
      <c r="G234" s="353">
        <v>0</v>
      </c>
      <c r="H234" s="354">
        <v>385</v>
      </c>
      <c r="I234" s="354">
        <v>0</v>
      </c>
      <c r="J234" s="354">
        <v>0</v>
      </c>
      <c r="K234" s="354">
        <v>0</v>
      </c>
      <c r="L234" s="353">
        <v>295</v>
      </c>
      <c r="M234" s="354">
        <v>385</v>
      </c>
      <c r="N234" s="354">
        <v>340</v>
      </c>
      <c r="O234" s="354">
        <v>189.9</v>
      </c>
      <c r="P234" s="354">
        <v>195</v>
      </c>
      <c r="Q234" s="353">
        <v>0</v>
      </c>
      <c r="R234" s="354">
        <v>385</v>
      </c>
      <c r="S234" s="354">
        <v>0</v>
      </c>
      <c r="T234" s="354">
        <v>0</v>
      </c>
      <c r="U234" s="354">
        <v>0</v>
      </c>
      <c r="V234" s="353">
        <v>251.01499999999999</v>
      </c>
      <c r="W234" s="353">
        <v>385</v>
      </c>
      <c r="X234" s="353">
        <v>1404.9</v>
      </c>
      <c r="Y234" s="355">
        <v>385</v>
      </c>
    </row>
    <row r="235" spans="1:25" x14ac:dyDescent="0.2">
      <c r="A235" s="352">
        <v>44814.583333333336</v>
      </c>
      <c r="B235" s="353">
        <v>0</v>
      </c>
      <c r="C235" s="354">
        <v>250.8715</v>
      </c>
      <c r="D235" s="354">
        <v>0</v>
      </c>
      <c r="E235" s="354">
        <v>0</v>
      </c>
      <c r="F235" s="354">
        <v>0</v>
      </c>
      <c r="G235" s="353">
        <v>0</v>
      </c>
      <c r="H235" s="354">
        <v>385</v>
      </c>
      <c r="I235" s="354">
        <v>0</v>
      </c>
      <c r="J235" s="354">
        <v>0</v>
      </c>
      <c r="K235" s="354">
        <v>0</v>
      </c>
      <c r="L235" s="353">
        <v>295</v>
      </c>
      <c r="M235" s="354">
        <v>385</v>
      </c>
      <c r="N235" s="354">
        <v>340</v>
      </c>
      <c r="O235" s="354">
        <v>189.9</v>
      </c>
      <c r="P235" s="354">
        <v>195</v>
      </c>
      <c r="Q235" s="353">
        <v>0</v>
      </c>
      <c r="R235" s="354">
        <v>385</v>
      </c>
      <c r="S235" s="354">
        <v>0</v>
      </c>
      <c r="T235" s="354">
        <v>0</v>
      </c>
      <c r="U235" s="354">
        <v>0</v>
      </c>
      <c r="V235" s="353">
        <v>250.8715</v>
      </c>
      <c r="W235" s="353">
        <v>385</v>
      </c>
      <c r="X235" s="353">
        <v>1404.9</v>
      </c>
      <c r="Y235" s="355">
        <v>385</v>
      </c>
    </row>
    <row r="236" spans="1:25" x14ac:dyDescent="0.2">
      <c r="A236" s="352">
        <v>44814.625</v>
      </c>
      <c r="B236" s="353">
        <v>0</v>
      </c>
      <c r="C236" s="354">
        <v>255.8245</v>
      </c>
      <c r="D236" s="354">
        <v>0</v>
      </c>
      <c r="E236" s="354">
        <v>0</v>
      </c>
      <c r="F236" s="354">
        <v>0</v>
      </c>
      <c r="G236" s="353">
        <v>0</v>
      </c>
      <c r="H236" s="354">
        <v>385</v>
      </c>
      <c r="I236" s="354">
        <v>0</v>
      </c>
      <c r="J236" s="354">
        <v>0</v>
      </c>
      <c r="K236" s="354">
        <v>0</v>
      </c>
      <c r="L236" s="353">
        <v>295</v>
      </c>
      <c r="M236" s="354">
        <v>385</v>
      </c>
      <c r="N236" s="354">
        <v>340</v>
      </c>
      <c r="O236" s="354">
        <v>189.9</v>
      </c>
      <c r="P236" s="354">
        <v>195</v>
      </c>
      <c r="Q236" s="353">
        <v>0</v>
      </c>
      <c r="R236" s="354">
        <v>385</v>
      </c>
      <c r="S236" s="354">
        <v>0</v>
      </c>
      <c r="T236" s="354">
        <v>0</v>
      </c>
      <c r="U236" s="354">
        <v>0</v>
      </c>
      <c r="V236" s="353">
        <v>255.8245</v>
      </c>
      <c r="W236" s="353">
        <v>385</v>
      </c>
      <c r="X236" s="353">
        <v>1404.9</v>
      </c>
      <c r="Y236" s="355">
        <v>385</v>
      </c>
    </row>
    <row r="237" spans="1:25" x14ac:dyDescent="0.2">
      <c r="A237" s="352">
        <v>44814.666666666664</v>
      </c>
      <c r="B237" s="353">
        <v>0</v>
      </c>
      <c r="C237" s="354">
        <v>251.7585</v>
      </c>
      <c r="D237" s="354">
        <v>0</v>
      </c>
      <c r="E237" s="354">
        <v>0</v>
      </c>
      <c r="F237" s="354">
        <v>0</v>
      </c>
      <c r="G237" s="353">
        <v>0</v>
      </c>
      <c r="H237" s="354">
        <v>385</v>
      </c>
      <c r="I237" s="354">
        <v>0</v>
      </c>
      <c r="J237" s="354">
        <v>0</v>
      </c>
      <c r="K237" s="354">
        <v>0</v>
      </c>
      <c r="L237" s="353">
        <v>295</v>
      </c>
      <c r="M237" s="354">
        <v>385</v>
      </c>
      <c r="N237" s="354">
        <v>340</v>
      </c>
      <c r="O237" s="354">
        <v>189.9</v>
      </c>
      <c r="P237" s="354">
        <v>195</v>
      </c>
      <c r="Q237" s="353">
        <v>0</v>
      </c>
      <c r="R237" s="354">
        <v>385</v>
      </c>
      <c r="S237" s="354">
        <v>0</v>
      </c>
      <c r="T237" s="354">
        <v>0</v>
      </c>
      <c r="U237" s="354">
        <v>0</v>
      </c>
      <c r="V237" s="353">
        <v>251.7585</v>
      </c>
      <c r="W237" s="353">
        <v>385</v>
      </c>
      <c r="X237" s="353">
        <v>1404.9</v>
      </c>
      <c r="Y237" s="355">
        <v>385</v>
      </c>
    </row>
    <row r="238" spans="1:25" x14ac:dyDescent="0.2">
      <c r="A238" s="352">
        <v>44814.708333333336</v>
      </c>
      <c r="B238" s="353">
        <v>0</v>
      </c>
      <c r="C238" s="354">
        <v>251.477</v>
      </c>
      <c r="D238" s="354">
        <v>0</v>
      </c>
      <c r="E238" s="354">
        <v>0</v>
      </c>
      <c r="F238" s="354">
        <v>0</v>
      </c>
      <c r="G238" s="353">
        <v>0</v>
      </c>
      <c r="H238" s="354">
        <v>385</v>
      </c>
      <c r="I238" s="354">
        <v>0</v>
      </c>
      <c r="J238" s="354">
        <v>0</v>
      </c>
      <c r="K238" s="354">
        <v>0</v>
      </c>
      <c r="L238" s="353">
        <v>295</v>
      </c>
      <c r="M238" s="354">
        <v>385</v>
      </c>
      <c r="N238" s="354">
        <v>340</v>
      </c>
      <c r="O238" s="354">
        <v>189.9</v>
      </c>
      <c r="P238" s="354">
        <v>195</v>
      </c>
      <c r="Q238" s="353">
        <v>0</v>
      </c>
      <c r="R238" s="354">
        <v>385</v>
      </c>
      <c r="S238" s="354">
        <v>0</v>
      </c>
      <c r="T238" s="354">
        <v>0</v>
      </c>
      <c r="U238" s="354">
        <v>0</v>
      </c>
      <c r="V238" s="353">
        <v>251.477</v>
      </c>
      <c r="W238" s="353">
        <v>385</v>
      </c>
      <c r="X238" s="353">
        <v>1404.9</v>
      </c>
      <c r="Y238" s="355">
        <v>385</v>
      </c>
    </row>
    <row r="239" spans="1:25" x14ac:dyDescent="0.2">
      <c r="A239" s="352">
        <v>44814.75</v>
      </c>
      <c r="B239" s="353">
        <v>0</v>
      </c>
      <c r="C239" s="354">
        <v>251.45599999999999</v>
      </c>
      <c r="D239" s="354">
        <v>0</v>
      </c>
      <c r="E239" s="354">
        <v>0</v>
      </c>
      <c r="F239" s="354">
        <v>0</v>
      </c>
      <c r="G239" s="353">
        <v>0</v>
      </c>
      <c r="H239" s="354">
        <v>385</v>
      </c>
      <c r="I239" s="354">
        <v>0</v>
      </c>
      <c r="J239" s="354">
        <v>0</v>
      </c>
      <c r="K239" s="354">
        <v>0</v>
      </c>
      <c r="L239" s="353">
        <v>295</v>
      </c>
      <c r="M239" s="354">
        <v>385</v>
      </c>
      <c r="N239" s="354">
        <v>340</v>
      </c>
      <c r="O239" s="354">
        <v>189.9</v>
      </c>
      <c r="P239" s="354">
        <v>195</v>
      </c>
      <c r="Q239" s="353">
        <v>0</v>
      </c>
      <c r="R239" s="354">
        <v>385</v>
      </c>
      <c r="S239" s="354">
        <v>0</v>
      </c>
      <c r="T239" s="354">
        <v>0</v>
      </c>
      <c r="U239" s="354">
        <v>0</v>
      </c>
      <c r="V239" s="353">
        <v>251.45599999999999</v>
      </c>
      <c r="W239" s="353">
        <v>385</v>
      </c>
      <c r="X239" s="353">
        <v>1404.9</v>
      </c>
      <c r="Y239" s="355">
        <v>385</v>
      </c>
    </row>
    <row r="240" spans="1:25" x14ac:dyDescent="0.2">
      <c r="A240" s="352">
        <v>44814.791666666664</v>
      </c>
      <c r="B240" s="353">
        <v>0</v>
      </c>
      <c r="C240" s="354">
        <v>251.06549999999999</v>
      </c>
      <c r="D240" s="354">
        <v>0</v>
      </c>
      <c r="E240" s="354">
        <v>0</v>
      </c>
      <c r="F240" s="354">
        <v>0</v>
      </c>
      <c r="G240" s="353">
        <v>0</v>
      </c>
      <c r="H240" s="354">
        <v>385</v>
      </c>
      <c r="I240" s="354">
        <v>0</v>
      </c>
      <c r="J240" s="354">
        <v>0</v>
      </c>
      <c r="K240" s="354">
        <v>0</v>
      </c>
      <c r="L240" s="353">
        <v>295</v>
      </c>
      <c r="M240" s="354">
        <v>385</v>
      </c>
      <c r="N240" s="354">
        <v>340</v>
      </c>
      <c r="O240" s="354">
        <v>189.9</v>
      </c>
      <c r="P240" s="354">
        <v>195</v>
      </c>
      <c r="Q240" s="353">
        <v>0</v>
      </c>
      <c r="R240" s="354">
        <v>385</v>
      </c>
      <c r="S240" s="354">
        <v>0</v>
      </c>
      <c r="T240" s="354">
        <v>0</v>
      </c>
      <c r="U240" s="354">
        <v>0</v>
      </c>
      <c r="V240" s="353">
        <v>251.06549999999999</v>
      </c>
      <c r="W240" s="353">
        <v>385</v>
      </c>
      <c r="X240" s="353">
        <v>1404.9</v>
      </c>
      <c r="Y240" s="355">
        <v>385</v>
      </c>
    </row>
    <row r="241" spans="1:25" x14ac:dyDescent="0.2">
      <c r="A241" s="352">
        <v>44814.833333333336</v>
      </c>
      <c r="B241" s="353">
        <v>0</v>
      </c>
      <c r="C241" s="354">
        <v>251.32050000000001</v>
      </c>
      <c r="D241" s="354">
        <v>0</v>
      </c>
      <c r="E241" s="354">
        <v>0</v>
      </c>
      <c r="F241" s="354">
        <v>0</v>
      </c>
      <c r="G241" s="353">
        <v>0</v>
      </c>
      <c r="H241" s="354">
        <v>385</v>
      </c>
      <c r="I241" s="354">
        <v>0</v>
      </c>
      <c r="J241" s="354">
        <v>0</v>
      </c>
      <c r="K241" s="354">
        <v>0</v>
      </c>
      <c r="L241" s="353">
        <v>295</v>
      </c>
      <c r="M241" s="354">
        <v>385</v>
      </c>
      <c r="N241" s="354">
        <v>340</v>
      </c>
      <c r="O241" s="354">
        <v>189.9</v>
      </c>
      <c r="P241" s="354">
        <v>195</v>
      </c>
      <c r="Q241" s="353">
        <v>0</v>
      </c>
      <c r="R241" s="354">
        <v>385</v>
      </c>
      <c r="S241" s="354">
        <v>0</v>
      </c>
      <c r="T241" s="354">
        <v>0</v>
      </c>
      <c r="U241" s="354">
        <v>0</v>
      </c>
      <c r="V241" s="353">
        <v>251.32050000000001</v>
      </c>
      <c r="W241" s="353">
        <v>385</v>
      </c>
      <c r="X241" s="353">
        <v>1404.9</v>
      </c>
      <c r="Y241" s="355">
        <v>385</v>
      </c>
    </row>
    <row r="242" spans="1:25" x14ac:dyDescent="0.2">
      <c r="A242" s="352">
        <v>44814.875</v>
      </c>
      <c r="B242" s="353">
        <v>0</v>
      </c>
      <c r="C242" s="354">
        <v>251.1635</v>
      </c>
      <c r="D242" s="354">
        <v>0</v>
      </c>
      <c r="E242" s="354">
        <v>0</v>
      </c>
      <c r="F242" s="354">
        <v>0</v>
      </c>
      <c r="G242" s="353">
        <v>0</v>
      </c>
      <c r="H242" s="354">
        <v>385</v>
      </c>
      <c r="I242" s="354">
        <v>0</v>
      </c>
      <c r="J242" s="354">
        <v>0</v>
      </c>
      <c r="K242" s="354">
        <v>0</v>
      </c>
      <c r="L242" s="353">
        <v>295</v>
      </c>
      <c r="M242" s="354">
        <v>385</v>
      </c>
      <c r="N242" s="354">
        <v>340</v>
      </c>
      <c r="O242" s="354">
        <v>189.9</v>
      </c>
      <c r="P242" s="354">
        <v>195</v>
      </c>
      <c r="Q242" s="353">
        <v>0</v>
      </c>
      <c r="R242" s="354">
        <v>385</v>
      </c>
      <c r="S242" s="354">
        <v>0</v>
      </c>
      <c r="T242" s="354">
        <v>0</v>
      </c>
      <c r="U242" s="354">
        <v>0</v>
      </c>
      <c r="V242" s="353">
        <v>251.1635</v>
      </c>
      <c r="W242" s="353">
        <v>385</v>
      </c>
      <c r="X242" s="353">
        <v>1404.9</v>
      </c>
      <c r="Y242" s="355">
        <v>385</v>
      </c>
    </row>
    <row r="243" spans="1:25" x14ac:dyDescent="0.2">
      <c r="A243" s="352">
        <v>44814.916666666664</v>
      </c>
      <c r="B243" s="353">
        <v>0</v>
      </c>
      <c r="C243" s="354">
        <v>256.36900000000003</v>
      </c>
      <c r="D243" s="354">
        <v>0</v>
      </c>
      <c r="E243" s="354">
        <v>0</v>
      </c>
      <c r="F243" s="354">
        <v>0</v>
      </c>
      <c r="G243" s="353">
        <v>0</v>
      </c>
      <c r="H243" s="354">
        <v>385</v>
      </c>
      <c r="I243" s="354">
        <v>0</v>
      </c>
      <c r="J243" s="354">
        <v>0</v>
      </c>
      <c r="K243" s="354">
        <v>0</v>
      </c>
      <c r="L243" s="353">
        <v>295</v>
      </c>
      <c r="M243" s="354">
        <v>385</v>
      </c>
      <c r="N243" s="354">
        <v>340</v>
      </c>
      <c r="O243" s="354">
        <v>189.9</v>
      </c>
      <c r="P243" s="354">
        <v>195</v>
      </c>
      <c r="Q243" s="353">
        <v>0</v>
      </c>
      <c r="R243" s="354">
        <v>385</v>
      </c>
      <c r="S243" s="354">
        <v>0</v>
      </c>
      <c r="T243" s="354">
        <v>0</v>
      </c>
      <c r="U243" s="354">
        <v>0</v>
      </c>
      <c r="V243" s="353">
        <v>256.36900000000003</v>
      </c>
      <c r="W243" s="353">
        <v>385</v>
      </c>
      <c r="X243" s="353">
        <v>1404.9</v>
      </c>
      <c r="Y243" s="355">
        <v>385</v>
      </c>
    </row>
    <row r="244" spans="1:25" x14ac:dyDescent="0.2">
      <c r="A244" s="352">
        <v>44814.958333333336</v>
      </c>
      <c r="B244" s="353">
        <v>0</v>
      </c>
      <c r="C244" s="354">
        <v>251.05350000000001</v>
      </c>
      <c r="D244" s="354">
        <v>0</v>
      </c>
      <c r="E244" s="354">
        <v>0</v>
      </c>
      <c r="F244" s="354">
        <v>0</v>
      </c>
      <c r="G244" s="353">
        <v>0</v>
      </c>
      <c r="H244" s="354">
        <v>385</v>
      </c>
      <c r="I244" s="354">
        <v>0</v>
      </c>
      <c r="J244" s="354">
        <v>0</v>
      </c>
      <c r="K244" s="354">
        <v>0</v>
      </c>
      <c r="L244" s="353">
        <v>295</v>
      </c>
      <c r="M244" s="354">
        <v>385</v>
      </c>
      <c r="N244" s="354">
        <v>340</v>
      </c>
      <c r="O244" s="354">
        <v>189.9</v>
      </c>
      <c r="P244" s="354">
        <v>195</v>
      </c>
      <c r="Q244" s="353">
        <v>0</v>
      </c>
      <c r="R244" s="354">
        <v>385</v>
      </c>
      <c r="S244" s="354">
        <v>0</v>
      </c>
      <c r="T244" s="354">
        <v>0</v>
      </c>
      <c r="U244" s="354">
        <v>0</v>
      </c>
      <c r="V244" s="353">
        <v>251.05350000000001</v>
      </c>
      <c r="W244" s="353">
        <v>385</v>
      </c>
      <c r="X244" s="353">
        <v>1404.9</v>
      </c>
      <c r="Y244" s="355">
        <v>385</v>
      </c>
    </row>
    <row r="245" spans="1:25" x14ac:dyDescent="0.2">
      <c r="A245" s="352">
        <v>44815</v>
      </c>
      <c r="B245" s="353">
        <v>0</v>
      </c>
      <c r="C245" s="354">
        <v>254.58099999999999</v>
      </c>
      <c r="D245" s="354">
        <v>0</v>
      </c>
      <c r="E245" s="354">
        <v>0</v>
      </c>
      <c r="F245" s="354">
        <v>0</v>
      </c>
      <c r="G245" s="353">
        <v>0</v>
      </c>
      <c r="H245" s="354">
        <v>385</v>
      </c>
      <c r="I245" s="354">
        <v>0</v>
      </c>
      <c r="J245" s="354">
        <v>0</v>
      </c>
      <c r="K245" s="354">
        <v>0</v>
      </c>
      <c r="L245" s="353">
        <v>295</v>
      </c>
      <c r="M245" s="354">
        <v>385</v>
      </c>
      <c r="N245" s="354">
        <v>340</v>
      </c>
      <c r="O245" s="354">
        <v>189.9</v>
      </c>
      <c r="P245" s="354">
        <v>195</v>
      </c>
      <c r="Q245" s="353">
        <v>0</v>
      </c>
      <c r="R245" s="354">
        <v>385</v>
      </c>
      <c r="S245" s="354">
        <v>0</v>
      </c>
      <c r="T245" s="354">
        <v>0</v>
      </c>
      <c r="U245" s="354">
        <v>0</v>
      </c>
      <c r="V245" s="353">
        <v>254.58099999999999</v>
      </c>
      <c r="W245" s="353">
        <v>385</v>
      </c>
      <c r="X245" s="353">
        <v>1404.9</v>
      </c>
      <c r="Y245" s="355">
        <v>385</v>
      </c>
    </row>
    <row r="246" spans="1:25" x14ac:dyDescent="0.2">
      <c r="A246" s="352">
        <v>44815.041666666664</v>
      </c>
      <c r="B246" s="353">
        <v>0</v>
      </c>
      <c r="C246" s="354">
        <v>251.09200000000001</v>
      </c>
      <c r="D246" s="354">
        <v>0</v>
      </c>
      <c r="E246" s="354">
        <v>0</v>
      </c>
      <c r="F246" s="354">
        <v>0</v>
      </c>
      <c r="G246" s="353">
        <v>0</v>
      </c>
      <c r="H246" s="354">
        <v>385</v>
      </c>
      <c r="I246" s="354">
        <v>0</v>
      </c>
      <c r="J246" s="354">
        <v>0</v>
      </c>
      <c r="K246" s="354">
        <v>0</v>
      </c>
      <c r="L246" s="353">
        <v>295</v>
      </c>
      <c r="M246" s="354">
        <v>385</v>
      </c>
      <c r="N246" s="354">
        <v>340</v>
      </c>
      <c r="O246" s="354">
        <v>189.9</v>
      </c>
      <c r="P246" s="354">
        <v>195</v>
      </c>
      <c r="Q246" s="353">
        <v>0</v>
      </c>
      <c r="R246" s="354">
        <v>385</v>
      </c>
      <c r="S246" s="354">
        <v>0</v>
      </c>
      <c r="T246" s="354">
        <v>0</v>
      </c>
      <c r="U246" s="354">
        <v>0</v>
      </c>
      <c r="V246" s="353">
        <v>251.09200000000001</v>
      </c>
      <c r="W246" s="353">
        <v>385</v>
      </c>
      <c r="X246" s="353">
        <v>1404.9</v>
      </c>
      <c r="Y246" s="355">
        <v>385</v>
      </c>
    </row>
    <row r="247" spans="1:25" x14ac:dyDescent="0.2">
      <c r="A247" s="352">
        <v>44815.083333333336</v>
      </c>
      <c r="B247" s="353">
        <v>0</v>
      </c>
      <c r="C247" s="354">
        <v>250.869</v>
      </c>
      <c r="D247" s="354">
        <v>0</v>
      </c>
      <c r="E247" s="354">
        <v>0</v>
      </c>
      <c r="F247" s="354">
        <v>0</v>
      </c>
      <c r="G247" s="353">
        <v>0</v>
      </c>
      <c r="H247" s="354">
        <v>385</v>
      </c>
      <c r="I247" s="354">
        <v>0</v>
      </c>
      <c r="J247" s="354">
        <v>0</v>
      </c>
      <c r="K247" s="354">
        <v>0</v>
      </c>
      <c r="L247" s="353">
        <v>295</v>
      </c>
      <c r="M247" s="354">
        <v>385</v>
      </c>
      <c r="N247" s="354">
        <v>340</v>
      </c>
      <c r="O247" s="354">
        <v>189.9</v>
      </c>
      <c r="P247" s="354">
        <v>195</v>
      </c>
      <c r="Q247" s="353">
        <v>0</v>
      </c>
      <c r="R247" s="354">
        <v>385</v>
      </c>
      <c r="S247" s="354">
        <v>0</v>
      </c>
      <c r="T247" s="354">
        <v>0</v>
      </c>
      <c r="U247" s="354">
        <v>0</v>
      </c>
      <c r="V247" s="353">
        <v>250.869</v>
      </c>
      <c r="W247" s="353">
        <v>385</v>
      </c>
      <c r="X247" s="353">
        <v>1404.9</v>
      </c>
      <c r="Y247" s="355">
        <v>385</v>
      </c>
    </row>
    <row r="248" spans="1:25" x14ac:dyDescent="0.2">
      <c r="A248" s="352">
        <v>44815.125</v>
      </c>
      <c r="B248" s="353">
        <v>0</v>
      </c>
      <c r="C248" s="354">
        <v>250.68350000000001</v>
      </c>
      <c r="D248" s="354">
        <v>0</v>
      </c>
      <c r="E248" s="354">
        <v>0</v>
      </c>
      <c r="F248" s="354">
        <v>0</v>
      </c>
      <c r="G248" s="353">
        <v>0</v>
      </c>
      <c r="H248" s="354">
        <v>385</v>
      </c>
      <c r="I248" s="354">
        <v>0</v>
      </c>
      <c r="J248" s="354">
        <v>0</v>
      </c>
      <c r="K248" s="354">
        <v>0</v>
      </c>
      <c r="L248" s="353">
        <v>295</v>
      </c>
      <c r="M248" s="354">
        <v>385</v>
      </c>
      <c r="N248" s="354">
        <v>340</v>
      </c>
      <c r="O248" s="354">
        <v>189.9</v>
      </c>
      <c r="P248" s="354">
        <v>195</v>
      </c>
      <c r="Q248" s="353">
        <v>0</v>
      </c>
      <c r="R248" s="354">
        <v>385</v>
      </c>
      <c r="S248" s="354">
        <v>0</v>
      </c>
      <c r="T248" s="354">
        <v>0</v>
      </c>
      <c r="U248" s="354">
        <v>0</v>
      </c>
      <c r="V248" s="353">
        <v>250.68350000000001</v>
      </c>
      <c r="W248" s="353">
        <v>385</v>
      </c>
      <c r="X248" s="353">
        <v>1404.9</v>
      </c>
      <c r="Y248" s="355">
        <v>385</v>
      </c>
    </row>
    <row r="249" spans="1:25" x14ac:dyDescent="0.2">
      <c r="A249" s="352">
        <v>44815.166666666664</v>
      </c>
      <c r="B249" s="353">
        <v>0</v>
      </c>
      <c r="C249" s="354">
        <v>253.85900000000001</v>
      </c>
      <c r="D249" s="354">
        <v>0</v>
      </c>
      <c r="E249" s="354">
        <v>0</v>
      </c>
      <c r="F249" s="354">
        <v>0</v>
      </c>
      <c r="G249" s="353">
        <v>0</v>
      </c>
      <c r="H249" s="354">
        <v>385</v>
      </c>
      <c r="I249" s="354">
        <v>0</v>
      </c>
      <c r="J249" s="354">
        <v>0</v>
      </c>
      <c r="K249" s="354">
        <v>0</v>
      </c>
      <c r="L249" s="353">
        <v>295</v>
      </c>
      <c r="M249" s="354">
        <v>385</v>
      </c>
      <c r="N249" s="354">
        <v>340</v>
      </c>
      <c r="O249" s="354">
        <v>189.9</v>
      </c>
      <c r="P249" s="354">
        <v>195</v>
      </c>
      <c r="Q249" s="353">
        <v>0</v>
      </c>
      <c r="R249" s="354">
        <v>385</v>
      </c>
      <c r="S249" s="354">
        <v>0</v>
      </c>
      <c r="T249" s="354">
        <v>0</v>
      </c>
      <c r="U249" s="354">
        <v>0</v>
      </c>
      <c r="V249" s="353">
        <v>253.85900000000001</v>
      </c>
      <c r="W249" s="353">
        <v>385</v>
      </c>
      <c r="X249" s="353">
        <v>1404.9</v>
      </c>
      <c r="Y249" s="355">
        <v>385</v>
      </c>
    </row>
    <row r="250" spans="1:25" x14ac:dyDescent="0.2">
      <c r="A250" s="352">
        <v>44815.208333333336</v>
      </c>
      <c r="B250" s="353">
        <v>0</v>
      </c>
      <c r="C250" s="354">
        <v>250.9555</v>
      </c>
      <c r="D250" s="354">
        <v>0</v>
      </c>
      <c r="E250" s="354">
        <v>0</v>
      </c>
      <c r="F250" s="354">
        <v>0</v>
      </c>
      <c r="G250" s="353">
        <v>0</v>
      </c>
      <c r="H250" s="354">
        <v>385</v>
      </c>
      <c r="I250" s="354">
        <v>0</v>
      </c>
      <c r="J250" s="354">
        <v>0</v>
      </c>
      <c r="K250" s="354">
        <v>0</v>
      </c>
      <c r="L250" s="353">
        <v>295</v>
      </c>
      <c r="M250" s="354">
        <v>385</v>
      </c>
      <c r="N250" s="354">
        <v>340</v>
      </c>
      <c r="O250" s="354">
        <v>189.9</v>
      </c>
      <c r="P250" s="354">
        <v>195</v>
      </c>
      <c r="Q250" s="353">
        <v>0</v>
      </c>
      <c r="R250" s="354">
        <v>385</v>
      </c>
      <c r="S250" s="354">
        <v>0</v>
      </c>
      <c r="T250" s="354">
        <v>0</v>
      </c>
      <c r="U250" s="354">
        <v>0</v>
      </c>
      <c r="V250" s="353">
        <v>250.9555</v>
      </c>
      <c r="W250" s="353">
        <v>385</v>
      </c>
      <c r="X250" s="353">
        <v>1404.9</v>
      </c>
      <c r="Y250" s="355">
        <v>385</v>
      </c>
    </row>
    <row r="251" spans="1:25" x14ac:dyDescent="0.2">
      <c r="A251" s="352">
        <v>44815.25</v>
      </c>
      <c r="B251" s="353">
        <v>0</v>
      </c>
      <c r="C251" s="354">
        <v>251.1335</v>
      </c>
      <c r="D251" s="354">
        <v>0</v>
      </c>
      <c r="E251" s="354">
        <v>0</v>
      </c>
      <c r="F251" s="354">
        <v>0</v>
      </c>
      <c r="G251" s="353">
        <v>0</v>
      </c>
      <c r="H251" s="354">
        <v>385</v>
      </c>
      <c r="I251" s="354">
        <v>0</v>
      </c>
      <c r="J251" s="354">
        <v>0</v>
      </c>
      <c r="K251" s="354">
        <v>0</v>
      </c>
      <c r="L251" s="353">
        <v>295</v>
      </c>
      <c r="M251" s="354">
        <v>385</v>
      </c>
      <c r="N251" s="354">
        <v>340</v>
      </c>
      <c r="O251" s="354">
        <v>189.9</v>
      </c>
      <c r="P251" s="354">
        <v>195</v>
      </c>
      <c r="Q251" s="353">
        <v>0</v>
      </c>
      <c r="R251" s="354">
        <v>385</v>
      </c>
      <c r="S251" s="354">
        <v>0</v>
      </c>
      <c r="T251" s="354">
        <v>0</v>
      </c>
      <c r="U251" s="354">
        <v>0</v>
      </c>
      <c r="V251" s="353">
        <v>251.1335</v>
      </c>
      <c r="W251" s="353">
        <v>385</v>
      </c>
      <c r="X251" s="353">
        <v>1404.9</v>
      </c>
      <c r="Y251" s="355">
        <v>385</v>
      </c>
    </row>
    <row r="252" spans="1:25" x14ac:dyDescent="0.2">
      <c r="A252" s="352">
        <v>44815.291666666664</v>
      </c>
      <c r="B252" s="353">
        <v>0</v>
      </c>
      <c r="C252" s="354">
        <v>251.13050000000001</v>
      </c>
      <c r="D252" s="354">
        <v>0</v>
      </c>
      <c r="E252" s="354">
        <v>0</v>
      </c>
      <c r="F252" s="354">
        <v>0</v>
      </c>
      <c r="G252" s="353">
        <v>0</v>
      </c>
      <c r="H252" s="354">
        <v>385</v>
      </c>
      <c r="I252" s="354">
        <v>0</v>
      </c>
      <c r="J252" s="354">
        <v>0</v>
      </c>
      <c r="K252" s="354">
        <v>0</v>
      </c>
      <c r="L252" s="353">
        <v>295</v>
      </c>
      <c r="M252" s="354">
        <v>385</v>
      </c>
      <c r="N252" s="354">
        <v>340</v>
      </c>
      <c r="O252" s="354">
        <v>189.9</v>
      </c>
      <c r="P252" s="354">
        <v>195</v>
      </c>
      <c r="Q252" s="353">
        <v>0</v>
      </c>
      <c r="R252" s="354">
        <v>385</v>
      </c>
      <c r="S252" s="354">
        <v>0</v>
      </c>
      <c r="T252" s="354">
        <v>0</v>
      </c>
      <c r="U252" s="354">
        <v>0</v>
      </c>
      <c r="V252" s="353">
        <v>251.13050000000001</v>
      </c>
      <c r="W252" s="353">
        <v>385</v>
      </c>
      <c r="X252" s="353">
        <v>1404.9</v>
      </c>
      <c r="Y252" s="355">
        <v>385</v>
      </c>
    </row>
    <row r="253" spans="1:25" x14ac:dyDescent="0.2">
      <c r="A253" s="352">
        <v>44815.333333333336</v>
      </c>
      <c r="B253" s="353">
        <v>0</v>
      </c>
      <c r="C253" s="354">
        <v>250.79949999999999</v>
      </c>
      <c r="D253" s="354">
        <v>0</v>
      </c>
      <c r="E253" s="354">
        <v>0</v>
      </c>
      <c r="F253" s="354">
        <v>0</v>
      </c>
      <c r="G253" s="353">
        <v>0</v>
      </c>
      <c r="H253" s="354">
        <v>385</v>
      </c>
      <c r="I253" s="354">
        <v>0</v>
      </c>
      <c r="J253" s="354">
        <v>0</v>
      </c>
      <c r="K253" s="354">
        <v>0</v>
      </c>
      <c r="L253" s="353">
        <v>295</v>
      </c>
      <c r="M253" s="354">
        <v>385</v>
      </c>
      <c r="N253" s="354">
        <v>340</v>
      </c>
      <c r="O253" s="354">
        <v>189.9</v>
      </c>
      <c r="P253" s="354">
        <v>195</v>
      </c>
      <c r="Q253" s="353">
        <v>0</v>
      </c>
      <c r="R253" s="354">
        <v>385</v>
      </c>
      <c r="S253" s="354">
        <v>0</v>
      </c>
      <c r="T253" s="354">
        <v>0</v>
      </c>
      <c r="U253" s="354">
        <v>0</v>
      </c>
      <c r="V253" s="353">
        <v>250.79949999999999</v>
      </c>
      <c r="W253" s="353">
        <v>385</v>
      </c>
      <c r="X253" s="353">
        <v>1404.9</v>
      </c>
      <c r="Y253" s="355">
        <v>385</v>
      </c>
    </row>
    <row r="254" spans="1:25" x14ac:dyDescent="0.2">
      <c r="A254" s="352">
        <v>44815.375</v>
      </c>
      <c r="B254" s="353">
        <v>0</v>
      </c>
      <c r="C254" s="354">
        <v>250.87049999999999</v>
      </c>
      <c r="D254" s="354">
        <v>0</v>
      </c>
      <c r="E254" s="354">
        <v>0</v>
      </c>
      <c r="F254" s="354">
        <v>0</v>
      </c>
      <c r="G254" s="353">
        <v>0</v>
      </c>
      <c r="H254" s="354">
        <v>385</v>
      </c>
      <c r="I254" s="354">
        <v>0</v>
      </c>
      <c r="J254" s="354">
        <v>0</v>
      </c>
      <c r="K254" s="354">
        <v>0</v>
      </c>
      <c r="L254" s="353">
        <v>295</v>
      </c>
      <c r="M254" s="354">
        <v>385</v>
      </c>
      <c r="N254" s="354">
        <v>340</v>
      </c>
      <c r="O254" s="354">
        <v>189.9</v>
      </c>
      <c r="P254" s="354">
        <v>195</v>
      </c>
      <c r="Q254" s="353">
        <v>0</v>
      </c>
      <c r="R254" s="354">
        <v>385</v>
      </c>
      <c r="S254" s="354">
        <v>0</v>
      </c>
      <c r="T254" s="354">
        <v>0</v>
      </c>
      <c r="U254" s="354">
        <v>0</v>
      </c>
      <c r="V254" s="353">
        <v>250.87049999999999</v>
      </c>
      <c r="W254" s="353">
        <v>385</v>
      </c>
      <c r="X254" s="353">
        <v>1404.9</v>
      </c>
      <c r="Y254" s="355">
        <v>385</v>
      </c>
    </row>
    <row r="255" spans="1:25" x14ac:dyDescent="0.2">
      <c r="A255" s="352">
        <v>44815.416666666664</v>
      </c>
      <c r="B255" s="353">
        <v>0</v>
      </c>
      <c r="C255" s="354">
        <v>250.77199999999999</v>
      </c>
      <c r="D255" s="354">
        <v>0</v>
      </c>
      <c r="E255" s="354">
        <v>0</v>
      </c>
      <c r="F255" s="354">
        <v>0</v>
      </c>
      <c r="G255" s="353">
        <v>0</v>
      </c>
      <c r="H255" s="354">
        <v>385</v>
      </c>
      <c r="I255" s="354">
        <v>0</v>
      </c>
      <c r="J255" s="354">
        <v>0</v>
      </c>
      <c r="K255" s="354">
        <v>0</v>
      </c>
      <c r="L255" s="353">
        <v>295</v>
      </c>
      <c r="M255" s="354">
        <v>385</v>
      </c>
      <c r="N255" s="354">
        <v>340</v>
      </c>
      <c r="O255" s="354">
        <v>189.9</v>
      </c>
      <c r="P255" s="354">
        <v>195</v>
      </c>
      <c r="Q255" s="353">
        <v>0</v>
      </c>
      <c r="R255" s="354">
        <v>385</v>
      </c>
      <c r="S255" s="354">
        <v>0</v>
      </c>
      <c r="T255" s="354">
        <v>0</v>
      </c>
      <c r="U255" s="354">
        <v>0</v>
      </c>
      <c r="V255" s="353">
        <v>250.77199999999999</v>
      </c>
      <c r="W255" s="353">
        <v>385</v>
      </c>
      <c r="X255" s="353">
        <v>1404.9</v>
      </c>
      <c r="Y255" s="355">
        <v>385</v>
      </c>
    </row>
    <row r="256" spans="1:25" x14ac:dyDescent="0.2">
      <c r="A256" s="352">
        <v>44815.458333333336</v>
      </c>
      <c r="B256" s="353">
        <v>0</v>
      </c>
      <c r="C256" s="354">
        <v>251.34450000000001</v>
      </c>
      <c r="D256" s="354">
        <v>0</v>
      </c>
      <c r="E256" s="354">
        <v>0</v>
      </c>
      <c r="F256" s="354">
        <v>0</v>
      </c>
      <c r="G256" s="353">
        <v>0</v>
      </c>
      <c r="H256" s="354">
        <v>385</v>
      </c>
      <c r="I256" s="354">
        <v>0</v>
      </c>
      <c r="J256" s="354">
        <v>0</v>
      </c>
      <c r="K256" s="354">
        <v>0</v>
      </c>
      <c r="L256" s="353">
        <v>295</v>
      </c>
      <c r="M256" s="354">
        <v>385</v>
      </c>
      <c r="N256" s="354">
        <v>340</v>
      </c>
      <c r="O256" s="354">
        <v>189.9</v>
      </c>
      <c r="P256" s="354">
        <v>195</v>
      </c>
      <c r="Q256" s="353">
        <v>0</v>
      </c>
      <c r="R256" s="354">
        <v>385</v>
      </c>
      <c r="S256" s="354">
        <v>0</v>
      </c>
      <c r="T256" s="354">
        <v>0</v>
      </c>
      <c r="U256" s="354">
        <v>0</v>
      </c>
      <c r="V256" s="353">
        <v>251.34450000000001</v>
      </c>
      <c r="W256" s="353">
        <v>385</v>
      </c>
      <c r="X256" s="353">
        <v>1404.9</v>
      </c>
      <c r="Y256" s="355">
        <v>385</v>
      </c>
    </row>
    <row r="257" spans="1:25" x14ac:dyDescent="0.2">
      <c r="A257" s="352">
        <v>44815.5</v>
      </c>
      <c r="B257" s="353">
        <v>0</v>
      </c>
      <c r="C257" s="354">
        <v>250.68549999999999</v>
      </c>
      <c r="D257" s="354">
        <v>0</v>
      </c>
      <c r="E257" s="354">
        <v>0</v>
      </c>
      <c r="F257" s="354">
        <v>0</v>
      </c>
      <c r="G257" s="353">
        <v>0</v>
      </c>
      <c r="H257" s="354">
        <v>385</v>
      </c>
      <c r="I257" s="354">
        <v>0</v>
      </c>
      <c r="J257" s="354">
        <v>0</v>
      </c>
      <c r="K257" s="354">
        <v>0</v>
      </c>
      <c r="L257" s="353">
        <v>295</v>
      </c>
      <c r="M257" s="354">
        <v>385</v>
      </c>
      <c r="N257" s="354">
        <v>340</v>
      </c>
      <c r="O257" s="354">
        <v>189.9</v>
      </c>
      <c r="P257" s="354">
        <v>195</v>
      </c>
      <c r="Q257" s="353">
        <v>0</v>
      </c>
      <c r="R257" s="354">
        <v>385</v>
      </c>
      <c r="S257" s="354">
        <v>0</v>
      </c>
      <c r="T257" s="354">
        <v>0</v>
      </c>
      <c r="U257" s="354">
        <v>0</v>
      </c>
      <c r="V257" s="353">
        <v>250.68549999999999</v>
      </c>
      <c r="W257" s="353">
        <v>385</v>
      </c>
      <c r="X257" s="353">
        <v>1404.9</v>
      </c>
      <c r="Y257" s="355">
        <v>385</v>
      </c>
    </row>
    <row r="258" spans="1:25" x14ac:dyDescent="0.2">
      <c r="A258" s="352">
        <v>44815.541666666664</v>
      </c>
      <c r="B258" s="353">
        <v>0</v>
      </c>
      <c r="C258" s="354">
        <v>251.64850000000001</v>
      </c>
      <c r="D258" s="354">
        <v>0</v>
      </c>
      <c r="E258" s="354">
        <v>0</v>
      </c>
      <c r="F258" s="354">
        <v>0</v>
      </c>
      <c r="G258" s="353">
        <v>0</v>
      </c>
      <c r="H258" s="354">
        <v>385</v>
      </c>
      <c r="I258" s="354">
        <v>0</v>
      </c>
      <c r="J258" s="354">
        <v>0</v>
      </c>
      <c r="K258" s="354">
        <v>0</v>
      </c>
      <c r="L258" s="353">
        <v>295</v>
      </c>
      <c r="M258" s="354">
        <v>385</v>
      </c>
      <c r="N258" s="354">
        <v>340</v>
      </c>
      <c r="O258" s="354">
        <v>189.9</v>
      </c>
      <c r="P258" s="354">
        <v>195</v>
      </c>
      <c r="Q258" s="353">
        <v>0</v>
      </c>
      <c r="R258" s="354">
        <v>385</v>
      </c>
      <c r="S258" s="354">
        <v>0</v>
      </c>
      <c r="T258" s="354">
        <v>0</v>
      </c>
      <c r="U258" s="354">
        <v>0</v>
      </c>
      <c r="V258" s="353">
        <v>251.64850000000001</v>
      </c>
      <c r="W258" s="353">
        <v>385</v>
      </c>
      <c r="X258" s="353">
        <v>1404.9</v>
      </c>
      <c r="Y258" s="355">
        <v>385</v>
      </c>
    </row>
    <row r="259" spans="1:25" x14ac:dyDescent="0.2">
      <c r="A259" s="352">
        <v>44815.583333333336</v>
      </c>
      <c r="B259" s="353">
        <v>0</v>
      </c>
      <c r="C259" s="354">
        <v>250.76300000000001</v>
      </c>
      <c r="D259" s="354">
        <v>0</v>
      </c>
      <c r="E259" s="354">
        <v>0</v>
      </c>
      <c r="F259" s="354">
        <v>0</v>
      </c>
      <c r="G259" s="353">
        <v>0</v>
      </c>
      <c r="H259" s="354">
        <v>385</v>
      </c>
      <c r="I259" s="354">
        <v>0</v>
      </c>
      <c r="J259" s="354">
        <v>0</v>
      </c>
      <c r="K259" s="354">
        <v>0</v>
      </c>
      <c r="L259" s="353">
        <v>295</v>
      </c>
      <c r="M259" s="354">
        <v>385</v>
      </c>
      <c r="N259" s="354">
        <v>340</v>
      </c>
      <c r="O259" s="354">
        <v>189.9</v>
      </c>
      <c r="P259" s="354">
        <v>195</v>
      </c>
      <c r="Q259" s="353">
        <v>0</v>
      </c>
      <c r="R259" s="354">
        <v>385</v>
      </c>
      <c r="S259" s="354">
        <v>0</v>
      </c>
      <c r="T259" s="354">
        <v>0</v>
      </c>
      <c r="U259" s="354">
        <v>0</v>
      </c>
      <c r="V259" s="353">
        <v>250.76300000000001</v>
      </c>
      <c r="W259" s="353">
        <v>385</v>
      </c>
      <c r="X259" s="353">
        <v>1404.9</v>
      </c>
      <c r="Y259" s="355">
        <v>385</v>
      </c>
    </row>
    <row r="260" spans="1:25" x14ac:dyDescent="0.2">
      <c r="A260" s="352">
        <v>44815.625</v>
      </c>
      <c r="B260" s="353">
        <v>0</v>
      </c>
      <c r="C260" s="354">
        <v>251.00749999999999</v>
      </c>
      <c r="D260" s="354">
        <v>0</v>
      </c>
      <c r="E260" s="354">
        <v>0</v>
      </c>
      <c r="F260" s="354">
        <v>0</v>
      </c>
      <c r="G260" s="353">
        <v>0</v>
      </c>
      <c r="H260" s="354">
        <v>385</v>
      </c>
      <c r="I260" s="354">
        <v>0</v>
      </c>
      <c r="J260" s="354">
        <v>0</v>
      </c>
      <c r="K260" s="354">
        <v>0</v>
      </c>
      <c r="L260" s="353">
        <v>295</v>
      </c>
      <c r="M260" s="354">
        <v>385</v>
      </c>
      <c r="N260" s="354">
        <v>340</v>
      </c>
      <c r="O260" s="354">
        <v>189.9</v>
      </c>
      <c r="P260" s="354">
        <v>195</v>
      </c>
      <c r="Q260" s="353">
        <v>0</v>
      </c>
      <c r="R260" s="354">
        <v>385</v>
      </c>
      <c r="S260" s="354">
        <v>0</v>
      </c>
      <c r="T260" s="354">
        <v>0</v>
      </c>
      <c r="U260" s="354">
        <v>0</v>
      </c>
      <c r="V260" s="353">
        <v>251.00749999999999</v>
      </c>
      <c r="W260" s="353">
        <v>385</v>
      </c>
      <c r="X260" s="353">
        <v>1404.9</v>
      </c>
      <c r="Y260" s="355">
        <v>385</v>
      </c>
    </row>
    <row r="261" spans="1:25" x14ac:dyDescent="0.2">
      <c r="A261" s="352">
        <v>44815.666666666664</v>
      </c>
      <c r="B261" s="353">
        <v>0</v>
      </c>
      <c r="C261" s="354">
        <v>251.11099999999999</v>
      </c>
      <c r="D261" s="354">
        <v>0</v>
      </c>
      <c r="E261" s="354">
        <v>0</v>
      </c>
      <c r="F261" s="354">
        <v>0</v>
      </c>
      <c r="G261" s="353">
        <v>0</v>
      </c>
      <c r="H261" s="354">
        <v>385</v>
      </c>
      <c r="I261" s="354">
        <v>0</v>
      </c>
      <c r="J261" s="354">
        <v>0</v>
      </c>
      <c r="K261" s="354">
        <v>0</v>
      </c>
      <c r="L261" s="353">
        <v>295</v>
      </c>
      <c r="M261" s="354">
        <v>385</v>
      </c>
      <c r="N261" s="354">
        <v>340</v>
      </c>
      <c r="O261" s="354">
        <v>189.9</v>
      </c>
      <c r="P261" s="354">
        <v>195</v>
      </c>
      <c r="Q261" s="353">
        <v>0</v>
      </c>
      <c r="R261" s="354">
        <v>385</v>
      </c>
      <c r="S261" s="354">
        <v>0</v>
      </c>
      <c r="T261" s="354">
        <v>0</v>
      </c>
      <c r="U261" s="354">
        <v>0</v>
      </c>
      <c r="V261" s="353">
        <v>251.11099999999999</v>
      </c>
      <c r="W261" s="353">
        <v>385</v>
      </c>
      <c r="X261" s="353">
        <v>1404.9</v>
      </c>
      <c r="Y261" s="355">
        <v>385</v>
      </c>
    </row>
    <row r="262" spans="1:25" x14ac:dyDescent="0.2">
      <c r="A262" s="352">
        <v>44815.708333333336</v>
      </c>
      <c r="B262" s="353">
        <v>0</v>
      </c>
      <c r="C262" s="354">
        <v>251.5745</v>
      </c>
      <c r="D262" s="354">
        <v>0</v>
      </c>
      <c r="E262" s="354">
        <v>0</v>
      </c>
      <c r="F262" s="354">
        <v>0</v>
      </c>
      <c r="G262" s="353">
        <v>0</v>
      </c>
      <c r="H262" s="354">
        <v>385</v>
      </c>
      <c r="I262" s="354">
        <v>0</v>
      </c>
      <c r="J262" s="354">
        <v>0</v>
      </c>
      <c r="K262" s="354">
        <v>0</v>
      </c>
      <c r="L262" s="353">
        <v>295</v>
      </c>
      <c r="M262" s="354">
        <v>385</v>
      </c>
      <c r="N262" s="354">
        <v>340</v>
      </c>
      <c r="O262" s="354">
        <v>189.9</v>
      </c>
      <c r="P262" s="354">
        <v>195</v>
      </c>
      <c r="Q262" s="353">
        <v>0</v>
      </c>
      <c r="R262" s="354">
        <v>385</v>
      </c>
      <c r="S262" s="354">
        <v>0</v>
      </c>
      <c r="T262" s="354">
        <v>0</v>
      </c>
      <c r="U262" s="354">
        <v>0</v>
      </c>
      <c r="V262" s="353">
        <v>251.5745</v>
      </c>
      <c r="W262" s="353">
        <v>385</v>
      </c>
      <c r="X262" s="353">
        <v>1404.9</v>
      </c>
      <c r="Y262" s="355">
        <v>385</v>
      </c>
    </row>
    <row r="263" spans="1:25" x14ac:dyDescent="0.2">
      <c r="A263" s="352">
        <v>44815.75</v>
      </c>
      <c r="B263" s="353">
        <v>0</v>
      </c>
      <c r="C263" s="354">
        <v>269.89800000000002</v>
      </c>
      <c r="D263" s="354">
        <v>0</v>
      </c>
      <c r="E263" s="354">
        <v>0</v>
      </c>
      <c r="F263" s="354">
        <v>0</v>
      </c>
      <c r="G263" s="353">
        <v>0</v>
      </c>
      <c r="H263" s="354">
        <v>385</v>
      </c>
      <c r="I263" s="354">
        <v>0</v>
      </c>
      <c r="J263" s="354">
        <v>0</v>
      </c>
      <c r="K263" s="354">
        <v>0</v>
      </c>
      <c r="L263" s="353">
        <v>295</v>
      </c>
      <c r="M263" s="354">
        <v>385</v>
      </c>
      <c r="N263" s="354">
        <v>340</v>
      </c>
      <c r="O263" s="354">
        <v>189.9</v>
      </c>
      <c r="P263" s="354">
        <v>195</v>
      </c>
      <c r="Q263" s="353">
        <v>0</v>
      </c>
      <c r="R263" s="354">
        <v>385</v>
      </c>
      <c r="S263" s="354">
        <v>0</v>
      </c>
      <c r="T263" s="354">
        <v>0</v>
      </c>
      <c r="U263" s="354">
        <v>0</v>
      </c>
      <c r="V263" s="353">
        <v>269.89800000000002</v>
      </c>
      <c r="W263" s="353">
        <v>385</v>
      </c>
      <c r="X263" s="353">
        <v>1404.9</v>
      </c>
      <c r="Y263" s="355">
        <v>385</v>
      </c>
    </row>
    <row r="264" spans="1:25" x14ac:dyDescent="0.2">
      <c r="A264" s="352">
        <v>44815.791666666664</v>
      </c>
      <c r="B264" s="353">
        <v>0</v>
      </c>
      <c r="C264" s="354">
        <v>271.02199999999999</v>
      </c>
      <c r="D264" s="354">
        <v>0</v>
      </c>
      <c r="E264" s="354">
        <v>0</v>
      </c>
      <c r="F264" s="354">
        <v>0</v>
      </c>
      <c r="G264" s="353">
        <v>0</v>
      </c>
      <c r="H264" s="354">
        <v>385</v>
      </c>
      <c r="I264" s="354">
        <v>0</v>
      </c>
      <c r="J264" s="354">
        <v>0</v>
      </c>
      <c r="K264" s="354">
        <v>0</v>
      </c>
      <c r="L264" s="353">
        <v>295</v>
      </c>
      <c r="M264" s="354">
        <v>385</v>
      </c>
      <c r="N264" s="354">
        <v>340</v>
      </c>
      <c r="O264" s="354">
        <v>189.9</v>
      </c>
      <c r="P264" s="354">
        <v>195</v>
      </c>
      <c r="Q264" s="353">
        <v>0</v>
      </c>
      <c r="R264" s="354">
        <v>385</v>
      </c>
      <c r="S264" s="354">
        <v>0</v>
      </c>
      <c r="T264" s="354">
        <v>0</v>
      </c>
      <c r="U264" s="354">
        <v>0</v>
      </c>
      <c r="V264" s="353">
        <v>271.02199999999999</v>
      </c>
      <c r="W264" s="353">
        <v>385</v>
      </c>
      <c r="X264" s="353">
        <v>1404.9</v>
      </c>
      <c r="Y264" s="355">
        <v>385</v>
      </c>
    </row>
    <row r="265" spans="1:25" x14ac:dyDescent="0.2">
      <c r="A265" s="352">
        <v>44815.833333333336</v>
      </c>
      <c r="B265" s="353">
        <v>0</v>
      </c>
      <c r="C265" s="354">
        <v>252.607</v>
      </c>
      <c r="D265" s="354">
        <v>0</v>
      </c>
      <c r="E265" s="354">
        <v>0</v>
      </c>
      <c r="F265" s="354">
        <v>0</v>
      </c>
      <c r="G265" s="353">
        <v>0</v>
      </c>
      <c r="H265" s="354">
        <v>385</v>
      </c>
      <c r="I265" s="354">
        <v>0</v>
      </c>
      <c r="J265" s="354">
        <v>0</v>
      </c>
      <c r="K265" s="354">
        <v>0</v>
      </c>
      <c r="L265" s="353">
        <v>295</v>
      </c>
      <c r="M265" s="354">
        <v>385</v>
      </c>
      <c r="N265" s="354">
        <v>340</v>
      </c>
      <c r="O265" s="354">
        <v>189.9</v>
      </c>
      <c r="P265" s="354">
        <v>195</v>
      </c>
      <c r="Q265" s="353">
        <v>0</v>
      </c>
      <c r="R265" s="354">
        <v>385</v>
      </c>
      <c r="S265" s="354">
        <v>0</v>
      </c>
      <c r="T265" s="354">
        <v>0</v>
      </c>
      <c r="U265" s="354">
        <v>0</v>
      </c>
      <c r="V265" s="353">
        <v>252.607</v>
      </c>
      <c r="W265" s="353">
        <v>385</v>
      </c>
      <c r="X265" s="353">
        <v>1404.9</v>
      </c>
      <c r="Y265" s="355">
        <v>385</v>
      </c>
    </row>
    <row r="266" spans="1:25" x14ac:dyDescent="0.2">
      <c r="A266" s="352">
        <v>44815.875</v>
      </c>
      <c r="B266" s="353">
        <v>0</v>
      </c>
      <c r="C266" s="354">
        <v>255.5335</v>
      </c>
      <c r="D266" s="354">
        <v>0</v>
      </c>
      <c r="E266" s="354">
        <v>0</v>
      </c>
      <c r="F266" s="354">
        <v>0</v>
      </c>
      <c r="G266" s="353">
        <v>0</v>
      </c>
      <c r="H266" s="354">
        <v>385</v>
      </c>
      <c r="I266" s="354">
        <v>0</v>
      </c>
      <c r="J266" s="354">
        <v>0</v>
      </c>
      <c r="K266" s="354">
        <v>0</v>
      </c>
      <c r="L266" s="353">
        <v>295</v>
      </c>
      <c r="M266" s="354">
        <v>385</v>
      </c>
      <c r="N266" s="354">
        <v>340</v>
      </c>
      <c r="O266" s="354">
        <v>189.9</v>
      </c>
      <c r="P266" s="354">
        <v>195</v>
      </c>
      <c r="Q266" s="353">
        <v>0</v>
      </c>
      <c r="R266" s="354">
        <v>385</v>
      </c>
      <c r="S266" s="354">
        <v>0</v>
      </c>
      <c r="T266" s="354">
        <v>0</v>
      </c>
      <c r="U266" s="354">
        <v>0</v>
      </c>
      <c r="V266" s="353">
        <v>255.5335</v>
      </c>
      <c r="W266" s="353">
        <v>385</v>
      </c>
      <c r="X266" s="353">
        <v>1404.9</v>
      </c>
      <c r="Y266" s="355">
        <v>385</v>
      </c>
    </row>
    <row r="267" spans="1:25" x14ac:dyDescent="0.2">
      <c r="A267" s="352">
        <v>44815.916666666664</v>
      </c>
      <c r="B267" s="353">
        <v>0</v>
      </c>
      <c r="C267" s="354">
        <v>251.25299999999999</v>
      </c>
      <c r="D267" s="354">
        <v>0</v>
      </c>
      <c r="E267" s="354">
        <v>0</v>
      </c>
      <c r="F267" s="354">
        <v>0</v>
      </c>
      <c r="G267" s="353">
        <v>0</v>
      </c>
      <c r="H267" s="354">
        <v>385</v>
      </c>
      <c r="I267" s="354">
        <v>0</v>
      </c>
      <c r="J267" s="354">
        <v>0</v>
      </c>
      <c r="K267" s="354">
        <v>0</v>
      </c>
      <c r="L267" s="353">
        <v>295</v>
      </c>
      <c r="M267" s="354">
        <v>385</v>
      </c>
      <c r="N267" s="354">
        <v>340</v>
      </c>
      <c r="O267" s="354">
        <v>189.9</v>
      </c>
      <c r="P267" s="354">
        <v>195</v>
      </c>
      <c r="Q267" s="353">
        <v>0</v>
      </c>
      <c r="R267" s="354">
        <v>385</v>
      </c>
      <c r="S267" s="354">
        <v>0</v>
      </c>
      <c r="T267" s="354">
        <v>0</v>
      </c>
      <c r="U267" s="354">
        <v>0</v>
      </c>
      <c r="V267" s="353">
        <v>251.25299999999999</v>
      </c>
      <c r="W267" s="353">
        <v>385</v>
      </c>
      <c r="X267" s="353">
        <v>1404.9</v>
      </c>
      <c r="Y267" s="355">
        <v>385</v>
      </c>
    </row>
    <row r="268" spans="1:25" x14ac:dyDescent="0.2">
      <c r="A268" s="352">
        <v>44815.958333333336</v>
      </c>
      <c r="B268" s="353">
        <v>0</v>
      </c>
      <c r="C268" s="354">
        <v>257.88150000000002</v>
      </c>
      <c r="D268" s="354">
        <v>0</v>
      </c>
      <c r="E268" s="354">
        <v>0</v>
      </c>
      <c r="F268" s="354">
        <v>0</v>
      </c>
      <c r="G268" s="353">
        <v>0</v>
      </c>
      <c r="H268" s="354">
        <v>385</v>
      </c>
      <c r="I268" s="354">
        <v>0</v>
      </c>
      <c r="J268" s="354">
        <v>0</v>
      </c>
      <c r="K268" s="354">
        <v>0</v>
      </c>
      <c r="L268" s="353">
        <v>295</v>
      </c>
      <c r="M268" s="354">
        <v>385</v>
      </c>
      <c r="N268" s="354">
        <v>340</v>
      </c>
      <c r="O268" s="354">
        <v>189.9</v>
      </c>
      <c r="P268" s="354">
        <v>195</v>
      </c>
      <c r="Q268" s="353">
        <v>0</v>
      </c>
      <c r="R268" s="354">
        <v>385</v>
      </c>
      <c r="S268" s="354">
        <v>0</v>
      </c>
      <c r="T268" s="354">
        <v>0</v>
      </c>
      <c r="U268" s="354">
        <v>0</v>
      </c>
      <c r="V268" s="353">
        <v>257.88150000000002</v>
      </c>
      <c r="W268" s="353">
        <v>385</v>
      </c>
      <c r="X268" s="353">
        <v>1404.9</v>
      </c>
      <c r="Y268" s="355">
        <v>385</v>
      </c>
    </row>
    <row r="269" spans="1:25" x14ac:dyDescent="0.2">
      <c r="A269" s="352">
        <v>44816</v>
      </c>
      <c r="B269" s="353">
        <v>0</v>
      </c>
      <c r="C269" s="354">
        <v>260.22500000000002</v>
      </c>
      <c r="D269" s="354">
        <v>0</v>
      </c>
      <c r="E269" s="354">
        <v>0</v>
      </c>
      <c r="F269" s="354">
        <v>0</v>
      </c>
      <c r="G269" s="353">
        <v>0</v>
      </c>
      <c r="H269" s="354">
        <v>385</v>
      </c>
      <c r="I269" s="354">
        <v>0</v>
      </c>
      <c r="J269" s="354">
        <v>0</v>
      </c>
      <c r="K269" s="354">
        <v>0</v>
      </c>
      <c r="L269" s="353">
        <v>295</v>
      </c>
      <c r="M269" s="354">
        <v>385</v>
      </c>
      <c r="N269" s="354">
        <v>340</v>
      </c>
      <c r="O269" s="354">
        <v>189.9</v>
      </c>
      <c r="P269" s="354">
        <v>195</v>
      </c>
      <c r="Q269" s="353">
        <v>0</v>
      </c>
      <c r="R269" s="354">
        <v>385</v>
      </c>
      <c r="S269" s="354">
        <v>0</v>
      </c>
      <c r="T269" s="354">
        <v>0</v>
      </c>
      <c r="U269" s="354">
        <v>0</v>
      </c>
      <c r="V269" s="353">
        <v>260.22500000000002</v>
      </c>
      <c r="W269" s="353">
        <v>385</v>
      </c>
      <c r="X269" s="353">
        <v>1404.9</v>
      </c>
      <c r="Y269" s="355">
        <v>385</v>
      </c>
    </row>
    <row r="270" spans="1:25" x14ac:dyDescent="0.2">
      <c r="A270" s="352">
        <v>44816.041666666664</v>
      </c>
      <c r="B270" s="353">
        <v>0</v>
      </c>
      <c r="C270" s="354">
        <v>250.68</v>
      </c>
      <c r="D270" s="354">
        <v>0</v>
      </c>
      <c r="E270" s="354">
        <v>0</v>
      </c>
      <c r="F270" s="354">
        <v>0</v>
      </c>
      <c r="G270" s="353">
        <v>0</v>
      </c>
      <c r="H270" s="354">
        <v>385</v>
      </c>
      <c r="I270" s="354">
        <v>0</v>
      </c>
      <c r="J270" s="354">
        <v>0</v>
      </c>
      <c r="K270" s="354">
        <v>0</v>
      </c>
      <c r="L270" s="353">
        <v>295</v>
      </c>
      <c r="M270" s="354">
        <v>385</v>
      </c>
      <c r="N270" s="354">
        <v>340</v>
      </c>
      <c r="O270" s="354">
        <v>189.9</v>
      </c>
      <c r="P270" s="354">
        <v>195</v>
      </c>
      <c r="Q270" s="353">
        <v>0</v>
      </c>
      <c r="R270" s="354">
        <v>385</v>
      </c>
      <c r="S270" s="354">
        <v>0</v>
      </c>
      <c r="T270" s="354">
        <v>0</v>
      </c>
      <c r="U270" s="354">
        <v>0</v>
      </c>
      <c r="V270" s="353">
        <v>250.68</v>
      </c>
      <c r="W270" s="353">
        <v>385</v>
      </c>
      <c r="X270" s="353">
        <v>1404.9</v>
      </c>
      <c r="Y270" s="355">
        <v>385</v>
      </c>
    </row>
    <row r="271" spans="1:25" x14ac:dyDescent="0.2">
      <c r="A271" s="352">
        <v>44816.083333333336</v>
      </c>
      <c r="B271" s="353">
        <v>0</v>
      </c>
      <c r="C271" s="354">
        <v>251.07550000000001</v>
      </c>
      <c r="D271" s="354">
        <v>0</v>
      </c>
      <c r="E271" s="354">
        <v>0</v>
      </c>
      <c r="F271" s="354">
        <v>0</v>
      </c>
      <c r="G271" s="353">
        <v>0</v>
      </c>
      <c r="H271" s="354">
        <v>385</v>
      </c>
      <c r="I271" s="354">
        <v>0</v>
      </c>
      <c r="J271" s="354">
        <v>0</v>
      </c>
      <c r="K271" s="354">
        <v>0</v>
      </c>
      <c r="L271" s="353">
        <v>295</v>
      </c>
      <c r="M271" s="354">
        <v>385</v>
      </c>
      <c r="N271" s="354">
        <v>340</v>
      </c>
      <c r="O271" s="354">
        <v>189.9</v>
      </c>
      <c r="P271" s="354">
        <v>195</v>
      </c>
      <c r="Q271" s="353">
        <v>0</v>
      </c>
      <c r="R271" s="354">
        <v>385</v>
      </c>
      <c r="S271" s="354">
        <v>0</v>
      </c>
      <c r="T271" s="354">
        <v>0</v>
      </c>
      <c r="U271" s="354">
        <v>0</v>
      </c>
      <c r="V271" s="353">
        <v>251.07550000000001</v>
      </c>
      <c r="W271" s="353">
        <v>385</v>
      </c>
      <c r="X271" s="353">
        <v>1404.9</v>
      </c>
      <c r="Y271" s="355">
        <v>385</v>
      </c>
    </row>
    <row r="272" spans="1:25" x14ac:dyDescent="0.2">
      <c r="A272" s="352">
        <v>44816.125</v>
      </c>
      <c r="B272" s="353">
        <v>0</v>
      </c>
      <c r="C272" s="354">
        <v>250.58750000000001</v>
      </c>
      <c r="D272" s="354">
        <v>0</v>
      </c>
      <c r="E272" s="354">
        <v>0</v>
      </c>
      <c r="F272" s="354">
        <v>0</v>
      </c>
      <c r="G272" s="353">
        <v>0</v>
      </c>
      <c r="H272" s="354">
        <v>385</v>
      </c>
      <c r="I272" s="354">
        <v>0</v>
      </c>
      <c r="J272" s="354">
        <v>0</v>
      </c>
      <c r="K272" s="354">
        <v>0</v>
      </c>
      <c r="L272" s="353">
        <v>295</v>
      </c>
      <c r="M272" s="354">
        <v>385</v>
      </c>
      <c r="N272" s="354">
        <v>340</v>
      </c>
      <c r="O272" s="354">
        <v>189.9</v>
      </c>
      <c r="P272" s="354">
        <v>195</v>
      </c>
      <c r="Q272" s="353">
        <v>0</v>
      </c>
      <c r="R272" s="354">
        <v>385</v>
      </c>
      <c r="S272" s="354">
        <v>0</v>
      </c>
      <c r="T272" s="354">
        <v>0</v>
      </c>
      <c r="U272" s="354">
        <v>0</v>
      </c>
      <c r="V272" s="353">
        <v>250.58750000000001</v>
      </c>
      <c r="W272" s="353">
        <v>385</v>
      </c>
      <c r="X272" s="353">
        <v>1404.9</v>
      </c>
      <c r="Y272" s="355">
        <v>385</v>
      </c>
    </row>
    <row r="273" spans="1:25" x14ac:dyDescent="0.2">
      <c r="A273" s="352">
        <v>44816.166666666664</v>
      </c>
      <c r="B273" s="353">
        <v>0</v>
      </c>
      <c r="C273" s="354">
        <v>250.738</v>
      </c>
      <c r="D273" s="354">
        <v>0</v>
      </c>
      <c r="E273" s="354">
        <v>0</v>
      </c>
      <c r="F273" s="354">
        <v>0</v>
      </c>
      <c r="G273" s="353">
        <v>0</v>
      </c>
      <c r="H273" s="354">
        <v>385</v>
      </c>
      <c r="I273" s="354">
        <v>0</v>
      </c>
      <c r="J273" s="354">
        <v>0</v>
      </c>
      <c r="K273" s="354">
        <v>0</v>
      </c>
      <c r="L273" s="353">
        <v>295</v>
      </c>
      <c r="M273" s="354">
        <v>385</v>
      </c>
      <c r="N273" s="354">
        <v>340</v>
      </c>
      <c r="O273" s="354">
        <v>189.9</v>
      </c>
      <c r="P273" s="354">
        <v>195</v>
      </c>
      <c r="Q273" s="353">
        <v>0</v>
      </c>
      <c r="R273" s="354">
        <v>385</v>
      </c>
      <c r="S273" s="354">
        <v>0</v>
      </c>
      <c r="T273" s="354">
        <v>0</v>
      </c>
      <c r="U273" s="354">
        <v>0</v>
      </c>
      <c r="V273" s="353">
        <v>250.738</v>
      </c>
      <c r="W273" s="353">
        <v>385</v>
      </c>
      <c r="X273" s="353">
        <v>1404.9</v>
      </c>
      <c r="Y273" s="355">
        <v>385</v>
      </c>
    </row>
    <row r="274" spans="1:25" x14ac:dyDescent="0.2">
      <c r="A274" s="352">
        <v>44816.208333333336</v>
      </c>
      <c r="B274" s="353">
        <v>0</v>
      </c>
      <c r="C274" s="354">
        <v>251.131</v>
      </c>
      <c r="D274" s="354">
        <v>0</v>
      </c>
      <c r="E274" s="354">
        <v>0</v>
      </c>
      <c r="F274" s="354">
        <v>0</v>
      </c>
      <c r="G274" s="353">
        <v>0</v>
      </c>
      <c r="H274" s="354">
        <v>385</v>
      </c>
      <c r="I274" s="354">
        <v>0</v>
      </c>
      <c r="J274" s="354">
        <v>0</v>
      </c>
      <c r="K274" s="354">
        <v>0</v>
      </c>
      <c r="L274" s="353">
        <v>295</v>
      </c>
      <c r="M274" s="354">
        <v>385</v>
      </c>
      <c r="N274" s="354">
        <v>340</v>
      </c>
      <c r="O274" s="354">
        <v>189.9</v>
      </c>
      <c r="P274" s="354">
        <v>195</v>
      </c>
      <c r="Q274" s="353">
        <v>0</v>
      </c>
      <c r="R274" s="354">
        <v>385</v>
      </c>
      <c r="S274" s="354">
        <v>0</v>
      </c>
      <c r="T274" s="354">
        <v>0</v>
      </c>
      <c r="U274" s="354">
        <v>0</v>
      </c>
      <c r="V274" s="353">
        <v>251.131</v>
      </c>
      <c r="W274" s="353">
        <v>385</v>
      </c>
      <c r="X274" s="353">
        <v>1404.9</v>
      </c>
      <c r="Y274" s="355">
        <v>385</v>
      </c>
    </row>
    <row r="275" spans="1:25" x14ac:dyDescent="0.2">
      <c r="A275" s="352">
        <v>44816.25</v>
      </c>
      <c r="B275" s="353">
        <v>0</v>
      </c>
      <c r="C275" s="354">
        <v>250.85550000000001</v>
      </c>
      <c r="D275" s="354">
        <v>0</v>
      </c>
      <c r="E275" s="354">
        <v>0</v>
      </c>
      <c r="F275" s="354">
        <v>0</v>
      </c>
      <c r="G275" s="353">
        <v>0</v>
      </c>
      <c r="H275" s="354">
        <v>385</v>
      </c>
      <c r="I275" s="354">
        <v>0</v>
      </c>
      <c r="J275" s="354">
        <v>0</v>
      </c>
      <c r="K275" s="354">
        <v>0</v>
      </c>
      <c r="L275" s="353">
        <v>295</v>
      </c>
      <c r="M275" s="354">
        <v>385</v>
      </c>
      <c r="N275" s="354">
        <v>340</v>
      </c>
      <c r="O275" s="354">
        <v>189.9</v>
      </c>
      <c r="P275" s="354">
        <v>195</v>
      </c>
      <c r="Q275" s="353">
        <v>0</v>
      </c>
      <c r="R275" s="354">
        <v>385</v>
      </c>
      <c r="S275" s="354">
        <v>0</v>
      </c>
      <c r="T275" s="354">
        <v>0</v>
      </c>
      <c r="U275" s="354">
        <v>0</v>
      </c>
      <c r="V275" s="353">
        <v>250.85550000000001</v>
      </c>
      <c r="W275" s="353">
        <v>385</v>
      </c>
      <c r="X275" s="353">
        <v>1404.9</v>
      </c>
      <c r="Y275" s="355">
        <v>385</v>
      </c>
    </row>
    <row r="276" spans="1:25" x14ac:dyDescent="0.2">
      <c r="A276" s="352">
        <v>44816.291666666664</v>
      </c>
      <c r="B276" s="353">
        <v>0</v>
      </c>
      <c r="C276" s="354">
        <v>251.66650000000001</v>
      </c>
      <c r="D276" s="354">
        <v>0</v>
      </c>
      <c r="E276" s="354">
        <v>0</v>
      </c>
      <c r="F276" s="354">
        <v>0</v>
      </c>
      <c r="G276" s="353">
        <v>0</v>
      </c>
      <c r="H276" s="354">
        <v>385</v>
      </c>
      <c r="I276" s="354">
        <v>0</v>
      </c>
      <c r="J276" s="354">
        <v>0</v>
      </c>
      <c r="K276" s="354">
        <v>0</v>
      </c>
      <c r="L276" s="353">
        <v>295</v>
      </c>
      <c r="M276" s="354">
        <v>385</v>
      </c>
      <c r="N276" s="354">
        <v>340</v>
      </c>
      <c r="O276" s="354">
        <v>189.9</v>
      </c>
      <c r="P276" s="354">
        <v>195</v>
      </c>
      <c r="Q276" s="353">
        <v>0</v>
      </c>
      <c r="R276" s="354">
        <v>385</v>
      </c>
      <c r="S276" s="354">
        <v>0</v>
      </c>
      <c r="T276" s="354">
        <v>0</v>
      </c>
      <c r="U276" s="354">
        <v>0</v>
      </c>
      <c r="V276" s="353">
        <v>251.66650000000001</v>
      </c>
      <c r="W276" s="353">
        <v>385</v>
      </c>
      <c r="X276" s="353">
        <v>1404.9</v>
      </c>
      <c r="Y276" s="355">
        <v>385</v>
      </c>
    </row>
    <row r="277" spans="1:25" x14ac:dyDescent="0.2">
      <c r="A277" s="352">
        <v>44816.333333333336</v>
      </c>
      <c r="B277" s="353">
        <v>0</v>
      </c>
      <c r="C277" s="354">
        <v>250.83699999999999</v>
      </c>
      <c r="D277" s="354">
        <v>0</v>
      </c>
      <c r="E277" s="354">
        <v>0</v>
      </c>
      <c r="F277" s="354">
        <v>0</v>
      </c>
      <c r="G277" s="353">
        <v>0</v>
      </c>
      <c r="H277" s="354">
        <v>385</v>
      </c>
      <c r="I277" s="354">
        <v>0</v>
      </c>
      <c r="J277" s="354">
        <v>0</v>
      </c>
      <c r="K277" s="354">
        <v>0</v>
      </c>
      <c r="L277" s="353">
        <v>295</v>
      </c>
      <c r="M277" s="354">
        <v>385</v>
      </c>
      <c r="N277" s="354">
        <v>340</v>
      </c>
      <c r="O277" s="354">
        <v>189.9</v>
      </c>
      <c r="P277" s="354">
        <v>195</v>
      </c>
      <c r="Q277" s="353">
        <v>0</v>
      </c>
      <c r="R277" s="354">
        <v>385</v>
      </c>
      <c r="S277" s="354">
        <v>0</v>
      </c>
      <c r="T277" s="354">
        <v>0</v>
      </c>
      <c r="U277" s="354">
        <v>0</v>
      </c>
      <c r="V277" s="353">
        <v>250.83699999999999</v>
      </c>
      <c r="W277" s="353">
        <v>385</v>
      </c>
      <c r="X277" s="353">
        <v>1404.9</v>
      </c>
      <c r="Y277" s="355">
        <v>385</v>
      </c>
    </row>
    <row r="278" spans="1:25" x14ac:dyDescent="0.2">
      <c r="A278" s="352">
        <v>44816.375</v>
      </c>
      <c r="B278" s="353">
        <v>0</v>
      </c>
      <c r="C278" s="354">
        <v>253.54750000000001</v>
      </c>
      <c r="D278" s="354">
        <v>0</v>
      </c>
      <c r="E278" s="354">
        <v>0</v>
      </c>
      <c r="F278" s="354">
        <v>0</v>
      </c>
      <c r="G278" s="353">
        <v>0</v>
      </c>
      <c r="H278" s="354">
        <v>385</v>
      </c>
      <c r="I278" s="354">
        <v>0</v>
      </c>
      <c r="J278" s="354">
        <v>0</v>
      </c>
      <c r="K278" s="354">
        <v>0</v>
      </c>
      <c r="L278" s="353">
        <v>295</v>
      </c>
      <c r="M278" s="354">
        <v>385</v>
      </c>
      <c r="N278" s="354">
        <v>340</v>
      </c>
      <c r="O278" s="354">
        <v>189.9</v>
      </c>
      <c r="P278" s="354">
        <v>195</v>
      </c>
      <c r="Q278" s="353">
        <v>0</v>
      </c>
      <c r="R278" s="354">
        <v>385</v>
      </c>
      <c r="S278" s="354">
        <v>0</v>
      </c>
      <c r="T278" s="354">
        <v>0</v>
      </c>
      <c r="U278" s="354">
        <v>0</v>
      </c>
      <c r="V278" s="353">
        <v>253.54750000000001</v>
      </c>
      <c r="W278" s="353">
        <v>385</v>
      </c>
      <c r="X278" s="353">
        <v>1404.9</v>
      </c>
      <c r="Y278" s="355">
        <v>385</v>
      </c>
    </row>
    <row r="279" spans="1:25" x14ac:dyDescent="0.2">
      <c r="A279" s="352">
        <v>44816.416666666664</v>
      </c>
      <c r="B279" s="353">
        <v>0</v>
      </c>
      <c r="C279" s="354">
        <v>259.58749999999998</v>
      </c>
      <c r="D279" s="354">
        <v>0</v>
      </c>
      <c r="E279" s="354">
        <v>0</v>
      </c>
      <c r="F279" s="354">
        <v>0</v>
      </c>
      <c r="G279" s="353">
        <v>0</v>
      </c>
      <c r="H279" s="354">
        <v>385</v>
      </c>
      <c r="I279" s="354">
        <v>0</v>
      </c>
      <c r="J279" s="354">
        <v>0</v>
      </c>
      <c r="K279" s="354">
        <v>0</v>
      </c>
      <c r="L279" s="353">
        <v>295</v>
      </c>
      <c r="M279" s="354">
        <v>385</v>
      </c>
      <c r="N279" s="354">
        <v>340</v>
      </c>
      <c r="O279" s="354">
        <v>189.9</v>
      </c>
      <c r="P279" s="354">
        <v>195</v>
      </c>
      <c r="Q279" s="353">
        <v>0</v>
      </c>
      <c r="R279" s="354">
        <v>385</v>
      </c>
      <c r="S279" s="354">
        <v>0</v>
      </c>
      <c r="T279" s="354">
        <v>0</v>
      </c>
      <c r="U279" s="354">
        <v>0</v>
      </c>
      <c r="V279" s="353">
        <v>259.58749999999998</v>
      </c>
      <c r="W279" s="353">
        <v>385</v>
      </c>
      <c r="X279" s="353">
        <v>1404.9</v>
      </c>
      <c r="Y279" s="355">
        <v>385</v>
      </c>
    </row>
    <row r="280" spans="1:25" x14ac:dyDescent="0.2">
      <c r="A280" s="352">
        <v>44816.458333333336</v>
      </c>
      <c r="B280" s="353">
        <v>0</v>
      </c>
      <c r="C280" s="354">
        <v>251.3725</v>
      </c>
      <c r="D280" s="354">
        <v>0</v>
      </c>
      <c r="E280" s="354">
        <v>0</v>
      </c>
      <c r="F280" s="354">
        <v>0</v>
      </c>
      <c r="G280" s="353">
        <v>0</v>
      </c>
      <c r="H280" s="354">
        <v>385</v>
      </c>
      <c r="I280" s="354">
        <v>0</v>
      </c>
      <c r="J280" s="354">
        <v>0</v>
      </c>
      <c r="K280" s="354">
        <v>0</v>
      </c>
      <c r="L280" s="353">
        <v>295</v>
      </c>
      <c r="M280" s="354">
        <v>385</v>
      </c>
      <c r="N280" s="354">
        <v>340</v>
      </c>
      <c r="O280" s="354">
        <v>189.9</v>
      </c>
      <c r="P280" s="354">
        <v>195</v>
      </c>
      <c r="Q280" s="353">
        <v>0</v>
      </c>
      <c r="R280" s="354">
        <v>385</v>
      </c>
      <c r="S280" s="354">
        <v>0</v>
      </c>
      <c r="T280" s="354">
        <v>0</v>
      </c>
      <c r="U280" s="354">
        <v>0</v>
      </c>
      <c r="V280" s="353">
        <v>251.3725</v>
      </c>
      <c r="W280" s="353">
        <v>385</v>
      </c>
      <c r="X280" s="353">
        <v>1404.9</v>
      </c>
      <c r="Y280" s="355">
        <v>385</v>
      </c>
    </row>
    <row r="281" spans="1:25" x14ac:dyDescent="0.2">
      <c r="A281" s="352">
        <v>44816.5</v>
      </c>
      <c r="B281" s="353">
        <v>0</v>
      </c>
      <c r="C281" s="354">
        <v>250.92500000000001</v>
      </c>
      <c r="D281" s="354">
        <v>0</v>
      </c>
      <c r="E281" s="354">
        <v>0</v>
      </c>
      <c r="F281" s="354">
        <v>0</v>
      </c>
      <c r="G281" s="353">
        <v>0</v>
      </c>
      <c r="H281" s="354">
        <v>385</v>
      </c>
      <c r="I281" s="354">
        <v>0</v>
      </c>
      <c r="J281" s="354">
        <v>0</v>
      </c>
      <c r="K281" s="354">
        <v>0</v>
      </c>
      <c r="L281" s="353">
        <v>295</v>
      </c>
      <c r="M281" s="354">
        <v>385</v>
      </c>
      <c r="N281" s="354">
        <v>340</v>
      </c>
      <c r="O281" s="354">
        <v>189.9</v>
      </c>
      <c r="P281" s="354">
        <v>195</v>
      </c>
      <c r="Q281" s="353">
        <v>0</v>
      </c>
      <c r="R281" s="354">
        <v>385</v>
      </c>
      <c r="S281" s="354">
        <v>0</v>
      </c>
      <c r="T281" s="354">
        <v>0</v>
      </c>
      <c r="U281" s="354">
        <v>0</v>
      </c>
      <c r="V281" s="353">
        <v>250.92500000000001</v>
      </c>
      <c r="W281" s="353">
        <v>385</v>
      </c>
      <c r="X281" s="353">
        <v>1404.9</v>
      </c>
      <c r="Y281" s="355">
        <v>385</v>
      </c>
    </row>
    <row r="282" spans="1:25" x14ac:dyDescent="0.2">
      <c r="A282" s="352">
        <v>44816.541666666664</v>
      </c>
      <c r="B282" s="353">
        <v>0</v>
      </c>
      <c r="C282" s="354">
        <v>257.80599999999998</v>
      </c>
      <c r="D282" s="354">
        <v>0</v>
      </c>
      <c r="E282" s="354">
        <v>0</v>
      </c>
      <c r="F282" s="354">
        <v>0</v>
      </c>
      <c r="G282" s="353">
        <v>0</v>
      </c>
      <c r="H282" s="354">
        <v>385</v>
      </c>
      <c r="I282" s="354">
        <v>0</v>
      </c>
      <c r="J282" s="354">
        <v>0</v>
      </c>
      <c r="K282" s="354">
        <v>0</v>
      </c>
      <c r="L282" s="353">
        <v>295</v>
      </c>
      <c r="M282" s="354">
        <v>385</v>
      </c>
      <c r="N282" s="354">
        <v>340</v>
      </c>
      <c r="O282" s="354">
        <v>189.9</v>
      </c>
      <c r="P282" s="354">
        <v>195</v>
      </c>
      <c r="Q282" s="353">
        <v>0</v>
      </c>
      <c r="R282" s="354">
        <v>385</v>
      </c>
      <c r="S282" s="354">
        <v>0</v>
      </c>
      <c r="T282" s="354">
        <v>0</v>
      </c>
      <c r="U282" s="354">
        <v>0</v>
      </c>
      <c r="V282" s="353">
        <v>257.80599999999998</v>
      </c>
      <c r="W282" s="353">
        <v>385</v>
      </c>
      <c r="X282" s="353">
        <v>1404.9</v>
      </c>
      <c r="Y282" s="355">
        <v>385</v>
      </c>
    </row>
    <row r="283" spans="1:25" x14ac:dyDescent="0.2">
      <c r="A283" s="352">
        <v>44816.583333333336</v>
      </c>
      <c r="B283" s="353">
        <v>0</v>
      </c>
      <c r="C283" s="354">
        <v>254.3175</v>
      </c>
      <c r="D283" s="354">
        <v>0</v>
      </c>
      <c r="E283" s="354">
        <v>0</v>
      </c>
      <c r="F283" s="354">
        <v>0</v>
      </c>
      <c r="G283" s="353">
        <v>0</v>
      </c>
      <c r="H283" s="354">
        <v>385</v>
      </c>
      <c r="I283" s="354">
        <v>0</v>
      </c>
      <c r="J283" s="354">
        <v>0</v>
      </c>
      <c r="K283" s="354">
        <v>0</v>
      </c>
      <c r="L283" s="353">
        <v>295</v>
      </c>
      <c r="M283" s="354">
        <v>385</v>
      </c>
      <c r="N283" s="354">
        <v>340</v>
      </c>
      <c r="O283" s="354">
        <v>189.9</v>
      </c>
      <c r="P283" s="354">
        <v>195</v>
      </c>
      <c r="Q283" s="353">
        <v>0</v>
      </c>
      <c r="R283" s="354">
        <v>385</v>
      </c>
      <c r="S283" s="354">
        <v>0</v>
      </c>
      <c r="T283" s="354">
        <v>0</v>
      </c>
      <c r="U283" s="354">
        <v>0</v>
      </c>
      <c r="V283" s="353">
        <v>254.3175</v>
      </c>
      <c r="W283" s="353">
        <v>385</v>
      </c>
      <c r="X283" s="353">
        <v>1404.9</v>
      </c>
      <c r="Y283" s="355">
        <v>385</v>
      </c>
    </row>
    <row r="284" spans="1:25" x14ac:dyDescent="0.2">
      <c r="A284" s="352">
        <v>44816.625</v>
      </c>
      <c r="B284" s="353">
        <v>0</v>
      </c>
      <c r="C284" s="354">
        <v>252.2955</v>
      </c>
      <c r="D284" s="354">
        <v>0</v>
      </c>
      <c r="E284" s="354">
        <v>0</v>
      </c>
      <c r="F284" s="354">
        <v>0</v>
      </c>
      <c r="G284" s="353">
        <v>0</v>
      </c>
      <c r="H284" s="354">
        <v>385</v>
      </c>
      <c r="I284" s="354">
        <v>0</v>
      </c>
      <c r="J284" s="354">
        <v>0</v>
      </c>
      <c r="K284" s="354">
        <v>0</v>
      </c>
      <c r="L284" s="353">
        <v>295</v>
      </c>
      <c r="M284" s="354">
        <v>385</v>
      </c>
      <c r="N284" s="354">
        <v>340</v>
      </c>
      <c r="O284" s="354">
        <v>189.9</v>
      </c>
      <c r="P284" s="354">
        <v>195</v>
      </c>
      <c r="Q284" s="353">
        <v>0</v>
      </c>
      <c r="R284" s="354">
        <v>385</v>
      </c>
      <c r="S284" s="354">
        <v>0</v>
      </c>
      <c r="T284" s="354">
        <v>0</v>
      </c>
      <c r="U284" s="354">
        <v>0</v>
      </c>
      <c r="V284" s="353">
        <v>252.2955</v>
      </c>
      <c r="W284" s="353">
        <v>385</v>
      </c>
      <c r="X284" s="353">
        <v>1404.9</v>
      </c>
      <c r="Y284" s="355">
        <v>385</v>
      </c>
    </row>
    <row r="285" spans="1:25" x14ac:dyDescent="0.2">
      <c r="A285" s="352">
        <v>44816.666666666664</v>
      </c>
      <c r="B285" s="353">
        <v>0</v>
      </c>
      <c r="C285" s="354">
        <v>263.45850000000002</v>
      </c>
      <c r="D285" s="354">
        <v>0</v>
      </c>
      <c r="E285" s="354">
        <v>0</v>
      </c>
      <c r="F285" s="354">
        <v>0</v>
      </c>
      <c r="G285" s="353">
        <v>0</v>
      </c>
      <c r="H285" s="354">
        <v>385</v>
      </c>
      <c r="I285" s="354">
        <v>0</v>
      </c>
      <c r="J285" s="354">
        <v>0</v>
      </c>
      <c r="K285" s="354">
        <v>0</v>
      </c>
      <c r="L285" s="353">
        <v>295</v>
      </c>
      <c r="M285" s="354">
        <v>385</v>
      </c>
      <c r="N285" s="354">
        <v>340</v>
      </c>
      <c r="O285" s="354">
        <v>189.9</v>
      </c>
      <c r="P285" s="354">
        <v>195</v>
      </c>
      <c r="Q285" s="353">
        <v>0</v>
      </c>
      <c r="R285" s="354">
        <v>385</v>
      </c>
      <c r="S285" s="354">
        <v>0</v>
      </c>
      <c r="T285" s="354">
        <v>0</v>
      </c>
      <c r="U285" s="354">
        <v>0</v>
      </c>
      <c r="V285" s="353">
        <v>263.45850000000002</v>
      </c>
      <c r="W285" s="353">
        <v>385</v>
      </c>
      <c r="X285" s="353">
        <v>1404.9</v>
      </c>
      <c r="Y285" s="355">
        <v>385</v>
      </c>
    </row>
    <row r="286" spans="1:25" x14ac:dyDescent="0.2">
      <c r="A286" s="352">
        <v>44816.708333333336</v>
      </c>
      <c r="B286" s="353">
        <v>0</v>
      </c>
      <c r="C286" s="354">
        <v>271.02999999999997</v>
      </c>
      <c r="D286" s="354">
        <v>0</v>
      </c>
      <c r="E286" s="354">
        <v>0</v>
      </c>
      <c r="F286" s="354">
        <v>0</v>
      </c>
      <c r="G286" s="353">
        <v>0</v>
      </c>
      <c r="H286" s="354">
        <v>385</v>
      </c>
      <c r="I286" s="354">
        <v>0</v>
      </c>
      <c r="J286" s="354">
        <v>0</v>
      </c>
      <c r="K286" s="354">
        <v>0</v>
      </c>
      <c r="L286" s="353">
        <v>295</v>
      </c>
      <c r="M286" s="354">
        <v>385</v>
      </c>
      <c r="N286" s="354">
        <v>340</v>
      </c>
      <c r="O286" s="354">
        <v>189.9</v>
      </c>
      <c r="P286" s="354">
        <v>195</v>
      </c>
      <c r="Q286" s="353">
        <v>0</v>
      </c>
      <c r="R286" s="354">
        <v>385</v>
      </c>
      <c r="S286" s="354">
        <v>0</v>
      </c>
      <c r="T286" s="354">
        <v>0</v>
      </c>
      <c r="U286" s="354">
        <v>0</v>
      </c>
      <c r="V286" s="353">
        <v>271.02999999999997</v>
      </c>
      <c r="W286" s="353">
        <v>385</v>
      </c>
      <c r="X286" s="353">
        <v>1404.9</v>
      </c>
      <c r="Y286" s="355">
        <v>385</v>
      </c>
    </row>
    <row r="287" spans="1:25" x14ac:dyDescent="0.2">
      <c r="A287" s="352">
        <v>44816.75</v>
      </c>
      <c r="B287" s="353">
        <v>0</v>
      </c>
      <c r="C287" s="354">
        <v>255.37649999999999</v>
      </c>
      <c r="D287" s="354">
        <v>0</v>
      </c>
      <c r="E287" s="354">
        <v>0</v>
      </c>
      <c r="F287" s="354">
        <v>0</v>
      </c>
      <c r="G287" s="353">
        <v>0</v>
      </c>
      <c r="H287" s="354">
        <v>385</v>
      </c>
      <c r="I287" s="354">
        <v>0</v>
      </c>
      <c r="J287" s="354">
        <v>0</v>
      </c>
      <c r="K287" s="354">
        <v>0</v>
      </c>
      <c r="L287" s="353">
        <v>295</v>
      </c>
      <c r="M287" s="354">
        <v>385</v>
      </c>
      <c r="N287" s="354">
        <v>340</v>
      </c>
      <c r="O287" s="354">
        <v>189.9</v>
      </c>
      <c r="P287" s="354">
        <v>195</v>
      </c>
      <c r="Q287" s="353">
        <v>0</v>
      </c>
      <c r="R287" s="354">
        <v>385</v>
      </c>
      <c r="S287" s="354">
        <v>0</v>
      </c>
      <c r="T287" s="354">
        <v>0</v>
      </c>
      <c r="U287" s="354">
        <v>0</v>
      </c>
      <c r="V287" s="353">
        <v>255.37649999999999</v>
      </c>
      <c r="W287" s="353">
        <v>385</v>
      </c>
      <c r="X287" s="353">
        <v>1404.9</v>
      </c>
      <c r="Y287" s="355">
        <v>385</v>
      </c>
    </row>
    <row r="288" spans="1:25" x14ac:dyDescent="0.2">
      <c r="A288" s="352">
        <v>44816.791666666664</v>
      </c>
      <c r="B288" s="353">
        <v>0</v>
      </c>
      <c r="C288" s="354">
        <v>250.9795</v>
      </c>
      <c r="D288" s="354">
        <v>0</v>
      </c>
      <c r="E288" s="354">
        <v>0</v>
      </c>
      <c r="F288" s="354">
        <v>0</v>
      </c>
      <c r="G288" s="353">
        <v>0</v>
      </c>
      <c r="H288" s="354">
        <v>385</v>
      </c>
      <c r="I288" s="354">
        <v>0</v>
      </c>
      <c r="J288" s="354">
        <v>0</v>
      </c>
      <c r="K288" s="354">
        <v>0</v>
      </c>
      <c r="L288" s="353">
        <v>295</v>
      </c>
      <c r="M288" s="354">
        <v>385</v>
      </c>
      <c r="N288" s="354">
        <v>340</v>
      </c>
      <c r="O288" s="354">
        <v>189.9</v>
      </c>
      <c r="P288" s="354">
        <v>195</v>
      </c>
      <c r="Q288" s="353">
        <v>0</v>
      </c>
      <c r="R288" s="354">
        <v>385</v>
      </c>
      <c r="S288" s="354">
        <v>0</v>
      </c>
      <c r="T288" s="354">
        <v>0</v>
      </c>
      <c r="U288" s="354">
        <v>0</v>
      </c>
      <c r="V288" s="353">
        <v>250.9795</v>
      </c>
      <c r="W288" s="353">
        <v>385</v>
      </c>
      <c r="X288" s="353">
        <v>1404.9</v>
      </c>
      <c r="Y288" s="355">
        <v>385</v>
      </c>
    </row>
    <row r="289" spans="1:25" x14ac:dyDescent="0.2">
      <c r="A289" s="352">
        <v>44816.833333333336</v>
      </c>
      <c r="B289" s="353">
        <v>0</v>
      </c>
      <c r="C289" s="354">
        <v>251.58850000000001</v>
      </c>
      <c r="D289" s="354">
        <v>0</v>
      </c>
      <c r="E289" s="354">
        <v>0</v>
      </c>
      <c r="F289" s="354">
        <v>0</v>
      </c>
      <c r="G289" s="353">
        <v>0</v>
      </c>
      <c r="H289" s="354">
        <v>385</v>
      </c>
      <c r="I289" s="354">
        <v>0</v>
      </c>
      <c r="J289" s="354">
        <v>0</v>
      </c>
      <c r="K289" s="354">
        <v>0</v>
      </c>
      <c r="L289" s="353">
        <v>295</v>
      </c>
      <c r="M289" s="354">
        <v>385</v>
      </c>
      <c r="N289" s="354">
        <v>340</v>
      </c>
      <c r="O289" s="354">
        <v>189.9</v>
      </c>
      <c r="P289" s="354">
        <v>195</v>
      </c>
      <c r="Q289" s="353">
        <v>0</v>
      </c>
      <c r="R289" s="354">
        <v>385</v>
      </c>
      <c r="S289" s="354">
        <v>0</v>
      </c>
      <c r="T289" s="354">
        <v>0</v>
      </c>
      <c r="U289" s="354">
        <v>0</v>
      </c>
      <c r="V289" s="353">
        <v>251.58850000000001</v>
      </c>
      <c r="W289" s="353">
        <v>385</v>
      </c>
      <c r="X289" s="353">
        <v>1404.9</v>
      </c>
      <c r="Y289" s="355">
        <v>385</v>
      </c>
    </row>
    <row r="290" spans="1:25" x14ac:dyDescent="0.2">
      <c r="A290" s="352">
        <v>44816.875</v>
      </c>
      <c r="B290" s="353">
        <v>0</v>
      </c>
      <c r="C290" s="354">
        <v>250.77199999999999</v>
      </c>
      <c r="D290" s="354">
        <v>0</v>
      </c>
      <c r="E290" s="354">
        <v>0</v>
      </c>
      <c r="F290" s="354">
        <v>0</v>
      </c>
      <c r="G290" s="353">
        <v>0</v>
      </c>
      <c r="H290" s="354">
        <v>385</v>
      </c>
      <c r="I290" s="354">
        <v>0</v>
      </c>
      <c r="J290" s="354">
        <v>0</v>
      </c>
      <c r="K290" s="354">
        <v>0</v>
      </c>
      <c r="L290" s="353">
        <v>295</v>
      </c>
      <c r="M290" s="354">
        <v>385</v>
      </c>
      <c r="N290" s="354">
        <v>340</v>
      </c>
      <c r="O290" s="354">
        <v>189.9</v>
      </c>
      <c r="P290" s="354">
        <v>195</v>
      </c>
      <c r="Q290" s="353">
        <v>0</v>
      </c>
      <c r="R290" s="354">
        <v>385</v>
      </c>
      <c r="S290" s="354">
        <v>0</v>
      </c>
      <c r="T290" s="354">
        <v>0</v>
      </c>
      <c r="U290" s="354">
        <v>0</v>
      </c>
      <c r="V290" s="353">
        <v>250.77199999999999</v>
      </c>
      <c r="W290" s="353">
        <v>385</v>
      </c>
      <c r="X290" s="353">
        <v>1404.9</v>
      </c>
      <c r="Y290" s="355">
        <v>385</v>
      </c>
    </row>
    <row r="291" spans="1:25" x14ac:dyDescent="0.2">
      <c r="A291" s="352">
        <v>44816.916666666664</v>
      </c>
      <c r="B291" s="353">
        <v>0</v>
      </c>
      <c r="C291" s="354">
        <v>251.21850000000001</v>
      </c>
      <c r="D291" s="354">
        <v>0</v>
      </c>
      <c r="E291" s="354">
        <v>0</v>
      </c>
      <c r="F291" s="354">
        <v>0</v>
      </c>
      <c r="G291" s="353">
        <v>0</v>
      </c>
      <c r="H291" s="354">
        <v>385</v>
      </c>
      <c r="I291" s="354">
        <v>0</v>
      </c>
      <c r="J291" s="354">
        <v>0</v>
      </c>
      <c r="K291" s="354">
        <v>0</v>
      </c>
      <c r="L291" s="353">
        <v>295</v>
      </c>
      <c r="M291" s="354">
        <v>385</v>
      </c>
      <c r="N291" s="354">
        <v>340</v>
      </c>
      <c r="O291" s="354">
        <v>189.9</v>
      </c>
      <c r="P291" s="354">
        <v>195</v>
      </c>
      <c r="Q291" s="353">
        <v>0</v>
      </c>
      <c r="R291" s="354">
        <v>385</v>
      </c>
      <c r="S291" s="354">
        <v>0</v>
      </c>
      <c r="T291" s="354">
        <v>0</v>
      </c>
      <c r="U291" s="354">
        <v>0</v>
      </c>
      <c r="V291" s="353">
        <v>251.21850000000001</v>
      </c>
      <c r="W291" s="353">
        <v>385</v>
      </c>
      <c r="X291" s="353">
        <v>1404.9</v>
      </c>
      <c r="Y291" s="355">
        <v>385</v>
      </c>
    </row>
    <row r="292" spans="1:25" x14ac:dyDescent="0.2">
      <c r="A292" s="352">
        <v>44816.958333333336</v>
      </c>
      <c r="B292" s="353">
        <v>0</v>
      </c>
      <c r="C292" s="354">
        <v>252.71950000000001</v>
      </c>
      <c r="D292" s="354">
        <v>0</v>
      </c>
      <c r="E292" s="354">
        <v>0</v>
      </c>
      <c r="F292" s="354">
        <v>0</v>
      </c>
      <c r="G292" s="353">
        <v>0</v>
      </c>
      <c r="H292" s="354">
        <v>385</v>
      </c>
      <c r="I292" s="354">
        <v>0</v>
      </c>
      <c r="J292" s="354">
        <v>0</v>
      </c>
      <c r="K292" s="354">
        <v>0</v>
      </c>
      <c r="L292" s="353">
        <v>295</v>
      </c>
      <c r="M292" s="354">
        <v>385</v>
      </c>
      <c r="N292" s="354">
        <v>340</v>
      </c>
      <c r="O292" s="354">
        <v>189.9</v>
      </c>
      <c r="P292" s="354">
        <v>195</v>
      </c>
      <c r="Q292" s="353">
        <v>0</v>
      </c>
      <c r="R292" s="354">
        <v>385</v>
      </c>
      <c r="S292" s="354">
        <v>0</v>
      </c>
      <c r="T292" s="354">
        <v>0</v>
      </c>
      <c r="U292" s="354">
        <v>0</v>
      </c>
      <c r="V292" s="353">
        <v>252.71950000000001</v>
      </c>
      <c r="W292" s="353">
        <v>385</v>
      </c>
      <c r="X292" s="353">
        <v>1404.9</v>
      </c>
      <c r="Y292" s="355">
        <v>385</v>
      </c>
    </row>
    <row r="293" spans="1:25" x14ac:dyDescent="0.2">
      <c r="A293" s="352">
        <v>44817</v>
      </c>
      <c r="B293" s="353">
        <v>0</v>
      </c>
      <c r="C293" s="354">
        <v>252.679</v>
      </c>
      <c r="D293" s="354">
        <v>0</v>
      </c>
      <c r="E293" s="354">
        <v>0</v>
      </c>
      <c r="F293" s="354">
        <v>0</v>
      </c>
      <c r="G293" s="353">
        <v>0</v>
      </c>
      <c r="H293" s="354">
        <v>385</v>
      </c>
      <c r="I293" s="354">
        <v>0</v>
      </c>
      <c r="J293" s="354">
        <v>0</v>
      </c>
      <c r="K293" s="354">
        <v>0</v>
      </c>
      <c r="L293" s="353">
        <v>295</v>
      </c>
      <c r="M293" s="354">
        <v>385</v>
      </c>
      <c r="N293" s="354">
        <v>340</v>
      </c>
      <c r="O293" s="354">
        <v>189.9</v>
      </c>
      <c r="P293" s="354">
        <v>195</v>
      </c>
      <c r="Q293" s="353">
        <v>0</v>
      </c>
      <c r="R293" s="354">
        <v>385</v>
      </c>
      <c r="S293" s="354">
        <v>0</v>
      </c>
      <c r="T293" s="354">
        <v>0</v>
      </c>
      <c r="U293" s="354">
        <v>0</v>
      </c>
      <c r="V293" s="353">
        <v>252.679</v>
      </c>
      <c r="W293" s="353">
        <v>385</v>
      </c>
      <c r="X293" s="353">
        <v>1404.9</v>
      </c>
      <c r="Y293" s="355">
        <v>385</v>
      </c>
    </row>
    <row r="294" spans="1:25" x14ac:dyDescent="0.2">
      <c r="A294" s="352">
        <v>44817.041666666664</v>
      </c>
      <c r="B294" s="353">
        <v>0</v>
      </c>
      <c r="C294" s="354">
        <v>251.01900000000001</v>
      </c>
      <c r="D294" s="354">
        <v>0</v>
      </c>
      <c r="E294" s="354">
        <v>0</v>
      </c>
      <c r="F294" s="354">
        <v>0</v>
      </c>
      <c r="G294" s="353">
        <v>0</v>
      </c>
      <c r="H294" s="354">
        <v>385</v>
      </c>
      <c r="I294" s="354">
        <v>0</v>
      </c>
      <c r="J294" s="354">
        <v>0</v>
      </c>
      <c r="K294" s="354">
        <v>0</v>
      </c>
      <c r="L294" s="353">
        <v>295</v>
      </c>
      <c r="M294" s="354">
        <v>385</v>
      </c>
      <c r="N294" s="354">
        <v>340</v>
      </c>
      <c r="O294" s="354">
        <v>189.9</v>
      </c>
      <c r="P294" s="354">
        <v>195</v>
      </c>
      <c r="Q294" s="353">
        <v>0</v>
      </c>
      <c r="R294" s="354">
        <v>385</v>
      </c>
      <c r="S294" s="354">
        <v>0</v>
      </c>
      <c r="T294" s="354">
        <v>0</v>
      </c>
      <c r="U294" s="354">
        <v>0</v>
      </c>
      <c r="V294" s="353">
        <v>251.01900000000001</v>
      </c>
      <c r="W294" s="353">
        <v>385</v>
      </c>
      <c r="X294" s="353">
        <v>1404.9</v>
      </c>
      <c r="Y294" s="355">
        <v>385</v>
      </c>
    </row>
    <row r="295" spans="1:25" x14ac:dyDescent="0.2">
      <c r="A295" s="352">
        <v>44817.083333333336</v>
      </c>
      <c r="B295" s="353">
        <v>0</v>
      </c>
      <c r="C295" s="354">
        <v>251.08500000000001</v>
      </c>
      <c r="D295" s="354">
        <v>0</v>
      </c>
      <c r="E295" s="354">
        <v>0</v>
      </c>
      <c r="F295" s="354">
        <v>0</v>
      </c>
      <c r="G295" s="353">
        <v>0</v>
      </c>
      <c r="H295" s="354">
        <v>385</v>
      </c>
      <c r="I295" s="354">
        <v>0</v>
      </c>
      <c r="J295" s="354">
        <v>0</v>
      </c>
      <c r="K295" s="354">
        <v>0</v>
      </c>
      <c r="L295" s="353">
        <v>295</v>
      </c>
      <c r="M295" s="354">
        <v>385</v>
      </c>
      <c r="N295" s="354">
        <v>340</v>
      </c>
      <c r="O295" s="354">
        <v>189.9</v>
      </c>
      <c r="P295" s="354">
        <v>195</v>
      </c>
      <c r="Q295" s="353">
        <v>0</v>
      </c>
      <c r="R295" s="354">
        <v>385</v>
      </c>
      <c r="S295" s="354">
        <v>0</v>
      </c>
      <c r="T295" s="354">
        <v>0</v>
      </c>
      <c r="U295" s="354">
        <v>0</v>
      </c>
      <c r="V295" s="353">
        <v>251.08500000000001</v>
      </c>
      <c r="W295" s="353">
        <v>385</v>
      </c>
      <c r="X295" s="353">
        <v>1404.9</v>
      </c>
      <c r="Y295" s="355">
        <v>385</v>
      </c>
    </row>
    <row r="296" spans="1:25" x14ac:dyDescent="0.2">
      <c r="A296" s="352">
        <v>44817.125</v>
      </c>
      <c r="B296" s="353">
        <v>0</v>
      </c>
      <c r="C296" s="354">
        <v>250.7115</v>
      </c>
      <c r="D296" s="354">
        <v>0</v>
      </c>
      <c r="E296" s="354">
        <v>0</v>
      </c>
      <c r="F296" s="354">
        <v>0</v>
      </c>
      <c r="G296" s="353">
        <v>0</v>
      </c>
      <c r="H296" s="354">
        <v>385</v>
      </c>
      <c r="I296" s="354">
        <v>0</v>
      </c>
      <c r="J296" s="354">
        <v>0</v>
      </c>
      <c r="K296" s="354">
        <v>0</v>
      </c>
      <c r="L296" s="353">
        <v>295</v>
      </c>
      <c r="M296" s="354">
        <v>385</v>
      </c>
      <c r="N296" s="354">
        <v>340</v>
      </c>
      <c r="O296" s="354">
        <v>189.9</v>
      </c>
      <c r="P296" s="354">
        <v>195</v>
      </c>
      <c r="Q296" s="353">
        <v>0</v>
      </c>
      <c r="R296" s="354">
        <v>385</v>
      </c>
      <c r="S296" s="354">
        <v>0</v>
      </c>
      <c r="T296" s="354">
        <v>0</v>
      </c>
      <c r="U296" s="354">
        <v>0</v>
      </c>
      <c r="V296" s="353">
        <v>250.7115</v>
      </c>
      <c r="W296" s="353">
        <v>385</v>
      </c>
      <c r="X296" s="353">
        <v>1404.9</v>
      </c>
      <c r="Y296" s="355">
        <v>385</v>
      </c>
    </row>
    <row r="297" spans="1:25" x14ac:dyDescent="0.2">
      <c r="A297" s="352">
        <v>44817.166666666664</v>
      </c>
      <c r="B297" s="353">
        <v>0</v>
      </c>
      <c r="C297" s="354">
        <v>251.0085</v>
      </c>
      <c r="D297" s="354">
        <v>0</v>
      </c>
      <c r="E297" s="354">
        <v>0</v>
      </c>
      <c r="F297" s="354">
        <v>0</v>
      </c>
      <c r="G297" s="353">
        <v>0</v>
      </c>
      <c r="H297" s="354">
        <v>385</v>
      </c>
      <c r="I297" s="354">
        <v>0</v>
      </c>
      <c r="J297" s="354">
        <v>0</v>
      </c>
      <c r="K297" s="354">
        <v>0</v>
      </c>
      <c r="L297" s="353">
        <v>295</v>
      </c>
      <c r="M297" s="354">
        <v>385</v>
      </c>
      <c r="N297" s="354">
        <v>340</v>
      </c>
      <c r="O297" s="354">
        <v>189.9</v>
      </c>
      <c r="P297" s="354">
        <v>195</v>
      </c>
      <c r="Q297" s="353">
        <v>0</v>
      </c>
      <c r="R297" s="354">
        <v>385</v>
      </c>
      <c r="S297" s="354">
        <v>0</v>
      </c>
      <c r="T297" s="354">
        <v>0</v>
      </c>
      <c r="U297" s="354">
        <v>0</v>
      </c>
      <c r="V297" s="353">
        <v>251.0085</v>
      </c>
      <c r="W297" s="353">
        <v>385</v>
      </c>
      <c r="X297" s="353">
        <v>1404.9</v>
      </c>
      <c r="Y297" s="355">
        <v>385</v>
      </c>
    </row>
    <row r="298" spans="1:25" x14ac:dyDescent="0.2">
      <c r="A298" s="352">
        <v>44817.208333333336</v>
      </c>
      <c r="B298" s="353">
        <v>0</v>
      </c>
      <c r="C298" s="354">
        <v>250.72800000000001</v>
      </c>
      <c r="D298" s="354">
        <v>0</v>
      </c>
      <c r="E298" s="354">
        <v>0</v>
      </c>
      <c r="F298" s="354">
        <v>0</v>
      </c>
      <c r="G298" s="353">
        <v>0</v>
      </c>
      <c r="H298" s="354">
        <v>385</v>
      </c>
      <c r="I298" s="354">
        <v>0</v>
      </c>
      <c r="J298" s="354">
        <v>0</v>
      </c>
      <c r="K298" s="354">
        <v>0</v>
      </c>
      <c r="L298" s="353">
        <v>295</v>
      </c>
      <c r="M298" s="354">
        <v>385</v>
      </c>
      <c r="N298" s="354">
        <v>340</v>
      </c>
      <c r="O298" s="354">
        <v>189.9</v>
      </c>
      <c r="P298" s="354">
        <v>195</v>
      </c>
      <c r="Q298" s="353">
        <v>0</v>
      </c>
      <c r="R298" s="354">
        <v>385</v>
      </c>
      <c r="S298" s="354">
        <v>0</v>
      </c>
      <c r="T298" s="354">
        <v>0</v>
      </c>
      <c r="U298" s="354">
        <v>0</v>
      </c>
      <c r="V298" s="353">
        <v>250.72800000000001</v>
      </c>
      <c r="W298" s="353">
        <v>385</v>
      </c>
      <c r="X298" s="353">
        <v>1404.9</v>
      </c>
      <c r="Y298" s="355">
        <v>385</v>
      </c>
    </row>
    <row r="299" spans="1:25" x14ac:dyDescent="0.2">
      <c r="A299" s="352">
        <v>44817.25</v>
      </c>
      <c r="B299" s="353">
        <v>0</v>
      </c>
      <c r="C299" s="354">
        <v>251.893</v>
      </c>
      <c r="D299" s="354">
        <v>0</v>
      </c>
      <c r="E299" s="354">
        <v>0</v>
      </c>
      <c r="F299" s="354">
        <v>0</v>
      </c>
      <c r="G299" s="353">
        <v>0</v>
      </c>
      <c r="H299" s="354">
        <v>385</v>
      </c>
      <c r="I299" s="354">
        <v>0</v>
      </c>
      <c r="J299" s="354">
        <v>0</v>
      </c>
      <c r="K299" s="354">
        <v>0</v>
      </c>
      <c r="L299" s="353">
        <v>295</v>
      </c>
      <c r="M299" s="354">
        <v>385</v>
      </c>
      <c r="N299" s="354">
        <v>340</v>
      </c>
      <c r="O299" s="354">
        <v>189.9</v>
      </c>
      <c r="P299" s="354">
        <v>195</v>
      </c>
      <c r="Q299" s="353">
        <v>0</v>
      </c>
      <c r="R299" s="354">
        <v>385</v>
      </c>
      <c r="S299" s="354">
        <v>0</v>
      </c>
      <c r="T299" s="354">
        <v>0</v>
      </c>
      <c r="U299" s="354">
        <v>0</v>
      </c>
      <c r="V299" s="353">
        <v>251.893</v>
      </c>
      <c r="W299" s="353">
        <v>385</v>
      </c>
      <c r="X299" s="353">
        <v>1404.9</v>
      </c>
      <c r="Y299" s="355">
        <v>385</v>
      </c>
    </row>
    <row r="300" spans="1:25" x14ac:dyDescent="0.2">
      <c r="A300" s="352">
        <v>44817.291666666664</v>
      </c>
      <c r="B300" s="353">
        <v>0</v>
      </c>
      <c r="C300" s="354">
        <v>251.21600000000001</v>
      </c>
      <c r="D300" s="354">
        <v>0</v>
      </c>
      <c r="E300" s="354">
        <v>0</v>
      </c>
      <c r="F300" s="354">
        <v>0</v>
      </c>
      <c r="G300" s="353">
        <v>0</v>
      </c>
      <c r="H300" s="354">
        <v>385</v>
      </c>
      <c r="I300" s="354">
        <v>0</v>
      </c>
      <c r="J300" s="354">
        <v>0</v>
      </c>
      <c r="K300" s="354">
        <v>0</v>
      </c>
      <c r="L300" s="353">
        <v>295</v>
      </c>
      <c r="M300" s="354">
        <v>385</v>
      </c>
      <c r="N300" s="354">
        <v>340</v>
      </c>
      <c r="O300" s="354">
        <v>189.9</v>
      </c>
      <c r="P300" s="354">
        <v>195</v>
      </c>
      <c r="Q300" s="353">
        <v>0</v>
      </c>
      <c r="R300" s="354">
        <v>385</v>
      </c>
      <c r="S300" s="354">
        <v>0</v>
      </c>
      <c r="T300" s="354">
        <v>0</v>
      </c>
      <c r="U300" s="354">
        <v>0</v>
      </c>
      <c r="V300" s="353">
        <v>251.21600000000001</v>
      </c>
      <c r="W300" s="353">
        <v>385</v>
      </c>
      <c r="X300" s="353">
        <v>1404.9</v>
      </c>
      <c r="Y300" s="355">
        <v>385</v>
      </c>
    </row>
    <row r="301" spans="1:25" x14ac:dyDescent="0.2">
      <c r="A301" s="352">
        <v>44817.333333333336</v>
      </c>
      <c r="B301" s="353">
        <v>0</v>
      </c>
      <c r="C301" s="354">
        <v>252.54849999999999</v>
      </c>
      <c r="D301" s="354">
        <v>0</v>
      </c>
      <c r="E301" s="354">
        <v>0</v>
      </c>
      <c r="F301" s="354">
        <v>0</v>
      </c>
      <c r="G301" s="353">
        <v>0</v>
      </c>
      <c r="H301" s="354">
        <v>385</v>
      </c>
      <c r="I301" s="354">
        <v>0</v>
      </c>
      <c r="J301" s="354">
        <v>0</v>
      </c>
      <c r="K301" s="354">
        <v>0</v>
      </c>
      <c r="L301" s="353">
        <v>295</v>
      </c>
      <c r="M301" s="354">
        <v>385</v>
      </c>
      <c r="N301" s="354">
        <v>340</v>
      </c>
      <c r="O301" s="354">
        <v>189.9</v>
      </c>
      <c r="P301" s="354">
        <v>195</v>
      </c>
      <c r="Q301" s="353">
        <v>0</v>
      </c>
      <c r="R301" s="354">
        <v>385</v>
      </c>
      <c r="S301" s="354">
        <v>0</v>
      </c>
      <c r="T301" s="354">
        <v>0</v>
      </c>
      <c r="U301" s="354">
        <v>0</v>
      </c>
      <c r="V301" s="353">
        <v>252.54849999999999</v>
      </c>
      <c r="W301" s="353">
        <v>385</v>
      </c>
      <c r="X301" s="353">
        <v>1404.9</v>
      </c>
      <c r="Y301" s="355">
        <v>385</v>
      </c>
    </row>
    <row r="302" spans="1:25" x14ac:dyDescent="0.2">
      <c r="A302" s="352">
        <v>44817.375</v>
      </c>
      <c r="B302" s="353">
        <v>0</v>
      </c>
      <c r="C302" s="354">
        <v>250.98400000000001</v>
      </c>
      <c r="D302" s="354">
        <v>0</v>
      </c>
      <c r="E302" s="354">
        <v>0</v>
      </c>
      <c r="F302" s="354">
        <v>0</v>
      </c>
      <c r="G302" s="353">
        <v>0</v>
      </c>
      <c r="H302" s="354">
        <v>385</v>
      </c>
      <c r="I302" s="354">
        <v>0</v>
      </c>
      <c r="J302" s="354">
        <v>0</v>
      </c>
      <c r="K302" s="354">
        <v>0</v>
      </c>
      <c r="L302" s="353">
        <v>295</v>
      </c>
      <c r="M302" s="354">
        <v>385</v>
      </c>
      <c r="N302" s="354">
        <v>340</v>
      </c>
      <c r="O302" s="354">
        <v>189.9</v>
      </c>
      <c r="P302" s="354">
        <v>195</v>
      </c>
      <c r="Q302" s="353">
        <v>0</v>
      </c>
      <c r="R302" s="354">
        <v>385</v>
      </c>
      <c r="S302" s="354">
        <v>0</v>
      </c>
      <c r="T302" s="354">
        <v>0</v>
      </c>
      <c r="U302" s="354">
        <v>0</v>
      </c>
      <c r="V302" s="353">
        <v>250.98400000000001</v>
      </c>
      <c r="W302" s="353">
        <v>385</v>
      </c>
      <c r="X302" s="353">
        <v>1404.9</v>
      </c>
      <c r="Y302" s="355">
        <v>385</v>
      </c>
    </row>
    <row r="303" spans="1:25" x14ac:dyDescent="0.2">
      <c r="A303" s="352">
        <v>44817.416666666664</v>
      </c>
      <c r="B303" s="353">
        <v>0</v>
      </c>
      <c r="C303" s="354">
        <v>250.69900000000001</v>
      </c>
      <c r="D303" s="354">
        <v>0</v>
      </c>
      <c r="E303" s="354">
        <v>0</v>
      </c>
      <c r="F303" s="354">
        <v>0</v>
      </c>
      <c r="G303" s="353">
        <v>0</v>
      </c>
      <c r="H303" s="354">
        <v>385</v>
      </c>
      <c r="I303" s="354">
        <v>0</v>
      </c>
      <c r="J303" s="354">
        <v>0</v>
      </c>
      <c r="K303" s="354">
        <v>0</v>
      </c>
      <c r="L303" s="353">
        <v>295</v>
      </c>
      <c r="M303" s="354">
        <v>385</v>
      </c>
      <c r="N303" s="354">
        <v>340</v>
      </c>
      <c r="O303" s="354">
        <v>189.9</v>
      </c>
      <c r="P303" s="354">
        <v>195</v>
      </c>
      <c r="Q303" s="353">
        <v>0</v>
      </c>
      <c r="R303" s="354">
        <v>385</v>
      </c>
      <c r="S303" s="354">
        <v>0</v>
      </c>
      <c r="T303" s="354">
        <v>0</v>
      </c>
      <c r="U303" s="354">
        <v>0</v>
      </c>
      <c r="V303" s="353">
        <v>250.69900000000001</v>
      </c>
      <c r="W303" s="353">
        <v>385</v>
      </c>
      <c r="X303" s="353">
        <v>1404.9</v>
      </c>
      <c r="Y303" s="355">
        <v>385</v>
      </c>
    </row>
    <row r="304" spans="1:25" x14ac:dyDescent="0.2">
      <c r="A304" s="352">
        <v>44817.458333333336</v>
      </c>
      <c r="B304" s="353">
        <v>0</v>
      </c>
      <c r="C304" s="354">
        <v>251.11850000000001</v>
      </c>
      <c r="D304" s="354">
        <v>0</v>
      </c>
      <c r="E304" s="354">
        <v>0</v>
      </c>
      <c r="F304" s="354">
        <v>0</v>
      </c>
      <c r="G304" s="353">
        <v>0</v>
      </c>
      <c r="H304" s="354">
        <v>385</v>
      </c>
      <c r="I304" s="354">
        <v>0</v>
      </c>
      <c r="J304" s="354">
        <v>0</v>
      </c>
      <c r="K304" s="354">
        <v>0</v>
      </c>
      <c r="L304" s="353">
        <v>295</v>
      </c>
      <c r="M304" s="354">
        <v>385</v>
      </c>
      <c r="N304" s="354">
        <v>340</v>
      </c>
      <c r="O304" s="354">
        <v>189.9</v>
      </c>
      <c r="P304" s="354">
        <v>195</v>
      </c>
      <c r="Q304" s="353">
        <v>0</v>
      </c>
      <c r="R304" s="354">
        <v>385</v>
      </c>
      <c r="S304" s="354">
        <v>0</v>
      </c>
      <c r="T304" s="354">
        <v>0</v>
      </c>
      <c r="U304" s="354">
        <v>0</v>
      </c>
      <c r="V304" s="353">
        <v>251.11850000000001</v>
      </c>
      <c r="W304" s="353">
        <v>385</v>
      </c>
      <c r="X304" s="353">
        <v>1404.9</v>
      </c>
      <c r="Y304" s="355">
        <v>385</v>
      </c>
    </row>
    <row r="305" spans="1:25" x14ac:dyDescent="0.2">
      <c r="A305" s="352">
        <v>44817.5</v>
      </c>
      <c r="B305" s="353">
        <v>0</v>
      </c>
      <c r="C305" s="354">
        <v>250.62799999999999</v>
      </c>
      <c r="D305" s="354">
        <v>0</v>
      </c>
      <c r="E305" s="354">
        <v>0</v>
      </c>
      <c r="F305" s="354">
        <v>0</v>
      </c>
      <c r="G305" s="353">
        <v>0</v>
      </c>
      <c r="H305" s="354">
        <v>385</v>
      </c>
      <c r="I305" s="354">
        <v>0</v>
      </c>
      <c r="J305" s="354">
        <v>0</v>
      </c>
      <c r="K305" s="354">
        <v>0</v>
      </c>
      <c r="L305" s="353">
        <v>295</v>
      </c>
      <c r="M305" s="354">
        <v>385</v>
      </c>
      <c r="N305" s="354">
        <v>340</v>
      </c>
      <c r="O305" s="354">
        <v>189.9</v>
      </c>
      <c r="P305" s="354">
        <v>195</v>
      </c>
      <c r="Q305" s="353">
        <v>0</v>
      </c>
      <c r="R305" s="354">
        <v>385</v>
      </c>
      <c r="S305" s="354">
        <v>0</v>
      </c>
      <c r="T305" s="354">
        <v>0</v>
      </c>
      <c r="U305" s="354">
        <v>0</v>
      </c>
      <c r="V305" s="353">
        <v>250.62799999999999</v>
      </c>
      <c r="W305" s="353">
        <v>385</v>
      </c>
      <c r="X305" s="353">
        <v>1404.9</v>
      </c>
      <c r="Y305" s="355">
        <v>385</v>
      </c>
    </row>
    <row r="306" spans="1:25" x14ac:dyDescent="0.2">
      <c r="A306" s="352">
        <v>44817.541666666664</v>
      </c>
      <c r="B306" s="353">
        <v>0</v>
      </c>
      <c r="C306" s="354">
        <v>250.75</v>
      </c>
      <c r="D306" s="354">
        <v>0</v>
      </c>
      <c r="E306" s="354">
        <v>0</v>
      </c>
      <c r="F306" s="354">
        <v>0</v>
      </c>
      <c r="G306" s="353">
        <v>0</v>
      </c>
      <c r="H306" s="354">
        <v>385</v>
      </c>
      <c r="I306" s="354">
        <v>0</v>
      </c>
      <c r="J306" s="354">
        <v>0</v>
      </c>
      <c r="K306" s="354">
        <v>0</v>
      </c>
      <c r="L306" s="353">
        <v>295</v>
      </c>
      <c r="M306" s="354">
        <v>385</v>
      </c>
      <c r="N306" s="354">
        <v>340</v>
      </c>
      <c r="O306" s="354">
        <v>189.9</v>
      </c>
      <c r="P306" s="354">
        <v>195</v>
      </c>
      <c r="Q306" s="353">
        <v>0</v>
      </c>
      <c r="R306" s="354">
        <v>385</v>
      </c>
      <c r="S306" s="354">
        <v>0</v>
      </c>
      <c r="T306" s="354">
        <v>0</v>
      </c>
      <c r="U306" s="354">
        <v>0</v>
      </c>
      <c r="V306" s="353">
        <v>250.75</v>
      </c>
      <c r="W306" s="353">
        <v>385</v>
      </c>
      <c r="X306" s="353">
        <v>1404.9</v>
      </c>
      <c r="Y306" s="355">
        <v>385</v>
      </c>
    </row>
    <row r="307" spans="1:25" x14ac:dyDescent="0.2">
      <c r="A307" s="352">
        <v>44817.583333333336</v>
      </c>
      <c r="B307" s="353">
        <v>0</v>
      </c>
      <c r="C307" s="354">
        <v>257.45299999999997</v>
      </c>
      <c r="D307" s="354">
        <v>0</v>
      </c>
      <c r="E307" s="354">
        <v>0</v>
      </c>
      <c r="F307" s="354">
        <v>0</v>
      </c>
      <c r="G307" s="353">
        <v>0</v>
      </c>
      <c r="H307" s="354">
        <v>385</v>
      </c>
      <c r="I307" s="354">
        <v>0</v>
      </c>
      <c r="J307" s="354">
        <v>0</v>
      </c>
      <c r="K307" s="354">
        <v>0</v>
      </c>
      <c r="L307" s="353">
        <v>295</v>
      </c>
      <c r="M307" s="354">
        <v>385</v>
      </c>
      <c r="N307" s="354">
        <v>340</v>
      </c>
      <c r="O307" s="354">
        <v>189.9</v>
      </c>
      <c r="P307" s="354">
        <v>195</v>
      </c>
      <c r="Q307" s="353">
        <v>0</v>
      </c>
      <c r="R307" s="354">
        <v>385</v>
      </c>
      <c r="S307" s="354">
        <v>0</v>
      </c>
      <c r="T307" s="354">
        <v>0</v>
      </c>
      <c r="U307" s="354">
        <v>0</v>
      </c>
      <c r="V307" s="353">
        <v>257.45299999999997</v>
      </c>
      <c r="W307" s="353">
        <v>385</v>
      </c>
      <c r="X307" s="353">
        <v>1404.9</v>
      </c>
      <c r="Y307" s="355">
        <v>385</v>
      </c>
    </row>
    <row r="308" spans="1:25" x14ac:dyDescent="0.2">
      <c r="A308" s="352">
        <v>44817.625</v>
      </c>
      <c r="B308" s="353">
        <v>0</v>
      </c>
      <c r="C308" s="354">
        <v>257.97800000000001</v>
      </c>
      <c r="D308" s="354">
        <v>0</v>
      </c>
      <c r="E308" s="354">
        <v>0</v>
      </c>
      <c r="F308" s="354">
        <v>0</v>
      </c>
      <c r="G308" s="353">
        <v>0</v>
      </c>
      <c r="H308" s="354">
        <v>385</v>
      </c>
      <c r="I308" s="354">
        <v>0</v>
      </c>
      <c r="J308" s="354">
        <v>0</v>
      </c>
      <c r="K308" s="354">
        <v>0</v>
      </c>
      <c r="L308" s="353">
        <v>295</v>
      </c>
      <c r="M308" s="354">
        <v>385</v>
      </c>
      <c r="N308" s="354">
        <v>340</v>
      </c>
      <c r="O308" s="354">
        <v>189.9</v>
      </c>
      <c r="P308" s="354">
        <v>195</v>
      </c>
      <c r="Q308" s="353">
        <v>0</v>
      </c>
      <c r="R308" s="354">
        <v>385</v>
      </c>
      <c r="S308" s="354">
        <v>0</v>
      </c>
      <c r="T308" s="354">
        <v>0</v>
      </c>
      <c r="U308" s="354">
        <v>0</v>
      </c>
      <c r="V308" s="353">
        <v>257.97800000000001</v>
      </c>
      <c r="W308" s="353">
        <v>385</v>
      </c>
      <c r="X308" s="353">
        <v>1404.9</v>
      </c>
      <c r="Y308" s="355">
        <v>385</v>
      </c>
    </row>
    <row r="309" spans="1:25" x14ac:dyDescent="0.2">
      <c r="A309" s="352">
        <v>44817.666666666664</v>
      </c>
      <c r="B309" s="353">
        <v>0</v>
      </c>
      <c r="C309" s="354">
        <v>258.85700000000003</v>
      </c>
      <c r="D309" s="354">
        <v>0</v>
      </c>
      <c r="E309" s="354">
        <v>0</v>
      </c>
      <c r="F309" s="354">
        <v>0</v>
      </c>
      <c r="G309" s="353">
        <v>0</v>
      </c>
      <c r="H309" s="354">
        <v>385</v>
      </c>
      <c r="I309" s="354">
        <v>0</v>
      </c>
      <c r="J309" s="354">
        <v>0</v>
      </c>
      <c r="K309" s="354">
        <v>0</v>
      </c>
      <c r="L309" s="353">
        <v>295</v>
      </c>
      <c r="M309" s="354">
        <v>385</v>
      </c>
      <c r="N309" s="354">
        <v>340</v>
      </c>
      <c r="O309" s="354">
        <v>189.9</v>
      </c>
      <c r="P309" s="354">
        <v>195</v>
      </c>
      <c r="Q309" s="353">
        <v>0</v>
      </c>
      <c r="R309" s="354">
        <v>385</v>
      </c>
      <c r="S309" s="354">
        <v>0</v>
      </c>
      <c r="T309" s="354">
        <v>0</v>
      </c>
      <c r="U309" s="354">
        <v>0</v>
      </c>
      <c r="V309" s="353">
        <v>258.85700000000003</v>
      </c>
      <c r="W309" s="353">
        <v>385</v>
      </c>
      <c r="X309" s="353">
        <v>1404.9</v>
      </c>
      <c r="Y309" s="355">
        <v>385</v>
      </c>
    </row>
    <row r="310" spans="1:25" x14ac:dyDescent="0.2">
      <c r="A310" s="352">
        <v>44817.708333333336</v>
      </c>
      <c r="B310" s="353">
        <v>0</v>
      </c>
      <c r="C310" s="354">
        <v>251.18799999999999</v>
      </c>
      <c r="D310" s="354">
        <v>0</v>
      </c>
      <c r="E310" s="354">
        <v>0</v>
      </c>
      <c r="F310" s="354">
        <v>0</v>
      </c>
      <c r="G310" s="353">
        <v>0</v>
      </c>
      <c r="H310" s="354">
        <v>385</v>
      </c>
      <c r="I310" s="354">
        <v>0</v>
      </c>
      <c r="J310" s="354">
        <v>0</v>
      </c>
      <c r="K310" s="354">
        <v>0</v>
      </c>
      <c r="L310" s="353">
        <v>295</v>
      </c>
      <c r="M310" s="354">
        <v>385</v>
      </c>
      <c r="N310" s="354">
        <v>340</v>
      </c>
      <c r="O310" s="354">
        <v>189.9</v>
      </c>
      <c r="P310" s="354">
        <v>195</v>
      </c>
      <c r="Q310" s="353">
        <v>0</v>
      </c>
      <c r="R310" s="354">
        <v>385</v>
      </c>
      <c r="S310" s="354">
        <v>0</v>
      </c>
      <c r="T310" s="354">
        <v>0</v>
      </c>
      <c r="U310" s="354">
        <v>0</v>
      </c>
      <c r="V310" s="353">
        <v>251.18799999999999</v>
      </c>
      <c r="W310" s="353">
        <v>385</v>
      </c>
      <c r="X310" s="353">
        <v>1404.9</v>
      </c>
      <c r="Y310" s="355">
        <v>385</v>
      </c>
    </row>
    <row r="311" spans="1:25" x14ac:dyDescent="0.2">
      <c r="A311" s="352">
        <v>44817.75</v>
      </c>
      <c r="B311" s="353">
        <v>0</v>
      </c>
      <c r="C311" s="354">
        <v>260.2885</v>
      </c>
      <c r="D311" s="354">
        <v>0</v>
      </c>
      <c r="E311" s="354">
        <v>0</v>
      </c>
      <c r="F311" s="354">
        <v>0</v>
      </c>
      <c r="G311" s="353">
        <v>0</v>
      </c>
      <c r="H311" s="354">
        <v>385</v>
      </c>
      <c r="I311" s="354">
        <v>0</v>
      </c>
      <c r="J311" s="354">
        <v>0</v>
      </c>
      <c r="K311" s="354">
        <v>0</v>
      </c>
      <c r="L311" s="353">
        <v>295</v>
      </c>
      <c r="M311" s="354">
        <v>385</v>
      </c>
      <c r="N311" s="354">
        <v>340</v>
      </c>
      <c r="O311" s="354">
        <v>189.9</v>
      </c>
      <c r="P311" s="354">
        <v>195</v>
      </c>
      <c r="Q311" s="353">
        <v>0</v>
      </c>
      <c r="R311" s="354">
        <v>385</v>
      </c>
      <c r="S311" s="354">
        <v>0</v>
      </c>
      <c r="T311" s="354">
        <v>0</v>
      </c>
      <c r="U311" s="354">
        <v>0</v>
      </c>
      <c r="V311" s="353">
        <v>260.2885</v>
      </c>
      <c r="W311" s="353">
        <v>385</v>
      </c>
      <c r="X311" s="353">
        <v>1404.9</v>
      </c>
      <c r="Y311" s="355">
        <v>385</v>
      </c>
    </row>
    <row r="312" spans="1:25" x14ac:dyDescent="0.2">
      <c r="A312" s="352">
        <v>44817.791666666664</v>
      </c>
      <c r="B312" s="353">
        <v>0</v>
      </c>
      <c r="C312" s="354">
        <v>253.6525</v>
      </c>
      <c r="D312" s="354">
        <v>0</v>
      </c>
      <c r="E312" s="354">
        <v>0</v>
      </c>
      <c r="F312" s="354">
        <v>0</v>
      </c>
      <c r="G312" s="353">
        <v>0</v>
      </c>
      <c r="H312" s="354">
        <v>385</v>
      </c>
      <c r="I312" s="354">
        <v>0</v>
      </c>
      <c r="J312" s="354">
        <v>0</v>
      </c>
      <c r="K312" s="354">
        <v>0</v>
      </c>
      <c r="L312" s="353">
        <v>295</v>
      </c>
      <c r="M312" s="354">
        <v>385</v>
      </c>
      <c r="N312" s="354">
        <v>340</v>
      </c>
      <c r="O312" s="354">
        <v>189.9</v>
      </c>
      <c r="P312" s="354">
        <v>195</v>
      </c>
      <c r="Q312" s="353">
        <v>0</v>
      </c>
      <c r="R312" s="354">
        <v>385</v>
      </c>
      <c r="S312" s="354">
        <v>0</v>
      </c>
      <c r="T312" s="354">
        <v>0</v>
      </c>
      <c r="U312" s="354">
        <v>0</v>
      </c>
      <c r="V312" s="353">
        <v>253.6525</v>
      </c>
      <c r="W312" s="353">
        <v>385</v>
      </c>
      <c r="X312" s="353">
        <v>1404.9</v>
      </c>
      <c r="Y312" s="355">
        <v>385</v>
      </c>
    </row>
    <row r="313" spans="1:25" x14ac:dyDescent="0.2">
      <c r="A313" s="352">
        <v>44817.833333333336</v>
      </c>
      <c r="B313" s="353">
        <v>0</v>
      </c>
      <c r="C313" s="354">
        <v>250.8485</v>
      </c>
      <c r="D313" s="354">
        <v>0</v>
      </c>
      <c r="E313" s="354">
        <v>0</v>
      </c>
      <c r="F313" s="354">
        <v>0</v>
      </c>
      <c r="G313" s="353">
        <v>0</v>
      </c>
      <c r="H313" s="354">
        <v>385</v>
      </c>
      <c r="I313" s="354">
        <v>0</v>
      </c>
      <c r="J313" s="354">
        <v>0</v>
      </c>
      <c r="K313" s="354">
        <v>0</v>
      </c>
      <c r="L313" s="353">
        <v>295</v>
      </c>
      <c r="M313" s="354">
        <v>385</v>
      </c>
      <c r="N313" s="354">
        <v>340</v>
      </c>
      <c r="O313" s="354">
        <v>189.9</v>
      </c>
      <c r="P313" s="354">
        <v>195</v>
      </c>
      <c r="Q313" s="353">
        <v>0</v>
      </c>
      <c r="R313" s="354">
        <v>385</v>
      </c>
      <c r="S313" s="354">
        <v>0</v>
      </c>
      <c r="T313" s="354">
        <v>0</v>
      </c>
      <c r="U313" s="354">
        <v>0</v>
      </c>
      <c r="V313" s="353">
        <v>250.8485</v>
      </c>
      <c r="W313" s="353">
        <v>385</v>
      </c>
      <c r="X313" s="353">
        <v>1404.9</v>
      </c>
      <c r="Y313" s="355">
        <v>385</v>
      </c>
    </row>
    <row r="314" spans="1:25" x14ac:dyDescent="0.2">
      <c r="A314" s="352">
        <v>44817.875</v>
      </c>
      <c r="B314" s="353">
        <v>0</v>
      </c>
      <c r="C314" s="354">
        <v>250.8065</v>
      </c>
      <c r="D314" s="354">
        <v>0</v>
      </c>
      <c r="E314" s="354">
        <v>0</v>
      </c>
      <c r="F314" s="354">
        <v>0</v>
      </c>
      <c r="G314" s="353">
        <v>0</v>
      </c>
      <c r="H314" s="354">
        <v>385</v>
      </c>
      <c r="I314" s="354">
        <v>0</v>
      </c>
      <c r="J314" s="354">
        <v>0</v>
      </c>
      <c r="K314" s="354">
        <v>0</v>
      </c>
      <c r="L314" s="353">
        <v>295</v>
      </c>
      <c r="M314" s="354">
        <v>385</v>
      </c>
      <c r="N314" s="354">
        <v>340</v>
      </c>
      <c r="O314" s="354">
        <v>189.9</v>
      </c>
      <c r="P314" s="354">
        <v>195</v>
      </c>
      <c r="Q314" s="353">
        <v>0</v>
      </c>
      <c r="R314" s="354">
        <v>385</v>
      </c>
      <c r="S314" s="354">
        <v>0</v>
      </c>
      <c r="T314" s="354">
        <v>0</v>
      </c>
      <c r="U314" s="354">
        <v>0</v>
      </c>
      <c r="V314" s="353">
        <v>250.8065</v>
      </c>
      <c r="W314" s="353">
        <v>385</v>
      </c>
      <c r="X314" s="353">
        <v>1404.9</v>
      </c>
      <c r="Y314" s="355">
        <v>385</v>
      </c>
    </row>
    <row r="315" spans="1:25" x14ac:dyDescent="0.2">
      <c r="A315" s="352">
        <v>44817.916666666664</v>
      </c>
      <c r="B315" s="353">
        <v>0</v>
      </c>
      <c r="C315" s="354">
        <v>251.04650000000001</v>
      </c>
      <c r="D315" s="354">
        <v>0</v>
      </c>
      <c r="E315" s="354">
        <v>0</v>
      </c>
      <c r="F315" s="354">
        <v>0</v>
      </c>
      <c r="G315" s="353">
        <v>0</v>
      </c>
      <c r="H315" s="354">
        <v>385</v>
      </c>
      <c r="I315" s="354">
        <v>0</v>
      </c>
      <c r="J315" s="354">
        <v>0</v>
      </c>
      <c r="K315" s="354">
        <v>0</v>
      </c>
      <c r="L315" s="353">
        <v>295</v>
      </c>
      <c r="M315" s="354">
        <v>385</v>
      </c>
      <c r="N315" s="354">
        <v>340</v>
      </c>
      <c r="O315" s="354">
        <v>189.9</v>
      </c>
      <c r="P315" s="354">
        <v>195</v>
      </c>
      <c r="Q315" s="353">
        <v>0</v>
      </c>
      <c r="R315" s="354">
        <v>385</v>
      </c>
      <c r="S315" s="354">
        <v>0</v>
      </c>
      <c r="T315" s="354">
        <v>0</v>
      </c>
      <c r="U315" s="354">
        <v>0</v>
      </c>
      <c r="V315" s="353">
        <v>251.04650000000001</v>
      </c>
      <c r="W315" s="353">
        <v>385</v>
      </c>
      <c r="X315" s="353">
        <v>1404.9</v>
      </c>
      <c r="Y315" s="355">
        <v>385</v>
      </c>
    </row>
    <row r="316" spans="1:25" x14ac:dyDescent="0.2">
      <c r="A316" s="352">
        <v>44817.958333333336</v>
      </c>
      <c r="B316" s="353">
        <v>0</v>
      </c>
      <c r="C316" s="354">
        <v>250.95150000000001</v>
      </c>
      <c r="D316" s="354">
        <v>0</v>
      </c>
      <c r="E316" s="354">
        <v>0</v>
      </c>
      <c r="F316" s="354">
        <v>0</v>
      </c>
      <c r="G316" s="353">
        <v>0</v>
      </c>
      <c r="H316" s="354">
        <v>385</v>
      </c>
      <c r="I316" s="354">
        <v>0</v>
      </c>
      <c r="J316" s="354">
        <v>0</v>
      </c>
      <c r="K316" s="354">
        <v>0</v>
      </c>
      <c r="L316" s="353">
        <v>295</v>
      </c>
      <c r="M316" s="354">
        <v>385</v>
      </c>
      <c r="N316" s="354">
        <v>340</v>
      </c>
      <c r="O316" s="354">
        <v>189.9</v>
      </c>
      <c r="P316" s="354">
        <v>195</v>
      </c>
      <c r="Q316" s="353">
        <v>0</v>
      </c>
      <c r="R316" s="354">
        <v>385</v>
      </c>
      <c r="S316" s="354">
        <v>0</v>
      </c>
      <c r="T316" s="354">
        <v>0</v>
      </c>
      <c r="U316" s="354">
        <v>0</v>
      </c>
      <c r="V316" s="353">
        <v>250.95150000000001</v>
      </c>
      <c r="W316" s="353">
        <v>385</v>
      </c>
      <c r="X316" s="353">
        <v>1404.9</v>
      </c>
      <c r="Y316" s="355">
        <v>385</v>
      </c>
    </row>
    <row r="317" spans="1:25" x14ac:dyDescent="0.2">
      <c r="A317" s="352">
        <v>44818</v>
      </c>
      <c r="B317" s="353">
        <v>0</v>
      </c>
      <c r="C317" s="354">
        <v>251.02199999999999</v>
      </c>
      <c r="D317" s="354">
        <v>0</v>
      </c>
      <c r="E317" s="354">
        <v>0</v>
      </c>
      <c r="F317" s="354">
        <v>0</v>
      </c>
      <c r="G317" s="353">
        <v>0</v>
      </c>
      <c r="H317" s="354">
        <v>385</v>
      </c>
      <c r="I317" s="354">
        <v>0</v>
      </c>
      <c r="J317" s="354">
        <v>0</v>
      </c>
      <c r="K317" s="354">
        <v>0</v>
      </c>
      <c r="L317" s="353">
        <v>295</v>
      </c>
      <c r="M317" s="354">
        <v>385</v>
      </c>
      <c r="N317" s="354">
        <v>340</v>
      </c>
      <c r="O317" s="354">
        <v>189.9</v>
      </c>
      <c r="P317" s="354">
        <v>195</v>
      </c>
      <c r="Q317" s="353">
        <v>0</v>
      </c>
      <c r="R317" s="354">
        <v>385</v>
      </c>
      <c r="S317" s="354">
        <v>0</v>
      </c>
      <c r="T317" s="354">
        <v>0</v>
      </c>
      <c r="U317" s="354">
        <v>0</v>
      </c>
      <c r="V317" s="353">
        <v>251.02199999999999</v>
      </c>
      <c r="W317" s="353">
        <v>385</v>
      </c>
      <c r="X317" s="353">
        <v>1404.9</v>
      </c>
      <c r="Y317" s="355">
        <v>385</v>
      </c>
    </row>
    <row r="318" spans="1:25" x14ac:dyDescent="0.2">
      <c r="A318" s="352">
        <v>44818.041666666664</v>
      </c>
      <c r="B318" s="353">
        <v>0</v>
      </c>
      <c r="C318" s="354">
        <v>250.8005</v>
      </c>
      <c r="D318" s="354">
        <v>0</v>
      </c>
      <c r="E318" s="354">
        <v>0</v>
      </c>
      <c r="F318" s="354">
        <v>0</v>
      </c>
      <c r="G318" s="353">
        <v>0</v>
      </c>
      <c r="H318" s="354">
        <v>385</v>
      </c>
      <c r="I318" s="354">
        <v>0</v>
      </c>
      <c r="J318" s="354">
        <v>0</v>
      </c>
      <c r="K318" s="354">
        <v>0</v>
      </c>
      <c r="L318" s="353">
        <v>295</v>
      </c>
      <c r="M318" s="354">
        <v>385</v>
      </c>
      <c r="N318" s="354">
        <v>340</v>
      </c>
      <c r="O318" s="354">
        <v>189.9</v>
      </c>
      <c r="P318" s="354">
        <v>195</v>
      </c>
      <c r="Q318" s="353">
        <v>0</v>
      </c>
      <c r="R318" s="354">
        <v>385</v>
      </c>
      <c r="S318" s="354">
        <v>0</v>
      </c>
      <c r="T318" s="354">
        <v>0</v>
      </c>
      <c r="U318" s="354">
        <v>0</v>
      </c>
      <c r="V318" s="353">
        <v>250.8005</v>
      </c>
      <c r="W318" s="353">
        <v>385</v>
      </c>
      <c r="X318" s="353">
        <v>1404.9</v>
      </c>
      <c r="Y318" s="355">
        <v>385</v>
      </c>
    </row>
    <row r="319" spans="1:25" x14ac:dyDescent="0.2">
      <c r="A319" s="352">
        <v>44818.083333333336</v>
      </c>
      <c r="B319" s="353">
        <v>0</v>
      </c>
      <c r="C319" s="354">
        <v>250.55250000000001</v>
      </c>
      <c r="D319" s="354">
        <v>0</v>
      </c>
      <c r="E319" s="354">
        <v>0</v>
      </c>
      <c r="F319" s="354">
        <v>0</v>
      </c>
      <c r="G319" s="353">
        <v>0</v>
      </c>
      <c r="H319" s="354">
        <v>385</v>
      </c>
      <c r="I319" s="354">
        <v>0</v>
      </c>
      <c r="J319" s="354">
        <v>0</v>
      </c>
      <c r="K319" s="354">
        <v>0</v>
      </c>
      <c r="L319" s="353">
        <v>295</v>
      </c>
      <c r="M319" s="354">
        <v>385</v>
      </c>
      <c r="N319" s="354">
        <v>340</v>
      </c>
      <c r="O319" s="354">
        <v>189.9</v>
      </c>
      <c r="P319" s="354">
        <v>195</v>
      </c>
      <c r="Q319" s="353">
        <v>0</v>
      </c>
      <c r="R319" s="354">
        <v>385</v>
      </c>
      <c r="S319" s="354">
        <v>0</v>
      </c>
      <c r="T319" s="354">
        <v>0</v>
      </c>
      <c r="U319" s="354">
        <v>0</v>
      </c>
      <c r="V319" s="353">
        <v>250.55250000000001</v>
      </c>
      <c r="W319" s="353">
        <v>385</v>
      </c>
      <c r="X319" s="353">
        <v>1404.9</v>
      </c>
      <c r="Y319" s="355">
        <v>385</v>
      </c>
    </row>
    <row r="320" spans="1:25" x14ac:dyDescent="0.2">
      <c r="A320" s="352">
        <v>44818.125</v>
      </c>
      <c r="B320" s="353">
        <v>0</v>
      </c>
      <c r="C320" s="354">
        <v>251.18100000000001</v>
      </c>
      <c r="D320" s="354">
        <v>0</v>
      </c>
      <c r="E320" s="354">
        <v>0</v>
      </c>
      <c r="F320" s="354">
        <v>0</v>
      </c>
      <c r="G320" s="353">
        <v>0</v>
      </c>
      <c r="H320" s="354">
        <v>385</v>
      </c>
      <c r="I320" s="354">
        <v>0</v>
      </c>
      <c r="J320" s="354">
        <v>0</v>
      </c>
      <c r="K320" s="354">
        <v>0</v>
      </c>
      <c r="L320" s="353">
        <v>295</v>
      </c>
      <c r="M320" s="354">
        <v>385</v>
      </c>
      <c r="N320" s="354">
        <v>340</v>
      </c>
      <c r="O320" s="354">
        <v>189.9</v>
      </c>
      <c r="P320" s="354">
        <v>195</v>
      </c>
      <c r="Q320" s="353">
        <v>0</v>
      </c>
      <c r="R320" s="354">
        <v>385</v>
      </c>
      <c r="S320" s="354">
        <v>0</v>
      </c>
      <c r="T320" s="354">
        <v>0</v>
      </c>
      <c r="U320" s="354">
        <v>0</v>
      </c>
      <c r="V320" s="353">
        <v>251.18100000000001</v>
      </c>
      <c r="W320" s="353">
        <v>385</v>
      </c>
      <c r="X320" s="353">
        <v>1404.9</v>
      </c>
      <c r="Y320" s="355">
        <v>385</v>
      </c>
    </row>
    <row r="321" spans="1:25" x14ac:dyDescent="0.2">
      <c r="A321" s="352">
        <v>44818.166666666664</v>
      </c>
      <c r="B321" s="353">
        <v>0</v>
      </c>
      <c r="C321" s="354">
        <v>250.78200000000001</v>
      </c>
      <c r="D321" s="354">
        <v>0</v>
      </c>
      <c r="E321" s="354">
        <v>0</v>
      </c>
      <c r="F321" s="354">
        <v>0</v>
      </c>
      <c r="G321" s="353">
        <v>0</v>
      </c>
      <c r="H321" s="354">
        <v>385</v>
      </c>
      <c r="I321" s="354">
        <v>0</v>
      </c>
      <c r="J321" s="354">
        <v>0</v>
      </c>
      <c r="K321" s="354">
        <v>0</v>
      </c>
      <c r="L321" s="353">
        <v>295</v>
      </c>
      <c r="M321" s="354">
        <v>385</v>
      </c>
      <c r="N321" s="354">
        <v>340</v>
      </c>
      <c r="O321" s="354">
        <v>189.9</v>
      </c>
      <c r="P321" s="354">
        <v>195</v>
      </c>
      <c r="Q321" s="353">
        <v>0</v>
      </c>
      <c r="R321" s="354">
        <v>385</v>
      </c>
      <c r="S321" s="354">
        <v>0</v>
      </c>
      <c r="T321" s="354">
        <v>0</v>
      </c>
      <c r="U321" s="354">
        <v>0</v>
      </c>
      <c r="V321" s="353">
        <v>250.78200000000001</v>
      </c>
      <c r="W321" s="353">
        <v>385</v>
      </c>
      <c r="X321" s="353">
        <v>1404.9</v>
      </c>
      <c r="Y321" s="355">
        <v>385</v>
      </c>
    </row>
    <row r="322" spans="1:25" x14ac:dyDescent="0.2">
      <c r="A322" s="352">
        <v>44818.208333333336</v>
      </c>
      <c r="B322" s="353">
        <v>0</v>
      </c>
      <c r="C322" s="354">
        <v>251.03149999999999</v>
      </c>
      <c r="D322" s="354">
        <v>0</v>
      </c>
      <c r="E322" s="354">
        <v>0</v>
      </c>
      <c r="F322" s="354">
        <v>0</v>
      </c>
      <c r="G322" s="353">
        <v>0</v>
      </c>
      <c r="H322" s="354">
        <v>385</v>
      </c>
      <c r="I322" s="354">
        <v>0</v>
      </c>
      <c r="J322" s="354">
        <v>0</v>
      </c>
      <c r="K322" s="354">
        <v>0</v>
      </c>
      <c r="L322" s="353">
        <v>295</v>
      </c>
      <c r="M322" s="354">
        <v>385</v>
      </c>
      <c r="N322" s="354">
        <v>340</v>
      </c>
      <c r="O322" s="354">
        <v>189.9</v>
      </c>
      <c r="P322" s="354">
        <v>195</v>
      </c>
      <c r="Q322" s="353">
        <v>0</v>
      </c>
      <c r="R322" s="354">
        <v>385</v>
      </c>
      <c r="S322" s="354">
        <v>0</v>
      </c>
      <c r="T322" s="354">
        <v>0</v>
      </c>
      <c r="U322" s="354">
        <v>0</v>
      </c>
      <c r="V322" s="353">
        <v>251.03149999999999</v>
      </c>
      <c r="W322" s="353">
        <v>385</v>
      </c>
      <c r="X322" s="353">
        <v>1404.9</v>
      </c>
      <c r="Y322" s="355">
        <v>385</v>
      </c>
    </row>
    <row r="323" spans="1:25" x14ac:dyDescent="0.2">
      <c r="A323" s="352">
        <v>44818.25</v>
      </c>
      <c r="B323" s="353">
        <v>0</v>
      </c>
      <c r="C323" s="354">
        <v>255.489</v>
      </c>
      <c r="D323" s="354">
        <v>0</v>
      </c>
      <c r="E323" s="354">
        <v>0</v>
      </c>
      <c r="F323" s="354">
        <v>0</v>
      </c>
      <c r="G323" s="353">
        <v>0</v>
      </c>
      <c r="H323" s="354">
        <v>385</v>
      </c>
      <c r="I323" s="354">
        <v>0</v>
      </c>
      <c r="J323" s="354">
        <v>0</v>
      </c>
      <c r="K323" s="354">
        <v>0</v>
      </c>
      <c r="L323" s="353">
        <v>295</v>
      </c>
      <c r="M323" s="354">
        <v>385</v>
      </c>
      <c r="N323" s="354">
        <v>340</v>
      </c>
      <c r="O323" s="354">
        <v>189.9</v>
      </c>
      <c r="P323" s="354">
        <v>195</v>
      </c>
      <c r="Q323" s="353">
        <v>0</v>
      </c>
      <c r="R323" s="354">
        <v>385</v>
      </c>
      <c r="S323" s="354">
        <v>0</v>
      </c>
      <c r="T323" s="354">
        <v>0</v>
      </c>
      <c r="U323" s="354">
        <v>0</v>
      </c>
      <c r="V323" s="353">
        <v>255.489</v>
      </c>
      <c r="W323" s="353">
        <v>385</v>
      </c>
      <c r="X323" s="353">
        <v>1404.9</v>
      </c>
      <c r="Y323" s="355">
        <v>385</v>
      </c>
    </row>
    <row r="324" spans="1:25" x14ac:dyDescent="0.2">
      <c r="A324" s="352">
        <v>44818.291666666664</v>
      </c>
      <c r="B324" s="353">
        <v>0</v>
      </c>
      <c r="C324" s="354">
        <v>253.69499999999999</v>
      </c>
      <c r="D324" s="354">
        <v>0</v>
      </c>
      <c r="E324" s="354">
        <v>0</v>
      </c>
      <c r="F324" s="354">
        <v>0</v>
      </c>
      <c r="G324" s="353">
        <v>0</v>
      </c>
      <c r="H324" s="354">
        <v>385</v>
      </c>
      <c r="I324" s="354">
        <v>0</v>
      </c>
      <c r="J324" s="354">
        <v>0</v>
      </c>
      <c r="K324" s="354">
        <v>0</v>
      </c>
      <c r="L324" s="353">
        <v>295</v>
      </c>
      <c r="M324" s="354">
        <v>385</v>
      </c>
      <c r="N324" s="354">
        <v>340</v>
      </c>
      <c r="O324" s="354">
        <v>189.9</v>
      </c>
      <c r="P324" s="354">
        <v>195</v>
      </c>
      <c r="Q324" s="353">
        <v>0</v>
      </c>
      <c r="R324" s="354">
        <v>385</v>
      </c>
      <c r="S324" s="354">
        <v>0</v>
      </c>
      <c r="T324" s="354">
        <v>0</v>
      </c>
      <c r="U324" s="354">
        <v>0</v>
      </c>
      <c r="V324" s="353">
        <v>253.69499999999999</v>
      </c>
      <c r="W324" s="353">
        <v>385</v>
      </c>
      <c r="X324" s="353">
        <v>1404.9</v>
      </c>
      <c r="Y324" s="355">
        <v>385</v>
      </c>
    </row>
    <row r="325" spans="1:25" x14ac:dyDescent="0.2">
      <c r="A325" s="352">
        <v>44818.333333333336</v>
      </c>
      <c r="B325" s="353">
        <v>0</v>
      </c>
      <c r="C325" s="354">
        <v>250.714</v>
      </c>
      <c r="D325" s="354">
        <v>0</v>
      </c>
      <c r="E325" s="354">
        <v>0</v>
      </c>
      <c r="F325" s="354">
        <v>0</v>
      </c>
      <c r="G325" s="353">
        <v>0</v>
      </c>
      <c r="H325" s="354">
        <v>385</v>
      </c>
      <c r="I325" s="354">
        <v>0</v>
      </c>
      <c r="J325" s="354">
        <v>0</v>
      </c>
      <c r="K325" s="354">
        <v>0</v>
      </c>
      <c r="L325" s="353">
        <v>295</v>
      </c>
      <c r="M325" s="354">
        <v>385</v>
      </c>
      <c r="N325" s="354">
        <v>340</v>
      </c>
      <c r="O325" s="354">
        <v>189.9</v>
      </c>
      <c r="P325" s="354">
        <v>195</v>
      </c>
      <c r="Q325" s="353">
        <v>0</v>
      </c>
      <c r="R325" s="354">
        <v>385</v>
      </c>
      <c r="S325" s="354">
        <v>0</v>
      </c>
      <c r="T325" s="354">
        <v>0</v>
      </c>
      <c r="U325" s="354">
        <v>0</v>
      </c>
      <c r="V325" s="353">
        <v>250.714</v>
      </c>
      <c r="W325" s="353">
        <v>385</v>
      </c>
      <c r="X325" s="353">
        <v>1404.9</v>
      </c>
      <c r="Y325" s="355">
        <v>385</v>
      </c>
    </row>
    <row r="326" spans="1:25" x14ac:dyDescent="0.2">
      <c r="A326" s="352">
        <v>44818.375</v>
      </c>
      <c r="B326" s="353">
        <v>0</v>
      </c>
      <c r="C326" s="354">
        <v>250.727</v>
      </c>
      <c r="D326" s="354">
        <v>0</v>
      </c>
      <c r="E326" s="354">
        <v>0</v>
      </c>
      <c r="F326" s="354">
        <v>0</v>
      </c>
      <c r="G326" s="353">
        <v>0</v>
      </c>
      <c r="H326" s="354">
        <v>385</v>
      </c>
      <c r="I326" s="354">
        <v>0</v>
      </c>
      <c r="J326" s="354">
        <v>0</v>
      </c>
      <c r="K326" s="354">
        <v>0</v>
      </c>
      <c r="L326" s="353">
        <v>295</v>
      </c>
      <c r="M326" s="354">
        <v>385</v>
      </c>
      <c r="N326" s="354">
        <v>340</v>
      </c>
      <c r="O326" s="354">
        <v>189.9</v>
      </c>
      <c r="P326" s="354">
        <v>195</v>
      </c>
      <c r="Q326" s="353">
        <v>0</v>
      </c>
      <c r="R326" s="354">
        <v>385</v>
      </c>
      <c r="S326" s="354">
        <v>0</v>
      </c>
      <c r="T326" s="354">
        <v>0</v>
      </c>
      <c r="U326" s="354">
        <v>0</v>
      </c>
      <c r="V326" s="353">
        <v>250.727</v>
      </c>
      <c r="W326" s="353">
        <v>385</v>
      </c>
      <c r="X326" s="353">
        <v>1404.9</v>
      </c>
      <c r="Y326" s="355">
        <v>385</v>
      </c>
    </row>
    <row r="327" spans="1:25" x14ac:dyDescent="0.2">
      <c r="A327" s="352">
        <v>44818.416666666664</v>
      </c>
      <c r="B327" s="353">
        <v>0</v>
      </c>
      <c r="C327" s="354">
        <v>250.98349999999999</v>
      </c>
      <c r="D327" s="354">
        <v>0</v>
      </c>
      <c r="E327" s="354">
        <v>0</v>
      </c>
      <c r="F327" s="354">
        <v>0</v>
      </c>
      <c r="G327" s="353">
        <v>0</v>
      </c>
      <c r="H327" s="354">
        <v>385</v>
      </c>
      <c r="I327" s="354">
        <v>0</v>
      </c>
      <c r="J327" s="354">
        <v>0</v>
      </c>
      <c r="K327" s="354">
        <v>0</v>
      </c>
      <c r="L327" s="353">
        <v>295</v>
      </c>
      <c r="M327" s="354">
        <v>385</v>
      </c>
      <c r="N327" s="354">
        <v>340</v>
      </c>
      <c r="O327" s="354">
        <v>189.9</v>
      </c>
      <c r="P327" s="354">
        <v>195</v>
      </c>
      <c r="Q327" s="353">
        <v>0</v>
      </c>
      <c r="R327" s="354">
        <v>385</v>
      </c>
      <c r="S327" s="354">
        <v>0</v>
      </c>
      <c r="T327" s="354">
        <v>0</v>
      </c>
      <c r="U327" s="354">
        <v>0</v>
      </c>
      <c r="V327" s="353">
        <v>250.98349999999999</v>
      </c>
      <c r="W327" s="353">
        <v>385</v>
      </c>
      <c r="X327" s="353">
        <v>1404.9</v>
      </c>
      <c r="Y327" s="355">
        <v>385</v>
      </c>
    </row>
    <row r="328" spans="1:25" x14ac:dyDescent="0.2">
      <c r="A328" s="352">
        <v>44818.458333333336</v>
      </c>
      <c r="B328" s="353">
        <v>0</v>
      </c>
      <c r="C328" s="354">
        <v>250.88</v>
      </c>
      <c r="D328" s="354">
        <v>0</v>
      </c>
      <c r="E328" s="354">
        <v>0</v>
      </c>
      <c r="F328" s="354">
        <v>0</v>
      </c>
      <c r="G328" s="353">
        <v>0</v>
      </c>
      <c r="H328" s="354">
        <v>385</v>
      </c>
      <c r="I328" s="354">
        <v>0</v>
      </c>
      <c r="J328" s="354">
        <v>0</v>
      </c>
      <c r="K328" s="354">
        <v>0</v>
      </c>
      <c r="L328" s="353">
        <v>295</v>
      </c>
      <c r="M328" s="354">
        <v>385</v>
      </c>
      <c r="N328" s="354">
        <v>340</v>
      </c>
      <c r="O328" s="354">
        <v>189.9</v>
      </c>
      <c r="P328" s="354">
        <v>195</v>
      </c>
      <c r="Q328" s="353">
        <v>0</v>
      </c>
      <c r="R328" s="354">
        <v>385</v>
      </c>
      <c r="S328" s="354">
        <v>0</v>
      </c>
      <c r="T328" s="354">
        <v>0</v>
      </c>
      <c r="U328" s="354">
        <v>0</v>
      </c>
      <c r="V328" s="353">
        <v>250.88</v>
      </c>
      <c r="W328" s="353">
        <v>385</v>
      </c>
      <c r="X328" s="353">
        <v>1404.9</v>
      </c>
      <c r="Y328" s="355">
        <v>385</v>
      </c>
    </row>
    <row r="329" spans="1:25" x14ac:dyDescent="0.2">
      <c r="A329" s="352">
        <v>44818.5</v>
      </c>
      <c r="B329" s="353">
        <v>0</v>
      </c>
      <c r="C329" s="354">
        <v>250.964</v>
      </c>
      <c r="D329" s="354">
        <v>0</v>
      </c>
      <c r="E329" s="354">
        <v>0</v>
      </c>
      <c r="F329" s="354">
        <v>0</v>
      </c>
      <c r="G329" s="353">
        <v>0</v>
      </c>
      <c r="H329" s="354">
        <v>385</v>
      </c>
      <c r="I329" s="354">
        <v>0</v>
      </c>
      <c r="J329" s="354">
        <v>0</v>
      </c>
      <c r="K329" s="354">
        <v>0</v>
      </c>
      <c r="L329" s="353">
        <v>295</v>
      </c>
      <c r="M329" s="354">
        <v>385</v>
      </c>
      <c r="N329" s="354">
        <v>340</v>
      </c>
      <c r="O329" s="354">
        <v>189.9</v>
      </c>
      <c r="P329" s="354">
        <v>195</v>
      </c>
      <c r="Q329" s="353">
        <v>0</v>
      </c>
      <c r="R329" s="354">
        <v>385</v>
      </c>
      <c r="S329" s="354">
        <v>0</v>
      </c>
      <c r="T329" s="354">
        <v>0</v>
      </c>
      <c r="U329" s="354">
        <v>0</v>
      </c>
      <c r="V329" s="353">
        <v>250.964</v>
      </c>
      <c r="W329" s="353">
        <v>385</v>
      </c>
      <c r="X329" s="353">
        <v>1404.9</v>
      </c>
      <c r="Y329" s="355">
        <v>385</v>
      </c>
    </row>
    <row r="330" spans="1:25" x14ac:dyDescent="0.2">
      <c r="A330" s="352">
        <v>44818.541666666664</v>
      </c>
      <c r="B330" s="353">
        <v>0</v>
      </c>
      <c r="C330" s="354">
        <v>250.84</v>
      </c>
      <c r="D330" s="354">
        <v>0</v>
      </c>
      <c r="E330" s="354">
        <v>0</v>
      </c>
      <c r="F330" s="354">
        <v>0</v>
      </c>
      <c r="G330" s="353">
        <v>0</v>
      </c>
      <c r="H330" s="354">
        <v>385</v>
      </c>
      <c r="I330" s="354">
        <v>0</v>
      </c>
      <c r="J330" s="354">
        <v>0</v>
      </c>
      <c r="K330" s="354">
        <v>0</v>
      </c>
      <c r="L330" s="353">
        <v>295</v>
      </c>
      <c r="M330" s="354">
        <v>385</v>
      </c>
      <c r="N330" s="354">
        <v>340</v>
      </c>
      <c r="O330" s="354">
        <v>189.9</v>
      </c>
      <c r="P330" s="354">
        <v>195</v>
      </c>
      <c r="Q330" s="353">
        <v>0</v>
      </c>
      <c r="R330" s="354">
        <v>385</v>
      </c>
      <c r="S330" s="354">
        <v>0</v>
      </c>
      <c r="T330" s="354">
        <v>0</v>
      </c>
      <c r="U330" s="354">
        <v>0</v>
      </c>
      <c r="V330" s="353">
        <v>250.84</v>
      </c>
      <c r="W330" s="353">
        <v>385</v>
      </c>
      <c r="X330" s="353">
        <v>1404.9</v>
      </c>
      <c r="Y330" s="355">
        <v>385</v>
      </c>
    </row>
    <row r="331" spans="1:25" x14ac:dyDescent="0.2">
      <c r="A331" s="352">
        <v>44818.583333333336</v>
      </c>
      <c r="B331" s="353">
        <v>0</v>
      </c>
      <c r="C331" s="354">
        <v>250.899</v>
      </c>
      <c r="D331" s="354">
        <v>0</v>
      </c>
      <c r="E331" s="354">
        <v>0</v>
      </c>
      <c r="F331" s="354">
        <v>0</v>
      </c>
      <c r="G331" s="353">
        <v>0</v>
      </c>
      <c r="H331" s="354">
        <v>385</v>
      </c>
      <c r="I331" s="354">
        <v>0</v>
      </c>
      <c r="J331" s="354">
        <v>0</v>
      </c>
      <c r="K331" s="354">
        <v>0</v>
      </c>
      <c r="L331" s="353">
        <v>295</v>
      </c>
      <c r="M331" s="354">
        <v>385</v>
      </c>
      <c r="N331" s="354">
        <v>340</v>
      </c>
      <c r="O331" s="354">
        <v>189.9</v>
      </c>
      <c r="P331" s="354">
        <v>195</v>
      </c>
      <c r="Q331" s="353">
        <v>0</v>
      </c>
      <c r="R331" s="354">
        <v>385</v>
      </c>
      <c r="S331" s="354">
        <v>0</v>
      </c>
      <c r="T331" s="354">
        <v>0</v>
      </c>
      <c r="U331" s="354">
        <v>0</v>
      </c>
      <c r="V331" s="353">
        <v>250.899</v>
      </c>
      <c r="W331" s="353">
        <v>385</v>
      </c>
      <c r="X331" s="353">
        <v>1404.9</v>
      </c>
      <c r="Y331" s="355">
        <v>385</v>
      </c>
    </row>
    <row r="332" spans="1:25" x14ac:dyDescent="0.2">
      <c r="A332" s="352">
        <v>44818.625</v>
      </c>
      <c r="B332" s="353">
        <v>0</v>
      </c>
      <c r="C332" s="354">
        <v>251.00149999999999</v>
      </c>
      <c r="D332" s="354">
        <v>0</v>
      </c>
      <c r="E332" s="354">
        <v>0</v>
      </c>
      <c r="F332" s="354">
        <v>0</v>
      </c>
      <c r="G332" s="353">
        <v>0</v>
      </c>
      <c r="H332" s="354">
        <v>385</v>
      </c>
      <c r="I332" s="354">
        <v>0</v>
      </c>
      <c r="J332" s="354">
        <v>0</v>
      </c>
      <c r="K332" s="354">
        <v>0</v>
      </c>
      <c r="L332" s="353">
        <v>295</v>
      </c>
      <c r="M332" s="354">
        <v>385</v>
      </c>
      <c r="N332" s="354">
        <v>340</v>
      </c>
      <c r="O332" s="354">
        <v>189.9</v>
      </c>
      <c r="P332" s="354">
        <v>195</v>
      </c>
      <c r="Q332" s="353">
        <v>0</v>
      </c>
      <c r="R332" s="354">
        <v>385</v>
      </c>
      <c r="S332" s="354">
        <v>0</v>
      </c>
      <c r="T332" s="354">
        <v>0</v>
      </c>
      <c r="U332" s="354">
        <v>0</v>
      </c>
      <c r="V332" s="353">
        <v>251.00149999999999</v>
      </c>
      <c r="W332" s="353">
        <v>385</v>
      </c>
      <c r="X332" s="353">
        <v>1404.9</v>
      </c>
      <c r="Y332" s="355">
        <v>385</v>
      </c>
    </row>
    <row r="333" spans="1:25" x14ac:dyDescent="0.2">
      <c r="A333" s="352">
        <v>44818.666666666664</v>
      </c>
      <c r="B333" s="353">
        <v>0</v>
      </c>
      <c r="C333" s="354">
        <v>251.803</v>
      </c>
      <c r="D333" s="354">
        <v>0</v>
      </c>
      <c r="E333" s="354">
        <v>0</v>
      </c>
      <c r="F333" s="354">
        <v>0</v>
      </c>
      <c r="G333" s="353">
        <v>0</v>
      </c>
      <c r="H333" s="354">
        <v>385</v>
      </c>
      <c r="I333" s="354">
        <v>0</v>
      </c>
      <c r="J333" s="354">
        <v>0</v>
      </c>
      <c r="K333" s="354">
        <v>0</v>
      </c>
      <c r="L333" s="353">
        <v>295</v>
      </c>
      <c r="M333" s="354">
        <v>385</v>
      </c>
      <c r="N333" s="354">
        <v>340</v>
      </c>
      <c r="O333" s="354">
        <v>189.9</v>
      </c>
      <c r="P333" s="354">
        <v>195</v>
      </c>
      <c r="Q333" s="353">
        <v>0</v>
      </c>
      <c r="R333" s="354">
        <v>385</v>
      </c>
      <c r="S333" s="354">
        <v>0</v>
      </c>
      <c r="T333" s="354">
        <v>0</v>
      </c>
      <c r="U333" s="354">
        <v>0</v>
      </c>
      <c r="V333" s="353">
        <v>251.803</v>
      </c>
      <c r="W333" s="353">
        <v>385</v>
      </c>
      <c r="X333" s="353">
        <v>1404.9</v>
      </c>
      <c r="Y333" s="355">
        <v>385</v>
      </c>
    </row>
    <row r="334" spans="1:25" x14ac:dyDescent="0.2">
      <c r="A334" s="352">
        <v>44818.708333333336</v>
      </c>
      <c r="B334" s="353">
        <v>0</v>
      </c>
      <c r="C334" s="354">
        <v>256.22000000000003</v>
      </c>
      <c r="D334" s="354">
        <v>0</v>
      </c>
      <c r="E334" s="354">
        <v>0</v>
      </c>
      <c r="F334" s="354">
        <v>0</v>
      </c>
      <c r="G334" s="353">
        <v>0</v>
      </c>
      <c r="H334" s="354">
        <v>385</v>
      </c>
      <c r="I334" s="354">
        <v>0</v>
      </c>
      <c r="J334" s="354">
        <v>0</v>
      </c>
      <c r="K334" s="354">
        <v>0</v>
      </c>
      <c r="L334" s="353">
        <v>295</v>
      </c>
      <c r="M334" s="354">
        <v>385</v>
      </c>
      <c r="N334" s="354">
        <v>340</v>
      </c>
      <c r="O334" s="354">
        <v>189.9</v>
      </c>
      <c r="P334" s="354">
        <v>195</v>
      </c>
      <c r="Q334" s="353">
        <v>0</v>
      </c>
      <c r="R334" s="354">
        <v>385</v>
      </c>
      <c r="S334" s="354">
        <v>0</v>
      </c>
      <c r="T334" s="354">
        <v>0</v>
      </c>
      <c r="U334" s="354">
        <v>0</v>
      </c>
      <c r="V334" s="353">
        <v>256.22000000000003</v>
      </c>
      <c r="W334" s="353">
        <v>385</v>
      </c>
      <c r="X334" s="353">
        <v>1404.9</v>
      </c>
      <c r="Y334" s="355">
        <v>385</v>
      </c>
    </row>
    <row r="335" spans="1:25" x14ac:dyDescent="0.2">
      <c r="A335" s="352">
        <v>44818.75</v>
      </c>
      <c r="B335" s="353">
        <v>0</v>
      </c>
      <c r="C335" s="354">
        <v>252.95849999999999</v>
      </c>
      <c r="D335" s="354">
        <v>0</v>
      </c>
      <c r="E335" s="354">
        <v>0</v>
      </c>
      <c r="F335" s="354">
        <v>0</v>
      </c>
      <c r="G335" s="353">
        <v>0</v>
      </c>
      <c r="H335" s="354">
        <v>385</v>
      </c>
      <c r="I335" s="354">
        <v>0</v>
      </c>
      <c r="J335" s="354">
        <v>0</v>
      </c>
      <c r="K335" s="354">
        <v>0</v>
      </c>
      <c r="L335" s="353">
        <v>295</v>
      </c>
      <c r="M335" s="354">
        <v>385</v>
      </c>
      <c r="N335" s="354">
        <v>340</v>
      </c>
      <c r="O335" s="354">
        <v>189.9</v>
      </c>
      <c r="P335" s="354">
        <v>195</v>
      </c>
      <c r="Q335" s="353">
        <v>0</v>
      </c>
      <c r="R335" s="354">
        <v>385</v>
      </c>
      <c r="S335" s="354">
        <v>0</v>
      </c>
      <c r="T335" s="354">
        <v>0</v>
      </c>
      <c r="U335" s="354">
        <v>0</v>
      </c>
      <c r="V335" s="353">
        <v>252.95849999999999</v>
      </c>
      <c r="W335" s="353">
        <v>385</v>
      </c>
      <c r="X335" s="353">
        <v>1404.9</v>
      </c>
      <c r="Y335" s="355">
        <v>385</v>
      </c>
    </row>
    <row r="336" spans="1:25" x14ac:dyDescent="0.2">
      <c r="A336" s="352">
        <v>44818.791666666664</v>
      </c>
      <c r="B336" s="353">
        <v>0</v>
      </c>
      <c r="C336" s="354">
        <v>252.249</v>
      </c>
      <c r="D336" s="354">
        <v>0</v>
      </c>
      <c r="E336" s="354">
        <v>0</v>
      </c>
      <c r="F336" s="354">
        <v>0</v>
      </c>
      <c r="G336" s="353">
        <v>0</v>
      </c>
      <c r="H336" s="354">
        <v>385</v>
      </c>
      <c r="I336" s="354">
        <v>0</v>
      </c>
      <c r="J336" s="354">
        <v>0</v>
      </c>
      <c r="K336" s="354">
        <v>0</v>
      </c>
      <c r="L336" s="353">
        <v>295</v>
      </c>
      <c r="M336" s="354">
        <v>385</v>
      </c>
      <c r="N336" s="354">
        <v>340</v>
      </c>
      <c r="O336" s="354">
        <v>189.9</v>
      </c>
      <c r="P336" s="354">
        <v>195</v>
      </c>
      <c r="Q336" s="353">
        <v>0</v>
      </c>
      <c r="R336" s="354">
        <v>385</v>
      </c>
      <c r="S336" s="354">
        <v>0</v>
      </c>
      <c r="T336" s="354">
        <v>0</v>
      </c>
      <c r="U336" s="354">
        <v>0</v>
      </c>
      <c r="V336" s="353">
        <v>252.249</v>
      </c>
      <c r="W336" s="353">
        <v>385</v>
      </c>
      <c r="X336" s="353">
        <v>1404.9</v>
      </c>
      <c r="Y336" s="355">
        <v>385</v>
      </c>
    </row>
    <row r="337" spans="1:25" x14ac:dyDescent="0.2">
      <c r="A337" s="352">
        <v>44818.833333333336</v>
      </c>
      <c r="B337" s="353">
        <v>0</v>
      </c>
      <c r="C337" s="354">
        <v>250.91550000000001</v>
      </c>
      <c r="D337" s="354">
        <v>0</v>
      </c>
      <c r="E337" s="354">
        <v>0</v>
      </c>
      <c r="F337" s="354">
        <v>0</v>
      </c>
      <c r="G337" s="353">
        <v>0</v>
      </c>
      <c r="H337" s="354">
        <v>385</v>
      </c>
      <c r="I337" s="354">
        <v>0</v>
      </c>
      <c r="J337" s="354">
        <v>0</v>
      </c>
      <c r="K337" s="354">
        <v>0</v>
      </c>
      <c r="L337" s="353">
        <v>295</v>
      </c>
      <c r="M337" s="354">
        <v>385</v>
      </c>
      <c r="N337" s="354">
        <v>340</v>
      </c>
      <c r="O337" s="354">
        <v>189.9</v>
      </c>
      <c r="P337" s="354">
        <v>195</v>
      </c>
      <c r="Q337" s="353">
        <v>0</v>
      </c>
      <c r="R337" s="354">
        <v>385</v>
      </c>
      <c r="S337" s="354">
        <v>0</v>
      </c>
      <c r="T337" s="354">
        <v>0</v>
      </c>
      <c r="U337" s="354">
        <v>0</v>
      </c>
      <c r="V337" s="353">
        <v>250.91550000000001</v>
      </c>
      <c r="W337" s="353">
        <v>385</v>
      </c>
      <c r="X337" s="353">
        <v>1404.9</v>
      </c>
      <c r="Y337" s="355">
        <v>385</v>
      </c>
    </row>
    <row r="338" spans="1:25" x14ac:dyDescent="0.2">
      <c r="A338" s="352">
        <v>44818.875</v>
      </c>
      <c r="B338" s="353">
        <v>0</v>
      </c>
      <c r="C338" s="354">
        <v>250.88749999999999</v>
      </c>
      <c r="D338" s="354">
        <v>0</v>
      </c>
      <c r="E338" s="354">
        <v>0</v>
      </c>
      <c r="F338" s="354">
        <v>0</v>
      </c>
      <c r="G338" s="353">
        <v>0</v>
      </c>
      <c r="H338" s="354">
        <v>385</v>
      </c>
      <c r="I338" s="354">
        <v>0</v>
      </c>
      <c r="J338" s="354">
        <v>0</v>
      </c>
      <c r="K338" s="354">
        <v>0</v>
      </c>
      <c r="L338" s="353">
        <v>295</v>
      </c>
      <c r="M338" s="354">
        <v>385</v>
      </c>
      <c r="N338" s="354">
        <v>340</v>
      </c>
      <c r="O338" s="354">
        <v>189.9</v>
      </c>
      <c r="P338" s="354">
        <v>195</v>
      </c>
      <c r="Q338" s="353">
        <v>0</v>
      </c>
      <c r="R338" s="354">
        <v>385</v>
      </c>
      <c r="S338" s="354">
        <v>0</v>
      </c>
      <c r="T338" s="354">
        <v>0</v>
      </c>
      <c r="U338" s="354">
        <v>0</v>
      </c>
      <c r="V338" s="353">
        <v>250.88749999999999</v>
      </c>
      <c r="W338" s="353">
        <v>385</v>
      </c>
      <c r="X338" s="353">
        <v>1404.9</v>
      </c>
      <c r="Y338" s="355">
        <v>385</v>
      </c>
    </row>
    <row r="339" spans="1:25" x14ac:dyDescent="0.2">
      <c r="A339" s="352">
        <v>44818.916666666664</v>
      </c>
      <c r="B339" s="353">
        <v>0</v>
      </c>
      <c r="C339" s="354">
        <v>251.08199999999999</v>
      </c>
      <c r="D339" s="354">
        <v>0</v>
      </c>
      <c r="E339" s="354">
        <v>0</v>
      </c>
      <c r="F339" s="354">
        <v>0</v>
      </c>
      <c r="G339" s="353">
        <v>0</v>
      </c>
      <c r="H339" s="354">
        <v>385</v>
      </c>
      <c r="I339" s="354">
        <v>0</v>
      </c>
      <c r="J339" s="354">
        <v>0</v>
      </c>
      <c r="K339" s="354">
        <v>0</v>
      </c>
      <c r="L339" s="353">
        <v>295</v>
      </c>
      <c r="M339" s="354">
        <v>385</v>
      </c>
      <c r="N339" s="354">
        <v>340</v>
      </c>
      <c r="O339" s="354">
        <v>189.9</v>
      </c>
      <c r="P339" s="354">
        <v>195</v>
      </c>
      <c r="Q339" s="353">
        <v>0</v>
      </c>
      <c r="R339" s="354">
        <v>385</v>
      </c>
      <c r="S339" s="354">
        <v>0</v>
      </c>
      <c r="T339" s="354">
        <v>0</v>
      </c>
      <c r="U339" s="354">
        <v>0</v>
      </c>
      <c r="V339" s="353">
        <v>251.08199999999999</v>
      </c>
      <c r="W339" s="353">
        <v>385</v>
      </c>
      <c r="X339" s="353">
        <v>1404.9</v>
      </c>
      <c r="Y339" s="355">
        <v>385</v>
      </c>
    </row>
    <row r="340" spans="1:25" x14ac:dyDescent="0.2">
      <c r="A340" s="352">
        <v>44818.958333333336</v>
      </c>
      <c r="B340" s="353">
        <v>0</v>
      </c>
      <c r="C340" s="354">
        <v>251.011</v>
      </c>
      <c r="D340" s="354">
        <v>0</v>
      </c>
      <c r="E340" s="354">
        <v>0</v>
      </c>
      <c r="F340" s="354">
        <v>0</v>
      </c>
      <c r="G340" s="353">
        <v>0</v>
      </c>
      <c r="H340" s="354">
        <v>385</v>
      </c>
      <c r="I340" s="354">
        <v>0</v>
      </c>
      <c r="J340" s="354">
        <v>0</v>
      </c>
      <c r="K340" s="354">
        <v>0</v>
      </c>
      <c r="L340" s="353">
        <v>295</v>
      </c>
      <c r="M340" s="354">
        <v>385</v>
      </c>
      <c r="N340" s="354">
        <v>340</v>
      </c>
      <c r="O340" s="354">
        <v>189.9</v>
      </c>
      <c r="P340" s="354">
        <v>195</v>
      </c>
      <c r="Q340" s="353">
        <v>0</v>
      </c>
      <c r="R340" s="354">
        <v>385</v>
      </c>
      <c r="S340" s="354">
        <v>0</v>
      </c>
      <c r="T340" s="354">
        <v>0</v>
      </c>
      <c r="U340" s="354">
        <v>0</v>
      </c>
      <c r="V340" s="353">
        <v>251.011</v>
      </c>
      <c r="W340" s="353">
        <v>385</v>
      </c>
      <c r="X340" s="353">
        <v>1404.9</v>
      </c>
      <c r="Y340" s="355">
        <v>385</v>
      </c>
    </row>
    <row r="341" spans="1:25" x14ac:dyDescent="0.2">
      <c r="A341" s="352">
        <v>44819</v>
      </c>
      <c r="B341" s="353">
        <v>0</v>
      </c>
      <c r="C341" s="354">
        <v>250.97049999999999</v>
      </c>
      <c r="D341" s="354">
        <v>0</v>
      </c>
      <c r="E341" s="354">
        <v>0</v>
      </c>
      <c r="F341" s="354">
        <v>0</v>
      </c>
      <c r="G341" s="353">
        <v>0</v>
      </c>
      <c r="H341" s="354">
        <v>385</v>
      </c>
      <c r="I341" s="354">
        <v>0</v>
      </c>
      <c r="J341" s="354">
        <v>0</v>
      </c>
      <c r="K341" s="354">
        <v>0</v>
      </c>
      <c r="L341" s="353">
        <v>295</v>
      </c>
      <c r="M341" s="354">
        <v>385</v>
      </c>
      <c r="N341" s="354">
        <v>340</v>
      </c>
      <c r="O341" s="354">
        <v>189.9</v>
      </c>
      <c r="P341" s="354">
        <v>195</v>
      </c>
      <c r="Q341" s="353">
        <v>0</v>
      </c>
      <c r="R341" s="354">
        <v>385</v>
      </c>
      <c r="S341" s="354">
        <v>0</v>
      </c>
      <c r="T341" s="354">
        <v>0</v>
      </c>
      <c r="U341" s="354">
        <v>0</v>
      </c>
      <c r="V341" s="353">
        <v>250.97049999999999</v>
      </c>
      <c r="W341" s="353">
        <v>385</v>
      </c>
      <c r="X341" s="353">
        <v>1404.9</v>
      </c>
      <c r="Y341" s="355">
        <v>385</v>
      </c>
    </row>
    <row r="342" spans="1:25" x14ac:dyDescent="0.2">
      <c r="A342" s="352">
        <v>44819.041666666664</v>
      </c>
      <c r="B342" s="353">
        <v>0</v>
      </c>
      <c r="C342" s="354">
        <v>250.90649999999999</v>
      </c>
      <c r="D342" s="354">
        <v>0</v>
      </c>
      <c r="E342" s="354">
        <v>0</v>
      </c>
      <c r="F342" s="354">
        <v>0</v>
      </c>
      <c r="G342" s="353">
        <v>0</v>
      </c>
      <c r="H342" s="354">
        <v>385</v>
      </c>
      <c r="I342" s="354">
        <v>0</v>
      </c>
      <c r="J342" s="354">
        <v>0</v>
      </c>
      <c r="K342" s="354">
        <v>0</v>
      </c>
      <c r="L342" s="353">
        <v>295</v>
      </c>
      <c r="M342" s="354">
        <v>385</v>
      </c>
      <c r="N342" s="354">
        <v>340</v>
      </c>
      <c r="O342" s="354">
        <v>189.9</v>
      </c>
      <c r="P342" s="354">
        <v>195</v>
      </c>
      <c r="Q342" s="353">
        <v>0</v>
      </c>
      <c r="R342" s="354">
        <v>385</v>
      </c>
      <c r="S342" s="354">
        <v>0</v>
      </c>
      <c r="T342" s="354">
        <v>0</v>
      </c>
      <c r="U342" s="354">
        <v>0</v>
      </c>
      <c r="V342" s="353">
        <v>250.90649999999999</v>
      </c>
      <c r="W342" s="353">
        <v>385</v>
      </c>
      <c r="X342" s="353">
        <v>1404.9</v>
      </c>
      <c r="Y342" s="355">
        <v>385</v>
      </c>
    </row>
    <row r="343" spans="1:25" x14ac:dyDescent="0.2">
      <c r="A343" s="352">
        <v>44819.083333333336</v>
      </c>
      <c r="B343" s="353">
        <v>0</v>
      </c>
      <c r="C343" s="354">
        <v>251.13650000000001</v>
      </c>
      <c r="D343" s="354">
        <v>0</v>
      </c>
      <c r="E343" s="354">
        <v>0</v>
      </c>
      <c r="F343" s="354">
        <v>0</v>
      </c>
      <c r="G343" s="353">
        <v>0</v>
      </c>
      <c r="H343" s="354">
        <v>385</v>
      </c>
      <c r="I343" s="354">
        <v>0</v>
      </c>
      <c r="J343" s="354">
        <v>0</v>
      </c>
      <c r="K343" s="354">
        <v>0</v>
      </c>
      <c r="L343" s="353">
        <v>295</v>
      </c>
      <c r="M343" s="354">
        <v>385</v>
      </c>
      <c r="N343" s="354">
        <v>340</v>
      </c>
      <c r="O343" s="354">
        <v>189.9</v>
      </c>
      <c r="P343" s="354">
        <v>195</v>
      </c>
      <c r="Q343" s="353">
        <v>0</v>
      </c>
      <c r="R343" s="354">
        <v>385</v>
      </c>
      <c r="S343" s="354">
        <v>0</v>
      </c>
      <c r="T343" s="354">
        <v>0</v>
      </c>
      <c r="U343" s="354">
        <v>0</v>
      </c>
      <c r="V343" s="353">
        <v>251.13650000000001</v>
      </c>
      <c r="W343" s="353">
        <v>385</v>
      </c>
      <c r="X343" s="353">
        <v>1404.9</v>
      </c>
      <c r="Y343" s="355">
        <v>385</v>
      </c>
    </row>
    <row r="344" spans="1:25" x14ac:dyDescent="0.2">
      <c r="A344" s="352">
        <v>44819.125</v>
      </c>
      <c r="B344" s="353">
        <v>0</v>
      </c>
      <c r="C344" s="354">
        <v>250.88650000000001</v>
      </c>
      <c r="D344" s="354">
        <v>0</v>
      </c>
      <c r="E344" s="354">
        <v>0</v>
      </c>
      <c r="F344" s="354">
        <v>0</v>
      </c>
      <c r="G344" s="353">
        <v>0</v>
      </c>
      <c r="H344" s="354">
        <v>385</v>
      </c>
      <c r="I344" s="354">
        <v>0</v>
      </c>
      <c r="J344" s="354">
        <v>0</v>
      </c>
      <c r="K344" s="354">
        <v>0</v>
      </c>
      <c r="L344" s="353">
        <v>295</v>
      </c>
      <c r="M344" s="354">
        <v>385</v>
      </c>
      <c r="N344" s="354">
        <v>340</v>
      </c>
      <c r="O344" s="354">
        <v>189.9</v>
      </c>
      <c r="P344" s="354">
        <v>195</v>
      </c>
      <c r="Q344" s="353">
        <v>0</v>
      </c>
      <c r="R344" s="354">
        <v>385</v>
      </c>
      <c r="S344" s="354">
        <v>0</v>
      </c>
      <c r="T344" s="354">
        <v>0</v>
      </c>
      <c r="U344" s="354">
        <v>0</v>
      </c>
      <c r="V344" s="353">
        <v>250.88650000000001</v>
      </c>
      <c r="W344" s="353">
        <v>385</v>
      </c>
      <c r="X344" s="353">
        <v>1404.9</v>
      </c>
      <c r="Y344" s="355">
        <v>385</v>
      </c>
    </row>
    <row r="345" spans="1:25" x14ac:dyDescent="0.2">
      <c r="A345" s="352">
        <v>44819.166666666664</v>
      </c>
      <c r="B345" s="353">
        <v>0</v>
      </c>
      <c r="C345" s="354">
        <v>250.79499999999999</v>
      </c>
      <c r="D345" s="354">
        <v>0</v>
      </c>
      <c r="E345" s="354">
        <v>0</v>
      </c>
      <c r="F345" s="354">
        <v>0</v>
      </c>
      <c r="G345" s="353">
        <v>0</v>
      </c>
      <c r="H345" s="354">
        <v>385</v>
      </c>
      <c r="I345" s="354">
        <v>0</v>
      </c>
      <c r="J345" s="354">
        <v>0</v>
      </c>
      <c r="K345" s="354">
        <v>0</v>
      </c>
      <c r="L345" s="353">
        <v>295</v>
      </c>
      <c r="M345" s="354">
        <v>385</v>
      </c>
      <c r="N345" s="354">
        <v>340</v>
      </c>
      <c r="O345" s="354">
        <v>189.9</v>
      </c>
      <c r="P345" s="354">
        <v>195</v>
      </c>
      <c r="Q345" s="353">
        <v>0</v>
      </c>
      <c r="R345" s="354">
        <v>385</v>
      </c>
      <c r="S345" s="354">
        <v>0</v>
      </c>
      <c r="T345" s="354">
        <v>0</v>
      </c>
      <c r="U345" s="354">
        <v>0</v>
      </c>
      <c r="V345" s="353">
        <v>250.79499999999999</v>
      </c>
      <c r="W345" s="353">
        <v>385</v>
      </c>
      <c r="X345" s="353">
        <v>1404.9</v>
      </c>
      <c r="Y345" s="355">
        <v>385</v>
      </c>
    </row>
    <row r="346" spans="1:25" x14ac:dyDescent="0.2">
      <c r="A346" s="352">
        <v>44819.208333333336</v>
      </c>
      <c r="B346" s="353">
        <v>0</v>
      </c>
      <c r="C346" s="354">
        <v>250.98599999999999</v>
      </c>
      <c r="D346" s="354">
        <v>0</v>
      </c>
      <c r="E346" s="354">
        <v>0</v>
      </c>
      <c r="F346" s="354">
        <v>0</v>
      </c>
      <c r="G346" s="353">
        <v>0</v>
      </c>
      <c r="H346" s="354">
        <v>385</v>
      </c>
      <c r="I346" s="354">
        <v>0</v>
      </c>
      <c r="J346" s="354">
        <v>0</v>
      </c>
      <c r="K346" s="354">
        <v>0</v>
      </c>
      <c r="L346" s="353">
        <v>295</v>
      </c>
      <c r="M346" s="354">
        <v>385</v>
      </c>
      <c r="N346" s="354">
        <v>340</v>
      </c>
      <c r="O346" s="354">
        <v>189.9</v>
      </c>
      <c r="P346" s="354">
        <v>195</v>
      </c>
      <c r="Q346" s="353">
        <v>0</v>
      </c>
      <c r="R346" s="354">
        <v>385</v>
      </c>
      <c r="S346" s="354">
        <v>0</v>
      </c>
      <c r="T346" s="354">
        <v>0</v>
      </c>
      <c r="U346" s="354">
        <v>0</v>
      </c>
      <c r="V346" s="353">
        <v>250.98599999999999</v>
      </c>
      <c r="W346" s="353">
        <v>385</v>
      </c>
      <c r="X346" s="353">
        <v>1404.9</v>
      </c>
      <c r="Y346" s="355">
        <v>385</v>
      </c>
    </row>
    <row r="347" spans="1:25" x14ac:dyDescent="0.2">
      <c r="A347" s="352">
        <v>44819.25</v>
      </c>
      <c r="B347" s="353">
        <v>0</v>
      </c>
      <c r="C347" s="354">
        <v>250.7355</v>
      </c>
      <c r="D347" s="354">
        <v>0</v>
      </c>
      <c r="E347" s="354">
        <v>0</v>
      </c>
      <c r="F347" s="354">
        <v>0</v>
      </c>
      <c r="G347" s="353">
        <v>0</v>
      </c>
      <c r="H347" s="354">
        <v>385</v>
      </c>
      <c r="I347" s="354">
        <v>0</v>
      </c>
      <c r="J347" s="354">
        <v>0</v>
      </c>
      <c r="K347" s="354">
        <v>0</v>
      </c>
      <c r="L347" s="353">
        <v>295</v>
      </c>
      <c r="M347" s="354">
        <v>385</v>
      </c>
      <c r="N347" s="354">
        <v>340</v>
      </c>
      <c r="O347" s="354">
        <v>189.9</v>
      </c>
      <c r="P347" s="354">
        <v>195</v>
      </c>
      <c r="Q347" s="353">
        <v>0</v>
      </c>
      <c r="R347" s="354">
        <v>385</v>
      </c>
      <c r="S347" s="354">
        <v>0</v>
      </c>
      <c r="T347" s="354">
        <v>0</v>
      </c>
      <c r="U347" s="354">
        <v>0</v>
      </c>
      <c r="V347" s="353">
        <v>250.7355</v>
      </c>
      <c r="W347" s="353">
        <v>385</v>
      </c>
      <c r="X347" s="353">
        <v>1404.9</v>
      </c>
      <c r="Y347" s="355">
        <v>385</v>
      </c>
    </row>
    <row r="348" spans="1:25" x14ac:dyDescent="0.2">
      <c r="A348" s="352">
        <v>44819.291666666664</v>
      </c>
      <c r="B348" s="353">
        <v>0</v>
      </c>
      <c r="C348" s="354">
        <v>250.75649999999999</v>
      </c>
      <c r="D348" s="354">
        <v>0</v>
      </c>
      <c r="E348" s="354">
        <v>0</v>
      </c>
      <c r="F348" s="354">
        <v>0</v>
      </c>
      <c r="G348" s="353">
        <v>0</v>
      </c>
      <c r="H348" s="354">
        <v>385</v>
      </c>
      <c r="I348" s="354">
        <v>0</v>
      </c>
      <c r="J348" s="354">
        <v>0</v>
      </c>
      <c r="K348" s="354">
        <v>0</v>
      </c>
      <c r="L348" s="353">
        <v>295</v>
      </c>
      <c r="M348" s="354">
        <v>385</v>
      </c>
      <c r="N348" s="354">
        <v>340</v>
      </c>
      <c r="O348" s="354">
        <v>189.9</v>
      </c>
      <c r="P348" s="354">
        <v>195</v>
      </c>
      <c r="Q348" s="353">
        <v>0</v>
      </c>
      <c r="R348" s="354">
        <v>385</v>
      </c>
      <c r="S348" s="354">
        <v>0</v>
      </c>
      <c r="T348" s="354">
        <v>0</v>
      </c>
      <c r="U348" s="354">
        <v>0</v>
      </c>
      <c r="V348" s="353">
        <v>250.75649999999999</v>
      </c>
      <c r="W348" s="353">
        <v>385</v>
      </c>
      <c r="X348" s="353">
        <v>1404.9</v>
      </c>
      <c r="Y348" s="355">
        <v>385</v>
      </c>
    </row>
    <row r="349" spans="1:25" x14ac:dyDescent="0.2">
      <c r="A349" s="352">
        <v>44819.333333333336</v>
      </c>
      <c r="B349" s="353">
        <v>0</v>
      </c>
      <c r="C349" s="354">
        <v>251.023</v>
      </c>
      <c r="D349" s="354">
        <v>0</v>
      </c>
      <c r="E349" s="354">
        <v>0</v>
      </c>
      <c r="F349" s="354">
        <v>0</v>
      </c>
      <c r="G349" s="353">
        <v>0</v>
      </c>
      <c r="H349" s="354">
        <v>385</v>
      </c>
      <c r="I349" s="354">
        <v>0</v>
      </c>
      <c r="J349" s="354">
        <v>0</v>
      </c>
      <c r="K349" s="354">
        <v>0</v>
      </c>
      <c r="L349" s="353">
        <v>295</v>
      </c>
      <c r="M349" s="354">
        <v>385</v>
      </c>
      <c r="N349" s="354">
        <v>340</v>
      </c>
      <c r="O349" s="354">
        <v>189.9</v>
      </c>
      <c r="P349" s="354">
        <v>195</v>
      </c>
      <c r="Q349" s="353">
        <v>0</v>
      </c>
      <c r="R349" s="354">
        <v>385</v>
      </c>
      <c r="S349" s="354">
        <v>0</v>
      </c>
      <c r="T349" s="354">
        <v>0</v>
      </c>
      <c r="U349" s="354">
        <v>0</v>
      </c>
      <c r="V349" s="353">
        <v>251.023</v>
      </c>
      <c r="W349" s="353">
        <v>385</v>
      </c>
      <c r="X349" s="353">
        <v>1404.9</v>
      </c>
      <c r="Y349" s="355">
        <v>385</v>
      </c>
    </row>
    <row r="350" spans="1:25" x14ac:dyDescent="0.2">
      <c r="A350" s="352">
        <v>44819.375</v>
      </c>
      <c r="B350" s="353">
        <v>0</v>
      </c>
      <c r="C350" s="354">
        <v>250.73849999999999</v>
      </c>
      <c r="D350" s="354">
        <v>0</v>
      </c>
      <c r="E350" s="354">
        <v>0</v>
      </c>
      <c r="F350" s="354">
        <v>0</v>
      </c>
      <c r="G350" s="353">
        <v>0</v>
      </c>
      <c r="H350" s="354">
        <v>385</v>
      </c>
      <c r="I350" s="354">
        <v>0</v>
      </c>
      <c r="J350" s="354">
        <v>0</v>
      </c>
      <c r="K350" s="354">
        <v>0</v>
      </c>
      <c r="L350" s="353">
        <v>295</v>
      </c>
      <c r="M350" s="354">
        <v>385</v>
      </c>
      <c r="N350" s="354">
        <v>340</v>
      </c>
      <c r="O350" s="354">
        <v>189.9</v>
      </c>
      <c r="P350" s="354">
        <v>195</v>
      </c>
      <c r="Q350" s="353">
        <v>0</v>
      </c>
      <c r="R350" s="354">
        <v>385</v>
      </c>
      <c r="S350" s="354">
        <v>0</v>
      </c>
      <c r="T350" s="354">
        <v>0</v>
      </c>
      <c r="U350" s="354">
        <v>0</v>
      </c>
      <c r="V350" s="353">
        <v>250.73849999999999</v>
      </c>
      <c r="W350" s="353">
        <v>385</v>
      </c>
      <c r="X350" s="353">
        <v>1404.9</v>
      </c>
      <c r="Y350" s="355">
        <v>385</v>
      </c>
    </row>
    <row r="351" spans="1:25" x14ac:dyDescent="0.2">
      <c r="A351" s="352">
        <v>44819.416666666664</v>
      </c>
      <c r="B351" s="353">
        <v>0</v>
      </c>
      <c r="C351" s="354">
        <v>250.8655</v>
      </c>
      <c r="D351" s="354">
        <v>0</v>
      </c>
      <c r="E351" s="354">
        <v>0</v>
      </c>
      <c r="F351" s="354">
        <v>0</v>
      </c>
      <c r="G351" s="353">
        <v>0</v>
      </c>
      <c r="H351" s="354">
        <v>385</v>
      </c>
      <c r="I351" s="354">
        <v>0</v>
      </c>
      <c r="J351" s="354">
        <v>0</v>
      </c>
      <c r="K351" s="354">
        <v>0</v>
      </c>
      <c r="L351" s="353">
        <v>295</v>
      </c>
      <c r="M351" s="354">
        <v>385</v>
      </c>
      <c r="N351" s="354">
        <v>340</v>
      </c>
      <c r="O351" s="354">
        <v>189.9</v>
      </c>
      <c r="P351" s="354">
        <v>195</v>
      </c>
      <c r="Q351" s="353">
        <v>0</v>
      </c>
      <c r="R351" s="354">
        <v>385</v>
      </c>
      <c r="S351" s="354">
        <v>0</v>
      </c>
      <c r="T351" s="354">
        <v>0</v>
      </c>
      <c r="U351" s="354">
        <v>0</v>
      </c>
      <c r="V351" s="353">
        <v>250.8655</v>
      </c>
      <c r="W351" s="353">
        <v>385</v>
      </c>
      <c r="X351" s="353">
        <v>1404.9</v>
      </c>
      <c r="Y351" s="355">
        <v>385</v>
      </c>
    </row>
    <row r="352" spans="1:25" x14ac:dyDescent="0.2">
      <c r="A352" s="352">
        <v>44819.458333333336</v>
      </c>
      <c r="B352" s="353">
        <v>0</v>
      </c>
      <c r="C352" s="354">
        <v>250.72300000000001</v>
      </c>
      <c r="D352" s="354">
        <v>0</v>
      </c>
      <c r="E352" s="354">
        <v>0</v>
      </c>
      <c r="F352" s="354">
        <v>0</v>
      </c>
      <c r="G352" s="353">
        <v>0</v>
      </c>
      <c r="H352" s="354">
        <v>385</v>
      </c>
      <c r="I352" s="354">
        <v>0</v>
      </c>
      <c r="J352" s="354">
        <v>0</v>
      </c>
      <c r="K352" s="354">
        <v>0</v>
      </c>
      <c r="L352" s="353">
        <v>295</v>
      </c>
      <c r="M352" s="354">
        <v>385</v>
      </c>
      <c r="N352" s="354">
        <v>340</v>
      </c>
      <c r="O352" s="354">
        <v>189.9</v>
      </c>
      <c r="P352" s="354">
        <v>195</v>
      </c>
      <c r="Q352" s="353">
        <v>0</v>
      </c>
      <c r="R352" s="354">
        <v>385</v>
      </c>
      <c r="S352" s="354">
        <v>0</v>
      </c>
      <c r="T352" s="354">
        <v>0</v>
      </c>
      <c r="U352" s="354">
        <v>0</v>
      </c>
      <c r="V352" s="353">
        <v>250.72300000000001</v>
      </c>
      <c r="W352" s="353">
        <v>385</v>
      </c>
      <c r="X352" s="353">
        <v>1404.9</v>
      </c>
      <c r="Y352" s="355">
        <v>385</v>
      </c>
    </row>
    <row r="353" spans="1:25" x14ac:dyDescent="0.2">
      <c r="A353" s="352">
        <v>44819.5</v>
      </c>
      <c r="B353" s="353">
        <v>0</v>
      </c>
      <c r="C353" s="354">
        <v>250.92</v>
      </c>
      <c r="D353" s="354">
        <v>0</v>
      </c>
      <c r="E353" s="354">
        <v>0</v>
      </c>
      <c r="F353" s="354">
        <v>0</v>
      </c>
      <c r="G353" s="353">
        <v>0</v>
      </c>
      <c r="H353" s="354">
        <v>385</v>
      </c>
      <c r="I353" s="354">
        <v>0</v>
      </c>
      <c r="J353" s="354">
        <v>0</v>
      </c>
      <c r="K353" s="354">
        <v>0</v>
      </c>
      <c r="L353" s="353">
        <v>295</v>
      </c>
      <c r="M353" s="354">
        <v>385</v>
      </c>
      <c r="N353" s="354">
        <v>340</v>
      </c>
      <c r="O353" s="354">
        <v>189.9</v>
      </c>
      <c r="P353" s="354">
        <v>195</v>
      </c>
      <c r="Q353" s="353">
        <v>0</v>
      </c>
      <c r="R353" s="354">
        <v>385</v>
      </c>
      <c r="S353" s="354">
        <v>0</v>
      </c>
      <c r="T353" s="354">
        <v>0</v>
      </c>
      <c r="U353" s="354">
        <v>0</v>
      </c>
      <c r="V353" s="353">
        <v>250.92</v>
      </c>
      <c r="W353" s="353">
        <v>385</v>
      </c>
      <c r="X353" s="353">
        <v>1404.9</v>
      </c>
      <c r="Y353" s="355">
        <v>385</v>
      </c>
    </row>
    <row r="354" spans="1:25" x14ac:dyDescent="0.2">
      <c r="A354" s="352">
        <v>44819.541666666664</v>
      </c>
      <c r="B354" s="353">
        <v>0</v>
      </c>
      <c r="C354" s="354">
        <v>250.97399999999999</v>
      </c>
      <c r="D354" s="354">
        <v>0</v>
      </c>
      <c r="E354" s="354">
        <v>0</v>
      </c>
      <c r="F354" s="354">
        <v>0</v>
      </c>
      <c r="G354" s="353">
        <v>0</v>
      </c>
      <c r="H354" s="354">
        <v>385</v>
      </c>
      <c r="I354" s="354">
        <v>0</v>
      </c>
      <c r="J354" s="354">
        <v>0</v>
      </c>
      <c r="K354" s="354">
        <v>0</v>
      </c>
      <c r="L354" s="353">
        <v>295</v>
      </c>
      <c r="M354" s="354">
        <v>385</v>
      </c>
      <c r="N354" s="354">
        <v>340</v>
      </c>
      <c r="O354" s="354">
        <v>189.9</v>
      </c>
      <c r="P354" s="354">
        <v>195</v>
      </c>
      <c r="Q354" s="353">
        <v>0</v>
      </c>
      <c r="R354" s="354">
        <v>385</v>
      </c>
      <c r="S354" s="354">
        <v>0</v>
      </c>
      <c r="T354" s="354">
        <v>0</v>
      </c>
      <c r="U354" s="354">
        <v>0</v>
      </c>
      <c r="V354" s="353">
        <v>250.97399999999999</v>
      </c>
      <c r="W354" s="353">
        <v>385</v>
      </c>
      <c r="X354" s="353">
        <v>1404.9</v>
      </c>
      <c r="Y354" s="355">
        <v>385</v>
      </c>
    </row>
    <row r="355" spans="1:25" x14ac:dyDescent="0.2">
      <c r="A355" s="352">
        <v>44819.583333333336</v>
      </c>
      <c r="B355" s="353">
        <v>0</v>
      </c>
      <c r="C355" s="354">
        <v>250.77500000000001</v>
      </c>
      <c r="D355" s="354">
        <v>0</v>
      </c>
      <c r="E355" s="354">
        <v>0</v>
      </c>
      <c r="F355" s="354">
        <v>0</v>
      </c>
      <c r="G355" s="353">
        <v>0</v>
      </c>
      <c r="H355" s="354">
        <v>385</v>
      </c>
      <c r="I355" s="354">
        <v>0</v>
      </c>
      <c r="J355" s="354">
        <v>0</v>
      </c>
      <c r="K355" s="354">
        <v>0</v>
      </c>
      <c r="L355" s="353">
        <v>295</v>
      </c>
      <c r="M355" s="354">
        <v>385</v>
      </c>
      <c r="N355" s="354">
        <v>340</v>
      </c>
      <c r="O355" s="354">
        <v>189.9</v>
      </c>
      <c r="P355" s="354">
        <v>195</v>
      </c>
      <c r="Q355" s="353">
        <v>0</v>
      </c>
      <c r="R355" s="354">
        <v>385</v>
      </c>
      <c r="S355" s="354">
        <v>0</v>
      </c>
      <c r="T355" s="354">
        <v>0</v>
      </c>
      <c r="U355" s="354">
        <v>0</v>
      </c>
      <c r="V355" s="353">
        <v>250.77500000000001</v>
      </c>
      <c r="W355" s="353">
        <v>385</v>
      </c>
      <c r="X355" s="353">
        <v>1404.9</v>
      </c>
      <c r="Y355" s="355">
        <v>385</v>
      </c>
    </row>
    <row r="356" spans="1:25" x14ac:dyDescent="0.2">
      <c r="A356" s="352">
        <v>44819.625</v>
      </c>
      <c r="B356" s="353">
        <v>0</v>
      </c>
      <c r="C356" s="354">
        <v>251.18100000000001</v>
      </c>
      <c r="D356" s="354">
        <v>0</v>
      </c>
      <c r="E356" s="354">
        <v>0</v>
      </c>
      <c r="F356" s="354">
        <v>0</v>
      </c>
      <c r="G356" s="353">
        <v>0</v>
      </c>
      <c r="H356" s="354">
        <v>385</v>
      </c>
      <c r="I356" s="354">
        <v>0</v>
      </c>
      <c r="J356" s="354">
        <v>0</v>
      </c>
      <c r="K356" s="354">
        <v>0</v>
      </c>
      <c r="L356" s="353">
        <v>295</v>
      </c>
      <c r="M356" s="354">
        <v>385</v>
      </c>
      <c r="N356" s="354">
        <v>340</v>
      </c>
      <c r="O356" s="354">
        <v>189.9</v>
      </c>
      <c r="P356" s="354">
        <v>195</v>
      </c>
      <c r="Q356" s="353">
        <v>0</v>
      </c>
      <c r="R356" s="354">
        <v>385</v>
      </c>
      <c r="S356" s="354">
        <v>0</v>
      </c>
      <c r="T356" s="354">
        <v>0</v>
      </c>
      <c r="U356" s="354">
        <v>0</v>
      </c>
      <c r="V356" s="353">
        <v>251.18100000000001</v>
      </c>
      <c r="W356" s="353">
        <v>385</v>
      </c>
      <c r="X356" s="353">
        <v>1404.9</v>
      </c>
      <c r="Y356" s="355">
        <v>385</v>
      </c>
    </row>
    <row r="357" spans="1:25" x14ac:dyDescent="0.2">
      <c r="A357" s="352">
        <v>44819.666666666664</v>
      </c>
      <c r="B357" s="353">
        <v>0</v>
      </c>
      <c r="C357" s="354">
        <v>250.77549999999999</v>
      </c>
      <c r="D357" s="354">
        <v>0</v>
      </c>
      <c r="E357" s="354">
        <v>0</v>
      </c>
      <c r="F357" s="354">
        <v>0</v>
      </c>
      <c r="G357" s="353">
        <v>0</v>
      </c>
      <c r="H357" s="354">
        <v>385</v>
      </c>
      <c r="I357" s="354">
        <v>0</v>
      </c>
      <c r="J357" s="354">
        <v>0</v>
      </c>
      <c r="K357" s="354">
        <v>0</v>
      </c>
      <c r="L357" s="353">
        <v>295</v>
      </c>
      <c r="M357" s="354">
        <v>385</v>
      </c>
      <c r="N357" s="354">
        <v>340</v>
      </c>
      <c r="O357" s="354">
        <v>189.9</v>
      </c>
      <c r="P357" s="354">
        <v>195</v>
      </c>
      <c r="Q357" s="353">
        <v>0</v>
      </c>
      <c r="R357" s="354">
        <v>385</v>
      </c>
      <c r="S357" s="354">
        <v>0</v>
      </c>
      <c r="T357" s="354">
        <v>0</v>
      </c>
      <c r="U357" s="354">
        <v>0</v>
      </c>
      <c r="V357" s="353">
        <v>250.77549999999999</v>
      </c>
      <c r="W357" s="353">
        <v>385</v>
      </c>
      <c r="X357" s="353">
        <v>1404.9</v>
      </c>
      <c r="Y357" s="355">
        <v>385</v>
      </c>
    </row>
    <row r="358" spans="1:25" x14ac:dyDescent="0.2">
      <c r="A358" s="352">
        <v>44819.708333333336</v>
      </c>
      <c r="B358" s="353">
        <v>0</v>
      </c>
      <c r="C358" s="354">
        <v>251.11600000000001</v>
      </c>
      <c r="D358" s="354">
        <v>0</v>
      </c>
      <c r="E358" s="354">
        <v>0</v>
      </c>
      <c r="F358" s="354">
        <v>0</v>
      </c>
      <c r="G358" s="353">
        <v>0</v>
      </c>
      <c r="H358" s="354">
        <v>385</v>
      </c>
      <c r="I358" s="354">
        <v>0</v>
      </c>
      <c r="J358" s="354">
        <v>0</v>
      </c>
      <c r="K358" s="354">
        <v>0</v>
      </c>
      <c r="L358" s="353">
        <v>295</v>
      </c>
      <c r="M358" s="354">
        <v>385</v>
      </c>
      <c r="N358" s="354">
        <v>340</v>
      </c>
      <c r="O358" s="354">
        <v>189.9</v>
      </c>
      <c r="P358" s="354">
        <v>195</v>
      </c>
      <c r="Q358" s="353">
        <v>0</v>
      </c>
      <c r="R358" s="354">
        <v>385</v>
      </c>
      <c r="S358" s="354">
        <v>0</v>
      </c>
      <c r="T358" s="354">
        <v>0</v>
      </c>
      <c r="U358" s="354">
        <v>0</v>
      </c>
      <c r="V358" s="353">
        <v>251.11600000000001</v>
      </c>
      <c r="W358" s="353">
        <v>385</v>
      </c>
      <c r="X358" s="353">
        <v>1404.9</v>
      </c>
      <c r="Y358" s="355">
        <v>385</v>
      </c>
    </row>
    <row r="359" spans="1:25" x14ac:dyDescent="0.2">
      <c r="A359" s="352">
        <v>44819.75</v>
      </c>
      <c r="B359" s="353">
        <v>0</v>
      </c>
      <c r="C359" s="354">
        <v>251.33699999999999</v>
      </c>
      <c r="D359" s="354">
        <v>0</v>
      </c>
      <c r="E359" s="354">
        <v>0</v>
      </c>
      <c r="F359" s="354">
        <v>0</v>
      </c>
      <c r="G359" s="353">
        <v>0</v>
      </c>
      <c r="H359" s="354">
        <v>385</v>
      </c>
      <c r="I359" s="354">
        <v>0</v>
      </c>
      <c r="J359" s="354">
        <v>0</v>
      </c>
      <c r="K359" s="354">
        <v>0</v>
      </c>
      <c r="L359" s="353">
        <v>295</v>
      </c>
      <c r="M359" s="354">
        <v>385</v>
      </c>
      <c r="N359" s="354">
        <v>340</v>
      </c>
      <c r="O359" s="354">
        <v>189.9</v>
      </c>
      <c r="P359" s="354">
        <v>195</v>
      </c>
      <c r="Q359" s="353">
        <v>0</v>
      </c>
      <c r="R359" s="354">
        <v>385</v>
      </c>
      <c r="S359" s="354">
        <v>0</v>
      </c>
      <c r="T359" s="354">
        <v>0</v>
      </c>
      <c r="U359" s="354">
        <v>0</v>
      </c>
      <c r="V359" s="353">
        <v>251.33699999999999</v>
      </c>
      <c r="W359" s="353">
        <v>385</v>
      </c>
      <c r="X359" s="353">
        <v>1404.9</v>
      </c>
      <c r="Y359" s="355">
        <v>385</v>
      </c>
    </row>
    <row r="360" spans="1:25" x14ac:dyDescent="0.2">
      <c r="A360" s="352">
        <v>44819.791666666664</v>
      </c>
      <c r="B360" s="353">
        <v>0</v>
      </c>
      <c r="C360" s="354">
        <v>251.16300000000001</v>
      </c>
      <c r="D360" s="354">
        <v>0</v>
      </c>
      <c r="E360" s="354">
        <v>0</v>
      </c>
      <c r="F360" s="354">
        <v>0</v>
      </c>
      <c r="G360" s="353">
        <v>0</v>
      </c>
      <c r="H360" s="354">
        <v>385</v>
      </c>
      <c r="I360" s="354">
        <v>0</v>
      </c>
      <c r="J360" s="354">
        <v>0</v>
      </c>
      <c r="K360" s="354">
        <v>0</v>
      </c>
      <c r="L360" s="353">
        <v>295</v>
      </c>
      <c r="M360" s="354">
        <v>385</v>
      </c>
      <c r="N360" s="354">
        <v>340</v>
      </c>
      <c r="O360" s="354">
        <v>189.9</v>
      </c>
      <c r="P360" s="354">
        <v>195</v>
      </c>
      <c r="Q360" s="353">
        <v>0</v>
      </c>
      <c r="R360" s="354">
        <v>385</v>
      </c>
      <c r="S360" s="354">
        <v>0</v>
      </c>
      <c r="T360" s="354">
        <v>0</v>
      </c>
      <c r="U360" s="354">
        <v>0</v>
      </c>
      <c r="V360" s="353">
        <v>251.16300000000001</v>
      </c>
      <c r="W360" s="353">
        <v>385</v>
      </c>
      <c r="X360" s="353">
        <v>1404.9</v>
      </c>
      <c r="Y360" s="355">
        <v>385</v>
      </c>
    </row>
    <row r="361" spans="1:25" x14ac:dyDescent="0.2">
      <c r="A361" s="352">
        <v>44819.833333333336</v>
      </c>
      <c r="B361" s="353">
        <v>0</v>
      </c>
      <c r="C361" s="354">
        <v>250.71</v>
      </c>
      <c r="D361" s="354">
        <v>0</v>
      </c>
      <c r="E361" s="354">
        <v>0</v>
      </c>
      <c r="F361" s="354">
        <v>0</v>
      </c>
      <c r="G361" s="353">
        <v>0</v>
      </c>
      <c r="H361" s="354">
        <v>385</v>
      </c>
      <c r="I361" s="354">
        <v>0</v>
      </c>
      <c r="J361" s="354">
        <v>0</v>
      </c>
      <c r="K361" s="354">
        <v>0</v>
      </c>
      <c r="L361" s="353">
        <v>295</v>
      </c>
      <c r="M361" s="354">
        <v>385</v>
      </c>
      <c r="N361" s="354">
        <v>340</v>
      </c>
      <c r="O361" s="354">
        <v>189.9</v>
      </c>
      <c r="P361" s="354">
        <v>195</v>
      </c>
      <c r="Q361" s="353">
        <v>0</v>
      </c>
      <c r="R361" s="354">
        <v>385</v>
      </c>
      <c r="S361" s="354">
        <v>0</v>
      </c>
      <c r="T361" s="354">
        <v>0</v>
      </c>
      <c r="U361" s="354">
        <v>0</v>
      </c>
      <c r="V361" s="353">
        <v>250.71</v>
      </c>
      <c r="W361" s="353">
        <v>385</v>
      </c>
      <c r="X361" s="353">
        <v>1404.9</v>
      </c>
      <c r="Y361" s="355">
        <v>385</v>
      </c>
    </row>
    <row r="362" spans="1:25" x14ac:dyDescent="0.2">
      <c r="A362" s="352">
        <v>44819.875</v>
      </c>
      <c r="B362" s="353">
        <v>0</v>
      </c>
      <c r="C362" s="354">
        <v>251.92400000000001</v>
      </c>
      <c r="D362" s="354">
        <v>0</v>
      </c>
      <c r="E362" s="354">
        <v>0</v>
      </c>
      <c r="F362" s="354">
        <v>0</v>
      </c>
      <c r="G362" s="353">
        <v>0</v>
      </c>
      <c r="H362" s="354">
        <v>385</v>
      </c>
      <c r="I362" s="354">
        <v>0</v>
      </c>
      <c r="J362" s="354">
        <v>0</v>
      </c>
      <c r="K362" s="354">
        <v>0</v>
      </c>
      <c r="L362" s="353">
        <v>295</v>
      </c>
      <c r="M362" s="354">
        <v>385</v>
      </c>
      <c r="N362" s="354">
        <v>340</v>
      </c>
      <c r="O362" s="354">
        <v>189.9</v>
      </c>
      <c r="P362" s="354">
        <v>195</v>
      </c>
      <c r="Q362" s="353">
        <v>0</v>
      </c>
      <c r="R362" s="354">
        <v>385</v>
      </c>
      <c r="S362" s="354">
        <v>0</v>
      </c>
      <c r="T362" s="354">
        <v>0</v>
      </c>
      <c r="U362" s="354">
        <v>0</v>
      </c>
      <c r="V362" s="353">
        <v>251.92400000000001</v>
      </c>
      <c r="W362" s="353">
        <v>385</v>
      </c>
      <c r="X362" s="353">
        <v>1404.9</v>
      </c>
      <c r="Y362" s="355">
        <v>385</v>
      </c>
    </row>
    <row r="363" spans="1:25" x14ac:dyDescent="0.2">
      <c r="A363" s="352">
        <v>44819.916666666664</v>
      </c>
      <c r="B363" s="353">
        <v>0</v>
      </c>
      <c r="C363" s="354">
        <v>250.76849999999999</v>
      </c>
      <c r="D363" s="354">
        <v>0</v>
      </c>
      <c r="E363" s="354">
        <v>0</v>
      </c>
      <c r="F363" s="354">
        <v>0</v>
      </c>
      <c r="G363" s="353">
        <v>0</v>
      </c>
      <c r="H363" s="354">
        <v>385</v>
      </c>
      <c r="I363" s="354">
        <v>0</v>
      </c>
      <c r="J363" s="354">
        <v>0</v>
      </c>
      <c r="K363" s="354">
        <v>0</v>
      </c>
      <c r="L363" s="353">
        <v>295</v>
      </c>
      <c r="M363" s="354">
        <v>385</v>
      </c>
      <c r="N363" s="354">
        <v>340</v>
      </c>
      <c r="O363" s="354">
        <v>189.9</v>
      </c>
      <c r="P363" s="354">
        <v>195</v>
      </c>
      <c r="Q363" s="353">
        <v>0</v>
      </c>
      <c r="R363" s="354">
        <v>385</v>
      </c>
      <c r="S363" s="354">
        <v>0</v>
      </c>
      <c r="T363" s="354">
        <v>0</v>
      </c>
      <c r="U363" s="354">
        <v>0</v>
      </c>
      <c r="V363" s="353">
        <v>250.76849999999999</v>
      </c>
      <c r="W363" s="353">
        <v>385</v>
      </c>
      <c r="X363" s="353">
        <v>1404.9</v>
      </c>
      <c r="Y363" s="355">
        <v>385</v>
      </c>
    </row>
    <row r="364" spans="1:25" x14ac:dyDescent="0.2">
      <c r="A364" s="352">
        <v>44819.958333333336</v>
      </c>
      <c r="B364" s="353">
        <v>0</v>
      </c>
      <c r="C364" s="354">
        <v>250.98400000000001</v>
      </c>
      <c r="D364" s="354">
        <v>0</v>
      </c>
      <c r="E364" s="354">
        <v>0</v>
      </c>
      <c r="F364" s="354">
        <v>0</v>
      </c>
      <c r="G364" s="353">
        <v>0</v>
      </c>
      <c r="H364" s="354">
        <v>385</v>
      </c>
      <c r="I364" s="354">
        <v>0</v>
      </c>
      <c r="J364" s="354">
        <v>0</v>
      </c>
      <c r="K364" s="354">
        <v>0</v>
      </c>
      <c r="L364" s="353">
        <v>295</v>
      </c>
      <c r="M364" s="354">
        <v>385</v>
      </c>
      <c r="N364" s="354">
        <v>340</v>
      </c>
      <c r="O364" s="354">
        <v>189.9</v>
      </c>
      <c r="P364" s="354">
        <v>195</v>
      </c>
      <c r="Q364" s="353">
        <v>0</v>
      </c>
      <c r="R364" s="354">
        <v>385</v>
      </c>
      <c r="S364" s="354">
        <v>0</v>
      </c>
      <c r="T364" s="354">
        <v>0</v>
      </c>
      <c r="U364" s="354">
        <v>0</v>
      </c>
      <c r="V364" s="353">
        <v>250.98400000000001</v>
      </c>
      <c r="W364" s="353">
        <v>385</v>
      </c>
      <c r="X364" s="353">
        <v>1404.9</v>
      </c>
      <c r="Y364" s="355">
        <v>385</v>
      </c>
    </row>
    <row r="365" spans="1:25" x14ac:dyDescent="0.2">
      <c r="A365" s="352">
        <v>44820</v>
      </c>
      <c r="B365" s="353">
        <v>0</v>
      </c>
      <c r="C365" s="354">
        <v>250.9365</v>
      </c>
      <c r="D365" s="354">
        <v>0</v>
      </c>
      <c r="E365" s="354">
        <v>0</v>
      </c>
      <c r="F365" s="354">
        <v>0</v>
      </c>
      <c r="G365" s="353">
        <v>0</v>
      </c>
      <c r="H365" s="354">
        <v>385</v>
      </c>
      <c r="I365" s="354">
        <v>0</v>
      </c>
      <c r="J365" s="354">
        <v>0</v>
      </c>
      <c r="K365" s="354">
        <v>0</v>
      </c>
      <c r="L365" s="353">
        <v>295</v>
      </c>
      <c r="M365" s="354">
        <v>385</v>
      </c>
      <c r="N365" s="354">
        <v>340</v>
      </c>
      <c r="O365" s="354">
        <v>189.9</v>
      </c>
      <c r="P365" s="354">
        <v>195</v>
      </c>
      <c r="Q365" s="353">
        <v>0</v>
      </c>
      <c r="R365" s="354">
        <v>385</v>
      </c>
      <c r="S365" s="354">
        <v>0</v>
      </c>
      <c r="T365" s="354">
        <v>0</v>
      </c>
      <c r="U365" s="354">
        <v>0</v>
      </c>
      <c r="V365" s="353">
        <v>250.9365</v>
      </c>
      <c r="W365" s="353">
        <v>385</v>
      </c>
      <c r="X365" s="353">
        <v>1404.9</v>
      </c>
      <c r="Y365" s="355">
        <v>385</v>
      </c>
    </row>
    <row r="366" spans="1:25" x14ac:dyDescent="0.2">
      <c r="A366" s="352">
        <v>44820.041666666664</v>
      </c>
      <c r="B366" s="353">
        <v>0</v>
      </c>
      <c r="C366" s="354">
        <v>250.52799999999999</v>
      </c>
      <c r="D366" s="354">
        <v>0</v>
      </c>
      <c r="E366" s="354">
        <v>0</v>
      </c>
      <c r="F366" s="354">
        <v>0</v>
      </c>
      <c r="G366" s="353">
        <v>0</v>
      </c>
      <c r="H366" s="354">
        <v>385</v>
      </c>
      <c r="I366" s="354">
        <v>0</v>
      </c>
      <c r="J366" s="354">
        <v>0</v>
      </c>
      <c r="K366" s="354">
        <v>0</v>
      </c>
      <c r="L366" s="353">
        <v>295</v>
      </c>
      <c r="M366" s="354">
        <v>385</v>
      </c>
      <c r="N366" s="354">
        <v>340</v>
      </c>
      <c r="O366" s="354">
        <v>189.9</v>
      </c>
      <c r="P366" s="354">
        <v>195</v>
      </c>
      <c r="Q366" s="353">
        <v>0</v>
      </c>
      <c r="R366" s="354">
        <v>385</v>
      </c>
      <c r="S366" s="354">
        <v>0</v>
      </c>
      <c r="T366" s="354">
        <v>0</v>
      </c>
      <c r="U366" s="354">
        <v>0</v>
      </c>
      <c r="V366" s="353">
        <v>250.52799999999999</v>
      </c>
      <c r="W366" s="353">
        <v>385</v>
      </c>
      <c r="X366" s="353">
        <v>1404.9</v>
      </c>
      <c r="Y366" s="355">
        <v>385</v>
      </c>
    </row>
    <row r="367" spans="1:25" x14ac:dyDescent="0.2">
      <c r="A367" s="352">
        <v>44820.083333333336</v>
      </c>
      <c r="B367" s="353">
        <v>0</v>
      </c>
      <c r="C367" s="354">
        <v>251.01650000000001</v>
      </c>
      <c r="D367" s="354">
        <v>0</v>
      </c>
      <c r="E367" s="354">
        <v>0</v>
      </c>
      <c r="F367" s="354">
        <v>0</v>
      </c>
      <c r="G367" s="353">
        <v>0</v>
      </c>
      <c r="H367" s="354">
        <v>385</v>
      </c>
      <c r="I367" s="354">
        <v>0</v>
      </c>
      <c r="J367" s="354">
        <v>0</v>
      </c>
      <c r="K367" s="354">
        <v>0</v>
      </c>
      <c r="L367" s="353">
        <v>295</v>
      </c>
      <c r="M367" s="354">
        <v>385</v>
      </c>
      <c r="N367" s="354">
        <v>340</v>
      </c>
      <c r="O367" s="354">
        <v>189.9</v>
      </c>
      <c r="P367" s="354">
        <v>195</v>
      </c>
      <c r="Q367" s="353">
        <v>0</v>
      </c>
      <c r="R367" s="354">
        <v>385</v>
      </c>
      <c r="S367" s="354">
        <v>0</v>
      </c>
      <c r="T367" s="354">
        <v>0</v>
      </c>
      <c r="U367" s="354">
        <v>0</v>
      </c>
      <c r="V367" s="353">
        <v>251.01650000000001</v>
      </c>
      <c r="W367" s="353">
        <v>385</v>
      </c>
      <c r="X367" s="353">
        <v>1404.9</v>
      </c>
      <c r="Y367" s="355">
        <v>385</v>
      </c>
    </row>
    <row r="368" spans="1:25" x14ac:dyDescent="0.2">
      <c r="A368" s="352">
        <v>44820.125</v>
      </c>
      <c r="B368" s="353">
        <v>0</v>
      </c>
      <c r="C368" s="354">
        <v>250.7405</v>
      </c>
      <c r="D368" s="354">
        <v>0</v>
      </c>
      <c r="E368" s="354">
        <v>0</v>
      </c>
      <c r="F368" s="354">
        <v>0</v>
      </c>
      <c r="G368" s="353">
        <v>0</v>
      </c>
      <c r="H368" s="354">
        <v>385</v>
      </c>
      <c r="I368" s="354">
        <v>0</v>
      </c>
      <c r="J368" s="354">
        <v>0</v>
      </c>
      <c r="K368" s="354">
        <v>0</v>
      </c>
      <c r="L368" s="353">
        <v>295</v>
      </c>
      <c r="M368" s="354">
        <v>385</v>
      </c>
      <c r="N368" s="354">
        <v>340</v>
      </c>
      <c r="O368" s="354">
        <v>189.9</v>
      </c>
      <c r="P368" s="354">
        <v>195</v>
      </c>
      <c r="Q368" s="353">
        <v>0</v>
      </c>
      <c r="R368" s="354">
        <v>385</v>
      </c>
      <c r="S368" s="354">
        <v>0</v>
      </c>
      <c r="T368" s="354">
        <v>0</v>
      </c>
      <c r="U368" s="354">
        <v>0</v>
      </c>
      <c r="V368" s="353">
        <v>250.7405</v>
      </c>
      <c r="W368" s="353">
        <v>385</v>
      </c>
      <c r="X368" s="353">
        <v>1404.9</v>
      </c>
      <c r="Y368" s="355">
        <v>385</v>
      </c>
    </row>
    <row r="369" spans="1:25" x14ac:dyDescent="0.2">
      <c r="A369" s="352">
        <v>44820.166666666664</v>
      </c>
      <c r="B369" s="353">
        <v>0</v>
      </c>
      <c r="C369" s="354">
        <v>250.97499999999999</v>
      </c>
      <c r="D369" s="354">
        <v>0</v>
      </c>
      <c r="E369" s="354">
        <v>0</v>
      </c>
      <c r="F369" s="354">
        <v>0</v>
      </c>
      <c r="G369" s="353">
        <v>0</v>
      </c>
      <c r="H369" s="354">
        <v>385</v>
      </c>
      <c r="I369" s="354">
        <v>0</v>
      </c>
      <c r="J369" s="354">
        <v>0</v>
      </c>
      <c r="K369" s="354">
        <v>0</v>
      </c>
      <c r="L369" s="353">
        <v>295</v>
      </c>
      <c r="M369" s="354">
        <v>385</v>
      </c>
      <c r="N369" s="354">
        <v>340</v>
      </c>
      <c r="O369" s="354">
        <v>189.9</v>
      </c>
      <c r="P369" s="354">
        <v>195</v>
      </c>
      <c r="Q369" s="353">
        <v>0</v>
      </c>
      <c r="R369" s="354">
        <v>385</v>
      </c>
      <c r="S369" s="354">
        <v>0</v>
      </c>
      <c r="T369" s="354">
        <v>0</v>
      </c>
      <c r="U369" s="354">
        <v>0</v>
      </c>
      <c r="V369" s="353">
        <v>250.97499999999999</v>
      </c>
      <c r="W369" s="353">
        <v>385</v>
      </c>
      <c r="X369" s="353">
        <v>1404.9</v>
      </c>
      <c r="Y369" s="355">
        <v>385</v>
      </c>
    </row>
    <row r="370" spans="1:25" x14ac:dyDescent="0.2">
      <c r="A370" s="352">
        <v>44820.208333333336</v>
      </c>
      <c r="B370" s="353">
        <v>0</v>
      </c>
      <c r="C370" s="354">
        <v>250.74250000000001</v>
      </c>
      <c r="D370" s="354">
        <v>0</v>
      </c>
      <c r="E370" s="354">
        <v>0</v>
      </c>
      <c r="F370" s="354">
        <v>0</v>
      </c>
      <c r="G370" s="353">
        <v>0</v>
      </c>
      <c r="H370" s="354">
        <v>385</v>
      </c>
      <c r="I370" s="354">
        <v>0</v>
      </c>
      <c r="J370" s="354">
        <v>0</v>
      </c>
      <c r="K370" s="354">
        <v>0</v>
      </c>
      <c r="L370" s="353">
        <v>295</v>
      </c>
      <c r="M370" s="354">
        <v>385</v>
      </c>
      <c r="N370" s="354">
        <v>340</v>
      </c>
      <c r="O370" s="354">
        <v>189.9</v>
      </c>
      <c r="P370" s="354">
        <v>195</v>
      </c>
      <c r="Q370" s="353">
        <v>0</v>
      </c>
      <c r="R370" s="354">
        <v>385</v>
      </c>
      <c r="S370" s="354">
        <v>0</v>
      </c>
      <c r="T370" s="354">
        <v>0</v>
      </c>
      <c r="U370" s="354">
        <v>0</v>
      </c>
      <c r="V370" s="353">
        <v>250.74250000000001</v>
      </c>
      <c r="W370" s="353">
        <v>385</v>
      </c>
      <c r="X370" s="353">
        <v>1404.9</v>
      </c>
      <c r="Y370" s="355">
        <v>385</v>
      </c>
    </row>
    <row r="371" spans="1:25" x14ac:dyDescent="0.2">
      <c r="A371" s="352">
        <v>44820.25</v>
      </c>
      <c r="B371" s="353">
        <v>0</v>
      </c>
      <c r="C371" s="354">
        <v>250.72200000000001</v>
      </c>
      <c r="D371" s="354">
        <v>0</v>
      </c>
      <c r="E371" s="354">
        <v>0</v>
      </c>
      <c r="F371" s="354">
        <v>0</v>
      </c>
      <c r="G371" s="353">
        <v>0</v>
      </c>
      <c r="H371" s="354">
        <v>385</v>
      </c>
      <c r="I371" s="354">
        <v>0</v>
      </c>
      <c r="J371" s="354">
        <v>0</v>
      </c>
      <c r="K371" s="354">
        <v>0</v>
      </c>
      <c r="L371" s="353">
        <v>295</v>
      </c>
      <c r="M371" s="354">
        <v>385</v>
      </c>
      <c r="N371" s="354">
        <v>340</v>
      </c>
      <c r="O371" s="354">
        <v>189.9</v>
      </c>
      <c r="P371" s="354">
        <v>195</v>
      </c>
      <c r="Q371" s="353">
        <v>0</v>
      </c>
      <c r="R371" s="354">
        <v>385</v>
      </c>
      <c r="S371" s="354">
        <v>0</v>
      </c>
      <c r="T371" s="354">
        <v>0</v>
      </c>
      <c r="U371" s="354">
        <v>0</v>
      </c>
      <c r="V371" s="353">
        <v>250.72200000000001</v>
      </c>
      <c r="W371" s="353">
        <v>385</v>
      </c>
      <c r="X371" s="353">
        <v>1404.9</v>
      </c>
      <c r="Y371" s="355">
        <v>385</v>
      </c>
    </row>
    <row r="372" spans="1:25" x14ac:dyDescent="0.2">
      <c r="A372" s="352">
        <v>44820.291666666664</v>
      </c>
      <c r="B372" s="353">
        <v>0</v>
      </c>
      <c r="C372" s="354">
        <v>251.0925</v>
      </c>
      <c r="D372" s="354">
        <v>0</v>
      </c>
      <c r="E372" s="354">
        <v>0</v>
      </c>
      <c r="F372" s="354">
        <v>0</v>
      </c>
      <c r="G372" s="353">
        <v>0</v>
      </c>
      <c r="H372" s="354">
        <v>385</v>
      </c>
      <c r="I372" s="354">
        <v>0</v>
      </c>
      <c r="J372" s="354">
        <v>0</v>
      </c>
      <c r="K372" s="354">
        <v>0</v>
      </c>
      <c r="L372" s="353">
        <v>295</v>
      </c>
      <c r="M372" s="354">
        <v>385</v>
      </c>
      <c r="N372" s="354">
        <v>340</v>
      </c>
      <c r="O372" s="354">
        <v>189.9</v>
      </c>
      <c r="P372" s="354">
        <v>195</v>
      </c>
      <c r="Q372" s="353">
        <v>0</v>
      </c>
      <c r="R372" s="354">
        <v>385</v>
      </c>
      <c r="S372" s="354">
        <v>0</v>
      </c>
      <c r="T372" s="354">
        <v>0</v>
      </c>
      <c r="U372" s="354">
        <v>0</v>
      </c>
      <c r="V372" s="353">
        <v>251.0925</v>
      </c>
      <c r="W372" s="353">
        <v>385</v>
      </c>
      <c r="X372" s="353">
        <v>1404.9</v>
      </c>
      <c r="Y372" s="355">
        <v>385</v>
      </c>
    </row>
    <row r="373" spans="1:25" x14ac:dyDescent="0.2">
      <c r="A373" s="352">
        <v>44820.333333333336</v>
      </c>
      <c r="B373" s="353">
        <v>0</v>
      </c>
      <c r="C373" s="354">
        <v>250.9435</v>
      </c>
      <c r="D373" s="354">
        <v>0</v>
      </c>
      <c r="E373" s="354">
        <v>0</v>
      </c>
      <c r="F373" s="354">
        <v>0</v>
      </c>
      <c r="G373" s="353">
        <v>0</v>
      </c>
      <c r="H373" s="354">
        <v>385</v>
      </c>
      <c r="I373" s="354">
        <v>0</v>
      </c>
      <c r="J373" s="354">
        <v>0</v>
      </c>
      <c r="K373" s="354">
        <v>0</v>
      </c>
      <c r="L373" s="353">
        <v>295</v>
      </c>
      <c r="M373" s="354">
        <v>385</v>
      </c>
      <c r="N373" s="354">
        <v>340</v>
      </c>
      <c r="O373" s="354">
        <v>189.9</v>
      </c>
      <c r="P373" s="354">
        <v>195</v>
      </c>
      <c r="Q373" s="353">
        <v>0</v>
      </c>
      <c r="R373" s="354">
        <v>385</v>
      </c>
      <c r="S373" s="354">
        <v>0</v>
      </c>
      <c r="T373" s="354">
        <v>0</v>
      </c>
      <c r="U373" s="354">
        <v>0</v>
      </c>
      <c r="V373" s="353">
        <v>250.9435</v>
      </c>
      <c r="W373" s="353">
        <v>385</v>
      </c>
      <c r="X373" s="353">
        <v>1404.9</v>
      </c>
      <c r="Y373" s="355">
        <v>385</v>
      </c>
    </row>
    <row r="374" spans="1:25" x14ac:dyDescent="0.2">
      <c r="A374" s="352">
        <v>44820.375</v>
      </c>
      <c r="B374" s="353">
        <v>0</v>
      </c>
      <c r="C374" s="354">
        <v>251.44749999999999</v>
      </c>
      <c r="D374" s="354">
        <v>0</v>
      </c>
      <c r="E374" s="354">
        <v>0</v>
      </c>
      <c r="F374" s="354">
        <v>0</v>
      </c>
      <c r="G374" s="353">
        <v>0</v>
      </c>
      <c r="H374" s="354">
        <v>385</v>
      </c>
      <c r="I374" s="354">
        <v>0</v>
      </c>
      <c r="J374" s="354">
        <v>0</v>
      </c>
      <c r="K374" s="354">
        <v>0</v>
      </c>
      <c r="L374" s="353">
        <v>295</v>
      </c>
      <c r="M374" s="354">
        <v>385</v>
      </c>
      <c r="N374" s="354">
        <v>340</v>
      </c>
      <c r="O374" s="354">
        <v>189.9</v>
      </c>
      <c r="P374" s="354">
        <v>195</v>
      </c>
      <c r="Q374" s="353">
        <v>0</v>
      </c>
      <c r="R374" s="354">
        <v>385</v>
      </c>
      <c r="S374" s="354">
        <v>0</v>
      </c>
      <c r="T374" s="354">
        <v>0</v>
      </c>
      <c r="U374" s="354">
        <v>0</v>
      </c>
      <c r="V374" s="353">
        <v>251.44749999999999</v>
      </c>
      <c r="W374" s="353">
        <v>385</v>
      </c>
      <c r="X374" s="353">
        <v>1404.9</v>
      </c>
      <c r="Y374" s="355">
        <v>385</v>
      </c>
    </row>
    <row r="375" spans="1:25" x14ac:dyDescent="0.2">
      <c r="A375" s="352">
        <v>44820.416666666664</v>
      </c>
      <c r="B375" s="353">
        <v>0</v>
      </c>
      <c r="C375" s="354">
        <v>255.33850000000001</v>
      </c>
      <c r="D375" s="354">
        <v>0</v>
      </c>
      <c r="E375" s="354">
        <v>0</v>
      </c>
      <c r="F375" s="354">
        <v>0</v>
      </c>
      <c r="G375" s="353">
        <v>0</v>
      </c>
      <c r="H375" s="354">
        <v>385</v>
      </c>
      <c r="I375" s="354">
        <v>0</v>
      </c>
      <c r="J375" s="354">
        <v>0</v>
      </c>
      <c r="K375" s="354">
        <v>0</v>
      </c>
      <c r="L375" s="353">
        <v>295</v>
      </c>
      <c r="M375" s="354">
        <v>385</v>
      </c>
      <c r="N375" s="354">
        <v>340</v>
      </c>
      <c r="O375" s="354">
        <v>189.9</v>
      </c>
      <c r="P375" s="354">
        <v>195</v>
      </c>
      <c r="Q375" s="353">
        <v>0</v>
      </c>
      <c r="R375" s="354">
        <v>385</v>
      </c>
      <c r="S375" s="354">
        <v>0</v>
      </c>
      <c r="T375" s="354">
        <v>0</v>
      </c>
      <c r="U375" s="354">
        <v>0</v>
      </c>
      <c r="V375" s="353">
        <v>255.33850000000001</v>
      </c>
      <c r="W375" s="353">
        <v>385</v>
      </c>
      <c r="X375" s="353">
        <v>1404.9</v>
      </c>
      <c r="Y375" s="355">
        <v>385</v>
      </c>
    </row>
    <row r="376" spans="1:25" x14ac:dyDescent="0.2">
      <c r="A376" s="352">
        <v>44820.458333333336</v>
      </c>
      <c r="B376" s="353">
        <v>0</v>
      </c>
      <c r="C376" s="354">
        <v>255.95150000000001</v>
      </c>
      <c r="D376" s="354">
        <v>0</v>
      </c>
      <c r="E376" s="354">
        <v>0</v>
      </c>
      <c r="F376" s="354">
        <v>0</v>
      </c>
      <c r="G376" s="353">
        <v>0</v>
      </c>
      <c r="H376" s="354">
        <v>385</v>
      </c>
      <c r="I376" s="354">
        <v>0</v>
      </c>
      <c r="J376" s="354">
        <v>0</v>
      </c>
      <c r="K376" s="354">
        <v>0</v>
      </c>
      <c r="L376" s="353">
        <v>295</v>
      </c>
      <c r="M376" s="354">
        <v>385</v>
      </c>
      <c r="N376" s="354">
        <v>340</v>
      </c>
      <c r="O376" s="354">
        <v>189.9</v>
      </c>
      <c r="P376" s="354">
        <v>195</v>
      </c>
      <c r="Q376" s="353">
        <v>0</v>
      </c>
      <c r="R376" s="354">
        <v>385</v>
      </c>
      <c r="S376" s="354">
        <v>0</v>
      </c>
      <c r="T376" s="354">
        <v>0</v>
      </c>
      <c r="U376" s="354">
        <v>0</v>
      </c>
      <c r="V376" s="353">
        <v>255.95150000000001</v>
      </c>
      <c r="W376" s="353">
        <v>385</v>
      </c>
      <c r="X376" s="353">
        <v>1404.9</v>
      </c>
      <c r="Y376" s="355">
        <v>385</v>
      </c>
    </row>
    <row r="377" spans="1:25" x14ac:dyDescent="0.2">
      <c r="A377" s="352">
        <v>44820.5</v>
      </c>
      <c r="B377" s="353">
        <v>0</v>
      </c>
      <c r="C377" s="354">
        <v>250.81</v>
      </c>
      <c r="D377" s="354">
        <v>0</v>
      </c>
      <c r="E377" s="354">
        <v>0</v>
      </c>
      <c r="F377" s="354">
        <v>0</v>
      </c>
      <c r="G377" s="353">
        <v>0</v>
      </c>
      <c r="H377" s="354">
        <v>385</v>
      </c>
      <c r="I377" s="354">
        <v>0</v>
      </c>
      <c r="J377" s="354">
        <v>0</v>
      </c>
      <c r="K377" s="354">
        <v>0</v>
      </c>
      <c r="L377" s="353">
        <v>295</v>
      </c>
      <c r="M377" s="354">
        <v>385</v>
      </c>
      <c r="N377" s="354">
        <v>340</v>
      </c>
      <c r="O377" s="354">
        <v>189.9</v>
      </c>
      <c r="P377" s="354">
        <v>195</v>
      </c>
      <c r="Q377" s="353">
        <v>0</v>
      </c>
      <c r="R377" s="354">
        <v>385</v>
      </c>
      <c r="S377" s="354">
        <v>0</v>
      </c>
      <c r="T377" s="354">
        <v>0</v>
      </c>
      <c r="U377" s="354">
        <v>0</v>
      </c>
      <c r="V377" s="353">
        <v>250.81</v>
      </c>
      <c r="W377" s="353">
        <v>385</v>
      </c>
      <c r="X377" s="353">
        <v>1404.9</v>
      </c>
      <c r="Y377" s="355">
        <v>385</v>
      </c>
    </row>
    <row r="378" spans="1:25" x14ac:dyDescent="0.2">
      <c r="A378" s="352">
        <v>44820.541666666664</v>
      </c>
      <c r="B378" s="353">
        <v>0</v>
      </c>
      <c r="C378" s="354">
        <v>250.93899999999999</v>
      </c>
      <c r="D378" s="354">
        <v>0</v>
      </c>
      <c r="E378" s="354">
        <v>0</v>
      </c>
      <c r="F378" s="354">
        <v>0</v>
      </c>
      <c r="G378" s="353">
        <v>0</v>
      </c>
      <c r="H378" s="354">
        <v>385</v>
      </c>
      <c r="I378" s="354">
        <v>0</v>
      </c>
      <c r="J378" s="354">
        <v>0</v>
      </c>
      <c r="K378" s="354">
        <v>0</v>
      </c>
      <c r="L378" s="353">
        <v>295</v>
      </c>
      <c r="M378" s="354">
        <v>385</v>
      </c>
      <c r="N378" s="354">
        <v>340</v>
      </c>
      <c r="O378" s="354">
        <v>189.9</v>
      </c>
      <c r="P378" s="354">
        <v>195</v>
      </c>
      <c r="Q378" s="353">
        <v>0</v>
      </c>
      <c r="R378" s="354">
        <v>385</v>
      </c>
      <c r="S378" s="354">
        <v>0</v>
      </c>
      <c r="T378" s="354">
        <v>0</v>
      </c>
      <c r="U378" s="354">
        <v>0</v>
      </c>
      <c r="V378" s="353">
        <v>250.93899999999999</v>
      </c>
      <c r="W378" s="353">
        <v>385</v>
      </c>
      <c r="X378" s="353">
        <v>1404.9</v>
      </c>
      <c r="Y378" s="355">
        <v>385</v>
      </c>
    </row>
    <row r="379" spans="1:25" x14ac:dyDescent="0.2">
      <c r="A379" s="352">
        <v>44820.583333333336</v>
      </c>
      <c r="B379" s="353">
        <v>0</v>
      </c>
      <c r="C379" s="354">
        <v>251.15100000000001</v>
      </c>
      <c r="D379" s="354">
        <v>0</v>
      </c>
      <c r="E379" s="354">
        <v>0</v>
      </c>
      <c r="F379" s="354">
        <v>0</v>
      </c>
      <c r="G379" s="353">
        <v>0</v>
      </c>
      <c r="H379" s="354">
        <v>385</v>
      </c>
      <c r="I379" s="354">
        <v>0</v>
      </c>
      <c r="J379" s="354">
        <v>0</v>
      </c>
      <c r="K379" s="354">
        <v>0</v>
      </c>
      <c r="L379" s="353">
        <v>295</v>
      </c>
      <c r="M379" s="354">
        <v>385</v>
      </c>
      <c r="N379" s="354">
        <v>340</v>
      </c>
      <c r="O379" s="354">
        <v>189.9</v>
      </c>
      <c r="P379" s="354">
        <v>195</v>
      </c>
      <c r="Q379" s="353">
        <v>0</v>
      </c>
      <c r="R379" s="354">
        <v>385</v>
      </c>
      <c r="S379" s="354">
        <v>0</v>
      </c>
      <c r="T379" s="354">
        <v>0</v>
      </c>
      <c r="U379" s="354">
        <v>0</v>
      </c>
      <c r="V379" s="353">
        <v>251.15100000000001</v>
      </c>
      <c r="W379" s="353">
        <v>385</v>
      </c>
      <c r="X379" s="353">
        <v>1404.9</v>
      </c>
      <c r="Y379" s="355">
        <v>385</v>
      </c>
    </row>
    <row r="380" spans="1:25" x14ac:dyDescent="0.2">
      <c r="A380" s="352">
        <v>44820.625</v>
      </c>
      <c r="B380" s="353">
        <v>0</v>
      </c>
      <c r="C380" s="354">
        <v>251.66249999999999</v>
      </c>
      <c r="D380" s="354">
        <v>0</v>
      </c>
      <c r="E380" s="354">
        <v>0</v>
      </c>
      <c r="F380" s="354">
        <v>0</v>
      </c>
      <c r="G380" s="353">
        <v>0</v>
      </c>
      <c r="H380" s="354">
        <v>385</v>
      </c>
      <c r="I380" s="354">
        <v>0</v>
      </c>
      <c r="J380" s="354">
        <v>0</v>
      </c>
      <c r="K380" s="354">
        <v>0</v>
      </c>
      <c r="L380" s="353">
        <v>295</v>
      </c>
      <c r="M380" s="354">
        <v>385</v>
      </c>
      <c r="N380" s="354">
        <v>340</v>
      </c>
      <c r="O380" s="354">
        <v>189.9</v>
      </c>
      <c r="P380" s="354">
        <v>195</v>
      </c>
      <c r="Q380" s="353">
        <v>0</v>
      </c>
      <c r="R380" s="354">
        <v>385</v>
      </c>
      <c r="S380" s="354">
        <v>0</v>
      </c>
      <c r="T380" s="354">
        <v>0</v>
      </c>
      <c r="U380" s="354">
        <v>0</v>
      </c>
      <c r="V380" s="353">
        <v>251.66249999999999</v>
      </c>
      <c r="W380" s="353">
        <v>385</v>
      </c>
      <c r="X380" s="353">
        <v>1404.9</v>
      </c>
      <c r="Y380" s="355">
        <v>385</v>
      </c>
    </row>
    <row r="381" spans="1:25" x14ac:dyDescent="0.2">
      <c r="A381" s="352">
        <v>44820.666666666664</v>
      </c>
      <c r="B381" s="353">
        <v>0</v>
      </c>
      <c r="C381" s="354">
        <v>250.92850000000001</v>
      </c>
      <c r="D381" s="354">
        <v>0</v>
      </c>
      <c r="E381" s="354">
        <v>0</v>
      </c>
      <c r="F381" s="354">
        <v>0</v>
      </c>
      <c r="G381" s="353">
        <v>0</v>
      </c>
      <c r="H381" s="354">
        <v>385</v>
      </c>
      <c r="I381" s="354">
        <v>0</v>
      </c>
      <c r="J381" s="354">
        <v>0</v>
      </c>
      <c r="K381" s="354">
        <v>0</v>
      </c>
      <c r="L381" s="353">
        <v>295</v>
      </c>
      <c r="M381" s="354">
        <v>385</v>
      </c>
      <c r="N381" s="354">
        <v>340</v>
      </c>
      <c r="O381" s="354">
        <v>189.9</v>
      </c>
      <c r="P381" s="354">
        <v>195</v>
      </c>
      <c r="Q381" s="353">
        <v>0</v>
      </c>
      <c r="R381" s="354">
        <v>385</v>
      </c>
      <c r="S381" s="354">
        <v>0</v>
      </c>
      <c r="T381" s="354">
        <v>0</v>
      </c>
      <c r="U381" s="354">
        <v>0</v>
      </c>
      <c r="V381" s="353">
        <v>250.92850000000001</v>
      </c>
      <c r="W381" s="353">
        <v>385</v>
      </c>
      <c r="X381" s="353">
        <v>1404.9</v>
      </c>
      <c r="Y381" s="355">
        <v>385</v>
      </c>
    </row>
    <row r="382" spans="1:25" x14ac:dyDescent="0.2">
      <c r="A382" s="352">
        <v>44820.708333333336</v>
      </c>
      <c r="B382" s="353">
        <v>0</v>
      </c>
      <c r="C382" s="354">
        <v>251.00149999999999</v>
      </c>
      <c r="D382" s="354">
        <v>0</v>
      </c>
      <c r="E382" s="354">
        <v>0</v>
      </c>
      <c r="F382" s="354">
        <v>0</v>
      </c>
      <c r="G382" s="353">
        <v>0</v>
      </c>
      <c r="H382" s="354">
        <v>385</v>
      </c>
      <c r="I382" s="354">
        <v>0</v>
      </c>
      <c r="J382" s="354">
        <v>0</v>
      </c>
      <c r="K382" s="354">
        <v>0</v>
      </c>
      <c r="L382" s="353">
        <v>295</v>
      </c>
      <c r="M382" s="354">
        <v>385</v>
      </c>
      <c r="N382" s="354">
        <v>340</v>
      </c>
      <c r="O382" s="354">
        <v>189.9</v>
      </c>
      <c r="P382" s="354">
        <v>195</v>
      </c>
      <c r="Q382" s="353">
        <v>0</v>
      </c>
      <c r="R382" s="354">
        <v>385</v>
      </c>
      <c r="S382" s="354">
        <v>0</v>
      </c>
      <c r="T382" s="354">
        <v>0</v>
      </c>
      <c r="U382" s="354">
        <v>0</v>
      </c>
      <c r="V382" s="353">
        <v>251.00149999999999</v>
      </c>
      <c r="W382" s="353">
        <v>385</v>
      </c>
      <c r="X382" s="353">
        <v>1404.9</v>
      </c>
      <c r="Y382" s="355">
        <v>385</v>
      </c>
    </row>
    <row r="383" spans="1:25" x14ac:dyDescent="0.2">
      <c r="A383" s="352">
        <v>44820.75</v>
      </c>
      <c r="B383" s="353">
        <v>0</v>
      </c>
      <c r="C383" s="354">
        <v>251.0745</v>
      </c>
      <c r="D383" s="354">
        <v>0</v>
      </c>
      <c r="E383" s="354">
        <v>0</v>
      </c>
      <c r="F383" s="354">
        <v>0</v>
      </c>
      <c r="G383" s="353">
        <v>0</v>
      </c>
      <c r="H383" s="354">
        <v>385</v>
      </c>
      <c r="I383" s="354">
        <v>0</v>
      </c>
      <c r="J383" s="354">
        <v>0</v>
      </c>
      <c r="K383" s="354">
        <v>0</v>
      </c>
      <c r="L383" s="353">
        <v>295</v>
      </c>
      <c r="M383" s="354">
        <v>385</v>
      </c>
      <c r="N383" s="354">
        <v>340</v>
      </c>
      <c r="O383" s="354">
        <v>189.9</v>
      </c>
      <c r="P383" s="354">
        <v>195</v>
      </c>
      <c r="Q383" s="353">
        <v>0</v>
      </c>
      <c r="R383" s="354">
        <v>385</v>
      </c>
      <c r="S383" s="354">
        <v>0</v>
      </c>
      <c r="T383" s="354">
        <v>0</v>
      </c>
      <c r="U383" s="354">
        <v>0</v>
      </c>
      <c r="V383" s="353">
        <v>251.0745</v>
      </c>
      <c r="W383" s="353">
        <v>385</v>
      </c>
      <c r="X383" s="353">
        <v>1404.9</v>
      </c>
      <c r="Y383" s="355">
        <v>385</v>
      </c>
    </row>
    <row r="384" spans="1:25" x14ac:dyDescent="0.2">
      <c r="A384" s="352">
        <v>44820.791666666664</v>
      </c>
      <c r="B384" s="353">
        <v>0</v>
      </c>
      <c r="C384" s="354">
        <v>251.02549999999999</v>
      </c>
      <c r="D384" s="354">
        <v>0</v>
      </c>
      <c r="E384" s="354">
        <v>0</v>
      </c>
      <c r="F384" s="354">
        <v>0</v>
      </c>
      <c r="G384" s="353">
        <v>0</v>
      </c>
      <c r="H384" s="354">
        <v>385</v>
      </c>
      <c r="I384" s="354">
        <v>0</v>
      </c>
      <c r="J384" s="354">
        <v>0</v>
      </c>
      <c r="K384" s="354">
        <v>0</v>
      </c>
      <c r="L384" s="353">
        <v>295</v>
      </c>
      <c r="M384" s="354">
        <v>385</v>
      </c>
      <c r="N384" s="354">
        <v>340</v>
      </c>
      <c r="O384" s="354">
        <v>189.9</v>
      </c>
      <c r="P384" s="354">
        <v>195</v>
      </c>
      <c r="Q384" s="353">
        <v>0</v>
      </c>
      <c r="R384" s="354">
        <v>385</v>
      </c>
      <c r="S384" s="354">
        <v>0</v>
      </c>
      <c r="T384" s="354">
        <v>0</v>
      </c>
      <c r="U384" s="354">
        <v>0</v>
      </c>
      <c r="V384" s="353">
        <v>251.02549999999999</v>
      </c>
      <c r="W384" s="353">
        <v>385</v>
      </c>
      <c r="X384" s="353">
        <v>1404.9</v>
      </c>
      <c r="Y384" s="355">
        <v>385</v>
      </c>
    </row>
    <row r="385" spans="1:25" x14ac:dyDescent="0.2">
      <c r="A385" s="352">
        <v>44820.833333333336</v>
      </c>
      <c r="B385" s="353">
        <v>0</v>
      </c>
      <c r="C385" s="354">
        <v>250.75200000000001</v>
      </c>
      <c r="D385" s="354">
        <v>0</v>
      </c>
      <c r="E385" s="354">
        <v>0</v>
      </c>
      <c r="F385" s="354">
        <v>0</v>
      </c>
      <c r="G385" s="353">
        <v>0</v>
      </c>
      <c r="H385" s="354">
        <v>385</v>
      </c>
      <c r="I385" s="354">
        <v>0</v>
      </c>
      <c r="J385" s="354">
        <v>0</v>
      </c>
      <c r="K385" s="354">
        <v>0</v>
      </c>
      <c r="L385" s="353">
        <v>295</v>
      </c>
      <c r="M385" s="354">
        <v>385</v>
      </c>
      <c r="N385" s="354">
        <v>340</v>
      </c>
      <c r="O385" s="354">
        <v>189.9</v>
      </c>
      <c r="P385" s="354">
        <v>195</v>
      </c>
      <c r="Q385" s="353">
        <v>0</v>
      </c>
      <c r="R385" s="354">
        <v>385</v>
      </c>
      <c r="S385" s="354">
        <v>0</v>
      </c>
      <c r="T385" s="354">
        <v>0</v>
      </c>
      <c r="U385" s="354">
        <v>0</v>
      </c>
      <c r="V385" s="353">
        <v>250.75200000000001</v>
      </c>
      <c r="W385" s="353">
        <v>385</v>
      </c>
      <c r="X385" s="353">
        <v>1404.9</v>
      </c>
      <c r="Y385" s="355">
        <v>385</v>
      </c>
    </row>
    <row r="386" spans="1:25" x14ac:dyDescent="0.2">
      <c r="A386" s="352">
        <v>44820.875</v>
      </c>
      <c r="B386" s="353">
        <v>0</v>
      </c>
      <c r="C386" s="354">
        <v>251.00149999999999</v>
      </c>
      <c r="D386" s="354">
        <v>0</v>
      </c>
      <c r="E386" s="354">
        <v>0</v>
      </c>
      <c r="F386" s="354">
        <v>0</v>
      </c>
      <c r="G386" s="353">
        <v>0</v>
      </c>
      <c r="H386" s="354">
        <v>385</v>
      </c>
      <c r="I386" s="354">
        <v>0</v>
      </c>
      <c r="J386" s="354">
        <v>0</v>
      </c>
      <c r="K386" s="354">
        <v>0</v>
      </c>
      <c r="L386" s="353">
        <v>295</v>
      </c>
      <c r="M386" s="354">
        <v>385</v>
      </c>
      <c r="N386" s="354">
        <v>340</v>
      </c>
      <c r="O386" s="354">
        <v>189.9</v>
      </c>
      <c r="P386" s="354">
        <v>195</v>
      </c>
      <c r="Q386" s="353">
        <v>0</v>
      </c>
      <c r="R386" s="354">
        <v>385</v>
      </c>
      <c r="S386" s="354">
        <v>0</v>
      </c>
      <c r="T386" s="354">
        <v>0</v>
      </c>
      <c r="U386" s="354">
        <v>0</v>
      </c>
      <c r="V386" s="353">
        <v>251.00149999999999</v>
      </c>
      <c r="W386" s="353">
        <v>385</v>
      </c>
      <c r="X386" s="353">
        <v>1404.9</v>
      </c>
      <c r="Y386" s="355">
        <v>385</v>
      </c>
    </row>
    <row r="387" spans="1:25" x14ac:dyDescent="0.2">
      <c r="A387" s="352">
        <v>44820.916666666664</v>
      </c>
      <c r="B387" s="353">
        <v>0</v>
      </c>
      <c r="C387" s="354">
        <v>250.792</v>
      </c>
      <c r="D387" s="354">
        <v>0</v>
      </c>
      <c r="E387" s="354">
        <v>0</v>
      </c>
      <c r="F387" s="354">
        <v>0</v>
      </c>
      <c r="G387" s="353">
        <v>0</v>
      </c>
      <c r="H387" s="354">
        <v>385</v>
      </c>
      <c r="I387" s="354">
        <v>0</v>
      </c>
      <c r="J387" s="354">
        <v>0</v>
      </c>
      <c r="K387" s="354">
        <v>0</v>
      </c>
      <c r="L387" s="353">
        <v>295</v>
      </c>
      <c r="M387" s="354">
        <v>385</v>
      </c>
      <c r="N387" s="354">
        <v>340</v>
      </c>
      <c r="O387" s="354">
        <v>189.9</v>
      </c>
      <c r="P387" s="354">
        <v>195</v>
      </c>
      <c r="Q387" s="353">
        <v>0</v>
      </c>
      <c r="R387" s="354">
        <v>385</v>
      </c>
      <c r="S387" s="354">
        <v>0</v>
      </c>
      <c r="T387" s="354">
        <v>0</v>
      </c>
      <c r="U387" s="354">
        <v>0</v>
      </c>
      <c r="V387" s="353">
        <v>250.792</v>
      </c>
      <c r="W387" s="353">
        <v>385</v>
      </c>
      <c r="X387" s="353">
        <v>1404.9</v>
      </c>
      <c r="Y387" s="355">
        <v>385</v>
      </c>
    </row>
    <row r="388" spans="1:25" x14ac:dyDescent="0.2">
      <c r="A388" s="352">
        <v>44820.958333333336</v>
      </c>
      <c r="B388" s="353">
        <v>0</v>
      </c>
      <c r="C388" s="354">
        <v>250.86850000000001</v>
      </c>
      <c r="D388" s="354">
        <v>0</v>
      </c>
      <c r="E388" s="354">
        <v>0</v>
      </c>
      <c r="F388" s="354">
        <v>0</v>
      </c>
      <c r="G388" s="353">
        <v>0</v>
      </c>
      <c r="H388" s="354">
        <v>385</v>
      </c>
      <c r="I388" s="354">
        <v>0</v>
      </c>
      <c r="J388" s="354">
        <v>0</v>
      </c>
      <c r="K388" s="354">
        <v>0</v>
      </c>
      <c r="L388" s="353">
        <v>295</v>
      </c>
      <c r="M388" s="354">
        <v>385</v>
      </c>
      <c r="N388" s="354">
        <v>340</v>
      </c>
      <c r="O388" s="354">
        <v>189.9</v>
      </c>
      <c r="P388" s="354">
        <v>195</v>
      </c>
      <c r="Q388" s="353">
        <v>0</v>
      </c>
      <c r="R388" s="354">
        <v>385</v>
      </c>
      <c r="S388" s="354">
        <v>0</v>
      </c>
      <c r="T388" s="354">
        <v>0</v>
      </c>
      <c r="U388" s="354">
        <v>0</v>
      </c>
      <c r="V388" s="353">
        <v>250.86850000000001</v>
      </c>
      <c r="W388" s="353">
        <v>385</v>
      </c>
      <c r="X388" s="353">
        <v>1404.9</v>
      </c>
      <c r="Y388" s="355">
        <v>385</v>
      </c>
    </row>
    <row r="389" spans="1:25" x14ac:dyDescent="0.2">
      <c r="A389" s="352">
        <v>44821</v>
      </c>
      <c r="B389" s="353">
        <v>0</v>
      </c>
      <c r="C389" s="354">
        <v>250.97399999999999</v>
      </c>
      <c r="D389" s="354">
        <v>0</v>
      </c>
      <c r="E389" s="354">
        <v>0</v>
      </c>
      <c r="F389" s="354">
        <v>0</v>
      </c>
      <c r="G389" s="353">
        <v>0</v>
      </c>
      <c r="H389" s="354">
        <v>385</v>
      </c>
      <c r="I389" s="354">
        <v>0</v>
      </c>
      <c r="J389" s="354">
        <v>0</v>
      </c>
      <c r="K389" s="354">
        <v>0</v>
      </c>
      <c r="L389" s="353">
        <v>295</v>
      </c>
      <c r="M389" s="354">
        <v>385</v>
      </c>
      <c r="N389" s="354">
        <v>340</v>
      </c>
      <c r="O389" s="354">
        <v>189.9</v>
      </c>
      <c r="P389" s="354">
        <v>195</v>
      </c>
      <c r="Q389" s="353">
        <v>0</v>
      </c>
      <c r="R389" s="354">
        <v>385</v>
      </c>
      <c r="S389" s="354">
        <v>0</v>
      </c>
      <c r="T389" s="354">
        <v>0</v>
      </c>
      <c r="U389" s="354">
        <v>0</v>
      </c>
      <c r="V389" s="353">
        <v>250.97399999999999</v>
      </c>
      <c r="W389" s="353">
        <v>385</v>
      </c>
      <c r="X389" s="353">
        <v>1404.9</v>
      </c>
      <c r="Y389" s="355">
        <v>385</v>
      </c>
    </row>
    <row r="390" spans="1:25" x14ac:dyDescent="0.2">
      <c r="A390" s="352">
        <v>44821.041666666664</v>
      </c>
      <c r="B390" s="353">
        <v>0</v>
      </c>
      <c r="C390" s="354">
        <v>250.809</v>
      </c>
      <c r="D390" s="354">
        <v>0</v>
      </c>
      <c r="E390" s="354">
        <v>0</v>
      </c>
      <c r="F390" s="354">
        <v>0</v>
      </c>
      <c r="G390" s="353">
        <v>0</v>
      </c>
      <c r="H390" s="354">
        <v>385</v>
      </c>
      <c r="I390" s="354">
        <v>0</v>
      </c>
      <c r="J390" s="354">
        <v>0</v>
      </c>
      <c r="K390" s="354">
        <v>0</v>
      </c>
      <c r="L390" s="353">
        <v>295</v>
      </c>
      <c r="M390" s="354">
        <v>385</v>
      </c>
      <c r="N390" s="354">
        <v>340</v>
      </c>
      <c r="O390" s="354">
        <v>189.9</v>
      </c>
      <c r="P390" s="354">
        <v>195</v>
      </c>
      <c r="Q390" s="353">
        <v>0</v>
      </c>
      <c r="R390" s="354">
        <v>385</v>
      </c>
      <c r="S390" s="354">
        <v>0</v>
      </c>
      <c r="T390" s="354">
        <v>0</v>
      </c>
      <c r="U390" s="354">
        <v>0</v>
      </c>
      <c r="V390" s="353">
        <v>250.809</v>
      </c>
      <c r="W390" s="353">
        <v>385</v>
      </c>
      <c r="X390" s="353">
        <v>1404.9</v>
      </c>
      <c r="Y390" s="355">
        <v>385</v>
      </c>
    </row>
    <row r="391" spans="1:25" x14ac:dyDescent="0.2">
      <c r="A391" s="352">
        <v>44821.083333333336</v>
      </c>
      <c r="B391" s="353">
        <v>0</v>
      </c>
      <c r="C391" s="354">
        <v>248.60149999999999</v>
      </c>
      <c r="D391" s="354">
        <v>0</v>
      </c>
      <c r="E391" s="354">
        <v>0</v>
      </c>
      <c r="F391" s="354">
        <v>0</v>
      </c>
      <c r="G391" s="353">
        <v>0</v>
      </c>
      <c r="H391" s="354">
        <v>385</v>
      </c>
      <c r="I391" s="354">
        <v>0</v>
      </c>
      <c r="J391" s="354">
        <v>0</v>
      </c>
      <c r="K391" s="354">
        <v>0</v>
      </c>
      <c r="L391" s="353">
        <v>295</v>
      </c>
      <c r="M391" s="354">
        <v>385</v>
      </c>
      <c r="N391" s="354">
        <v>340</v>
      </c>
      <c r="O391" s="354">
        <v>189.9</v>
      </c>
      <c r="P391" s="354">
        <v>195</v>
      </c>
      <c r="Q391" s="353">
        <v>0</v>
      </c>
      <c r="R391" s="354">
        <v>385</v>
      </c>
      <c r="S391" s="354">
        <v>0</v>
      </c>
      <c r="T391" s="354">
        <v>0</v>
      </c>
      <c r="U391" s="354">
        <v>0</v>
      </c>
      <c r="V391" s="353">
        <v>248.60149999999999</v>
      </c>
      <c r="W391" s="353">
        <v>385</v>
      </c>
      <c r="X391" s="353">
        <v>1404.9</v>
      </c>
      <c r="Y391" s="355">
        <v>385</v>
      </c>
    </row>
    <row r="392" spans="1:25" x14ac:dyDescent="0.2">
      <c r="A392" s="352">
        <v>44821.125</v>
      </c>
      <c r="B392" s="353">
        <v>0</v>
      </c>
      <c r="C392" s="354">
        <v>250.81450000000001</v>
      </c>
      <c r="D392" s="354">
        <v>0</v>
      </c>
      <c r="E392" s="354">
        <v>0</v>
      </c>
      <c r="F392" s="354">
        <v>0</v>
      </c>
      <c r="G392" s="353">
        <v>0</v>
      </c>
      <c r="H392" s="354">
        <v>385</v>
      </c>
      <c r="I392" s="354">
        <v>0</v>
      </c>
      <c r="J392" s="354">
        <v>0</v>
      </c>
      <c r="K392" s="354">
        <v>0</v>
      </c>
      <c r="L392" s="353">
        <v>295</v>
      </c>
      <c r="M392" s="354">
        <v>385</v>
      </c>
      <c r="N392" s="354">
        <v>340</v>
      </c>
      <c r="O392" s="354">
        <v>189.9</v>
      </c>
      <c r="P392" s="354">
        <v>195</v>
      </c>
      <c r="Q392" s="353">
        <v>0</v>
      </c>
      <c r="R392" s="354">
        <v>385</v>
      </c>
      <c r="S392" s="354">
        <v>0</v>
      </c>
      <c r="T392" s="354">
        <v>0</v>
      </c>
      <c r="U392" s="354">
        <v>0</v>
      </c>
      <c r="V392" s="353">
        <v>250.81450000000001</v>
      </c>
      <c r="W392" s="353">
        <v>385</v>
      </c>
      <c r="X392" s="353">
        <v>1404.9</v>
      </c>
      <c r="Y392" s="355">
        <v>385</v>
      </c>
    </row>
    <row r="393" spans="1:25" x14ac:dyDescent="0.2">
      <c r="A393" s="352">
        <v>44821.166666666664</v>
      </c>
      <c r="B393" s="353">
        <v>0</v>
      </c>
      <c r="C393" s="354">
        <v>250.8355</v>
      </c>
      <c r="D393" s="354">
        <v>0</v>
      </c>
      <c r="E393" s="354">
        <v>0</v>
      </c>
      <c r="F393" s="354">
        <v>0</v>
      </c>
      <c r="G393" s="353">
        <v>0</v>
      </c>
      <c r="H393" s="354">
        <v>385</v>
      </c>
      <c r="I393" s="354">
        <v>0</v>
      </c>
      <c r="J393" s="354">
        <v>0</v>
      </c>
      <c r="K393" s="354">
        <v>0</v>
      </c>
      <c r="L393" s="353">
        <v>295</v>
      </c>
      <c r="M393" s="354">
        <v>385</v>
      </c>
      <c r="N393" s="354">
        <v>340</v>
      </c>
      <c r="O393" s="354">
        <v>189.9</v>
      </c>
      <c r="P393" s="354">
        <v>195</v>
      </c>
      <c r="Q393" s="353">
        <v>0</v>
      </c>
      <c r="R393" s="354">
        <v>385</v>
      </c>
      <c r="S393" s="354">
        <v>0</v>
      </c>
      <c r="T393" s="354">
        <v>0</v>
      </c>
      <c r="U393" s="354">
        <v>0</v>
      </c>
      <c r="V393" s="353">
        <v>250.8355</v>
      </c>
      <c r="W393" s="353">
        <v>385</v>
      </c>
      <c r="X393" s="353">
        <v>1404.9</v>
      </c>
      <c r="Y393" s="355">
        <v>385</v>
      </c>
    </row>
    <row r="394" spans="1:25" x14ac:dyDescent="0.2">
      <c r="A394" s="352">
        <v>44821.208333333336</v>
      </c>
      <c r="B394" s="353">
        <v>0</v>
      </c>
      <c r="C394" s="354">
        <v>251.08600000000001</v>
      </c>
      <c r="D394" s="354">
        <v>0</v>
      </c>
      <c r="E394" s="354">
        <v>0</v>
      </c>
      <c r="F394" s="354">
        <v>0</v>
      </c>
      <c r="G394" s="353">
        <v>0</v>
      </c>
      <c r="H394" s="354">
        <v>385</v>
      </c>
      <c r="I394" s="354">
        <v>0</v>
      </c>
      <c r="J394" s="354">
        <v>0</v>
      </c>
      <c r="K394" s="354">
        <v>0</v>
      </c>
      <c r="L394" s="353">
        <v>295</v>
      </c>
      <c r="M394" s="354">
        <v>385</v>
      </c>
      <c r="N394" s="354">
        <v>340</v>
      </c>
      <c r="O394" s="354">
        <v>189.9</v>
      </c>
      <c r="P394" s="354">
        <v>195</v>
      </c>
      <c r="Q394" s="353">
        <v>0</v>
      </c>
      <c r="R394" s="354">
        <v>385</v>
      </c>
      <c r="S394" s="354">
        <v>0</v>
      </c>
      <c r="T394" s="354">
        <v>0</v>
      </c>
      <c r="U394" s="354">
        <v>0</v>
      </c>
      <c r="V394" s="353">
        <v>251.08600000000001</v>
      </c>
      <c r="W394" s="353">
        <v>385</v>
      </c>
      <c r="X394" s="353">
        <v>1404.9</v>
      </c>
      <c r="Y394" s="355">
        <v>385</v>
      </c>
    </row>
    <row r="395" spans="1:25" x14ac:dyDescent="0.2">
      <c r="A395" s="352">
        <v>44821.25</v>
      </c>
      <c r="B395" s="353">
        <v>0</v>
      </c>
      <c r="C395" s="354">
        <v>250.73099999999999</v>
      </c>
      <c r="D395" s="354">
        <v>0</v>
      </c>
      <c r="E395" s="354">
        <v>0</v>
      </c>
      <c r="F395" s="354">
        <v>0</v>
      </c>
      <c r="G395" s="353">
        <v>0</v>
      </c>
      <c r="H395" s="354">
        <v>385</v>
      </c>
      <c r="I395" s="354">
        <v>0</v>
      </c>
      <c r="J395" s="354">
        <v>0</v>
      </c>
      <c r="K395" s="354">
        <v>0</v>
      </c>
      <c r="L395" s="353">
        <v>295</v>
      </c>
      <c r="M395" s="354">
        <v>385</v>
      </c>
      <c r="N395" s="354">
        <v>340</v>
      </c>
      <c r="O395" s="354">
        <v>189.9</v>
      </c>
      <c r="P395" s="354">
        <v>195</v>
      </c>
      <c r="Q395" s="353">
        <v>0</v>
      </c>
      <c r="R395" s="354">
        <v>385</v>
      </c>
      <c r="S395" s="354">
        <v>0</v>
      </c>
      <c r="T395" s="354">
        <v>0</v>
      </c>
      <c r="U395" s="354">
        <v>0</v>
      </c>
      <c r="V395" s="353">
        <v>250.73099999999999</v>
      </c>
      <c r="W395" s="353">
        <v>385</v>
      </c>
      <c r="X395" s="353">
        <v>1404.9</v>
      </c>
      <c r="Y395" s="355">
        <v>385</v>
      </c>
    </row>
    <row r="396" spans="1:25" x14ac:dyDescent="0.2">
      <c r="A396" s="352">
        <v>44821.291666666664</v>
      </c>
      <c r="B396" s="353">
        <v>0</v>
      </c>
      <c r="C396" s="354">
        <v>250.93950000000001</v>
      </c>
      <c r="D396" s="354">
        <v>0</v>
      </c>
      <c r="E396" s="354">
        <v>0</v>
      </c>
      <c r="F396" s="354">
        <v>0</v>
      </c>
      <c r="G396" s="353">
        <v>0</v>
      </c>
      <c r="H396" s="354">
        <v>385</v>
      </c>
      <c r="I396" s="354">
        <v>0</v>
      </c>
      <c r="J396" s="354">
        <v>0</v>
      </c>
      <c r="K396" s="354">
        <v>0</v>
      </c>
      <c r="L396" s="353">
        <v>295</v>
      </c>
      <c r="M396" s="354">
        <v>385</v>
      </c>
      <c r="N396" s="354">
        <v>340</v>
      </c>
      <c r="O396" s="354">
        <v>189.9</v>
      </c>
      <c r="P396" s="354">
        <v>195</v>
      </c>
      <c r="Q396" s="353">
        <v>0</v>
      </c>
      <c r="R396" s="354">
        <v>385</v>
      </c>
      <c r="S396" s="354">
        <v>0</v>
      </c>
      <c r="T396" s="354">
        <v>0</v>
      </c>
      <c r="U396" s="354">
        <v>0</v>
      </c>
      <c r="V396" s="353">
        <v>250.93950000000001</v>
      </c>
      <c r="W396" s="353">
        <v>385</v>
      </c>
      <c r="X396" s="353">
        <v>1404.9</v>
      </c>
      <c r="Y396" s="355">
        <v>385</v>
      </c>
    </row>
    <row r="397" spans="1:25" x14ac:dyDescent="0.2">
      <c r="A397" s="352">
        <v>44821.333333333336</v>
      </c>
      <c r="B397" s="353">
        <v>0</v>
      </c>
      <c r="C397" s="354">
        <v>250.6405</v>
      </c>
      <c r="D397" s="354">
        <v>0</v>
      </c>
      <c r="E397" s="354">
        <v>0</v>
      </c>
      <c r="F397" s="354">
        <v>0</v>
      </c>
      <c r="G397" s="353">
        <v>0</v>
      </c>
      <c r="H397" s="354">
        <v>385</v>
      </c>
      <c r="I397" s="354">
        <v>0</v>
      </c>
      <c r="J397" s="354">
        <v>0</v>
      </c>
      <c r="K397" s="354">
        <v>0</v>
      </c>
      <c r="L397" s="353">
        <v>295</v>
      </c>
      <c r="M397" s="354">
        <v>385</v>
      </c>
      <c r="N397" s="354">
        <v>340</v>
      </c>
      <c r="O397" s="354">
        <v>189.9</v>
      </c>
      <c r="P397" s="354">
        <v>195</v>
      </c>
      <c r="Q397" s="353">
        <v>0</v>
      </c>
      <c r="R397" s="354">
        <v>385</v>
      </c>
      <c r="S397" s="354">
        <v>0</v>
      </c>
      <c r="T397" s="354">
        <v>0</v>
      </c>
      <c r="U397" s="354">
        <v>0</v>
      </c>
      <c r="V397" s="353">
        <v>250.6405</v>
      </c>
      <c r="W397" s="353">
        <v>385</v>
      </c>
      <c r="X397" s="353">
        <v>1404.9</v>
      </c>
      <c r="Y397" s="355">
        <v>385</v>
      </c>
    </row>
    <row r="398" spans="1:25" x14ac:dyDescent="0.2">
      <c r="A398" s="352">
        <v>44821.375</v>
      </c>
      <c r="B398" s="353">
        <v>0</v>
      </c>
      <c r="C398" s="354">
        <v>250.82</v>
      </c>
      <c r="D398" s="354">
        <v>0</v>
      </c>
      <c r="E398" s="354">
        <v>0</v>
      </c>
      <c r="F398" s="354">
        <v>0</v>
      </c>
      <c r="G398" s="353">
        <v>0</v>
      </c>
      <c r="H398" s="354">
        <v>385</v>
      </c>
      <c r="I398" s="354">
        <v>0</v>
      </c>
      <c r="J398" s="354">
        <v>0</v>
      </c>
      <c r="K398" s="354">
        <v>0</v>
      </c>
      <c r="L398" s="353">
        <v>295</v>
      </c>
      <c r="M398" s="354">
        <v>385</v>
      </c>
      <c r="N398" s="354">
        <v>340</v>
      </c>
      <c r="O398" s="354">
        <v>189.9</v>
      </c>
      <c r="P398" s="354">
        <v>195</v>
      </c>
      <c r="Q398" s="353">
        <v>0</v>
      </c>
      <c r="R398" s="354">
        <v>385</v>
      </c>
      <c r="S398" s="354">
        <v>0</v>
      </c>
      <c r="T398" s="354">
        <v>0</v>
      </c>
      <c r="U398" s="354">
        <v>0</v>
      </c>
      <c r="V398" s="353">
        <v>250.82</v>
      </c>
      <c r="W398" s="353">
        <v>385</v>
      </c>
      <c r="X398" s="353">
        <v>1404.9</v>
      </c>
      <c r="Y398" s="355">
        <v>385</v>
      </c>
    </row>
    <row r="399" spans="1:25" x14ac:dyDescent="0.2">
      <c r="A399" s="352">
        <v>44821.416666666664</v>
      </c>
      <c r="B399" s="353">
        <v>0</v>
      </c>
      <c r="C399" s="354">
        <v>250.89449999999999</v>
      </c>
      <c r="D399" s="354">
        <v>0</v>
      </c>
      <c r="E399" s="354">
        <v>0</v>
      </c>
      <c r="F399" s="354">
        <v>0</v>
      </c>
      <c r="G399" s="353">
        <v>0</v>
      </c>
      <c r="H399" s="354">
        <v>385</v>
      </c>
      <c r="I399" s="354">
        <v>0</v>
      </c>
      <c r="J399" s="354">
        <v>0</v>
      </c>
      <c r="K399" s="354">
        <v>0</v>
      </c>
      <c r="L399" s="353">
        <v>295</v>
      </c>
      <c r="M399" s="354">
        <v>385</v>
      </c>
      <c r="N399" s="354">
        <v>340</v>
      </c>
      <c r="O399" s="354">
        <v>189.9</v>
      </c>
      <c r="P399" s="354">
        <v>195</v>
      </c>
      <c r="Q399" s="353">
        <v>0</v>
      </c>
      <c r="R399" s="354">
        <v>385</v>
      </c>
      <c r="S399" s="354">
        <v>0</v>
      </c>
      <c r="T399" s="354">
        <v>0</v>
      </c>
      <c r="U399" s="354">
        <v>0</v>
      </c>
      <c r="V399" s="353">
        <v>250.89449999999999</v>
      </c>
      <c r="W399" s="353">
        <v>385</v>
      </c>
      <c r="X399" s="353">
        <v>1404.9</v>
      </c>
      <c r="Y399" s="355">
        <v>385</v>
      </c>
    </row>
    <row r="400" spans="1:25" x14ac:dyDescent="0.2">
      <c r="A400" s="352">
        <v>44821.458333333336</v>
      </c>
      <c r="B400" s="353">
        <v>0</v>
      </c>
      <c r="C400" s="354">
        <v>250.64500000000001</v>
      </c>
      <c r="D400" s="354">
        <v>0</v>
      </c>
      <c r="E400" s="354">
        <v>0</v>
      </c>
      <c r="F400" s="354">
        <v>0</v>
      </c>
      <c r="G400" s="353">
        <v>0</v>
      </c>
      <c r="H400" s="354">
        <v>385</v>
      </c>
      <c r="I400" s="354">
        <v>0</v>
      </c>
      <c r="J400" s="354">
        <v>0</v>
      </c>
      <c r="K400" s="354">
        <v>0</v>
      </c>
      <c r="L400" s="353">
        <v>295</v>
      </c>
      <c r="M400" s="354">
        <v>385</v>
      </c>
      <c r="N400" s="354">
        <v>340</v>
      </c>
      <c r="O400" s="354">
        <v>189.9</v>
      </c>
      <c r="P400" s="354">
        <v>195</v>
      </c>
      <c r="Q400" s="353">
        <v>0</v>
      </c>
      <c r="R400" s="354">
        <v>385</v>
      </c>
      <c r="S400" s="354">
        <v>0</v>
      </c>
      <c r="T400" s="354">
        <v>0</v>
      </c>
      <c r="U400" s="354">
        <v>0</v>
      </c>
      <c r="V400" s="353">
        <v>250.64500000000001</v>
      </c>
      <c r="W400" s="353">
        <v>385</v>
      </c>
      <c r="X400" s="353">
        <v>1404.9</v>
      </c>
      <c r="Y400" s="355">
        <v>385</v>
      </c>
    </row>
    <row r="401" spans="1:25" x14ac:dyDescent="0.2">
      <c r="A401" s="352">
        <v>44821.5</v>
      </c>
      <c r="B401" s="353">
        <v>0</v>
      </c>
      <c r="C401" s="354">
        <v>250.78399999999999</v>
      </c>
      <c r="D401" s="354">
        <v>0</v>
      </c>
      <c r="E401" s="354">
        <v>0</v>
      </c>
      <c r="F401" s="354">
        <v>0</v>
      </c>
      <c r="G401" s="353">
        <v>0</v>
      </c>
      <c r="H401" s="354">
        <v>385</v>
      </c>
      <c r="I401" s="354">
        <v>0</v>
      </c>
      <c r="J401" s="354">
        <v>0</v>
      </c>
      <c r="K401" s="354">
        <v>0</v>
      </c>
      <c r="L401" s="353">
        <v>295</v>
      </c>
      <c r="M401" s="354">
        <v>385</v>
      </c>
      <c r="N401" s="354">
        <v>340</v>
      </c>
      <c r="O401" s="354">
        <v>189.9</v>
      </c>
      <c r="P401" s="354">
        <v>195</v>
      </c>
      <c r="Q401" s="353">
        <v>0</v>
      </c>
      <c r="R401" s="354">
        <v>385</v>
      </c>
      <c r="S401" s="354">
        <v>0</v>
      </c>
      <c r="T401" s="354">
        <v>0</v>
      </c>
      <c r="U401" s="354">
        <v>0</v>
      </c>
      <c r="V401" s="353">
        <v>250.78399999999999</v>
      </c>
      <c r="W401" s="353">
        <v>385</v>
      </c>
      <c r="X401" s="353">
        <v>1404.9</v>
      </c>
      <c r="Y401" s="355">
        <v>385</v>
      </c>
    </row>
    <row r="402" spans="1:25" x14ac:dyDescent="0.2">
      <c r="A402" s="352">
        <v>44821.541666666664</v>
      </c>
      <c r="B402" s="353">
        <v>0</v>
      </c>
      <c r="C402" s="354">
        <v>251.041</v>
      </c>
      <c r="D402" s="354">
        <v>0</v>
      </c>
      <c r="E402" s="354">
        <v>0</v>
      </c>
      <c r="F402" s="354">
        <v>0</v>
      </c>
      <c r="G402" s="353">
        <v>0</v>
      </c>
      <c r="H402" s="354">
        <v>385</v>
      </c>
      <c r="I402" s="354">
        <v>0</v>
      </c>
      <c r="J402" s="354">
        <v>0</v>
      </c>
      <c r="K402" s="354">
        <v>0</v>
      </c>
      <c r="L402" s="353">
        <v>295</v>
      </c>
      <c r="M402" s="354">
        <v>385</v>
      </c>
      <c r="N402" s="354">
        <v>340</v>
      </c>
      <c r="O402" s="354">
        <v>189.9</v>
      </c>
      <c r="P402" s="354">
        <v>195</v>
      </c>
      <c r="Q402" s="353">
        <v>0</v>
      </c>
      <c r="R402" s="354">
        <v>385</v>
      </c>
      <c r="S402" s="354">
        <v>0</v>
      </c>
      <c r="T402" s="354">
        <v>0</v>
      </c>
      <c r="U402" s="354">
        <v>0</v>
      </c>
      <c r="V402" s="353">
        <v>251.041</v>
      </c>
      <c r="W402" s="353">
        <v>385</v>
      </c>
      <c r="X402" s="353">
        <v>1404.9</v>
      </c>
      <c r="Y402" s="355">
        <v>385</v>
      </c>
    </row>
    <row r="403" spans="1:25" x14ac:dyDescent="0.2">
      <c r="A403" s="352">
        <v>44821.583333333336</v>
      </c>
      <c r="B403" s="353">
        <v>0</v>
      </c>
      <c r="C403" s="354">
        <v>250.8355</v>
      </c>
      <c r="D403" s="354">
        <v>0</v>
      </c>
      <c r="E403" s="354">
        <v>0</v>
      </c>
      <c r="F403" s="354">
        <v>0</v>
      </c>
      <c r="G403" s="353">
        <v>0</v>
      </c>
      <c r="H403" s="354">
        <v>385</v>
      </c>
      <c r="I403" s="354">
        <v>0</v>
      </c>
      <c r="J403" s="354">
        <v>0</v>
      </c>
      <c r="K403" s="354">
        <v>0</v>
      </c>
      <c r="L403" s="353">
        <v>295</v>
      </c>
      <c r="M403" s="354">
        <v>385</v>
      </c>
      <c r="N403" s="354">
        <v>340</v>
      </c>
      <c r="O403" s="354">
        <v>189.9</v>
      </c>
      <c r="P403" s="354">
        <v>195</v>
      </c>
      <c r="Q403" s="353">
        <v>0</v>
      </c>
      <c r="R403" s="354">
        <v>385</v>
      </c>
      <c r="S403" s="354">
        <v>0</v>
      </c>
      <c r="T403" s="354">
        <v>0</v>
      </c>
      <c r="U403" s="354">
        <v>0</v>
      </c>
      <c r="V403" s="353">
        <v>250.8355</v>
      </c>
      <c r="W403" s="353">
        <v>385</v>
      </c>
      <c r="X403" s="353">
        <v>1404.9</v>
      </c>
      <c r="Y403" s="355">
        <v>385</v>
      </c>
    </row>
    <row r="404" spans="1:25" x14ac:dyDescent="0.2">
      <c r="A404" s="352">
        <v>44821.625</v>
      </c>
      <c r="B404" s="353">
        <v>0</v>
      </c>
      <c r="C404" s="354">
        <v>251.02600000000001</v>
      </c>
      <c r="D404" s="354">
        <v>0</v>
      </c>
      <c r="E404" s="354">
        <v>0</v>
      </c>
      <c r="F404" s="354">
        <v>0</v>
      </c>
      <c r="G404" s="353">
        <v>0</v>
      </c>
      <c r="H404" s="354">
        <v>385</v>
      </c>
      <c r="I404" s="354">
        <v>0</v>
      </c>
      <c r="J404" s="354">
        <v>0</v>
      </c>
      <c r="K404" s="354">
        <v>0</v>
      </c>
      <c r="L404" s="353">
        <v>295</v>
      </c>
      <c r="M404" s="354">
        <v>385</v>
      </c>
      <c r="N404" s="354">
        <v>340</v>
      </c>
      <c r="O404" s="354">
        <v>189.9</v>
      </c>
      <c r="P404" s="354">
        <v>195</v>
      </c>
      <c r="Q404" s="353">
        <v>0</v>
      </c>
      <c r="R404" s="354">
        <v>385</v>
      </c>
      <c r="S404" s="354">
        <v>0</v>
      </c>
      <c r="T404" s="354">
        <v>0</v>
      </c>
      <c r="U404" s="354">
        <v>0</v>
      </c>
      <c r="V404" s="353">
        <v>251.02600000000001</v>
      </c>
      <c r="W404" s="353">
        <v>385</v>
      </c>
      <c r="X404" s="353">
        <v>1404.9</v>
      </c>
      <c r="Y404" s="355">
        <v>385</v>
      </c>
    </row>
    <row r="405" spans="1:25" x14ac:dyDescent="0.2">
      <c r="A405" s="352">
        <v>44821.666666666664</v>
      </c>
      <c r="B405" s="353">
        <v>0</v>
      </c>
      <c r="C405" s="354">
        <v>250.8115</v>
      </c>
      <c r="D405" s="354">
        <v>0</v>
      </c>
      <c r="E405" s="354">
        <v>0</v>
      </c>
      <c r="F405" s="354">
        <v>0</v>
      </c>
      <c r="G405" s="353">
        <v>0</v>
      </c>
      <c r="H405" s="354">
        <v>385</v>
      </c>
      <c r="I405" s="354">
        <v>0</v>
      </c>
      <c r="J405" s="354">
        <v>0</v>
      </c>
      <c r="K405" s="354">
        <v>0</v>
      </c>
      <c r="L405" s="353">
        <v>295</v>
      </c>
      <c r="M405" s="354">
        <v>385</v>
      </c>
      <c r="N405" s="354">
        <v>340</v>
      </c>
      <c r="O405" s="354">
        <v>189.9</v>
      </c>
      <c r="P405" s="354">
        <v>195</v>
      </c>
      <c r="Q405" s="353">
        <v>0</v>
      </c>
      <c r="R405" s="354">
        <v>385</v>
      </c>
      <c r="S405" s="354">
        <v>0</v>
      </c>
      <c r="T405" s="354">
        <v>0</v>
      </c>
      <c r="U405" s="354">
        <v>0</v>
      </c>
      <c r="V405" s="353">
        <v>250.8115</v>
      </c>
      <c r="W405" s="353">
        <v>385</v>
      </c>
      <c r="X405" s="353">
        <v>1404.9</v>
      </c>
      <c r="Y405" s="355">
        <v>385</v>
      </c>
    </row>
    <row r="406" spans="1:25" x14ac:dyDescent="0.2">
      <c r="A406" s="352">
        <v>44821.708333333336</v>
      </c>
      <c r="B406" s="353">
        <v>0</v>
      </c>
      <c r="C406" s="354">
        <v>251.024</v>
      </c>
      <c r="D406" s="354">
        <v>0</v>
      </c>
      <c r="E406" s="354">
        <v>0</v>
      </c>
      <c r="F406" s="354">
        <v>0</v>
      </c>
      <c r="G406" s="353">
        <v>0</v>
      </c>
      <c r="H406" s="354">
        <v>385</v>
      </c>
      <c r="I406" s="354">
        <v>0</v>
      </c>
      <c r="J406" s="354">
        <v>0</v>
      </c>
      <c r="K406" s="354">
        <v>0</v>
      </c>
      <c r="L406" s="353">
        <v>295</v>
      </c>
      <c r="M406" s="354">
        <v>385</v>
      </c>
      <c r="N406" s="354">
        <v>340</v>
      </c>
      <c r="O406" s="354">
        <v>189.9</v>
      </c>
      <c r="P406" s="354">
        <v>195</v>
      </c>
      <c r="Q406" s="353">
        <v>0</v>
      </c>
      <c r="R406" s="354">
        <v>385</v>
      </c>
      <c r="S406" s="354">
        <v>0</v>
      </c>
      <c r="T406" s="354">
        <v>0</v>
      </c>
      <c r="U406" s="354">
        <v>0</v>
      </c>
      <c r="V406" s="353">
        <v>251.024</v>
      </c>
      <c r="W406" s="353">
        <v>385</v>
      </c>
      <c r="X406" s="353">
        <v>1404.9</v>
      </c>
      <c r="Y406" s="355">
        <v>385</v>
      </c>
    </row>
    <row r="407" spans="1:25" x14ac:dyDescent="0.2">
      <c r="A407" s="352">
        <v>44821.75</v>
      </c>
      <c r="B407" s="353">
        <v>0</v>
      </c>
      <c r="C407" s="354">
        <v>251.71250000000001</v>
      </c>
      <c r="D407" s="354">
        <v>0</v>
      </c>
      <c r="E407" s="354">
        <v>0</v>
      </c>
      <c r="F407" s="354">
        <v>0</v>
      </c>
      <c r="G407" s="353">
        <v>0</v>
      </c>
      <c r="H407" s="354">
        <v>385</v>
      </c>
      <c r="I407" s="354">
        <v>0</v>
      </c>
      <c r="J407" s="354">
        <v>0</v>
      </c>
      <c r="K407" s="354">
        <v>0</v>
      </c>
      <c r="L407" s="353">
        <v>295</v>
      </c>
      <c r="M407" s="354">
        <v>385</v>
      </c>
      <c r="N407" s="354">
        <v>340</v>
      </c>
      <c r="O407" s="354">
        <v>189.9</v>
      </c>
      <c r="P407" s="354">
        <v>195</v>
      </c>
      <c r="Q407" s="353">
        <v>0</v>
      </c>
      <c r="R407" s="354">
        <v>385</v>
      </c>
      <c r="S407" s="354">
        <v>0</v>
      </c>
      <c r="T407" s="354">
        <v>0</v>
      </c>
      <c r="U407" s="354">
        <v>0</v>
      </c>
      <c r="V407" s="353">
        <v>251.71250000000001</v>
      </c>
      <c r="W407" s="353">
        <v>385</v>
      </c>
      <c r="X407" s="353">
        <v>1404.9</v>
      </c>
      <c r="Y407" s="355">
        <v>385</v>
      </c>
    </row>
    <row r="408" spans="1:25" x14ac:dyDescent="0.2">
      <c r="A408" s="352">
        <v>44821.791666666664</v>
      </c>
      <c r="B408" s="353">
        <v>0</v>
      </c>
      <c r="C408" s="354">
        <v>251.078</v>
      </c>
      <c r="D408" s="354">
        <v>0</v>
      </c>
      <c r="E408" s="354">
        <v>0</v>
      </c>
      <c r="F408" s="354">
        <v>0</v>
      </c>
      <c r="G408" s="353">
        <v>0</v>
      </c>
      <c r="H408" s="354">
        <v>385</v>
      </c>
      <c r="I408" s="354">
        <v>0</v>
      </c>
      <c r="J408" s="354">
        <v>0</v>
      </c>
      <c r="K408" s="354">
        <v>0</v>
      </c>
      <c r="L408" s="353">
        <v>295</v>
      </c>
      <c r="M408" s="354">
        <v>385</v>
      </c>
      <c r="N408" s="354">
        <v>340</v>
      </c>
      <c r="O408" s="354">
        <v>189.9</v>
      </c>
      <c r="P408" s="354">
        <v>195</v>
      </c>
      <c r="Q408" s="353">
        <v>0</v>
      </c>
      <c r="R408" s="354">
        <v>385</v>
      </c>
      <c r="S408" s="354">
        <v>0</v>
      </c>
      <c r="T408" s="354">
        <v>0</v>
      </c>
      <c r="U408" s="354">
        <v>0</v>
      </c>
      <c r="V408" s="353">
        <v>251.078</v>
      </c>
      <c r="W408" s="353">
        <v>385</v>
      </c>
      <c r="X408" s="353">
        <v>1404.9</v>
      </c>
      <c r="Y408" s="355">
        <v>385</v>
      </c>
    </row>
    <row r="409" spans="1:25" x14ac:dyDescent="0.2">
      <c r="A409" s="352">
        <v>44821.833333333336</v>
      </c>
      <c r="B409" s="353">
        <v>0</v>
      </c>
      <c r="C409" s="354">
        <v>250.89349999999999</v>
      </c>
      <c r="D409" s="354">
        <v>0</v>
      </c>
      <c r="E409" s="354">
        <v>0</v>
      </c>
      <c r="F409" s="354">
        <v>0</v>
      </c>
      <c r="G409" s="353">
        <v>0</v>
      </c>
      <c r="H409" s="354">
        <v>385</v>
      </c>
      <c r="I409" s="354">
        <v>0</v>
      </c>
      <c r="J409" s="354">
        <v>0</v>
      </c>
      <c r="K409" s="354">
        <v>0</v>
      </c>
      <c r="L409" s="353">
        <v>295</v>
      </c>
      <c r="M409" s="354">
        <v>385</v>
      </c>
      <c r="N409" s="354">
        <v>340</v>
      </c>
      <c r="O409" s="354">
        <v>189.9</v>
      </c>
      <c r="P409" s="354">
        <v>195</v>
      </c>
      <c r="Q409" s="353">
        <v>0</v>
      </c>
      <c r="R409" s="354">
        <v>385</v>
      </c>
      <c r="S409" s="354">
        <v>0</v>
      </c>
      <c r="T409" s="354">
        <v>0</v>
      </c>
      <c r="U409" s="354">
        <v>0</v>
      </c>
      <c r="V409" s="353">
        <v>250.89349999999999</v>
      </c>
      <c r="W409" s="353">
        <v>385</v>
      </c>
      <c r="X409" s="353">
        <v>1404.9</v>
      </c>
      <c r="Y409" s="355">
        <v>385</v>
      </c>
    </row>
    <row r="410" spans="1:25" x14ac:dyDescent="0.2">
      <c r="A410" s="352">
        <v>44821.875</v>
      </c>
      <c r="B410" s="353">
        <v>0</v>
      </c>
      <c r="C410" s="354">
        <v>250.79599999999999</v>
      </c>
      <c r="D410" s="354">
        <v>0</v>
      </c>
      <c r="E410" s="354">
        <v>0</v>
      </c>
      <c r="F410" s="354">
        <v>0</v>
      </c>
      <c r="G410" s="353">
        <v>0</v>
      </c>
      <c r="H410" s="354">
        <v>385</v>
      </c>
      <c r="I410" s="354">
        <v>0</v>
      </c>
      <c r="J410" s="354">
        <v>0</v>
      </c>
      <c r="K410" s="354">
        <v>0</v>
      </c>
      <c r="L410" s="353">
        <v>295</v>
      </c>
      <c r="M410" s="354">
        <v>385</v>
      </c>
      <c r="N410" s="354">
        <v>340</v>
      </c>
      <c r="O410" s="354">
        <v>189.9</v>
      </c>
      <c r="P410" s="354">
        <v>195</v>
      </c>
      <c r="Q410" s="353">
        <v>0</v>
      </c>
      <c r="R410" s="354">
        <v>385</v>
      </c>
      <c r="S410" s="354">
        <v>0</v>
      </c>
      <c r="T410" s="354">
        <v>0</v>
      </c>
      <c r="U410" s="354">
        <v>0</v>
      </c>
      <c r="V410" s="353">
        <v>250.79599999999999</v>
      </c>
      <c r="W410" s="353">
        <v>385</v>
      </c>
      <c r="X410" s="353">
        <v>1404.9</v>
      </c>
      <c r="Y410" s="355">
        <v>385</v>
      </c>
    </row>
    <row r="411" spans="1:25" x14ac:dyDescent="0.2">
      <c r="A411" s="352">
        <v>44821.916666666664</v>
      </c>
      <c r="B411" s="353">
        <v>0</v>
      </c>
      <c r="C411" s="354">
        <v>251.11500000000001</v>
      </c>
      <c r="D411" s="354">
        <v>0</v>
      </c>
      <c r="E411" s="354">
        <v>0</v>
      </c>
      <c r="F411" s="354">
        <v>0</v>
      </c>
      <c r="G411" s="353">
        <v>0</v>
      </c>
      <c r="H411" s="354">
        <v>385</v>
      </c>
      <c r="I411" s="354">
        <v>0</v>
      </c>
      <c r="J411" s="354">
        <v>0</v>
      </c>
      <c r="K411" s="354">
        <v>0</v>
      </c>
      <c r="L411" s="353">
        <v>295</v>
      </c>
      <c r="M411" s="354">
        <v>385</v>
      </c>
      <c r="N411" s="354">
        <v>340</v>
      </c>
      <c r="O411" s="354">
        <v>189.9</v>
      </c>
      <c r="P411" s="354">
        <v>195</v>
      </c>
      <c r="Q411" s="353">
        <v>0</v>
      </c>
      <c r="R411" s="354">
        <v>385</v>
      </c>
      <c r="S411" s="354">
        <v>0</v>
      </c>
      <c r="T411" s="354">
        <v>0</v>
      </c>
      <c r="U411" s="354">
        <v>0</v>
      </c>
      <c r="V411" s="353">
        <v>251.11500000000001</v>
      </c>
      <c r="W411" s="353">
        <v>385</v>
      </c>
      <c r="X411" s="353">
        <v>1404.9</v>
      </c>
      <c r="Y411" s="355">
        <v>385</v>
      </c>
    </row>
    <row r="412" spans="1:25" x14ac:dyDescent="0.2">
      <c r="A412" s="352">
        <v>44821.958333333336</v>
      </c>
      <c r="B412" s="353">
        <v>0</v>
      </c>
      <c r="C412" s="354">
        <v>254.0865</v>
      </c>
      <c r="D412" s="354">
        <v>0</v>
      </c>
      <c r="E412" s="354">
        <v>0</v>
      </c>
      <c r="F412" s="354">
        <v>0</v>
      </c>
      <c r="G412" s="353">
        <v>0</v>
      </c>
      <c r="H412" s="354">
        <v>385</v>
      </c>
      <c r="I412" s="354">
        <v>0</v>
      </c>
      <c r="J412" s="354">
        <v>0</v>
      </c>
      <c r="K412" s="354">
        <v>0</v>
      </c>
      <c r="L412" s="353">
        <v>295</v>
      </c>
      <c r="M412" s="354">
        <v>385</v>
      </c>
      <c r="N412" s="354">
        <v>340</v>
      </c>
      <c r="O412" s="354">
        <v>189.9</v>
      </c>
      <c r="P412" s="354">
        <v>195</v>
      </c>
      <c r="Q412" s="353">
        <v>0</v>
      </c>
      <c r="R412" s="354">
        <v>385</v>
      </c>
      <c r="S412" s="354">
        <v>0</v>
      </c>
      <c r="T412" s="354">
        <v>0</v>
      </c>
      <c r="U412" s="354">
        <v>0</v>
      </c>
      <c r="V412" s="353">
        <v>254.0865</v>
      </c>
      <c r="W412" s="353">
        <v>385</v>
      </c>
      <c r="X412" s="353">
        <v>1404.9</v>
      </c>
      <c r="Y412" s="355">
        <v>385</v>
      </c>
    </row>
    <row r="413" spans="1:25" x14ac:dyDescent="0.2">
      <c r="A413" s="352">
        <v>44822</v>
      </c>
      <c r="B413" s="353">
        <v>0</v>
      </c>
      <c r="C413" s="354">
        <v>256.72149999999999</v>
      </c>
      <c r="D413" s="354">
        <v>0</v>
      </c>
      <c r="E413" s="354">
        <v>0</v>
      </c>
      <c r="F413" s="354">
        <v>0</v>
      </c>
      <c r="G413" s="353">
        <v>0</v>
      </c>
      <c r="H413" s="354">
        <v>385</v>
      </c>
      <c r="I413" s="354">
        <v>0</v>
      </c>
      <c r="J413" s="354">
        <v>0</v>
      </c>
      <c r="K413" s="354">
        <v>0</v>
      </c>
      <c r="L413" s="353">
        <v>295</v>
      </c>
      <c r="M413" s="354">
        <v>385</v>
      </c>
      <c r="N413" s="354">
        <v>340</v>
      </c>
      <c r="O413" s="354">
        <v>189.9</v>
      </c>
      <c r="P413" s="354">
        <v>195</v>
      </c>
      <c r="Q413" s="353">
        <v>0</v>
      </c>
      <c r="R413" s="354">
        <v>385</v>
      </c>
      <c r="S413" s="354">
        <v>0</v>
      </c>
      <c r="T413" s="354">
        <v>0</v>
      </c>
      <c r="U413" s="354">
        <v>0</v>
      </c>
      <c r="V413" s="353">
        <v>256.72149999999999</v>
      </c>
      <c r="W413" s="353">
        <v>385</v>
      </c>
      <c r="X413" s="353">
        <v>1404.9</v>
      </c>
      <c r="Y413" s="355">
        <v>385</v>
      </c>
    </row>
    <row r="414" spans="1:25" x14ac:dyDescent="0.2">
      <c r="A414" s="352">
        <v>44822.041666666664</v>
      </c>
      <c r="B414" s="353">
        <v>0</v>
      </c>
      <c r="C414" s="354">
        <v>251.04750000000001</v>
      </c>
      <c r="D414" s="354">
        <v>0</v>
      </c>
      <c r="E414" s="354">
        <v>0</v>
      </c>
      <c r="F414" s="354">
        <v>0</v>
      </c>
      <c r="G414" s="353">
        <v>0</v>
      </c>
      <c r="H414" s="354">
        <v>385</v>
      </c>
      <c r="I414" s="354">
        <v>0</v>
      </c>
      <c r="J414" s="354">
        <v>0</v>
      </c>
      <c r="K414" s="354">
        <v>0</v>
      </c>
      <c r="L414" s="353">
        <v>295</v>
      </c>
      <c r="M414" s="354">
        <v>385</v>
      </c>
      <c r="N414" s="354">
        <v>340</v>
      </c>
      <c r="O414" s="354">
        <v>189.9</v>
      </c>
      <c r="P414" s="354">
        <v>195</v>
      </c>
      <c r="Q414" s="353">
        <v>0</v>
      </c>
      <c r="R414" s="354">
        <v>385</v>
      </c>
      <c r="S414" s="354">
        <v>0</v>
      </c>
      <c r="T414" s="354">
        <v>0</v>
      </c>
      <c r="U414" s="354">
        <v>0</v>
      </c>
      <c r="V414" s="353">
        <v>251.04750000000001</v>
      </c>
      <c r="W414" s="353">
        <v>385</v>
      </c>
      <c r="X414" s="353">
        <v>1404.9</v>
      </c>
      <c r="Y414" s="355">
        <v>385</v>
      </c>
    </row>
    <row r="415" spans="1:25" x14ac:dyDescent="0.2">
      <c r="A415" s="352">
        <v>44822.083333333336</v>
      </c>
      <c r="B415" s="353">
        <v>0</v>
      </c>
      <c r="C415" s="354">
        <v>250.999</v>
      </c>
      <c r="D415" s="354">
        <v>0</v>
      </c>
      <c r="E415" s="354">
        <v>0</v>
      </c>
      <c r="F415" s="354">
        <v>0</v>
      </c>
      <c r="G415" s="353">
        <v>0</v>
      </c>
      <c r="H415" s="354">
        <v>385</v>
      </c>
      <c r="I415" s="354">
        <v>0</v>
      </c>
      <c r="J415" s="354">
        <v>0</v>
      </c>
      <c r="K415" s="354">
        <v>0</v>
      </c>
      <c r="L415" s="353">
        <v>295</v>
      </c>
      <c r="M415" s="354">
        <v>385</v>
      </c>
      <c r="N415" s="354">
        <v>340</v>
      </c>
      <c r="O415" s="354">
        <v>189.9</v>
      </c>
      <c r="P415" s="354">
        <v>195</v>
      </c>
      <c r="Q415" s="353">
        <v>0</v>
      </c>
      <c r="R415" s="354">
        <v>385</v>
      </c>
      <c r="S415" s="354">
        <v>0</v>
      </c>
      <c r="T415" s="354">
        <v>0</v>
      </c>
      <c r="U415" s="354">
        <v>0</v>
      </c>
      <c r="V415" s="353">
        <v>250.999</v>
      </c>
      <c r="W415" s="353">
        <v>385</v>
      </c>
      <c r="X415" s="353">
        <v>1404.9</v>
      </c>
      <c r="Y415" s="355">
        <v>385</v>
      </c>
    </row>
    <row r="416" spans="1:25" x14ac:dyDescent="0.2">
      <c r="A416" s="352">
        <v>44822.125</v>
      </c>
      <c r="B416" s="353">
        <v>0</v>
      </c>
      <c r="C416" s="354">
        <v>250.90299999999999</v>
      </c>
      <c r="D416" s="354">
        <v>0</v>
      </c>
      <c r="E416" s="354">
        <v>0</v>
      </c>
      <c r="F416" s="354">
        <v>0</v>
      </c>
      <c r="G416" s="353">
        <v>0</v>
      </c>
      <c r="H416" s="354">
        <v>385</v>
      </c>
      <c r="I416" s="354">
        <v>0</v>
      </c>
      <c r="J416" s="354">
        <v>0</v>
      </c>
      <c r="K416" s="354">
        <v>0</v>
      </c>
      <c r="L416" s="353">
        <v>295</v>
      </c>
      <c r="M416" s="354">
        <v>385</v>
      </c>
      <c r="N416" s="354">
        <v>340</v>
      </c>
      <c r="O416" s="354">
        <v>189.9</v>
      </c>
      <c r="P416" s="354">
        <v>195</v>
      </c>
      <c r="Q416" s="353">
        <v>0</v>
      </c>
      <c r="R416" s="354">
        <v>385</v>
      </c>
      <c r="S416" s="354">
        <v>0</v>
      </c>
      <c r="T416" s="354">
        <v>0</v>
      </c>
      <c r="U416" s="354">
        <v>0</v>
      </c>
      <c r="V416" s="353">
        <v>250.90299999999999</v>
      </c>
      <c r="W416" s="353">
        <v>385</v>
      </c>
      <c r="X416" s="353">
        <v>1404.9</v>
      </c>
      <c r="Y416" s="355">
        <v>385</v>
      </c>
    </row>
    <row r="417" spans="1:25" x14ac:dyDescent="0.2">
      <c r="A417" s="352">
        <v>44822.166666666664</v>
      </c>
      <c r="B417" s="353">
        <v>0</v>
      </c>
      <c r="C417" s="354">
        <v>250.625</v>
      </c>
      <c r="D417" s="354">
        <v>0</v>
      </c>
      <c r="E417" s="354">
        <v>0</v>
      </c>
      <c r="F417" s="354">
        <v>0</v>
      </c>
      <c r="G417" s="353">
        <v>0</v>
      </c>
      <c r="H417" s="354">
        <v>385</v>
      </c>
      <c r="I417" s="354">
        <v>0</v>
      </c>
      <c r="J417" s="354">
        <v>0</v>
      </c>
      <c r="K417" s="354">
        <v>0</v>
      </c>
      <c r="L417" s="353">
        <v>295</v>
      </c>
      <c r="M417" s="354">
        <v>385</v>
      </c>
      <c r="N417" s="354">
        <v>340</v>
      </c>
      <c r="O417" s="354">
        <v>189.9</v>
      </c>
      <c r="P417" s="354">
        <v>195</v>
      </c>
      <c r="Q417" s="353">
        <v>0</v>
      </c>
      <c r="R417" s="354">
        <v>385</v>
      </c>
      <c r="S417" s="354">
        <v>0</v>
      </c>
      <c r="T417" s="354">
        <v>0</v>
      </c>
      <c r="U417" s="354">
        <v>0</v>
      </c>
      <c r="V417" s="353">
        <v>250.625</v>
      </c>
      <c r="W417" s="353">
        <v>385</v>
      </c>
      <c r="X417" s="353">
        <v>1404.9</v>
      </c>
      <c r="Y417" s="355">
        <v>385</v>
      </c>
    </row>
    <row r="418" spans="1:25" x14ac:dyDescent="0.2">
      <c r="A418" s="352">
        <v>44822.208333333336</v>
      </c>
      <c r="B418" s="353">
        <v>0</v>
      </c>
      <c r="C418" s="354">
        <v>250.96850000000001</v>
      </c>
      <c r="D418" s="354">
        <v>0</v>
      </c>
      <c r="E418" s="354">
        <v>0</v>
      </c>
      <c r="F418" s="354">
        <v>0</v>
      </c>
      <c r="G418" s="353">
        <v>0</v>
      </c>
      <c r="H418" s="354">
        <v>385</v>
      </c>
      <c r="I418" s="354">
        <v>0</v>
      </c>
      <c r="J418" s="354">
        <v>0</v>
      </c>
      <c r="K418" s="354">
        <v>0</v>
      </c>
      <c r="L418" s="353">
        <v>295</v>
      </c>
      <c r="M418" s="354">
        <v>385</v>
      </c>
      <c r="N418" s="354">
        <v>340</v>
      </c>
      <c r="O418" s="354">
        <v>189.9</v>
      </c>
      <c r="P418" s="354">
        <v>195</v>
      </c>
      <c r="Q418" s="353">
        <v>0</v>
      </c>
      <c r="R418" s="354">
        <v>385</v>
      </c>
      <c r="S418" s="354">
        <v>0</v>
      </c>
      <c r="T418" s="354">
        <v>0</v>
      </c>
      <c r="U418" s="354">
        <v>0</v>
      </c>
      <c r="V418" s="353">
        <v>250.96850000000001</v>
      </c>
      <c r="W418" s="353">
        <v>385</v>
      </c>
      <c r="X418" s="353">
        <v>1404.9</v>
      </c>
      <c r="Y418" s="355">
        <v>385</v>
      </c>
    </row>
    <row r="419" spans="1:25" x14ac:dyDescent="0.2">
      <c r="A419" s="352">
        <v>44822.25</v>
      </c>
      <c r="B419" s="353">
        <v>0</v>
      </c>
      <c r="C419" s="354">
        <v>250.96600000000001</v>
      </c>
      <c r="D419" s="354">
        <v>0</v>
      </c>
      <c r="E419" s="354">
        <v>0</v>
      </c>
      <c r="F419" s="354">
        <v>0</v>
      </c>
      <c r="G419" s="353">
        <v>0</v>
      </c>
      <c r="H419" s="354">
        <v>385</v>
      </c>
      <c r="I419" s="354">
        <v>0</v>
      </c>
      <c r="J419" s="354">
        <v>0</v>
      </c>
      <c r="K419" s="354">
        <v>0</v>
      </c>
      <c r="L419" s="353">
        <v>295</v>
      </c>
      <c r="M419" s="354">
        <v>385</v>
      </c>
      <c r="N419" s="354">
        <v>340</v>
      </c>
      <c r="O419" s="354">
        <v>189.9</v>
      </c>
      <c r="P419" s="354">
        <v>195</v>
      </c>
      <c r="Q419" s="353">
        <v>0</v>
      </c>
      <c r="R419" s="354">
        <v>385</v>
      </c>
      <c r="S419" s="354">
        <v>0</v>
      </c>
      <c r="T419" s="354">
        <v>0</v>
      </c>
      <c r="U419" s="354">
        <v>0</v>
      </c>
      <c r="V419" s="353">
        <v>250.96600000000001</v>
      </c>
      <c r="W419" s="353">
        <v>385</v>
      </c>
      <c r="X419" s="353">
        <v>1404.9</v>
      </c>
      <c r="Y419" s="355">
        <v>385</v>
      </c>
    </row>
    <row r="420" spans="1:25" x14ac:dyDescent="0.2">
      <c r="A420" s="352">
        <v>44822.291666666664</v>
      </c>
      <c r="B420" s="353">
        <v>0</v>
      </c>
      <c r="C420" s="354">
        <v>250.87799999999999</v>
      </c>
      <c r="D420" s="354">
        <v>0</v>
      </c>
      <c r="E420" s="354">
        <v>0</v>
      </c>
      <c r="F420" s="354">
        <v>0</v>
      </c>
      <c r="G420" s="353">
        <v>0</v>
      </c>
      <c r="H420" s="354">
        <v>385</v>
      </c>
      <c r="I420" s="354">
        <v>0</v>
      </c>
      <c r="J420" s="354">
        <v>0</v>
      </c>
      <c r="K420" s="354">
        <v>0</v>
      </c>
      <c r="L420" s="353">
        <v>295</v>
      </c>
      <c r="M420" s="354">
        <v>385</v>
      </c>
      <c r="N420" s="354">
        <v>340</v>
      </c>
      <c r="O420" s="354">
        <v>189.9</v>
      </c>
      <c r="P420" s="354">
        <v>195</v>
      </c>
      <c r="Q420" s="353">
        <v>0</v>
      </c>
      <c r="R420" s="354">
        <v>385</v>
      </c>
      <c r="S420" s="354">
        <v>0</v>
      </c>
      <c r="T420" s="354">
        <v>0</v>
      </c>
      <c r="U420" s="354">
        <v>0</v>
      </c>
      <c r="V420" s="353">
        <v>250.87799999999999</v>
      </c>
      <c r="W420" s="353">
        <v>385</v>
      </c>
      <c r="X420" s="353">
        <v>1404.9</v>
      </c>
      <c r="Y420" s="355">
        <v>385</v>
      </c>
    </row>
    <row r="421" spans="1:25" x14ac:dyDescent="0.2">
      <c r="A421" s="352">
        <v>44822.333333333336</v>
      </c>
      <c r="B421" s="353">
        <v>0</v>
      </c>
      <c r="C421" s="354">
        <v>250.82249999999999</v>
      </c>
      <c r="D421" s="354">
        <v>0</v>
      </c>
      <c r="E421" s="354">
        <v>0</v>
      </c>
      <c r="F421" s="354">
        <v>0</v>
      </c>
      <c r="G421" s="353">
        <v>0</v>
      </c>
      <c r="H421" s="354">
        <v>385</v>
      </c>
      <c r="I421" s="354">
        <v>0</v>
      </c>
      <c r="J421" s="354">
        <v>0</v>
      </c>
      <c r="K421" s="354">
        <v>0</v>
      </c>
      <c r="L421" s="353">
        <v>295</v>
      </c>
      <c r="M421" s="354">
        <v>385</v>
      </c>
      <c r="N421" s="354">
        <v>340</v>
      </c>
      <c r="O421" s="354">
        <v>189.9</v>
      </c>
      <c r="P421" s="354">
        <v>195</v>
      </c>
      <c r="Q421" s="353">
        <v>0</v>
      </c>
      <c r="R421" s="354">
        <v>385</v>
      </c>
      <c r="S421" s="354">
        <v>0</v>
      </c>
      <c r="T421" s="354">
        <v>0</v>
      </c>
      <c r="U421" s="354">
        <v>0</v>
      </c>
      <c r="V421" s="353">
        <v>250.82249999999999</v>
      </c>
      <c r="W421" s="353">
        <v>385</v>
      </c>
      <c r="X421" s="353">
        <v>1404.9</v>
      </c>
      <c r="Y421" s="355">
        <v>385</v>
      </c>
    </row>
    <row r="422" spans="1:25" x14ac:dyDescent="0.2">
      <c r="A422" s="352">
        <v>44822.375</v>
      </c>
      <c r="B422" s="353">
        <v>0</v>
      </c>
      <c r="C422" s="354">
        <v>250.79900000000001</v>
      </c>
      <c r="D422" s="354">
        <v>0</v>
      </c>
      <c r="E422" s="354">
        <v>0</v>
      </c>
      <c r="F422" s="354">
        <v>0</v>
      </c>
      <c r="G422" s="353">
        <v>0</v>
      </c>
      <c r="H422" s="354">
        <v>385</v>
      </c>
      <c r="I422" s="354">
        <v>0</v>
      </c>
      <c r="J422" s="354">
        <v>0</v>
      </c>
      <c r="K422" s="354">
        <v>0</v>
      </c>
      <c r="L422" s="353">
        <v>295</v>
      </c>
      <c r="M422" s="354">
        <v>385</v>
      </c>
      <c r="N422" s="354">
        <v>340</v>
      </c>
      <c r="O422" s="354">
        <v>189.9</v>
      </c>
      <c r="P422" s="354">
        <v>195</v>
      </c>
      <c r="Q422" s="353">
        <v>0</v>
      </c>
      <c r="R422" s="354">
        <v>385</v>
      </c>
      <c r="S422" s="354">
        <v>0</v>
      </c>
      <c r="T422" s="354">
        <v>0</v>
      </c>
      <c r="U422" s="354">
        <v>0</v>
      </c>
      <c r="V422" s="353">
        <v>250.79900000000001</v>
      </c>
      <c r="W422" s="353">
        <v>385</v>
      </c>
      <c r="X422" s="353">
        <v>1404.9</v>
      </c>
      <c r="Y422" s="355">
        <v>385</v>
      </c>
    </row>
    <row r="423" spans="1:25" x14ac:dyDescent="0.2">
      <c r="A423" s="352">
        <v>44822.416666666664</v>
      </c>
      <c r="B423" s="353">
        <v>0</v>
      </c>
      <c r="C423" s="354">
        <v>251.01349999999999</v>
      </c>
      <c r="D423" s="354">
        <v>0</v>
      </c>
      <c r="E423" s="354">
        <v>0</v>
      </c>
      <c r="F423" s="354">
        <v>0</v>
      </c>
      <c r="G423" s="353">
        <v>0</v>
      </c>
      <c r="H423" s="354">
        <v>385</v>
      </c>
      <c r="I423" s="354">
        <v>0</v>
      </c>
      <c r="J423" s="354">
        <v>0</v>
      </c>
      <c r="K423" s="354">
        <v>0</v>
      </c>
      <c r="L423" s="353">
        <v>295</v>
      </c>
      <c r="M423" s="354">
        <v>385</v>
      </c>
      <c r="N423" s="354">
        <v>340</v>
      </c>
      <c r="O423" s="354">
        <v>189.9</v>
      </c>
      <c r="P423" s="354">
        <v>195</v>
      </c>
      <c r="Q423" s="353">
        <v>0</v>
      </c>
      <c r="R423" s="354">
        <v>385</v>
      </c>
      <c r="S423" s="354">
        <v>0</v>
      </c>
      <c r="T423" s="354">
        <v>0</v>
      </c>
      <c r="U423" s="354">
        <v>0</v>
      </c>
      <c r="V423" s="353">
        <v>251.01349999999999</v>
      </c>
      <c r="W423" s="353">
        <v>385</v>
      </c>
      <c r="X423" s="353">
        <v>1404.9</v>
      </c>
      <c r="Y423" s="355">
        <v>385</v>
      </c>
    </row>
    <row r="424" spans="1:25" x14ac:dyDescent="0.2">
      <c r="A424" s="352">
        <v>44822.458333333336</v>
      </c>
      <c r="B424" s="353">
        <v>0</v>
      </c>
      <c r="C424" s="354">
        <v>250.708</v>
      </c>
      <c r="D424" s="354">
        <v>0</v>
      </c>
      <c r="E424" s="354">
        <v>0</v>
      </c>
      <c r="F424" s="354">
        <v>0</v>
      </c>
      <c r="G424" s="353">
        <v>0</v>
      </c>
      <c r="H424" s="354">
        <v>385</v>
      </c>
      <c r="I424" s="354">
        <v>0</v>
      </c>
      <c r="J424" s="354">
        <v>0</v>
      </c>
      <c r="K424" s="354">
        <v>0</v>
      </c>
      <c r="L424" s="353">
        <v>295</v>
      </c>
      <c r="M424" s="354">
        <v>385</v>
      </c>
      <c r="N424" s="354">
        <v>340</v>
      </c>
      <c r="O424" s="354">
        <v>189.9</v>
      </c>
      <c r="P424" s="354">
        <v>195</v>
      </c>
      <c r="Q424" s="353">
        <v>0</v>
      </c>
      <c r="R424" s="354">
        <v>385</v>
      </c>
      <c r="S424" s="354">
        <v>0</v>
      </c>
      <c r="T424" s="354">
        <v>0</v>
      </c>
      <c r="U424" s="354">
        <v>0</v>
      </c>
      <c r="V424" s="353">
        <v>250.708</v>
      </c>
      <c r="W424" s="353">
        <v>385</v>
      </c>
      <c r="X424" s="353">
        <v>1404.9</v>
      </c>
      <c r="Y424" s="355">
        <v>385</v>
      </c>
    </row>
    <row r="425" spans="1:25" x14ac:dyDescent="0.2">
      <c r="A425" s="352">
        <v>44822.5</v>
      </c>
      <c r="B425" s="353">
        <v>0</v>
      </c>
      <c r="C425" s="354">
        <v>251.01249999999999</v>
      </c>
      <c r="D425" s="354">
        <v>0</v>
      </c>
      <c r="E425" s="354">
        <v>0</v>
      </c>
      <c r="F425" s="354">
        <v>0</v>
      </c>
      <c r="G425" s="353">
        <v>0</v>
      </c>
      <c r="H425" s="354">
        <v>385</v>
      </c>
      <c r="I425" s="354">
        <v>0</v>
      </c>
      <c r="J425" s="354">
        <v>0</v>
      </c>
      <c r="K425" s="354">
        <v>0</v>
      </c>
      <c r="L425" s="353">
        <v>295</v>
      </c>
      <c r="M425" s="354">
        <v>385</v>
      </c>
      <c r="N425" s="354">
        <v>340</v>
      </c>
      <c r="O425" s="354">
        <v>189.9</v>
      </c>
      <c r="P425" s="354">
        <v>195</v>
      </c>
      <c r="Q425" s="353">
        <v>0</v>
      </c>
      <c r="R425" s="354">
        <v>385</v>
      </c>
      <c r="S425" s="354">
        <v>0</v>
      </c>
      <c r="T425" s="354">
        <v>0</v>
      </c>
      <c r="U425" s="354">
        <v>0</v>
      </c>
      <c r="V425" s="353">
        <v>251.01249999999999</v>
      </c>
      <c r="W425" s="353">
        <v>385</v>
      </c>
      <c r="X425" s="353">
        <v>1404.9</v>
      </c>
      <c r="Y425" s="355">
        <v>385</v>
      </c>
    </row>
    <row r="426" spans="1:25" x14ac:dyDescent="0.2">
      <c r="A426" s="352">
        <v>44822.541666666664</v>
      </c>
      <c r="B426" s="353">
        <v>0</v>
      </c>
      <c r="C426" s="354">
        <v>250.87049999999999</v>
      </c>
      <c r="D426" s="354">
        <v>0</v>
      </c>
      <c r="E426" s="354">
        <v>0</v>
      </c>
      <c r="F426" s="354">
        <v>0</v>
      </c>
      <c r="G426" s="353">
        <v>0</v>
      </c>
      <c r="H426" s="354">
        <v>385</v>
      </c>
      <c r="I426" s="354">
        <v>0</v>
      </c>
      <c r="J426" s="354">
        <v>0</v>
      </c>
      <c r="K426" s="354">
        <v>0</v>
      </c>
      <c r="L426" s="353">
        <v>295</v>
      </c>
      <c r="M426" s="354">
        <v>385</v>
      </c>
      <c r="N426" s="354">
        <v>340</v>
      </c>
      <c r="O426" s="354">
        <v>189.9</v>
      </c>
      <c r="P426" s="354">
        <v>195</v>
      </c>
      <c r="Q426" s="353">
        <v>0</v>
      </c>
      <c r="R426" s="354">
        <v>385</v>
      </c>
      <c r="S426" s="354">
        <v>0</v>
      </c>
      <c r="T426" s="354">
        <v>0</v>
      </c>
      <c r="U426" s="354">
        <v>0</v>
      </c>
      <c r="V426" s="353">
        <v>250.87049999999999</v>
      </c>
      <c r="W426" s="353">
        <v>385</v>
      </c>
      <c r="X426" s="353">
        <v>1404.9</v>
      </c>
      <c r="Y426" s="355">
        <v>385</v>
      </c>
    </row>
    <row r="427" spans="1:25" x14ac:dyDescent="0.2">
      <c r="A427" s="352">
        <v>44822.583333333336</v>
      </c>
      <c r="B427" s="353">
        <v>0</v>
      </c>
      <c r="C427" s="354">
        <v>250.8005</v>
      </c>
      <c r="D427" s="354">
        <v>0</v>
      </c>
      <c r="E427" s="354">
        <v>0</v>
      </c>
      <c r="F427" s="354">
        <v>0</v>
      </c>
      <c r="G427" s="353">
        <v>0</v>
      </c>
      <c r="H427" s="354">
        <v>385</v>
      </c>
      <c r="I427" s="354">
        <v>0</v>
      </c>
      <c r="J427" s="354">
        <v>0</v>
      </c>
      <c r="K427" s="354">
        <v>0</v>
      </c>
      <c r="L427" s="353">
        <v>295</v>
      </c>
      <c r="M427" s="354">
        <v>385</v>
      </c>
      <c r="N427" s="354">
        <v>340</v>
      </c>
      <c r="O427" s="354">
        <v>189.9</v>
      </c>
      <c r="P427" s="354">
        <v>195</v>
      </c>
      <c r="Q427" s="353">
        <v>0</v>
      </c>
      <c r="R427" s="354">
        <v>385</v>
      </c>
      <c r="S427" s="354">
        <v>0</v>
      </c>
      <c r="T427" s="354">
        <v>0</v>
      </c>
      <c r="U427" s="354">
        <v>0</v>
      </c>
      <c r="V427" s="353">
        <v>250.8005</v>
      </c>
      <c r="W427" s="353">
        <v>385</v>
      </c>
      <c r="X427" s="353">
        <v>1404.9</v>
      </c>
      <c r="Y427" s="355">
        <v>385</v>
      </c>
    </row>
    <row r="428" spans="1:25" x14ac:dyDescent="0.2">
      <c r="A428" s="352">
        <v>44822.625</v>
      </c>
      <c r="B428" s="353">
        <v>0</v>
      </c>
      <c r="C428" s="354">
        <v>250.97399999999999</v>
      </c>
      <c r="D428" s="354">
        <v>0</v>
      </c>
      <c r="E428" s="354">
        <v>0</v>
      </c>
      <c r="F428" s="354">
        <v>0</v>
      </c>
      <c r="G428" s="353">
        <v>0</v>
      </c>
      <c r="H428" s="354">
        <v>385</v>
      </c>
      <c r="I428" s="354">
        <v>0</v>
      </c>
      <c r="J428" s="354">
        <v>0</v>
      </c>
      <c r="K428" s="354">
        <v>0</v>
      </c>
      <c r="L428" s="353">
        <v>295</v>
      </c>
      <c r="M428" s="354">
        <v>385</v>
      </c>
      <c r="N428" s="354">
        <v>340</v>
      </c>
      <c r="O428" s="354">
        <v>189.9</v>
      </c>
      <c r="P428" s="354">
        <v>195</v>
      </c>
      <c r="Q428" s="353">
        <v>0</v>
      </c>
      <c r="R428" s="354">
        <v>385</v>
      </c>
      <c r="S428" s="354">
        <v>0</v>
      </c>
      <c r="T428" s="354">
        <v>0</v>
      </c>
      <c r="U428" s="354">
        <v>0</v>
      </c>
      <c r="V428" s="353">
        <v>250.97399999999999</v>
      </c>
      <c r="W428" s="353">
        <v>385</v>
      </c>
      <c r="X428" s="353">
        <v>1404.9</v>
      </c>
      <c r="Y428" s="355">
        <v>385</v>
      </c>
    </row>
    <row r="429" spans="1:25" x14ac:dyDescent="0.2">
      <c r="A429" s="352">
        <v>44822.666666666664</v>
      </c>
      <c r="B429" s="353">
        <v>0</v>
      </c>
      <c r="C429" s="354">
        <v>250.88399999999999</v>
      </c>
      <c r="D429" s="354">
        <v>0</v>
      </c>
      <c r="E429" s="354">
        <v>0</v>
      </c>
      <c r="F429" s="354">
        <v>0</v>
      </c>
      <c r="G429" s="353">
        <v>0</v>
      </c>
      <c r="H429" s="354">
        <v>385</v>
      </c>
      <c r="I429" s="354">
        <v>0</v>
      </c>
      <c r="J429" s="354">
        <v>0</v>
      </c>
      <c r="K429" s="354">
        <v>0</v>
      </c>
      <c r="L429" s="353">
        <v>295</v>
      </c>
      <c r="M429" s="354">
        <v>385</v>
      </c>
      <c r="N429" s="354">
        <v>340</v>
      </c>
      <c r="O429" s="354">
        <v>189.9</v>
      </c>
      <c r="P429" s="354">
        <v>195</v>
      </c>
      <c r="Q429" s="353">
        <v>0</v>
      </c>
      <c r="R429" s="354">
        <v>385</v>
      </c>
      <c r="S429" s="354">
        <v>0</v>
      </c>
      <c r="T429" s="354">
        <v>0</v>
      </c>
      <c r="U429" s="354">
        <v>0</v>
      </c>
      <c r="V429" s="353">
        <v>250.88399999999999</v>
      </c>
      <c r="W429" s="353">
        <v>385</v>
      </c>
      <c r="X429" s="353">
        <v>1404.9</v>
      </c>
      <c r="Y429" s="355">
        <v>385</v>
      </c>
    </row>
    <row r="430" spans="1:25" x14ac:dyDescent="0.2">
      <c r="A430" s="352">
        <v>44822.708333333336</v>
      </c>
      <c r="B430" s="353">
        <v>0</v>
      </c>
      <c r="C430" s="354">
        <v>250.952</v>
      </c>
      <c r="D430" s="354">
        <v>0</v>
      </c>
      <c r="E430" s="354">
        <v>0</v>
      </c>
      <c r="F430" s="354">
        <v>0</v>
      </c>
      <c r="G430" s="353">
        <v>0</v>
      </c>
      <c r="H430" s="354">
        <v>385</v>
      </c>
      <c r="I430" s="354">
        <v>0</v>
      </c>
      <c r="J430" s="354">
        <v>0</v>
      </c>
      <c r="K430" s="354">
        <v>0</v>
      </c>
      <c r="L430" s="353">
        <v>295</v>
      </c>
      <c r="M430" s="354">
        <v>385</v>
      </c>
      <c r="N430" s="354">
        <v>340</v>
      </c>
      <c r="O430" s="354">
        <v>189.9</v>
      </c>
      <c r="P430" s="354">
        <v>195</v>
      </c>
      <c r="Q430" s="353">
        <v>0</v>
      </c>
      <c r="R430" s="354">
        <v>385</v>
      </c>
      <c r="S430" s="354">
        <v>0</v>
      </c>
      <c r="T430" s="354">
        <v>0</v>
      </c>
      <c r="U430" s="354">
        <v>0</v>
      </c>
      <c r="V430" s="353">
        <v>250.952</v>
      </c>
      <c r="W430" s="353">
        <v>385</v>
      </c>
      <c r="X430" s="353">
        <v>1404.9</v>
      </c>
      <c r="Y430" s="355">
        <v>385</v>
      </c>
    </row>
    <row r="431" spans="1:25" x14ac:dyDescent="0.2">
      <c r="A431" s="352">
        <v>44822.75</v>
      </c>
      <c r="B431" s="353">
        <v>0</v>
      </c>
      <c r="C431" s="354">
        <v>259.07400000000001</v>
      </c>
      <c r="D431" s="354">
        <v>0</v>
      </c>
      <c r="E431" s="354">
        <v>0</v>
      </c>
      <c r="F431" s="354">
        <v>0</v>
      </c>
      <c r="G431" s="353">
        <v>0</v>
      </c>
      <c r="H431" s="354">
        <v>385</v>
      </c>
      <c r="I431" s="354">
        <v>0</v>
      </c>
      <c r="J431" s="354">
        <v>0</v>
      </c>
      <c r="K431" s="354">
        <v>0</v>
      </c>
      <c r="L431" s="353">
        <v>295</v>
      </c>
      <c r="M431" s="354">
        <v>385</v>
      </c>
      <c r="N431" s="354">
        <v>340</v>
      </c>
      <c r="O431" s="354">
        <v>189.9</v>
      </c>
      <c r="P431" s="354">
        <v>195</v>
      </c>
      <c r="Q431" s="353">
        <v>0</v>
      </c>
      <c r="R431" s="354">
        <v>385</v>
      </c>
      <c r="S431" s="354">
        <v>0</v>
      </c>
      <c r="T431" s="354">
        <v>0</v>
      </c>
      <c r="U431" s="354">
        <v>0</v>
      </c>
      <c r="V431" s="353">
        <v>259.07400000000001</v>
      </c>
      <c r="W431" s="353">
        <v>385</v>
      </c>
      <c r="X431" s="353">
        <v>1404.9</v>
      </c>
      <c r="Y431" s="355">
        <v>385</v>
      </c>
    </row>
    <row r="432" spans="1:25" x14ac:dyDescent="0.2">
      <c r="A432" s="352">
        <v>44822.791666666664</v>
      </c>
      <c r="B432" s="353">
        <v>0</v>
      </c>
      <c r="C432" s="354">
        <v>251.62</v>
      </c>
      <c r="D432" s="354">
        <v>0</v>
      </c>
      <c r="E432" s="354">
        <v>0</v>
      </c>
      <c r="F432" s="354">
        <v>0</v>
      </c>
      <c r="G432" s="353">
        <v>0</v>
      </c>
      <c r="H432" s="354">
        <v>385</v>
      </c>
      <c r="I432" s="354">
        <v>0</v>
      </c>
      <c r="J432" s="354">
        <v>0</v>
      </c>
      <c r="K432" s="354">
        <v>0</v>
      </c>
      <c r="L432" s="353">
        <v>295</v>
      </c>
      <c r="M432" s="354">
        <v>385</v>
      </c>
      <c r="N432" s="354">
        <v>340</v>
      </c>
      <c r="O432" s="354">
        <v>189.9</v>
      </c>
      <c r="P432" s="354">
        <v>195</v>
      </c>
      <c r="Q432" s="353">
        <v>0</v>
      </c>
      <c r="R432" s="354">
        <v>385</v>
      </c>
      <c r="S432" s="354">
        <v>0</v>
      </c>
      <c r="T432" s="354">
        <v>0</v>
      </c>
      <c r="U432" s="354">
        <v>0</v>
      </c>
      <c r="V432" s="353">
        <v>251.62</v>
      </c>
      <c r="W432" s="353">
        <v>385</v>
      </c>
      <c r="X432" s="353">
        <v>1404.9</v>
      </c>
      <c r="Y432" s="355">
        <v>385</v>
      </c>
    </row>
    <row r="433" spans="1:25" x14ac:dyDescent="0.2">
      <c r="A433" s="352">
        <v>44822.833333333336</v>
      </c>
      <c r="B433" s="353">
        <v>0</v>
      </c>
      <c r="C433" s="354">
        <v>251.07249999999999</v>
      </c>
      <c r="D433" s="354">
        <v>0</v>
      </c>
      <c r="E433" s="354">
        <v>0</v>
      </c>
      <c r="F433" s="354">
        <v>0</v>
      </c>
      <c r="G433" s="353">
        <v>0</v>
      </c>
      <c r="H433" s="354">
        <v>385</v>
      </c>
      <c r="I433" s="354">
        <v>0</v>
      </c>
      <c r="J433" s="354">
        <v>0</v>
      </c>
      <c r="K433" s="354">
        <v>0</v>
      </c>
      <c r="L433" s="353">
        <v>295</v>
      </c>
      <c r="M433" s="354">
        <v>385</v>
      </c>
      <c r="N433" s="354">
        <v>340</v>
      </c>
      <c r="O433" s="354">
        <v>189.9</v>
      </c>
      <c r="P433" s="354">
        <v>195</v>
      </c>
      <c r="Q433" s="353">
        <v>0</v>
      </c>
      <c r="R433" s="354">
        <v>385</v>
      </c>
      <c r="S433" s="354">
        <v>0</v>
      </c>
      <c r="T433" s="354">
        <v>0</v>
      </c>
      <c r="U433" s="354">
        <v>0</v>
      </c>
      <c r="V433" s="353">
        <v>251.07249999999999</v>
      </c>
      <c r="W433" s="353">
        <v>385</v>
      </c>
      <c r="X433" s="353">
        <v>1404.9</v>
      </c>
      <c r="Y433" s="355">
        <v>385</v>
      </c>
    </row>
    <row r="434" spans="1:25" x14ac:dyDescent="0.2">
      <c r="A434" s="352">
        <v>44822.875</v>
      </c>
      <c r="B434" s="353">
        <v>0</v>
      </c>
      <c r="C434" s="354">
        <v>250.94300000000001</v>
      </c>
      <c r="D434" s="354">
        <v>0</v>
      </c>
      <c r="E434" s="354">
        <v>0</v>
      </c>
      <c r="F434" s="354">
        <v>0</v>
      </c>
      <c r="G434" s="353">
        <v>0</v>
      </c>
      <c r="H434" s="354">
        <v>385</v>
      </c>
      <c r="I434" s="354">
        <v>0</v>
      </c>
      <c r="J434" s="354">
        <v>0</v>
      </c>
      <c r="K434" s="354">
        <v>0</v>
      </c>
      <c r="L434" s="353">
        <v>295</v>
      </c>
      <c r="M434" s="354">
        <v>385</v>
      </c>
      <c r="N434" s="354">
        <v>340</v>
      </c>
      <c r="O434" s="354">
        <v>189.9</v>
      </c>
      <c r="P434" s="354">
        <v>195</v>
      </c>
      <c r="Q434" s="353">
        <v>0</v>
      </c>
      <c r="R434" s="354">
        <v>385</v>
      </c>
      <c r="S434" s="354">
        <v>0</v>
      </c>
      <c r="T434" s="354">
        <v>0</v>
      </c>
      <c r="U434" s="354">
        <v>0</v>
      </c>
      <c r="V434" s="353">
        <v>250.94300000000001</v>
      </c>
      <c r="W434" s="353">
        <v>385</v>
      </c>
      <c r="X434" s="353">
        <v>1404.9</v>
      </c>
      <c r="Y434" s="355">
        <v>385</v>
      </c>
    </row>
    <row r="435" spans="1:25" x14ac:dyDescent="0.2">
      <c r="A435" s="352">
        <v>44822.916666666664</v>
      </c>
      <c r="B435" s="353">
        <v>0</v>
      </c>
      <c r="C435" s="354">
        <v>250.7895</v>
      </c>
      <c r="D435" s="354">
        <v>0</v>
      </c>
      <c r="E435" s="354">
        <v>0</v>
      </c>
      <c r="F435" s="354">
        <v>0</v>
      </c>
      <c r="G435" s="353">
        <v>0</v>
      </c>
      <c r="H435" s="354">
        <v>385</v>
      </c>
      <c r="I435" s="354">
        <v>0</v>
      </c>
      <c r="J435" s="354">
        <v>0</v>
      </c>
      <c r="K435" s="354">
        <v>0</v>
      </c>
      <c r="L435" s="353">
        <v>295</v>
      </c>
      <c r="M435" s="354">
        <v>385</v>
      </c>
      <c r="N435" s="354">
        <v>340</v>
      </c>
      <c r="O435" s="354">
        <v>189.9</v>
      </c>
      <c r="P435" s="354">
        <v>195</v>
      </c>
      <c r="Q435" s="353">
        <v>0</v>
      </c>
      <c r="R435" s="354">
        <v>385</v>
      </c>
      <c r="S435" s="354">
        <v>0</v>
      </c>
      <c r="T435" s="354">
        <v>0</v>
      </c>
      <c r="U435" s="354">
        <v>0</v>
      </c>
      <c r="V435" s="353">
        <v>250.7895</v>
      </c>
      <c r="W435" s="353">
        <v>385</v>
      </c>
      <c r="X435" s="353">
        <v>1404.9</v>
      </c>
      <c r="Y435" s="355">
        <v>385</v>
      </c>
    </row>
    <row r="436" spans="1:25" x14ac:dyDescent="0.2">
      <c r="A436" s="352">
        <v>44822.958333333336</v>
      </c>
      <c r="B436" s="353">
        <v>0</v>
      </c>
      <c r="C436" s="354">
        <v>250.75450000000001</v>
      </c>
      <c r="D436" s="354">
        <v>0</v>
      </c>
      <c r="E436" s="354">
        <v>0</v>
      </c>
      <c r="F436" s="354">
        <v>0</v>
      </c>
      <c r="G436" s="353">
        <v>0</v>
      </c>
      <c r="H436" s="354">
        <v>385</v>
      </c>
      <c r="I436" s="354">
        <v>0</v>
      </c>
      <c r="J436" s="354">
        <v>0</v>
      </c>
      <c r="K436" s="354">
        <v>0</v>
      </c>
      <c r="L436" s="353">
        <v>295</v>
      </c>
      <c r="M436" s="354">
        <v>385</v>
      </c>
      <c r="N436" s="354">
        <v>340</v>
      </c>
      <c r="O436" s="354">
        <v>189.9</v>
      </c>
      <c r="P436" s="354">
        <v>195</v>
      </c>
      <c r="Q436" s="353">
        <v>0</v>
      </c>
      <c r="R436" s="354">
        <v>385</v>
      </c>
      <c r="S436" s="354">
        <v>0</v>
      </c>
      <c r="T436" s="354">
        <v>0</v>
      </c>
      <c r="U436" s="354">
        <v>0</v>
      </c>
      <c r="V436" s="353">
        <v>250.75450000000001</v>
      </c>
      <c r="W436" s="353">
        <v>385</v>
      </c>
      <c r="X436" s="353">
        <v>1404.9</v>
      </c>
      <c r="Y436" s="355">
        <v>385</v>
      </c>
    </row>
    <row r="437" spans="1:25" x14ac:dyDescent="0.2">
      <c r="A437" s="352">
        <v>44823</v>
      </c>
      <c r="B437" s="353">
        <v>0</v>
      </c>
      <c r="C437" s="354">
        <v>250.94450000000001</v>
      </c>
      <c r="D437" s="354">
        <v>0</v>
      </c>
      <c r="E437" s="354">
        <v>0</v>
      </c>
      <c r="F437" s="354">
        <v>0</v>
      </c>
      <c r="G437" s="353">
        <v>0</v>
      </c>
      <c r="H437" s="354">
        <v>385</v>
      </c>
      <c r="I437" s="354">
        <v>0</v>
      </c>
      <c r="J437" s="354">
        <v>0</v>
      </c>
      <c r="K437" s="354">
        <v>0</v>
      </c>
      <c r="L437" s="353">
        <v>295</v>
      </c>
      <c r="M437" s="354">
        <v>385</v>
      </c>
      <c r="N437" s="354">
        <v>340</v>
      </c>
      <c r="O437" s="354">
        <v>189.9</v>
      </c>
      <c r="P437" s="354">
        <v>195</v>
      </c>
      <c r="Q437" s="353">
        <v>0</v>
      </c>
      <c r="R437" s="354">
        <v>385</v>
      </c>
      <c r="S437" s="354">
        <v>0</v>
      </c>
      <c r="T437" s="354">
        <v>0</v>
      </c>
      <c r="U437" s="354">
        <v>0</v>
      </c>
      <c r="V437" s="353">
        <v>250.94450000000001</v>
      </c>
      <c r="W437" s="353">
        <v>385</v>
      </c>
      <c r="X437" s="353">
        <v>1404.9</v>
      </c>
      <c r="Y437" s="355">
        <v>385</v>
      </c>
    </row>
    <row r="438" spans="1:25" x14ac:dyDescent="0.2">
      <c r="A438" s="352">
        <v>44823.041666666664</v>
      </c>
      <c r="B438" s="353">
        <v>0</v>
      </c>
      <c r="C438" s="354">
        <v>250.77</v>
      </c>
      <c r="D438" s="354">
        <v>0</v>
      </c>
      <c r="E438" s="354">
        <v>0</v>
      </c>
      <c r="F438" s="354">
        <v>0</v>
      </c>
      <c r="G438" s="353">
        <v>0</v>
      </c>
      <c r="H438" s="354">
        <v>385</v>
      </c>
      <c r="I438" s="354">
        <v>0</v>
      </c>
      <c r="J438" s="354">
        <v>0</v>
      </c>
      <c r="K438" s="354">
        <v>0</v>
      </c>
      <c r="L438" s="353">
        <v>295</v>
      </c>
      <c r="M438" s="354">
        <v>385</v>
      </c>
      <c r="N438" s="354">
        <v>340</v>
      </c>
      <c r="O438" s="354">
        <v>189.9</v>
      </c>
      <c r="P438" s="354">
        <v>195</v>
      </c>
      <c r="Q438" s="353">
        <v>0</v>
      </c>
      <c r="R438" s="354">
        <v>385</v>
      </c>
      <c r="S438" s="354">
        <v>0</v>
      </c>
      <c r="T438" s="354">
        <v>0</v>
      </c>
      <c r="U438" s="354">
        <v>0</v>
      </c>
      <c r="V438" s="353">
        <v>250.77</v>
      </c>
      <c r="W438" s="353">
        <v>385</v>
      </c>
      <c r="X438" s="353">
        <v>1404.9</v>
      </c>
      <c r="Y438" s="355">
        <v>385</v>
      </c>
    </row>
    <row r="439" spans="1:25" x14ac:dyDescent="0.2">
      <c r="A439" s="352">
        <v>44823.083333333336</v>
      </c>
      <c r="B439" s="353">
        <v>0</v>
      </c>
      <c r="C439" s="354">
        <v>250.9365</v>
      </c>
      <c r="D439" s="354">
        <v>0</v>
      </c>
      <c r="E439" s="354">
        <v>0</v>
      </c>
      <c r="F439" s="354">
        <v>0</v>
      </c>
      <c r="G439" s="353">
        <v>0</v>
      </c>
      <c r="H439" s="354">
        <v>385</v>
      </c>
      <c r="I439" s="354">
        <v>0</v>
      </c>
      <c r="J439" s="354">
        <v>0</v>
      </c>
      <c r="K439" s="354">
        <v>0</v>
      </c>
      <c r="L439" s="353">
        <v>295</v>
      </c>
      <c r="M439" s="354">
        <v>385</v>
      </c>
      <c r="N439" s="354">
        <v>340</v>
      </c>
      <c r="O439" s="354">
        <v>189.9</v>
      </c>
      <c r="P439" s="354">
        <v>195</v>
      </c>
      <c r="Q439" s="353">
        <v>0</v>
      </c>
      <c r="R439" s="354">
        <v>385</v>
      </c>
      <c r="S439" s="354">
        <v>0</v>
      </c>
      <c r="T439" s="354">
        <v>0</v>
      </c>
      <c r="U439" s="354">
        <v>0</v>
      </c>
      <c r="V439" s="353">
        <v>250.9365</v>
      </c>
      <c r="W439" s="353">
        <v>385</v>
      </c>
      <c r="X439" s="353">
        <v>1404.9</v>
      </c>
      <c r="Y439" s="355">
        <v>385</v>
      </c>
    </row>
    <row r="440" spans="1:25" x14ac:dyDescent="0.2">
      <c r="A440" s="352">
        <v>44823.125</v>
      </c>
      <c r="B440" s="353">
        <v>0</v>
      </c>
      <c r="C440" s="354">
        <v>250.75550000000001</v>
      </c>
      <c r="D440" s="354">
        <v>0</v>
      </c>
      <c r="E440" s="354">
        <v>0</v>
      </c>
      <c r="F440" s="354">
        <v>0</v>
      </c>
      <c r="G440" s="353">
        <v>0</v>
      </c>
      <c r="H440" s="354">
        <v>385</v>
      </c>
      <c r="I440" s="354">
        <v>0</v>
      </c>
      <c r="J440" s="354">
        <v>0</v>
      </c>
      <c r="K440" s="354">
        <v>0</v>
      </c>
      <c r="L440" s="353">
        <v>295</v>
      </c>
      <c r="M440" s="354">
        <v>385</v>
      </c>
      <c r="N440" s="354">
        <v>340</v>
      </c>
      <c r="O440" s="354">
        <v>189.9</v>
      </c>
      <c r="P440" s="354">
        <v>195</v>
      </c>
      <c r="Q440" s="353">
        <v>0</v>
      </c>
      <c r="R440" s="354">
        <v>385</v>
      </c>
      <c r="S440" s="354">
        <v>0</v>
      </c>
      <c r="T440" s="354">
        <v>0</v>
      </c>
      <c r="U440" s="354">
        <v>0</v>
      </c>
      <c r="V440" s="353">
        <v>250.75550000000001</v>
      </c>
      <c r="W440" s="353">
        <v>385</v>
      </c>
      <c r="X440" s="353">
        <v>1404.9</v>
      </c>
      <c r="Y440" s="355">
        <v>385</v>
      </c>
    </row>
    <row r="441" spans="1:25" x14ac:dyDescent="0.2">
      <c r="A441" s="352">
        <v>44823.166666666664</v>
      </c>
      <c r="B441" s="353">
        <v>0</v>
      </c>
      <c r="C441" s="354">
        <v>251.09800000000001</v>
      </c>
      <c r="D441" s="354">
        <v>0</v>
      </c>
      <c r="E441" s="354">
        <v>0</v>
      </c>
      <c r="F441" s="354">
        <v>0</v>
      </c>
      <c r="G441" s="353">
        <v>0</v>
      </c>
      <c r="H441" s="354">
        <v>385</v>
      </c>
      <c r="I441" s="354">
        <v>0</v>
      </c>
      <c r="J441" s="354">
        <v>0</v>
      </c>
      <c r="K441" s="354">
        <v>0</v>
      </c>
      <c r="L441" s="353">
        <v>295</v>
      </c>
      <c r="M441" s="354">
        <v>385</v>
      </c>
      <c r="N441" s="354">
        <v>340</v>
      </c>
      <c r="O441" s="354">
        <v>189.9</v>
      </c>
      <c r="P441" s="354">
        <v>195</v>
      </c>
      <c r="Q441" s="353">
        <v>0</v>
      </c>
      <c r="R441" s="354">
        <v>385</v>
      </c>
      <c r="S441" s="354">
        <v>0</v>
      </c>
      <c r="T441" s="354">
        <v>0</v>
      </c>
      <c r="U441" s="354">
        <v>0</v>
      </c>
      <c r="V441" s="353">
        <v>251.09800000000001</v>
      </c>
      <c r="W441" s="353">
        <v>385</v>
      </c>
      <c r="X441" s="353">
        <v>1404.9</v>
      </c>
      <c r="Y441" s="355">
        <v>385</v>
      </c>
    </row>
    <row r="442" spans="1:25" x14ac:dyDescent="0.2">
      <c r="A442" s="352">
        <v>44823.208333333336</v>
      </c>
      <c r="B442" s="353">
        <v>0</v>
      </c>
      <c r="C442" s="354">
        <v>250.7835</v>
      </c>
      <c r="D442" s="354">
        <v>0</v>
      </c>
      <c r="E442" s="354">
        <v>0</v>
      </c>
      <c r="F442" s="354">
        <v>0</v>
      </c>
      <c r="G442" s="353">
        <v>0</v>
      </c>
      <c r="H442" s="354">
        <v>385</v>
      </c>
      <c r="I442" s="354">
        <v>0</v>
      </c>
      <c r="J442" s="354">
        <v>0</v>
      </c>
      <c r="K442" s="354">
        <v>0</v>
      </c>
      <c r="L442" s="353">
        <v>295</v>
      </c>
      <c r="M442" s="354">
        <v>385</v>
      </c>
      <c r="N442" s="354">
        <v>340</v>
      </c>
      <c r="O442" s="354">
        <v>189.9</v>
      </c>
      <c r="P442" s="354">
        <v>195</v>
      </c>
      <c r="Q442" s="353">
        <v>0</v>
      </c>
      <c r="R442" s="354">
        <v>385</v>
      </c>
      <c r="S442" s="354">
        <v>0</v>
      </c>
      <c r="T442" s="354">
        <v>0</v>
      </c>
      <c r="U442" s="354">
        <v>0</v>
      </c>
      <c r="V442" s="353">
        <v>250.7835</v>
      </c>
      <c r="W442" s="353">
        <v>385</v>
      </c>
      <c r="X442" s="353">
        <v>1404.9</v>
      </c>
      <c r="Y442" s="355">
        <v>385</v>
      </c>
    </row>
    <row r="443" spans="1:25" x14ac:dyDescent="0.2">
      <c r="A443" s="352">
        <v>44823.25</v>
      </c>
      <c r="B443" s="353">
        <v>0</v>
      </c>
      <c r="C443" s="354">
        <v>251.06049999999999</v>
      </c>
      <c r="D443" s="354">
        <v>0</v>
      </c>
      <c r="E443" s="354">
        <v>0</v>
      </c>
      <c r="F443" s="354">
        <v>0</v>
      </c>
      <c r="G443" s="353">
        <v>0</v>
      </c>
      <c r="H443" s="354">
        <v>385</v>
      </c>
      <c r="I443" s="354">
        <v>0</v>
      </c>
      <c r="J443" s="354">
        <v>0</v>
      </c>
      <c r="K443" s="354">
        <v>0</v>
      </c>
      <c r="L443" s="353">
        <v>295</v>
      </c>
      <c r="M443" s="354">
        <v>385</v>
      </c>
      <c r="N443" s="354">
        <v>340</v>
      </c>
      <c r="O443" s="354">
        <v>189.9</v>
      </c>
      <c r="P443" s="354">
        <v>195</v>
      </c>
      <c r="Q443" s="353">
        <v>0</v>
      </c>
      <c r="R443" s="354">
        <v>385</v>
      </c>
      <c r="S443" s="354">
        <v>0</v>
      </c>
      <c r="T443" s="354">
        <v>0</v>
      </c>
      <c r="U443" s="354">
        <v>0</v>
      </c>
      <c r="V443" s="353">
        <v>251.06049999999999</v>
      </c>
      <c r="W443" s="353">
        <v>385</v>
      </c>
      <c r="X443" s="353">
        <v>1404.9</v>
      </c>
      <c r="Y443" s="355">
        <v>385</v>
      </c>
    </row>
    <row r="444" spans="1:25" x14ac:dyDescent="0.2">
      <c r="A444" s="352">
        <v>44823.291666666664</v>
      </c>
      <c r="B444" s="353">
        <v>0</v>
      </c>
      <c r="C444" s="354">
        <v>253.63200000000001</v>
      </c>
      <c r="D444" s="354">
        <v>0</v>
      </c>
      <c r="E444" s="354">
        <v>0</v>
      </c>
      <c r="F444" s="354">
        <v>0</v>
      </c>
      <c r="G444" s="353">
        <v>0</v>
      </c>
      <c r="H444" s="354">
        <v>385</v>
      </c>
      <c r="I444" s="354">
        <v>0</v>
      </c>
      <c r="J444" s="354">
        <v>0</v>
      </c>
      <c r="K444" s="354">
        <v>0</v>
      </c>
      <c r="L444" s="353">
        <v>295</v>
      </c>
      <c r="M444" s="354">
        <v>385</v>
      </c>
      <c r="N444" s="354">
        <v>340</v>
      </c>
      <c r="O444" s="354">
        <v>189.9</v>
      </c>
      <c r="P444" s="354">
        <v>195</v>
      </c>
      <c r="Q444" s="353">
        <v>0</v>
      </c>
      <c r="R444" s="354">
        <v>385</v>
      </c>
      <c r="S444" s="354">
        <v>0</v>
      </c>
      <c r="T444" s="354">
        <v>0</v>
      </c>
      <c r="U444" s="354">
        <v>0</v>
      </c>
      <c r="V444" s="353">
        <v>253.63200000000001</v>
      </c>
      <c r="W444" s="353">
        <v>385</v>
      </c>
      <c r="X444" s="353">
        <v>1404.9</v>
      </c>
      <c r="Y444" s="355">
        <v>385</v>
      </c>
    </row>
    <row r="445" spans="1:25" x14ac:dyDescent="0.2">
      <c r="A445" s="352">
        <v>44823.333333333336</v>
      </c>
      <c r="B445" s="353">
        <v>0</v>
      </c>
      <c r="C445" s="354">
        <v>252.22</v>
      </c>
      <c r="D445" s="354">
        <v>0</v>
      </c>
      <c r="E445" s="354">
        <v>0</v>
      </c>
      <c r="F445" s="354">
        <v>0</v>
      </c>
      <c r="G445" s="353">
        <v>0</v>
      </c>
      <c r="H445" s="354">
        <v>385</v>
      </c>
      <c r="I445" s="354">
        <v>0</v>
      </c>
      <c r="J445" s="354">
        <v>0</v>
      </c>
      <c r="K445" s="354">
        <v>0</v>
      </c>
      <c r="L445" s="353">
        <v>295</v>
      </c>
      <c r="M445" s="354">
        <v>385</v>
      </c>
      <c r="N445" s="354">
        <v>340</v>
      </c>
      <c r="O445" s="354">
        <v>189.9</v>
      </c>
      <c r="P445" s="354">
        <v>195</v>
      </c>
      <c r="Q445" s="353">
        <v>0</v>
      </c>
      <c r="R445" s="354">
        <v>385</v>
      </c>
      <c r="S445" s="354">
        <v>0</v>
      </c>
      <c r="T445" s="354">
        <v>0</v>
      </c>
      <c r="U445" s="354">
        <v>0</v>
      </c>
      <c r="V445" s="353">
        <v>252.22</v>
      </c>
      <c r="W445" s="353">
        <v>385</v>
      </c>
      <c r="X445" s="353">
        <v>1404.9</v>
      </c>
      <c r="Y445" s="355">
        <v>385</v>
      </c>
    </row>
    <row r="446" spans="1:25" x14ac:dyDescent="0.2">
      <c r="A446" s="352">
        <v>44823.375</v>
      </c>
      <c r="B446" s="353">
        <v>0</v>
      </c>
      <c r="C446" s="354">
        <v>250.94649999999999</v>
      </c>
      <c r="D446" s="354">
        <v>0</v>
      </c>
      <c r="E446" s="354">
        <v>0</v>
      </c>
      <c r="F446" s="354">
        <v>0</v>
      </c>
      <c r="G446" s="353">
        <v>0</v>
      </c>
      <c r="H446" s="354">
        <v>385</v>
      </c>
      <c r="I446" s="354">
        <v>0</v>
      </c>
      <c r="J446" s="354">
        <v>0</v>
      </c>
      <c r="K446" s="354">
        <v>0</v>
      </c>
      <c r="L446" s="353">
        <v>295</v>
      </c>
      <c r="M446" s="354">
        <v>385</v>
      </c>
      <c r="N446" s="354">
        <v>340</v>
      </c>
      <c r="O446" s="354">
        <v>189.9</v>
      </c>
      <c r="P446" s="354">
        <v>195</v>
      </c>
      <c r="Q446" s="353">
        <v>0</v>
      </c>
      <c r="R446" s="354">
        <v>385</v>
      </c>
      <c r="S446" s="354">
        <v>0</v>
      </c>
      <c r="T446" s="354">
        <v>0</v>
      </c>
      <c r="U446" s="354">
        <v>0</v>
      </c>
      <c r="V446" s="353">
        <v>250.94649999999999</v>
      </c>
      <c r="W446" s="353">
        <v>385</v>
      </c>
      <c r="X446" s="353">
        <v>1404.9</v>
      </c>
      <c r="Y446" s="355">
        <v>385</v>
      </c>
    </row>
    <row r="447" spans="1:25" x14ac:dyDescent="0.2">
      <c r="A447" s="352">
        <v>44823.416666666664</v>
      </c>
      <c r="B447" s="353">
        <v>0</v>
      </c>
      <c r="C447" s="354">
        <v>252.13</v>
      </c>
      <c r="D447" s="354">
        <v>0</v>
      </c>
      <c r="E447" s="354">
        <v>0</v>
      </c>
      <c r="F447" s="354">
        <v>0</v>
      </c>
      <c r="G447" s="353">
        <v>0</v>
      </c>
      <c r="H447" s="354">
        <v>385</v>
      </c>
      <c r="I447" s="354">
        <v>0</v>
      </c>
      <c r="J447" s="354">
        <v>0</v>
      </c>
      <c r="K447" s="354">
        <v>0</v>
      </c>
      <c r="L447" s="353">
        <v>295</v>
      </c>
      <c r="M447" s="354">
        <v>385</v>
      </c>
      <c r="N447" s="354">
        <v>340</v>
      </c>
      <c r="O447" s="354">
        <v>189.9</v>
      </c>
      <c r="P447" s="354">
        <v>195</v>
      </c>
      <c r="Q447" s="353">
        <v>0</v>
      </c>
      <c r="R447" s="354">
        <v>385</v>
      </c>
      <c r="S447" s="354">
        <v>0</v>
      </c>
      <c r="T447" s="354">
        <v>0</v>
      </c>
      <c r="U447" s="354">
        <v>0</v>
      </c>
      <c r="V447" s="353">
        <v>252.13</v>
      </c>
      <c r="W447" s="353">
        <v>385</v>
      </c>
      <c r="X447" s="353">
        <v>1404.9</v>
      </c>
      <c r="Y447" s="355">
        <v>385</v>
      </c>
    </row>
    <row r="448" spans="1:25" x14ac:dyDescent="0.2">
      <c r="A448" s="352">
        <v>44823.458333333336</v>
      </c>
      <c r="B448" s="353">
        <v>0</v>
      </c>
      <c r="C448" s="354">
        <v>250.97450000000001</v>
      </c>
      <c r="D448" s="354">
        <v>0</v>
      </c>
      <c r="E448" s="354">
        <v>0</v>
      </c>
      <c r="F448" s="354">
        <v>0</v>
      </c>
      <c r="G448" s="353">
        <v>0</v>
      </c>
      <c r="H448" s="354">
        <v>385</v>
      </c>
      <c r="I448" s="354">
        <v>0</v>
      </c>
      <c r="J448" s="354">
        <v>0</v>
      </c>
      <c r="K448" s="354">
        <v>0</v>
      </c>
      <c r="L448" s="353">
        <v>295</v>
      </c>
      <c r="M448" s="354">
        <v>385</v>
      </c>
      <c r="N448" s="354">
        <v>340</v>
      </c>
      <c r="O448" s="354">
        <v>189.9</v>
      </c>
      <c r="P448" s="354">
        <v>195</v>
      </c>
      <c r="Q448" s="353">
        <v>0</v>
      </c>
      <c r="R448" s="354">
        <v>385</v>
      </c>
      <c r="S448" s="354">
        <v>0</v>
      </c>
      <c r="T448" s="354">
        <v>0</v>
      </c>
      <c r="U448" s="354">
        <v>0</v>
      </c>
      <c r="V448" s="353">
        <v>250.97450000000001</v>
      </c>
      <c r="W448" s="353">
        <v>385</v>
      </c>
      <c r="X448" s="353">
        <v>1404.9</v>
      </c>
      <c r="Y448" s="355">
        <v>385</v>
      </c>
    </row>
    <row r="449" spans="1:25" x14ac:dyDescent="0.2">
      <c r="A449" s="352">
        <v>44823.5</v>
      </c>
      <c r="B449" s="353">
        <v>0</v>
      </c>
      <c r="C449" s="354">
        <v>250.898</v>
      </c>
      <c r="D449" s="354">
        <v>0</v>
      </c>
      <c r="E449" s="354">
        <v>0</v>
      </c>
      <c r="F449" s="354">
        <v>0</v>
      </c>
      <c r="G449" s="353">
        <v>0</v>
      </c>
      <c r="H449" s="354">
        <v>385</v>
      </c>
      <c r="I449" s="354">
        <v>0</v>
      </c>
      <c r="J449" s="354">
        <v>0</v>
      </c>
      <c r="K449" s="354">
        <v>0</v>
      </c>
      <c r="L449" s="353">
        <v>295</v>
      </c>
      <c r="M449" s="354">
        <v>385</v>
      </c>
      <c r="N449" s="354">
        <v>340</v>
      </c>
      <c r="O449" s="354">
        <v>189.9</v>
      </c>
      <c r="P449" s="354">
        <v>195</v>
      </c>
      <c r="Q449" s="353">
        <v>0</v>
      </c>
      <c r="R449" s="354">
        <v>385</v>
      </c>
      <c r="S449" s="354">
        <v>0</v>
      </c>
      <c r="T449" s="354">
        <v>0</v>
      </c>
      <c r="U449" s="354">
        <v>0</v>
      </c>
      <c r="V449" s="353">
        <v>250.898</v>
      </c>
      <c r="W449" s="353">
        <v>385</v>
      </c>
      <c r="X449" s="353">
        <v>1404.9</v>
      </c>
      <c r="Y449" s="355">
        <v>385</v>
      </c>
    </row>
    <row r="450" spans="1:25" x14ac:dyDescent="0.2">
      <c r="A450" s="352">
        <v>44823.541666666664</v>
      </c>
      <c r="B450" s="353">
        <v>0</v>
      </c>
      <c r="C450" s="354">
        <v>254.16800000000001</v>
      </c>
      <c r="D450" s="354">
        <v>0</v>
      </c>
      <c r="E450" s="354">
        <v>0</v>
      </c>
      <c r="F450" s="354">
        <v>0</v>
      </c>
      <c r="G450" s="353">
        <v>0</v>
      </c>
      <c r="H450" s="354">
        <v>385</v>
      </c>
      <c r="I450" s="354">
        <v>0</v>
      </c>
      <c r="J450" s="354">
        <v>0</v>
      </c>
      <c r="K450" s="354">
        <v>0</v>
      </c>
      <c r="L450" s="353">
        <v>295</v>
      </c>
      <c r="M450" s="354">
        <v>385</v>
      </c>
      <c r="N450" s="354">
        <v>340</v>
      </c>
      <c r="O450" s="354">
        <v>189.9</v>
      </c>
      <c r="P450" s="354">
        <v>195</v>
      </c>
      <c r="Q450" s="353">
        <v>0</v>
      </c>
      <c r="R450" s="354">
        <v>385</v>
      </c>
      <c r="S450" s="354">
        <v>0</v>
      </c>
      <c r="T450" s="354">
        <v>0</v>
      </c>
      <c r="U450" s="354">
        <v>0</v>
      </c>
      <c r="V450" s="353">
        <v>254.16800000000001</v>
      </c>
      <c r="W450" s="353">
        <v>385</v>
      </c>
      <c r="X450" s="353">
        <v>1404.9</v>
      </c>
      <c r="Y450" s="355">
        <v>385</v>
      </c>
    </row>
    <row r="451" spans="1:25" x14ac:dyDescent="0.2">
      <c r="A451" s="352">
        <v>44823.583333333336</v>
      </c>
      <c r="B451" s="353">
        <v>0</v>
      </c>
      <c r="C451" s="354">
        <v>251.01150000000001</v>
      </c>
      <c r="D451" s="354">
        <v>0</v>
      </c>
      <c r="E451" s="354">
        <v>0</v>
      </c>
      <c r="F451" s="354">
        <v>0</v>
      </c>
      <c r="G451" s="353">
        <v>0</v>
      </c>
      <c r="H451" s="354">
        <v>385</v>
      </c>
      <c r="I451" s="354">
        <v>0</v>
      </c>
      <c r="J451" s="354">
        <v>0</v>
      </c>
      <c r="K451" s="354">
        <v>0</v>
      </c>
      <c r="L451" s="353">
        <v>295</v>
      </c>
      <c r="M451" s="354">
        <v>385</v>
      </c>
      <c r="N451" s="354">
        <v>340</v>
      </c>
      <c r="O451" s="354">
        <v>189.9</v>
      </c>
      <c r="P451" s="354">
        <v>195</v>
      </c>
      <c r="Q451" s="353">
        <v>0</v>
      </c>
      <c r="R451" s="354">
        <v>385</v>
      </c>
      <c r="S451" s="354">
        <v>0</v>
      </c>
      <c r="T451" s="354">
        <v>0</v>
      </c>
      <c r="U451" s="354">
        <v>0</v>
      </c>
      <c r="V451" s="353">
        <v>251.01150000000001</v>
      </c>
      <c r="W451" s="353">
        <v>385</v>
      </c>
      <c r="X451" s="353">
        <v>1404.9</v>
      </c>
      <c r="Y451" s="355">
        <v>385</v>
      </c>
    </row>
    <row r="452" spans="1:25" x14ac:dyDescent="0.2">
      <c r="A452" s="352">
        <v>44823.625</v>
      </c>
      <c r="B452" s="353">
        <v>0</v>
      </c>
      <c r="C452" s="354">
        <v>251.04150000000001</v>
      </c>
      <c r="D452" s="354">
        <v>0</v>
      </c>
      <c r="E452" s="354">
        <v>0</v>
      </c>
      <c r="F452" s="354">
        <v>0</v>
      </c>
      <c r="G452" s="353">
        <v>0</v>
      </c>
      <c r="H452" s="354">
        <v>385</v>
      </c>
      <c r="I452" s="354">
        <v>0</v>
      </c>
      <c r="J452" s="354">
        <v>0</v>
      </c>
      <c r="K452" s="354">
        <v>0</v>
      </c>
      <c r="L452" s="353">
        <v>295</v>
      </c>
      <c r="M452" s="354">
        <v>385</v>
      </c>
      <c r="N452" s="354">
        <v>340</v>
      </c>
      <c r="O452" s="354">
        <v>189.9</v>
      </c>
      <c r="P452" s="354">
        <v>195</v>
      </c>
      <c r="Q452" s="353">
        <v>0</v>
      </c>
      <c r="R452" s="354">
        <v>385</v>
      </c>
      <c r="S452" s="354">
        <v>0</v>
      </c>
      <c r="T452" s="354">
        <v>0</v>
      </c>
      <c r="U452" s="354">
        <v>0</v>
      </c>
      <c r="V452" s="353">
        <v>251.04150000000001</v>
      </c>
      <c r="W452" s="353">
        <v>385</v>
      </c>
      <c r="X452" s="353">
        <v>1404.9</v>
      </c>
      <c r="Y452" s="355">
        <v>385</v>
      </c>
    </row>
    <row r="453" spans="1:25" x14ac:dyDescent="0.2">
      <c r="A453" s="352">
        <v>44823.666666666664</v>
      </c>
      <c r="B453" s="353">
        <v>0</v>
      </c>
      <c r="C453" s="354">
        <v>251.37200000000001</v>
      </c>
      <c r="D453" s="354">
        <v>0</v>
      </c>
      <c r="E453" s="354">
        <v>0</v>
      </c>
      <c r="F453" s="354">
        <v>0</v>
      </c>
      <c r="G453" s="353">
        <v>0</v>
      </c>
      <c r="H453" s="354">
        <v>385</v>
      </c>
      <c r="I453" s="354">
        <v>0</v>
      </c>
      <c r="J453" s="354">
        <v>0</v>
      </c>
      <c r="K453" s="354">
        <v>0</v>
      </c>
      <c r="L453" s="353">
        <v>295</v>
      </c>
      <c r="M453" s="354">
        <v>385</v>
      </c>
      <c r="N453" s="354">
        <v>340</v>
      </c>
      <c r="O453" s="354">
        <v>189.9</v>
      </c>
      <c r="P453" s="354">
        <v>195</v>
      </c>
      <c r="Q453" s="353">
        <v>0</v>
      </c>
      <c r="R453" s="354">
        <v>385</v>
      </c>
      <c r="S453" s="354">
        <v>0</v>
      </c>
      <c r="T453" s="354">
        <v>0</v>
      </c>
      <c r="U453" s="354">
        <v>0</v>
      </c>
      <c r="V453" s="353">
        <v>251.37200000000001</v>
      </c>
      <c r="W453" s="353">
        <v>385</v>
      </c>
      <c r="X453" s="353">
        <v>1404.9</v>
      </c>
      <c r="Y453" s="355">
        <v>385</v>
      </c>
    </row>
    <row r="454" spans="1:25" x14ac:dyDescent="0.2">
      <c r="A454" s="352">
        <v>44823.708333333336</v>
      </c>
      <c r="B454" s="353">
        <v>0</v>
      </c>
      <c r="C454" s="354">
        <v>256.31099999999998</v>
      </c>
      <c r="D454" s="354">
        <v>0</v>
      </c>
      <c r="E454" s="354">
        <v>0</v>
      </c>
      <c r="F454" s="354">
        <v>0</v>
      </c>
      <c r="G454" s="353">
        <v>0</v>
      </c>
      <c r="H454" s="354">
        <v>385</v>
      </c>
      <c r="I454" s="354">
        <v>0</v>
      </c>
      <c r="J454" s="354">
        <v>0</v>
      </c>
      <c r="K454" s="354">
        <v>0</v>
      </c>
      <c r="L454" s="353">
        <v>295</v>
      </c>
      <c r="M454" s="354">
        <v>385</v>
      </c>
      <c r="N454" s="354">
        <v>340</v>
      </c>
      <c r="O454" s="354">
        <v>189.9</v>
      </c>
      <c r="P454" s="354">
        <v>195</v>
      </c>
      <c r="Q454" s="353">
        <v>0</v>
      </c>
      <c r="R454" s="354">
        <v>385</v>
      </c>
      <c r="S454" s="354">
        <v>0</v>
      </c>
      <c r="T454" s="354">
        <v>0</v>
      </c>
      <c r="U454" s="354">
        <v>0</v>
      </c>
      <c r="V454" s="353">
        <v>256.31099999999998</v>
      </c>
      <c r="W454" s="353">
        <v>385</v>
      </c>
      <c r="X454" s="353">
        <v>1404.9</v>
      </c>
      <c r="Y454" s="355">
        <v>385</v>
      </c>
    </row>
    <row r="455" spans="1:25" x14ac:dyDescent="0.2">
      <c r="A455" s="352">
        <v>44823.75</v>
      </c>
      <c r="B455" s="353">
        <v>0</v>
      </c>
      <c r="C455" s="354">
        <v>262.26299999999998</v>
      </c>
      <c r="D455" s="354">
        <v>0</v>
      </c>
      <c r="E455" s="354">
        <v>0</v>
      </c>
      <c r="F455" s="354">
        <v>0</v>
      </c>
      <c r="G455" s="353">
        <v>0</v>
      </c>
      <c r="H455" s="354">
        <v>385</v>
      </c>
      <c r="I455" s="354">
        <v>0</v>
      </c>
      <c r="J455" s="354">
        <v>0</v>
      </c>
      <c r="K455" s="354">
        <v>0</v>
      </c>
      <c r="L455" s="353">
        <v>295</v>
      </c>
      <c r="M455" s="354">
        <v>385</v>
      </c>
      <c r="N455" s="354">
        <v>340</v>
      </c>
      <c r="O455" s="354">
        <v>189.9</v>
      </c>
      <c r="P455" s="354">
        <v>195</v>
      </c>
      <c r="Q455" s="353">
        <v>0</v>
      </c>
      <c r="R455" s="354">
        <v>385</v>
      </c>
      <c r="S455" s="354">
        <v>0</v>
      </c>
      <c r="T455" s="354">
        <v>0</v>
      </c>
      <c r="U455" s="354">
        <v>0</v>
      </c>
      <c r="V455" s="353">
        <v>262.26299999999998</v>
      </c>
      <c r="W455" s="353">
        <v>385</v>
      </c>
      <c r="X455" s="353">
        <v>1404.9</v>
      </c>
      <c r="Y455" s="355">
        <v>385</v>
      </c>
    </row>
    <row r="456" spans="1:25" x14ac:dyDescent="0.2">
      <c r="A456" s="352">
        <v>44823.791666666664</v>
      </c>
      <c r="B456" s="353">
        <v>0</v>
      </c>
      <c r="C456" s="354">
        <v>266.79950000000002</v>
      </c>
      <c r="D456" s="354">
        <v>0</v>
      </c>
      <c r="E456" s="354">
        <v>0</v>
      </c>
      <c r="F456" s="354">
        <v>0</v>
      </c>
      <c r="G456" s="353">
        <v>0</v>
      </c>
      <c r="H456" s="354">
        <v>385</v>
      </c>
      <c r="I456" s="354">
        <v>0</v>
      </c>
      <c r="J456" s="354">
        <v>0</v>
      </c>
      <c r="K456" s="354">
        <v>0</v>
      </c>
      <c r="L456" s="353">
        <v>295</v>
      </c>
      <c r="M456" s="354">
        <v>385</v>
      </c>
      <c r="N456" s="354">
        <v>340</v>
      </c>
      <c r="O456" s="354">
        <v>189.9</v>
      </c>
      <c r="P456" s="354">
        <v>195</v>
      </c>
      <c r="Q456" s="353">
        <v>0</v>
      </c>
      <c r="R456" s="354">
        <v>385</v>
      </c>
      <c r="S456" s="354">
        <v>0</v>
      </c>
      <c r="T456" s="354">
        <v>0</v>
      </c>
      <c r="U456" s="354">
        <v>0</v>
      </c>
      <c r="V456" s="353">
        <v>266.79950000000002</v>
      </c>
      <c r="W456" s="353">
        <v>385</v>
      </c>
      <c r="X456" s="353">
        <v>1404.9</v>
      </c>
      <c r="Y456" s="355">
        <v>385</v>
      </c>
    </row>
    <row r="457" spans="1:25" x14ac:dyDescent="0.2">
      <c r="A457" s="352">
        <v>44823.833333333336</v>
      </c>
      <c r="B457" s="353">
        <v>0</v>
      </c>
      <c r="C457" s="354">
        <v>251.333</v>
      </c>
      <c r="D457" s="354">
        <v>0</v>
      </c>
      <c r="E457" s="354">
        <v>0</v>
      </c>
      <c r="F457" s="354">
        <v>0</v>
      </c>
      <c r="G457" s="353">
        <v>0</v>
      </c>
      <c r="H457" s="354">
        <v>385</v>
      </c>
      <c r="I457" s="354">
        <v>0</v>
      </c>
      <c r="J457" s="354">
        <v>0</v>
      </c>
      <c r="K457" s="354">
        <v>0</v>
      </c>
      <c r="L457" s="353">
        <v>295</v>
      </c>
      <c r="M457" s="354">
        <v>385</v>
      </c>
      <c r="N457" s="354">
        <v>340</v>
      </c>
      <c r="O457" s="354">
        <v>189.9</v>
      </c>
      <c r="P457" s="354">
        <v>195</v>
      </c>
      <c r="Q457" s="353">
        <v>0</v>
      </c>
      <c r="R457" s="354">
        <v>385</v>
      </c>
      <c r="S457" s="354">
        <v>0</v>
      </c>
      <c r="T457" s="354">
        <v>0</v>
      </c>
      <c r="U457" s="354">
        <v>0</v>
      </c>
      <c r="V457" s="353">
        <v>251.333</v>
      </c>
      <c r="W457" s="353">
        <v>385</v>
      </c>
      <c r="X457" s="353">
        <v>1404.9</v>
      </c>
      <c r="Y457" s="355">
        <v>385</v>
      </c>
    </row>
    <row r="458" spans="1:25" x14ac:dyDescent="0.2">
      <c r="A458" s="352">
        <v>44823.875</v>
      </c>
      <c r="B458" s="353">
        <v>0</v>
      </c>
      <c r="C458" s="354">
        <v>251.24449999999999</v>
      </c>
      <c r="D458" s="354">
        <v>0</v>
      </c>
      <c r="E458" s="354">
        <v>0</v>
      </c>
      <c r="F458" s="354">
        <v>0</v>
      </c>
      <c r="G458" s="353">
        <v>0</v>
      </c>
      <c r="H458" s="354">
        <v>385</v>
      </c>
      <c r="I458" s="354">
        <v>0</v>
      </c>
      <c r="J458" s="354">
        <v>0</v>
      </c>
      <c r="K458" s="354">
        <v>0</v>
      </c>
      <c r="L458" s="353">
        <v>295</v>
      </c>
      <c r="M458" s="354">
        <v>385</v>
      </c>
      <c r="N458" s="354">
        <v>340</v>
      </c>
      <c r="O458" s="354">
        <v>189.9</v>
      </c>
      <c r="P458" s="354">
        <v>195</v>
      </c>
      <c r="Q458" s="353">
        <v>0</v>
      </c>
      <c r="R458" s="354">
        <v>385</v>
      </c>
      <c r="S458" s="354">
        <v>0</v>
      </c>
      <c r="T458" s="354">
        <v>0</v>
      </c>
      <c r="U458" s="354">
        <v>0</v>
      </c>
      <c r="V458" s="353">
        <v>251.24449999999999</v>
      </c>
      <c r="W458" s="353">
        <v>385</v>
      </c>
      <c r="X458" s="353">
        <v>1404.9</v>
      </c>
      <c r="Y458" s="355">
        <v>385</v>
      </c>
    </row>
    <row r="459" spans="1:25" x14ac:dyDescent="0.2">
      <c r="A459" s="352">
        <v>44823.916666666664</v>
      </c>
      <c r="B459" s="353">
        <v>0</v>
      </c>
      <c r="C459" s="354">
        <v>250.90899999999999</v>
      </c>
      <c r="D459" s="354">
        <v>0</v>
      </c>
      <c r="E459" s="354">
        <v>0</v>
      </c>
      <c r="F459" s="354">
        <v>0</v>
      </c>
      <c r="G459" s="353">
        <v>0</v>
      </c>
      <c r="H459" s="354">
        <v>385</v>
      </c>
      <c r="I459" s="354">
        <v>0</v>
      </c>
      <c r="J459" s="354">
        <v>0</v>
      </c>
      <c r="K459" s="354">
        <v>0</v>
      </c>
      <c r="L459" s="353">
        <v>295</v>
      </c>
      <c r="M459" s="354">
        <v>385</v>
      </c>
      <c r="N459" s="354">
        <v>340</v>
      </c>
      <c r="O459" s="354">
        <v>189.9</v>
      </c>
      <c r="P459" s="354">
        <v>195</v>
      </c>
      <c r="Q459" s="353">
        <v>0</v>
      </c>
      <c r="R459" s="354">
        <v>385</v>
      </c>
      <c r="S459" s="354">
        <v>0</v>
      </c>
      <c r="T459" s="354">
        <v>0</v>
      </c>
      <c r="U459" s="354">
        <v>0</v>
      </c>
      <c r="V459" s="353">
        <v>250.90899999999999</v>
      </c>
      <c r="W459" s="353">
        <v>385</v>
      </c>
      <c r="X459" s="353">
        <v>1404.9</v>
      </c>
      <c r="Y459" s="355">
        <v>385</v>
      </c>
    </row>
    <row r="460" spans="1:25" x14ac:dyDescent="0.2">
      <c r="A460" s="352">
        <v>44823.958333333336</v>
      </c>
      <c r="B460" s="353">
        <v>0</v>
      </c>
      <c r="C460" s="354">
        <v>250.5455</v>
      </c>
      <c r="D460" s="354">
        <v>0</v>
      </c>
      <c r="E460" s="354">
        <v>0</v>
      </c>
      <c r="F460" s="354">
        <v>0</v>
      </c>
      <c r="G460" s="353">
        <v>0</v>
      </c>
      <c r="H460" s="354">
        <v>385</v>
      </c>
      <c r="I460" s="354">
        <v>0</v>
      </c>
      <c r="J460" s="354">
        <v>0</v>
      </c>
      <c r="K460" s="354">
        <v>0</v>
      </c>
      <c r="L460" s="353">
        <v>295</v>
      </c>
      <c r="M460" s="354">
        <v>385</v>
      </c>
      <c r="N460" s="354">
        <v>340</v>
      </c>
      <c r="O460" s="354">
        <v>189.9</v>
      </c>
      <c r="P460" s="354">
        <v>195</v>
      </c>
      <c r="Q460" s="353">
        <v>0</v>
      </c>
      <c r="R460" s="354">
        <v>385</v>
      </c>
      <c r="S460" s="354">
        <v>0</v>
      </c>
      <c r="T460" s="354">
        <v>0</v>
      </c>
      <c r="U460" s="354">
        <v>0</v>
      </c>
      <c r="V460" s="353">
        <v>250.5455</v>
      </c>
      <c r="W460" s="353">
        <v>385</v>
      </c>
      <c r="X460" s="353">
        <v>1404.9</v>
      </c>
      <c r="Y460" s="355">
        <v>385</v>
      </c>
    </row>
    <row r="461" spans="1:25" x14ac:dyDescent="0.2">
      <c r="A461" s="352">
        <v>44824</v>
      </c>
      <c r="B461" s="353">
        <v>0</v>
      </c>
      <c r="C461" s="354">
        <v>250.846</v>
      </c>
      <c r="D461" s="354">
        <v>0</v>
      </c>
      <c r="E461" s="354">
        <v>0</v>
      </c>
      <c r="F461" s="354">
        <v>0</v>
      </c>
      <c r="G461" s="353">
        <v>0</v>
      </c>
      <c r="H461" s="354">
        <v>385</v>
      </c>
      <c r="I461" s="354">
        <v>0</v>
      </c>
      <c r="J461" s="354">
        <v>0</v>
      </c>
      <c r="K461" s="354">
        <v>0</v>
      </c>
      <c r="L461" s="353">
        <v>295</v>
      </c>
      <c r="M461" s="354">
        <v>385</v>
      </c>
      <c r="N461" s="354">
        <v>340</v>
      </c>
      <c r="O461" s="354">
        <v>189.9</v>
      </c>
      <c r="P461" s="354">
        <v>195</v>
      </c>
      <c r="Q461" s="353">
        <v>0</v>
      </c>
      <c r="R461" s="354">
        <v>385</v>
      </c>
      <c r="S461" s="354">
        <v>0</v>
      </c>
      <c r="T461" s="354">
        <v>0</v>
      </c>
      <c r="U461" s="354">
        <v>0</v>
      </c>
      <c r="V461" s="353">
        <v>250.846</v>
      </c>
      <c r="W461" s="353">
        <v>385</v>
      </c>
      <c r="X461" s="353">
        <v>1404.9</v>
      </c>
      <c r="Y461" s="355">
        <v>385</v>
      </c>
    </row>
    <row r="462" spans="1:25" x14ac:dyDescent="0.2">
      <c r="A462" s="352">
        <v>44824.041666666664</v>
      </c>
      <c r="B462" s="353">
        <v>0</v>
      </c>
      <c r="C462" s="354">
        <v>251.10249999999999</v>
      </c>
      <c r="D462" s="354">
        <v>0</v>
      </c>
      <c r="E462" s="354">
        <v>0</v>
      </c>
      <c r="F462" s="354">
        <v>0</v>
      </c>
      <c r="G462" s="353">
        <v>0</v>
      </c>
      <c r="H462" s="354">
        <v>385</v>
      </c>
      <c r="I462" s="354">
        <v>0</v>
      </c>
      <c r="J462" s="354">
        <v>0</v>
      </c>
      <c r="K462" s="354">
        <v>0</v>
      </c>
      <c r="L462" s="353">
        <v>295</v>
      </c>
      <c r="M462" s="354">
        <v>385</v>
      </c>
      <c r="N462" s="354">
        <v>340</v>
      </c>
      <c r="O462" s="354">
        <v>189.9</v>
      </c>
      <c r="P462" s="354">
        <v>195</v>
      </c>
      <c r="Q462" s="353">
        <v>0</v>
      </c>
      <c r="R462" s="354">
        <v>385</v>
      </c>
      <c r="S462" s="354">
        <v>0</v>
      </c>
      <c r="T462" s="354">
        <v>0</v>
      </c>
      <c r="U462" s="354">
        <v>0</v>
      </c>
      <c r="V462" s="353">
        <v>251.10249999999999</v>
      </c>
      <c r="W462" s="353">
        <v>385</v>
      </c>
      <c r="X462" s="353">
        <v>1404.9</v>
      </c>
      <c r="Y462" s="355">
        <v>385</v>
      </c>
    </row>
    <row r="463" spans="1:25" x14ac:dyDescent="0.2">
      <c r="A463" s="352">
        <v>44824.083333333336</v>
      </c>
      <c r="B463" s="353">
        <v>0</v>
      </c>
      <c r="C463" s="354">
        <v>250.809</v>
      </c>
      <c r="D463" s="354">
        <v>0</v>
      </c>
      <c r="E463" s="354">
        <v>0</v>
      </c>
      <c r="F463" s="354">
        <v>0</v>
      </c>
      <c r="G463" s="353">
        <v>0</v>
      </c>
      <c r="H463" s="354">
        <v>385</v>
      </c>
      <c r="I463" s="354">
        <v>0</v>
      </c>
      <c r="J463" s="354">
        <v>0</v>
      </c>
      <c r="K463" s="354">
        <v>0</v>
      </c>
      <c r="L463" s="353">
        <v>295</v>
      </c>
      <c r="M463" s="354">
        <v>385</v>
      </c>
      <c r="N463" s="354">
        <v>340</v>
      </c>
      <c r="O463" s="354">
        <v>189.9</v>
      </c>
      <c r="P463" s="354">
        <v>195</v>
      </c>
      <c r="Q463" s="353">
        <v>0</v>
      </c>
      <c r="R463" s="354">
        <v>385</v>
      </c>
      <c r="S463" s="354">
        <v>0</v>
      </c>
      <c r="T463" s="354">
        <v>0</v>
      </c>
      <c r="U463" s="354">
        <v>0</v>
      </c>
      <c r="V463" s="353">
        <v>250.809</v>
      </c>
      <c r="W463" s="353">
        <v>385</v>
      </c>
      <c r="X463" s="353">
        <v>1404.9</v>
      </c>
      <c r="Y463" s="355">
        <v>385</v>
      </c>
    </row>
    <row r="464" spans="1:25" x14ac:dyDescent="0.2">
      <c r="A464" s="352">
        <v>44824.125</v>
      </c>
      <c r="B464" s="353">
        <v>0</v>
      </c>
      <c r="C464" s="354">
        <v>250.762</v>
      </c>
      <c r="D464" s="354">
        <v>0</v>
      </c>
      <c r="E464" s="354">
        <v>0</v>
      </c>
      <c r="F464" s="354">
        <v>0</v>
      </c>
      <c r="G464" s="353">
        <v>0</v>
      </c>
      <c r="H464" s="354">
        <v>385</v>
      </c>
      <c r="I464" s="354">
        <v>0</v>
      </c>
      <c r="J464" s="354">
        <v>0</v>
      </c>
      <c r="K464" s="354">
        <v>0</v>
      </c>
      <c r="L464" s="353">
        <v>295</v>
      </c>
      <c r="M464" s="354">
        <v>385</v>
      </c>
      <c r="N464" s="354">
        <v>340</v>
      </c>
      <c r="O464" s="354">
        <v>189.9</v>
      </c>
      <c r="P464" s="354">
        <v>195</v>
      </c>
      <c r="Q464" s="353">
        <v>0</v>
      </c>
      <c r="R464" s="354">
        <v>385</v>
      </c>
      <c r="S464" s="354">
        <v>0</v>
      </c>
      <c r="T464" s="354">
        <v>0</v>
      </c>
      <c r="U464" s="354">
        <v>0</v>
      </c>
      <c r="V464" s="353">
        <v>250.762</v>
      </c>
      <c r="W464" s="353">
        <v>385</v>
      </c>
      <c r="X464" s="353">
        <v>1404.9</v>
      </c>
      <c r="Y464" s="355">
        <v>385</v>
      </c>
    </row>
    <row r="465" spans="1:25" x14ac:dyDescent="0.2">
      <c r="A465" s="352">
        <v>44824.166666666664</v>
      </c>
      <c r="B465" s="353">
        <v>0</v>
      </c>
      <c r="C465" s="354">
        <v>250.83750000000001</v>
      </c>
      <c r="D465" s="354">
        <v>0</v>
      </c>
      <c r="E465" s="354">
        <v>0</v>
      </c>
      <c r="F465" s="354">
        <v>0</v>
      </c>
      <c r="G465" s="353">
        <v>0</v>
      </c>
      <c r="H465" s="354">
        <v>385</v>
      </c>
      <c r="I465" s="354">
        <v>0</v>
      </c>
      <c r="J465" s="354">
        <v>0</v>
      </c>
      <c r="K465" s="354">
        <v>0</v>
      </c>
      <c r="L465" s="353">
        <v>295</v>
      </c>
      <c r="M465" s="354">
        <v>385</v>
      </c>
      <c r="N465" s="354">
        <v>340</v>
      </c>
      <c r="O465" s="354">
        <v>189.9</v>
      </c>
      <c r="P465" s="354">
        <v>195</v>
      </c>
      <c r="Q465" s="353">
        <v>0</v>
      </c>
      <c r="R465" s="354">
        <v>385</v>
      </c>
      <c r="S465" s="354">
        <v>0</v>
      </c>
      <c r="T465" s="354">
        <v>0</v>
      </c>
      <c r="U465" s="354">
        <v>0</v>
      </c>
      <c r="V465" s="353">
        <v>250.83750000000001</v>
      </c>
      <c r="W465" s="353">
        <v>385</v>
      </c>
      <c r="X465" s="353">
        <v>1404.9</v>
      </c>
      <c r="Y465" s="355">
        <v>385</v>
      </c>
    </row>
    <row r="466" spans="1:25" x14ac:dyDescent="0.2">
      <c r="A466" s="352">
        <v>44824.208333333336</v>
      </c>
      <c r="B466" s="353">
        <v>0</v>
      </c>
      <c r="C466" s="354">
        <v>250.9195</v>
      </c>
      <c r="D466" s="354">
        <v>0</v>
      </c>
      <c r="E466" s="354">
        <v>0</v>
      </c>
      <c r="F466" s="354">
        <v>0</v>
      </c>
      <c r="G466" s="353">
        <v>0</v>
      </c>
      <c r="H466" s="354">
        <v>385</v>
      </c>
      <c r="I466" s="354">
        <v>0</v>
      </c>
      <c r="J466" s="354">
        <v>0</v>
      </c>
      <c r="K466" s="354">
        <v>0</v>
      </c>
      <c r="L466" s="353">
        <v>295</v>
      </c>
      <c r="M466" s="354">
        <v>385</v>
      </c>
      <c r="N466" s="354">
        <v>340</v>
      </c>
      <c r="O466" s="354">
        <v>189.9</v>
      </c>
      <c r="P466" s="354">
        <v>195</v>
      </c>
      <c r="Q466" s="353">
        <v>0</v>
      </c>
      <c r="R466" s="354">
        <v>385</v>
      </c>
      <c r="S466" s="354">
        <v>0</v>
      </c>
      <c r="T466" s="354">
        <v>0</v>
      </c>
      <c r="U466" s="354">
        <v>0</v>
      </c>
      <c r="V466" s="353">
        <v>250.9195</v>
      </c>
      <c r="W466" s="353">
        <v>385</v>
      </c>
      <c r="X466" s="353">
        <v>1404.9</v>
      </c>
      <c r="Y466" s="355">
        <v>385</v>
      </c>
    </row>
    <row r="467" spans="1:25" x14ac:dyDescent="0.2">
      <c r="A467" s="352">
        <v>44824.25</v>
      </c>
      <c r="B467" s="353">
        <v>0</v>
      </c>
      <c r="C467" s="354">
        <v>250.9615</v>
      </c>
      <c r="D467" s="354">
        <v>0</v>
      </c>
      <c r="E467" s="354">
        <v>0</v>
      </c>
      <c r="F467" s="354">
        <v>0</v>
      </c>
      <c r="G467" s="353">
        <v>0</v>
      </c>
      <c r="H467" s="354">
        <v>385</v>
      </c>
      <c r="I467" s="354">
        <v>0</v>
      </c>
      <c r="J467" s="354">
        <v>0</v>
      </c>
      <c r="K467" s="354">
        <v>0</v>
      </c>
      <c r="L467" s="353">
        <v>295</v>
      </c>
      <c r="M467" s="354">
        <v>385</v>
      </c>
      <c r="N467" s="354">
        <v>340</v>
      </c>
      <c r="O467" s="354">
        <v>189.9</v>
      </c>
      <c r="P467" s="354">
        <v>195</v>
      </c>
      <c r="Q467" s="353">
        <v>0</v>
      </c>
      <c r="R467" s="354">
        <v>385</v>
      </c>
      <c r="S467" s="354">
        <v>0</v>
      </c>
      <c r="T467" s="354">
        <v>0</v>
      </c>
      <c r="U467" s="354">
        <v>0</v>
      </c>
      <c r="V467" s="353">
        <v>250.9615</v>
      </c>
      <c r="W467" s="353">
        <v>385</v>
      </c>
      <c r="X467" s="353">
        <v>1404.9</v>
      </c>
      <c r="Y467" s="355">
        <v>385</v>
      </c>
    </row>
    <row r="468" spans="1:25" x14ac:dyDescent="0.2">
      <c r="A468" s="352">
        <v>44824.291666666664</v>
      </c>
      <c r="B468" s="353">
        <v>0</v>
      </c>
      <c r="C468" s="354">
        <v>255.82849999999999</v>
      </c>
      <c r="D468" s="354">
        <v>0</v>
      </c>
      <c r="E468" s="354">
        <v>0</v>
      </c>
      <c r="F468" s="354">
        <v>0</v>
      </c>
      <c r="G468" s="353">
        <v>0</v>
      </c>
      <c r="H468" s="354">
        <v>385</v>
      </c>
      <c r="I468" s="354">
        <v>0</v>
      </c>
      <c r="J468" s="354">
        <v>0</v>
      </c>
      <c r="K468" s="354">
        <v>0</v>
      </c>
      <c r="L468" s="353">
        <v>295</v>
      </c>
      <c r="M468" s="354">
        <v>385</v>
      </c>
      <c r="N468" s="354">
        <v>340</v>
      </c>
      <c r="O468" s="354">
        <v>189.9</v>
      </c>
      <c r="P468" s="354">
        <v>195</v>
      </c>
      <c r="Q468" s="353">
        <v>0</v>
      </c>
      <c r="R468" s="354">
        <v>385</v>
      </c>
      <c r="S468" s="354">
        <v>0</v>
      </c>
      <c r="T468" s="354">
        <v>0</v>
      </c>
      <c r="U468" s="354">
        <v>0</v>
      </c>
      <c r="V468" s="353">
        <v>255.82849999999999</v>
      </c>
      <c r="W468" s="353">
        <v>385</v>
      </c>
      <c r="X468" s="353">
        <v>1404.9</v>
      </c>
      <c r="Y468" s="355">
        <v>385</v>
      </c>
    </row>
    <row r="469" spans="1:25" x14ac:dyDescent="0.2">
      <c r="A469" s="352">
        <v>44824.333333333336</v>
      </c>
      <c r="B469" s="353">
        <v>0</v>
      </c>
      <c r="C469" s="354">
        <v>253.7765</v>
      </c>
      <c r="D469" s="354">
        <v>0</v>
      </c>
      <c r="E469" s="354">
        <v>0</v>
      </c>
      <c r="F469" s="354">
        <v>0</v>
      </c>
      <c r="G469" s="353">
        <v>0</v>
      </c>
      <c r="H469" s="354">
        <v>385</v>
      </c>
      <c r="I469" s="354">
        <v>0</v>
      </c>
      <c r="J469" s="354">
        <v>0</v>
      </c>
      <c r="K469" s="354">
        <v>0</v>
      </c>
      <c r="L469" s="353">
        <v>295</v>
      </c>
      <c r="M469" s="354">
        <v>385</v>
      </c>
      <c r="N469" s="354">
        <v>340</v>
      </c>
      <c r="O469" s="354">
        <v>189.9</v>
      </c>
      <c r="P469" s="354">
        <v>195</v>
      </c>
      <c r="Q469" s="353">
        <v>0</v>
      </c>
      <c r="R469" s="354">
        <v>385</v>
      </c>
      <c r="S469" s="354">
        <v>0</v>
      </c>
      <c r="T469" s="354">
        <v>0</v>
      </c>
      <c r="U469" s="354">
        <v>0</v>
      </c>
      <c r="V469" s="353">
        <v>253.7765</v>
      </c>
      <c r="W469" s="353">
        <v>385</v>
      </c>
      <c r="X469" s="353">
        <v>1404.9</v>
      </c>
      <c r="Y469" s="355">
        <v>385</v>
      </c>
    </row>
    <row r="470" spans="1:25" x14ac:dyDescent="0.2">
      <c r="A470" s="352">
        <v>44824.375</v>
      </c>
      <c r="B470" s="353">
        <v>0</v>
      </c>
      <c r="C470" s="354">
        <v>251.24250000000001</v>
      </c>
      <c r="D470" s="354">
        <v>0</v>
      </c>
      <c r="E470" s="354">
        <v>0</v>
      </c>
      <c r="F470" s="354">
        <v>0</v>
      </c>
      <c r="G470" s="353">
        <v>0</v>
      </c>
      <c r="H470" s="354">
        <v>385</v>
      </c>
      <c r="I470" s="354">
        <v>0</v>
      </c>
      <c r="J470" s="354">
        <v>0</v>
      </c>
      <c r="K470" s="354">
        <v>0</v>
      </c>
      <c r="L470" s="353">
        <v>295</v>
      </c>
      <c r="M470" s="354">
        <v>385</v>
      </c>
      <c r="N470" s="354">
        <v>340</v>
      </c>
      <c r="O470" s="354">
        <v>189.9</v>
      </c>
      <c r="P470" s="354">
        <v>195</v>
      </c>
      <c r="Q470" s="353">
        <v>0</v>
      </c>
      <c r="R470" s="354">
        <v>385</v>
      </c>
      <c r="S470" s="354">
        <v>0</v>
      </c>
      <c r="T470" s="354">
        <v>0</v>
      </c>
      <c r="U470" s="354">
        <v>0</v>
      </c>
      <c r="V470" s="353">
        <v>251.24250000000001</v>
      </c>
      <c r="W470" s="353">
        <v>385</v>
      </c>
      <c r="X470" s="353">
        <v>1404.9</v>
      </c>
      <c r="Y470" s="355">
        <v>385</v>
      </c>
    </row>
    <row r="471" spans="1:25" x14ac:dyDescent="0.2">
      <c r="A471" s="352">
        <v>44824.416666666664</v>
      </c>
      <c r="B471" s="353">
        <v>0</v>
      </c>
      <c r="C471" s="354">
        <v>250.9</v>
      </c>
      <c r="D471" s="354">
        <v>0</v>
      </c>
      <c r="E471" s="354">
        <v>0</v>
      </c>
      <c r="F471" s="354">
        <v>0</v>
      </c>
      <c r="G471" s="353">
        <v>0</v>
      </c>
      <c r="H471" s="354">
        <v>385</v>
      </c>
      <c r="I471" s="354">
        <v>0</v>
      </c>
      <c r="J471" s="354">
        <v>0</v>
      </c>
      <c r="K471" s="354">
        <v>0</v>
      </c>
      <c r="L471" s="353">
        <v>295</v>
      </c>
      <c r="M471" s="354">
        <v>385</v>
      </c>
      <c r="N471" s="354">
        <v>340</v>
      </c>
      <c r="O471" s="354">
        <v>189.9</v>
      </c>
      <c r="P471" s="354">
        <v>195</v>
      </c>
      <c r="Q471" s="353">
        <v>0</v>
      </c>
      <c r="R471" s="354">
        <v>385</v>
      </c>
      <c r="S471" s="354">
        <v>0</v>
      </c>
      <c r="T471" s="354">
        <v>0</v>
      </c>
      <c r="U471" s="354">
        <v>0</v>
      </c>
      <c r="V471" s="353">
        <v>250.9</v>
      </c>
      <c r="W471" s="353">
        <v>385</v>
      </c>
      <c r="X471" s="353">
        <v>1404.9</v>
      </c>
      <c r="Y471" s="355">
        <v>385</v>
      </c>
    </row>
    <row r="472" spans="1:25" x14ac:dyDescent="0.2">
      <c r="A472" s="352">
        <v>44824.458333333336</v>
      </c>
      <c r="B472" s="353">
        <v>0</v>
      </c>
      <c r="C472" s="354">
        <v>254.351</v>
      </c>
      <c r="D472" s="354">
        <v>0</v>
      </c>
      <c r="E472" s="354">
        <v>0</v>
      </c>
      <c r="F472" s="354">
        <v>0</v>
      </c>
      <c r="G472" s="353">
        <v>0</v>
      </c>
      <c r="H472" s="354">
        <v>385</v>
      </c>
      <c r="I472" s="354">
        <v>0</v>
      </c>
      <c r="J472" s="354">
        <v>0</v>
      </c>
      <c r="K472" s="354">
        <v>0</v>
      </c>
      <c r="L472" s="353">
        <v>295</v>
      </c>
      <c r="M472" s="354">
        <v>385</v>
      </c>
      <c r="N472" s="354">
        <v>340</v>
      </c>
      <c r="O472" s="354">
        <v>189.9</v>
      </c>
      <c r="P472" s="354">
        <v>195</v>
      </c>
      <c r="Q472" s="353">
        <v>0</v>
      </c>
      <c r="R472" s="354">
        <v>385</v>
      </c>
      <c r="S472" s="354">
        <v>0</v>
      </c>
      <c r="T472" s="354">
        <v>0</v>
      </c>
      <c r="U472" s="354">
        <v>0</v>
      </c>
      <c r="V472" s="353">
        <v>254.351</v>
      </c>
      <c r="W472" s="353">
        <v>385</v>
      </c>
      <c r="X472" s="353">
        <v>1404.9</v>
      </c>
      <c r="Y472" s="355">
        <v>385</v>
      </c>
    </row>
    <row r="473" spans="1:25" x14ac:dyDescent="0.2">
      <c r="A473" s="352">
        <v>44824.5</v>
      </c>
      <c r="B473" s="353">
        <v>0</v>
      </c>
      <c r="C473" s="354">
        <v>251.89599999999999</v>
      </c>
      <c r="D473" s="354">
        <v>0</v>
      </c>
      <c r="E473" s="354">
        <v>0</v>
      </c>
      <c r="F473" s="354">
        <v>0</v>
      </c>
      <c r="G473" s="353">
        <v>0</v>
      </c>
      <c r="H473" s="354">
        <v>385</v>
      </c>
      <c r="I473" s="354">
        <v>0</v>
      </c>
      <c r="J473" s="354">
        <v>0</v>
      </c>
      <c r="K473" s="354">
        <v>0</v>
      </c>
      <c r="L473" s="353">
        <v>295</v>
      </c>
      <c r="M473" s="354">
        <v>385</v>
      </c>
      <c r="N473" s="354">
        <v>340</v>
      </c>
      <c r="O473" s="354">
        <v>189.9</v>
      </c>
      <c r="P473" s="354">
        <v>195</v>
      </c>
      <c r="Q473" s="353">
        <v>0</v>
      </c>
      <c r="R473" s="354">
        <v>385</v>
      </c>
      <c r="S473" s="354">
        <v>0</v>
      </c>
      <c r="T473" s="354">
        <v>0</v>
      </c>
      <c r="U473" s="354">
        <v>0</v>
      </c>
      <c r="V473" s="353">
        <v>251.89599999999999</v>
      </c>
      <c r="W473" s="353">
        <v>385</v>
      </c>
      <c r="X473" s="353">
        <v>1404.9</v>
      </c>
      <c r="Y473" s="355">
        <v>385</v>
      </c>
    </row>
    <row r="474" spans="1:25" x14ac:dyDescent="0.2">
      <c r="A474" s="352">
        <v>44824.541666666664</v>
      </c>
      <c r="B474" s="353">
        <v>0</v>
      </c>
      <c r="C474" s="354">
        <v>255.494</v>
      </c>
      <c r="D474" s="354">
        <v>0</v>
      </c>
      <c r="E474" s="354">
        <v>0</v>
      </c>
      <c r="F474" s="354">
        <v>0</v>
      </c>
      <c r="G474" s="353">
        <v>0</v>
      </c>
      <c r="H474" s="354">
        <v>385</v>
      </c>
      <c r="I474" s="354">
        <v>0</v>
      </c>
      <c r="J474" s="354">
        <v>0</v>
      </c>
      <c r="K474" s="354">
        <v>0</v>
      </c>
      <c r="L474" s="353">
        <v>295</v>
      </c>
      <c r="M474" s="354">
        <v>385</v>
      </c>
      <c r="N474" s="354">
        <v>340</v>
      </c>
      <c r="O474" s="354">
        <v>189.9</v>
      </c>
      <c r="P474" s="354">
        <v>195</v>
      </c>
      <c r="Q474" s="353">
        <v>0</v>
      </c>
      <c r="R474" s="354">
        <v>385</v>
      </c>
      <c r="S474" s="354">
        <v>0</v>
      </c>
      <c r="T474" s="354">
        <v>0</v>
      </c>
      <c r="U474" s="354">
        <v>0</v>
      </c>
      <c r="V474" s="353">
        <v>255.494</v>
      </c>
      <c r="W474" s="353">
        <v>385</v>
      </c>
      <c r="X474" s="353">
        <v>1404.9</v>
      </c>
      <c r="Y474" s="355">
        <v>385</v>
      </c>
    </row>
    <row r="475" spans="1:25" x14ac:dyDescent="0.2">
      <c r="A475" s="352">
        <v>44824.583333333336</v>
      </c>
      <c r="B475" s="353">
        <v>0</v>
      </c>
      <c r="C475" s="354">
        <v>251.3235</v>
      </c>
      <c r="D475" s="354">
        <v>0</v>
      </c>
      <c r="E475" s="354">
        <v>0</v>
      </c>
      <c r="F475" s="354">
        <v>0</v>
      </c>
      <c r="G475" s="353">
        <v>0</v>
      </c>
      <c r="H475" s="354">
        <v>385</v>
      </c>
      <c r="I475" s="354">
        <v>0</v>
      </c>
      <c r="J475" s="354">
        <v>0</v>
      </c>
      <c r="K475" s="354">
        <v>0</v>
      </c>
      <c r="L475" s="353">
        <v>295</v>
      </c>
      <c r="M475" s="354">
        <v>385</v>
      </c>
      <c r="N475" s="354">
        <v>340</v>
      </c>
      <c r="O475" s="354">
        <v>189.9</v>
      </c>
      <c r="P475" s="354">
        <v>195</v>
      </c>
      <c r="Q475" s="353">
        <v>0</v>
      </c>
      <c r="R475" s="354">
        <v>385</v>
      </c>
      <c r="S475" s="354">
        <v>0</v>
      </c>
      <c r="T475" s="354">
        <v>0</v>
      </c>
      <c r="U475" s="354">
        <v>0</v>
      </c>
      <c r="V475" s="353">
        <v>251.3235</v>
      </c>
      <c r="W475" s="353">
        <v>385</v>
      </c>
      <c r="X475" s="353">
        <v>1404.9</v>
      </c>
      <c r="Y475" s="355">
        <v>385</v>
      </c>
    </row>
    <row r="476" spans="1:25" x14ac:dyDescent="0.2">
      <c r="A476" s="352">
        <v>44824.625</v>
      </c>
      <c r="B476" s="353">
        <v>0</v>
      </c>
      <c r="C476" s="354">
        <v>251.93600000000001</v>
      </c>
      <c r="D476" s="354">
        <v>0</v>
      </c>
      <c r="E476" s="354">
        <v>0</v>
      </c>
      <c r="F476" s="354">
        <v>0</v>
      </c>
      <c r="G476" s="353">
        <v>0</v>
      </c>
      <c r="H476" s="354">
        <v>385</v>
      </c>
      <c r="I476" s="354">
        <v>0</v>
      </c>
      <c r="J476" s="354">
        <v>0</v>
      </c>
      <c r="K476" s="354">
        <v>0</v>
      </c>
      <c r="L476" s="353">
        <v>295</v>
      </c>
      <c r="M476" s="354">
        <v>385</v>
      </c>
      <c r="N476" s="354">
        <v>340</v>
      </c>
      <c r="O476" s="354">
        <v>189.9</v>
      </c>
      <c r="P476" s="354">
        <v>195</v>
      </c>
      <c r="Q476" s="353">
        <v>0</v>
      </c>
      <c r="R476" s="354">
        <v>385</v>
      </c>
      <c r="S476" s="354">
        <v>0</v>
      </c>
      <c r="T476" s="354">
        <v>0</v>
      </c>
      <c r="U476" s="354">
        <v>0</v>
      </c>
      <c r="V476" s="353">
        <v>251.93600000000001</v>
      </c>
      <c r="W476" s="353">
        <v>385</v>
      </c>
      <c r="X476" s="353">
        <v>1404.9</v>
      </c>
      <c r="Y476" s="355">
        <v>385</v>
      </c>
    </row>
    <row r="477" spans="1:25" x14ac:dyDescent="0.2">
      <c r="A477" s="352">
        <v>44824.666666666664</v>
      </c>
      <c r="B477" s="353">
        <v>0</v>
      </c>
      <c r="C477" s="354">
        <v>252.37950000000001</v>
      </c>
      <c r="D477" s="354">
        <v>0</v>
      </c>
      <c r="E477" s="354">
        <v>0</v>
      </c>
      <c r="F477" s="354">
        <v>0</v>
      </c>
      <c r="G477" s="353">
        <v>0</v>
      </c>
      <c r="H477" s="354">
        <v>385</v>
      </c>
      <c r="I477" s="354">
        <v>0</v>
      </c>
      <c r="J477" s="354">
        <v>0</v>
      </c>
      <c r="K477" s="354">
        <v>0</v>
      </c>
      <c r="L477" s="353">
        <v>295</v>
      </c>
      <c r="M477" s="354">
        <v>385</v>
      </c>
      <c r="N477" s="354">
        <v>340</v>
      </c>
      <c r="O477" s="354">
        <v>189.9</v>
      </c>
      <c r="P477" s="354">
        <v>195</v>
      </c>
      <c r="Q477" s="353">
        <v>0</v>
      </c>
      <c r="R477" s="354">
        <v>385</v>
      </c>
      <c r="S477" s="354">
        <v>0</v>
      </c>
      <c r="T477" s="354">
        <v>0</v>
      </c>
      <c r="U477" s="354">
        <v>0</v>
      </c>
      <c r="V477" s="353">
        <v>252.37950000000001</v>
      </c>
      <c r="W477" s="353">
        <v>385</v>
      </c>
      <c r="X477" s="353">
        <v>1404.9</v>
      </c>
      <c r="Y477" s="355">
        <v>385</v>
      </c>
    </row>
    <row r="478" spans="1:25" x14ac:dyDescent="0.2">
      <c r="A478" s="352">
        <v>44824.708333333336</v>
      </c>
      <c r="B478" s="353">
        <v>0</v>
      </c>
      <c r="C478" s="354">
        <v>251.84049999999999</v>
      </c>
      <c r="D478" s="354">
        <v>0</v>
      </c>
      <c r="E478" s="354">
        <v>0</v>
      </c>
      <c r="F478" s="354">
        <v>0</v>
      </c>
      <c r="G478" s="353">
        <v>0</v>
      </c>
      <c r="H478" s="354">
        <v>385</v>
      </c>
      <c r="I478" s="354">
        <v>0</v>
      </c>
      <c r="J478" s="354">
        <v>0</v>
      </c>
      <c r="K478" s="354">
        <v>0</v>
      </c>
      <c r="L478" s="353">
        <v>295</v>
      </c>
      <c r="M478" s="354">
        <v>385</v>
      </c>
      <c r="N478" s="354">
        <v>340</v>
      </c>
      <c r="O478" s="354">
        <v>189.9</v>
      </c>
      <c r="P478" s="354">
        <v>195</v>
      </c>
      <c r="Q478" s="353">
        <v>0</v>
      </c>
      <c r="R478" s="354">
        <v>385</v>
      </c>
      <c r="S478" s="354">
        <v>0</v>
      </c>
      <c r="T478" s="354">
        <v>0</v>
      </c>
      <c r="U478" s="354">
        <v>0</v>
      </c>
      <c r="V478" s="353">
        <v>251.84049999999999</v>
      </c>
      <c r="W478" s="353">
        <v>385</v>
      </c>
      <c r="X478" s="353">
        <v>1404.9</v>
      </c>
      <c r="Y478" s="355">
        <v>385</v>
      </c>
    </row>
    <row r="479" spans="1:25" x14ac:dyDescent="0.2">
      <c r="A479" s="352">
        <v>44824.75</v>
      </c>
      <c r="B479" s="353">
        <v>0</v>
      </c>
      <c r="C479" s="354">
        <v>262.12599999999998</v>
      </c>
      <c r="D479" s="354">
        <v>0</v>
      </c>
      <c r="E479" s="354">
        <v>0</v>
      </c>
      <c r="F479" s="354">
        <v>0</v>
      </c>
      <c r="G479" s="353">
        <v>0</v>
      </c>
      <c r="H479" s="354">
        <v>385</v>
      </c>
      <c r="I479" s="354">
        <v>0</v>
      </c>
      <c r="J479" s="354">
        <v>0</v>
      </c>
      <c r="K479" s="354">
        <v>0</v>
      </c>
      <c r="L479" s="353">
        <v>295</v>
      </c>
      <c r="M479" s="354">
        <v>385</v>
      </c>
      <c r="N479" s="354">
        <v>340</v>
      </c>
      <c r="O479" s="354">
        <v>189.9</v>
      </c>
      <c r="P479" s="354">
        <v>195</v>
      </c>
      <c r="Q479" s="353">
        <v>0</v>
      </c>
      <c r="R479" s="354">
        <v>385</v>
      </c>
      <c r="S479" s="354">
        <v>0</v>
      </c>
      <c r="T479" s="354">
        <v>0</v>
      </c>
      <c r="U479" s="354">
        <v>0</v>
      </c>
      <c r="V479" s="353">
        <v>262.12599999999998</v>
      </c>
      <c r="W479" s="353">
        <v>385</v>
      </c>
      <c r="X479" s="353">
        <v>1404.9</v>
      </c>
      <c r="Y479" s="355">
        <v>385</v>
      </c>
    </row>
    <row r="480" spans="1:25" x14ac:dyDescent="0.2">
      <c r="A480" s="352">
        <v>44824.791666666664</v>
      </c>
      <c r="B480" s="353">
        <v>0</v>
      </c>
      <c r="C480" s="354">
        <v>265.66449999999998</v>
      </c>
      <c r="D480" s="354">
        <v>0</v>
      </c>
      <c r="E480" s="354">
        <v>0</v>
      </c>
      <c r="F480" s="354">
        <v>0</v>
      </c>
      <c r="G480" s="353">
        <v>0</v>
      </c>
      <c r="H480" s="354">
        <v>385</v>
      </c>
      <c r="I480" s="354">
        <v>0</v>
      </c>
      <c r="J480" s="354">
        <v>0</v>
      </c>
      <c r="K480" s="354">
        <v>0</v>
      </c>
      <c r="L480" s="353">
        <v>295</v>
      </c>
      <c r="M480" s="354">
        <v>385</v>
      </c>
      <c r="N480" s="354">
        <v>340</v>
      </c>
      <c r="O480" s="354">
        <v>189.9</v>
      </c>
      <c r="P480" s="354">
        <v>195</v>
      </c>
      <c r="Q480" s="353">
        <v>0</v>
      </c>
      <c r="R480" s="354">
        <v>385</v>
      </c>
      <c r="S480" s="354">
        <v>0</v>
      </c>
      <c r="T480" s="354">
        <v>0</v>
      </c>
      <c r="U480" s="354">
        <v>0</v>
      </c>
      <c r="V480" s="353">
        <v>265.66449999999998</v>
      </c>
      <c r="W480" s="353">
        <v>385</v>
      </c>
      <c r="X480" s="353">
        <v>1404.9</v>
      </c>
      <c r="Y480" s="355">
        <v>385</v>
      </c>
    </row>
    <row r="481" spans="1:25" x14ac:dyDescent="0.2">
      <c r="A481" s="352">
        <v>44824.833333333336</v>
      </c>
      <c r="B481" s="353">
        <v>0</v>
      </c>
      <c r="C481" s="354">
        <v>251.1515</v>
      </c>
      <c r="D481" s="354">
        <v>0</v>
      </c>
      <c r="E481" s="354">
        <v>0</v>
      </c>
      <c r="F481" s="354">
        <v>0</v>
      </c>
      <c r="G481" s="353">
        <v>0</v>
      </c>
      <c r="H481" s="354">
        <v>385</v>
      </c>
      <c r="I481" s="354">
        <v>0</v>
      </c>
      <c r="J481" s="354">
        <v>0</v>
      </c>
      <c r="K481" s="354">
        <v>0</v>
      </c>
      <c r="L481" s="353">
        <v>295</v>
      </c>
      <c r="M481" s="354">
        <v>385</v>
      </c>
      <c r="N481" s="354">
        <v>340</v>
      </c>
      <c r="O481" s="354">
        <v>189.9</v>
      </c>
      <c r="P481" s="354">
        <v>195</v>
      </c>
      <c r="Q481" s="353">
        <v>0</v>
      </c>
      <c r="R481" s="354">
        <v>385</v>
      </c>
      <c r="S481" s="354">
        <v>0</v>
      </c>
      <c r="T481" s="354">
        <v>0</v>
      </c>
      <c r="U481" s="354">
        <v>0</v>
      </c>
      <c r="V481" s="353">
        <v>251.1515</v>
      </c>
      <c r="W481" s="353">
        <v>385</v>
      </c>
      <c r="X481" s="353">
        <v>1404.9</v>
      </c>
      <c r="Y481" s="355">
        <v>385</v>
      </c>
    </row>
    <row r="482" spans="1:25" x14ac:dyDescent="0.2">
      <c r="A482" s="352">
        <v>44824.875</v>
      </c>
      <c r="B482" s="353">
        <v>0</v>
      </c>
      <c r="C482" s="354">
        <v>251.12</v>
      </c>
      <c r="D482" s="354">
        <v>0</v>
      </c>
      <c r="E482" s="354">
        <v>0</v>
      </c>
      <c r="F482" s="354">
        <v>0</v>
      </c>
      <c r="G482" s="353">
        <v>0</v>
      </c>
      <c r="H482" s="354">
        <v>385</v>
      </c>
      <c r="I482" s="354">
        <v>0</v>
      </c>
      <c r="J482" s="354">
        <v>0</v>
      </c>
      <c r="K482" s="354">
        <v>0</v>
      </c>
      <c r="L482" s="353">
        <v>295</v>
      </c>
      <c r="M482" s="354">
        <v>385</v>
      </c>
      <c r="N482" s="354">
        <v>340</v>
      </c>
      <c r="O482" s="354">
        <v>189.9</v>
      </c>
      <c r="P482" s="354">
        <v>195</v>
      </c>
      <c r="Q482" s="353">
        <v>0</v>
      </c>
      <c r="R482" s="354">
        <v>385</v>
      </c>
      <c r="S482" s="354">
        <v>0</v>
      </c>
      <c r="T482" s="354">
        <v>0</v>
      </c>
      <c r="U482" s="354">
        <v>0</v>
      </c>
      <c r="V482" s="353">
        <v>251.12</v>
      </c>
      <c r="W482" s="353">
        <v>385</v>
      </c>
      <c r="X482" s="353">
        <v>1404.9</v>
      </c>
      <c r="Y482" s="355">
        <v>385</v>
      </c>
    </row>
    <row r="483" spans="1:25" x14ac:dyDescent="0.2">
      <c r="A483" s="352">
        <v>44824.916666666664</v>
      </c>
      <c r="B483" s="353">
        <v>0</v>
      </c>
      <c r="C483" s="354">
        <v>250.89150000000001</v>
      </c>
      <c r="D483" s="354">
        <v>0</v>
      </c>
      <c r="E483" s="354">
        <v>0</v>
      </c>
      <c r="F483" s="354">
        <v>0</v>
      </c>
      <c r="G483" s="353">
        <v>0</v>
      </c>
      <c r="H483" s="354">
        <v>385</v>
      </c>
      <c r="I483" s="354">
        <v>0</v>
      </c>
      <c r="J483" s="354">
        <v>0</v>
      </c>
      <c r="K483" s="354">
        <v>0</v>
      </c>
      <c r="L483" s="353">
        <v>295</v>
      </c>
      <c r="M483" s="354">
        <v>385</v>
      </c>
      <c r="N483" s="354">
        <v>340</v>
      </c>
      <c r="O483" s="354">
        <v>189.9</v>
      </c>
      <c r="P483" s="354">
        <v>195</v>
      </c>
      <c r="Q483" s="353">
        <v>0</v>
      </c>
      <c r="R483" s="354">
        <v>385</v>
      </c>
      <c r="S483" s="354">
        <v>0</v>
      </c>
      <c r="T483" s="354">
        <v>0</v>
      </c>
      <c r="U483" s="354">
        <v>0</v>
      </c>
      <c r="V483" s="353">
        <v>250.89150000000001</v>
      </c>
      <c r="W483" s="353">
        <v>385</v>
      </c>
      <c r="X483" s="353">
        <v>1404.9</v>
      </c>
      <c r="Y483" s="355">
        <v>385</v>
      </c>
    </row>
    <row r="484" spans="1:25" x14ac:dyDescent="0.2">
      <c r="A484" s="352">
        <v>44824.958333333336</v>
      </c>
      <c r="B484" s="353">
        <v>0</v>
      </c>
      <c r="C484" s="354">
        <v>251.03800000000001</v>
      </c>
      <c r="D484" s="354">
        <v>0</v>
      </c>
      <c r="E484" s="354">
        <v>0</v>
      </c>
      <c r="F484" s="354">
        <v>0</v>
      </c>
      <c r="G484" s="353">
        <v>0</v>
      </c>
      <c r="H484" s="354">
        <v>385</v>
      </c>
      <c r="I484" s="354">
        <v>0</v>
      </c>
      <c r="J484" s="354">
        <v>0</v>
      </c>
      <c r="K484" s="354">
        <v>0</v>
      </c>
      <c r="L484" s="353">
        <v>295</v>
      </c>
      <c r="M484" s="354">
        <v>385</v>
      </c>
      <c r="N484" s="354">
        <v>340</v>
      </c>
      <c r="O484" s="354">
        <v>189.9</v>
      </c>
      <c r="P484" s="354">
        <v>195</v>
      </c>
      <c r="Q484" s="353">
        <v>0</v>
      </c>
      <c r="R484" s="354">
        <v>385</v>
      </c>
      <c r="S484" s="354">
        <v>0</v>
      </c>
      <c r="T484" s="354">
        <v>0</v>
      </c>
      <c r="U484" s="354">
        <v>0</v>
      </c>
      <c r="V484" s="353">
        <v>251.03800000000001</v>
      </c>
      <c r="W484" s="353">
        <v>385</v>
      </c>
      <c r="X484" s="353">
        <v>1404.9</v>
      </c>
      <c r="Y484" s="355">
        <v>385</v>
      </c>
    </row>
    <row r="485" spans="1:25" x14ac:dyDescent="0.2">
      <c r="A485" s="352">
        <v>44825</v>
      </c>
      <c r="B485" s="353">
        <v>0</v>
      </c>
      <c r="C485" s="354">
        <v>250.755</v>
      </c>
      <c r="D485" s="354">
        <v>0</v>
      </c>
      <c r="E485" s="354">
        <v>0</v>
      </c>
      <c r="F485" s="354">
        <v>0</v>
      </c>
      <c r="G485" s="353">
        <v>0</v>
      </c>
      <c r="H485" s="354">
        <v>385</v>
      </c>
      <c r="I485" s="354">
        <v>0</v>
      </c>
      <c r="J485" s="354">
        <v>0</v>
      </c>
      <c r="K485" s="354">
        <v>0</v>
      </c>
      <c r="L485" s="353">
        <v>295</v>
      </c>
      <c r="M485" s="354">
        <v>385</v>
      </c>
      <c r="N485" s="354">
        <v>340</v>
      </c>
      <c r="O485" s="354">
        <v>189.9</v>
      </c>
      <c r="P485" s="354">
        <v>195</v>
      </c>
      <c r="Q485" s="353">
        <v>0</v>
      </c>
      <c r="R485" s="354">
        <v>385</v>
      </c>
      <c r="S485" s="354">
        <v>0</v>
      </c>
      <c r="T485" s="354">
        <v>0</v>
      </c>
      <c r="U485" s="354">
        <v>0</v>
      </c>
      <c r="V485" s="353">
        <v>250.755</v>
      </c>
      <c r="W485" s="353">
        <v>385</v>
      </c>
      <c r="X485" s="353">
        <v>1404.9</v>
      </c>
      <c r="Y485" s="355">
        <v>385</v>
      </c>
    </row>
    <row r="486" spans="1:25" x14ac:dyDescent="0.2">
      <c r="A486" s="352">
        <v>44825.041666666664</v>
      </c>
      <c r="B486" s="353">
        <v>0</v>
      </c>
      <c r="C486" s="354">
        <v>251.00450000000001</v>
      </c>
      <c r="D486" s="354">
        <v>0</v>
      </c>
      <c r="E486" s="354">
        <v>0</v>
      </c>
      <c r="F486" s="354">
        <v>0</v>
      </c>
      <c r="G486" s="353">
        <v>0</v>
      </c>
      <c r="H486" s="354">
        <v>385</v>
      </c>
      <c r="I486" s="354">
        <v>0</v>
      </c>
      <c r="J486" s="354">
        <v>0</v>
      </c>
      <c r="K486" s="354">
        <v>0</v>
      </c>
      <c r="L486" s="353">
        <v>295</v>
      </c>
      <c r="M486" s="354">
        <v>385</v>
      </c>
      <c r="N486" s="354">
        <v>340</v>
      </c>
      <c r="O486" s="354">
        <v>189.9</v>
      </c>
      <c r="P486" s="354">
        <v>195</v>
      </c>
      <c r="Q486" s="353">
        <v>0</v>
      </c>
      <c r="R486" s="354">
        <v>385</v>
      </c>
      <c r="S486" s="354">
        <v>0</v>
      </c>
      <c r="T486" s="354">
        <v>0</v>
      </c>
      <c r="U486" s="354">
        <v>0</v>
      </c>
      <c r="V486" s="353">
        <v>251.00450000000001</v>
      </c>
      <c r="W486" s="353">
        <v>385</v>
      </c>
      <c r="X486" s="353">
        <v>1404.9</v>
      </c>
      <c r="Y486" s="355">
        <v>385</v>
      </c>
    </row>
    <row r="487" spans="1:25" x14ac:dyDescent="0.2">
      <c r="A487" s="352">
        <v>44825.083333333336</v>
      </c>
      <c r="B487" s="353">
        <v>0</v>
      </c>
      <c r="C487" s="354">
        <v>250.79050000000001</v>
      </c>
      <c r="D487" s="354">
        <v>0</v>
      </c>
      <c r="E487" s="354">
        <v>0</v>
      </c>
      <c r="F487" s="354">
        <v>0</v>
      </c>
      <c r="G487" s="353">
        <v>0</v>
      </c>
      <c r="H487" s="354">
        <v>385</v>
      </c>
      <c r="I487" s="354">
        <v>0</v>
      </c>
      <c r="J487" s="354">
        <v>0</v>
      </c>
      <c r="K487" s="354">
        <v>0</v>
      </c>
      <c r="L487" s="353">
        <v>295</v>
      </c>
      <c r="M487" s="354">
        <v>385</v>
      </c>
      <c r="N487" s="354">
        <v>340</v>
      </c>
      <c r="O487" s="354">
        <v>189.9</v>
      </c>
      <c r="P487" s="354">
        <v>195</v>
      </c>
      <c r="Q487" s="353">
        <v>0</v>
      </c>
      <c r="R487" s="354">
        <v>385</v>
      </c>
      <c r="S487" s="354">
        <v>0</v>
      </c>
      <c r="T487" s="354">
        <v>0</v>
      </c>
      <c r="U487" s="354">
        <v>0</v>
      </c>
      <c r="V487" s="353">
        <v>250.79050000000001</v>
      </c>
      <c r="W487" s="353">
        <v>385</v>
      </c>
      <c r="X487" s="353">
        <v>1404.9</v>
      </c>
      <c r="Y487" s="355">
        <v>385</v>
      </c>
    </row>
    <row r="488" spans="1:25" x14ac:dyDescent="0.2">
      <c r="A488" s="352">
        <v>44825.125</v>
      </c>
      <c r="B488" s="353">
        <v>0</v>
      </c>
      <c r="C488" s="354">
        <v>251.047</v>
      </c>
      <c r="D488" s="354">
        <v>0</v>
      </c>
      <c r="E488" s="354">
        <v>0</v>
      </c>
      <c r="F488" s="354">
        <v>0</v>
      </c>
      <c r="G488" s="353">
        <v>0</v>
      </c>
      <c r="H488" s="354">
        <v>385</v>
      </c>
      <c r="I488" s="354">
        <v>0</v>
      </c>
      <c r="J488" s="354">
        <v>0</v>
      </c>
      <c r="K488" s="354">
        <v>0</v>
      </c>
      <c r="L488" s="353">
        <v>295</v>
      </c>
      <c r="M488" s="354">
        <v>385</v>
      </c>
      <c r="N488" s="354">
        <v>340</v>
      </c>
      <c r="O488" s="354">
        <v>189.9</v>
      </c>
      <c r="P488" s="354">
        <v>195</v>
      </c>
      <c r="Q488" s="353">
        <v>0</v>
      </c>
      <c r="R488" s="354">
        <v>385</v>
      </c>
      <c r="S488" s="354">
        <v>0</v>
      </c>
      <c r="T488" s="354">
        <v>0</v>
      </c>
      <c r="U488" s="354">
        <v>0</v>
      </c>
      <c r="V488" s="353">
        <v>251.047</v>
      </c>
      <c r="W488" s="353">
        <v>385</v>
      </c>
      <c r="X488" s="353">
        <v>1404.9</v>
      </c>
      <c r="Y488" s="355">
        <v>385</v>
      </c>
    </row>
    <row r="489" spans="1:25" x14ac:dyDescent="0.2">
      <c r="A489" s="352">
        <v>44825.166666666664</v>
      </c>
      <c r="B489" s="353">
        <v>0</v>
      </c>
      <c r="C489" s="354">
        <v>250.63650000000001</v>
      </c>
      <c r="D489" s="354">
        <v>0</v>
      </c>
      <c r="E489" s="354">
        <v>0</v>
      </c>
      <c r="F489" s="354">
        <v>0</v>
      </c>
      <c r="G489" s="353">
        <v>0</v>
      </c>
      <c r="H489" s="354">
        <v>385</v>
      </c>
      <c r="I489" s="354">
        <v>0</v>
      </c>
      <c r="J489" s="354">
        <v>0</v>
      </c>
      <c r="K489" s="354">
        <v>0</v>
      </c>
      <c r="L489" s="353">
        <v>295</v>
      </c>
      <c r="M489" s="354">
        <v>385</v>
      </c>
      <c r="N489" s="354">
        <v>340</v>
      </c>
      <c r="O489" s="354">
        <v>189.9</v>
      </c>
      <c r="P489" s="354">
        <v>195</v>
      </c>
      <c r="Q489" s="353">
        <v>0</v>
      </c>
      <c r="R489" s="354">
        <v>385</v>
      </c>
      <c r="S489" s="354">
        <v>0</v>
      </c>
      <c r="T489" s="354">
        <v>0</v>
      </c>
      <c r="U489" s="354">
        <v>0</v>
      </c>
      <c r="V489" s="353">
        <v>250.63650000000001</v>
      </c>
      <c r="W489" s="353">
        <v>385</v>
      </c>
      <c r="X489" s="353">
        <v>1404.9</v>
      </c>
      <c r="Y489" s="355">
        <v>385</v>
      </c>
    </row>
    <row r="490" spans="1:25" x14ac:dyDescent="0.2">
      <c r="A490" s="352">
        <v>44825.208333333336</v>
      </c>
      <c r="B490" s="353">
        <v>0</v>
      </c>
      <c r="C490" s="354">
        <v>250.97</v>
      </c>
      <c r="D490" s="354">
        <v>0</v>
      </c>
      <c r="E490" s="354">
        <v>0</v>
      </c>
      <c r="F490" s="354">
        <v>0</v>
      </c>
      <c r="G490" s="353">
        <v>0</v>
      </c>
      <c r="H490" s="354">
        <v>385</v>
      </c>
      <c r="I490" s="354">
        <v>0</v>
      </c>
      <c r="J490" s="354">
        <v>0</v>
      </c>
      <c r="K490" s="354">
        <v>0</v>
      </c>
      <c r="L490" s="353">
        <v>295</v>
      </c>
      <c r="M490" s="354">
        <v>385</v>
      </c>
      <c r="N490" s="354">
        <v>340</v>
      </c>
      <c r="O490" s="354">
        <v>189.9</v>
      </c>
      <c r="P490" s="354">
        <v>195</v>
      </c>
      <c r="Q490" s="353">
        <v>0</v>
      </c>
      <c r="R490" s="354">
        <v>385</v>
      </c>
      <c r="S490" s="354">
        <v>0</v>
      </c>
      <c r="T490" s="354">
        <v>0</v>
      </c>
      <c r="U490" s="354">
        <v>0</v>
      </c>
      <c r="V490" s="353">
        <v>250.97</v>
      </c>
      <c r="W490" s="353">
        <v>385</v>
      </c>
      <c r="X490" s="353">
        <v>1404.9</v>
      </c>
      <c r="Y490" s="355">
        <v>385</v>
      </c>
    </row>
    <row r="491" spans="1:25" x14ac:dyDescent="0.2">
      <c r="A491" s="352">
        <v>44825.25</v>
      </c>
      <c r="B491" s="353">
        <v>0</v>
      </c>
      <c r="C491" s="354">
        <v>250.73699999999999</v>
      </c>
      <c r="D491" s="354">
        <v>0</v>
      </c>
      <c r="E491" s="354">
        <v>0</v>
      </c>
      <c r="F491" s="354">
        <v>0</v>
      </c>
      <c r="G491" s="353">
        <v>0</v>
      </c>
      <c r="H491" s="354">
        <v>385</v>
      </c>
      <c r="I491" s="354">
        <v>0</v>
      </c>
      <c r="J491" s="354">
        <v>0</v>
      </c>
      <c r="K491" s="354">
        <v>0</v>
      </c>
      <c r="L491" s="353">
        <v>295</v>
      </c>
      <c r="M491" s="354">
        <v>385</v>
      </c>
      <c r="N491" s="354">
        <v>340</v>
      </c>
      <c r="O491" s="354">
        <v>189.9</v>
      </c>
      <c r="P491" s="354">
        <v>195</v>
      </c>
      <c r="Q491" s="353">
        <v>0</v>
      </c>
      <c r="R491" s="354">
        <v>385</v>
      </c>
      <c r="S491" s="354">
        <v>0</v>
      </c>
      <c r="T491" s="354">
        <v>0</v>
      </c>
      <c r="U491" s="354">
        <v>0</v>
      </c>
      <c r="V491" s="353">
        <v>250.73699999999999</v>
      </c>
      <c r="W491" s="353">
        <v>385</v>
      </c>
      <c r="X491" s="353">
        <v>1404.9</v>
      </c>
      <c r="Y491" s="355">
        <v>385</v>
      </c>
    </row>
    <row r="492" spans="1:25" x14ac:dyDescent="0.2">
      <c r="A492" s="352">
        <v>44825.291666666664</v>
      </c>
      <c r="B492" s="353">
        <v>0</v>
      </c>
      <c r="C492" s="354">
        <v>251.2045</v>
      </c>
      <c r="D492" s="354">
        <v>0</v>
      </c>
      <c r="E492" s="354">
        <v>0</v>
      </c>
      <c r="F492" s="354">
        <v>0</v>
      </c>
      <c r="G492" s="353">
        <v>0</v>
      </c>
      <c r="H492" s="354">
        <v>385</v>
      </c>
      <c r="I492" s="354">
        <v>0</v>
      </c>
      <c r="J492" s="354">
        <v>0</v>
      </c>
      <c r="K492" s="354">
        <v>0</v>
      </c>
      <c r="L492" s="353">
        <v>295</v>
      </c>
      <c r="M492" s="354">
        <v>385</v>
      </c>
      <c r="N492" s="354">
        <v>340</v>
      </c>
      <c r="O492" s="354">
        <v>189.9</v>
      </c>
      <c r="P492" s="354">
        <v>195</v>
      </c>
      <c r="Q492" s="353">
        <v>0</v>
      </c>
      <c r="R492" s="354">
        <v>385</v>
      </c>
      <c r="S492" s="354">
        <v>0</v>
      </c>
      <c r="T492" s="354">
        <v>0</v>
      </c>
      <c r="U492" s="354">
        <v>0</v>
      </c>
      <c r="V492" s="353">
        <v>251.2045</v>
      </c>
      <c r="W492" s="353">
        <v>385</v>
      </c>
      <c r="X492" s="353">
        <v>1404.9</v>
      </c>
      <c r="Y492" s="355">
        <v>385</v>
      </c>
    </row>
    <row r="493" spans="1:25" x14ac:dyDescent="0.2">
      <c r="A493" s="352">
        <v>44825.333333333336</v>
      </c>
      <c r="B493" s="353">
        <v>0</v>
      </c>
      <c r="C493" s="354">
        <v>251.2945</v>
      </c>
      <c r="D493" s="354">
        <v>0</v>
      </c>
      <c r="E493" s="354">
        <v>0</v>
      </c>
      <c r="F493" s="354">
        <v>0</v>
      </c>
      <c r="G493" s="353">
        <v>0</v>
      </c>
      <c r="H493" s="354">
        <v>385</v>
      </c>
      <c r="I493" s="354">
        <v>0</v>
      </c>
      <c r="J493" s="354">
        <v>0</v>
      </c>
      <c r="K493" s="354">
        <v>0</v>
      </c>
      <c r="L493" s="353">
        <v>295</v>
      </c>
      <c r="M493" s="354">
        <v>385</v>
      </c>
      <c r="N493" s="354">
        <v>340</v>
      </c>
      <c r="O493" s="354">
        <v>189.9</v>
      </c>
      <c r="P493" s="354">
        <v>195</v>
      </c>
      <c r="Q493" s="353">
        <v>0</v>
      </c>
      <c r="R493" s="354">
        <v>385</v>
      </c>
      <c r="S493" s="354">
        <v>0</v>
      </c>
      <c r="T493" s="354">
        <v>0</v>
      </c>
      <c r="U493" s="354">
        <v>0</v>
      </c>
      <c r="V493" s="353">
        <v>251.2945</v>
      </c>
      <c r="W493" s="353">
        <v>385</v>
      </c>
      <c r="X493" s="353">
        <v>1404.9</v>
      </c>
      <c r="Y493" s="355">
        <v>385</v>
      </c>
    </row>
    <row r="494" spans="1:25" x14ac:dyDescent="0.2">
      <c r="A494" s="352">
        <v>44825.375</v>
      </c>
      <c r="B494" s="353">
        <v>0</v>
      </c>
      <c r="C494" s="354">
        <v>250.774</v>
      </c>
      <c r="D494" s="354">
        <v>0</v>
      </c>
      <c r="E494" s="354">
        <v>0</v>
      </c>
      <c r="F494" s="354">
        <v>0</v>
      </c>
      <c r="G494" s="353">
        <v>0</v>
      </c>
      <c r="H494" s="354">
        <v>385</v>
      </c>
      <c r="I494" s="354">
        <v>0</v>
      </c>
      <c r="J494" s="354">
        <v>0</v>
      </c>
      <c r="K494" s="354">
        <v>0</v>
      </c>
      <c r="L494" s="353">
        <v>295</v>
      </c>
      <c r="M494" s="354">
        <v>385</v>
      </c>
      <c r="N494" s="354">
        <v>340</v>
      </c>
      <c r="O494" s="354">
        <v>189.9</v>
      </c>
      <c r="P494" s="354">
        <v>195</v>
      </c>
      <c r="Q494" s="353">
        <v>0</v>
      </c>
      <c r="R494" s="354">
        <v>385</v>
      </c>
      <c r="S494" s="354">
        <v>0</v>
      </c>
      <c r="T494" s="354">
        <v>0</v>
      </c>
      <c r="U494" s="354">
        <v>0</v>
      </c>
      <c r="V494" s="353">
        <v>250.774</v>
      </c>
      <c r="W494" s="353">
        <v>385</v>
      </c>
      <c r="X494" s="353">
        <v>1404.9</v>
      </c>
      <c r="Y494" s="355">
        <v>385</v>
      </c>
    </row>
    <row r="495" spans="1:25" x14ac:dyDescent="0.2">
      <c r="A495" s="352">
        <v>44825.416666666664</v>
      </c>
      <c r="B495" s="353">
        <v>0</v>
      </c>
      <c r="C495" s="354">
        <v>251.64850000000001</v>
      </c>
      <c r="D495" s="354">
        <v>0</v>
      </c>
      <c r="E495" s="354">
        <v>0</v>
      </c>
      <c r="F495" s="354">
        <v>0</v>
      </c>
      <c r="G495" s="353">
        <v>0</v>
      </c>
      <c r="H495" s="354">
        <v>385</v>
      </c>
      <c r="I495" s="354">
        <v>0</v>
      </c>
      <c r="J495" s="354">
        <v>0</v>
      </c>
      <c r="K495" s="354">
        <v>0</v>
      </c>
      <c r="L495" s="353">
        <v>295</v>
      </c>
      <c r="M495" s="354">
        <v>385</v>
      </c>
      <c r="N495" s="354">
        <v>340</v>
      </c>
      <c r="O495" s="354">
        <v>189.9</v>
      </c>
      <c r="P495" s="354">
        <v>195</v>
      </c>
      <c r="Q495" s="353">
        <v>0</v>
      </c>
      <c r="R495" s="354">
        <v>385</v>
      </c>
      <c r="S495" s="354">
        <v>0</v>
      </c>
      <c r="T495" s="354">
        <v>0</v>
      </c>
      <c r="U495" s="354">
        <v>0</v>
      </c>
      <c r="V495" s="353">
        <v>251.64850000000001</v>
      </c>
      <c r="W495" s="353">
        <v>385</v>
      </c>
      <c r="X495" s="353">
        <v>1404.9</v>
      </c>
      <c r="Y495" s="355">
        <v>385</v>
      </c>
    </row>
    <row r="496" spans="1:25" x14ac:dyDescent="0.2">
      <c r="A496" s="352">
        <v>44825.458333333336</v>
      </c>
      <c r="B496" s="353">
        <v>0</v>
      </c>
      <c r="C496" s="354">
        <v>253.66900000000001</v>
      </c>
      <c r="D496" s="354">
        <v>0</v>
      </c>
      <c r="E496" s="354">
        <v>0</v>
      </c>
      <c r="F496" s="354">
        <v>0</v>
      </c>
      <c r="G496" s="353">
        <v>0</v>
      </c>
      <c r="H496" s="354">
        <v>385</v>
      </c>
      <c r="I496" s="354">
        <v>0</v>
      </c>
      <c r="J496" s="354">
        <v>0</v>
      </c>
      <c r="K496" s="354">
        <v>0</v>
      </c>
      <c r="L496" s="353">
        <v>295</v>
      </c>
      <c r="M496" s="354">
        <v>385</v>
      </c>
      <c r="N496" s="354">
        <v>340</v>
      </c>
      <c r="O496" s="354">
        <v>189.9</v>
      </c>
      <c r="P496" s="354">
        <v>195</v>
      </c>
      <c r="Q496" s="353">
        <v>0</v>
      </c>
      <c r="R496" s="354">
        <v>385</v>
      </c>
      <c r="S496" s="354">
        <v>0</v>
      </c>
      <c r="T496" s="354">
        <v>0</v>
      </c>
      <c r="U496" s="354">
        <v>0</v>
      </c>
      <c r="V496" s="353">
        <v>253.66900000000001</v>
      </c>
      <c r="W496" s="353">
        <v>385</v>
      </c>
      <c r="X496" s="353">
        <v>1404.9</v>
      </c>
      <c r="Y496" s="355">
        <v>385</v>
      </c>
    </row>
    <row r="497" spans="1:25" x14ac:dyDescent="0.2">
      <c r="A497" s="352">
        <v>44825.5</v>
      </c>
      <c r="B497" s="353">
        <v>0</v>
      </c>
      <c r="C497" s="354">
        <v>251.19550000000001</v>
      </c>
      <c r="D497" s="354">
        <v>0</v>
      </c>
      <c r="E497" s="354">
        <v>0</v>
      </c>
      <c r="F497" s="354">
        <v>0</v>
      </c>
      <c r="G497" s="353">
        <v>0</v>
      </c>
      <c r="H497" s="354">
        <v>385</v>
      </c>
      <c r="I497" s="354">
        <v>0</v>
      </c>
      <c r="J497" s="354">
        <v>0</v>
      </c>
      <c r="K497" s="354">
        <v>0</v>
      </c>
      <c r="L497" s="353">
        <v>295</v>
      </c>
      <c r="M497" s="354">
        <v>385</v>
      </c>
      <c r="N497" s="354">
        <v>340</v>
      </c>
      <c r="O497" s="354">
        <v>189.9</v>
      </c>
      <c r="P497" s="354">
        <v>195</v>
      </c>
      <c r="Q497" s="353">
        <v>0</v>
      </c>
      <c r="R497" s="354">
        <v>385</v>
      </c>
      <c r="S497" s="354">
        <v>0</v>
      </c>
      <c r="T497" s="354">
        <v>0</v>
      </c>
      <c r="U497" s="354">
        <v>0</v>
      </c>
      <c r="V497" s="353">
        <v>251.19550000000001</v>
      </c>
      <c r="W497" s="353">
        <v>385</v>
      </c>
      <c r="X497" s="353">
        <v>1404.9</v>
      </c>
      <c r="Y497" s="355">
        <v>385</v>
      </c>
    </row>
    <row r="498" spans="1:25" x14ac:dyDescent="0.2">
      <c r="A498" s="352">
        <v>44825.541666666664</v>
      </c>
      <c r="B498" s="353">
        <v>0</v>
      </c>
      <c r="C498" s="354">
        <v>251.8355</v>
      </c>
      <c r="D498" s="354">
        <v>0</v>
      </c>
      <c r="E498" s="354">
        <v>0</v>
      </c>
      <c r="F498" s="354">
        <v>0</v>
      </c>
      <c r="G498" s="353">
        <v>0</v>
      </c>
      <c r="H498" s="354">
        <v>385</v>
      </c>
      <c r="I498" s="354">
        <v>0</v>
      </c>
      <c r="J498" s="354">
        <v>0</v>
      </c>
      <c r="K498" s="354">
        <v>0</v>
      </c>
      <c r="L498" s="353">
        <v>295</v>
      </c>
      <c r="M498" s="354">
        <v>385</v>
      </c>
      <c r="N498" s="354">
        <v>340</v>
      </c>
      <c r="O498" s="354">
        <v>189.9</v>
      </c>
      <c r="P498" s="354">
        <v>195</v>
      </c>
      <c r="Q498" s="353">
        <v>0</v>
      </c>
      <c r="R498" s="354">
        <v>385</v>
      </c>
      <c r="S498" s="354">
        <v>0</v>
      </c>
      <c r="T498" s="354">
        <v>0</v>
      </c>
      <c r="U498" s="354">
        <v>0</v>
      </c>
      <c r="V498" s="353">
        <v>251.8355</v>
      </c>
      <c r="W498" s="353">
        <v>385</v>
      </c>
      <c r="X498" s="353">
        <v>1404.9</v>
      </c>
      <c r="Y498" s="355">
        <v>385</v>
      </c>
    </row>
    <row r="499" spans="1:25" x14ac:dyDescent="0.2">
      <c r="A499" s="352">
        <v>44825.583333333336</v>
      </c>
      <c r="B499" s="353">
        <v>0</v>
      </c>
      <c r="C499" s="354">
        <v>261.72199999999998</v>
      </c>
      <c r="D499" s="354">
        <v>0</v>
      </c>
      <c r="E499" s="354">
        <v>0</v>
      </c>
      <c r="F499" s="354">
        <v>0</v>
      </c>
      <c r="G499" s="353">
        <v>0</v>
      </c>
      <c r="H499" s="354">
        <v>385</v>
      </c>
      <c r="I499" s="354">
        <v>0</v>
      </c>
      <c r="J499" s="354">
        <v>0</v>
      </c>
      <c r="K499" s="354">
        <v>0</v>
      </c>
      <c r="L499" s="353">
        <v>295</v>
      </c>
      <c r="M499" s="354">
        <v>385</v>
      </c>
      <c r="N499" s="354">
        <v>340</v>
      </c>
      <c r="O499" s="354">
        <v>189.9</v>
      </c>
      <c r="P499" s="354">
        <v>195</v>
      </c>
      <c r="Q499" s="353">
        <v>0</v>
      </c>
      <c r="R499" s="354">
        <v>385</v>
      </c>
      <c r="S499" s="354">
        <v>0</v>
      </c>
      <c r="T499" s="354">
        <v>0</v>
      </c>
      <c r="U499" s="354">
        <v>0</v>
      </c>
      <c r="V499" s="353">
        <v>261.72199999999998</v>
      </c>
      <c r="W499" s="353">
        <v>385</v>
      </c>
      <c r="X499" s="353">
        <v>1404.9</v>
      </c>
      <c r="Y499" s="355">
        <v>385</v>
      </c>
    </row>
    <row r="500" spans="1:25" x14ac:dyDescent="0.2">
      <c r="A500" s="352">
        <v>44825.625</v>
      </c>
      <c r="B500" s="353">
        <v>0</v>
      </c>
      <c r="C500" s="354">
        <v>251.679</v>
      </c>
      <c r="D500" s="354">
        <v>0</v>
      </c>
      <c r="E500" s="354">
        <v>0</v>
      </c>
      <c r="F500" s="354">
        <v>0</v>
      </c>
      <c r="G500" s="353">
        <v>0</v>
      </c>
      <c r="H500" s="354">
        <v>385</v>
      </c>
      <c r="I500" s="354">
        <v>0</v>
      </c>
      <c r="J500" s="354">
        <v>0</v>
      </c>
      <c r="K500" s="354">
        <v>0</v>
      </c>
      <c r="L500" s="353">
        <v>295</v>
      </c>
      <c r="M500" s="354">
        <v>385</v>
      </c>
      <c r="N500" s="354">
        <v>340</v>
      </c>
      <c r="O500" s="354">
        <v>189.9</v>
      </c>
      <c r="P500" s="354">
        <v>195</v>
      </c>
      <c r="Q500" s="353">
        <v>0</v>
      </c>
      <c r="R500" s="354">
        <v>385</v>
      </c>
      <c r="S500" s="354">
        <v>0</v>
      </c>
      <c r="T500" s="354">
        <v>0</v>
      </c>
      <c r="U500" s="354">
        <v>0</v>
      </c>
      <c r="V500" s="353">
        <v>251.679</v>
      </c>
      <c r="W500" s="353">
        <v>385</v>
      </c>
      <c r="X500" s="353">
        <v>1404.9</v>
      </c>
      <c r="Y500" s="355">
        <v>385</v>
      </c>
    </row>
    <row r="501" spans="1:25" x14ac:dyDescent="0.2">
      <c r="A501" s="352">
        <v>44825.666666666664</v>
      </c>
      <c r="B501" s="353">
        <v>0</v>
      </c>
      <c r="C501" s="354">
        <v>270.3175</v>
      </c>
      <c r="D501" s="354">
        <v>0</v>
      </c>
      <c r="E501" s="354">
        <v>0</v>
      </c>
      <c r="F501" s="354">
        <v>0</v>
      </c>
      <c r="G501" s="353">
        <v>0</v>
      </c>
      <c r="H501" s="354">
        <v>385</v>
      </c>
      <c r="I501" s="354">
        <v>0</v>
      </c>
      <c r="J501" s="354">
        <v>0</v>
      </c>
      <c r="K501" s="354">
        <v>0</v>
      </c>
      <c r="L501" s="353">
        <v>295</v>
      </c>
      <c r="M501" s="354">
        <v>385</v>
      </c>
      <c r="N501" s="354">
        <v>340</v>
      </c>
      <c r="O501" s="354">
        <v>189.9</v>
      </c>
      <c r="P501" s="354">
        <v>195</v>
      </c>
      <c r="Q501" s="353">
        <v>0</v>
      </c>
      <c r="R501" s="354">
        <v>385</v>
      </c>
      <c r="S501" s="354">
        <v>0</v>
      </c>
      <c r="T501" s="354">
        <v>0</v>
      </c>
      <c r="U501" s="354">
        <v>0</v>
      </c>
      <c r="V501" s="353">
        <v>270.3175</v>
      </c>
      <c r="W501" s="353">
        <v>385</v>
      </c>
      <c r="X501" s="353">
        <v>1404.9</v>
      </c>
      <c r="Y501" s="355">
        <v>385</v>
      </c>
    </row>
    <row r="502" spans="1:25" x14ac:dyDescent="0.2">
      <c r="A502" s="352">
        <v>44825.708333333336</v>
      </c>
      <c r="B502" s="353">
        <v>0</v>
      </c>
      <c r="C502" s="354">
        <v>323.63749999999999</v>
      </c>
      <c r="D502" s="354">
        <v>0</v>
      </c>
      <c r="E502" s="354">
        <v>0</v>
      </c>
      <c r="F502" s="354">
        <v>0</v>
      </c>
      <c r="G502" s="353">
        <v>0</v>
      </c>
      <c r="H502" s="354">
        <v>385</v>
      </c>
      <c r="I502" s="354">
        <v>0</v>
      </c>
      <c r="J502" s="354">
        <v>0</v>
      </c>
      <c r="K502" s="354">
        <v>0</v>
      </c>
      <c r="L502" s="353">
        <v>295</v>
      </c>
      <c r="M502" s="354">
        <v>385</v>
      </c>
      <c r="N502" s="354">
        <v>340</v>
      </c>
      <c r="O502" s="354">
        <v>189.9</v>
      </c>
      <c r="P502" s="354">
        <v>195</v>
      </c>
      <c r="Q502" s="353">
        <v>0</v>
      </c>
      <c r="R502" s="354">
        <v>385</v>
      </c>
      <c r="S502" s="354">
        <v>0</v>
      </c>
      <c r="T502" s="354">
        <v>0</v>
      </c>
      <c r="U502" s="354">
        <v>0</v>
      </c>
      <c r="V502" s="353">
        <v>323.63749999999999</v>
      </c>
      <c r="W502" s="353">
        <v>385</v>
      </c>
      <c r="X502" s="353">
        <v>1404.9</v>
      </c>
      <c r="Y502" s="355">
        <v>385</v>
      </c>
    </row>
    <row r="503" spans="1:25" x14ac:dyDescent="0.2">
      <c r="A503" s="352">
        <v>44825.75</v>
      </c>
      <c r="B503" s="353">
        <v>0</v>
      </c>
      <c r="C503" s="354">
        <v>348.97300000000001</v>
      </c>
      <c r="D503" s="354">
        <v>0</v>
      </c>
      <c r="E503" s="354">
        <v>0</v>
      </c>
      <c r="F503" s="354">
        <v>0</v>
      </c>
      <c r="G503" s="353">
        <v>0</v>
      </c>
      <c r="H503" s="354">
        <v>385</v>
      </c>
      <c r="I503" s="354">
        <v>0</v>
      </c>
      <c r="J503" s="354">
        <v>0</v>
      </c>
      <c r="K503" s="354">
        <v>0</v>
      </c>
      <c r="L503" s="353">
        <v>295</v>
      </c>
      <c r="M503" s="354">
        <v>385</v>
      </c>
      <c r="N503" s="354">
        <v>340</v>
      </c>
      <c r="O503" s="354">
        <v>189.9</v>
      </c>
      <c r="P503" s="354">
        <v>195</v>
      </c>
      <c r="Q503" s="353">
        <v>0</v>
      </c>
      <c r="R503" s="354">
        <v>352</v>
      </c>
      <c r="S503" s="354">
        <v>0</v>
      </c>
      <c r="T503" s="354">
        <v>0</v>
      </c>
      <c r="U503" s="354">
        <v>0</v>
      </c>
      <c r="V503" s="353">
        <v>348.97300000000001</v>
      </c>
      <c r="W503" s="353">
        <v>385</v>
      </c>
      <c r="X503" s="353">
        <v>1404.9</v>
      </c>
      <c r="Y503" s="355">
        <v>352</v>
      </c>
    </row>
    <row r="504" spans="1:25" x14ac:dyDescent="0.2">
      <c r="A504" s="352">
        <v>44825.791666666664</v>
      </c>
      <c r="B504" s="353">
        <v>0</v>
      </c>
      <c r="C504" s="354">
        <v>348.44</v>
      </c>
      <c r="D504" s="354">
        <v>0</v>
      </c>
      <c r="E504" s="354">
        <v>0</v>
      </c>
      <c r="F504" s="354">
        <v>0</v>
      </c>
      <c r="G504" s="353">
        <v>0</v>
      </c>
      <c r="H504" s="354">
        <v>385</v>
      </c>
      <c r="I504" s="354">
        <v>0</v>
      </c>
      <c r="J504" s="354">
        <v>0</v>
      </c>
      <c r="K504" s="354">
        <v>0</v>
      </c>
      <c r="L504" s="353">
        <v>295</v>
      </c>
      <c r="M504" s="354">
        <v>385</v>
      </c>
      <c r="N504" s="354">
        <v>340</v>
      </c>
      <c r="O504" s="354">
        <v>189.9</v>
      </c>
      <c r="P504" s="354">
        <v>195</v>
      </c>
      <c r="Q504" s="353">
        <v>0</v>
      </c>
      <c r="R504" s="354">
        <v>349</v>
      </c>
      <c r="S504" s="354">
        <v>0</v>
      </c>
      <c r="T504" s="354">
        <v>0</v>
      </c>
      <c r="U504" s="354">
        <v>0</v>
      </c>
      <c r="V504" s="353">
        <v>348.44</v>
      </c>
      <c r="W504" s="353">
        <v>385</v>
      </c>
      <c r="X504" s="353">
        <v>1404.9</v>
      </c>
      <c r="Y504" s="355">
        <v>349</v>
      </c>
    </row>
    <row r="505" spans="1:25" x14ac:dyDescent="0.2">
      <c r="A505" s="352">
        <v>44825.833333333336</v>
      </c>
      <c r="B505" s="353">
        <v>0</v>
      </c>
      <c r="C505" s="354">
        <v>315.61399999999998</v>
      </c>
      <c r="D505" s="354">
        <v>0</v>
      </c>
      <c r="E505" s="354">
        <v>0</v>
      </c>
      <c r="F505" s="354">
        <v>0</v>
      </c>
      <c r="G505" s="353">
        <v>0</v>
      </c>
      <c r="H505" s="354">
        <v>385</v>
      </c>
      <c r="I505" s="354">
        <v>0</v>
      </c>
      <c r="J505" s="354">
        <v>0</v>
      </c>
      <c r="K505" s="354">
        <v>0</v>
      </c>
      <c r="L505" s="353">
        <v>295</v>
      </c>
      <c r="M505" s="354">
        <v>385</v>
      </c>
      <c r="N505" s="354">
        <v>340</v>
      </c>
      <c r="O505" s="354">
        <v>189.9</v>
      </c>
      <c r="P505" s="354">
        <v>195</v>
      </c>
      <c r="Q505" s="353">
        <v>0</v>
      </c>
      <c r="R505" s="354">
        <v>348</v>
      </c>
      <c r="S505" s="354">
        <v>0</v>
      </c>
      <c r="T505" s="354">
        <v>0</v>
      </c>
      <c r="U505" s="354">
        <v>0</v>
      </c>
      <c r="V505" s="353">
        <v>315.61399999999998</v>
      </c>
      <c r="W505" s="353">
        <v>385</v>
      </c>
      <c r="X505" s="353">
        <v>1404.9</v>
      </c>
      <c r="Y505" s="355">
        <v>348</v>
      </c>
    </row>
    <row r="506" spans="1:25" x14ac:dyDescent="0.2">
      <c r="A506" s="352">
        <v>44825.875</v>
      </c>
      <c r="B506" s="353">
        <v>0</v>
      </c>
      <c r="C506" s="354">
        <v>263.75799999999998</v>
      </c>
      <c r="D506" s="354">
        <v>0</v>
      </c>
      <c r="E506" s="354">
        <v>0</v>
      </c>
      <c r="F506" s="354">
        <v>0</v>
      </c>
      <c r="G506" s="353">
        <v>0</v>
      </c>
      <c r="H506" s="354">
        <v>385</v>
      </c>
      <c r="I506" s="354">
        <v>0</v>
      </c>
      <c r="J506" s="354">
        <v>0</v>
      </c>
      <c r="K506" s="354">
        <v>0</v>
      </c>
      <c r="L506" s="353">
        <v>295</v>
      </c>
      <c r="M506" s="354">
        <v>385</v>
      </c>
      <c r="N506" s="354">
        <v>340</v>
      </c>
      <c r="O506" s="354">
        <v>189.9</v>
      </c>
      <c r="P506" s="354">
        <v>195</v>
      </c>
      <c r="Q506" s="353">
        <v>0</v>
      </c>
      <c r="R506" s="354">
        <v>347.5</v>
      </c>
      <c r="S506" s="354">
        <v>0</v>
      </c>
      <c r="T506" s="354">
        <v>0</v>
      </c>
      <c r="U506" s="354">
        <v>0</v>
      </c>
      <c r="V506" s="353">
        <v>263.75799999999998</v>
      </c>
      <c r="W506" s="353">
        <v>385</v>
      </c>
      <c r="X506" s="353">
        <v>1404.9</v>
      </c>
      <c r="Y506" s="355">
        <v>347.5</v>
      </c>
    </row>
    <row r="507" spans="1:25" x14ac:dyDescent="0.2">
      <c r="A507" s="352">
        <v>44825.916666666664</v>
      </c>
      <c r="B507" s="353">
        <v>0</v>
      </c>
      <c r="C507" s="354">
        <v>251.64850000000001</v>
      </c>
      <c r="D507" s="354">
        <v>0</v>
      </c>
      <c r="E507" s="354">
        <v>0</v>
      </c>
      <c r="F507" s="354">
        <v>0</v>
      </c>
      <c r="G507" s="353">
        <v>0</v>
      </c>
      <c r="H507" s="354">
        <v>385</v>
      </c>
      <c r="I507" s="354">
        <v>0</v>
      </c>
      <c r="J507" s="354">
        <v>0</v>
      </c>
      <c r="K507" s="354">
        <v>0</v>
      </c>
      <c r="L507" s="353">
        <v>295</v>
      </c>
      <c r="M507" s="354">
        <v>385</v>
      </c>
      <c r="N507" s="354">
        <v>340</v>
      </c>
      <c r="O507" s="354">
        <v>189.9</v>
      </c>
      <c r="P507" s="354">
        <v>195</v>
      </c>
      <c r="Q507" s="353">
        <v>0</v>
      </c>
      <c r="R507" s="354">
        <v>347.5</v>
      </c>
      <c r="S507" s="354">
        <v>0</v>
      </c>
      <c r="T507" s="354">
        <v>0</v>
      </c>
      <c r="U507" s="354">
        <v>0</v>
      </c>
      <c r="V507" s="353">
        <v>251.64850000000001</v>
      </c>
      <c r="W507" s="353">
        <v>385</v>
      </c>
      <c r="X507" s="353">
        <v>1404.9</v>
      </c>
      <c r="Y507" s="355">
        <v>347.5</v>
      </c>
    </row>
    <row r="508" spans="1:25" x14ac:dyDescent="0.2">
      <c r="A508" s="352">
        <v>44825.958333333336</v>
      </c>
      <c r="B508" s="353">
        <v>0</v>
      </c>
      <c r="C508" s="354">
        <v>250.27500000000001</v>
      </c>
      <c r="D508" s="354">
        <v>0</v>
      </c>
      <c r="E508" s="354">
        <v>0</v>
      </c>
      <c r="F508" s="354">
        <v>0</v>
      </c>
      <c r="G508" s="353">
        <v>0</v>
      </c>
      <c r="H508" s="354">
        <v>385</v>
      </c>
      <c r="I508" s="354">
        <v>0</v>
      </c>
      <c r="J508" s="354">
        <v>0</v>
      </c>
      <c r="K508" s="354">
        <v>0</v>
      </c>
      <c r="L508" s="353">
        <v>295</v>
      </c>
      <c r="M508" s="354">
        <v>385</v>
      </c>
      <c r="N508" s="354">
        <v>340</v>
      </c>
      <c r="O508" s="354">
        <v>189.9</v>
      </c>
      <c r="P508" s="354">
        <v>195</v>
      </c>
      <c r="Q508" s="353">
        <v>0</v>
      </c>
      <c r="R508" s="354">
        <v>347.5</v>
      </c>
      <c r="S508" s="354">
        <v>0</v>
      </c>
      <c r="T508" s="354">
        <v>0</v>
      </c>
      <c r="U508" s="354">
        <v>0</v>
      </c>
      <c r="V508" s="353">
        <v>250.27500000000001</v>
      </c>
      <c r="W508" s="353">
        <v>385</v>
      </c>
      <c r="X508" s="353">
        <v>1404.9</v>
      </c>
      <c r="Y508" s="355">
        <v>347.5</v>
      </c>
    </row>
    <row r="509" spans="1:25" x14ac:dyDescent="0.2">
      <c r="A509" s="352">
        <v>44826</v>
      </c>
      <c r="B509" s="353">
        <v>0</v>
      </c>
      <c r="C509" s="354">
        <v>250.7235</v>
      </c>
      <c r="D509" s="354">
        <v>0</v>
      </c>
      <c r="E509" s="354">
        <v>0</v>
      </c>
      <c r="F509" s="354">
        <v>0</v>
      </c>
      <c r="G509" s="353">
        <v>0</v>
      </c>
      <c r="H509" s="354">
        <v>385</v>
      </c>
      <c r="I509" s="354">
        <v>0</v>
      </c>
      <c r="J509" s="354">
        <v>0</v>
      </c>
      <c r="K509" s="354">
        <v>0</v>
      </c>
      <c r="L509" s="353">
        <v>295</v>
      </c>
      <c r="M509" s="354">
        <v>385</v>
      </c>
      <c r="N509" s="354">
        <v>340</v>
      </c>
      <c r="O509" s="354">
        <v>189.9</v>
      </c>
      <c r="P509" s="354">
        <v>195</v>
      </c>
      <c r="Q509" s="353">
        <v>0</v>
      </c>
      <c r="R509" s="354">
        <v>347.5</v>
      </c>
      <c r="S509" s="354">
        <v>0</v>
      </c>
      <c r="T509" s="354">
        <v>0</v>
      </c>
      <c r="U509" s="354">
        <v>0</v>
      </c>
      <c r="V509" s="353">
        <v>250.7235</v>
      </c>
      <c r="W509" s="353">
        <v>385</v>
      </c>
      <c r="X509" s="353">
        <v>1404.9</v>
      </c>
      <c r="Y509" s="355">
        <v>347.5</v>
      </c>
    </row>
    <row r="510" spans="1:25" x14ac:dyDescent="0.2">
      <c r="A510" s="352">
        <v>44826.041666666664</v>
      </c>
      <c r="B510" s="353">
        <v>0</v>
      </c>
      <c r="C510" s="354">
        <v>220.8355</v>
      </c>
      <c r="D510" s="354">
        <v>0</v>
      </c>
      <c r="E510" s="354">
        <v>0</v>
      </c>
      <c r="F510" s="354">
        <v>0</v>
      </c>
      <c r="G510" s="353">
        <v>0</v>
      </c>
      <c r="H510" s="354">
        <v>358.5</v>
      </c>
      <c r="I510" s="354">
        <v>0</v>
      </c>
      <c r="J510" s="354">
        <v>0</v>
      </c>
      <c r="K510" s="354">
        <v>0</v>
      </c>
      <c r="L510" s="353">
        <v>295</v>
      </c>
      <c r="M510" s="354">
        <v>385</v>
      </c>
      <c r="N510" s="354">
        <v>340</v>
      </c>
      <c r="O510" s="354">
        <v>189.9</v>
      </c>
      <c r="P510" s="354">
        <v>195</v>
      </c>
      <c r="Q510" s="353">
        <v>0</v>
      </c>
      <c r="R510" s="354">
        <v>357.5</v>
      </c>
      <c r="S510" s="354">
        <v>0</v>
      </c>
      <c r="T510" s="354">
        <v>0</v>
      </c>
      <c r="U510" s="354">
        <v>0</v>
      </c>
      <c r="V510" s="353">
        <v>220.8355</v>
      </c>
      <c r="W510" s="353">
        <v>358.5</v>
      </c>
      <c r="X510" s="353">
        <v>1404.9</v>
      </c>
      <c r="Y510" s="355">
        <v>357.5</v>
      </c>
    </row>
    <row r="511" spans="1:25" x14ac:dyDescent="0.2">
      <c r="A511" s="352">
        <v>44826.083333333336</v>
      </c>
      <c r="B511" s="353">
        <v>0</v>
      </c>
      <c r="C511" s="354">
        <v>126.715</v>
      </c>
      <c r="D511" s="354">
        <v>0</v>
      </c>
      <c r="E511" s="354">
        <v>0</v>
      </c>
      <c r="F511" s="354">
        <v>0</v>
      </c>
      <c r="G511" s="353">
        <v>0</v>
      </c>
      <c r="H511" s="354">
        <v>128.5</v>
      </c>
      <c r="I511" s="354">
        <v>0</v>
      </c>
      <c r="J511" s="354">
        <v>0</v>
      </c>
      <c r="K511" s="354">
        <v>0</v>
      </c>
      <c r="L511" s="353">
        <v>295</v>
      </c>
      <c r="M511" s="354">
        <v>385</v>
      </c>
      <c r="N511" s="354">
        <v>340</v>
      </c>
      <c r="O511" s="354">
        <v>189.9</v>
      </c>
      <c r="P511" s="354">
        <v>195</v>
      </c>
      <c r="Q511" s="353">
        <v>0</v>
      </c>
      <c r="R511" s="354">
        <v>128.5</v>
      </c>
      <c r="S511" s="354">
        <v>0</v>
      </c>
      <c r="T511" s="354">
        <v>0</v>
      </c>
      <c r="U511" s="354">
        <v>0</v>
      </c>
      <c r="V511" s="353">
        <v>126.715</v>
      </c>
      <c r="W511" s="353">
        <v>128.5</v>
      </c>
      <c r="X511" s="353">
        <v>1404.9</v>
      </c>
      <c r="Y511" s="355">
        <v>128.5</v>
      </c>
    </row>
    <row r="512" spans="1:25" x14ac:dyDescent="0.2">
      <c r="A512" s="352">
        <v>44826.125</v>
      </c>
      <c r="B512" s="353">
        <v>0</v>
      </c>
      <c r="C512" s="354">
        <v>0</v>
      </c>
      <c r="D512" s="354">
        <v>0</v>
      </c>
      <c r="E512" s="354">
        <v>0</v>
      </c>
      <c r="F512" s="354">
        <v>0</v>
      </c>
      <c r="G512" s="353">
        <v>0</v>
      </c>
      <c r="H512" s="354">
        <v>0</v>
      </c>
      <c r="I512" s="354">
        <v>0</v>
      </c>
      <c r="J512" s="354">
        <v>0</v>
      </c>
      <c r="K512" s="354">
        <v>0</v>
      </c>
      <c r="L512" s="353">
        <v>295</v>
      </c>
      <c r="M512" s="354">
        <v>385</v>
      </c>
      <c r="N512" s="354">
        <v>340</v>
      </c>
      <c r="O512" s="354">
        <v>189.9</v>
      </c>
      <c r="P512" s="354">
        <v>195</v>
      </c>
      <c r="Q512" s="353">
        <v>0</v>
      </c>
      <c r="R512" s="354">
        <v>0</v>
      </c>
      <c r="S512" s="354">
        <v>0</v>
      </c>
      <c r="T512" s="354">
        <v>0</v>
      </c>
      <c r="U512" s="354">
        <v>0</v>
      </c>
      <c r="V512" s="353">
        <v>0</v>
      </c>
      <c r="W512" s="353">
        <v>0</v>
      </c>
      <c r="X512" s="353">
        <v>1404.9</v>
      </c>
      <c r="Y512" s="355">
        <v>0</v>
      </c>
    </row>
    <row r="513" spans="1:25" x14ac:dyDescent="0.2">
      <c r="A513" s="352">
        <v>44826.166666666664</v>
      </c>
      <c r="B513" s="353">
        <v>0</v>
      </c>
      <c r="C513" s="354">
        <v>0</v>
      </c>
      <c r="D513" s="354">
        <v>0</v>
      </c>
      <c r="E513" s="354">
        <v>0</v>
      </c>
      <c r="F513" s="354">
        <v>0</v>
      </c>
      <c r="G513" s="353">
        <v>0</v>
      </c>
      <c r="H513" s="354">
        <v>0</v>
      </c>
      <c r="I513" s="354">
        <v>0</v>
      </c>
      <c r="J513" s="354">
        <v>0</v>
      </c>
      <c r="K513" s="354">
        <v>0</v>
      </c>
      <c r="L513" s="353">
        <v>295</v>
      </c>
      <c r="M513" s="354">
        <v>385</v>
      </c>
      <c r="N513" s="354">
        <v>340</v>
      </c>
      <c r="O513" s="354">
        <v>189.9</v>
      </c>
      <c r="P513" s="354">
        <v>195</v>
      </c>
      <c r="Q513" s="353">
        <v>0</v>
      </c>
      <c r="R513" s="354">
        <v>0</v>
      </c>
      <c r="S513" s="354">
        <v>0</v>
      </c>
      <c r="T513" s="354">
        <v>0</v>
      </c>
      <c r="U513" s="354">
        <v>0</v>
      </c>
      <c r="V513" s="353">
        <v>0</v>
      </c>
      <c r="W513" s="353">
        <v>0</v>
      </c>
      <c r="X513" s="353">
        <v>1404.9</v>
      </c>
      <c r="Y513" s="355">
        <v>0</v>
      </c>
    </row>
    <row r="514" spans="1:25" x14ac:dyDescent="0.2">
      <c r="A514" s="352">
        <v>44826.208333333336</v>
      </c>
      <c r="B514" s="353">
        <v>0</v>
      </c>
      <c r="C514" s="354">
        <v>0</v>
      </c>
      <c r="D514" s="354">
        <v>0</v>
      </c>
      <c r="E514" s="354">
        <v>0</v>
      </c>
      <c r="F514" s="354">
        <v>0</v>
      </c>
      <c r="G514" s="353">
        <v>0</v>
      </c>
      <c r="H514" s="354">
        <v>0</v>
      </c>
      <c r="I514" s="354">
        <v>0</v>
      </c>
      <c r="J514" s="354">
        <v>0</v>
      </c>
      <c r="K514" s="354">
        <v>0</v>
      </c>
      <c r="L514" s="353">
        <v>295</v>
      </c>
      <c r="M514" s="354">
        <v>385</v>
      </c>
      <c r="N514" s="354">
        <v>340</v>
      </c>
      <c r="O514" s="354">
        <v>189.9</v>
      </c>
      <c r="P514" s="354">
        <v>195</v>
      </c>
      <c r="Q514" s="353">
        <v>0</v>
      </c>
      <c r="R514" s="354">
        <v>0</v>
      </c>
      <c r="S514" s="354">
        <v>0</v>
      </c>
      <c r="T514" s="354">
        <v>0</v>
      </c>
      <c r="U514" s="354">
        <v>0</v>
      </c>
      <c r="V514" s="353">
        <v>0</v>
      </c>
      <c r="W514" s="353">
        <v>0</v>
      </c>
      <c r="X514" s="353">
        <v>1404.9</v>
      </c>
      <c r="Y514" s="355">
        <v>0</v>
      </c>
    </row>
    <row r="515" spans="1:25" x14ac:dyDescent="0.2">
      <c r="A515" s="352">
        <v>44826.25</v>
      </c>
      <c r="B515" s="353">
        <v>0</v>
      </c>
      <c r="C515" s="354">
        <v>0</v>
      </c>
      <c r="D515" s="354">
        <v>0</v>
      </c>
      <c r="E515" s="354">
        <v>0</v>
      </c>
      <c r="F515" s="354">
        <v>0</v>
      </c>
      <c r="G515" s="353">
        <v>0</v>
      </c>
      <c r="H515" s="354">
        <v>0</v>
      </c>
      <c r="I515" s="354">
        <v>0</v>
      </c>
      <c r="J515" s="354">
        <v>0</v>
      </c>
      <c r="K515" s="354">
        <v>0</v>
      </c>
      <c r="L515" s="353">
        <v>295</v>
      </c>
      <c r="M515" s="354">
        <v>385</v>
      </c>
      <c r="N515" s="354">
        <v>340</v>
      </c>
      <c r="O515" s="354">
        <v>189.9</v>
      </c>
      <c r="P515" s="354">
        <v>195</v>
      </c>
      <c r="Q515" s="353">
        <v>0</v>
      </c>
      <c r="R515" s="354">
        <v>0</v>
      </c>
      <c r="S515" s="354">
        <v>0</v>
      </c>
      <c r="T515" s="354">
        <v>0</v>
      </c>
      <c r="U515" s="354">
        <v>0</v>
      </c>
      <c r="V515" s="353">
        <v>0</v>
      </c>
      <c r="W515" s="353">
        <v>0</v>
      </c>
      <c r="X515" s="353">
        <v>1404.9</v>
      </c>
      <c r="Y515" s="355">
        <v>0</v>
      </c>
    </row>
    <row r="516" spans="1:25" x14ac:dyDescent="0.2">
      <c r="A516" s="352">
        <v>44826.291666666664</v>
      </c>
      <c r="B516" s="353">
        <v>0</v>
      </c>
      <c r="C516" s="354">
        <v>0</v>
      </c>
      <c r="D516" s="354">
        <v>0</v>
      </c>
      <c r="E516" s="354">
        <v>0</v>
      </c>
      <c r="F516" s="354">
        <v>0</v>
      </c>
      <c r="G516" s="353">
        <v>0</v>
      </c>
      <c r="H516" s="354">
        <v>0</v>
      </c>
      <c r="I516" s="354">
        <v>0</v>
      </c>
      <c r="J516" s="354">
        <v>0</v>
      </c>
      <c r="K516" s="354">
        <v>0</v>
      </c>
      <c r="L516" s="353">
        <v>295</v>
      </c>
      <c r="M516" s="354">
        <v>385</v>
      </c>
      <c r="N516" s="354">
        <v>340</v>
      </c>
      <c r="O516" s="354">
        <v>189.9</v>
      </c>
      <c r="P516" s="354">
        <v>195</v>
      </c>
      <c r="Q516" s="353">
        <v>0</v>
      </c>
      <c r="R516" s="354">
        <v>0</v>
      </c>
      <c r="S516" s="354">
        <v>0</v>
      </c>
      <c r="T516" s="354">
        <v>0</v>
      </c>
      <c r="U516" s="354">
        <v>0</v>
      </c>
      <c r="V516" s="353">
        <v>0</v>
      </c>
      <c r="W516" s="353">
        <v>0</v>
      </c>
      <c r="X516" s="353">
        <v>1404.9</v>
      </c>
      <c r="Y516" s="355">
        <v>0</v>
      </c>
    </row>
    <row r="517" spans="1:25" x14ac:dyDescent="0.2">
      <c r="A517" s="352">
        <v>44826.333333333336</v>
      </c>
      <c r="B517" s="353">
        <v>0</v>
      </c>
      <c r="C517" s="354">
        <v>0</v>
      </c>
      <c r="D517" s="354">
        <v>0</v>
      </c>
      <c r="E517" s="354">
        <v>0</v>
      </c>
      <c r="F517" s="354">
        <v>0</v>
      </c>
      <c r="G517" s="353">
        <v>0</v>
      </c>
      <c r="H517" s="354">
        <v>0</v>
      </c>
      <c r="I517" s="354">
        <v>0</v>
      </c>
      <c r="J517" s="354">
        <v>0</v>
      </c>
      <c r="K517" s="354">
        <v>0</v>
      </c>
      <c r="L517" s="353">
        <v>295</v>
      </c>
      <c r="M517" s="354">
        <v>385</v>
      </c>
      <c r="N517" s="354">
        <v>340</v>
      </c>
      <c r="O517" s="354">
        <v>189.9</v>
      </c>
      <c r="P517" s="354">
        <v>195</v>
      </c>
      <c r="Q517" s="353">
        <v>0</v>
      </c>
      <c r="R517" s="354">
        <v>0</v>
      </c>
      <c r="S517" s="354">
        <v>0</v>
      </c>
      <c r="T517" s="354">
        <v>0</v>
      </c>
      <c r="U517" s="354">
        <v>0</v>
      </c>
      <c r="V517" s="353">
        <v>0</v>
      </c>
      <c r="W517" s="353">
        <v>0</v>
      </c>
      <c r="X517" s="353">
        <v>1404.9</v>
      </c>
      <c r="Y517" s="355">
        <v>0</v>
      </c>
    </row>
    <row r="518" spans="1:25" x14ac:dyDescent="0.2">
      <c r="A518" s="352">
        <v>44826.375</v>
      </c>
      <c r="B518" s="353">
        <v>0</v>
      </c>
      <c r="C518" s="354">
        <v>0</v>
      </c>
      <c r="D518" s="354">
        <v>0</v>
      </c>
      <c r="E518" s="354">
        <v>0</v>
      </c>
      <c r="F518" s="354">
        <v>0</v>
      </c>
      <c r="G518" s="353">
        <v>0</v>
      </c>
      <c r="H518" s="354">
        <v>0</v>
      </c>
      <c r="I518" s="354">
        <v>0</v>
      </c>
      <c r="J518" s="354">
        <v>0</v>
      </c>
      <c r="K518" s="354">
        <v>0</v>
      </c>
      <c r="L518" s="353">
        <v>295</v>
      </c>
      <c r="M518" s="354">
        <v>385</v>
      </c>
      <c r="N518" s="354">
        <v>340</v>
      </c>
      <c r="O518" s="354">
        <v>189.9</v>
      </c>
      <c r="P518" s="354">
        <v>195</v>
      </c>
      <c r="Q518" s="353">
        <v>0</v>
      </c>
      <c r="R518" s="354">
        <v>0</v>
      </c>
      <c r="S518" s="354">
        <v>0</v>
      </c>
      <c r="T518" s="354">
        <v>0</v>
      </c>
      <c r="U518" s="354">
        <v>0</v>
      </c>
      <c r="V518" s="353">
        <v>0</v>
      </c>
      <c r="W518" s="353">
        <v>0</v>
      </c>
      <c r="X518" s="353">
        <v>1404.9</v>
      </c>
      <c r="Y518" s="355">
        <v>0</v>
      </c>
    </row>
    <row r="519" spans="1:25" x14ac:dyDescent="0.2">
      <c r="A519" s="352">
        <v>44826.416666666664</v>
      </c>
      <c r="B519" s="353">
        <v>0</v>
      </c>
      <c r="C519" s="354">
        <v>0</v>
      </c>
      <c r="D519" s="354">
        <v>0</v>
      </c>
      <c r="E519" s="354">
        <v>0</v>
      </c>
      <c r="F519" s="354">
        <v>0</v>
      </c>
      <c r="G519" s="353">
        <v>0</v>
      </c>
      <c r="H519" s="354">
        <v>0</v>
      </c>
      <c r="I519" s="354">
        <v>0</v>
      </c>
      <c r="J519" s="354">
        <v>0</v>
      </c>
      <c r="K519" s="354">
        <v>0</v>
      </c>
      <c r="L519" s="353">
        <v>295</v>
      </c>
      <c r="M519" s="354">
        <v>385</v>
      </c>
      <c r="N519" s="354">
        <v>340</v>
      </c>
      <c r="O519" s="354">
        <v>189.9</v>
      </c>
      <c r="P519" s="354">
        <v>195</v>
      </c>
      <c r="Q519" s="353">
        <v>0</v>
      </c>
      <c r="R519" s="354">
        <v>0</v>
      </c>
      <c r="S519" s="354">
        <v>0</v>
      </c>
      <c r="T519" s="354">
        <v>0</v>
      </c>
      <c r="U519" s="354">
        <v>0</v>
      </c>
      <c r="V519" s="353">
        <v>0</v>
      </c>
      <c r="W519" s="353">
        <v>0</v>
      </c>
      <c r="X519" s="353">
        <v>1404.9</v>
      </c>
      <c r="Y519" s="355">
        <v>0</v>
      </c>
    </row>
    <row r="520" spans="1:25" x14ac:dyDescent="0.2">
      <c r="A520" s="352">
        <v>44826.458333333336</v>
      </c>
      <c r="B520" s="353">
        <v>0</v>
      </c>
      <c r="C520" s="354">
        <v>0</v>
      </c>
      <c r="D520" s="354">
        <v>0</v>
      </c>
      <c r="E520" s="354">
        <v>0</v>
      </c>
      <c r="F520" s="354">
        <v>0</v>
      </c>
      <c r="G520" s="353">
        <v>0</v>
      </c>
      <c r="H520" s="354">
        <v>0</v>
      </c>
      <c r="I520" s="354">
        <v>0</v>
      </c>
      <c r="J520" s="354">
        <v>0</v>
      </c>
      <c r="K520" s="354">
        <v>0</v>
      </c>
      <c r="L520" s="353">
        <v>295</v>
      </c>
      <c r="M520" s="354">
        <v>385</v>
      </c>
      <c r="N520" s="354">
        <v>340</v>
      </c>
      <c r="O520" s="354">
        <v>189.9</v>
      </c>
      <c r="P520" s="354">
        <v>195</v>
      </c>
      <c r="Q520" s="353">
        <v>0</v>
      </c>
      <c r="R520" s="354">
        <v>0</v>
      </c>
      <c r="S520" s="354">
        <v>0</v>
      </c>
      <c r="T520" s="354">
        <v>0</v>
      </c>
      <c r="U520" s="354">
        <v>0</v>
      </c>
      <c r="V520" s="353">
        <v>0</v>
      </c>
      <c r="W520" s="353">
        <v>0</v>
      </c>
      <c r="X520" s="353">
        <v>1404.9</v>
      </c>
      <c r="Y520" s="355">
        <v>0</v>
      </c>
    </row>
    <row r="521" spans="1:25" x14ac:dyDescent="0.2">
      <c r="A521" s="352">
        <v>44826.5</v>
      </c>
      <c r="B521" s="353">
        <v>0</v>
      </c>
      <c r="C521" s="354">
        <v>0</v>
      </c>
      <c r="D521" s="354">
        <v>0</v>
      </c>
      <c r="E521" s="354">
        <v>0</v>
      </c>
      <c r="F521" s="354">
        <v>0</v>
      </c>
      <c r="G521" s="353">
        <v>0</v>
      </c>
      <c r="H521" s="354">
        <v>0</v>
      </c>
      <c r="I521" s="354">
        <v>0</v>
      </c>
      <c r="J521" s="354">
        <v>0</v>
      </c>
      <c r="K521" s="354">
        <v>0</v>
      </c>
      <c r="L521" s="353">
        <v>295</v>
      </c>
      <c r="M521" s="354">
        <v>385</v>
      </c>
      <c r="N521" s="354">
        <v>340</v>
      </c>
      <c r="O521" s="354">
        <v>189.9</v>
      </c>
      <c r="P521" s="354">
        <v>195</v>
      </c>
      <c r="Q521" s="353">
        <v>0</v>
      </c>
      <c r="R521" s="354">
        <v>0</v>
      </c>
      <c r="S521" s="354">
        <v>0</v>
      </c>
      <c r="T521" s="354">
        <v>0</v>
      </c>
      <c r="U521" s="354">
        <v>0</v>
      </c>
      <c r="V521" s="353">
        <v>0</v>
      </c>
      <c r="W521" s="353">
        <v>0</v>
      </c>
      <c r="X521" s="353">
        <v>1404.9</v>
      </c>
      <c r="Y521" s="355">
        <v>0</v>
      </c>
    </row>
    <row r="522" spans="1:25" x14ac:dyDescent="0.2">
      <c r="A522" s="352">
        <v>44826.541666666664</v>
      </c>
      <c r="B522" s="353">
        <v>0</v>
      </c>
      <c r="C522" s="354">
        <v>0</v>
      </c>
      <c r="D522" s="354">
        <v>0</v>
      </c>
      <c r="E522" s="354">
        <v>0</v>
      </c>
      <c r="F522" s="354">
        <v>0</v>
      </c>
      <c r="G522" s="353">
        <v>0</v>
      </c>
      <c r="H522" s="354">
        <v>0</v>
      </c>
      <c r="I522" s="354">
        <v>0</v>
      </c>
      <c r="J522" s="354">
        <v>0</v>
      </c>
      <c r="K522" s="354">
        <v>0</v>
      </c>
      <c r="L522" s="353">
        <v>295</v>
      </c>
      <c r="M522" s="354">
        <v>385</v>
      </c>
      <c r="N522" s="354">
        <v>340</v>
      </c>
      <c r="O522" s="354">
        <v>189.9</v>
      </c>
      <c r="P522" s="354">
        <v>195</v>
      </c>
      <c r="Q522" s="353">
        <v>0</v>
      </c>
      <c r="R522" s="354">
        <v>0</v>
      </c>
      <c r="S522" s="354">
        <v>0</v>
      </c>
      <c r="T522" s="354">
        <v>0</v>
      </c>
      <c r="U522" s="354">
        <v>0</v>
      </c>
      <c r="V522" s="353">
        <v>0</v>
      </c>
      <c r="W522" s="353">
        <v>0</v>
      </c>
      <c r="X522" s="353">
        <v>1404.9</v>
      </c>
      <c r="Y522" s="355">
        <v>0</v>
      </c>
    </row>
    <row r="523" spans="1:25" x14ac:dyDescent="0.2">
      <c r="A523" s="352">
        <v>44826.583333333336</v>
      </c>
      <c r="B523" s="353">
        <v>0</v>
      </c>
      <c r="C523" s="354">
        <v>0</v>
      </c>
      <c r="D523" s="354">
        <v>0</v>
      </c>
      <c r="E523" s="354">
        <v>0</v>
      </c>
      <c r="F523" s="354">
        <v>0</v>
      </c>
      <c r="G523" s="353">
        <v>0</v>
      </c>
      <c r="H523" s="354">
        <v>0</v>
      </c>
      <c r="I523" s="354">
        <v>0</v>
      </c>
      <c r="J523" s="354">
        <v>0</v>
      </c>
      <c r="K523" s="354">
        <v>0</v>
      </c>
      <c r="L523" s="353">
        <v>295</v>
      </c>
      <c r="M523" s="354">
        <v>385</v>
      </c>
      <c r="N523" s="354">
        <v>340</v>
      </c>
      <c r="O523" s="354">
        <v>189.9</v>
      </c>
      <c r="P523" s="354">
        <v>195</v>
      </c>
      <c r="Q523" s="353">
        <v>0</v>
      </c>
      <c r="R523" s="354">
        <v>0</v>
      </c>
      <c r="S523" s="354">
        <v>0</v>
      </c>
      <c r="T523" s="354">
        <v>0</v>
      </c>
      <c r="U523" s="354">
        <v>0</v>
      </c>
      <c r="V523" s="353">
        <v>0</v>
      </c>
      <c r="W523" s="353">
        <v>0</v>
      </c>
      <c r="X523" s="353">
        <v>1404.9</v>
      </c>
      <c r="Y523" s="355">
        <v>0</v>
      </c>
    </row>
    <row r="524" spans="1:25" x14ac:dyDescent="0.2">
      <c r="A524" s="352">
        <v>44826.625</v>
      </c>
      <c r="B524" s="353">
        <v>0</v>
      </c>
      <c r="C524" s="354">
        <v>0</v>
      </c>
      <c r="D524" s="354">
        <v>0</v>
      </c>
      <c r="E524" s="354">
        <v>0</v>
      </c>
      <c r="F524" s="354">
        <v>0</v>
      </c>
      <c r="G524" s="353">
        <v>0</v>
      </c>
      <c r="H524" s="354">
        <v>0</v>
      </c>
      <c r="I524" s="354">
        <v>0</v>
      </c>
      <c r="J524" s="354">
        <v>0</v>
      </c>
      <c r="K524" s="354">
        <v>0</v>
      </c>
      <c r="L524" s="353">
        <v>295</v>
      </c>
      <c r="M524" s="354">
        <v>385</v>
      </c>
      <c r="N524" s="354">
        <v>340</v>
      </c>
      <c r="O524" s="354">
        <v>189.9</v>
      </c>
      <c r="P524" s="354">
        <v>195</v>
      </c>
      <c r="Q524" s="353">
        <v>0</v>
      </c>
      <c r="R524" s="354">
        <v>0</v>
      </c>
      <c r="S524" s="354">
        <v>0</v>
      </c>
      <c r="T524" s="354">
        <v>0</v>
      </c>
      <c r="U524" s="354">
        <v>0</v>
      </c>
      <c r="V524" s="353">
        <v>0</v>
      </c>
      <c r="W524" s="353">
        <v>0</v>
      </c>
      <c r="X524" s="353">
        <v>1404.9</v>
      </c>
      <c r="Y524" s="355">
        <v>0</v>
      </c>
    </row>
    <row r="525" spans="1:25" x14ac:dyDescent="0.2">
      <c r="A525" s="352">
        <v>44826.666666666664</v>
      </c>
      <c r="B525" s="353">
        <v>0</v>
      </c>
      <c r="C525" s="354">
        <v>0</v>
      </c>
      <c r="D525" s="354">
        <v>0</v>
      </c>
      <c r="E525" s="354">
        <v>0</v>
      </c>
      <c r="F525" s="354">
        <v>0</v>
      </c>
      <c r="G525" s="353">
        <v>0</v>
      </c>
      <c r="H525" s="354">
        <v>0</v>
      </c>
      <c r="I525" s="354">
        <v>0</v>
      </c>
      <c r="J525" s="354">
        <v>0</v>
      </c>
      <c r="K525" s="354">
        <v>0</v>
      </c>
      <c r="L525" s="353">
        <v>295</v>
      </c>
      <c r="M525" s="354">
        <v>385</v>
      </c>
      <c r="N525" s="354">
        <v>340</v>
      </c>
      <c r="O525" s="354">
        <v>189.9</v>
      </c>
      <c r="P525" s="354">
        <v>195</v>
      </c>
      <c r="Q525" s="353">
        <v>0</v>
      </c>
      <c r="R525" s="354">
        <v>0</v>
      </c>
      <c r="S525" s="354">
        <v>0</v>
      </c>
      <c r="T525" s="354">
        <v>0</v>
      </c>
      <c r="U525" s="354">
        <v>0</v>
      </c>
      <c r="V525" s="353">
        <v>0</v>
      </c>
      <c r="W525" s="353">
        <v>0</v>
      </c>
      <c r="X525" s="353">
        <v>1404.9</v>
      </c>
      <c r="Y525" s="355">
        <v>0</v>
      </c>
    </row>
    <row r="526" spans="1:25" x14ac:dyDescent="0.2">
      <c r="A526" s="352">
        <v>44826.708333333336</v>
      </c>
      <c r="B526" s="353">
        <v>0</v>
      </c>
      <c r="C526" s="354">
        <v>0</v>
      </c>
      <c r="D526" s="354">
        <v>0</v>
      </c>
      <c r="E526" s="354">
        <v>0</v>
      </c>
      <c r="F526" s="354">
        <v>0</v>
      </c>
      <c r="G526" s="353">
        <v>0</v>
      </c>
      <c r="H526" s="354">
        <v>0</v>
      </c>
      <c r="I526" s="354">
        <v>0</v>
      </c>
      <c r="J526" s="354">
        <v>0</v>
      </c>
      <c r="K526" s="354">
        <v>0</v>
      </c>
      <c r="L526" s="353">
        <v>295</v>
      </c>
      <c r="M526" s="354">
        <v>385</v>
      </c>
      <c r="N526" s="354">
        <v>340</v>
      </c>
      <c r="O526" s="354">
        <v>189.9</v>
      </c>
      <c r="P526" s="354">
        <v>195</v>
      </c>
      <c r="Q526" s="353">
        <v>0</v>
      </c>
      <c r="R526" s="354">
        <v>0</v>
      </c>
      <c r="S526" s="354">
        <v>0</v>
      </c>
      <c r="T526" s="354">
        <v>0</v>
      </c>
      <c r="U526" s="354">
        <v>0</v>
      </c>
      <c r="V526" s="353">
        <v>0</v>
      </c>
      <c r="W526" s="353">
        <v>0</v>
      </c>
      <c r="X526" s="353">
        <v>1404.9</v>
      </c>
      <c r="Y526" s="355">
        <v>0</v>
      </c>
    </row>
    <row r="527" spans="1:25" x14ac:dyDescent="0.2">
      <c r="A527" s="352">
        <v>44826.75</v>
      </c>
      <c r="B527" s="353">
        <v>0</v>
      </c>
      <c r="C527" s="354">
        <v>0</v>
      </c>
      <c r="D527" s="354">
        <v>0</v>
      </c>
      <c r="E527" s="354">
        <v>0</v>
      </c>
      <c r="F527" s="354">
        <v>0</v>
      </c>
      <c r="G527" s="353">
        <v>0</v>
      </c>
      <c r="H527" s="354">
        <v>0</v>
      </c>
      <c r="I527" s="354">
        <v>0</v>
      </c>
      <c r="J527" s="354">
        <v>0</v>
      </c>
      <c r="K527" s="354">
        <v>0</v>
      </c>
      <c r="L527" s="353">
        <v>295</v>
      </c>
      <c r="M527" s="354">
        <v>385</v>
      </c>
      <c r="N527" s="354">
        <v>340</v>
      </c>
      <c r="O527" s="354">
        <v>189.9</v>
      </c>
      <c r="P527" s="354">
        <v>195</v>
      </c>
      <c r="Q527" s="353">
        <v>0</v>
      </c>
      <c r="R527" s="354">
        <v>0</v>
      </c>
      <c r="S527" s="354">
        <v>0</v>
      </c>
      <c r="T527" s="354">
        <v>0</v>
      </c>
      <c r="U527" s="354">
        <v>0</v>
      </c>
      <c r="V527" s="353">
        <v>0</v>
      </c>
      <c r="W527" s="353">
        <v>0</v>
      </c>
      <c r="X527" s="353">
        <v>1404.9</v>
      </c>
      <c r="Y527" s="355">
        <v>0</v>
      </c>
    </row>
    <row r="528" spans="1:25" x14ac:dyDescent="0.2">
      <c r="A528" s="352">
        <v>44826.791666666664</v>
      </c>
      <c r="B528" s="353">
        <v>0</v>
      </c>
      <c r="C528" s="354">
        <v>0</v>
      </c>
      <c r="D528" s="354">
        <v>0</v>
      </c>
      <c r="E528" s="354">
        <v>0</v>
      </c>
      <c r="F528" s="354">
        <v>0</v>
      </c>
      <c r="G528" s="353">
        <v>0</v>
      </c>
      <c r="H528" s="354">
        <v>0</v>
      </c>
      <c r="I528" s="354">
        <v>0</v>
      </c>
      <c r="J528" s="354">
        <v>0</v>
      </c>
      <c r="K528" s="354">
        <v>0</v>
      </c>
      <c r="L528" s="353">
        <v>295</v>
      </c>
      <c r="M528" s="354">
        <v>385</v>
      </c>
      <c r="N528" s="354">
        <v>340</v>
      </c>
      <c r="O528" s="354">
        <v>189.9</v>
      </c>
      <c r="P528" s="354">
        <v>195</v>
      </c>
      <c r="Q528" s="353">
        <v>0</v>
      </c>
      <c r="R528" s="354">
        <v>0</v>
      </c>
      <c r="S528" s="354">
        <v>0</v>
      </c>
      <c r="T528" s="354">
        <v>0</v>
      </c>
      <c r="U528" s="354">
        <v>0</v>
      </c>
      <c r="V528" s="353">
        <v>0</v>
      </c>
      <c r="W528" s="353">
        <v>0</v>
      </c>
      <c r="X528" s="353">
        <v>1404.9</v>
      </c>
      <c r="Y528" s="355">
        <v>0</v>
      </c>
    </row>
    <row r="529" spans="1:25" x14ac:dyDescent="0.2">
      <c r="A529" s="352">
        <v>44826.833333333336</v>
      </c>
      <c r="B529" s="353">
        <v>0</v>
      </c>
      <c r="C529" s="354">
        <v>0</v>
      </c>
      <c r="D529" s="354">
        <v>0</v>
      </c>
      <c r="E529" s="354">
        <v>0</v>
      </c>
      <c r="F529" s="354">
        <v>0</v>
      </c>
      <c r="G529" s="353">
        <v>0</v>
      </c>
      <c r="H529" s="354">
        <v>0</v>
      </c>
      <c r="I529" s="354">
        <v>0</v>
      </c>
      <c r="J529" s="354">
        <v>0</v>
      </c>
      <c r="K529" s="354">
        <v>0</v>
      </c>
      <c r="L529" s="353">
        <v>295</v>
      </c>
      <c r="M529" s="354">
        <v>385</v>
      </c>
      <c r="N529" s="354">
        <v>340</v>
      </c>
      <c r="O529" s="354">
        <v>189.9</v>
      </c>
      <c r="P529" s="354">
        <v>195</v>
      </c>
      <c r="Q529" s="353">
        <v>0</v>
      </c>
      <c r="R529" s="354">
        <v>0</v>
      </c>
      <c r="S529" s="354">
        <v>0</v>
      </c>
      <c r="T529" s="354">
        <v>0</v>
      </c>
      <c r="U529" s="354">
        <v>0</v>
      </c>
      <c r="V529" s="353">
        <v>0</v>
      </c>
      <c r="W529" s="353">
        <v>0</v>
      </c>
      <c r="X529" s="353">
        <v>1404.9</v>
      </c>
      <c r="Y529" s="355">
        <v>0</v>
      </c>
    </row>
    <row r="530" spans="1:25" x14ac:dyDescent="0.2">
      <c r="A530" s="352">
        <v>44826.875</v>
      </c>
      <c r="B530" s="353">
        <v>0</v>
      </c>
      <c r="C530" s="354">
        <v>0</v>
      </c>
      <c r="D530" s="354">
        <v>0</v>
      </c>
      <c r="E530" s="354">
        <v>0</v>
      </c>
      <c r="F530" s="354">
        <v>0</v>
      </c>
      <c r="G530" s="353">
        <v>0</v>
      </c>
      <c r="H530" s="354">
        <v>0</v>
      </c>
      <c r="I530" s="354">
        <v>0</v>
      </c>
      <c r="J530" s="354">
        <v>0</v>
      </c>
      <c r="K530" s="354">
        <v>0</v>
      </c>
      <c r="L530" s="353">
        <v>295</v>
      </c>
      <c r="M530" s="354">
        <v>385</v>
      </c>
      <c r="N530" s="354">
        <v>340</v>
      </c>
      <c r="O530" s="354">
        <v>189.9</v>
      </c>
      <c r="P530" s="354">
        <v>195</v>
      </c>
      <c r="Q530" s="353">
        <v>0</v>
      </c>
      <c r="R530" s="354">
        <v>0</v>
      </c>
      <c r="S530" s="354">
        <v>0</v>
      </c>
      <c r="T530" s="354">
        <v>0</v>
      </c>
      <c r="U530" s="354">
        <v>0</v>
      </c>
      <c r="V530" s="353">
        <v>0</v>
      </c>
      <c r="W530" s="353">
        <v>0</v>
      </c>
      <c r="X530" s="353">
        <v>1404.9</v>
      </c>
      <c r="Y530" s="355">
        <v>0</v>
      </c>
    </row>
    <row r="531" spans="1:25" x14ac:dyDescent="0.2">
      <c r="A531" s="352">
        <v>44826.916666666664</v>
      </c>
      <c r="B531" s="353">
        <v>0</v>
      </c>
      <c r="C531" s="354">
        <v>0</v>
      </c>
      <c r="D531" s="354">
        <v>0</v>
      </c>
      <c r="E531" s="354">
        <v>0</v>
      </c>
      <c r="F531" s="354">
        <v>0</v>
      </c>
      <c r="G531" s="353">
        <v>0</v>
      </c>
      <c r="H531" s="354">
        <v>0</v>
      </c>
      <c r="I531" s="354">
        <v>0</v>
      </c>
      <c r="J531" s="354">
        <v>0</v>
      </c>
      <c r="K531" s="354">
        <v>0</v>
      </c>
      <c r="L531" s="353">
        <v>295</v>
      </c>
      <c r="M531" s="354">
        <v>385</v>
      </c>
      <c r="N531" s="354">
        <v>340</v>
      </c>
      <c r="O531" s="354">
        <v>189.9</v>
      </c>
      <c r="P531" s="354">
        <v>195</v>
      </c>
      <c r="Q531" s="353">
        <v>0</v>
      </c>
      <c r="R531" s="354">
        <v>0</v>
      </c>
      <c r="S531" s="354">
        <v>0</v>
      </c>
      <c r="T531" s="354">
        <v>0</v>
      </c>
      <c r="U531" s="354">
        <v>0</v>
      </c>
      <c r="V531" s="353">
        <v>0</v>
      </c>
      <c r="W531" s="353">
        <v>0</v>
      </c>
      <c r="X531" s="353">
        <v>1404.9</v>
      </c>
      <c r="Y531" s="355">
        <v>0</v>
      </c>
    </row>
    <row r="532" spans="1:25" x14ac:dyDescent="0.2">
      <c r="A532" s="352">
        <v>44826.958333333336</v>
      </c>
      <c r="B532" s="353">
        <v>0</v>
      </c>
      <c r="C532" s="354">
        <v>0</v>
      </c>
      <c r="D532" s="354">
        <v>0</v>
      </c>
      <c r="E532" s="354">
        <v>0</v>
      </c>
      <c r="F532" s="354">
        <v>0</v>
      </c>
      <c r="G532" s="353">
        <v>0</v>
      </c>
      <c r="H532" s="354">
        <v>0</v>
      </c>
      <c r="I532" s="354">
        <v>0</v>
      </c>
      <c r="J532" s="354">
        <v>0</v>
      </c>
      <c r="K532" s="354">
        <v>0</v>
      </c>
      <c r="L532" s="353">
        <v>295</v>
      </c>
      <c r="M532" s="354">
        <v>385</v>
      </c>
      <c r="N532" s="354">
        <v>340</v>
      </c>
      <c r="O532" s="354">
        <v>189.9</v>
      </c>
      <c r="P532" s="354">
        <v>195</v>
      </c>
      <c r="Q532" s="353">
        <v>0</v>
      </c>
      <c r="R532" s="354">
        <v>0</v>
      </c>
      <c r="S532" s="354">
        <v>0</v>
      </c>
      <c r="T532" s="354">
        <v>0</v>
      </c>
      <c r="U532" s="354">
        <v>0</v>
      </c>
      <c r="V532" s="353">
        <v>0</v>
      </c>
      <c r="W532" s="353">
        <v>0</v>
      </c>
      <c r="X532" s="353">
        <v>1404.9</v>
      </c>
      <c r="Y532" s="355">
        <v>0</v>
      </c>
    </row>
    <row r="533" spans="1:25" x14ac:dyDescent="0.2">
      <c r="A533" s="352">
        <v>44827</v>
      </c>
      <c r="B533" s="353">
        <v>0</v>
      </c>
      <c r="C533" s="354">
        <v>0</v>
      </c>
      <c r="D533" s="354">
        <v>0</v>
      </c>
      <c r="E533" s="354">
        <v>0</v>
      </c>
      <c r="F533" s="354">
        <v>0</v>
      </c>
      <c r="G533" s="353">
        <v>0</v>
      </c>
      <c r="H533" s="354">
        <v>0</v>
      </c>
      <c r="I533" s="354">
        <v>0</v>
      </c>
      <c r="J533" s="354">
        <v>0</v>
      </c>
      <c r="K533" s="354">
        <v>0</v>
      </c>
      <c r="L533" s="353">
        <v>295</v>
      </c>
      <c r="M533" s="354">
        <v>385</v>
      </c>
      <c r="N533" s="354">
        <v>340</v>
      </c>
      <c r="O533" s="354">
        <v>189.9</v>
      </c>
      <c r="P533" s="354">
        <v>195</v>
      </c>
      <c r="Q533" s="353">
        <v>0</v>
      </c>
      <c r="R533" s="354">
        <v>0</v>
      </c>
      <c r="S533" s="354">
        <v>0</v>
      </c>
      <c r="T533" s="354">
        <v>0</v>
      </c>
      <c r="U533" s="354">
        <v>0</v>
      </c>
      <c r="V533" s="353">
        <v>0</v>
      </c>
      <c r="W533" s="353">
        <v>0</v>
      </c>
      <c r="X533" s="353">
        <v>1404.9</v>
      </c>
      <c r="Y533" s="355">
        <v>0</v>
      </c>
    </row>
    <row r="534" spans="1:25" x14ac:dyDescent="0.2">
      <c r="A534" s="352">
        <v>44827.041666666664</v>
      </c>
      <c r="B534" s="353">
        <v>0</v>
      </c>
      <c r="C534" s="354">
        <v>0</v>
      </c>
      <c r="D534" s="354">
        <v>0</v>
      </c>
      <c r="E534" s="354">
        <v>0</v>
      </c>
      <c r="F534" s="354">
        <v>0</v>
      </c>
      <c r="G534" s="353">
        <v>0</v>
      </c>
      <c r="H534" s="354">
        <v>0</v>
      </c>
      <c r="I534" s="354">
        <v>0</v>
      </c>
      <c r="J534" s="354">
        <v>0</v>
      </c>
      <c r="K534" s="354">
        <v>0</v>
      </c>
      <c r="L534" s="353">
        <v>295</v>
      </c>
      <c r="M534" s="354">
        <v>385</v>
      </c>
      <c r="N534" s="354">
        <v>340</v>
      </c>
      <c r="O534" s="354">
        <v>189.9</v>
      </c>
      <c r="P534" s="354">
        <v>195</v>
      </c>
      <c r="Q534" s="353">
        <v>0</v>
      </c>
      <c r="R534" s="354">
        <v>0</v>
      </c>
      <c r="S534" s="354">
        <v>0</v>
      </c>
      <c r="T534" s="354">
        <v>0</v>
      </c>
      <c r="U534" s="354">
        <v>0</v>
      </c>
      <c r="V534" s="353">
        <v>0</v>
      </c>
      <c r="W534" s="353">
        <v>0</v>
      </c>
      <c r="X534" s="353">
        <v>1404.9</v>
      </c>
      <c r="Y534" s="355">
        <v>0</v>
      </c>
    </row>
    <row r="535" spans="1:25" x14ac:dyDescent="0.2">
      <c r="A535" s="352">
        <v>44827.083333333336</v>
      </c>
      <c r="B535" s="353">
        <v>0</v>
      </c>
      <c r="C535" s="354">
        <v>0</v>
      </c>
      <c r="D535" s="354">
        <v>0</v>
      </c>
      <c r="E535" s="354">
        <v>0</v>
      </c>
      <c r="F535" s="354">
        <v>0</v>
      </c>
      <c r="G535" s="353">
        <v>0</v>
      </c>
      <c r="H535" s="354">
        <v>0</v>
      </c>
      <c r="I535" s="354">
        <v>0</v>
      </c>
      <c r="J535" s="354">
        <v>0</v>
      </c>
      <c r="K535" s="354">
        <v>0</v>
      </c>
      <c r="L535" s="353">
        <v>295</v>
      </c>
      <c r="M535" s="354">
        <v>385</v>
      </c>
      <c r="N535" s="354">
        <v>340</v>
      </c>
      <c r="O535" s="354">
        <v>189.9</v>
      </c>
      <c r="P535" s="354">
        <v>195</v>
      </c>
      <c r="Q535" s="353">
        <v>0</v>
      </c>
      <c r="R535" s="354">
        <v>0</v>
      </c>
      <c r="S535" s="354">
        <v>0</v>
      </c>
      <c r="T535" s="354">
        <v>0</v>
      </c>
      <c r="U535" s="354">
        <v>0</v>
      </c>
      <c r="V535" s="353">
        <v>0</v>
      </c>
      <c r="W535" s="353">
        <v>0</v>
      </c>
      <c r="X535" s="353">
        <v>1404.9</v>
      </c>
      <c r="Y535" s="355">
        <v>0</v>
      </c>
    </row>
    <row r="536" spans="1:25" x14ac:dyDescent="0.2">
      <c r="A536" s="352">
        <v>44827.125</v>
      </c>
      <c r="B536" s="353">
        <v>0</v>
      </c>
      <c r="C536" s="354">
        <v>0</v>
      </c>
      <c r="D536" s="354">
        <v>0</v>
      </c>
      <c r="E536" s="354">
        <v>0</v>
      </c>
      <c r="F536" s="354">
        <v>0</v>
      </c>
      <c r="G536" s="353">
        <v>0</v>
      </c>
      <c r="H536" s="354">
        <v>0</v>
      </c>
      <c r="I536" s="354">
        <v>0</v>
      </c>
      <c r="J536" s="354">
        <v>0</v>
      </c>
      <c r="K536" s="354">
        <v>0</v>
      </c>
      <c r="L536" s="353">
        <v>295</v>
      </c>
      <c r="M536" s="354">
        <v>385</v>
      </c>
      <c r="N536" s="354">
        <v>340</v>
      </c>
      <c r="O536" s="354">
        <v>189.9</v>
      </c>
      <c r="P536" s="354">
        <v>195</v>
      </c>
      <c r="Q536" s="353">
        <v>0</v>
      </c>
      <c r="R536" s="354">
        <v>0</v>
      </c>
      <c r="S536" s="354">
        <v>0</v>
      </c>
      <c r="T536" s="354">
        <v>0</v>
      </c>
      <c r="U536" s="354">
        <v>0</v>
      </c>
      <c r="V536" s="353">
        <v>0</v>
      </c>
      <c r="W536" s="353">
        <v>0</v>
      </c>
      <c r="X536" s="353">
        <v>1404.9</v>
      </c>
      <c r="Y536" s="355">
        <v>0</v>
      </c>
    </row>
    <row r="537" spans="1:25" x14ac:dyDescent="0.2">
      <c r="A537" s="352">
        <v>44827.166666666664</v>
      </c>
      <c r="B537" s="353">
        <v>0</v>
      </c>
      <c r="C537" s="354">
        <v>0</v>
      </c>
      <c r="D537" s="354">
        <v>0</v>
      </c>
      <c r="E537" s="354">
        <v>0</v>
      </c>
      <c r="F537" s="354">
        <v>0</v>
      </c>
      <c r="G537" s="353">
        <v>0</v>
      </c>
      <c r="H537" s="354">
        <v>0</v>
      </c>
      <c r="I537" s="354">
        <v>0</v>
      </c>
      <c r="J537" s="354">
        <v>0</v>
      </c>
      <c r="K537" s="354">
        <v>0</v>
      </c>
      <c r="L537" s="353">
        <v>295</v>
      </c>
      <c r="M537" s="354">
        <v>385</v>
      </c>
      <c r="N537" s="354">
        <v>340</v>
      </c>
      <c r="O537" s="354">
        <v>189.9</v>
      </c>
      <c r="P537" s="354">
        <v>195</v>
      </c>
      <c r="Q537" s="353">
        <v>0</v>
      </c>
      <c r="R537" s="354">
        <v>0</v>
      </c>
      <c r="S537" s="354">
        <v>0</v>
      </c>
      <c r="T537" s="354">
        <v>0</v>
      </c>
      <c r="U537" s="354">
        <v>0</v>
      </c>
      <c r="V537" s="353">
        <v>0</v>
      </c>
      <c r="W537" s="353">
        <v>0</v>
      </c>
      <c r="X537" s="353">
        <v>1404.9</v>
      </c>
      <c r="Y537" s="355">
        <v>0</v>
      </c>
    </row>
    <row r="538" spans="1:25" x14ac:dyDescent="0.2">
      <c r="A538" s="352">
        <v>44827.208333333336</v>
      </c>
      <c r="B538" s="353">
        <v>0</v>
      </c>
      <c r="C538" s="354">
        <v>0</v>
      </c>
      <c r="D538" s="354">
        <v>0</v>
      </c>
      <c r="E538" s="354">
        <v>0</v>
      </c>
      <c r="F538" s="354">
        <v>0</v>
      </c>
      <c r="G538" s="353">
        <v>0</v>
      </c>
      <c r="H538" s="354">
        <v>0</v>
      </c>
      <c r="I538" s="354">
        <v>0</v>
      </c>
      <c r="J538" s="354">
        <v>0</v>
      </c>
      <c r="K538" s="354">
        <v>0</v>
      </c>
      <c r="L538" s="353">
        <v>295</v>
      </c>
      <c r="M538" s="354">
        <v>385</v>
      </c>
      <c r="N538" s="354">
        <v>340</v>
      </c>
      <c r="O538" s="354">
        <v>189.9</v>
      </c>
      <c r="P538" s="354">
        <v>195</v>
      </c>
      <c r="Q538" s="353">
        <v>0</v>
      </c>
      <c r="R538" s="354">
        <v>0</v>
      </c>
      <c r="S538" s="354">
        <v>0</v>
      </c>
      <c r="T538" s="354">
        <v>0</v>
      </c>
      <c r="U538" s="354">
        <v>0</v>
      </c>
      <c r="V538" s="353">
        <v>0</v>
      </c>
      <c r="W538" s="353">
        <v>0</v>
      </c>
      <c r="X538" s="353">
        <v>1404.9</v>
      </c>
      <c r="Y538" s="355">
        <v>0</v>
      </c>
    </row>
    <row r="539" spans="1:25" x14ac:dyDescent="0.2">
      <c r="A539" s="352">
        <v>44827.25</v>
      </c>
      <c r="B539" s="353">
        <v>0</v>
      </c>
      <c r="C539" s="354">
        <v>0</v>
      </c>
      <c r="D539" s="354">
        <v>0</v>
      </c>
      <c r="E539" s="354">
        <v>0</v>
      </c>
      <c r="F539" s="354">
        <v>0</v>
      </c>
      <c r="G539" s="353">
        <v>0</v>
      </c>
      <c r="H539" s="354">
        <v>0</v>
      </c>
      <c r="I539" s="354">
        <v>0</v>
      </c>
      <c r="J539" s="354">
        <v>0</v>
      </c>
      <c r="K539" s="354">
        <v>0</v>
      </c>
      <c r="L539" s="353">
        <v>295</v>
      </c>
      <c r="M539" s="354">
        <v>385</v>
      </c>
      <c r="N539" s="354">
        <v>340</v>
      </c>
      <c r="O539" s="354">
        <v>189.9</v>
      </c>
      <c r="P539" s="354">
        <v>195</v>
      </c>
      <c r="Q539" s="353">
        <v>0</v>
      </c>
      <c r="R539" s="354">
        <v>0</v>
      </c>
      <c r="S539" s="354">
        <v>0</v>
      </c>
      <c r="T539" s="354">
        <v>0</v>
      </c>
      <c r="U539" s="354">
        <v>0</v>
      </c>
      <c r="V539" s="353">
        <v>0</v>
      </c>
      <c r="W539" s="353">
        <v>0</v>
      </c>
      <c r="X539" s="353">
        <v>1404.9</v>
      </c>
      <c r="Y539" s="355">
        <v>0</v>
      </c>
    </row>
    <row r="540" spans="1:25" x14ac:dyDescent="0.2">
      <c r="A540" s="352">
        <v>44827.291666666664</v>
      </c>
      <c r="B540" s="353">
        <v>0</v>
      </c>
      <c r="C540" s="354">
        <v>0</v>
      </c>
      <c r="D540" s="354">
        <v>0</v>
      </c>
      <c r="E540" s="354">
        <v>0</v>
      </c>
      <c r="F540" s="354">
        <v>0</v>
      </c>
      <c r="G540" s="353">
        <v>0</v>
      </c>
      <c r="H540" s="354">
        <v>0</v>
      </c>
      <c r="I540" s="354">
        <v>0</v>
      </c>
      <c r="J540" s="354">
        <v>0</v>
      </c>
      <c r="K540" s="354">
        <v>0</v>
      </c>
      <c r="L540" s="353">
        <v>295</v>
      </c>
      <c r="M540" s="354">
        <v>385</v>
      </c>
      <c r="N540" s="354">
        <v>340</v>
      </c>
      <c r="O540" s="354">
        <v>189.9</v>
      </c>
      <c r="P540" s="354">
        <v>195</v>
      </c>
      <c r="Q540" s="353">
        <v>0</v>
      </c>
      <c r="R540" s="354">
        <v>0</v>
      </c>
      <c r="S540" s="354">
        <v>0</v>
      </c>
      <c r="T540" s="354">
        <v>0</v>
      </c>
      <c r="U540" s="354">
        <v>0</v>
      </c>
      <c r="V540" s="353">
        <v>0</v>
      </c>
      <c r="W540" s="353">
        <v>0</v>
      </c>
      <c r="X540" s="353">
        <v>1404.9</v>
      </c>
      <c r="Y540" s="355">
        <v>0</v>
      </c>
    </row>
    <row r="541" spans="1:25" x14ac:dyDescent="0.2">
      <c r="A541" s="352">
        <v>44827.333333333336</v>
      </c>
      <c r="B541" s="353">
        <v>0</v>
      </c>
      <c r="C541" s="354">
        <v>0</v>
      </c>
      <c r="D541" s="354">
        <v>0</v>
      </c>
      <c r="E541" s="354">
        <v>0</v>
      </c>
      <c r="F541" s="354">
        <v>0</v>
      </c>
      <c r="G541" s="353">
        <v>0</v>
      </c>
      <c r="H541" s="354">
        <v>0</v>
      </c>
      <c r="I541" s="354">
        <v>0</v>
      </c>
      <c r="J541" s="354">
        <v>0</v>
      </c>
      <c r="K541" s="354">
        <v>0</v>
      </c>
      <c r="L541" s="353">
        <v>295</v>
      </c>
      <c r="M541" s="354">
        <v>385</v>
      </c>
      <c r="N541" s="354">
        <v>340</v>
      </c>
      <c r="O541" s="354">
        <v>189.9</v>
      </c>
      <c r="P541" s="354">
        <v>195</v>
      </c>
      <c r="Q541" s="353">
        <v>0</v>
      </c>
      <c r="R541" s="354">
        <v>0</v>
      </c>
      <c r="S541" s="354">
        <v>0</v>
      </c>
      <c r="T541" s="354">
        <v>0</v>
      </c>
      <c r="U541" s="354">
        <v>0</v>
      </c>
      <c r="V541" s="353">
        <v>0</v>
      </c>
      <c r="W541" s="353">
        <v>0</v>
      </c>
      <c r="X541" s="353">
        <v>1404.9</v>
      </c>
      <c r="Y541" s="355">
        <v>0</v>
      </c>
    </row>
    <row r="542" spans="1:25" x14ac:dyDescent="0.2">
      <c r="A542" s="352">
        <v>44827.375</v>
      </c>
      <c r="B542" s="353">
        <v>0</v>
      </c>
      <c r="C542" s="354">
        <v>0</v>
      </c>
      <c r="D542" s="354">
        <v>0</v>
      </c>
      <c r="E542" s="354">
        <v>0</v>
      </c>
      <c r="F542" s="354">
        <v>0</v>
      </c>
      <c r="G542" s="353">
        <v>0</v>
      </c>
      <c r="H542" s="354">
        <v>0</v>
      </c>
      <c r="I542" s="354">
        <v>0</v>
      </c>
      <c r="J542" s="354">
        <v>0</v>
      </c>
      <c r="K542" s="354">
        <v>0</v>
      </c>
      <c r="L542" s="353">
        <v>295</v>
      </c>
      <c r="M542" s="354">
        <v>385</v>
      </c>
      <c r="N542" s="354">
        <v>340</v>
      </c>
      <c r="O542" s="354">
        <v>189.9</v>
      </c>
      <c r="P542" s="354">
        <v>195</v>
      </c>
      <c r="Q542" s="353">
        <v>0</v>
      </c>
      <c r="R542" s="354">
        <v>0</v>
      </c>
      <c r="S542" s="354">
        <v>0</v>
      </c>
      <c r="T542" s="354">
        <v>0</v>
      </c>
      <c r="U542" s="354">
        <v>0</v>
      </c>
      <c r="V542" s="353">
        <v>0</v>
      </c>
      <c r="W542" s="353">
        <v>0</v>
      </c>
      <c r="X542" s="353">
        <v>1404.9</v>
      </c>
      <c r="Y542" s="355">
        <v>0</v>
      </c>
    </row>
    <row r="543" spans="1:25" x14ac:dyDescent="0.2">
      <c r="A543" s="352">
        <v>44827.416666666664</v>
      </c>
      <c r="B543" s="353">
        <v>0</v>
      </c>
      <c r="C543" s="354">
        <v>0</v>
      </c>
      <c r="D543" s="354">
        <v>0</v>
      </c>
      <c r="E543" s="354">
        <v>0</v>
      </c>
      <c r="F543" s="354">
        <v>0</v>
      </c>
      <c r="G543" s="353">
        <v>0</v>
      </c>
      <c r="H543" s="354">
        <v>0</v>
      </c>
      <c r="I543" s="354">
        <v>0</v>
      </c>
      <c r="J543" s="354">
        <v>0</v>
      </c>
      <c r="K543" s="354">
        <v>0</v>
      </c>
      <c r="L543" s="353">
        <v>295</v>
      </c>
      <c r="M543" s="354">
        <v>385</v>
      </c>
      <c r="N543" s="354">
        <v>340</v>
      </c>
      <c r="O543" s="354">
        <v>189.9</v>
      </c>
      <c r="P543" s="354">
        <v>195</v>
      </c>
      <c r="Q543" s="353">
        <v>0</v>
      </c>
      <c r="R543" s="354">
        <v>0</v>
      </c>
      <c r="S543" s="354">
        <v>0</v>
      </c>
      <c r="T543" s="354">
        <v>0</v>
      </c>
      <c r="U543" s="354">
        <v>0</v>
      </c>
      <c r="V543" s="353">
        <v>0</v>
      </c>
      <c r="W543" s="353">
        <v>0</v>
      </c>
      <c r="X543" s="353">
        <v>1404.9</v>
      </c>
      <c r="Y543" s="355">
        <v>0</v>
      </c>
    </row>
    <row r="544" spans="1:25" x14ac:dyDescent="0.2">
      <c r="A544" s="352">
        <v>44827.458333333336</v>
      </c>
      <c r="B544" s="353">
        <v>0</v>
      </c>
      <c r="C544" s="354">
        <v>0</v>
      </c>
      <c r="D544" s="354">
        <v>0</v>
      </c>
      <c r="E544" s="354">
        <v>0</v>
      </c>
      <c r="F544" s="354">
        <v>0</v>
      </c>
      <c r="G544" s="353">
        <v>0</v>
      </c>
      <c r="H544" s="354">
        <v>0</v>
      </c>
      <c r="I544" s="354">
        <v>0</v>
      </c>
      <c r="J544" s="354">
        <v>0</v>
      </c>
      <c r="K544" s="354">
        <v>0</v>
      </c>
      <c r="L544" s="353">
        <v>295</v>
      </c>
      <c r="M544" s="354">
        <v>385</v>
      </c>
      <c r="N544" s="354">
        <v>340</v>
      </c>
      <c r="O544" s="354">
        <v>189.9</v>
      </c>
      <c r="P544" s="354">
        <v>195</v>
      </c>
      <c r="Q544" s="353">
        <v>0</v>
      </c>
      <c r="R544" s="354">
        <v>0</v>
      </c>
      <c r="S544" s="354">
        <v>0</v>
      </c>
      <c r="T544" s="354">
        <v>0</v>
      </c>
      <c r="U544" s="354">
        <v>0</v>
      </c>
      <c r="V544" s="353">
        <v>0</v>
      </c>
      <c r="W544" s="353">
        <v>0</v>
      </c>
      <c r="X544" s="353">
        <v>1404.9</v>
      </c>
      <c r="Y544" s="355">
        <v>0</v>
      </c>
    </row>
    <row r="545" spans="1:25" x14ac:dyDescent="0.2">
      <c r="A545" s="352">
        <v>44827.5</v>
      </c>
      <c r="B545" s="353">
        <v>0</v>
      </c>
      <c r="C545" s="354">
        <v>0</v>
      </c>
      <c r="D545" s="354">
        <v>0</v>
      </c>
      <c r="E545" s="354">
        <v>0</v>
      </c>
      <c r="F545" s="354">
        <v>0</v>
      </c>
      <c r="G545" s="353">
        <v>0</v>
      </c>
      <c r="H545" s="354">
        <v>0</v>
      </c>
      <c r="I545" s="354">
        <v>0</v>
      </c>
      <c r="J545" s="354">
        <v>0</v>
      </c>
      <c r="K545" s="354">
        <v>0</v>
      </c>
      <c r="L545" s="353">
        <v>295</v>
      </c>
      <c r="M545" s="354">
        <v>385</v>
      </c>
      <c r="N545" s="354">
        <v>340</v>
      </c>
      <c r="O545" s="354">
        <v>189.9</v>
      </c>
      <c r="P545" s="354">
        <v>195</v>
      </c>
      <c r="Q545" s="353">
        <v>0</v>
      </c>
      <c r="R545" s="354">
        <v>0</v>
      </c>
      <c r="S545" s="354">
        <v>0</v>
      </c>
      <c r="T545" s="354">
        <v>0</v>
      </c>
      <c r="U545" s="354">
        <v>0</v>
      </c>
      <c r="V545" s="353">
        <v>0</v>
      </c>
      <c r="W545" s="353">
        <v>0</v>
      </c>
      <c r="X545" s="353">
        <v>1404.9</v>
      </c>
      <c r="Y545" s="355">
        <v>0</v>
      </c>
    </row>
    <row r="546" spans="1:25" x14ac:dyDescent="0.2">
      <c r="A546" s="352">
        <v>44827.541666666664</v>
      </c>
      <c r="B546" s="353">
        <v>0</v>
      </c>
      <c r="C546" s="354">
        <v>0</v>
      </c>
      <c r="D546" s="354">
        <v>0</v>
      </c>
      <c r="E546" s="354">
        <v>0</v>
      </c>
      <c r="F546" s="354">
        <v>0</v>
      </c>
      <c r="G546" s="353">
        <v>0</v>
      </c>
      <c r="H546" s="354">
        <v>0</v>
      </c>
      <c r="I546" s="354">
        <v>0</v>
      </c>
      <c r="J546" s="354">
        <v>0</v>
      </c>
      <c r="K546" s="354">
        <v>0</v>
      </c>
      <c r="L546" s="353">
        <v>295</v>
      </c>
      <c r="M546" s="354">
        <v>385</v>
      </c>
      <c r="N546" s="354">
        <v>340</v>
      </c>
      <c r="O546" s="354">
        <v>189.9</v>
      </c>
      <c r="P546" s="354">
        <v>195</v>
      </c>
      <c r="Q546" s="353">
        <v>0</v>
      </c>
      <c r="R546" s="354">
        <v>0</v>
      </c>
      <c r="S546" s="354">
        <v>0</v>
      </c>
      <c r="T546" s="354">
        <v>0</v>
      </c>
      <c r="U546" s="354">
        <v>0</v>
      </c>
      <c r="V546" s="353">
        <v>0</v>
      </c>
      <c r="W546" s="353">
        <v>0</v>
      </c>
      <c r="X546" s="353">
        <v>1404.9</v>
      </c>
      <c r="Y546" s="355">
        <v>0</v>
      </c>
    </row>
    <row r="547" spans="1:25" x14ac:dyDescent="0.2">
      <c r="A547" s="352">
        <v>44827.583333333336</v>
      </c>
      <c r="B547" s="353">
        <v>0</v>
      </c>
      <c r="C547" s="354">
        <v>0</v>
      </c>
      <c r="D547" s="354">
        <v>0</v>
      </c>
      <c r="E547" s="354">
        <v>0</v>
      </c>
      <c r="F547" s="354">
        <v>0</v>
      </c>
      <c r="G547" s="353">
        <v>0</v>
      </c>
      <c r="H547" s="354">
        <v>0</v>
      </c>
      <c r="I547" s="354">
        <v>0</v>
      </c>
      <c r="J547" s="354">
        <v>0</v>
      </c>
      <c r="K547" s="354">
        <v>0</v>
      </c>
      <c r="L547" s="353">
        <v>295</v>
      </c>
      <c r="M547" s="354">
        <v>385</v>
      </c>
      <c r="N547" s="354">
        <v>340</v>
      </c>
      <c r="O547" s="354">
        <v>189.9</v>
      </c>
      <c r="P547" s="354">
        <v>195</v>
      </c>
      <c r="Q547" s="353">
        <v>0</v>
      </c>
      <c r="R547" s="354">
        <v>0</v>
      </c>
      <c r="S547" s="354">
        <v>0</v>
      </c>
      <c r="T547" s="354">
        <v>0</v>
      </c>
      <c r="U547" s="354">
        <v>0</v>
      </c>
      <c r="V547" s="353">
        <v>0</v>
      </c>
      <c r="W547" s="353">
        <v>0</v>
      </c>
      <c r="X547" s="353">
        <v>1404.9</v>
      </c>
      <c r="Y547" s="355">
        <v>0</v>
      </c>
    </row>
    <row r="548" spans="1:25" x14ac:dyDescent="0.2">
      <c r="A548" s="352">
        <v>44827.625</v>
      </c>
      <c r="B548" s="353">
        <v>0</v>
      </c>
      <c r="C548" s="354">
        <v>0</v>
      </c>
      <c r="D548" s="354">
        <v>0</v>
      </c>
      <c r="E548" s="354">
        <v>0</v>
      </c>
      <c r="F548" s="354">
        <v>0</v>
      </c>
      <c r="G548" s="353">
        <v>0</v>
      </c>
      <c r="H548" s="354">
        <v>0</v>
      </c>
      <c r="I548" s="354">
        <v>0</v>
      </c>
      <c r="J548" s="354">
        <v>0</v>
      </c>
      <c r="K548" s="354">
        <v>0</v>
      </c>
      <c r="L548" s="353">
        <v>295</v>
      </c>
      <c r="M548" s="354">
        <v>385</v>
      </c>
      <c r="N548" s="354">
        <v>340</v>
      </c>
      <c r="O548" s="354">
        <v>189.9</v>
      </c>
      <c r="P548" s="354">
        <v>195</v>
      </c>
      <c r="Q548" s="353">
        <v>0</v>
      </c>
      <c r="R548" s="354">
        <v>0</v>
      </c>
      <c r="S548" s="354">
        <v>0</v>
      </c>
      <c r="T548" s="354">
        <v>0</v>
      </c>
      <c r="U548" s="354">
        <v>0</v>
      </c>
      <c r="V548" s="353">
        <v>0</v>
      </c>
      <c r="W548" s="353">
        <v>0</v>
      </c>
      <c r="X548" s="353">
        <v>1404.9</v>
      </c>
      <c r="Y548" s="355">
        <v>0</v>
      </c>
    </row>
    <row r="549" spans="1:25" x14ac:dyDescent="0.2">
      <c r="A549" s="352">
        <v>44827.666666666664</v>
      </c>
      <c r="B549" s="353">
        <v>0</v>
      </c>
      <c r="C549" s="354">
        <v>0</v>
      </c>
      <c r="D549" s="354">
        <v>0</v>
      </c>
      <c r="E549" s="354">
        <v>0</v>
      </c>
      <c r="F549" s="354">
        <v>0</v>
      </c>
      <c r="G549" s="353">
        <v>0</v>
      </c>
      <c r="H549" s="354">
        <v>0</v>
      </c>
      <c r="I549" s="354">
        <v>0</v>
      </c>
      <c r="J549" s="354">
        <v>0</v>
      </c>
      <c r="K549" s="354">
        <v>0</v>
      </c>
      <c r="L549" s="353">
        <v>295</v>
      </c>
      <c r="M549" s="354">
        <v>385</v>
      </c>
      <c r="N549" s="354">
        <v>340</v>
      </c>
      <c r="O549" s="354">
        <v>189.9</v>
      </c>
      <c r="P549" s="354">
        <v>195</v>
      </c>
      <c r="Q549" s="353">
        <v>0</v>
      </c>
      <c r="R549" s="354">
        <v>0</v>
      </c>
      <c r="S549" s="354">
        <v>0</v>
      </c>
      <c r="T549" s="354">
        <v>0</v>
      </c>
      <c r="U549" s="354">
        <v>0</v>
      </c>
      <c r="V549" s="353">
        <v>0</v>
      </c>
      <c r="W549" s="353">
        <v>0</v>
      </c>
      <c r="X549" s="353">
        <v>1404.9</v>
      </c>
      <c r="Y549" s="355">
        <v>0</v>
      </c>
    </row>
    <row r="550" spans="1:25" x14ac:dyDescent="0.2">
      <c r="A550" s="352">
        <v>44827.708333333336</v>
      </c>
      <c r="B550" s="353">
        <v>0</v>
      </c>
      <c r="C550" s="354">
        <v>0</v>
      </c>
      <c r="D550" s="354">
        <v>0</v>
      </c>
      <c r="E550" s="354">
        <v>0</v>
      </c>
      <c r="F550" s="354">
        <v>0</v>
      </c>
      <c r="G550" s="353">
        <v>0</v>
      </c>
      <c r="H550" s="354">
        <v>0</v>
      </c>
      <c r="I550" s="354">
        <v>0</v>
      </c>
      <c r="J550" s="354">
        <v>0</v>
      </c>
      <c r="K550" s="354">
        <v>0</v>
      </c>
      <c r="L550" s="353">
        <v>295</v>
      </c>
      <c r="M550" s="354">
        <v>385</v>
      </c>
      <c r="N550" s="354">
        <v>340</v>
      </c>
      <c r="O550" s="354">
        <v>189.9</v>
      </c>
      <c r="P550" s="354">
        <v>195</v>
      </c>
      <c r="Q550" s="353">
        <v>0</v>
      </c>
      <c r="R550" s="354">
        <v>0</v>
      </c>
      <c r="S550" s="354">
        <v>0</v>
      </c>
      <c r="T550" s="354">
        <v>0</v>
      </c>
      <c r="U550" s="354">
        <v>0</v>
      </c>
      <c r="V550" s="353">
        <v>0</v>
      </c>
      <c r="W550" s="353">
        <v>0</v>
      </c>
      <c r="X550" s="353">
        <v>1404.9</v>
      </c>
      <c r="Y550" s="355">
        <v>0</v>
      </c>
    </row>
    <row r="551" spans="1:25" x14ac:dyDescent="0.2">
      <c r="A551" s="352">
        <v>44827.75</v>
      </c>
      <c r="B551" s="353">
        <v>0</v>
      </c>
      <c r="C551" s="354">
        <v>0</v>
      </c>
      <c r="D551" s="354">
        <v>0</v>
      </c>
      <c r="E551" s="354">
        <v>0</v>
      </c>
      <c r="F551" s="354">
        <v>0</v>
      </c>
      <c r="G551" s="353">
        <v>0</v>
      </c>
      <c r="H551" s="354">
        <v>0</v>
      </c>
      <c r="I551" s="354">
        <v>0</v>
      </c>
      <c r="J551" s="354">
        <v>0</v>
      </c>
      <c r="K551" s="354">
        <v>0</v>
      </c>
      <c r="L551" s="353">
        <v>295</v>
      </c>
      <c r="M551" s="354">
        <v>385</v>
      </c>
      <c r="N551" s="354">
        <v>340</v>
      </c>
      <c r="O551" s="354">
        <v>189.9</v>
      </c>
      <c r="P551" s="354">
        <v>195</v>
      </c>
      <c r="Q551" s="353">
        <v>0</v>
      </c>
      <c r="R551" s="354">
        <v>0</v>
      </c>
      <c r="S551" s="354">
        <v>0</v>
      </c>
      <c r="T551" s="354">
        <v>0</v>
      </c>
      <c r="U551" s="354">
        <v>0</v>
      </c>
      <c r="V551" s="353">
        <v>0</v>
      </c>
      <c r="W551" s="353">
        <v>0</v>
      </c>
      <c r="X551" s="353">
        <v>1404.9</v>
      </c>
      <c r="Y551" s="355">
        <v>0</v>
      </c>
    </row>
    <row r="552" spans="1:25" x14ac:dyDescent="0.2">
      <c r="A552" s="352">
        <v>44827.791666666664</v>
      </c>
      <c r="B552" s="353">
        <v>0</v>
      </c>
      <c r="C552" s="354">
        <v>0</v>
      </c>
      <c r="D552" s="354">
        <v>0</v>
      </c>
      <c r="E552" s="354">
        <v>0</v>
      </c>
      <c r="F552" s="354">
        <v>0</v>
      </c>
      <c r="G552" s="353">
        <v>0</v>
      </c>
      <c r="H552" s="354">
        <v>0</v>
      </c>
      <c r="I552" s="354">
        <v>0</v>
      </c>
      <c r="J552" s="354">
        <v>0</v>
      </c>
      <c r="K552" s="354">
        <v>0</v>
      </c>
      <c r="L552" s="353">
        <v>295</v>
      </c>
      <c r="M552" s="354">
        <v>385</v>
      </c>
      <c r="N552" s="354">
        <v>340</v>
      </c>
      <c r="O552" s="354">
        <v>189.9</v>
      </c>
      <c r="P552" s="354">
        <v>195</v>
      </c>
      <c r="Q552" s="353">
        <v>0</v>
      </c>
      <c r="R552" s="354">
        <v>0</v>
      </c>
      <c r="S552" s="354">
        <v>0</v>
      </c>
      <c r="T552" s="354">
        <v>0</v>
      </c>
      <c r="U552" s="354">
        <v>0</v>
      </c>
      <c r="V552" s="353">
        <v>0</v>
      </c>
      <c r="W552" s="353">
        <v>0</v>
      </c>
      <c r="X552" s="353">
        <v>1404.9</v>
      </c>
      <c r="Y552" s="355">
        <v>0</v>
      </c>
    </row>
    <row r="553" spans="1:25" x14ac:dyDescent="0.2">
      <c r="A553" s="352">
        <v>44827.833333333336</v>
      </c>
      <c r="B553" s="353">
        <v>0</v>
      </c>
      <c r="C553" s="354">
        <v>0</v>
      </c>
      <c r="D553" s="354">
        <v>0</v>
      </c>
      <c r="E553" s="354">
        <v>0</v>
      </c>
      <c r="F553" s="354">
        <v>0</v>
      </c>
      <c r="G553" s="353">
        <v>0</v>
      </c>
      <c r="H553" s="354">
        <v>0</v>
      </c>
      <c r="I553" s="354">
        <v>0</v>
      </c>
      <c r="J553" s="354">
        <v>0</v>
      </c>
      <c r="K553" s="354">
        <v>0</v>
      </c>
      <c r="L553" s="353">
        <v>295</v>
      </c>
      <c r="M553" s="354">
        <v>385</v>
      </c>
      <c r="N553" s="354">
        <v>340</v>
      </c>
      <c r="O553" s="354">
        <v>189.9</v>
      </c>
      <c r="P553" s="354">
        <v>195</v>
      </c>
      <c r="Q553" s="353">
        <v>0</v>
      </c>
      <c r="R553" s="354">
        <v>0</v>
      </c>
      <c r="S553" s="354">
        <v>0</v>
      </c>
      <c r="T553" s="354">
        <v>0</v>
      </c>
      <c r="U553" s="354">
        <v>0</v>
      </c>
      <c r="V553" s="353">
        <v>0</v>
      </c>
      <c r="W553" s="353">
        <v>0</v>
      </c>
      <c r="X553" s="353">
        <v>1404.9</v>
      </c>
      <c r="Y553" s="355">
        <v>0</v>
      </c>
    </row>
    <row r="554" spans="1:25" x14ac:dyDescent="0.2">
      <c r="A554" s="352">
        <v>44827.875</v>
      </c>
      <c r="B554" s="353">
        <v>0</v>
      </c>
      <c r="C554" s="354">
        <v>0</v>
      </c>
      <c r="D554" s="354">
        <v>0</v>
      </c>
      <c r="E554" s="354">
        <v>0</v>
      </c>
      <c r="F554" s="354">
        <v>0</v>
      </c>
      <c r="G554" s="353">
        <v>0</v>
      </c>
      <c r="H554" s="354">
        <v>0</v>
      </c>
      <c r="I554" s="354">
        <v>0</v>
      </c>
      <c r="J554" s="354">
        <v>0</v>
      </c>
      <c r="K554" s="354">
        <v>0</v>
      </c>
      <c r="L554" s="353">
        <v>295</v>
      </c>
      <c r="M554" s="354">
        <v>385</v>
      </c>
      <c r="N554" s="354">
        <v>340</v>
      </c>
      <c r="O554" s="354">
        <v>189.9</v>
      </c>
      <c r="P554" s="354">
        <v>195</v>
      </c>
      <c r="Q554" s="353">
        <v>0</v>
      </c>
      <c r="R554" s="354">
        <v>0</v>
      </c>
      <c r="S554" s="354">
        <v>0</v>
      </c>
      <c r="T554" s="354">
        <v>0</v>
      </c>
      <c r="U554" s="354">
        <v>0</v>
      </c>
      <c r="V554" s="353">
        <v>0</v>
      </c>
      <c r="W554" s="353">
        <v>0</v>
      </c>
      <c r="X554" s="353">
        <v>1404.9</v>
      </c>
      <c r="Y554" s="355">
        <v>0</v>
      </c>
    </row>
    <row r="555" spans="1:25" x14ac:dyDescent="0.2">
      <c r="A555" s="352">
        <v>44827.916666666664</v>
      </c>
      <c r="B555" s="353">
        <v>0</v>
      </c>
      <c r="C555" s="354">
        <v>0</v>
      </c>
      <c r="D555" s="354">
        <v>0</v>
      </c>
      <c r="E555" s="354">
        <v>0</v>
      </c>
      <c r="F555" s="354">
        <v>0</v>
      </c>
      <c r="G555" s="353">
        <v>0</v>
      </c>
      <c r="H555" s="354">
        <v>0</v>
      </c>
      <c r="I555" s="354">
        <v>0</v>
      </c>
      <c r="J555" s="354">
        <v>0</v>
      </c>
      <c r="K555" s="354">
        <v>0</v>
      </c>
      <c r="L555" s="353">
        <v>295</v>
      </c>
      <c r="M555" s="354">
        <v>385</v>
      </c>
      <c r="N555" s="354">
        <v>340</v>
      </c>
      <c r="O555" s="354">
        <v>189.9</v>
      </c>
      <c r="P555" s="354">
        <v>195</v>
      </c>
      <c r="Q555" s="353">
        <v>0</v>
      </c>
      <c r="R555" s="354">
        <v>0</v>
      </c>
      <c r="S555" s="354">
        <v>0</v>
      </c>
      <c r="T555" s="354">
        <v>0</v>
      </c>
      <c r="U555" s="354">
        <v>0</v>
      </c>
      <c r="V555" s="353">
        <v>0</v>
      </c>
      <c r="W555" s="353">
        <v>0</v>
      </c>
      <c r="X555" s="353">
        <v>1404.9</v>
      </c>
      <c r="Y555" s="355">
        <v>0</v>
      </c>
    </row>
    <row r="556" spans="1:25" x14ac:dyDescent="0.2">
      <c r="A556" s="352">
        <v>44827.958333333336</v>
      </c>
      <c r="B556" s="353">
        <v>0</v>
      </c>
      <c r="C556" s="354">
        <v>0</v>
      </c>
      <c r="D556" s="354">
        <v>0</v>
      </c>
      <c r="E556" s="354">
        <v>0</v>
      </c>
      <c r="F556" s="354">
        <v>0</v>
      </c>
      <c r="G556" s="353">
        <v>0</v>
      </c>
      <c r="H556" s="354">
        <v>0</v>
      </c>
      <c r="I556" s="354">
        <v>0</v>
      </c>
      <c r="J556" s="354">
        <v>0</v>
      </c>
      <c r="K556" s="354">
        <v>0</v>
      </c>
      <c r="L556" s="353">
        <v>295</v>
      </c>
      <c r="M556" s="354">
        <v>385</v>
      </c>
      <c r="N556" s="354">
        <v>340</v>
      </c>
      <c r="O556" s="354">
        <v>189.9</v>
      </c>
      <c r="P556" s="354">
        <v>195</v>
      </c>
      <c r="Q556" s="353">
        <v>0</v>
      </c>
      <c r="R556" s="354">
        <v>0</v>
      </c>
      <c r="S556" s="354">
        <v>0</v>
      </c>
      <c r="T556" s="354">
        <v>0</v>
      </c>
      <c r="U556" s="354">
        <v>0</v>
      </c>
      <c r="V556" s="353">
        <v>0</v>
      </c>
      <c r="W556" s="353">
        <v>0</v>
      </c>
      <c r="X556" s="353">
        <v>1404.9</v>
      </c>
      <c r="Y556" s="355">
        <v>0</v>
      </c>
    </row>
    <row r="557" spans="1:25" x14ac:dyDescent="0.2">
      <c r="A557" s="352">
        <v>44828</v>
      </c>
      <c r="B557" s="353">
        <v>0</v>
      </c>
      <c r="C557" s="354">
        <v>0</v>
      </c>
      <c r="D557" s="354">
        <v>0</v>
      </c>
      <c r="E557" s="354">
        <v>0</v>
      </c>
      <c r="F557" s="354">
        <v>0</v>
      </c>
      <c r="G557" s="353">
        <v>0</v>
      </c>
      <c r="H557" s="354">
        <v>0</v>
      </c>
      <c r="I557" s="354">
        <v>0</v>
      </c>
      <c r="J557" s="354">
        <v>0</v>
      </c>
      <c r="K557" s="354">
        <v>0</v>
      </c>
      <c r="L557" s="353">
        <v>295</v>
      </c>
      <c r="M557" s="354">
        <v>385</v>
      </c>
      <c r="N557" s="354">
        <v>340</v>
      </c>
      <c r="O557" s="354">
        <v>189.9</v>
      </c>
      <c r="P557" s="354">
        <v>195</v>
      </c>
      <c r="Q557" s="353">
        <v>0</v>
      </c>
      <c r="R557" s="354">
        <v>0</v>
      </c>
      <c r="S557" s="354">
        <v>0</v>
      </c>
      <c r="T557" s="354">
        <v>0</v>
      </c>
      <c r="U557" s="354">
        <v>0</v>
      </c>
      <c r="V557" s="353">
        <v>0</v>
      </c>
      <c r="W557" s="353">
        <v>0</v>
      </c>
      <c r="X557" s="353">
        <v>1404.9</v>
      </c>
      <c r="Y557" s="355">
        <v>0</v>
      </c>
    </row>
    <row r="558" spans="1:25" x14ac:dyDescent="0.2">
      <c r="A558" s="352">
        <v>44828.041666666664</v>
      </c>
      <c r="B558" s="353">
        <v>0</v>
      </c>
      <c r="C558" s="354">
        <v>0</v>
      </c>
      <c r="D558" s="354">
        <v>0</v>
      </c>
      <c r="E558" s="354">
        <v>0</v>
      </c>
      <c r="F558" s="354">
        <v>0</v>
      </c>
      <c r="G558" s="353">
        <v>0</v>
      </c>
      <c r="H558" s="354">
        <v>0</v>
      </c>
      <c r="I558" s="354">
        <v>0</v>
      </c>
      <c r="J558" s="354">
        <v>0</v>
      </c>
      <c r="K558" s="354">
        <v>0</v>
      </c>
      <c r="L558" s="353">
        <v>295</v>
      </c>
      <c r="M558" s="354">
        <v>385</v>
      </c>
      <c r="N558" s="354">
        <v>340</v>
      </c>
      <c r="O558" s="354">
        <v>189.9</v>
      </c>
      <c r="P558" s="354">
        <v>195</v>
      </c>
      <c r="Q558" s="353">
        <v>0</v>
      </c>
      <c r="R558" s="354">
        <v>0</v>
      </c>
      <c r="S558" s="354">
        <v>0</v>
      </c>
      <c r="T558" s="354">
        <v>0</v>
      </c>
      <c r="U558" s="354">
        <v>0</v>
      </c>
      <c r="V558" s="353">
        <v>0</v>
      </c>
      <c r="W558" s="353">
        <v>0</v>
      </c>
      <c r="X558" s="353">
        <v>1404.9</v>
      </c>
      <c r="Y558" s="355">
        <v>0</v>
      </c>
    </row>
    <row r="559" spans="1:25" x14ac:dyDescent="0.2">
      <c r="A559" s="352">
        <v>44828.083333333336</v>
      </c>
      <c r="B559" s="353">
        <v>0</v>
      </c>
      <c r="C559" s="354">
        <v>0</v>
      </c>
      <c r="D559" s="354">
        <v>0</v>
      </c>
      <c r="E559" s="354">
        <v>0</v>
      </c>
      <c r="F559" s="354">
        <v>0</v>
      </c>
      <c r="G559" s="353">
        <v>0</v>
      </c>
      <c r="H559" s="354">
        <v>0</v>
      </c>
      <c r="I559" s="354">
        <v>0</v>
      </c>
      <c r="J559" s="354">
        <v>0</v>
      </c>
      <c r="K559" s="354">
        <v>0</v>
      </c>
      <c r="L559" s="353">
        <v>295</v>
      </c>
      <c r="M559" s="354">
        <v>385</v>
      </c>
      <c r="N559" s="354">
        <v>340</v>
      </c>
      <c r="O559" s="354">
        <v>189.9</v>
      </c>
      <c r="P559" s="354">
        <v>195</v>
      </c>
      <c r="Q559" s="353">
        <v>0</v>
      </c>
      <c r="R559" s="354">
        <v>0</v>
      </c>
      <c r="S559" s="354">
        <v>0</v>
      </c>
      <c r="T559" s="354">
        <v>0</v>
      </c>
      <c r="U559" s="354">
        <v>0</v>
      </c>
      <c r="V559" s="353">
        <v>0</v>
      </c>
      <c r="W559" s="353">
        <v>0</v>
      </c>
      <c r="X559" s="353">
        <v>1404.9</v>
      </c>
      <c r="Y559" s="355">
        <v>0</v>
      </c>
    </row>
    <row r="560" spans="1:25" x14ac:dyDescent="0.2">
      <c r="A560" s="352">
        <v>44828.125</v>
      </c>
      <c r="B560" s="353">
        <v>0</v>
      </c>
      <c r="C560" s="354">
        <v>0</v>
      </c>
      <c r="D560" s="354">
        <v>0</v>
      </c>
      <c r="E560" s="354">
        <v>0</v>
      </c>
      <c r="F560" s="354">
        <v>0</v>
      </c>
      <c r="G560" s="353">
        <v>0</v>
      </c>
      <c r="H560" s="354">
        <v>0</v>
      </c>
      <c r="I560" s="354">
        <v>0</v>
      </c>
      <c r="J560" s="354">
        <v>0</v>
      </c>
      <c r="K560" s="354">
        <v>0</v>
      </c>
      <c r="L560" s="353">
        <v>295</v>
      </c>
      <c r="M560" s="354">
        <v>385</v>
      </c>
      <c r="N560" s="354">
        <v>340</v>
      </c>
      <c r="O560" s="354">
        <v>189.9</v>
      </c>
      <c r="P560" s="354">
        <v>195</v>
      </c>
      <c r="Q560" s="353">
        <v>0</v>
      </c>
      <c r="R560" s="354">
        <v>0</v>
      </c>
      <c r="S560" s="354">
        <v>0</v>
      </c>
      <c r="T560" s="354">
        <v>0</v>
      </c>
      <c r="U560" s="354">
        <v>0</v>
      </c>
      <c r="V560" s="353">
        <v>0</v>
      </c>
      <c r="W560" s="353">
        <v>0</v>
      </c>
      <c r="X560" s="353">
        <v>1404.9</v>
      </c>
      <c r="Y560" s="355">
        <v>0</v>
      </c>
    </row>
    <row r="561" spans="1:25" x14ac:dyDescent="0.2">
      <c r="A561" s="352">
        <v>44828.166666666664</v>
      </c>
      <c r="B561" s="353">
        <v>0</v>
      </c>
      <c r="C561" s="354">
        <v>0</v>
      </c>
      <c r="D561" s="354">
        <v>0</v>
      </c>
      <c r="E561" s="354">
        <v>0</v>
      </c>
      <c r="F561" s="354">
        <v>0</v>
      </c>
      <c r="G561" s="353">
        <v>0</v>
      </c>
      <c r="H561" s="354">
        <v>0</v>
      </c>
      <c r="I561" s="354">
        <v>0</v>
      </c>
      <c r="J561" s="354">
        <v>0</v>
      </c>
      <c r="K561" s="354">
        <v>0</v>
      </c>
      <c r="L561" s="353">
        <v>295</v>
      </c>
      <c r="M561" s="354">
        <v>385</v>
      </c>
      <c r="N561" s="354">
        <v>340</v>
      </c>
      <c r="O561" s="354">
        <v>189.9</v>
      </c>
      <c r="P561" s="354">
        <v>195</v>
      </c>
      <c r="Q561" s="353">
        <v>0</v>
      </c>
      <c r="R561" s="354">
        <v>0</v>
      </c>
      <c r="S561" s="354">
        <v>0</v>
      </c>
      <c r="T561" s="354">
        <v>0</v>
      </c>
      <c r="U561" s="354">
        <v>0</v>
      </c>
      <c r="V561" s="353">
        <v>0</v>
      </c>
      <c r="W561" s="353">
        <v>0</v>
      </c>
      <c r="X561" s="353">
        <v>1404.9</v>
      </c>
      <c r="Y561" s="355">
        <v>0</v>
      </c>
    </row>
    <row r="562" spans="1:25" x14ac:dyDescent="0.2">
      <c r="A562" s="352">
        <v>44828.208333333336</v>
      </c>
      <c r="B562" s="353">
        <v>0</v>
      </c>
      <c r="C562" s="354">
        <v>0</v>
      </c>
      <c r="D562" s="354">
        <v>0</v>
      </c>
      <c r="E562" s="354">
        <v>0</v>
      </c>
      <c r="F562" s="354">
        <v>0</v>
      </c>
      <c r="G562" s="353">
        <v>0</v>
      </c>
      <c r="H562" s="354">
        <v>0</v>
      </c>
      <c r="I562" s="354">
        <v>0</v>
      </c>
      <c r="J562" s="354">
        <v>0</v>
      </c>
      <c r="K562" s="354">
        <v>0</v>
      </c>
      <c r="L562" s="353">
        <v>295</v>
      </c>
      <c r="M562" s="354">
        <v>385</v>
      </c>
      <c r="N562" s="354">
        <v>340</v>
      </c>
      <c r="O562" s="354">
        <v>189.9</v>
      </c>
      <c r="P562" s="354">
        <v>195</v>
      </c>
      <c r="Q562" s="353">
        <v>0</v>
      </c>
      <c r="R562" s="354">
        <v>0</v>
      </c>
      <c r="S562" s="354">
        <v>0</v>
      </c>
      <c r="T562" s="354">
        <v>0</v>
      </c>
      <c r="U562" s="354">
        <v>0</v>
      </c>
      <c r="V562" s="353">
        <v>0</v>
      </c>
      <c r="W562" s="353">
        <v>0</v>
      </c>
      <c r="X562" s="353">
        <v>1404.9</v>
      </c>
      <c r="Y562" s="355">
        <v>0</v>
      </c>
    </row>
    <row r="563" spans="1:25" x14ac:dyDescent="0.2">
      <c r="A563" s="352">
        <v>44828.25</v>
      </c>
      <c r="B563" s="353">
        <v>0</v>
      </c>
      <c r="C563" s="354">
        <v>0</v>
      </c>
      <c r="D563" s="354">
        <v>0</v>
      </c>
      <c r="E563" s="354">
        <v>0</v>
      </c>
      <c r="F563" s="354">
        <v>0</v>
      </c>
      <c r="G563" s="353">
        <v>0</v>
      </c>
      <c r="H563" s="354">
        <v>0</v>
      </c>
      <c r="I563" s="354">
        <v>0</v>
      </c>
      <c r="J563" s="354">
        <v>0</v>
      </c>
      <c r="K563" s="354">
        <v>0</v>
      </c>
      <c r="L563" s="353">
        <v>295</v>
      </c>
      <c r="M563" s="354">
        <v>385</v>
      </c>
      <c r="N563" s="354">
        <v>340</v>
      </c>
      <c r="O563" s="354">
        <v>189.9</v>
      </c>
      <c r="P563" s="354">
        <v>195</v>
      </c>
      <c r="Q563" s="353">
        <v>0</v>
      </c>
      <c r="R563" s="354">
        <v>0</v>
      </c>
      <c r="S563" s="354">
        <v>0</v>
      </c>
      <c r="T563" s="354">
        <v>0</v>
      </c>
      <c r="U563" s="354">
        <v>0</v>
      </c>
      <c r="V563" s="353">
        <v>0</v>
      </c>
      <c r="W563" s="353">
        <v>0</v>
      </c>
      <c r="X563" s="353">
        <v>1404.9</v>
      </c>
      <c r="Y563" s="355">
        <v>0</v>
      </c>
    </row>
    <row r="564" spans="1:25" x14ac:dyDescent="0.2">
      <c r="A564" s="352">
        <v>44828.291666666664</v>
      </c>
      <c r="B564" s="353">
        <v>0</v>
      </c>
      <c r="C564" s="354">
        <v>0</v>
      </c>
      <c r="D564" s="354">
        <v>0</v>
      </c>
      <c r="E564" s="354">
        <v>0</v>
      </c>
      <c r="F564" s="354">
        <v>0</v>
      </c>
      <c r="G564" s="353">
        <v>0</v>
      </c>
      <c r="H564" s="354">
        <v>0</v>
      </c>
      <c r="I564" s="354">
        <v>0</v>
      </c>
      <c r="J564" s="354">
        <v>0</v>
      </c>
      <c r="K564" s="354">
        <v>0</v>
      </c>
      <c r="L564" s="353">
        <v>295</v>
      </c>
      <c r="M564" s="354">
        <v>385</v>
      </c>
      <c r="N564" s="354">
        <v>340</v>
      </c>
      <c r="O564" s="354">
        <v>189.9</v>
      </c>
      <c r="P564" s="354">
        <v>195</v>
      </c>
      <c r="Q564" s="353">
        <v>0</v>
      </c>
      <c r="R564" s="354">
        <v>0</v>
      </c>
      <c r="S564" s="354">
        <v>0</v>
      </c>
      <c r="T564" s="354">
        <v>0</v>
      </c>
      <c r="U564" s="354">
        <v>0</v>
      </c>
      <c r="V564" s="353">
        <v>0</v>
      </c>
      <c r="W564" s="353">
        <v>0</v>
      </c>
      <c r="X564" s="353">
        <v>1404.9</v>
      </c>
      <c r="Y564" s="355">
        <v>0</v>
      </c>
    </row>
    <row r="565" spans="1:25" x14ac:dyDescent="0.2">
      <c r="A565" s="352">
        <v>44828.333333333336</v>
      </c>
      <c r="B565" s="353">
        <v>0</v>
      </c>
      <c r="C565" s="354">
        <v>0</v>
      </c>
      <c r="D565" s="354">
        <v>0</v>
      </c>
      <c r="E565" s="354">
        <v>0</v>
      </c>
      <c r="F565" s="354">
        <v>0</v>
      </c>
      <c r="G565" s="353">
        <v>0</v>
      </c>
      <c r="H565" s="354">
        <v>0</v>
      </c>
      <c r="I565" s="354">
        <v>0</v>
      </c>
      <c r="J565" s="354">
        <v>0</v>
      </c>
      <c r="K565" s="354">
        <v>0</v>
      </c>
      <c r="L565" s="353">
        <v>295</v>
      </c>
      <c r="M565" s="354">
        <v>385</v>
      </c>
      <c r="N565" s="354">
        <v>340</v>
      </c>
      <c r="O565" s="354">
        <v>189.9</v>
      </c>
      <c r="P565" s="354">
        <v>195</v>
      </c>
      <c r="Q565" s="353">
        <v>0</v>
      </c>
      <c r="R565" s="354">
        <v>0</v>
      </c>
      <c r="S565" s="354">
        <v>0</v>
      </c>
      <c r="T565" s="354">
        <v>0</v>
      </c>
      <c r="U565" s="354">
        <v>0</v>
      </c>
      <c r="V565" s="353">
        <v>0</v>
      </c>
      <c r="W565" s="353">
        <v>0</v>
      </c>
      <c r="X565" s="353">
        <v>1404.9</v>
      </c>
      <c r="Y565" s="355">
        <v>0</v>
      </c>
    </row>
    <row r="566" spans="1:25" x14ac:dyDescent="0.2">
      <c r="A566" s="352">
        <v>44828.375</v>
      </c>
      <c r="B566" s="353">
        <v>0</v>
      </c>
      <c r="C566" s="354">
        <v>0</v>
      </c>
      <c r="D566" s="354">
        <v>0</v>
      </c>
      <c r="E566" s="354">
        <v>0</v>
      </c>
      <c r="F566" s="354">
        <v>0</v>
      </c>
      <c r="G566" s="353">
        <v>0</v>
      </c>
      <c r="H566" s="354">
        <v>0</v>
      </c>
      <c r="I566" s="354">
        <v>0</v>
      </c>
      <c r="J566" s="354">
        <v>0</v>
      </c>
      <c r="K566" s="354">
        <v>0</v>
      </c>
      <c r="L566" s="353">
        <v>295</v>
      </c>
      <c r="M566" s="354">
        <v>385</v>
      </c>
      <c r="N566" s="354">
        <v>340</v>
      </c>
      <c r="O566" s="354">
        <v>189.9</v>
      </c>
      <c r="P566" s="354">
        <v>195</v>
      </c>
      <c r="Q566" s="353">
        <v>0</v>
      </c>
      <c r="R566" s="354">
        <v>0</v>
      </c>
      <c r="S566" s="354">
        <v>0</v>
      </c>
      <c r="T566" s="354">
        <v>0</v>
      </c>
      <c r="U566" s="354">
        <v>0</v>
      </c>
      <c r="V566" s="353">
        <v>0</v>
      </c>
      <c r="W566" s="353">
        <v>0</v>
      </c>
      <c r="X566" s="353">
        <v>1404.9</v>
      </c>
      <c r="Y566" s="355">
        <v>0</v>
      </c>
    </row>
    <row r="567" spans="1:25" x14ac:dyDescent="0.2">
      <c r="A567" s="352">
        <v>44828.416666666664</v>
      </c>
      <c r="B567" s="353">
        <v>0</v>
      </c>
      <c r="C567" s="354">
        <v>0</v>
      </c>
      <c r="D567" s="354">
        <v>0</v>
      </c>
      <c r="E567" s="354">
        <v>0</v>
      </c>
      <c r="F567" s="354">
        <v>0</v>
      </c>
      <c r="G567" s="353">
        <v>0</v>
      </c>
      <c r="H567" s="354">
        <v>0</v>
      </c>
      <c r="I567" s="354">
        <v>0</v>
      </c>
      <c r="J567" s="354">
        <v>0</v>
      </c>
      <c r="K567" s="354">
        <v>0</v>
      </c>
      <c r="L567" s="353">
        <v>295</v>
      </c>
      <c r="M567" s="354">
        <v>385</v>
      </c>
      <c r="N567" s="354">
        <v>340</v>
      </c>
      <c r="O567" s="354">
        <v>189.9</v>
      </c>
      <c r="P567" s="354">
        <v>195</v>
      </c>
      <c r="Q567" s="353">
        <v>0</v>
      </c>
      <c r="R567" s="354">
        <v>0</v>
      </c>
      <c r="S567" s="354">
        <v>0</v>
      </c>
      <c r="T567" s="354">
        <v>0</v>
      </c>
      <c r="U567" s="354">
        <v>0</v>
      </c>
      <c r="V567" s="353">
        <v>0</v>
      </c>
      <c r="W567" s="353">
        <v>0</v>
      </c>
      <c r="X567" s="353">
        <v>1404.9</v>
      </c>
      <c r="Y567" s="355">
        <v>0</v>
      </c>
    </row>
    <row r="568" spans="1:25" x14ac:dyDescent="0.2">
      <c r="A568" s="352">
        <v>44828.458333333336</v>
      </c>
      <c r="B568" s="353">
        <v>0</v>
      </c>
      <c r="C568" s="354">
        <v>0</v>
      </c>
      <c r="D568" s="354">
        <v>0</v>
      </c>
      <c r="E568" s="354">
        <v>0</v>
      </c>
      <c r="F568" s="354">
        <v>0</v>
      </c>
      <c r="G568" s="353">
        <v>0</v>
      </c>
      <c r="H568" s="354">
        <v>0</v>
      </c>
      <c r="I568" s="354">
        <v>0</v>
      </c>
      <c r="J568" s="354">
        <v>0</v>
      </c>
      <c r="K568" s="354">
        <v>0</v>
      </c>
      <c r="L568" s="353">
        <v>295</v>
      </c>
      <c r="M568" s="354">
        <v>385</v>
      </c>
      <c r="N568" s="354">
        <v>340</v>
      </c>
      <c r="O568" s="354">
        <v>189.9</v>
      </c>
      <c r="P568" s="354">
        <v>195</v>
      </c>
      <c r="Q568" s="353">
        <v>0</v>
      </c>
      <c r="R568" s="354">
        <v>0</v>
      </c>
      <c r="S568" s="354">
        <v>0</v>
      </c>
      <c r="T568" s="354">
        <v>0</v>
      </c>
      <c r="U568" s="354">
        <v>0</v>
      </c>
      <c r="V568" s="353">
        <v>0</v>
      </c>
      <c r="W568" s="353">
        <v>0</v>
      </c>
      <c r="X568" s="353">
        <v>1404.9</v>
      </c>
      <c r="Y568" s="355">
        <v>0</v>
      </c>
    </row>
    <row r="569" spans="1:25" x14ac:dyDescent="0.2">
      <c r="A569" s="352">
        <v>44828.5</v>
      </c>
      <c r="B569" s="353">
        <v>0</v>
      </c>
      <c r="C569" s="354">
        <v>0</v>
      </c>
      <c r="D569" s="354">
        <v>0</v>
      </c>
      <c r="E569" s="354">
        <v>0</v>
      </c>
      <c r="F569" s="354">
        <v>0</v>
      </c>
      <c r="G569" s="353">
        <v>0</v>
      </c>
      <c r="H569" s="354">
        <v>0</v>
      </c>
      <c r="I569" s="354">
        <v>0</v>
      </c>
      <c r="J569" s="354">
        <v>0</v>
      </c>
      <c r="K569" s="354">
        <v>0</v>
      </c>
      <c r="L569" s="353">
        <v>295</v>
      </c>
      <c r="M569" s="354">
        <v>385</v>
      </c>
      <c r="N569" s="354">
        <v>340</v>
      </c>
      <c r="O569" s="354">
        <v>189.9</v>
      </c>
      <c r="P569" s="354">
        <v>195</v>
      </c>
      <c r="Q569" s="353">
        <v>0</v>
      </c>
      <c r="R569" s="354">
        <v>0</v>
      </c>
      <c r="S569" s="354">
        <v>0</v>
      </c>
      <c r="T569" s="354">
        <v>0</v>
      </c>
      <c r="U569" s="354">
        <v>0</v>
      </c>
      <c r="V569" s="353">
        <v>0</v>
      </c>
      <c r="W569" s="353">
        <v>0</v>
      </c>
      <c r="X569" s="353">
        <v>1404.9</v>
      </c>
      <c r="Y569" s="355">
        <v>0</v>
      </c>
    </row>
    <row r="570" spans="1:25" x14ac:dyDescent="0.2">
      <c r="A570" s="352">
        <v>44828.541666666664</v>
      </c>
      <c r="B570" s="353">
        <v>0</v>
      </c>
      <c r="C570" s="354">
        <v>0</v>
      </c>
      <c r="D570" s="354">
        <v>0</v>
      </c>
      <c r="E570" s="354">
        <v>0</v>
      </c>
      <c r="F570" s="354">
        <v>0</v>
      </c>
      <c r="G570" s="353">
        <v>0</v>
      </c>
      <c r="H570" s="354">
        <v>0</v>
      </c>
      <c r="I570" s="354">
        <v>0</v>
      </c>
      <c r="J570" s="354">
        <v>0</v>
      </c>
      <c r="K570" s="354">
        <v>0</v>
      </c>
      <c r="L570" s="353">
        <v>295</v>
      </c>
      <c r="M570" s="354">
        <v>385</v>
      </c>
      <c r="N570" s="354">
        <v>340</v>
      </c>
      <c r="O570" s="354">
        <v>189.9</v>
      </c>
      <c r="P570" s="354">
        <v>195</v>
      </c>
      <c r="Q570" s="353">
        <v>0</v>
      </c>
      <c r="R570" s="354">
        <v>0</v>
      </c>
      <c r="S570" s="354">
        <v>0</v>
      </c>
      <c r="T570" s="354">
        <v>0</v>
      </c>
      <c r="U570" s="354">
        <v>0</v>
      </c>
      <c r="V570" s="353">
        <v>0</v>
      </c>
      <c r="W570" s="353">
        <v>0</v>
      </c>
      <c r="X570" s="353">
        <v>1404.9</v>
      </c>
      <c r="Y570" s="355">
        <v>0</v>
      </c>
    </row>
    <row r="571" spans="1:25" x14ac:dyDescent="0.2">
      <c r="A571" s="352">
        <v>44828.583333333336</v>
      </c>
      <c r="B571" s="353">
        <v>0</v>
      </c>
      <c r="C571" s="354">
        <v>0</v>
      </c>
      <c r="D571" s="354">
        <v>0</v>
      </c>
      <c r="E571" s="354">
        <v>0</v>
      </c>
      <c r="F571" s="354">
        <v>0</v>
      </c>
      <c r="G571" s="353">
        <v>0</v>
      </c>
      <c r="H571" s="354">
        <v>0</v>
      </c>
      <c r="I571" s="354">
        <v>0</v>
      </c>
      <c r="J571" s="354">
        <v>0</v>
      </c>
      <c r="K571" s="354">
        <v>0</v>
      </c>
      <c r="L571" s="353">
        <v>295</v>
      </c>
      <c r="M571" s="354">
        <v>385</v>
      </c>
      <c r="N571" s="354">
        <v>340</v>
      </c>
      <c r="O571" s="354">
        <v>189.9</v>
      </c>
      <c r="P571" s="354">
        <v>195</v>
      </c>
      <c r="Q571" s="353">
        <v>0</v>
      </c>
      <c r="R571" s="354">
        <v>0</v>
      </c>
      <c r="S571" s="354">
        <v>0</v>
      </c>
      <c r="T571" s="354">
        <v>0</v>
      </c>
      <c r="U571" s="354">
        <v>0</v>
      </c>
      <c r="V571" s="353">
        <v>0</v>
      </c>
      <c r="W571" s="353">
        <v>0</v>
      </c>
      <c r="X571" s="353">
        <v>1404.9</v>
      </c>
      <c r="Y571" s="355">
        <v>0</v>
      </c>
    </row>
    <row r="572" spans="1:25" x14ac:dyDescent="0.2">
      <c r="A572" s="352">
        <v>44828.625</v>
      </c>
      <c r="B572" s="353">
        <v>0</v>
      </c>
      <c r="C572" s="354">
        <v>0</v>
      </c>
      <c r="D572" s="354">
        <v>0</v>
      </c>
      <c r="E572" s="354">
        <v>0</v>
      </c>
      <c r="F572" s="354">
        <v>0</v>
      </c>
      <c r="G572" s="353">
        <v>0</v>
      </c>
      <c r="H572" s="354">
        <v>0</v>
      </c>
      <c r="I572" s="354">
        <v>0</v>
      </c>
      <c r="J572" s="354">
        <v>0</v>
      </c>
      <c r="K572" s="354">
        <v>0</v>
      </c>
      <c r="L572" s="353">
        <v>295</v>
      </c>
      <c r="M572" s="354">
        <v>385</v>
      </c>
      <c r="N572" s="354">
        <v>340</v>
      </c>
      <c r="O572" s="354">
        <v>189.9</v>
      </c>
      <c r="P572" s="354">
        <v>195</v>
      </c>
      <c r="Q572" s="353">
        <v>0</v>
      </c>
      <c r="R572" s="354">
        <v>0</v>
      </c>
      <c r="S572" s="354">
        <v>0</v>
      </c>
      <c r="T572" s="354">
        <v>0</v>
      </c>
      <c r="U572" s="354">
        <v>0</v>
      </c>
      <c r="V572" s="353">
        <v>0</v>
      </c>
      <c r="W572" s="353">
        <v>0</v>
      </c>
      <c r="X572" s="353">
        <v>1404.9</v>
      </c>
      <c r="Y572" s="355">
        <v>0</v>
      </c>
    </row>
    <row r="573" spans="1:25" x14ac:dyDescent="0.2">
      <c r="A573" s="352">
        <v>44828.666666666664</v>
      </c>
      <c r="B573" s="353">
        <v>0</v>
      </c>
      <c r="C573" s="354">
        <v>0</v>
      </c>
      <c r="D573" s="354">
        <v>0</v>
      </c>
      <c r="E573" s="354">
        <v>0</v>
      </c>
      <c r="F573" s="354">
        <v>0</v>
      </c>
      <c r="G573" s="353">
        <v>0</v>
      </c>
      <c r="H573" s="354">
        <v>0</v>
      </c>
      <c r="I573" s="354">
        <v>0</v>
      </c>
      <c r="J573" s="354">
        <v>0</v>
      </c>
      <c r="K573" s="354">
        <v>0</v>
      </c>
      <c r="L573" s="353">
        <v>295</v>
      </c>
      <c r="M573" s="354">
        <v>385</v>
      </c>
      <c r="N573" s="354">
        <v>340</v>
      </c>
      <c r="O573" s="354">
        <v>189.9</v>
      </c>
      <c r="P573" s="354">
        <v>195</v>
      </c>
      <c r="Q573" s="353">
        <v>0</v>
      </c>
      <c r="R573" s="354">
        <v>0</v>
      </c>
      <c r="S573" s="354">
        <v>0</v>
      </c>
      <c r="T573" s="354">
        <v>0</v>
      </c>
      <c r="U573" s="354">
        <v>0</v>
      </c>
      <c r="V573" s="353">
        <v>0</v>
      </c>
      <c r="W573" s="353">
        <v>0</v>
      </c>
      <c r="X573" s="353">
        <v>1404.9</v>
      </c>
      <c r="Y573" s="355">
        <v>0</v>
      </c>
    </row>
    <row r="574" spans="1:25" x14ac:dyDescent="0.2">
      <c r="A574" s="352">
        <v>44828.708333333336</v>
      </c>
      <c r="B574" s="353">
        <v>0</v>
      </c>
      <c r="C574" s="354">
        <v>0</v>
      </c>
      <c r="D574" s="354">
        <v>0</v>
      </c>
      <c r="E574" s="354">
        <v>0</v>
      </c>
      <c r="F574" s="354">
        <v>0</v>
      </c>
      <c r="G574" s="353">
        <v>0</v>
      </c>
      <c r="H574" s="354">
        <v>0</v>
      </c>
      <c r="I574" s="354">
        <v>0</v>
      </c>
      <c r="J574" s="354">
        <v>0</v>
      </c>
      <c r="K574" s="354">
        <v>0</v>
      </c>
      <c r="L574" s="353">
        <v>295</v>
      </c>
      <c r="M574" s="354">
        <v>385</v>
      </c>
      <c r="N574" s="354">
        <v>340</v>
      </c>
      <c r="O574" s="354">
        <v>189.9</v>
      </c>
      <c r="P574" s="354">
        <v>195</v>
      </c>
      <c r="Q574" s="353">
        <v>0</v>
      </c>
      <c r="R574" s="354">
        <v>0</v>
      </c>
      <c r="S574" s="354">
        <v>0</v>
      </c>
      <c r="T574" s="354">
        <v>0</v>
      </c>
      <c r="U574" s="354">
        <v>0</v>
      </c>
      <c r="V574" s="353">
        <v>0</v>
      </c>
      <c r="W574" s="353">
        <v>0</v>
      </c>
      <c r="X574" s="353">
        <v>1404.9</v>
      </c>
      <c r="Y574" s="355">
        <v>0</v>
      </c>
    </row>
    <row r="575" spans="1:25" x14ac:dyDescent="0.2">
      <c r="A575" s="352">
        <v>44828.75</v>
      </c>
      <c r="B575" s="353">
        <v>0</v>
      </c>
      <c r="C575" s="354">
        <v>0</v>
      </c>
      <c r="D575" s="354">
        <v>0</v>
      </c>
      <c r="E575" s="354">
        <v>0</v>
      </c>
      <c r="F575" s="354">
        <v>0</v>
      </c>
      <c r="G575" s="353">
        <v>0</v>
      </c>
      <c r="H575" s="354">
        <v>0</v>
      </c>
      <c r="I575" s="354">
        <v>0</v>
      </c>
      <c r="J575" s="354">
        <v>0</v>
      </c>
      <c r="K575" s="354">
        <v>0</v>
      </c>
      <c r="L575" s="353">
        <v>295</v>
      </c>
      <c r="M575" s="354">
        <v>385</v>
      </c>
      <c r="N575" s="354">
        <v>340</v>
      </c>
      <c r="O575" s="354">
        <v>189.9</v>
      </c>
      <c r="P575" s="354">
        <v>195</v>
      </c>
      <c r="Q575" s="353">
        <v>0</v>
      </c>
      <c r="R575" s="354">
        <v>0</v>
      </c>
      <c r="S575" s="354">
        <v>0</v>
      </c>
      <c r="T575" s="354">
        <v>0</v>
      </c>
      <c r="U575" s="354">
        <v>0</v>
      </c>
      <c r="V575" s="353">
        <v>0</v>
      </c>
      <c r="W575" s="353">
        <v>0</v>
      </c>
      <c r="X575" s="353">
        <v>1404.9</v>
      </c>
      <c r="Y575" s="355">
        <v>0</v>
      </c>
    </row>
    <row r="576" spans="1:25" x14ac:dyDescent="0.2">
      <c r="A576" s="352">
        <v>44828.791666666664</v>
      </c>
      <c r="B576" s="353">
        <v>0</v>
      </c>
      <c r="C576" s="354">
        <v>0</v>
      </c>
      <c r="D576" s="354">
        <v>0</v>
      </c>
      <c r="E576" s="354">
        <v>0</v>
      </c>
      <c r="F576" s="354">
        <v>0</v>
      </c>
      <c r="G576" s="353">
        <v>0</v>
      </c>
      <c r="H576" s="354">
        <v>0</v>
      </c>
      <c r="I576" s="354">
        <v>0</v>
      </c>
      <c r="J576" s="354">
        <v>0</v>
      </c>
      <c r="K576" s="354">
        <v>0</v>
      </c>
      <c r="L576" s="353">
        <v>295</v>
      </c>
      <c r="M576" s="354">
        <v>385</v>
      </c>
      <c r="N576" s="354">
        <v>340</v>
      </c>
      <c r="O576" s="354">
        <v>189.9</v>
      </c>
      <c r="P576" s="354">
        <v>195</v>
      </c>
      <c r="Q576" s="353">
        <v>0</v>
      </c>
      <c r="R576" s="354">
        <v>0</v>
      </c>
      <c r="S576" s="354">
        <v>0</v>
      </c>
      <c r="T576" s="354">
        <v>0</v>
      </c>
      <c r="U576" s="354">
        <v>0</v>
      </c>
      <c r="V576" s="353">
        <v>0</v>
      </c>
      <c r="W576" s="353">
        <v>0</v>
      </c>
      <c r="X576" s="353">
        <v>1404.9</v>
      </c>
      <c r="Y576" s="355">
        <v>0</v>
      </c>
    </row>
    <row r="577" spans="1:25" x14ac:dyDescent="0.2">
      <c r="A577" s="352">
        <v>44828.833333333336</v>
      </c>
      <c r="B577" s="353">
        <v>0</v>
      </c>
      <c r="C577" s="354">
        <v>0</v>
      </c>
      <c r="D577" s="354">
        <v>0</v>
      </c>
      <c r="E577" s="354">
        <v>0</v>
      </c>
      <c r="F577" s="354">
        <v>0</v>
      </c>
      <c r="G577" s="353">
        <v>0</v>
      </c>
      <c r="H577" s="354">
        <v>0</v>
      </c>
      <c r="I577" s="354">
        <v>0</v>
      </c>
      <c r="J577" s="354">
        <v>0</v>
      </c>
      <c r="K577" s="354">
        <v>0</v>
      </c>
      <c r="L577" s="353">
        <v>295</v>
      </c>
      <c r="M577" s="354">
        <v>385</v>
      </c>
      <c r="N577" s="354">
        <v>340</v>
      </c>
      <c r="O577" s="354">
        <v>189.9</v>
      </c>
      <c r="P577" s="354">
        <v>195</v>
      </c>
      <c r="Q577" s="353">
        <v>0</v>
      </c>
      <c r="R577" s="354">
        <v>0</v>
      </c>
      <c r="S577" s="354">
        <v>0</v>
      </c>
      <c r="T577" s="354">
        <v>0</v>
      </c>
      <c r="U577" s="354">
        <v>0</v>
      </c>
      <c r="V577" s="353">
        <v>0</v>
      </c>
      <c r="W577" s="353">
        <v>0</v>
      </c>
      <c r="X577" s="353">
        <v>1404.9</v>
      </c>
      <c r="Y577" s="355">
        <v>0</v>
      </c>
    </row>
    <row r="578" spans="1:25" x14ac:dyDescent="0.2">
      <c r="A578" s="352">
        <v>44828.875</v>
      </c>
      <c r="B578" s="353">
        <v>0</v>
      </c>
      <c r="C578" s="354">
        <v>0</v>
      </c>
      <c r="D578" s="354">
        <v>0</v>
      </c>
      <c r="E578" s="354">
        <v>0</v>
      </c>
      <c r="F578" s="354">
        <v>0</v>
      </c>
      <c r="G578" s="353">
        <v>0</v>
      </c>
      <c r="H578" s="354">
        <v>0</v>
      </c>
      <c r="I578" s="354">
        <v>0</v>
      </c>
      <c r="J578" s="354">
        <v>0</v>
      </c>
      <c r="K578" s="354">
        <v>0</v>
      </c>
      <c r="L578" s="353">
        <v>295</v>
      </c>
      <c r="M578" s="354">
        <v>385</v>
      </c>
      <c r="N578" s="354">
        <v>340</v>
      </c>
      <c r="O578" s="354">
        <v>189.9</v>
      </c>
      <c r="P578" s="354">
        <v>195</v>
      </c>
      <c r="Q578" s="353">
        <v>0</v>
      </c>
      <c r="R578" s="354">
        <v>0</v>
      </c>
      <c r="S578" s="354">
        <v>0</v>
      </c>
      <c r="T578" s="354">
        <v>0</v>
      </c>
      <c r="U578" s="354">
        <v>0</v>
      </c>
      <c r="V578" s="353">
        <v>0</v>
      </c>
      <c r="W578" s="353">
        <v>0</v>
      </c>
      <c r="X578" s="353">
        <v>1404.9</v>
      </c>
      <c r="Y578" s="355">
        <v>0</v>
      </c>
    </row>
    <row r="579" spans="1:25" x14ac:dyDescent="0.2">
      <c r="A579" s="352">
        <v>44828.916666666664</v>
      </c>
      <c r="B579" s="353">
        <v>0</v>
      </c>
      <c r="C579" s="354">
        <v>0</v>
      </c>
      <c r="D579" s="354">
        <v>0</v>
      </c>
      <c r="E579" s="354">
        <v>0</v>
      </c>
      <c r="F579" s="354">
        <v>0</v>
      </c>
      <c r="G579" s="353">
        <v>0</v>
      </c>
      <c r="H579" s="354">
        <v>0</v>
      </c>
      <c r="I579" s="354">
        <v>0</v>
      </c>
      <c r="J579" s="354">
        <v>0</v>
      </c>
      <c r="K579" s="354">
        <v>0</v>
      </c>
      <c r="L579" s="353">
        <v>295</v>
      </c>
      <c r="M579" s="354">
        <v>385</v>
      </c>
      <c r="N579" s="354">
        <v>340</v>
      </c>
      <c r="O579" s="354">
        <v>189.9</v>
      </c>
      <c r="P579" s="354">
        <v>195</v>
      </c>
      <c r="Q579" s="353">
        <v>0</v>
      </c>
      <c r="R579" s="354">
        <v>0</v>
      </c>
      <c r="S579" s="354">
        <v>0</v>
      </c>
      <c r="T579" s="354">
        <v>0</v>
      </c>
      <c r="U579" s="354">
        <v>0</v>
      </c>
      <c r="V579" s="353">
        <v>0</v>
      </c>
      <c r="W579" s="353">
        <v>0</v>
      </c>
      <c r="X579" s="353">
        <v>1404.9</v>
      </c>
      <c r="Y579" s="355">
        <v>0</v>
      </c>
    </row>
    <row r="580" spans="1:25" x14ac:dyDescent="0.2">
      <c r="A580" s="352">
        <v>44828.958333333336</v>
      </c>
      <c r="B580" s="353">
        <v>0</v>
      </c>
      <c r="C580" s="354">
        <v>0</v>
      </c>
      <c r="D580" s="354">
        <v>0</v>
      </c>
      <c r="E580" s="354">
        <v>0</v>
      </c>
      <c r="F580" s="354">
        <v>0</v>
      </c>
      <c r="G580" s="353">
        <v>0</v>
      </c>
      <c r="H580" s="354">
        <v>0</v>
      </c>
      <c r="I580" s="354">
        <v>0</v>
      </c>
      <c r="J580" s="354">
        <v>0</v>
      </c>
      <c r="K580" s="354">
        <v>0</v>
      </c>
      <c r="L580" s="353">
        <v>295</v>
      </c>
      <c r="M580" s="354">
        <v>385</v>
      </c>
      <c r="N580" s="354">
        <v>340</v>
      </c>
      <c r="O580" s="354">
        <v>189.9</v>
      </c>
      <c r="P580" s="354">
        <v>195</v>
      </c>
      <c r="Q580" s="353">
        <v>0</v>
      </c>
      <c r="R580" s="354">
        <v>0</v>
      </c>
      <c r="S580" s="354">
        <v>0</v>
      </c>
      <c r="T580" s="354">
        <v>0</v>
      </c>
      <c r="U580" s="354">
        <v>0</v>
      </c>
      <c r="V580" s="353">
        <v>0</v>
      </c>
      <c r="W580" s="353">
        <v>0</v>
      </c>
      <c r="X580" s="353">
        <v>1404.9</v>
      </c>
      <c r="Y580" s="355">
        <v>0</v>
      </c>
    </row>
    <row r="581" spans="1:25" x14ac:dyDescent="0.2">
      <c r="A581" s="352">
        <v>44829</v>
      </c>
      <c r="B581" s="353">
        <v>0</v>
      </c>
      <c r="C581" s="354">
        <v>0</v>
      </c>
      <c r="D581" s="354">
        <v>0</v>
      </c>
      <c r="E581" s="354">
        <v>0</v>
      </c>
      <c r="F581" s="354">
        <v>0</v>
      </c>
      <c r="G581" s="353">
        <v>0</v>
      </c>
      <c r="H581" s="354">
        <v>0</v>
      </c>
      <c r="I581" s="354">
        <v>0</v>
      </c>
      <c r="J581" s="354">
        <v>0</v>
      </c>
      <c r="K581" s="354">
        <v>0</v>
      </c>
      <c r="L581" s="353">
        <v>295</v>
      </c>
      <c r="M581" s="354">
        <v>385</v>
      </c>
      <c r="N581" s="354">
        <v>340</v>
      </c>
      <c r="O581" s="354">
        <v>189.9</v>
      </c>
      <c r="P581" s="354">
        <v>195</v>
      </c>
      <c r="Q581" s="353">
        <v>0</v>
      </c>
      <c r="R581" s="354">
        <v>0</v>
      </c>
      <c r="S581" s="354">
        <v>0</v>
      </c>
      <c r="T581" s="354">
        <v>0</v>
      </c>
      <c r="U581" s="354">
        <v>0</v>
      </c>
      <c r="V581" s="353">
        <v>0</v>
      </c>
      <c r="W581" s="353">
        <v>0</v>
      </c>
      <c r="X581" s="353">
        <v>1404.9</v>
      </c>
      <c r="Y581" s="355">
        <v>0</v>
      </c>
    </row>
    <row r="582" spans="1:25" x14ac:dyDescent="0.2">
      <c r="A582" s="352">
        <v>44829.041666666664</v>
      </c>
      <c r="B582" s="353">
        <v>0</v>
      </c>
      <c r="C582" s="354">
        <v>0</v>
      </c>
      <c r="D582" s="354">
        <v>0</v>
      </c>
      <c r="E582" s="354">
        <v>0</v>
      </c>
      <c r="F582" s="354">
        <v>0</v>
      </c>
      <c r="G582" s="353">
        <v>0</v>
      </c>
      <c r="H582" s="354">
        <v>0</v>
      </c>
      <c r="I582" s="354">
        <v>0</v>
      </c>
      <c r="J582" s="354">
        <v>0</v>
      </c>
      <c r="K582" s="354">
        <v>0</v>
      </c>
      <c r="L582" s="353">
        <v>295</v>
      </c>
      <c r="M582" s="354">
        <v>385</v>
      </c>
      <c r="N582" s="354">
        <v>340</v>
      </c>
      <c r="O582" s="354">
        <v>189.9</v>
      </c>
      <c r="P582" s="354">
        <v>195</v>
      </c>
      <c r="Q582" s="353">
        <v>0</v>
      </c>
      <c r="R582" s="354">
        <v>0</v>
      </c>
      <c r="S582" s="354">
        <v>0</v>
      </c>
      <c r="T582" s="354">
        <v>0</v>
      </c>
      <c r="U582" s="354">
        <v>0</v>
      </c>
      <c r="V582" s="353">
        <v>0</v>
      </c>
      <c r="W582" s="353">
        <v>0</v>
      </c>
      <c r="X582" s="353">
        <v>1404.9</v>
      </c>
      <c r="Y582" s="355">
        <v>0</v>
      </c>
    </row>
    <row r="583" spans="1:25" x14ac:dyDescent="0.2">
      <c r="A583" s="352">
        <v>44829.083333333336</v>
      </c>
      <c r="B583" s="353">
        <v>0</v>
      </c>
      <c r="C583" s="354">
        <v>0</v>
      </c>
      <c r="D583" s="354">
        <v>0</v>
      </c>
      <c r="E583" s="354">
        <v>0</v>
      </c>
      <c r="F583" s="354">
        <v>0</v>
      </c>
      <c r="G583" s="353">
        <v>0</v>
      </c>
      <c r="H583" s="354">
        <v>0</v>
      </c>
      <c r="I583" s="354">
        <v>0</v>
      </c>
      <c r="J583" s="354">
        <v>0</v>
      </c>
      <c r="K583" s="354">
        <v>0</v>
      </c>
      <c r="L583" s="353">
        <v>295</v>
      </c>
      <c r="M583" s="354">
        <v>385</v>
      </c>
      <c r="N583" s="354">
        <v>340</v>
      </c>
      <c r="O583" s="354">
        <v>189.9</v>
      </c>
      <c r="P583" s="354">
        <v>195</v>
      </c>
      <c r="Q583" s="353">
        <v>0</v>
      </c>
      <c r="R583" s="354">
        <v>0</v>
      </c>
      <c r="S583" s="354">
        <v>0</v>
      </c>
      <c r="T583" s="354">
        <v>0</v>
      </c>
      <c r="U583" s="354">
        <v>0</v>
      </c>
      <c r="V583" s="353">
        <v>0</v>
      </c>
      <c r="W583" s="353">
        <v>0</v>
      </c>
      <c r="X583" s="353">
        <v>1404.9</v>
      </c>
      <c r="Y583" s="355">
        <v>0</v>
      </c>
    </row>
    <row r="584" spans="1:25" x14ac:dyDescent="0.2">
      <c r="A584" s="352">
        <v>44829.125</v>
      </c>
      <c r="B584" s="353">
        <v>0</v>
      </c>
      <c r="C584" s="354">
        <v>0</v>
      </c>
      <c r="D584" s="354">
        <v>0</v>
      </c>
      <c r="E584" s="354">
        <v>0</v>
      </c>
      <c r="F584" s="354">
        <v>0</v>
      </c>
      <c r="G584" s="353">
        <v>0</v>
      </c>
      <c r="H584" s="354">
        <v>0</v>
      </c>
      <c r="I584" s="354">
        <v>0</v>
      </c>
      <c r="J584" s="354">
        <v>0</v>
      </c>
      <c r="K584" s="354">
        <v>0</v>
      </c>
      <c r="L584" s="353">
        <v>295</v>
      </c>
      <c r="M584" s="354">
        <v>385</v>
      </c>
      <c r="N584" s="354">
        <v>340</v>
      </c>
      <c r="O584" s="354">
        <v>189.9</v>
      </c>
      <c r="P584" s="354">
        <v>195</v>
      </c>
      <c r="Q584" s="353">
        <v>0</v>
      </c>
      <c r="R584" s="354">
        <v>0</v>
      </c>
      <c r="S584" s="354">
        <v>0</v>
      </c>
      <c r="T584" s="354">
        <v>0</v>
      </c>
      <c r="U584" s="354">
        <v>0</v>
      </c>
      <c r="V584" s="353">
        <v>0</v>
      </c>
      <c r="W584" s="353">
        <v>0</v>
      </c>
      <c r="X584" s="353">
        <v>1404.9</v>
      </c>
      <c r="Y584" s="355">
        <v>0</v>
      </c>
    </row>
    <row r="585" spans="1:25" x14ac:dyDescent="0.2">
      <c r="A585" s="352">
        <v>44829.166666666664</v>
      </c>
      <c r="B585" s="353">
        <v>0</v>
      </c>
      <c r="C585" s="354">
        <v>0</v>
      </c>
      <c r="D585" s="354">
        <v>0</v>
      </c>
      <c r="E585" s="354">
        <v>0</v>
      </c>
      <c r="F585" s="354">
        <v>0</v>
      </c>
      <c r="G585" s="353">
        <v>0</v>
      </c>
      <c r="H585" s="354">
        <v>0</v>
      </c>
      <c r="I585" s="354">
        <v>0</v>
      </c>
      <c r="J585" s="354">
        <v>0</v>
      </c>
      <c r="K585" s="354">
        <v>0</v>
      </c>
      <c r="L585" s="353">
        <v>295</v>
      </c>
      <c r="M585" s="354">
        <v>385</v>
      </c>
      <c r="N585" s="354">
        <v>340</v>
      </c>
      <c r="O585" s="354">
        <v>189.9</v>
      </c>
      <c r="P585" s="354">
        <v>195</v>
      </c>
      <c r="Q585" s="353">
        <v>0</v>
      </c>
      <c r="R585" s="354">
        <v>0</v>
      </c>
      <c r="S585" s="354">
        <v>0</v>
      </c>
      <c r="T585" s="354">
        <v>0</v>
      </c>
      <c r="U585" s="354">
        <v>0</v>
      </c>
      <c r="V585" s="353">
        <v>0</v>
      </c>
      <c r="W585" s="353">
        <v>0</v>
      </c>
      <c r="X585" s="353">
        <v>1404.9</v>
      </c>
      <c r="Y585" s="355">
        <v>0</v>
      </c>
    </row>
    <row r="586" spans="1:25" x14ac:dyDescent="0.2">
      <c r="A586" s="352">
        <v>44829.208333333336</v>
      </c>
      <c r="B586" s="353">
        <v>0</v>
      </c>
      <c r="C586" s="354">
        <v>0</v>
      </c>
      <c r="D586" s="354">
        <v>0</v>
      </c>
      <c r="E586" s="354">
        <v>0</v>
      </c>
      <c r="F586" s="354">
        <v>0</v>
      </c>
      <c r="G586" s="353">
        <v>0</v>
      </c>
      <c r="H586" s="354">
        <v>0</v>
      </c>
      <c r="I586" s="354">
        <v>0</v>
      </c>
      <c r="J586" s="354">
        <v>0</v>
      </c>
      <c r="K586" s="354">
        <v>0</v>
      </c>
      <c r="L586" s="353">
        <v>295</v>
      </c>
      <c r="M586" s="354">
        <v>385</v>
      </c>
      <c r="N586" s="354">
        <v>340</v>
      </c>
      <c r="O586" s="354">
        <v>189.9</v>
      </c>
      <c r="P586" s="354">
        <v>195</v>
      </c>
      <c r="Q586" s="353">
        <v>0</v>
      </c>
      <c r="R586" s="354">
        <v>0</v>
      </c>
      <c r="S586" s="354">
        <v>0</v>
      </c>
      <c r="T586" s="354">
        <v>0</v>
      </c>
      <c r="U586" s="354">
        <v>0</v>
      </c>
      <c r="V586" s="353">
        <v>0</v>
      </c>
      <c r="W586" s="353">
        <v>0</v>
      </c>
      <c r="X586" s="353">
        <v>1404.9</v>
      </c>
      <c r="Y586" s="355">
        <v>0</v>
      </c>
    </row>
    <row r="587" spans="1:25" x14ac:dyDescent="0.2">
      <c r="A587" s="352">
        <v>44829.25</v>
      </c>
      <c r="B587" s="353">
        <v>0</v>
      </c>
      <c r="C587" s="354">
        <v>0</v>
      </c>
      <c r="D587" s="354">
        <v>0</v>
      </c>
      <c r="E587" s="354">
        <v>0</v>
      </c>
      <c r="F587" s="354">
        <v>0</v>
      </c>
      <c r="G587" s="353">
        <v>0</v>
      </c>
      <c r="H587" s="354">
        <v>0</v>
      </c>
      <c r="I587" s="354">
        <v>0</v>
      </c>
      <c r="J587" s="354">
        <v>0</v>
      </c>
      <c r="K587" s="354">
        <v>0</v>
      </c>
      <c r="L587" s="353">
        <v>295</v>
      </c>
      <c r="M587" s="354">
        <v>385</v>
      </c>
      <c r="N587" s="354">
        <v>340</v>
      </c>
      <c r="O587" s="354">
        <v>189.9</v>
      </c>
      <c r="P587" s="354">
        <v>195</v>
      </c>
      <c r="Q587" s="353">
        <v>0</v>
      </c>
      <c r="R587" s="354">
        <v>0</v>
      </c>
      <c r="S587" s="354">
        <v>0</v>
      </c>
      <c r="T587" s="354">
        <v>0</v>
      </c>
      <c r="U587" s="354">
        <v>0</v>
      </c>
      <c r="V587" s="353">
        <v>0</v>
      </c>
      <c r="W587" s="353">
        <v>0</v>
      </c>
      <c r="X587" s="353">
        <v>1404.9</v>
      </c>
      <c r="Y587" s="355">
        <v>0</v>
      </c>
    </row>
    <row r="588" spans="1:25" x14ac:dyDescent="0.2">
      <c r="A588" s="352">
        <v>44829.291666666664</v>
      </c>
      <c r="B588" s="353">
        <v>0</v>
      </c>
      <c r="C588" s="354">
        <v>0</v>
      </c>
      <c r="D588" s="354">
        <v>0</v>
      </c>
      <c r="E588" s="354">
        <v>0</v>
      </c>
      <c r="F588" s="354">
        <v>0</v>
      </c>
      <c r="G588" s="353">
        <v>0</v>
      </c>
      <c r="H588" s="354">
        <v>0</v>
      </c>
      <c r="I588" s="354">
        <v>0</v>
      </c>
      <c r="J588" s="354">
        <v>0</v>
      </c>
      <c r="K588" s="354">
        <v>0</v>
      </c>
      <c r="L588" s="353">
        <v>295</v>
      </c>
      <c r="M588" s="354">
        <v>385</v>
      </c>
      <c r="N588" s="354">
        <v>340</v>
      </c>
      <c r="O588" s="354">
        <v>189.9</v>
      </c>
      <c r="P588" s="354">
        <v>195</v>
      </c>
      <c r="Q588" s="353">
        <v>0</v>
      </c>
      <c r="R588" s="354">
        <v>0</v>
      </c>
      <c r="S588" s="354">
        <v>0</v>
      </c>
      <c r="T588" s="354">
        <v>0</v>
      </c>
      <c r="U588" s="354">
        <v>0</v>
      </c>
      <c r="V588" s="353">
        <v>0</v>
      </c>
      <c r="W588" s="353">
        <v>0</v>
      </c>
      <c r="X588" s="353">
        <v>1404.9</v>
      </c>
      <c r="Y588" s="355">
        <v>0</v>
      </c>
    </row>
    <row r="589" spans="1:25" x14ac:dyDescent="0.2">
      <c r="A589" s="352">
        <v>44829.333333333336</v>
      </c>
      <c r="B589" s="353">
        <v>0</v>
      </c>
      <c r="C589" s="354">
        <v>0</v>
      </c>
      <c r="D589" s="354">
        <v>0</v>
      </c>
      <c r="E589" s="354">
        <v>0</v>
      </c>
      <c r="F589" s="354">
        <v>0</v>
      </c>
      <c r="G589" s="353">
        <v>0</v>
      </c>
      <c r="H589" s="354">
        <v>0</v>
      </c>
      <c r="I589" s="354">
        <v>0</v>
      </c>
      <c r="J589" s="354">
        <v>0</v>
      </c>
      <c r="K589" s="354">
        <v>0</v>
      </c>
      <c r="L589" s="353">
        <v>295</v>
      </c>
      <c r="M589" s="354">
        <v>385</v>
      </c>
      <c r="N589" s="354">
        <v>340</v>
      </c>
      <c r="O589" s="354">
        <v>189.9</v>
      </c>
      <c r="P589" s="354">
        <v>195</v>
      </c>
      <c r="Q589" s="353">
        <v>0</v>
      </c>
      <c r="R589" s="354">
        <v>0</v>
      </c>
      <c r="S589" s="354">
        <v>0</v>
      </c>
      <c r="T589" s="354">
        <v>0</v>
      </c>
      <c r="U589" s="354">
        <v>0</v>
      </c>
      <c r="V589" s="353">
        <v>0</v>
      </c>
      <c r="W589" s="353">
        <v>0</v>
      </c>
      <c r="X589" s="353">
        <v>1404.9</v>
      </c>
      <c r="Y589" s="355">
        <v>0</v>
      </c>
    </row>
    <row r="590" spans="1:25" x14ac:dyDescent="0.2">
      <c r="A590" s="352">
        <v>44829.375</v>
      </c>
      <c r="B590" s="353">
        <v>0</v>
      </c>
      <c r="C590" s="354">
        <v>0</v>
      </c>
      <c r="D590" s="354">
        <v>0</v>
      </c>
      <c r="E590" s="354">
        <v>0</v>
      </c>
      <c r="F590" s="354">
        <v>0</v>
      </c>
      <c r="G590" s="353">
        <v>0</v>
      </c>
      <c r="H590" s="354">
        <v>0</v>
      </c>
      <c r="I590" s="354">
        <v>0</v>
      </c>
      <c r="J590" s="354">
        <v>0</v>
      </c>
      <c r="K590" s="354">
        <v>0</v>
      </c>
      <c r="L590" s="353">
        <v>295</v>
      </c>
      <c r="M590" s="354">
        <v>385</v>
      </c>
      <c r="N590" s="354">
        <v>340</v>
      </c>
      <c r="O590" s="354">
        <v>189.9</v>
      </c>
      <c r="P590" s="354">
        <v>195</v>
      </c>
      <c r="Q590" s="353">
        <v>0</v>
      </c>
      <c r="R590" s="354">
        <v>0</v>
      </c>
      <c r="S590" s="354">
        <v>0</v>
      </c>
      <c r="T590" s="354">
        <v>0</v>
      </c>
      <c r="U590" s="354">
        <v>0</v>
      </c>
      <c r="V590" s="353">
        <v>0</v>
      </c>
      <c r="W590" s="353">
        <v>0</v>
      </c>
      <c r="X590" s="353">
        <v>1404.9</v>
      </c>
      <c r="Y590" s="355">
        <v>0</v>
      </c>
    </row>
    <row r="591" spans="1:25" x14ac:dyDescent="0.2">
      <c r="A591" s="352">
        <v>44829.416666666664</v>
      </c>
      <c r="B591" s="353">
        <v>0</v>
      </c>
      <c r="C591" s="354">
        <v>0</v>
      </c>
      <c r="D591" s="354">
        <v>0</v>
      </c>
      <c r="E591" s="354">
        <v>0</v>
      </c>
      <c r="F591" s="354">
        <v>0</v>
      </c>
      <c r="G591" s="353">
        <v>0</v>
      </c>
      <c r="H591" s="354">
        <v>0</v>
      </c>
      <c r="I591" s="354">
        <v>0</v>
      </c>
      <c r="J591" s="354">
        <v>0</v>
      </c>
      <c r="K591" s="354">
        <v>0</v>
      </c>
      <c r="L591" s="353">
        <v>295</v>
      </c>
      <c r="M591" s="354">
        <v>385</v>
      </c>
      <c r="N591" s="354">
        <v>340</v>
      </c>
      <c r="O591" s="354">
        <v>189.9</v>
      </c>
      <c r="P591" s="354">
        <v>195</v>
      </c>
      <c r="Q591" s="353">
        <v>0</v>
      </c>
      <c r="R591" s="354">
        <v>0</v>
      </c>
      <c r="S591" s="354">
        <v>0</v>
      </c>
      <c r="T591" s="354">
        <v>0</v>
      </c>
      <c r="U591" s="354">
        <v>0</v>
      </c>
      <c r="V591" s="353">
        <v>0</v>
      </c>
      <c r="W591" s="353">
        <v>0</v>
      </c>
      <c r="X591" s="353">
        <v>1404.9</v>
      </c>
      <c r="Y591" s="355">
        <v>0</v>
      </c>
    </row>
    <row r="592" spans="1:25" x14ac:dyDescent="0.2">
      <c r="A592" s="352">
        <v>44829.458333333336</v>
      </c>
      <c r="B592" s="353">
        <v>0</v>
      </c>
      <c r="C592" s="354">
        <v>0</v>
      </c>
      <c r="D592" s="354">
        <v>0</v>
      </c>
      <c r="E592" s="354">
        <v>0</v>
      </c>
      <c r="F592" s="354">
        <v>0</v>
      </c>
      <c r="G592" s="353">
        <v>0</v>
      </c>
      <c r="H592" s="354">
        <v>0</v>
      </c>
      <c r="I592" s="354">
        <v>0</v>
      </c>
      <c r="J592" s="354">
        <v>0</v>
      </c>
      <c r="K592" s="354">
        <v>0</v>
      </c>
      <c r="L592" s="353">
        <v>295</v>
      </c>
      <c r="M592" s="354">
        <v>385</v>
      </c>
      <c r="N592" s="354">
        <v>340</v>
      </c>
      <c r="O592" s="354">
        <v>189.9</v>
      </c>
      <c r="P592" s="354">
        <v>195</v>
      </c>
      <c r="Q592" s="353">
        <v>0</v>
      </c>
      <c r="R592" s="354">
        <v>0</v>
      </c>
      <c r="S592" s="354">
        <v>0</v>
      </c>
      <c r="T592" s="354">
        <v>0</v>
      </c>
      <c r="U592" s="354">
        <v>0</v>
      </c>
      <c r="V592" s="353">
        <v>0</v>
      </c>
      <c r="W592" s="353">
        <v>0</v>
      </c>
      <c r="X592" s="353">
        <v>1404.9</v>
      </c>
      <c r="Y592" s="355">
        <v>0</v>
      </c>
    </row>
    <row r="593" spans="1:25" x14ac:dyDescent="0.2">
      <c r="A593" s="352">
        <v>44829.5</v>
      </c>
      <c r="B593" s="353">
        <v>0</v>
      </c>
      <c r="C593" s="354">
        <v>0</v>
      </c>
      <c r="D593" s="354">
        <v>0</v>
      </c>
      <c r="E593" s="354">
        <v>0</v>
      </c>
      <c r="F593" s="354">
        <v>0</v>
      </c>
      <c r="G593" s="353">
        <v>0</v>
      </c>
      <c r="H593" s="354">
        <v>0</v>
      </c>
      <c r="I593" s="354">
        <v>0</v>
      </c>
      <c r="J593" s="354">
        <v>0</v>
      </c>
      <c r="K593" s="354">
        <v>0</v>
      </c>
      <c r="L593" s="353">
        <v>295</v>
      </c>
      <c r="M593" s="354">
        <v>385</v>
      </c>
      <c r="N593" s="354">
        <v>340</v>
      </c>
      <c r="O593" s="354">
        <v>189.9</v>
      </c>
      <c r="P593" s="354">
        <v>195</v>
      </c>
      <c r="Q593" s="353">
        <v>0</v>
      </c>
      <c r="R593" s="354">
        <v>0</v>
      </c>
      <c r="S593" s="354">
        <v>0</v>
      </c>
      <c r="T593" s="354">
        <v>0</v>
      </c>
      <c r="U593" s="354">
        <v>0</v>
      </c>
      <c r="V593" s="353">
        <v>0</v>
      </c>
      <c r="W593" s="353">
        <v>0</v>
      </c>
      <c r="X593" s="353">
        <v>1404.9</v>
      </c>
      <c r="Y593" s="355">
        <v>0</v>
      </c>
    </row>
    <row r="594" spans="1:25" x14ac:dyDescent="0.2">
      <c r="A594" s="352">
        <v>44829.541666666664</v>
      </c>
      <c r="B594" s="353">
        <v>0</v>
      </c>
      <c r="C594" s="354">
        <v>0</v>
      </c>
      <c r="D594" s="354">
        <v>0</v>
      </c>
      <c r="E594" s="354">
        <v>0</v>
      </c>
      <c r="F594" s="354">
        <v>0</v>
      </c>
      <c r="G594" s="353">
        <v>0</v>
      </c>
      <c r="H594" s="354">
        <v>0</v>
      </c>
      <c r="I594" s="354">
        <v>0</v>
      </c>
      <c r="J594" s="354">
        <v>0</v>
      </c>
      <c r="K594" s="354">
        <v>0</v>
      </c>
      <c r="L594" s="353">
        <v>295</v>
      </c>
      <c r="M594" s="354">
        <v>385</v>
      </c>
      <c r="N594" s="354">
        <v>340</v>
      </c>
      <c r="O594" s="354">
        <v>189.9</v>
      </c>
      <c r="P594" s="354">
        <v>195</v>
      </c>
      <c r="Q594" s="353">
        <v>0</v>
      </c>
      <c r="R594" s="354">
        <v>0</v>
      </c>
      <c r="S594" s="354">
        <v>0</v>
      </c>
      <c r="T594" s="354">
        <v>0</v>
      </c>
      <c r="U594" s="354">
        <v>0</v>
      </c>
      <c r="V594" s="353">
        <v>0</v>
      </c>
      <c r="W594" s="353">
        <v>0</v>
      </c>
      <c r="X594" s="353">
        <v>1404.9</v>
      </c>
      <c r="Y594" s="355">
        <v>0</v>
      </c>
    </row>
    <row r="595" spans="1:25" x14ac:dyDescent="0.2">
      <c r="A595" s="352">
        <v>44829.583333333336</v>
      </c>
      <c r="B595" s="353">
        <v>0</v>
      </c>
      <c r="C595" s="354">
        <v>0</v>
      </c>
      <c r="D595" s="354">
        <v>0</v>
      </c>
      <c r="E595" s="354">
        <v>0</v>
      </c>
      <c r="F595" s="354">
        <v>0</v>
      </c>
      <c r="G595" s="353">
        <v>0</v>
      </c>
      <c r="H595" s="354">
        <v>0</v>
      </c>
      <c r="I595" s="354">
        <v>0</v>
      </c>
      <c r="J595" s="354">
        <v>0</v>
      </c>
      <c r="K595" s="354">
        <v>0</v>
      </c>
      <c r="L595" s="353">
        <v>295</v>
      </c>
      <c r="M595" s="354">
        <v>385</v>
      </c>
      <c r="N595" s="354">
        <v>340</v>
      </c>
      <c r="O595" s="354">
        <v>189.9</v>
      </c>
      <c r="P595" s="354">
        <v>195</v>
      </c>
      <c r="Q595" s="353">
        <v>0</v>
      </c>
      <c r="R595" s="354">
        <v>0</v>
      </c>
      <c r="S595" s="354">
        <v>0</v>
      </c>
      <c r="T595" s="354">
        <v>0</v>
      </c>
      <c r="U595" s="354">
        <v>0</v>
      </c>
      <c r="V595" s="353">
        <v>0</v>
      </c>
      <c r="W595" s="353">
        <v>0</v>
      </c>
      <c r="X595" s="353">
        <v>1404.9</v>
      </c>
      <c r="Y595" s="355">
        <v>0</v>
      </c>
    </row>
    <row r="596" spans="1:25" x14ac:dyDescent="0.2">
      <c r="A596" s="352">
        <v>44829.625</v>
      </c>
      <c r="B596" s="353">
        <v>0</v>
      </c>
      <c r="C596" s="354">
        <v>0</v>
      </c>
      <c r="D596" s="354">
        <v>0</v>
      </c>
      <c r="E596" s="354">
        <v>0</v>
      </c>
      <c r="F596" s="354">
        <v>0</v>
      </c>
      <c r="G596" s="353">
        <v>0</v>
      </c>
      <c r="H596" s="354">
        <v>0</v>
      </c>
      <c r="I596" s="354">
        <v>0</v>
      </c>
      <c r="J596" s="354">
        <v>0</v>
      </c>
      <c r="K596" s="354">
        <v>0</v>
      </c>
      <c r="L596" s="353">
        <v>295</v>
      </c>
      <c r="M596" s="354">
        <v>385</v>
      </c>
      <c r="N596" s="354">
        <v>340</v>
      </c>
      <c r="O596" s="354">
        <v>189.9</v>
      </c>
      <c r="P596" s="354">
        <v>195</v>
      </c>
      <c r="Q596" s="353">
        <v>0</v>
      </c>
      <c r="R596" s="354">
        <v>0</v>
      </c>
      <c r="S596" s="354">
        <v>0</v>
      </c>
      <c r="T596" s="354">
        <v>0</v>
      </c>
      <c r="U596" s="354">
        <v>0</v>
      </c>
      <c r="V596" s="353">
        <v>0</v>
      </c>
      <c r="W596" s="353">
        <v>0</v>
      </c>
      <c r="X596" s="353">
        <v>1404.9</v>
      </c>
      <c r="Y596" s="355">
        <v>0</v>
      </c>
    </row>
    <row r="597" spans="1:25" x14ac:dyDescent="0.2">
      <c r="A597" s="352">
        <v>44829.666666666664</v>
      </c>
      <c r="B597" s="353">
        <v>0</v>
      </c>
      <c r="C597" s="354">
        <v>0</v>
      </c>
      <c r="D597" s="354">
        <v>0</v>
      </c>
      <c r="E597" s="354">
        <v>0</v>
      </c>
      <c r="F597" s="354">
        <v>0</v>
      </c>
      <c r="G597" s="353">
        <v>0</v>
      </c>
      <c r="H597" s="354">
        <v>0</v>
      </c>
      <c r="I597" s="354">
        <v>0</v>
      </c>
      <c r="J597" s="354">
        <v>0</v>
      </c>
      <c r="K597" s="354">
        <v>0</v>
      </c>
      <c r="L597" s="353">
        <v>295</v>
      </c>
      <c r="M597" s="354">
        <v>385</v>
      </c>
      <c r="N597" s="354">
        <v>340</v>
      </c>
      <c r="O597" s="354">
        <v>189.9</v>
      </c>
      <c r="P597" s="354">
        <v>195</v>
      </c>
      <c r="Q597" s="353">
        <v>0</v>
      </c>
      <c r="R597" s="354">
        <v>0</v>
      </c>
      <c r="S597" s="354">
        <v>0</v>
      </c>
      <c r="T597" s="354">
        <v>0</v>
      </c>
      <c r="U597" s="354">
        <v>0</v>
      </c>
      <c r="V597" s="353">
        <v>0</v>
      </c>
      <c r="W597" s="353">
        <v>0</v>
      </c>
      <c r="X597" s="353">
        <v>1404.9</v>
      </c>
      <c r="Y597" s="355">
        <v>0</v>
      </c>
    </row>
    <row r="598" spans="1:25" x14ac:dyDescent="0.2">
      <c r="A598" s="352">
        <v>44829.708333333336</v>
      </c>
      <c r="B598" s="353">
        <v>0</v>
      </c>
      <c r="C598" s="354">
        <v>0</v>
      </c>
      <c r="D598" s="354">
        <v>0</v>
      </c>
      <c r="E598" s="354">
        <v>0</v>
      </c>
      <c r="F598" s="354">
        <v>0</v>
      </c>
      <c r="G598" s="353">
        <v>0</v>
      </c>
      <c r="H598" s="354">
        <v>0</v>
      </c>
      <c r="I598" s="354">
        <v>0</v>
      </c>
      <c r="J598" s="354">
        <v>0</v>
      </c>
      <c r="K598" s="354">
        <v>0</v>
      </c>
      <c r="L598" s="353">
        <v>295</v>
      </c>
      <c r="M598" s="354">
        <v>385</v>
      </c>
      <c r="N598" s="354">
        <v>340</v>
      </c>
      <c r="O598" s="354">
        <v>189.9</v>
      </c>
      <c r="P598" s="354">
        <v>195</v>
      </c>
      <c r="Q598" s="353">
        <v>0</v>
      </c>
      <c r="R598" s="354">
        <v>0</v>
      </c>
      <c r="S598" s="354">
        <v>0</v>
      </c>
      <c r="T598" s="354">
        <v>0</v>
      </c>
      <c r="U598" s="354">
        <v>0</v>
      </c>
      <c r="V598" s="353">
        <v>0</v>
      </c>
      <c r="W598" s="353">
        <v>0</v>
      </c>
      <c r="X598" s="353">
        <v>1404.9</v>
      </c>
      <c r="Y598" s="355">
        <v>0</v>
      </c>
    </row>
    <row r="599" spans="1:25" x14ac:dyDescent="0.2">
      <c r="A599" s="352">
        <v>44829.75</v>
      </c>
      <c r="B599" s="353">
        <v>0</v>
      </c>
      <c r="C599" s="354">
        <v>0</v>
      </c>
      <c r="D599" s="354">
        <v>0</v>
      </c>
      <c r="E599" s="354">
        <v>0</v>
      </c>
      <c r="F599" s="354">
        <v>0</v>
      </c>
      <c r="G599" s="353">
        <v>0</v>
      </c>
      <c r="H599" s="354">
        <v>0</v>
      </c>
      <c r="I599" s="354">
        <v>0</v>
      </c>
      <c r="J599" s="354">
        <v>0</v>
      </c>
      <c r="K599" s="354">
        <v>0</v>
      </c>
      <c r="L599" s="353">
        <v>295</v>
      </c>
      <c r="M599" s="354">
        <v>385</v>
      </c>
      <c r="N599" s="354">
        <v>340</v>
      </c>
      <c r="O599" s="354">
        <v>189.9</v>
      </c>
      <c r="P599" s="354">
        <v>195</v>
      </c>
      <c r="Q599" s="353">
        <v>0</v>
      </c>
      <c r="R599" s="354">
        <v>0</v>
      </c>
      <c r="S599" s="354">
        <v>0</v>
      </c>
      <c r="T599" s="354">
        <v>0</v>
      </c>
      <c r="U599" s="354">
        <v>0</v>
      </c>
      <c r="V599" s="353">
        <v>0</v>
      </c>
      <c r="W599" s="353">
        <v>0</v>
      </c>
      <c r="X599" s="353">
        <v>1404.9</v>
      </c>
      <c r="Y599" s="355">
        <v>0</v>
      </c>
    </row>
    <row r="600" spans="1:25" x14ac:dyDescent="0.2">
      <c r="A600" s="352">
        <v>44829.791666666664</v>
      </c>
      <c r="B600" s="353">
        <v>0</v>
      </c>
      <c r="C600" s="354">
        <v>0</v>
      </c>
      <c r="D600" s="354">
        <v>0</v>
      </c>
      <c r="E600" s="354">
        <v>0</v>
      </c>
      <c r="F600" s="354">
        <v>0</v>
      </c>
      <c r="G600" s="353">
        <v>0</v>
      </c>
      <c r="H600" s="354">
        <v>0</v>
      </c>
      <c r="I600" s="354">
        <v>0</v>
      </c>
      <c r="J600" s="354">
        <v>0</v>
      </c>
      <c r="K600" s="354">
        <v>0</v>
      </c>
      <c r="L600" s="353">
        <v>295</v>
      </c>
      <c r="M600" s="354">
        <v>385</v>
      </c>
      <c r="N600" s="354">
        <v>340</v>
      </c>
      <c r="O600" s="354">
        <v>189.9</v>
      </c>
      <c r="P600" s="354">
        <v>195</v>
      </c>
      <c r="Q600" s="353">
        <v>0</v>
      </c>
      <c r="R600" s="354">
        <v>0</v>
      </c>
      <c r="S600" s="354">
        <v>0</v>
      </c>
      <c r="T600" s="354">
        <v>0</v>
      </c>
      <c r="U600" s="354">
        <v>0</v>
      </c>
      <c r="V600" s="353">
        <v>0</v>
      </c>
      <c r="W600" s="353">
        <v>0</v>
      </c>
      <c r="X600" s="353">
        <v>1404.9</v>
      </c>
      <c r="Y600" s="355">
        <v>0</v>
      </c>
    </row>
    <row r="601" spans="1:25" x14ac:dyDescent="0.2">
      <c r="A601" s="352">
        <v>44829.833333333336</v>
      </c>
      <c r="B601" s="353">
        <v>0</v>
      </c>
      <c r="C601" s="354">
        <v>0</v>
      </c>
      <c r="D601" s="354">
        <v>0</v>
      </c>
      <c r="E601" s="354">
        <v>0</v>
      </c>
      <c r="F601" s="354">
        <v>0</v>
      </c>
      <c r="G601" s="353">
        <v>0</v>
      </c>
      <c r="H601" s="354">
        <v>0</v>
      </c>
      <c r="I601" s="354">
        <v>0</v>
      </c>
      <c r="J601" s="354">
        <v>0</v>
      </c>
      <c r="K601" s="354">
        <v>0</v>
      </c>
      <c r="L601" s="353">
        <v>295</v>
      </c>
      <c r="M601" s="354">
        <v>385</v>
      </c>
      <c r="N601" s="354">
        <v>340</v>
      </c>
      <c r="O601" s="354">
        <v>189.9</v>
      </c>
      <c r="P601" s="354">
        <v>195</v>
      </c>
      <c r="Q601" s="353">
        <v>0</v>
      </c>
      <c r="R601" s="354">
        <v>0</v>
      </c>
      <c r="S601" s="354">
        <v>0</v>
      </c>
      <c r="T601" s="354">
        <v>0</v>
      </c>
      <c r="U601" s="354">
        <v>0</v>
      </c>
      <c r="V601" s="353">
        <v>0</v>
      </c>
      <c r="W601" s="353">
        <v>0</v>
      </c>
      <c r="X601" s="353">
        <v>1404.9</v>
      </c>
      <c r="Y601" s="355">
        <v>0</v>
      </c>
    </row>
    <row r="602" spans="1:25" x14ac:dyDescent="0.2">
      <c r="A602" s="352">
        <v>44829.875</v>
      </c>
      <c r="B602" s="353">
        <v>0</v>
      </c>
      <c r="C602" s="354">
        <v>0</v>
      </c>
      <c r="D602" s="354">
        <v>0</v>
      </c>
      <c r="E602" s="354">
        <v>0</v>
      </c>
      <c r="F602" s="354">
        <v>0</v>
      </c>
      <c r="G602" s="353">
        <v>0</v>
      </c>
      <c r="H602" s="354">
        <v>0</v>
      </c>
      <c r="I602" s="354">
        <v>0</v>
      </c>
      <c r="J602" s="354">
        <v>0</v>
      </c>
      <c r="K602" s="354">
        <v>0</v>
      </c>
      <c r="L602" s="353">
        <v>295</v>
      </c>
      <c r="M602" s="354">
        <v>385</v>
      </c>
      <c r="N602" s="354">
        <v>340</v>
      </c>
      <c r="O602" s="354">
        <v>189.9</v>
      </c>
      <c r="P602" s="354">
        <v>195</v>
      </c>
      <c r="Q602" s="353">
        <v>0</v>
      </c>
      <c r="R602" s="354">
        <v>0</v>
      </c>
      <c r="S602" s="354">
        <v>0</v>
      </c>
      <c r="T602" s="354">
        <v>0</v>
      </c>
      <c r="U602" s="354">
        <v>0</v>
      </c>
      <c r="V602" s="353">
        <v>0</v>
      </c>
      <c r="W602" s="353">
        <v>0</v>
      </c>
      <c r="X602" s="353">
        <v>1404.9</v>
      </c>
      <c r="Y602" s="355">
        <v>0</v>
      </c>
    </row>
    <row r="603" spans="1:25" x14ac:dyDescent="0.2">
      <c r="A603" s="352">
        <v>44829.916666666664</v>
      </c>
      <c r="B603" s="353">
        <v>0</v>
      </c>
      <c r="C603" s="354">
        <v>0</v>
      </c>
      <c r="D603" s="354">
        <v>0</v>
      </c>
      <c r="E603" s="354">
        <v>0</v>
      </c>
      <c r="F603" s="354">
        <v>0</v>
      </c>
      <c r="G603" s="353">
        <v>0</v>
      </c>
      <c r="H603" s="354">
        <v>0</v>
      </c>
      <c r="I603" s="354">
        <v>0</v>
      </c>
      <c r="J603" s="354">
        <v>0</v>
      </c>
      <c r="K603" s="354">
        <v>0</v>
      </c>
      <c r="L603" s="353">
        <v>295</v>
      </c>
      <c r="M603" s="354">
        <v>385</v>
      </c>
      <c r="N603" s="354">
        <v>340</v>
      </c>
      <c r="O603" s="354">
        <v>189.9</v>
      </c>
      <c r="P603" s="354">
        <v>195</v>
      </c>
      <c r="Q603" s="353">
        <v>0</v>
      </c>
      <c r="R603" s="354">
        <v>0</v>
      </c>
      <c r="S603" s="354">
        <v>0</v>
      </c>
      <c r="T603" s="354">
        <v>0</v>
      </c>
      <c r="U603" s="354">
        <v>0</v>
      </c>
      <c r="V603" s="353">
        <v>0</v>
      </c>
      <c r="W603" s="353">
        <v>0</v>
      </c>
      <c r="X603" s="353">
        <v>1404.9</v>
      </c>
      <c r="Y603" s="355">
        <v>0</v>
      </c>
    </row>
    <row r="604" spans="1:25" x14ac:dyDescent="0.2">
      <c r="A604" s="352">
        <v>44829.958333333336</v>
      </c>
      <c r="B604" s="353">
        <v>0</v>
      </c>
      <c r="C604" s="354">
        <v>0</v>
      </c>
      <c r="D604" s="354">
        <v>0</v>
      </c>
      <c r="E604" s="354">
        <v>0</v>
      </c>
      <c r="F604" s="354">
        <v>0</v>
      </c>
      <c r="G604" s="353">
        <v>0</v>
      </c>
      <c r="H604" s="354">
        <v>0</v>
      </c>
      <c r="I604" s="354">
        <v>0</v>
      </c>
      <c r="J604" s="354">
        <v>0</v>
      </c>
      <c r="K604" s="354">
        <v>0</v>
      </c>
      <c r="L604" s="353">
        <v>295</v>
      </c>
      <c r="M604" s="354">
        <v>385</v>
      </c>
      <c r="N604" s="354">
        <v>340</v>
      </c>
      <c r="O604" s="354">
        <v>189.9</v>
      </c>
      <c r="P604" s="354">
        <v>195</v>
      </c>
      <c r="Q604" s="353">
        <v>0</v>
      </c>
      <c r="R604" s="354">
        <v>0</v>
      </c>
      <c r="S604" s="354">
        <v>0</v>
      </c>
      <c r="T604" s="354">
        <v>0</v>
      </c>
      <c r="U604" s="354">
        <v>0</v>
      </c>
      <c r="V604" s="353">
        <v>0</v>
      </c>
      <c r="W604" s="353">
        <v>0</v>
      </c>
      <c r="X604" s="353">
        <v>1404.9</v>
      </c>
      <c r="Y604" s="355">
        <v>0</v>
      </c>
    </row>
    <row r="605" spans="1:25" x14ac:dyDescent="0.2">
      <c r="A605" s="352">
        <v>44830</v>
      </c>
      <c r="B605" s="353">
        <v>0</v>
      </c>
      <c r="C605" s="354">
        <v>0</v>
      </c>
      <c r="D605" s="354">
        <v>0</v>
      </c>
      <c r="E605" s="354">
        <v>0</v>
      </c>
      <c r="F605" s="354">
        <v>0</v>
      </c>
      <c r="G605" s="353">
        <v>0</v>
      </c>
      <c r="H605" s="354">
        <v>0</v>
      </c>
      <c r="I605" s="354">
        <v>0</v>
      </c>
      <c r="J605" s="354">
        <v>0</v>
      </c>
      <c r="K605" s="354">
        <v>0</v>
      </c>
      <c r="L605" s="353">
        <v>295</v>
      </c>
      <c r="M605" s="354">
        <v>385</v>
      </c>
      <c r="N605" s="354">
        <v>340</v>
      </c>
      <c r="O605" s="354">
        <v>189.9</v>
      </c>
      <c r="P605" s="354">
        <v>195</v>
      </c>
      <c r="Q605" s="353">
        <v>0</v>
      </c>
      <c r="R605" s="354">
        <v>0</v>
      </c>
      <c r="S605" s="354">
        <v>0</v>
      </c>
      <c r="T605" s="354">
        <v>0</v>
      </c>
      <c r="U605" s="354">
        <v>0</v>
      </c>
      <c r="V605" s="353">
        <v>0</v>
      </c>
      <c r="W605" s="353">
        <v>0</v>
      </c>
      <c r="X605" s="353">
        <v>1404.9</v>
      </c>
      <c r="Y605" s="355">
        <v>0</v>
      </c>
    </row>
    <row r="606" spans="1:25" x14ac:dyDescent="0.2">
      <c r="A606" s="352">
        <v>44830.041666666664</v>
      </c>
      <c r="B606" s="353">
        <v>0</v>
      </c>
      <c r="C606" s="354">
        <v>0</v>
      </c>
      <c r="D606" s="354">
        <v>0</v>
      </c>
      <c r="E606" s="354">
        <v>0</v>
      </c>
      <c r="F606" s="354">
        <v>0</v>
      </c>
      <c r="G606" s="353">
        <v>0</v>
      </c>
      <c r="H606" s="354">
        <v>0</v>
      </c>
      <c r="I606" s="354">
        <v>0</v>
      </c>
      <c r="J606" s="354">
        <v>0</v>
      </c>
      <c r="K606" s="354">
        <v>0</v>
      </c>
      <c r="L606" s="353">
        <v>295</v>
      </c>
      <c r="M606" s="354">
        <v>385</v>
      </c>
      <c r="N606" s="354">
        <v>340</v>
      </c>
      <c r="O606" s="354">
        <v>189.9</v>
      </c>
      <c r="P606" s="354">
        <v>195</v>
      </c>
      <c r="Q606" s="353">
        <v>0</v>
      </c>
      <c r="R606" s="354">
        <v>0</v>
      </c>
      <c r="S606" s="354">
        <v>0</v>
      </c>
      <c r="T606" s="354">
        <v>0</v>
      </c>
      <c r="U606" s="354">
        <v>0</v>
      </c>
      <c r="V606" s="353">
        <v>0</v>
      </c>
      <c r="W606" s="353">
        <v>0</v>
      </c>
      <c r="X606" s="353">
        <v>1404.9</v>
      </c>
      <c r="Y606" s="355">
        <v>0</v>
      </c>
    </row>
    <row r="607" spans="1:25" x14ac:dyDescent="0.2">
      <c r="A607" s="352">
        <v>44830.083333333336</v>
      </c>
      <c r="B607" s="353">
        <v>0</v>
      </c>
      <c r="C607" s="354">
        <v>0</v>
      </c>
      <c r="D607" s="354">
        <v>0</v>
      </c>
      <c r="E607" s="354">
        <v>0</v>
      </c>
      <c r="F607" s="354">
        <v>0</v>
      </c>
      <c r="G607" s="353">
        <v>0</v>
      </c>
      <c r="H607" s="354">
        <v>0</v>
      </c>
      <c r="I607" s="354">
        <v>0</v>
      </c>
      <c r="J607" s="354">
        <v>0</v>
      </c>
      <c r="K607" s="354">
        <v>0</v>
      </c>
      <c r="L607" s="353">
        <v>295</v>
      </c>
      <c r="M607" s="354">
        <v>385</v>
      </c>
      <c r="N607" s="354">
        <v>340</v>
      </c>
      <c r="O607" s="354">
        <v>189.9</v>
      </c>
      <c r="P607" s="354">
        <v>195</v>
      </c>
      <c r="Q607" s="353">
        <v>0</v>
      </c>
      <c r="R607" s="354">
        <v>0</v>
      </c>
      <c r="S607" s="354">
        <v>0</v>
      </c>
      <c r="T607" s="354">
        <v>0</v>
      </c>
      <c r="U607" s="354">
        <v>0</v>
      </c>
      <c r="V607" s="353">
        <v>0</v>
      </c>
      <c r="W607" s="353">
        <v>0</v>
      </c>
      <c r="X607" s="353">
        <v>1404.9</v>
      </c>
      <c r="Y607" s="355">
        <v>0</v>
      </c>
    </row>
    <row r="608" spans="1:25" x14ac:dyDescent="0.2">
      <c r="A608" s="352">
        <v>44830.125</v>
      </c>
      <c r="B608" s="353">
        <v>0</v>
      </c>
      <c r="C608" s="354">
        <v>0</v>
      </c>
      <c r="D608" s="354">
        <v>0</v>
      </c>
      <c r="E608" s="354">
        <v>0</v>
      </c>
      <c r="F608" s="354">
        <v>0</v>
      </c>
      <c r="G608" s="353">
        <v>0</v>
      </c>
      <c r="H608" s="354">
        <v>0</v>
      </c>
      <c r="I608" s="354">
        <v>0</v>
      </c>
      <c r="J608" s="354">
        <v>0</v>
      </c>
      <c r="K608" s="354">
        <v>0</v>
      </c>
      <c r="L608" s="353">
        <v>295</v>
      </c>
      <c r="M608" s="354">
        <v>385</v>
      </c>
      <c r="N608" s="354">
        <v>340</v>
      </c>
      <c r="O608" s="354">
        <v>189.9</v>
      </c>
      <c r="P608" s="354">
        <v>195</v>
      </c>
      <c r="Q608" s="353">
        <v>0</v>
      </c>
      <c r="R608" s="354">
        <v>0</v>
      </c>
      <c r="S608" s="354">
        <v>0</v>
      </c>
      <c r="T608" s="354">
        <v>0</v>
      </c>
      <c r="U608" s="354">
        <v>0</v>
      </c>
      <c r="V608" s="353">
        <v>0</v>
      </c>
      <c r="W608" s="353">
        <v>0</v>
      </c>
      <c r="X608" s="353">
        <v>1404.9</v>
      </c>
      <c r="Y608" s="355">
        <v>0</v>
      </c>
    </row>
    <row r="609" spans="1:25" x14ac:dyDescent="0.2">
      <c r="A609" s="352">
        <v>44830.166666666664</v>
      </c>
      <c r="B609" s="353">
        <v>0</v>
      </c>
      <c r="C609" s="354">
        <v>0</v>
      </c>
      <c r="D609" s="354">
        <v>0</v>
      </c>
      <c r="E609" s="354">
        <v>0</v>
      </c>
      <c r="F609" s="354">
        <v>0</v>
      </c>
      <c r="G609" s="353">
        <v>0</v>
      </c>
      <c r="H609" s="354">
        <v>0</v>
      </c>
      <c r="I609" s="354">
        <v>0</v>
      </c>
      <c r="J609" s="354">
        <v>0</v>
      </c>
      <c r="K609" s="354">
        <v>0</v>
      </c>
      <c r="L609" s="353">
        <v>295</v>
      </c>
      <c r="M609" s="354">
        <v>385</v>
      </c>
      <c r="N609" s="354">
        <v>340</v>
      </c>
      <c r="O609" s="354">
        <v>189.9</v>
      </c>
      <c r="P609" s="354">
        <v>195</v>
      </c>
      <c r="Q609" s="353">
        <v>0</v>
      </c>
      <c r="R609" s="354">
        <v>0</v>
      </c>
      <c r="S609" s="354">
        <v>0</v>
      </c>
      <c r="T609" s="354">
        <v>0</v>
      </c>
      <c r="U609" s="354">
        <v>0</v>
      </c>
      <c r="V609" s="353">
        <v>0</v>
      </c>
      <c r="W609" s="353">
        <v>0</v>
      </c>
      <c r="X609" s="353">
        <v>1404.9</v>
      </c>
      <c r="Y609" s="355">
        <v>0</v>
      </c>
    </row>
    <row r="610" spans="1:25" x14ac:dyDescent="0.2">
      <c r="A610" s="352">
        <v>44830.208333333336</v>
      </c>
      <c r="B610" s="353">
        <v>0</v>
      </c>
      <c r="C610" s="354">
        <v>0</v>
      </c>
      <c r="D610" s="354">
        <v>0</v>
      </c>
      <c r="E610" s="354">
        <v>0</v>
      </c>
      <c r="F610" s="354">
        <v>0</v>
      </c>
      <c r="G610" s="353">
        <v>0</v>
      </c>
      <c r="H610" s="354">
        <v>0</v>
      </c>
      <c r="I610" s="354">
        <v>0</v>
      </c>
      <c r="J610" s="354">
        <v>0</v>
      </c>
      <c r="K610" s="354">
        <v>0</v>
      </c>
      <c r="L610" s="353">
        <v>295</v>
      </c>
      <c r="M610" s="354">
        <v>385</v>
      </c>
      <c r="N610" s="354">
        <v>340</v>
      </c>
      <c r="O610" s="354">
        <v>189.9</v>
      </c>
      <c r="P610" s="354">
        <v>195</v>
      </c>
      <c r="Q610" s="353">
        <v>0</v>
      </c>
      <c r="R610" s="354">
        <v>0</v>
      </c>
      <c r="S610" s="354">
        <v>0</v>
      </c>
      <c r="T610" s="354">
        <v>0</v>
      </c>
      <c r="U610" s="354">
        <v>0</v>
      </c>
      <c r="V610" s="353">
        <v>0</v>
      </c>
      <c r="W610" s="353">
        <v>0</v>
      </c>
      <c r="X610" s="353">
        <v>1404.9</v>
      </c>
      <c r="Y610" s="355">
        <v>0</v>
      </c>
    </row>
    <row r="611" spans="1:25" x14ac:dyDescent="0.2">
      <c r="A611" s="352">
        <v>44830.25</v>
      </c>
      <c r="B611" s="353">
        <v>0</v>
      </c>
      <c r="C611" s="354">
        <v>0</v>
      </c>
      <c r="D611" s="354">
        <v>0</v>
      </c>
      <c r="E611" s="354">
        <v>0</v>
      </c>
      <c r="F611" s="354">
        <v>0</v>
      </c>
      <c r="G611" s="353">
        <v>0</v>
      </c>
      <c r="H611" s="354">
        <v>0</v>
      </c>
      <c r="I611" s="354">
        <v>0</v>
      </c>
      <c r="J611" s="354">
        <v>0</v>
      </c>
      <c r="K611" s="354">
        <v>0</v>
      </c>
      <c r="L611" s="353">
        <v>295</v>
      </c>
      <c r="M611" s="354">
        <v>385</v>
      </c>
      <c r="N611" s="354">
        <v>340</v>
      </c>
      <c r="O611" s="354">
        <v>189.9</v>
      </c>
      <c r="P611" s="354">
        <v>195</v>
      </c>
      <c r="Q611" s="353">
        <v>0</v>
      </c>
      <c r="R611" s="354">
        <v>0</v>
      </c>
      <c r="S611" s="354">
        <v>0</v>
      </c>
      <c r="T611" s="354">
        <v>0</v>
      </c>
      <c r="U611" s="354">
        <v>0</v>
      </c>
      <c r="V611" s="353">
        <v>0</v>
      </c>
      <c r="W611" s="353">
        <v>0</v>
      </c>
      <c r="X611" s="353">
        <v>1404.9</v>
      </c>
      <c r="Y611" s="355">
        <v>0</v>
      </c>
    </row>
    <row r="612" spans="1:25" x14ac:dyDescent="0.2">
      <c r="A612" s="352">
        <v>44830.291666666664</v>
      </c>
      <c r="B612" s="353">
        <v>0</v>
      </c>
      <c r="C612" s="354">
        <v>0</v>
      </c>
      <c r="D612" s="354">
        <v>0</v>
      </c>
      <c r="E612" s="354">
        <v>0</v>
      </c>
      <c r="F612" s="354">
        <v>0</v>
      </c>
      <c r="G612" s="353">
        <v>0</v>
      </c>
      <c r="H612" s="354">
        <v>0</v>
      </c>
      <c r="I612" s="354">
        <v>0</v>
      </c>
      <c r="J612" s="354">
        <v>0</v>
      </c>
      <c r="K612" s="354">
        <v>0</v>
      </c>
      <c r="L612" s="353">
        <v>295</v>
      </c>
      <c r="M612" s="354">
        <v>385</v>
      </c>
      <c r="N612" s="354">
        <v>340</v>
      </c>
      <c r="O612" s="354">
        <v>189.9</v>
      </c>
      <c r="P612" s="354">
        <v>195</v>
      </c>
      <c r="Q612" s="353">
        <v>0</v>
      </c>
      <c r="R612" s="354">
        <v>0</v>
      </c>
      <c r="S612" s="354">
        <v>0</v>
      </c>
      <c r="T612" s="354">
        <v>0</v>
      </c>
      <c r="U612" s="354">
        <v>0</v>
      </c>
      <c r="V612" s="353">
        <v>0</v>
      </c>
      <c r="W612" s="353">
        <v>0</v>
      </c>
      <c r="X612" s="353">
        <v>1404.9</v>
      </c>
      <c r="Y612" s="355">
        <v>0</v>
      </c>
    </row>
    <row r="613" spans="1:25" x14ac:dyDescent="0.2">
      <c r="A613" s="352">
        <v>44830.333333333336</v>
      </c>
      <c r="B613" s="353">
        <v>0</v>
      </c>
      <c r="C613" s="354">
        <v>0</v>
      </c>
      <c r="D613" s="354">
        <v>0</v>
      </c>
      <c r="E613" s="354">
        <v>0</v>
      </c>
      <c r="F613" s="354">
        <v>0</v>
      </c>
      <c r="G613" s="353">
        <v>0</v>
      </c>
      <c r="H613" s="354">
        <v>0</v>
      </c>
      <c r="I613" s="354">
        <v>0</v>
      </c>
      <c r="J613" s="354">
        <v>0</v>
      </c>
      <c r="K613" s="354">
        <v>0</v>
      </c>
      <c r="L613" s="353">
        <v>295</v>
      </c>
      <c r="M613" s="354">
        <v>385</v>
      </c>
      <c r="N613" s="354">
        <v>340</v>
      </c>
      <c r="O613" s="354">
        <v>189.9</v>
      </c>
      <c r="P613" s="354">
        <v>195</v>
      </c>
      <c r="Q613" s="353">
        <v>0</v>
      </c>
      <c r="R613" s="354">
        <v>0</v>
      </c>
      <c r="S613" s="354">
        <v>0</v>
      </c>
      <c r="T613" s="354">
        <v>0</v>
      </c>
      <c r="U613" s="354">
        <v>0</v>
      </c>
      <c r="V613" s="353">
        <v>0</v>
      </c>
      <c r="W613" s="353">
        <v>0</v>
      </c>
      <c r="X613" s="353">
        <v>1404.9</v>
      </c>
      <c r="Y613" s="355">
        <v>0</v>
      </c>
    </row>
    <row r="614" spans="1:25" x14ac:dyDescent="0.2">
      <c r="A614" s="352">
        <v>44830.375</v>
      </c>
      <c r="B614" s="353">
        <v>0</v>
      </c>
      <c r="C614" s="354">
        <v>0</v>
      </c>
      <c r="D614" s="354">
        <v>0</v>
      </c>
      <c r="E614" s="354">
        <v>0</v>
      </c>
      <c r="F614" s="354">
        <v>0</v>
      </c>
      <c r="G614" s="353">
        <v>0</v>
      </c>
      <c r="H614" s="354">
        <v>0</v>
      </c>
      <c r="I614" s="354">
        <v>0</v>
      </c>
      <c r="J614" s="354">
        <v>0</v>
      </c>
      <c r="K614" s="354">
        <v>0</v>
      </c>
      <c r="L614" s="353">
        <v>295</v>
      </c>
      <c r="M614" s="354">
        <v>385</v>
      </c>
      <c r="N614" s="354">
        <v>340</v>
      </c>
      <c r="O614" s="354">
        <v>189.9</v>
      </c>
      <c r="P614" s="354">
        <v>195</v>
      </c>
      <c r="Q614" s="353">
        <v>0</v>
      </c>
      <c r="R614" s="354">
        <v>0</v>
      </c>
      <c r="S614" s="354">
        <v>0</v>
      </c>
      <c r="T614" s="354">
        <v>0</v>
      </c>
      <c r="U614" s="354">
        <v>0</v>
      </c>
      <c r="V614" s="353">
        <v>0</v>
      </c>
      <c r="W614" s="353">
        <v>0</v>
      </c>
      <c r="X614" s="353">
        <v>1404.9</v>
      </c>
      <c r="Y614" s="355">
        <v>0</v>
      </c>
    </row>
    <row r="615" spans="1:25" x14ac:dyDescent="0.2">
      <c r="A615" s="352">
        <v>44830.416666666664</v>
      </c>
      <c r="B615" s="353">
        <v>0</v>
      </c>
      <c r="C615" s="354">
        <v>0</v>
      </c>
      <c r="D615" s="354">
        <v>0</v>
      </c>
      <c r="E615" s="354">
        <v>0</v>
      </c>
      <c r="F615" s="354">
        <v>0</v>
      </c>
      <c r="G615" s="353">
        <v>0</v>
      </c>
      <c r="H615" s="354">
        <v>0</v>
      </c>
      <c r="I615" s="354">
        <v>0</v>
      </c>
      <c r="J615" s="354">
        <v>0</v>
      </c>
      <c r="K615" s="354">
        <v>0</v>
      </c>
      <c r="L615" s="353">
        <v>295</v>
      </c>
      <c r="M615" s="354">
        <v>385</v>
      </c>
      <c r="N615" s="354">
        <v>340</v>
      </c>
      <c r="O615" s="354">
        <v>189.9</v>
      </c>
      <c r="P615" s="354">
        <v>195</v>
      </c>
      <c r="Q615" s="353">
        <v>0</v>
      </c>
      <c r="R615" s="354">
        <v>0</v>
      </c>
      <c r="S615" s="354">
        <v>0</v>
      </c>
      <c r="T615" s="354">
        <v>0</v>
      </c>
      <c r="U615" s="354">
        <v>0</v>
      </c>
      <c r="V615" s="353">
        <v>0</v>
      </c>
      <c r="W615" s="353">
        <v>0</v>
      </c>
      <c r="X615" s="353">
        <v>1404.9</v>
      </c>
      <c r="Y615" s="355">
        <v>0</v>
      </c>
    </row>
    <row r="616" spans="1:25" x14ac:dyDescent="0.2">
      <c r="A616" s="352">
        <v>44830.458333333336</v>
      </c>
      <c r="B616" s="353">
        <v>0</v>
      </c>
      <c r="C616" s="354">
        <v>0</v>
      </c>
      <c r="D616" s="354">
        <v>0</v>
      </c>
      <c r="E616" s="354">
        <v>0</v>
      </c>
      <c r="F616" s="354">
        <v>0</v>
      </c>
      <c r="G616" s="353">
        <v>0</v>
      </c>
      <c r="H616" s="354">
        <v>0</v>
      </c>
      <c r="I616" s="354">
        <v>0</v>
      </c>
      <c r="J616" s="354">
        <v>0</v>
      </c>
      <c r="K616" s="354">
        <v>0</v>
      </c>
      <c r="L616" s="353">
        <v>295</v>
      </c>
      <c r="M616" s="354">
        <v>385</v>
      </c>
      <c r="N616" s="354">
        <v>340</v>
      </c>
      <c r="O616" s="354">
        <v>189.9</v>
      </c>
      <c r="P616" s="354">
        <v>195</v>
      </c>
      <c r="Q616" s="353">
        <v>0</v>
      </c>
      <c r="R616" s="354">
        <v>0</v>
      </c>
      <c r="S616" s="354">
        <v>0</v>
      </c>
      <c r="T616" s="354">
        <v>0</v>
      </c>
      <c r="U616" s="354">
        <v>0</v>
      </c>
      <c r="V616" s="353">
        <v>0</v>
      </c>
      <c r="W616" s="353">
        <v>0</v>
      </c>
      <c r="X616" s="353">
        <v>1404.9</v>
      </c>
      <c r="Y616" s="355">
        <v>0</v>
      </c>
    </row>
    <row r="617" spans="1:25" x14ac:dyDescent="0.2">
      <c r="A617" s="352">
        <v>44830.5</v>
      </c>
      <c r="B617" s="353">
        <v>0</v>
      </c>
      <c r="C617" s="354">
        <v>0</v>
      </c>
      <c r="D617" s="354">
        <v>0</v>
      </c>
      <c r="E617" s="354">
        <v>0</v>
      </c>
      <c r="F617" s="354">
        <v>0</v>
      </c>
      <c r="G617" s="353">
        <v>0</v>
      </c>
      <c r="H617" s="354">
        <v>0</v>
      </c>
      <c r="I617" s="354">
        <v>0</v>
      </c>
      <c r="J617" s="354">
        <v>0</v>
      </c>
      <c r="K617" s="354">
        <v>0</v>
      </c>
      <c r="L617" s="353">
        <v>295</v>
      </c>
      <c r="M617" s="354">
        <v>385</v>
      </c>
      <c r="N617" s="354">
        <v>340</v>
      </c>
      <c r="O617" s="354">
        <v>189.9</v>
      </c>
      <c r="P617" s="354">
        <v>195</v>
      </c>
      <c r="Q617" s="353">
        <v>0</v>
      </c>
      <c r="R617" s="354">
        <v>0</v>
      </c>
      <c r="S617" s="354">
        <v>0</v>
      </c>
      <c r="T617" s="354">
        <v>0</v>
      </c>
      <c r="U617" s="354">
        <v>0</v>
      </c>
      <c r="V617" s="353">
        <v>0</v>
      </c>
      <c r="W617" s="353">
        <v>0</v>
      </c>
      <c r="X617" s="353">
        <v>1404.9</v>
      </c>
      <c r="Y617" s="355">
        <v>0</v>
      </c>
    </row>
    <row r="618" spans="1:25" x14ac:dyDescent="0.2">
      <c r="A618" s="352">
        <v>44830.541666666664</v>
      </c>
      <c r="B618" s="353">
        <v>0</v>
      </c>
      <c r="C618" s="354">
        <v>0</v>
      </c>
      <c r="D618" s="354">
        <v>0</v>
      </c>
      <c r="E618" s="354">
        <v>0</v>
      </c>
      <c r="F618" s="354">
        <v>0</v>
      </c>
      <c r="G618" s="353">
        <v>0</v>
      </c>
      <c r="H618" s="354">
        <v>0</v>
      </c>
      <c r="I618" s="354">
        <v>0</v>
      </c>
      <c r="J618" s="354">
        <v>0</v>
      </c>
      <c r="K618" s="354">
        <v>0</v>
      </c>
      <c r="L618" s="353">
        <v>295</v>
      </c>
      <c r="M618" s="354">
        <v>385</v>
      </c>
      <c r="N618" s="354">
        <v>340</v>
      </c>
      <c r="O618" s="354">
        <v>189.9</v>
      </c>
      <c r="P618" s="354">
        <v>195</v>
      </c>
      <c r="Q618" s="353">
        <v>0</v>
      </c>
      <c r="R618" s="354">
        <v>0</v>
      </c>
      <c r="S618" s="354">
        <v>0</v>
      </c>
      <c r="T618" s="354">
        <v>0</v>
      </c>
      <c r="U618" s="354">
        <v>0</v>
      </c>
      <c r="V618" s="353">
        <v>0</v>
      </c>
      <c r="W618" s="353">
        <v>0</v>
      </c>
      <c r="X618" s="353">
        <v>1404.9</v>
      </c>
      <c r="Y618" s="355">
        <v>0</v>
      </c>
    </row>
    <row r="619" spans="1:25" x14ac:dyDescent="0.2">
      <c r="A619" s="352">
        <v>44830.583333333336</v>
      </c>
      <c r="B619" s="353">
        <v>0</v>
      </c>
      <c r="C619" s="354">
        <v>0</v>
      </c>
      <c r="D619" s="354">
        <v>0</v>
      </c>
      <c r="E619" s="354">
        <v>0</v>
      </c>
      <c r="F619" s="354">
        <v>0</v>
      </c>
      <c r="G619" s="353">
        <v>0</v>
      </c>
      <c r="H619" s="354">
        <v>0</v>
      </c>
      <c r="I619" s="354">
        <v>0</v>
      </c>
      <c r="J619" s="354">
        <v>0</v>
      </c>
      <c r="K619" s="354">
        <v>0</v>
      </c>
      <c r="L619" s="353">
        <v>295</v>
      </c>
      <c r="M619" s="354">
        <v>385</v>
      </c>
      <c r="N619" s="354">
        <v>340</v>
      </c>
      <c r="O619" s="354">
        <v>189.9</v>
      </c>
      <c r="P619" s="354">
        <v>195</v>
      </c>
      <c r="Q619" s="353">
        <v>0</v>
      </c>
      <c r="R619" s="354">
        <v>0</v>
      </c>
      <c r="S619" s="354">
        <v>0</v>
      </c>
      <c r="T619" s="354">
        <v>0</v>
      </c>
      <c r="U619" s="354">
        <v>0</v>
      </c>
      <c r="V619" s="353">
        <v>0</v>
      </c>
      <c r="W619" s="353">
        <v>0</v>
      </c>
      <c r="X619" s="353">
        <v>1404.9</v>
      </c>
      <c r="Y619" s="355">
        <v>0</v>
      </c>
    </row>
    <row r="620" spans="1:25" x14ac:dyDescent="0.2">
      <c r="A620" s="352">
        <v>44830.625</v>
      </c>
      <c r="B620" s="353">
        <v>0</v>
      </c>
      <c r="C620" s="354">
        <v>0</v>
      </c>
      <c r="D620" s="354">
        <v>0</v>
      </c>
      <c r="E620" s="354">
        <v>0</v>
      </c>
      <c r="F620" s="354">
        <v>0</v>
      </c>
      <c r="G620" s="353">
        <v>0</v>
      </c>
      <c r="H620" s="354">
        <v>0</v>
      </c>
      <c r="I620" s="354">
        <v>0</v>
      </c>
      <c r="J620" s="354">
        <v>0</v>
      </c>
      <c r="K620" s="354">
        <v>0</v>
      </c>
      <c r="L620" s="353">
        <v>295</v>
      </c>
      <c r="M620" s="354">
        <v>385</v>
      </c>
      <c r="N620" s="354">
        <v>340</v>
      </c>
      <c r="O620" s="354">
        <v>189.9</v>
      </c>
      <c r="P620" s="354">
        <v>195</v>
      </c>
      <c r="Q620" s="353">
        <v>0</v>
      </c>
      <c r="R620" s="354">
        <v>0</v>
      </c>
      <c r="S620" s="354">
        <v>0</v>
      </c>
      <c r="T620" s="354">
        <v>0</v>
      </c>
      <c r="U620" s="354">
        <v>0</v>
      </c>
      <c r="V620" s="353">
        <v>0</v>
      </c>
      <c r="W620" s="353">
        <v>0</v>
      </c>
      <c r="X620" s="353">
        <v>1404.9</v>
      </c>
      <c r="Y620" s="355">
        <v>0</v>
      </c>
    </row>
    <row r="621" spans="1:25" x14ac:dyDescent="0.2">
      <c r="A621" s="352">
        <v>44830.666666666664</v>
      </c>
      <c r="B621" s="353">
        <v>0</v>
      </c>
      <c r="C621" s="354">
        <v>0</v>
      </c>
      <c r="D621" s="354">
        <v>0</v>
      </c>
      <c r="E621" s="354">
        <v>0</v>
      </c>
      <c r="F621" s="354">
        <v>0</v>
      </c>
      <c r="G621" s="353">
        <v>0</v>
      </c>
      <c r="H621" s="354">
        <v>0</v>
      </c>
      <c r="I621" s="354">
        <v>0</v>
      </c>
      <c r="J621" s="354">
        <v>0</v>
      </c>
      <c r="K621" s="354">
        <v>0</v>
      </c>
      <c r="L621" s="353">
        <v>295</v>
      </c>
      <c r="M621" s="354">
        <v>385</v>
      </c>
      <c r="N621" s="354">
        <v>340</v>
      </c>
      <c r="O621" s="354">
        <v>189.9</v>
      </c>
      <c r="P621" s="354">
        <v>195</v>
      </c>
      <c r="Q621" s="353">
        <v>0</v>
      </c>
      <c r="R621" s="354">
        <v>0</v>
      </c>
      <c r="S621" s="354">
        <v>0</v>
      </c>
      <c r="T621" s="354">
        <v>0</v>
      </c>
      <c r="U621" s="354">
        <v>0</v>
      </c>
      <c r="V621" s="353">
        <v>0</v>
      </c>
      <c r="W621" s="353">
        <v>0</v>
      </c>
      <c r="X621" s="353">
        <v>1404.9</v>
      </c>
      <c r="Y621" s="355">
        <v>0</v>
      </c>
    </row>
    <row r="622" spans="1:25" x14ac:dyDescent="0.2">
      <c r="A622" s="352">
        <v>44830.708333333336</v>
      </c>
      <c r="B622" s="353">
        <v>0</v>
      </c>
      <c r="C622" s="354">
        <v>0</v>
      </c>
      <c r="D622" s="354">
        <v>0</v>
      </c>
      <c r="E622" s="354">
        <v>0</v>
      </c>
      <c r="F622" s="354">
        <v>0</v>
      </c>
      <c r="G622" s="353">
        <v>0</v>
      </c>
      <c r="H622" s="354">
        <v>0</v>
      </c>
      <c r="I622" s="354">
        <v>0</v>
      </c>
      <c r="J622" s="354">
        <v>0</v>
      </c>
      <c r="K622" s="354">
        <v>0</v>
      </c>
      <c r="L622" s="353">
        <v>295</v>
      </c>
      <c r="M622" s="354">
        <v>385</v>
      </c>
      <c r="N622" s="354">
        <v>340</v>
      </c>
      <c r="O622" s="354">
        <v>189.9</v>
      </c>
      <c r="P622" s="354">
        <v>195</v>
      </c>
      <c r="Q622" s="353">
        <v>0</v>
      </c>
      <c r="R622" s="354">
        <v>0</v>
      </c>
      <c r="S622" s="354">
        <v>0</v>
      </c>
      <c r="T622" s="354">
        <v>0</v>
      </c>
      <c r="U622" s="354">
        <v>0</v>
      </c>
      <c r="V622" s="353">
        <v>0</v>
      </c>
      <c r="W622" s="353">
        <v>0</v>
      </c>
      <c r="X622" s="353">
        <v>1404.9</v>
      </c>
      <c r="Y622" s="355">
        <v>0</v>
      </c>
    </row>
    <row r="623" spans="1:25" x14ac:dyDescent="0.2">
      <c r="A623" s="352">
        <v>44830.75</v>
      </c>
      <c r="B623" s="353">
        <v>0</v>
      </c>
      <c r="C623" s="354">
        <v>0</v>
      </c>
      <c r="D623" s="354">
        <v>0</v>
      </c>
      <c r="E623" s="354">
        <v>0</v>
      </c>
      <c r="F623" s="354">
        <v>0</v>
      </c>
      <c r="G623" s="353">
        <v>0</v>
      </c>
      <c r="H623" s="354">
        <v>0</v>
      </c>
      <c r="I623" s="354">
        <v>0</v>
      </c>
      <c r="J623" s="354">
        <v>0</v>
      </c>
      <c r="K623" s="354">
        <v>0</v>
      </c>
      <c r="L623" s="353">
        <v>295</v>
      </c>
      <c r="M623" s="354">
        <v>385</v>
      </c>
      <c r="N623" s="354">
        <v>340</v>
      </c>
      <c r="O623" s="354">
        <v>189.9</v>
      </c>
      <c r="P623" s="354">
        <v>195</v>
      </c>
      <c r="Q623" s="353">
        <v>0</v>
      </c>
      <c r="R623" s="354">
        <v>0</v>
      </c>
      <c r="S623" s="354">
        <v>0</v>
      </c>
      <c r="T623" s="354">
        <v>0</v>
      </c>
      <c r="U623" s="354">
        <v>0</v>
      </c>
      <c r="V623" s="353">
        <v>0</v>
      </c>
      <c r="W623" s="353">
        <v>0</v>
      </c>
      <c r="X623" s="353">
        <v>1404.9</v>
      </c>
      <c r="Y623" s="355">
        <v>0</v>
      </c>
    </row>
    <row r="624" spans="1:25" x14ac:dyDescent="0.2">
      <c r="A624" s="352">
        <v>44830.791666666664</v>
      </c>
      <c r="B624" s="353">
        <v>0</v>
      </c>
      <c r="C624" s="354">
        <v>0</v>
      </c>
      <c r="D624" s="354">
        <v>0</v>
      </c>
      <c r="E624" s="354">
        <v>0</v>
      </c>
      <c r="F624" s="354">
        <v>0</v>
      </c>
      <c r="G624" s="353">
        <v>0</v>
      </c>
      <c r="H624" s="354">
        <v>0</v>
      </c>
      <c r="I624" s="354">
        <v>0</v>
      </c>
      <c r="J624" s="354">
        <v>0</v>
      </c>
      <c r="K624" s="354">
        <v>0</v>
      </c>
      <c r="L624" s="353">
        <v>295</v>
      </c>
      <c r="M624" s="354">
        <v>385</v>
      </c>
      <c r="N624" s="354">
        <v>340</v>
      </c>
      <c r="O624" s="354">
        <v>189.9</v>
      </c>
      <c r="P624" s="354">
        <v>195</v>
      </c>
      <c r="Q624" s="353">
        <v>0</v>
      </c>
      <c r="R624" s="354">
        <v>0</v>
      </c>
      <c r="S624" s="354">
        <v>0</v>
      </c>
      <c r="T624" s="354">
        <v>0</v>
      </c>
      <c r="U624" s="354">
        <v>0</v>
      </c>
      <c r="V624" s="353">
        <v>0</v>
      </c>
      <c r="W624" s="353">
        <v>0</v>
      </c>
      <c r="X624" s="353">
        <v>1404.9</v>
      </c>
      <c r="Y624" s="355">
        <v>0</v>
      </c>
    </row>
    <row r="625" spans="1:25" x14ac:dyDescent="0.2">
      <c r="A625" s="352">
        <v>44830.833333333336</v>
      </c>
      <c r="B625" s="353">
        <v>0</v>
      </c>
      <c r="C625" s="354">
        <v>0</v>
      </c>
      <c r="D625" s="354">
        <v>0</v>
      </c>
      <c r="E625" s="354">
        <v>0</v>
      </c>
      <c r="F625" s="354">
        <v>0</v>
      </c>
      <c r="G625" s="353">
        <v>0</v>
      </c>
      <c r="H625" s="354">
        <v>0</v>
      </c>
      <c r="I625" s="354">
        <v>0</v>
      </c>
      <c r="J625" s="354">
        <v>0</v>
      </c>
      <c r="K625" s="354">
        <v>0</v>
      </c>
      <c r="L625" s="353">
        <v>295</v>
      </c>
      <c r="M625" s="354">
        <v>385</v>
      </c>
      <c r="N625" s="354">
        <v>340</v>
      </c>
      <c r="O625" s="354">
        <v>189.9</v>
      </c>
      <c r="P625" s="354">
        <v>195</v>
      </c>
      <c r="Q625" s="353">
        <v>0</v>
      </c>
      <c r="R625" s="354">
        <v>0</v>
      </c>
      <c r="S625" s="354">
        <v>0</v>
      </c>
      <c r="T625" s="354">
        <v>0</v>
      </c>
      <c r="U625" s="354">
        <v>0</v>
      </c>
      <c r="V625" s="353">
        <v>0</v>
      </c>
      <c r="W625" s="353">
        <v>0</v>
      </c>
      <c r="X625" s="353">
        <v>1404.9</v>
      </c>
      <c r="Y625" s="355">
        <v>0</v>
      </c>
    </row>
    <row r="626" spans="1:25" x14ac:dyDescent="0.2">
      <c r="A626" s="352">
        <v>44830.875</v>
      </c>
      <c r="B626" s="353">
        <v>0</v>
      </c>
      <c r="C626" s="354">
        <v>0</v>
      </c>
      <c r="D626" s="354">
        <v>0</v>
      </c>
      <c r="E626" s="354">
        <v>0</v>
      </c>
      <c r="F626" s="354">
        <v>0</v>
      </c>
      <c r="G626" s="353">
        <v>0</v>
      </c>
      <c r="H626" s="354">
        <v>0</v>
      </c>
      <c r="I626" s="354">
        <v>0</v>
      </c>
      <c r="J626" s="354">
        <v>0</v>
      </c>
      <c r="K626" s="354">
        <v>0</v>
      </c>
      <c r="L626" s="353">
        <v>295</v>
      </c>
      <c r="M626" s="354">
        <v>385</v>
      </c>
      <c r="N626" s="354">
        <v>340</v>
      </c>
      <c r="O626" s="354">
        <v>189.9</v>
      </c>
      <c r="P626" s="354">
        <v>195</v>
      </c>
      <c r="Q626" s="353">
        <v>0</v>
      </c>
      <c r="R626" s="354">
        <v>0</v>
      </c>
      <c r="S626" s="354">
        <v>0</v>
      </c>
      <c r="T626" s="354">
        <v>0</v>
      </c>
      <c r="U626" s="354">
        <v>0</v>
      </c>
      <c r="V626" s="353">
        <v>0</v>
      </c>
      <c r="W626" s="353">
        <v>0</v>
      </c>
      <c r="X626" s="353">
        <v>1404.9</v>
      </c>
      <c r="Y626" s="355">
        <v>0</v>
      </c>
    </row>
    <row r="627" spans="1:25" x14ac:dyDescent="0.2">
      <c r="A627" s="352">
        <v>44830.916666666664</v>
      </c>
      <c r="B627" s="353">
        <v>0</v>
      </c>
      <c r="C627" s="354">
        <v>0</v>
      </c>
      <c r="D627" s="354">
        <v>0</v>
      </c>
      <c r="E627" s="354">
        <v>0</v>
      </c>
      <c r="F627" s="354">
        <v>0</v>
      </c>
      <c r="G627" s="353">
        <v>0</v>
      </c>
      <c r="H627" s="354">
        <v>0</v>
      </c>
      <c r="I627" s="354">
        <v>0</v>
      </c>
      <c r="J627" s="354">
        <v>0</v>
      </c>
      <c r="K627" s="354">
        <v>0</v>
      </c>
      <c r="L627" s="353">
        <v>295</v>
      </c>
      <c r="M627" s="354">
        <v>385</v>
      </c>
      <c r="N627" s="354">
        <v>340</v>
      </c>
      <c r="O627" s="354">
        <v>189.9</v>
      </c>
      <c r="P627" s="354">
        <v>195</v>
      </c>
      <c r="Q627" s="353">
        <v>0</v>
      </c>
      <c r="R627" s="354">
        <v>0</v>
      </c>
      <c r="S627" s="354">
        <v>0</v>
      </c>
      <c r="T627" s="354">
        <v>0</v>
      </c>
      <c r="U627" s="354">
        <v>0</v>
      </c>
      <c r="V627" s="353">
        <v>0</v>
      </c>
      <c r="W627" s="353">
        <v>0</v>
      </c>
      <c r="X627" s="353">
        <v>1404.9</v>
      </c>
      <c r="Y627" s="355">
        <v>0</v>
      </c>
    </row>
    <row r="628" spans="1:25" x14ac:dyDescent="0.2">
      <c r="A628" s="352">
        <v>44830.958333333336</v>
      </c>
      <c r="B628" s="353">
        <v>0</v>
      </c>
      <c r="C628" s="354">
        <v>0</v>
      </c>
      <c r="D628" s="354">
        <v>0</v>
      </c>
      <c r="E628" s="354">
        <v>0</v>
      </c>
      <c r="F628" s="354">
        <v>0</v>
      </c>
      <c r="G628" s="353">
        <v>0</v>
      </c>
      <c r="H628" s="354">
        <v>0</v>
      </c>
      <c r="I628" s="354">
        <v>0</v>
      </c>
      <c r="J628" s="354">
        <v>0</v>
      </c>
      <c r="K628" s="354">
        <v>0</v>
      </c>
      <c r="L628" s="353">
        <v>295</v>
      </c>
      <c r="M628" s="354">
        <v>385</v>
      </c>
      <c r="N628" s="354">
        <v>340</v>
      </c>
      <c r="O628" s="354">
        <v>189.9</v>
      </c>
      <c r="P628" s="354">
        <v>195</v>
      </c>
      <c r="Q628" s="353">
        <v>0</v>
      </c>
      <c r="R628" s="354">
        <v>0</v>
      </c>
      <c r="S628" s="354">
        <v>0</v>
      </c>
      <c r="T628" s="354">
        <v>0</v>
      </c>
      <c r="U628" s="354">
        <v>0</v>
      </c>
      <c r="V628" s="353">
        <v>0</v>
      </c>
      <c r="W628" s="353">
        <v>0</v>
      </c>
      <c r="X628" s="353">
        <v>1404.9</v>
      </c>
      <c r="Y628" s="355">
        <v>0</v>
      </c>
    </row>
    <row r="629" spans="1:25" x14ac:dyDescent="0.2">
      <c r="A629" s="352">
        <v>44831</v>
      </c>
      <c r="B629" s="353">
        <v>0</v>
      </c>
      <c r="C629" s="354">
        <v>0</v>
      </c>
      <c r="D629" s="354">
        <v>0</v>
      </c>
      <c r="E629" s="354">
        <v>0</v>
      </c>
      <c r="F629" s="354">
        <v>0</v>
      </c>
      <c r="G629" s="353">
        <v>0</v>
      </c>
      <c r="H629" s="354">
        <v>0</v>
      </c>
      <c r="I629" s="354">
        <v>0</v>
      </c>
      <c r="J629" s="354">
        <v>0</v>
      </c>
      <c r="K629" s="354">
        <v>0</v>
      </c>
      <c r="L629" s="353">
        <v>295</v>
      </c>
      <c r="M629" s="354">
        <v>385</v>
      </c>
      <c r="N629" s="354">
        <v>340</v>
      </c>
      <c r="O629" s="354">
        <v>189.9</v>
      </c>
      <c r="P629" s="354">
        <v>195</v>
      </c>
      <c r="Q629" s="353">
        <v>0</v>
      </c>
      <c r="R629" s="354">
        <v>0</v>
      </c>
      <c r="S629" s="354">
        <v>0</v>
      </c>
      <c r="T629" s="354">
        <v>0</v>
      </c>
      <c r="U629" s="354">
        <v>0</v>
      </c>
      <c r="V629" s="353">
        <v>0</v>
      </c>
      <c r="W629" s="353">
        <v>0</v>
      </c>
      <c r="X629" s="353">
        <v>1404.9</v>
      </c>
      <c r="Y629" s="355">
        <v>0</v>
      </c>
    </row>
    <row r="630" spans="1:25" x14ac:dyDescent="0.2">
      <c r="A630" s="352">
        <v>44831.041666666664</v>
      </c>
      <c r="B630" s="353">
        <v>0</v>
      </c>
      <c r="C630" s="354">
        <v>0</v>
      </c>
      <c r="D630" s="354">
        <v>0</v>
      </c>
      <c r="E630" s="354">
        <v>0</v>
      </c>
      <c r="F630" s="354">
        <v>0</v>
      </c>
      <c r="G630" s="353">
        <v>0</v>
      </c>
      <c r="H630" s="354">
        <v>0</v>
      </c>
      <c r="I630" s="354">
        <v>0</v>
      </c>
      <c r="J630" s="354">
        <v>0</v>
      </c>
      <c r="K630" s="354">
        <v>0</v>
      </c>
      <c r="L630" s="353">
        <v>295</v>
      </c>
      <c r="M630" s="354">
        <v>385</v>
      </c>
      <c r="N630" s="354">
        <v>340</v>
      </c>
      <c r="O630" s="354">
        <v>189.9</v>
      </c>
      <c r="P630" s="354">
        <v>195</v>
      </c>
      <c r="Q630" s="353">
        <v>0</v>
      </c>
      <c r="R630" s="354">
        <v>0</v>
      </c>
      <c r="S630" s="354">
        <v>0</v>
      </c>
      <c r="T630" s="354">
        <v>0</v>
      </c>
      <c r="U630" s="354">
        <v>0</v>
      </c>
      <c r="V630" s="353">
        <v>0</v>
      </c>
      <c r="W630" s="353">
        <v>0</v>
      </c>
      <c r="X630" s="353">
        <v>1404.9</v>
      </c>
      <c r="Y630" s="355">
        <v>0</v>
      </c>
    </row>
    <row r="631" spans="1:25" x14ac:dyDescent="0.2">
      <c r="A631" s="352">
        <v>44831.083333333336</v>
      </c>
      <c r="B631" s="353">
        <v>0</v>
      </c>
      <c r="C631" s="354">
        <v>0</v>
      </c>
      <c r="D631" s="354">
        <v>0</v>
      </c>
      <c r="E631" s="354">
        <v>0</v>
      </c>
      <c r="F631" s="354">
        <v>0</v>
      </c>
      <c r="G631" s="353">
        <v>0</v>
      </c>
      <c r="H631" s="354">
        <v>0</v>
      </c>
      <c r="I631" s="354">
        <v>0</v>
      </c>
      <c r="J631" s="354">
        <v>0</v>
      </c>
      <c r="K631" s="354">
        <v>0</v>
      </c>
      <c r="L631" s="353">
        <v>295</v>
      </c>
      <c r="M631" s="354">
        <v>385</v>
      </c>
      <c r="N631" s="354">
        <v>340</v>
      </c>
      <c r="O631" s="354">
        <v>189.9</v>
      </c>
      <c r="P631" s="354">
        <v>195</v>
      </c>
      <c r="Q631" s="353">
        <v>0</v>
      </c>
      <c r="R631" s="354">
        <v>0</v>
      </c>
      <c r="S631" s="354">
        <v>0</v>
      </c>
      <c r="T631" s="354">
        <v>0</v>
      </c>
      <c r="U631" s="354">
        <v>0</v>
      </c>
      <c r="V631" s="353">
        <v>0</v>
      </c>
      <c r="W631" s="353">
        <v>0</v>
      </c>
      <c r="X631" s="353">
        <v>1404.9</v>
      </c>
      <c r="Y631" s="355">
        <v>0</v>
      </c>
    </row>
    <row r="632" spans="1:25" x14ac:dyDescent="0.2">
      <c r="A632" s="352">
        <v>44831.125</v>
      </c>
      <c r="B632" s="353">
        <v>0</v>
      </c>
      <c r="C632" s="354">
        <v>0</v>
      </c>
      <c r="D632" s="354">
        <v>0</v>
      </c>
      <c r="E632" s="354">
        <v>0</v>
      </c>
      <c r="F632" s="354">
        <v>0</v>
      </c>
      <c r="G632" s="353">
        <v>0</v>
      </c>
      <c r="H632" s="354">
        <v>0</v>
      </c>
      <c r="I632" s="354">
        <v>0</v>
      </c>
      <c r="J632" s="354">
        <v>0</v>
      </c>
      <c r="K632" s="354">
        <v>0</v>
      </c>
      <c r="L632" s="353">
        <v>295</v>
      </c>
      <c r="M632" s="354">
        <v>385</v>
      </c>
      <c r="N632" s="354">
        <v>340</v>
      </c>
      <c r="O632" s="354">
        <v>189.9</v>
      </c>
      <c r="P632" s="354">
        <v>195</v>
      </c>
      <c r="Q632" s="353">
        <v>0</v>
      </c>
      <c r="R632" s="354">
        <v>0</v>
      </c>
      <c r="S632" s="354">
        <v>0</v>
      </c>
      <c r="T632" s="354">
        <v>0</v>
      </c>
      <c r="U632" s="354">
        <v>0</v>
      </c>
      <c r="V632" s="353">
        <v>0</v>
      </c>
      <c r="W632" s="353">
        <v>0</v>
      </c>
      <c r="X632" s="353">
        <v>1404.9</v>
      </c>
      <c r="Y632" s="355">
        <v>0</v>
      </c>
    </row>
    <row r="633" spans="1:25" x14ac:dyDescent="0.2">
      <c r="A633" s="352">
        <v>44831.166666666664</v>
      </c>
      <c r="B633" s="353">
        <v>0</v>
      </c>
      <c r="C633" s="354">
        <v>0</v>
      </c>
      <c r="D633" s="354">
        <v>0</v>
      </c>
      <c r="E633" s="354">
        <v>0</v>
      </c>
      <c r="F633" s="354">
        <v>0</v>
      </c>
      <c r="G633" s="353">
        <v>0</v>
      </c>
      <c r="H633" s="354">
        <v>0</v>
      </c>
      <c r="I633" s="354">
        <v>0</v>
      </c>
      <c r="J633" s="354">
        <v>0</v>
      </c>
      <c r="K633" s="354">
        <v>0</v>
      </c>
      <c r="L633" s="353">
        <v>295</v>
      </c>
      <c r="M633" s="354">
        <v>385</v>
      </c>
      <c r="N633" s="354">
        <v>340</v>
      </c>
      <c r="O633" s="354">
        <v>189.9</v>
      </c>
      <c r="P633" s="354">
        <v>195</v>
      </c>
      <c r="Q633" s="353">
        <v>0</v>
      </c>
      <c r="R633" s="354">
        <v>0</v>
      </c>
      <c r="S633" s="354">
        <v>0</v>
      </c>
      <c r="T633" s="354">
        <v>0</v>
      </c>
      <c r="U633" s="354">
        <v>0</v>
      </c>
      <c r="V633" s="353">
        <v>0</v>
      </c>
      <c r="W633" s="353">
        <v>0</v>
      </c>
      <c r="X633" s="353">
        <v>1404.9</v>
      </c>
      <c r="Y633" s="355">
        <v>0</v>
      </c>
    </row>
    <row r="634" spans="1:25" x14ac:dyDescent="0.2">
      <c r="A634" s="352">
        <v>44831.208333333336</v>
      </c>
      <c r="B634" s="353">
        <v>0</v>
      </c>
      <c r="C634" s="354">
        <v>0</v>
      </c>
      <c r="D634" s="354">
        <v>0</v>
      </c>
      <c r="E634" s="354">
        <v>0</v>
      </c>
      <c r="F634" s="354">
        <v>0</v>
      </c>
      <c r="G634" s="353">
        <v>0</v>
      </c>
      <c r="H634" s="354">
        <v>0</v>
      </c>
      <c r="I634" s="354">
        <v>0</v>
      </c>
      <c r="J634" s="354">
        <v>0</v>
      </c>
      <c r="K634" s="354">
        <v>0</v>
      </c>
      <c r="L634" s="353">
        <v>295</v>
      </c>
      <c r="M634" s="354">
        <v>385</v>
      </c>
      <c r="N634" s="354">
        <v>340</v>
      </c>
      <c r="O634" s="354">
        <v>189.9</v>
      </c>
      <c r="P634" s="354">
        <v>195</v>
      </c>
      <c r="Q634" s="353">
        <v>0</v>
      </c>
      <c r="R634" s="354">
        <v>0</v>
      </c>
      <c r="S634" s="354">
        <v>0</v>
      </c>
      <c r="T634" s="354">
        <v>0</v>
      </c>
      <c r="U634" s="354">
        <v>0</v>
      </c>
      <c r="V634" s="353">
        <v>0</v>
      </c>
      <c r="W634" s="353">
        <v>0</v>
      </c>
      <c r="X634" s="353">
        <v>1404.9</v>
      </c>
      <c r="Y634" s="355">
        <v>0</v>
      </c>
    </row>
    <row r="635" spans="1:25" x14ac:dyDescent="0.2">
      <c r="A635" s="352">
        <v>44831.25</v>
      </c>
      <c r="B635" s="353">
        <v>0</v>
      </c>
      <c r="C635" s="354">
        <v>0</v>
      </c>
      <c r="D635" s="354">
        <v>0</v>
      </c>
      <c r="E635" s="354">
        <v>0</v>
      </c>
      <c r="F635" s="354">
        <v>0</v>
      </c>
      <c r="G635" s="353">
        <v>0</v>
      </c>
      <c r="H635" s="354">
        <v>0</v>
      </c>
      <c r="I635" s="354">
        <v>0</v>
      </c>
      <c r="J635" s="354">
        <v>0</v>
      </c>
      <c r="K635" s="354">
        <v>0</v>
      </c>
      <c r="L635" s="353">
        <v>295</v>
      </c>
      <c r="M635" s="354">
        <v>385</v>
      </c>
      <c r="N635" s="354">
        <v>340</v>
      </c>
      <c r="O635" s="354">
        <v>189.9</v>
      </c>
      <c r="P635" s="354">
        <v>195</v>
      </c>
      <c r="Q635" s="353">
        <v>0</v>
      </c>
      <c r="R635" s="354">
        <v>0</v>
      </c>
      <c r="S635" s="354">
        <v>0</v>
      </c>
      <c r="T635" s="354">
        <v>0</v>
      </c>
      <c r="U635" s="354">
        <v>0</v>
      </c>
      <c r="V635" s="353">
        <v>0</v>
      </c>
      <c r="W635" s="353">
        <v>0</v>
      </c>
      <c r="X635" s="353">
        <v>1404.9</v>
      </c>
      <c r="Y635" s="355">
        <v>0</v>
      </c>
    </row>
    <row r="636" spans="1:25" x14ac:dyDescent="0.2">
      <c r="A636" s="352">
        <v>44831.291666666664</v>
      </c>
      <c r="B636" s="353">
        <v>0</v>
      </c>
      <c r="C636" s="354">
        <v>0</v>
      </c>
      <c r="D636" s="354">
        <v>0</v>
      </c>
      <c r="E636" s="354">
        <v>0</v>
      </c>
      <c r="F636" s="354">
        <v>0</v>
      </c>
      <c r="G636" s="353">
        <v>0</v>
      </c>
      <c r="H636" s="354">
        <v>0</v>
      </c>
      <c r="I636" s="354">
        <v>0</v>
      </c>
      <c r="J636" s="354">
        <v>0</v>
      </c>
      <c r="K636" s="354">
        <v>0</v>
      </c>
      <c r="L636" s="353">
        <v>295</v>
      </c>
      <c r="M636" s="354">
        <v>385</v>
      </c>
      <c r="N636" s="354">
        <v>340</v>
      </c>
      <c r="O636" s="354">
        <v>189.9</v>
      </c>
      <c r="P636" s="354">
        <v>195</v>
      </c>
      <c r="Q636" s="353">
        <v>0</v>
      </c>
      <c r="R636" s="354">
        <v>0</v>
      </c>
      <c r="S636" s="354">
        <v>0</v>
      </c>
      <c r="T636" s="354">
        <v>0</v>
      </c>
      <c r="U636" s="354">
        <v>0</v>
      </c>
      <c r="V636" s="353">
        <v>0</v>
      </c>
      <c r="W636" s="353">
        <v>0</v>
      </c>
      <c r="X636" s="353">
        <v>1404.9</v>
      </c>
      <c r="Y636" s="355">
        <v>0</v>
      </c>
    </row>
    <row r="637" spans="1:25" x14ac:dyDescent="0.2">
      <c r="A637" s="352">
        <v>44831.333333333336</v>
      </c>
      <c r="B637" s="353">
        <v>0</v>
      </c>
      <c r="C637" s="354">
        <v>0</v>
      </c>
      <c r="D637" s="354">
        <v>0</v>
      </c>
      <c r="E637" s="354">
        <v>0</v>
      </c>
      <c r="F637" s="354">
        <v>0</v>
      </c>
      <c r="G637" s="353">
        <v>0</v>
      </c>
      <c r="H637" s="354">
        <v>0</v>
      </c>
      <c r="I637" s="354">
        <v>0</v>
      </c>
      <c r="J637" s="354">
        <v>0</v>
      </c>
      <c r="K637" s="354">
        <v>0</v>
      </c>
      <c r="L637" s="353">
        <v>295</v>
      </c>
      <c r="M637" s="354">
        <v>385</v>
      </c>
      <c r="N637" s="354">
        <v>340</v>
      </c>
      <c r="O637" s="354">
        <v>189.9</v>
      </c>
      <c r="P637" s="354">
        <v>195</v>
      </c>
      <c r="Q637" s="353">
        <v>0</v>
      </c>
      <c r="R637" s="354">
        <v>0</v>
      </c>
      <c r="S637" s="354">
        <v>0</v>
      </c>
      <c r="T637" s="354">
        <v>0</v>
      </c>
      <c r="U637" s="354">
        <v>0</v>
      </c>
      <c r="V637" s="353">
        <v>0</v>
      </c>
      <c r="W637" s="353">
        <v>0</v>
      </c>
      <c r="X637" s="353">
        <v>1404.9</v>
      </c>
      <c r="Y637" s="355">
        <v>0</v>
      </c>
    </row>
    <row r="638" spans="1:25" x14ac:dyDescent="0.2">
      <c r="A638" s="352">
        <v>44831.375</v>
      </c>
      <c r="B638" s="353">
        <v>0</v>
      </c>
      <c r="C638" s="354">
        <v>0</v>
      </c>
      <c r="D638" s="354">
        <v>0</v>
      </c>
      <c r="E638" s="354">
        <v>0</v>
      </c>
      <c r="F638" s="354">
        <v>0</v>
      </c>
      <c r="G638" s="353">
        <v>0</v>
      </c>
      <c r="H638" s="354">
        <v>0</v>
      </c>
      <c r="I638" s="354">
        <v>0</v>
      </c>
      <c r="J638" s="354">
        <v>0</v>
      </c>
      <c r="K638" s="354">
        <v>0</v>
      </c>
      <c r="L638" s="353">
        <v>295</v>
      </c>
      <c r="M638" s="354">
        <v>385</v>
      </c>
      <c r="N638" s="354">
        <v>340</v>
      </c>
      <c r="O638" s="354">
        <v>189.9</v>
      </c>
      <c r="P638" s="354">
        <v>195</v>
      </c>
      <c r="Q638" s="353">
        <v>0</v>
      </c>
      <c r="R638" s="354">
        <v>0</v>
      </c>
      <c r="S638" s="354">
        <v>0</v>
      </c>
      <c r="T638" s="354">
        <v>0</v>
      </c>
      <c r="U638" s="354">
        <v>0</v>
      </c>
      <c r="V638" s="353">
        <v>0</v>
      </c>
      <c r="W638" s="353">
        <v>0</v>
      </c>
      <c r="X638" s="353">
        <v>1404.9</v>
      </c>
      <c r="Y638" s="355">
        <v>0</v>
      </c>
    </row>
    <row r="639" spans="1:25" x14ac:dyDescent="0.2">
      <c r="A639" s="352">
        <v>44831.416666666664</v>
      </c>
      <c r="B639" s="353">
        <v>0</v>
      </c>
      <c r="C639" s="354">
        <v>0</v>
      </c>
      <c r="D639" s="354">
        <v>0</v>
      </c>
      <c r="E639" s="354">
        <v>0</v>
      </c>
      <c r="F639" s="354">
        <v>0</v>
      </c>
      <c r="G639" s="353">
        <v>0</v>
      </c>
      <c r="H639" s="354">
        <v>0</v>
      </c>
      <c r="I639" s="354">
        <v>0</v>
      </c>
      <c r="J639" s="354">
        <v>0</v>
      </c>
      <c r="K639" s="354">
        <v>0</v>
      </c>
      <c r="L639" s="353">
        <v>295</v>
      </c>
      <c r="M639" s="354">
        <v>385</v>
      </c>
      <c r="N639" s="354">
        <v>340</v>
      </c>
      <c r="O639" s="354">
        <v>189.9</v>
      </c>
      <c r="P639" s="354">
        <v>195</v>
      </c>
      <c r="Q639" s="353">
        <v>0</v>
      </c>
      <c r="R639" s="354">
        <v>0</v>
      </c>
      <c r="S639" s="354">
        <v>0</v>
      </c>
      <c r="T639" s="354">
        <v>0</v>
      </c>
      <c r="U639" s="354">
        <v>0</v>
      </c>
      <c r="V639" s="353">
        <v>0</v>
      </c>
      <c r="W639" s="353">
        <v>0</v>
      </c>
      <c r="X639" s="353">
        <v>1404.9</v>
      </c>
      <c r="Y639" s="355">
        <v>0</v>
      </c>
    </row>
    <row r="640" spans="1:25" x14ac:dyDescent="0.2">
      <c r="A640" s="352">
        <v>44831.458333333336</v>
      </c>
      <c r="B640" s="353">
        <v>0</v>
      </c>
      <c r="C640" s="354">
        <v>0</v>
      </c>
      <c r="D640" s="354">
        <v>0</v>
      </c>
      <c r="E640" s="354">
        <v>0</v>
      </c>
      <c r="F640" s="354">
        <v>0</v>
      </c>
      <c r="G640" s="353">
        <v>0</v>
      </c>
      <c r="H640" s="354">
        <v>0</v>
      </c>
      <c r="I640" s="354">
        <v>0</v>
      </c>
      <c r="J640" s="354">
        <v>0</v>
      </c>
      <c r="K640" s="354">
        <v>0</v>
      </c>
      <c r="L640" s="353">
        <v>295</v>
      </c>
      <c r="M640" s="354">
        <v>385</v>
      </c>
      <c r="N640" s="354">
        <v>340</v>
      </c>
      <c r="O640" s="354">
        <v>189.9</v>
      </c>
      <c r="P640" s="354">
        <v>195</v>
      </c>
      <c r="Q640" s="353">
        <v>0</v>
      </c>
      <c r="R640" s="354">
        <v>0</v>
      </c>
      <c r="S640" s="354">
        <v>0</v>
      </c>
      <c r="T640" s="354">
        <v>0</v>
      </c>
      <c r="U640" s="354">
        <v>0</v>
      </c>
      <c r="V640" s="353">
        <v>0</v>
      </c>
      <c r="W640" s="353">
        <v>0</v>
      </c>
      <c r="X640" s="353">
        <v>1404.9</v>
      </c>
      <c r="Y640" s="355">
        <v>0</v>
      </c>
    </row>
    <row r="641" spans="1:25" x14ac:dyDescent="0.2">
      <c r="A641" s="352">
        <v>44831.5</v>
      </c>
      <c r="B641" s="353">
        <v>0</v>
      </c>
      <c r="C641" s="354">
        <v>0</v>
      </c>
      <c r="D641" s="354">
        <v>0</v>
      </c>
      <c r="E641" s="354">
        <v>0</v>
      </c>
      <c r="F641" s="354">
        <v>0</v>
      </c>
      <c r="G641" s="353">
        <v>0</v>
      </c>
      <c r="H641" s="354">
        <v>0</v>
      </c>
      <c r="I641" s="354">
        <v>0</v>
      </c>
      <c r="J641" s="354">
        <v>0</v>
      </c>
      <c r="K641" s="354">
        <v>0</v>
      </c>
      <c r="L641" s="353">
        <v>295</v>
      </c>
      <c r="M641" s="354">
        <v>385</v>
      </c>
      <c r="N641" s="354">
        <v>340</v>
      </c>
      <c r="O641" s="354">
        <v>189.9</v>
      </c>
      <c r="P641" s="354">
        <v>195</v>
      </c>
      <c r="Q641" s="353">
        <v>0</v>
      </c>
      <c r="R641" s="354">
        <v>0</v>
      </c>
      <c r="S641" s="354">
        <v>0</v>
      </c>
      <c r="T641" s="354">
        <v>0</v>
      </c>
      <c r="U641" s="354">
        <v>0</v>
      </c>
      <c r="V641" s="353">
        <v>0</v>
      </c>
      <c r="W641" s="353">
        <v>0</v>
      </c>
      <c r="X641" s="353">
        <v>1404.9</v>
      </c>
      <c r="Y641" s="355">
        <v>0</v>
      </c>
    </row>
    <row r="642" spans="1:25" x14ac:dyDescent="0.2">
      <c r="A642" s="352">
        <v>44831.541666666664</v>
      </c>
      <c r="B642" s="353">
        <v>0</v>
      </c>
      <c r="C642" s="354">
        <v>0</v>
      </c>
      <c r="D642" s="354">
        <v>0</v>
      </c>
      <c r="E642" s="354">
        <v>0</v>
      </c>
      <c r="F642" s="354">
        <v>0</v>
      </c>
      <c r="G642" s="353">
        <v>0</v>
      </c>
      <c r="H642" s="354">
        <v>0</v>
      </c>
      <c r="I642" s="354">
        <v>0</v>
      </c>
      <c r="J642" s="354">
        <v>0</v>
      </c>
      <c r="K642" s="354">
        <v>0</v>
      </c>
      <c r="L642" s="353">
        <v>295</v>
      </c>
      <c r="M642" s="354">
        <v>385</v>
      </c>
      <c r="N642" s="354">
        <v>340</v>
      </c>
      <c r="O642" s="354">
        <v>189.9</v>
      </c>
      <c r="P642" s="354">
        <v>195</v>
      </c>
      <c r="Q642" s="353">
        <v>0</v>
      </c>
      <c r="R642" s="354">
        <v>0</v>
      </c>
      <c r="S642" s="354">
        <v>0</v>
      </c>
      <c r="T642" s="354">
        <v>0</v>
      </c>
      <c r="U642" s="354">
        <v>0</v>
      </c>
      <c r="V642" s="353">
        <v>0</v>
      </c>
      <c r="W642" s="353">
        <v>0</v>
      </c>
      <c r="X642" s="353">
        <v>1404.9</v>
      </c>
      <c r="Y642" s="355">
        <v>0</v>
      </c>
    </row>
    <row r="643" spans="1:25" x14ac:dyDescent="0.2">
      <c r="A643" s="352">
        <v>44831.583333333336</v>
      </c>
      <c r="B643" s="353">
        <v>0</v>
      </c>
      <c r="C643" s="354">
        <v>0</v>
      </c>
      <c r="D643" s="354">
        <v>0</v>
      </c>
      <c r="E643" s="354">
        <v>0</v>
      </c>
      <c r="F643" s="354">
        <v>0</v>
      </c>
      <c r="G643" s="353">
        <v>0</v>
      </c>
      <c r="H643" s="354">
        <v>0</v>
      </c>
      <c r="I643" s="354">
        <v>0</v>
      </c>
      <c r="J643" s="354">
        <v>0</v>
      </c>
      <c r="K643" s="354">
        <v>0</v>
      </c>
      <c r="L643" s="353">
        <v>295</v>
      </c>
      <c r="M643" s="354">
        <v>385</v>
      </c>
      <c r="N643" s="354">
        <v>340</v>
      </c>
      <c r="O643" s="354">
        <v>189.9</v>
      </c>
      <c r="P643" s="354">
        <v>195</v>
      </c>
      <c r="Q643" s="353">
        <v>0</v>
      </c>
      <c r="R643" s="354">
        <v>0</v>
      </c>
      <c r="S643" s="354">
        <v>0</v>
      </c>
      <c r="T643" s="354">
        <v>0</v>
      </c>
      <c r="U643" s="354">
        <v>0</v>
      </c>
      <c r="V643" s="353">
        <v>0</v>
      </c>
      <c r="W643" s="353">
        <v>0</v>
      </c>
      <c r="X643" s="353">
        <v>1404.9</v>
      </c>
      <c r="Y643" s="355">
        <v>0</v>
      </c>
    </row>
    <row r="644" spans="1:25" x14ac:dyDescent="0.2">
      <c r="A644" s="352">
        <v>44831.625</v>
      </c>
      <c r="B644" s="353">
        <v>0</v>
      </c>
      <c r="C644" s="354">
        <v>0</v>
      </c>
      <c r="D644" s="354">
        <v>0</v>
      </c>
      <c r="E644" s="354">
        <v>0</v>
      </c>
      <c r="F644" s="354">
        <v>0</v>
      </c>
      <c r="G644" s="353">
        <v>0</v>
      </c>
      <c r="H644" s="354">
        <v>0</v>
      </c>
      <c r="I644" s="354">
        <v>0</v>
      </c>
      <c r="J644" s="354">
        <v>0</v>
      </c>
      <c r="K644" s="354">
        <v>0</v>
      </c>
      <c r="L644" s="353">
        <v>295</v>
      </c>
      <c r="M644" s="354">
        <v>385</v>
      </c>
      <c r="N644" s="354">
        <v>340</v>
      </c>
      <c r="O644" s="354">
        <v>189.9</v>
      </c>
      <c r="P644" s="354">
        <v>195</v>
      </c>
      <c r="Q644" s="353">
        <v>0</v>
      </c>
      <c r="R644" s="354">
        <v>0</v>
      </c>
      <c r="S644" s="354">
        <v>0</v>
      </c>
      <c r="T644" s="354">
        <v>0</v>
      </c>
      <c r="U644" s="354">
        <v>0</v>
      </c>
      <c r="V644" s="353">
        <v>0</v>
      </c>
      <c r="W644" s="353">
        <v>0</v>
      </c>
      <c r="X644" s="353">
        <v>1404.9</v>
      </c>
      <c r="Y644" s="355">
        <v>0</v>
      </c>
    </row>
    <row r="645" spans="1:25" x14ac:dyDescent="0.2">
      <c r="A645" s="352">
        <v>44831.666666666664</v>
      </c>
      <c r="B645" s="353">
        <v>0</v>
      </c>
      <c r="C645" s="354">
        <v>0</v>
      </c>
      <c r="D645" s="354">
        <v>0</v>
      </c>
      <c r="E645" s="354">
        <v>0</v>
      </c>
      <c r="F645" s="354">
        <v>0</v>
      </c>
      <c r="G645" s="353">
        <v>0</v>
      </c>
      <c r="H645" s="354">
        <v>0</v>
      </c>
      <c r="I645" s="354">
        <v>0</v>
      </c>
      <c r="J645" s="354">
        <v>0</v>
      </c>
      <c r="K645" s="354">
        <v>0</v>
      </c>
      <c r="L645" s="353">
        <v>295</v>
      </c>
      <c r="M645" s="354">
        <v>385</v>
      </c>
      <c r="N645" s="354">
        <v>340</v>
      </c>
      <c r="O645" s="354">
        <v>189.9</v>
      </c>
      <c r="P645" s="354">
        <v>195</v>
      </c>
      <c r="Q645" s="353">
        <v>0</v>
      </c>
      <c r="R645" s="354">
        <v>0</v>
      </c>
      <c r="S645" s="354">
        <v>0</v>
      </c>
      <c r="T645" s="354">
        <v>0</v>
      </c>
      <c r="U645" s="354">
        <v>0</v>
      </c>
      <c r="V645" s="353">
        <v>0</v>
      </c>
      <c r="W645" s="353">
        <v>0</v>
      </c>
      <c r="X645" s="353">
        <v>1404.9</v>
      </c>
      <c r="Y645" s="355">
        <v>0</v>
      </c>
    </row>
    <row r="646" spans="1:25" x14ac:dyDescent="0.2">
      <c r="A646" s="352">
        <v>44831.708333333336</v>
      </c>
      <c r="B646" s="353">
        <v>0</v>
      </c>
      <c r="C646" s="354">
        <v>0</v>
      </c>
      <c r="D646" s="354">
        <v>0</v>
      </c>
      <c r="E646" s="354">
        <v>0</v>
      </c>
      <c r="F646" s="354">
        <v>0</v>
      </c>
      <c r="G646" s="353">
        <v>0</v>
      </c>
      <c r="H646" s="354">
        <v>0</v>
      </c>
      <c r="I646" s="354">
        <v>0</v>
      </c>
      <c r="J646" s="354">
        <v>0</v>
      </c>
      <c r="K646" s="354">
        <v>0</v>
      </c>
      <c r="L646" s="353">
        <v>295</v>
      </c>
      <c r="M646" s="354">
        <v>385</v>
      </c>
      <c r="N646" s="354">
        <v>340</v>
      </c>
      <c r="O646" s="354">
        <v>189.9</v>
      </c>
      <c r="P646" s="354">
        <v>195</v>
      </c>
      <c r="Q646" s="353">
        <v>0</v>
      </c>
      <c r="R646" s="354">
        <v>0</v>
      </c>
      <c r="S646" s="354">
        <v>0</v>
      </c>
      <c r="T646" s="354">
        <v>0</v>
      </c>
      <c r="U646" s="354">
        <v>0</v>
      </c>
      <c r="V646" s="353">
        <v>0</v>
      </c>
      <c r="W646" s="353">
        <v>0</v>
      </c>
      <c r="X646" s="353">
        <v>1404.9</v>
      </c>
      <c r="Y646" s="355">
        <v>0</v>
      </c>
    </row>
    <row r="647" spans="1:25" x14ac:dyDescent="0.2">
      <c r="A647" s="352">
        <v>44831.75</v>
      </c>
      <c r="B647" s="353">
        <v>0</v>
      </c>
      <c r="C647" s="354">
        <v>0</v>
      </c>
      <c r="D647" s="354">
        <v>0</v>
      </c>
      <c r="E647" s="354">
        <v>0</v>
      </c>
      <c r="F647" s="354">
        <v>0</v>
      </c>
      <c r="G647" s="353">
        <v>0</v>
      </c>
      <c r="H647" s="354">
        <v>0</v>
      </c>
      <c r="I647" s="354">
        <v>0</v>
      </c>
      <c r="J647" s="354">
        <v>0</v>
      </c>
      <c r="K647" s="354">
        <v>0</v>
      </c>
      <c r="L647" s="353">
        <v>295</v>
      </c>
      <c r="M647" s="354">
        <v>385</v>
      </c>
      <c r="N647" s="354">
        <v>340</v>
      </c>
      <c r="O647" s="354">
        <v>189.9</v>
      </c>
      <c r="P647" s="354">
        <v>195</v>
      </c>
      <c r="Q647" s="353">
        <v>0</v>
      </c>
      <c r="R647" s="354">
        <v>0</v>
      </c>
      <c r="S647" s="354">
        <v>0</v>
      </c>
      <c r="T647" s="354">
        <v>0</v>
      </c>
      <c r="U647" s="354">
        <v>0</v>
      </c>
      <c r="V647" s="353">
        <v>0</v>
      </c>
      <c r="W647" s="353">
        <v>0</v>
      </c>
      <c r="X647" s="353">
        <v>1404.9</v>
      </c>
      <c r="Y647" s="355">
        <v>0</v>
      </c>
    </row>
    <row r="648" spans="1:25" x14ac:dyDescent="0.2">
      <c r="A648" s="352">
        <v>44831.791666666664</v>
      </c>
      <c r="B648" s="353">
        <v>0</v>
      </c>
      <c r="C648" s="354">
        <v>0</v>
      </c>
      <c r="D648" s="354">
        <v>0</v>
      </c>
      <c r="E648" s="354">
        <v>0</v>
      </c>
      <c r="F648" s="354">
        <v>0</v>
      </c>
      <c r="G648" s="353">
        <v>0</v>
      </c>
      <c r="H648" s="354">
        <v>0</v>
      </c>
      <c r="I648" s="354">
        <v>0</v>
      </c>
      <c r="J648" s="354">
        <v>0</v>
      </c>
      <c r="K648" s="354">
        <v>0</v>
      </c>
      <c r="L648" s="353">
        <v>295</v>
      </c>
      <c r="M648" s="354">
        <v>385</v>
      </c>
      <c r="N648" s="354">
        <v>340</v>
      </c>
      <c r="O648" s="354">
        <v>189.9</v>
      </c>
      <c r="P648" s="354">
        <v>195</v>
      </c>
      <c r="Q648" s="353">
        <v>0</v>
      </c>
      <c r="R648" s="354">
        <v>0</v>
      </c>
      <c r="S648" s="354">
        <v>0</v>
      </c>
      <c r="T648" s="354">
        <v>0</v>
      </c>
      <c r="U648" s="354">
        <v>0</v>
      </c>
      <c r="V648" s="353">
        <v>0</v>
      </c>
      <c r="W648" s="353">
        <v>0</v>
      </c>
      <c r="X648" s="353">
        <v>1404.9</v>
      </c>
      <c r="Y648" s="355">
        <v>0</v>
      </c>
    </row>
    <row r="649" spans="1:25" x14ac:dyDescent="0.2">
      <c r="A649" s="352">
        <v>44831.833333333336</v>
      </c>
      <c r="B649" s="353">
        <v>0</v>
      </c>
      <c r="C649" s="354">
        <v>0</v>
      </c>
      <c r="D649" s="354">
        <v>0</v>
      </c>
      <c r="E649" s="354">
        <v>0</v>
      </c>
      <c r="F649" s="354">
        <v>0</v>
      </c>
      <c r="G649" s="353">
        <v>0</v>
      </c>
      <c r="H649" s="354">
        <v>0</v>
      </c>
      <c r="I649" s="354">
        <v>0</v>
      </c>
      <c r="J649" s="354">
        <v>0</v>
      </c>
      <c r="K649" s="354">
        <v>0</v>
      </c>
      <c r="L649" s="353">
        <v>295</v>
      </c>
      <c r="M649" s="354">
        <v>385</v>
      </c>
      <c r="N649" s="354">
        <v>340</v>
      </c>
      <c r="O649" s="354">
        <v>189.9</v>
      </c>
      <c r="P649" s="354">
        <v>195</v>
      </c>
      <c r="Q649" s="353">
        <v>0</v>
      </c>
      <c r="R649" s="354">
        <v>0</v>
      </c>
      <c r="S649" s="354">
        <v>0</v>
      </c>
      <c r="T649" s="354">
        <v>0</v>
      </c>
      <c r="U649" s="354">
        <v>0</v>
      </c>
      <c r="V649" s="353">
        <v>0</v>
      </c>
      <c r="W649" s="353">
        <v>0</v>
      </c>
      <c r="X649" s="353">
        <v>1404.9</v>
      </c>
      <c r="Y649" s="355">
        <v>0</v>
      </c>
    </row>
    <row r="650" spans="1:25" x14ac:dyDescent="0.2">
      <c r="A650" s="352">
        <v>44831.875</v>
      </c>
      <c r="B650" s="353">
        <v>0</v>
      </c>
      <c r="C650" s="354">
        <v>0</v>
      </c>
      <c r="D650" s="354">
        <v>0</v>
      </c>
      <c r="E650" s="354">
        <v>0</v>
      </c>
      <c r="F650" s="354">
        <v>0</v>
      </c>
      <c r="G650" s="353">
        <v>0</v>
      </c>
      <c r="H650" s="354">
        <v>0</v>
      </c>
      <c r="I650" s="354">
        <v>0</v>
      </c>
      <c r="J650" s="354">
        <v>0</v>
      </c>
      <c r="K650" s="354">
        <v>0</v>
      </c>
      <c r="L650" s="353">
        <v>295</v>
      </c>
      <c r="M650" s="354">
        <v>385</v>
      </c>
      <c r="N650" s="354">
        <v>340</v>
      </c>
      <c r="O650" s="354">
        <v>189.9</v>
      </c>
      <c r="P650" s="354">
        <v>195</v>
      </c>
      <c r="Q650" s="353">
        <v>0</v>
      </c>
      <c r="R650" s="354">
        <v>0</v>
      </c>
      <c r="S650" s="354">
        <v>0</v>
      </c>
      <c r="T650" s="354">
        <v>0</v>
      </c>
      <c r="U650" s="354">
        <v>0</v>
      </c>
      <c r="V650" s="353">
        <v>0</v>
      </c>
      <c r="W650" s="353">
        <v>0</v>
      </c>
      <c r="X650" s="353">
        <v>1404.9</v>
      </c>
      <c r="Y650" s="355">
        <v>0</v>
      </c>
    </row>
    <row r="651" spans="1:25" x14ac:dyDescent="0.2">
      <c r="A651" s="352">
        <v>44831.916666666664</v>
      </c>
      <c r="B651" s="353">
        <v>0</v>
      </c>
      <c r="C651" s="354">
        <v>0</v>
      </c>
      <c r="D651" s="354">
        <v>0</v>
      </c>
      <c r="E651" s="354">
        <v>0</v>
      </c>
      <c r="F651" s="354">
        <v>0</v>
      </c>
      <c r="G651" s="353">
        <v>0</v>
      </c>
      <c r="H651" s="354">
        <v>0</v>
      </c>
      <c r="I651" s="354">
        <v>0</v>
      </c>
      <c r="J651" s="354">
        <v>0</v>
      </c>
      <c r="K651" s="354">
        <v>0</v>
      </c>
      <c r="L651" s="353">
        <v>295</v>
      </c>
      <c r="M651" s="354">
        <v>385</v>
      </c>
      <c r="N651" s="354">
        <v>340</v>
      </c>
      <c r="O651" s="354">
        <v>189.9</v>
      </c>
      <c r="P651" s="354">
        <v>195</v>
      </c>
      <c r="Q651" s="353">
        <v>0</v>
      </c>
      <c r="R651" s="354">
        <v>0</v>
      </c>
      <c r="S651" s="354">
        <v>0</v>
      </c>
      <c r="T651" s="354">
        <v>0</v>
      </c>
      <c r="U651" s="354">
        <v>0</v>
      </c>
      <c r="V651" s="353">
        <v>0</v>
      </c>
      <c r="W651" s="353">
        <v>0</v>
      </c>
      <c r="X651" s="353">
        <v>1404.9</v>
      </c>
      <c r="Y651" s="355">
        <v>0</v>
      </c>
    </row>
    <row r="652" spans="1:25" x14ac:dyDescent="0.2">
      <c r="A652" s="352">
        <v>44831.958333333336</v>
      </c>
      <c r="B652" s="353">
        <v>0</v>
      </c>
      <c r="C652" s="354">
        <v>0</v>
      </c>
      <c r="D652" s="354">
        <v>0</v>
      </c>
      <c r="E652" s="354">
        <v>0</v>
      </c>
      <c r="F652" s="354">
        <v>0</v>
      </c>
      <c r="G652" s="353">
        <v>0</v>
      </c>
      <c r="H652" s="354">
        <v>0</v>
      </c>
      <c r="I652" s="354">
        <v>0</v>
      </c>
      <c r="J652" s="354">
        <v>0</v>
      </c>
      <c r="K652" s="354">
        <v>0</v>
      </c>
      <c r="L652" s="353">
        <v>295</v>
      </c>
      <c r="M652" s="354">
        <v>385</v>
      </c>
      <c r="N652" s="354">
        <v>340</v>
      </c>
      <c r="O652" s="354">
        <v>189.9</v>
      </c>
      <c r="P652" s="354">
        <v>195</v>
      </c>
      <c r="Q652" s="353">
        <v>0</v>
      </c>
      <c r="R652" s="354">
        <v>0</v>
      </c>
      <c r="S652" s="354">
        <v>0</v>
      </c>
      <c r="T652" s="354">
        <v>0</v>
      </c>
      <c r="U652" s="354">
        <v>0</v>
      </c>
      <c r="V652" s="353">
        <v>0</v>
      </c>
      <c r="W652" s="353">
        <v>0</v>
      </c>
      <c r="X652" s="353">
        <v>1404.9</v>
      </c>
      <c r="Y652" s="355">
        <v>0</v>
      </c>
    </row>
    <row r="653" spans="1:25" x14ac:dyDescent="0.2">
      <c r="A653" s="352">
        <v>44832</v>
      </c>
      <c r="B653" s="353">
        <v>0</v>
      </c>
      <c r="C653" s="354">
        <v>0</v>
      </c>
      <c r="D653" s="354">
        <v>0</v>
      </c>
      <c r="E653" s="354">
        <v>0</v>
      </c>
      <c r="F653" s="354">
        <v>0</v>
      </c>
      <c r="G653" s="353">
        <v>0</v>
      </c>
      <c r="H653" s="354">
        <v>0</v>
      </c>
      <c r="I653" s="354">
        <v>0</v>
      </c>
      <c r="J653" s="354">
        <v>0</v>
      </c>
      <c r="K653" s="354">
        <v>0</v>
      </c>
      <c r="L653" s="353">
        <v>295</v>
      </c>
      <c r="M653" s="354">
        <v>385</v>
      </c>
      <c r="N653" s="354">
        <v>340</v>
      </c>
      <c r="O653" s="354">
        <v>189.9</v>
      </c>
      <c r="P653" s="354">
        <v>195</v>
      </c>
      <c r="Q653" s="353">
        <v>0</v>
      </c>
      <c r="R653" s="354">
        <v>0</v>
      </c>
      <c r="S653" s="354">
        <v>0</v>
      </c>
      <c r="T653" s="354">
        <v>0</v>
      </c>
      <c r="U653" s="354">
        <v>0</v>
      </c>
      <c r="V653" s="353">
        <v>0</v>
      </c>
      <c r="W653" s="353">
        <v>0</v>
      </c>
      <c r="X653" s="353">
        <v>1404.9</v>
      </c>
      <c r="Y653" s="355">
        <v>0</v>
      </c>
    </row>
    <row r="654" spans="1:25" x14ac:dyDescent="0.2">
      <c r="A654" s="352">
        <v>44832.041666666664</v>
      </c>
      <c r="B654" s="353">
        <v>0</v>
      </c>
      <c r="C654" s="354">
        <v>0</v>
      </c>
      <c r="D654" s="354">
        <v>0</v>
      </c>
      <c r="E654" s="354">
        <v>0</v>
      </c>
      <c r="F654" s="354">
        <v>0</v>
      </c>
      <c r="G654" s="353">
        <v>0</v>
      </c>
      <c r="H654" s="354">
        <v>0</v>
      </c>
      <c r="I654" s="354">
        <v>0</v>
      </c>
      <c r="J654" s="354">
        <v>0</v>
      </c>
      <c r="K654" s="354">
        <v>0</v>
      </c>
      <c r="L654" s="353">
        <v>295</v>
      </c>
      <c r="M654" s="354">
        <v>385</v>
      </c>
      <c r="N654" s="354">
        <v>340</v>
      </c>
      <c r="O654" s="354">
        <v>189.9</v>
      </c>
      <c r="P654" s="354">
        <v>195</v>
      </c>
      <c r="Q654" s="353">
        <v>0</v>
      </c>
      <c r="R654" s="354">
        <v>0</v>
      </c>
      <c r="S654" s="354">
        <v>0</v>
      </c>
      <c r="T654" s="354">
        <v>0</v>
      </c>
      <c r="U654" s="354">
        <v>0</v>
      </c>
      <c r="V654" s="353">
        <v>0</v>
      </c>
      <c r="W654" s="353">
        <v>0</v>
      </c>
      <c r="X654" s="353">
        <v>1404.9</v>
      </c>
      <c r="Y654" s="355">
        <v>0</v>
      </c>
    </row>
    <row r="655" spans="1:25" x14ac:dyDescent="0.2">
      <c r="A655" s="352">
        <v>44832.083333333336</v>
      </c>
      <c r="B655" s="353">
        <v>0</v>
      </c>
      <c r="C655" s="354">
        <v>0</v>
      </c>
      <c r="D655" s="354">
        <v>0</v>
      </c>
      <c r="E655" s="354">
        <v>0</v>
      </c>
      <c r="F655" s="354">
        <v>0</v>
      </c>
      <c r="G655" s="353">
        <v>0</v>
      </c>
      <c r="H655" s="354">
        <v>0</v>
      </c>
      <c r="I655" s="354">
        <v>0</v>
      </c>
      <c r="J655" s="354">
        <v>0</v>
      </c>
      <c r="K655" s="354">
        <v>0</v>
      </c>
      <c r="L655" s="353">
        <v>295</v>
      </c>
      <c r="M655" s="354">
        <v>385</v>
      </c>
      <c r="N655" s="354">
        <v>340</v>
      </c>
      <c r="O655" s="354">
        <v>189.9</v>
      </c>
      <c r="P655" s="354">
        <v>195</v>
      </c>
      <c r="Q655" s="353">
        <v>0</v>
      </c>
      <c r="R655" s="354">
        <v>0</v>
      </c>
      <c r="S655" s="354">
        <v>0</v>
      </c>
      <c r="T655" s="354">
        <v>0</v>
      </c>
      <c r="U655" s="354">
        <v>0</v>
      </c>
      <c r="V655" s="353">
        <v>0</v>
      </c>
      <c r="W655" s="353">
        <v>0</v>
      </c>
      <c r="X655" s="353">
        <v>1404.9</v>
      </c>
      <c r="Y655" s="355">
        <v>0</v>
      </c>
    </row>
    <row r="656" spans="1:25" x14ac:dyDescent="0.2">
      <c r="A656" s="352">
        <v>44832.125</v>
      </c>
      <c r="B656" s="353">
        <v>0</v>
      </c>
      <c r="C656" s="354">
        <v>0</v>
      </c>
      <c r="D656" s="354">
        <v>0</v>
      </c>
      <c r="E656" s="354">
        <v>0</v>
      </c>
      <c r="F656" s="354">
        <v>0</v>
      </c>
      <c r="G656" s="353">
        <v>0</v>
      </c>
      <c r="H656" s="354">
        <v>0</v>
      </c>
      <c r="I656" s="354">
        <v>0</v>
      </c>
      <c r="J656" s="354">
        <v>0</v>
      </c>
      <c r="K656" s="354">
        <v>0</v>
      </c>
      <c r="L656" s="353">
        <v>295</v>
      </c>
      <c r="M656" s="354">
        <v>385</v>
      </c>
      <c r="N656" s="354">
        <v>340</v>
      </c>
      <c r="O656" s="354">
        <v>189.9</v>
      </c>
      <c r="P656" s="354">
        <v>195</v>
      </c>
      <c r="Q656" s="353">
        <v>0</v>
      </c>
      <c r="R656" s="354">
        <v>0</v>
      </c>
      <c r="S656" s="354">
        <v>0</v>
      </c>
      <c r="T656" s="354">
        <v>0</v>
      </c>
      <c r="U656" s="354">
        <v>0</v>
      </c>
      <c r="V656" s="353">
        <v>0</v>
      </c>
      <c r="W656" s="353">
        <v>0</v>
      </c>
      <c r="X656" s="353">
        <v>1404.9</v>
      </c>
      <c r="Y656" s="355">
        <v>0</v>
      </c>
    </row>
    <row r="657" spans="1:25" x14ac:dyDescent="0.2">
      <c r="A657" s="352">
        <v>44832.166666666664</v>
      </c>
      <c r="B657" s="353">
        <v>0</v>
      </c>
      <c r="C657" s="354">
        <v>0</v>
      </c>
      <c r="D657" s="354">
        <v>0</v>
      </c>
      <c r="E657" s="354">
        <v>0</v>
      </c>
      <c r="F657" s="354">
        <v>0</v>
      </c>
      <c r="G657" s="353">
        <v>0</v>
      </c>
      <c r="H657" s="354">
        <v>0</v>
      </c>
      <c r="I657" s="354">
        <v>0</v>
      </c>
      <c r="J657" s="354">
        <v>0</v>
      </c>
      <c r="K657" s="354">
        <v>0</v>
      </c>
      <c r="L657" s="353">
        <v>295</v>
      </c>
      <c r="M657" s="354">
        <v>385</v>
      </c>
      <c r="N657" s="354">
        <v>340</v>
      </c>
      <c r="O657" s="354">
        <v>189.9</v>
      </c>
      <c r="P657" s="354">
        <v>195</v>
      </c>
      <c r="Q657" s="353">
        <v>0</v>
      </c>
      <c r="R657" s="354">
        <v>0</v>
      </c>
      <c r="S657" s="354">
        <v>0</v>
      </c>
      <c r="T657" s="354">
        <v>0</v>
      </c>
      <c r="U657" s="354">
        <v>0</v>
      </c>
      <c r="V657" s="353">
        <v>0</v>
      </c>
      <c r="W657" s="353">
        <v>0</v>
      </c>
      <c r="X657" s="353">
        <v>1404.9</v>
      </c>
      <c r="Y657" s="355">
        <v>0</v>
      </c>
    </row>
    <row r="658" spans="1:25" x14ac:dyDescent="0.2">
      <c r="A658" s="352">
        <v>44832.208333333336</v>
      </c>
      <c r="B658" s="353">
        <v>0</v>
      </c>
      <c r="C658" s="354">
        <v>0</v>
      </c>
      <c r="D658" s="354">
        <v>0</v>
      </c>
      <c r="E658" s="354">
        <v>0</v>
      </c>
      <c r="F658" s="354">
        <v>0</v>
      </c>
      <c r="G658" s="353">
        <v>0</v>
      </c>
      <c r="H658" s="354">
        <v>0</v>
      </c>
      <c r="I658" s="354">
        <v>0</v>
      </c>
      <c r="J658" s="354">
        <v>0</v>
      </c>
      <c r="K658" s="354">
        <v>0</v>
      </c>
      <c r="L658" s="353">
        <v>295</v>
      </c>
      <c r="M658" s="354">
        <v>385</v>
      </c>
      <c r="N658" s="354">
        <v>340</v>
      </c>
      <c r="O658" s="354">
        <v>189.9</v>
      </c>
      <c r="P658" s="354">
        <v>195</v>
      </c>
      <c r="Q658" s="353">
        <v>0</v>
      </c>
      <c r="R658" s="354">
        <v>0</v>
      </c>
      <c r="S658" s="354">
        <v>0</v>
      </c>
      <c r="T658" s="354">
        <v>0</v>
      </c>
      <c r="U658" s="354">
        <v>0</v>
      </c>
      <c r="V658" s="353">
        <v>0</v>
      </c>
      <c r="W658" s="353">
        <v>0</v>
      </c>
      <c r="X658" s="353">
        <v>1404.9</v>
      </c>
      <c r="Y658" s="355">
        <v>0</v>
      </c>
    </row>
    <row r="659" spans="1:25" x14ac:dyDescent="0.2">
      <c r="A659" s="352">
        <v>44832.25</v>
      </c>
      <c r="B659" s="353">
        <v>0</v>
      </c>
      <c r="C659" s="354">
        <v>0</v>
      </c>
      <c r="D659" s="354">
        <v>0</v>
      </c>
      <c r="E659" s="354">
        <v>0</v>
      </c>
      <c r="F659" s="354">
        <v>0</v>
      </c>
      <c r="G659" s="353">
        <v>0</v>
      </c>
      <c r="H659" s="354">
        <v>0</v>
      </c>
      <c r="I659" s="354">
        <v>0</v>
      </c>
      <c r="J659" s="354">
        <v>0</v>
      </c>
      <c r="K659" s="354">
        <v>0</v>
      </c>
      <c r="L659" s="353">
        <v>295</v>
      </c>
      <c r="M659" s="354">
        <v>385</v>
      </c>
      <c r="N659" s="354">
        <v>340</v>
      </c>
      <c r="O659" s="354">
        <v>189.9</v>
      </c>
      <c r="P659" s="354">
        <v>195</v>
      </c>
      <c r="Q659" s="353">
        <v>0</v>
      </c>
      <c r="R659" s="354">
        <v>0</v>
      </c>
      <c r="S659" s="354">
        <v>0</v>
      </c>
      <c r="T659" s="354">
        <v>0</v>
      </c>
      <c r="U659" s="354">
        <v>0</v>
      </c>
      <c r="V659" s="353">
        <v>0</v>
      </c>
      <c r="W659" s="353">
        <v>0</v>
      </c>
      <c r="X659" s="353">
        <v>1404.9</v>
      </c>
      <c r="Y659" s="355">
        <v>0</v>
      </c>
    </row>
    <row r="660" spans="1:25" x14ac:dyDescent="0.2">
      <c r="A660" s="352">
        <v>44832.291666666664</v>
      </c>
      <c r="B660" s="353">
        <v>0</v>
      </c>
      <c r="C660" s="354">
        <v>0</v>
      </c>
      <c r="D660" s="354">
        <v>0</v>
      </c>
      <c r="E660" s="354">
        <v>0</v>
      </c>
      <c r="F660" s="354">
        <v>0</v>
      </c>
      <c r="G660" s="353">
        <v>0</v>
      </c>
      <c r="H660" s="354">
        <v>0</v>
      </c>
      <c r="I660" s="354">
        <v>0</v>
      </c>
      <c r="J660" s="354">
        <v>0</v>
      </c>
      <c r="K660" s="354">
        <v>0</v>
      </c>
      <c r="L660" s="353">
        <v>295</v>
      </c>
      <c r="M660" s="354">
        <v>385</v>
      </c>
      <c r="N660" s="354">
        <v>340</v>
      </c>
      <c r="O660" s="354">
        <v>189.9</v>
      </c>
      <c r="P660" s="354">
        <v>195</v>
      </c>
      <c r="Q660" s="353">
        <v>0</v>
      </c>
      <c r="R660" s="354">
        <v>0</v>
      </c>
      <c r="S660" s="354">
        <v>0</v>
      </c>
      <c r="T660" s="354">
        <v>0</v>
      </c>
      <c r="U660" s="354">
        <v>0</v>
      </c>
      <c r="V660" s="353">
        <v>0</v>
      </c>
      <c r="W660" s="353">
        <v>0</v>
      </c>
      <c r="X660" s="353">
        <v>1404.9</v>
      </c>
      <c r="Y660" s="355">
        <v>0</v>
      </c>
    </row>
    <row r="661" spans="1:25" x14ac:dyDescent="0.2">
      <c r="A661" s="352">
        <v>44832.333333333336</v>
      </c>
      <c r="B661" s="353">
        <v>0</v>
      </c>
      <c r="C661" s="354">
        <v>0</v>
      </c>
      <c r="D661" s="354">
        <v>0</v>
      </c>
      <c r="E661" s="354">
        <v>0</v>
      </c>
      <c r="F661" s="354">
        <v>0</v>
      </c>
      <c r="G661" s="353">
        <v>0</v>
      </c>
      <c r="H661" s="354">
        <v>0</v>
      </c>
      <c r="I661" s="354">
        <v>0</v>
      </c>
      <c r="J661" s="354">
        <v>0</v>
      </c>
      <c r="K661" s="354">
        <v>0</v>
      </c>
      <c r="L661" s="353">
        <v>295</v>
      </c>
      <c r="M661" s="354">
        <v>385</v>
      </c>
      <c r="N661" s="354">
        <v>340</v>
      </c>
      <c r="O661" s="354">
        <v>189.9</v>
      </c>
      <c r="P661" s="354">
        <v>195</v>
      </c>
      <c r="Q661" s="353">
        <v>0</v>
      </c>
      <c r="R661" s="354">
        <v>0</v>
      </c>
      <c r="S661" s="354">
        <v>0</v>
      </c>
      <c r="T661" s="354">
        <v>0</v>
      </c>
      <c r="U661" s="354">
        <v>0</v>
      </c>
      <c r="V661" s="353">
        <v>0</v>
      </c>
      <c r="W661" s="353">
        <v>0</v>
      </c>
      <c r="X661" s="353">
        <v>1404.9</v>
      </c>
      <c r="Y661" s="355">
        <v>0</v>
      </c>
    </row>
    <row r="662" spans="1:25" x14ac:dyDescent="0.2">
      <c r="A662" s="352">
        <v>44832.375</v>
      </c>
      <c r="B662" s="353">
        <v>0</v>
      </c>
      <c r="C662" s="354">
        <v>0</v>
      </c>
      <c r="D662" s="354">
        <v>0</v>
      </c>
      <c r="E662" s="354">
        <v>0</v>
      </c>
      <c r="F662" s="354">
        <v>0</v>
      </c>
      <c r="G662" s="353">
        <v>0</v>
      </c>
      <c r="H662" s="354">
        <v>0</v>
      </c>
      <c r="I662" s="354">
        <v>0</v>
      </c>
      <c r="J662" s="354">
        <v>0</v>
      </c>
      <c r="K662" s="354">
        <v>0</v>
      </c>
      <c r="L662" s="353">
        <v>295</v>
      </c>
      <c r="M662" s="354">
        <v>385</v>
      </c>
      <c r="N662" s="354">
        <v>340</v>
      </c>
      <c r="O662" s="354">
        <v>189.9</v>
      </c>
      <c r="P662" s="354">
        <v>195</v>
      </c>
      <c r="Q662" s="353">
        <v>0</v>
      </c>
      <c r="R662" s="354">
        <v>0</v>
      </c>
      <c r="S662" s="354">
        <v>0</v>
      </c>
      <c r="T662" s="354">
        <v>0</v>
      </c>
      <c r="U662" s="354">
        <v>0</v>
      </c>
      <c r="V662" s="353">
        <v>0</v>
      </c>
      <c r="W662" s="353">
        <v>0</v>
      </c>
      <c r="X662" s="353">
        <v>1404.9</v>
      </c>
      <c r="Y662" s="355">
        <v>0</v>
      </c>
    </row>
    <row r="663" spans="1:25" x14ac:dyDescent="0.2">
      <c r="A663" s="352">
        <v>44832.416666666664</v>
      </c>
      <c r="B663" s="353">
        <v>0</v>
      </c>
      <c r="C663" s="354">
        <v>0</v>
      </c>
      <c r="D663" s="354">
        <v>0</v>
      </c>
      <c r="E663" s="354">
        <v>0</v>
      </c>
      <c r="F663" s="354">
        <v>0</v>
      </c>
      <c r="G663" s="353">
        <v>0</v>
      </c>
      <c r="H663" s="354">
        <v>0</v>
      </c>
      <c r="I663" s="354">
        <v>0</v>
      </c>
      <c r="J663" s="354">
        <v>0</v>
      </c>
      <c r="K663" s="354">
        <v>0</v>
      </c>
      <c r="L663" s="353">
        <v>295</v>
      </c>
      <c r="M663" s="354">
        <v>385</v>
      </c>
      <c r="N663" s="354">
        <v>340</v>
      </c>
      <c r="O663" s="354">
        <v>189.9</v>
      </c>
      <c r="P663" s="354">
        <v>195</v>
      </c>
      <c r="Q663" s="353">
        <v>0</v>
      </c>
      <c r="R663" s="354">
        <v>0</v>
      </c>
      <c r="S663" s="354">
        <v>0</v>
      </c>
      <c r="T663" s="354">
        <v>0</v>
      </c>
      <c r="U663" s="354">
        <v>0</v>
      </c>
      <c r="V663" s="353">
        <v>0</v>
      </c>
      <c r="W663" s="353">
        <v>0</v>
      </c>
      <c r="X663" s="353">
        <v>1404.9</v>
      </c>
      <c r="Y663" s="355">
        <v>0</v>
      </c>
    </row>
    <row r="664" spans="1:25" x14ac:dyDescent="0.2">
      <c r="A664" s="352">
        <v>44832.458333333336</v>
      </c>
      <c r="B664" s="353">
        <v>0</v>
      </c>
      <c r="C664" s="354">
        <v>0</v>
      </c>
      <c r="D664" s="354">
        <v>0</v>
      </c>
      <c r="E664" s="354">
        <v>0</v>
      </c>
      <c r="F664" s="354">
        <v>0</v>
      </c>
      <c r="G664" s="353">
        <v>0</v>
      </c>
      <c r="H664" s="354">
        <v>0</v>
      </c>
      <c r="I664" s="354">
        <v>0</v>
      </c>
      <c r="J664" s="354">
        <v>0</v>
      </c>
      <c r="K664" s="354">
        <v>0</v>
      </c>
      <c r="L664" s="353">
        <v>295</v>
      </c>
      <c r="M664" s="354">
        <v>385</v>
      </c>
      <c r="N664" s="354">
        <v>340</v>
      </c>
      <c r="O664" s="354">
        <v>189.9</v>
      </c>
      <c r="P664" s="354">
        <v>195</v>
      </c>
      <c r="Q664" s="353">
        <v>0</v>
      </c>
      <c r="R664" s="354">
        <v>0</v>
      </c>
      <c r="S664" s="354">
        <v>0</v>
      </c>
      <c r="T664" s="354">
        <v>0</v>
      </c>
      <c r="U664" s="354">
        <v>0</v>
      </c>
      <c r="V664" s="353">
        <v>0</v>
      </c>
      <c r="W664" s="353">
        <v>0</v>
      </c>
      <c r="X664" s="353">
        <v>1404.9</v>
      </c>
      <c r="Y664" s="355">
        <v>0</v>
      </c>
    </row>
    <row r="665" spans="1:25" x14ac:dyDescent="0.2">
      <c r="A665" s="352">
        <v>44832.5</v>
      </c>
      <c r="B665" s="353">
        <v>0</v>
      </c>
      <c r="C665" s="354">
        <v>0</v>
      </c>
      <c r="D665" s="354">
        <v>0</v>
      </c>
      <c r="E665" s="354">
        <v>0</v>
      </c>
      <c r="F665" s="354">
        <v>0</v>
      </c>
      <c r="G665" s="353">
        <v>0</v>
      </c>
      <c r="H665" s="354">
        <v>0</v>
      </c>
      <c r="I665" s="354">
        <v>0</v>
      </c>
      <c r="J665" s="354">
        <v>0</v>
      </c>
      <c r="K665" s="354">
        <v>0</v>
      </c>
      <c r="L665" s="353">
        <v>295</v>
      </c>
      <c r="M665" s="354">
        <v>385</v>
      </c>
      <c r="N665" s="354">
        <v>340</v>
      </c>
      <c r="O665" s="354">
        <v>189.9</v>
      </c>
      <c r="P665" s="354">
        <v>195</v>
      </c>
      <c r="Q665" s="353">
        <v>0</v>
      </c>
      <c r="R665" s="354">
        <v>0</v>
      </c>
      <c r="S665" s="354">
        <v>0</v>
      </c>
      <c r="T665" s="354">
        <v>0</v>
      </c>
      <c r="U665" s="354">
        <v>0</v>
      </c>
      <c r="V665" s="353">
        <v>0</v>
      </c>
      <c r="W665" s="353">
        <v>0</v>
      </c>
      <c r="X665" s="353">
        <v>1404.9</v>
      </c>
      <c r="Y665" s="355">
        <v>0</v>
      </c>
    </row>
    <row r="666" spans="1:25" x14ac:dyDescent="0.2">
      <c r="A666" s="352">
        <v>44832.541666666664</v>
      </c>
      <c r="B666" s="353">
        <v>0</v>
      </c>
      <c r="C666" s="354">
        <v>0</v>
      </c>
      <c r="D666" s="354">
        <v>0</v>
      </c>
      <c r="E666" s="354">
        <v>0</v>
      </c>
      <c r="F666" s="354">
        <v>0</v>
      </c>
      <c r="G666" s="353">
        <v>0</v>
      </c>
      <c r="H666" s="354">
        <v>0</v>
      </c>
      <c r="I666" s="354">
        <v>0</v>
      </c>
      <c r="J666" s="354">
        <v>0</v>
      </c>
      <c r="K666" s="354">
        <v>0</v>
      </c>
      <c r="L666" s="353">
        <v>295</v>
      </c>
      <c r="M666" s="354">
        <v>385</v>
      </c>
      <c r="N666" s="354">
        <v>340</v>
      </c>
      <c r="O666" s="354">
        <v>189.9</v>
      </c>
      <c r="P666" s="354">
        <v>195</v>
      </c>
      <c r="Q666" s="353">
        <v>0</v>
      </c>
      <c r="R666" s="354">
        <v>0</v>
      </c>
      <c r="S666" s="354">
        <v>0</v>
      </c>
      <c r="T666" s="354">
        <v>0</v>
      </c>
      <c r="U666" s="354">
        <v>0</v>
      </c>
      <c r="V666" s="353">
        <v>0</v>
      </c>
      <c r="W666" s="353">
        <v>0</v>
      </c>
      <c r="X666" s="353">
        <v>1404.9</v>
      </c>
      <c r="Y666" s="355">
        <v>0</v>
      </c>
    </row>
    <row r="667" spans="1:25" x14ac:dyDescent="0.2">
      <c r="A667" s="352">
        <v>44832.583333333336</v>
      </c>
      <c r="B667" s="353">
        <v>0</v>
      </c>
      <c r="C667" s="354">
        <v>0</v>
      </c>
      <c r="D667" s="354">
        <v>0</v>
      </c>
      <c r="E667" s="354">
        <v>0</v>
      </c>
      <c r="F667" s="354">
        <v>0</v>
      </c>
      <c r="G667" s="353">
        <v>0</v>
      </c>
      <c r="H667" s="354">
        <v>0</v>
      </c>
      <c r="I667" s="354">
        <v>0</v>
      </c>
      <c r="J667" s="354">
        <v>0</v>
      </c>
      <c r="K667" s="354">
        <v>0</v>
      </c>
      <c r="L667" s="353">
        <v>295</v>
      </c>
      <c r="M667" s="354">
        <v>385</v>
      </c>
      <c r="N667" s="354">
        <v>340</v>
      </c>
      <c r="O667" s="354">
        <v>189.9</v>
      </c>
      <c r="P667" s="354">
        <v>195</v>
      </c>
      <c r="Q667" s="353">
        <v>0</v>
      </c>
      <c r="R667" s="354">
        <v>0</v>
      </c>
      <c r="S667" s="354">
        <v>0</v>
      </c>
      <c r="T667" s="354">
        <v>0</v>
      </c>
      <c r="U667" s="354">
        <v>0</v>
      </c>
      <c r="V667" s="353">
        <v>0</v>
      </c>
      <c r="W667" s="353">
        <v>0</v>
      </c>
      <c r="X667" s="353">
        <v>1404.9</v>
      </c>
      <c r="Y667" s="355">
        <v>0</v>
      </c>
    </row>
    <row r="668" spans="1:25" x14ac:dyDescent="0.2">
      <c r="A668" s="352">
        <v>44832.625</v>
      </c>
      <c r="B668" s="353">
        <v>0</v>
      </c>
      <c r="C668" s="354">
        <v>0</v>
      </c>
      <c r="D668" s="354">
        <v>0</v>
      </c>
      <c r="E668" s="354">
        <v>0</v>
      </c>
      <c r="F668" s="354">
        <v>0</v>
      </c>
      <c r="G668" s="353">
        <v>0</v>
      </c>
      <c r="H668" s="354">
        <v>0</v>
      </c>
      <c r="I668" s="354">
        <v>0</v>
      </c>
      <c r="J668" s="354">
        <v>0</v>
      </c>
      <c r="K668" s="354">
        <v>0</v>
      </c>
      <c r="L668" s="353">
        <v>295</v>
      </c>
      <c r="M668" s="354">
        <v>385</v>
      </c>
      <c r="N668" s="354">
        <v>340</v>
      </c>
      <c r="O668" s="354">
        <v>189.9</v>
      </c>
      <c r="P668" s="354">
        <v>195</v>
      </c>
      <c r="Q668" s="353">
        <v>0</v>
      </c>
      <c r="R668" s="354">
        <v>0</v>
      </c>
      <c r="S668" s="354">
        <v>0</v>
      </c>
      <c r="T668" s="354">
        <v>0</v>
      </c>
      <c r="U668" s="354">
        <v>0</v>
      </c>
      <c r="V668" s="353">
        <v>0</v>
      </c>
      <c r="W668" s="353">
        <v>0</v>
      </c>
      <c r="X668" s="353">
        <v>1404.9</v>
      </c>
      <c r="Y668" s="355">
        <v>0</v>
      </c>
    </row>
    <row r="669" spans="1:25" x14ac:dyDescent="0.2">
      <c r="A669" s="352">
        <v>44832.666666666664</v>
      </c>
      <c r="B669" s="353">
        <v>0</v>
      </c>
      <c r="C669" s="354">
        <v>0</v>
      </c>
      <c r="D669" s="354">
        <v>0</v>
      </c>
      <c r="E669" s="354">
        <v>0</v>
      </c>
      <c r="F669" s="354">
        <v>0</v>
      </c>
      <c r="G669" s="353">
        <v>0</v>
      </c>
      <c r="H669" s="354">
        <v>0</v>
      </c>
      <c r="I669" s="354">
        <v>0</v>
      </c>
      <c r="J669" s="354">
        <v>0</v>
      </c>
      <c r="K669" s="354">
        <v>0</v>
      </c>
      <c r="L669" s="353">
        <v>295</v>
      </c>
      <c r="M669" s="354">
        <v>385</v>
      </c>
      <c r="N669" s="354">
        <v>340</v>
      </c>
      <c r="O669" s="354">
        <v>189.9</v>
      </c>
      <c r="P669" s="354">
        <v>195</v>
      </c>
      <c r="Q669" s="353">
        <v>0</v>
      </c>
      <c r="R669" s="354">
        <v>0</v>
      </c>
      <c r="S669" s="354">
        <v>0</v>
      </c>
      <c r="T669" s="354">
        <v>0</v>
      </c>
      <c r="U669" s="354">
        <v>0</v>
      </c>
      <c r="V669" s="353">
        <v>0</v>
      </c>
      <c r="W669" s="353">
        <v>0</v>
      </c>
      <c r="X669" s="353">
        <v>1404.9</v>
      </c>
      <c r="Y669" s="355">
        <v>0</v>
      </c>
    </row>
    <row r="670" spans="1:25" x14ac:dyDescent="0.2">
      <c r="A670" s="352">
        <v>44832.708333333336</v>
      </c>
      <c r="B670" s="353">
        <v>0</v>
      </c>
      <c r="C670" s="354">
        <v>0</v>
      </c>
      <c r="D670" s="354">
        <v>0</v>
      </c>
      <c r="E670" s="354">
        <v>0</v>
      </c>
      <c r="F670" s="354">
        <v>0</v>
      </c>
      <c r="G670" s="353">
        <v>0</v>
      </c>
      <c r="H670" s="354">
        <v>0</v>
      </c>
      <c r="I670" s="354">
        <v>0</v>
      </c>
      <c r="J670" s="354">
        <v>0</v>
      </c>
      <c r="K670" s="354">
        <v>0</v>
      </c>
      <c r="L670" s="353">
        <v>295</v>
      </c>
      <c r="M670" s="354">
        <v>385</v>
      </c>
      <c r="N670" s="354">
        <v>340</v>
      </c>
      <c r="O670" s="354">
        <v>189.9</v>
      </c>
      <c r="P670" s="354">
        <v>195</v>
      </c>
      <c r="Q670" s="353">
        <v>0</v>
      </c>
      <c r="R670" s="354">
        <v>0</v>
      </c>
      <c r="S670" s="354">
        <v>0</v>
      </c>
      <c r="T670" s="354">
        <v>0</v>
      </c>
      <c r="U670" s="354">
        <v>0</v>
      </c>
      <c r="V670" s="353">
        <v>0</v>
      </c>
      <c r="W670" s="353">
        <v>0</v>
      </c>
      <c r="X670" s="353">
        <v>1404.9</v>
      </c>
      <c r="Y670" s="355">
        <v>0</v>
      </c>
    </row>
    <row r="671" spans="1:25" x14ac:dyDescent="0.2">
      <c r="A671" s="352">
        <v>44832.75</v>
      </c>
      <c r="B671" s="353">
        <v>0</v>
      </c>
      <c r="C671" s="354">
        <v>0</v>
      </c>
      <c r="D671" s="354">
        <v>0</v>
      </c>
      <c r="E671" s="354">
        <v>0</v>
      </c>
      <c r="F671" s="354">
        <v>0</v>
      </c>
      <c r="G671" s="353">
        <v>0</v>
      </c>
      <c r="H671" s="354">
        <v>0</v>
      </c>
      <c r="I671" s="354">
        <v>0</v>
      </c>
      <c r="J671" s="354">
        <v>0</v>
      </c>
      <c r="K671" s="354">
        <v>0</v>
      </c>
      <c r="L671" s="353">
        <v>295</v>
      </c>
      <c r="M671" s="354">
        <v>385</v>
      </c>
      <c r="N671" s="354">
        <v>340</v>
      </c>
      <c r="O671" s="354">
        <v>189.9</v>
      </c>
      <c r="P671" s="354">
        <v>195</v>
      </c>
      <c r="Q671" s="353">
        <v>0</v>
      </c>
      <c r="R671" s="354">
        <v>0</v>
      </c>
      <c r="S671" s="354">
        <v>0</v>
      </c>
      <c r="T671" s="354">
        <v>0</v>
      </c>
      <c r="U671" s="354">
        <v>0</v>
      </c>
      <c r="V671" s="353">
        <v>0</v>
      </c>
      <c r="W671" s="353">
        <v>0</v>
      </c>
      <c r="X671" s="353">
        <v>1404.9</v>
      </c>
      <c r="Y671" s="355">
        <v>0</v>
      </c>
    </row>
    <row r="672" spans="1:25" x14ac:dyDescent="0.2">
      <c r="A672" s="352">
        <v>44832.791666666664</v>
      </c>
      <c r="B672" s="353">
        <v>0</v>
      </c>
      <c r="C672" s="354">
        <v>0</v>
      </c>
      <c r="D672" s="354">
        <v>0</v>
      </c>
      <c r="E672" s="354">
        <v>0</v>
      </c>
      <c r="F672" s="354">
        <v>0</v>
      </c>
      <c r="G672" s="353">
        <v>0</v>
      </c>
      <c r="H672" s="354">
        <v>0</v>
      </c>
      <c r="I672" s="354">
        <v>0</v>
      </c>
      <c r="J672" s="354">
        <v>0</v>
      </c>
      <c r="K672" s="354">
        <v>0</v>
      </c>
      <c r="L672" s="353">
        <v>295</v>
      </c>
      <c r="M672" s="354">
        <v>385</v>
      </c>
      <c r="N672" s="354">
        <v>340</v>
      </c>
      <c r="O672" s="354">
        <v>189.9</v>
      </c>
      <c r="P672" s="354">
        <v>195</v>
      </c>
      <c r="Q672" s="353">
        <v>0</v>
      </c>
      <c r="R672" s="354">
        <v>0</v>
      </c>
      <c r="S672" s="354">
        <v>0</v>
      </c>
      <c r="T672" s="354">
        <v>0</v>
      </c>
      <c r="U672" s="354">
        <v>0</v>
      </c>
      <c r="V672" s="353">
        <v>0</v>
      </c>
      <c r="W672" s="353">
        <v>0</v>
      </c>
      <c r="X672" s="353">
        <v>1404.9</v>
      </c>
      <c r="Y672" s="355">
        <v>0</v>
      </c>
    </row>
    <row r="673" spans="1:25" x14ac:dyDescent="0.2">
      <c r="A673" s="352">
        <v>44832.833333333336</v>
      </c>
      <c r="B673" s="353">
        <v>0</v>
      </c>
      <c r="C673" s="354">
        <v>0</v>
      </c>
      <c r="D673" s="354">
        <v>0</v>
      </c>
      <c r="E673" s="354">
        <v>0</v>
      </c>
      <c r="F673" s="354">
        <v>0</v>
      </c>
      <c r="G673" s="353">
        <v>0</v>
      </c>
      <c r="H673" s="354">
        <v>0</v>
      </c>
      <c r="I673" s="354">
        <v>0</v>
      </c>
      <c r="J673" s="354">
        <v>0</v>
      </c>
      <c r="K673" s="354">
        <v>0</v>
      </c>
      <c r="L673" s="353">
        <v>295</v>
      </c>
      <c r="M673" s="354">
        <v>385</v>
      </c>
      <c r="N673" s="354">
        <v>340</v>
      </c>
      <c r="O673" s="354">
        <v>189.9</v>
      </c>
      <c r="P673" s="354">
        <v>195</v>
      </c>
      <c r="Q673" s="353">
        <v>0</v>
      </c>
      <c r="R673" s="354">
        <v>0</v>
      </c>
      <c r="S673" s="354">
        <v>0</v>
      </c>
      <c r="T673" s="354">
        <v>0</v>
      </c>
      <c r="U673" s="354">
        <v>0</v>
      </c>
      <c r="V673" s="353">
        <v>0</v>
      </c>
      <c r="W673" s="353">
        <v>0</v>
      </c>
      <c r="X673" s="353">
        <v>1404.9</v>
      </c>
      <c r="Y673" s="355">
        <v>0</v>
      </c>
    </row>
    <row r="674" spans="1:25" x14ac:dyDescent="0.2">
      <c r="A674" s="352">
        <v>44832.875</v>
      </c>
      <c r="B674" s="353">
        <v>0</v>
      </c>
      <c r="C674" s="354">
        <v>0</v>
      </c>
      <c r="D674" s="354">
        <v>0</v>
      </c>
      <c r="E674" s="354">
        <v>0</v>
      </c>
      <c r="F674" s="354">
        <v>0</v>
      </c>
      <c r="G674" s="353">
        <v>0</v>
      </c>
      <c r="H674" s="354">
        <v>0</v>
      </c>
      <c r="I674" s="354">
        <v>0</v>
      </c>
      <c r="J674" s="354">
        <v>0</v>
      </c>
      <c r="K674" s="354">
        <v>0</v>
      </c>
      <c r="L674" s="353">
        <v>295</v>
      </c>
      <c r="M674" s="354">
        <v>385</v>
      </c>
      <c r="N674" s="354">
        <v>340</v>
      </c>
      <c r="O674" s="354">
        <v>189.9</v>
      </c>
      <c r="P674" s="354">
        <v>195</v>
      </c>
      <c r="Q674" s="353">
        <v>0</v>
      </c>
      <c r="R674" s="354">
        <v>0</v>
      </c>
      <c r="S674" s="354">
        <v>0</v>
      </c>
      <c r="T674" s="354">
        <v>0</v>
      </c>
      <c r="U674" s="354">
        <v>0</v>
      </c>
      <c r="V674" s="353">
        <v>0</v>
      </c>
      <c r="W674" s="353">
        <v>0</v>
      </c>
      <c r="X674" s="353">
        <v>1404.9</v>
      </c>
      <c r="Y674" s="355">
        <v>0</v>
      </c>
    </row>
    <row r="675" spans="1:25" x14ac:dyDescent="0.2">
      <c r="A675" s="352">
        <v>44832.916666666664</v>
      </c>
      <c r="B675" s="353">
        <v>0</v>
      </c>
      <c r="C675" s="354">
        <v>0</v>
      </c>
      <c r="D675" s="354">
        <v>0</v>
      </c>
      <c r="E675" s="354">
        <v>0</v>
      </c>
      <c r="F675" s="354">
        <v>0</v>
      </c>
      <c r="G675" s="353">
        <v>0</v>
      </c>
      <c r="H675" s="354">
        <v>0</v>
      </c>
      <c r="I675" s="354">
        <v>0</v>
      </c>
      <c r="J675" s="354">
        <v>0</v>
      </c>
      <c r="K675" s="354">
        <v>0</v>
      </c>
      <c r="L675" s="353">
        <v>295</v>
      </c>
      <c r="M675" s="354">
        <v>385</v>
      </c>
      <c r="N675" s="354">
        <v>340</v>
      </c>
      <c r="O675" s="354">
        <v>189.9</v>
      </c>
      <c r="P675" s="354">
        <v>195</v>
      </c>
      <c r="Q675" s="353">
        <v>0</v>
      </c>
      <c r="R675" s="354">
        <v>0</v>
      </c>
      <c r="S675" s="354">
        <v>0</v>
      </c>
      <c r="T675" s="354">
        <v>0</v>
      </c>
      <c r="U675" s="354">
        <v>0</v>
      </c>
      <c r="V675" s="353">
        <v>0</v>
      </c>
      <c r="W675" s="353">
        <v>0</v>
      </c>
      <c r="X675" s="353">
        <v>1404.9</v>
      </c>
      <c r="Y675" s="355">
        <v>0</v>
      </c>
    </row>
    <row r="676" spans="1:25" x14ac:dyDescent="0.2">
      <c r="A676" s="352">
        <v>44832.958333333336</v>
      </c>
      <c r="B676" s="353">
        <v>0</v>
      </c>
      <c r="C676" s="354">
        <v>0</v>
      </c>
      <c r="D676" s="354">
        <v>0</v>
      </c>
      <c r="E676" s="354">
        <v>0</v>
      </c>
      <c r="F676" s="354">
        <v>0</v>
      </c>
      <c r="G676" s="353">
        <v>0</v>
      </c>
      <c r="H676" s="354">
        <v>0</v>
      </c>
      <c r="I676" s="354">
        <v>0</v>
      </c>
      <c r="J676" s="354">
        <v>0</v>
      </c>
      <c r="K676" s="354">
        <v>0</v>
      </c>
      <c r="L676" s="353">
        <v>295</v>
      </c>
      <c r="M676" s="354">
        <v>385</v>
      </c>
      <c r="N676" s="354">
        <v>340</v>
      </c>
      <c r="O676" s="354">
        <v>189.9</v>
      </c>
      <c r="P676" s="354">
        <v>195</v>
      </c>
      <c r="Q676" s="353">
        <v>0</v>
      </c>
      <c r="R676" s="354">
        <v>0</v>
      </c>
      <c r="S676" s="354">
        <v>0</v>
      </c>
      <c r="T676" s="354">
        <v>0</v>
      </c>
      <c r="U676" s="354">
        <v>0</v>
      </c>
      <c r="V676" s="353">
        <v>0</v>
      </c>
      <c r="W676" s="353">
        <v>0</v>
      </c>
      <c r="X676" s="353">
        <v>1404.9</v>
      </c>
      <c r="Y676" s="355">
        <v>0</v>
      </c>
    </row>
    <row r="677" spans="1:25" x14ac:dyDescent="0.2">
      <c r="A677" s="352">
        <v>44833</v>
      </c>
      <c r="B677" s="353">
        <v>0</v>
      </c>
      <c r="C677" s="354">
        <v>0</v>
      </c>
      <c r="D677" s="354">
        <v>0</v>
      </c>
      <c r="E677" s="354">
        <v>0</v>
      </c>
      <c r="F677" s="354">
        <v>0</v>
      </c>
      <c r="G677" s="353">
        <v>0</v>
      </c>
      <c r="H677" s="354">
        <v>0</v>
      </c>
      <c r="I677" s="354">
        <v>0</v>
      </c>
      <c r="J677" s="354">
        <v>0</v>
      </c>
      <c r="K677" s="354">
        <v>0</v>
      </c>
      <c r="L677" s="353">
        <v>295</v>
      </c>
      <c r="M677" s="354">
        <v>385</v>
      </c>
      <c r="N677" s="354">
        <v>340</v>
      </c>
      <c r="O677" s="354">
        <v>189.9</v>
      </c>
      <c r="P677" s="354">
        <v>195</v>
      </c>
      <c r="Q677" s="353">
        <v>0</v>
      </c>
      <c r="R677" s="354">
        <v>0</v>
      </c>
      <c r="S677" s="354">
        <v>0</v>
      </c>
      <c r="T677" s="354">
        <v>0</v>
      </c>
      <c r="U677" s="354">
        <v>0</v>
      </c>
      <c r="V677" s="353">
        <v>0</v>
      </c>
      <c r="W677" s="353">
        <v>0</v>
      </c>
      <c r="X677" s="353">
        <v>1404.9</v>
      </c>
      <c r="Y677" s="355">
        <v>0</v>
      </c>
    </row>
    <row r="678" spans="1:25" x14ac:dyDescent="0.2">
      <c r="A678" s="352">
        <v>44833.041666666664</v>
      </c>
      <c r="B678" s="353">
        <v>0</v>
      </c>
      <c r="C678" s="354">
        <v>0</v>
      </c>
      <c r="D678" s="354">
        <v>0</v>
      </c>
      <c r="E678" s="354">
        <v>0</v>
      </c>
      <c r="F678" s="354">
        <v>0</v>
      </c>
      <c r="G678" s="353">
        <v>0</v>
      </c>
      <c r="H678" s="354">
        <v>0</v>
      </c>
      <c r="I678" s="354">
        <v>0</v>
      </c>
      <c r="J678" s="354">
        <v>0</v>
      </c>
      <c r="K678" s="354">
        <v>0</v>
      </c>
      <c r="L678" s="353">
        <v>295</v>
      </c>
      <c r="M678" s="354">
        <v>385</v>
      </c>
      <c r="N678" s="354">
        <v>340</v>
      </c>
      <c r="O678" s="354">
        <v>189.9</v>
      </c>
      <c r="P678" s="354">
        <v>195</v>
      </c>
      <c r="Q678" s="353">
        <v>0</v>
      </c>
      <c r="R678" s="354">
        <v>0</v>
      </c>
      <c r="S678" s="354">
        <v>0</v>
      </c>
      <c r="T678" s="354">
        <v>0</v>
      </c>
      <c r="U678" s="354">
        <v>0</v>
      </c>
      <c r="V678" s="353">
        <v>0</v>
      </c>
      <c r="W678" s="353">
        <v>0</v>
      </c>
      <c r="X678" s="353">
        <v>1404.9</v>
      </c>
      <c r="Y678" s="355">
        <v>0</v>
      </c>
    </row>
    <row r="679" spans="1:25" x14ac:dyDescent="0.2">
      <c r="A679" s="352">
        <v>44833.083333333336</v>
      </c>
      <c r="B679" s="353">
        <v>0</v>
      </c>
      <c r="C679" s="354">
        <v>0</v>
      </c>
      <c r="D679" s="354">
        <v>0</v>
      </c>
      <c r="E679" s="354">
        <v>0</v>
      </c>
      <c r="F679" s="354">
        <v>0</v>
      </c>
      <c r="G679" s="353">
        <v>0</v>
      </c>
      <c r="H679" s="354">
        <v>0</v>
      </c>
      <c r="I679" s="354">
        <v>0</v>
      </c>
      <c r="J679" s="354">
        <v>0</v>
      </c>
      <c r="K679" s="354">
        <v>0</v>
      </c>
      <c r="L679" s="353">
        <v>295</v>
      </c>
      <c r="M679" s="354">
        <v>385</v>
      </c>
      <c r="N679" s="354">
        <v>340</v>
      </c>
      <c r="O679" s="354">
        <v>189.9</v>
      </c>
      <c r="P679" s="354">
        <v>195</v>
      </c>
      <c r="Q679" s="353">
        <v>0</v>
      </c>
      <c r="R679" s="354">
        <v>0</v>
      </c>
      <c r="S679" s="354">
        <v>0</v>
      </c>
      <c r="T679" s="354">
        <v>0</v>
      </c>
      <c r="U679" s="354">
        <v>0</v>
      </c>
      <c r="V679" s="353">
        <v>0</v>
      </c>
      <c r="W679" s="353">
        <v>0</v>
      </c>
      <c r="X679" s="353">
        <v>1404.9</v>
      </c>
      <c r="Y679" s="355">
        <v>0</v>
      </c>
    </row>
    <row r="680" spans="1:25" x14ac:dyDescent="0.2">
      <c r="A680" s="352">
        <v>44833.125</v>
      </c>
      <c r="B680" s="353">
        <v>0</v>
      </c>
      <c r="C680" s="354">
        <v>0</v>
      </c>
      <c r="D680" s="354">
        <v>0</v>
      </c>
      <c r="E680" s="354">
        <v>0</v>
      </c>
      <c r="F680" s="354">
        <v>0</v>
      </c>
      <c r="G680" s="353">
        <v>0</v>
      </c>
      <c r="H680" s="354">
        <v>0</v>
      </c>
      <c r="I680" s="354">
        <v>0</v>
      </c>
      <c r="J680" s="354">
        <v>0</v>
      </c>
      <c r="K680" s="354">
        <v>0</v>
      </c>
      <c r="L680" s="353">
        <v>295</v>
      </c>
      <c r="M680" s="354">
        <v>385</v>
      </c>
      <c r="N680" s="354">
        <v>340</v>
      </c>
      <c r="O680" s="354">
        <v>189.9</v>
      </c>
      <c r="P680" s="354">
        <v>195</v>
      </c>
      <c r="Q680" s="353">
        <v>0</v>
      </c>
      <c r="R680" s="354">
        <v>0</v>
      </c>
      <c r="S680" s="354">
        <v>0</v>
      </c>
      <c r="T680" s="354">
        <v>0</v>
      </c>
      <c r="U680" s="354">
        <v>0</v>
      </c>
      <c r="V680" s="353">
        <v>0</v>
      </c>
      <c r="W680" s="353">
        <v>0</v>
      </c>
      <c r="X680" s="353">
        <v>1404.9</v>
      </c>
      <c r="Y680" s="355">
        <v>0</v>
      </c>
    </row>
    <row r="681" spans="1:25" x14ac:dyDescent="0.2">
      <c r="A681" s="352">
        <v>44833.166666666664</v>
      </c>
      <c r="B681" s="353">
        <v>0</v>
      </c>
      <c r="C681" s="354">
        <v>0</v>
      </c>
      <c r="D681" s="354">
        <v>0</v>
      </c>
      <c r="E681" s="354">
        <v>0</v>
      </c>
      <c r="F681" s="354">
        <v>0</v>
      </c>
      <c r="G681" s="353">
        <v>0</v>
      </c>
      <c r="H681" s="354">
        <v>0</v>
      </c>
      <c r="I681" s="354">
        <v>0</v>
      </c>
      <c r="J681" s="354">
        <v>0</v>
      </c>
      <c r="K681" s="354">
        <v>0</v>
      </c>
      <c r="L681" s="353">
        <v>295</v>
      </c>
      <c r="M681" s="354">
        <v>385</v>
      </c>
      <c r="N681" s="354">
        <v>340</v>
      </c>
      <c r="O681" s="354">
        <v>189.9</v>
      </c>
      <c r="P681" s="354">
        <v>195</v>
      </c>
      <c r="Q681" s="353">
        <v>0</v>
      </c>
      <c r="R681" s="354">
        <v>0</v>
      </c>
      <c r="S681" s="354">
        <v>0</v>
      </c>
      <c r="T681" s="354">
        <v>0</v>
      </c>
      <c r="U681" s="354">
        <v>0</v>
      </c>
      <c r="V681" s="353">
        <v>0</v>
      </c>
      <c r="W681" s="353">
        <v>0</v>
      </c>
      <c r="X681" s="353">
        <v>1404.9</v>
      </c>
      <c r="Y681" s="355">
        <v>0</v>
      </c>
    </row>
    <row r="682" spans="1:25" x14ac:dyDescent="0.2">
      <c r="A682" s="352">
        <v>44833.208333333336</v>
      </c>
      <c r="B682" s="353">
        <v>0</v>
      </c>
      <c r="C682" s="354">
        <v>0</v>
      </c>
      <c r="D682" s="354">
        <v>0</v>
      </c>
      <c r="E682" s="354">
        <v>0</v>
      </c>
      <c r="F682" s="354">
        <v>0</v>
      </c>
      <c r="G682" s="353">
        <v>0</v>
      </c>
      <c r="H682" s="354">
        <v>0</v>
      </c>
      <c r="I682" s="354">
        <v>0</v>
      </c>
      <c r="J682" s="354">
        <v>0</v>
      </c>
      <c r="K682" s="354">
        <v>0</v>
      </c>
      <c r="L682" s="353">
        <v>295</v>
      </c>
      <c r="M682" s="354">
        <v>385</v>
      </c>
      <c r="N682" s="354">
        <v>340</v>
      </c>
      <c r="O682" s="354">
        <v>189.9</v>
      </c>
      <c r="P682" s="354">
        <v>195</v>
      </c>
      <c r="Q682" s="353">
        <v>0</v>
      </c>
      <c r="R682" s="354">
        <v>0</v>
      </c>
      <c r="S682" s="354">
        <v>0</v>
      </c>
      <c r="T682" s="354">
        <v>0</v>
      </c>
      <c r="U682" s="354">
        <v>0</v>
      </c>
      <c r="V682" s="353">
        <v>0</v>
      </c>
      <c r="W682" s="353">
        <v>0</v>
      </c>
      <c r="X682" s="353">
        <v>1404.9</v>
      </c>
      <c r="Y682" s="355">
        <v>0</v>
      </c>
    </row>
    <row r="683" spans="1:25" x14ac:dyDescent="0.2">
      <c r="A683" s="352">
        <v>44833.25</v>
      </c>
      <c r="B683" s="353">
        <v>0</v>
      </c>
      <c r="C683" s="354">
        <v>0</v>
      </c>
      <c r="D683" s="354">
        <v>0</v>
      </c>
      <c r="E683" s="354">
        <v>0</v>
      </c>
      <c r="F683" s="354">
        <v>0</v>
      </c>
      <c r="G683" s="353">
        <v>0</v>
      </c>
      <c r="H683" s="354">
        <v>0</v>
      </c>
      <c r="I683" s="354">
        <v>0</v>
      </c>
      <c r="J683" s="354">
        <v>0</v>
      </c>
      <c r="K683" s="354">
        <v>0</v>
      </c>
      <c r="L683" s="353">
        <v>295</v>
      </c>
      <c r="M683" s="354">
        <v>385</v>
      </c>
      <c r="N683" s="354">
        <v>340</v>
      </c>
      <c r="O683" s="354">
        <v>189.9</v>
      </c>
      <c r="P683" s="354">
        <v>195</v>
      </c>
      <c r="Q683" s="353">
        <v>0</v>
      </c>
      <c r="R683" s="354">
        <v>0</v>
      </c>
      <c r="S683" s="354">
        <v>0</v>
      </c>
      <c r="T683" s="354">
        <v>0</v>
      </c>
      <c r="U683" s="354">
        <v>0</v>
      </c>
      <c r="V683" s="353">
        <v>0</v>
      </c>
      <c r="W683" s="353">
        <v>0</v>
      </c>
      <c r="X683" s="353">
        <v>1404.9</v>
      </c>
      <c r="Y683" s="355">
        <v>0</v>
      </c>
    </row>
    <row r="684" spans="1:25" x14ac:dyDescent="0.2">
      <c r="A684" s="352">
        <v>44833.291666666664</v>
      </c>
      <c r="B684" s="353">
        <v>0</v>
      </c>
      <c r="C684" s="354">
        <v>0</v>
      </c>
      <c r="D684" s="354">
        <v>0</v>
      </c>
      <c r="E684" s="354">
        <v>0</v>
      </c>
      <c r="F684" s="354">
        <v>0</v>
      </c>
      <c r="G684" s="353">
        <v>0</v>
      </c>
      <c r="H684" s="354">
        <v>0</v>
      </c>
      <c r="I684" s="354">
        <v>0</v>
      </c>
      <c r="J684" s="354">
        <v>0</v>
      </c>
      <c r="K684" s="354">
        <v>0</v>
      </c>
      <c r="L684" s="353">
        <v>295</v>
      </c>
      <c r="M684" s="354">
        <v>385</v>
      </c>
      <c r="N684" s="354">
        <v>340</v>
      </c>
      <c r="O684" s="354">
        <v>189.9</v>
      </c>
      <c r="P684" s="354">
        <v>195</v>
      </c>
      <c r="Q684" s="353">
        <v>0</v>
      </c>
      <c r="R684" s="354">
        <v>0</v>
      </c>
      <c r="S684" s="354">
        <v>0</v>
      </c>
      <c r="T684" s="354">
        <v>0</v>
      </c>
      <c r="U684" s="354">
        <v>0</v>
      </c>
      <c r="V684" s="353">
        <v>0</v>
      </c>
      <c r="W684" s="353">
        <v>0</v>
      </c>
      <c r="X684" s="353">
        <v>1404.9</v>
      </c>
      <c r="Y684" s="355">
        <v>0</v>
      </c>
    </row>
    <row r="685" spans="1:25" x14ac:dyDescent="0.2">
      <c r="A685" s="352">
        <v>44833.333333333336</v>
      </c>
      <c r="B685" s="353">
        <v>0</v>
      </c>
      <c r="C685" s="354">
        <v>0</v>
      </c>
      <c r="D685" s="354">
        <v>0</v>
      </c>
      <c r="E685" s="354">
        <v>0</v>
      </c>
      <c r="F685" s="354">
        <v>0</v>
      </c>
      <c r="G685" s="353">
        <v>0</v>
      </c>
      <c r="H685" s="354">
        <v>0</v>
      </c>
      <c r="I685" s="354">
        <v>0</v>
      </c>
      <c r="J685" s="354">
        <v>0</v>
      </c>
      <c r="K685" s="354">
        <v>0</v>
      </c>
      <c r="L685" s="353">
        <v>295</v>
      </c>
      <c r="M685" s="354">
        <v>385</v>
      </c>
      <c r="N685" s="354">
        <v>340</v>
      </c>
      <c r="O685" s="354">
        <v>189.9</v>
      </c>
      <c r="P685" s="354">
        <v>195</v>
      </c>
      <c r="Q685" s="353">
        <v>0</v>
      </c>
      <c r="R685" s="354">
        <v>0</v>
      </c>
      <c r="S685" s="354">
        <v>0</v>
      </c>
      <c r="T685" s="354">
        <v>0</v>
      </c>
      <c r="U685" s="354">
        <v>0</v>
      </c>
      <c r="V685" s="353">
        <v>0</v>
      </c>
      <c r="W685" s="353">
        <v>0</v>
      </c>
      <c r="X685" s="353">
        <v>1404.9</v>
      </c>
      <c r="Y685" s="355">
        <v>0</v>
      </c>
    </row>
    <row r="686" spans="1:25" x14ac:dyDescent="0.2">
      <c r="A686" s="352">
        <v>44833.375</v>
      </c>
      <c r="B686" s="353">
        <v>0</v>
      </c>
      <c r="C686" s="354">
        <v>0</v>
      </c>
      <c r="D686" s="354">
        <v>0</v>
      </c>
      <c r="E686" s="354">
        <v>0</v>
      </c>
      <c r="F686" s="354">
        <v>0</v>
      </c>
      <c r="G686" s="353">
        <v>0</v>
      </c>
      <c r="H686" s="354">
        <v>0</v>
      </c>
      <c r="I686" s="354">
        <v>0</v>
      </c>
      <c r="J686" s="354">
        <v>0</v>
      </c>
      <c r="K686" s="354">
        <v>0</v>
      </c>
      <c r="L686" s="353">
        <v>295</v>
      </c>
      <c r="M686" s="354">
        <v>385</v>
      </c>
      <c r="N686" s="354">
        <v>340</v>
      </c>
      <c r="O686" s="354">
        <v>189.9</v>
      </c>
      <c r="P686" s="354">
        <v>195</v>
      </c>
      <c r="Q686" s="353">
        <v>0</v>
      </c>
      <c r="R686" s="354">
        <v>0</v>
      </c>
      <c r="S686" s="354">
        <v>0</v>
      </c>
      <c r="T686" s="354">
        <v>0</v>
      </c>
      <c r="U686" s="354">
        <v>0</v>
      </c>
      <c r="V686" s="353">
        <v>0</v>
      </c>
      <c r="W686" s="353">
        <v>0</v>
      </c>
      <c r="X686" s="353">
        <v>1404.9</v>
      </c>
      <c r="Y686" s="355">
        <v>0</v>
      </c>
    </row>
    <row r="687" spans="1:25" x14ac:dyDescent="0.2">
      <c r="A687" s="352">
        <v>44833.416666666664</v>
      </c>
      <c r="B687" s="353">
        <v>0</v>
      </c>
      <c r="C687" s="354">
        <v>0</v>
      </c>
      <c r="D687" s="354">
        <v>0</v>
      </c>
      <c r="E687" s="354">
        <v>0</v>
      </c>
      <c r="F687" s="354">
        <v>0</v>
      </c>
      <c r="G687" s="353">
        <v>0</v>
      </c>
      <c r="H687" s="354">
        <v>0</v>
      </c>
      <c r="I687" s="354">
        <v>0</v>
      </c>
      <c r="J687" s="354">
        <v>0</v>
      </c>
      <c r="K687" s="354">
        <v>0</v>
      </c>
      <c r="L687" s="353">
        <v>295</v>
      </c>
      <c r="M687" s="354">
        <v>385</v>
      </c>
      <c r="N687" s="354">
        <v>340</v>
      </c>
      <c r="O687" s="354">
        <v>189.9</v>
      </c>
      <c r="P687" s="354">
        <v>195</v>
      </c>
      <c r="Q687" s="353">
        <v>0</v>
      </c>
      <c r="R687" s="354">
        <v>0</v>
      </c>
      <c r="S687" s="354">
        <v>0</v>
      </c>
      <c r="T687" s="354">
        <v>0</v>
      </c>
      <c r="U687" s="354">
        <v>0</v>
      </c>
      <c r="V687" s="353">
        <v>0</v>
      </c>
      <c r="W687" s="353">
        <v>0</v>
      </c>
      <c r="X687" s="353">
        <v>1404.9</v>
      </c>
      <c r="Y687" s="355">
        <v>0</v>
      </c>
    </row>
    <row r="688" spans="1:25" x14ac:dyDescent="0.2">
      <c r="A688" s="352">
        <v>44833.458333333336</v>
      </c>
      <c r="B688" s="353">
        <v>0</v>
      </c>
      <c r="C688" s="354">
        <v>0</v>
      </c>
      <c r="D688" s="354">
        <v>0</v>
      </c>
      <c r="E688" s="354">
        <v>0</v>
      </c>
      <c r="F688" s="354">
        <v>0</v>
      </c>
      <c r="G688" s="353">
        <v>0</v>
      </c>
      <c r="H688" s="354">
        <v>0</v>
      </c>
      <c r="I688" s="354">
        <v>0</v>
      </c>
      <c r="J688" s="354">
        <v>0</v>
      </c>
      <c r="K688" s="354">
        <v>0</v>
      </c>
      <c r="L688" s="353">
        <v>295</v>
      </c>
      <c r="M688" s="354">
        <v>385</v>
      </c>
      <c r="N688" s="354">
        <v>340</v>
      </c>
      <c r="O688" s="354">
        <v>189.9</v>
      </c>
      <c r="P688" s="354">
        <v>195</v>
      </c>
      <c r="Q688" s="353">
        <v>0</v>
      </c>
      <c r="R688" s="354">
        <v>0</v>
      </c>
      <c r="S688" s="354">
        <v>0</v>
      </c>
      <c r="T688" s="354">
        <v>0</v>
      </c>
      <c r="U688" s="354">
        <v>0</v>
      </c>
      <c r="V688" s="353">
        <v>0</v>
      </c>
      <c r="W688" s="353">
        <v>0</v>
      </c>
      <c r="X688" s="353">
        <v>1404.9</v>
      </c>
      <c r="Y688" s="355">
        <v>0</v>
      </c>
    </row>
    <row r="689" spans="1:25" x14ac:dyDescent="0.2">
      <c r="A689" s="352">
        <v>44833.5</v>
      </c>
      <c r="B689" s="353">
        <v>0</v>
      </c>
      <c r="C689" s="354">
        <v>0</v>
      </c>
      <c r="D689" s="354">
        <v>0</v>
      </c>
      <c r="E689" s="354">
        <v>0</v>
      </c>
      <c r="F689" s="354">
        <v>0</v>
      </c>
      <c r="G689" s="353">
        <v>0</v>
      </c>
      <c r="H689" s="354">
        <v>0</v>
      </c>
      <c r="I689" s="354">
        <v>0</v>
      </c>
      <c r="J689" s="354">
        <v>0</v>
      </c>
      <c r="K689" s="354">
        <v>0</v>
      </c>
      <c r="L689" s="353">
        <v>295</v>
      </c>
      <c r="M689" s="354">
        <v>385</v>
      </c>
      <c r="N689" s="354">
        <v>340</v>
      </c>
      <c r="O689" s="354">
        <v>189.9</v>
      </c>
      <c r="P689" s="354">
        <v>195</v>
      </c>
      <c r="Q689" s="353">
        <v>0</v>
      </c>
      <c r="R689" s="354">
        <v>0</v>
      </c>
      <c r="S689" s="354">
        <v>0</v>
      </c>
      <c r="T689" s="354">
        <v>0</v>
      </c>
      <c r="U689" s="354">
        <v>0</v>
      </c>
      <c r="V689" s="353">
        <v>0</v>
      </c>
      <c r="W689" s="353">
        <v>0</v>
      </c>
      <c r="X689" s="353">
        <v>1404.9</v>
      </c>
      <c r="Y689" s="355">
        <v>0</v>
      </c>
    </row>
    <row r="690" spans="1:25" x14ac:dyDescent="0.2">
      <c r="A690" s="352">
        <v>44833.541666666664</v>
      </c>
      <c r="B690" s="353">
        <v>0</v>
      </c>
      <c r="C690" s="354">
        <v>0</v>
      </c>
      <c r="D690" s="354">
        <v>0</v>
      </c>
      <c r="E690" s="354">
        <v>0</v>
      </c>
      <c r="F690" s="354">
        <v>0</v>
      </c>
      <c r="G690" s="353">
        <v>0</v>
      </c>
      <c r="H690" s="354">
        <v>0</v>
      </c>
      <c r="I690" s="354">
        <v>0</v>
      </c>
      <c r="J690" s="354">
        <v>0</v>
      </c>
      <c r="K690" s="354">
        <v>0</v>
      </c>
      <c r="L690" s="353">
        <v>295</v>
      </c>
      <c r="M690" s="354">
        <v>385</v>
      </c>
      <c r="N690" s="354">
        <v>340</v>
      </c>
      <c r="O690" s="354">
        <v>189.9</v>
      </c>
      <c r="P690" s="354">
        <v>195</v>
      </c>
      <c r="Q690" s="353">
        <v>0</v>
      </c>
      <c r="R690" s="354">
        <v>0</v>
      </c>
      <c r="S690" s="354">
        <v>0</v>
      </c>
      <c r="T690" s="354">
        <v>0</v>
      </c>
      <c r="U690" s="354">
        <v>0</v>
      </c>
      <c r="V690" s="353">
        <v>0</v>
      </c>
      <c r="W690" s="353">
        <v>0</v>
      </c>
      <c r="X690" s="353">
        <v>1404.9</v>
      </c>
      <c r="Y690" s="355">
        <v>0</v>
      </c>
    </row>
    <row r="691" spans="1:25" x14ac:dyDescent="0.2">
      <c r="A691" s="352">
        <v>44833.583333333336</v>
      </c>
      <c r="B691" s="353">
        <v>0</v>
      </c>
      <c r="C691" s="354">
        <v>0</v>
      </c>
      <c r="D691" s="354">
        <v>0</v>
      </c>
      <c r="E691" s="354">
        <v>0</v>
      </c>
      <c r="F691" s="354">
        <v>0</v>
      </c>
      <c r="G691" s="353">
        <v>0</v>
      </c>
      <c r="H691" s="354">
        <v>0</v>
      </c>
      <c r="I691" s="354">
        <v>0</v>
      </c>
      <c r="J691" s="354">
        <v>0</v>
      </c>
      <c r="K691" s="354">
        <v>0</v>
      </c>
      <c r="L691" s="353">
        <v>295</v>
      </c>
      <c r="M691" s="354">
        <v>385</v>
      </c>
      <c r="N691" s="354">
        <v>340</v>
      </c>
      <c r="O691" s="354">
        <v>189.9</v>
      </c>
      <c r="P691" s="354">
        <v>195</v>
      </c>
      <c r="Q691" s="353">
        <v>0</v>
      </c>
      <c r="R691" s="354">
        <v>0</v>
      </c>
      <c r="S691" s="354">
        <v>0</v>
      </c>
      <c r="T691" s="354">
        <v>0</v>
      </c>
      <c r="U691" s="354">
        <v>0</v>
      </c>
      <c r="V691" s="353">
        <v>0</v>
      </c>
      <c r="W691" s="353">
        <v>0</v>
      </c>
      <c r="X691" s="353">
        <v>1404.9</v>
      </c>
      <c r="Y691" s="355">
        <v>0</v>
      </c>
    </row>
    <row r="692" spans="1:25" x14ac:dyDescent="0.2">
      <c r="A692" s="352">
        <v>44833.625</v>
      </c>
      <c r="B692" s="353">
        <v>0</v>
      </c>
      <c r="C692" s="354">
        <v>0</v>
      </c>
      <c r="D692" s="354">
        <v>0</v>
      </c>
      <c r="E692" s="354">
        <v>0</v>
      </c>
      <c r="F692" s="354">
        <v>0</v>
      </c>
      <c r="G692" s="353">
        <v>0</v>
      </c>
      <c r="H692" s="354">
        <v>0</v>
      </c>
      <c r="I692" s="354">
        <v>0</v>
      </c>
      <c r="J692" s="354">
        <v>0</v>
      </c>
      <c r="K692" s="354">
        <v>0</v>
      </c>
      <c r="L692" s="353">
        <v>295</v>
      </c>
      <c r="M692" s="354">
        <v>385</v>
      </c>
      <c r="N692" s="354">
        <v>340</v>
      </c>
      <c r="O692" s="354">
        <v>189.9</v>
      </c>
      <c r="P692" s="354">
        <v>195</v>
      </c>
      <c r="Q692" s="353">
        <v>0</v>
      </c>
      <c r="R692" s="354">
        <v>0</v>
      </c>
      <c r="S692" s="354">
        <v>0</v>
      </c>
      <c r="T692" s="354">
        <v>0</v>
      </c>
      <c r="U692" s="354">
        <v>0</v>
      </c>
      <c r="V692" s="353">
        <v>0</v>
      </c>
      <c r="W692" s="353">
        <v>0</v>
      </c>
      <c r="X692" s="353">
        <v>1404.9</v>
      </c>
      <c r="Y692" s="355">
        <v>0</v>
      </c>
    </row>
    <row r="693" spans="1:25" x14ac:dyDescent="0.2">
      <c r="A693" s="352">
        <v>44833.666666666664</v>
      </c>
      <c r="B693" s="353">
        <v>0</v>
      </c>
      <c r="C693" s="354">
        <v>0</v>
      </c>
      <c r="D693" s="354">
        <v>0</v>
      </c>
      <c r="E693" s="354">
        <v>0</v>
      </c>
      <c r="F693" s="354">
        <v>0</v>
      </c>
      <c r="G693" s="353">
        <v>0</v>
      </c>
      <c r="H693" s="354">
        <v>0</v>
      </c>
      <c r="I693" s="354">
        <v>0</v>
      </c>
      <c r="J693" s="354">
        <v>0</v>
      </c>
      <c r="K693" s="354">
        <v>0</v>
      </c>
      <c r="L693" s="353">
        <v>295</v>
      </c>
      <c r="M693" s="354">
        <v>385</v>
      </c>
      <c r="N693" s="354">
        <v>340</v>
      </c>
      <c r="O693" s="354">
        <v>189.9</v>
      </c>
      <c r="P693" s="354">
        <v>195</v>
      </c>
      <c r="Q693" s="353">
        <v>0</v>
      </c>
      <c r="R693" s="354">
        <v>0</v>
      </c>
      <c r="S693" s="354">
        <v>0</v>
      </c>
      <c r="T693" s="354">
        <v>0</v>
      </c>
      <c r="U693" s="354">
        <v>0</v>
      </c>
      <c r="V693" s="353">
        <v>0</v>
      </c>
      <c r="W693" s="353">
        <v>0</v>
      </c>
      <c r="X693" s="353">
        <v>1404.9</v>
      </c>
      <c r="Y693" s="355">
        <v>0</v>
      </c>
    </row>
    <row r="694" spans="1:25" x14ac:dyDescent="0.2">
      <c r="A694" s="352">
        <v>44833.708333333336</v>
      </c>
      <c r="B694" s="353">
        <v>0</v>
      </c>
      <c r="C694" s="354">
        <v>0</v>
      </c>
      <c r="D694" s="354">
        <v>0</v>
      </c>
      <c r="E694" s="354">
        <v>0</v>
      </c>
      <c r="F694" s="354">
        <v>0</v>
      </c>
      <c r="G694" s="353">
        <v>0</v>
      </c>
      <c r="H694" s="354">
        <v>0</v>
      </c>
      <c r="I694" s="354">
        <v>0</v>
      </c>
      <c r="J694" s="354">
        <v>0</v>
      </c>
      <c r="K694" s="354">
        <v>0</v>
      </c>
      <c r="L694" s="353">
        <v>295</v>
      </c>
      <c r="M694" s="354">
        <v>385</v>
      </c>
      <c r="N694" s="354">
        <v>340</v>
      </c>
      <c r="O694" s="354">
        <v>189.9</v>
      </c>
      <c r="P694" s="354">
        <v>195</v>
      </c>
      <c r="Q694" s="353">
        <v>0</v>
      </c>
      <c r="R694" s="354">
        <v>0</v>
      </c>
      <c r="S694" s="354">
        <v>0</v>
      </c>
      <c r="T694" s="354">
        <v>0</v>
      </c>
      <c r="U694" s="354">
        <v>0</v>
      </c>
      <c r="V694" s="353">
        <v>0</v>
      </c>
      <c r="W694" s="353">
        <v>0</v>
      </c>
      <c r="X694" s="353">
        <v>1404.9</v>
      </c>
      <c r="Y694" s="355">
        <v>0</v>
      </c>
    </row>
    <row r="695" spans="1:25" x14ac:dyDescent="0.2">
      <c r="A695" s="352">
        <v>44833.75</v>
      </c>
      <c r="B695" s="353">
        <v>0</v>
      </c>
      <c r="C695" s="354">
        <v>0</v>
      </c>
      <c r="D695" s="354">
        <v>0</v>
      </c>
      <c r="E695" s="354">
        <v>0</v>
      </c>
      <c r="F695" s="354">
        <v>0</v>
      </c>
      <c r="G695" s="353">
        <v>0</v>
      </c>
      <c r="H695" s="354">
        <v>0</v>
      </c>
      <c r="I695" s="354">
        <v>0</v>
      </c>
      <c r="J695" s="354">
        <v>0</v>
      </c>
      <c r="K695" s="354">
        <v>0</v>
      </c>
      <c r="L695" s="353">
        <v>295</v>
      </c>
      <c r="M695" s="354">
        <v>385</v>
      </c>
      <c r="N695" s="354">
        <v>340</v>
      </c>
      <c r="O695" s="354">
        <v>189.9</v>
      </c>
      <c r="P695" s="354">
        <v>195</v>
      </c>
      <c r="Q695" s="353">
        <v>0</v>
      </c>
      <c r="R695" s="354">
        <v>0</v>
      </c>
      <c r="S695" s="354">
        <v>0</v>
      </c>
      <c r="T695" s="354">
        <v>0</v>
      </c>
      <c r="U695" s="354">
        <v>0</v>
      </c>
      <c r="V695" s="353">
        <v>0</v>
      </c>
      <c r="W695" s="353">
        <v>0</v>
      </c>
      <c r="X695" s="353">
        <v>1404.9</v>
      </c>
      <c r="Y695" s="355">
        <v>0</v>
      </c>
    </row>
    <row r="696" spans="1:25" x14ac:dyDescent="0.2">
      <c r="A696" s="352">
        <v>44833.791666666664</v>
      </c>
      <c r="B696" s="353">
        <v>0</v>
      </c>
      <c r="C696" s="354">
        <v>0</v>
      </c>
      <c r="D696" s="354">
        <v>0</v>
      </c>
      <c r="E696" s="354">
        <v>0</v>
      </c>
      <c r="F696" s="354">
        <v>0</v>
      </c>
      <c r="G696" s="353">
        <v>0</v>
      </c>
      <c r="H696" s="354">
        <v>0</v>
      </c>
      <c r="I696" s="354">
        <v>0</v>
      </c>
      <c r="J696" s="354">
        <v>0</v>
      </c>
      <c r="K696" s="354">
        <v>0</v>
      </c>
      <c r="L696" s="353">
        <v>295</v>
      </c>
      <c r="M696" s="354">
        <v>385</v>
      </c>
      <c r="N696" s="354">
        <v>340</v>
      </c>
      <c r="O696" s="354">
        <v>189.9</v>
      </c>
      <c r="P696" s="354">
        <v>195</v>
      </c>
      <c r="Q696" s="353">
        <v>0</v>
      </c>
      <c r="R696" s="354">
        <v>0</v>
      </c>
      <c r="S696" s="354">
        <v>0</v>
      </c>
      <c r="T696" s="354">
        <v>0</v>
      </c>
      <c r="U696" s="354">
        <v>0</v>
      </c>
      <c r="V696" s="353">
        <v>0</v>
      </c>
      <c r="W696" s="353">
        <v>0</v>
      </c>
      <c r="X696" s="353">
        <v>1404.9</v>
      </c>
      <c r="Y696" s="355">
        <v>0</v>
      </c>
    </row>
    <row r="697" spans="1:25" x14ac:dyDescent="0.2">
      <c r="A697" s="352">
        <v>44833.833333333336</v>
      </c>
      <c r="B697" s="353">
        <v>0</v>
      </c>
      <c r="C697" s="354">
        <v>0</v>
      </c>
      <c r="D697" s="354">
        <v>0</v>
      </c>
      <c r="E697" s="354">
        <v>0</v>
      </c>
      <c r="F697" s="354">
        <v>0</v>
      </c>
      <c r="G697" s="353">
        <v>0</v>
      </c>
      <c r="H697" s="354">
        <v>0</v>
      </c>
      <c r="I697" s="354">
        <v>0</v>
      </c>
      <c r="J697" s="354">
        <v>0</v>
      </c>
      <c r="K697" s="354">
        <v>0</v>
      </c>
      <c r="L697" s="353">
        <v>295</v>
      </c>
      <c r="M697" s="354">
        <v>385</v>
      </c>
      <c r="N697" s="354">
        <v>340</v>
      </c>
      <c r="O697" s="354">
        <v>189.9</v>
      </c>
      <c r="P697" s="354">
        <v>195</v>
      </c>
      <c r="Q697" s="353">
        <v>0</v>
      </c>
      <c r="R697" s="354">
        <v>0</v>
      </c>
      <c r="S697" s="354">
        <v>0</v>
      </c>
      <c r="T697" s="354">
        <v>0</v>
      </c>
      <c r="U697" s="354">
        <v>0</v>
      </c>
      <c r="V697" s="353">
        <v>0</v>
      </c>
      <c r="W697" s="353">
        <v>0</v>
      </c>
      <c r="X697" s="353">
        <v>1404.9</v>
      </c>
      <c r="Y697" s="355">
        <v>0</v>
      </c>
    </row>
    <row r="698" spans="1:25" x14ac:dyDescent="0.2">
      <c r="A698" s="352">
        <v>44833.875</v>
      </c>
      <c r="B698" s="353">
        <v>0</v>
      </c>
      <c r="C698" s="354">
        <v>0</v>
      </c>
      <c r="D698" s="354">
        <v>0</v>
      </c>
      <c r="E698" s="354">
        <v>0</v>
      </c>
      <c r="F698" s="354">
        <v>0</v>
      </c>
      <c r="G698" s="353">
        <v>0</v>
      </c>
      <c r="H698" s="354">
        <v>0</v>
      </c>
      <c r="I698" s="354">
        <v>0</v>
      </c>
      <c r="J698" s="354">
        <v>0</v>
      </c>
      <c r="K698" s="354">
        <v>0</v>
      </c>
      <c r="L698" s="353">
        <v>295</v>
      </c>
      <c r="M698" s="354">
        <v>385</v>
      </c>
      <c r="N698" s="354">
        <v>340</v>
      </c>
      <c r="O698" s="354">
        <v>189.9</v>
      </c>
      <c r="P698" s="354">
        <v>195</v>
      </c>
      <c r="Q698" s="353">
        <v>0</v>
      </c>
      <c r="R698" s="354">
        <v>0</v>
      </c>
      <c r="S698" s="354">
        <v>0</v>
      </c>
      <c r="T698" s="354">
        <v>0</v>
      </c>
      <c r="U698" s="354">
        <v>0</v>
      </c>
      <c r="V698" s="353">
        <v>0</v>
      </c>
      <c r="W698" s="353">
        <v>0</v>
      </c>
      <c r="X698" s="353">
        <v>1404.9</v>
      </c>
      <c r="Y698" s="355">
        <v>0</v>
      </c>
    </row>
    <row r="699" spans="1:25" x14ac:dyDescent="0.2">
      <c r="A699" s="352">
        <v>44833.916666666664</v>
      </c>
      <c r="B699" s="353">
        <v>0</v>
      </c>
      <c r="C699" s="354">
        <v>0</v>
      </c>
      <c r="D699" s="354">
        <v>0</v>
      </c>
      <c r="E699" s="354">
        <v>0</v>
      </c>
      <c r="F699" s="354">
        <v>0</v>
      </c>
      <c r="G699" s="353">
        <v>0</v>
      </c>
      <c r="H699" s="354">
        <v>0</v>
      </c>
      <c r="I699" s="354">
        <v>0</v>
      </c>
      <c r="J699" s="354">
        <v>0</v>
      </c>
      <c r="K699" s="354">
        <v>0</v>
      </c>
      <c r="L699" s="353">
        <v>295</v>
      </c>
      <c r="M699" s="354">
        <v>385</v>
      </c>
      <c r="N699" s="354">
        <v>340</v>
      </c>
      <c r="O699" s="354">
        <v>189.9</v>
      </c>
      <c r="P699" s="354">
        <v>195</v>
      </c>
      <c r="Q699" s="353">
        <v>0</v>
      </c>
      <c r="R699" s="354">
        <v>0</v>
      </c>
      <c r="S699" s="354">
        <v>0</v>
      </c>
      <c r="T699" s="354">
        <v>0</v>
      </c>
      <c r="U699" s="354">
        <v>0</v>
      </c>
      <c r="V699" s="353">
        <v>0</v>
      </c>
      <c r="W699" s="353">
        <v>0</v>
      </c>
      <c r="X699" s="353">
        <v>1404.9</v>
      </c>
      <c r="Y699" s="355">
        <v>0</v>
      </c>
    </row>
    <row r="700" spans="1:25" x14ac:dyDescent="0.2">
      <c r="A700" s="352">
        <v>44833.958333333336</v>
      </c>
      <c r="B700" s="353">
        <v>0</v>
      </c>
      <c r="C700" s="354">
        <v>0</v>
      </c>
      <c r="D700" s="354">
        <v>0</v>
      </c>
      <c r="E700" s="354">
        <v>0</v>
      </c>
      <c r="F700" s="354">
        <v>0</v>
      </c>
      <c r="G700" s="353">
        <v>0</v>
      </c>
      <c r="H700" s="354">
        <v>0</v>
      </c>
      <c r="I700" s="354">
        <v>0</v>
      </c>
      <c r="J700" s="354">
        <v>0</v>
      </c>
      <c r="K700" s="354">
        <v>0</v>
      </c>
      <c r="L700" s="353">
        <v>295</v>
      </c>
      <c r="M700" s="354">
        <v>385</v>
      </c>
      <c r="N700" s="354">
        <v>340</v>
      </c>
      <c r="O700" s="354">
        <v>189.9</v>
      </c>
      <c r="P700" s="354">
        <v>195</v>
      </c>
      <c r="Q700" s="353">
        <v>0</v>
      </c>
      <c r="R700" s="354">
        <v>0</v>
      </c>
      <c r="S700" s="354">
        <v>0</v>
      </c>
      <c r="T700" s="354">
        <v>0</v>
      </c>
      <c r="U700" s="354">
        <v>0</v>
      </c>
      <c r="V700" s="353">
        <v>0</v>
      </c>
      <c r="W700" s="353">
        <v>0</v>
      </c>
      <c r="X700" s="353">
        <v>1404.9</v>
      </c>
      <c r="Y700" s="355">
        <v>0</v>
      </c>
    </row>
    <row r="701" spans="1:25" x14ac:dyDescent="0.2">
      <c r="A701" s="352">
        <v>44834</v>
      </c>
      <c r="B701" s="353">
        <v>0</v>
      </c>
      <c r="C701" s="354">
        <v>0</v>
      </c>
      <c r="D701" s="354">
        <v>0</v>
      </c>
      <c r="E701" s="354">
        <v>0</v>
      </c>
      <c r="F701" s="354">
        <v>0</v>
      </c>
      <c r="G701" s="353">
        <v>0</v>
      </c>
      <c r="H701" s="354">
        <v>0</v>
      </c>
      <c r="I701" s="354">
        <v>0</v>
      </c>
      <c r="J701" s="354">
        <v>0</v>
      </c>
      <c r="K701" s="354">
        <v>0</v>
      </c>
      <c r="L701" s="353">
        <v>295</v>
      </c>
      <c r="M701" s="354">
        <v>385</v>
      </c>
      <c r="N701" s="354">
        <v>340</v>
      </c>
      <c r="O701" s="354">
        <v>189.9</v>
      </c>
      <c r="P701" s="354">
        <v>195</v>
      </c>
      <c r="Q701" s="353">
        <v>0</v>
      </c>
      <c r="R701" s="354">
        <v>0</v>
      </c>
      <c r="S701" s="354">
        <v>0</v>
      </c>
      <c r="T701" s="354">
        <v>0</v>
      </c>
      <c r="U701" s="354">
        <v>0</v>
      </c>
      <c r="V701" s="353">
        <v>0</v>
      </c>
      <c r="W701" s="353">
        <v>0</v>
      </c>
      <c r="X701" s="353">
        <v>1404.9</v>
      </c>
      <c r="Y701" s="355">
        <v>0</v>
      </c>
    </row>
    <row r="702" spans="1:25" x14ac:dyDescent="0.2">
      <c r="A702" s="352">
        <v>44834.041666666664</v>
      </c>
      <c r="B702" s="353">
        <v>0</v>
      </c>
      <c r="C702" s="354">
        <v>0</v>
      </c>
      <c r="D702" s="354">
        <v>0</v>
      </c>
      <c r="E702" s="354">
        <v>0</v>
      </c>
      <c r="F702" s="354">
        <v>0</v>
      </c>
      <c r="G702" s="353">
        <v>0</v>
      </c>
      <c r="H702" s="354">
        <v>0</v>
      </c>
      <c r="I702" s="354">
        <v>0</v>
      </c>
      <c r="J702" s="354">
        <v>0</v>
      </c>
      <c r="K702" s="354">
        <v>0</v>
      </c>
      <c r="L702" s="353">
        <v>295</v>
      </c>
      <c r="M702" s="354">
        <v>385</v>
      </c>
      <c r="N702" s="354">
        <v>340</v>
      </c>
      <c r="O702" s="354">
        <v>189.9</v>
      </c>
      <c r="P702" s="354">
        <v>195</v>
      </c>
      <c r="Q702" s="353">
        <v>0</v>
      </c>
      <c r="R702" s="354">
        <v>0</v>
      </c>
      <c r="S702" s="354">
        <v>0</v>
      </c>
      <c r="T702" s="354">
        <v>0</v>
      </c>
      <c r="U702" s="354">
        <v>0</v>
      </c>
      <c r="V702" s="353">
        <v>0</v>
      </c>
      <c r="W702" s="353">
        <v>0</v>
      </c>
      <c r="X702" s="353">
        <v>1404.9</v>
      </c>
      <c r="Y702" s="355">
        <v>0</v>
      </c>
    </row>
    <row r="703" spans="1:25" x14ac:dyDescent="0.2">
      <c r="A703" s="352">
        <v>44834.083333333336</v>
      </c>
      <c r="B703" s="353">
        <v>0</v>
      </c>
      <c r="C703" s="354">
        <v>0</v>
      </c>
      <c r="D703" s="354">
        <v>0</v>
      </c>
      <c r="E703" s="354">
        <v>0</v>
      </c>
      <c r="F703" s="354">
        <v>0</v>
      </c>
      <c r="G703" s="353">
        <v>0</v>
      </c>
      <c r="H703" s="354">
        <v>0</v>
      </c>
      <c r="I703" s="354">
        <v>0</v>
      </c>
      <c r="J703" s="354">
        <v>0</v>
      </c>
      <c r="K703" s="354">
        <v>0</v>
      </c>
      <c r="L703" s="353">
        <v>295</v>
      </c>
      <c r="M703" s="354">
        <v>385</v>
      </c>
      <c r="N703" s="354">
        <v>340</v>
      </c>
      <c r="O703" s="354">
        <v>189.9</v>
      </c>
      <c r="P703" s="354">
        <v>195</v>
      </c>
      <c r="Q703" s="353">
        <v>0</v>
      </c>
      <c r="R703" s="354">
        <v>0</v>
      </c>
      <c r="S703" s="354">
        <v>0</v>
      </c>
      <c r="T703" s="354">
        <v>0</v>
      </c>
      <c r="U703" s="354">
        <v>0</v>
      </c>
      <c r="V703" s="353">
        <v>0</v>
      </c>
      <c r="W703" s="353">
        <v>0</v>
      </c>
      <c r="X703" s="353">
        <v>1404.9</v>
      </c>
      <c r="Y703" s="355">
        <v>0</v>
      </c>
    </row>
    <row r="704" spans="1:25" x14ac:dyDescent="0.2">
      <c r="A704" s="352">
        <v>44834.125</v>
      </c>
      <c r="B704" s="353">
        <v>0</v>
      </c>
      <c r="C704" s="354">
        <v>0</v>
      </c>
      <c r="D704" s="354">
        <v>0</v>
      </c>
      <c r="E704" s="354">
        <v>0</v>
      </c>
      <c r="F704" s="354">
        <v>0</v>
      </c>
      <c r="G704" s="353">
        <v>0</v>
      </c>
      <c r="H704" s="354">
        <v>0</v>
      </c>
      <c r="I704" s="354">
        <v>0</v>
      </c>
      <c r="J704" s="354">
        <v>0</v>
      </c>
      <c r="K704" s="354">
        <v>0</v>
      </c>
      <c r="L704" s="353">
        <v>295</v>
      </c>
      <c r="M704" s="354">
        <v>385</v>
      </c>
      <c r="N704" s="354">
        <v>340</v>
      </c>
      <c r="O704" s="354">
        <v>189.9</v>
      </c>
      <c r="P704" s="354">
        <v>195</v>
      </c>
      <c r="Q704" s="353">
        <v>0</v>
      </c>
      <c r="R704" s="354">
        <v>0</v>
      </c>
      <c r="S704" s="354">
        <v>0</v>
      </c>
      <c r="T704" s="354">
        <v>0</v>
      </c>
      <c r="U704" s="354">
        <v>0</v>
      </c>
      <c r="V704" s="353">
        <v>0</v>
      </c>
      <c r="W704" s="353">
        <v>0</v>
      </c>
      <c r="X704" s="353">
        <v>1404.9</v>
      </c>
      <c r="Y704" s="355">
        <v>0</v>
      </c>
    </row>
    <row r="705" spans="1:25" x14ac:dyDescent="0.2">
      <c r="A705" s="352">
        <v>44834.166666666664</v>
      </c>
      <c r="B705" s="353">
        <v>0</v>
      </c>
      <c r="C705" s="354">
        <v>0</v>
      </c>
      <c r="D705" s="354">
        <v>0</v>
      </c>
      <c r="E705" s="354">
        <v>0</v>
      </c>
      <c r="F705" s="354">
        <v>0</v>
      </c>
      <c r="G705" s="353">
        <v>0</v>
      </c>
      <c r="H705" s="354">
        <v>0</v>
      </c>
      <c r="I705" s="354">
        <v>0</v>
      </c>
      <c r="J705" s="354">
        <v>0</v>
      </c>
      <c r="K705" s="354">
        <v>0</v>
      </c>
      <c r="L705" s="353">
        <v>295</v>
      </c>
      <c r="M705" s="354">
        <v>385</v>
      </c>
      <c r="N705" s="354">
        <v>340</v>
      </c>
      <c r="O705" s="354">
        <v>189.9</v>
      </c>
      <c r="P705" s="354">
        <v>195</v>
      </c>
      <c r="Q705" s="353">
        <v>0</v>
      </c>
      <c r="R705" s="354">
        <v>0</v>
      </c>
      <c r="S705" s="354">
        <v>0</v>
      </c>
      <c r="T705" s="354">
        <v>0</v>
      </c>
      <c r="U705" s="354">
        <v>0</v>
      </c>
      <c r="V705" s="353">
        <v>0</v>
      </c>
      <c r="W705" s="353">
        <v>0</v>
      </c>
      <c r="X705" s="353">
        <v>1404.9</v>
      </c>
      <c r="Y705" s="355">
        <v>0</v>
      </c>
    </row>
    <row r="706" spans="1:25" x14ac:dyDescent="0.2">
      <c r="A706" s="352">
        <v>44834.208333333336</v>
      </c>
      <c r="B706" s="353">
        <v>0</v>
      </c>
      <c r="C706" s="354">
        <v>0</v>
      </c>
      <c r="D706" s="354">
        <v>0</v>
      </c>
      <c r="E706" s="354">
        <v>0</v>
      </c>
      <c r="F706" s="354">
        <v>0</v>
      </c>
      <c r="G706" s="353">
        <v>0</v>
      </c>
      <c r="H706" s="354">
        <v>0</v>
      </c>
      <c r="I706" s="354">
        <v>0</v>
      </c>
      <c r="J706" s="354">
        <v>0</v>
      </c>
      <c r="K706" s="354">
        <v>0</v>
      </c>
      <c r="L706" s="353">
        <v>295</v>
      </c>
      <c r="M706" s="354">
        <v>385</v>
      </c>
      <c r="N706" s="354">
        <v>340</v>
      </c>
      <c r="O706" s="354">
        <v>189.9</v>
      </c>
      <c r="P706" s="354">
        <v>195</v>
      </c>
      <c r="Q706" s="353">
        <v>0</v>
      </c>
      <c r="R706" s="354">
        <v>0</v>
      </c>
      <c r="S706" s="354">
        <v>0</v>
      </c>
      <c r="T706" s="354">
        <v>0</v>
      </c>
      <c r="U706" s="354">
        <v>0</v>
      </c>
      <c r="V706" s="353">
        <v>0</v>
      </c>
      <c r="W706" s="353">
        <v>0</v>
      </c>
      <c r="X706" s="353">
        <v>1404.9</v>
      </c>
      <c r="Y706" s="355">
        <v>0</v>
      </c>
    </row>
    <row r="707" spans="1:25" x14ac:dyDescent="0.2">
      <c r="A707" s="352">
        <v>44834.25</v>
      </c>
      <c r="B707" s="353">
        <v>0</v>
      </c>
      <c r="C707" s="354">
        <v>0</v>
      </c>
      <c r="D707" s="354">
        <v>0</v>
      </c>
      <c r="E707" s="354">
        <v>0</v>
      </c>
      <c r="F707" s="354">
        <v>0</v>
      </c>
      <c r="G707" s="353">
        <v>0</v>
      </c>
      <c r="H707" s="354">
        <v>0</v>
      </c>
      <c r="I707" s="354">
        <v>0</v>
      </c>
      <c r="J707" s="354">
        <v>0</v>
      </c>
      <c r="K707" s="354">
        <v>0</v>
      </c>
      <c r="L707" s="353">
        <v>295</v>
      </c>
      <c r="M707" s="354">
        <v>385</v>
      </c>
      <c r="N707" s="354">
        <v>340</v>
      </c>
      <c r="O707" s="354">
        <v>189.9</v>
      </c>
      <c r="P707" s="354">
        <v>195</v>
      </c>
      <c r="Q707" s="353">
        <v>0</v>
      </c>
      <c r="R707" s="354">
        <v>0</v>
      </c>
      <c r="S707" s="354">
        <v>0</v>
      </c>
      <c r="T707" s="354">
        <v>0</v>
      </c>
      <c r="U707" s="354">
        <v>0</v>
      </c>
      <c r="V707" s="353">
        <v>0</v>
      </c>
      <c r="W707" s="353">
        <v>0</v>
      </c>
      <c r="X707" s="353">
        <v>1404.9</v>
      </c>
      <c r="Y707" s="355">
        <v>0</v>
      </c>
    </row>
    <row r="708" spans="1:25" x14ac:dyDescent="0.2">
      <c r="A708" s="352">
        <v>44834.291666666664</v>
      </c>
      <c r="B708" s="353">
        <v>0</v>
      </c>
      <c r="C708" s="354">
        <v>0</v>
      </c>
      <c r="D708" s="354">
        <v>0</v>
      </c>
      <c r="E708" s="354">
        <v>0</v>
      </c>
      <c r="F708" s="354">
        <v>0</v>
      </c>
      <c r="G708" s="353">
        <v>0</v>
      </c>
      <c r="H708" s="354">
        <v>0</v>
      </c>
      <c r="I708" s="354">
        <v>0</v>
      </c>
      <c r="J708" s="354">
        <v>0</v>
      </c>
      <c r="K708" s="354">
        <v>0</v>
      </c>
      <c r="L708" s="353">
        <v>295</v>
      </c>
      <c r="M708" s="354">
        <v>385</v>
      </c>
      <c r="N708" s="354">
        <v>340</v>
      </c>
      <c r="O708" s="354">
        <v>189.9</v>
      </c>
      <c r="P708" s="354">
        <v>195</v>
      </c>
      <c r="Q708" s="353">
        <v>0</v>
      </c>
      <c r="R708" s="354">
        <v>0</v>
      </c>
      <c r="S708" s="354">
        <v>0</v>
      </c>
      <c r="T708" s="354">
        <v>0</v>
      </c>
      <c r="U708" s="354">
        <v>0</v>
      </c>
      <c r="V708" s="353">
        <v>0</v>
      </c>
      <c r="W708" s="353">
        <v>0</v>
      </c>
      <c r="X708" s="353">
        <v>1404.9</v>
      </c>
      <c r="Y708" s="355">
        <v>0</v>
      </c>
    </row>
    <row r="709" spans="1:25" x14ac:dyDescent="0.2">
      <c r="A709" s="352">
        <v>44834.333333333336</v>
      </c>
      <c r="B709" s="353">
        <v>0</v>
      </c>
      <c r="C709" s="354">
        <v>0</v>
      </c>
      <c r="D709" s="354">
        <v>0</v>
      </c>
      <c r="E709" s="354">
        <v>0</v>
      </c>
      <c r="F709" s="354">
        <v>0</v>
      </c>
      <c r="G709" s="353">
        <v>0</v>
      </c>
      <c r="H709" s="354">
        <v>0</v>
      </c>
      <c r="I709" s="354">
        <v>0</v>
      </c>
      <c r="J709" s="354">
        <v>0</v>
      </c>
      <c r="K709" s="354">
        <v>0</v>
      </c>
      <c r="L709" s="353">
        <v>295</v>
      </c>
      <c r="M709" s="354">
        <v>385</v>
      </c>
      <c r="N709" s="354">
        <v>340</v>
      </c>
      <c r="O709" s="354">
        <v>189.9</v>
      </c>
      <c r="P709" s="354">
        <v>195</v>
      </c>
      <c r="Q709" s="353">
        <v>0</v>
      </c>
      <c r="R709" s="354">
        <v>0</v>
      </c>
      <c r="S709" s="354">
        <v>0</v>
      </c>
      <c r="T709" s="354">
        <v>0</v>
      </c>
      <c r="U709" s="354">
        <v>0</v>
      </c>
      <c r="V709" s="353">
        <v>0</v>
      </c>
      <c r="W709" s="353">
        <v>0</v>
      </c>
      <c r="X709" s="353">
        <v>1404.9</v>
      </c>
      <c r="Y709" s="355">
        <v>0</v>
      </c>
    </row>
    <row r="710" spans="1:25" x14ac:dyDescent="0.2">
      <c r="A710" s="352">
        <v>44834.375</v>
      </c>
      <c r="B710" s="353">
        <v>0</v>
      </c>
      <c r="C710" s="354">
        <v>0</v>
      </c>
      <c r="D710" s="354">
        <v>0</v>
      </c>
      <c r="E710" s="354">
        <v>0</v>
      </c>
      <c r="F710" s="354">
        <v>0</v>
      </c>
      <c r="G710" s="353">
        <v>0</v>
      </c>
      <c r="H710" s="354">
        <v>0</v>
      </c>
      <c r="I710" s="354">
        <v>0</v>
      </c>
      <c r="J710" s="354">
        <v>0</v>
      </c>
      <c r="K710" s="354">
        <v>0</v>
      </c>
      <c r="L710" s="353">
        <v>295</v>
      </c>
      <c r="M710" s="354">
        <v>385</v>
      </c>
      <c r="N710" s="354">
        <v>340</v>
      </c>
      <c r="O710" s="354">
        <v>189.9</v>
      </c>
      <c r="P710" s="354">
        <v>195</v>
      </c>
      <c r="Q710" s="353">
        <v>0</v>
      </c>
      <c r="R710" s="354">
        <v>0</v>
      </c>
      <c r="S710" s="354">
        <v>0</v>
      </c>
      <c r="T710" s="354">
        <v>0</v>
      </c>
      <c r="U710" s="354">
        <v>0</v>
      </c>
      <c r="V710" s="353">
        <v>0</v>
      </c>
      <c r="W710" s="353">
        <v>0</v>
      </c>
      <c r="X710" s="353">
        <v>1404.9</v>
      </c>
      <c r="Y710" s="355">
        <v>0</v>
      </c>
    </row>
    <row r="711" spans="1:25" x14ac:dyDescent="0.2">
      <c r="A711" s="352">
        <v>44834.416666666664</v>
      </c>
      <c r="B711" s="353">
        <v>0</v>
      </c>
      <c r="C711" s="354">
        <v>0</v>
      </c>
      <c r="D711" s="354">
        <v>0</v>
      </c>
      <c r="E711" s="354">
        <v>0</v>
      </c>
      <c r="F711" s="354">
        <v>0</v>
      </c>
      <c r="G711" s="353">
        <v>0</v>
      </c>
      <c r="H711" s="354">
        <v>0</v>
      </c>
      <c r="I711" s="354">
        <v>0</v>
      </c>
      <c r="J711" s="354">
        <v>0</v>
      </c>
      <c r="K711" s="354">
        <v>0</v>
      </c>
      <c r="L711" s="353">
        <v>295</v>
      </c>
      <c r="M711" s="354">
        <v>385</v>
      </c>
      <c r="N711" s="354">
        <v>340</v>
      </c>
      <c r="O711" s="354">
        <v>189.9</v>
      </c>
      <c r="P711" s="354">
        <v>195</v>
      </c>
      <c r="Q711" s="353">
        <v>0</v>
      </c>
      <c r="R711" s="354">
        <v>0</v>
      </c>
      <c r="S711" s="354">
        <v>0</v>
      </c>
      <c r="T711" s="354">
        <v>0</v>
      </c>
      <c r="U711" s="354">
        <v>0</v>
      </c>
      <c r="V711" s="353">
        <v>0</v>
      </c>
      <c r="W711" s="353">
        <v>0</v>
      </c>
      <c r="X711" s="353">
        <v>1404.9</v>
      </c>
      <c r="Y711" s="355">
        <v>0</v>
      </c>
    </row>
    <row r="712" spans="1:25" x14ac:dyDescent="0.2">
      <c r="A712" s="352">
        <v>44834.458333333336</v>
      </c>
      <c r="B712" s="353">
        <v>0</v>
      </c>
      <c r="C712" s="354">
        <v>0</v>
      </c>
      <c r="D712" s="354">
        <v>0</v>
      </c>
      <c r="E712" s="354">
        <v>0</v>
      </c>
      <c r="F712" s="354">
        <v>0</v>
      </c>
      <c r="G712" s="353">
        <v>0</v>
      </c>
      <c r="H712" s="354">
        <v>0</v>
      </c>
      <c r="I712" s="354">
        <v>0</v>
      </c>
      <c r="J712" s="354">
        <v>0</v>
      </c>
      <c r="K712" s="354">
        <v>0</v>
      </c>
      <c r="L712" s="353">
        <v>295</v>
      </c>
      <c r="M712" s="354">
        <v>385</v>
      </c>
      <c r="N712" s="354">
        <v>340</v>
      </c>
      <c r="O712" s="354">
        <v>189.9</v>
      </c>
      <c r="P712" s="354">
        <v>195</v>
      </c>
      <c r="Q712" s="353">
        <v>0</v>
      </c>
      <c r="R712" s="354">
        <v>0</v>
      </c>
      <c r="S712" s="354">
        <v>0</v>
      </c>
      <c r="T712" s="354">
        <v>0</v>
      </c>
      <c r="U712" s="354">
        <v>0</v>
      </c>
      <c r="V712" s="353">
        <v>0</v>
      </c>
      <c r="W712" s="353">
        <v>0</v>
      </c>
      <c r="X712" s="353">
        <v>1404.9</v>
      </c>
      <c r="Y712" s="355">
        <v>0</v>
      </c>
    </row>
    <row r="713" spans="1:25" x14ac:dyDescent="0.2">
      <c r="A713" s="352">
        <v>44834.5</v>
      </c>
      <c r="B713" s="353">
        <v>0</v>
      </c>
      <c r="C713" s="354">
        <v>0</v>
      </c>
      <c r="D713" s="354">
        <v>0</v>
      </c>
      <c r="E713" s="354">
        <v>0</v>
      </c>
      <c r="F713" s="354">
        <v>0</v>
      </c>
      <c r="G713" s="353">
        <v>0</v>
      </c>
      <c r="H713" s="354">
        <v>0</v>
      </c>
      <c r="I713" s="354">
        <v>0</v>
      </c>
      <c r="J713" s="354">
        <v>0</v>
      </c>
      <c r="K713" s="354">
        <v>0</v>
      </c>
      <c r="L713" s="353">
        <v>295</v>
      </c>
      <c r="M713" s="354">
        <v>385</v>
      </c>
      <c r="N713" s="354">
        <v>340</v>
      </c>
      <c r="O713" s="354">
        <v>189.9</v>
      </c>
      <c r="P713" s="354">
        <v>195</v>
      </c>
      <c r="Q713" s="353">
        <v>0</v>
      </c>
      <c r="R713" s="354">
        <v>0</v>
      </c>
      <c r="S713" s="354">
        <v>0</v>
      </c>
      <c r="T713" s="354">
        <v>0</v>
      </c>
      <c r="U713" s="354">
        <v>0</v>
      </c>
      <c r="V713" s="353">
        <v>0</v>
      </c>
      <c r="W713" s="353">
        <v>0</v>
      </c>
      <c r="X713" s="353">
        <v>1404.9</v>
      </c>
      <c r="Y713" s="355">
        <v>0</v>
      </c>
    </row>
    <row r="714" spans="1:25" x14ac:dyDescent="0.2">
      <c r="A714" s="352">
        <v>44834.541666666664</v>
      </c>
      <c r="B714" s="353">
        <v>0</v>
      </c>
      <c r="C714" s="354">
        <v>0</v>
      </c>
      <c r="D714" s="354">
        <v>0</v>
      </c>
      <c r="E714" s="354">
        <v>0</v>
      </c>
      <c r="F714" s="354">
        <v>0</v>
      </c>
      <c r="G714" s="353">
        <v>0</v>
      </c>
      <c r="H714" s="354">
        <v>0</v>
      </c>
      <c r="I714" s="354">
        <v>0</v>
      </c>
      <c r="J714" s="354">
        <v>0</v>
      </c>
      <c r="K714" s="354">
        <v>0</v>
      </c>
      <c r="L714" s="353">
        <v>295</v>
      </c>
      <c r="M714" s="354">
        <v>385</v>
      </c>
      <c r="N714" s="354">
        <v>340</v>
      </c>
      <c r="O714" s="354">
        <v>189.9</v>
      </c>
      <c r="P714" s="354">
        <v>195</v>
      </c>
      <c r="Q714" s="353">
        <v>0</v>
      </c>
      <c r="R714" s="354">
        <v>0</v>
      </c>
      <c r="S714" s="354">
        <v>0</v>
      </c>
      <c r="T714" s="354">
        <v>0</v>
      </c>
      <c r="U714" s="354">
        <v>0</v>
      </c>
      <c r="V714" s="353">
        <v>0</v>
      </c>
      <c r="W714" s="353">
        <v>0</v>
      </c>
      <c r="X714" s="353">
        <v>1404.9</v>
      </c>
      <c r="Y714" s="355">
        <v>0</v>
      </c>
    </row>
    <row r="715" spans="1:25" x14ac:dyDescent="0.2">
      <c r="A715" s="352">
        <v>44834.583333333336</v>
      </c>
      <c r="B715" s="353">
        <v>0</v>
      </c>
      <c r="C715" s="354">
        <v>0</v>
      </c>
      <c r="D715" s="354">
        <v>0</v>
      </c>
      <c r="E715" s="354">
        <v>0</v>
      </c>
      <c r="F715" s="354">
        <v>0</v>
      </c>
      <c r="G715" s="353">
        <v>0</v>
      </c>
      <c r="H715" s="354">
        <v>0</v>
      </c>
      <c r="I715" s="354">
        <v>0</v>
      </c>
      <c r="J715" s="354">
        <v>0</v>
      </c>
      <c r="K715" s="354">
        <v>0</v>
      </c>
      <c r="L715" s="353">
        <v>295</v>
      </c>
      <c r="M715" s="354">
        <v>385</v>
      </c>
      <c r="N715" s="354">
        <v>340</v>
      </c>
      <c r="O715" s="354">
        <v>189.9</v>
      </c>
      <c r="P715" s="354">
        <v>195</v>
      </c>
      <c r="Q715" s="353">
        <v>0</v>
      </c>
      <c r="R715" s="354">
        <v>0</v>
      </c>
      <c r="S715" s="354">
        <v>0</v>
      </c>
      <c r="T715" s="354">
        <v>0</v>
      </c>
      <c r="U715" s="354">
        <v>0</v>
      </c>
      <c r="V715" s="353">
        <v>0</v>
      </c>
      <c r="W715" s="353">
        <v>0</v>
      </c>
      <c r="X715" s="353">
        <v>1404.9</v>
      </c>
      <c r="Y715" s="355">
        <v>0</v>
      </c>
    </row>
    <row r="716" spans="1:25" x14ac:dyDescent="0.2">
      <c r="A716" s="352">
        <v>44834.625</v>
      </c>
      <c r="B716" s="353">
        <v>0</v>
      </c>
      <c r="C716" s="354">
        <v>0</v>
      </c>
      <c r="D716" s="354">
        <v>0</v>
      </c>
      <c r="E716" s="354">
        <v>0</v>
      </c>
      <c r="F716" s="354">
        <v>0</v>
      </c>
      <c r="G716" s="353">
        <v>0</v>
      </c>
      <c r="H716" s="354">
        <v>0</v>
      </c>
      <c r="I716" s="354">
        <v>0</v>
      </c>
      <c r="J716" s="354">
        <v>0</v>
      </c>
      <c r="K716" s="354">
        <v>0</v>
      </c>
      <c r="L716" s="353">
        <v>295</v>
      </c>
      <c r="M716" s="354">
        <v>385</v>
      </c>
      <c r="N716" s="354">
        <v>340</v>
      </c>
      <c r="O716" s="354">
        <v>189.9</v>
      </c>
      <c r="P716" s="354">
        <v>195</v>
      </c>
      <c r="Q716" s="353">
        <v>0</v>
      </c>
      <c r="R716" s="354">
        <v>0</v>
      </c>
      <c r="S716" s="354">
        <v>0</v>
      </c>
      <c r="T716" s="354">
        <v>0</v>
      </c>
      <c r="U716" s="354">
        <v>0</v>
      </c>
      <c r="V716" s="353">
        <v>0</v>
      </c>
      <c r="W716" s="353">
        <v>0</v>
      </c>
      <c r="X716" s="353">
        <v>1404.9</v>
      </c>
      <c r="Y716" s="355">
        <v>0</v>
      </c>
    </row>
    <row r="717" spans="1:25" x14ac:dyDescent="0.2">
      <c r="A717" s="352">
        <v>44834.666666666664</v>
      </c>
      <c r="B717" s="353">
        <v>0</v>
      </c>
      <c r="C717" s="354">
        <v>0</v>
      </c>
      <c r="D717" s="354">
        <v>0</v>
      </c>
      <c r="E717" s="354">
        <v>0</v>
      </c>
      <c r="F717" s="354">
        <v>0</v>
      </c>
      <c r="G717" s="353">
        <v>0</v>
      </c>
      <c r="H717" s="354">
        <v>0</v>
      </c>
      <c r="I717" s="354">
        <v>0</v>
      </c>
      <c r="J717" s="354">
        <v>0</v>
      </c>
      <c r="K717" s="354">
        <v>0</v>
      </c>
      <c r="L717" s="353">
        <v>295</v>
      </c>
      <c r="M717" s="354">
        <v>385</v>
      </c>
      <c r="N717" s="354">
        <v>340</v>
      </c>
      <c r="O717" s="354">
        <v>189.9</v>
      </c>
      <c r="P717" s="354">
        <v>195</v>
      </c>
      <c r="Q717" s="353">
        <v>0</v>
      </c>
      <c r="R717" s="354">
        <v>0</v>
      </c>
      <c r="S717" s="354">
        <v>0</v>
      </c>
      <c r="T717" s="354">
        <v>0</v>
      </c>
      <c r="U717" s="354">
        <v>0</v>
      </c>
      <c r="V717" s="353">
        <v>0</v>
      </c>
      <c r="W717" s="353">
        <v>0</v>
      </c>
      <c r="X717" s="353">
        <v>1404.9</v>
      </c>
      <c r="Y717" s="355">
        <v>0</v>
      </c>
    </row>
    <row r="718" spans="1:25" x14ac:dyDescent="0.2">
      <c r="A718" s="352">
        <v>44834.708333333336</v>
      </c>
      <c r="B718" s="353">
        <v>0</v>
      </c>
      <c r="C718" s="354">
        <v>0</v>
      </c>
      <c r="D718" s="354">
        <v>0</v>
      </c>
      <c r="E718" s="354">
        <v>0</v>
      </c>
      <c r="F718" s="354">
        <v>0</v>
      </c>
      <c r="G718" s="353">
        <v>0</v>
      </c>
      <c r="H718" s="354">
        <v>0</v>
      </c>
      <c r="I718" s="354">
        <v>0</v>
      </c>
      <c r="J718" s="354">
        <v>0</v>
      </c>
      <c r="K718" s="354">
        <v>0</v>
      </c>
      <c r="L718" s="353">
        <v>295</v>
      </c>
      <c r="M718" s="354">
        <v>385</v>
      </c>
      <c r="N718" s="354">
        <v>340</v>
      </c>
      <c r="O718" s="354">
        <v>189.9</v>
      </c>
      <c r="P718" s="354">
        <v>195</v>
      </c>
      <c r="Q718" s="353">
        <v>0</v>
      </c>
      <c r="R718" s="354">
        <v>0</v>
      </c>
      <c r="S718" s="354">
        <v>0</v>
      </c>
      <c r="T718" s="354">
        <v>0</v>
      </c>
      <c r="U718" s="354">
        <v>0</v>
      </c>
      <c r="V718" s="353">
        <v>0</v>
      </c>
      <c r="W718" s="353">
        <v>0</v>
      </c>
      <c r="X718" s="353">
        <v>1404.9</v>
      </c>
      <c r="Y718" s="355">
        <v>0</v>
      </c>
    </row>
    <row r="719" spans="1:25" x14ac:dyDescent="0.2">
      <c r="A719" s="352">
        <v>44834.75</v>
      </c>
      <c r="B719" s="353">
        <v>0</v>
      </c>
      <c r="C719" s="354">
        <v>0</v>
      </c>
      <c r="D719" s="354">
        <v>0</v>
      </c>
      <c r="E719" s="354">
        <v>0</v>
      </c>
      <c r="F719" s="354">
        <v>0</v>
      </c>
      <c r="G719" s="353">
        <v>0</v>
      </c>
      <c r="H719" s="354">
        <v>0</v>
      </c>
      <c r="I719" s="354">
        <v>0</v>
      </c>
      <c r="J719" s="354">
        <v>0</v>
      </c>
      <c r="K719" s="354">
        <v>0</v>
      </c>
      <c r="L719" s="353">
        <v>295</v>
      </c>
      <c r="M719" s="354">
        <v>385</v>
      </c>
      <c r="N719" s="354">
        <v>340</v>
      </c>
      <c r="O719" s="354">
        <v>189.9</v>
      </c>
      <c r="P719" s="354">
        <v>195</v>
      </c>
      <c r="Q719" s="353">
        <v>0</v>
      </c>
      <c r="R719" s="354">
        <v>0</v>
      </c>
      <c r="S719" s="354">
        <v>0</v>
      </c>
      <c r="T719" s="354">
        <v>0</v>
      </c>
      <c r="U719" s="354">
        <v>0</v>
      </c>
      <c r="V719" s="353">
        <v>0</v>
      </c>
      <c r="W719" s="353">
        <v>0</v>
      </c>
      <c r="X719" s="353">
        <v>1404.9</v>
      </c>
      <c r="Y719" s="355">
        <v>0</v>
      </c>
    </row>
    <row r="720" spans="1:25" x14ac:dyDescent="0.2">
      <c r="A720" s="352">
        <v>44834.791666666664</v>
      </c>
      <c r="B720" s="353">
        <v>0</v>
      </c>
      <c r="C720" s="354">
        <v>0</v>
      </c>
      <c r="D720" s="354">
        <v>0</v>
      </c>
      <c r="E720" s="354">
        <v>0</v>
      </c>
      <c r="F720" s="354">
        <v>0</v>
      </c>
      <c r="G720" s="353">
        <v>0</v>
      </c>
      <c r="H720" s="354">
        <v>0</v>
      </c>
      <c r="I720" s="354">
        <v>0</v>
      </c>
      <c r="J720" s="354">
        <v>0</v>
      </c>
      <c r="K720" s="354">
        <v>0</v>
      </c>
      <c r="L720" s="353">
        <v>295</v>
      </c>
      <c r="M720" s="354">
        <v>385</v>
      </c>
      <c r="N720" s="354">
        <v>340</v>
      </c>
      <c r="O720" s="354">
        <v>189.9</v>
      </c>
      <c r="P720" s="354">
        <v>195</v>
      </c>
      <c r="Q720" s="353">
        <v>0</v>
      </c>
      <c r="R720" s="354">
        <v>0</v>
      </c>
      <c r="S720" s="354">
        <v>0</v>
      </c>
      <c r="T720" s="354">
        <v>0</v>
      </c>
      <c r="U720" s="354">
        <v>0</v>
      </c>
      <c r="V720" s="353">
        <v>0</v>
      </c>
      <c r="W720" s="353">
        <v>0</v>
      </c>
      <c r="X720" s="353">
        <v>1404.9</v>
      </c>
      <c r="Y720" s="355">
        <v>0</v>
      </c>
    </row>
    <row r="721" spans="1:25" x14ac:dyDescent="0.2">
      <c r="A721" s="352">
        <v>44834.833333333336</v>
      </c>
      <c r="B721" s="353">
        <v>0</v>
      </c>
      <c r="C721" s="354">
        <v>0</v>
      </c>
      <c r="D721" s="354">
        <v>0</v>
      </c>
      <c r="E721" s="354">
        <v>0</v>
      </c>
      <c r="F721" s="354">
        <v>0</v>
      </c>
      <c r="G721" s="353">
        <v>0</v>
      </c>
      <c r="H721" s="354">
        <v>0</v>
      </c>
      <c r="I721" s="354">
        <v>0</v>
      </c>
      <c r="J721" s="354">
        <v>0</v>
      </c>
      <c r="K721" s="354">
        <v>0</v>
      </c>
      <c r="L721" s="353">
        <v>295</v>
      </c>
      <c r="M721" s="354">
        <v>385</v>
      </c>
      <c r="N721" s="354">
        <v>340</v>
      </c>
      <c r="O721" s="354">
        <v>189.9</v>
      </c>
      <c r="P721" s="354">
        <v>195</v>
      </c>
      <c r="Q721" s="353">
        <v>0</v>
      </c>
      <c r="R721" s="354">
        <v>0</v>
      </c>
      <c r="S721" s="354">
        <v>0</v>
      </c>
      <c r="T721" s="354">
        <v>0</v>
      </c>
      <c r="U721" s="354">
        <v>0</v>
      </c>
      <c r="V721" s="353">
        <v>0</v>
      </c>
      <c r="W721" s="353">
        <v>0</v>
      </c>
      <c r="X721" s="353">
        <v>1404.9</v>
      </c>
      <c r="Y721" s="355">
        <v>0</v>
      </c>
    </row>
    <row r="722" spans="1:25" x14ac:dyDescent="0.2">
      <c r="A722" s="352">
        <v>44834.875</v>
      </c>
      <c r="B722" s="353">
        <v>0</v>
      </c>
      <c r="C722" s="354">
        <v>0</v>
      </c>
      <c r="D722" s="354">
        <v>0</v>
      </c>
      <c r="E722" s="354">
        <v>0</v>
      </c>
      <c r="F722" s="354">
        <v>0</v>
      </c>
      <c r="G722" s="353">
        <v>0</v>
      </c>
      <c r="H722" s="354">
        <v>0</v>
      </c>
      <c r="I722" s="354">
        <v>0</v>
      </c>
      <c r="J722" s="354">
        <v>0</v>
      </c>
      <c r="K722" s="354">
        <v>0</v>
      </c>
      <c r="L722" s="353">
        <v>295</v>
      </c>
      <c r="M722" s="354">
        <v>385</v>
      </c>
      <c r="N722" s="354">
        <v>340</v>
      </c>
      <c r="O722" s="354">
        <v>189.9</v>
      </c>
      <c r="P722" s="354">
        <v>195</v>
      </c>
      <c r="Q722" s="353">
        <v>0</v>
      </c>
      <c r="R722" s="354">
        <v>0</v>
      </c>
      <c r="S722" s="354">
        <v>0</v>
      </c>
      <c r="T722" s="354">
        <v>0</v>
      </c>
      <c r="U722" s="354">
        <v>0</v>
      </c>
      <c r="V722" s="353">
        <v>0</v>
      </c>
      <c r="W722" s="353">
        <v>0</v>
      </c>
      <c r="X722" s="353">
        <v>1404.9</v>
      </c>
      <c r="Y722" s="355">
        <v>0</v>
      </c>
    </row>
    <row r="723" spans="1:25" x14ac:dyDescent="0.2">
      <c r="A723" s="352">
        <v>44834.916666666664</v>
      </c>
      <c r="B723" s="353">
        <v>0</v>
      </c>
      <c r="C723" s="354">
        <v>0</v>
      </c>
      <c r="D723" s="354">
        <v>0</v>
      </c>
      <c r="E723" s="354">
        <v>0</v>
      </c>
      <c r="F723" s="354">
        <v>0</v>
      </c>
      <c r="G723" s="353">
        <v>0</v>
      </c>
      <c r="H723" s="354">
        <v>0</v>
      </c>
      <c r="I723" s="354">
        <v>0</v>
      </c>
      <c r="J723" s="354">
        <v>0</v>
      </c>
      <c r="K723" s="354">
        <v>0</v>
      </c>
      <c r="L723" s="353">
        <v>295</v>
      </c>
      <c r="M723" s="354">
        <v>385</v>
      </c>
      <c r="N723" s="354">
        <v>340</v>
      </c>
      <c r="O723" s="354">
        <v>189.9</v>
      </c>
      <c r="P723" s="354">
        <v>195</v>
      </c>
      <c r="Q723" s="353">
        <v>0</v>
      </c>
      <c r="R723" s="354">
        <v>0</v>
      </c>
      <c r="S723" s="354">
        <v>0</v>
      </c>
      <c r="T723" s="354">
        <v>0</v>
      </c>
      <c r="U723" s="354">
        <v>0</v>
      </c>
      <c r="V723" s="353">
        <v>0</v>
      </c>
      <c r="W723" s="353">
        <v>0</v>
      </c>
      <c r="X723" s="353">
        <v>1404.9</v>
      </c>
      <c r="Y723" s="355">
        <v>0</v>
      </c>
    </row>
    <row r="724" spans="1:25" x14ac:dyDescent="0.2">
      <c r="A724" s="352">
        <v>44834.958333333336</v>
      </c>
      <c r="B724" s="353">
        <v>0</v>
      </c>
      <c r="C724" s="354">
        <v>0</v>
      </c>
      <c r="D724" s="354">
        <v>0</v>
      </c>
      <c r="E724" s="354">
        <v>0</v>
      </c>
      <c r="F724" s="354">
        <v>0</v>
      </c>
      <c r="G724" s="353">
        <v>0</v>
      </c>
      <c r="H724" s="354">
        <v>0</v>
      </c>
      <c r="I724" s="354">
        <v>0</v>
      </c>
      <c r="J724" s="354">
        <v>0</v>
      </c>
      <c r="K724" s="354">
        <v>0</v>
      </c>
      <c r="L724" s="353">
        <v>295</v>
      </c>
      <c r="M724" s="354">
        <v>385</v>
      </c>
      <c r="N724" s="354">
        <v>340</v>
      </c>
      <c r="O724" s="354">
        <v>189.9</v>
      </c>
      <c r="P724" s="354">
        <v>195</v>
      </c>
      <c r="Q724" s="353">
        <v>0</v>
      </c>
      <c r="R724" s="354">
        <v>0</v>
      </c>
      <c r="S724" s="354">
        <v>0</v>
      </c>
      <c r="T724" s="354">
        <v>0</v>
      </c>
      <c r="U724" s="354">
        <v>0</v>
      </c>
      <c r="V724" s="353">
        <v>0</v>
      </c>
      <c r="W724" s="353">
        <v>0</v>
      </c>
      <c r="X724" s="353">
        <v>1404.9</v>
      </c>
      <c r="Y724" s="355">
        <v>0</v>
      </c>
    </row>
    <row r="725" spans="1:25" x14ac:dyDescent="0.2">
      <c r="A725" s="356">
        <v>44835</v>
      </c>
      <c r="B725" s="357">
        <v>0</v>
      </c>
      <c r="C725" s="358">
        <v>0</v>
      </c>
      <c r="D725" s="358">
        <v>0</v>
      </c>
      <c r="E725" s="358">
        <v>0</v>
      </c>
      <c r="F725" s="358">
        <v>0</v>
      </c>
      <c r="G725" s="357">
        <v>0</v>
      </c>
      <c r="H725" s="358">
        <v>0</v>
      </c>
      <c r="I725" s="358">
        <v>0</v>
      </c>
      <c r="J725" s="358">
        <v>0</v>
      </c>
      <c r="K725" s="358">
        <v>0</v>
      </c>
      <c r="L725" s="357">
        <v>295</v>
      </c>
      <c r="M725" s="358">
        <v>385</v>
      </c>
      <c r="N725" s="358">
        <v>340</v>
      </c>
      <c r="O725" s="358">
        <v>189.9</v>
      </c>
      <c r="P725" s="358">
        <v>195</v>
      </c>
      <c r="Q725" s="357">
        <v>0</v>
      </c>
      <c r="R725" s="358">
        <v>0</v>
      </c>
      <c r="S725" s="358">
        <v>0</v>
      </c>
      <c r="T725" s="358">
        <v>0</v>
      </c>
      <c r="U725" s="358">
        <v>0</v>
      </c>
      <c r="V725" s="357">
        <v>0</v>
      </c>
      <c r="W725" s="357">
        <v>0</v>
      </c>
      <c r="X725" s="357">
        <v>1404.9</v>
      </c>
      <c r="Y725" s="359">
        <v>0</v>
      </c>
    </row>
    <row r="726" spans="1:25" x14ac:dyDescent="0.2">
      <c r="A726"/>
    </row>
    <row r="727" spans="1:25" x14ac:dyDescent="0.2">
      <c r="A727"/>
    </row>
    <row r="728" spans="1:25" x14ac:dyDescent="0.2">
      <c r="A728"/>
    </row>
    <row r="729" spans="1:25" x14ac:dyDescent="0.2">
      <c r="A729"/>
    </row>
    <row r="730" spans="1:25" x14ac:dyDescent="0.2">
      <c r="A730"/>
    </row>
    <row r="731" spans="1:25" x14ac:dyDescent="0.2">
      <c r="A731"/>
    </row>
    <row r="732" spans="1:25" x14ac:dyDescent="0.2">
      <c r="A732"/>
    </row>
    <row r="733" spans="1:25" x14ac:dyDescent="0.2">
      <c r="A733"/>
    </row>
    <row r="734" spans="1:25" x14ac:dyDescent="0.2">
      <c r="A734"/>
    </row>
    <row r="735" spans="1:25" x14ac:dyDescent="0.2">
      <c r="A735"/>
    </row>
    <row r="736" spans="1:25" x14ac:dyDescent="0.2">
      <c r="A736"/>
    </row>
    <row r="737" spans="1:1" x14ac:dyDescent="0.2">
      <c r="A737"/>
    </row>
    <row r="738" spans="1:1" x14ac:dyDescent="0.2">
      <c r="A738"/>
    </row>
    <row r="739" spans="1:1" x14ac:dyDescent="0.2">
      <c r="A739"/>
    </row>
    <row r="740" spans="1:1" x14ac:dyDescent="0.2">
      <c r="A740"/>
    </row>
    <row r="741" spans="1:1" x14ac:dyDescent="0.2">
      <c r="A741"/>
    </row>
    <row r="742" spans="1:1" x14ac:dyDescent="0.2">
      <c r="A742"/>
    </row>
    <row r="743" spans="1:1" x14ac:dyDescent="0.2">
      <c r="A743"/>
    </row>
    <row r="744" spans="1:1" x14ac:dyDescent="0.2">
      <c r="A744"/>
    </row>
    <row r="745" spans="1:1" x14ac:dyDescent="0.2">
      <c r="A745"/>
    </row>
    <row r="746" spans="1:1" x14ac:dyDescent="0.2">
      <c r="A746"/>
    </row>
    <row r="747" spans="1:1" x14ac:dyDescent="0.2">
      <c r="A747"/>
    </row>
    <row r="748" spans="1:1" x14ac:dyDescent="0.2">
      <c r="A748"/>
    </row>
    <row r="749" spans="1:1" x14ac:dyDescent="0.2">
      <c r="A749"/>
    </row>
    <row r="750" spans="1:1" x14ac:dyDescent="0.2">
      <c r="A750"/>
    </row>
    <row r="751" spans="1:1" x14ac:dyDescent="0.2">
      <c r="A751"/>
    </row>
    <row r="752" spans="1:1"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25" right="0.25" top="0.75" bottom="0.75" header="0.3" footer="0.3"/>
  <pageSetup scale="50" orientation="landscape" r:id="rId2"/>
  <headerFooter>
    <oddHeader>&amp;RKPSC Case No. 2023-00008
KIUC's First Set of Data Requests
Dated October 26, 2023
Item No. 3
Attachment 5
Page &amp;P of  &amp;N</oddHeader>
    <oddFooter>&amp;LPUE Calculation - September 2022&amp;R
TAB 1 of 7: &amp;A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kFwcHJvdmVkU3VnZ2VzdGlvbiI+PGVsZW1lbnQgdWlkPSIxZjZhOThkNS00ZTZhLTQwNmYtODI1OC0zZjA3YjYxYTFiOTgiIHZhbHVlPSIiIHhtbG5zPSJodHRwOi8vd3d3LmJvbGRvbmphbWVzLmNvbS8yMDA4LzAxL3NpZS9pbnRlcm5hbC9sYWJlbCIgLz48ZWxlbWVudCB1aWQ9ImI3NjBhZGE1LTEyYmUtNGE5OS05YzU4LWUzODY1NTc4N2UzMyIgdmFsdWU9IiIgeG1sbnM9Imh0dHA6Ly93d3cuYm9sZG9uamFtZXMuY29tLzIwMDgvMDEvc2llL2ludGVybmFsL2xhYmVsIiAvPjwvc2lzbD48VXNlck5hbWU+Q09SUFxzMzYxNTAyPC9Vc2VyTmFtZT48RGF0ZVRpbWU+MTEvMi8yMDIyIDExOjE4OjEyIEFNPC9EYXRlVGltZT48TGFiZWxTdHJpbmc+QUVQIENvbmZpZGVudGlhbDwvTGFiZWxTdHJpbmc+PC9pdGVtPjxpdGVtPjxzaXNsIHNpc2xWZXJzaW9uPSIwIiBwb2xpY3k9ImU5YzBiOGQ3LWJkYjQtNGZkMy1iNjJhLWY1MDMyN2FhZWZjZSIgb3JpZ2luPSJ1c2VyU2VsZWN0ZWQiPjxlbGVtZW50IHVpZD0iYzVmOGViMTItNWIyNy00MzlkLWFhYTYtMzQwMmFmNjI2ZmEzIiB2YWx1ZT0iIiB4bWxucz0iaHR0cDovL3d3dy5ib2xkb25qYW1lcy5jb20vMjAwOC8wMS9zaWUvaW50ZXJuYWwvbGFiZWwiIC8+PGVsZW1lbnQgdWlkPSJkMTRmNWMzNi1mNDRhLTQzMTUtYjQzOC0wMDVjZmU4ZjA2OWYiIHZhbHVlPSIiIHhtbG5zPSJodHRwOi8vd3d3LmJvbGRvbmphbWVzLmNvbS8yMDA4LzAxL3NpZS9pbnRlcm5hbC9sYWJlbCIgLz48L3Npc2w+PFVzZXJOYW1lPkNPUlBcczI5MTEyNTwvVXNlck5hbWU+PERhdGVUaW1lPjEwLzI3LzIwMjMgNzowMDo0NyBQTTwvRGF0ZVRpbWU+PExhYmVsU3RyaW5nPkFFUCBQdWJsaWM8L0xhYmVsU3RyaW5nPjwvaXRlbT48L2xhYmVsSGlzdG9yeT4=</Value>
</WrappedLabelHistory>
</file>

<file path=customXml/item2.xml><?xml version="1.0" encoding="utf-8"?>
<sisl xmlns:xsd="http://www.w3.org/2001/XMLSchema" xmlns:xsi="http://www.w3.org/2001/XMLSchema-instance" xmlns="http://www.boldonjames.com/2008/01/sie/internal/label" sislVersion="0" policy="e9c0b8d7-bdb4-4fd3-b62a-f50327aaefce" origin="userSelected">
  <element uid="c5f8eb12-5b27-439d-aaa6-3402af626fa3" value=""/>
  <element uid="d14f5c36-f44a-4315-b438-005cfe8f069f" value=""/>
</sisl>
</file>

<file path=customXml/itemProps1.xml><?xml version="1.0" encoding="utf-8"?>
<ds:datastoreItem xmlns:ds="http://schemas.openxmlformats.org/officeDocument/2006/customXml" ds:itemID="{58F58E6C-5DB2-4383-9B53-F6209E856448}">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12BBB7F8-8171-4C9C-B3F4-7BB4CA3E2D3A}">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09-2022</vt:lpstr>
      <vt:lpstr>09-22 Hourly Purch Alloc</vt:lpstr>
      <vt:lpstr>09-22 KP Int Load &amp; Marg Loss</vt:lpstr>
      <vt:lpstr>09-22 GADS Forced Outages</vt:lpstr>
      <vt:lpstr>Gen less Load</vt:lpstr>
      <vt:lpstr>Generation (EcoMax)</vt:lpstr>
      <vt:lpstr>KP Internal Load</vt:lpstr>
      <vt:lpstr>Gen Data by plant</vt:lpstr>
      <vt:lpstr>09-22 Gen Pivot</vt:lpstr>
      <vt:lpstr>09-22 KPCo Gen Data</vt:lpstr>
      <vt:lpstr>Net Gen</vt:lpstr>
      <vt:lpstr>'09-2022'!Print_Area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lastModifiedBy>Randy1</cp:lastModifiedBy>
  <cp:lastPrinted>2014-04-03T16:28:55Z</cp:lastPrinted>
  <dcterms:created xsi:type="dcterms:W3CDTF">2014-02-26T19:23:10Z</dcterms:created>
  <dcterms:modified xsi:type="dcterms:W3CDTF">2023-12-20T20:19:02Z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1eb8f3cc-241b-48f1-acb8-7517deb04e64</vt:lpwstr>
  </property>
  <property fmtid="{D5CDD505-2E9C-101B-9397-08002B2CF9AE}" pid="4" name="bjSaver">
    <vt:lpwstr>v/7I3rvbBpV3bYZhmsg2AmH7oBqAZZGO</vt:lpwstr>
  </property>
  <property fmtid="{D5CDD505-2E9C-101B-9397-08002B2CF9AE}" pid="5" name="Visual Markings Removed">
    <vt:lpwstr>No</vt:lpwstr>
  </property>
  <property fmtid="{D5CDD505-2E9C-101B-9397-08002B2CF9AE}" pid="6" name="bjClsUserRVM">
    <vt:lpwstr>[]</vt:lpwstr>
  </property>
  <property fmtid="{D5CDD505-2E9C-101B-9397-08002B2CF9AE}" pid="7"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8" name="bjDocumentLabelXML-0">
    <vt:lpwstr>ames.com/2008/01/sie/internal/label"&gt;&lt;element uid="c5f8eb12-5b27-439d-aaa6-3402af626fa3" value="" /&gt;&lt;element uid="d14f5c36-f44a-4315-b438-005cfe8f069f" value="" /&gt;&lt;/sisl&gt;</vt:lpwstr>
  </property>
  <property fmtid="{D5CDD505-2E9C-101B-9397-08002B2CF9AE}" pid="9" name="bjDocumentSecurityLabel">
    <vt:lpwstr>AEP Public</vt:lpwstr>
  </property>
  <property fmtid="{D5CDD505-2E9C-101B-9397-08002B2CF9AE}" pid="10" name="MSIP_Label_5c34e43d-0b77-4b2c-b224-1b46981ccfdb_SiteId">
    <vt:lpwstr>15f3c881-6b03-4ff6-8559-77bf5177818f</vt:lpwstr>
  </property>
  <property fmtid="{D5CDD505-2E9C-101B-9397-08002B2CF9AE}" pid="11" name="MSIP_Label_5c34e43d-0b77-4b2c-b224-1b46981ccfdb_Name">
    <vt:lpwstr>AEP Public</vt:lpwstr>
  </property>
  <property fmtid="{D5CDD505-2E9C-101B-9397-08002B2CF9AE}" pid="12" name="MSIP_Label_5c34e43d-0b77-4b2c-b224-1b46981ccfdb_Enabled">
    <vt:lpwstr>true</vt:lpwstr>
  </property>
  <property fmtid="{D5CDD505-2E9C-101B-9397-08002B2CF9AE}" pid="13" name="bjLabelHistoryID">
    <vt:lpwstr>{58F58E6C-5DB2-4383-9B53-F6209E856448}</vt:lpwstr>
  </property>
</Properties>
</file>